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100" windowWidth="38340" windowHeight="18090" tabRatio="1000" activeTab="1"/>
  </bookViews>
  <sheets>
    <sheet name="Soupis prací" sheetId="122" r:id="rId1"/>
    <sheet name="VV CELKOVÝ" sheetId="1" r:id="rId2"/>
    <sheet name="SO 01 STAVBA" sheetId="7" r:id="rId3"/>
    <sheet name="SO 01 VZT" sheetId="8" r:id="rId4"/>
    <sheet name="SO 01 PLYN, ZTI" sheetId="10" r:id="rId5"/>
    <sheet name="SO 01 UT" sheetId="12" r:id="rId6"/>
    <sheet name="SO 01 ELEKTRO" sheetId="96" r:id="rId7"/>
    <sheet name="SO 02 STAVBA" sheetId="16" r:id="rId8"/>
    <sheet name="SO 02 VZT" sheetId="17" r:id="rId9"/>
    <sheet name="SO 02 PLYN, ZTI" sheetId="19" r:id="rId10"/>
    <sheet name="SO 02 UT" sheetId="22" r:id="rId11"/>
    <sheet name="SO 02 ELEKTRO" sheetId="98" r:id="rId12"/>
    <sheet name="SO 03 STAVBA" sheetId="24" r:id="rId13"/>
    <sheet name="SO 03 VZT" sheetId="25" r:id="rId14"/>
    <sheet name="SO 03 PLYN, ZTI" sheetId="27" r:id="rId15"/>
    <sheet name="SO 03 UT" sheetId="30" r:id="rId16"/>
    <sheet name="SO 03 ELEKTRO" sheetId="100" r:id="rId17"/>
    <sheet name="SO 04 STAVBA" sheetId="32" r:id="rId18"/>
    <sheet name="SO 04 VZT" sheetId="33" r:id="rId19"/>
    <sheet name="SO 04 PLYN, ZTI" sheetId="35" r:id="rId20"/>
    <sheet name="SO 04 UT" sheetId="38" r:id="rId21"/>
    <sheet name="SO 04 ELEKTRO" sheetId="102" r:id="rId22"/>
    <sheet name="SO 05 STAVBA" sheetId="40" r:id="rId23"/>
    <sheet name="SO 05 VZT" sheetId="41" r:id="rId24"/>
    <sheet name="SO 05 PLYN, ZTI" sheetId="43" r:id="rId25"/>
    <sheet name="SO 05 UT" sheetId="46" r:id="rId26"/>
    <sheet name="SO 05 ELEKTRO" sheetId="104" r:id="rId27"/>
    <sheet name="-" sheetId="82" r:id="rId28"/>
    <sheet name="--" sheetId="49" r:id="rId29"/>
    <sheet name="---" sheetId="51" r:id="rId30"/>
    <sheet name="----" sheetId="121" r:id="rId31"/>
    <sheet name="-----" sheetId="106" r:id="rId32"/>
    <sheet name="SO 06 STAVBA" sheetId="53" r:id="rId33"/>
    <sheet name="SO 06 VZT" sheetId="54" r:id="rId34"/>
    <sheet name="SO 06 PLYN,ZTI" sheetId="56" r:id="rId35"/>
    <sheet name="SO 06 UT" sheetId="80" r:id="rId36"/>
    <sheet name="SO 06 ELEKTRO" sheetId="108" r:id="rId37"/>
    <sheet name="SO 07 STAVBA" sheetId="58" r:id="rId38"/>
    <sheet name="SO 07 VZT" sheetId="59" r:id="rId39"/>
    <sheet name="SO 07 PLYN, ZTI" sheetId="61" r:id="rId40"/>
    <sheet name="SO 07 UT" sheetId="85" r:id="rId41"/>
    <sheet name="SO 07 ELEKTRO" sheetId="110" r:id="rId42"/>
    <sheet name="SO 08 STAVBA" sheetId="63" r:id="rId43"/>
    <sheet name="SO 08 VZT" sheetId="64" r:id="rId44"/>
    <sheet name="SO 08 PLYN, ZTI" sheetId="66" r:id="rId45"/>
    <sheet name="SO 08 UT" sheetId="91" r:id="rId46"/>
    <sheet name="SO 08 ELEKTRO" sheetId="112" r:id="rId47"/>
    <sheet name="SO 09 STAVBA" sheetId="68" r:id="rId48"/>
    <sheet name="SO 09 VZT" sheetId="70" r:id="rId49"/>
    <sheet name="SO 09 PLYN, ZTI" sheetId="72" r:id="rId50"/>
    <sheet name="SO 09 UT" sheetId="88" r:id="rId51"/>
    <sheet name="SO 09 ELEKTRO" sheetId="114" r:id="rId52"/>
    <sheet name="SO 10 STAVBA" sheetId="74" r:id="rId53"/>
    <sheet name="SO 10 VZT" sheetId="75" r:id="rId54"/>
    <sheet name="SO 10 PLYN, ZTI" sheetId="77" r:id="rId55"/>
    <sheet name="SO 10 UT" sheetId="94" r:id="rId56"/>
    <sheet name="SO 10 ELEKTRO" sheetId="116" r:id="rId57"/>
  </sheets>
  <externalReferences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_______________________________________________________BPK1">[1]Položky!#REF!</definedName>
    <definedName name="__________________________________________________________BPK2">[1]Položky!#REF!</definedName>
    <definedName name="__________________________________________________________BPK3">[1]Položky!#REF!</definedName>
    <definedName name="_________________________________________________________BPK1">[1]Položky!#REF!</definedName>
    <definedName name="_________________________________________________________BPK2">[1]Položky!#REF!</definedName>
    <definedName name="_________________________________________________________BPK3">[1]Položky!#REF!</definedName>
    <definedName name="_______________________________________________________BPK1">[1]Položky!#REF!</definedName>
    <definedName name="_______________________________________________________BPK2">[1]Položky!#REF!</definedName>
    <definedName name="_______________________________________________________BPK3">[1]Položky!#REF!</definedName>
    <definedName name="______________________________________________________BPK1">[1]Položky!#REF!</definedName>
    <definedName name="______________________________________________________BPK2">[1]Položky!#REF!</definedName>
    <definedName name="______________________________________________________BPK3">[1]Položky!#REF!</definedName>
    <definedName name="_____________________________________________________BPK1">[1]Položky!#REF!</definedName>
    <definedName name="_____________________________________________________BPK2">[1]Položky!#REF!</definedName>
    <definedName name="_____________________________________________________BPK3">[1]Položky!#REF!</definedName>
    <definedName name="___________________________________________________BPK1">[1]Položky!#REF!</definedName>
    <definedName name="___________________________________________________BPK2">[1]Položky!#REF!</definedName>
    <definedName name="___________________________________________________BPK3">[1]Položky!#REF!</definedName>
    <definedName name="__________________________________________________BPK1">[1]Položky!#REF!</definedName>
    <definedName name="__________________________________________________BPK2">[1]Položky!#REF!</definedName>
    <definedName name="__________________________________________________BPK3">[1]Položky!#REF!</definedName>
    <definedName name="________________________________________________BPK1">[1]Položky!#REF!</definedName>
    <definedName name="________________________________________________BPK2">[1]Položky!#REF!</definedName>
    <definedName name="________________________________________________BPK3">[1]Položky!#REF!</definedName>
    <definedName name="______________________________________________BPK1">[1]Položky!#REF!</definedName>
    <definedName name="______________________________________________BPK2">[1]Položky!#REF!</definedName>
    <definedName name="______________________________________________BPK3">[1]Položky!#REF!</definedName>
    <definedName name="_____________________________________________BPK1">[1]Položky!#REF!</definedName>
    <definedName name="_____________________________________________BPK2">[1]Položky!#REF!</definedName>
    <definedName name="_____________________________________________BPK3">[1]Položky!#REF!</definedName>
    <definedName name="___________________________________________BPK1">[1]Položky!#REF!</definedName>
    <definedName name="___________________________________________BPK2">[1]Položky!#REF!</definedName>
    <definedName name="___________________________________________BPK3">[1]Položky!#REF!</definedName>
    <definedName name="_________________________________________BPK1">[1]Položky!#REF!</definedName>
    <definedName name="_________________________________________BPK2">[1]Položky!#REF!</definedName>
    <definedName name="_________________________________________BPK3">[1]Položky!#REF!</definedName>
    <definedName name="________________________________________BPK1">[1]Položky!#REF!</definedName>
    <definedName name="________________________________________BPK2">[1]Položky!#REF!</definedName>
    <definedName name="________________________________________BPK3">[1]Položky!#REF!</definedName>
    <definedName name="______________________________________BPK1">[1]Položky!#REF!</definedName>
    <definedName name="______________________________________BPK2">[1]Položky!#REF!</definedName>
    <definedName name="______________________________________BPK3">[1]Položky!#REF!</definedName>
    <definedName name="____________________________________BPK1">[1]Položky!#REF!</definedName>
    <definedName name="____________________________________BPK2">[1]Položky!#REF!</definedName>
    <definedName name="____________________________________BPK3">[1]Položky!#REF!</definedName>
    <definedName name="___________________________________BPK1">[1]Položky!#REF!</definedName>
    <definedName name="___________________________________BPK2">[1]Položky!#REF!</definedName>
    <definedName name="___________________________________BPK3">[1]Položky!#REF!</definedName>
    <definedName name="_________________________________BPK1">[1]Položky!#REF!</definedName>
    <definedName name="_________________________________BPK2">[1]Položky!#REF!</definedName>
    <definedName name="_________________________________BPK3">[1]Položky!#REF!</definedName>
    <definedName name="_______________________________BPK1">[1]Položky!#REF!</definedName>
    <definedName name="_______________________________BPK2">[1]Položky!#REF!</definedName>
    <definedName name="_______________________________BPK3">[1]Položky!#REF!</definedName>
    <definedName name="______________________________BPK1">[1]Položky!#REF!</definedName>
    <definedName name="______________________________BPK2">[1]Položky!#REF!</definedName>
    <definedName name="______________________________BPK3">[1]Položky!#REF!</definedName>
    <definedName name="____________________________BPK1">[1]Položky!#REF!</definedName>
    <definedName name="____________________________BPK2">[1]Položky!#REF!</definedName>
    <definedName name="____________________________BPK3">[1]Položky!#REF!</definedName>
    <definedName name="__________________________BPK1">[1]Položky!#REF!</definedName>
    <definedName name="__________________________BPK2">[1]Položky!#REF!</definedName>
    <definedName name="__________________________BPK3">[1]Položky!#REF!</definedName>
    <definedName name="_________________________BPK1">[1]Položky!#REF!</definedName>
    <definedName name="_________________________BPK2">[1]Položky!#REF!</definedName>
    <definedName name="_________________________BPK3">[1]Položky!#REF!</definedName>
    <definedName name="_______________________BPK1">[1]Položky!#REF!</definedName>
    <definedName name="_______________________BPK2">[1]Položky!#REF!</definedName>
    <definedName name="_______________________BPK3">[1]Položky!#REF!</definedName>
    <definedName name="_____________________BPK1">[1]Položky!#REF!</definedName>
    <definedName name="_____________________BPK2">[1]Položky!#REF!</definedName>
    <definedName name="_____________________BPK3">[1]Položky!#REF!</definedName>
    <definedName name="____________________BPK1">[1]Položky!#REF!</definedName>
    <definedName name="____________________BPK2">[1]Položky!#REF!</definedName>
    <definedName name="____________________BPK3">[1]Položky!#REF!</definedName>
    <definedName name="__________________BPK1">[1]Položky!#REF!</definedName>
    <definedName name="__________________BPK2">[1]Položky!#REF!</definedName>
    <definedName name="__________________BPK3">[1]Položky!#REF!</definedName>
    <definedName name="________________BPK1">[1]Položky!#REF!</definedName>
    <definedName name="________________BPK2">[1]Položky!#REF!</definedName>
    <definedName name="________________BPK3">[1]Položky!#REF!</definedName>
    <definedName name="_______________BPK1">[1]Položky!#REF!</definedName>
    <definedName name="_______________BPK2">[1]Položky!#REF!</definedName>
    <definedName name="_______________BPK3">[1]Položky!#REF!</definedName>
    <definedName name="_____________BPK1">[1]Položky!#REF!</definedName>
    <definedName name="_____________BPK2">[1]Položky!#REF!</definedName>
    <definedName name="_____________BPK3">[1]Položky!#REF!</definedName>
    <definedName name="___________BPK1">[1]Položky!#REF!</definedName>
    <definedName name="___________BPK2">[1]Položky!#REF!</definedName>
    <definedName name="___________BPK3">[1]Položky!#REF!</definedName>
    <definedName name="__________BPK1">[1]Položky!#REF!</definedName>
    <definedName name="__________BPK2">[1]Položky!#REF!</definedName>
    <definedName name="__________BPK3">[1]Položky!#REF!</definedName>
    <definedName name="________BPK1">[1]Položky!#REF!</definedName>
    <definedName name="________BPK2">[1]Položky!#REF!</definedName>
    <definedName name="________BPK3">[1]Položky!#REF!</definedName>
    <definedName name="______BPK1">[1]Položky!#REF!</definedName>
    <definedName name="______BPK2">[1]Položky!#REF!</definedName>
    <definedName name="______BPK3">[1]Položky!#REF!</definedName>
    <definedName name="____BPK1">[1]Položky!#REF!</definedName>
    <definedName name="____BPK2">[1]Položky!#REF!</definedName>
    <definedName name="____BPK3">[1]Položky!#REF!</definedName>
    <definedName name="__BPK1">[1]Položky!#REF!</definedName>
    <definedName name="__BPK2">[1]Položky!#REF!</definedName>
    <definedName name="__BPK3">[1]Položky!#REF!</definedName>
    <definedName name="_BPK1">[1]Položky!#REF!</definedName>
    <definedName name="_BPK2">[1]Položky!#REF!</definedName>
    <definedName name="_BPK3">[1]Položky!#REF!</definedName>
    <definedName name="a" localSheetId="30">[1]Položky!#REF!</definedName>
    <definedName name="a" localSheetId="20">[1]Položky!#REF!</definedName>
    <definedName name="a" localSheetId="25">[1]Položky!#REF!</definedName>
    <definedName name="a" localSheetId="35">[1]Položky!#REF!</definedName>
    <definedName name="a" localSheetId="40">[1]Položky!#REF!</definedName>
    <definedName name="a" localSheetId="45">[1]Položky!#REF!</definedName>
    <definedName name="a" localSheetId="50">[1]Položky!#REF!</definedName>
    <definedName name="a" localSheetId="55">[1]Položky!#REF!</definedName>
    <definedName name="a">[1]Položky!#REF!</definedName>
    <definedName name="BNPK1" localSheetId="30">[1]Položky!#REF!</definedName>
    <definedName name="BNPK1" localSheetId="20">[1]Položky!#REF!</definedName>
    <definedName name="BNPK1" localSheetId="25">[1]Položky!#REF!</definedName>
    <definedName name="BNPK1" localSheetId="35">[1]Položky!#REF!</definedName>
    <definedName name="BNPK1" localSheetId="40">[1]Položky!#REF!</definedName>
    <definedName name="BNPK1" localSheetId="45">[1]Položky!#REF!</definedName>
    <definedName name="BNPK1" localSheetId="50">[1]Položky!#REF!</definedName>
    <definedName name="BNPK1" localSheetId="55">[1]Položky!#REF!</definedName>
    <definedName name="BNPK1">[1]Položky!#REF!</definedName>
    <definedName name="CenaCelkem">#REF!</definedName>
    <definedName name="CenaCelkemBezDPH">#REF!</definedName>
    <definedName name="CenaCelkemVypocet" localSheetId="2">'SO 01 STAVBA'!$I$40</definedName>
    <definedName name="cisloobjektu" localSheetId="30">#REF!</definedName>
    <definedName name="cisloobjektu" localSheetId="5">#REF!</definedName>
    <definedName name="cisloobjektu" localSheetId="10">#REF!</definedName>
    <definedName name="cisloobjektu" localSheetId="15">#REF!</definedName>
    <definedName name="cisloobjektu" localSheetId="20">#REF!</definedName>
    <definedName name="cisloobjektu" localSheetId="25">#REF!</definedName>
    <definedName name="cisloobjektu" localSheetId="35">#REF!</definedName>
    <definedName name="cisloobjektu" localSheetId="40">#REF!</definedName>
    <definedName name="cisloobjektu" localSheetId="45">#REF!</definedName>
    <definedName name="cisloobjektu" localSheetId="50">#REF!</definedName>
    <definedName name="cisloobjektu" localSheetId="55">#REF!</definedName>
    <definedName name="cisloobjektu">#REF!</definedName>
    <definedName name="CisloRozpoctu">'[2]Krycí list'!$C$2</definedName>
    <definedName name="cislostavby" localSheetId="30">#REF!</definedName>
    <definedName name="cislostavby" localSheetId="5">#REF!</definedName>
    <definedName name="cislostavby" localSheetId="10">#REF!</definedName>
    <definedName name="cislostavby" localSheetId="15">#REF!</definedName>
    <definedName name="cislostavby" localSheetId="20">#REF!</definedName>
    <definedName name="cislostavby" localSheetId="25">#REF!</definedName>
    <definedName name="cislostavby" localSheetId="35">#REF!</definedName>
    <definedName name="cislostavby" localSheetId="40">#REF!</definedName>
    <definedName name="cislostavby" localSheetId="45">#REF!</definedName>
    <definedName name="cislostavby" localSheetId="50">#REF!</definedName>
    <definedName name="cislostavby" localSheetId="55">#REF!</definedName>
    <definedName name="cislostavby">'[2]Krycí list'!$A$7</definedName>
    <definedName name="CisloStavebnihoRozpoctu">#REF!</definedName>
    <definedName name="dadresa">#REF!</definedName>
    <definedName name="Datum" localSheetId="30">#REF!</definedName>
    <definedName name="Datum" localSheetId="10">#REF!</definedName>
    <definedName name="Datum" localSheetId="15">#REF!</definedName>
    <definedName name="Datum" localSheetId="20">#REF!</definedName>
    <definedName name="Datum" localSheetId="25">#REF!</definedName>
    <definedName name="Datum" localSheetId="35">#REF!</definedName>
    <definedName name="Datum" localSheetId="40">#REF!</definedName>
    <definedName name="Datum" localSheetId="45">#REF!</definedName>
    <definedName name="Datum" localSheetId="50">#REF!</definedName>
    <definedName name="Datum" localSheetId="55">#REF!</definedName>
    <definedName name="Datum">#REF!</definedName>
    <definedName name="Dil" localSheetId="30">#REF!</definedName>
    <definedName name="Dil" localSheetId="10">#REF!</definedName>
    <definedName name="Dil" localSheetId="15">#REF!</definedName>
    <definedName name="Dil" localSheetId="20">#REF!</definedName>
    <definedName name="Dil" localSheetId="25">#REF!</definedName>
    <definedName name="Dil" localSheetId="35">#REF!</definedName>
    <definedName name="Dil" localSheetId="40">#REF!</definedName>
    <definedName name="Dil" localSheetId="45">#REF!</definedName>
    <definedName name="Dil" localSheetId="50">#REF!</definedName>
    <definedName name="Dil" localSheetId="55">#REF!</definedName>
    <definedName name="Dil">#REF!</definedName>
    <definedName name="dmisto">#REF!</definedName>
    <definedName name="Dodavka" localSheetId="30">#REF!</definedName>
    <definedName name="Dodavka" localSheetId="10">#REF!</definedName>
    <definedName name="Dodavka" localSheetId="15">#REF!</definedName>
    <definedName name="Dodavka" localSheetId="20">#REF!</definedName>
    <definedName name="Dodavka" localSheetId="25">#REF!</definedName>
    <definedName name="Dodavka" localSheetId="35">#REF!</definedName>
    <definedName name="Dodavka" localSheetId="40">#REF!</definedName>
    <definedName name="Dodavka" localSheetId="45">#REF!</definedName>
    <definedName name="Dodavka" localSheetId="50">#REF!</definedName>
    <definedName name="Dodavka" localSheetId="55">#REF!</definedName>
    <definedName name="Dodavka">#REF!</definedName>
    <definedName name="Dodavka0" localSheetId="30">[1]Položky!#REF!</definedName>
    <definedName name="Dodavka0" localSheetId="20">[1]Položky!#REF!</definedName>
    <definedName name="Dodavka0" localSheetId="25">[1]Položky!#REF!</definedName>
    <definedName name="Dodavka0" localSheetId="35">[1]Položky!#REF!</definedName>
    <definedName name="Dodavka0" localSheetId="40">[1]Položky!#REF!</definedName>
    <definedName name="Dodavka0" localSheetId="45">[1]Položky!#REF!</definedName>
    <definedName name="Dodavka0" localSheetId="50">[1]Položky!#REF!</definedName>
    <definedName name="Dodavka0" localSheetId="55">[1]Položky!#REF!</definedName>
    <definedName name="Dodavka0">[1]Položky!#REF!</definedName>
    <definedName name="DPHSni">#REF!</definedName>
    <definedName name="DPHZakl">#REF!</definedName>
    <definedName name="e" localSheetId="30">[1]Položky!#REF!</definedName>
    <definedName name="e" localSheetId="20">[1]Položky!#REF!</definedName>
    <definedName name="e" localSheetId="25">[1]Položky!#REF!</definedName>
    <definedName name="e" localSheetId="35">[1]Položky!#REF!</definedName>
    <definedName name="e" localSheetId="40">[1]Položky!#REF!</definedName>
    <definedName name="e" localSheetId="45">[1]Položky!#REF!</definedName>
    <definedName name="e" localSheetId="50">[1]Položky!#REF!</definedName>
    <definedName name="e" localSheetId="55">[1]Položky!#REF!</definedName>
    <definedName name="e">[1]Položky!#REF!</definedName>
    <definedName name="ea" localSheetId="30">[1]Položky!#REF!</definedName>
    <definedName name="ea" localSheetId="20">[1]Položky!#REF!</definedName>
    <definedName name="ea" localSheetId="25">[1]Položky!#REF!</definedName>
    <definedName name="ea" localSheetId="35">[1]Položky!#REF!</definedName>
    <definedName name="ea" localSheetId="40">[1]Položky!#REF!</definedName>
    <definedName name="ea" localSheetId="45">[1]Položky!#REF!</definedName>
    <definedName name="ea" localSheetId="50">[1]Položky!#REF!</definedName>
    <definedName name="ea" localSheetId="55">[1]Položky!#REF!</definedName>
    <definedName name="ea">[1]Položky!#REF!</definedName>
    <definedName name="ee" localSheetId="30">#REF!</definedName>
    <definedName name="ee" localSheetId="10">#REF!</definedName>
    <definedName name="ee" localSheetId="15">#REF!</definedName>
    <definedName name="ee" localSheetId="20">#REF!</definedName>
    <definedName name="ee" localSheetId="25">#REF!</definedName>
    <definedName name="ee" localSheetId="35">#REF!</definedName>
    <definedName name="ee" localSheetId="40">#REF!</definedName>
    <definedName name="ee" localSheetId="45">#REF!</definedName>
    <definedName name="ee" localSheetId="50">#REF!</definedName>
    <definedName name="ee" localSheetId="55">#REF!</definedName>
    <definedName name="ee">#REF!</definedName>
    <definedName name="eeee" localSheetId="30">[1]Položky!#REF!</definedName>
    <definedName name="eeee" localSheetId="20">[1]Položky!#REF!</definedName>
    <definedName name="eeee" localSheetId="25">[1]Položky!#REF!</definedName>
    <definedName name="eeee" localSheetId="35">[1]Položky!#REF!</definedName>
    <definedName name="eeee" localSheetId="40">[1]Položky!#REF!</definedName>
    <definedName name="eeee" localSheetId="45">[1]Položky!#REF!</definedName>
    <definedName name="eeee" localSheetId="50">[1]Položky!#REF!</definedName>
    <definedName name="eeee" localSheetId="55">[1]Položky!#REF!</definedName>
    <definedName name="eeee">[1]Položky!#REF!</definedName>
    <definedName name="HSV" localSheetId="30">#REF!</definedName>
    <definedName name="HSV" localSheetId="10">#REF!</definedName>
    <definedName name="HSV" localSheetId="15">#REF!</definedName>
    <definedName name="HSV" localSheetId="20">#REF!</definedName>
    <definedName name="HSV" localSheetId="25">#REF!</definedName>
    <definedName name="HSV" localSheetId="35">#REF!</definedName>
    <definedName name="HSV" localSheetId="40">#REF!</definedName>
    <definedName name="HSV" localSheetId="45">#REF!</definedName>
    <definedName name="HSV" localSheetId="50">#REF!</definedName>
    <definedName name="HSV" localSheetId="55">#REF!</definedName>
    <definedName name="HSV">#REF!</definedName>
    <definedName name="HSV0" localSheetId="30">[1]Položky!#REF!</definedName>
    <definedName name="HSV0" localSheetId="20">[1]Položky!#REF!</definedName>
    <definedName name="HSV0" localSheetId="25">[1]Položky!#REF!</definedName>
    <definedName name="HSV0" localSheetId="35">[1]Položky!#REF!</definedName>
    <definedName name="HSV0" localSheetId="40">[1]Položky!#REF!</definedName>
    <definedName name="HSV0" localSheetId="45">[1]Položky!#REF!</definedName>
    <definedName name="HSV0" localSheetId="50">[1]Položky!#REF!</definedName>
    <definedName name="HSV0" localSheetId="55">[1]Položky!#REF!</definedName>
    <definedName name="HSV0">[1]Položky!#REF!</definedName>
    <definedName name="HZS" localSheetId="30">#REF!</definedName>
    <definedName name="HZS" localSheetId="10">#REF!</definedName>
    <definedName name="HZS" localSheetId="15">#REF!</definedName>
    <definedName name="HZS" localSheetId="20">#REF!</definedName>
    <definedName name="HZS" localSheetId="25">#REF!</definedName>
    <definedName name="HZS" localSheetId="35">#REF!</definedName>
    <definedName name="HZS" localSheetId="40">#REF!</definedName>
    <definedName name="HZS" localSheetId="45">#REF!</definedName>
    <definedName name="HZS" localSheetId="50">#REF!</definedName>
    <definedName name="HZS" localSheetId="55">#REF!</definedName>
    <definedName name="HZS">#REF!</definedName>
    <definedName name="HZS0" localSheetId="30">[1]Položky!#REF!</definedName>
    <definedName name="HZS0" localSheetId="20">[1]Položky!#REF!</definedName>
    <definedName name="HZS0" localSheetId="25">[1]Položky!#REF!</definedName>
    <definedName name="HZS0" localSheetId="35">[1]Položky!#REF!</definedName>
    <definedName name="HZS0" localSheetId="40">[1]Položky!#REF!</definedName>
    <definedName name="HZS0" localSheetId="45">[1]Položky!#REF!</definedName>
    <definedName name="HZS0" localSheetId="50">[1]Položky!#REF!</definedName>
    <definedName name="HZS0" localSheetId="55">[1]Položky!#REF!</definedName>
    <definedName name="HZS0">[1]Položky!#REF!</definedName>
    <definedName name="JKSO" localSheetId="30">#REF!</definedName>
    <definedName name="JKSO" localSheetId="10">#REF!</definedName>
    <definedName name="JKSO" localSheetId="15">#REF!</definedName>
    <definedName name="JKSO" localSheetId="20">#REF!</definedName>
    <definedName name="JKSO" localSheetId="25">#REF!</definedName>
    <definedName name="JKSO" localSheetId="35">#REF!</definedName>
    <definedName name="JKSO" localSheetId="40">#REF!</definedName>
    <definedName name="JKSO" localSheetId="45">#REF!</definedName>
    <definedName name="JKSO" localSheetId="50">#REF!</definedName>
    <definedName name="JKSO" localSheetId="55">#REF!</definedName>
    <definedName name="JKSO">#REF!</definedName>
    <definedName name="Mena" localSheetId="27">[3]Stavba!$J$29</definedName>
    <definedName name="Mena" localSheetId="29">[4]Stavba!$J$29</definedName>
    <definedName name="Mena" localSheetId="4">[5]Stavba!$J$29</definedName>
    <definedName name="Mena" localSheetId="2">[6]Stavba!$J$29</definedName>
    <definedName name="Mena" localSheetId="9">[7]Stavba!$J$29</definedName>
    <definedName name="Mena" localSheetId="7">[8]Stavba!$J$29</definedName>
    <definedName name="Mena" localSheetId="14">[9]Stavba!$J$29</definedName>
    <definedName name="Mena" localSheetId="12">[10]Stavba!#REF!</definedName>
    <definedName name="Mena" localSheetId="19">[11]Stavba!$J$29</definedName>
    <definedName name="Mena" localSheetId="17">[12]Stavba!$J$29</definedName>
    <definedName name="Mena" localSheetId="24">[13]Stavba!$J$29</definedName>
    <definedName name="Mena" localSheetId="22">[14]Stavba!$J$29</definedName>
    <definedName name="Mena" localSheetId="34">[15]Stavba!$J$29</definedName>
    <definedName name="Mena" localSheetId="32">[16]Stavba!$J$29</definedName>
    <definedName name="Mena" localSheetId="39">[17]Stavba!$J$29</definedName>
    <definedName name="Mena" localSheetId="37">[18]Stavba!$J$29</definedName>
    <definedName name="Mena" localSheetId="44">[19]Stavba!$J$29</definedName>
    <definedName name="Mena" localSheetId="42">[20]Stavba!$J$29</definedName>
    <definedName name="Mena" localSheetId="49">[21]Stavba!$J$29</definedName>
    <definedName name="Mena" localSheetId="47">[22]Stavba!$J$29</definedName>
    <definedName name="Mena" localSheetId="54">[23]Stavba!$J$29</definedName>
    <definedName name="Mena" localSheetId="52">[24]Stavba!$J$29</definedName>
    <definedName name="Mena">#REF!</definedName>
    <definedName name="MistoStavby">#REF!</definedName>
    <definedName name="MJ" localSheetId="30">#REF!</definedName>
    <definedName name="MJ" localSheetId="10">#REF!</definedName>
    <definedName name="MJ" localSheetId="15">#REF!</definedName>
    <definedName name="MJ" localSheetId="20">#REF!</definedName>
    <definedName name="MJ" localSheetId="25">#REF!</definedName>
    <definedName name="MJ" localSheetId="35">#REF!</definedName>
    <definedName name="MJ" localSheetId="40">#REF!</definedName>
    <definedName name="MJ" localSheetId="45">#REF!</definedName>
    <definedName name="MJ" localSheetId="50">#REF!</definedName>
    <definedName name="MJ" localSheetId="55">#REF!</definedName>
    <definedName name="MJ">#REF!</definedName>
    <definedName name="Mont" localSheetId="30">#REF!</definedName>
    <definedName name="Mont" localSheetId="10">#REF!</definedName>
    <definedName name="Mont" localSheetId="15">#REF!</definedName>
    <definedName name="Mont" localSheetId="20">#REF!</definedName>
    <definedName name="Mont" localSheetId="25">#REF!</definedName>
    <definedName name="Mont" localSheetId="35">#REF!</definedName>
    <definedName name="Mont" localSheetId="40">#REF!</definedName>
    <definedName name="Mont" localSheetId="45">#REF!</definedName>
    <definedName name="Mont" localSheetId="50">#REF!</definedName>
    <definedName name="Mont" localSheetId="55">#REF!</definedName>
    <definedName name="Mont">#REF!</definedName>
    <definedName name="Montaz0" localSheetId="30">[1]Položky!#REF!</definedName>
    <definedName name="Montaz0" localSheetId="20">[1]Položky!#REF!</definedName>
    <definedName name="Montaz0" localSheetId="25">[1]Položky!#REF!</definedName>
    <definedName name="Montaz0" localSheetId="35">[1]Položky!#REF!</definedName>
    <definedName name="Montaz0" localSheetId="40">[1]Položky!#REF!</definedName>
    <definedName name="Montaz0" localSheetId="45">[1]Položky!#REF!</definedName>
    <definedName name="Montaz0" localSheetId="50">[1]Položky!#REF!</definedName>
    <definedName name="Montaz0" localSheetId="55">[1]Položky!#REF!</definedName>
    <definedName name="Montaz0">[1]Položky!#REF!</definedName>
    <definedName name="NazevDilu" localSheetId="30">#REF!</definedName>
    <definedName name="NazevDilu" localSheetId="10">#REF!</definedName>
    <definedName name="NazevDilu" localSheetId="15">#REF!</definedName>
    <definedName name="NazevDilu" localSheetId="20">#REF!</definedName>
    <definedName name="NazevDilu" localSheetId="25">#REF!</definedName>
    <definedName name="NazevDilu" localSheetId="35">#REF!</definedName>
    <definedName name="NazevDilu" localSheetId="40">#REF!</definedName>
    <definedName name="NazevDilu" localSheetId="45">#REF!</definedName>
    <definedName name="NazevDilu" localSheetId="50">#REF!</definedName>
    <definedName name="NazevDilu" localSheetId="55">#REF!</definedName>
    <definedName name="NazevDilu">#REF!</definedName>
    <definedName name="nazevobjektu" localSheetId="30">#REF!</definedName>
    <definedName name="nazevobjektu" localSheetId="5">#REF!</definedName>
    <definedName name="nazevobjektu" localSheetId="10">#REF!</definedName>
    <definedName name="nazevobjektu" localSheetId="15">#REF!</definedName>
    <definedName name="nazevobjektu" localSheetId="20">#REF!</definedName>
    <definedName name="nazevobjektu" localSheetId="25">#REF!</definedName>
    <definedName name="nazevobjektu" localSheetId="35">#REF!</definedName>
    <definedName name="nazevobjektu" localSheetId="40">#REF!</definedName>
    <definedName name="nazevobjektu" localSheetId="45">#REF!</definedName>
    <definedName name="nazevobjektu" localSheetId="50">#REF!</definedName>
    <definedName name="nazevobjektu" localSheetId="55">#REF!</definedName>
    <definedName name="nazevobjektu">#REF!</definedName>
    <definedName name="NazevRozpoctu">'[2]Krycí list'!$D$2</definedName>
    <definedName name="nazevstavby" localSheetId="30">#REF!</definedName>
    <definedName name="nazevstavby" localSheetId="5">#REF!</definedName>
    <definedName name="nazevstavby" localSheetId="10">#REF!</definedName>
    <definedName name="nazevstavby" localSheetId="15">#REF!</definedName>
    <definedName name="nazevstavby" localSheetId="20">#REF!</definedName>
    <definedName name="nazevstavby" localSheetId="25">#REF!</definedName>
    <definedName name="nazevstavby" localSheetId="35">#REF!</definedName>
    <definedName name="nazevstavby" localSheetId="40">#REF!</definedName>
    <definedName name="nazevstavby" localSheetId="45">#REF!</definedName>
    <definedName name="nazevstavby" localSheetId="50">#REF!</definedName>
    <definedName name="nazevstavby" localSheetId="55">#REF!</definedName>
    <definedName name="nazevstavby">'[2]Krycí list'!$C$7</definedName>
    <definedName name="NazevStavebnihoRozpoctu">#REF!</definedName>
    <definedName name="_xlnm.Print_Titles" localSheetId="28">'--'!$2:$3</definedName>
    <definedName name="_xlnm.Print_Titles" localSheetId="30">'----'!$1:$2</definedName>
    <definedName name="_xlnm.Print_Titles" localSheetId="31">'-----'!$2:$6</definedName>
    <definedName name="_xlnm.Print_Titles" localSheetId="6">'SO 01 ELEKTRO'!$2:$6</definedName>
    <definedName name="_xlnm.Print_Titles" localSheetId="5">'SO 01 UT'!$1:$2</definedName>
    <definedName name="_xlnm.Print_Titles" localSheetId="11">'SO 02 ELEKTRO'!$2:$6</definedName>
    <definedName name="_xlnm.Print_Titles" localSheetId="10">'SO 02 UT'!$1:$2</definedName>
    <definedName name="_xlnm.Print_Titles" localSheetId="8">'SO 02 VZT'!$2:$3</definedName>
    <definedName name="_xlnm.Print_Titles" localSheetId="16">'SO 03 ELEKTRO'!$2:$6</definedName>
    <definedName name="_xlnm.Print_Titles" localSheetId="15">'SO 03 UT'!$1:$2</definedName>
    <definedName name="_xlnm.Print_Titles" localSheetId="13">'SO 03 VZT'!$2:$3</definedName>
    <definedName name="_xlnm.Print_Titles" localSheetId="21">'SO 04 ELEKTRO'!$2:$6</definedName>
    <definedName name="_xlnm.Print_Titles" localSheetId="20">'SO 04 UT'!$1:$2</definedName>
    <definedName name="_xlnm.Print_Titles" localSheetId="18">'SO 04 VZT'!$2:$3</definedName>
    <definedName name="_xlnm.Print_Titles" localSheetId="26">'SO 05 ELEKTRO'!$2:$6</definedName>
    <definedName name="_xlnm.Print_Titles" localSheetId="25">'SO 05 UT'!$1:$2</definedName>
    <definedName name="_xlnm.Print_Titles" localSheetId="23">'SO 05 VZT'!$2:$3</definedName>
    <definedName name="_xlnm.Print_Titles" localSheetId="36">'SO 06 ELEKTRO'!$2:$6</definedName>
    <definedName name="_xlnm.Print_Titles" localSheetId="35">'SO 06 UT'!$1:$2</definedName>
    <definedName name="_xlnm.Print_Titles" localSheetId="33">'SO 06 VZT'!$2:$3</definedName>
    <definedName name="_xlnm.Print_Titles" localSheetId="41">'SO 07 ELEKTRO'!$2:$6</definedName>
    <definedName name="_xlnm.Print_Titles" localSheetId="40">'SO 07 UT'!$1:$2</definedName>
    <definedName name="_xlnm.Print_Titles" localSheetId="38">'SO 07 VZT'!$2:$3</definedName>
    <definedName name="_xlnm.Print_Titles" localSheetId="46">'SO 08 ELEKTRO'!$2:$6</definedName>
    <definedName name="_xlnm.Print_Titles" localSheetId="45">'SO 08 UT'!$1:$2</definedName>
    <definedName name="_xlnm.Print_Titles" localSheetId="43">'SO 08 VZT'!$2:$3</definedName>
    <definedName name="_xlnm.Print_Titles" localSheetId="51">'SO 09 ELEKTRO'!$2:$6</definedName>
    <definedName name="_xlnm.Print_Titles" localSheetId="50">'SO 09 UT'!$1:$2</definedName>
    <definedName name="_xlnm.Print_Titles" localSheetId="48">'SO 09 VZT'!$2:$3</definedName>
    <definedName name="_xlnm.Print_Titles" localSheetId="56">'SO 10 ELEKTRO'!$2:$6</definedName>
    <definedName name="_xlnm.Print_Titles" localSheetId="55">'SO 10 UT'!$1:$2</definedName>
    <definedName name="_xlnm.Print_Titles" localSheetId="53">'SO 10 VZT'!$2:$3</definedName>
    <definedName name="_xlnm.Print_Titles">'SO 01 VZT'!$2:$3</definedName>
    <definedName name="oadresa">#REF!</definedName>
    <definedName name="Objednatel" localSheetId="30">#REF!</definedName>
    <definedName name="Objednatel" localSheetId="10">#REF!</definedName>
    <definedName name="Objednatel" localSheetId="15">#REF!</definedName>
    <definedName name="Objednatel" localSheetId="20">#REF!</definedName>
    <definedName name="Objednatel" localSheetId="25">#REF!</definedName>
    <definedName name="Objednatel" localSheetId="35">#REF!</definedName>
    <definedName name="Objednatel" localSheetId="40">#REF!</definedName>
    <definedName name="Objednatel" localSheetId="45">#REF!</definedName>
    <definedName name="Objednatel" localSheetId="50">#REF!</definedName>
    <definedName name="Objednatel" localSheetId="55">#REF!</definedName>
    <definedName name="Objednatel">#REF!</definedName>
    <definedName name="_xlnm.Print_Area" localSheetId="27">'-'!$A$1:$U$268</definedName>
    <definedName name="_xlnm.Print_Area" localSheetId="28">'--'!$A:$I</definedName>
    <definedName name="_xlnm.Print_Area" localSheetId="29">'---'!$A$1:$U$116</definedName>
    <definedName name="_xlnm.Print_Area" localSheetId="30">'----'!$A$1:$G$138</definedName>
    <definedName name="_xlnm.Print_Area" localSheetId="4">'SO 01 PLYN, ZTI'!$A$1:$G$111</definedName>
    <definedName name="_xlnm.Print_Area" localSheetId="2">'SO 01 STAVBA'!$A$1:$V$260</definedName>
    <definedName name="_xlnm.Print_Area" localSheetId="5">'SO 01 UT'!$A$1:$G$107</definedName>
    <definedName name="_xlnm.Print_Area" localSheetId="3">'SO 01 VZT'!$A:$I</definedName>
    <definedName name="_xlnm.Print_Area" localSheetId="11">'SO 02 ELEKTRO'!$A$1:$F$117</definedName>
    <definedName name="_xlnm.Print_Area" localSheetId="9">'SO 02 PLYN, ZTI'!$A$1:$G$108</definedName>
    <definedName name="_xlnm.Print_Area" localSheetId="7">'SO 02 STAVBA'!$A$1:$Q$221</definedName>
    <definedName name="_xlnm.Print_Area" localSheetId="10">'SO 02 UT'!$A$1:$G$110</definedName>
    <definedName name="_xlnm.Print_Area" localSheetId="8">'SO 02 VZT'!$A$1:$I$56</definedName>
    <definedName name="_xlnm.Print_Area" localSheetId="16">'SO 03 ELEKTRO'!$A$1:$F$119</definedName>
    <definedName name="_xlnm.Print_Area" localSheetId="14">'SO 03 PLYN, ZTI'!$A$1:$G$107</definedName>
    <definedName name="_xlnm.Print_Area" localSheetId="12">'SO 03 STAVBA'!$A$1:$Q$211</definedName>
    <definedName name="_xlnm.Print_Area" localSheetId="15">'SO 03 UT'!$A$1:$G$122</definedName>
    <definedName name="_xlnm.Print_Area" localSheetId="13">'SO 03 VZT'!$A$1:$I$48</definedName>
    <definedName name="_xlnm.Print_Area" localSheetId="19">'SO 04 PLYN, ZTI'!$A$1:$U$110</definedName>
    <definedName name="_xlnm.Print_Area" localSheetId="17">'SO 04 STAVBA'!$A$1:$U$237</definedName>
    <definedName name="_xlnm.Print_Area" localSheetId="20">'SO 04 UT'!$A$1:$G$108</definedName>
    <definedName name="_xlnm.Print_Area" localSheetId="18">'SO 04 VZT'!$A:$I</definedName>
    <definedName name="_xlnm.Print_Area" localSheetId="24">'SO 05 PLYN, ZTI'!$A$1:$U$110</definedName>
    <definedName name="_xlnm.Print_Area" localSheetId="22">'SO 05 STAVBA'!$A$1:$U$244</definedName>
    <definedName name="_xlnm.Print_Area" localSheetId="25">'SO 05 UT'!$A$1:$G$110</definedName>
    <definedName name="_xlnm.Print_Area" localSheetId="23">'SO 05 VZT'!$A:$I</definedName>
    <definedName name="_xlnm.Print_Area" localSheetId="34">'SO 06 PLYN,ZTI'!$A$1:$U$89</definedName>
    <definedName name="_xlnm.Print_Area" localSheetId="32">'SO 06 STAVBA'!$A$1:$U$191</definedName>
    <definedName name="_xlnm.Print_Area" localSheetId="35">'SO 06 UT'!$A$1:$G$21</definedName>
    <definedName name="_xlnm.Print_Area" localSheetId="33">'SO 06 VZT'!$A:$I</definedName>
    <definedName name="_xlnm.Print_Area" localSheetId="39">'SO 07 PLYN, ZTI'!$A$1:$U$109</definedName>
    <definedName name="_xlnm.Print_Area" localSheetId="37">'SO 07 STAVBA'!$A$1:$U$227</definedName>
    <definedName name="_xlnm.Print_Area" localSheetId="40">'SO 07 UT'!$A$1:$G$108</definedName>
    <definedName name="_xlnm.Print_Area" localSheetId="38">'SO 07 VZT'!$A:$I</definedName>
    <definedName name="_xlnm.Print_Area" localSheetId="44">'SO 08 PLYN, ZTI'!$A$1:$U$107</definedName>
    <definedName name="_xlnm.Print_Area" localSheetId="42">'SO 08 STAVBA'!$R$1:$U$213</definedName>
    <definedName name="_xlnm.Print_Area" localSheetId="45">'SO 08 UT'!$A$1:$G$109</definedName>
    <definedName name="_xlnm.Print_Area" localSheetId="43">'SO 08 VZT'!$A:$I</definedName>
    <definedName name="_xlnm.Print_Area" localSheetId="49">'SO 09 PLYN, ZTI'!$A$1:$U$110</definedName>
    <definedName name="_xlnm.Print_Area" localSheetId="47">'SO 09 STAVBA'!$A$1:$U$244</definedName>
    <definedName name="_xlnm.Print_Area" localSheetId="50">'SO 09 UT'!$A$1:$G$107</definedName>
    <definedName name="_xlnm.Print_Area" localSheetId="48">'SO 09 VZT'!$A:$I</definedName>
    <definedName name="_xlnm.Print_Area" localSheetId="54">'SO 10 PLYN, ZTI'!$A$1:$U$107</definedName>
    <definedName name="_xlnm.Print_Area" localSheetId="52">'SO 10 STAVBA'!$A$1:$U$211</definedName>
    <definedName name="_xlnm.Print_Area" localSheetId="55">'SO 10 UT'!$A$1:$G$111</definedName>
    <definedName name="_xlnm.Print_Area" localSheetId="53">'SO 10 VZT'!$A:$I</definedName>
    <definedName name="padresa">#REF!</definedName>
    <definedName name="pdic">#REF!</definedName>
    <definedName name="pico">#REF!</definedName>
    <definedName name="pmisto">#REF!</definedName>
    <definedName name="PocetMJ" localSheetId="27">#REF!</definedName>
    <definedName name="PocetMJ" localSheetId="29">#REF!</definedName>
    <definedName name="PocetMJ" localSheetId="30">#REF!</definedName>
    <definedName name="PocetMJ" localSheetId="4">#REF!</definedName>
    <definedName name="PocetMJ" localSheetId="2">#REF!</definedName>
    <definedName name="PocetMJ" localSheetId="5">#REF!</definedName>
    <definedName name="PocetMJ" localSheetId="9">#REF!</definedName>
    <definedName name="PocetMJ" localSheetId="7">#REF!</definedName>
    <definedName name="PocetMJ" localSheetId="10">#REF!</definedName>
    <definedName name="PocetMJ" localSheetId="14">#REF!</definedName>
    <definedName name="PocetMJ" localSheetId="12">#REF!</definedName>
    <definedName name="PocetMJ" localSheetId="15">#REF!</definedName>
    <definedName name="PocetMJ" localSheetId="19">#REF!</definedName>
    <definedName name="PocetMJ" localSheetId="17">#REF!</definedName>
    <definedName name="PocetMJ" localSheetId="20">#REF!</definedName>
    <definedName name="PocetMJ" localSheetId="24">#REF!</definedName>
    <definedName name="PocetMJ" localSheetId="22">#REF!</definedName>
    <definedName name="PocetMJ" localSheetId="25">#REF!</definedName>
    <definedName name="PocetMJ" localSheetId="34">#REF!</definedName>
    <definedName name="PocetMJ" localSheetId="32">#REF!</definedName>
    <definedName name="PocetMJ" localSheetId="35">#REF!</definedName>
    <definedName name="PocetMJ" localSheetId="39">#REF!</definedName>
    <definedName name="PocetMJ" localSheetId="37">#REF!</definedName>
    <definedName name="PocetMJ" localSheetId="40">#REF!</definedName>
    <definedName name="PocetMJ" localSheetId="44">#REF!</definedName>
    <definedName name="PocetMJ" localSheetId="42">#REF!</definedName>
    <definedName name="PocetMJ" localSheetId="45">#REF!</definedName>
    <definedName name="PocetMJ" localSheetId="49">#REF!</definedName>
    <definedName name="PocetMJ" localSheetId="47">#REF!</definedName>
    <definedName name="PocetMJ" localSheetId="50">#REF!</definedName>
    <definedName name="PocetMJ" localSheetId="54">#REF!</definedName>
    <definedName name="PocetMJ" localSheetId="52">#REF!</definedName>
    <definedName name="PocetMJ" localSheetId="55">#REF!</definedName>
    <definedName name="PocetMJ">#REF!</definedName>
    <definedName name="PoptavkaID">#REF!</definedName>
    <definedName name="Poznamka" localSheetId="30">#REF!</definedName>
    <definedName name="Poznamka" localSheetId="10">#REF!</definedName>
    <definedName name="Poznamka" localSheetId="15">#REF!</definedName>
    <definedName name="Poznamka" localSheetId="20">#REF!</definedName>
    <definedName name="Poznamka" localSheetId="25">#REF!</definedName>
    <definedName name="Poznamka" localSheetId="35">#REF!</definedName>
    <definedName name="Poznamka" localSheetId="40">#REF!</definedName>
    <definedName name="Poznamka" localSheetId="45">#REF!</definedName>
    <definedName name="Poznamka" localSheetId="50">#REF!</definedName>
    <definedName name="Poznamka" localSheetId="55">#REF!</definedName>
    <definedName name="Poznamka">#REF!</definedName>
    <definedName name="pPSC">#REF!</definedName>
    <definedName name="Projektant" localSheetId="30">#REF!</definedName>
    <definedName name="Projektant" localSheetId="5">#REF!</definedName>
    <definedName name="Projektant" localSheetId="10">#REF!</definedName>
    <definedName name="Projektant" localSheetId="15">#REF!</definedName>
    <definedName name="Projektant" localSheetId="20">#REF!</definedName>
    <definedName name="Projektant" localSheetId="25">#REF!</definedName>
    <definedName name="Projektant" localSheetId="35">#REF!</definedName>
    <definedName name="Projektant" localSheetId="40">#REF!</definedName>
    <definedName name="Projektant" localSheetId="45">#REF!</definedName>
    <definedName name="Projektant" localSheetId="50">#REF!</definedName>
    <definedName name="Projektant" localSheetId="55">#REF!</definedName>
    <definedName name="Projektant">#REF!</definedName>
    <definedName name="PSV">[1]Rekapitulace!$F$11</definedName>
    <definedName name="PSV0" localSheetId="30">[1]Položky!#REF!</definedName>
    <definedName name="PSV0" localSheetId="20">[1]Položky!#REF!</definedName>
    <definedName name="PSV0" localSheetId="25">[1]Položky!#REF!</definedName>
    <definedName name="PSV0" localSheetId="35">[1]Položky!#REF!</definedName>
    <definedName name="PSV0" localSheetId="40">[1]Položky!#REF!</definedName>
    <definedName name="PSV0" localSheetId="45">[1]Položky!#REF!</definedName>
    <definedName name="PSV0" localSheetId="50">[1]Položky!#REF!</definedName>
    <definedName name="PSV0" localSheetId="55">[1]Položky!#REF!</definedName>
    <definedName name="PSV0">[1]Položky!#REF!</definedName>
    <definedName name="s" localSheetId="30">[1]Položky!#REF!</definedName>
    <definedName name="s" localSheetId="20">[1]Položky!#REF!</definedName>
    <definedName name="s" localSheetId="25">[1]Položky!#REF!</definedName>
    <definedName name="s" localSheetId="35">[1]Položky!#REF!</definedName>
    <definedName name="s" localSheetId="40">[1]Položky!#REF!</definedName>
    <definedName name="s" localSheetId="45">[1]Položky!#REF!</definedName>
    <definedName name="s" localSheetId="50">[1]Položky!#REF!</definedName>
    <definedName name="s" localSheetId="55">[1]Položky!#REF!</definedName>
    <definedName name="S">[1]Položky!#REF!</definedName>
    <definedName name="SazbaDPH1">'[2]Krycí list'!$C$30</definedName>
    <definedName name="SazbaDPH2">'[2]Krycí list'!$C$32</definedName>
    <definedName name="SloupecCC" localSheetId="27">#REF!</definedName>
    <definedName name="SloupecCC" localSheetId="29">#REF!</definedName>
    <definedName name="SloupecCC" localSheetId="30">#REF!</definedName>
    <definedName name="SloupecCC" localSheetId="4">#REF!</definedName>
    <definedName name="SloupecCC" localSheetId="2">#REF!</definedName>
    <definedName name="SloupecCC" localSheetId="5">#REF!</definedName>
    <definedName name="SloupecCC" localSheetId="9">#REF!</definedName>
    <definedName name="SloupecCC" localSheetId="7">#REF!</definedName>
    <definedName name="SloupecCC" localSheetId="10">#REF!</definedName>
    <definedName name="SloupecCC" localSheetId="14">#REF!</definedName>
    <definedName name="SloupecCC" localSheetId="12">#REF!</definedName>
    <definedName name="SloupecCC" localSheetId="15">#REF!</definedName>
    <definedName name="SloupecCC" localSheetId="19">#REF!</definedName>
    <definedName name="SloupecCC" localSheetId="17">#REF!</definedName>
    <definedName name="SloupecCC" localSheetId="20">#REF!</definedName>
    <definedName name="SloupecCC" localSheetId="24">#REF!</definedName>
    <definedName name="SloupecCC" localSheetId="22">#REF!</definedName>
    <definedName name="SloupecCC" localSheetId="25">#REF!</definedName>
    <definedName name="SloupecCC" localSheetId="34">#REF!</definedName>
    <definedName name="SloupecCC" localSheetId="32">#REF!</definedName>
    <definedName name="SloupecCC" localSheetId="35">#REF!</definedName>
    <definedName name="SloupecCC" localSheetId="39">#REF!</definedName>
    <definedName name="SloupecCC" localSheetId="37">#REF!</definedName>
    <definedName name="SloupecCC" localSheetId="40">#REF!</definedName>
    <definedName name="SloupecCC" localSheetId="44">#REF!</definedName>
    <definedName name="SloupecCC" localSheetId="42">#REF!</definedName>
    <definedName name="SloupecCC" localSheetId="45">#REF!</definedName>
    <definedName name="SloupecCC" localSheetId="49">#REF!</definedName>
    <definedName name="SloupecCC" localSheetId="47">#REF!</definedName>
    <definedName name="SloupecCC" localSheetId="50">#REF!</definedName>
    <definedName name="SloupecCC" localSheetId="54">#REF!</definedName>
    <definedName name="SloupecCC" localSheetId="52">#REF!</definedName>
    <definedName name="SloupecCC" localSheetId="55">#REF!</definedName>
    <definedName name="SloupecCC">#REF!</definedName>
    <definedName name="SloupecCisloPol" localSheetId="27">#REF!</definedName>
    <definedName name="SloupecCisloPol" localSheetId="29">#REF!</definedName>
    <definedName name="SloupecCisloPol" localSheetId="30">#REF!</definedName>
    <definedName name="SloupecCisloPol" localSheetId="4">#REF!</definedName>
    <definedName name="SloupecCisloPol" localSheetId="2">#REF!</definedName>
    <definedName name="SloupecCisloPol" localSheetId="5">#REF!</definedName>
    <definedName name="SloupecCisloPol" localSheetId="9">#REF!</definedName>
    <definedName name="SloupecCisloPol" localSheetId="7">#REF!</definedName>
    <definedName name="SloupecCisloPol" localSheetId="10">#REF!</definedName>
    <definedName name="SloupecCisloPol" localSheetId="14">#REF!</definedName>
    <definedName name="SloupecCisloPol" localSheetId="12">#REF!</definedName>
    <definedName name="SloupecCisloPol" localSheetId="15">#REF!</definedName>
    <definedName name="SloupecCisloPol" localSheetId="19">#REF!</definedName>
    <definedName name="SloupecCisloPol" localSheetId="17">#REF!</definedName>
    <definedName name="SloupecCisloPol" localSheetId="20">#REF!</definedName>
    <definedName name="SloupecCisloPol" localSheetId="24">#REF!</definedName>
    <definedName name="SloupecCisloPol" localSheetId="22">#REF!</definedName>
    <definedName name="SloupecCisloPol" localSheetId="25">#REF!</definedName>
    <definedName name="SloupecCisloPol" localSheetId="34">#REF!</definedName>
    <definedName name="SloupecCisloPol" localSheetId="32">#REF!</definedName>
    <definedName name="SloupecCisloPol" localSheetId="35">#REF!</definedName>
    <definedName name="SloupecCisloPol" localSheetId="39">#REF!</definedName>
    <definedName name="SloupecCisloPol" localSheetId="37">#REF!</definedName>
    <definedName name="SloupecCisloPol" localSheetId="40">#REF!</definedName>
    <definedName name="SloupecCisloPol" localSheetId="44">#REF!</definedName>
    <definedName name="SloupecCisloPol" localSheetId="42">#REF!</definedName>
    <definedName name="SloupecCisloPol" localSheetId="45">#REF!</definedName>
    <definedName name="SloupecCisloPol" localSheetId="49">#REF!</definedName>
    <definedName name="SloupecCisloPol" localSheetId="47">#REF!</definedName>
    <definedName name="SloupecCisloPol" localSheetId="50">#REF!</definedName>
    <definedName name="SloupecCisloPol" localSheetId="54">#REF!</definedName>
    <definedName name="SloupecCisloPol" localSheetId="52">#REF!</definedName>
    <definedName name="SloupecCisloPol" localSheetId="55">#REF!</definedName>
    <definedName name="SloupecCisloPol">#REF!</definedName>
    <definedName name="SloupecJC" localSheetId="27">#REF!</definedName>
    <definedName name="SloupecJC" localSheetId="29">#REF!</definedName>
    <definedName name="SloupecJC" localSheetId="30">#REF!</definedName>
    <definedName name="SloupecJC" localSheetId="4">#REF!</definedName>
    <definedName name="SloupecJC" localSheetId="2">#REF!</definedName>
    <definedName name="SloupecJC" localSheetId="5">#REF!</definedName>
    <definedName name="SloupecJC" localSheetId="9">#REF!</definedName>
    <definedName name="SloupecJC" localSheetId="7">#REF!</definedName>
    <definedName name="SloupecJC" localSheetId="10">#REF!</definedName>
    <definedName name="SloupecJC" localSheetId="14">#REF!</definedName>
    <definedName name="SloupecJC" localSheetId="12">#REF!</definedName>
    <definedName name="SloupecJC" localSheetId="15">#REF!</definedName>
    <definedName name="SloupecJC" localSheetId="19">#REF!</definedName>
    <definedName name="SloupecJC" localSheetId="17">#REF!</definedName>
    <definedName name="SloupecJC" localSheetId="20">#REF!</definedName>
    <definedName name="SloupecJC" localSheetId="24">#REF!</definedName>
    <definedName name="SloupecJC" localSheetId="22">#REF!</definedName>
    <definedName name="SloupecJC" localSheetId="25">#REF!</definedName>
    <definedName name="SloupecJC" localSheetId="34">#REF!</definedName>
    <definedName name="SloupecJC" localSheetId="32">#REF!</definedName>
    <definedName name="SloupecJC" localSheetId="35">#REF!</definedName>
    <definedName name="SloupecJC" localSheetId="39">#REF!</definedName>
    <definedName name="SloupecJC" localSheetId="37">#REF!</definedName>
    <definedName name="SloupecJC" localSheetId="40">#REF!</definedName>
    <definedName name="SloupecJC" localSheetId="44">#REF!</definedName>
    <definedName name="SloupecJC" localSheetId="42">#REF!</definedName>
    <definedName name="SloupecJC" localSheetId="45">#REF!</definedName>
    <definedName name="SloupecJC" localSheetId="49">#REF!</definedName>
    <definedName name="SloupecJC" localSheetId="47">#REF!</definedName>
    <definedName name="SloupecJC" localSheetId="50">#REF!</definedName>
    <definedName name="SloupecJC" localSheetId="54">#REF!</definedName>
    <definedName name="SloupecJC" localSheetId="52">#REF!</definedName>
    <definedName name="SloupecJC" localSheetId="55">#REF!</definedName>
    <definedName name="SloupecJC">#REF!</definedName>
    <definedName name="SloupecMJ" localSheetId="27">#REF!</definedName>
    <definedName name="SloupecMJ" localSheetId="29">#REF!</definedName>
    <definedName name="SloupecMJ" localSheetId="30">#REF!</definedName>
    <definedName name="SloupecMJ" localSheetId="4">#REF!</definedName>
    <definedName name="SloupecMJ" localSheetId="2">#REF!</definedName>
    <definedName name="SloupecMJ" localSheetId="5">#REF!</definedName>
    <definedName name="SloupecMJ" localSheetId="9">#REF!</definedName>
    <definedName name="SloupecMJ" localSheetId="7">#REF!</definedName>
    <definedName name="SloupecMJ" localSheetId="10">#REF!</definedName>
    <definedName name="SloupecMJ" localSheetId="14">#REF!</definedName>
    <definedName name="SloupecMJ" localSheetId="12">#REF!</definedName>
    <definedName name="SloupecMJ" localSheetId="15">#REF!</definedName>
    <definedName name="SloupecMJ" localSheetId="19">#REF!</definedName>
    <definedName name="SloupecMJ" localSheetId="17">#REF!</definedName>
    <definedName name="SloupecMJ" localSheetId="20">#REF!</definedName>
    <definedName name="SloupecMJ" localSheetId="24">#REF!</definedName>
    <definedName name="SloupecMJ" localSheetId="22">#REF!</definedName>
    <definedName name="SloupecMJ" localSheetId="25">#REF!</definedName>
    <definedName name="SloupecMJ" localSheetId="34">#REF!</definedName>
    <definedName name="SloupecMJ" localSheetId="32">#REF!</definedName>
    <definedName name="SloupecMJ" localSheetId="35">#REF!</definedName>
    <definedName name="SloupecMJ" localSheetId="39">#REF!</definedName>
    <definedName name="SloupecMJ" localSheetId="37">#REF!</definedName>
    <definedName name="SloupecMJ" localSheetId="40">#REF!</definedName>
    <definedName name="SloupecMJ" localSheetId="44">#REF!</definedName>
    <definedName name="SloupecMJ" localSheetId="42">#REF!</definedName>
    <definedName name="SloupecMJ" localSheetId="45">#REF!</definedName>
    <definedName name="SloupecMJ" localSheetId="49">#REF!</definedName>
    <definedName name="SloupecMJ" localSheetId="47">#REF!</definedName>
    <definedName name="SloupecMJ" localSheetId="50">#REF!</definedName>
    <definedName name="SloupecMJ" localSheetId="54">#REF!</definedName>
    <definedName name="SloupecMJ" localSheetId="52">#REF!</definedName>
    <definedName name="SloupecMJ" localSheetId="55">#REF!</definedName>
    <definedName name="SloupecMJ">#REF!</definedName>
    <definedName name="SloupecMnozstvi" localSheetId="27">#REF!</definedName>
    <definedName name="SloupecMnozstvi" localSheetId="29">#REF!</definedName>
    <definedName name="SloupecMnozstvi" localSheetId="30">#REF!</definedName>
    <definedName name="SloupecMnozstvi" localSheetId="4">#REF!</definedName>
    <definedName name="SloupecMnozstvi" localSheetId="2">#REF!</definedName>
    <definedName name="SloupecMnozstvi" localSheetId="5">#REF!</definedName>
    <definedName name="SloupecMnozstvi" localSheetId="9">#REF!</definedName>
    <definedName name="SloupecMnozstvi" localSheetId="7">#REF!</definedName>
    <definedName name="SloupecMnozstvi" localSheetId="10">#REF!</definedName>
    <definedName name="SloupecMnozstvi" localSheetId="14">#REF!</definedName>
    <definedName name="SloupecMnozstvi" localSheetId="12">#REF!</definedName>
    <definedName name="SloupecMnozstvi" localSheetId="15">#REF!</definedName>
    <definedName name="SloupecMnozstvi" localSheetId="19">#REF!</definedName>
    <definedName name="SloupecMnozstvi" localSheetId="17">#REF!</definedName>
    <definedName name="SloupecMnozstvi" localSheetId="20">#REF!</definedName>
    <definedName name="SloupecMnozstvi" localSheetId="24">#REF!</definedName>
    <definedName name="SloupecMnozstvi" localSheetId="22">#REF!</definedName>
    <definedName name="SloupecMnozstvi" localSheetId="25">#REF!</definedName>
    <definedName name="SloupecMnozstvi" localSheetId="34">#REF!</definedName>
    <definedName name="SloupecMnozstvi" localSheetId="32">#REF!</definedName>
    <definedName name="SloupecMnozstvi" localSheetId="35">#REF!</definedName>
    <definedName name="SloupecMnozstvi" localSheetId="39">#REF!</definedName>
    <definedName name="SloupecMnozstvi" localSheetId="37">#REF!</definedName>
    <definedName name="SloupecMnozstvi" localSheetId="40">#REF!</definedName>
    <definedName name="SloupecMnozstvi" localSheetId="44">#REF!</definedName>
    <definedName name="SloupecMnozstvi" localSheetId="42">#REF!</definedName>
    <definedName name="SloupecMnozstvi" localSheetId="45">#REF!</definedName>
    <definedName name="SloupecMnozstvi" localSheetId="49">#REF!</definedName>
    <definedName name="SloupecMnozstvi" localSheetId="47">#REF!</definedName>
    <definedName name="SloupecMnozstvi" localSheetId="50">#REF!</definedName>
    <definedName name="SloupecMnozstvi" localSheetId="54">#REF!</definedName>
    <definedName name="SloupecMnozstvi" localSheetId="52">#REF!</definedName>
    <definedName name="SloupecMnozstvi" localSheetId="55">#REF!</definedName>
    <definedName name="SloupecMnozstvi">#REF!</definedName>
    <definedName name="SloupecNazPol" localSheetId="27">#REF!</definedName>
    <definedName name="SloupecNazPol" localSheetId="29">#REF!</definedName>
    <definedName name="SloupecNazPol" localSheetId="30">#REF!</definedName>
    <definedName name="SloupecNazPol" localSheetId="4">#REF!</definedName>
    <definedName name="SloupecNazPol" localSheetId="2">#REF!</definedName>
    <definedName name="SloupecNazPol" localSheetId="5">#REF!</definedName>
    <definedName name="SloupecNazPol" localSheetId="9">#REF!</definedName>
    <definedName name="SloupecNazPol" localSheetId="7">#REF!</definedName>
    <definedName name="SloupecNazPol" localSheetId="10">#REF!</definedName>
    <definedName name="SloupecNazPol" localSheetId="14">#REF!</definedName>
    <definedName name="SloupecNazPol" localSheetId="12">#REF!</definedName>
    <definedName name="SloupecNazPol" localSheetId="15">#REF!</definedName>
    <definedName name="SloupecNazPol" localSheetId="19">#REF!</definedName>
    <definedName name="SloupecNazPol" localSheetId="17">#REF!</definedName>
    <definedName name="SloupecNazPol" localSheetId="20">#REF!</definedName>
    <definedName name="SloupecNazPol" localSheetId="24">#REF!</definedName>
    <definedName name="SloupecNazPol" localSheetId="22">#REF!</definedName>
    <definedName name="SloupecNazPol" localSheetId="25">#REF!</definedName>
    <definedName name="SloupecNazPol" localSheetId="34">#REF!</definedName>
    <definedName name="SloupecNazPol" localSheetId="32">#REF!</definedName>
    <definedName name="SloupecNazPol" localSheetId="35">#REF!</definedName>
    <definedName name="SloupecNazPol" localSheetId="39">#REF!</definedName>
    <definedName name="SloupecNazPol" localSheetId="37">#REF!</definedName>
    <definedName name="SloupecNazPol" localSheetId="40">#REF!</definedName>
    <definedName name="SloupecNazPol" localSheetId="44">#REF!</definedName>
    <definedName name="SloupecNazPol" localSheetId="42">#REF!</definedName>
    <definedName name="SloupecNazPol" localSheetId="45">#REF!</definedName>
    <definedName name="SloupecNazPol" localSheetId="49">#REF!</definedName>
    <definedName name="SloupecNazPol" localSheetId="47">#REF!</definedName>
    <definedName name="SloupecNazPol" localSheetId="50">#REF!</definedName>
    <definedName name="SloupecNazPol" localSheetId="54">#REF!</definedName>
    <definedName name="SloupecNazPol" localSheetId="52">#REF!</definedName>
    <definedName name="SloupecNazPol" localSheetId="55">#REF!</definedName>
    <definedName name="SloupecNazPol">#REF!</definedName>
    <definedName name="SloupecPC" localSheetId="27">#REF!</definedName>
    <definedName name="SloupecPC" localSheetId="29">#REF!</definedName>
    <definedName name="SloupecPC" localSheetId="30">#REF!</definedName>
    <definedName name="SloupecPC" localSheetId="4">#REF!</definedName>
    <definedName name="SloupecPC" localSheetId="2">#REF!</definedName>
    <definedName name="SloupecPC" localSheetId="5">#REF!</definedName>
    <definedName name="SloupecPC" localSheetId="9">#REF!</definedName>
    <definedName name="SloupecPC" localSheetId="7">#REF!</definedName>
    <definedName name="SloupecPC" localSheetId="10">#REF!</definedName>
    <definedName name="SloupecPC" localSheetId="14">#REF!</definedName>
    <definedName name="SloupecPC" localSheetId="12">#REF!</definedName>
    <definedName name="SloupecPC" localSheetId="15">#REF!</definedName>
    <definedName name="SloupecPC" localSheetId="19">#REF!</definedName>
    <definedName name="SloupecPC" localSheetId="17">#REF!</definedName>
    <definedName name="SloupecPC" localSheetId="20">#REF!</definedName>
    <definedName name="SloupecPC" localSheetId="24">#REF!</definedName>
    <definedName name="SloupecPC" localSheetId="22">#REF!</definedName>
    <definedName name="SloupecPC" localSheetId="25">#REF!</definedName>
    <definedName name="SloupecPC" localSheetId="34">#REF!</definedName>
    <definedName name="SloupecPC" localSheetId="32">#REF!</definedName>
    <definedName name="SloupecPC" localSheetId="35">#REF!</definedName>
    <definedName name="SloupecPC" localSheetId="39">#REF!</definedName>
    <definedName name="SloupecPC" localSheetId="37">#REF!</definedName>
    <definedName name="SloupecPC" localSheetId="40">#REF!</definedName>
    <definedName name="SloupecPC" localSheetId="44">#REF!</definedName>
    <definedName name="SloupecPC" localSheetId="42">#REF!</definedName>
    <definedName name="SloupecPC" localSheetId="45">#REF!</definedName>
    <definedName name="SloupecPC" localSheetId="49">#REF!</definedName>
    <definedName name="SloupecPC" localSheetId="47">#REF!</definedName>
    <definedName name="SloupecPC" localSheetId="50">#REF!</definedName>
    <definedName name="SloupecPC" localSheetId="54">#REF!</definedName>
    <definedName name="SloupecPC" localSheetId="52">#REF!</definedName>
    <definedName name="SloupecPC" localSheetId="55">#REF!</definedName>
    <definedName name="SloupecPC">#REF!</definedName>
    <definedName name="Typ" localSheetId="30">[1]Položky!#REF!</definedName>
    <definedName name="Typ" localSheetId="20">[1]Položky!#REF!</definedName>
    <definedName name="Typ" localSheetId="25">[1]Položky!#REF!</definedName>
    <definedName name="Typ" localSheetId="35">[1]Položky!#REF!</definedName>
    <definedName name="Typ" localSheetId="40">[1]Položky!#REF!</definedName>
    <definedName name="Typ" localSheetId="45">[1]Položky!#REF!</definedName>
    <definedName name="Typ" localSheetId="50">[1]Položky!#REF!</definedName>
    <definedName name="Typ" localSheetId="55">[1]Položky!#REF!</definedName>
    <definedName name="Typ">[1]Položky!#REF!</definedName>
    <definedName name="VRN" localSheetId="30">[1]Rekapitulace!#REF!</definedName>
    <definedName name="VRN" localSheetId="20">[1]Rekapitulace!#REF!</definedName>
    <definedName name="VRN" localSheetId="25">[1]Rekapitulace!#REF!</definedName>
    <definedName name="VRN" localSheetId="35">[1]Rekapitulace!#REF!</definedName>
    <definedName name="VRN" localSheetId="40">[1]Rekapitulace!#REF!</definedName>
    <definedName name="VRN" localSheetId="45">[1]Rekapitulace!#REF!</definedName>
    <definedName name="VRN" localSheetId="50">[1]Rekapitulace!#REF!</definedName>
    <definedName name="VRN" localSheetId="55">[1]Rekapitulace!#REF!</definedName>
    <definedName name="VRN">[1]Rekapitulace!#REF!</definedName>
    <definedName name="VRNKc" localSheetId="30">[1]Rekapitulace!#REF!</definedName>
    <definedName name="VRNKc" localSheetId="20">[1]Rekapitulace!#REF!</definedName>
    <definedName name="VRNKc" localSheetId="25">[1]Rekapitulace!#REF!</definedName>
    <definedName name="VRNKc" localSheetId="35">[1]Rekapitulace!#REF!</definedName>
    <definedName name="VRNKc" localSheetId="40">[1]Rekapitulace!#REF!</definedName>
    <definedName name="VRNKc" localSheetId="45">[1]Rekapitulace!#REF!</definedName>
    <definedName name="VRNKc" localSheetId="50">[1]Rekapitulace!#REF!</definedName>
    <definedName name="VRNKc" localSheetId="55">[1]Rekapitulace!#REF!</definedName>
    <definedName name="VRNKc">[1]Rekapitulace!#REF!</definedName>
    <definedName name="VRNnazev" localSheetId="30">[1]Rekapitulace!#REF!</definedName>
    <definedName name="VRNnazev" localSheetId="20">[1]Rekapitulace!#REF!</definedName>
    <definedName name="VRNnazev" localSheetId="25">[1]Rekapitulace!#REF!</definedName>
    <definedName name="VRNnazev" localSheetId="35">[1]Rekapitulace!#REF!</definedName>
    <definedName name="VRNnazev" localSheetId="40">[1]Rekapitulace!#REF!</definedName>
    <definedName name="VRNnazev" localSheetId="45">[1]Rekapitulace!#REF!</definedName>
    <definedName name="VRNnazev" localSheetId="50">[1]Rekapitulace!#REF!</definedName>
    <definedName name="VRNnazev" localSheetId="55">[1]Rekapitulace!#REF!</definedName>
    <definedName name="VRNnazev">[1]Rekapitulace!#REF!</definedName>
    <definedName name="VRNproc" localSheetId="30">[1]Rekapitulace!#REF!</definedName>
    <definedName name="VRNproc" localSheetId="20">[1]Rekapitulace!#REF!</definedName>
    <definedName name="VRNproc" localSheetId="25">[1]Rekapitulace!#REF!</definedName>
    <definedName name="VRNproc" localSheetId="35">[1]Rekapitulace!#REF!</definedName>
    <definedName name="VRNproc" localSheetId="40">[1]Rekapitulace!#REF!</definedName>
    <definedName name="VRNproc" localSheetId="45">[1]Rekapitulace!#REF!</definedName>
    <definedName name="VRNproc" localSheetId="50">[1]Rekapitulace!#REF!</definedName>
    <definedName name="VRNproc" localSheetId="55">[1]Rekapitulace!#REF!</definedName>
    <definedName name="VRNproc">[1]Rekapitulace!#REF!</definedName>
    <definedName name="VRNzakl" localSheetId="30">[1]Rekapitulace!#REF!</definedName>
    <definedName name="VRNzakl" localSheetId="20">[1]Rekapitulace!#REF!</definedName>
    <definedName name="VRNzakl" localSheetId="25">[1]Rekapitulace!#REF!</definedName>
    <definedName name="VRNzakl" localSheetId="35">[1]Rekapitulace!#REF!</definedName>
    <definedName name="VRNzakl" localSheetId="40">[1]Rekapitulace!#REF!</definedName>
    <definedName name="VRNzakl" localSheetId="45">[1]Rekapitulace!#REF!</definedName>
    <definedName name="VRNzakl" localSheetId="50">[1]Rekapitulace!#REF!</definedName>
    <definedName name="VRNzakl" localSheetId="55">[1]Rekapitulace!#REF!</definedName>
    <definedName name="VRNzakl">[1]Rekapitulace!#REF!</definedName>
    <definedName name="Vypracoval">#REF!</definedName>
    <definedName name="Zakazka" localSheetId="30">#REF!</definedName>
    <definedName name="Zakazka" localSheetId="10">#REF!</definedName>
    <definedName name="Zakazka" localSheetId="15">#REF!</definedName>
    <definedName name="Zakazka" localSheetId="20">#REF!</definedName>
    <definedName name="Zakazka" localSheetId="25">#REF!</definedName>
    <definedName name="Zakazka" localSheetId="35">#REF!</definedName>
    <definedName name="Zakazka" localSheetId="40">#REF!</definedName>
    <definedName name="Zakazka" localSheetId="45">#REF!</definedName>
    <definedName name="Zakazka" localSheetId="50">#REF!</definedName>
    <definedName name="Zakazka" localSheetId="55">#REF!</definedName>
    <definedName name="Zakazka">#REF!</definedName>
    <definedName name="Zaklad22" localSheetId="30">#REF!</definedName>
    <definedName name="Zaklad22" localSheetId="10">#REF!</definedName>
    <definedName name="Zaklad22" localSheetId="15">#REF!</definedName>
    <definedName name="Zaklad22" localSheetId="20">#REF!</definedName>
    <definedName name="Zaklad22" localSheetId="25">#REF!</definedName>
    <definedName name="Zaklad22" localSheetId="35">#REF!</definedName>
    <definedName name="Zaklad22" localSheetId="40">#REF!</definedName>
    <definedName name="Zaklad22" localSheetId="45">#REF!</definedName>
    <definedName name="Zaklad22" localSheetId="50">#REF!</definedName>
    <definedName name="Zaklad22" localSheetId="55">#REF!</definedName>
    <definedName name="Zaklad22">#REF!</definedName>
    <definedName name="Zaklad5" localSheetId="30">#REF!</definedName>
    <definedName name="Zaklad5" localSheetId="10">#REF!</definedName>
    <definedName name="Zaklad5" localSheetId="15">#REF!</definedName>
    <definedName name="Zaklad5" localSheetId="20">#REF!</definedName>
    <definedName name="Zaklad5" localSheetId="25">#REF!</definedName>
    <definedName name="Zaklad5" localSheetId="35">#REF!</definedName>
    <definedName name="Zaklad5" localSheetId="40">#REF!</definedName>
    <definedName name="Zaklad5" localSheetId="45">#REF!</definedName>
    <definedName name="Zaklad5" localSheetId="50">#REF!</definedName>
    <definedName name="Zaklad5" localSheetId="55">#REF!</definedName>
    <definedName name="Zaklad5">#REF!</definedName>
    <definedName name="ZakladDPHSni">#REF!</definedName>
    <definedName name="ZakladDPHSniVypocet" localSheetId="2">'SO 01 STAVBA'!$F$40</definedName>
    <definedName name="ZakladDPHSniVypocet" localSheetId="0">'Soupis prací'!$F$97</definedName>
    <definedName name="ZakladDPHZakl">#REF!</definedName>
    <definedName name="ZakladDPHZaklVypocet" localSheetId="2">'SO 01 STAVBA'!$G$40</definedName>
    <definedName name="ZakladDPHZaklVypocet" localSheetId="0">'Soupis prací'!$G$97</definedName>
    <definedName name="ZaObjednatele">#REF!</definedName>
    <definedName name="Zaokrouhleni">#REF!</definedName>
    <definedName name="ZaZhotovitele">#REF!</definedName>
    <definedName name="Zhotovitel" localSheetId="30">#REF!</definedName>
    <definedName name="Zhotovitel" localSheetId="5">#REF!</definedName>
    <definedName name="Zhotovitel" localSheetId="10">#REF!</definedName>
    <definedName name="Zhotovitel" localSheetId="15">#REF!</definedName>
    <definedName name="Zhotovitel" localSheetId="20">#REF!</definedName>
    <definedName name="Zhotovitel" localSheetId="25">#REF!</definedName>
    <definedName name="Zhotovitel" localSheetId="35">#REF!</definedName>
    <definedName name="Zhotovitel" localSheetId="40">#REF!</definedName>
    <definedName name="Zhotovitel" localSheetId="45">#REF!</definedName>
    <definedName name="Zhotovitel" localSheetId="50">#REF!</definedName>
    <definedName name="Zhotovitel" localSheetId="55">#REF!</definedName>
    <definedName name="Zhotovitel">#REF!</definedName>
  </definedNames>
  <calcPr calcId="144525"/>
</workbook>
</file>

<file path=xl/calcChain.xml><?xml version="1.0" encoding="utf-8"?>
<calcChain xmlns="http://schemas.openxmlformats.org/spreadsheetml/2006/main">
  <c r="G253" i="7" l="1"/>
  <c r="G6" i="8" l="1"/>
  <c r="G10" i="8"/>
  <c r="G8" i="8"/>
  <c r="G108" i="12" l="1"/>
  <c r="G213" i="74" l="1"/>
  <c r="G251" i="68"/>
  <c r="G221" i="63"/>
  <c r="G224" i="58"/>
  <c r="G191" i="53"/>
  <c r="G273" i="82"/>
  <c r="G271" i="82"/>
  <c r="G250" i="40"/>
  <c r="G240" i="32"/>
  <c r="D60" i="1" l="1"/>
  <c r="G23" i="80"/>
  <c r="F16" i="19"/>
  <c r="F12" i="19"/>
  <c r="G204" i="63"/>
  <c r="G198" i="16"/>
  <c r="G202" i="16"/>
  <c r="G204" i="16"/>
  <c r="G210" i="16"/>
  <c r="G162" i="16"/>
  <c r="D26" i="122"/>
  <c r="F25" i="122"/>
  <c r="D24" i="122"/>
  <c r="H20" i="122"/>
  <c r="H18" i="122"/>
  <c r="G197" i="16" l="1"/>
  <c r="G105" i="77"/>
  <c r="G104" i="77"/>
  <c r="G103" i="77"/>
  <c r="G102" i="77"/>
  <c r="G101" i="77"/>
  <c r="G100" i="77"/>
  <c r="G99" i="77"/>
  <c r="G98" i="77"/>
  <c r="G97" i="77"/>
  <c r="G96" i="77"/>
  <c r="G95" i="77"/>
  <c r="G94" i="77"/>
  <c r="G93" i="77"/>
  <c r="G92" i="77"/>
  <c r="G91" i="77"/>
  <c r="G90" i="77"/>
  <c r="G89" i="77"/>
  <c r="G88" i="77"/>
  <c r="G87" i="77"/>
  <c r="G86" i="77"/>
  <c r="G85" i="77"/>
  <c r="G84" i="77"/>
  <c r="G83" i="77"/>
  <c r="G82" i="77"/>
  <c r="G81" i="77"/>
  <c r="G80" i="77"/>
  <c r="G79" i="77"/>
  <c r="G78" i="77"/>
  <c r="G77" i="77"/>
  <c r="G76" i="77"/>
  <c r="G75" i="77"/>
  <c r="G74" i="77"/>
  <c r="G73" i="77"/>
  <c r="G71" i="77"/>
  <c r="G70" i="77"/>
  <c r="G69" i="77"/>
  <c r="G68" i="77"/>
  <c r="G67" i="77"/>
  <c r="G66" i="77"/>
  <c r="G65" i="77"/>
  <c r="G64" i="77"/>
  <c r="G63" i="77"/>
  <c r="G62" i="77"/>
  <c r="G61" i="77"/>
  <c r="G60" i="77"/>
  <c r="G59" i="77"/>
  <c r="G57" i="77"/>
  <c r="G56" i="77"/>
  <c r="G55" i="77"/>
  <c r="G54" i="77"/>
  <c r="G53" i="77"/>
  <c r="G52" i="77"/>
  <c r="G51" i="77"/>
  <c r="G50" i="77"/>
  <c r="G49" i="77"/>
  <c r="G48" i="77"/>
  <c r="G47" i="77"/>
  <c r="G46" i="77"/>
  <c r="G45" i="77"/>
  <c r="G44" i="77"/>
  <c r="G43" i="77"/>
  <c r="G42" i="77"/>
  <c r="G41" i="77"/>
  <c r="G40" i="77"/>
  <c r="G39" i="77"/>
  <c r="G38" i="77"/>
  <c r="G37" i="77"/>
  <c r="G36" i="77"/>
  <c r="G35" i="77"/>
  <c r="G34" i="77"/>
  <c r="G33" i="77"/>
  <c r="G32" i="77"/>
  <c r="G31" i="77"/>
  <c r="G29" i="77"/>
  <c r="G28" i="77"/>
  <c r="G27" i="77"/>
  <c r="G26" i="77"/>
  <c r="G25" i="77"/>
  <c r="G24" i="77"/>
  <c r="G23" i="77"/>
  <c r="G22" i="77"/>
  <c r="G21" i="77"/>
  <c r="G20" i="77"/>
  <c r="G19" i="77"/>
  <c r="G18" i="77"/>
  <c r="G17" i="77"/>
  <c r="G16" i="77" s="1"/>
  <c r="G15" i="77"/>
  <c r="G14" i="77"/>
  <c r="G13" i="77"/>
  <c r="G11" i="77"/>
  <c r="G10" i="77"/>
  <c r="G9" i="77"/>
  <c r="G8" i="77" s="1"/>
  <c r="G30" i="77" l="1"/>
  <c r="G72" i="77"/>
  <c r="G58" i="77"/>
  <c r="G12" i="77"/>
  <c r="G107" i="77" l="1"/>
  <c r="D83" i="1" s="1"/>
  <c r="G108" i="72"/>
  <c r="G107" i="72"/>
  <c r="G106" i="72"/>
  <c r="G105" i="72"/>
  <c r="G104" i="72"/>
  <c r="G103" i="72"/>
  <c r="G102" i="72"/>
  <c r="G101" i="72"/>
  <c r="G100" i="72"/>
  <c r="G99" i="72"/>
  <c r="G98" i="72"/>
  <c r="G97" i="72"/>
  <c r="G96" i="72"/>
  <c r="G95" i="72"/>
  <c r="G94" i="72"/>
  <c r="G93" i="72"/>
  <c r="G92" i="72"/>
  <c r="G91" i="72"/>
  <c r="G90" i="72"/>
  <c r="G89" i="72"/>
  <c r="G88" i="72"/>
  <c r="G87" i="72"/>
  <c r="G86" i="72"/>
  <c r="G85" i="72"/>
  <c r="G84" i="72"/>
  <c r="G83" i="72"/>
  <c r="G82" i="72"/>
  <c r="G81" i="72"/>
  <c r="G80" i="72"/>
  <c r="G79" i="72"/>
  <c r="G78" i="72"/>
  <c r="G77" i="72"/>
  <c r="G76" i="72"/>
  <c r="G75" i="72"/>
  <c r="G73" i="72"/>
  <c r="G72" i="72"/>
  <c r="G71" i="72"/>
  <c r="G70" i="72"/>
  <c r="G69" i="72"/>
  <c r="G68" i="72"/>
  <c r="G67" i="72"/>
  <c r="G66" i="72"/>
  <c r="G65" i="72"/>
  <c r="G64" i="72"/>
  <c r="G63" i="72"/>
  <c r="G62" i="72"/>
  <c r="G61" i="72"/>
  <c r="G59" i="72"/>
  <c r="G58" i="72"/>
  <c r="G57" i="72"/>
  <c r="G56" i="72"/>
  <c r="G55" i="72"/>
  <c r="G54" i="72"/>
  <c r="G53" i="72"/>
  <c r="G52" i="72"/>
  <c r="G51" i="72"/>
  <c r="G50" i="72"/>
  <c r="G49" i="72"/>
  <c r="G48" i="72"/>
  <c r="G47" i="72"/>
  <c r="G46" i="72"/>
  <c r="G45" i="72"/>
  <c r="G44" i="72"/>
  <c r="G43" i="72"/>
  <c r="G42" i="72"/>
  <c r="G41" i="72"/>
  <c r="G40" i="72"/>
  <c r="G39" i="72"/>
  <c r="G38" i="72"/>
  <c r="G37" i="72"/>
  <c r="G36" i="72"/>
  <c r="G35" i="72"/>
  <c r="G34" i="72"/>
  <c r="G33" i="72"/>
  <c r="G31" i="72"/>
  <c r="G30" i="72"/>
  <c r="G29" i="72"/>
  <c r="G28" i="72"/>
  <c r="G27" i="72"/>
  <c r="G26" i="72"/>
  <c r="G25" i="72"/>
  <c r="G24" i="72"/>
  <c r="G23" i="72"/>
  <c r="G22" i="72"/>
  <c r="G21" i="72"/>
  <c r="G20" i="72"/>
  <c r="G19" i="72"/>
  <c r="G18" i="72"/>
  <c r="G17" i="72"/>
  <c r="G15" i="72"/>
  <c r="G14" i="72"/>
  <c r="G13" i="72"/>
  <c r="G12" i="72" s="1"/>
  <c r="G11" i="72"/>
  <c r="G10" i="72"/>
  <c r="G9" i="72"/>
  <c r="G8" i="72" s="1"/>
  <c r="G60" i="72" l="1"/>
  <c r="G32" i="72"/>
  <c r="G16" i="72"/>
  <c r="G74" i="72"/>
  <c r="G110" i="72" l="1"/>
  <c r="D77" i="1" s="1"/>
  <c r="G105" i="66"/>
  <c r="G104" i="66"/>
  <c r="G103" i="66"/>
  <c r="G102" i="66"/>
  <c r="G101" i="66"/>
  <c r="G100" i="66"/>
  <c r="G99" i="66"/>
  <c r="G98" i="66"/>
  <c r="G97" i="66"/>
  <c r="G96" i="66"/>
  <c r="G95" i="66"/>
  <c r="G94" i="66"/>
  <c r="G93" i="66"/>
  <c r="G92" i="66"/>
  <c r="G91" i="66"/>
  <c r="G90" i="66"/>
  <c r="G89" i="66"/>
  <c r="G88" i="66"/>
  <c r="G87" i="66"/>
  <c r="G86" i="66"/>
  <c r="G85" i="66"/>
  <c r="G84" i="66"/>
  <c r="G83" i="66"/>
  <c r="G82" i="66"/>
  <c r="G81" i="66"/>
  <c r="G80" i="66"/>
  <c r="G79" i="66"/>
  <c r="G78" i="66"/>
  <c r="G77" i="66"/>
  <c r="G76" i="66"/>
  <c r="G75" i="66"/>
  <c r="G74" i="66"/>
  <c r="G73" i="66"/>
  <c r="G71" i="66"/>
  <c r="G70" i="66"/>
  <c r="G69" i="66"/>
  <c r="G68" i="66"/>
  <c r="G67" i="66"/>
  <c r="G66" i="66"/>
  <c r="G65" i="66"/>
  <c r="G64" i="66"/>
  <c r="G63" i="66"/>
  <c r="G62" i="66"/>
  <c r="G61" i="66"/>
  <c r="G60" i="66"/>
  <c r="G59" i="66"/>
  <c r="G57" i="66"/>
  <c r="G56" i="66"/>
  <c r="G55" i="66"/>
  <c r="G54" i="66"/>
  <c r="G53" i="66"/>
  <c r="G52" i="66"/>
  <c r="G51" i="66"/>
  <c r="G50" i="66"/>
  <c r="G49" i="66"/>
  <c r="G48" i="66"/>
  <c r="G47" i="66"/>
  <c r="G46" i="66"/>
  <c r="G45" i="66"/>
  <c r="G44" i="66"/>
  <c r="G43" i="66"/>
  <c r="G42" i="66"/>
  <c r="G41" i="66"/>
  <c r="G40" i="66"/>
  <c r="G39" i="66"/>
  <c r="G38" i="66"/>
  <c r="G37" i="66"/>
  <c r="G36" i="66"/>
  <c r="G35" i="66"/>
  <c r="G34" i="66"/>
  <c r="G33" i="66"/>
  <c r="G32" i="66"/>
  <c r="G31" i="66"/>
  <c r="G30" i="66" s="1"/>
  <c r="G29" i="66"/>
  <c r="G28" i="66"/>
  <c r="G27" i="66"/>
  <c r="G26" i="66"/>
  <c r="G25" i="66"/>
  <c r="G24" i="66"/>
  <c r="G23" i="66"/>
  <c r="G22" i="66"/>
  <c r="G21" i="66"/>
  <c r="G20" i="66"/>
  <c r="G19" i="66"/>
  <c r="G18" i="66"/>
  <c r="G17" i="66"/>
  <c r="G16" i="66" s="1"/>
  <c r="G15" i="66"/>
  <c r="G14" i="66"/>
  <c r="G13" i="66"/>
  <c r="G11" i="66"/>
  <c r="G10" i="66"/>
  <c r="G9" i="66"/>
  <c r="G72" i="66" l="1"/>
  <c r="G12" i="66"/>
  <c r="G58" i="66"/>
  <c r="G8" i="66"/>
  <c r="G107" i="66" l="1"/>
  <c r="D71" i="1" s="1"/>
  <c r="G107" i="61"/>
  <c r="G106" i="61"/>
  <c r="G105" i="61"/>
  <c r="G104" i="61"/>
  <c r="G103" i="61"/>
  <c r="G102" i="61"/>
  <c r="G101" i="61"/>
  <c r="G100" i="61"/>
  <c r="G99" i="61"/>
  <c r="G98" i="61"/>
  <c r="G97" i="61"/>
  <c r="G96" i="61"/>
  <c r="G95" i="61"/>
  <c r="G94" i="61"/>
  <c r="G93" i="61"/>
  <c r="G92" i="61"/>
  <c r="G91" i="61"/>
  <c r="G90" i="61"/>
  <c r="G89" i="61"/>
  <c r="G88" i="61"/>
  <c r="G87" i="61"/>
  <c r="G86" i="61"/>
  <c r="G85" i="61"/>
  <c r="G84" i="61"/>
  <c r="G83" i="61"/>
  <c r="G82" i="61"/>
  <c r="G81" i="61"/>
  <c r="G80" i="61"/>
  <c r="G79" i="61"/>
  <c r="G78" i="61"/>
  <c r="G77" i="61"/>
  <c r="G76" i="61"/>
  <c r="G74" i="61"/>
  <c r="G73" i="61"/>
  <c r="G72" i="61"/>
  <c r="G71" i="61"/>
  <c r="G70" i="61"/>
  <c r="G69" i="61"/>
  <c r="G68" i="61"/>
  <c r="G67" i="61"/>
  <c r="G66" i="61"/>
  <c r="G65" i="61"/>
  <c r="G64" i="61"/>
  <c r="G63" i="61"/>
  <c r="G62" i="61"/>
  <c r="G60" i="61"/>
  <c r="G59" i="61"/>
  <c r="G58" i="61"/>
  <c r="G57" i="61"/>
  <c r="G56" i="61"/>
  <c r="G55" i="61"/>
  <c r="G54" i="61"/>
  <c r="G53" i="61"/>
  <c r="G52" i="61"/>
  <c r="G51" i="61"/>
  <c r="G50" i="61"/>
  <c r="G49" i="61"/>
  <c r="G48" i="61"/>
  <c r="G47" i="61"/>
  <c r="G46" i="61"/>
  <c r="G45" i="61"/>
  <c r="G44" i="61"/>
  <c r="G43" i="61"/>
  <c r="G42" i="61"/>
  <c r="G41" i="61"/>
  <c r="G40" i="61"/>
  <c r="G39" i="61"/>
  <c r="G38" i="61"/>
  <c r="G37" i="61"/>
  <c r="G36" i="61"/>
  <c r="G35" i="61"/>
  <c r="G34" i="61"/>
  <c r="G33" i="61"/>
  <c r="G32" i="61"/>
  <c r="G31" i="61"/>
  <c r="G29" i="61"/>
  <c r="G28" i="61"/>
  <c r="G27" i="61"/>
  <c r="G26" i="61"/>
  <c r="G25" i="61"/>
  <c r="G24" i="61"/>
  <c r="G23" i="61"/>
  <c r="G22" i="61"/>
  <c r="G21" i="61"/>
  <c r="G20" i="61"/>
  <c r="G19" i="61"/>
  <c r="G18" i="61"/>
  <c r="G17" i="61"/>
  <c r="G16" i="61" s="1"/>
  <c r="G15" i="61"/>
  <c r="G14" i="61"/>
  <c r="G13" i="61"/>
  <c r="G11" i="61"/>
  <c r="G10" i="61"/>
  <c r="G9" i="61"/>
  <c r="G8" i="61" s="1"/>
  <c r="G75" i="61" l="1"/>
  <c r="G12" i="61"/>
  <c r="G61" i="61"/>
  <c r="G30" i="61"/>
  <c r="G109" i="61" l="1"/>
  <c r="D65" i="1" s="1"/>
  <c r="G87" i="56"/>
  <c r="G86" i="56"/>
  <c r="G85" i="56"/>
  <c r="G84" i="56"/>
  <c r="G83" i="56"/>
  <c r="G82" i="56"/>
  <c r="G81" i="56"/>
  <c r="G80" i="56"/>
  <c r="G79" i="56"/>
  <c r="G78" i="56"/>
  <c r="G77" i="56"/>
  <c r="G76" i="56"/>
  <c r="G75" i="56"/>
  <c r="G74" i="56"/>
  <c r="G73" i="56"/>
  <c r="G72" i="56"/>
  <c r="G71" i="56"/>
  <c r="G70" i="56"/>
  <c r="G69" i="56"/>
  <c r="G68" i="56"/>
  <c r="G67" i="56"/>
  <c r="G66" i="56"/>
  <c r="G65" i="56"/>
  <c r="G64" i="56"/>
  <c r="G63" i="56"/>
  <c r="G61" i="56"/>
  <c r="G60" i="56"/>
  <c r="G59" i="56"/>
  <c r="G58" i="56"/>
  <c r="G57" i="56"/>
  <c r="G56" i="56"/>
  <c r="G55" i="56"/>
  <c r="G54" i="56"/>
  <c r="G53" i="56"/>
  <c r="G52" i="56"/>
  <c r="G51" i="56"/>
  <c r="G50" i="56"/>
  <c r="G49" i="56"/>
  <c r="G48" i="56"/>
  <c r="G47" i="56"/>
  <c r="G46" i="56"/>
  <c r="G45" i="56"/>
  <c r="G44" i="56"/>
  <c r="G43" i="56"/>
  <c r="G42" i="56"/>
  <c r="G41" i="56"/>
  <c r="G40" i="56"/>
  <c r="G38" i="56"/>
  <c r="G37" i="56"/>
  <c r="G36" i="56"/>
  <c r="G35" i="56"/>
  <c r="G34" i="56"/>
  <c r="G33" i="56"/>
  <c r="G32" i="56"/>
  <c r="G31" i="56"/>
  <c r="G30" i="56"/>
  <c r="G29" i="56"/>
  <c r="G28" i="56"/>
  <c r="G27" i="56"/>
  <c r="G26" i="56"/>
  <c r="G25" i="56"/>
  <c r="G24" i="56"/>
  <c r="G23" i="56" s="1"/>
  <c r="G22" i="56"/>
  <c r="G21" i="56"/>
  <c r="G20" i="56"/>
  <c r="G19" i="56" s="1"/>
  <c r="G18" i="56"/>
  <c r="G17" i="56"/>
  <c r="G16" i="56"/>
  <c r="G14" i="56"/>
  <c r="G13" i="56"/>
  <c r="G12" i="56"/>
  <c r="G11" i="56"/>
  <c r="G10" i="56"/>
  <c r="G9" i="56"/>
  <c r="G8" i="56" s="1"/>
  <c r="G15" i="56" l="1"/>
  <c r="G62" i="56"/>
  <c r="G39" i="56"/>
  <c r="G89" i="56" l="1"/>
  <c r="D59" i="1" s="1"/>
  <c r="G108" i="43" l="1"/>
  <c r="G107" i="43"/>
  <c r="G106" i="43"/>
  <c r="G105" i="43"/>
  <c r="G104" i="43"/>
  <c r="G103" i="43"/>
  <c r="G102" i="43"/>
  <c r="G101" i="43"/>
  <c r="G100" i="43"/>
  <c r="G99" i="43"/>
  <c r="G98" i="43"/>
  <c r="G97" i="43"/>
  <c r="G96" i="43"/>
  <c r="G95" i="43"/>
  <c r="G94" i="43"/>
  <c r="G93" i="43"/>
  <c r="G92" i="43"/>
  <c r="G91" i="43"/>
  <c r="G90" i="43"/>
  <c r="G89" i="43"/>
  <c r="G88" i="43"/>
  <c r="G87" i="43"/>
  <c r="G86" i="43"/>
  <c r="G85" i="43"/>
  <c r="G84" i="43"/>
  <c r="G83" i="43"/>
  <c r="G82" i="43"/>
  <c r="G81" i="43"/>
  <c r="G80" i="43"/>
  <c r="G79" i="43"/>
  <c r="G78" i="43"/>
  <c r="G77" i="43"/>
  <c r="G76" i="43"/>
  <c r="G75" i="43"/>
  <c r="G74" i="43" s="1"/>
  <c r="G73" i="43"/>
  <c r="G72" i="43"/>
  <c r="G71" i="43"/>
  <c r="G70" i="43"/>
  <c r="G69" i="43"/>
  <c r="G68" i="43"/>
  <c r="G67" i="43"/>
  <c r="G66" i="43"/>
  <c r="G65" i="43"/>
  <c r="G64" i="43"/>
  <c r="G63" i="43"/>
  <c r="G62" i="43"/>
  <c r="G61" i="43"/>
  <c r="G59" i="43"/>
  <c r="G58" i="43"/>
  <c r="G57" i="43"/>
  <c r="G56" i="43"/>
  <c r="G55" i="43"/>
  <c r="G54" i="43"/>
  <c r="G53" i="43"/>
  <c r="G52" i="43"/>
  <c r="G51" i="43"/>
  <c r="G50" i="43"/>
  <c r="G49" i="43"/>
  <c r="G48" i="43"/>
  <c r="G47" i="43"/>
  <c r="G46" i="43"/>
  <c r="G45" i="43"/>
  <c r="G44" i="43"/>
  <c r="G43" i="43"/>
  <c r="G42" i="43"/>
  <c r="G41" i="43"/>
  <c r="G40" i="43"/>
  <c r="G39" i="43"/>
  <c r="G38" i="43"/>
  <c r="G37" i="43"/>
  <c r="G36" i="43"/>
  <c r="G35" i="43"/>
  <c r="G34" i="43"/>
  <c r="G33" i="43"/>
  <c r="G31" i="43"/>
  <c r="G30" i="43"/>
  <c r="G29" i="43"/>
  <c r="G28" i="43"/>
  <c r="G27" i="43"/>
  <c r="G26" i="43"/>
  <c r="G25" i="43"/>
  <c r="G24" i="43"/>
  <c r="G23" i="43"/>
  <c r="G22" i="43"/>
  <c r="G21" i="43"/>
  <c r="G20" i="43"/>
  <c r="G19" i="43"/>
  <c r="G18" i="43"/>
  <c r="G17" i="43"/>
  <c r="G15" i="43"/>
  <c r="G14" i="43"/>
  <c r="G13" i="43"/>
  <c r="G11" i="43"/>
  <c r="G10" i="43"/>
  <c r="G9" i="43"/>
  <c r="G8" i="43" s="1"/>
  <c r="G12" i="43" l="1"/>
  <c r="G16" i="43"/>
  <c r="G32" i="43"/>
  <c r="G60" i="43"/>
  <c r="G110" i="43" l="1"/>
  <c r="D47" i="1" s="1"/>
  <c r="G108" i="35" l="1"/>
  <c r="G107" i="35"/>
  <c r="G106" i="35"/>
  <c r="G105" i="35"/>
  <c r="G104" i="35"/>
  <c r="G103" i="35"/>
  <c r="G102" i="35"/>
  <c r="G101" i="35"/>
  <c r="G100" i="35"/>
  <c r="G99" i="35"/>
  <c r="G98" i="35"/>
  <c r="G97" i="35"/>
  <c r="G96" i="35"/>
  <c r="G95" i="35"/>
  <c r="G94" i="35"/>
  <c r="G93" i="35"/>
  <c r="G92" i="35"/>
  <c r="G91" i="35"/>
  <c r="G90" i="35"/>
  <c r="G89" i="35"/>
  <c r="G88" i="35"/>
  <c r="G87" i="35"/>
  <c r="G86" i="35"/>
  <c r="G85" i="35"/>
  <c r="G84" i="35"/>
  <c r="G83" i="35"/>
  <c r="G82" i="35"/>
  <c r="G81" i="35"/>
  <c r="G80" i="35"/>
  <c r="G79" i="35"/>
  <c r="G78" i="35"/>
  <c r="G77" i="35"/>
  <c r="G76" i="35"/>
  <c r="G75" i="35"/>
  <c r="G74" i="35" s="1"/>
  <c r="G73" i="35"/>
  <c r="G72" i="35"/>
  <c r="G71" i="35"/>
  <c r="G70" i="35"/>
  <c r="G69" i="35"/>
  <c r="G68" i="35"/>
  <c r="G67" i="35"/>
  <c r="G66" i="35"/>
  <c r="G65" i="35"/>
  <c r="G64" i="35"/>
  <c r="G63" i="35"/>
  <c r="G62" i="35"/>
  <c r="G61" i="35"/>
  <c r="G59" i="35"/>
  <c r="G58" i="35"/>
  <c r="G57" i="35"/>
  <c r="G56" i="35"/>
  <c r="G55" i="35"/>
  <c r="G54" i="35"/>
  <c r="G53" i="35"/>
  <c r="G52" i="35"/>
  <c r="G51" i="35"/>
  <c r="G50" i="35"/>
  <c r="G49" i="35"/>
  <c r="G48" i="35"/>
  <c r="G47" i="35"/>
  <c r="G46" i="35"/>
  <c r="G45" i="35"/>
  <c r="G44" i="35"/>
  <c r="G43" i="35"/>
  <c r="G42" i="35"/>
  <c r="G41" i="35"/>
  <c r="G40" i="35"/>
  <c r="G39" i="35"/>
  <c r="G38" i="35"/>
  <c r="G37" i="35"/>
  <c r="G36" i="35"/>
  <c r="G35" i="35"/>
  <c r="G34" i="35"/>
  <c r="G33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5" i="35"/>
  <c r="G14" i="35"/>
  <c r="G13" i="35"/>
  <c r="G11" i="35"/>
  <c r="G10" i="35"/>
  <c r="G9" i="35"/>
  <c r="G32" i="35" l="1"/>
  <c r="G16" i="35"/>
  <c r="G60" i="35"/>
  <c r="G8" i="35"/>
  <c r="G12" i="35"/>
  <c r="G110" i="35" l="1"/>
  <c r="D41" i="1" s="1"/>
  <c r="G105" i="27"/>
  <c r="G104" i="27"/>
  <c r="G103" i="27"/>
  <c r="G102" i="27"/>
  <c r="G101" i="27"/>
  <c r="G100" i="27"/>
  <c r="G99" i="27"/>
  <c r="G98" i="27"/>
  <c r="G97" i="27"/>
  <c r="G96" i="27"/>
  <c r="G95" i="27"/>
  <c r="G94" i="27"/>
  <c r="G93" i="27"/>
  <c r="G92" i="27"/>
  <c r="G91" i="27"/>
  <c r="G90" i="27"/>
  <c r="G89" i="27"/>
  <c r="G88" i="27"/>
  <c r="G87" i="27"/>
  <c r="G86" i="27"/>
  <c r="G85" i="27"/>
  <c r="G84" i="27"/>
  <c r="G83" i="27"/>
  <c r="G82" i="27"/>
  <c r="G81" i="27"/>
  <c r="G80" i="27"/>
  <c r="G79" i="27"/>
  <c r="G78" i="27"/>
  <c r="G77" i="27"/>
  <c r="G76" i="27"/>
  <c r="G75" i="27"/>
  <c r="G74" i="27"/>
  <c r="G73" i="27"/>
  <c r="G71" i="27"/>
  <c r="G70" i="27"/>
  <c r="G69" i="27"/>
  <c r="G68" i="27"/>
  <c r="G67" i="27"/>
  <c r="G66" i="27"/>
  <c r="G65" i="27"/>
  <c r="G64" i="27"/>
  <c r="G63" i="27"/>
  <c r="G62" i="27"/>
  <c r="G61" i="27"/>
  <c r="G60" i="27"/>
  <c r="G59" i="27"/>
  <c r="G57" i="27"/>
  <c r="G56" i="27"/>
  <c r="G55" i="27"/>
  <c r="G54" i="27"/>
  <c r="G53" i="27"/>
  <c r="G52" i="27"/>
  <c r="G51" i="27"/>
  <c r="G50" i="27"/>
  <c r="G49" i="27"/>
  <c r="G48" i="27"/>
  <c r="G47" i="27"/>
  <c r="G46" i="27"/>
  <c r="G45" i="27"/>
  <c r="G44" i="27"/>
  <c r="G43" i="27"/>
  <c r="G42" i="27"/>
  <c r="G41" i="27"/>
  <c r="G40" i="27"/>
  <c r="G39" i="27"/>
  <c r="G38" i="27"/>
  <c r="G37" i="27"/>
  <c r="G36" i="27"/>
  <c r="G35" i="27"/>
  <c r="G34" i="27"/>
  <c r="G33" i="27"/>
  <c r="G32" i="27"/>
  <c r="G31" i="27"/>
  <c r="G29" i="27"/>
  <c r="G28" i="27"/>
  <c r="G27" i="27"/>
  <c r="G26" i="27"/>
  <c r="G25" i="27"/>
  <c r="G24" i="27"/>
  <c r="G23" i="27"/>
  <c r="G22" i="27"/>
  <c r="G21" i="27"/>
  <c r="G20" i="27"/>
  <c r="G19" i="27"/>
  <c r="G18" i="27"/>
  <c r="G17" i="27"/>
  <c r="G15" i="27"/>
  <c r="G14" i="27"/>
  <c r="G13" i="27"/>
  <c r="G12" i="27" s="1"/>
  <c r="G11" i="27"/>
  <c r="G10" i="27"/>
  <c r="G9" i="27"/>
  <c r="G16" i="27" l="1"/>
  <c r="G8" i="27"/>
  <c r="G30" i="27"/>
  <c r="G58" i="27"/>
  <c r="G72" i="27"/>
  <c r="G107" i="27" l="1"/>
  <c r="D35" i="1" s="1"/>
  <c r="G106" i="19"/>
  <c r="G105" i="19"/>
  <c r="G104" i="19"/>
  <c r="G103" i="19"/>
  <c r="G102" i="19"/>
  <c r="G101" i="19"/>
  <c r="G100" i="19"/>
  <c r="G99" i="19"/>
  <c r="G98" i="19"/>
  <c r="G97" i="19"/>
  <c r="G96" i="19"/>
  <c r="G95" i="19"/>
  <c r="G94" i="19"/>
  <c r="G93" i="19"/>
  <c r="G92" i="19"/>
  <c r="G91" i="19"/>
  <c r="G90" i="19"/>
  <c r="G89" i="19"/>
  <c r="G88" i="19"/>
  <c r="G87" i="19"/>
  <c r="G86" i="19"/>
  <c r="G85" i="19"/>
  <c r="G84" i="19"/>
  <c r="G83" i="19"/>
  <c r="G82" i="19"/>
  <c r="G81" i="19"/>
  <c r="G80" i="19"/>
  <c r="G79" i="19"/>
  <c r="G78" i="19"/>
  <c r="G77" i="19"/>
  <c r="G76" i="19"/>
  <c r="G75" i="19"/>
  <c r="G74" i="19"/>
  <c r="G73" i="19"/>
  <c r="G71" i="19"/>
  <c r="G70" i="19"/>
  <c r="G69" i="19"/>
  <c r="G68" i="19"/>
  <c r="G67" i="19"/>
  <c r="G66" i="19"/>
  <c r="G65" i="19"/>
  <c r="G64" i="19"/>
  <c r="G63" i="19"/>
  <c r="G62" i="19"/>
  <c r="G61" i="19"/>
  <c r="G60" i="19"/>
  <c r="G59" i="19"/>
  <c r="G57" i="19"/>
  <c r="G56" i="19"/>
  <c r="G55" i="19"/>
  <c r="G54" i="19"/>
  <c r="G53" i="19"/>
  <c r="G52" i="19"/>
  <c r="G51" i="19"/>
  <c r="G50" i="19"/>
  <c r="G49" i="19"/>
  <c r="G48" i="19"/>
  <c r="G47" i="19"/>
  <c r="G46" i="19"/>
  <c r="G45" i="19"/>
  <c r="G44" i="19"/>
  <c r="G43" i="19"/>
  <c r="G42" i="19"/>
  <c r="G41" i="19"/>
  <c r="G40" i="19"/>
  <c r="G39" i="19"/>
  <c r="G38" i="19"/>
  <c r="G37" i="19"/>
  <c r="G36" i="19"/>
  <c r="G35" i="19"/>
  <c r="G34" i="19"/>
  <c r="G33" i="19"/>
  <c r="G32" i="19"/>
  <c r="G31" i="19"/>
  <c r="G29" i="19"/>
  <c r="G28" i="19"/>
  <c r="G27" i="19"/>
  <c r="G26" i="19"/>
  <c r="G25" i="19"/>
  <c r="G24" i="19"/>
  <c r="G23" i="19"/>
  <c r="G22" i="19"/>
  <c r="G21" i="19"/>
  <c r="G20" i="19"/>
  <c r="G19" i="19"/>
  <c r="G18" i="19"/>
  <c r="G17" i="19"/>
  <c r="G15" i="19"/>
  <c r="G14" i="19"/>
  <c r="G13" i="19"/>
  <c r="G11" i="19"/>
  <c r="G10" i="19"/>
  <c r="G9" i="19"/>
  <c r="G8" i="19" s="1"/>
  <c r="G16" i="19" l="1"/>
  <c r="G30" i="19"/>
  <c r="G72" i="19"/>
  <c r="G12" i="19"/>
  <c r="G58" i="19"/>
  <c r="G108" i="19" l="1"/>
  <c r="D29" i="1" s="1"/>
  <c r="G109" i="10"/>
  <c r="G108" i="10"/>
  <c r="G107" i="10"/>
  <c r="G106" i="10"/>
  <c r="G105" i="10"/>
  <c r="G104" i="10"/>
  <c r="G103" i="10"/>
  <c r="G102" i="10"/>
  <c r="G101" i="10"/>
  <c r="G100" i="10"/>
  <c r="G99" i="10"/>
  <c r="G98" i="10"/>
  <c r="G97" i="10"/>
  <c r="G96" i="10"/>
  <c r="G95" i="10"/>
  <c r="G94" i="10"/>
  <c r="G93" i="10"/>
  <c r="G92" i="10"/>
  <c r="G91" i="10"/>
  <c r="G90" i="10"/>
  <c r="G89" i="10"/>
  <c r="G88" i="10"/>
  <c r="G87" i="10"/>
  <c r="G86" i="10"/>
  <c r="G85" i="10"/>
  <c r="G84" i="10"/>
  <c r="G83" i="10"/>
  <c r="G82" i="10"/>
  <c r="G81" i="10"/>
  <c r="G80" i="10"/>
  <c r="G79" i="10"/>
  <c r="G78" i="10"/>
  <c r="G77" i="10"/>
  <c r="G76" i="10"/>
  <c r="G74" i="10"/>
  <c r="G73" i="10"/>
  <c r="G72" i="10"/>
  <c r="G71" i="10"/>
  <c r="G70" i="10"/>
  <c r="G69" i="10"/>
  <c r="G68" i="10"/>
  <c r="G67" i="10"/>
  <c r="G66" i="10"/>
  <c r="G65" i="10"/>
  <c r="G64" i="10"/>
  <c r="G63" i="10"/>
  <c r="G62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G48" i="10"/>
  <c r="G47" i="10"/>
  <c r="G46" i="10"/>
  <c r="G45" i="10"/>
  <c r="G44" i="10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5" i="10"/>
  <c r="G14" i="10"/>
  <c r="G13" i="10"/>
  <c r="G11" i="10"/>
  <c r="G10" i="10"/>
  <c r="G9" i="10"/>
  <c r="G75" i="10" l="1"/>
  <c r="G16" i="10"/>
  <c r="G61" i="10"/>
  <c r="G8" i="10"/>
  <c r="G12" i="10"/>
  <c r="G30" i="10"/>
  <c r="G111" i="10" l="1"/>
  <c r="D23" i="1" s="1"/>
  <c r="Q205" i="74" l="1"/>
  <c r="Q204" i="74" s="1"/>
  <c r="O205" i="74"/>
  <c r="K205" i="74"/>
  <c r="K204" i="74" s="1"/>
  <c r="I205" i="74"/>
  <c r="I204" i="74" s="1"/>
  <c r="G205" i="74"/>
  <c r="M205" i="74" s="1"/>
  <c r="M204" i="74" s="1"/>
  <c r="O204" i="74"/>
  <c r="G204" i="74"/>
  <c r="Q203" i="74"/>
  <c r="O203" i="74"/>
  <c r="K203" i="74"/>
  <c r="I203" i="74"/>
  <c r="G203" i="74"/>
  <c r="M203" i="74" s="1"/>
  <c r="Q196" i="74"/>
  <c r="Q186" i="74" s="1"/>
  <c r="O196" i="74"/>
  <c r="K196" i="74"/>
  <c r="I196" i="74"/>
  <c r="I186" i="74" s="1"/>
  <c r="G196" i="74"/>
  <c r="M196" i="74" s="1"/>
  <c r="F196" i="74"/>
  <c r="Q194" i="74"/>
  <c r="O194" i="74"/>
  <c r="K194" i="74"/>
  <c r="I194" i="74"/>
  <c r="G194" i="74"/>
  <c r="M194" i="74" s="1"/>
  <c r="Q187" i="74"/>
  <c r="O187" i="74"/>
  <c r="O186" i="74" s="1"/>
  <c r="K187" i="74"/>
  <c r="I187" i="74"/>
  <c r="G187" i="74"/>
  <c r="K186" i="74"/>
  <c r="Q185" i="74"/>
  <c r="O185" i="74"/>
  <c r="K185" i="74"/>
  <c r="I185" i="74"/>
  <c r="G185" i="74"/>
  <c r="M185" i="74" s="1"/>
  <c r="F185" i="74"/>
  <c r="Q182" i="74"/>
  <c r="O182" i="74"/>
  <c r="K182" i="74"/>
  <c r="I182" i="74"/>
  <c r="F182" i="74"/>
  <c r="G182" i="74" s="1"/>
  <c r="M182" i="74" s="1"/>
  <c r="Q180" i="74"/>
  <c r="O180" i="74"/>
  <c r="K180" i="74"/>
  <c r="I180" i="74"/>
  <c r="G180" i="74"/>
  <c r="M180" i="74" s="1"/>
  <c r="F180" i="74"/>
  <c r="Q178" i="74"/>
  <c r="O178" i="74"/>
  <c r="K178" i="74"/>
  <c r="I178" i="74"/>
  <c r="G178" i="74"/>
  <c r="M178" i="74" s="1"/>
  <c r="F178" i="74"/>
  <c r="Q176" i="74"/>
  <c r="O176" i="74"/>
  <c r="O169" i="74" s="1"/>
  <c r="K176" i="74"/>
  <c r="I176" i="74"/>
  <c r="G176" i="74"/>
  <c r="M176" i="74" s="1"/>
  <c r="F176" i="74"/>
  <c r="Q173" i="74"/>
  <c r="O173" i="74"/>
  <c r="K173" i="74"/>
  <c r="I173" i="74"/>
  <c r="F173" i="74"/>
  <c r="G173" i="74" s="1"/>
  <c r="Q170" i="74"/>
  <c r="O170" i="74"/>
  <c r="K170" i="74"/>
  <c r="K169" i="74" s="1"/>
  <c r="I170" i="74"/>
  <c r="G170" i="74"/>
  <c r="M170" i="74" s="1"/>
  <c r="Q169" i="74"/>
  <c r="I169" i="74"/>
  <c r="Q167" i="74"/>
  <c r="O167" i="74"/>
  <c r="K167" i="74"/>
  <c r="I167" i="74"/>
  <c r="F167" i="74"/>
  <c r="G167" i="74" s="1"/>
  <c r="Q166" i="74"/>
  <c r="O166" i="74"/>
  <c r="K166" i="74"/>
  <c r="I166" i="74"/>
  <c r="Q165" i="74"/>
  <c r="O165" i="74"/>
  <c r="K165" i="74"/>
  <c r="I165" i="74"/>
  <c r="G165" i="74"/>
  <c r="M165" i="74" s="1"/>
  <c r="F165" i="74"/>
  <c r="Q163" i="74"/>
  <c r="O163" i="74"/>
  <c r="K163" i="74"/>
  <c r="I163" i="74"/>
  <c r="F163" i="74"/>
  <c r="G163" i="74" s="1"/>
  <c r="M163" i="74" s="1"/>
  <c r="Q161" i="74"/>
  <c r="O161" i="74"/>
  <c r="K161" i="74"/>
  <c r="I161" i="74"/>
  <c r="G161" i="74"/>
  <c r="M161" i="74" s="1"/>
  <c r="F161" i="74"/>
  <c r="Q158" i="74"/>
  <c r="O158" i="74"/>
  <c r="K158" i="74"/>
  <c r="I158" i="74"/>
  <c r="G158" i="74"/>
  <c r="M158" i="74" s="1"/>
  <c r="F158" i="74"/>
  <c r="Q156" i="74"/>
  <c r="O156" i="74"/>
  <c r="K156" i="74"/>
  <c r="I156" i="74"/>
  <c r="G156" i="74"/>
  <c r="M156" i="74" s="1"/>
  <c r="F156" i="74"/>
  <c r="Q155" i="74"/>
  <c r="O155" i="74"/>
  <c r="K155" i="74"/>
  <c r="I155" i="74"/>
  <c r="F155" i="74"/>
  <c r="G155" i="74" s="1"/>
  <c r="Q153" i="74"/>
  <c r="O153" i="74"/>
  <c r="K153" i="74"/>
  <c r="K152" i="74" s="1"/>
  <c r="I153" i="74"/>
  <c r="G153" i="74"/>
  <c r="M153" i="74" s="1"/>
  <c r="F153" i="74"/>
  <c r="Q152" i="74"/>
  <c r="O152" i="74"/>
  <c r="I152" i="74"/>
  <c r="Q151" i="74"/>
  <c r="O151" i="74"/>
  <c r="K151" i="74"/>
  <c r="I151" i="74"/>
  <c r="F151" i="74"/>
  <c r="G151" i="74" s="1"/>
  <c r="M151" i="74" s="1"/>
  <c r="Q150" i="74"/>
  <c r="O150" i="74"/>
  <c r="K150" i="74"/>
  <c r="I150" i="74"/>
  <c r="G150" i="74"/>
  <c r="M150" i="74" s="1"/>
  <c r="F150" i="74"/>
  <c r="Q148" i="74"/>
  <c r="O148" i="74"/>
  <c r="K148" i="74"/>
  <c r="I148" i="74"/>
  <c r="G148" i="74"/>
  <c r="M148" i="74" s="1"/>
  <c r="F148" i="74"/>
  <c r="Q147" i="74"/>
  <c r="O147" i="74"/>
  <c r="K147" i="74"/>
  <c r="I147" i="74"/>
  <c r="F147" i="74"/>
  <c r="G147" i="74" s="1"/>
  <c r="M147" i="74" s="1"/>
  <c r="Q146" i="74"/>
  <c r="O146" i="74"/>
  <c r="K146" i="74"/>
  <c r="I146" i="74"/>
  <c r="F146" i="74"/>
  <c r="G146" i="74" s="1"/>
  <c r="Q144" i="74"/>
  <c r="Q143" i="74" s="1"/>
  <c r="O144" i="74"/>
  <c r="K144" i="74"/>
  <c r="K143" i="74" s="1"/>
  <c r="I144" i="74"/>
  <c r="I143" i="74" s="1"/>
  <c r="G144" i="74"/>
  <c r="M144" i="74" s="1"/>
  <c r="F144" i="74"/>
  <c r="O143" i="74"/>
  <c r="Q142" i="74"/>
  <c r="O142" i="74"/>
  <c r="K142" i="74"/>
  <c r="I142" i="74"/>
  <c r="F142" i="74"/>
  <c r="G142" i="74" s="1"/>
  <c r="M142" i="74" s="1"/>
  <c r="Q140" i="74"/>
  <c r="O140" i="74"/>
  <c r="K140" i="74"/>
  <c r="I140" i="74"/>
  <c r="G140" i="74"/>
  <c r="M140" i="74" s="1"/>
  <c r="F140" i="74"/>
  <c r="Q138" i="74"/>
  <c r="O138" i="74"/>
  <c r="K138" i="74"/>
  <c r="I138" i="74"/>
  <c r="G138" i="74"/>
  <c r="M138" i="74" s="1"/>
  <c r="F138" i="74"/>
  <c r="Q135" i="74"/>
  <c r="O135" i="74"/>
  <c r="K135" i="74"/>
  <c r="I135" i="74"/>
  <c r="F135" i="74"/>
  <c r="G135" i="74" s="1"/>
  <c r="M135" i="74" s="1"/>
  <c r="Q134" i="74"/>
  <c r="O134" i="74"/>
  <c r="K134" i="74"/>
  <c r="I134" i="74"/>
  <c r="F134" i="74"/>
  <c r="G134" i="74" s="1"/>
  <c r="M134" i="74" s="1"/>
  <c r="Q133" i="74"/>
  <c r="O133" i="74"/>
  <c r="K133" i="74"/>
  <c r="I133" i="74"/>
  <c r="G133" i="74"/>
  <c r="M133" i="74" s="1"/>
  <c r="F133" i="74"/>
  <c r="Q132" i="74"/>
  <c r="O132" i="74"/>
  <c r="K132" i="74"/>
  <c r="I132" i="74"/>
  <c r="G132" i="74"/>
  <c r="M132" i="74" s="1"/>
  <c r="F132" i="74"/>
  <c r="Q131" i="74"/>
  <c r="O131" i="74"/>
  <c r="K131" i="74"/>
  <c r="I131" i="74"/>
  <c r="F131" i="74"/>
  <c r="G131" i="74" s="1"/>
  <c r="M131" i="74" s="1"/>
  <c r="Q130" i="74"/>
  <c r="O130" i="74"/>
  <c r="K130" i="74"/>
  <c r="I130" i="74"/>
  <c r="F130" i="74"/>
  <c r="G130" i="74" s="1"/>
  <c r="M130" i="74" s="1"/>
  <c r="Q129" i="74"/>
  <c r="O129" i="74"/>
  <c r="K129" i="74"/>
  <c r="I129" i="74"/>
  <c r="G129" i="74"/>
  <c r="M129" i="74" s="1"/>
  <c r="F129" i="74"/>
  <c r="Q128" i="74"/>
  <c r="O128" i="74"/>
  <c r="K128" i="74"/>
  <c r="I128" i="74"/>
  <c r="G128" i="74"/>
  <c r="M128" i="74" s="1"/>
  <c r="F128" i="74"/>
  <c r="Q127" i="74"/>
  <c r="O127" i="74"/>
  <c r="K127" i="74"/>
  <c r="I127" i="74"/>
  <c r="F127" i="74"/>
  <c r="G127" i="74" s="1"/>
  <c r="M127" i="74" s="1"/>
  <c r="Q125" i="74"/>
  <c r="O125" i="74"/>
  <c r="K125" i="74"/>
  <c r="I125" i="74"/>
  <c r="F125" i="74"/>
  <c r="G125" i="74" s="1"/>
  <c r="M125" i="74" s="1"/>
  <c r="Q124" i="74"/>
  <c r="O124" i="74"/>
  <c r="K124" i="74"/>
  <c r="K121" i="74" s="1"/>
  <c r="I124" i="74"/>
  <c r="G124" i="74"/>
  <c r="M124" i="74" s="1"/>
  <c r="F124" i="74"/>
  <c r="Q122" i="74"/>
  <c r="Q121" i="74" s="1"/>
  <c r="O122" i="74"/>
  <c r="O121" i="74" s="1"/>
  <c r="K122" i="74"/>
  <c r="I122" i="74"/>
  <c r="I121" i="74" s="1"/>
  <c r="G122" i="74"/>
  <c r="G121" i="74" s="1"/>
  <c r="F122" i="74"/>
  <c r="Q120" i="74"/>
  <c r="O120" i="74"/>
  <c r="K120" i="74"/>
  <c r="K117" i="74" s="1"/>
  <c r="I120" i="74"/>
  <c r="G120" i="74"/>
  <c r="M120" i="74" s="1"/>
  <c r="F120" i="74"/>
  <c r="Q118" i="74"/>
  <c r="Q117" i="74" s="1"/>
  <c r="O118" i="74"/>
  <c r="O117" i="74" s="1"/>
  <c r="K118" i="74"/>
  <c r="I118" i="74"/>
  <c r="I117" i="74" s="1"/>
  <c r="G118" i="74"/>
  <c r="G117" i="74" s="1"/>
  <c r="F118" i="74"/>
  <c r="Q115" i="74"/>
  <c r="Q114" i="74" s="1"/>
  <c r="O115" i="74"/>
  <c r="K115" i="74"/>
  <c r="K114" i="74" s="1"/>
  <c r="I115" i="74"/>
  <c r="I114" i="74" s="1"/>
  <c r="G115" i="74"/>
  <c r="M115" i="74" s="1"/>
  <c r="M114" i="74" s="1"/>
  <c r="F115" i="74"/>
  <c r="O114" i="74"/>
  <c r="G114" i="74"/>
  <c r="Q113" i="74"/>
  <c r="O113" i="74"/>
  <c r="K113" i="74"/>
  <c r="I113" i="74"/>
  <c r="F113" i="74"/>
  <c r="G113" i="74" s="1"/>
  <c r="M113" i="74" s="1"/>
  <c r="Q112" i="74"/>
  <c r="O112" i="74"/>
  <c r="K112" i="74"/>
  <c r="I112" i="74"/>
  <c r="G112" i="74"/>
  <c r="M112" i="74" s="1"/>
  <c r="F112" i="74"/>
  <c r="Q111" i="74"/>
  <c r="O111" i="74"/>
  <c r="K111" i="74"/>
  <c r="I111" i="74"/>
  <c r="G111" i="74"/>
  <c r="M111" i="74" s="1"/>
  <c r="F111" i="74"/>
  <c r="Q110" i="74"/>
  <c r="O110" i="74"/>
  <c r="K110" i="74"/>
  <c r="I110" i="74"/>
  <c r="F110" i="74"/>
  <c r="G110" i="74" s="1"/>
  <c r="M110" i="74" s="1"/>
  <c r="Q109" i="74"/>
  <c r="O109" i="74"/>
  <c r="K109" i="74"/>
  <c r="I109" i="74"/>
  <c r="F109" i="74"/>
  <c r="G109" i="74" s="1"/>
  <c r="M109" i="74" s="1"/>
  <c r="Q107" i="74"/>
  <c r="O107" i="74"/>
  <c r="K107" i="74"/>
  <c r="I107" i="74"/>
  <c r="G107" i="74"/>
  <c r="M107" i="74" s="1"/>
  <c r="F107" i="74"/>
  <c r="Q106" i="74"/>
  <c r="O106" i="74"/>
  <c r="K106" i="74"/>
  <c r="I106" i="74"/>
  <c r="G106" i="74"/>
  <c r="M106" i="74" s="1"/>
  <c r="F106" i="74"/>
  <c r="Q104" i="74"/>
  <c r="O104" i="74"/>
  <c r="K104" i="74"/>
  <c r="I104" i="74"/>
  <c r="F104" i="74"/>
  <c r="G104" i="74" s="1"/>
  <c r="M104" i="74" s="1"/>
  <c r="Q98" i="74"/>
  <c r="O98" i="74"/>
  <c r="K98" i="74"/>
  <c r="I98" i="74"/>
  <c r="F98" i="74"/>
  <c r="G98" i="74" s="1"/>
  <c r="M98" i="74" s="1"/>
  <c r="Q97" i="74"/>
  <c r="O97" i="74"/>
  <c r="K97" i="74"/>
  <c r="I97" i="74"/>
  <c r="G97" i="74"/>
  <c r="M97" i="74" s="1"/>
  <c r="F97" i="74"/>
  <c r="Q94" i="74"/>
  <c r="Q90" i="74" s="1"/>
  <c r="O94" i="74"/>
  <c r="K94" i="74"/>
  <c r="I94" i="74"/>
  <c r="I90" i="74" s="1"/>
  <c r="G94" i="74"/>
  <c r="M94" i="74" s="1"/>
  <c r="F94" i="74"/>
  <c r="Q91" i="74"/>
  <c r="O91" i="74"/>
  <c r="O90" i="74" s="1"/>
  <c r="K91" i="74"/>
  <c r="I91" i="74"/>
  <c r="F91" i="74"/>
  <c r="G91" i="74" s="1"/>
  <c r="K90" i="74"/>
  <c r="Q88" i="74"/>
  <c r="O88" i="74"/>
  <c r="K88" i="74"/>
  <c r="I88" i="74"/>
  <c r="G88" i="74"/>
  <c r="M88" i="74" s="1"/>
  <c r="F88" i="74"/>
  <c r="Q86" i="74"/>
  <c r="O86" i="74"/>
  <c r="K86" i="74"/>
  <c r="I86" i="74"/>
  <c r="F86" i="74"/>
  <c r="G86" i="74" s="1"/>
  <c r="M86" i="74" s="1"/>
  <c r="Q84" i="74"/>
  <c r="O84" i="74"/>
  <c r="K84" i="74"/>
  <c r="I84" i="74"/>
  <c r="F84" i="74"/>
  <c r="G84" i="74" s="1"/>
  <c r="M84" i="74" s="1"/>
  <c r="Q81" i="74"/>
  <c r="O81" i="74"/>
  <c r="K81" i="74"/>
  <c r="I81" i="74"/>
  <c r="G81" i="74"/>
  <c r="M81" i="74" s="1"/>
  <c r="F81" i="74"/>
  <c r="Q79" i="74"/>
  <c r="Q77" i="74" s="1"/>
  <c r="O79" i="74"/>
  <c r="K79" i="74"/>
  <c r="I79" i="74"/>
  <c r="I77" i="74" s="1"/>
  <c r="G79" i="74"/>
  <c r="M79" i="74" s="1"/>
  <c r="F79" i="74"/>
  <c r="Q78" i="74"/>
  <c r="O78" i="74"/>
  <c r="O77" i="74" s="1"/>
  <c r="K78" i="74"/>
  <c r="I78" i="74"/>
  <c r="F78" i="74"/>
  <c r="G78" i="74" s="1"/>
  <c r="K77" i="74"/>
  <c r="Q75" i="74"/>
  <c r="O75" i="74"/>
  <c r="K75" i="74"/>
  <c r="I75" i="74"/>
  <c r="G75" i="74"/>
  <c r="M75" i="74" s="1"/>
  <c r="F75" i="74"/>
  <c r="Q73" i="74"/>
  <c r="O73" i="74"/>
  <c r="O71" i="74" s="1"/>
  <c r="K73" i="74"/>
  <c r="I73" i="74"/>
  <c r="F73" i="74"/>
  <c r="G73" i="74" s="1"/>
  <c r="M73" i="74" s="1"/>
  <c r="Q72" i="74"/>
  <c r="O72" i="74"/>
  <c r="K72" i="74"/>
  <c r="K71" i="74" s="1"/>
  <c r="I72" i="74"/>
  <c r="F72" i="74"/>
  <c r="G72" i="74" s="1"/>
  <c r="Q71" i="74"/>
  <c r="I71" i="74"/>
  <c r="Q70" i="74"/>
  <c r="O70" i="74"/>
  <c r="O69" i="74" s="1"/>
  <c r="K70" i="74"/>
  <c r="I70" i="74"/>
  <c r="F70" i="74"/>
  <c r="G70" i="74" s="1"/>
  <c r="Q69" i="74"/>
  <c r="K69" i="74"/>
  <c r="I69" i="74"/>
  <c r="Q68" i="74"/>
  <c r="Q65" i="74" s="1"/>
  <c r="O68" i="74"/>
  <c r="K68" i="74"/>
  <c r="I68" i="74"/>
  <c r="I65" i="74" s="1"/>
  <c r="G68" i="74"/>
  <c r="M68" i="74" s="1"/>
  <c r="F68" i="74"/>
  <c r="Q66" i="74"/>
  <c r="O66" i="74"/>
  <c r="O65" i="74" s="1"/>
  <c r="K66" i="74"/>
  <c r="I66" i="74"/>
  <c r="G66" i="74"/>
  <c r="K65" i="74"/>
  <c r="Q62" i="74"/>
  <c r="O62" i="74"/>
  <c r="K62" i="74"/>
  <c r="I62" i="74"/>
  <c r="G62" i="74"/>
  <c r="M62" i="74" s="1"/>
  <c r="F62" i="74"/>
  <c r="Q60" i="74"/>
  <c r="O60" i="74"/>
  <c r="K60" i="74"/>
  <c r="I60" i="74"/>
  <c r="F60" i="74"/>
  <c r="G60" i="74" s="1"/>
  <c r="M60" i="74" s="1"/>
  <c r="Q52" i="74"/>
  <c r="O52" i="74"/>
  <c r="K52" i="74"/>
  <c r="I52" i="74"/>
  <c r="F52" i="74"/>
  <c r="G52" i="74" s="1"/>
  <c r="M52" i="74" s="1"/>
  <c r="Q44" i="74"/>
  <c r="O44" i="74"/>
  <c r="K44" i="74"/>
  <c r="I44" i="74"/>
  <c r="F44" i="74"/>
  <c r="G44" i="74" s="1"/>
  <c r="M44" i="74" s="1"/>
  <c r="Q39" i="74"/>
  <c r="O39" i="74"/>
  <c r="K39" i="74"/>
  <c r="I39" i="74"/>
  <c r="G39" i="74"/>
  <c r="M39" i="74" s="1"/>
  <c r="F39" i="74"/>
  <c r="Q31" i="74"/>
  <c r="O31" i="74"/>
  <c r="K31" i="74"/>
  <c r="I31" i="74"/>
  <c r="F31" i="74"/>
  <c r="G31" i="74" s="1"/>
  <c r="M31" i="74" s="1"/>
  <c r="Q30" i="74"/>
  <c r="O30" i="74"/>
  <c r="K30" i="74"/>
  <c r="I30" i="74"/>
  <c r="F30" i="74"/>
  <c r="G30" i="74" s="1"/>
  <c r="M30" i="74" s="1"/>
  <c r="Q28" i="74"/>
  <c r="O28" i="74"/>
  <c r="K28" i="74"/>
  <c r="K26" i="74" s="1"/>
  <c r="I28" i="74"/>
  <c r="F28" i="74"/>
  <c r="G28" i="74" s="1"/>
  <c r="M28" i="74" s="1"/>
  <c r="Q27" i="74"/>
  <c r="Q26" i="74" s="1"/>
  <c r="O27" i="74"/>
  <c r="O26" i="74" s="1"/>
  <c r="K27" i="74"/>
  <c r="I27" i="74"/>
  <c r="I26" i="74" s="1"/>
  <c r="G27" i="74"/>
  <c r="F27" i="74"/>
  <c r="Q21" i="74"/>
  <c r="O21" i="74"/>
  <c r="K21" i="74"/>
  <c r="I21" i="74"/>
  <c r="G21" i="74"/>
  <c r="M21" i="74" s="1"/>
  <c r="F21" i="74"/>
  <c r="Q19" i="74"/>
  <c r="O19" i="74"/>
  <c r="K19" i="74"/>
  <c r="I19" i="74"/>
  <c r="G19" i="74"/>
  <c r="M19" i="74" s="1"/>
  <c r="F19" i="74"/>
  <c r="Q18" i="74"/>
  <c r="O18" i="74"/>
  <c r="K18" i="74"/>
  <c r="I18" i="74"/>
  <c r="F18" i="74"/>
  <c r="G18" i="74" s="1"/>
  <c r="M18" i="74" s="1"/>
  <c r="Q17" i="74"/>
  <c r="O17" i="74"/>
  <c r="K17" i="74"/>
  <c r="I17" i="74"/>
  <c r="F17" i="74"/>
  <c r="G17" i="74" s="1"/>
  <c r="M17" i="74" s="1"/>
  <c r="Q16" i="74"/>
  <c r="O16" i="74"/>
  <c r="K16" i="74"/>
  <c r="I16" i="74"/>
  <c r="F16" i="74"/>
  <c r="G16" i="74" s="1"/>
  <c r="M16" i="74" s="1"/>
  <c r="Q13" i="74"/>
  <c r="O13" i="74"/>
  <c r="K13" i="74"/>
  <c r="I13" i="74"/>
  <c r="G13" i="74"/>
  <c r="M13" i="74" s="1"/>
  <c r="F13" i="74"/>
  <c r="Q11" i="74"/>
  <c r="O11" i="74"/>
  <c r="O8" i="74" s="1"/>
  <c r="K11" i="74"/>
  <c r="I11" i="74"/>
  <c r="F11" i="74"/>
  <c r="G11" i="74" s="1"/>
  <c r="M11" i="74" s="1"/>
  <c r="Q9" i="74"/>
  <c r="O9" i="74"/>
  <c r="K9" i="74"/>
  <c r="K8" i="74" s="1"/>
  <c r="I9" i="74"/>
  <c r="G9" i="74"/>
  <c r="Q8" i="74"/>
  <c r="I8" i="74"/>
  <c r="M9" i="74" l="1"/>
  <c r="M8" i="74" s="1"/>
  <c r="G8" i="74"/>
  <c r="G26" i="74"/>
  <c r="G65" i="74"/>
  <c r="M66" i="74"/>
  <c r="M65" i="74" s="1"/>
  <c r="G90" i="74"/>
  <c r="M91" i="74"/>
  <c r="M90" i="74" s="1"/>
  <c r="M146" i="74"/>
  <c r="G143" i="74"/>
  <c r="M155" i="74"/>
  <c r="M152" i="74" s="1"/>
  <c r="G152" i="74"/>
  <c r="M72" i="74"/>
  <c r="M71" i="74" s="1"/>
  <c r="G71" i="74"/>
  <c r="G69" i="74"/>
  <c r="M70" i="74"/>
  <c r="M69" i="74" s="1"/>
  <c r="G77" i="74"/>
  <c r="M78" i="74"/>
  <c r="M77" i="74" s="1"/>
  <c r="M167" i="74"/>
  <c r="M166" i="74" s="1"/>
  <c r="G166" i="74"/>
  <c r="M187" i="74"/>
  <c r="M186" i="74" s="1"/>
  <c r="G186" i="74"/>
  <c r="M143" i="74"/>
  <c r="M173" i="74"/>
  <c r="M169" i="74" s="1"/>
  <c r="G169" i="74"/>
  <c r="M27" i="74"/>
  <c r="M26" i="74" s="1"/>
  <c r="M118" i="74"/>
  <c r="M117" i="74" s="1"/>
  <c r="M122" i="74"/>
  <c r="M121" i="74" s="1"/>
  <c r="G211" i="74" l="1"/>
  <c r="B115" i="1" s="1"/>
  <c r="G207" i="74"/>
  <c r="D81" i="1" s="1"/>
  <c r="G212" i="74"/>
  <c r="Q242" i="68" l="1"/>
  <c r="Q241" i="68" s="1"/>
  <c r="O242" i="68"/>
  <c r="K242" i="68"/>
  <c r="K241" i="68" s="1"/>
  <c r="I242" i="68"/>
  <c r="I241" i="68" s="1"/>
  <c r="G242" i="68"/>
  <c r="M242" i="68" s="1"/>
  <c r="M241" i="68" s="1"/>
  <c r="O241" i="68"/>
  <c r="G241" i="68"/>
  <c r="Q240" i="68"/>
  <c r="O240" i="68"/>
  <c r="K240" i="68"/>
  <c r="K230" i="68" s="1"/>
  <c r="I240" i="68"/>
  <c r="G240" i="68"/>
  <c r="M240" i="68" s="1"/>
  <c r="Q233" i="68"/>
  <c r="O233" i="68"/>
  <c r="K233" i="68"/>
  <c r="I233" i="68"/>
  <c r="G233" i="68"/>
  <c r="M233" i="68" s="1"/>
  <c r="Q231" i="68"/>
  <c r="Q230" i="68" s="1"/>
  <c r="O231" i="68"/>
  <c r="O230" i="68" s="1"/>
  <c r="K231" i="68"/>
  <c r="I231" i="68"/>
  <c r="I230" i="68" s="1"/>
  <c r="G231" i="68"/>
  <c r="Q229" i="68"/>
  <c r="O229" i="68"/>
  <c r="K229" i="68"/>
  <c r="I229" i="68"/>
  <c r="G229" i="68"/>
  <c r="M229" i="68" s="1"/>
  <c r="F229" i="68"/>
  <c r="Q226" i="68"/>
  <c r="O226" i="68"/>
  <c r="K226" i="68"/>
  <c r="I226" i="68"/>
  <c r="G226" i="68"/>
  <c r="M226" i="68" s="1"/>
  <c r="F226" i="68"/>
  <c r="Q224" i="68"/>
  <c r="O224" i="68"/>
  <c r="K224" i="68"/>
  <c r="I224" i="68"/>
  <c r="F224" i="68"/>
  <c r="G224" i="68" s="1"/>
  <c r="M224" i="68" s="1"/>
  <c r="Q222" i="68"/>
  <c r="O222" i="68"/>
  <c r="K222" i="68"/>
  <c r="I222" i="68"/>
  <c r="F222" i="68"/>
  <c r="G222" i="68" s="1"/>
  <c r="M222" i="68" s="1"/>
  <c r="Q220" i="68"/>
  <c r="Q214" i="68" s="1"/>
  <c r="O220" i="68"/>
  <c r="K220" i="68"/>
  <c r="I220" i="68"/>
  <c r="I214" i="68" s="1"/>
  <c r="G220" i="68"/>
  <c r="M220" i="68" s="1"/>
  <c r="F220" i="68"/>
  <c r="Q216" i="68"/>
  <c r="O216" i="68"/>
  <c r="K216" i="68"/>
  <c r="I216" i="68"/>
  <c r="G216" i="68"/>
  <c r="M216" i="68" s="1"/>
  <c r="F216" i="68"/>
  <c r="Q215" i="68"/>
  <c r="O215" i="68"/>
  <c r="O214" i="68" s="1"/>
  <c r="K215" i="68"/>
  <c r="I215" i="68"/>
  <c r="F215" i="68"/>
  <c r="G215" i="68" s="1"/>
  <c r="K214" i="68"/>
  <c r="Q212" i="68"/>
  <c r="O212" i="68"/>
  <c r="K212" i="68"/>
  <c r="I212" i="68"/>
  <c r="G212" i="68"/>
  <c r="M212" i="68" s="1"/>
  <c r="F212" i="68"/>
  <c r="Q210" i="68"/>
  <c r="O210" i="68"/>
  <c r="O209" i="68" s="1"/>
  <c r="K210" i="68"/>
  <c r="I210" i="68"/>
  <c r="F210" i="68"/>
  <c r="G210" i="68" s="1"/>
  <c r="Q209" i="68"/>
  <c r="K209" i="68"/>
  <c r="I209" i="68"/>
  <c r="Q208" i="68"/>
  <c r="O208" i="68"/>
  <c r="K208" i="68"/>
  <c r="I208" i="68"/>
  <c r="G208" i="68"/>
  <c r="M208" i="68" s="1"/>
  <c r="F208" i="68"/>
  <c r="Q206" i="68"/>
  <c r="O206" i="68"/>
  <c r="K206" i="68"/>
  <c r="I206" i="68"/>
  <c r="F206" i="68"/>
  <c r="G206" i="68" s="1"/>
  <c r="M206" i="68" s="1"/>
  <c r="Q201" i="68"/>
  <c r="O201" i="68"/>
  <c r="K201" i="68"/>
  <c r="I201" i="68"/>
  <c r="F201" i="68"/>
  <c r="G201" i="68" s="1"/>
  <c r="M201" i="68" s="1"/>
  <c r="Q199" i="68"/>
  <c r="O199" i="68"/>
  <c r="K199" i="68"/>
  <c r="I199" i="68"/>
  <c r="G199" i="68"/>
  <c r="M199" i="68" s="1"/>
  <c r="F199" i="68"/>
  <c r="Q197" i="68"/>
  <c r="O197" i="68"/>
  <c r="O193" i="68" s="1"/>
  <c r="K197" i="68"/>
  <c r="I197" i="68"/>
  <c r="G197" i="68"/>
  <c r="M197" i="68" s="1"/>
  <c r="F197" i="68"/>
  <c r="Q196" i="68"/>
  <c r="O196" i="68"/>
  <c r="K196" i="68"/>
  <c r="I196" i="68"/>
  <c r="G196" i="68"/>
  <c r="M196" i="68" s="1"/>
  <c r="Q194" i="68"/>
  <c r="O194" i="68"/>
  <c r="K194" i="68"/>
  <c r="K193" i="68" s="1"/>
  <c r="I194" i="68"/>
  <c r="F194" i="68"/>
  <c r="G194" i="68" s="1"/>
  <c r="Q193" i="68"/>
  <c r="I193" i="68"/>
  <c r="Q192" i="68"/>
  <c r="O192" i="68"/>
  <c r="K192" i="68"/>
  <c r="I192" i="68"/>
  <c r="F192" i="68"/>
  <c r="G192" i="68" s="1"/>
  <c r="M192" i="68" s="1"/>
  <c r="Q190" i="68"/>
  <c r="O190" i="68"/>
  <c r="K190" i="68"/>
  <c r="I190" i="68"/>
  <c r="F190" i="68"/>
  <c r="G190" i="68" s="1"/>
  <c r="M190" i="68" s="1"/>
  <c r="Q188" i="68"/>
  <c r="O188" i="68"/>
  <c r="K188" i="68"/>
  <c r="I188" i="68"/>
  <c r="G188" i="68"/>
  <c r="M188" i="68" s="1"/>
  <c r="F188" i="68"/>
  <c r="Q187" i="68"/>
  <c r="O187" i="68"/>
  <c r="K187" i="68"/>
  <c r="I187" i="68"/>
  <c r="G187" i="68"/>
  <c r="M187" i="68" s="1"/>
  <c r="F187" i="68"/>
  <c r="Q185" i="68"/>
  <c r="O185" i="68"/>
  <c r="K185" i="68"/>
  <c r="I185" i="68"/>
  <c r="F185" i="68"/>
  <c r="G185" i="68" s="1"/>
  <c r="M185" i="68" s="1"/>
  <c r="Q184" i="68"/>
  <c r="O184" i="68"/>
  <c r="K184" i="68"/>
  <c r="K183" i="68" s="1"/>
  <c r="I184" i="68"/>
  <c r="F184" i="68"/>
  <c r="G184" i="68" s="1"/>
  <c r="Q183" i="68"/>
  <c r="O183" i="68"/>
  <c r="I183" i="68"/>
  <c r="Q182" i="68"/>
  <c r="O182" i="68"/>
  <c r="K182" i="68"/>
  <c r="I182" i="68"/>
  <c r="F182" i="68"/>
  <c r="G182" i="68" s="1"/>
  <c r="M182" i="68" s="1"/>
  <c r="Q181" i="68"/>
  <c r="Q180" i="68" s="1"/>
  <c r="O181" i="68"/>
  <c r="K181" i="68"/>
  <c r="K180" i="68" s="1"/>
  <c r="I181" i="68"/>
  <c r="I180" i="68" s="1"/>
  <c r="F181" i="68"/>
  <c r="G181" i="68" s="1"/>
  <c r="O180" i="68"/>
  <c r="Q179" i="68"/>
  <c r="O179" i="68"/>
  <c r="K179" i="68"/>
  <c r="I179" i="68"/>
  <c r="F179" i="68"/>
  <c r="G179" i="68" s="1"/>
  <c r="M179" i="68" s="1"/>
  <c r="Q178" i="68"/>
  <c r="O178" i="68"/>
  <c r="K178" i="68"/>
  <c r="I178" i="68"/>
  <c r="F178" i="68"/>
  <c r="G178" i="68" s="1"/>
  <c r="M178" i="68" s="1"/>
  <c r="Q177" i="68"/>
  <c r="O177" i="68"/>
  <c r="K177" i="68"/>
  <c r="I177" i="68"/>
  <c r="G177" i="68"/>
  <c r="M177" i="68" s="1"/>
  <c r="F177" i="68"/>
  <c r="Q176" i="68"/>
  <c r="O176" i="68"/>
  <c r="K176" i="68"/>
  <c r="I176" i="68"/>
  <c r="F176" i="68"/>
  <c r="G176" i="68" s="1"/>
  <c r="M176" i="68" s="1"/>
  <c r="Q174" i="68"/>
  <c r="O174" i="68"/>
  <c r="K174" i="68"/>
  <c r="I174" i="68"/>
  <c r="F174" i="68"/>
  <c r="G174" i="68" s="1"/>
  <c r="M174" i="68" s="1"/>
  <c r="Q172" i="68"/>
  <c r="O172" i="68"/>
  <c r="K172" i="68"/>
  <c r="I172" i="68"/>
  <c r="F172" i="68"/>
  <c r="G172" i="68" s="1"/>
  <c r="M172" i="68" s="1"/>
  <c r="Q169" i="68"/>
  <c r="O169" i="68"/>
  <c r="K169" i="68"/>
  <c r="I169" i="68"/>
  <c r="G169" i="68"/>
  <c r="M169" i="68" s="1"/>
  <c r="F169" i="68"/>
  <c r="Q168" i="68"/>
  <c r="O168" i="68"/>
  <c r="K168" i="68"/>
  <c r="I168" i="68"/>
  <c r="F168" i="68"/>
  <c r="G168" i="68" s="1"/>
  <c r="M168" i="68" s="1"/>
  <c r="Q167" i="68"/>
  <c r="O167" i="68"/>
  <c r="K167" i="68"/>
  <c r="I167" i="68"/>
  <c r="F167" i="68"/>
  <c r="G167" i="68" s="1"/>
  <c r="M167" i="68" s="1"/>
  <c r="Q166" i="68"/>
  <c r="O166" i="68"/>
  <c r="K166" i="68"/>
  <c r="I166" i="68"/>
  <c r="F166" i="68"/>
  <c r="G166" i="68" s="1"/>
  <c r="M166" i="68" s="1"/>
  <c r="Q165" i="68"/>
  <c r="O165" i="68"/>
  <c r="K165" i="68"/>
  <c r="I165" i="68"/>
  <c r="G165" i="68"/>
  <c r="M165" i="68" s="1"/>
  <c r="F165" i="68"/>
  <c r="Q163" i="68"/>
  <c r="O163" i="68"/>
  <c r="K163" i="68"/>
  <c r="I163" i="68"/>
  <c r="F163" i="68"/>
  <c r="G163" i="68" s="1"/>
  <c r="M163" i="68" s="1"/>
  <c r="Q162" i="68"/>
  <c r="O162" i="68"/>
  <c r="K162" i="68"/>
  <c r="I162" i="68"/>
  <c r="F162" i="68"/>
  <c r="G162" i="68" s="1"/>
  <c r="M162" i="68" s="1"/>
  <c r="Q161" i="68"/>
  <c r="O161" i="68"/>
  <c r="K161" i="68"/>
  <c r="I161" i="68"/>
  <c r="F161" i="68"/>
  <c r="G161" i="68" s="1"/>
  <c r="M161" i="68" s="1"/>
  <c r="Q160" i="68"/>
  <c r="O160" i="68"/>
  <c r="K160" i="68"/>
  <c r="I160" i="68"/>
  <c r="G160" i="68"/>
  <c r="M160" i="68" s="1"/>
  <c r="F160" i="68"/>
  <c r="Q159" i="68"/>
  <c r="O159" i="68"/>
  <c r="K159" i="68"/>
  <c r="I159" i="68"/>
  <c r="F159" i="68"/>
  <c r="G159" i="68" s="1"/>
  <c r="M159" i="68" s="1"/>
  <c r="Q158" i="68"/>
  <c r="O158" i="68"/>
  <c r="K158" i="68"/>
  <c r="I158" i="68"/>
  <c r="F158" i="68"/>
  <c r="G158" i="68" s="1"/>
  <c r="M158" i="68" s="1"/>
  <c r="Q156" i="68"/>
  <c r="O156" i="68"/>
  <c r="K156" i="68"/>
  <c r="I156" i="68"/>
  <c r="F156" i="68"/>
  <c r="G156" i="68" s="1"/>
  <c r="M156" i="68" s="1"/>
  <c r="Q155" i="68"/>
  <c r="O155" i="68"/>
  <c r="K155" i="68"/>
  <c r="I155" i="68"/>
  <c r="G155" i="68"/>
  <c r="M155" i="68" s="1"/>
  <c r="F155" i="68"/>
  <c r="Q153" i="68"/>
  <c r="Q152" i="68" s="1"/>
  <c r="O153" i="68"/>
  <c r="O152" i="68" s="1"/>
  <c r="K153" i="68"/>
  <c r="I153" i="68"/>
  <c r="I152" i="68" s="1"/>
  <c r="F153" i="68"/>
  <c r="G153" i="68" s="1"/>
  <c r="K152" i="68"/>
  <c r="Q150" i="68"/>
  <c r="Q149" i="68" s="1"/>
  <c r="O150" i="68"/>
  <c r="O149" i="68" s="1"/>
  <c r="K150" i="68"/>
  <c r="K149" i="68" s="1"/>
  <c r="I150" i="68"/>
  <c r="I149" i="68" s="1"/>
  <c r="G150" i="68"/>
  <c r="G149" i="68" s="1"/>
  <c r="F150" i="68"/>
  <c r="Q148" i="68"/>
  <c r="O148" i="68"/>
  <c r="K148" i="68"/>
  <c r="I148" i="68"/>
  <c r="F148" i="68"/>
  <c r="G148" i="68" s="1"/>
  <c r="Q146" i="68"/>
  <c r="Q145" i="68" s="1"/>
  <c r="O146" i="68"/>
  <c r="O145" i="68" s="1"/>
  <c r="K146" i="68"/>
  <c r="K145" i="68" s="1"/>
  <c r="I146" i="68"/>
  <c r="I145" i="68" s="1"/>
  <c r="G146" i="68"/>
  <c r="M146" i="68" s="1"/>
  <c r="F146" i="68"/>
  <c r="Q144" i="68"/>
  <c r="O144" i="68"/>
  <c r="K144" i="68"/>
  <c r="I144" i="68"/>
  <c r="F144" i="68"/>
  <c r="G144" i="68" s="1"/>
  <c r="Q142" i="68"/>
  <c r="Q141" i="68" s="1"/>
  <c r="O142" i="68"/>
  <c r="K142" i="68"/>
  <c r="K141" i="68" s="1"/>
  <c r="I142" i="68"/>
  <c r="I141" i="68" s="1"/>
  <c r="G142" i="68"/>
  <c r="M142" i="68" s="1"/>
  <c r="F142" i="68"/>
  <c r="O141" i="68"/>
  <c r="Q139" i="68"/>
  <c r="O139" i="68"/>
  <c r="K139" i="68"/>
  <c r="K138" i="68" s="1"/>
  <c r="I139" i="68"/>
  <c r="F139" i="68"/>
  <c r="G139" i="68" s="1"/>
  <c r="Q138" i="68"/>
  <c r="O138" i="68"/>
  <c r="I138" i="68"/>
  <c r="Q137" i="68"/>
  <c r="O137" i="68"/>
  <c r="K137" i="68"/>
  <c r="I137" i="68"/>
  <c r="F137" i="68"/>
  <c r="G137" i="68" s="1"/>
  <c r="M137" i="68" s="1"/>
  <c r="Q136" i="68"/>
  <c r="O136" i="68"/>
  <c r="K136" i="68"/>
  <c r="I136" i="68"/>
  <c r="F136" i="68"/>
  <c r="G136" i="68" s="1"/>
  <c r="M136" i="68" s="1"/>
  <c r="Q135" i="68"/>
  <c r="O135" i="68"/>
  <c r="K135" i="68"/>
  <c r="I135" i="68"/>
  <c r="G135" i="68"/>
  <c r="M135" i="68" s="1"/>
  <c r="F135" i="68"/>
  <c r="Q134" i="68"/>
  <c r="O134" i="68"/>
  <c r="K134" i="68"/>
  <c r="I134" i="68"/>
  <c r="G134" i="68"/>
  <c r="M134" i="68" s="1"/>
  <c r="F134" i="68"/>
  <c r="Q132" i="68"/>
  <c r="O132" i="68"/>
  <c r="K132" i="68"/>
  <c r="I132" i="68"/>
  <c r="F132" i="68"/>
  <c r="G132" i="68" s="1"/>
  <c r="M132" i="68" s="1"/>
  <c r="Q130" i="68"/>
  <c r="O130" i="68"/>
  <c r="K130" i="68"/>
  <c r="I130" i="68"/>
  <c r="F130" i="68"/>
  <c r="G130" i="68" s="1"/>
  <c r="M130" i="68" s="1"/>
  <c r="Q128" i="68"/>
  <c r="O128" i="68"/>
  <c r="K128" i="68"/>
  <c r="I128" i="68"/>
  <c r="G128" i="68"/>
  <c r="M128" i="68" s="1"/>
  <c r="F128" i="68"/>
  <c r="Q124" i="68"/>
  <c r="O124" i="68"/>
  <c r="K124" i="68"/>
  <c r="I124" i="68"/>
  <c r="G124" i="68"/>
  <c r="M124" i="68" s="1"/>
  <c r="F124" i="68"/>
  <c r="Q122" i="68"/>
  <c r="O122" i="68"/>
  <c r="K122" i="68"/>
  <c r="I122" i="68"/>
  <c r="F122" i="68"/>
  <c r="G122" i="68" s="1"/>
  <c r="M122" i="68" s="1"/>
  <c r="Q115" i="68"/>
  <c r="O115" i="68"/>
  <c r="K115" i="68"/>
  <c r="K114" i="68" s="1"/>
  <c r="I115" i="68"/>
  <c r="F115" i="68"/>
  <c r="G115" i="68" s="1"/>
  <c r="Q114" i="68"/>
  <c r="O114" i="68"/>
  <c r="I114" i="68"/>
  <c r="Q111" i="68"/>
  <c r="O111" i="68"/>
  <c r="K111" i="68"/>
  <c r="I111" i="68"/>
  <c r="F111" i="68"/>
  <c r="G111" i="68" s="1"/>
  <c r="M111" i="68" s="1"/>
  <c r="Q108" i="68"/>
  <c r="O108" i="68"/>
  <c r="K108" i="68"/>
  <c r="I108" i="68"/>
  <c r="F108" i="68"/>
  <c r="G108" i="68" s="1"/>
  <c r="M108" i="68" s="1"/>
  <c r="Q106" i="68"/>
  <c r="O106" i="68"/>
  <c r="K106" i="68"/>
  <c r="I106" i="68"/>
  <c r="G106" i="68"/>
  <c r="M106" i="68" s="1"/>
  <c r="F106" i="68"/>
  <c r="Q104" i="68"/>
  <c r="O104" i="68"/>
  <c r="K104" i="68"/>
  <c r="I104" i="68"/>
  <c r="F104" i="68"/>
  <c r="G104" i="68" s="1"/>
  <c r="M104" i="68" s="1"/>
  <c r="Q102" i="68"/>
  <c r="O102" i="68"/>
  <c r="K102" i="68"/>
  <c r="I102" i="68"/>
  <c r="F102" i="68"/>
  <c r="G102" i="68" s="1"/>
  <c r="M102" i="68" s="1"/>
  <c r="Q99" i="68"/>
  <c r="O99" i="68"/>
  <c r="K99" i="68"/>
  <c r="I99" i="68"/>
  <c r="F99" i="68"/>
  <c r="G99" i="68" s="1"/>
  <c r="M99" i="68" s="1"/>
  <c r="Q97" i="68"/>
  <c r="O97" i="68"/>
  <c r="K97" i="68"/>
  <c r="I97" i="68"/>
  <c r="G97" i="68"/>
  <c r="M97" i="68" s="1"/>
  <c r="F97" i="68"/>
  <c r="Q96" i="68"/>
  <c r="O96" i="68"/>
  <c r="K96" i="68"/>
  <c r="I96" i="68"/>
  <c r="F96" i="68"/>
  <c r="G96" i="68" s="1"/>
  <c r="M96" i="68" s="1"/>
  <c r="Q94" i="68"/>
  <c r="O94" i="68"/>
  <c r="K94" i="68"/>
  <c r="I94" i="68"/>
  <c r="F94" i="68"/>
  <c r="G94" i="68" s="1"/>
  <c r="M94" i="68" s="1"/>
  <c r="Q93" i="68"/>
  <c r="O93" i="68"/>
  <c r="K93" i="68"/>
  <c r="I93" i="68"/>
  <c r="F93" i="68"/>
  <c r="G93" i="68" s="1"/>
  <c r="Q92" i="68"/>
  <c r="Q91" i="68" s="1"/>
  <c r="O92" i="68"/>
  <c r="O91" i="68" s="1"/>
  <c r="K92" i="68"/>
  <c r="K91" i="68" s="1"/>
  <c r="I92" i="68"/>
  <c r="I91" i="68" s="1"/>
  <c r="G92" i="68"/>
  <c r="M92" i="68" s="1"/>
  <c r="F92" i="68"/>
  <c r="Q89" i="68"/>
  <c r="O89" i="68"/>
  <c r="K89" i="68"/>
  <c r="K88" i="68" s="1"/>
  <c r="I89" i="68"/>
  <c r="F89" i="68"/>
  <c r="G89" i="68" s="1"/>
  <c r="Q88" i="68"/>
  <c r="O88" i="68"/>
  <c r="I88" i="68"/>
  <c r="Q87" i="68"/>
  <c r="O87" i="68"/>
  <c r="O86" i="68" s="1"/>
  <c r="K87" i="68"/>
  <c r="K86" i="68" s="1"/>
  <c r="I87" i="68"/>
  <c r="F87" i="68"/>
  <c r="G87" i="68" s="1"/>
  <c r="Q86" i="68"/>
  <c r="I86" i="68"/>
  <c r="Q84" i="68"/>
  <c r="O84" i="68"/>
  <c r="K84" i="68"/>
  <c r="I84" i="68"/>
  <c r="F84" i="68"/>
  <c r="G84" i="68" s="1"/>
  <c r="M84" i="68" s="1"/>
  <c r="Q81" i="68"/>
  <c r="O81" i="68"/>
  <c r="K81" i="68"/>
  <c r="I81" i="68"/>
  <c r="F81" i="68"/>
  <c r="G81" i="68" s="1"/>
  <c r="M81" i="68" s="1"/>
  <c r="Q79" i="68"/>
  <c r="O79" i="68"/>
  <c r="K79" i="68"/>
  <c r="I79" i="68"/>
  <c r="F79" i="68"/>
  <c r="G79" i="68" s="1"/>
  <c r="M79" i="68" s="1"/>
  <c r="Q78" i="68"/>
  <c r="O78" i="68"/>
  <c r="K78" i="68"/>
  <c r="I78" i="68"/>
  <c r="G78" i="68"/>
  <c r="M78" i="68" s="1"/>
  <c r="F78" i="68"/>
  <c r="Q76" i="68"/>
  <c r="O76" i="68"/>
  <c r="M76" i="68"/>
  <c r="K76" i="68"/>
  <c r="I76" i="68"/>
  <c r="F76" i="68"/>
  <c r="G76" i="68" s="1"/>
  <c r="Q74" i="68"/>
  <c r="O74" i="68"/>
  <c r="K74" i="68"/>
  <c r="I74" i="68"/>
  <c r="F74" i="68"/>
  <c r="G74" i="68" s="1"/>
  <c r="M74" i="68" s="1"/>
  <c r="Q72" i="68"/>
  <c r="Q71" i="68" s="1"/>
  <c r="O72" i="68"/>
  <c r="K72" i="68"/>
  <c r="K71" i="68" s="1"/>
  <c r="I72" i="68"/>
  <c r="I71" i="68" s="1"/>
  <c r="F72" i="68"/>
  <c r="G72" i="68" s="1"/>
  <c r="M72" i="68" s="1"/>
  <c r="M71" i="68" s="1"/>
  <c r="O71" i="68"/>
  <c r="Q69" i="68"/>
  <c r="O69" i="68"/>
  <c r="K69" i="68"/>
  <c r="I69" i="68"/>
  <c r="F69" i="68"/>
  <c r="G69" i="68" s="1"/>
  <c r="M69" i="68" s="1"/>
  <c r="Q61" i="68"/>
  <c r="O61" i="68"/>
  <c r="K61" i="68"/>
  <c r="I61" i="68"/>
  <c r="F61" i="68"/>
  <c r="G61" i="68" s="1"/>
  <c r="M61" i="68" s="1"/>
  <c r="Q54" i="68"/>
  <c r="O54" i="68"/>
  <c r="K54" i="68"/>
  <c r="I54" i="68"/>
  <c r="G54" i="68"/>
  <c r="M54" i="68" s="1"/>
  <c r="F54" i="68"/>
  <c r="Q46" i="68"/>
  <c r="O46" i="68"/>
  <c r="O45" i="68" s="1"/>
  <c r="K46" i="68"/>
  <c r="I46" i="68"/>
  <c r="G46" i="68"/>
  <c r="G45" i="68" s="1"/>
  <c r="F46" i="68"/>
  <c r="K45" i="68"/>
  <c r="Q44" i="68"/>
  <c r="O44" i="68"/>
  <c r="K44" i="68"/>
  <c r="I44" i="68"/>
  <c r="G44" i="68"/>
  <c r="M44" i="68" s="1"/>
  <c r="F44" i="68"/>
  <c r="Q42" i="68"/>
  <c r="O42" i="68"/>
  <c r="K42" i="68"/>
  <c r="I42" i="68"/>
  <c r="F42" i="68"/>
  <c r="G42" i="68" s="1"/>
  <c r="M42" i="68" s="1"/>
  <c r="Q41" i="68"/>
  <c r="O41" i="68"/>
  <c r="M41" i="68"/>
  <c r="K41" i="68"/>
  <c r="I41" i="68"/>
  <c r="F41" i="68"/>
  <c r="G41" i="68" s="1"/>
  <c r="Q40" i="68"/>
  <c r="O40" i="68"/>
  <c r="K40" i="68"/>
  <c r="I40" i="68"/>
  <c r="F40" i="68"/>
  <c r="G40" i="68" s="1"/>
  <c r="M40" i="68" s="1"/>
  <c r="Q37" i="68"/>
  <c r="O37" i="68"/>
  <c r="K37" i="68"/>
  <c r="I37" i="68"/>
  <c r="G37" i="68"/>
  <c r="M37" i="68" s="1"/>
  <c r="F37" i="68"/>
  <c r="Q34" i="68"/>
  <c r="O34" i="68"/>
  <c r="K34" i="68"/>
  <c r="I34" i="68"/>
  <c r="F34" i="68"/>
  <c r="G34" i="68" s="1"/>
  <c r="M34" i="68" s="1"/>
  <c r="Q30" i="68"/>
  <c r="O30" i="68"/>
  <c r="M30" i="68"/>
  <c r="K30" i="68"/>
  <c r="I30" i="68"/>
  <c r="F30" i="68"/>
  <c r="G30" i="68" s="1"/>
  <c r="Q26" i="68"/>
  <c r="O26" i="68"/>
  <c r="K26" i="68"/>
  <c r="I26" i="68"/>
  <c r="F26" i="68"/>
  <c r="G26" i="68" s="1"/>
  <c r="M26" i="68" s="1"/>
  <c r="Q24" i="68"/>
  <c r="O24" i="68"/>
  <c r="K24" i="68"/>
  <c r="I24" i="68"/>
  <c r="G24" i="68"/>
  <c r="M24" i="68" s="1"/>
  <c r="F24" i="68"/>
  <c r="Q21" i="68"/>
  <c r="O21" i="68"/>
  <c r="K21" i="68"/>
  <c r="I21" i="68"/>
  <c r="F21" i="68"/>
  <c r="G21" i="68" s="1"/>
  <c r="M21" i="68" s="1"/>
  <c r="Q14" i="68"/>
  <c r="O14" i="68"/>
  <c r="M14" i="68"/>
  <c r="K14" i="68"/>
  <c r="K8" i="68" s="1"/>
  <c r="I14" i="68"/>
  <c r="F14" i="68"/>
  <c r="G14" i="68" s="1"/>
  <c r="Q13" i="68"/>
  <c r="O13" i="68"/>
  <c r="K13" i="68"/>
  <c r="I13" i="68"/>
  <c r="F13" i="68"/>
  <c r="G13" i="68" s="1"/>
  <c r="M13" i="68" s="1"/>
  <c r="Q11" i="68"/>
  <c r="O11" i="68"/>
  <c r="K11" i="68"/>
  <c r="I11" i="68"/>
  <c r="G11" i="68"/>
  <c r="M11" i="68" s="1"/>
  <c r="F11" i="68"/>
  <c r="Q9" i="68"/>
  <c r="O9" i="68"/>
  <c r="O8" i="68" s="1"/>
  <c r="K9" i="68"/>
  <c r="I9" i="68"/>
  <c r="G9" i="68"/>
  <c r="G8" i="68" l="1"/>
  <c r="G249" i="68" s="1"/>
  <c r="B114" i="1" s="1"/>
  <c r="M9" i="68"/>
  <c r="M8" i="68" s="1"/>
  <c r="I45" i="68"/>
  <c r="M115" i="68"/>
  <c r="M114" i="68" s="1"/>
  <c r="G114" i="68"/>
  <c r="Q8" i="68"/>
  <c r="G71" i="68"/>
  <c r="M93" i="68"/>
  <c r="M91" i="68" s="1"/>
  <c r="G91" i="68"/>
  <c r="M139" i="68"/>
  <c r="M138" i="68" s="1"/>
  <c r="G138" i="68"/>
  <c r="M46" i="68"/>
  <c r="M45" i="68" s="1"/>
  <c r="G86" i="68"/>
  <c r="M87" i="68"/>
  <c r="M86" i="68" s="1"/>
  <c r="M89" i="68"/>
  <c r="M88" i="68" s="1"/>
  <c r="G88" i="68"/>
  <c r="M181" i="68"/>
  <c r="M180" i="68" s="1"/>
  <c r="G180" i="68"/>
  <c r="M210" i="68"/>
  <c r="M209" i="68" s="1"/>
  <c r="G209" i="68"/>
  <c r="M215" i="68"/>
  <c r="M214" i="68" s="1"/>
  <c r="G214" i="68"/>
  <c r="G230" i="68"/>
  <c r="M184" i="68"/>
  <c r="M183" i="68" s="1"/>
  <c r="G183" i="68"/>
  <c r="M148" i="68"/>
  <c r="M145" i="68" s="1"/>
  <c r="G145" i="68"/>
  <c r="G152" i="68"/>
  <c r="M153" i="68"/>
  <c r="M152" i="68" s="1"/>
  <c r="Q45" i="68"/>
  <c r="I8" i="68"/>
  <c r="M144" i="68"/>
  <c r="M141" i="68" s="1"/>
  <c r="G141" i="68"/>
  <c r="M194" i="68"/>
  <c r="M193" i="68" s="1"/>
  <c r="G193" i="68"/>
  <c r="M150" i="68"/>
  <c r="M149" i="68" s="1"/>
  <c r="M231" i="68"/>
  <c r="M230" i="68" s="1"/>
  <c r="G244" i="68" l="1"/>
  <c r="D75" i="1" s="1"/>
  <c r="G250" i="68"/>
  <c r="Q213" i="63"/>
  <c r="Q212" i="63" s="1"/>
  <c r="O213" i="63"/>
  <c r="K213" i="63"/>
  <c r="K212" i="63" s="1"/>
  <c r="I213" i="63"/>
  <c r="I212" i="63" s="1"/>
  <c r="G213" i="63"/>
  <c r="M213" i="63" s="1"/>
  <c r="M212" i="63" s="1"/>
  <c r="O212" i="63"/>
  <c r="Q211" i="63"/>
  <c r="O211" i="63"/>
  <c r="K211" i="63"/>
  <c r="I211" i="63"/>
  <c r="G211" i="63"/>
  <c r="M211" i="63" s="1"/>
  <c r="Q206" i="63"/>
  <c r="Q199" i="63" s="1"/>
  <c r="O206" i="63"/>
  <c r="K206" i="63"/>
  <c r="I206" i="63"/>
  <c r="I199" i="63" s="1"/>
  <c r="G206" i="63"/>
  <c r="M206" i="63" s="1"/>
  <c r="F206" i="63"/>
  <c r="Q204" i="63"/>
  <c r="O204" i="63"/>
  <c r="K204" i="63"/>
  <c r="I204" i="63"/>
  <c r="M204" i="63"/>
  <c r="Q200" i="63"/>
  <c r="O200" i="63"/>
  <c r="O199" i="63" s="1"/>
  <c r="K200" i="63"/>
  <c r="I200" i="63"/>
  <c r="G200" i="63"/>
  <c r="K199" i="63"/>
  <c r="Q198" i="63"/>
  <c r="O198" i="63"/>
  <c r="K198" i="63"/>
  <c r="I198" i="63"/>
  <c r="G198" i="63"/>
  <c r="M198" i="63" s="1"/>
  <c r="F198" i="63"/>
  <c r="Q196" i="63"/>
  <c r="O196" i="63"/>
  <c r="K196" i="63"/>
  <c r="I196" i="63"/>
  <c r="F196" i="63"/>
  <c r="G196" i="63" s="1"/>
  <c r="M196" i="63" s="1"/>
  <c r="Q194" i="63"/>
  <c r="O194" i="63"/>
  <c r="K194" i="63"/>
  <c r="I194" i="63"/>
  <c r="F194" i="63"/>
  <c r="G194" i="63" s="1"/>
  <c r="M194" i="63" s="1"/>
  <c r="Q192" i="63"/>
  <c r="O192" i="63"/>
  <c r="K192" i="63"/>
  <c r="I192" i="63"/>
  <c r="G192" i="63"/>
  <c r="M192" i="63" s="1"/>
  <c r="F192" i="63"/>
  <c r="Q190" i="63"/>
  <c r="O190" i="63"/>
  <c r="O183" i="63" s="1"/>
  <c r="K190" i="63"/>
  <c r="I190" i="63"/>
  <c r="G190" i="63"/>
  <c r="M190" i="63" s="1"/>
  <c r="F190" i="63"/>
  <c r="Q187" i="63"/>
  <c r="O187" i="63"/>
  <c r="K187" i="63"/>
  <c r="I187" i="63"/>
  <c r="F187" i="63"/>
  <c r="G187" i="63" s="1"/>
  <c r="M187" i="63" s="1"/>
  <c r="Q184" i="63"/>
  <c r="O184" i="63"/>
  <c r="K184" i="63"/>
  <c r="K183" i="63" s="1"/>
  <c r="I184" i="63"/>
  <c r="F184" i="63"/>
  <c r="G184" i="63" s="1"/>
  <c r="Q183" i="63"/>
  <c r="I183" i="63"/>
  <c r="Q181" i="63"/>
  <c r="O181" i="63"/>
  <c r="K181" i="63"/>
  <c r="I181" i="63"/>
  <c r="F181" i="63"/>
  <c r="G181" i="63" s="1"/>
  <c r="M181" i="63" s="1"/>
  <c r="Q178" i="63"/>
  <c r="O178" i="63"/>
  <c r="K178" i="63"/>
  <c r="K177" i="63" s="1"/>
  <c r="I178" i="63"/>
  <c r="F178" i="63"/>
  <c r="G178" i="63" s="1"/>
  <c r="Q177" i="63"/>
  <c r="O177" i="63"/>
  <c r="I177" i="63"/>
  <c r="Q176" i="63"/>
  <c r="O176" i="63"/>
  <c r="K176" i="63"/>
  <c r="I176" i="63"/>
  <c r="F176" i="63"/>
  <c r="G176" i="63" s="1"/>
  <c r="M176" i="63" s="1"/>
  <c r="Q174" i="63"/>
  <c r="O174" i="63"/>
  <c r="K174" i="63"/>
  <c r="I174" i="63"/>
  <c r="F174" i="63"/>
  <c r="G174" i="63" s="1"/>
  <c r="M174" i="63" s="1"/>
  <c r="Q172" i="63"/>
  <c r="O172" i="63"/>
  <c r="K172" i="63"/>
  <c r="I172" i="63"/>
  <c r="G172" i="63"/>
  <c r="M172" i="63" s="1"/>
  <c r="F172" i="63"/>
  <c r="Q170" i="63"/>
  <c r="O170" i="63"/>
  <c r="K170" i="63"/>
  <c r="I170" i="63"/>
  <c r="G170" i="63"/>
  <c r="M170" i="63" s="1"/>
  <c r="F170" i="63"/>
  <c r="Q168" i="63"/>
  <c r="O168" i="63"/>
  <c r="K168" i="63"/>
  <c r="I168" i="63"/>
  <c r="F168" i="63"/>
  <c r="G168" i="63" s="1"/>
  <c r="M168" i="63" s="1"/>
  <c r="Q167" i="63"/>
  <c r="O167" i="63"/>
  <c r="K167" i="63"/>
  <c r="K164" i="63" s="1"/>
  <c r="I167" i="63"/>
  <c r="F167" i="63"/>
  <c r="G167" i="63" s="1"/>
  <c r="Q165" i="63"/>
  <c r="Q164" i="63" s="1"/>
  <c r="O165" i="63"/>
  <c r="K165" i="63"/>
  <c r="I165" i="63"/>
  <c r="I164" i="63" s="1"/>
  <c r="G165" i="63"/>
  <c r="M165" i="63" s="1"/>
  <c r="F165" i="63"/>
  <c r="O164" i="63"/>
  <c r="Q163" i="63"/>
  <c r="O163" i="63"/>
  <c r="K163" i="63"/>
  <c r="I163" i="63"/>
  <c r="G163" i="63"/>
  <c r="M163" i="63" s="1"/>
  <c r="F163" i="63"/>
  <c r="Q161" i="63"/>
  <c r="O161" i="63"/>
  <c r="K161" i="63"/>
  <c r="I161" i="63"/>
  <c r="G161" i="63"/>
  <c r="M161" i="63" s="1"/>
  <c r="F161" i="63"/>
  <c r="Q159" i="63"/>
  <c r="O159" i="63"/>
  <c r="K159" i="63"/>
  <c r="I159" i="63"/>
  <c r="G159" i="63"/>
  <c r="M159" i="63" s="1"/>
  <c r="F159" i="63"/>
  <c r="Q158" i="63"/>
  <c r="O158" i="63"/>
  <c r="K158" i="63"/>
  <c r="I158" i="63"/>
  <c r="F158" i="63"/>
  <c r="G158" i="63" s="1"/>
  <c r="M158" i="63" s="1"/>
  <c r="Q157" i="63"/>
  <c r="O157" i="63"/>
  <c r="K157" i="63"/>
  <c r="K154" i="63" s="1"/>
  <c r="I157" i="63"/>
  <c r="F157" i="63"/>
  <c r="G157" i="63" s="1"/>
  <c r="Q155" i="63"/>
  <c r="Q154" i="63" s="1"/>
  <c r="O155" i="63"/>
  <c r="K155" i="63"/>
  <c r="I155" i="63"/>
  <c r="I154" i="63" s="1"/>
  <c r="G155" i="63"/>
  <c r="M155" i="63" s="1"/>
  <c r="F155" i="63"/>
  <c r="O154" i="63"/>
  <c r="Q153" i="63"/>
  <c r="O153" i="63"/>
  <c r="K153" i="63"/>
  <c r="I153" i="63"/>
  <c r="F153" i="63"/>
  <c r="G153" i="63" s="1"/>
  <c r="M153" i="63" s="1"/>
  <c r="Q151" i="63"/>
  <c r="O151" i="63"/>
  <c r="K151" i="63"/>
  <c r="I151" i="63"/>
  <c r="G151" i="63"/>
  <c r="M151" i="63" s="1"/>
  <c r="F151" i="63"/>
  <c r="Q149" i="63"/>
  <c r="O149" i="63"/>
  <c r="K149" i="63"/>
  <c r="I149" i="63"/>
  <c r="G149" i="63"/>
  <c r="M149" i="63" s="1"/>
  <c r="F149" i="63"/>
  <c r="Q146" i="63"/>
  <c r="O146" i="63"/>
  <c r="K146" i="63"/>
  <c r="I146" i="63"/>
  <c r="F146" i="63"/>
  <c r="G146" i="63" s="1"/>
  <c r="M146" i="63" s="1"/>
  <c r="Q145" i="63"/>
  <c r="O145" i="63"/>
  <c r="K145" i="63"/>
  <c r="I145" i="63"/>
  <c r="F145" i="63"/>
  <c r="G145" i="63" s="1"/>
  <c r="M145" i="63" s="1"/>
  <c r="Q144" i="63"/>
  <c r="O144" i="63"/>
  <c r="K144" i="63"/>
  <c r="I144" i="63"/>
  <c r="G144" i="63"/>
  <c r="M144" i="63" s="1"/>
  <c r="F144" i="63"/>
  <c r="Q143" i="63"/>
  <c r="O143" i="63"/>
  <c r="K143" i="63"/>
  <c r="I143" i="63"/>
  <c r="G143" i="63"/>
  <c r="M143" i="63" s="1"/>
  <c r="F143" i="63"/>
  <c r="Q142" i="63"/>
  <c r="O142" i="63"/>
  <c r="K142" i="63"/>
  <c r="I142" i="63"/>
  <c r="F142" i="63"/>
  <c r="G142" i="63" s="1"/>
  <c r="M142" i="63" s="1"/>
  <c r="Q141" i="63"/>
  <c r="O141" i="63"/>
  <c r="K141" i="63"/>
  <c r="I141" i="63"/>
  <c r="F141" i="63"/>
  <c r="G141" i="63" s="1"/>
  <c r="M141" i="63" s="1"/>
  <c r="Q139" i="63"/>
  <c r="O139" i="63"/>
  <c r="K139" i="63"/>
  <c r="I139" i="63"/>
  <c r="G139" i="63"/>
  <c r="M139" i="63" s="1"/>
  <c r="F139" i="63"/>
  <c r="Q138" i="63"/>
  <c r="O138" i="63"/>
  <c r="O135" i="63" s="1"/>
  <c r="K138" i="63"/>
  <c r="I138" i="63"/>
  <c r="G138" i="63"/>
  <c r="M138" i="63" s="1"/>
  <c r="F138" i="63"/>
  <c r="Q137" i="63"/>
  <c r="O137" i="63"/>
  <c r="K137" i="63"/>
  <c r="I137" i="63"/>
  <c r="F137" i="63"/>
  <c r="G137" i="63" s="1"/>
  <c r="Q136" i="63"/>
  <c r="O136" i="63"/>
  <c r="K136" i="63"/>
  <c r="K135" i="63" s="1"/>
  <c r="I136" i="63"/>
  <c r="G136" i="63"/>
  <c r="M136" i="63" s="1"/>
  <c r="F136" i="63"/>
  <c r="Q135" i="63"/>
  <c r="I135" i="63"/>
  <c r="Q133" i="63"/>
  <c r="O133" i="63"/>
  <c r="K133" i="63"/>
  <c r="I133" i="63"/>
  <c r="F133" i="63"/>
  <c r="G133" i="63" s="1"/>
  <c r="Q131" i="63"/>
  <c r="O131" i="63"/>
  <c r="K131" i="63"/>
  <c r="K130" i="63" s="1"/>
  <c r="I131" i="63"/>
  <c r="G131" i="63"/>
  <c r="M131" i="63" s="1"/>
  <c r="F131" i="63"/>
  <c r="Q130" i="63"/>
  <c r="O130" i="63"/>
  <c r="I130" i="63"/>
  <c r="Q129" i="63"/>
  <c r="O129" i="63"/>
  <c r="K129" i="63"/>
  <c r="I129" i="63"/>
  <c r="F129" i="63"/>
  <c r="G129" i="63" s="1"/>
  <c r="Q127" i="63"/>
  <c r="O127" i="63"/>
  <c r="K127" i="63"/>
  <c r="K124" i="63" s="1"/>
  <c r="I127" i="63"/>
  <c r="G127" i="63"/>
  <c r="M127" i="63" s="1"/>
  <c r="F127" i="63"/>
  <c r="Q125" i="63"/>
  <c r="Q124" i="63" s="1"/>
  <c r="O125" i="63"/>
  <c r="K125" i="63"/>
  <c r="I125" i="63"/>
  <c r="I124" i="63" s="1"/>
  <c r="G125" i="63"/>
  <c r="M125" i="63" s="1"/>
  <c r="F125" i="63"/>
  <c r="O124" i="63"/>
  <c r="Q123" i="63"/>
  <c r="O123" i="63"/>
  <c r="K123" i="63"/>
  <c r="K120" i="63" s="1"/>
  <c r="I123" i="63"/>
  <c r="G123" i="63"/>
  <c r="M123" i="63" s="1"/>
  <c r="F123" i="63"/>
  <c r="Q121" i="63"/>
  <c r="Q120" i="63" s="1"/>
  <c r="O121" i="63"/>
  <c r="K121" i="63"/>
  <c r="I121" i="63"/>
  <c r="I120" i="63" s="1"/>
  <c r="G121" i="63"/>
  <c r="M121" i="63" s="1"/>
  <c r="M120" i="63" s="1"/>
  <c r="F121" i="63"/>
  <c r="O120" i="63"/>
  <c r="G120" i="63"/>
  <c r="Q118" i="63"/>
  <c r="O118" i="63"/>
  <c r="K118" i="63"/>
  <c r="K117" i="63" s="1"/>
  <c r="I118" i="63"/>
  <c r="G118" i="63"/>
  <c r="M118" i="63" s="1"/>
  <c r="M117" i="63" s="1"/>
  <c r="F118" i="63"/>
  <c r="Q117" i="63"/>
  <c r="O117" i="63"/>
  <c r="I117" i="63"/>
  <c r="G117" i="63"/>
  <c r="Q116" i="63"/>
  <c r="O116" i="63"/>
  <c r="K116" i="63"/>
  <c r="I116" i="63"/>
  <c r="F116" i="63"/>
  <c r="G116" i="63" s="1"/>
  <c r="M116" i="63" s="1"/>
  <c r="Q115" i="63"/>
  <c r="O115" i="63"/>
  <c r="K115" i="63"/>
  <c r="I115" i="63"/>
  <c r="G115" i="63"/>
  <c r="M115" i="63" s="1"/>
  <c r="F115" i="63"/>
  <c r="Q114" i="63"/>
  <c r="O114" i="63"/>
  <c r="K114" i="63"/>
  <c r="I114" i="63"/>
  <c r="G114" i="63"/>
  <c r="M114" i="63" s="1"/>
  <c r="F114" i="63"/>
  <c r="Q113" i="63"/>
  <c r="O113" i="63"/>
  <c r="K113" i="63"/>
  <c r="I113" i="63"/>
  <c r="G113" i="63"/>
  <c r="M113" i="63" s="1"/>
  <c r="F113" i="63"/>
  <c r="Q112" i="63"/>
  <c r="O112" i="63"/>
  <c r="K112" i="63"/>
  <c r="I112" i="63"/>
  <c r="F112" i="63"/>
  <c r="G112" i="63" s="1"/>
  <c r="M112" i="63" s="1"/>
  <c r="Q110" i="63"/>
  <c r="O110" i="63"/>
  <c r="K110" i="63"/>
  <c r="I110" i="63"/>
  <c r="G110" i="63"/>
  <c r="M110" i="63" s="1"/>
  <c r="F110" i="63"/>
  <c r="Q108" i="63"/>
  <c r="O108" i="63"/>
  <c r="K108" i="63"/>
  <c r="I108" i="63"/>
  <c r="G108" i="63"/>
  <c r="M108" i="63" s="1"/>
  <c r="F108" i="63"/>
  <c r="Q106" i="63"/>
  <c r="O106" i="63"/>
  <c r="K106" i="63"/>
  <c r="I106" i="63"/>
  <c r="G106" i="63"/>
  <c r="M106" i="63" s="1"/>
  <c r="F106" i="63"/>
  <c r="Q103" i="63"/>
  <c r="O103" i="63"/>
  <c r="K103" i="63"/>
  <c r="I103" i="63"/>
  <c r="F103" i="63"/>
  <c r="G103" i="63" s="1"/>
  <c r="M103" i="63" s="1"/>
  <c r="Q99" i="63"/>
  <c r="O99" i="63"/>
  <c r="K99" i="63"/>
  <c r="K92" i="63" s="1"/>
  <c r="I99" i="63"/>
  <c r="F99" i="63"/>
  <c r="G99" i="63" s="1"/>
  <c r="M99" i="63" s="1"/>
  <c r="Q96" i="63"/>
  <c r="O96" i="63"/>
  <c r="K96" i="63"/>
  <c r="I96" i="63"/>
  <c r="G96" i="63"/>
  <c r="M96" i="63" s="1"/>
  <c r="F96" i="63"/>
  <c r="Q93" i="63"/>
  <c r="Q92" i="63" s="1"/>
  <c r="O93" i="63"/>
  <c r="O92" i="63" s="1"/>
  <c r="K93" i="63"/>
  <c r="I93" i="63"/>
  <c r="I92" i="63" s="1"/>
  <c r="G93" i="63"/>
  <c r="G92" i="63" s="1"/>
  <c r="F93" i="63"/>
  <c r="Q91" i="63"/>
  <c r="O91" i="63"/>
  <c r="K91" i="63"/>
  <c r="I91" i="63"/>
  <c r="G91" i="63"/>
  <c r="M91" i="63" s="1"/>
  <c r="F91" i="63"/>
  <c r="Q89" i="63"/>
  <c r="O89" i="63"/>
  <c r="K89" i="63"/>
  <c r="I89" i="63"/>
  <c r="G89" i="63"/>
  <c r="M89" i="63" s="1"/>
  <c r="F89" i="63"/>
  <c r="Q87" i="63"/>
  <c r="O87" i="63"/>
  <c r="K87" i="63"/>
  <c r="I87" i="63"/>
  <c r="F87" i="63"/>
  <c r="G87" i="63" s="1"/>
  <c r="M87" i="63" s="1"/>
  <c r="Q85" i="63"/>
  <c r="O85" i="63"/>
  <c r="K85" i="63"/>
  <c r="I85" i="63"/>
  <c r="F85" i="63"/>
  <c r="G85" i="63" s="1"/>
  <c r="M85" i="63" s="1"/>
  <c r="Q83" i="63"/>
  <c r="O83" i="63"/>
  <c r="K83" i="63"/>
  <c r="I83" i="63"/>
  <c r="G83" i="63"/>
  <c r="M83" i="63" s="1"/>
  <c r="F83" i="63"/>
  <c r="Q81" i="63"/>
  <c r="O81" i="63"/>
  <c r="O78" i="63" s="1"/>
  <c r="K81" i="63"/>
  <c r="I81" i="63"/>
  <c r="G81" i="63"/>
  <c r="M81" i="63" s="1"/>
  <c r="F81" i="63"/>
  <c r="Q80" i="63"/>
  <c r="O80" i="63"/>
  <c r="K80" i="63"/>
  <c r="I80" i="63"/>
  <c r="F80" i="63"/>
  <c r="G80" i="63" s="1"/>
  <c r="M80" i="63" s="1"/>
  <c r="Q79" i="63"/>
  <c r="O79" i="63"/>
  <c r="K79" i="63"/>
  <c r="K78" i="63" s="1"/>
  <c r="I79" i="63"/>
  <c r="F79" i="63"/>
  <c r="G79" i="63" s="1"/>
  <c r="Q78" i="63"/>
  <c r="I78" i="63"/>
  <c r="Q76" i="63"/>
  <c r="O76" i="63"/>
  <c r="K76" i="63"/>
  <c r="I76" i="63"/>
  <c r="F76" i="63"/>
  <c r="G76" i="63" s="1"/>
  <c r="M76" i="63" s="1"/>
  <c r="Q75" i="63"/>
  <c r="O75" i="63"/>
  <c r="K75" i="63"/>
  <c r="I75" i="63"/>
  <c r="F75" i="63"/>
  <c r="G75" i="63" s="1"/>
  <c r="Q72" i="63"/>
  <c r="Q71" i="63" s="1"/>
  <c r="O72" i="63"/>
  <c r="K72" i="63"/>
  <c r="K71" i="63" s="1"/>
  <c r="I72" i="63"/>
  <c r="I71" i="63" s="1"/>
  <c r="G72" i="63"/>
  <c r="M72" i="63" s="1"/>
  <c r="F72" i="63"/>
  <c r="O71" i="63"/>
  <c r="Q70" i="63"/>
  <c r="O70" i="63"/>
  <c r="K70" i="63"/>
  <c r="I70" i="63"/>
  <c r="F70" i="63"/>
  <c r="G70" i="63" s="1"/>
  <c r="M70" i="63" s="1"/>
  <c r="Q69" i="63"/>
  <c r="O69" i="63"/>
  <c r="K69" i="63"/>
  <c r="I69" i="63"/>
  <c r="G69" i="63"/>
  <c r="M69" i="63" s="1"/>
  <c r="F69" i="63"/>
  <c r="Q67" i="63"/>
  <c r="O67" i="63"/>
  <c r="K67" i="63"/>
  <c r="I67" i="63"/>
  <c r="G67" i="63"/>
  <c r="M67" i="63" s="1"/>
  <c r="F67" i="63"/>
  <c r="Q66" i="63"/>
  <c r="O66" i="63"/>
  <c r="K66" i="63"/>
  <c r="I66" i="63"/>
  <c r="F66" i="63"/>
  <c r="G66" i="63" s="1"/>
  <c r="M66" i="63" s="1"/>
  <c r="Q65" i="63"/>
  <c r="O65" i="63"/>
  <c r="K65" i="63"/>
  <c r="I65" i="63"/>
  <c r="F65" i="63"/>
  <c r="G65" i="63" s="1"/>
  <c r="M65" i="63" s="1"/>
  <c r="Q64" i="63"/>
  <c r="O64" i="63"/>
  <c r="K64" i="63"/>
  <c r="I64" i="63"/>
  <c r="G64" i="63"/>
  <c r="M64" i="63" s="1"/>
  <c r="F64" i="63"/>
  <c r="Q62" i="63"/>
  <c r="O62" i="63"/>
  <c r="K62" i="63"/>
  <c r="I62" i="63"/>
  <c r="G62" i="63"/>
  <c r="M62" i="63" s="1"/>
  <c r="F62" i="63"/>
  <c r="Q60" i="63"/>
  <c r="O60" i="63"/>
  <c r="K60" i="63"/>
  <c r="I60" i="63"/>
  <c r="F60" i="63"/>
  <c r="G60" i="63" s="1"/>
  <c r="M60" i="63" s="1"/>
  <c r="Q59" i="63"/>
  <c r="O59" i="63"/>
  <c r="K59" i="63"/>
  <c r="I59" i="63"/>
  <c r="F59" i="63"/>
  <c r="G59" i="63" s="1"/>
  <c r="M59" i="63" s="1"/>
  <c r="Q57" i="63"/>
  <c r="O57" i="63"/>
  <c r="K57" i="63"/>
  <c r="I57" i="63"/>
  <c r="G57" i="63"/>
  <c r="M57" i="63" s="1"/>
  <c r="F57" i="63"/>
  <c r="Q55" i="63"/>
  <c r="Q54" i="63" s="1"/>
  <c r="O55" i="63"/>
  <c r="O54" i="63" s="1"/>
  <c r="K55" i="63"/>
  <c r="I55" i="63"/>
  <c r="I54" i="63" s="1"/>
  <c r="G55" i="63"/>
  <c r="G54" i="63" s="1"/>
  <c r="F55" i="63"/>
  <c r="K54" i="63"/>
  <c r="Q52" i="63"/>
  <c r="O52" i="63"/>
  <c r="K52" i="63"/>
  <c r="I52" i="63"/>
  <c r="G52" i="63"/>
  <c r="M52" i="63" s="1"/>
  <c r="F52" i="63"/>
  <c r="Q46" i="63"/>
  <c r="O46" i="63"/>
  <c r="K46" i="63"/>
  <c r="I46" i="63"/>
  <c r="F46" i="63"/>
  <c r="G46" i="63" s="1"/>
  <c r="M46" i="63" s="1"/>
  <c r="Q43" i="63"/>
  <c r="O43" i="63"/>
  <c r="K43" i="63"/>
  <c r="I43" i="63"/>
  <c r="F43" i="63"/>
  <c r="G43" i="63" s="1"/>
  <c r="M43" i="63" s="1"/>
  <c r="Q38" i="63"/>
  <c r="O38" i="63"/>
  <c r="K38" i="63"/>
  <c r="I38" i="63"/>
  <c r="F38" i="63"/>
  <c r="G38" i="63" s="1"/>
  <c r="M38" i="63" s="1"/>
  <c r="Q32" i="63"/>
  <c r="Q31" i="63" s="1"/>
  <c r="O32" i="63"/>
  <c r="O31" i="63" s="1"/>
  <c r="K32" i="63"/>
  <c r="K31" i="63" s="1"/>
  <c r="I32" i="63"/>
  <c r="I31" i="63" s="1"/>
  <c r="G32" i="63"/>
  <c r="G31" i="63" s="1"/>
  <c r="F32" i="63"/>
  <c r="Q30" i="63"/>
  <c r="O30" i="63"/>
  <c r="K30" i="63"/>
  <c r="I30" i="63"/>
  <c r="F30" i="63"/>
  <c r="G30" i="63" s="1"/>
  <c r="M30" i="63" s="1"/>
  <c r="Q29" i="63"/>
  <c r="O29" i="63"/>
  <c r="K29" i="63"/>
  <c r="I29" i="63"/>
  <c r="G29" i="63"/>
  <c r="M29" i="63" s="1"/>
  <c r="F29" i="63"/>
  <c r="Q27" i="63"/>
  <c r="O27" i="63"/>
  <c r="K27" i="63"/>
  <c r="I27" i="63"/>
  <c r="F27" i="63"/>
  <c r="G27" i="63" s="1"/>
  <c r="M27" i="63" s="1"/>
  <c r="Q24" i="63"/>
  <c r="O24" i="63"/>
  <c r="K24" i="63"/>
  <c r="I24" i="63"/>
  <c r="F24" i="63"/>
  <c r="G24" i="63" s="1"/>
  <c r="M24" i="63" s="1"/>
  <c r="Q22" i="63"/>
  <c r="O22" i="63"/>
  <c r="K22" i="63"/>
  <c r="I22" i="63"/>
  <c r="F22" i="63"/>
  <c r="G22" i="63" s="1"/>
  <c r="M22" i="63" s="1"/>
  <c r="Q19" i="63"/>
  <c r="O19" i="63"/>
  <c r="K19" i="63"/>
  <c r="I19" i="63"/>
  <c r="G19" i="63"/>
  <c r="M19" i="63" s="1"/>
  <c r="F19" i="63"/>
  <c r="Q17" i="63"/>
  <c r="O17" i="63"/>
  <c r="K17" i="63"/>
  <c r="I17" i="63"/>
  <c r="F17" i="63"/>
  <c r="G17" i="63" s="1"/>
  <c r="M17" i="63" s="1"/>
  <c r="Q14" i="63"/>
  <c r="O14" i="63"/>
  <c r="K14" i="63"/>
  <c r="I14" i="63"/>
  <c r="F14" i="63"/>
  <c r="G14" i="63" s="1"/>
  <c r="M14" i="63" s="1"/>
  <c r="Q12" i="63"/>
  <c r="Q11" i="63" s="1"/>
  <c r="O12" i="63"/>
  <c r="K12" i="63"/>
  <c r="K11" i="63" s="1"/>
  <c r="I12" i="63"/>
  <c r="I11" i="63" s="1"/>
  <c r="F12" i="63"/>
  <c r="G12" i="63" s="1"/>
  <c r="O11" i="63"/>
  <c r="Q9" i="63"/>
  <c r="O9" i="63"/>
  <c r="O8" i="63" s="1"/>
  <c r="K9" i="63"/>
  <c r="K8" i="63" s="1"/>
  <c r="I9" i="63"/>
  <c r="G9" i="63"/>
  <c r="Q8" i="63"/>
  <c r="I8" i="63"/>
  <c r="G212" i="63" l="1"/>
  <c r="M178" i="63"/>
  <c r="M177" i="63" s="1"/>
  <c r="G177" i="63"/>
  <c r="M184" i="63"/>
  <c r="M183" i="63" s="1"/>
  <c r="G183" i="63"/>
  <c r="M75" i="63"/>
  <c r="M71" i="63" s="1"/>
  <c r="G71" i="63"/>
  <c r="M79" i="63"/>
  <c r="M78" i="63" s="1"/>
  <c r="G78" i="63"/>
  <c r="M137" i="63"/>
  <c r="M135" i="63" s="1"/>
  <c r="G135" i="63"/>
  <c r="M167" i="63"/>
  <c r="M164" i="63" s="1"/>
  <c r="G164" i="63"/>
  <c r="M129" i="63"/>
  <c r="M124" i="63" s="1"/>
  <c r="G124" i="63"/>
  <c r="M157" i="63"/>
  <c r="M154" i="63" s="1"/>
  <c r="G154" i="63"/>
  <c r="G11" i="63"/>
  <c r="M12" i="63"/>
  <c r="M11" i="63" s="1"/>
  <c r="M200" i="63"/>
  <c r="M199" i="63" s="1"/>
  <c r="G199" i="63"/>
  <c r="M9" i="63"/>
  <c r="M8" i="63" s="1"/>
  <c r="G8" i="63"/>
  <c r="G219" i="63" s="1"/>
  <c r="B113" i="1" s="1"/>
  <c r="M133" i="63"/>
  <c r="M130" i="63" s="1"/>
  <c r="G130" i="63"/>
  <c r="M32" i="63"/>
  <c r="M31" i="63" s="1"/>
  <c r="M55" i="63"/>
  <c r="M54" i="63" s="1"/>
  <c r="M93" i="63"/>
  <c r="M92" i="63" s="1"/>
  <c r="G220" i="63" l="1"/>
  <c r="G215" i="63"/>
  <c r="D69" i="1" s="1"/>
  <c r="Q216" i="58" l="1"/>
  <c r="Q215" i="58" s="1"/>
  <c r="O216" i="58"/>
  <c r="K216" i="58"/>
  <c r="K215" i="58" s="1"/>
  <c r="I216" i="58"/>
  <c r="I215" i="58" s="1"/>
  <c r="G216" i="58"/>
  <c r="M216" i="58" s="1"/>
  <c r="M215" i="58" s="1"/>
  <c r="O215" i="58"/>
  <c r="G215" i="58"/>
  <c r="Q212" i="58"/>
  <c r="O212" i="58"/>
  <c r="K212" i="58"/>
  <c r="K211" i="58" s="1"/>
  <c r="I212" i="58"/>
  <c r="F212" i="58"/>
  <c r="G212" i="58" s="1"/>
  <c r="Q211" i="58"/>
  <c r="O211" i="58"/>
  <c r="I211" i="58"/>
  <c r="Q210" i="58"/>
  <c r="O210" i="58"/>
  <c r="K210" i="58"/>
  <c r="I210" i="58"/>
  <c r="G210" i="58"/>
  <c r="M210" i="58" s="1"/>
  <c r="Q204" i="58"/>
  <c r="O204" i="58"/>
  <c r="K204" i="58"/>
  <c r="I204" i="58"/>
  <c r="F204" i="58"/>
  <c r="G204" i="58" s="1"/>
  <c r="M204" i="58" s="1"/>
  <c r="Q202" i="58"/>
  <c r="O202" i="58"/>
  <c r="K202" i="58"/>
  <c r="I202" i="58"/>
  <c r="G202" i="58"/>
  <c r="M202" i="58" s="1"/>
  <c r="Q197" i="58"/>
  <c r="Q196" i="58" s="1"/>
  <c r="O197" i="58"/>
  <c r="O196" i="58" s="1"/>
  <c r="K197" i="58"/>
  <c r="I197" i="58"/>
  <c r="I196" i="58" s="1"/>
  <c r="G197" i="58"/>
  <c r="K196" i="58"/>
  <c r="Q195" i="58"/>
  <c r="O195" i="58"/>
  <c r="K195" i="58"/>
  <c r="I195" i="58"/>
  <c r="G195" i="58"/>
  <c r="M195" i="58" s="1"/>
  <c r="F195" i="58"/>
  <c r="Q193" i="58"/>
  <c r="O193" i="58"/>
  <c r="K193" i="58"/>
  <c r="I193" i="58"/>
  <c r="F193" i="58"/>
  <c r="G193" i="58" s="1"/>
  <c r="M193" i="58" s="1"/>
  <c r="Q191" i="58"/>
  <c r="O191" i="58"/>
  <c r="K191" i="58"/>
  <c r="I191" i="58"/>
  <c r="F191" i="58"/>
  <c r="G191" i="58" s="1"/>
  <c r="M191" i="58" s="1"/>
  <c r="Q189" i="58"/>
  <c r="O189" i="58"/>
  <c r="K189" i="58"/>
  <c r="I189" i="58"/>
  <c r="F189" i="58"/>
  <c r="G189" i="58" s="1"/>
  <c r="M189" i="58" s="1"/>
  <c r="Q187" i="58"/>
  <c r="O187" i="58"/>
  <c r="K187" i="58"/>
  <c r="I187" i="58"/>
  <c r="G187" i="58"/>
  <c r="M187" i="58" s="1"/>
  <c r="F187" i="58"/>
  <c r="Q184" i="58"/>
  <c r="O184" i="58"/>
  <c r="K184" i="58"/>
  <c r="I184" i="58"/>
  <c r="F184" i="58"/>
  <c r="G184" i="58" s="1"/>
  <c r="M184" i="58" s="1"/>
  <c r="Q181" i="58"/>
  <c r="O181" i="58"/>
  <c r="O180" i="58" s="1"/>
  <c r="K181" i="58"/>
  <c r="K180" i="58" s="1"/>
  <c r="I181" i="58"/>
  <c r="F181" i="58"/>
  <c r="G181" i="58" s="1"/>
  <c r="Q180" i="58"/>
  <c r="I180" i="58"/>
  <c r="Q179" i="58"/>
  <c r="O179" i="58"/>
  <c r="K179" i="58"/>
  <c r="I179" i="58"/>
  <c r="F179" i="58"/>
  <c r="G179" i="58" s="1"/>
  <c r="M179" i="58" s="1"/>
  <c r="Q178" i="58"/>
  <c r="O178" i="58"/>
  <c r="O177" i="58" s="1"/>
  <c r="K178" i="58"/>
  <c r="K177" i="58" s="1"/>
  <c r="I178" i="58"/>
  <c r="F178" i="58"/>
  <c r="G178" i="58" s="1"/>
  <c r="Q177" i="58"/>
  <c r="I177" i="58"/>
  <c r="Q176" i="58"/>
  <c r="O176" i="58"/>
  <c r="K176" i="58"/>
  <c r="I176" i="58"/>
  <c r="F176" i="58"/>
  <c r="G176" i="58" s="1"/>
  <c r="M176" i="58" s="1"/>
  <c r="Q174" i="58"/>
  <c r="O174" i="58"/>
  <c r="K174" i="58"/>
  <c r="I174" i="58"/>
  <c r="F174" i="58"/>
  <c r="G174" i="58" s="1"/>
  <c r="M174" i="58" s="1"/>
  <c r="Q172" i="58"/>
  <c r="O172" i="58"/>
  <c r="K172" i="58"/>
  <c r="I172" i="58"/>
  <c r="F172" i="58"/>
  <c r="G172" i="58" s="1"/>
  <c r="M172" i="58" s="1"/>
  <c r="Q170" i="58"/>
  <c r="O170" i="58"/>
  <c r="K170" i="58"/>
  <c r="I170" i="58"/>
  <c r="G170" i="58"/>
  <c r="M170" i="58" s="1"/>
  <c r="F170" i="58"/>
  <c r="Q169" i="58"/>
  <c r="O169" i="58"/>
  <c r="K169" i="58"/>
  <c r="I169" i="58"/>
  <c r="F169" i="58"/>
  <c r="G169" i="58" s="1"/>
  <c r="M169" i="58" s="1"/>
  <c r="Q167" i="58"/>
  <c r="O167" i="58"/>
  <c r="K167" i="58"/>
  <c r="I167" i="58"/>
  <c r="F167" i="58"/>
  <c r="G167" i="58" s="1"/>
  <c r="M167" i="58" s="1"/>
  <c r="Q165" i="58"/>
  <c r="O165" i="58"/>
  <c r="K165" i="58"/>
  <c r="I165" i="58"/>
  <c r="F165" i="58"/>
  <c r="G165" i="58" s="1"/>
  <c r="Q163" i="58"/>
  <c r="Q162" i="58" s="1"/>
  <c r="O163" i="58"/>
  <c r="O162" i="58" s="1"/>
  <c r="K163" i="58"/>
  <c r="K162" i="58" s="1"/>
  <c r="I163" i="58"/>
  <c r="I162" i="58" s="1"/>
  <c r="G163" i="58"/>
  <c r="M163" i="58" s="1"/>
  <c r="F163" i="58"/>
  <c r="Q161" i="58"/>
  <c r="O161" i="58"/>
  <c r="K161" i="58"/>
  <c r="I161" i="58"/>
  <c r="F161" i="58"/>
  <c r="G161" i="58" s="1"/>
  <c r="M161" i="58" s="1"/>
  <c r="Q160" i="58"/>
  <c r="O160" i="58"/>
  <c r="K160" i="58"/>
  <c r="I160" i="58"/>
  <c r="G160" i="58"/>
  <c r="M160" i="58" s="1"/>
  <c r="F160" i="58"/>
  <c r="Q158" i="58"/>
  <c r="O158" i="58"/>
  <c r="K158" i="58"/>
  <c r="I158" i="58"/>
  <c r="G158" i="58"/>
  <c r="M158" i="58" s="1"/>
  <c r="F158" i="58"/>
  <c r="Q157" i="58"/>
  <c r="O157" i="58"/>
  <c r="K157" i="58"/>
  <c r="I157" i="58"/>
  <c r="F157" i="58"/>
  <c r="G157" i="58" s="1"/>
  <c r="M157" i="58" s="1"/>
  <c r="Q156" i="58"/>
  <c r="O156" i="58"/>
  <c r="K156" i="58"/>
  <c r="I156" i="58"/>
  <c r="F156" i="58"/>
  <c r="G156" i="58" s="1"/>
  <c r="Q154" i="58"/>
  <c r="Q153" i="58" s="1"/>
  <c r="O154" i="58"/>
  <c r="K154" i="58"/>
  <c r="K153" i="58" s="1"/>
  <c r="I154" i="58"/>
  <c r="I153" i="58" s="1"/>
  <c r="G154" i="58"/>
  <c r="M154" i="58" s="1"/>
  <c r="F154" i="58"/>
  <c r="O153" i="58"/>
  <c r="Q152" i="58"/>
  <c r="O152" i="58"/>
  <c r="K152" i="58"/>
  <c r="I152" i="58"/>
  <c r="F152" i="58"/>
  <c r="G152" i="58" s="1"/>
  <c r="M152" i="58" s="1"/>
  <c r="Q151" i="58"/>
  <c r="O151" i="58"/>
  <c r="K151" i="58"/>
  <c r="I151" i="58"/>
  <c r="G151" i="58"/>
  <c r="M151" i="58" s="1"/>
  <c r="F151" i="58"/>
  <c r="Q150" i="58"/>
  <c r="O150" i="58"/>
  <c r="K150" i="58"/>
  <c r="I150" i="58"/>
  <c r="G150" i="58"/>
  <c r="M150" i="58" s="1"/>
  <c r="F150" i="58"/>
  <c r="Q148" i="58"/>
  <c r="O148" i="58"/>
  <c r="K148" i="58"/>
  <c r="I148" i="58"/>
  <c r="F148" i="58"/>
  <c r="G148" i="58" s="1"/>
  <c r="M148" i="58" s="1"/>
  <c r="Q146" i="58"/>
  <c r="O146" i="58"/>
  <c r="K146" i="58"/>
  <c r="I146" i="58"/>
  <c r="F146" i="58"/>
  <c r="G146" i="58" s="1"/>
  <c r="M146" i="58" s="1"/>
  <c r="Q143" i="58"/>
  <c r="O143" i="58"/>
  <c r="K143" i="58"/>
  <c r="I143" i="58"/>
  <c r="G143" i="58"/>
  <c r="M143" i="58" s="1"/>
  <c r="F143" i="58"/>
  <c r="Q142" i="58"/>
  <c r="O142" i="58"/>
  <c r="K142" i="58"/>
  <c r="I142" i="58"/>
  <c r="G142" i="58"/>
  <c r="M142" i="58" s="1"/>
  <c r="F142" i="58"/>
  <c r="Q141" i="58"/>
  <c r="O141" i="58"/>
  <c r="K141" i="58"/>
  <c r="I141" i="58"/>
  <c r="F141" i="58"/>
  <c r="G141" i="58" s="1"/>
  <c r="M141" i="58" s="1"/>
  <c r="Q140" i="58"/>
  <c r="O140" i="58"/>
  <c r="K140" i="58"/>
  <c r="I140" i="58"/>
  <c r="F140" i="58"/>
  <c r="G140" i="58" s="1"/>
  <c r="M140" i="58" s="1"/>
  <c r="Q139" i="58"/>
  <c r="O139" i="58"/>
  <c r="K139" i="58"/>
  <c r="I139" i="58"/>
  <c r="G139" i="58"/>
  <c r="M139" i="58" s="1"/>
  <c r="F139" i="58"/>
  <c r="Q138" i="58"/>
  <c r="O138" i="58"/>
  <c r="K138" i="58"/>
  <c r="I138" i="58"/>
  <c r="G138" i="58"/>
  <c r="M138" i="58" s="1"/>
  <c r="F138" i="58"/>
  <c r="Q137" i="58"/>
  <c r="O137" i="58"/>
  <c r="K137" i="58"/>
  <c r="I137" i="58"/>
  <c r="F137" i="58"/>
  <c r="G137" i="58" s="1"/>
  <c r="M137" i="58" s="1"/>
  <c r="Q136" i="58"/>
  <c r="O136" i="58"/>
  <c r="K136" i="58"/>
  <c r="I136" i="58"/>
  <c r="F136" i="58"/>
  <c r="G136" i="58" s="1"/>
  <c r="M136" i="58" s="1"/>
  <c r="Q135" i="58"/>
  <c r="Q132" i="58" s="1"/>
  <c r="O135" i="58"/>
  <c r="K135" i="58"/>
  <c r="I135" i="58"/>
  <c r="I132" i="58" s="1"/>
  <c r="G135" i="58"/>
  <c r="M135" i="58" s="1"/>
  <c r="F135" i="58"/>
  <c r="Q134" i="58"/>
  <c r="O134" i="58"/>
  <c r="K134" i="58"/>
  <c r="I134" i="58"/>
  <c r="G134" i="58"/>
  <c r="M134" i="58" s="1"/>
  <c r="F134" i="58"/>
  <c r="Q133" i="58"/>
  <c r="O133" i="58"/>
  <c r="O132" i="58" s="1"/>
  <c r="K133" i="58"/>
  <c r="I133" i="58"/>
  <c r="F133" i="58"/>
  <c r="G133" i="58" s="1"/>
  <c r="K132" i="58"/>
  <c r="Q131" i="58"/>
  <c r="O131" i="58"/>
  <c r="K131" i="58"/>
  <c r="I131" i="58"/>
  <c r="G131" i="58"/>
  <c r="M131" i="58" s="1"/>
  <c r="F131" i="58"/>
  <c r="Q129" i="58"/>
  <c r="O129" i="58"/>
  <c r="K129" i="58"/>
  <c r="I129" i="58"/>
  <c r="F129" i="58"/>
  <c r="G129" i="58" s="1"/>
  <c r="M129" i="58" s="1"/>
  <c r="Q127" i="58"/>
  <c r="O127" i="58"/>
  <c r="K127" i="58"/>
  <c r="I127" i="58"/>
  <c r="F127" i="58"/>
  <c r="G127" i="58" s="1"/>
  <c r="Q124" i="58"/>
  <c r="Q123" i="58" s="1"/>
  <c r="O124" i="58"/>
  <c r="K124" i="58"/>
  <c r="K123" i="58" s="1"/>
  <c r="I124" i="58"/>
  <c r="I123" i="58" s="1"/>
  <c r="G124" i="58"/>
  <c r="M124" i="58" s="1"/>
  <c r="F124" i="58"/>
  <c r="O123" i="58"/>
  <c r="Q122" i="58"/>
  <c r="O122" i="58"/>
  <c r="K122" i="58"/>
  <c r="I122" i="58"/>
  <c r="F122" i="58"/>
  <c r="G122" i="58" s="1"/>
  <c r="M122" i="58" s="1"/>
  <c r="Q120" i="58"/>
  <c r="Q115" i="58" s="1"/>
  <c r="O120" i="58"/>
  <c r="K120" i="58"/>
  <c r="I120" i="58"/>
  <c r="I115" i="58" s="1"/>
  <c r="G120" i="58"/>
  <c r="M120" i="58" s="1"/>
  <c r="F120" i="58"/>
  <c r="Q118" i="58"/>
  <c r="O118" i="58"/>
  <c r="K118" i="58"/>
  <c r="I118" i="58"/>
  <c r="G118" i="58"/>
  <c r="M118" i="58" s="1"/>
  <c r="F118" i="58"/>
  <c r="Q116" i="58"/>
  <c r="O116" i="58"/>
  <c r="O115" i="58" s="1"/>
  <c r="K116" i="58"/>
  <c r="I116" i="58"/>
  <c r="F116" i="58"/>
  <c r="G116" i="58" s="1"/>
  <c r="K115" i="58"/>
  <c r="Q114" i="58"/>
  <c r="O114" i="58"/>
  <c r="K114" i="58"/>
  <c r="I114" i="58"/>
  <c r="G114" i="58"/>
  <c r="M114" i="58" s="1"/>
  <c r="F114" i="58"/>
  <c r="Q112" i="58"/>
  <c r="O112" i="58"/>
  <c r="O111" i="58" s="1"/>
  <c r="K112" i="58"/>
  <c r="I112" i="58"/>
  <c r="F112" i="58"/>
  <c r="G112" i="58" s="1"/>
  <c r="Q111" i="58"/>
  <c r="K111" i="58"/>
  <c r="I111" i="58"/>
  <c r="Q109" i="58"/>
  <c r="Q108" i="58" s="1"/>
  <c r="O109" i="58"/>
  <c r="O108" i="58" s="1"/>
  <c r="K109" i="58"/>
  <c r="I109" i="58"/>
  <c r="I108" i="58" s="1"/>
  <c r="G109" i="58"/>
  <c r="G108" i="58" s="1"/>
  <c r="F109" i="58"/>
  <c r="K108" i="58"/>
  <c r="Q107" i="58"/>
  <c r="O107" i="58"/>
  <c r="K107" i="58"/>
  <c r="I107" i="58"/>
  <c r="G107" i="58"/>
  <c r="M107" i="58" s="1"/>
  <c r="F107" i="58"/>
  <c r="Q106" i="58"/>
  <c r="O106" i="58"/>
  <c r="K106" i="58"/>
  <c r="I106" i="58"/>
  <c r="G106" i="58"/>
  <c r="M106" i="58" s="1"/>
  <c r="F106" i="58"/>
  <c r="Q105" i="58"/>
  <c r="O105" i="58"/>
  <c r="K105" i="58"/>
  <c r="I105" i="58"/>
  <c r="F105" i="58"/>
  <c r="G105" i="58" s="1"/>
  <c r="M105" i="58" s="1"/>
  <c r="Q104" i="58"/>
  <c r="O104" i="58"/>
  <c r="K104" i="58"/>
  <c r="I104" i="58"/>
  <c r="F104" i="58"/>
  <c r="G104" i="58" s="1"/>
  <c r="M104" i="58" s="1"/>
  <c r="Q103" i="58"/>
  <c r="O103" i="58"/>
  <c r="K103" i="58"/>
  <c r="I103" i="58"/>
  <c r="G103" i="58"/>
  <c r="M103" i="58" s="1"/>
  <c r="F103" i="58"/>
  <c r="Q98" i="58"/>
  <c r="O98" i="58"/>
  <c r="K98" i="58"/>
  <c r="I98" i="58"/>
  <c r="G98" i="58"/>
  <c r="M98" i="58" s="1"/>
  <c r="F98" i="58"/>
  <c r="Q96" i="58"/>
  <c r="O96" i="58"/>
  <c r="K96" i="58"/>
  <c r="I96" i="58"/>
  <c r="F96" i="58"/>
  <c r="G96" i="58" s="1"/>
  <c r="M96" i="58" s="1"/>
  <c r="Q93" i="58"/>
  <c r="O93" i="58"/>
  <c r="K93" i="58"/>
  <c r="I93" i="58"/>
  <c r="F93" i="58"/>
  <c r="G93" i="58" s="1"/>
  <c r="Q91" i="58"/>
  <c r="Q90" i="58" s="1"/>
  <c r="O91" i="58"/>
  <c r="K91" i="58"/>
  <c r="K90" i="58" s="1"/>
  <c r="I91" i="58"/>
  <c r="I90" i="58" s="1"/>
  <c r="G91" i="58"/>
  <c r="M91" i="58" s="1"/>
  <c r="F91" i="58"/>
  <c r="O90" i="58"/>
  <c r="Q87" i="58"/>
  <c r="O87" i="58"/>
  <c r="K87" i="58"/>
  <c r="I87" i="58"/>
  <c r="F87" i="58"/>
  <c r="G87" i="58" s="1"/>
  <c r="M87" i="58" s="1"/>
  <c r="Q84" i="58"/>
  <c r="O84" i="58"/>
  <c r="K84" i="58"/>
  <c r="I84" i="58"/>
  <c r="G84" i="58"/>
  <c r="M84" i="58" s="1"/>
  <c r="F84" i="58"/>
  <c r="Q80" i="58"/>
  <c r="O80" i="58"/>
  <c r="K80" i="58"/>
  <c r="I80" i="58"/>
  <c r="G80" i="58"/>
  <c r="M80" i="58" s="1"/>
  <c r="F80" i="58"/>
  <c r="Q78" i="58"/>
  <c r="O78" i="58"/>
  <c r="K78" i="58"/>
  <c r="I78" i="58"/>
  <c r="F78" i="58"/>
  <c r="G78" i="58" s="1"/>
  <c r="M78" i="58" s="1"/>
  <c r="Q76" i="58"/>
  <c r="O76" i="58"/>
  <c r="K76" i="58"/>
  <c r="I76" i="58"/>
  <c r="F76" i="58"/>
  <c r="G76" i="58" s="1"/>
  <c r="M76" i="58" s="1"/>
  <c r="Q73" i="58"/>
  <c r="Q69" i="58" s="1"/>
  <c r="O73" i="58"/>
  <c r="K73" i="58"/>
  <c r="I73" i="58"/>
  <c r="I69" i="58" s="1"/>
  <c r="G73" i="58"/>
  <c r="M73" i="58" s="1"/>
  <c r="F73" i="58"/>
  <c r="Q71" i="58"/>
  <c r="O71" i="58"/>
  <c r="K71" i="58"/>
  <c r="I71" i="58"/>
  <c r="G71" i="58"/>
  <c r="M71" i="58" s="1"/>
  <c r="F71" i="58"/>
  <c r="Q70" i="58"/>
  <c r="O70" i="58"/>
  <c r="O69" i="58" s="1"/>
  <c r="K70" i="58"/>
  <c r="I70" i="58"/>
  <c r="F70" i="58"/>
  <c r="G70" i="58" s="1"/>
  <c r="K69" i="58"/>
  <c r="Q67" i="58"/>
  <c r="O67" i="58"/>
  <c r="O63" i="58" s="1"/>
  <c r="K67" i="58"/>
  <c r="I67" i="58"/>
  <c r="G67" i="58"/>
  <c r="M67" i="58" s="1"/>
  <c r="F67" i="58"/>
  <c r="Q66" i="58"/>
  <c r="O66" i="58"/>
  <c r="K66" i="58"/>
  <c r="I66" i="58"/>
  <c r="F66" i="58"/>
  <c r="G66" i="58" s="1"/>
  <c r="M66" i="58" s="1"/>
  <c r="Q64" i="58"/>
  <c r="O64" i="58"/>
  <c r="K64" i="58"/>
  <c r="K63" i="58" s="1"/>
  <c r="I64" i="58"/>
  <c r="F64" i="58"/>
  <c r="G64" i="58" s="1"/>
  <c r="Q63" i="58"/>
  <c r="I63" i="58"/>
  <c r="Q62" i="58"/>
  <c r="O62" i="58"/>
  <c r="K62" i="58"/>
  <c r="I62" i="58"/>
  <c r="F62" i="58"/>
  <c r="G62" i="58" s="1"/>
  <c r="M62" i="58" s="1"/>
  <c r="Q61" i="58"/>
  <c r="O61" i="58"/>
  <c r="K61" i="58"/>
  <c r="I61" i="58"/>
  <c r="G61" i="58"/>
  <c r="M61" i="58" s="1"/>
  <c r="F61" i="58"/>
  <c r="Q59" i="58"/>
  <c r="Q54" i="58" s="1"/>
  <c r="O59" i="58"/>
  <c r="K59" i="58"/>
  <c r="I59" i="58"/>
  <c r="I54" i="58" s="1"/>
  <c r="G59" i="58"/>
  <c r="M59" i="58" s="1"/>
  <c r="F59" i="58"/>
  <c r="Q57" i="58"/>
  <c r="O57" i="58"/>
  <c r="O54" i="58" s="1"/>
  <c r="K57" i="58"/>
  <c r="I57" i="58"/>
  <c r="G57" i="58"/>
  <c r="M57" i="58" s="1"/>
  <c r="F57" i="58"/>
  <c r="Q55" i="58"/>
  <c r="O55" i="58"/>
  <c r="K55" i="58"/>
  <c r="I55" i="58"/>
  <c r="F55" i="58"/>
  <c r="G55" i="58" s="1"/>
  <c r="K54" i="58"/>
  <c r="Q52" i="58"/>
  <c r="O52" i="58"/>
  <c r="K52" i="58"/>
  <c r="I52" i="58"/>
  <c r="G52" i="58"/>
  <c r="M52" i="58" s="1"/>
  <c r="F52" i="58"/>
  <c r="Q47" i="58"/>
  <c r="O47" i="58"/>
  <c r="K47" i="58"/>
  <c r="I47" i="58"/>
  <c r="F47" i="58"/>
  <c r="G47" i="58" s="1"/>
  <c r="M47" i="58" s="1"/>
  <c r="Q44" i="58"/>
  <c r="O44" i="58"/>
  <c r="K44" i="58"/>
  <c r="K32" i="58" s="1"/>
  <c r="I44" i="58"/>
  <c r="G44" i="58"/>
  <c r="M44" i="58" s="1"/>
  <c r="F44" i="58"/>
  <c r="Q39" i="58"/>
  <c r="Q32" i="58" s="1"/>
  <c r="O39" i="58"/>
  <c r="K39" i="58"/>
  <c r="I39" i="58"/>
  <c r="I32" i="58" s="1"/>
  <c r="G39" i="58"/>
  <c r="M39" i="58" s="1"/>
  <c r="F39" i="58"/>
  <c r="Q33" i="58"/>
  <c r="O33" i="58"/>
  <c r="O32" i="58" s="1"/>
  <c r="K33" i="58"/>
  <c r="I33" i="58"/>
  <c r="G33" i="58"/>
  <c r="F33" i="58"/>
  <c r="Q31" i="58"/>
  <c r="O31" i="58"/>
  <c r="K31" i="58"/>
  <c r="I31" i="58"/>
  <c r="G31" i="58"/>
  <c r="M31" i="58" s="1"/>
  <c r="F31" i="58"/>
  <c r="Q30" i="58"/>
  <c r="O30" i="58"/>
  <c r="K30" i="58"/>
  <c r="I30" i="58"/>
  <c r="G30" i="58"/>
  <c r="M30" i="58" s="1"/>
  <c r="F30" i="58"/>
  <c r="Q27" i="58"/>
  <c r="O27" i="58"/>
  <c r="K27" i="58"/>
  <c r="I27" i="58"/>
  <c r="F27" i="58"/>
  <c r="G27" i="58" s="1"/>
  <c r="M27" i="58" s="1"/>
  <c r="Q25" i="58"/>
  <c r="O25" i="58"/>
  <c r="K25" i="58"/>
  <c r="I25" i="58"/>
  <c r="G25" i="58"/>
  <c r="M25" i="58" s="1"/>
  <c r="F25" i="58"/>
  <c r="Q22" i="58"/>
  <c r="O22" i="58"/>
  <c r="K22" i="58"/>
  <c r="I22" i="58"/>
  <c r="G22" i="58"/>
  <c r="M22" i="58" s="1"/>
  <c r="F22" i="58"/>
  <c r="Q20" i="58"/>
  <c r="O20" i="58"/>
  <c r="K20" i="58"/>
  <c r="I20" i="58"/>
  <c r="G20" i="58"/>
  <c r="M20" i="58" s="1"/>
  <c r="F20" i="58"/>
  <c r="Q17" i="58"/>
  <c r="O17" i="58"/>
  <c r="K17" i="58"/>
  <c r="I17" i="58"/>
  <c r="F17" i="58"/>
  <c r="G17" i="58" s="1"/>
  <c r="M17" i="58" s="1"/>
  <c r="Q14" i="58"/>
  <c r="O14" i="58"/>
  <c r="K14" i="58"/>
  <c r="I14" i="58"/>
  <c r="G14" i="58"/>
  <c r="M14" i="58" s="1"/>
  <c r="F14" i="58"/>
  <c r="Q13" i="58"/>
  <c r="Q8" i="58" s="1"/>
  <c r="O13" i="58"/>
  <c r="K13" i="58"/>
  <c r="I13" i="58"/>
  <c r="I8" i="58" s="1"/>
  <c r="G13" i="58"/>
  <c r="M13" i="58" s="1"/>
  <c r="F13" i="58"/>
  <c r="Q11" i="58"/>
  <c r="O11" i="58"/>
  <c r="O8" i="58" s="1"/>
  <c r="K11" i="58"/>
  <c r="I11" i="58"/>
  <c r="G11" i="58"/>
  <c r="M11" i="58" s="1"/>
  <c r="F11" i="58"/>
  <c r="Q9" i="58"/>
  <c r="O9" i="58"/>
  <c r="K9" i="58"/>
  <c r="I9" i="58"/>
  <c r="G9" i="58"/>
  <c r="K8" i="58"/>
  <c r="M55" i="58" l="1"/>
  <c r="M54" i="58" s="1"/>
  <c r="G54" i="58"/>
  <c r="M156" i="58"/>
  <c r="G153" i="58"/>
  <c r="M64" i="58"/>
  <c r="M63" i="58" s="1"/>
  <c r="G63" i="58"/>
  <c r="M93" i="58"/>
  <c r="G90" i="58"/>
  <c r="M133" i="58"/>
  <c r="M132" i="58" s="1"/>
  <c r="G132" i="58"/>
  <c r="M165" i="58"/>
  <c r="G162" i="58"/>
  <c r="G196" i="58"/>
  <c r="G223" i="58" s="1"/>
  <c r="M197" i="58"/>
  <c r="M196" i="58" s="1"/>
  <c r="M9" i="58"/>
  <c r="M8" i="58" s="1"/>
  <c r="G8" i="58"/>
  <c r="G32" i="58"/>
  <c r="M70" i="58"/>
  <c r="M69" i="58" s="1"/>
  <c r="G69" i="58"/>
  <c r="M112" i="58"/>
  <c r="M111" i="58" s="1"/>
  <c r="G111" i="58"/>
  <c r="M116" i="58"/>
  <c r="M115" i="58" s="1"/>
  <c r="G115" i="58"/>
  <c r="M153" i="58"/>
  <c r="M178" i="58"/>
  <c r="M177" i="58" s="1"/>
  <c r="G177" i="58"/>
  <c r="M181" i="58"/>
  <c r="M180" i="58" s="1"/>
  <c r="G180" i="58"/>
  <c r="M90" i="58"/>
  <c r="M127" i="58"/>
  <c r="M123" i="58" s="1"/>
  <c r="G123" i="58"/>
  <c r="M162" i="58"/>
  <c r="M212" i="58"/>
  <c r="M211" i="58" s="1"/>
  <c r="G211" i="58"/>
  <c r="M33" i="58"/>
  <c r="M32" i="58" s="1"/>
  <c r="M109" i="58"/>
  <c r="M108" i="58" s="1"/>
  <c r="G218" i="58" l="1"/>
  <c r="D63" i="1" s="1"/>
  <c r="G222" i="58"/>
  <c r="B112" i="1" s="1"/>
  <c r="Q183" i="53" l="1"/>
  <c r="Q182" i="53" s="1"/>
  <c r="O183" i="53"/>
  <c r="K183" i="53"/>
  <c r="K182" i="53" s="1"/>
  <c r="I183" i="53"/>
  <c r="I182" i="53" s="1"/>
  <c r="G183" i="53"/>
  <c r="M183" i="53" s="1"/>
  <c r="M182" i="53" s="1"/>
  <c r="O182" i="53"/>
  <c r="Q181" i="53"/>
  <c r="O181" i="53"/>
  <c r="K181" i="53"/>
  <c r="K173" i="53" s="1"/>
  <c r="I181" i="53"/>
  <c r="G181" i="53"/>
  <c r="M181" i="53" s="1"/>
  <c r="Q176" i="53"/>
  <c r="O176" i="53"/>
  <c r="K176" i="53"/>
  <c r="I176" i="53"/>
  <c r="G176" i="53"/>
  <c r="M176" i="53" s="1"/>
  <c r="F176" i="53"/>
  <c r="Q174" i="53"/>
  <c r="Q173" i="53" s="1"/>
  <c r="O174" i="53"/>
  <c r="O173" i="53" s="1"/>
  <c r="K174" i="53"/>
  <c r="I174" i="53"/>
  <c r="I173" i="53" s="1"/>
  <c r="G174" i="53"/>
  <c r="Q172" i="53"/>
  <c r="O172" i="53"/>
  <c r="K172" i="53"/>
  <c r="I172" i="53"/>
  <c r="G172" i="53"/>
  <c r="M172" i="53" s="1"/>
  <c r="F172" i="53"/>
  <c r="Q170" i="53"/>
  <c r="O170" i="53"/>
  <c r="K170" i="53"/>
  <c r="I170" i="53"/>
  <c r="G170" i="53"/>
  <c r="M170" i="53" s="1"/>
  <c r="F170" i="53"/>
  <c r="Q168" i="53"/>
  <c r="O168" i="53"/>
  <c r="K168" i="53"/>
  <c r="I168" i="53"/>
  <c r="F168" i="53"/>
  <c r="G168" i="53" s="1"/>
  <c r="M168" i="53" s="1"/>
  <c r="Q167" i="53"/>
  <c r="O167" i="53"/>
  <c r="K167" i="53"/>
  <c r="I167" i="53"/>
  <c r="F167" i="53"/>
  <c r="G167" i="53" s="1"/>
  <c r="M167" i="53" s="1"/>
  <c r="Q165" i="53"/>
  <c r="Q157" i="53" s="1"/>
  <c r="O165" i="53"/>
  <c r="K165" i="53"/>
  <c r="I165" i="53"/>
  <c r="I157" i="53" s="1"/>
  <c r="G165" i="53"/>
  <c r="M165" i="53" s="1"/>
  <c r="F165" i="53"/>
  <c r="Q162" i="53"/>
  <c r="O162" i="53"/>
  <c r="K162" i="53"/>
  <c r="I162" i="53"/>
  <c r="G162" i="53"/>
  <c r="M162" i="53" s="1"/>
  <c r="F162" i="53"/>
  <c r="Q158" i="53"/>
  <c r="O158" i="53"/>
  <c r="O157" i="53" s="1"/>
  <c r="K158" i="53"/>
  <c r="I158" i="53"/>
  <c r="F158" i="53"/>
  <c r="G158" i="53" s="1"/>
  <c r="K157" i="53"/>
  <c r="Q156" i="53"/>
  <c r="O156" i="53"/>
  <c r="K156" i="53"/>
  <c r="I156" i="53"/>
  <c r="G156" i="53"/>
  <c r="M156" i="53" s="1"/>
  <c r="F156" i="53"/>
  <c r="Q154" i="53"/>
  <c r="O154" i="53"/>
  <c r="K154" i="53"/>
  <c r="I154" i="53"/>
  <c r="F154" i="53"/>
  <c r="G154" i="53" s="1"/>
  <c r="M154" i="53" s="1"/>
  <c r="Q152" i="53"/>
  <c r="O152" i="53"/>
  <c r="K152" i="53"/>
  <c r="I152" i="53"/>
  <c r="F152" i="53"/>
  <c r="G152" i="53" s="1"/>
  <c r="M152" i="53" s="1"/>
  <c r="Q150" i="53"/>
  <c r="O150" i="53"/>
  <c r="K150" i="53"/>
  <c r="I150" i="53"/>
  <c r="G150" i="53"/>
  <c r="M150" i="53" s="1"/>
  <c r="F150" i="53"/>
  <c r="Q148" i="53"/>
  <c r="O148" i="53"/>
  <c r="O144" i="53" s="1"/>
  <c r="K148" i="53"/>
  <c r="I148" i="53"/>
  <c r="G148" i="53"/>
  <c r="M148" i="53" s="1"/>
  <c r="F148" i="53"/>
  <c r="Q147" i="53"/>
  <c r="O147" i="53"/>
  <c r="K147" i="53"/>
  <c r="I147" i="53"/>
  <c r="F147" i="53"/>
  <c r="G147" i="53" s="1"/>
  <c r="M147" i="53" s="1"/>
  <c r="Q145" i="53"/>
  <c r="O145" i="53"/>
  <c r="K145" i="53"/>
  <c r="K144" i="53" s="1"/>
  <c r="I145" i="53"/>
  <c r="F145" i="53"/>
  <c r="G145" i="53" s="1"/>
  <c r="Q144" i="53"/>
  <c r="I144" i="53"/>
  <c r="Q143" i="53"/>
  <c r="O143" i="53"/>
  <c r="K143" i="53"/>
  <c r="I143" i="53"/>
  <c r="F143" i="53"/>
  <c r="G143" i="53" s="1"/>
  <c r="M143" i="53" s="1"/>
  <c r="Q141" i="53"/>
  <c r="O141" i="53"/>
  <c r="K141" i="53"/>
  <c r="I141" i="53"/>
  <c r="F141" i="53"/>
  <c r="G141" i="53" s="1"/>
  <c r="M141" i="53" s="1"/>
  <c r="Q139" i="53"/>
  <c r="O139" i="53"/>
  <c r="K139" i="53"/>
  <c r="I139" i="53"/>
  <c r="G139" i="53"/>
  <c r="M139" i="53" s="1"/>
  <c r="F139" i="53"/>
  <c r="Q138" i="53"/>
  <c r="O138" i="53"/>
  <c r="K138" i="53"/>
  <c r="I138" i="53"/>
  <c r="F138" i="53"/>
  <c r="G138" i="53" s="1"/>
  <c r="M138" i="53" s="1"/>
  <c r="Q136" i="53"/>
  <c r="O136" i="53"/>
  <c r="K136" i="53"/>
  <c r="I136" i="53"/>
  <c r="F136" i="53"/>
  <c r="G136" i="53" s="1"/>
  <c r="M136" i="53" s="1"/>
  <c r="Q135" i="53"/>
  <c r="O135" i="53"/>
  <c r="K135" i="53"/>
  <c r="K134" i="53" s="1"/>
  <c r="I135" i="53"/>
  <c r="F135" i="53"/>
  <c r="G135" i="53" s="1"/>
  <c r="Q134" i="53"/>
  <c r="O134" i="53"/>
  <c r="I134" i="53"/>
  <c r="Q133" i="53"/>
  <c r="O133" i="53"/>
  <c r="K133" i="53"/>
  <c r="I133" i="53"/>
  <c r="F133" i="53"/>
  <c r="G133" i="53" s="1"/>
  <c r="M133" i="53" s="1"/>
  <c r="Q132" i="53"/>
  <c r="O132" i="53"/>
  <c r="K132" i="53"/>
  <c r="I132" i="53"/>
  <c r="F132" i="53"/>
  <c r="G132" i="53" s="1"/>
  <c r="M132" i="53" s="1"/>
  <c r="Q131" i="53"/>
  <c r="O131" i="53"/>
  <c r="K131" i="53"/>
  <c r="I131" i="53"/>
  <c r="G131" i="53"/>
  <c r="M131" i="53" s="1"/>
  <c r="F131" i="53"/>
  <c r="Q130" i="53"/>
  <c r="O130" i="53"/>
  <c r="K130" i="53"/>
  <c r="I130" i="53"/>
  <c r="F130" i="53"/>
  <c r="G130" i="53" s="1"/>
  <c r="M130" i="53" s="1"/>
  <c r="Q128" i="53"/>
  <c r="O128" i="53"/>
  <c r="K128" i="53"/>
  <c r="I128" i="53"/>
  <c r="F128" i="53"/>
  <c r="G128" i="53" s="1"/>
  <c r="M128" i="53" s="1"/>
  <c r="Q126" i="53"/>
  <c r="O126" i="53"/>
  <c r="K126" i="53"/>
  <c r="I126" i="53"/>
  <c r="F126" i="53"/>
  <c r="G126" i="53" s="1"/>
  <c r="M126" i="53" s="1"/>
  <c r="Q123" i="53"/>
  <c r="O123" i="53"/>
  <c r="K123" i="53"/>
  <c r="I123" i="53"/>
  <c r="G123" i="53"/>
  <c r="M123" i="53" s="1"/>
  <c r="F123" i="53"/>
  <c r="Q122" i="53"/>
  <c r="O122" i="53"/>
  <c r="K122" i="53"/>
  <c r="I122" i="53"/>
  <c r="F122" i="53"/>
  <c r="G122" i="53" s="1"/>
  <c r="M122" i="53" s="1"/>
  <c r="Q121" i="53"/>
  <c r="O121" i="53"/>
  <c r="K121" i="53"/>
  <c r="I121" i="53"/>
  <c r="F121" i="53"/>
  <c r="G121" i="53" s="1"/>
  <c r="M121" i="53" s="1"/>
  <c r="Q119" i="53"/>
  <c r="O119" i="53"/>
  <c r="K119" i="53"/>
  <c r="I119" i="53"/>
  <c r="F119" i="53"/>
  <c r="G119" i="53" s="1"/>
  <c r="M119" i="53" s="1"/>
  <c r="Q118" i="53"/>
  <c r="O118" i="53"/>
  <c r="K118" i="53"/>
  <c r="I118" i="53"/>
  <c r="G118" i="53"/>
  <c r="M118" i="53" s="1"/>
  <c r="F118" i="53"/>
  <c r="Q117" i="53"/>
  <c r="O117" i="53"/>
  <c r="K117" i="53"/>
  <c r="I117" i="53"/>
  <c r="F117" i="53"/>
  <c r="G117" i="53" s="1"/>
  <c r="M117" i="53" s="1"/>
  <c r="Q116" i="53"/>
  <c r="O116" i="53"/>
  <c r="O115" i="53" s="1"/>
  <c r="K116" i="53"/>
  <c r="K115" i="53" s="1"/>
  <c r="I116" i="53"/>
  <c r="F116" i="53"/>
  <c r="G116" i="53" s="1"/>
  <c r="Q115" i="53"/>
  <c r="I115" i="53"/>
  <c r="Q114" i="53"/>
  <c r="O114" i="53"/>
  <c r="K114" i="53"/>
  <c r="I114" i="53"/>
  <c r="F114" i="53"/>
  <c r="G114" i="53" s="1"/>
  <c r="M114" i="53" s="1"/>
  <c r="Q112" i="53"/>
  <c r="O112" i="53"/>
  <c r="K112" i="53"/>
  <c r="I112" i="53"/>
  <c r="F112" i="53"/>
  <c r="G112" i="53" s="1"/>
  <c r="M112" i="53" s="1"/>
  <c r="Q110" i="53"/>
  <c r="O110" i="53"/>
  <c r="K110" i="53"/>
  <c r="I110" i="53"/>
  <c r="F110" i="53"/>
  <c r="G110" i="53" s="1"/>
  <c r="M110" i="53" s="1"/>
  <c r="Q109" i="53"/>
  <c r="O109" i="53"/>
  <c r="K109" i="53"/>
  <c r="I109" i="53"/>
  <c r="G109" i="53"/>
  <c r="M109" i="53" s="1"/>
  <c r="F109" i="53"/>
  <c r="Q106" i="53"/>
  <c r="O106" i="53"/>
  <c r="K106" i="53"/>
  <c r="I106" i="53"/>
  <c r="F106" i="53"/>
  <c r="G106" i="53" s="1"/>
  <c r="M106" i="53" s="1"/>
  <c r="Q104" i="53"/>
  <c r="O104" i="53"/>
  <c r="O103" i="53" s="1"/>
  <c r="K104" i="53"/>
  <c r="K103" i="53" s="1"/>
  <c r="I104" i="53"/>
  <c r="F104" i="53"/>
  <c r="G104" i="53" s="1"/>
  <c r="Q103" i="53"/>
  <c r="I103" i="53"/>
  <c r="Q101" i="53"/>
  <c r="Q100" i="53" s="1"/>
  <c r="O101" i="53"/>
  <c r="O100" i="53" s="1"/>
  <c r="K101" i="53"/>
  <c r="I101" i="53"/>
  <c r="I100" i="53" s="1"/>
  <c r="F101" i="53"/>
  <c r="G101" i="53" s="1"/>
  <c r="K100" i="53"/>
  <c r="Q99" i="53"/>
  <c r="O99" i="53"/>
  <c r="K99" i="53"/>
  <c r="I99" i="53"/>
  <c r="G99" i="53"/>
  <c r="M99" i="53" s="1"/>
  <c r="F99" i="53"/>
  <c r="Q98" i="53"/>
  <c r="O98" i="53"/>
  <c r="K98" i="53"/>
  <c r="I98" i="53"/>
  <c r="F98" i="53"/>
  <c r="G98" i="53" s="1"/>
  <c r="M98" i="53" s="1"/>
  <c r="Q97" i="53"/>
  <c r="O97" i="53"/>
  <c r="K97" i="53"/>
  <c r="I97" i="53"/>
  <c r="F97" i="53"/>
  <c r="G97" i="53" s="1"/>
  <c r="M97" i="53" s="1"/>
  <c r="Q95" i="53"/>
  <c r="O95" i="53"/>
  <c r="K95" i="53"/>
  <c r="I95" i="53"/>
  <c r="F95" i="53"/>
  <c r="G95" i="53" s="1"/>
  <c r="M95" i="53" s="1"/>
  <c r="Q94" i="53"/>
  <c r="O94" i="53"/>
  <c r="K94" i="53"/>
  <c r="I94" i="53"/>
  <c r="G94" i="53"/>
  <c r="M94" i="53" s="1"/>
  <c r="F94" i="53"/>
  <c r="Q92" i="53"/>
  <c r="O92" i="53"/>
  <c r="K92" i="53"/>
  <c r="I92" i="53"/>
  <c r="F92" i="53"/>
  <c r="G92" i="53" s="1"/>
  <c r="M92" i="53" s="1"/>
  <c r="Q89" i="53"/>
  <c r="O89" i="53"/>
  <c r="O88" i="53" s="1"/>
  <c r="K89" i="53"/>
  <c r="K88" i="53" s="1"/>
  <c r="I89" i="53"/>
  <c r="F89" i="53"/>
  <c r="G89" i="53" s="1"/>
  <c r="Q88" i="53"/>
  <c r="I88" i="53"/>
  <c r="Q86" i="53"/>
  <c r="O86" i="53"/>
  <c r="K86" i="53"/>
  <c r="I86" i="53"/>
  <c r="F86" i="53"/>
  <c r="G86" i="53" s="1"/>
  <c r="M86" i="53" s="1"/>
  <c r="Q83" i="53"/>
  <c r="O83" i="53"/>
  <c r="K83" i="53"/>
  <c r="I83" i="53"/>
  <c r="F83" i="53"/>
  <c r="G83" i="53" s="1"/>
  <c r="M83" i="53" s="1"/>
  <c r="Q81" i="53"/>
  <c r="O81" i="53"/>
  <c r="K81" i="53"/>
  <c r="I81" i="53"/>
  <c r="F81" i="53"/>
  <c r="G81" i="53" s="1"/>
  <c r="M81" i="53" s="1"/>
  <c r="Q80" i="53"/>
  <c r="Q79" i="53" s="1"/>
  <c r="O80" i="53"/>
  <c r="O79" i="53" s="1"/>
  <c r="K80" i="53"/>
  <c r="K79" i="53" s="1"/>
  <c r="I80" i="53"/>
  <c r="I79" i="53" s="1"/>
  <c r="G80" i="53"/>
  <c r="G79" i="53" s="1"/>
  <c r="Q78" i="53"/>
  <c r="O78" i="53"/>
  <c r="K78" i="53"/>
  <c r="I78" i="53"/>
  <c r="F78" i="53"/>
  <c r="G78" i="53" s="1"/>
  <c r="M78" i="53" s="1"/>
  <c r="Q77" i="53"/>
  <c r="O77" i="53"/>
  <c r="K77" i="53"/>
  <c r="I77" i="53"/>
  <c r="G77" i="53"/>
  <c r="M77" i="53" s="1"/>
  <c r="F77" i="53"/>
  <c r="Q74" i="53"/>
  <c r="Q73" i="53" s="1"/>
  <c r="O74" i="53"/>
  <c r="O73" i="53" s="1"/>
  <c r="K74" i="53"/>
  <c r="I74" i="53"/>
  <c r="I73" i="53" s="1"/>
  <c r="F74" i="53"/>
  <c r="G74" i="53" s="1"/>
  <c r="K73" i="53"/>
  <c r="Q70" i="53"/>
  <c r="O70" i="53"/>
  <c r="K70" i="53"/>
  <c r="I70" i="53"/>
  <c r="G70" i="53"/>
  <c r="M70" i="53" s="1"/>
  <c r="F70" i="53"/>
  <c r="Q68" i="53"/>
  <c r="O68" i="53"/>
  <c r="K68" i="53"/>
  <c r="I68" i="53"/>
  <c r="F68" i="53"/>
  <c r="G68" i="53" s="1"/>
  <c r="M68" i="53" s="1"/>
  <c r="Q67" i="53"/>
  <c r="O67" i="53"/>
  <c r="K67" i="53"/>
  <c r="I67" i="53"/>
  <c r="F67" i="53"/>
  <c r="G67" i="53" s="1"/>
  <c r="M67" i="53" s="1"/>
  <c r="Q66" i="53"/>
  <c r="O66" i="53"/>
  <c r="K66" i="53"/>
  <c r="I66" i="53"/>
  <c r="F66" i="53"/>
  <c r="G66" i="53" s="1"/>
  <c r="M66" i="53" s="1"/>
  <c r="Q65" i="53"/>
  <c r="O65" i="53"/>
  <c r="K65" i="53"/>
  <c r="I65" i="53"/>
  <c r="G65" i="53"/>
  <c r="M65" i="53" s="1"/>
  <c r="F65" i="53"/>
  <c r="Q63" i="53"/>
  <c r="O63" i="53"/>
  <c r="K63" i="53"/>
  <c r="I63" i="53"/>
  <c r="F63" i="53"/>
  <c r="G63" i="53" s="1"/>
  <c r="M63" i="53" s="1"/>
  <c r="Q61" i="53"/>
  <c r="O61" i="53"/>
  <c r="O60" i="53" s="1"/>
  <c r="K61" i="53"/>
  <c r="K60" i="53" s="1"/>
  <c r="I61" i="53"/>
  <c r="F61" i="53"/>
  <c r="G61" i="53" s="1"/>
  <c r="Q60" i="53"/>
  <c r="I60" i="53"/>
  <c r="Q58" i="53"/>
  <c r="O58" i="53"/>
  <c r="K58" i="53"/>
  <c r="I58" i="53"/>
  <c r="F58" i="53"/>
  <c r="G58" i="53" s="1"/>
  <c r="M58" i="53" s="1"/>
  <c r="Q55" i="53"/>
  <c r="O55" i="53"/>
  <c r="K55" i="53"/>
  <c r="I55" i="53"/>
  <c r="F55" i="53"/>
  <c r="G55" i="53" s="1"/>
  <c r="M55" i="53" s="1"/>
  <c r="Q53" i="53"/>
  <c r="O53" i="53"/>
  <c r="K53" i="53"/>
  <c r="I53" i="53"/>
  <c r="F53" i="53"/>
  <c r="G53" i="53" s="1"/>
  <c r="M53" i="53" s="1"/>
  <c r="Q52" i="53"/>
  <c r="O52" i="53"/>
  <c r="K52" i="53"/>
  <c r="I52" i="53"/>
  <c r="G52" i="53"/>
  <c r="M52" i="53" s="1"/>
  <c r="F52" i="53"/>
  <c r="Q47" i="53"/>
  <c r="O47" i="53"/>
  <c r="K47" i="53"/>
  <c r="I47" i="53"/>
  <c r="F47" i="53"/>
  <c r="G47" i="53" s="1"/>
  <c r="M47" i="53" s="1"/>
  <c r="Q42" i="53"/>
  <c r="O42" i="53"/>
  <c r="K42" i="53"/>
  <c r="I42" i="53"/>
  <c r="F42" i="53"/>
  <c r="G42" i="53" s="1"/>
  <c r="M42" i="53" s="1"/>
  <c r="Q39" i="53"/>
  <c r="Q38" i="53" s="1"/>
  <c r="O39" i="53"/>
  <c r="K39" i="53"/>
  <c r="K38" i="53" s="1"/>
  <c r="I39" i="53"/>
  <c r="I38" i="53" s="1"/>
  <c r="F39" i="53"/>
  <c r="G39" i="53" s="1"/>
  <c r="O38" i="53"/>
  <c r="Q37" i="53"/>
  <c r="O37" i="53"/>
  <c r="K37" i="53"/>
  <c r="I37" i="53"/>
  <c r="F37" i="53"/>
  <c r="G37" i="53" s="1"/>
  <c r="M37" i="53" s="1"/>
  <c r="Q36" i="53"/>
  <c r="O36" i="53"/>
  <c r="K36" i="53"/>
  <c r="I36" i="53"/>
  <c r="F36" i="53"/>
  <c r="G36" i="53" s="1"/>
  <c r="M36" i="53" s="1"/>
  <c r="Q33" i="53"/>
  <c r="O33" i="53"/>
  <c r="K33" i="53"/>
  <c r="I33" i="53"/>
  <c r="G33" i="53"/>
  <c r="M33" i="53" s="1"/>
  <c r="Q31" i="53"/>
  <c r="O31" i="53"/>
  <c r="K31" i="53"/>
  <c r="I31" i="53"/>
  <c r="F31" i="53"/>
  <c r="G31" i="53" s="1"/>
  <c r="M31" i="53" s="1"/>
  <c r="Q30" i="53"/>
  <c r="O30" i="53"/>
  <c r="K30" i="53"/>
  <c r="I30" i="53"/>
  <c r="F30" i="53"/>
  <c r="G30" i="53" s="1"/>
  <c r="M30" i="53" s="1"/>
  <c r="Q29" i="53"/>
  <c r="O29" i="53"/>
  <c r="K29" i="53"/>
  <c r="I29" i="53"/>
  <c r="F29" i="53"/>
  <c r="G29" i="53" s="1"/>
  <c r="M29" i="53" s="1"/>
  <c r="Q27" i="53"/>
  <c r="O27" i="53"/>
  <c r="K27" i="53"/>
  <c r="I27" i="53"/>
  <c r="G27" i="53"/>
  <c r="M27" i="53" s="1"/>
  <c r="F27" i="53"/>
  <c r="Q26" i="53"/>
  <c r="O26" i="53"/>
  <c r="K26" i="53"/>
  <c r="I26" i="53"/>
  <c r="F26" i="53"/>
  <c r="G26" i="53" s="1"/>
  <c r="M26" i="53" s="1"/>
  <c r="Q24" i="53"/>
  <c r="O24" i="53"/>
  <c r="K24" i="53"/>
  <c r="I24" i="53"/>
  <c r="F24" i="53"/>
  <c r="G24" i="53" s="1"/>
  <c r="M24" i="53" s="1"/>
  <c r="Q22" i="53"/>
  <c r="Q21" i="53" s="1"/>
  <c r="O22" i="53"/>
  <c r="K22" i="53"/>
  <c r="K21" i="53" s="1"/>
  <c r="I22" i="53"/>
  <c r="I21" i="53" s="1"/>
  <c r="F22" i="53"/>
  <c r="G22" i="53" s="1"/>
  <c r="O21" i="53"/>
  <c r="Q20" i="53"/>
  <c r="O20" i="53"/>
  <c r="K20" i="53"/>
  <c r="I20" i="53"/>
  <c r="F20" i="53"/>
  <c r="G20" i="53" s="1"/>
  <c r="M20" i="53" s="1"/>
  <c r="Q18" i="53"/>
  <c r="O18" i="53"/>
  <c r="K18" i="53"/>
  <c r="K15" i="53" s="1"/>
  <c r="I18" i="53"/>
  <c r="G18" i="53"/>
  <c r="M18" i="53" s="1"/>
  <c r="F18" i="53"/>
  <c r="Q16" i="53"/>
  <c r="Q15" i="53" s="1"/>
  <c r="O16" i="53"/>
  <c r="O15" i="53" s="1"/>
  <c r="K16" i="53"/>
  <c r="I16" i="53"/>
  <c r="I15" i="53" s="1"/>
  <c r="G16" i="53"/>
  <c r="F16" i="53"/>
  <c r="Q14" i="53"/>
  <c r="O14" i="53"/>
  <c r="K14" i="53"/>
  <c r="I14" i="53"/>
  <c r="G14" i="53"/>
  <c r="M14" i="53" s="1"/>
  <c r="F14" i="53"/>
  <c r="Q13" i="53"/>
  <c r="O13" i="53"/>
  <c r="K13" i="53"/>
  <c r="I13" i="53"/>
  <c r="G13" i="53"/>
  <c r="M13" i="53" s="1"/>
  <c r="F13" i="53"/>
  <c r="Q12" i="53"/>
  <c r="O12" i="53"/>
  <c r="O8" i="53" s="1"/>
  <c r="K12" i="53"/>
  <c r="I12" i="53"/>
  <c r="F12" i="53"/>
  <c r="G12" i="53" s="1"/>
  <c r="M12" i="53" s="1"/>
  <c r="Q9" i="53"/>
  <c r="O9" i="53"/>
  <c r="K9" i="53"/>
  <c r="K8" i="53" s="1"/>
  <c r="I9" i="53"/>
  <c r="G9" i="53"/>
  <c r="Q8" i="53"/>
  <c r="I8" i="53"/>
  <c r="G182" i="53" l="1"/>
  <c r="G15" i="53"/>
  <c r="G8" i="53"/>
  <c r="M9" i="53"/>
  <c r="M8" i="53" s="1"/>
  <c r="M22" i="53"/>
  <c r="M21" i="53" s="1"/>
  <c r="G21" i="53"/>
  <c r="M89" i="53"/>
  <c r="M88" i="53" s="1"/>
  <c r="G88" i="53"/>
  <c r="M39" i="53"/>
  <c r="M38" i="53" s="1"/>
  <c r="G38" i="53"/>
  <c r="G73" i="53"/>
  <c r="M74" i="53"/>
  <c r="M73" i="53" s="1"/>
  <c r="M104" i="53"/>
  <c r="M103" i="53" s="1"/>
  <c r="G103" i="53"/>
  <c r="M135" i="53"/>
  <c r="M134" i="53" s="1"/>
  <c r="G134" i="53"/>
  <c r="M158" i="53"/>
  <c r="M157" i="53" s="1"/>
  <c r="G157" i="53"/>
  <c r="G173" i="53"/>
  <c r="G190" i="53" s="1"/>
  <c r="G100" i="53"/>
  <c r="M101" i="53"/>
  <c r="M100" i="53" s="1"/>
  <c r="M116" i="53"/>
  <c r="M115" i="53" s="1"/>
  <c r="G115" i="53"/>
  <c r="M145" i="53"/>
  <c r="M144" i="53" s="1"/>
  <c r="G144" i="53"/>
  <c r="M61" i="53"/>
  <c r="M60" i="53" s="1"/>
  <c r="G60" i="53"/>
  <c r="M16" i="53"/>
  <c r="M15" i="53" s="1"/>
  <c r="M80" i="53"/>
  <c r="M79" i="53" s="1"/>
  <c r="M174" i="53"/>
  <c r="M173" i="53" s="1"/>
  <c r="G189" i="53" l="1"/>
  <c r="B111" i="1" s="1"/>
  <c r="G185" i="53"/>
  <c r="D57" i="1" s="1"/>
  <c r="G272" i="82" l="1"/>
  <c r="Q241" i="40" l="1"/>
  <c r="Q240" i="40" s="1"/>
  <c r="O241" i="40"/>
  <c r="K241" i="40"/>
  <c r="K240" i="40" s="1"/>
  <c r="I241" i="40"/>
  <c r="I240" i="40" s="1"/>
  <c r="G241" i="40"/>
  <c r="M241" i="40" s="1"/>
  <c r="M240" i="40" s="1"/>
  <c r="O240" i="40"/>
  <c r="G240" i="40"/>
  <c r="Q239" i="40"/>
  <c r="O239" i="40"/>
  <c r="K239" i="40"/>
  <c r="I239" i="40"/>
  <c r="F239" i="40"/>
  <c r="G239" i="40" s="1"/>
  <c r="M239" i="40" s="1"/>
  <c r="Q232" i="40"/>
  <c r="Q223" i="40" s="1"/>
  <c r="O232" i="40"/>
  <c r="K232" i="40"/>
  <c r="I232" i="40"/>
  <c r="I223" i="40" s="1"/>
  <c r="G232" i="40"/>
  <c r="M232" i="40" s="1"/>
  <c r="Q230" i="40"/>
  <c r="O230" i="40"/>
  <c r="K230" i="40"/>
  <c r="I230" i="40"/>
  <c r="G230" i="40"/>
  <c r="M230" i="40" s="1"/>
  <c r="Q224" i="40"/>
  <c r="O224" i="40"/>
  <c r="O223" i="40" s="1"/>
  <c r="K224" i="40"/>
  <c r="I224" i="40"/>
  <c r="G224" i="40"/>
  <c r="K223" i="40"/>
  <c r="Q222" i="40"/>
  <c r="O222" i="40"/>
  <c r="K222" i="40"/>
  <c r="I222" i="40"/>
  <c r="G222" i="40"/>
  <c r="M222" i="40" s="1"/>
  <c r="F222" i="40"/>
  <c r="Q220" i="40"/>
  <c r="O220" i="40"/>
  <c r="K220" i="40"/>
  <c r="I220" i="40"/>
  <c r="F220" i="40"/>
  <c r="G220" i="40" s="1"/>
  <c r="M220" i="40" s="1"/>
  <c r="Q218" i="40"/>
  <c r="O218" i="40"/>
  <c r="K218" i="40"/>
  <c r="I218" i="40"/>
  <c r="F218" i="40"/>
  <c r="G218" i="40" s="1"/>
  <c r="M218" i="40" s="1"/>
  <c r="Q216" i="40"/>
  <c r="O216" i="40"/>
  <c r="K216" i="40"/>
  <c r="I216" i="40"/>
  <c r="G216" i="40"/>
  <c r="M216" i="40" s="1"/>
  <c r="F216" i="40"/>
  <c r="Q214" i="40"/>
  <c r="O214" i="40"/>
  <c r="O209" i="40" s="1"/>
  <c r="K214" i="40"/>
  <c r="I214" i="40"/>
  <c r="G214" i="40"/>
  <c r="M214" i="40" s="1"/>
  <c r="F214" i="40"/>
  <c r="Q212" i="40"/>
  <c r="O212" i="40"/>
  <c r="K212" i="40"/>
  <c r="I212" i="40"/>
  <c r="F212" i="40"/>
  <c r="G212" i="40" s="1"/>
  <c r="M212" i="40" s="1"/>
  <c r="Q210" i="40"/>
  <c r="O210" i="40"/>
  <c r="K210" i="40"/>
  <c r="K209" i="40" s="1"/>
  <c r="I210" i="40"/>
  <c r="F210" i="40"/>
  <c r="G210" i="40" s="1"/>
  <c r="Q209" i="40"/>
  <c r="I209" i="40"/>
  <c r="Q208" i="40"/>
  <c r="O208" i="40"/>
  <c r="K208" i="40"/>
  <c r="I208" i="40"/>
  <c r="F208" i="40"/>
  <c r="G208" i="40" s="1"/>
  <c r="M208" i="40" s="1"/>
  <c r="Q206" i="40"/>
  <c r="O206" i="40"/>
  <c r="K206" i="40"/>
  <c r="I206" i="40"/>
  <c r="F206" i="40"/>
  <c r="G206" i="40" s="1"/>
  <c r="M206" i="40" s="1"/>
  <c r="Q204" i="40"/>
  <c r="O204" i="40"/>
  <c r="K204" i="40"/>
  <c r="I204" i="40"/>
  <c r="G204" i="40"/>
  <c r="M204" i="40" s="1"/>
  <c r="F204" i="40"/>
  <c r="Q202" i="40"/>
  <c r="O202" i="40"/>
  <c r="K202" i="40"/>
  <c r="I202" i="40"/>
  <c r="G202" i="40"/>
  <c r="M202" i="40" s="1"/>
  <c r="F202" i="40"/>
  <c r="Q200" i="40"/>
  <c r="O200" i="40"/>
  <c r="K200" i="40"/>
  <c r="I200" i="40"/>
  <c r="F200" i="40"/>
  <c r="G200" i="40" s="1"/>
  <c r="M200" i="40" s="1"/>
  <c r="Q199" i="40"/>
  <c r="O199" i="40"/>
  <c r="K199" i="40"/>
  <c r="K194" i="40" s="1"/>
  <c r="I199" i="40"/>
  <c r="F199" i="40"/>
  <c r="G199" i="40" s="1"/>
  <c r="M199" i="40" s="1"/>
  <c r="Q197" i="40"/>
  <c r="O197" i="40"/>
  <c r="K197" i="40"/>
  <c r="I197" i="40"/>
  <c r="G197" i="40"/>
  <c r="M197" i="40" s="1"/>
  <c r="F197" i="40"/>
  <c r="Q195" i="40"/>
  <c r="Q194" i="40" s="1"/>
  <c r="O195" i="40"/>
  <c r="O194" i="40" s="1"/>
  <c r="K195" i="40"/>
  <c r="I195" i="40"/>
  <c r="I194" i="40" s="1"/>
  <c r="G195" i="40"/>
  <c r="G194" i="40" s="1"/>
  <c r="F195" i="40"/>
  <c r="Q193" i="40"/>
  <c r="O193" i="40"/>
  <c r="K193" i="40"/>
  <c r="I193" i="40"/>
  <c r="G193" i="40"/>
  <c r="M193" i="40" s="1"/>
  <c r="F193" i="40"/>
  <c r="Q192" i="40"/>
  <c r="O192" i="40"/>
  <c r="K192" i="40"/>
  <c r="I192" i="40"/>
  <c r="G192" i="40"/>
  <c r="M192" i="40" s="1"/>
  <c r="F192" i="40"/>
  <c r="Q190" i="40"/>
  <c r="O190" i="40"/>
  <c r="K190" i="40"/>
  <c r="I190" i="40"/>
  <c r="F190" i="40"/>
  <c r="G190" i="40" s="1"/>
  <c r="M190" i="40" s="1"/>
  <c r="Q189" i="40"/>
  <c r="O189" i="40"/>
  <c r="K189" i="40"/>
  <c r="K185" i="40" s="1"/>
  <c r="I189" i="40"/>
  <c r="F189" i="40"/>
  <c r="G189" i="40" s="1"/>
  <c r="M189" i="40" s="1"/>
  <c r="Q188" i="40"/>
  <c r="O188" i="40"/>
  <c r="K188" i="40"/>
  <c r="I188" i="40"/>
  <c r="G188" i="40"/>
  <c r="M188" i="40" s="1"/>
  <c r="F188" i="40"/>
  <c r="Q186" i="40"/>
  <c r="Q185" i="40" s="1"/>
  <c r="O186" i="40"/>
  <c r="O185" i="40" s="1"/>
  <c r="K186" i="40"/>
  <c r="I186" i="40"/>
  <c r="I185" i="40" s="1"/>
  <c r="G186" i="40"/>
  <c r="F186" i="40"/>
  <c r="Q184" i="40"/>
  <c r="O184" i="40"/>
  <c r="K184" i="40"/>
  <c r="I184" i="40"/>
  <c r="G184" i="40"/>
  <c r="M184" i="40" s="1"/>
  <c r="F184" i="40"/>
  <c r="Q182" i="40"/>
  <c r="O182" i="40"/>
  <c r="O179" i="40" s="1"/>
  <c r="K182" i="40"/>
  <c r="I182" i="40"/>
  <c r="G182" i="40"/>
  <c r="M182" i="40" s="1"/>
  <c r="F182" i="40"/>
  <c r="Q181" i="40"/>
  <c r="O181" i="40"/>
  <c r="K181" i="40"/>
  <c r="I181" i="40"/>
  <c r="F181" i="40"/>
  <c r="G181" i="40" s="1"/>
  <c r="M181" i="40" s="1"/>
  <c r="Q180" i="40"/>
  <c r="O180" i="40"/>
  <c r="K180" i="40"/>
  <c r="K179" i="40" s="1"/>
  <c r="I180" i="40"/>
  <c r="F180" i="40"/>
  <c r="G180" i="40" s="1"/>
  <c r="Q179" i="40"/>
  <c r="I179" i="40"/>
  <c r="Q178" i="40"/>
  <c r="O178" i="40"/>
  <c r="K178" i="40"/>
  <c r="I178" i="40"/>
  <c r="F178" i="40"/>
  <c r="G178" i="40" s="1"/>
  <c r="M178" i="40" s="1"/>
  <c r="Q176" i="40"/>
  <c r="O176" i="40"/>
  <c r="K176" i="40"/>
  <c r="I176" i="40"/>
  <c r="F176" i="40"/>
  <c r="G176" i="40" s="1"/>
  <c r="M176" i="40" s="1"/>
  <c r="Q174" i="40"/>
  <c r="O174" i="40"/>
  <c r="K174" i="40"/>
  <c r="I174" i="40"/>
  <c r="G174" i="40"/>
  <c r="M174" i="40" s="1"/>
  <c r="F174" i="40"/>
  <c r="Q173" i="40"/>
  <c r="O173" i="40"/>
  <c r="K173" i="40"/>
  <c r="I173" i="40"/>
  <c r="G173" i="40"/>
  <c r="M173" i="40" s="1"/>
  <c r="F173" i="40"/>
  <c r="Q172" i="40"/>
  <c r="O172" i="40"/>
  <c r="K172" i="40"/>
  <c r="I172" i="40"/>
  <c r="F172" i="40"/>
  <c r="G172" i="40" s="1"/>
  <c r="M172" i="40" s="1"/>
  <c r="Q171" i="40"/>
  <c r="O171" i="40"/>
  <c r="K171" i="40"/>
  <c r="I171" i="40"/>
  <c r="F171" i="40"/>
  <c r="G171" i="40" s="1"/>
  <c r="M171" i="40" s="1"/>
  <c r="Q169" i="40"/>
  <c r="O169" i="40"/>
  <c r="K169" i="40"/>
  <c r="I169" i="40"/>
  <c r="G169" i="40"/>
  <c r="M169" i="40" s="1"/>
  <c r="F169" i="40"/>
  <c r="Q167" i="40"/>
  <c r="O167" i="40"/>
  <c r="K167" i="40"/>
  <c r="I167" i="40"/>
  <c r="F167" i="40"/>
  <c r="G167" i="40" s="1"/>
  <c r="M167" i="40" s="1"/>
  <c r="Q165" i="40"/>
  <c r="O165" i="40"/>
  <c r="K165" i="40"/>
  <c r="I165" i="40"/>
  <c r="F165" i="40"/>
  <c r="G165" i="40" s="1"/>
  <c r="M165" i="40" s="1"/>
  <c r="Q164" i="40"/>
  <c r="O164" i="40"/>
  <c r="K164" i="40"/>
  <c r="I164" i="40"/>
  <c r="F164" i="40"/>
  <c r="G164" i="40" s="1"/>
  <c r="M164" i="40" s="1"/>
  <c r="Q163" i="40"/>
  <c r="O163" i="40"/>
  <c r="K163" i="40"/>
  <c r="I163" i="40"/>
  <c r="G163" i="40"/>
  <c r="M163" i="40" s="1"/>
  <c r="F163" i="40"/>
  <c r="Q161" i="40"/>
  <c r="O161" i="40"/>
  <c r="K161" i="40"/>
  <c r="I161" i="40"/>
  <c r="F161" i="40"/>
  <c r="G161" i="40" s="1"/>
  <c r="M161" i="40" s="1"/>
  <c r="Q160" i="40"/>
  <c r="O160" i="40"/>
  <c r="K160" i="40"/>
  <c r="I160" i="40"/>
  <c r="F160" i="40"/>
  <c r="G160" i="40" s="1"/>
  <c r="M160" i="40" s="1"/>
  <c r="Q158" i="40"/>
  <c r="O158" i="40"/>
  <c r="K158" i="40"/>
  <c r="I158" i="40"/>
  <c r="F158" i="40"/>
  <c r="G158" i="40" s="1"/>
  <c r="M158" i="40" s="1"/>
  <c r="Q157" i="40"/>
  <c r="O157" i="40"/>
  <c r="K157" i="40"/>
  <c r="I157" i="40"/>
  <c r="G157" i="40"/>
  <c r="M157" i="40" s="1"/>
  <c r="F157" i="40"/>
  <c r="Q156" i="40"/>
  <c r="O156" i="40"/>
  <c r="K156" i="40"/>
  <c r="I156" i="40"/>
  <c r="F156" i="40"/>
  <c r="G156" i="40" s="1"/>
  <c r="M156" i="40" s="1"/>
  <c r="Q155" i="40"/>
  <c r="O155" i="40"/>
  <c r="K155" i="40"/>
  <c r="I155" i="40"/>
  <c r="F155" i="40"/>
  <c r="G155" i="40" s="1"/>
  <c r="M155" i="40" s="1"/>
  <c r="Q154" i="40"/>
  <c r="O154" i="40"/>
  <c r="K154" i="40"/>
  <c r="I154" i="40"/>
  <c r="F154" i="40"/>
  <c r="G154" i="40" s="1"/>
  <c r="M154" i="40" s="1"/>
  <c r="Q153" i="40"/>
  <c r="O153" i="40"/>
  <c r="K153" i="40"/>
  <c r="I153" i="40"/>
  <c r="G153" i="40"/>
  <c r="M153" i="40" s="1"/>
  <c r="F153" i="40"/>
  <c r="Q151" i="40"/>
  <c r="O151" i="40"/>
  <c r="K151" i="40"/>
  <c r="I151" i="40"/>
  <c r="G151" i="40"/>
  <c r="M151" i="40" s="1"/>
  <c r="F151" i="40"/>
  <c r="Q150" i="40"/>
  <c r="O150" i="40"/>
  <c r="K150" i="40"/>
  <c r="I150" i="40"/>
  <c r="F150" i="40"/>
  <c r="G150" i="40" s="1"/>
  <c r="M150" i="40" s="1"/>
  <c r="Q148" i="40"/>
  <c r="O148" i="40"/>
  <c r="K148" i="40"/>
  <c r="I148" i="40"/>
  <c r="F148" i="40"/>
  <c r="G148" i="40" s="1"/>
  <c r="Q147" i="40"/>
  <c r="Q146" i="40" s="1"/>
  <c r="O147" i="40"/>
  <c r="K147" i="40"/>
  <c r="K146" i="40" s="1"/>
  <c r="I147" i="40"/>
  <c r="I146" i="40" s="1"/>
  <c r="G147" i="40"/>
  <c r="M147" i="40" s="1"/>
  <c r="F147" i="40"/>
  <c r="O146" i="40"/>
  <c r="Q145" i="40"/>
  <c r="O145" i="40"/>
  <c r="K145" i="40"/>
  <c r="I145" i="40"/>
  <c r="F145" i="40"/>
  <c r="G145" i="40" s="1"/>
  <c r="Q143" i="40"/>
  <c r="Q142" i="40" s="1"/>
  <c r="O143" i="40"/>
  <c r="K143" i="40"/>
  <c r="K142" i="40" s="1"/>
  <c r="I143" i="40"/>
  <c r="I142" i="40" s="1"/>
  <c r="G143" i="40"/>
  <c r="M143" i="40" s="1"/>
  <c r="F143" i="40"/>
  <c r="O142" i="40"/>
  <c r="Q139" i="40"/>
  <c r="O139" i="40"/>
  <c r="K139" i="40"/>
  <c r="I139" i="40"/>
  <c r="F139" i="40"/>
  <c r="G139" i="40" s="1"/>
  <c r="Q137" i="40"/>
  <c r="Q136" i="40" s="1"/>
  <c r="O137" i="40"/>
  <c r="K137" i="40"/>
  <c r="K136" i="40" s="1"/>
  <c r="I137" i="40"/>
  <c r="I136" i="40" s="1"/>
  <c r="G137" i="40"/>
  <c r="M137" i="40" s="1"/>
  <c r="F137" i="40"/>
  <c r="O136" i="40"/>
  <c r="Q135" i="40"/>
  <c r="O135" i="40"/>
  <c r="K135" i="40"/>
  <c r="I135" i="40"/>
  <c r="F135" i="40"/>
  <c r="G135" i="40" s="1"/>
  <c r="Q133" i="40"/>
  <c r="Q132" i="40" s="1"/>
  <c r="O133" i="40"/>
  <c r="K133" i="40"/>
  <c r="K132" i="40" s="1"/>
  <c r="I133" i="40"/>
  <c r="I132" i="40" s="1"/>
  <c r="G133" i="40"/>
  <c r="M133" i="40" s="1"/>
  <c r="F133" i="40"/>
  <c r="O132" i="40"/>
  <c r="Q131" i="40"/>
  <c r="O131" i="40"/>
  <c r="K131" i="40"/>
  <c r="I131" i="40"/>
  <c r="F131" i="40"/>
  <c r="G131" i="40" s="1"/>
  <c r="Q129" i="40"/>
  <c r="Q128" i="40" s="1"/>
  <c r="O129" i="40"/>
  <c r="K129" i="40"/>
  <c r="K128" i="40" s="1"/>
  <c r="I129" i="40"/>
  <c r="I128" i="40" s="1"/>
  <c r="G129" i="40"/>
  <c r="M129" i="40" s="1"/>
  <c r="F129" i="40"/>
  <c r="O128" i="40"/>
  <c r="Q127" i="40"/>
  <c r="O127" i="40"/>
  <c r="K127" i="40"/>
  <c r="K126" i="40" s="1"/>
  <c r="I127" i="40"/>
  <c r="F127" i="40"/>
  <c r="G127" i="40" s="1"/>
  <c r="Q126" i="40"/>
  <c r="O126" i="40"/>
  <c r="I126" i="40"/>
  <c r="Q125" i="40"/>
  <c r="O125" i="40"/>
  <c r="K125" i="40"/>
  <c r="I125" i="40"/>
  <c r="F125" i="40"/>
  <c r="G125" i="40" s="1"/>
  <c r="M125" i="40" s="1"/>
  <c r="Q124" i="40"/>
  <c r="O124" i="40"/>
  <c r="K124" i="40"/>
  <c r="I124" i="40"/>
  <c r="F124" i="40"/>
  <c r="G124" i="40" s="1"/>
  <c r="M124" i="40" s="1"/>
  <c r="Q123" i="40"/>
  <c r="O123" i="40"/>
  <c r="K123" i="40"/>
  <c r="I123" i="40"/>
  <c r="G123" i="40"/>
  <c r="M123" i="40" s="1"/>
  <c r="F123" i="40"/>
  <c r="Q121" i="40"/>
  <c r="O121" i="40"/>
  <c r="K121" i="40"/>
  <c r="I121" i="40"/>
  <c r="G121" i="40"/>
  <c r="M121" i="40" s="1"/>
  <c r="F121" i="40"/>
  <c r="Q120" i="40"/>
  <c r="O120" i="40"/>
  <c r="K120" i="40"/>
  <c r="I120" i="40"/>
  <c r="F120" i="40"/>
  <c r="G120" i="40" s="1"/>
  <c r="M120" i="40" s="1"/>
  <c r="Q119" i="40"/>
  <c r="O119" i="40"/>
  <c r="K119" i="40"/>
  <c r="I119" i="40"/>
  <c r="F119" i="40"/>
  <c r="G119" i="40" s="1"/>
  <c r="M119" i="40" s="1"/>
  <c r="Q118" i="40"/>
  <c r="O118" i="40"/>
  <c r="K118" i="40"/>
  <c r="I118" i="40"/>
  <c r="G118" i="40"/>
  <c r="M118" i="40" s="1"/>
  <c r="F118" i="40"/>
  <c r="Q117" i="40"/>
  <c r="O117" i="40"/>
  <c r="K117" i="40"/>
  <c r="I117" i="40"/>
  <c r="G117" i="40"/>
  <c r="M117" i="40" s="1"/>
  <c r="F117" i="40"/>
  <c r="Q115" i="40"/>
  <c r="O115" i="40"/>
  <c r="K115" i="40"/>
  <c r="I115" i="40"/>
  <c r="F115" i="40"/>
  <c r="G115" i="40" s="1"/>
  <c r="M115" i="40" s="1"/>
  <c r="Q109" i="40"/>
  <c r="O109" i="40"/>
  <c r="K109" i="40"/>
  <c r="K102" i="40" s="1"/>
  <c r="I109" i="40"/>
  <c r="F109" i="40"/>
  <c r="G109" i="40" s="1"/>
  <c r="M109" i="40" s="1"/>
  <c r="Q106" i="40"/>
  <c r="O106" i="40"/>
  <c r="K106" i="40"/>
  <c r="I106" i="40"/>
  <c r="G106" i="40"/>
  <c r="M106" i="40" s="1"/>
  <c r="F106" i="40"/>
  <c r="Q103" i="40"/>
  <c r="Q102" i="40" s="1"/>
  <c r="O103" i="40"/>
  <c r="O102" i="40" s="1"/>
  <c r="K103" i="40"/>
  <c r="I103" i="40"/>
  <c r="I102" i="40" s="1"/>
  <c r="G103" i="40"/>
  <c r="F103" i="40"/>
  <c r="Q101" i="40"/>
  <c r="O101" i="40"/>
  <c r="K101" i="40"/>
  <c r="I101" i="40"/>
  <c r="G101" i="40"/>
  <c r="M101" i="40" s="1"/>
  <c r="F101" i="40"/>
  <c r="Q99" i="40"/>
  <c r="O99" i="40"/>
  <c r="K99" i="40"/>
  <c r="I99" i="40"/>
  <c r="G99" i="40"/>
  <c r="M99" i="40" s="1"/>
  <c r="F99" i="40"/>
  <c r="Q97" i="40"/>
  <c r="O97" i="40"/>
  <c r="K97" i="40"/>
  <c r="I97" i="40"/>
  <c r="F97" i="40"/>
  <c r="G97" i="40" s="1"/>
  <c r="M97" i="40" s="1"/>
  <c r="Q91" i="40"/>
  <c r="O91" i="40"/>
  <c r="K91" i="40"/>
  <c r="I91" i="40"/>
  <c r="F91" i="40"/>
  <c r="G91" i="40" s="1"/>
  <c r="M91" i="40" s="1"/>
  <c r="Q90" i="40"/>
  <c r="O90" i="40"/>
  <c r="K90" i="40"/>
  <c r="I90" i="40"/>
  <c r="G90" i="40"/>
  <c r="M90" i="40" s="1"/>
  <c r="F90" i="40"/>
  <c r="Q88" i="40"/>
  <c r="O88" i="40"/>
  <c r="K88" i="40"/>
  <c r="I88" i="40"/>
  <c r="G88" i="40"/>
  <c r="M88" i="40" s="1"/>
  <c r="F88" i="40"/>
  <c r="Q86" i="40"/>
  <c r="O86" i="40"/>
  <c r="K86" i="40"/>
  <c r="I86" i="40"/>
  <c r="F86" i="40"/>
  <c r="G86" i="40" s="1"/>
  <c r="M86" i="40" s="1"/>
  <c r="Q84" i="40"/>
  <c r="O84" i="40"/>
  <c r="K84" i="40"/>
  <c r="I84" i="40"/>
  <c r="F84" i="40"/>
  <c r="G84" i="40" s="1"/>
  <c r="M84" i="40" s="1"/>
  <c r="Q83" i="40"/>
  <c r="O83" i="40"/>
  <c r="K83" i="40"/>
  <c r="K82" i="40" s="1"/>
  <c r="I83" i="40"/>
  <c r="I82" i="40" s="1"/>
  <c r="G83" i="40"/>
  <c r="M83" i="40" s="1"/>
  <c r="F83" i="40"/>
  <c r="O82" i="40"/>
  <c r="G82" i="40"/>
  <c r="Q80" i="40"/>
  <c r="O80" i="40"/>
  <c r="K80" i="40"/>
  <c r="K79" i="40" s="1"/>
  <c r="I80" i="40"/>
  <c r="F80" i="40"/>
  <c r="G80" i="40" s="1"/>
  <c r="Q79" i="40"/>
  <c r="O79" i="40"/>
  <c r="I79" i="40"/>
  <c r="Q78" i="40"/>
  <c r="O78" i="40"/>
  <c r="O77" i="40" s="1"/>
  <c r="M78" i="40"/>
  <c r="M77" i="40" s="1"/>
  <c r="K78" i="40"/>
  <c r="I78" i="40"/>
  <c r="F78" i="40"/>
  <c r="G78" i="40" s="1"/>
  <c r="G77" i="40" s="1"/>
  <c r="Q77" i="40"/>
  <c r="K77" i="40"/>
  <c r="I77" i="40"/>
  <c r="Q75" i="40"/>
  <c r="O75" i="40"/>
  <c r="K75" i="40"/>
  <c r="I75" i="40"/>
  <c r="F75" i="40"/>
  <c r="G75" i="40" s="1"/>
  <c r="M75" i="40" s="1"/>
  <c r="Q72" i="40"/>
  <c r="O72" i="40"/>
  <c r="M72" i="40"/>
  <c r="K72" i="40"/>
  <c r="I72" i="40"/>
  <c r="F72" i="40"/>
  <c r="G72" i="40" s="1"/>
  <c r="Q70" i="40"/>
  <c r="O70" i="40"/>
  <c r="K70" i="40"/>
  <c r="I70" i="40"/>
  <c r="F70" i="40"/>
  <c r="G70" i="40" s="1"/>
  <c r="M70" i="40" s="1"/>
  <c r="Q69" i="40"/>
  <c r="O69" i="40"/>
  <c r="K69" i="40"/>
  <c r="I69" i="40"/>
  <c r="I63" i="40" s="1"/>
  <c r="G69" i="40"/>
  <c r="M69" i="40" s="1"/>
  <c r="F69" i="40"/>
  <c r="Q68" i="40"/>
  <c r="O68" i="40"/>
  <c r="K68" i="40"/>
  <c r="I68" i="40"/>
  <c r="F68" i="40"/>
  <c r="G68" i="40" s="1"/>
  <c r="Q66" i="40"/>
  <c r="O66" i="40"/>
  <c r="M66" i="40"/>
  <c r="K66" i="40"/>
  <c r="I66" i="40"/>
  <c r="F66" i="40"/>
  <c r="G66" i="40" s="1"/>
  <c r="Q64" i="40"/>
  <c r="O64" i="40"/>
  <c r="K64" i="40"/>
  <c r="K63" i="40" s="1"/>
  <c r="I64" i="40"/>
  <c r="F64" i="40"/>
  <c r="G64" i="40" s="1"/>
  <c r="M64" i="40" s="1"/>
  <c r="Q63" i="40"/>
  <c r="O63" i="40"/>
  <c r="Q61" i="40"/>
  <c r="O61" i="40"/>
  <c r="K61" i="40"/>
  <c r="I61" i="40"/>
  <c r="F61" i="40"/>
  <c r="G61" i="40" s="1"/>
  <c r="M61" i="40" s="1"/>
  <c r="Q54" i="40"/>
  <c r="O54" i="40"/>
  <c r="K54" i="40"/>
  <c r="K35" i="40" s="1"/>
  <c r="I54" i="40"/>
  <c r="I35" i="40" s="1"/>
  <c r="F54" i="40"/>
  <c r="G54" i="40" s="1"/>
  <c r="M54" i="40" s="1"/>
  <c r="Q50" i="40"/>
  <c r="Q35" i="40" s="1"/>
  <c r="O50" i="40"/>
  <c r="K50" i="40"/>
  <c r="I50" i="40"/>
  <c r="G50" i="40"/>
  <c r="M50" i="40" s="1"/>
  <c r="F50" i="40"/>
  <c r="Q44" i="40"/>
  <c r="O44" i="40"/>
  <c r="K44" i="40"/>
  <c r="I44" i="40"/>
  <c r="F44" i="40"/>
  <c r="G44" i="40" s="1"/>
  <c r="M44" i="40" s="1"/>
  <c r="Q36" i="40"/>
  <c r="O36" i="40"/>
  <c r="O35" i="40" s="1"/>
  <c r="K36" i="40"/>
  <c r="I36" i="40"/>
  <c r="F36" i="40"/>
  <c r="G36" i="40" s="1"/>
  <c r="M36" i="40" s="1"/>
  <c r="M35" i="40" s="1"/>
  <c r="Q34" i="40"/>
  <c r="O34" i="40"/>
  <c r="K34" i="40"/>
  <c r="I34" i="40"/>
  <c r="F34" i="40"/>
  <c r="G34" i="40" s="1"/>
  <c r="M34" i="40" s="1"/>
  <c r="Q32" i="40"/>
  <c r="O32" i="40"/>
  <c r="K32" i="40"/>
  <c r="I32" i="40"/>
  <c r="F32" i="40"/>
  <c r="G32" i="40" s="1"/>
  <c r="M32" i="40" s="1"/>
  <c r="Q31" i="40"/>
  <c r="O31" i="40"/>
  <c r="K31" i="40"/>
  <c r="I31" i="40"/>
  <c r="F31" i="40"/>
  <c r="G31" i="40" s="1"/>
  <c r="M31" i="40" s="1"/>
  <c r="Q30" i="40"/>
  <c r="O30" i="40"/>
  <c r="K30" i="40"/>
  <c r="I30" i="40"/>
  <c r="G30" i="40"/>
  <c r="M30" i="40" s="1"/>
  <c r="F30" i="40"/>
  <c r="Q27" i="40"/>
  <c r="O27" i="40"/>
  <c r="K27" i="40"/>
  <c r="I27" i="40"/>
  <c r="F27" i="40"/>
  <c r="G27" i="40" s="1"/>
  <c r="M27" i="40" s="1"/>
  <c r="Q24" i="40"/>
  <c r="O24" i="40"/>
  <c r="K24" i="40"/>
  <c r="I24" i="40"/>
  <c r="F24" i="40"/>
  <c r="G24" i="40" s="1"/>
  <c r="M24" i="40" s="1"/>
  <c r="Q21" i="40"/>
  <c r="O21" i="40"/>
  <c r="K21" i="40"/>
  <c r="I21" i="40"/>
  <c r="F21" i="40"/>
  <c r="G21" i="40" s="1"/>
  <c r="M21" i="40" s="1"/>
  <c r="Q19" i="40"/>
  <c r="O19" i="40"/>
  <c r="K19" i="40"/>
  <c r="I19" i="40"/>
  <c r="G19" i="40"/>
  <c r="M19" i="40" s="1"/>
  <c r="F19" i="40"/>
  <c r="Q14" i="40"/>
  <c r="O14" i="40"/>
  <c r="K14" i="40"/>
  <c r="I14" i="40"/>
  <c r="G14" i="40"/>
  <c r="M14" i="40" s="1"/>
  <c r="Q11" i="40"/>
  <c r="O11" i="40"/>
  <c r="K11" i="40"/>
  <c r="I11" i="40"/>
  <c r="F11" i="40"/>
  <c r="G11" i="40" s="1"/>
  <c r="Q9" i="40"/>
  <c r="O9" i="40"/>
  <c r="K9" i="40"/>
  <c r="I9" i="40"/>
  <c r="I8" i="40" s="1"/>
  <c r="G9" i="40"/>
  <c r="M9" i="40" s="1"/>
  <c r="Q8" i="40"/>
  <c r="O8" i="40"/>
  <c r="K8" i="40"/>
  <c r="G8" i="40" l="1"/>
  <c r="G248" i="40" s="1"/>
  <c r="B109" i="1" s="1"/>
  <c r="M68" i="40"/>
  <c r="G63" i="40"/>
  <c r="M145" i="40"/>
  <c r="G142" i="40"/>
  <c r="M63" i="40"/>
  <c r="M8" i="40"/>
  <c r="M11" i="40"/>
  <c r="M80" i="40"/>
  <c r="M79" i="40" s="1"/>
  <c r="G79" i="40"/>
  <c r="M82" i="40"/>
  <c r="Q82" i="40"/>
  <c r="G185" i="40"/>
  <c r="G102" i="40"/>
  <c r="M103" i="40"/>
  <c r="M102" i="40" s="1"/>
  <c r="M132" i="40"/>
  <c r="M142" i="40"/>
  <c r="M180" i="40"/>
  <c r="M179" i="40" s="1"/>
  <c r="G179" i="40"/>
  <c r="G35" i="40"/>
  <c r="M127" i="40"/>
  <c r="M126" i="40" s="1"/>
  <c r="G126" i="40"/>
  <c r="M131" i="40"/>
  <c r="M128" i="40" s="1"/>
  <c r="G128" i="40"/>
  <c r="M135" i="40"/>
  <c r="G132" i="40"/>
  <c r="M139" i="40"/>
  <c r="M136" i="40" s="1"/>
  <c r="G136" i="40"/>
  <c r="M148" i="40"/>
  <c r="M146" i="40" s="1"/>
  <c r="G146" i="40"/>
  <c r="M224" i="40"/>
  <c r="M223" i="40" s="1"/>
  <c r="G223" i="40"/>
  <c r="M210" i="40"/>
  <c r="M209" i="40" s="1"/>
  <c r="G209" i="40"/>
  <c r="M186" i="40"/>
  <c r="M185" i="40" s="1"/>
  <c r="M195" i="40"/>
  <c r="M194" i="40" s="1"/>
  <c r="G249" i="40" l="1"/>
  <c r="G243" i="40"/>
  <c r="D45" i="1" s="1"/>
  <c r="Q232" i="32"/>
  <c r="Q231" i="32" s="1"/>
  <c r="O232" i="32"/>
  <c r="K232" i="32"/>
  <c r="K231" i="32" s="1"/>
  <c r="I232" i="32"/>
  <c r="I231" i="32" s="1"/>
  <c r="G232" i="32"/>
  <c r="M232" i="32" s="1"/>
  <c r="M231" i="32" s="1"/>
  <c r="O231" i="32"/>
  <c r="G231" i="32"/>
  <c r="Q230" i="32"/>
  <c r="O230" i="32"/>
  <c r="K230" i="32"/>
  <c r="I230" i="32"/>
  <c r="F230" i="32"/>
  <c r="G230" i="32" s="1"/>
  <c r="M230" i="32" s="1"/>
  <c r="Q223" i="32"/>
  <c r="Q214" i="32" s="1"/>
  <c r="O223" i="32"/>
  <c r="K223" i="32"/>
  <c r="I223" i="32"/>
  <c r="I214" i="32" s="1"/>
  <c r="G223" i="32"/>
  <c r="M223" i="32" s="1"/>
  <c r="F223" i="32"/>
  <c r="Q221" i="32"/>
  <c r="O221" i="32"/>
  <c r="K221" i="32"/>
  <c r="I221" i="32"/>
  <c r="G221" i="32"/>
  <c r="M221" i="32" s="1"/>
  <c r="Q215" i="32"/>
  <c r="O215" i="32"/>
  <c r="O214" i="32" s="1"/>
  <c r="K215" i="32"/>
  <c r="I215" i="32"/>
  <c r="G215" i="32"/>
  <c r="K214" i="32"/>
  <c r="Q213" i="32"/>
  <c r="O213" i="32"/>
  <c r="K213" i="32"/>
  <c r="I213" i="32"/>
  <c r="G213" i="32"/>
  <c r="M213" i="32" s="1"/>
  <c r="F213" i="32"/>
  <c r="Q210" i="32"/>
  <c r="O210" i="32"/>
  <c r="K210" i="32"/>
  <c r="I210" i="32"/>
  <c r="F210" i="32"/>
  <c r="G210" i="32" s="1"/>
  <c r="M210" i="32" s="1"/>
  <c r="Q208" i="32"/>
  <c r="O208" i="32"/>
  <c r="K208" i="32"/>
  <c r="I208" i="32"/>
  <c r="F208" i="32"/>
  <c r="G208" i="32" s="1"/>
  <c r="M208" i="32" s="1"/>
  <c r="Q206" i="32"/>
  <c r="O206" i="32"/>
  <c r="K206" i="32"/>
  <c r="I206" i="32"/>
  <c r="G206" i="32"/>
  <c r="M206" i="32" s="1"/>
  <c r="F206" i="32"/>
  <c r="Q203" i="32"/>
  <c r="O203" i="32"/>
  <c r="O195" i="32" s="1"/>
  <c r="K203" i="32"/>
  <c r="I203" i="32"/>
  <c r="G203" i="32"/>
  <c r="M203" i="32" s="1"/>
  <c r="F203" i="32"/>
  <c r="Q200" i="32"/>
  <c r="O200" i="32"/>
  <c r="K200" i="32"/>
  <c r="I200" i="32"/>
  <c r="F200" i="32"/>
  <c r="G200" i="32" s="1"/>
  <c r="M200" i="32" s="1"/>
  <c r="Q196" i="32"/>
  <c r="O196" i="32"/>
  <c r="K196" i="32"/>
  <c r="K195" i="32" s="1"/>
  <c r="I196" i="32"/>
  <c r="F196" i="32"/>
  <c r="G196" i="32" s="1"/>
  <c r="Q195" i="32"/>
  <c r="I195" i="32"/>
  <c r="Q193" i="32"/>
  <c r="O193" i="32"/>
  <c r="K193" i="32"/>
  <c r="I193" i="32"/>
  <c r="F193" i="32"/>
  <c r="G193" i="32" s="1"/>
  <c r="M193" i="32" s="1"/>
  <c r="Q191" i="32"/>
  <c r="O191" i="32"/>
  <c r="K191" i="32"/>
  <c r="K190" i="32" s="1"/>
  <c r="I191" i="32"/>
  <c r="F191" i="32"/>
  <c r="G191" i="32" s="1"/>
  <c r="Q190" i="32"/>
  <c r="O190" i="32"/>
  <c r="I190" i="32"/>
  <c r="Q189" i="32"/>
  <c r="O189" i="32"/>
  <c r="K189" i="32"/>
  <c r="I189" i="32"/>
  <c r="F189" i="32"/>
  <c r="G189" i="32" s="1"/>
  <c r="M189" i="32" s="1"/>
  <c r="Q187" i="32"/>
  <c r="O187" i="32"/>
  <c r="K187" i="32"/>
  <c r="I187" i="32"/>
  <c r="F187" i="32"/>
  <c r="G187" i="32" s="1"/>
  <c r="M187" i="32" s="1"/>
  <c r="Q185" i="32"/>
  <c r="O185" i="32"/>
  <c r="K185" i="32"/>
  <c r="I185" i="32"/>
  <c r="G185" i="32"/>
  <c r="M185" i="32" s="1"/>
  <c r="F185" i="32"/>
  <c r="Q183" i="32"/>
  <c r="O183" i="32"/>
  <c r="K183" i="32"/>
  <c r="I183" i="32"/>
  <c r="G183" i="32"/>
  <c r="M183" i="32" s="1"/>
  <c r="F183" i="32"/>
  <c r="Q182" i="32"/>
  <c r="O182" i="32"/>
  <c r="K182" i="32"/>
  <c r="I182" i="32"/>
  <c r="F182" i="32"/>
  <c r="G182" i="32" s="1"/>
  <c r="M182" i="32" s="1"/>
  <c r="Q180" i="32"/>
  <c r="O180" i="32"/>
  <c r="K180" i="32"/>
  <c r="I180" i="32"/>
  <c r="F180" i="32"/>
  <c r="G180" i="32" s="1"/>
  <c r="Q178" i="32"/>
  <c r="Q177" i="32" s="1"/>
  <c r="O178" i="32"/>
  <c r="K178" i="32"/>
  <c r="K177" i="32" s="1"/>
  <c r="I178" i="32"/>
  <c r="I177" i="32" s="1"/>
  <c r="G178" i="32"/>
  <c r="M178" i="32" s="1"/>
  <c r="F178" i="32"/>
  <c r="O177" i="32"/>
  <c r="Q176" i="32"/>
  <c r="O176" i="32"/>
  <c r="K176" i="32"/>
  <c r="I176" i="32"/>
  <c r="F176" i="32"/>
  <c r="G176" i="32" s="1"/>
  <c r="M176" i="32" s="1"/>
  <c r="Q175" i="32"/>
  <c r="O175" i="32"/>
  <c r="K175" i="32"/>
  <c r="I175" i="32"/>
  <c r="G175" i="32"/>
  <c r="M175" i="32" s="1"/>
  <c r="F175" i="32"/>
  <c r="Q173" i="32"/>
  <c r="O173" i="32"/>
  <c r="K173" i="32"/>
  <c r="I173" i="32"/>
  <c r="G173" i="32"/>
  <c r="M173" i="32" s="1"/>
  <c r="F173" i="32"/>
  <c r="Q171" i="32"/>
  <c r="O171" i="32"/>
  <c r="K171" i="32"/>
  <c r="I171" i="32"/>
  <c r="F171" i="32"/>
  <c r="G171" i="32" s="1"/>
  <c r="M171" i="32" s="1"/>
  <c r="Q170" i="32"/>
  <c r="O170" i="32"/>
  <c r="K170" i="32"/>
  <c r="I170" i="32"/>
  <c r="F170" i="32"/>
  <c r="G170" i="32" s="1"/>
  <c r="Q168" i="32"/>
  <c r="Q167" i="32" s="1"/>
  <c r="O168" i="32"/>
  <c r="K168" i="32"/>
  <c r="K167" i="32" s="1"/>
  <c r="I168" i="32"/>
  <c r="I167" i="32" s="1"/>
  <c r="G168" i="32"/>
  <c r="M168" i="32" s="1"/>
  <c r="F168" i="32"/>
  <c r="O167" i="32"/>
  <c r="Q166" i="32"/>
  <c r="O166" i="32"/>
  <c r="K166" i="32"/>
  <c r="I166" i="32"/>
  <c r="F166" i="32"/>
  <c r="G166" i="32" s="1"/>
  <c r="Q165" i="32"/>
  <c r="Q164" i="32" s="1"/>
  <c r="O165" i="32"/>
  <c r="K165" i="32"/>
  <c r="K164" i="32" s="1"/>
  <c r="I165" i="32"/>
  <c r="I164" i="32" s="1"/>
  <c r="G165" i="32"/>
  <c r="M165" i="32" s="1"/>
  <c r="F165" i="32"/>
  <c r="O164" i="32"/>
  <c r="Q163" i="32"/>
  <c r="O163" i="32"/>
  <c r="K163" i="32"/>
  <c r="I163" i="32"/>
  <c r="F163" i="32"/>
  <c r="G163" i="32" s="1"/>
  <c r="M163" i="32" s="1"/>
  <c r="Q162" i="32"/>
  <c r="O162" i="32"/>
  <c r="K162" i="32"/>
  <c r="I162" i="32"/>
  <c r="G162" i="32"/>
  <c r="M162" i="32" s="1"/>
  <c r="F162" i="32"/>
  <c r="Q161" i="32"/>
  <c r="O161" i="32"/>
  <c r="K161" i="32"/>
  <c r="I161" i="32"/>
  <c r="G161" i="32"/>
  <c r="M161" i="32" s="1"/>
  <c r="F161" i="32"/>
  <c r="Q160" i="32"/>
  <c r="O160" i="32"/>
  <c r="K160" i="32"/>
  <c r="I160" i="32"/>
  <c r="F160" i="32"/>
  <c r="G160" i="32" s="1"/>
  <c r="M160" i="32" s="1"/>
  <c r="Q158" i="32"/>
  <c r="O158" i="32"/>
  <c r="K158" i="32"/>
  <c r="I158" i="32"/>
  <c r="F158" i="32"/>
  <c r="G158" i="32" s="1"/>
  <c r="M158" i="32" s="1"/>
  <c r="Q156" i="32"/>
  <c r="O156" i="32"/>
  <c r="K156" i="32"/>
  <c r="I156" i="32"/>
  <c r="G156" i="32"/>
  <c r="M156" i="32" s="1"/>
  <c r="F156" i="32"/>
  <c r="Q154" i="32"/>
  <c r="O154" i="32"/>
  <c r="K154" i="32"/>
  <c r="I154" i="32"/>
  <c r="G154" i="32"/>
  <c r="M154" i="32" s="1"/>
  <c r="F154" i="32"/>
  <c r="Q153" i="32"/>
  <c r="O153" i="32"/>
  <c r="K153" i="32"/>
  <c r="I153" i="32"/>
  <c r="F153" i="32"/>
  <c r="G153" i="32" s="1"/>
  <c r="M153" i="32" s="1"/>
  <c r="Q150" i="32"/>
  <c r="O150" i="32"/>
  <c r="K150" i="32"/>
  <c r="I150" i="32"/>
  <c r="F150" i="32"/>
  <c r="G150" i="32" s="1"/>
  <c r="M150" i="32" s="1"/>
  <c r="Q149" i="32"/>
  <c r="O149" i="32"/>
  <c r="K149" i="32"/>
  <c r="I149" i="32"/>
  <c r="G149" i="32"/>
  <c r="M149" i="32" s="1"/>
  <c r="F149" i="32"/>
  <c r="Q148" i="32"/>
  <c r="O148" i="32"/>
  <c r="K148" i="32"/>
  <c r="I148" i="32"/>
  <c r="G148" i="32"/>
  <c r="M148" i="32" s="1"/>
  <c r="F148" i="32"/>
  <c r="Q147" i="32"/>
  <c r="O147" i="32"/>
  <c r="K147" i="32"/>
  <c r="I147" i="32"/>
  <c r="F147" i="32"/>
  <c r="G147" i="32" s="1"/>
  <c r="M147" i="32" s="1"/>
  <c r="Q146" i="32"/>
  <c r="O146" i="32"/>
  <c r="K146" i="32"/>
  <c r="I146" i="32"/>
  <c r="F146" i="32"/>
  <c r="G146" i="32" s="1"/>
  <c r="M146" i="32" s="1"/>
  <c r="Q145" i="32"/>
  <c r="O145" i="32"/>
  <c r="K145" i="32"/>
  <c r="I145" i="32"/>
  <c r="G145" i="32"/>
  <c r="M145" i="32" s="1"/>
  <c r="F145" i="32"/>
  <c r="Q143" i="32"/>
  <c r="O143" i="32"/>
  <c r="K143" i="32"/>
  <c r="I143" i="32"/>
  <c r="G143" i="32"/>
  <c r="M143" i="32" s="1"/>
  <c r="F143" i="32"/>
  <c r="Q142" i="32"/>
  <c r="O142" i="32"/>
  <c r="K142" i="32"/>
  <c r="I142" i="32"/>
  <c r="F142" i="32"/>
  <c r="G142" i="32" s="1"/>
  <c r="M142" i="32" s="1"/>
  <c r="Q141" i="32"/>
  <c r="O141" i="32"/>
  <c r="K141" i="32"/>
  <c r="I141" i="32"/>
  <c r="F141" i="32"/>
  <c r="G141" i="32" s="1"/>
  <c r="Q138" i="32"/>
  <c r="Q137" i="32" s="1"/>
  <c r="O138" i="32"/>
  <c r="K138" i="32"/>
  <c r="K137" i="32" s="1"/>
  <c r="I138" i="32"/>
  <c r="I137" i="32" s="1"/>
  <c r="G138" i="32"/>
  <c r="M138" i="32" s="1"/>
  <c r="F138" i="32"/>
  <c r="O137" i="32"/>
  <c r="Q134" i="32"/>
  <c r="O134" i="32"/>
  <c r="K134" i="32"/>
  <c r="I134" i="32"/>
  <c r="F134" i="32"/>
  <c r="G134" i="32" s="1"/>
  <c r="Q132" i="32"/>
  <c r="Q131" i="32" s="1"/>
  <c r="O132" i="32"/>
  <c r="K132" i="32"/>
  <c r="K131" i="32" s="1"/>
  <c r="I132" i="32"/>
  <c r="I131" i="32" s="1"/>
  <c r="G132" i="32"/>
  <c r="M132" i="32" s="1"/>
  <c r="F132" i="32"/>
  <c r="O131" i="32"/>
  <c r="Q130" i="32"/>
  <c r="O130" i="32"/>
  <c r="K130" i="32"/>
  <c r="I130" i="32"/>
  <c r="F130" i="32"/>
  <c r="G130" i="32" s="1"/>
  <c r="Q128" i="32"/>
  <c r="Q127" i="32" s="1"/>
  <c r="O128" i="32"/>
  <c r="K128" i="32"/>
  <c r="K127" i="32" s="1"/>
  <c r="I128" i="32"/>
  <c r="I127" i="32" s="1"/>
  <c r="G128" i="32"/>
  <c r="M128" i="32" s="1"/>
  <c r="F128" i="32"/>
  <c r="O127" i="32"/>
  <c r="Q126" i="32"/>
  <c r="O126" i="32"/>
  <c r="K126" i="32"/>
  <c r="I126" i="32"/>
  <c r="F126" i="32"/>
  <c r="G126" i="32" s="1"/>
  <c r="Q124" i="32"/>
  <c r="Q123" i="32" s="1"/>
  <c r="O124" i="32"/>
  <c r="K124" i="32"/>
  <c r="K123" i="32" s="1"/>
  <c r="I124" i="32"/>
  <c r="I123" i="32" s="1"/>
  <c r="G124" i="32"/>
  <c r="M124" i="32" s="1"/>
  <c r="F124" i="32"/>
  <c r="O123" i="32"/>
  <c r="Q122" i="32"/>
  <c r="O122" i="32"/>
  <c r="K122" i="32"/>
  <c r="K121" i="32" s="1"/>
  <c r="I122" i="32"/>
  <c r="F122" i="32"/>
  <c r="G122" i="32" s="1"/>
  <c r="Q121" i="32"/>
  <c r="O121" i="32"/>
  <c r="I121" i="32"/>
  <c r="Q120" i="32"/>
  <c r="O120" i="32"/>
  <c r="K120" i="32"/>
  <c r="I120" i="32"/>
  <c r="F120" i="32"/>
  <c r="G120" i="32" s="1"/>
  <c r="M120" i="32" s="1"/>
  <c r="Q119" i="32"/>
  <c r="O119" i="32"/>
  <c r="K119" i="32"/>
  <c r="I119" i="32"/>
  <c r="F119" i="32"/>
  <c r="G119" i="32" s="1"/>
  <c r="M119" i="32" s="1"/>
  <c r="Q118" i="32"/>
  <c r="O118" i="32"/>
  <c r="K118" i="32"/>
  <c r="I118" i="32"/>
  <c r="G118" i="32"/>
  <c r="M118" i="32" s="1"/>
  <c r="F118" i="32"/>
  <c r="Q117" i="32"/>
  <c r="O117" i="32"/>
  <c r="K117" i="32"/>
  <c r="I117" i="32"/>
  <c r="G117" i="32"/>
  <c r="M117" i="32" s="1"/>
  <c r="F117" i="32"/>
  <c r="Q116" i="32"/>
  <c r="O116" i="32"/>
  <c r="K116" i="32"/>
  <c r="I116" i="32"/>
  <c r="F116" i="32"/>
  <c r="G116" i="32" s="1"/>
  <c r="M116" i="32" s="1"/>
  <c r="Q115" i="32"/>
  <c r="O115" i="32"/>
  <c r="K115" i="32"/>
  <c r="I115" i="32"/>
  <c r="F115" i="32"/>
  <c r="G115" i="32" s="1"/>
  <c r="M115" i="32" s="1"/>
  <c r="Q113" i="32"/>
  <c r="O113" i="32"/>
  <c r="K113" i="32"/>
  <c r="I113" i="32"/>
  <c r="G113" i="32"/>
  <c r="M113" i="32" s="1"/>
  <c r="F113" i="32"/>
  <c r="Q107" i="32"/>
  <c r="O107" i="32"/>
  <c r="O101" i="32" s="1"/>
  <c r="K107" i="32"/>
  <c r="I107" i="32"/>
  <c r="G107" i="32"/>
  <c r="M107" i="32" s="1"/>
  <c r="Q104" i="32"/>
  <c r="O104" i="32"/>
  <c r="K104" i="32"/>
  <c r="I104" i="32"/>
  <c r="F104" i="32"/>
  <c r="G104" i="32" s="1"/>
  <c r="M104" i="32" s="1"/>
  <c r="Q102" i="32"/>
  <c r="O102" i="32"/>
  <c r="K102" i="32"/>
  <c r="K101" i="32" s="1"/>
  <c r="I102" i="32"/>
  <c r="F102" i="32"/>
  <c r="G102" i="32" s="1"/>
  <c r="Q101" i="32"/>
  <c r="I101" i="32"/>
  <c r="Q99" i="32"/>
  <c r="O99" i="32"/>
  <c r="K99" i="32"/>
  <c r="I99" i="32"/>
  <c r="F99" i="32"/>
  <c r="G99" i="32" s="1"/>
  <c r="M99" i="32" s="1"/>
  <c r="Q97" i="32"/>
  <c r="O97" i="32"/>
  <c r="K97" i="32"/>
  <c r="I97" i="32"/>
  <c r="G97" i="32"/>
  <c r="M97" i="32" s="1"/>
  <c r="F97" i="32"/>
  <c r="Q95" i="32"/>
  <c r="O95" i="32"/>
  <c r="K95" i="32"/>
  <c r="I95" i="32"/>
  <c r="G95" i="32"/>
  <c r="M95" i="32" s="1"/>
  <c r="F95" i="32"/>
  <c r="Q93" i="32"/>
  <c r="O93" i="32"/>
  <c r="K93" i="32"/>
  <c r="I93" i="32"/>
  <c r="G93" i="32"/>
  <c r="M93" i="32" s="1"/>
  <c r="F93" i="32"/>
  <c r="Q92" i="32"/>
  <c r="O92" i="32"/>
  <c r="K92" i="32"/>
  <c r="I92" i="32"/>
  <c r="F92" i="32"/>
  <c r="G92" i="32" s="1"/>
  <c r="M92" i="32" s="1"/>
  <c r="Q90" i="32"/>
  <c r="O90" i="32"/>
  <c r="K90" i="32"/>
  <c r="I90" i="32"/>
  <c r="G90" i="32"/>
  <c r="M90" i="32" s="1"/>
  <c r="F90" i="32"/>
  <c r="Q89" i="32"/>
  <c r="Q85" i="32" s="1"/>
  <c r="O89" i="32"/>
  <c r="K89" i="32"/>
  <c r="I89" i="32"/>
  <c r="I85" i="32" s="1"/>
  <c r="G89" i="32"/>
  <c r="M89" i="32" s="1"/>
  <c r="F89" i="32"/>
  <c r="Q87" i="32"/>
  <c r="O87" i="32"/>
  <c r="O85" i="32" s="1"/>
  <c r="K87" i="32"/>
  <c r="I87" i="32"/>
  <c r="G87" i="32"/>
  <c r="M87" i="32" s="1"/>
  <c r="F87" i="32"/>
  <c r="Q86" i="32"/>
  <c r="O86" i="32"/>
  <c r="K86" i="32"/>
  <c r="I86" i="32"/>
  <c r="F86" i="32"/>
  <c r="G86" i="32" s="1"/>
  <c r="K85" i="32"/>
  <c r="Q83" i="32"/>
  <c r="O83" i="32"/>
  <c r="O82" i="32" s="1"/>
  <c r="K83" i="32"/>
  <c r="I83" i="32"/>
  <c r="G83" i="32"/>
  <c r="G82" i="32" s="1"/>
  <c r="F83" i="32"/>
  <c r="Q82" i="32"/>
  <c r="K82" i="32"/>
  <c r="I82" i="32"/>
  <c r="Q81" i="32"/>
  <c r="Q80" i="32" s="1"/>
  <c r="O81" i="32"/>
  <c r="K81" i="32"/>
  <c r="K80" i="32" s="1"/>
  <c r="I81" i="32"/>
  <c r="I80" i="32" s="1"/>
  <c r="G81" i="32"/>
  <c r="M81" i="32" s="1"/>
  <c r="M80" i="32" s="1"/>
  <c r="F81" i="32"/>
  <c r="O80" i="32"/>
  <c r="G80" i="32"/>
  <c r="Q78" i="32"/>
  <c r="O78" i="32"/>
  <c r="K78" i="32"/>
  <c r="I78" i="32"/>
  <c r="F78" i="32"/>
  <c r="G78" i="32" s="1"/>
  <c r="M78" i="32" s="1"/>
  <c r="Q75" i="32"/>
  <c r="O75" i="32"/>
  <c r="K75" i="32"/>
  <c r="I75" i="32"/>
  <c r="G75" i="32"/>
  <c r="M75" i="32" s="1"/>
  <c r="F75" i="32"/>
  <c r="Q73" i="32"/>
  <c r="O73" i="32"/>
  <c r="K73" i="32"/>
  <c r="I73" i="32"/>
  <c r="G73" i="32"/>
  <c r="M73" i="32" s="1"/>
  <c r="F73" i="32"/>
  <c r="Q72" i="32"/>
  <c r="O72" i="32"/>
  <c r="K72" i="32"/>
  <c r="I72" i="32"/>
  <c r="F72" i="32"/>
  <c r="G72" i="32" s="1"/>
  <c r="M72" i="32" s="1"/>
  <c r="Q70" i="32"/>
  <c r="O70" i="32"/>
  <c r="K70" i="32"/>
  <c r="K65" i="32" s="1"/>
  <c r="I70" i="32"/>
  <c r="F70" i="32"/>
  <c r="G70" i="32" s="1"/>
  <c r="M70" i="32" s="1"/>
  <c r="Q68" i="32"/>
  <c r="O68" i="32"/>
  <c r="K68" i="32"/>
  <c r="I68" i="32"/>
  <c r="G68" i="32"/>
  <c r="M68" i="32" s="1"/>
  <c r="F68" i="32"/>
  <c r="Q66" i="32"/>
  <c r="Q65" i="32" s="1"/>
  <c r="O66" i="32"/>
  <c r="O65" i="32" s="1"/>
  <c r="K66" i="32"/>
  <c r="I66" i="32"/>
  <c r="I65" i="32" s="1"/>
  <c r="G66" i="32"/>
  <c r="F66" i="32"/>
  <c r="Q63" i="32"/>
  <c r="O63" i="32"/>
  <c r="K63" i="32"/>
  <c r="I63" i="32"/>
  <c r="G63" i="32"/>
  <c r="M63" i="32" s="1"/>
  <c r="F63" i="32"/>
  <c r="Q56" i="32"/>
  <c r="O56" i="32"/>
  <c r="K56" i="32"/>
  <c r="I56" i="32"/>
  <c r="G56" i="32"/>
  <c r="M56" i="32" s="1"/>
  <c r="F56" i="32"/>
  <c r="Q52" i="32"/>
  <c r="O52" i="32"/>
  <c r="K52" i="32"/>
  <c r="I52" i="32"/>
  <c r="F52" i="32"/>
  <c r="G52" i="32" s="1"/>
  <c r="M52" i="32" s="1"/>
  <c r="Q46" i="32"/>
  <c r="O46" i="32"/>
  <c r="K46" i="32"/>
  <c r="I46" i="32"/>
  <c r="F46" i="32"/>
  <c r="G46" i="32" s="1"/>
  <c r="Q38" i="32"/>
  <c r="Q37" i="32" s="1"/>
  <c r="O38" i="32"/>
  <c r="K38" i="32"/>
  <c r="K37" i="32" s="1"/>
  <c r="I38" i="32"/>
  <c r="I37" i="32" s="1"/>
  <c r="G38" i="32"/>
  <c r="M38" i="32" s="1"/>
  <c r="F38" i="32"/>
  <c r="O37" i="32"/>
  <c r="Q36" i="32"/>
  <c r="O36" i="32"/>
  <c r="K36" i="32"/>
  <c r="I36" i="32"/>
  <c r="F36" i="32"/>
  <c r="G36" i="32" s="1"/>
  <c r="M36" i="32" s="1"/>
  <c r="Q34" i="32"/>
  <c r="O34" i="32"/>
  <c r="K34" i="32"/>
  <c r="I34" i="32"/>
  <c r="G34" i="32"/>
  <c r="M34" i="32" s="1"/>
  <c r="F34" i="32"/>
  <c r="Q33" i="32"/>
  <c r="O33" i="32"/>
  <c r="K33" i="32"/>
  <c r="I33" i="32"/>
  <c r="G33" i="32"/>
  <c r="M33" i="32" s="1"/>
  <c r="F33" i="32"/>
  <c r="Q32" i="32"/>
  <c r="O32" i="32"/>
  <c r="K32" i="32"/>
  <c r="I32" i="32"/>
  <c r="F32" i="32"/>
  <c r="G32" i="32" s="1"/>
  <c r="M32" i="32" s="1"/>
  <c r="Q29" i="32"/>
  <c r="O29" i="32"/>
  <c r="K29" i="32"/>
  <c r="I29" i="32"/>
  <c r="F29" i="32"/>
  <c r="G29" i="32" s="1"/>
  <c r="M29" i="32" s="1"/>
  <c r="Q26" i="32"/>
  <c r="O26" i="32"/>
  <c r="K26" i="32"/>
  <c r="I26" i="32"/>
  <c r="G26" i="32"/>
  <c r="M26" i="32" s="1"/>
  <c r="F26" i="32"/>
  <c r="Q23" i="32"/>
  <c r="O23" i="32"/>
  <c r="K23" i="32"/>
  <c r="I23" i="32"/>
  <c r="G23" i="32"/>
  <c r="M23" i="32" s="1"/>
  <c r="F23" i="32"/>
  <c r="Q21" i="32"/>
  <c r="O21" i="32"/>
  <c r="K21" i="32"/>
  <c r="I21" i="32"/>
  <c r="F21" i="32"/>
  <c r="G21" i="32" s="1"/>
  <c r="M21" i="32" s="1"/>
  <c r="Q17" i="32"/>
  <c r="O17" i="32"/>
  <c r="K17" i="32"/>
  <c r="I17" i="32"/>
  <c r="F17" i="32"/>
  <c r="G17" i="32" s="1"/>
  <c r="M17" i="32" s="1"/>
  <c r="Q14" i="32"/>
  <c r="O14" i="32"/>
  <c r="K14" i="32"/>
  <c r="I14" i="32"/>
  <c r="G14" i="32"/>
  <c r="M14" i="32" s="1"/>
  <c r="F14" i="32"/>
  <c r="Q13" i="32"/>
  <c r="O13" i="32"/>
  <c r="O8" i="32" s="1"/>
  <c r="K13" i="32"/>
  <c r="I13" i="32"/>
  <c r="G13" i="32"/>
  <c r="M13" i="32" s="1"/>
  <c r="F13" i="32"/>
  <c r="Q11" i="32"/>
  <c r="O11" i="32"/>
  <c r="K11" i="32"/>
  <c r="I11" i="32"/>
  <c r="F11" i="32"/>
  <c r="G11" i="32" s="1"/>
  <c r="M11" i="32" s="1"/>
  <c r="Q9" i="32"/>
  <c r="O9" i="32"/>
  <c r="K9" i="32"/>
  <c r="K8" i="32" s="1"/>
  <c r="I9" i="32"/>
  <c r="G9" i="32"/>
  <c r="Q8" i="32"/>
  <c r="I8" i="32"/>
  <c r="M123" i="32" l="1"/>
  <c r="M122" i="32"/>
  <c r="M121" i="32" s="1"/>
  <c r="G121" i="32"/>
  <c r="M126" i="32"/>
  <c r="G123" i="32"/>
  <c r="M130" i="32"/>
  <c r="M127" i="32" s="1"/>
  <c r="G127" i="32"/>
  <c r="M166" i="32"/>
  <c r="G164" i="32"/>
  <c r="G8" i="32"/>
  <c r="M9" i="32"/>
  <c r="M8" i="32" s="1"/>
  <c r="M191" i="32"/>
  <c r="M190" i="32" s="1"/>
  <c r="G190" i="32"/>
  <c r="M196" i="32"/>
  <c r="M195" i="32" s="1"/>
  <c r="G195" i="32"/>
  <c r="M37" i="32"/>
  <c r="G65" i="32"/>
  <c r="M86" i="32"/>
  <c r="M85" i="32" s="1"/>
  <c r="G85" i="32"/>
  <c r="M180" i="32"/>
  <c r="M177" i="32" s="1"/>
  <c r="G177" i="32"/>
  <c r="M102" i="32"/>
  <c r="M101" i="32" s="1"/>
  <c r="G101" i="32"/>
  <c r="M137" i="32"/>
  <c r="M164" i="32"/>
  <c r="M215" i="32"/>
  <c r="M214" i="32" s="1"/>
  <c r="G214" i="32"/>
  <c r="M46" i="32"/>
  <c r="G37" i="32"/>
  <c r="M134" i="32"/>
  <c r="M131" i="32" s="1"/>
  <c r="G131" i="32"/>
  <c r="M141" i="32"/>
  <c r="G137" i="32"/>
  <c r="M170" i="32"/>
  <c r="M167" i="32" s="1"/>
  <c r="G167" i="32"/>
  <c r="M66" i="32"/>
  <c r="M65" i="32" s="1"/>
  <c r="M83" i="32"/>
  <c r="M82" i="32" s="1"/>
  <c r="G238" i="32" l="1"/>
  <c r="B108" i="1" s="1"/>
  <c r="G239" i="32"/>
  <c r="G234" i="32"/>
  <c r="D39" i="1" s="1"/>
  <c r="Q202" i="24"/>
  <c r="Q201" i="24" s="1"/>
  <c r="O202" i="24"/>
  <c r="K202" i="24"/>
  <c r="K201" i="24" s="1"/>
  <c r="I202" i="24"/>
  <c r="I201" i="24" s="1"/>
  <c r="G202" i="24"/>
  <c r="M202" i="24" s="1"/>
  <c r="M201" i="24" s="1"/>
  <c r="O201" i="24"/>
  <c r="G201" i="24"/>
  <c r="G211" i="24" s="1"/>
  <c r="Q200" i="24"/>
  <c r="O200" i="24"/>
  <c r="K200" i="24"/>
  <c r="I200" i="24"/>
  <c r="F200" i="24"/>
  <c r="G200" i="24" s="1"/>
  <c r="M200" i="24" s="1"/>
  <c r="Q194" i="24"/>
  <c r="Q187" i="24" s="1"/>
  <c r="O194" i="24"/>
  <c r="K194" i="24"/>
  <c r="I194" i="24"/>
  <c r="I187" i="24" s="1"/>
  <c r="G194" i="24"/>
  <c r="M194" i="24" s="1"/>
  <c r="Q192" i="24"/>
  <c r="O192" i="24"/>
  <c r="K192" i="24"/>
  <c r="I192" i="24"/>
  <c r="G192" i="24"/>
  <c r="M192" i="24" s="1"/>
  <c r="Q188" i="24"/>
  <c r="O188" i="24"/>
  <c r="O187" i="24" s="1"/>
  <c r="K188" i="24"/>
  <c r="I188" i="24"/>
  <c r="G188" i="24"/>
  <c r="K187" i="24"/>
  <c r="Q186" i="24"/>
  <c r="O186" i="24"/>
  <c r="K186" i="24"/>
  <c r="I186" i="24"/>
  <c r="G186" i="24"/>
  <c r="M186" i="24" s="1"/>
  <c r="F186" i="24"/>
  <c r="Q184" i="24"/>
  <c r="O184" i="24"/>
  <c r="K184" i="24"/>
  <c r="I184" i="24"/>
  <c r="F184" i="24"/>
  <c r="G184" i="24" s="1"/>
  <c r="M184" i="24" s="1"/>
  <c r="Q182" i="24"/>
  <c r="O182" i="24"/>
  <c r="K182" i="24"/>
  <c r="I182" i="24"/>
  <c r="F182" i="24"/>
  <c r="G182" i="24" s="1"/>
  <c r="M182" i="24" s="1"/>
  <c r="Q180" i="24"/>
  <c r="O180" i="24"/>
  <c r="K180" i="24"/>
  <c r="I180" i="24"/>
  <c r="G180" i="24"/>
  <c r="M180" i="24" s="1"/>
  <c r="F180" i="24"/>
  <c r="Q178" i="24"/>
  <c r="O178" i="24"/>
  <c r="O172" i="24" s="1"/>
  <c r="K178" i="24"/>
  <c r="I178" i="24"/>
  <c r="G178" i="24"/>
  <c r="M178" i="24" s="1"/>
  <c r="F178" i="24"/>
  <c r="Q175" i="24"/>
  <c r="O175" i="24"/>
  <c r="K175" i="24"/>
  <c r="I175" i="24"/>
  <c r="F175" i="24"/>
  <c r="G175" i="24" s="1"/>
  <c r="M175" i="24" s="1"/>
  <c r="Q173" i="24"/>
  <c r="O173" i="24"/>
  <c r="K173" i="24"/>
  <c r="K172" i="24" s="1"/>
  <c r="I173" i="24"/>
  <c r="F173" i="24"/>
  <c r="G173" i="24" s="1"/>
  <c r="Q172" i="24"/>
  <c r="I172" i="24"/>
  <c r="Q169" i="24"/>
  <c r="O169" i="24"/>
  <c r="K169" i="24"/>
  <c r="I169" i="24"/>
  <c r="F169" i="24"/>
  <c r="G169" i="24" s="1"/>
  <c r="Q167" i="24"/>
  <c r="O167" i="24"/>
  <c r="K167" i="24"/>
  <c r="K166" i="24" s="1"/>
  <c r="I167" i="24"/>
  <c r="G167" i="24"/>
  <c r="M167" i="24" s="1"/>
  <c r="F167" i="24"/>
  <c r="Q166" i="24"/>
  <c r="O166" i="24"/>
  <c r="I166" i="24"/>
  <c r="Q165" i="24"/>
  <c r="O165" i="24"/>
  <c r="K165" i="24"/>
  <c r="I165" i="24"/>
  <c r="F165" i="24"/>
  <c r="G165" i="24" s="1"/>
  <c r="M165" i="24" s="1"/>
  <c r="Q163" i="24"/>
  <c r="O163" i="24"/>
  <c r="K163" i="24"/>
  <c r="I163" i="24"/>
  <c r="G163" i="24"/>
  <c r="M163" i="24" s="1"/>
  <c r="F163" i="24"/>
  <c r="Q161" i="24"/>
  <c r="O161" i="24"/>
  <c r="K161" i="24"/>
  <c r="I161" i="24"/>
  <c r="G161" i="24"/>
  <c r="M161" i="24" s="1"/>
  <c r="F161" i="24"/>
  <c r="Q159" i="24"/>
  <c r="O159" i="24"/>
  <c r="K159" i="24"/>
  <c r="I159" i="24"/>
  <c r="F159" i="24"/>
  <c r="G159" i="24" s="1"/>
  <c r="M159" i="24" s="1"/>
  <c r="Q157" i="24"/>
  <c r="O157" i="24"/>
  <c r="K157" i="24"/>
  <c r="I157" i="24"/>
  <c r="F157" i="24"/>
  <c r="G157" i="24" s="1"/>
  <c r="M157" i="24" s="1"/>
  <c r="Q155" i="24"/>
  <c r="Q154" i="24" s="1"/>
  <c r="O155" i="24"/>
  <c r="K155" i="24"/>
  <c r="K154" i="24" s="1"/>
  <c r="I155" i="24"/>
  <c r="I154" i="24" s="1"/>
  <c r="F155" i="24"/>
  <c r="G155" i="24" s="1"/>
  <c r="O154" i="24"/>
  <c r="Q153" i="24"/>
  <c r="O153" i="24"/>
  <c r="K153" i="24"/>
  <c r="I153" i="24"/>
  <c r="F153" i="24"/>
  <c r="G153" i="24" s="1"/>
  <c r="M153" i="24" s="1"/>
  <c r="Q152" i="24"/>
  <c r="O152" i="24"/>
  <c r="K152" i="24"/>
  <c r="I152" i="24"/>
  <c r="G152" i="24"/>
  <c r="M152" i="24" s="1"/>
  <c r="F152" i="24"/>
  <c r="Q150" i="24"/>
  <c r="O150" i="24"/>
  <c r="K150" i="24"/>
  <c r="I150" i="24"/>
  <c r="G150" i="24"/>
  <c r="M150" i="24" s="1"/>
  <c r="F150" i="24"/>
  <c r="Q148" i="24"/>
  <c r="O148" i="24"/>
  <c r="K148" i="24"/>
  <c r="I148" i="24"/>
  <c r="F148" i="24"/>
  <c r="G148" i="24" s="1"/>
  <c r="M148" i="24" s="1"/>
  <c r="Q147" i="24"/>
  <c r="O147" i="24"/>
  <c r="K147" i="24"/>
  <c r="I147" i="24"/>
  <c r="F147" i="24"/>
  <c r="G147" i="24" s="1"/>
  <c r="M147" i="24" s="1"/>
  <c r="Q145" i="24"/>
  <c r="Q144" i="24" s="1"/>
  <c r="O145" i="24"/>
  <c r="K145" i="24"/>
  <c r="K144" i="24" s="1"/>
  <c r="I145" i="24"/>
  <c r="I144" i="24" s="1"/>
  <c r="F145" i="24"/>
  <c r="G145" i="24" s="1"/>
  <c r="O144" i="24"/>
  <c r="Q143" i="24"/>
  <c r="O143" i="24"/>
  <c r="K143" i="24"/>
  <c r="I143" i="24"/>
  <c r="F143" i="24"/>
  <c r="G143" i="24" s="1"/>
  <c r="M143" i="24" s="1"/>
  <c r="Q141" i="24"/>
  <c r="O141" i="24"/>
  <c r="K141" i="24"/>
  <c r="I141" i="24"/>
  <c r="F141" i="24"/>
  <c r="G141" i="24" s="1"/>
  <c r="M141" i="24" s="1"/>
  <c r="Q139" i="24"/>
  <c r="O139" i="24"/>
  <c r="K139" i="24"/>
  <c r="I139" i="24"/>
  <c r="G139" i="24"/>
  <c r="M139" i="24" s="1"/>
  <c r="F139" i="24"/>
  <c r="Q138" i="24"/>
  <c r="O138" i="24"/>
  <c r="K138" i="24"/>
  <c r="I138" i="24"/>
  <c r="F138" i="24"/>
  <c r="G138" i="24" s="1"/>
  <c r="M138" i="24" s="1"/>
  <c r="Q137" i="24"/>
  <c r="O137" i="24"/>
  <c r="K137" i="24"/>
  <c r="I137" i="24"/>
  <c r="F137" i="24"/>
  <c r="G137" i="24" s="1"/>
  <c r="M137" i="24" s="1"/>
  <c r="Q134" i="24"/>
  <c r="O134" i="24"/>
  <c r="K134" i="24"/>
  <c r="I134" i="24"/>
  <c r="F134" i="24"/>
  <c r="G134" i="24" s="1"/>
  <c r="M134" i="24" s="1"/>
  <c r="Q133" i="24"/>
  <c r="O133" i="24"/>
  <c r="K133" i="24"/>
  <c r="I133" i="24"/>
  <c r="G133" i="24"/>
  <c r="M133" i="24" s="1"/>
  <c r="F133" i="24"/>
  <c r="Q132" i="24"/>
  <c r="O132" i="24"/>
  <c r="K132" i="24"/>
  <c r="I132" i="24"/>
  <c r="F132" i="24"/>
  <c r="G132" i="24" s="1"/>
  <c r="M132" i="24" s="1"/>
  <c r="Q131" i="24"/>
  <c r="O131" i="24"/>
  <c r="K131" i="24"/>
  <c r="I131" i="24"/>
  <c r="F131" i="24"/>
  <c r="G131" i="24" s="1"/>
  <c r="M131" i="24" s="1"/>
  <c r="Q130" i="24"/>
  <c r="O130" i="24"/>
  <c r="K130" i="24"/>
  <c r="I130" i="24"/>
  <c r="F130" i="24"/>
  <c r="G130" i="24" s="1"/>
  <c r="M130" i="24" s="1"/>
  <c r="Q129" i="24"/>
  <c r="O129" i="24"/>
  <c r="K129" i="24"/>
  <c r="I129" i="24"/>
  <c r="G129" i="24"/>
  <c r="M129" i="24" s="1"/>
  <c r="F129" i="24"/>
  <c r="Q128" i="24"/>
  <c r="O128" i="24"/>
  <c r="O126" i="24" s="1"/>
  <c r="K128" i="24"/>
  <c r="I128" i="24"/>
  <c r="F128" i="24"/>
  <c r="G128" i="24" s="1"/>
  <c r="M128" i="24" s="1"/>
  <c r="Q127" i="24"/>
  <c r="O127" i="24"/>
  <c r="K127" i="24"/>
  <c r="K126" i="24" s="1"/>
  <c r="I127" i="24"/>
  <c r="F127" i="24"/>
  <c r="G127" i="24" s="1"/>
  <c r="Q126" i="24"/>
  <c r="I126" i="24"/>
  <c r="Q125" i="24"/>
  <c r="O125" i="24"/>
  <c r="K125" i="24"/>
  <c r="I125" i="24"/>
  <c r="F125" i="24"/>
  <c r="G125" i="24" s="1"/>
  <c r="M125" i="24" s="1"/>
  <c r="Q124" i="24"/>
  <c r="O124" i="24"/>
  <c r="K124" i="24"/>
  <c r="I124" i="24"/>
  <c r="F124" i="24"/>
  <c r="G124" i="24" s="1"/>
  <c r="Q121" i="24"/>
  <c r="Q120" i="24" s="1"/>
  <c r="O121" i="24"/>
  <c r="K121" i="24"/>
  <c r="K120" i="24" s="1"/>
  <c r="I121" i="24"/>
  <c r="I120" i="24" s="1"/>
  <c r="G121" i="24"/>
  <c r="M121" i="24" s="1"/>
  <c r="F121" i="24"/>
  <c r="O120" i="24"/>
  <c r="Q119" i="24"/>
  <c r="O119" i="24"/>
  <c r="K119" i="24"/>
  <c r="I119" i="24"/>
  <c r="F119" i="24"/>
  <c r="G119" i="24" s="1"/>
  <c r="M119" i="24" s="1"/>
  <c r="Q117" i="24"/>
  <c r="O117" i="24"/>
  <c r="K117" i="24"/>
  <c r="I117" i="24"/>
  <c r="G117" i="24"/>
  <c r="M117" i="24" s="1"/>
  <c r="F117" i="24"/>
  <c r="Q116" i="24"/>
  <c r="Q113" i="24" s="1"/>
  <c r="O116" i="24"/>
  <c r="K116" i="24"/>
  <c r="I116" i="24"/>
  <c r="I113" i="24" s="1"/>
  <c r="G116" i="24"/>
  <c r="M116" i="24" s="1"/>
  <c r="F116" i="24"/>
  <c r="Q114" i="24"/>
  <c r="O114" i="24"/>
  <c r="O113" i="24" s="1"/>
  <c r="K114" i="24"/>
  <c r="I114" i="24"/>
  <c r="F114" i="24"/>
  <c r="G114" i="24" s="1"/>
  <c r="K113" i="24"/>
  <c r="Q112" i="24"/>
  <c r="O112" i="24"/>
  <c r="K112" i="24"/>
  <c r="I112" i="24"/>
  <c r="G112" i="24"/>
  <c r="M112" i="24" s="1"/>
  <c r="F112" i="24"/>
  <c r="Q110" i="24"/>
  <c r="Q109" i="24" s="1"/>
  <c r="O110" i="24"/>
  <c r="O109" i="24" s="1"/>
  <c r="K110" i="24"/>
  <c r="I110" i="24"/>
  <c r="I109" i="24" s="1"/>
  <c r="F110" i="24"/>
  <c r="G110" i="24" s="1"/>
  <c r="K109" i="24"/>
  <c r="Q107" i="24"/>
  <c r="Q106" i="24" s="1"/>
  <c r="O107" i="24"/>
  <c r="O106" i="24" s="1"/>
  <c r="K107" i="24"/>
  <c r="K106" i="24" s="1"/>
  <c r="I107" i="24"/>
  <c r="I106" i="24" s="1"/>
  <c r="G107" i="24"/>
  <c r="G106" i="24" s="1"/>
  <c r="F107" i="24"/>
  <c r="Q105" i="24"/>
  <c r="O105" i="24"/>
  <c r="K105" i="24"/>
  <c r="I105" i="24"/>
  <c r="F105" i="24"/>
  <c r="G105" i="24" s="1"/>
  <c r="M105" i="24" s="1"/>
  <c r="Q104" i="24"/>
  <c r="O104" i="24"/>
  <c r="K104" i="24"/>
  <c r="I104" i="24"/>
  <c r="G104" i="24"/>
  <c r="M104" i="24" s="1"/>
  <c r="F104" i="24"/>
  <c r="Q103" i="24"/>
  <c r="O103" i="24"/>
  <c r="K103" i="24"/>
  <c r="I103" i="24"/>
  <c r="F103" i="24"/>
  <c r="G103" i="24" s="1"/>
  <c r="M103" i="24" s="1"/>
  <c r="Q101" i="24"/>
  <c r="O101" i="24"/>
  <c r="K101" i="24"/>
  <c r="I101" i="24"/>
  <c r="F101" i="24"/>
  <c r="G101" i="24" s="1"/>
  <c r="M101" i="24" s="1"/>
  <c r="Q100" i="24"/>
  <c r="O100" i="24"/>
  <c r="K100" i="24"/>
  <c r="I100" i="24"/>
  <c r="F100" i="24"/>
  <c r="G100" i="24" s="1"/>
  <c r="M100" i="24" s="1"/>
  <c r="Q96" i="24"/>
  <c r="O96" i="24"/>
  <c r="K96" i="24"/>
  <c r="I96" i="24"/>
  <c r="G96" i="24"/>
  <c r="M96" i="24" s="1"/>
  <c r="F96" i="24"/>
  <c r="Q94" i="24"/>
  <c r="O94" i="24"/>
  <c r="K94" i="24"/>
  <c r="I94" i="24"/>
  <c r="F94" i="24"/>
  <c r="G94" i="24" s="1"/>
  <c r="M94" i="24" s="1"/>
  <c r="Q91" i="24"/>
  <c r="O91" i="24"/>
  <c r="K91" i="24"/>
  <c r="I91" i="24"/>
  <c r="F91" i="24"/>
  <c r="G91" i="24" s="1"/>
  <c r="M91" i="24" s="1"/>
  <c r="Q89" i="24"/>
  <c r="Q88" i="24" s="1"/>
  <c r="O89" i="24"/>
  <c r="K89" i="24"/>
  <c r="K88" i="24" s="1"/>
  <c r="I89" i="24"/>
  <c r="I88" i="24" s="1"/>
  <c r="F89" i="24"/>
  <c r="G89" i="24" s="1"/>
  <c r="O88" i="24"/>
  <c r="Q85" i="24"/>
  <c r="O85" i="24"/>
  <c r="K85" i="24"/>
  <c r="I85" i="24"/>
  <c r="F85" i="24"/>
  <c r="G85" i="24" s="1"/>
  <c r="M85" i="24" s="1"/>
  <c r="Q84" i="24"/>
  <c r="O84" i="24"/>
  <c r="K84" i="24"/>
  <c r="I84" i="24"/>
  <c r="F84" i="24"/>
  <c r="G84" i="24" s="1"/>
  <c r="M84" i="24" s="1"/>
  <c r="Q82" i="24"/>
  <c r="O82" i="24"/>
  <c r="K82" i="24"/>
  <c r="I82" i="24"/>
  <c r="G82" i="24"/>
  <c r="M82" i="24" s="1"/>
  <c r="F82" i="24"/>
  <c r="Q80" i="24"/>
  <c r="O80" i="24"/>
  <c r="K80" i="24"/>
  <c r="I80" i="24"/>
  <c r="F80" i="24"/>
  <c r="G80" i="24" s="1"/>
  <c r="M80" i="24" s="1"/>
  <c r="Q79" i="24"/>
  <c r="O79" i="24"/>
  <c r="O78" i="24" s="1"/>
  <c r="K79" i="24"/>
  <c r="K78" i="24" s="1"/>
  <c r="I79" i="24"/>
  <c r="F79" i="24"/>
  <c r="G79" i="24" s="1"/>
  <c r="Q78" i="24"/>
  <c r="I78" i="24"/>
  <c r="Q76" i="24"/>
  <c r="O76" i="24"/>
  <c r="K76" i="24"/>
  <c r="I76" i="24"/>
  <c r="F76" i="24"/>
  <c r="G76" i="24" s="1"/>
  <c r="M76" i="24" s="1"/>
  <c r="Q75" i="24"/>
  <c r="O75" i="24"/>
  <c r="K75" i="24"/>
  <c r="I75" i="24"/>
  <c r="F75" i="24"/>
  <c r="G75" i="24" s="1"/>
  <c r="M75" i="24" s="1"/>
  <c r="Q73" i="24"/>
  <c r="Q72" i="24" s="1"/>
  <c r="O73" i="24"/>
  <c r="K73" i="24"/>
  <c r="K72" i="24" s="1"/>
  <c r="I73" i="24"/>
  <c r="I72" i="24" s="1"/>
  <c r="F73" i="24"/>
  <c r="G73" i="24" s="1"/>
  <c r="O72" i="24"/>
  <c r="Q71" i="24"/>
  <c r="O71" i="24"/>
  <c r="O70" i="24" s="1"/>
  <c r="K71" i="24"/>
  <c r="K70" i="24" s="1"/>
  <c r="I71" i="24"/>
  <c r="F71" i="24"/>
  <c r="G71" i="24" s="1"/>
  <c r="Q70" i="24"/>
  <c r="I70" i="24"/>
  <c r="Q69" i="24"/>
  <c r="O69" i="24"/>
  <c r="K69" i="24"/>
  <c r="I69" i="24"/>
  <c r="F69" i="24"/>
  <c r="G69" i="24" s="1"/>
  <c r="M69" i="24" s="1"/>
  <c r="Q67" i="24"/>
  <c r="O67" i="24"/>
  <c r="K67" i="24"/>
  <c r="I67" i="24"/>
  <c r="F67" i="24"/>
  <c r="G67" i="24" s="1"/>
  <c r="M67" i="24" s="1"/>
  <c r="Q66" i="24"/>
  <c r="O66" i="24"/>
  <c r="K66" i="24"/>
  <c r="I66" i="24"/>
  <c r="F66" i="24"/>
  <c r="G66" i="24" s="1"/>
  <c r="M66" i="24" s="1"/>
  <c r="Q65" i="24"/>
  <c r="O65" i="24"/>
  <c r="K65" i="24"/>
  <c r="I65" i="24"/>
  <c r="G65" i="24"/>
  <c r="M65" i="24" s="1"/>
  <c r="F65" i="24"/>
  <c r="Q63" i="24"/>
  <c r="O63" i="24"/>
  <c r="K63" i="24"/>
  <c r="I63" i="24"/>
  <c r="F63" i="24"/>
  <c r="G63" i="24" s="1"/>
  <c r="M63" i="24" s="1"/>
  <c r="Q62" i="24"/>
  <c r="O62" i="24"/>
  <c r="K62" i="24"/>
  <c r="I62" i="24"/>
  <c r="F62" i="24"/>
  <c r="G62" i="24" s="1"/>
  <c r="M62" i="24" s="1"/>
  <c r="Q61" i="24"/>
  <c r="O61" i="24"/>
  <c r="K61" i="24"/>
  <c r="I61" i="24"/>
  <c r="F61" i="24"/>
  <c r="G61" i="24" s="1"/>
  <c r="M61" i="24" s="1"/>
  <c r="Q59" i="24"/>
  <c r="O59" i="24"/>
  <c r="K59" i="24"/>
  <c r="I59" i="24"/>
  <c r="G59" i="24"/>
  <c r="M59" i="24" s="1"/>
  <c r="F59" i="24"/>
  <c r="Q57" i="24"/>
  <c r="Q56" i="24" s="1"/>
  <c r="O57" i="24"/>
  <c r="O56" i="24" s="1"/>
  <c r="K57" i="24"/>
  <c r="I57" i="24"/>
  <c r="I56" i="24" s="1"/>
  <c r="F57" i="24"/>
  <c r="G57" i="24" s="1"/>
  <c r="K56" i="24"/>
  <c r="Q54" i="24"/>
  <c r="O54" i="24"/>
  <c r="K54" i="24"/>
  <c r="I54" i="24"/>
  <c r="G54" i="24"/>
  <c r="M54" i="24" s="1"/>
  <c r="F54" i="24"/>
  <c r="Q53" i="24"/>
  <c r="O53" i="24"/>
  <c r="K53" i="24"/>
  <c r="I53" i="24"/>
  <c r="F53" i="24"/>
  <c r="G53" i="24" s="1"/>
  <c r="M53" i="24" s="1"/>
  <c r="Q47" i="24"/>
  <c r="O47" i="24"/>
  <c r="K47" i="24"/>
  <c r="I47" i="24"/>
  <c r="F47" i="24"/>
  <c r="G47" i="24" s="1"/>
  <c r="M47" i="24" s="1"/>
  <c r="Q46" i="24"/>
  <c r="O46" i="24"/>
  <c r="K46" i="24"/>
  <c r="I46" i="24"/>
  <c r="F46" i="24"/>
  <c r="G46" i="24" s="1"/>
  <c r="M46" i="24" s="1"/>
  <c r="Q42" i="24"/>
  <c r="O42" i="24"/>
  <c r="K42" i="24"/>
  <c r="I42" i="24"/>
  <c r="G42" i="24"/>
  <c r="M42" i="24" s="1"/>
  <c r="F42" i="24"/>
  <c r="Q38" i="24"/>
  <c r="O38" i="24"/>
  <c r="K38" i="24"/>
  <c r="I38" i="24"/>
  <c r="F38" i="24"/>
  <c r="G38" i="24" s="1"/>
  <c r="M38" i="24" s="1"/>
  <c r="Q33" i="24"/>
  <c r="O33" i="24"/>
  <c r="O32" i="24" s="1"/>
  <c r="K33" i="24"/>
  <c r="K32" i="24" s="1"/>
  <c r="I33" i="24"/>
  <c r="F33" i="24"/>
  <c r="G33" i="24" s="1"/>
  <c r="Q32" i="24"/>
  <c r="I32" i="24"/>
  <c r="Q31" i="24"/>
  <c r="O31" i="24"/>
  <c r="K31" i="24"/>
  <c r="I31" i="24"/>
  <c r="F31" i="24"/>
  <c r="G31" i="24" s="1"/>
  <c r="M31" i="24" s="1"/>
  <c r="Q30" i="24"/>
  <c r="O30" i="24"/>
  <c r="K30" i="24"/>
  <c r="I30" i="24"/>
  <c r="F30" i="24"/>
  <c r="G30" i="24" s="1"/>
  <c r="M30" i="24" s="1"/>
  <c r="Q29" i="24"/>
  <c r="O29" i="24"/>
  <c r="K29" i="24"/>
  <c r="I29" i="24"/>
  <c r="F29" i="24"/>
  <c r="G29" i="24" s="1"/>
  <c r="M29" i="24" s="1"/>
  <c r="Q27" i="24"/>
  <c r="O27" i="24"/>
  <c r="K27" i="24"/>
  <c r="I27" i="24"/>
  <c r="G27" i="24"/>
  <c r="M27" i="24" s="1"/>
  <c r="F27" i="24"/>
  <c r="Q24" i="24"/>
  <c r="O24" i="24"/>
  <c r="K24" i="24"/>
  <c r="I24" i="24"/>
  <c r="G24" i="24"/>
  <c r="M24" i="24" s="1"/>
  <c r="Q20" i="24"/>
  <c r="O20" i="24"/>
  <c r="K20" i="24"/>
  <c r="I20" i="24"/>
  <c r="G20" i="24"/>
  <c r="M20" i="24" s="1"/>
  <c r="Q17" i="24"/>
  <c r="O17" i="24"/>
  <c r="K17" i="24"/>
  <c r="I17" i="24"/>
  <c r="F17" i="24"/>
  <c r="G17" i="24" s="1"/>
  <c r="M17" i="24" s="1"/>
  <c r="Q14" i="24"/>
  <c r="O14" i="24"/>
  <c r="K14" i="24"/>
  <c r="I14" i="24"/>
  <c r="G14" i="24"/>
  <c r="M14" i="24" s="1"/>
  <c r="F14" i="24"/>
  <c r="Q12" i="24"/>
  <c r="Q11" i="24" s="1"/>
  <c r="O12" i="24"/>
  <c r="O11" i="24" s="1"/>
  <c r="K12" i="24"/>
  <c r="I12" i="24"/>
  <c r="I11" i="24" s="1"/>
  <c r="G12" i="24"/>
  <c r="K11" i="24"/>
  <c r="Q9" i="24"/>
  <c r="Q8" i="24" s="1"/>
  <c r="O9" i="24"/>
  <c r="O8" i="24" s="1"/>
  <c r="K9" i="24"/>
  <c r="K8" i="24" s="1"/>
  <c r="I9" i="24"/>
  <c r="I8" i="24" s="1"/>
  <c r="G9" i="24"/>
  <c r="M9" i="24" s="1"/>
  <c r="M8" i="24" s="1"/>
  <c r="F9" i="24"/>
  <c r="G56" i="24" l="1"/>
  <c r="M57" i="24"/>
  <c r="M56" i="24" s="1"/>
  <c r="M155" i="24"/>
  <c r="M154" i="24" s="1"/>
  <c r="G154" i="24"/>
  <c r="M173" i="24"/>
  <c r="M172" i="24" s="1"/>
  <c r="G172" i="24"/>
  <c r="G11" i="24"/>
  <c r="G209" i="24" s="1"/>
  <c r="B107" i="1" s="1"/>
  <c r="M12" i="24"/>
  <c r="M11" i="24" s="1"/>
  <c r="M71" i="24"/>
  <c r="M70" i="24" s="1"/>
  <c r="G70" i="24"/>
  <c r="G109" i="24"/>
  <c r="M110" i="24"/>
  <c r="M109" i="24" s="1"/>
  <c r="G113" i="24"/>
  <c r="M114" i="24"/>
  <c r="M113" i="24" s="1"/>
  <c r="M169" i="24"/>
  <c r="M166" i="24" s="1"/>
  <c r="G166" i="24"/>
  <c r="M33" i="24"/>
  <c r="M32" i="24" s="1"/>
  <c r="G32" i="24"/>
  <c r="M124" i="24"/>
  <c r="M120" i="24" s="1"/>
  <c r="G120" i="24"/>
  <c r="M127" i="24"/>
  <c r="M126" i="24" s="1"/>
  <c r="G126" i="24"/>
  <c r="M73" i="24"/>
  <c r="M72" i="24" s="1"/>
  <c r="G72" i="24"/>
  <c r="M89" i="24"/>
  <c r="M88" i="24" s="1"/>
  <c r="G88" i="24"/>
  <c r="M188" i="24"/>
  <c r="M187" i="24" s="1"/>
  <c r="G187" i="24"/>
  <c r="M145" i="24"/>
  <c r="M144" i="24" s="1"/>
  <c r="G144" i="24"/>
  <c r="M79" i="24"/>
  <c r="M78" i="24" s="1"/>
  <c r="G78" i="24"/>
  <c r="G8" i="24"/>
  <c r="M107" i="24"/>
  <c r="M106" i="24" s="1"/>
  <c r="G210" i="24" l="1"/>
  <c r="G204" i="24"/>
  <c r="D33" i="1" s="1"/>
  <c r="Q212" i="16"/>
  <c r="Q211" i="16" s="1"/>
  <c r="O212" i="16"/>
  <c r="K212" i="16"/>
  <c r="K211" i="16" s="1"/>
  <c r="I212" i="16"/>
  <c r="I211" i="16" s="1"/>
  <c r="G212" i="16"/>
  <c r="O211" i="16"/>
  <c r="Q210" i="16"/>
  <c r="O210" i="16"/>
  <c r="K210" i="16"/>
  <c r="I210" i="16"/>
  <c r="M210" i="16"/>
  <c r="Q204" i="16"/>
  <c r="O204" i="16"/>
  <c r="K204" i="16"/>
  <c r="K197" i="16" s="1"/>
  <c r="I204" i="16"/>
  <c r="F204" i="16"/>
  <c r="M204" i="16" s="1"/>
  <c r="Q202" i="16"/>
  <c r="O202" i="16"/>
  <c r="K202" i="16"/>
  <c r="I202" i="16"/>
  <c r="M202" i="16"/>
  <c r="Q198" i="16"/>
  <c r="O198" i="16"/>
  <c r="O197" i="16" s="1"/>
  <c r="K198" i="16"/>
  <c r="I198" i="16"/>
  <c r="Q196" i="16"/>
  <c r="O196" i="16"/>
  <c r="K196" i="16"/>
  <c r="I196" i="16"/>
  <c r="F196" i="16"/>
  <c r="G196" i="16" s="1"/>
  <c r="M196" i="16" s="1"/>
  <c r="Q194" i="16"/>
  <c r="O194" i="16"/>
  <c r="K194" i="16"/>
  <c r="I194" i="16"/>
  <c r="F194" i="16"/>
  <c r="G194" i="16" s="1"/>
  <c r="M194" i="16" s="1"/>
  <c r="Q192" i="16"/>
  <c r="O192" i="16"/>
  <c r="K192" i="16"/>
  <c r="I192" i="16"/>
  <c r="G192" i="16"/>
  <c r="M192" i="16" s="1"/>
  <c r="Q190" i="16"/>
  <c r="O190" i="16"/>
  <c r="K190" i="16"/>
  <c r="I190" i="16"/>
  <c r="F190" i="16"/>
  <c r="G190" i="16" s="1"/>
  <c r="M190" i="16" s="1"/>
  <c r="Q188" i="16"/>
  <c r="O188" i="16"/>
  <c r="K188" i="16"/>
  <c r="I188" i="16"/>
  <c r="G188" i="16"/>
  <c r="M188" i="16" s="1"/>
  <c r="Q185" i="16"/>
  <c r="O185" i="16"/>
  <c r="K185" i="16"/>
  <c r="I185" i="16"/>
  <c r="F185" i="16"/>
  <c r="G185" i="16" s="1"/>
  <c r="Q183" i="16"/>
  <c r="Q182" i="16" s="1"/>
  <c r="O183" i="16"/>
  <c r="K183" i="16"/>
  <c r="I183" i="16"/>
  <c r="G183" i="16"/>
  <c r="M183" i="16" s="1"/>
  <c r="Q180" i="16"/>
  <c r="O180" i="16"/>
  <c r="K180" i="16"/>
  <c r="I180" i="16"/>
  <c r="F180" i="16"/>
  <c r="G180" i="16" s="1"/>
  <c r="Q178" i="16"/>
  <c r="Q177" i="16" s="1"/>
  <c r="O178" i="16"/>
  <c r="K178" i="16"/>
  <c r="I178" i="16"/>
  <c r="F178" i="16"/>
  <c r="G178" i="16" s="1"/>
  <c r="M178" i="16" s="1"/>
  <c r="Q176" i="16"/>
  <c r="O176" i="16"/>
  <c r="K176" i="16"/>
  <c r="I176" i="16"/>
  <c r="F176" i="16"/>
  <c r="G176" i="16" s="1"/>
  <c r="M176" i="16" s="1"/>
  <c r="Q175" i="16"/>
  <c r="O175" i="16"/>
  <c r="K175" i="16"/>
  <c r="I175" i="16"/>
  <c r="F175" i="16"/>
  <c r="G175" i="16" s="1"/>
  <c r="M175" i="16" s="1"/>
  <c r="Q173" i="16"/>
  <c r="O173" i="16"/>
  <c r="K173" i="16"/>
  <c r="I173" i="16"/>
  <c r="F173" i="16"/>
  <c r="G173" i="16" s="1"/>
  <c r="M173" i="16" s="1"/>
  <c r="Q171" i="16"/>
  <c r="O171" i="16"/>
  <c r="K171" i="16"/>
  <c r="I171" i="16"/>
  <c r="F171" i="16"/>
  <c r="G171" i="16" s="1"/>
  <c r="M171" i="16" s="1"/>
  <c r="Q169" i="16"/>
  <c r="O169" i="16"/>
  <c r="K169" i="16"/>
  <c r="I169" i="16"/>
  <c r="F169" i="16"/>
  <c r="G169" i="16" s="1"/>
  <c r="M169" i="16" s="1"/>
  <c r="Q167" i="16"/>
  <c r="O167" i="16"/>
  <c r="K167" i="16"/>
  <c r="I167" i="16"/>
  <c r="F167" i="16"/>
  <c r="G167" i="16" s="1"/>
  <c r="M167" i="16" s="1"/>
  <c r="Q165" i="16"/>
  <c r="Q164" i="16" s="1"/>
  <c r="O165" i="16"/>
  <c r="K165" i="16"/>
  <c r="I165" i="16"/>
  <c r="G165" i="16"/>
  <c r="F165" i="16"/>
  <c r="Q163" i="16"/>
  <c r="O163" i="16"/>
  <c r="K163" i="16"/>
  <c r="I163" i="16"/>
  <c r="F163" i="16"/>
  <c r="G163" i="16" s="1"/>
  <c r="M163" i="16" s="1"/>
  <c r="Q162" i="16"/>
  <c r="O162" i="16"/>
  <c r="K162" i="16"/>
  <c r="I162" i="16"/>
  <c r="M162" i="16"/>
  <c r="Q160" i="16"/>
  <c r="O160" i="16"/>
  <c r="K160" i="16"/>
  <c r="I160" i="16"/>
  <c r="F160" i="16"/>
  <c r="G160" i="16" s="1"/>
  <c r="M160" i="16" s="1"/>
  <c r="Q159" i="16"/>
  <c r="O159" i="16"/>
  <c r="K159" i="16"/>
  <c r="I159" i="16"/>
  <c r="F159" i="16"/>
  <c r="G159" i="16" s="1"/>
  <c r="Q158" i="16"/>
  <c r="O158" i="16"/>
  <c r="K158" i="16"/>
  <c r="I158" i="16"/>
  <c r="F158" i="16"/>
  <c r="G158" i="16" s="1"/>
  <c r="M158" i="16" s="1"/>
  <c r="Q156" i="16"/>
  <c r="O156" i="16"/>
  <c r="K156" i="16"/>
  <c r="I156" i="16"/>
  <c r="F156" i="16"/>
  <c r="G156" i="16" s="1"/>
  <c r="M156" i="16" s="1"/>
  <c r="Q154" i="16"/>
  <c r="O154" i="16"/>
  <c r="K154" i="16"/>
  <c r="I154" i="16"/>
  <c r="F154" i="16"/>
  <c r="G154" i="16" s="1"/>
  <c r="M154" i="16" s="1"/>
  <c r="Q152" i="16"/>
  <c r="O152" i="16"/>
  <c r="K152" i="16"/>
  <c r="I152" i="16"/>
  <c r="F152" i="16"/>
  <c r="G152" i="16" s="1"/>
  <c r="M152" i="16" s="1"/>
  <c r="Q150" i="16"/>
  <c r="O150" i="16"/>
  <c r="K150" i="16"/>
  <c r="I150" i="16"/>
  <c r="F150" i="16"/>
  <c r="G150" i="16" s="1"/>
  <c r="M150" i="16" s="1"/>
  <c r="Q149" i="16"/>
  <c r="O149" i="16"/>
  <c r="K149" i="16"/>
  <c r="I149" i="16"/>
  <c r="F149" i="16"/>
  <c r="G149" i="16" s="1"/>
  <c r="M149" i="16" s="1"/>
  <c r="Q146" i="16"/>
  <c r="O146" i="16"/>
  <c r="K146" i="16"/>
  <c r="I146" i="16"/>
  <c r="F146" i="16"/>
  <c r="G146" i="16" s="1"/>
  <c r="M146" i="16" s="1"/>
  <c r="Q145" i="16"/>
  <c r="O145" i="16"/>
  <c r="K145" i="16"/>
  <c r="I145" i="16"/>
  <c r="F145" i="16"/>
  <c r="G145" i="16" s="1"/>
  <c r="M145" i="16" s="1"/>
  <c r="Q144" i="16"/>
  <c r="O144" i="16"/>
  <c r="K144" i="16"/>
  <c r="I144" i="16"/>
  <c r="F144" i="16"/>
  <c r="G144" i="16" s="1"/>
  <c r="M144" i="16" s="1"/>
  <c r="Q143" i="16"/>
  <c r="O143" i="16"/>
  <c r="K143" i="16"/>
  <c r="I143" i="16"/>
  <c r="F143" i="16"/>
  <c r="G143" i="16" s="1"/>
  <c r="M143" i="16" s="1"/>
  <c r="Q142" i="16"/>
  <c r="O142" i="16"/>
  <c r="K142" i="16"/>
  <c r="I142" i="16"/>
  <c r="G142" i="16"/>
  <c r="M142" i="16" s="1"/>
  <c r="F142" i="16"/>
  <c r="Q141" i="16"/>
  <c r="O141" i="16"/>
  <c r="K141" i="16"/>
  <c r="I141" i="16"/>
  <c r="F141" i="16"/>
  <c r="G141" i="16" s="1"/>
  <c r="M141" i="16" s="1"/>
  <c r="Q140" i="16"/>
  <c r="O140" i="16"/>
  <c r="K140" i="16"/>
  <c r="I140" i="16"/>
  <c r="G140" i="16"/>
  <c r="M140" i="16" s="1"/>
  <c r="F140" i="16"/>
  <c r="Q138" i="16"/>
  <c r="O138" i="16"/>
  <c r="K138" i="16"/>
  <c r="I138" i="16"/>
  <c r="F138" i="16"/>
  <c r="G138" i="16" s="1"/>
  <c r="M138" i="16" s="1"/>
  <c r="Q137" i="16"/>
  <c r="O137" i="16"/>
  <c r="O135" i="16" s="1"/>
  <c r="K137" i="16"/>
  <c r="I137" i="16"/>
  <c r="F137" i="16"/>
  <c r="G137" i="16" s="1"/>
  <c r="Q136" i="16"/>
  <c r="O136" i="16"/>
  <c r="K136" i="16"/>
  <c r="I136" i="16"/>
  <c r="G136" i="16"/>
  <c r="M136" i="16" s="1"/>
  <c r="F136" i="16"/>
  <c r="Q133" i="16"/>
  <c r="Q132" i="16" s="1"/>
  <c r="O133" i="16"/>
  <c r="O132" i="16" s="1"/>
  <c r="K133" i="16"/>
  <c r="K132" i="16" s="1"/>
  <c r="I133" i="16"/>
  <c r="F133" i="16"/>
  <c r="G133" i="16" s="1"/>
  <c r="I132" i="16"/>
  <c r="Q131" i="16"/>
  <c r="O131" i="16"/>
  <c r="K131" i="16"/>
  <c r="I131" i="16"/>
  <c r="F131" i="16"/>
  <c r="G131" i="16" s="1"/>
  <c r="Q129" i="16"/>
  <c r="O129" i="16"/>
  <c r="K129" i="16"/>
  <c r="K128" i="16" s="1"/>
  <c r="I129" i="16"/>
  <c r="F129" i="16"/>
  <c r="G129" i="16" s="1"/>
  <c r="M129" i="16" s="1"/>
  <c r="Q128" i="16"/>
  <c r="O128" i="16"/>
  <c r="Q127" i="16"/>
  <c r="O127" i="16"/>
  <c r="K127" i="16"/>
  <c r="I127" i="16"/>
  <c r="F127" i="16"/>
  <c r="G127" i="16" s="1"/>
  <c r="Q125" i="16"/>
  <c r="Q124" i="16" s="1"/>
  <c r="O125" i="16"/>
  <c r="K125" i="16"/>
  <c r="K124" i="16" s="1"/>
  <c r="I125" i="16"/>
  <c r="F125" i="16"/>
  <c r="G125" i="16" s="1"/>
  <c r="M125" i="16" s="1"/>
  <c r="I124" i="16"/>
  <c r="Q122" i="16"/>
  <c r="O122" i="16"/>
  <c r="K122" i="16"/>
  <c r="K121" i="16" s="1"/>
  <c r="I122" i="16"/>
  <c r="F122" i="16"/>
  <c r="G122" i="16" s="1"/>
  <c r="Q121" i="16"/>
  <c r="O121" i="16"/>
  <c r="I121" i="16"/>
  <c r="Q120" i="16"/>
  <c r="O120" i="16"/>
  <c r="K120" i="16"/>
  <c r="I120" i="16"/>
  <c r="F120" i="16"/>
  <c r="G120" i="16" s="1"/>
  <c r="M120" i="16" s="1"/>
  <c r="Q119" i="16"/>
  <c r="O119" i="16"/>
  <c r="K119" i="16"/>
  <c r="I119" i="16"/>
  <c r="F119" i="16"/>
  <c r="G119" i="16" s="1"/>
  <c r="M119" i="16" s="1"/>
  <c r="Q118" i="16"/>
  <c r="O118" i="16"/>
  <c r="K118" i="16"/>
  <c r="I118" i="16"/>
  <c r="F118" i="16"/>
  <c r="G118" i="16" s="1"/>
  <c r="M118" i="16" s="1"/>
  <c r="Q117" i="16"/>
  <c r="O117" i="16"/>
  <c r="K117" i="16"/>
  <c r="I117" i="16"/>
  <c r="G117" i="16"/>
  <c r="M117" i="16" s="1"/>
  <c r="Q116" i="16"/>
  <c r="O116" i="16"/>
  <c r="K116" i="16"/>
  <c r="I116" i="16"/>
  <c r="F116" i="16"/>
  <c r="G116" i="16" s="1"/>
  <c r="M116" i="16" s="1"/>
  <c r="Q112" i="16"/>
  <c r="O112" i="16"/>
  <c r="K112" i="16"/>
  <c r="I112" i="16"/>
  <c r="F112" i="16"/>
  <c r="G112" i="16" s="1"/>
  <c r="M112" i="16" s="1"/>
  <c r="Q110" i="16"/>
  <c r="O110" i="16"/>
  <c r="K110" i="16"/>
  <c r="I110" i="16"/>
  <c r="G110" i="16"/>
  <c r="M110" i="16" s="1"/>
  <c r="F110" i="16"/>
  <c r="Q107" i="16"/>
  <c r="O107" i="16"/>
  <c r="K107" i="16"/>
  <c r="I107" i="16"/>
  <c r="G107" i="16"/>
  <c r="M107" i="16" s="1"/>
  <c r="F107" i="16"/>
  <c r="Q103" i="16"/>
  <c r="O103" i="16"/>
  <c r="K103" i="16"/>
  <c r="K102" i="16" s="1"/>
  <c r="I103" i="16"/>
  <c r="F103" i="16"/>
  <c r="G103" i="16" s="1"/>
  <c r="G102" i="16" s="1"/>
  <c r="Q100" i="16"/>
  <c r="O100" i="16"/>
  <c r="K100" i="16"/>
  <c r="I100" i="16"/>
  <c r="F100" i="16"/>
  <c r="G100" i="16" s="1"/>
  <c r="M100" i="16" s="1"/>
  <c r="Q97" i="16"/>
  <c r="O97" i="16"/>
  <c r="K97" i="16"/>
  <c r="I97" i="16"/>
  <c r="F97" i="16"/>
  <c r="G97" i="16" s="1"/>
  <c r="M97" i="16" s="1"/>
  <c r="Q94" i="16"/>
  <c r="Q83" i="16" s="1"/>
  <c r="O94" i="16"/>
  <c r="K94" i="16"/>
  <c r="I94" i="16"/>
  <c r="F94" i="16"/>
  <c r="G94" i="16" s="1"/>
  <c r="M94" i="16" s="1"/>
  <c r="Q92" i="16"/>
  <c r="O92" i="16"/>
  <c r="K92" i="16"/>
  <c r="I92" i="16"/>
  <c r="F92" i="16"/>
  <c r="G92" i="16" s="1"/>
  <c r="M92" i="16" s="1"/>
  <c r="Q89" i="16"/>
  <c r="O89" i="16"/>
  <c r="K89" i="16"/>
  <c r="I89" i="16"/>
  <c r="F89" i="16"/>
  <c r="G89" i="16" s="1"/>
  <c r="M89" i="16" s="1"/>
  <c r="Q87" i="16"/>
  <c r="O87" i="16"/>
  <c r="K87" i="16"/>
  <c r="I87" i="16"/>
  <c r="F87" i="16"/>
  <c r="G87" i="16" s="1"/>
  <c r="M87" i="16" s="1"/>
  <c r="Q85" i="16"/>
  <c r="O85" i="16"/>
  <c r="K85" i="16"/>
  <c r="I85" i="16"/>
  <c r="F85" i="16"/>
  <c r="G85" i="16" s="1"/>
  <c r="M85" i="16" s="1"/>
  <c r="Q84" i="16"/>
  <c r="O84" i="16"/>
  <c r="K84" i="16"/>
  <c r="I84" i="16"/>
  <c r="F84" i="16"/>
  <c r="G84" i="16" s="1"/>
  <c r="Q81" i="16"/>
  <c r="O81" i="16"/>
  <c r="O80" i="16" s="1"/>
  <c r="K81" i="16"/>
  <c r="K80" i="16" s="1"/>
  <c r="I81" i="16"/>
  <c r="F81" i="16"/>
  <c r="G81" i="16" s="1"/>
  <c r="Q80" i="16"/>
  <c r="I80" i="16"/>
  <c r="Q79" i="16"/>
  <c r="Q78" i="16" s="1"/>
  <c r="O79" i="16"/>
  <c r="O78" i="16" s="1"/>
  <c r="K79" i="16"/>
  <c r="K78" i="16" s="1"/>
  <c r="I79" i="16"/>
  <c r="I78" i="16" s="1"/>
  <c r="F79" i="16"/>
  <c r="G79" i="16" s="1"/>
  <c r="Q76" i="16"/>
  <c r="O76" i="16"/>
  <c r="K76" i="16"/>
  <c r="I76" i="16"/>
  <c r="F76" i="16"/>
  <c r="G76" i="16" s="1"/>
  <c r="M76" i="16" s="1"/>
  <c r="Q74" i="16"/>
  <c r="O74" i="16"/>
  <c r="K74" i="16"/>
  <c r="I74" i="16"/>
  <c r="F74" i="16"/>
  <c r="G74" i="16" s="1"/>
  <c r="M74" i="16" s="1"/>
  <c r="Q71" i="16"/>
  <c r="O71" i="16"/>
  <c r="K71" i="16"/>
  <c r="I71" i="16"/>
  <c r="F71" i="16"/>
  <c r="G71" i="16" s="1"/>
  <c r="M71" i="16" s="1"/>
  <c r="Q70" i="16"/>
  <c r="O70" i="16"/>
  <c r="K70" i="16"/>
  <c r="I70" i="16"/>
  <c r="G70" i="16"/>
  <c r="M70" i="16" s="1"/>
  <c r="Q69" i="16"/>
  <c r="O69" i="16"/>
  <c r="K69" i="16"/>
  <c r="I69" i="16"/>
  <c r="F69" i="16"/>
  <c r="G69" i="16" s="1"/>
  <c r="M69" i="16" s="1"/>
  <c r="Q67" i="16"/>
  <c r="O67" i="16"/>
  <c r="K67" i="16"/>
  <c r="I67" i="16"/>
  <c r="F67" i="16"/>
  <c r="G67" i="16" s="1"/>
  <c r="M67" i="16" s="1"/>
  <c r="Q64" i="16"/>
  <c r="O64" i="16"/>
  <c r="K64" i="16"/>
  <c r="I64" i="16"/>
  <c r="F64" i="16"/>
  <c r="G64" i="16" s="1"/>
  <c r="M64" i="16" s="1"/>
  <c r="Q62" i="16"/>
  <c r="O62" i="16"/>
  <c r="K62" i="16"/>
  <c r="I62" i="16"/>
  <c r="F62" i="16"/>
  <c r="G62" i="16" s="1"/>
  <c r="M62" i="16" s="1"/>
  <c r="Q61" i="16"/>
  <c r="O61" i="16"/>
  <c r="K61" i="16"/>
  <c r="I61" i="16"/>
  <c r="F61" i="16"/>
  <c r="G61" i="16" s="1"/>
  <c r="M61" i="16" s="1"/>
  <c r="Q59" i="16"/>
  <c r="O59" i="16"/>
  <c r="K59" i="16"/>
  <c r="I59" i="16"/>
  <c r="F59" i="16"/>
  <c r="G59" i="16" s="1"/>
  <c r="M59" i="16" s="1"/>
  <c r="Q57" i="16"/>
  <c r="O57" i="16"/>
  <c r="K57" i="16"/>
  <c r="I57" i="16"/>
  <c r="G57" i="16"/>
  <c r="Q54" i="16"/>
  <c r="O54" i="16"/>
  <c r="K54" i="16"/>
  <c r="I54" i="16"/>
  <c r="G54" i="16"/>
  <c r="M54" i="16" s="1"/>
  <c r="Q48" i="16"/>
  <c r="O48" i="16"/>
  <c r="K48" i="16"/>
  <c r="I48" i="16"/>
  <c r="F48" i="16"/>
  <c r="G48" i="16" s="1"/>
  <c r="M48" i="16" s="1"/>
  <c r="Q45" i="16"/>
  <c r="O45" i="16"/>
  <c r="K45" i="16"/>
  <c r="I45" i="16"/>
  <c r="F45" i="16"/>
  <c r="G45" i="16" s="1"/>
  <c r="M45" i="16" s="1"/>
  <c r="Q41" i="16"/>
  <c r="O41" i="16"/>
  <c r="K41" i="16"/>
  <c r="I41" i="16"/>
  <c r="F41" i="16"/>
  <c r="G41" i="16" s="1"/>
  <c r="Q34" i="16"/>
  <c r="Q33" i="16" s="1"/>
  <c r="O34" i="16"/>
  <c r="O33" i="16" s="1"/>
  <c r="K34" i="16"/>
  <c r="K33" i="16" s="1"/>
  <c r="I34" i="16"/>
  <c r="I33" i="16" s="1"/>
  <c r="G34" i="16"/>
  <c r="Q32" i="16"/>
  <c r="O32" i="16"/>
  <c r="K32" i="16"/>
  <c r="I32" i="16"/>
  <c r="G32" i="16"/>
  <c r="M32" i="16" s="1"/>
  <c r="Q31" i="16"/>
  <c r="O31" i="16"/>
  <c r="K31" i="16"/>
  <c r="I31" i="16"/>
  <c r="G31" i="16"/>
  <c r="M31" i="16" s="1"/>
  <c r="Q29" i="16"/>
  <c r="O29" i="16"/>
  <c r="K29" i="16"/>
  <c r="I29" i="16"/>
  <c r="F29" i="16"/>
  <c r="G29" i="16" s="1"/>
  <c r="M29" i="16" s="1"/>
  <c r="Q26" i="16"/>
  <c r="O26" i="16"/>
  <c r="K26" i="16"/>
  <c r="I26" i="16"/>
  <c r="F26" i="16"/>
  <c r="G26" i="16" s="1"/>
  <c r="M26" i="16" s="1"/>
  <c r="Q24" i="16"/>
  <c r="O24" i="16"/>
  <c r="K24" i="16"/>
  <c r="I24" i="16"/>
  <c r="F24" i="16"/>
  <c r="G24" i="16" s="1"/>
  <c r="M24" i="16" s="1"/>
  <c r="Q22" i="16"/>
  <c r="O22" i="16"/>
  <c r="K22" i="16"/>
  <c r="I22" i="16"/>
  <c r="F22" i="16"/>
  <c r="G22" i="16" s="1"/>
  <c r="M22" i="16" s="1"/>
  <c r="Q20" i="16"/>
  <c r="O20" i="16"/>
  <c r="K20" i="16"/>
  <c r="I20" i="16"/>
  <c r="F20" i="16"/>
  <c r="G20" i="16" s="1"/>
  <c r="Q17" i="16"/>
  <c r="O17" i="16"/>
  <c r="K17" i="16"/>
  <c r="I17" i="16"/>
  <c r="F17" i="16"/>
  <c r="G17" i="16" s="1"/>
  <c r="M17" i="16" s="1"/>
  <c r="Q14" i="16"/>
  <c r="O14" i="16"/>
  <c r="K14" i="16"/>
  <c r="I14" i="16"/>
  <c r="F14" i="16"/>
  <c r="G14" i="16" s="1"/>
  <c r="M14" i="16" s="1"/>
  <c r="Q12" i="16"/>
  <c r="O12" i="16"/>
  <c r="K12" i="16"/>
  <c r="I12" i="16"/>
  <c r="F12" i="16"/>
  <c r="G12" i="16" s="1"/>
  <c r="M12" i="16" s="1"/>
  <c r="Q9" i="16"/>
  <c r="O9" i="16"/>
  <c r="O8" i="16" s="1"/>
  <c r="K9" i="16"/>
  <c r="K8" i="16" s="1"/>
  <c r="I9" i="16"/>
  <c r="I8" i="16" s="1"/>
  <c r="G9" i="16"/>
  <c r="Q8" i="16"/>
  <c r="M212" i="16" l="1"/>
  <c r="M211" i="16" s="1"/>
  <c r="G211" i="16"/>
  <c r="G220" i="16" s="1"/>
  <c r="O11" i="16"/>
  <c r="O40" i="16"/>
  <c r="O83" i="16"/>
  <c r="O155" i="16"/>
  <c r="O177" i="16"/>
  <c r="I83" i="16"/>
  <c r="Q102" i="16"/>
  <c r="O124" i="16"/>
  <c r="I155" i="16"/>
  <c r="I56" i="16"/>
  <c r="Q56" i="16"/>
  <c r="I128" i="16"/>
  <c r="K164" i="16"/>
  <c r="K177" i="16"/>
  <c r="I182" i="16"/>
  <c r="M20" i="16"/>
  <c r="G11" i="16"/>
  <c r="I40" i="16"/>
  <c r="O56" i="16"/>
  <c r="O102" i="16"/>
  <c r="I102" i="16"/>
  <c r="K135" i="16"/>
  <c r="I164" i="16"/>
  <c r="I177" i="16"/>
  <c r="K11" i="16"/>
  <c r="K40" i="16"/>
  <c r="K83" i="16"/>
  <c r="Q135" i="16"/>
  <c r="O182" i="16"/>
  <c r="Q197" i="16"/>
  <c r="I135" i="16"/>
  <c r="Q155" i="16"/>
  <c r="K155" i="16"/>
  <c r="O164" i="16"/>
  <c r="K182" i="16"/>
  <c r="I197" i="16"/>
  <c r="Q40" i="16"/>
  <c r="K56" i="16"/>
  <c r="G164" i="16"/>
  <c r="M34" i="16"/>
  <c r="M33" i="16" s="1"/>
  <c r="G33" i="16"/>
  <c r="M57" i="16"/>
  <c r="M56" i="16" s="1"/>
  <c r="G56" i="16"/>
  <c r="M11" i="16"/>
  <c r="M122" i="16"/>
  <c r="M121" i="16" s="1"/>
  <c r="G121" i="16"/>
  <c r="M131" i="16"/>
  <c r="G128" i="16"/>
  <c r="M133" i="16"/>
  <c r="M132" i="16" s="1"/>
  <c r="G132" i="16"/>
  <c r="M137" i="16"/>
  <c r="M135" i="16" s="1"/>
  <c r="G135" i="16"/>
  <c r="M9" i="16"/>
  <c r="M8" i="16" s="1"/>
  <c r="G8" i="16"/>
  <c r="G214" i="16" s="1"/>
  <c r="I11" i="16"/>
  <c r="G40" i="16"/>
  <c r="M81" i="16"/>
  <c r="M80" i="16" s="1"/>
  <c r="G80" i="16"/>
  <c r="M84" i="16"/>
  <c r="M83" i="16" s="1"/>
  <c r="G83" i="16"/>
  <c r="G78" i="16"/>
  <c r="M79" i="16"/>
  <c r="M78" i="16" s="1"/>
  <c r="M127" i="16"/>
  <c r="M124" i="16" s="1"/>
  <c r="G124" i="16"/>
  <c r="M128" i="16"/>
  <c r="M159" i="16"/>
  <c r="M155" i="16" s="1"/>
  <c r="G155" i="16"/>
  <c r="M180" i="16"/>
  <c r="M177" i="16" s="1"/>
  <c r="G177" i="16"/>
  <c r="M198" i="16"/>
  <c r="M197" i="16" s="1"/>
  <c r="Q11" i="16"/>
  <c r="M185" i="16"/>
  <c r="M182" i="16" s="1"/>
  <c r="G182" i="16"/>
  <c r="G219" i="16" s="1"/>
  <c r="M41" i="16"/>
  <c r="M40" i="16" s="1"/>
  <c r="M165" i="16"/>
  <c r="M164" i="16" s="1"/>
  <c r="M103" i="16"/>
  <c r="M102" i="16" s="1"/>
  <c r="G218" i="16" l="1"/>
  <c r="B106" i="1" s="1"/>
  <c r="D27" i="1"/>
  <c r="Q251" i="7"/>
  <c r="Q250" i="7" s="1"/>
  <c r="O251" i="7"/>
  <c r="K251" i="7"/>
  <c r="K250" i="7" s="1"/>
  <c r="I251" i="7"/>
  <c r="I250" i="7" s="1"/>
  <c r="G251" i="7"/>
  <c r="O250" i="7"/>
  <c r="Q249" i="7"/>
  <c r="O249" i="7"/>
  <c r="K249" i="7"/>
  <c r="I249" i="7"/>
  <c r="G249" i="7"/>
  <c r="M249" i="7" s="1"/>
  <c r="Q242" i="7"/>
  <c r="O242" i="7"/>
  <c r="K242" i="7"/>
  <c r="I242" i="7"/>
  <c r="G242" i="7"/>
  <c r="M242" i="7" s="1"/>
  <c r="Q240" i="7"/>
  <c r="O240" i="7"/>
  <c r="K240" i="7"/>
  <c r="I240" i="7"/>
  <c r="G240" i="7"/>
  <c r="Q234" i="7"/>
  <c r="Q233" i="7" s="1"/>
  <c r="O234" i="7"/>
  <c r="O233" i="7" s="1"/>
  <c r="K234" i="7"/>
  <c r="I234" i="7"/>
  <c r="I233" i="7" s="1"/>
  <c r="G234" i="7"/>
  <c r="K233" i="7"/>
  <c r="Q232" i="7"/>
  <c r="O232" i="7"/>
  <c r="K232" i="7"/>
  <c r="I232" i="7"/>
  <c r="G232" i="7"/>
  <c r="M232" i="7" s="1"/>
  <c r="F232" i="7"/>
  <c r="Q230" i="7"/>
  <c r="O230" i="7"/>
  <c r="K230" i="7"/>
  <c r="I230" i="7"/>
  <c r="F230" i="7"/>
  <c r="G230" i="7" s="1"/>
  <c r="M230" i="7" s="1"/>
  <c r="Q228" i="7"/>
  <c r="O228" i="7"/>
  <c r="K228" i="7"/>
  <c r="I228" i="7"/>
  <c r="G228" i="7"/>
  <c r="M228" i="7" s="1"/>
  <c r="F228" i="7"/>
  <c r="Q226" i="7"/>
  <c r="O226" i="7"/>
  <c r="K226" i="7"/>
  <c r="I226" i="7"/>
  <c r="G226" i="7"/>
  <c r="M226" i="7" s="1"/>
  <c r="Q224" i="7"/>
  <c r="O224" i="7"/>
  <c r="K224" i="7"/>
  <c r="I224" i="7"/>
  <c r="G224" i="7"/>
  <c r="M224" i="7" s="1"/>
  <c r="F224" i="7"/>
  <c r="Q221" i="7"/>
  <c r="Q218" i="7" s="1"/>
  <c r="O221" i="7"/>
  <c r="K221" i="7"/>
  <c r="I221" i="7"/>
  <c r="I218" i="7" s="1"/>
  <c r="F221" i="7"/>
  <c r="G221" i="7" s="1"/>
  <c r="M221" i="7" s="1"/>
  <c r="Q219" i="7"/>
  <c r="O219" i="7"/>
  <c r="O218" i="7" s="1"/>
  <c r="K219" i="7"/>
  <c r="K218" i="7" s="1"/>
  <c r="I219" i="7"/>
  <c r="G219" i="7"/>
  <c r="M219" i="7" s="1"/>
  <c r="F219" i="7"/>
  <c r="Q215" i="7"/>
  <c r="O215" i="7"/>
  <c r="K215" i="7"/>
  <c r="I215" i="7"/>
  <c r="F215" i="7"/>
  <c r="G215" i="7" s="1"/>
  <c r="M215" i="7" s="1"/>
  <c r="Q213" i="7"/>
  <c r="O213" i="7"/>
  <c r="O210" i="7" s="1"/>
  <c r="K213" i="7"/>
  <c r="I213" i="7"/>
  <c r="G213" i="7"/>
  <c r="M213" i="7" s="1"/>
  <c r="F213" i="7"/>
  <c r="Q211" i="7"/>
  <c r="Q210" i="7" s="1"/>
  <c r="O211" i="7"/>
  <c r="K211" i="7"/>
  <c r="I211" i="7"/>
  <c r="I210" i="7" s="1"/>
  <c r="F211" i="7"/>
  <c r="G211" i="7" s="1"/>
  <c r="K210" i="7"/>
  <c r="Q209" i="7"/>
  <c r="O209" i="7"/>
  <c r="K209" i="7"/>
  <c r="I209" i="7"/>
  <c r="G209" i="7"/>
  <c r="M209" i="7" s="1"/>
  <c r="F209" i="7"/>
  <c r="Q207" i="7"/>
  <c r="O207" i="7"/>
  <c r="K207" i="7"/>
  <c r="I207" i="7"/>
  <c r="G207" i="7"/>
  <c r="M207" i="7" s="1"/>
  <c r="Q204" i="7"/>
  <c r="O204" i="7"/>
  <c r="K204" i="7"/>
  <c r="I204" i="7"/>
  <c r="G204" i="7"/>
  <c r="M204" i="7" s="1"/>
  <c r="Q202" i="7"/>
  <c r="O202" i="7"/>
  <c r="K202" i="7"/>
  <c r="I202" i="7"/>
  <c r="F202" i="7"/>
  <c r="G202" i="7" s="1"/>
  <c r="M202" i="7" s="1"/>
  <c r="Q201" i="7"/>
  <c r="O201" i="7"/>
  <c r="K201" i="7"/>
  <c r="I201" i="7"/>
  <c r="G201" i="7"/>
  <c r="M201" i="7" s="1"/>
  <c r="Q199" i="7"/>
  <c r="Q196" i="7" s="1"/>
  <c r="O199" i="7"/>
  <c r="K199" i="7"/>
  <c r="I199" i="7"/>
  <c r="I196" i="7" s="1"/>
  <c r="F199" i="7"/>
  <c r="G199" i="7" s="1"/>
  <c r="M199" i="7" s="1"/>
  <c r="Q197" i="7"/>
  <c r="O197" i="7"/>
  <c r="O196" i="7" s="1"/>
  <c r="K197" i="7"/>
  <c r="K196" i="7" s="1"/>
  <c r="I197" i="7"/>
  <c r="G197" i="7"/>
  <c r="Q195" i="7"/>
  <c r="O195" i="7"/>
  <c r="K195" i="7"/>
  <c r="I195" i="7"/>
  <c r="G195" i="7"/>
  <c r="M195" i="7" s="1"/>
  <c r="Q194" i="7"/>
  <c r="O194" i="7"/>
  <c r="K194" i="7"/>
  <c r="I194" i="7"/>
  <c r="G194" i="7"/>
  <c r="M194" i="7" s="1"/>
  <c r="Q192" i="7"/>
  <c r="O192" i="7"/>
  <c r="K192" i="7"/>
  <c r="I192" i="7"/>
  <c r="G192" i="7"/>
  <c r="M192" i="7" s="1"/>
  <c r="Q191" i="7"/>
  <c r="O191" i="7"/>
  <c r="K191" i="7"/>
  <c r="I191" i="7"/>
  <c r="G191" i="7"/>
  <c r="M191" i="7" s="1"/>
  <c r="Q190" i="7"/>
  <c r="Q187" i="7" s="1"/>
  <c r="O190" i="7"/>
  <c r="K190" i="7"/>
  <c r="I190" i="7"/>
  <c r="I187" i="7" s="1"/>
  <c r="G190" i="7"/>
  <c r="M190" i="7" s="1"/>
  <c r="Q188" i="7"/>
  <c r="O188" i="7"/>
  <c r="O187" i="7" s="1"/>
  <c r="K188" i="7"/>
  <c r="K187" i="7" s="1"/>
  <c r="I188" i="7"/>
  <c r="G188" i="7"/>
  <c r="Q186" i="7"/>
  <c r="O186" i="7"/>
  <c r="K186" i="7"/>
  <c r="I186" i="7"/>
  <c r="G186" i="7"/>
  <c r="M186" i="7" s="1"/>
  <c r="Q184" i="7"/>
  <c r="O184" i="7"/>
  <c r="K184" i="7"/>
  <c r="I184" i="7"/>
  <c r="G184" i="7"/>
  <c r="M184" i="7" s="1"/>
  <c r="Q182" i="7"/>
  <c r="O182" i="7"/>
  <c r="K182" i="7"/>
  <c r="I182" i="7"/>
  <c r="G182" i="7"/>
  <c r="M182" i="7" s="1"/>
  <c r="Q181" i="7"/>
  <c r="O181" i="7"/>
  <c r="K181" i="7"/>
  <c r="I181" i="7"/>
  <c r="G181" i="7"/>
  <c r="M181" i="7" s="1"/>
  <c r="Q178" i="7"/>
  <c r="O178" i="7"/>
  <c r="K178" i="7"/>
  <c r="I178" i="7"/>
  <c r="G178" i="7"/>
  <c r="M178" i="7" s="1"/>
  <c r="Q177" i="7"/>
  <c r="O177" i="7"/>
  <c r="K177" i="7"/>
  <c r="I177" i="7"/>
  <c r="G177" i="7"/>
  <c r="M177" i="7" s="1"/>
  <c r="Q176" i="7"/>
  <c r="O176" i="7"/>
  <c r="K176" i="7"/>
  <c r="I176" i="7"/>
  <c r="G176" i="7"/>
  <c r="M176" i="7" s="1"/>
  <c r="Q175" i="7"/>
  <c r="O175" i="7"/>
  <c r="K175" i="7"/>
  <c r="I175" i="7"/>
  <c r="G175" i="7"/>
  <c r="M175" i="7" s="1"/>
  <c r="Q174" i="7"/>
  <c r="O174" i="7"/>
  <c r="K174" i="7"/>
  <c r="I174" i="7"/>
  <c r="G174" i="7"/>
  <c r="M174" i="7" s="1"/>
  <c r="Q173" i="7"/>
  <c r="O173" i="7"/>
  <c r="K173" i="7"/>
  <c r="I173" i="7"/>
  <c r="G173" i="7"/>
  <c r="M173" i="7" s="1"/>
  <c r="Q172" i="7"/>
  <c r="O172" i="7"/>
  <c r="K172" i="7"/>
  <c r="I172" i="7"/>
  <c r="G172" i="7"/>
  <c r="M172" i="7" s="1"/>
  <c r="Q170" i="7"/>
  <c r="O170" i="7"/>
  <c r="K170" i="7"/>
  <c r="I170" i="7"/>
  <c r="G170" i="7"/>
  <c r="M170" i="7" s="1"/>
  <c r="Q169" i="7"/>
  <c r="O169" i="7"/>
  <c r="K169" i="7"/>
  <c r="I169" i="7"/>
  <c r="G169" i="7"/>
  <c r="M169" i="7" s="1"/>
  <c r="Q168" i="7"/>
  <c r="O168" i="7"/>
  <c r="K168" i="7"/>
  <c r="I168" i="7"/>
  <c r="G168" i="7"/>
  <c r="M168" i="7" s="1"/>
  <c r="Q167" i="7"/>
  <c r="Q166" i="7" s="1"/>
  <c r="O167" i="7"/>
  <c r="K167" i="7"/>
  <c r="I167" i="7"/>
  <c r="I166" i="7" s="1"/>
  <c r="G167" i="7"/>
  <c r="O166" i="7"/>
  <c r="K166" i="7"/>
  <c r="Q164" i="7"/>
  <c r="O164" i="7"/>
  <c r="O163" i="7" s="1"/>
  <c r="K164" i="7"/>
  <c r="K163" i="7" s="1"/>
  <c r="I164" i="7"/>
  <c r="G164" i="7"/>
  <c r="G163" i="7" s="1"/>
  <c r="Q163" i="7"/>
  <c r="I163" i="7"/>
  <c r="Q162" i="7"/>
  <c r="O162" i="7"/>
  <c r="K162" i="7"/>
  <c r="I162" i="7"/>
  <c r="G162" i="7"/>
  <c r="M162" i="7" s="1"/>
  <c r="Q160" i="7"/>
  <c r="O160" i="7"/>
  <c r="K160" i="7"/>
  <c r="I160" i="7"/>
  <c r="G160" i="7"/>
  <c r="M160" i="7" s="1"/>
  <c r="Q158" i="7"/>
  <c r="Q155" i="7" s="1"/>
  <c r="O158" i="7"/>
  <c r="K158" i="7"/>
  <c r="I158" i="7"/>
  <c r="I155" i="7" s="1"/>
  <c r="G158" i="7"/>
  <c r="M158" i="7" s="1"/>
  <c r="Q156" i="7"/>
  <c r="O156" i="7"/>
  <c r="O155" i="7" s="1"/>
  <c r="K156" i="7"/>
  <c r="K155" i="7" s="1"/>
  <c r="I156" i="7"/>
  <c r="G156" i="7"/>
  <c r="M156" i="7" s="1"/>
  <c r="Q154" i="7"/>
  <c r="Q151" i="7" s="1"/>
  <c r="O154" i="7"/>
  <c r="K154" i="7"/>
  <c r="I154" i="7"/>
  <c r="I151" i="7" s="1"/>
  <c r="G154" i="7"/>
  <c r="M154" i="7" s="1"/>
  <c r="Q152" i="7"/>
  <c r="O152" i="7"/>
  <c r="O151" i="7" s="1"/>
  <c r="K152" i="7"/>
  <c r="K151" i="7" s="1"/>
  <c r="I152" i="7"/>
  <c r="G152" i="7"/>
  <c r="M152" i="7" s="1"/>
  <c r="Q149" i="7"/>
  <c r="Q148" i="7" s="1"/>
  <c r="O149" i="7"/>
  <c r="K149" i="7"/>
  <c r="I149" i="7"/>
  <c r="I148" i="7" s="1"/>
  <c r="F149" i="7"/>
  <c r="G149" i="7" s="1"/>
  <c r="O148" i="7"/>
  <c r="K148" i="7"/>
  <c r="Q147" i="7"/>
  <c r="O147" i="7"/>
  <c r="K147" i="7"/>
  <c r="I147" i="7"/>
  <c r="G147" i="7"/>
  <c r="M147" i="7" s="1"/>
  <c r="Q146" i="7"/>
  <c r="O146" i="7"/>
  <c r="K146" i="7"/>
  <c r="I146" i="7"/>
  <c r="G146" i="7"/>
  <c r="M146" i="7" s="1"/>
  <c r="Q145" i="7"/>
  <c r="O145" i="7"/>
  <c r="K145" i="7"/>
  <c r="I145" i="7"/>
  <c r="G145" i="7"/>
  <c r="M145" i="7" s="1"/>
  <c r="Q144" i="7"/>
  <c r="O144" i="7"/>
  <c r="K144" i="7"/>
  <c r="I144" i="7"/>
  <c r="G144" i="7"/>
  <c r="M144" i="7" s="1"/>
  <c r="Q143" i="7"/>
  <c r="O143" i="7"/>
  <c r="K143" i="7"/>
  <c r="I143" i="7"/>
  <c r="G143" i="7"/>
  <c r="M143" i="7" s="1"/>
  <c r="Q137" i="7"/>
  <c r="O137" i="7"/>
  <c r="K137" i="7"/>
  <c r="I137" i="7"/>
  <c r="G137" i="7"/>
  <c r="M137" i="7" s="1"/>
  <c r="Q135" i="7"/>
  <c r="O135" i="7"/>
  <c r="K135" i="7"/>
  <c r="I135" i="7"/>
  <c r="G135" i="7"/>
  <c r="M135" i="7" s="1"/>
  <c r="Q132" i="7"/>
  <c r="O132" i="7"/>
  <c r="K132" i="7"/>
  <c r="I132" i="7"/>
  <c r="G132" i="7"/>
  <c r="M132" i="7" s="1"/>
  <c r="Q130" i="7"/>
  <c r="O130" i="7"/>
  <c r="O129" i="7" s="1"/>
  <c r="K130" i="7"/>
  <c r="K129" i="7" s="1"/>
  <c r="I130" i="7"/>
  <c r="G130" i="7"/>
  <c r="Q129" i="7"/>
  <c r="I129" i="7"/>
  <c r="Q127" i="7"/>
  <c r="O127" i="7"/>
  <c r="K127" i="7"/>
  <c r="I127" i="7"/>
  <c r="G127" i="7"/>
  <c r="M127" i="7" s="1"/>
  <c r="Q125" i="7"/>
  <c r="O125" i="7"/>
  <c r="K125" i="7"/>
  <c r="I125" i="7"/>
  <c r="G125" i="7"/>
  <c r="M125" i="7" s="1"/>
  <c r="Q123" i="7"/>
  <c r="O123" i="7"/>
  <c r="K123" i="7"/>
  <c r="I123" i="7"/>
  <c r="G123" i="7"/>
  <c r="M123" i="7" s="1"/>
  <c r="Q120" i="7"/>
  <c r="O120" i="7"/>
  <c r="K120" i="7"/>
  <c r="I120" i="7"/>
  <c r="G120" i="7"/>
  <c r="M120" i="7" s="1"/>
  <c r="Q119" i="7"/>
  <c r="O119" i="7"/>
  <c r="K119" i="7"/>
  <c r="I119" i="7"/>
  <c r="G119" i="7"/>
  <c r="M119" i="7" s="1"/>
  <c r="Q117" i="7"/>
  <c r="O117" i="7"/>
  <c r="K117" i="7"/>
  <c r="I117" i="7"/>
  <c r="G117" i="7"/>
  <c r="M117" i="7" s="1"/>
  <c r="Q115" i="7"/>
  <c r="O115" i="7"/>
  <c r="K115" i="7"/>
  <c r="I115" i="7"/>
  <c r="G115" i="7"/>
  <c r="M115" i="7" s="1"/>
  <c r="Q113" i="7"/>
  <c r="O113" i="7"/>
  <c r="K113" i="7"/>
  <c r="I113" i="7"/>
  <c r="G113" i="7"/>
  <c r="M113" i="7" s="1"/>
  <c r="Q110" i="7"/>
  <c r="O110" i="7"/>
  <c r="K110" i="7"/>
  <c r="I110" i="7"/>
  <c r="G110" i="7"/>
  <c r="M110" i="7" s="1"/>
  <c r="Q109" i="7"/>
  <c r="O109" i="7"/>
  <c r="O108" i="7" s="1"/>
  <c r="K109" i="7"/>
  <c r="K108" i="7" s="1"/>
  <c r="I109" i="7"/>
  <c r="G109" i="7"/>
  <c r="Q108" i="7"/>
  <c r="I108" i="7"/>
  <c r="Q107" i="7"/>
  <c r="O107" i="7"/>
  <c r="K107" i="7"/>
  <c r="I107" i="7"/>
  <c r="G107" i="7"/>
  <c r="M107" i="7" s="1"/>
  <c r="Q106" i="7"/>
  <c r="O106" i="7"/>
  <c r="K106" i="7"/>
  <c r="I106" i="7"/>
  <c r="G106" i="7"/>
  <c r="M106" i="7" s="1"/>
  <c r="Q104" i="7"/>
  <c r="O104" i="7"/>
  <c r="K104" i="7"/>
  <c r="I104" i="7"/>
  <c r="G104" i="7"/>
  <c r="M104" i="7" s="1"/>
  <c r="Q103" i="7"/>
  <c r="O103" i="7"/>
  <c r="O100" i="7" s="1"/>
  <c r="K103" i="7"/>
  <c r="I103" i="7"/>
  <c r="G103" i="7"/>
  <c r="M103" i="7" s="1"/>
  <c r="Q101" i="7"/>
  <c r="Q100" i="7" s="1"/>
  <c r="O101" i="7"/>
  <c r="K101" i="7"/>
  <c r="I101" i="7"/>
  <c r="I100" i="7" s="1"/>
  <c r="G101" i="7"/>
  <c r="K100" i="7"/>
  <c r="Q98" i="7"/>
  <c r="O98" i="7"/>
  <c r="O97" i="7" s="1"/>
  <c r="K98" i="7"/>
  <c r="K97" i="7" s="1"/>
  <c r="I98" i="7"/>
  <c r="G98" i="7"/>
  <c r="M98" i="7" s="1"/>
  <c r="M97" i="7" s="1"/>
  <c r="Q97" i="7"/>
  <c r="I97" i="7"/>
  <c r="Q96" i="7"/>
  <c r="O96" i="7"/>
  <c r="K96" i="7"/>
  <c r="I96" i="7"/>
  <c r="G96" i="7"/>
  <c r="M96" i="7" s="1"/>
  <c r="Q93" i="7"/>
  <c r="O93" i="7"/>
  <c r="K93" i="7"/>
  <c r="I93" i="7"/>
  <c r="G93" i="7"/>
  <c r="M93" i="7" s="1"/>
  <c r="Q90" i="7"/>
  <c r="O90" i="7"/>
  <c r="K90" i="7"/>
  <c r="I90" i="7"/>
  <c r="G90" i="7"/>
  <c r="M90" i="7" s="1"/>
  <c r="Q88" i="7"/>
  <c r="O88" i="7"/>
  <c r="K88" i="7"/>
  <c r="I88" i="7"/>
  <c r="G88" i="7"/>
  <c r="M88" i="7" s="1"/>
  <c r="Q86" i="7"/>
  <c r="O86" i="7"/>
  <c r="K86" i="7"/>
  <c r="I86" i="7"/>
  <c r="G86" i="7"/>
  <c r="M86" i="7" s="1"/>
  <c r="Q83" i="7"/>
  <c r="O83" i="7"/>
  <c r="K83" i="7"/>
  <c r="I83" i="7"/>
  <c r="G83" i="7"/>
  <c r="M83" i="7" s="1"/>
  <c r="Q80" i="7"/>
  <c r="O80" i="7"/>
  <c r="K80" i="7"/>
  <c r="I80" i="7"/>
  <c r="G80" i="7"/>
  <c r="M80" i="7" s="1"/>
  <c r="Q78" i="7"/>
  <c r="O78" i="7"/>
  <c r="K78" i="7"/>
  <c r="I78" i="7"/>
  <c r="G78" i="7"/>
  <c r="M78" i="7" s="1"/>
  <c r="Q77" i="7"/>
  <c r="O77" i="7"/>
  <c r="K77" i="7"/>
  <c r="I77" i="7"/>
  <c r="G77" i="7"/>
  <c r="M77" i="7" s="1"/>
  <c r="Q75" i="7"/>
  <c r="O75" i="7"/>
  <c r="O72" i="7" s="1"/>
  <c r="K75" i="7"/>
  <c r="I75" i="7"/>
  <c r="G75" i="7"/>
  <c r="M75" i="7" s="1"/>
  <c r="Q73" i="7"/>
  <c r="Q72" i="7" s="1"/>
  <c r="O73" i="7"/>
  <c r="K73" i="7"/>
  <c r="I73" i="7"/>
  <c r="I72" i="7" s="1"/>
  <c r="G73" i="7"/>
  <c r="K72" i="7"/>
  <c r="Q70" i="7"/>
  <c r="O70" i="7"/>
  <c r="K70" i="7"/>
  <c r="I70" i="7"/>
  <c r="G70" i="7"/>
  <c r="M70" i="7" s="1"/>
  <c r="Q63" i="7"/>
  <c r="O63" i="7"/>
  <c r="K63" i="7"/>
  <c r="I63" i="7"/>
  <c r="G63" i="7"/>
  <c r="M63" i="7" s="1"/>
  <c r="Q60" i="7"/>
  <c r="O60" i="7"/>
  <c r="K60" i="7"/>
  <c r="I60" i="7"/>
  <c r="G60" i="7"/>
  <c r="M60" i="7" s="1"/>
  <c r="Q55" i="7"/>
  <c r="O55" i="7"/>
  <c r="K55" i="7"/>
  <c r="I55" i="7"/>
  <c r="G55" i="7"/>
  <c r="M55" i="7" s="1"/>
  <c r="Q49" i="7"/>
  <c r="O49" i="7"/>
  <c r="O41" i="7" s="1"/>
  <c r="K49" i="7"/>
  <c r="I49" i="7"/>
  <c r="G49" i="7"/>
  <c r="M49" i="7" s="1"/>
  <c r="Q42" i="7"/>
  <c r="Q41" i="7" s="1"/>
  <c r="O42" i="7"/>
  <c r="K42" i="7"/>
  <c r="I42" i="7"/>
  <c r="I41" i="7" s="1"/>
  <c r="G42" i="7"/>
  <c r="K41" i="7"/>
  <c r="Q40" i="7"/>
  <c r="O40" i="7"/>
  <c r="K40" i="7"/>
  <c r="I40" i="7"/>
  <c r="G40" i="7"/>
  <c r="M40" i="7" s="1"/>
  <c r="Q39" i="7"/>
  <c r="O39" i="7"/>
  <c r="K39" i="7"/>
  <c r="I39" i="7"/>
  <c r="G39" i="7"/>
  <c r="M39" i="7" s="1"/>
  <c r="Q37" i="7"/>
  <c r="O37" i="7"/>
  <c r="K37" i="7"/>
  <c r="I37" i="7"/>
  <c r="G37" i="7"/>
  <c r="M37" i="7" s="1"/>
  <c r="Q34" i="7"/>
  <c r="O34" i="7"/>
  <c r="K34" i="7"/>
  <c r="I34" i="7"/>
  <c r="G34" i="7"/>
  <c r="M34" i="7" s="1"/>
  <c r="Q32" i="7"/>
  <c r="O32" i="7"/>
  <c r="K32" i="7"/>
  <c r="I32" i="7"/>
  <c r="G32" i="7"/>
  <c r="M32" i="7" s="1"/>
  <c r="Q30" i="7"/>
  <c r="O30" i="7"/>
  <c r="K30" i="7"/>
  <c r="I30" i="7"/>
  <c r="G30" i="7"/>
  <c r="M30" i="7" s="1"/>
  <c r="Q27" i="7"/>
  <c r="O27" i="7"/>
  <c r="K27" i="7"/>
  <c r="I27" i="7"/>
  <c r="G27" i="7"/>
  <c r="M27" i="7" s="1"/>
  <c r="Q24" i="7"/>
  <c r="Q11" i="7" s="1"/>
  <c r="O24" i="7"/>
  <c r="K24" i="7"/>
  <c r="I24" i="7"/>
  <c r="G24" i="7"/>
  <c r="M24" i="7" s="1"/>
  <c r="Q21" i="7"/>
  <c r="O21" i="7"/>
  <c r="K21" i="7"/>
  <c r="I21" i="7"/>
  <c r="G21" i="7"/>
  <c r="M21" i="7" s="1"/>
  <c r="Q18" i="7"/>
  <c r="O18" i="7"/>
  <c r="K18" i="7"/>
  <c r="I18" i="7"/>
  <c r="G18" i="7"/>
  <c r="M18" i="7" s="1"/>
  <c r="Q17" i="7"/>
  <c r="O17" i="7"/>
  <c r="K17" i="7"/>
  <c r="I17" i="7"/>
  <c r="G17" i="7"/>
  <c r="M17" i="7" s="1"/>
  <c r="Q14" i="7"/>
  <c r="O14" i="7"/>
  <c r="K14" i="7"/>
  <c r="I14" i="7"/>
  <c r="I11" i="7" s="1"/>
  <c r="G14" i="7"/>
  <c r="M14" i="7" s="1"/>
  <c r="Q12" i="7"/>
  <c r="O12" i="7"/>
  <c r="O11" i="7" s="1"/>
  <c r="K12" i="7"/>
  <c r="I12" i="7"/>
  <c r="G12" i="7"/>
  <c r="Q9" i="7"/>
  <c r="Q8" i="7" s="1"/>
  <c r="O9" i="7"/>
  <c r="K9" i="7"/>
  <c r="I9" i="7"/>
  <c r="I8" i="7" s="1"/>
  <c r="G9" i="7"/>
  <c r="G8" i="7" s="1"/>
  <c r="O8" i="7"/>
  <c r="K8" i="7"/>
  <c r="M251" i="7" l="1"/>
  <c r="M250" i="7" s="1"/>
  <c r="G250" i="7"/>
  <c r="G259" i="7" s="1"/>
  <c r="H19" i="122" s="1"/>
  <c r="M240" i="7"/>
  <c r="G233" i="7"/>
  <c r="M151" i="7"/>
  <c r="M9" i="7"/>
  <c r="M8" i="7" s="1"/>
  <c r="G108" i="7"/>
  <c r="M149" i="7"/>
  <c r="M148" i="7" s="1"/>
  <c r="G148" i="7"/>
  <c r="M167" i="7"/>
  <c r="M166" i="7" s="1"/>
  <c r="G166" i="7"/>
  <c r="G196" i="7"/>
  <c r="M218" i="7"/>
  <c r="G100" i="7"/>
  <c r="M101" i="7"/>
  <c r="M100" i="7" s="1"/>
  <c r="G41" i="7"/>
  <c r="M42" i="7"/>
  <c r="M41" i="7" s="1"/>
  <c r="M12" i="7"/>
  <c r="M11" i="7" s="1"/>
  <c r="G11" i="7"/>
  <c r="G72" i="7"/>
  <c r="M73" i="7"/>
  <c r="M72" i="7" s="1"/>
  <c r="G129" i="7"/>
  <c r="M155" i="7"/>
  <c r="K11" i="7"/>
  <c r="G187" i="7"/>
  <c r="G210" i="7"/>
  <c r="M211" i="7"/>
  <c r="M210" i="7" s="1"/>
  <c r="M234" i="7"/>
  <c r="M233" i="7" s="1"/>
  <c r="G97" i="7"/>
  <c r="M109" i="7"/>
  <c r="M108" i="7" s="1"/>
  <c r="M130" i="7"/>
  <c r="M129" i="7" s="1"/>
  <c r="G151" i="7"/>
  <c r="G155" i="7"/>
  <c r="M164" i="7"/>
  <c r="M163" i="7" s="1"/>
  <c r="M188" i="7"/>
  <c r="M187" i="7" s="1"/>
  <c r="M197" i="7"/>
  <c r="M196" i="7" s="1"/>
  <c r="G218" i="7"/>
  <c r="D21" i="1" l="1"/>
  <c r="G258" i="7"/>
  <c r="G257" i="7"/>
  <c r="B105" i="1" s="1"/>
  <c r="B116" i="1" s="1"/>
  <c r="H16" i="122" s="1"/>
  <c r="I39" i="54"/>
  <c r="H39" i="54"/>
  <c r="H37" i="54"/>
  <c r="I35" i="54"/>
  <c r="H35" i="54"/>
  <c r="H33" i="54"/>
  <c r="G33" i="54"/>
  <c r="I33" i="54" s="1"/>
  <c r="I29" i="54"/>
  <c r="H29" i="54"/>
  <c r="I22" i="54"/>
  <c r="H22" i="54"/>
  <c r="G22" i="54"/>
  <c r="H20" i="54"/>
  <c r="G20" i="54"/>
  <c r="I20" i="54" s="1"/>
  <c r="H18" i="54"/>
  <c r="G18" i="54"/>
  <c r="I18" i="54" s="1"/>
  <c r="H16" i="54"/>
  <c r="G16" i="54"/>
  <c r="I16" i="54" s="1"/>
  <c r="H14" i="54"/>
  <c r="G14" i="54"/>
  <c r="I14" i="54" s="1"/>
  <c r="H12" i="54"/>
  <c r="G12" i="54"/>
  <c r="I12" i="54" s="1"/>
  <c r="H10" i="54"/>
  <c r="G10" i="54"/>
  <c r="I10" i="54" s="1"/>
  <c r="I8" i="54"/>
  <c r="H8" i="54"/>
  <c r="G8" i="54"/>
  <c r="I6" i="54"/>
  <c r="H6" i="54"/>
  <c r="G6" i="54"/>
  <c r="I48" i="41"/>
  <c r="H48" i="41"/>
  <c r="H46" i="41"/>
  <c r="I44" i="41"/>
  <c r="H44" i="41"/>
  <c r="I42" i="41"/>
  <c r="H42" i="41"/>
  <c r="H40" i="41"/>
  <c r="G40" i="41"/>
  <c r="I40" i="41" s="1"/>
  <c r="H32" i="41"/>
  <c r="G32" i="41"/>
  <c r="I32" i="41" s="1"/>
  <c r="H30" i="41"/>
  <c r="G30" i="41"/>
  <c r="I30" i="41" s="1"/>
  <c r="H28" i="41"/>
  <c r="G28" i="41"/>
  <c r="I28" i="41" s="1"/>
  <c r="H22" i="41"/>
  <c r="G22" i="41"/>
  <c r="I22" i="41" s="1"/>
  <c r="H20" i="41"/>
  <c r="G20" i="41"/>
  <c r="I20" i="41" s="1"/>
  <c r="H18" i="41"/>
  <c r="G18" i="41"/>
  <c r="I18" i="41" s="1"/>
  <c r="H16" i="41"/>
  <c r="G16" i="41"/>
  <c r="I16" i="41" s="1"/>
  <c r="H14" i="41"/>
  <c r="G14" i="41"/>
  <c r="I14" i="41" s="1"/>
  <c r="H12" i="41"/>
  <c r="G12" i="41"/>
  <c r="I12" i="41" s="1"/>
  <c r="H10" i="41"/>
  <c r="G10" i="41"/>
  <c r="I10" i="41" s="1"/>
  <c r="H8" i="41"/>
  <c r="G8" i="41"/>
  <c r="I8" i="41" s="1"/>
  <c r="H6" i="41"/>
  <c r="G6" i="41"/>
  <c r="I6" i="41" s="1"/>
  <c r="I48" i="33"/>
  <c r="H48" i="33"/>
  <c r="H46" i="33"/>
  <c r="I44" i="33"/>
  <c r="H44" i="33"/>
  <c r="I42" i="33"/>
  <c r="H42" i="33"/>
  <c r="H40" i="33"/>
  <c r="G40" i="33"/>
  <c r="I40" i="33" s="1"/>
  <c r="H32" i="33"/>
  <c r="G32" i="33"/>
  <c r="I32" i="33" s="1"/>
  <c r="H30" i="33"/>
  <c r="G30" i="33"/>
  <c r="I30" i="33" s="1"/>
  <c r="H28" i="33"/>
  <c r="G28" i="33"/>
  <c r="I28" i="33" s="1"/>
  <c r="H22" i="33"/>
  <c r="G22" i="33"/>
  <c r="I22" i="33" s="1"/>
  <c r="H20" i="33"/>
  <c r="G20" i="33"/>
  <c r="I20" i="33" s="1"/>
  <c r="I18" i="33"/>
  <c r="H18" i="33"/>
  <c r="G18" i="33"/>
  <c r="I16" i="33"/>
  <c r="H16" i="33"/>
  <c r="G16" i="33"/>
  <c r="H14" i="33"/>
  <c r="G14" i="33"/>
  <c r="I14" i="33" s="1"/>
  <c r="H12" i="33"/>
  <c r="G12" i="33"/>
  <c r="I12" i="33" s="1"/>
  <c r="H10" i="33"/>
  <c r="G10" i="33"/>
  <c r="I10" i="33" s="1"/>
  <c r="H8" i="33"/>
  <c r="G8" i="33"/>
  <c r="I8" i="33" s="1"/>
  <c r="H6" i="33"/>
  <c r="G6" i="33"/>
  <c r="I6" i="33" s="1"/>
  <c r="I42" i="25"/>
  <c r="H42" i="25"/>
  <c r="H40" i="25"/>
  <c r="I38" i="25"/>
  <c r="H38" i="25"/>
  <c r="I36" i="25"/>
  <c r="H36" i="25"/>
  <c r="G36" i="25"/>
  <c r="H28" i="25"/>
  <c r="G28" i="25"/>
  <c r="I28" i="25" s="1"/>
  <c r="I26" i="25"/>
  <c r="H26" i="25"/>
  <c r="G26" i="25"/>
  <c r="I24" i="25"/>
  <c r="H24" i="25"/>
  <c r="H32" i="25" s="1"/>
  <c r="G24" i="25"/>
  <c r="H16" i="25"/>
  <c r="G16" i="25"/>
  <c r="I16" i="25" s="1"/>
  <c r="H14" i="25"/>
  <c r="G14" i="25"/>
  <c r="I14" i="25" s="1"/>
  <c r="H12" i="25"/>
  <c r="G12" i="25"/>
  <c r="I12" i="25" s="1"/>
  <c r="H10" i="25"/>
  <c r="G10" i="25"/>
  <c r="I10" i="25" s="1"/>
  <c r="I8" i="25"/>
  <c r="H8" i="25"/>
  <c r="G8" i="25"/>
  <c r="I6" i="25"/>
  <c r="H6" i="25"/>
  <c r="G6" i="25"/>
  <c r="I50" i="17"/>
  <c r="H50" i="17"/>
  <c r="H48" i="17"/>
  <c r="I46" i="17"/>
  <c r="H46" i="17"/>
  <c r="I44" i="17"/>
  <c r="H44" i="17"/>
  <c r="H42" i="17"/>
  <c r="G42" i="17"/>
  <c r="I42" i="17" s="1"/>
  <c r="I34" i="17"/>
  <c r="H34" i="17"/>
  <c r="G34" i="17"/>
  <c r="H32" i="17"/>
  <c r="G32" i="17"/>
  <c r="I32" i="17" s="1"/>
  <c r="H30" i="17"/>
  <c r="H38" i="17" s="1"/>
  <c r="G30" i="17"/>
  <c r="I30" i="17" s="1"/>
  <c r="H28" i="17"/>
  <c r="G28" i="17"/>
  <c r="I28" i="17" s="1"/>
  <c r="H22" i="17"/>
  <c r="G22" i="17"/>
  <c r="I22" i="17" s="1"/>
  <c r="I20" i="17"/>
  <c r="H20" i="17"/>
  <c r="G20" i="17"/>
  <c r="H18" i="17"/>
  <c r="G18" i="17"/>
  <c r="I18" i="17" s="1"/>
  <c r="H16" i="17"/>
  <c r="G16" i="17"/>
  <c r="I16" i="17" s="1"/>
  <c r="H14" i="17"/>
  <c r="G14" i="17"/>
  <c r="I14" i="17" s="1"/>
  <c r="H12" i="17"/>
  <c r="G12" i="17"/>
  <c r="I12" i="17" s="1"/>
  <c r="I10" i="17"/>
  <c r="H10" i="17"/>
  <c r="G10" i="17"/>
  <c r="H8" i="17"/>
  <c r="G8" i="17"/>
  <c r="I8" i="17" s="1"/>
  <c r="H6" i="17"/>
  <c r="G6" i="17"/>
  <c r="I6" i="17" s="1"/>
  <c r="I48" i="8"/>
  <c r="H48" i="8"/>
  <c r="H46" i="8"/>
  <c r="I44" i="8"/>
  <c r="H44" i="8"/>
  <c r="I42" i="8"/>
  <c r="H42" i="8"/>
  <c r="H40" i="8"/>
  <c r="H50" i="8" s="1"/>
  <c r="G40" i="8"/>
  <c r="I40" i="8" s="1"/>
  <c r="H32" i="8"/>
  <c r="G32" i="8"/>
  <c r="I32" i="8" s="1"/>
  <c r="I30" i="8"/>
  <c r="H30" i="8"/>
  <c r="G30" i="8"/>
  <c r="H28" i="8"/>
  <c r="G28" i="8"/>
  <c r="I28" i="8" s="1"/>
  <c r="H26" i="8"/>
  <c r="G26" i="8"/>
  <c r="I26" i="8" s="1"/>
  <c r="H20" i="8"/>
  <c r="G20" i="8"/>
  <c r="I20" i="8" s="1"/>
  <c r="H18" i="8"/>
  <c r="G18" i="8"/>
  <c r="I18" i="8" s="1"/>
  <c r="I16" i="8"/>
  <c r="H16" i="8"/>
  <c r="G16" i="8"/>
  <c r="H14" i="8"/>
  <c r="G14" i="8"/>
  <c r="I14" i="8" s="1"/>
  <c r="H12" i="8"/>
  <c r="G12" i="8"/>
  <c r="I12" i="8" s="1"/>
  <c r="H10" i="8"/>
  <c r="I10" i="8"/>
  <c r="H8" i="8"/>
  <c r="I8" i="8"/>
  <c r="H6" i="8"/>
  <c r="I6" i="8"/>
  <c r="I40" i="75"/>
  <c r="H40" i="75"/>
  <c r="H38" i="75"/>
  <c r="I36" i="75"/>
  <c r="H36" i="75"/>
  <c r="I34" i="75"/>
  <c r="H34" i="75"/>
  <c r="I32" i="75"/>
  <c r="H32" i="75"/>
  <c r="G32" i="75"/>
  <c r="I24" i="75"/>
  <c r="H24" i="75"/>
  <c r="G24" i="75"/>
  <c r="I22" i="75"/>
  <c r="H22" i="75"/>
  <c r="G22" i="75"/>
  <c r="H20" i="75"/>
  <c r="G20" i="75"/>
  <c r="I20" i="75" s="1"/>
  <c r="H18" i="75"/>
  <c r="G18" i="75"/>
  <c r="I18" i="75" s="1"/>
  <c r="H10" i="75"/>
  <c r="G10" i="75"/>
  <c r="I10" i="75" s="1"/>
  <c r="H8" i="75"/>
  <c r="G8" i="75"/>
  <c r="I8" i="75" s="1"/>
  <c r="H6" i="75"/>
  <c r="G6" i="75"/>
  <c r="I6" i="75" s="1"/>
  <c r="I48" i="70"/>
  <c r="H48" i="70"/>
  <c r="H46" i="70"/>
  <c r="I44" i="70"/>
  <c r="H44" i="70"/>
  <c r="I42" i="70"/>
  <c r="H42" i="70"/>
  <c r="H40" i="70"/>
  <c r="G40" i="70"/>
  <c r="I40" i="70" s="1"/>
  <c r="H32" i="70"/>
  <c r="G32" i="70"/>
  <c r="I32" i="70" s="1"/>
  <c r="H30" i="70"/>
  <c r="G30" i="70"/>
  <c r="I30" i="70" s="1"/>
  <c r="H28" i="70"/>
  <c r="G28" i="70"/>
  <c r="I28" i="70" s="1"/>
  <c r="H22" i="70"/>
  <c r="G22" i="70"/>
  <c r="I22" i="70" s="1"/>
  <c r="H20" i="70"/>
  <c r="G20" i="70"/>
  <c r="I20" i="70" s="1"/>
  <c r="I18" i="70"/>
  <c r="H18" i="70"/>
  <c r="G18" i="70"/>
  <c r="I16" i="70"/>
  <c r="H16" i="70"/>
  <c r="G16" i="70"/>
  <c r="H14" i="70"/>
  <c r="G14" i="70"/>
  <c r="I14" i="70" s="1"/>
  <c r="H12" i="70"/>
  <c r="G12" i="70"/>
  <c r="I12" i="70" s="1"/>
  <c r="H10" i="70"/>
  <c r="G10" i="70"/>
  <c r="I10" i="70" s="1"/>
  <c r="H8" i="70"/>
  <c r="G8" i="70"/>
  <c r="I8" i="70" s="1"/>
  <c r="H6" i="70"/>
  <c r="G6" i="70"/>
  <c r="I6" i="70" s="1"/>
  <c r="I42" i="64"/>
  <c r="H42" i="64"/>
  <c r="H40" i="64"/>
  <c r="I38" i="64"/>
  <c r="H38" i="64"/>
  <c r="I36" i="64"/>
  <c r="H36" i="64"/>
  <c r="G36" i="64"/>
  <c r="H28" i="64"/>
  <c r="G28" i="64"/>
  <c r="I28" i="64" s="1"/>
  <c r="I26" i="64"/>
  <c r="H26" i="64"/>
  <c r="G26" i="64"/>
  <c r="I24" i="64"/>
  <c r="H24" i="64"/>
  <c r="H32" i="64" s="1"/>
  <c r="G24" i="64"/>
  <c r="H18" i="64"/>
  <c r="G18" i="64"/>
  <c r="I18" i="64" s="1"/>
  <c r="H16" i="64"/>
  <c r="G16" i="64"/>
  <c r="I16" i="64" s="1"/>
  <c r="H14" i="64"/>
  <c r="G14" i="64"/>
  <c r="I14" i="64" s="1"/>
  <c r="H12" i="64"/>
  <c r="G12" i="64"/>
  <c r="I12" i="64" s="1"/>
  <c r="I10" i="64"/>
  <c r="H10" i="64"/>
  <c r="G10" i="64"/>
  <c r="I8" i="64"/>
  <c r="H8" i="64"/>
  <c r="G8" i="64"/>
  <c r="H6" i="64"/>
  <c r="G6" i="64"/>
  <c r="I6" i="64" s="1"/>
  <c r="I42" i="59"/>
  <c r="H42" i="59"/>
  <c r="H40" i="59"/>
  <c r="I38" i="59"/>
  <c r="H38" i="59"/>
  <c r="H36" i="59"/>
  <c r="G36" i="59"/>
  <c r="I36" i="59" s="1"/>
  <c r="H28" i="59"/>
  <c r="G28" i="59"/>
  <c r="I28" i="59" s="1"/>
  <c r="H26" i="59"/>
  <c r="G26" i="59"/>
  <c r="I26" i="59" s="1"/>
  <c r="H24" i="59"/>
  <c r="G24" i="59"/>
  <c r="I24" i="59" s="1"/>
  <c r="I18" i="59"/>
  <c r="H18" i="59"/>
  <c r="G18" i="59"/>
  <c r="I16" i="59"/>
  <c r="H16" i="59"/>
  <c r="G16" i="59"/>
  <c r="H14" i="59"/>
  <c r="G14" i="59"/>
  <c r="I14" i="59" s="1"/>
  <c r="H12" i="59"/>
  <c r="G12" i="59"/>
  <c r="I12" i="59" s="1"/>
  <c r="H10" i="59"/>
  <c r="G10" i="59"/>
  <c r="I10" i="59" s="1"/>
  <c r="H8" i="59"/>
  <c r="G8" i="59"/>
  <c r="I8" i="59" s="1"/>
  <c r="H6" i="59"/>
  <c r="G6" i="59"/>
  <c r="I6" i="59" s="1"/>
  <c r="H50" i="70" l="1"/>
  <c r="H50" i="41"/>
  <c r="H42" i="75"/>
  <c r="H44" i="59"/>
  <c r="H50" i="33"/>
  <c r="H52" i="17"/>
  <c r="H36" i="8"/>
  <c r="I42" i="75"/>
  <c r="H28" i="75"/>
  <c r="H14" i="75"/>
  <c r="I50" i="70"/>
  <c r="H36" i="70"/>
  <c r="H24" i="70"/>
  <c r="I24" i="70"/>
  <c r="I44" i="64"/>
  <c r="H44" i="64"/>
  <c r="I32" i="64"/>
  <c r="I20" i="64"/>
  <c r="H20" i="64"/>
  <c r="I44" i="59"/>
  <c r="I32" i="59"/>
  <c r="H32" i="59"/>
  <c r="H20" i="59"/>
  <c r="H46" i="59" s="1"/>
  <c r="I41" i="54"/>
  <c r="H41" i="54"/>
  <c r="H24" i="54"/>
  <c r="I24" i="54"/>
  <c r="I50" i="41"/>
  <c r="H36" i="41"/>
  <c r="I36" i="41"/>
  <c r="H24" i="41"/>
  <c r="I50" i="33"/>
  <c r="H36" i="33"/>
  <c r="H24" i="33"/>
  <c r="I24" i="33"/>
  <c r="I44" i="25"/>
  <c r="H44" i="25"/>
  <c r="I32" i="25"/>
  <c r="I20" i="25"/>
  <c r="H20" i="25"/>
  <c r="I52" i="17"/>
  <c r="I24" i="17"/>
  <c r="H24" i="17"/>
  <c r="I50" i="8"/>
  <c r="H22" i="8"/>
  <c r="H52" i="8" s="1"/>
  <c r="I22" i="8"/>
  <c r="I24" i="41"/>
  <c r="I36" i="33"/>
  <c r="I38" i="17"/>
  <c r="I36" i="8"/>
  <c r="I14" i="75"/>
  <c r="I28" i="75"/>
  <c r="I36" i="70"/>
  <c r="I20" i="59"/>
  <c r="H52" i="33" l="1"/>
  <c r="H46" i="25"/>
  <c r="H54" i="17"/>
  <c r="H44" i="75"/>
  <c r="I44" i="75"/>
  <c r="H52" i="70"/>
  <c r="I52" i="70"/>
  <c r="H54" i="70" s="1"/>
  <c r="D76" i="1" s="1"/>
  <c r="H46" i="64"/>
  <c r="I46" i="64"/>
  <c r="I46" i="59"/>
  <c r="I43" i="54"/>
  <c r="H43" i="54"/>
  <c r="H52" i="41"/>
  <c r="I52" i="41"/>
  <c r="I52" i="33"/>
  <c r="I46" i="25"/>
  <c r="I54" i="17"/>
  <c r="I52" i="8"/>
  <c r="H54" i="8" s="1"/>
  <c r="D22" i="1" s="1"/>
  <c r="H48" i="59"/>
  <c r="D64" i="1" s="1"/>
  <c r="H46" i="75" l="1"/>
  <c r="D82" i="1" s="1"/>
  <c r="H54" i="33"/>
  <c r="D40" i="1" s="1"/>
  <c r="H48" i="25"/>
  <c r="D34" i="1" s="1"/>
  <c r="H56" i="17"/>
  <c r="D28" i="1" s="1"/>
  <c r="H48" i="64"/>
  <c r="D70" i="1" s="1"/>
  <c r="H45" i="54"/>
  <c r="D58" i="1" s="1"/>
  <c r="H54" i="41"/>
  <c r="D46" i="1" s="1"/>
  <c r="F120" i="116" l="1"/>
  <c r="F119" i="116"/>
  <c r="F121" i="116" s="1"/>
  <c r="F113" i="116"/>
  <c r="F112" i="116"/>
  <c r="F111" i="116"/>
  <c r="F110" i="116"/>
  <c r="F109" i="116"/>
  <c r="F108" i="116"/>
  <c r="F103" i="116"/>
  <c r="F102" i="116"/>
  <c r="F104" i="116" s="1"/>
  <c r="F97" i="116"/>
  <c r="F96" i="116"/>
  <c r="F95" i="116"/>
  <c r="F94" i="116"/>
  <c r="F93" i="116"/>
  <c r="F92" i="116"/>
  <c r="F91" i="116"/>
  <c r="F90" i="116"/>
  <c r="F89" i="116"/>
  <c r="F88" i="116"/>
  <c r="F87" i="116"/>
  <c r="F86" i="116"/>
  <c r="F85" i="116"/>
  <c r="F84" i="116"/>
  <c r="F77" i="116"/>
  <c r="F76" i="116"/>
  <c r="F75" i="116"/>
  <c r="F74" i="116"/>
  <c r="F69" i="116"/>
  <c r="F68" i="116"/>
  <c r="F67" i="116"/>
  <c r="F66" i="116"/>
  <c r="F65" i="116"/>
  <c r="F59" i="116"/>
  <c r="F58" i="116"/>
  <c r="F57" i="116"/>
  <c r="F56" i="116"/>
  <c r="F55" i="116"/>
  <c r="F54" i="116"/>
  <c r="F53" i="116"/>
  <c r="F52" i="116"/>
  <c r="F51" i="116"/>
  <c r="F50" i="116"/>
  <c r="F49" i="116"/>
  <c r="F48" i="116"/>
  <c r="F47" i="116"/>
  <c r="F46" i="116"/>
  <c r="F45" i="116"/>
  <c r="F44" i="116"/>
  <c r="F43" i="116"/>
  <c r="F42" i="116"/>
  <c r="F41" i="116"/>
  <c r="F40" i="116"/>
  <c r="F39" i="116"/>
  <c r="F38" i="116"/>
  <c r="F37" i="116"/>
  <c r="F36" i="116"/>
  <c r="F35" i="116"/>
  <c r="F34" i="116"/>
  <c r="F33" i="116"/>
  <c r="F32" i="116"/>
  <c r="F31" i="116"/>
  <c r="F30" i="116"/>
  <c r="F29" i="116"/>
  <c r="F28" i="116"/>
  <c r="F27" i="116"/>
  <c r="F26" i="116"/>
  <c r="F25" i="116"/>
  <c r="F24" i="116"/>
  <c r="F23" i="116"/>
  <c r="F22" i="116"/>
  <c r="F21" i="116"/>
  <c r="F20" i="116"/>
  <c r="F19" i="116"/>
  <c r="F18" i="116"/>
  <c r="F17" i="116"/>
  <c r="F16" i="116"/>
  <c r="F15" i="116"/>
  <c r="F14" i="116"/>
  <c r="F13" i="116"/>
  <c r="F12" i="116"/>
  <c r="F11" i="116"/>
  <c r="F10" i="116"/>
  <c r="F9" i="116"/>
  <c r="F8" i="116"/>
  <c r="F114" i="116" l="1"/>
  <c r="F98" i="116"/>
  <c r="F78" i="116"/>
  <c r="F70" i="116"/>
  <c r="F60" i="116"/>
  <c r="D85" i="1" l="1"/>
  <c r="F123" i="116"/>
  <c r="F120" i="114"/>
  <c r="F119" i="114"/>
  <c r="F121" i="114" s="1"/>
  <c r="F113" i="114"/>
  <c r="F112" i="114"/>
  <c r="F111" i="114"/>
  <c r="F110" i="114"/>
  <c r="F109" i="114"/>
  <c r="F108" i="114"/>
  <c r="F103" i="114"/>
  <c r="F102" i="114"/>
  <c r="F104" i="114" s="1"/>
  <c r="F97" i="114"/>
  <c r="F96" i="114"/>
  <c r="F95" i="114"/>
  <c r="F94" i="114"/>
  <c r="F93" i="114"/>
  <c r="F92" i="114"/>
  <c r="F91" i="114"/>
  <c r="F90" i="114"/>
  <c r="F89" i="114"/>
  <c r="F88" i="114"/>
  <c r="F87" i="114"/>
  <c r="F86" i="114"/>
  <c r="F85" i="114"/>
  <c r="F84" i="114"/>
  <c r="F77" i="114"/>
  <c r="F76" i="114"/>
  <c r="F75" i="114"/>
  <c r="F74" i="114"/>
  <c r="F69" i="114"/>
  <c r="F68" i="114"/>
  <c r="F67" i="114"/>
  <c r="F66" i="114"/>
  <c r="F65" i="114"/>
  <c r="F59" i="114"/>
  <c r="F58" i="114"/>
  <c r="F57" i="114"/>
  <c r="F56" i="114"/>
  <c r="F55" i="114"/>
  <c r="F54" i="114"/>
  <c r="F53" i="114"/>
  <c r="F52" i="114"/>
  <c r="F51" i="114"/>
  <c r="F50" i="114"/>
  <c r="F49" i="114"/>
  <c r="F48" i="114"/>
  <c r="F47" i="114"/>
  <c r="F46" i="114"/>
  <c r="F45" i="114"/>
  <c r="F44" i="114"/>
  <c r="F43" i="114"/>
  <c r="F42" i="114"/>
  <c r="F41" i="114"/>
  <c r="F40" i="114"/>
  <c r="F39" i="114"/>
  <c r="F38" i="114"/>
  <c r="F37" i="114"/>
  <c r="F36" i="114"/>
  <c r="F35" i="114"/>
  <c r="F34" i="114"/>
  <c r="F33" i="114"/>
  <c r="F32" i="114"/>
  <c r="F31" i="114"/>
  <c r="F30" i="114"/>
  <c r="F29" i="114"/>
  <c r="F28" i="114"/>
  <c r="F27" i="114"/>
  <c r="F26" i="114"/>
  <c r="F25" i="114"/>
  <c r="F24" i="114"/>
  <c r="F23" i="114"/>
  <c r="F22" i="114"/>
  <c r="F21" i="114"/>
  <c r="F20" i="114"/>
  <c r="F19" i="114"/>
  <c r="F18" i="114"/>
  <c r="F17" i="114"/>
  <c r="F16" i="114"/>
  <c r="F15" i="114"/>
  <c r="F14" i="114"/>
  <c r="F13" i="114"/>
  <c r="F12" i="114"/>
  <c r="F11" i="114"/>
  <c r="F10" i="114"/>
  <c r="F9" i="114"/>
  <c r="F8" i="114"/>
  <c r="F114" i="114" l="1"/>
  <c r="F98" i="114"/>
  <c r="F78" i="114"/>
  <c r="F70" i="114"/>
  <c r="F60" i="114"/>
  <c r="D79" i="1" l="1"/>
  <c r="F123" i="114"/>
  <c r="F118" i="112"/>
  <c r="F117" i="112"/>
  <c r="F112" i="112"/>
  <c r="F111" i="112"/>
  <c r="F110" i="112"/>
  <c r="F109" i="112"/>
  <c r="F108" i="112"/>
  <c r="F107" i="112"/>
  <c r="F102" i="112"/>
  <c r="F101" i="112"/>
  <c r="F103" i="112" s="1"/>
  <c r="F96" i="112"/>
  <c r="F95" i="112"/>
  <c r="F94" i="112"/>
  <c r="F93" i="112"/>
  <c r="F92" i="112"/>
  <c r="F91" i="112"/>
  <c r="F90" i="112"/>
  <c r="F89" i="112"/>
  <c r="F88" i="112"/>
  <c r="F87" i="112"/>
  <c r="F86" i="112"/>
  <c r="F85" i="112"/>
  <c r="F84" i="112"/>
  <c r="F83" i="112"/>
  <c r="F76" i="112"/>
  <c r="F75" i="112"/>
  <c r="F74" i="112"/>
  <c r="F73" i="112"/>
  <c r="F77" i="112" s="1"/>
  <c r="F68" i="112"/>
  <c r="F67" i="112"/>
  <c r="F66" i="112"/>
  <c r="F65" i="112"/>
  <c r="F59" i="112"/>
  <c r="F58" i="112"/>
  <c r="F57" i="112"/>
  <c r="F56" i="112"/>
  <c r="F55" i="112"/>
  <c r="F54" i="112"/>
  <c r="F53" i="112"/>
  <c r="F52" i="112"/>
  <c r="F51" i="112"/>
  <c r="F50" i="112"/>
  <c r="F49" i="112"/>
  <c r="F48" i="112"/>
  <c r="F47" i="112"/>
  <c r="F46" i="112"/>
  <c r="F45" i="112"/>
  <c r="F44" i="112"/>
  <c r="F43" i="112"/>
  <c r="F42" i="112"/>
  <c r="F41" i="112"/>
  <c r="F40" i="112"/>
  <c r="F39" i="112"/>
  <c r="F38" i="112"/>
  <c r="F37" i="112"/>
  <c r="F36" i="112"/>
  <c r="F35" i="112"/>
  <c r="F34" i="112"/>
  <c r="F33" i="112"/>
  <c r="F32" i="112"/>
  <c r="F31" i="112"/>
  <c r="F30" i="112"/>
  <c r="F29" i="112"/>
  <c r="F28" i="112"/>
  <c r="F27" i="112"/>
  <c r="F26" i="112"/>
  <c r="F25" i="112"/>
  <c r="F24" i="112"/>
  <c r="F23" i="112"/>
  <c r="F22" i="112"/>
  <c r="F21" i="112"/>
  <c r="F20" i="112"/>
  <c r="F19" i="112"/>
  <c r="F18" i="112"/>
  <c r="F17" i="112"/>
  <c r="F16" i="112"/>
  <c r="F15" i="112"/>
  <c r="F14" i="112"/>
  <c r="F13" i="112"/>
  <c r="F12" i="112"/>
  <c r="F11" i="112"/>
  <c r="F10" i="112"/>
  <c r="F9" i="112"/>
  <c r="F8" i="112"/>
  <c r="F119" i="112" l="1"/>
  <c r="F113" i="112"/>
  <c r="F97" i="112"/>
  <c r="F69" i="112"/>
  <c r="F60" i="112"/>
  <c r="D73" i="1" l="1"/>
  <c r="F121" i="112"/>
  <c r="F119" i="110"/>
  <c r="F118" i="110"/>
  <c r="F120" i="110" s="1"/>
  <c r="F112" i="110"/>
  <c r="F111" i="110"/>
  <c r="F110" i="110"/>
  <c r="F109" i="110"/>
  <c r="F108" i="110"/>
  <c r="F107" i="110"/>
  <c r="F102" i="110"/>
  <c r="F101" i="110"/>
  <c r="F103" i="110" s="1"/>
  <c r="F96" i="110"/>
  <c r="F95" i="110"/>
  <c r="F94" i="110"/>
  <c r="F93" i="110"/>
  <c r="F92" i="110"/>
  <c r="F91" i="110"/>
  <c r="F90" i="110"/>
  <c r="F89" i="110"/>
  <c r="F88" i="110"/>
  <c r="F87" i="110"/>
  <c r="F86" i="110"/>
  <c r="F85" i="110"/>
  <c r="F84" i="110"/>
  <c r="F83" i="110"/>
  <c r="F76" i="110"/>
  <c r="F75" i="110"/>
  <c r="F74" i="110"/>
  <c r="F73" i="110"/>
  <c r="F68" i="110"/>
  <c r="F67" i="110"/>
  <c r="F66" i="110"/>
  <c r="F65" i="110"/>
  <c r="F59" i="110"/>
  <c r="F58" i="110"/>
  <c r="F57" i="110"/>
  <c r="F56" i="110"/>
  <c r="F55" i="110"/>
  <c r="F54" i="110"/>
  <c r="F53" i="110"/>
  <c r="F52" i="110"/>
  <c r="F51" i="110"/>
  <c r="F50" i="110"/>
  <c r="F49" i="110"/>
  <c r="F48" i="110"/>
  <c r="F47" i="110"/>
  <c r="F46" i="110"/>
  <c r="F45" i="110"/>
  <c r="F44" i="110"/>
  <c r="F43" i="110"/>
  <c r="F42" i="110"/>
  <c r="F41" i="110"/>
  <c r="F40" i="110"/>
  <c r="F39" i="110"/>
  <c r="F38" i="110"/>
  <c r="F37" i="110"/>
  <c r="F36" i="110"/>
  <c r="F35" i="110"/>
  <c r="F34" i="110"/>
  <c r="F33" i="110"/>
  <c r="F32" i="110"/>
  <c r="F31" i="110"/>
  <c r="F30" i="110"/>
  <c r="F29" i="110"/>
  <c r="F28" i="110"/>
  <c r="F27" i="110"/>
  <c r="F26" i="110"/>
  <c r="F25" i="110"/>
  <c r="F24" i="110"/>
  <c r="F23" i="110"/>
  <c r="F22" i="110"/>
  <c r="F21" i="110"/>
  <c r="F20" i="110"/>
  <c r="F19" i="110"/>
  <c r="F18" i="110"/>
  <c r="F17" i="110"/>
  <c r="F16" i="110"/>
  <c r="F15" i="110"/>
  <c r="F14" i="110"/>
  <c r="F13" i="110"/>
  <c r="F12" i="110"/>
  <c r="F11" i="110"/>
  <c r="F10" i="110"/>
  <c r="F9" i="110"/>
  <c r="F8" i="110"/>
  <c r="F77" i="110" l="1"/>
  <c r="F113" i="110"/>
  <c r="F97" i="110"/>
  <c r="F69" i="110"/>
  <c r="F60" i="110"/>
  <c r="F123" i="110" l="1"/>
  <c r="D67" i="1"/>
  <c r="F121" i="108"/>
  <c r="F120" i="108"/>
  <c r="F114" i="108"/>
  <c r="F113" i="108"/>
  <c r="F112" i="108"/>
  <c r="F111" i="108"/>
  <c r="F110" i="108"/>
  <c r="F109" i="108"/>
  <c r="F104" i="108"/>
  <c r="F103" i="108"/>
  <c r="F105" i="108" s="1"/>
  <c r="F98" i="108"/>
  <c r="F97" i="108"/>
  <c r="F96" i="108"/>
  <c r="F95" i="108"/>
  <c r="F94" i="108"/>
  <c r="F93" i="108"/>
  <c r="F92" i="108"/>
  <c r="F91" i="108"/>
  <c r="F90" i="108"/>
  <c r="F89" i="108"/>
  <c r="F88" i="108"/>
  <c r="F87" i="108"/>
  <c r="F86" i="108"/>
  <c r="F85" i="108"/>
  <c r="F84" i="108"/>
  <c r="F77" i="108"/>
  <c r="F76" i="108"/>
  <c r="F75" i="108"/>
  <c r="F74" i="108"/>
  <c r="F69" i="108"/>
  <c r="F68" i="108"/>
  <c r="F67" i="108"/>
  <c r="F66" i="108"/>
  <c r="F65" i="108"/>
  <c r="F59" i="108"/>
  <c r="F58" i="108"/>
  <c r="F57" i="108"/>
  <c r="F56" i="108"/>
  <c r="F55" i="108"/>
  <c r="F54" i="108"/>
  <c r="F53" i="108"/>
  <c r="F52" i="108"/>
  <c r="F51" i="108"/>
  <c r="F50" i="108"/>
  <c r="F49" i="108"/>
  <c r="F48" i="108"/>
  <c r="F47" i="108"/>
  <c r="F46" i="108"/>
  <c r="F45" i="108"/>
  <c r="F44" i="108"/>
  <c r="F43" i="108"/>
  <c r="F42" i="108"/>
  <c r="F41" i="108"/>
  <c r="F40" i="108"/>
  <c r="F39" i="108"/>
  <c r="F38" i="108"/>
  <c r="F37" i="108"/>
  <c r="F36" i="108"/>
  <c r="F35" i="108"/>
  <c r="F34" i="108"/>
  <c r="F33" i="108"/>
  <c r="F32" i="108"/>
  <c r="F31" i="108"/>
  <c r="F30" i="108"/>
  <c r="F29" i="108"/>
  <c r="F28" i="108"/>
  <c r="F27" i="108"/>
  <c r="F26" i="108"/>
  <c r="F25" i="108"/>
  <c r="F24" i="108"/>
  <c r="F23" i="108"/>
  <c r="F22" i="108"/>
  <c r="F21" i="108"/>
  <c r="F20" i="108"/>
  <c r="F19" i="108"/>
  <c r="F18" i="108"/>
  <c r="F17" i="108"/>
  <c r="F16" i="108"/>
  <c r="F15" i="108"/>
  <c r="F14" i="108"/>
  <c r="F13" i="108"/>
  <c r="F12" i="108"/>
  <c r="F11" i="108"/>
  <c r="F10" i="108"/>
  <c r="F9" i="108"/>
  <c r="F8" i="108"/>
  <c r="F122" i="108" l="1"/>
  <c r="F115" i="108"/>
  <c r="F99" i="108"/>
  <c r="F78" i="108"/>
  <c r="F70" i="108"/>
  <c r="F60" i="108"/>
  <c r="D61" i="1" l="1"/>
  <c r="F125" i="108"/>
  <c r="B97" i="1"/>
  <c r="D56" i="1"/>
  <c r="F120" i="104" l="1"/>
  <c r="F119" i="104"/>
  <c r="F121" i="104" s="1"/>
  <c r="F113" i="104"/>
  <c r="F112" i="104"/>
  <c r="F111" i="104"/>
  <c r="F110" i="104"/>
  <c r="F109" i="104"/>
  <c r="F108" i="104"/>
  <c r="F103" i="104"/>
  <c r="F102" i="104"/>
  <c r="F104" i="104" s="1"/>
  <c r="F97" i="104"/>
  <c r="F96" i="104"/>
  <c r="F95" i="104"/>
  <c r="F94" i="104"/>
  <c r="F93" i="104"/>
  <c r="F92" i="104"/>
  <c r="F91" i="104"/>
  <c r="F90" i="104"/>
  <c r="F89" i="104"/>
  <c r="F88" i="104"/>
  <c r="F87" i="104"/>
  <c r="F86" i="104"/>
  <c r="F85" i="104"/>
  <c r="F84" i="104"/>
  <c r="F77" i="104"/>
  <c r="F76" i="104"/>
  <c r="F75" i="104"/>
  <c r="F74" i="104"/>
  <c r="F78" i="104" s="1"/>
  <c r="F69" i="104"/>
  <c r="F68" i="104"/>
  <c r="F67" i="104"/>
  <c r="F66" i="104"/>
  <c r="F65" i="104"/>
  <c r="F59" i="104"/>
  <c r="F58" i="104"/>
  <c r="F57" i="104"/>
  <c r="F56" i="104"/>
  <c r="F55" i="104"/>
  <c r="F54" i="104"/>
  <c r="F53" i="104"/>
  <c r="F52" i="104"/>
  <c r="F51" i="104"/>
  <c r="F50" i="104"/>
  <c r="F49" i="104"/>
  <c r="F48" i="104"/>
  <c r="F47" i="104"/>
  <c r="F46" i="104"/>
  <c r="F45" i="104"/>
  <c r="F44" i="104"/>
  <c r="F43" i="104"/>
  <c r="F42" i="104"/>
  <c r="F41" i="104"/>
  <c r="F40" i="104"/>
  <c r="F39" i="104"/>
  <c r="F38" i="104"/>
  <c r="F37" i="104"/>
  <c r="F36" i="104"/>
  <c r="F35" i="104"/>
  <c r="F34" i="104"/>
  <c r="F33" i="104"/>
  <c r="F32" i="104"/>
  <c r="F31" i="104"/>
  <c r="F30" i="104"/>
  <c r="F29" i="104"/>
  <c r="F28" i="104"/>
  <c r="F27" i="104"/>
  <c r="F26" i="104"/>
  <c r="F25" i="104"/>
  <c r="F24" i="104"/>
  <c r="F23" i="104"/>
  <c r="F22" i="104"/>
  <c r="F21" i="104"/>
  <c r="F20" i="104"/>
  <c r="F19" i="104"/>
  <c r="F18" i="104"/>
  <c r="F17" i="104"/>
  <c r="F16" i="104"/>
  <c r="F15" i="104"/>
  <c r="F14" i="104"/>
  <c r="F13" i="104"/>
  <c r="F12" i="104"/>
  <c r="F11" i="104"/>
  <c r="F10" i="104"/>
  <c r="F9" i="104"/>
  <c r="F8" i="104"/>
  <c r="F114" i="104" l="1"/>
  <c r="F98" i="104"/>
  <c r="F70" i="104"/>
  <c r="F60" i="104"/>
  <c r="F125" i="104" s="1"/>
  <c r="D49" i="1" l="1"/>
  <c r="F120" i="102"/>
  <c r="F119" i="102"/>
  <c r="F121" i="102" s="1"/>
  <c r="F113" i="102"/>
  <c r="F112" i="102"/>
  <c r="F111" i="102"/>
  <c r="F110" i="102"/>
  <c r="F109" i="102"/>
  <c r="F108" i="102"/>
  <c r="F103" i="102"/>
  <c r="F102" i="102"/>
  <c r="F104" i="102" s="1"/>
  <c r="F97" i="102"/>
  <c r="F96" i="102"/>
  <c r="F95" i="102"/>
  <c r="F94" i="102"/>
  <c r="F93" i="102"/>
  <c r="F92" i="102"/>
  <c r="F91" i="102"/>
  <c r="F90" i="102"/>
  <c r="F89" i="102"/>
  <c r="F88" i="102"/>
  <c r="F87" i="102"/>
  <c r="F86" i="102"/>
  <c r="F85" i="102"/>
  <c r="F84" i="102"/>
  <c r="F77" i="102"/>
  <c r="F76" i="102"/>
  <c r="F75" i="102"/>
  <c r="F74" i="102"/>
  <c r="F69" i="102"/>
  <c r="F68" i="102"/>
  <c r="F67" i="102"/>
  <c r="F66" i="102"/>
  <c r="F65" i="102"/>
  <c r="F59" i="102"/>
  <c r="F58" i="102"/>
  <c r="F57" i="102"/>
  <c r="F56" i="102"/>
  <c r="F55" i="102"/>
  <c r="F54" i="102"/>
  <c r="F53" i="102"/>
  <c r="F52" i="102"/>
  <c r="F51" i="102"/>
  <c r="F50" i="102"/>
  <c r="F49" i="102"/>
  <c r="F48" i="102"/>
  <c r="F47" i="102"/>
  <c r="F46" i="102"/>
  <c r="F45" i="102"/>
  <c r="F44" i="102"/>
  <c r="F43" i="102"/>
  <c r="F42" i="102"/>
  <c r="F41" i="102"/>
  <c r="F40" i="102"/>
  <c r="F39" i="102"/>
  <c r="F38" i="102"/>
  <c r="F37" i="102"/>
  <c r="F36" i="102"/>
  <c r="F35" i="102"/>
  <c r="F34" i="102"/>
  <c r="F33" i="102"/>
  <c r="F32" i="102"/>
  <c r="F31" i="102"/>
  <c r="F30" i="102"/>
  <c r="F29" i="102"/>
  <c r="F28" i="102"/>
  <c r="F27" i="102"/>
  <c r="F26" i="102"/>
  <c r="F25" i="102"/>
  <c r="F24" i="102"/>
  <c r="F23" i="102"/>
  <c r="F22" i="102"/>
  <c r="F21" i="102"/>
  <c r="F20" i="102"/>
  <c r="F19" i="102"/>
  <c r="F18" i="102"/>
  <c r="F17" i="102"/>
  <c r="F16" i="102"/>
  <c r="F15" i="102"/>
  <c r="F14" i="102"/>
  <c r="F13" i="102"/>
  <c r="F12" i="102"/>
  <c r="F11" i="102"/>
  <c r="F10" i="102"/>
  <c r="F9" i="102"/>
  <c r="F8" i="102"/>
  <c r="F78" i="102" l="1"/>
  <c r="F114" i="102"/>
  <c r="F98" i="102"/>
  <c r="F70" i="102"/>
  <c r="F60" i="102"/>
  <c r="F124" i="102" l="1"/>
  <c r="D43" i="1"/>
  <c r="F118" i="100"/>
  <c r="F117" i="100"/>
  <c r="F119" i="100" s="1"/>
  <c r="F112" i="100"/>
  <c r="F111" i="100"/>
  <c r="F110" i="100"/>
  <c r="F109" i="100"/>
  <c r="F108" i="100"/>
  <c r="F107" i="100"/>
  <c r="F102" i="100"/>
  <c r="F101" i="100"/>
  <c r="F103" i="100" s="1"/>
  <c r="F96" i="100"/>
  <c r="F95" i="100"/>
  <c r="F94" i="100"/>
  <c r="F93" i="100"/>
  <c r="F92" i="100"/>
  <c r="F91" i="100"/>
  <c r="F90" i="100"/>
  <c r="F89" i="100"/>
  <c r="F88" i="100"/>
  <c r="F87" i="100"/>
  <c r="F86" i="100"/>
  <c r="F85" i="100"/>
  <c r="F84" i="100"/>
  <c r="F83" i="100"/>
  <c r="F76" i="100"/>
  <c r="F75" i="100"/>
  <c r="F74" i="100"/>
  <c r="F73" i="100"/>
  <c r="F77" i="100" s="1"/>
  <c r="F68" i="100"/>
  <c r="F67" i="100"/>
  <c r="F66" i="100"/>
  <c r="F65" i="100"/>
  <c r="F59" i="100"/>
  <c r="F58" i="100"/>
  <c r="F57" i="100"/>
  <c r="F56" i="100"/>
  <c r="F55" i="100"/>
  <c r="F54" i="100"/>
  <c r="F53" i="100"/>
  <c r="F52" i="100"/>
  <c r="F51" i="100"/>
  <c r="F50" i="100"/>
  <c r="F49" i="100"/>
  <c r="F48" i="100"/>
  <c r="F47" i="100"/>
  <c r="F46" i="100"/>
  <c r="F45" i="100"/>
  <c r="F44" i="100"/>
  <c r="F43" i="100"/>
  <c r="F42" i="100"/>
  <c r="F41" i="100"/>
  <c r="F40" i="100"/>
  <c r="F39" i="100"/>
  <c r="F38" i="100"/>
  <c r="F37" i="100"/>
  <c r="F36" i="100"/>
  <c r="F35" i="100"/>
  <c r="F34" i="100"/>
  <c r="F33" i="100"/>
  <c r="F32" i="100"/>
  <c r="F31" i="100"/>
  <c r="F30" i="100"/>
  <c r="F29" i="100"/>
  <c r="F28" i="100"/>
  <c r="F27" i="100"/>
  <c r="F26" i="100"/>
  <c r="F25" i="100"/>
  <c r="F24" i="100"/>
  <c r="F23" i="100"/>
  <c r="F22" i="100"/>
  <c r="F21" i="100"/>
  <c r="F20" i="100"/>
  <c r="F19" i="100"/>
  <c r="F18" i="100"/>
  <c r="F17" i="100"/>
  <c r="F16" i="100"/>
  <c r="F15" i="100"/>
  <c r="F14" i="100"/>
  <c r="F13" i="100"/>
  <c r="F12" i="100"/>
  <c r="F11" i="100"/>
  <c r="F10" i="100"/>
  <c r="F9" i="100"/>
  <c r="F8" i="100"/>
  <c r="F113" i="100" l="1"/>
  <c r="F97" i="100"/>
  <c r="F69" i="100"/>
  <c r="F60" i="100"/>
  <c r="F122" i="100" l="1"/>
  <c r="D37" i="1"/>
  <c r="F116" i="98"/>
  <c r="F115" i="98"/>
  <c r="F117" i="98" s="1"/>
  <c r="F110" i="98"/>
  <c r="F109" i="98"/>
  <c r="F108" i="98"/>
  <c r="F107" i="98"/>
  <c r="F106" i="98"/>
  <c r="F105" i="98"/>
  <c r="F100" i="98"/>
  <c r="F99" i="98"/>
  <c r="F101" i="98" s="1"/>
  <c r="F94" i="98"/>
  <c r="F93" i="98"/>
  <c r="F92" i="98"/>
  <c r="F91" i="98"/>
  <c r="F90" i="98"/>
  <c r="F89" i="98"/>
  <c r="F88" i="98"/>
  <c r="F87" i="98"/>
  <c r="F86" i="98"/>
  <c r="F85" i="98"/>
  <c r="F84" i="98"/>
  <c r="F83" i="98"/>
  <c r="F82" i="98"/>
  <c r="F81" i="98"/>
  <c r="F74" i="98"/>
  <c r="F73" i="98"/>
  <c r="F72" i="98"/>
  <c r="F71" i="98"/>
  <c r="F75" i="98" s="1"/>
  <c r="F66" i="98"/>
  <c r="F65" i="98"/>
  <c r="F64" i="98"/>
  <c r="F63" i="98"/>
  <c r="F62" i="98"/>
  <c r="F56" i="98"/>
  <c r="F55" i="98"/>
  <c r="F54" i="98"/>
  <c r="F53" i="98"/>
  <c r="F52" i="98"/>
  <c r="F51" i="98"/>
  <c r="F50" i="98"/>
  <c r="F49" i="98"/>
  <c r="F48" i="98"/>
  <c r="F47" i="98"/>
  <c r="F46" i="98"/>
  <c r="F45" i="98"/>
  <c r="F44" i="98"/>
  <c r="F43" i="98"/>
  <c r="F42" i="98"/>
  <c r="F41" i="98"/>
  <c r="F40" i="98"/>
  <c r="F39" i="98"/>
  <c r="F38" i="98"/>
  <c r="F37" i="98"/>
  <c r="F36" i="98"/>
  <c r="F35" i="98"/>
  <c r="F34" i="98"/>
  <c r="F33" i="98"/>
  <c r="F32" i="98"/>
  <c r="F31" i="98"/>
  <c r="F30" i="98"/>
  <c r="F29" i="98"/>
  <c r="F28" i="98"/>
  <c r="F27" i="98"/>
  <c r="F26" i="98"/>
  <c r="F25" i="98"/>
  <c r="F24" i="98"/>
  <c r="F23" i="98"/>
  <c r="F22" i="98"/>
  <c r="F21" i="98"/>
  <c r="F20" i="98"/>
  <c r="F19" i="98"/>
  <c r="F18" i="98"/>
  <c r="F17" i="98"/>
  <c r="F16" i="98"/>
  <c r="F15" i="98"/>
  <c r="F14" i="98"/>
  <c r="F13" i="98"/>
  <c r="F12" i="98"/>
  <c r="F11" i="98"/>
  <c r="F10" i="98"/>
  <c r="F9" i="98"/>
  <c r="F8" i="98"/>
  <c r="F111" i="98" l="1"/>
  <c r="F95" i="98"/>
  <c r="F67" i="98"/>
  <c r="F57" i="98"/>
  <c r="F120" i="98" s="1"/>
  <c r="D31" i="1" l="1"/>
  <c r="F120" i="96"/>
  <c r="F119" i="96"/>
  <c r="F121" i="96" s="1"/>
  <c r="F113" i="96"/>
  <c r="F112" i="96"/>
  <c r="F111" i="96"/>
  <c r="F110" i="96"/>
  <c r="F109" i="96"/>
  <c r="F108" i="96"/>
  <c r="F103" i="96"/>
  <c r="F102" i="96"/>
  <c r="F104" i="96" s="1"/>
  <c r="F97" i="96"/>
  <c r="F96" i="96"/>
  <c r="F95" i="96"/>
  <c r="F94" i="96"/>
  <c r="F93" i="96"/>
  <c r="F92" i="96"/>
  <c r="F91" i="96"/>
  <c r="F90" i="96"/>
  <c r="F89" i="96"/>
  <c r="F88" i="96"/>
  <c r="F87" i="96"/>
  <c r="F86" i="96"/>
  <c r="F85" i="96"/>
  <c r="F84" i="96"/>
  <c r="F77" i="96"/>
  <c r="F76" i="96"/>
  <c r="F75" i="96"/>
  <c r="F74" i="96"/>
  <c r="F69" i="96"/>
  <c r="F68" i="96"/>
  <c r="F67" i="96"/>
  <c r="F66" i="96"/>
  <c r="F65" i="96"/>
  <c r="F59" i="96"/>
  <c r="F58" i="96"/>
  <c r="F57" i="96"/>
  <c r="F56" i="96"/>
  <c r="F55" i="96"/>
  <c r="F54" i="96"/>
  <c r="F53" i="96"/>
  <c r="F52" i="96"/>
  <c r="F51" i="96"/>
  <c r="F50" i="96"/>
  <c r="F49" i="96"/>
  <c r="F48" i="96"/>
  <c r="F47" i="96"/>
  <c r="F46" i="96"/>
  <c r="F45" i="96"/>
  <c r="F44" i="96"/>
  <c r="F43" i="96"/>
  <c r="F42" i="96"/>
  <c r="F41" i="96"/>
  <c r="F40" i="96"/>
  <c r="F39" i="96"/>
  <c r="F38" i="96"/>
  <c r="F37" i="96"/>
  <c r="F36" i="96"/>
  <c r="F35" i="96"/>
  <c r="F34" i="96"/>
  <c r="F33" i="96"/>
  <c r="F32" i="96"/>
  <c r="F31" i="96"/>
  <c r="F30" i="96"/>
  <c r="F29" i="96"/>
  <c r="F28" i="96"/>
  <c r="F27" i="96"/>
  <c r="F26" i="96"/>
  <c r="F25" i="96"/>
  <c r="F24" i="96"/>
  <c r="F23" i="96"/>
  <c r="F22" i="96"/>
  <c r="F21" i="96"/>
  <c r="F20" i="96"/>
  <c r="F19" i="96"/>
  <c r="F18" i="96"/>
  <c r="F17" i="96"/>
  <c r="F16" i="96"/>
  <c r="F15" i="96"/>
  <c r="F14" i="96"/>
  <c r="F13" i="96"/>
  <c r="F12" i="96"/>
  <c r="F11" i="96"/>
  <c r="F10" i="96"/>
  <c r="F9" i="96"/>
  <c r="F8" i="96"/>
  <c r="F60" i="96" s="1"/>
  <c r="F114" i="96" l="1"/>
  <c r="F98" i="96"/>
  <c r="F78" i="96"/>
  <c r="F70" i="96"/>
  <c r="F125" i="96" s="1"/>
  <c r="D25" i="1" l="1"/>
  <c r="L112" i="121"/>
  <c r="M112" i="121" s="1"/>
  <c r="L111" i="121"/>
  <c r="M111" i="121" s="1"/>
  <c r="L110" i="121"/>
  <c r="M110" i="121" s="1"/>
  <c r="L104" i="121"/>
  <c r="M104" i="121" s="1"/>
  <c r="L103" i="121"/>
  <c r="M103" i="121" s="1"/>
  <c r="L102" i="121"/>
  <c r="M102" i="121" s="1"/>
  <c r="L101" i="121"/>
  <c r="M101" i="121" s="1"/>
  <c r="L92" i="121"/>
  <c r="M92" i="121" s="1"/>
  <c r="M91" i="121"/>
  <c r="L91" i="121"/>
  <c r="L87" i="121"/>
  <c r="M87" i="121" s="1"/>
  <c r="M83" i="121"/>
  <c r="L83" i="121"/>
  <c r="L79" i="121"/>
  <c r="M79" i="121" s="1"/>
  <c r="L78" i="121"/>
  <c r="M78" i="121" s="1"/>
  <c r="L77" i="121"/>
  <c r="M77" i="121" s="1"/>
  <c r="M76" i="121"/>
  <c r="L76" i="121"/>
  <c r="L75" i="121"/>
  <c r="M75" i="121" s="1"/>
  <c r="M74" i="121"/>
  <c r="L74" i="121"/>
  <c r="L66" i="121"/>
  <c r="M66" i="121" s="1"/>
  <c r="M65" i="121"/>
  <c r="L65" i="121"/>
  <c r="L64" i="121"/>
  <c r="M64" i="121" s="1"/>
  <c r="M62" i="121"/>
  <c r="L62" i="121"/>
  <c r="L61" i="121"/>
  <c r="M61" i="121" s="1"/>
  <c r="M58" i="121"/>
  <c r="L58" i="121"/>
  <c r="L57" i="121"/>
  <c r="M57" i="121" s="1"/>
  <c r="L32" i="121"/>
  <c r="M32" i="121" s="1"/>
  <c r="L31" i="121"/>
  <c r="M31" i="121" s="1"/>
  <c r="L30" i="121"/>
  <c r="M30" i="121" s="1"/>
  <c r="L28" i="121"/>
  <c r="M28" i="121" s="1"/>
  <c r="L27" i="121"/>
  <c r="M27" i="121" s="1"/>
  <c r="L25" i="121"/>
  <c r="M25" i="121" s="1"/>
  <c r="L24" i="121"/>
  <c r="M24" i="121" s="1"/>
  <c r="L23" i="121"/>
  <c r="M23" i="121" s="1"/>
  <c r="L21" i="121"/>
  <c r="M21" i="121" s="1"/>
  <c r="L20" i="121"/>
  <c r="M20" i="121" s="1"/>
  <c r="L19" i="121"/>
  <c r="M19" i="121" s="1"/>
  <c r="L18" i="121"/>
  <c r="M18" i="121" s="1"/>
  <c r="L17" i="121"/>
  <c r="M17" i="121" s="1"/>
  <c r="L12" i="121"/>
  <c r="M12" i="121" s="1"/>
  <c r="L11" i="121"/>
  <c r="M11" i="121" s="1"/>
  <c r="L10" i="121"/>
  <c r="M10" i="121" s="1"/>
  <c r="L4" i="121"/>
  <c r="M4" i="121" s="1"/>
  <c r="G108" i="94" l="1"/>
  <c r="G107" i="94"/>
  <c r="G106" i="94"/>
  <c r="G105" i="94"/>
  <c r="G98" i="94"/>
  <c r="G97" i="94"/>
  <c r="G96" i="94"/>
  <c r="G95" i="94"/>
  <c r="G94" i="94"/>
  <c r="G93" i="94"/>
  <c r="L87" i="94"/>
  <c r="M87" i="94" s="1"/>
  <c r="G87" i="94"/>
  <c r="L86" i="94"/>
  <c r="M86" i="94" s="1"/>
  <c r="G86" i="94"/>
  <c r="L85" i="94"/>
  <c r="M85" i="94" s="1"/>
  <c r="G85" i="94"/>
  <c r="L76" i="94"/>
  <c r="M76" i="94" s="1"/>
  <c r="G76" i="94"/>
  <c r="L72" i="94"/>
  <c r="M72" i="94" s="1"/>
  <c r="G72" i="94"/>
  <c r="L71" i="94"/>
  <c r="M71" i="94" s="1"/>
  <c r="G71" i="94"/>
  <c r="M70" i="94"/>
  <c r="L70" i="94"/>
  <c r="G70" i="94"/>
  <c r="L69" i="94"/>
  <c r="M69" i="94" s="1"/>
  <c r="G69" i="94"/>
  <c r="M68" i="94"/>
  <c r="L68" i="94"/>
  <c r="G68" i="94"/>
  <c r="L60" i="94"/>
  <c r="M60" i="94" s="1"/>
  <c r="G60" i="94"/>
  <c r="M59" i="94"/>
  <c r="L59" i="94"/>
  <c r="G59" i="94"/>
  <c r="L58" i="94"/>
  <c r="M58" i="94" s="1"/>
  <c r="G58" i="94"/>
  <c r="M56" i="94"/>
  <c r="L56" i="94"/>
  <c r="G56" i="94"/>
  <c r="L55" i="94"/>
  <c r="M55" i="94" s="1"/>
  <c r="G55" i="94"/>
  <c r="M50" i="94"/>
  <c r="L50" i="94"/>
  <c r="G50" i="94"/>
  <c r="G42" i="94"/>
  <c r="G41" i="94"/>
  <c r="G40" i="94"/>
  <c r="G39" i="94"/>
  <c r="L27" i="94"/>
  <c r="M27" i="94" s="1"/>
  <c r="G27" i="94"/>
  <c r="M26" i="94"/>
  <c r="L26" i="94"/>
  <c r="G26" i="94"/>
  <c r="L24" i="94"/>
  <c r="M24" i="94" s="1"/>
  <c r="G24" i="94"/>
  <c r="M23" i="94"/>
  <c r="L23" i="94"/>
  <c r="G23" i="94"/>
  <c r="L22" i="94"/>
  <c r="M22" i="94" s="1"/>
  <c r="G22" i="94"/>
  <c r="M20" i="94"/>
  <c r="L20" i="94"/>
  <c r="G20" i="94"/>
  <c r="L19" i="94"/>
  <c r="M19" i="94" s="1"/>
  <c r="G19" i="94"/>
  <c r="M18" i="94"/>
  <c r="L18" i="94"/>
  <c r="G18" i="94"/>
  <c r="L17" i="94"/>
  <c r="M17" i="94" s="1"/>
  <c r="G17" i="94"/>
  <c r="M12" i="94"/>
  <c r="L12" i="94"/>
  <c r="G12" i="94"/>
  <c r="L11" i="94"/>
  <c r="M11" i="94" s="1"/>
  <c r="G11" i="94"/>
  <c r="M10" i="94"/>
  <c r="L10" i="94"/>
  <c r="G10" i="94"/>
  <c r="L4" i="94"/>
  <c r="M4" i="94" s="1"/>
  <c r="G4" i="94"/>
  <c r="G104" i="91"/>
  <c r="G103" i="91"/>
  <c r="G96" i="91"/>
  <c r="G95" i="91"/>
  <c r="G94" i="91"/>
  <c r="G93" i="91"/>
  <c r="G92" i="91"/>
  <c r="G91" i="91"/>
  <c r="L85" i="91"/>
  <c r="M85" i="91" s="1"/>
  <c r="G85" i="91"/>
  <c r="M84" i="91"/>
  <c r="L84" i="91"/>
  <c r="G84" i="91"/>
  <c r="L83" i="91"/>
  <c r="M83" i="91" s="1"/>
  <c r="G83" i="91"/>
  <c r="M74" i="91"/>
  <c r="L74" i="91"/>
  <c r="G74" i="91"/>
  <c r="L70" i="91"/>
  <c r="M70" i="91" s="1"/>
  <c r="G70" i="91"/>
  <c r="M69" i="91"/>
  <c r="L69" i="91"/>
  <c r="G69" i="91"/>
  <c r="L68" i="91"/>
  <c r="M68" i="91" s="1"/>
  <c r="G68" i="91"/>
  <c r="L60" i="91"/>
  <c r="M60" i="91" s="1"/>
  <c r="G60" i="91"/>
  <c r="L59" i="91"/>
  <c r="M59" i="91" s="1"/>
  <c r="G59" i="91"/>
  <c r="M58" i="91"/>
  <c r="L58" i="91"/>
  <c r="G58" i="91"/>
  <c r="L56" i="91"/>
  <c r="M56" i="91" s="1"/>
  <c r="G56" i="91"/>
  <c r="M55" i="91"/>
  <c r="L55" i="91"/>
  <c r="G55" i="91"/>
  <c r="L50" i="91"/>
  <c r="M50" i="91" s="1"/>
  <c r="G50" i="91"/>
  <c r="G42" i="91"/>
  <c r="G40" i="91"/>
  <c r="G39" i="91"/>
  <c r="G38" i="91"/>
  <c r="L26" i="91"/>
  <c r="M26" i="91" s="1"/>
  <c r="G26" i="91"/>
  <c r="L25" i="91"/>
  <c r="M25" i="91" s="1"/>
  <c r="G25" i="91"/>
  <c r="L23" i="91"/>
  <c r="M23" i="91" s="1"/>
  <c r="G23" i="91"/>
  <c r="L22" i="91"/>
  <c r="M22" i="91" s="1"/>
  <c r="G22" i="91"/>
  <c r="L21" i="91"/>
  <c r="M21" i="91" s="1"/>
  <c r="G21" i="91"/>
  <c r="L19" i="91"/>
  <c r="M19" i="91" s="1"/>
  <c r="G19" i="91"/>
  <c r="M18" i="91"/>
  <c r="L18" i="91"/>
  <c r="G18" i="91"/>
  <c r="L17" i="91"/>
  <c r="M17" i="91" s="1"/>
  <c r="G17" i="91"/>
  <c r="M12" i="91"/>
  <c r="L12" i="91"/>
  <c r="G12" i="91"/>
  <c r="L11" i="91"/>
  <c r="M11" i="91" s="1"/>
  <c r="G11" i="91"/>
  <c r="L10" i="91"/>
  <c r="M10" i="91" s="1"/>
  <c r="G10" i="91"/>
  <c r="L4" i="91"/>
  <c r="M4" i="91" s="1"/>
  <c r="G4" i="91"/>
  <c r="G102" i="88"/>
  <c r="G101" i="88"/>
  <c r="G106" i="88" s="1"/>
  <c r="G94" i="88"/>
  <c r="G93" i="88"/>
  <c r="G92" i="88"/>
  <c r="G91" i="88"/>
  <c r="G90" i="88"/>
  <c r="G89" i="88"/>
  <c r="M83" i="88"/>
  <c r="L83" i="88"/>
  <c r="G83" i="88"/>
  <c r="M82" i="88"/>
  <c r="L82" i="88"/>
  <c r="G82" i="88"/>
  <c r="G85" i="88" s="1"/>
  <c r="L73" i="88"/>
  <c r="M73" i="88" s="1"/>
  <c r="G73" i="88"/>
  <c r="M69" i="88"/>
  <c r="L69" i="88"/>
  <c r="G69" i="88"/>
  <c r="L68" i="88"/>
  <c r="M68" i="88" s="1"/>
  <c r="G68" i="88"/>
  <c r="M67" i="88"/>
  <c r="L67" i="88"/>
  <c r="G67" i="88"/>
  <c r="L59" i="88"/>
  <c r="M59" i="88" s="1"/>
  <c r="G59" i="88"/>
  <c r="L58" i="88"/>
  <c r="M58" i="88" s="1"/>
  <c r="G58" i="88"/>
  <c r="L57" i="88"/>
  <c r="M57" i="88" s="1"/>
  <c r="G57" i="88"/>
  <c r="L55" i="88"/>
  <c r="M55" i="88" s="1"/>
  <c r="G55" i="88"/>
  <c r="L54" i="88"/>
  <c r="M54" i="88" s="1"/>
  <c r="G54" i="88"/>
  <c r="L49" i="88"/>
  <c r="M49" i="88" s="1"/>
  <c r="G49" i="88"/>
  <c r="G41" i="88"/>
  <c r="G39" i="88"/>
  <c r="G38" i="88"/>
  <c r="L26" i="88"/>
  <c r="M26" i="88" s="1"/>
  <c r="G26" i="88"/>
  <c r="M25" i="88"/>
  <c r="L25" i="88"/>
  <c r="G25" i="88"/>
  <c r="L23" i="88"/>
  <c r="M23" i="88" s="1"/>
  <c r="G23" i="88"/>
  <c r="M22" i="88"/>
  <c r="L22" i="88"/>
  <c r="G22" i="88"/>
  <c r="L21" i="88"/>
  <c r="M21" i="88" s="1"/>
  <c r="G21" i="88"/>
  <c r="M19" i="88"/>
  <c r="L19" i="88"/>
  <c r="G19" i="88"/>
  <c r="L18" i="88"/>
  <c r="M18" i="88" s="1"/>
  <c r="G18" i="88"/>
  <c r="M17" i="88"/>
  <c r="L17" i="88"/>
  <c r="G17" i="88"/>
  <c r="L12" i="88"/>
  <c r="M12" i="88" s="1"/>
  <c r="G12" i="88"/>
  <c r="M11" i="88"/>
  <c r="L11" i="88"/>
  <c r="G11" i="88"/>
  <c r="L10" i="88"/>
  <c r="M10" i="88" s="1"/>
  <c r="G10" i="88"/>
  <c r="M4" i="88"/>
  <c r="L4" i="88"/>
  <c r="G4" i="88"/>
  <c r="G103" i="85"/>
  <c r="G102" i="85"/>
  <c r="G95" i="85"/>
  <c r="G94" i="85"/>
  <c r="G93" i="85"/>
  <c r="G92" i="85"/>
  <c r="G91" i="85"/>
  <c r="G90" i="85"/>
  <c r="L84" i="85"/>
  <c r="M84" i="85" s="1"/>
  <c r="G84" i="85"/>
  <c r="L83" i="85"/>
  <c r="M83" i="85" s="1"/>
  <c r="G83" i="85"/>
  <c r="L82" i="85"/>
  <c r="M82" i="85" s="1"/>
  <c r="G82" i="85"/>
  <c r="L73" i="85"/>
  <c r="M73" i="85" s="1"/>
  <c r="G73" i="85"/>
  <c r="L69" i="85"/>
  <c r="M69" i="85" s="1"/>
  <c r="G69" i="85"/>
  <c r="L68" i="85"/>
  <c r="M68" i="85" s="1"/>
  <c r="G68" i="85"/>
  <c r="L67" i="85"/>
  <c r="M67" i="85" s="1"/>
  <c r="G67" i="85"/>
  <c r="M59" i="85"/>
  <c r="L59" i="85"/>
  <c r="G59" i="85"/>
  <c r="L58" i="85"/>
  <c r="M58" i="85" s="1"/>
  <c r="G58" i="85"/>
  <c r="M57" i="85"/>
  <c r="L57" i="85"/>
  <c r="G57" i="85"/>
  <c r="L55" i="85"/>
  <c r="M55" i="85" s="1"/>
  <c r="G55" i="85"/>
  <c r="M54" i="85"/>
  <c r="L54" i="85"/>
  <c r="G54" i="85"/>
  <c r="L50" i="85"/>
  <c r="M50" i="85" s="1"/>
  <c r="G50" i="85"/>
  <c r="G42" i="85"/>
  <c r="G41" i="85"/>
  <c r="G40" i="85"/>
  <c r="G39" i="85"/>
  <c r="M27" i="85"/>
  <c r="L27" i="85"/>
  <c r="G27" i="85"/>
  <c r="L26" i="85"/>
  <c r="M26" i="85" s="1"/>
  <c r="G26" i="85"/>
  <c r="M24" i="85"/>
  <c r="L24" i="85"/>
  <c r="G24" i="85"/>
  <c r="L23" i="85"/>
  <c r="M23" i="85" s="1"/>
  <c r="G23" i="85"/>
  <c r="M22" i="85"/>
  <c r="L22" i="85"/>
  <c r="G22" i="85"/>
  <c r="L20" i="85"/>
  <c r="M20" i="85" s="1"/>
  <c r="G20" i="85"/>
  <c r="M19" i="85"/>
  <c r="L19" i="85"/>
  <c r="G19" i="85"/>
  <c r="L18" i="85"/>
  <c r="M18" i="85" s="1"/>
  <c r="G18" i="85"/>
  <c r="M17" i="85"/>
  <c r="L17" i="85"/>
  <c r="G17" i="85"/>
  <c r="L12" i="85"/>
  <c r="M12" i="85" s="1"/>
  <c r="G12" i="85"/>
  <c r="M11" i="85"/>
  <c r="L11" i="85"/>
  <c r="G11" i="85"/>
  <c r="L10" i="85"/>
  <c r="M10" i="85" s="1"/>
  <c r="G10" i="85"/>
  <c r="M4" i="85"/>
  <c r="L4" i="85"/>
  <c r="G4" i="85"/>
  <c r="U266" i="82"/>
  <c r="U265" i="82" s="1"/>
  <c r="U263" i="82"/>
  <c r="U262" i="82" s="1"/>
  <c r="U261" i="82"/>
  <c r="U253" i="82"/>
  <c r="U251" i="82"/>
  <c r="U246" i="82"/>
  <c r="U245" i="82" s="1"/>
  <c r="BA244" i="82"/>
  <c r="U243" i="82"/>
  <c r="BA242" i="82"/>
  <c r="U241" i="82"/>
  <c r="BA239" i="82"/>
  <c r="U238" i="82"/>
  <c r="U237" i="82"/>
  <c r="U235" i="82"/>
  <c r="U232" i="82"/>
  <c r="U230" i="82"/>
  <c r="U228" i="82"/>
  <c r="U226" i="82"/>
  <c r="BA225" i="82"/>
  <c r="U224" i="82"/>
  <c r="U220" i="82"/>
  <c r="U219" i="82" s="1"/>
  <c r="U217" i="82"/>
  <c r="BA215" i="82"/>
  <c r="U214" i="82"/>
  <c r="U212" i="82"/>
  <c r="U210" i="82"/>
  <c r="U208" i="82"/>
  <c r="U206" i="82"/>
  <c r="U205" i="82"/>
  <c r="U203" i="82"/>
  <c r="U202" i="82"/>
  <c r="U200" i="82"/>
  <c r="U199" i="82"/>
  <c r="U198" i="82"/>
  <c r="U197" i="82"/>
  <c r="U196" i="82"/>
  <c r="U194" i="82"/>
  <c r="U191" i="82"/>
  <c r="U190" i="82"/>
  <c r="U189" i="82"/>
  <c r="U187" i="82"/>
  <c r="U186" i="82" s="1"/>
  <c r="U185" i="82"/>
  <c r="U184" i="82"/>
  <c r="U180" i="82"/>
  <c r="BA179" i="82"/>
  <c r="U178" i="82"/>
  <c r="BA177" i="82"/>
  <c r="U176" i="82"/>
  <c r="U175" i="82"/>
  <c r="U173" i="82"/>
  <c r="U172" i="82"/>
  <c r="U171" i="82"/>
  <c r="U170" i="82"/>
  <c r="BA169" i="82"/>
  <c r="U168" i="82"/>
  <c r="U166" i="82"/>
  <c r="U165" i="82"/>
  <c r="BA163" i="82"/>
  <c r="U162" i="82"/>
  <c r="U161" i="82"/>
  <c r="U160" i="82"/>
  <c r="U159" i="82"/>
  <c r="U158" i="82"/>
  <c r="U157" i="82"/>
  <c r="BA156" i="82"/>
  <c r="BA155" i="82"/>
  <c r="U154" i="82"/>
  <c r="BA153" i="82"/>
  <c r="U152" i="82"/>
  <c r="U151" i="82"/>
  <c r="U150" i="82"/>
  <c r="U148" i="82"/>
  <c r="U147" i="82"/>
  <c r="U146" i="82"/>
  <c r="U145" i="82"/>
  <c r="U144" i="82" s="1"/>
  <c r="U143" i="82"/>
  <c r="BA141" i="82"/>
  <c r="BA140" i="82"/>
  <c r="U139" i="82"/>
  <c r="U137" i="82"/>
  <c r="U136" i="82"/>
  <c r="U135" i="82"/>
  <c r="U134" i="82" s="1"/>
  <c r="U133" i="82"/>
  <c r="U132" i="82"/>
  <c r="U130" i="82"/>
  <c r="U129" i="82"/>
  <c r="U128" i="82" s="1"/>
  <c r="U127" i="82"/>
  <c r="U126" i="82"/>
  <c r="U124" i="82"/>
  <c r="U121" i="82"/>
  <c r="U120" i="82" s="1"/>
  <c r="U119" i="82"/>
  <c r="U118" i="82" s="1"/>
  <c r="U117" i="82"/>
  <c r="U116" i="82"/>
  <c r="U115" i="82"/>
  <c r="U113" i="82"/>
  <c r="U112" i="82"/>
  <c r="U111" i="82"/>
  <c r="U110" i="82"/>
  <c r="U106" i="82"/>
  <c r="U104" i="82"/>
  <c r="BA102" i="82"/>
  <c r="U101" i="82"/>
  <c r="U97" i="82"/>
  <c r="U96" i="82" s="1"/>
  <c r="U95" i="82"/>
  <c r="BA92" i="82"/>
  <c r="U91" i="82"/>
  <c r="U89" i="82"/>
  <c r="U87" i="82"/>
  <c r="U85" i="82"/>
  <c r="U83" i="82"/>
  <c r="U82" i="82"/>
  <c r="U81" i="82" s="1"/>
  <c r="BA80" i="82"/>
  <c r="U79" i="82"/>
  <c r="U78" i="82"/>
  <c r="BA77" i="82"/>
  <c r="U76" i="82"/>
  <c r="U73" i="82"/>
  <c r="U72" i="82"/>
  <c r="U69" i="82"/>
  <c r="U68" i="82"/>
  <c r="U65" i="82"/>
  <c r="U64" i="82" s="1"/>
  <c r="U61" i="82"/>
  <c r="U59" i="82"/>
  <c r="U54" i="82"/>
  <c r="BA51" i="82"/>
  <c r="U50" i="82"/>
  <c r="U48" i="82"/>
  <c r="U44" i="82"/>
  <c r="U39" i="82"/>
  <c r="U38" i="82" s="1"/>
  <c r="U37" i="82"/>
  <c r="U34" i="82"/>
  <c r="BA32" i="82"/>
  <c r="U31" i="82"/>
  <c r="BA29" i="82"/>
  <c r="U28" i="82"/>
  <c r="BA26" i="82"/>
  <c r="U25" i="82"/>
  <c r="BA23" i="82"/>
  <c r="U22" i="82"/>
  <c r="U21" i="82"/>
  <c r="U19" i="82"/>
  <c r="BA16" i="82"/>
  <c r="U15" i="82"/>
  <c r="BA10" i="82"/>
  <c r="U9" i="82"/>
  <c r="U8" i="82" s="1"/>
  <c r="G110" i="94" l="1"/>
  <c r="G100" i="94"/>
  <c r="G89" i="94"/>
  <c r="G113" i="94" s="1"/>
  <c r="D84" i="1" s="1"/>
  <c r="G78" i="94"/>
  <c r="G62" i="94"/>
  <c r="G44" i="94"/>
  <c r="G29" i="94"/>
  <c r="G96" i="88"/>
  <c r="G75" i="88"/>
  <c r="G109" i="88" s="1"/>
  <c r="D78" i="1" s="1"/>
  <c r="G61" i="88"/>
  <c r="G43" i="88"/>
  <c r="G28" i="88"/>
  <c r="G108" i="91"/>
  <c r="G98" i="91"/>
  <c r="G111" i="91" s="1"/>
  <c r="D72" i="1" s="1"/>
  <c r="G87" i="91"/>
  <c r="G76" i="91"/>
  <c r="G62" i="91"/>
  <c r="G44" i="91"/>
  <c r="G28" i="91"/>
  <c r="G107" i="85"/>
  <c r="G97" i="85"/>
  <c r="G86" i="85"/>
  <c r="G110" i="85" s="1"/>
  <c r="D66" i="1" s="1"/>
  <c r="G75" i="85"/>
  <c r="G61" i="85"/>
  <c r="G44" i="85"/>
  <c r="G29" i="85"/>
  <c r="U213" i="82"/>
  <c r="U149" i="82"/>
  <c r="U174" i="82"/>
  <c r="U75" i="82"/>
  <c r="U236" i="82"/>
  <c r="G18" i="80"/>
  <c r="G17" i="80"/>
  <c r="G20" i="80" s="1"/>
  <c r="L11" i="80"/>
  <c r="M11" i="80" s="1"/>
  <c r="G11" i="80"/>
  <c r="L7" i="80"/>
  <c r="M7" i="80" s="1"/>
  <c r="G7" i="80"/>
  <c r="G13" i="80" s="1"/>
  <c r="L6" i="80"/>
  <c r="M6" i="80" s="1"/>
  <c r="G6" i="80"/>
  <c r="U105" i="77"/>
  <c r="Q105" i="77"/>
  <c r="O105" i="77"/>
  <c r="M105" i="77"/>
  <c r="K105" i="77"/>
  <c r="I105" i="77"/>
  <c r="U104" i="77"/>
  <c r="Q104" i="77"/>
  <c r="O104" i="77"/>
  <c r="M104" i="77"/>
  <c r="K104" i="77"/>
  <c r="I104" i="77"/>
  <c r="U103" i="77"/>
  <c r="Q103" i="77"/>
  <c r="O103" i="77"/>
  <c r="M103" i="77"/>
  <c r="K103" i="77"/>
  <c r="I103" i="77"/>
  <c r="U102" i="77"/>
  <c r="Q102" i="77"/>
  <c r="O102" i="77"/>
  <c r="M102" i="77"/>
  <c r="K102" i="77"/>
  <c r="I102" i="77"/>
  <c r="U101" i="77"/>
  <c r="Q101" i="77"/>
  <c r="O101" i="77"/>
  <c r="M101" i="77"/>
  <c r="K101" i="77"/>
  <c r="I101" i="77"/>
  <c r="U100" i="77"/>
  <c r="Q100" i="77"/>
  <c r="O100" i="77"/>
  <c r="M100" i="77"/>
  <c r="K100" i="77"/>
  <c r="I100" i="77"/>
  <c r="U99" i="77"/>
  <c r="Q99" i="77"/>
  <c r="O99" i="77"/>
  <c r="M99" i="77"/>
  <c r="K99" i="77"/>
  <c r="I99" i="77"/>
  <c r="U98" i="77"/>
  <c r="Q98" i="77"/>
  <c r="O98" i="77"/>
  <c r="M98" i="77"/>
  <c r="K98" i="77"/>
  <c r="I98" i="77"/>
  <c r="U97" i="77"/>
  <c r="Q97" i="77"/>
  <c r="O97" i="77"/>
  <c r="M97" i="77"/>
  <c r="K97" i="77"/>
  <c r="I97" i="77"/>
  <c r="U96" i="77"/>
  <c r="Q96" i="77"/>
  <c r="O96" i="77"/>
  <c r="M96" i="77"/>
  <c r="K96" i="77"/>
  <c r="I96" i="77"/>
  <c r="U95" i="77"/>
  <c r="Q95" i="77"/>
  <c r="O95" i="77"/>
  <c r="M95" i="77"/>
  <c r="K95" i="77"/>
  <c r="I95" i="77"/>
  <c r="U94" i="77"/>
  <c r="Q94" i="77"/>
  <c r="O94" i="77"/>
  <c r="M94" i="77"/>
  <c r="K94" i="77"/>
  <c r="I94" i="77"/>
  <c r="U93" i="77"/>
  <c r="Q93" i="77"/>
  <c r="O93" i="77"/>
  <c r="M93" i="77"/>
  <c r="K93" i="77"/>
  <c r="I93" i="77"/>
  <c r="U92" i="77"/>
  <c r="Q92" i="77"/>
  <c r="O92" i="77"/>
  <c r="M92" i="77"/>
  <c r="K92" i="77"/>
  <c r="I92" i="77"/>
  <c r="U91" i="77"/>
  <c r="Q91" i="77"/>
  <c r="O91" i="77"/>
  <c r="M91" i="77"/>
  <c r="K91" i="77"/>
  <c r="I91" i="77"/>
  <c r="U90" i="77"/>
  <c r="Q90" i="77"/>
  <c r="O90" i="77"/>
  <c r="M90" i="77"/>
  <c r="K90" i="77"/>
  <c r="I90" i="77"/>
  <c r="U89" i="77"/>
  <c r="Q89" i="77"/>
  <c r="O89" i="77"/>
  <c r="M89" i="77"/>
  <c r="K89" i="77"/>
  <c r="I89" i="77"/>
  <c r="U88" i="77"/>
  <c r="Q88" i="77"/>
  <c r="O88" i="77"/>
  <c r="M88" i="77"/>
  <c r="K88" i="77"/>
  <c r="I88" i="77"/>
  <c r="U87" i="77"/>
  <c r="Q87" i="77"/>
  <c r="O87" i="77"/>
  <c r="M87" i="77"/>
  <c r="K87" i="77"/>
  <c r="I87" i="77"/>
  <c r="U86" i="77"/>
  <c r="Q86" i="77"/>
  <c r="O86" i="77"/>
  <c r="M86" i="77"/>
  <c r="K86" i="77"/>
  <c r="I86" i="77"/>
  <c r="U85" i="77"/>
  <c r="Q85" i="77"/>
  <c r="O85" i="77"/>
  <c r="M85" i="77"/>
  <c r="K85" i="77"/>
  <c r="I85" i="77"/>
  <c r="U84" i="77"/>
  <c r="Q84" i="77"/>
  <c r="O84" i="77"/>
  <c r="M84" i="77"/>
  <c r="K84" i="77"/>
  <c r="I84" i="77"/>
  <c r="U83" i="77"/>
  <c r="Q83" i="77"/>
  <c r="O83" i="77"/>
  <c r="M83" i="77"/>
  <c r="K83" i="77"/>
  <c r="I83" i="77"/>
  <c r="U82" i="77"/>
  <c r="Q82" i="77"/>
  <c r="O82" i="77"/>
  <c r="M82" i="77"/>
  <c r="K82" i="77"/>
  <c r="I82" i="77"/>
  <c r="U81" i="77"/>
  <c r="Q81" i="77"/>
  <c r="O81" i="77"/>
  <c r="M81" i="77"/>
  <c r="K81" i="77"/>
  <c r="I81" i="77"/>
  <c r="U80" i="77"/>
  <c r="Q80" i="77"/>
  <c r="O80" i="77"/>
  <c r="M80" i="77"/>
  <c r="K80" i="77"/>
  <c r="I80" i="77"/>
  <c r="U79" i="77"/>
  <c r="Q79" i="77"/>
  <c r="O79" i="77"/>
  <c r="M79" i="77"/>
  <c r="K79" i="77"/>
  <c r="I79" i="77"/>
  <c r="U78" i="77"/>
  <c r="Q78" i="77"/>
  <c r="O78" i="77"/>
  <c r="M78" i="77"/>
  <c r="K78" i="77"/>
  <c r="I78" i="77"/>
  <c r="U77" i="77"/>
  <c r="Q77" i="77"/>
  <c r="O77" i="77"/>
  <c r="M77" i="77"/>
  <c r="K77" i="77"/>
  <c r="I77" i="77"/>
  <c r="U76" i="77"/>
  <c r="Q76" i="77"/>
  <c r="O76" i="77"/>
  <c r="M76" i="77"/>
  <c r="K76" i="77"/>
  <c r="I76" i="77"/>
  <c r="U75" i="77"/>
  <c r="Q75" i="77"/>
  <c r="O75" i="77"/>
  <c r="M75" i="77"/>
  <c r="K75" i="77"/>
  <c r="I75" i="77"/>
  <c r="U74" i="77"/>
  <c r="Q74" i="77"/>
  <c r="O74" i="77"/>
  <c r="M74" i="77"/>
  <c r="K74" i="77"/>
  <c r="I74" i="77"/>
  <c r="U73" i="77"/>
  <c r="Q73" i="77"/>
  <c r="O73" i="77"/>
  <c r="O72" i="77" s="1"/>
  <c r="M73" i="77"/>
  <c r="M72" i="77" s="1"/>
  <c r="K73" i="77"/>
  <c r="I73" i="77"/>
  <c r="I72" i="77" s="1"/>
  <c r="U72" i="77"/>
  <c r="Q72" i="77"/>
  <c r="K72" i="77"/>
  <c r="U71" i="77"/>
  <c r="Q71" i="77"/>
  <c r="O71" i="77"/>
  <c r="M71" i="77"/>
  <c r="K71" i="77"/>
  <c r="I71" i="77"/>
  <c r="U70" i="77"/>
  <c r="Q70" i="77"/>
  <c r="O70" i="77"/>
  <c r="M70" i="77"/>
  <c r="K70" i="77"/>
  <c r="I70" i="77"/>
  <c r="U69" i="77"/>
  <c r="Q69" i="77"/>
  <c r="O69" i="77"/>
  <c r="M69" i="77"/>
  <c r="K69" i="77"/>
  <c r="I69" i="77"/>
  <c r="U68" i="77"/>
  <c r="Q68" i="77"/>
  <c r="O68" i="77"/>
  <c r="M68" i="77"/>
  <c r="K68" i="77"/>
  <c r="I68" i="77"/>
  <c r="U67" i="77"/>
  <c r="Q67" i="77"/>
  <c r="O67" i="77"/>
  <c r="M67" i="77"/>
  <c r="K67" i="77"/>
  <c r="I67" i="77"/>
  <c r="U66" i="77"/>
  <c r="Q66" i="77"/>
  <c r="O66" i="77"/>
  <c r="M66" i="77"/>
  <c r="K66" i="77"/>
  <c r="I66" i="77"/>
  <c r="U65" i="77"/>
  <c r="Q65" i="77"/>
  <c r="O65" i="77"/>
  <c r="M65" i="77"/>
  <c r="K65" i="77"/>
  <c r="I65" i="77"/>
  <c r="U64" i="77"/>
  <c r="Q64" i="77"/>
  <c r="O64" i="77"/>
  <c r="M64" i="77"/>
  <c r="K64" i="77"/>
  <c r="I64" i="77"/>
  <c r="U63" i="77"/>
  <c r="Q63" i="77"/>
  <c r="O63" i="77"/>
  <c r="M63" i="77"/>
  <c r="K63" i="77"/>
  <c r="I63" i="77"/>
  <c r="U62" i="77"/>
  <c r="Q62" i="77"/>
  <c r="O62" i="77"/>
  <c r="M62" i="77"/>
  <c r="K62" i="77"/>
  <c r="I62" i="77"/>
  <c r="U61" i="77"/>
  <c r="Q61" i="77"/>
  <c r="O61" i="77"/>
  <c r="M61" i="77"/>
  <c r="K61" i="77"/>
  <c r="I61" i="77"/>
  <c r="U60" i="77"/>
  <c r="Q60" i="77"/>
  <c r="O60" i="77"/>
  <c r="M60" i="77"/>
  <c r="K60" i="77"/>
  <c r="I60" i="77"/>
  <c r="U59" i="77"/>
  <c r="Q59" i="77"/>
  <c r="O59" i="77"/>
  <c r="O58" i="77" s="1"/>
  <c r="M59" i="77"/>
  <c r="M58" i="77" s="1"/>
  <c r="K59" i="77"/>
  <c r="I59" i="77"/>
  <c r="U58" i="77"/>
  <c r="Q58" i="77"/>
  <c r="K58" i="77"/>
  <c r="I58" i="77"/>
  <c r="U57" i="77"/>
  <c r="Q57" i="77"/>
  <c r="O57" i="77"/>
  <c r="M57" i="77"/>
  <c r="K57" i="77"/>
  <c r="I57" i="77"/>
  <c r="U56" i="77"/>
  <c r="Q56" i="77"/>
  <c r="O56" i="77"/>
  <c r="M56" i="77"/>
  <c r="K56" i="77"/>
  <c r="I56" i="77"/>
  <c r="U55" i="77"/>
  <c r="Q55" i="77"/>
  <c r="O55" i="77"/>
  <c r="M55" i="77"/>
  <c r="K55" i="77"/>
  <c r="I55" i="77"/>
  <c r="U54" i="77"/>
  <c r="Q54" i="77"/>
  <c r="O54" i="77"/>
  <c r="M54" i="77"/>
  <c r="K54" i="77"/>
  <c r="I54" i="77"/>
  <c r="U53" i="77"/>
  <c r="Q53" i="77"/>
  <c r="O53" i="77"/>
  <c r="M53" i="77"/>
  <c r="K53" i="77"/>
  <c r="I53" i="77"/>
  <c r="U52" i="77"/>
  <c r="Q52" i="77"/>
  <c r="O52" i="77"/>
  <c r="M52" i="77"/>
  <c r="K52" i="77"/>
  <c r="I52" i="77"/>
  <c r="U51" i="77"/>
  <c r="Q51" i="77"/>
  <c r="O51" i="77"/>
  <c r="M51" i="77"/>
  <c r="K51" i="77"/>
  <c r="I51" i="77"/>
  <c r="U50" i="77"/>
  <c r="Q50" i="77"/>
  <c r="O50" i="77"/>
  <c r="M50" i="77"/>
  <c r="K50" i="77"/>
  <c r="I50" i="77"/>
  <c r="U49" i="77"/>
  <c r="Q49" i="77"/>
  <c r="O49" i="77"/>
  <c r="M49" i="77"/>
  <c r="K49" i="77"/>
  <c r="I49" i="77"/>
  <c r="U48" i="77"/>
  <c r="Q48" i="77"/>
  <c r="O48" i="77"/>
  <c r="M48" i="77"/>
  <c r="K48" i="77"/>
  <c r="I48" i="77"/>
  <c r="U47" i="77"/>
  <c r="Q47" i="77"/>
  <c r="O47" i="77"/>
  <c r="M47" i="77"/>
  <c r="K47" i="77"/>
  <c r="I47" i="77"/>
  <c r="U46" i="77"/>
  <c r="Q46" i="77"/>
  <c r="O46" i="77"/>
  <c r="M46" i="77"/>
  <c r="K46" i="77"/>
  <c r="I46" i="77"/>
  <c r="U45" i="77"/>
  <c r="Q45" i="77"/>
  <c r="O45" i="77"/>
  <c r="M45" i="77"/>
  <c r="K45" i="77"/>
  <c r="I45" i="77"/>
  <c r="U44" i="77"/>
  <c r="Q44" i="77"/>
  <c r="O44" i="77"/>
  <c r="M44" i="77"/>
  <c r="K44" i="77"/>
  <c r="I44" i="77"/>
  <c r="U43" i="77"/>
  <c r="Q43" i="77"/>
  <c r="O43" i="77"/>
  <c r="M43" i="77"/>
  <c r="K43" i="77"/>
  <c r="I43" i="77"/>
  <c r="U42" i="77"/>
  <c r="Q42" i="77"/>
  <c r="O42" i="77"/>
  <c r="M42" i="77"/>
  <c r="K42" i="77"/>
  <c r="I42" i="77"/>
  <c r="U41" i="77"/>
  <c r="Q41" i="77"/>
  <c r="O41" i="77"/>
  <c r="M41" i="77"/>
  <c r="K41" i="77"/>
  <c r="I41" i="77"/>
  <c r="U40" i="77"/>
  <c r="Q40" i="77"/>
  <c r="O40" i="77"/>
  <c r="M40" i="77"/>
  <c r="K40" i="77"/>
  <c r="I40" i="77"/>
  <c r="U39" i="77"/>
  <c r="Q39" i="77"/>
  <c r="O39" i="77"/>
  <c r="M39" i="77"/>
  <c r="K39" i="77"/>
  <c r="I39" i="77"/>
  <c r="U38" i="77"/>
  <c r="Q38" i="77"/>
  <c r="O38" i="77"/>
  <c r="M38" i="77"/>
  <c r="K38" i="77"/>
  <c r="I38" i="77"/>
  <c r="U37" i="77"/>
  <c r="Q37" i="77"/>
  <c r="O37" i="77"/>
  <c r="M37" i="77"/>
  <c r="K37" i="77"/>
  <c r="I37" i="77"/>
  <c r="U36" i="77"/>
  <c r="Q36" i="77"/>
  <c r="O36" i="77"/>
  <c r="M36" i="77"/>
  <c r="K36" i="77"/>
  <c r="I36" i="77"/>
  <c r="U35" i="77"/>
  <c r="Q35" i="77"/>
  <c r="O35" i="77"/>
  <c r="M35" i="77"/>
  <c r="K35" i="77"/>
  <c r="I35" i="77"/>
  <c r="U34" i="77"/>
  <c r="Q34" i="77"/>
  <c r="O34" i="77"/>
  <c r="M34" i="77"/>
  <c r="K34" i="77"/>
  <c r="I34" i="77"/>
  <c r="U33" i="77"/>
  <c r="Q33" i="77"/>
  <c r="O33" i="77"/>
  <c r="M33" i="77"/>
  <c r="K33" i="77"/>
  <c r="I33" i="77"/>
  <c r="U32" i="77"/>
  <c r="Q32" i="77"/>
  <c r="O32" i="77"/>
  <c r="M32" i="77"/>
  <c r="K32" i="77"/>
  <c r="I32" i="77"/>
  <c r="U31" i="77"/>
  <c r="Q31" i="77"/>
  <c r="O31" i="77"/>
  <c r="O30" i="77" s="1"/>
  <c r="M31" i="77"/>
  <c r="M30" i="77" s="1"/>
  <c r="K31" i="77"/>
  <c r="I31" i="77"/>
  <c r="I30" i="77" s="1"/>
  <c r="U30" i="77"/>
  <c r="Q30" i="77"/>
  <c r="U29" i="77"/>
  <c r="Q29" i="77"/>
  <c r="O29" i="77"/>
  <c r="M29" i="77"/>
  <c r="K29" i="77"/>
  <c r="I29" i="77"/>
  <c r="U28" i="77"/>
  <c r="Q28" i="77"/>
  <c r="O28" i="77"/>
  <c r="M28" i="77"/>
  <c r="K28" i="77"/>
  <c r="I28" i="77"/>
  <c r="U27" i="77"/>
  <c r="Q27" i="77"/>
  <c r="O27" i="77"/>
  <c r="M27" i="77"/>
  <c r="K27" i="77"/>
  <c r="I27" i="77"/>
  <c r="U26" i="77"/>
  <c r="Q26" i="77"/>
  <c r="O26" i="77"/>
  <c r="M26" i="77"/>
  <c r="K26" i="77"/>
  <c r="I26" i="77"/>
  <c r="U25" i="77"/>
  <c r="Q25" i="77"/>
  <c r="O25" i="77"/>
  <c r="M25" i="77"/>
  <c r="K25" i="77"/>
  <c r="I25" i="77"/>
  <c r="U24" i="77"/>
  <c r="Q24" i="77"/>
  <c r="O24" i="77"/>
  <c r="M24" i="77"/>
  <c r="K24" i="77"/>
  <c r="I24" i="77"/>
  <c r="U23" i="77"/>
  <c r="Q23" i="77"/>
  <c r="O23" i="77"/>
  <c r="M23" i="77"/>
  <c r="K23" i="77"/>
  <c r="I23" i="77"/>
  <c r="U22" i="77"/>
  <c r="Q22" i="77"/>
  <c r="O22" i="77"/>
  <c r="M22" i="77"/>
  <c r="K22" i="77"/>
  <c r="I22" i="77"/>
  <c r="U21" i="77"/>
  <c r="Q21" i="77"/>
  <c r="O21" i="77"/>
  <c r="M21" i="77"/>
  <c r="K21" i="77"/>
  <c r="I21" i="77"/>
  <c r="U20" i="77"/>
  <c r="Q20" i="77"/>
  <c r="O20" i="77"/>
  <c r="M20" i="77"/>
  <c r="K20" i="77"/>
  <c r="I20" i="77"/>
  <c r="U19" i="77"/>
  <c r="Q19" i="77"/>
  <c r="O19" i="77"/>
  <c r="M19" i="77"/>
  <c r="K19" i="77"/>
  <c r="I19" i="77"/>
  <c r="U18" i="77"/>
  <c r="Q18" i="77"/>
  <c r="O18" i="77"/>
  <c r="M18" i="77"/>
  <c r="K18" i="77"/>
  <c r="I18" i="77"/>
  <c r="U17" i="77"/>
  <c r="U16" i="77" s="1"/>
  <c r="Q17" i="77"/>
  <c r="Q16" i="77" s="1"/>
  <c r="O17" i="77"/>
  <c r="M17" i="77"/>
  <c r="M16" i="77" s="1"/>
  <c r="K17" i="77"/>
  <c r="I17" i="77"/>
  <c r="O16" i="77"/>
  <c r="U15" i="77"/>
  <c r="Q15" i="77"/>
  <c r="O15" i="77"/>
  <c r="M15" i="77"/>
  <c r="K15" i="77"/>
  <c r="I15" i="77"/>
  <c r="U14" i="77"/>
  <c r="Q14" i="77"/>
  <c r="O14" i="77"/>
  <c r="M14" i="77"/>
  <c r="K14" i="77"/>
  <c r="I14" i="77"/>
  <c r="U13" i="77"/>
  <c r="U12" i="77" s="1"/>
  <c r="Q13" i="77"/>
  <c r="Q12" i="77" s="1"/>
  <c r="O13" i="77"/>
  <c r="M13" i="77"/>
  <c r="K13" i="77"/>
  <c r="K12" i="77" s="1"/>
  <c r="I13" i="77"/>
  <c r="I12" i="77" s="1"/>
  <c r="U11" i="77"/>
  <c r="Q11" i="77"/>
  <c r="O11" i="77"/>
  <c r="M11" i="77"/>
  <c r="K11" i="77"/>
  <c r="I11" i="77"/>
  <c r="U10" i="77"/>
  <c r="Q10" i="77"/>
  <c r="O10" i="77"/>
  <c r="M10" i="77"/>
  <c r="K10" i="77"/>
  <c r="I10" i="77"/>
  <c r="U9" i="77"/>
  <c r="U8" i="77" s="1"/>
  <c r="Q9" i="77"/>
  <c r="O9" i="77"/>
  <c r="M9" i="77"/>
  <c r="M8" i="77" s="1"/>
  <c r="K9" i="77"/>
  <c r="I9" i="77"/>
  <c r="K8" i="77"/>
  <c r="I8" i="77"/>
  <c r="B101" i="1" l="1"/>
  <c r="D80" i="1"/>
  <c r="B100" i="1"/>
  <c r="D74" i="1"/>
  <c r="B99" i="1"/>
  <c r="D68" i="1"/>
  <c r="B98" i="1"/>
  <c r="D62" i="1"/>
  <c r="M12" i="77"/>
  <c r="I16" i="77"/>
  <c r="O8" i="77"/>
  <c r="K16" i="77"/>
  <c r="Q8" i="77"/>
  <c r="O12" i="77"/>
  <c r="K30" i="77"/>
  <c r="U209" i="74"/>
  <c r="U208" i="74" s="1"/>
  <c r="U207" i="74"/>
  <c r="U200" i="74"/>
  <c r="U198" i="74"/>
  <c r="U191" i="74"/>
  <c r="U190" i="74"/>
  <c r="U189" i="74"/>
  <c r="U186" i="74"/>
  <c r="U184" i="74"/>
  <c r="U182" i="74"/>
  <c r="U180" i="74"/>
  <c r="BA178" i="74"/>
  <c r="U177" i="74"/>
  <c r="U174" i="74"/>
  <c r="U173" i="74" s="1"/>
  <c r="U171" i="74"/>
  <c r="U170" i="74" s="1"/>
  <c r="U169" i="74"/>
  <c r="U167" i="74"/>
  <c r="U165" i="74"/>
  <c r="BA163" i="74"/>
  <c r="U162" i="74"/>
  <c r="U161" i="74"/>
  <c r="U160" i="74"/>
  <c r="U158" i="74"/>
  <c r="U157" i="74" s="1"/>
  <c r="U156" i="74"/>
  <c r="U154" i="74"/>
  <c r="U152" i="74"/>
  <c r="U151" i="74"/>
  <c r="U148" i="74"/>
  <c r="U147" i="74"/>
  <c r="U146" i="74"/>
  <c r="U144" i="74"/>
  <c r="U143" i="74" s="1"/>
  <c r="U142" i="74"/>
  <c r="U140" i="74"/>
  <c r="BA139" i="74"/>
  <c r="U138" i="74"/>
  <c r="BA137" i="74"/>
  <c r="BA136" i="74"/>
  <c r="U135" i="74"/>
  <c r="U134" i="74"/>
  <c r="U133" i="74"/>
  <c r="U132" i="74"/>
  <c r="U131" i="74"/>
  <c r="U130" i="74"/>
  <c r="U129" i="74"/>
  <c r="U128" i="74"/>
  <c r="U127" i="74"/>
  <c r="BA126" i="74"/>
  <c r="U125" i="74"/>
  <c r="U124" i="74"/>
  <c r="U122" i="74"/>
  <c r="U121" i="74" s="1"/>
  <c r="U120" i="74"/>
  <c r="U118" i="74"/>
  <c r="U117" i="74"/>
  <c r="U115" i="74"/>
  <c r="U114" i="74" s="1"/>
  <c r="U113" i="74"/>
  <c r="U112" i="74"/>
  <c r="U111" i="74"/>
  <c r="U110" i="74"/>
  <c r="U109" i="74"/>
  <c r="U107" i="74"/>
  <c r="U106" i="74"/>
  <c r="BA105" i="74"/>
  <c r="U104" i="74"/>
  <c r="U98" i="74"/>
  <c r="U97" i="74"/>
  <c r="BA95" i="74"/>
  <c r="U94" i="74"/>
  <c r="U91" i="74"/>
  <c r="U88" i="74"/>
  <c r="U86" i="74"/>
  <c r="U84" i="74"/>
  <c r="U81" i="74"/>
  <c r="U79" i="74"/>
  <c r="U78" i="74"/>
  <c r="U77" i="74" s="1"/>
  <c r="BA76" i="74"/>
  <c r="U75" i="74"/>
  <c r="BA74" i="74"/>
  <c r="U73" i="74"/>
  <c r="U72" i="74"/>
  <c r="U71" i="74" s="1"/>
  <c r="U70" i="74"/>
  <c r="U69" i="74" s="1"/>
  <c r="U68" i="74"/>
  <c r="U66" i="74"/>
  <c r="U65" i="74" s="1"/>
  <c r="U62" i="74"/>
  <c r="U60" i="74"/>
  <c r="U52" i="74"/>
  <c r="U44" i="74"/>
  <c r="U39" i="74"/>
  <c r="U31" i="74"/>
  <c r="U30" i="74"/>
  <c r="U28" i="74"/>
  <c r="U27" i="74"/>
  <c r="U26" i="74" s="1"/>
  <c r="BA22" i="74"/>
  <c r="U21" i="74"/>
  <c r="U19" i="74"/>
  <c r="U18" i="74"/>
  <c r="U17" i="74"/>
  <c r="U16" i="74"/>
  <c r="U13" i="74"/>
  <c r="U11" i="74"/>
  <c r="U9" i="74"/>
  <c r="U8" i="74" l="1"/>
  <c r="U90" i="74"/>
  <c r="U108" i="72"/>
  <c r="Q108" i="72"/>
  <c r="O108" i="72"/>
  <c r="M108" i="72"/>
  <c r="K108" i="72"/>
  <c r="I108" i="72"/>
  <c r="U107" i="72"/>
  <c r="Q107" i="72"/>
  <c r="O107" i="72"/>
  <c r="M107" i="72"/>
  <c r="K107" i="72"/>
  <c r="I107" i="72"/>
  <c r="U106" i="72"/>
  <c r="Q106" i="72"/>
  <c r="O106" i="72"/>
  <c r="M106" i="72"/>
  <c r="K106" i="72"/>
  <c r="I106" i="72"/>
  <c r="U105" i="72"/>
  <c r="Q105" i="72"/>
  <c r="O105" i="72"/>
  <c r="M105" i="72"/>
  <c r="K105" i="72"/>
  <c r="I105" i="72"/>
  <c r="U104" i="72"/>
  <c r="Q104" i="72"/>
  <c r="O104" i="72"/>
  <c r="M104" i="72"/>
  <c r="K104" i="72"/>
  <c r="I104" i="72"/>
  <c r="U103" i="72"/>
  <c r="Q103" i="72"/>
  <c r="O103" i="72"/>
  <c r="M103" i="72"/>
  <c r="K103" i="72"/>
  <c r="I103" i="72"/>
  <c r="U102" i="72"/>
  <c r="Q102" i="72"/>
  <c r="O102" i="72"/>
  <c r="M102" i="72"/>
  <c r="K102" i="72"/>
  <c r="I102" i="72"/>
  <c r="U101" i="72"/>
  <c r="Q101" i="72"/>
  <c r="O101" i="72"/>
  <c r="M101" i="72"/>
  <c r="K101" i="72"/>
  <c r="I101" i="72"/>
  <c r="U100" i="72"/>
  <c r="Q100" i="72"/>
  <c r="O100" i="72"/>
  <c r="M100" i="72"/>
  <c r="K100" i="72"/>
  <c r="I100" i="72"/>
  <c r="U99" i="72"/>
  <c r="Q99" i="72"/>
  <c r="O99" i="72"/>
  <c r="M99" i="72"/>
  <c r="K99" i="72"/>
  <c r="I99" i="72"/>
  <c r="U98" i="72"/>
  <c r="Q98" i="72"/>
  <c r="O98" i="72"/>
  <c r="M98" i="72"/>
  <c r="K98" i="72"/>
  <c r="I98" i="72"/>
  <c r="U97" i="72"/>
  <c r="Q97" i="72"/>
  <c r="O97" i="72"/>
  <c r="M97" i="72"/>
  <c r="K97" i="72"/>
  <c r="I97" i="72"/>
  <c r="U96" i="72"/>
  <c r="Q96" i="72"/>
  <c r="O96" i="72"/>
  <c r="M96" i="72"/>
  <c r="K96" i="72"/>
  <c r="I96" i="72"/>
  <c r="U95" i="72"/>
  <c r="Q95" i="72"/>
  <c r="O95" i="72"/>
  <c r="M95" i="72"/>
  <c r="K95" i="72"/>
  <c r="I95" i="72"/>
  <c r="U94" i="72"/>
  <c r="Q94" i="72"/>
  <c r="O94" i="72"/>
  <c r="M94" i="72"/>
  <c r="K94" i="72"/>
  <c r="I94" i="72"/>
  <c r="U93" i="72"/>
  <c r="Q93" i="72"/>
  <c r="O93" i="72"/>
  <c r="M93" i="72"/>
  <c r="K93" i="72"/>
  <c r="I93" i="72"/>
  <c r="U92" i="72"/>
  <c r="Q92" i="72"/>
  <c r="O92" i="72"/>
  <c r="M92" i="72"/>
  <c r="K92" i="72"/>
  <c r="I92" i="72"/>
  <c r="U91" i="72"/>
  <c r="Q91" i="72"/>
  <c r="O91" i="72"/>
  <c r="M91" i="72"/>
  <c r="K91" i="72"/>
  <c r="I91" i="72"/>
  <c r="U90" i="72"/>
  <c r="Q90" i="72"/>
  <c r="O90" i="72"/>
  <c r="M90" i="72"/>
  <c r="K90" i="72"/>
  <c r="I90" i="72"/>
  <c r="U89" i="72"/>
  <c r="Q89" i="72"/>
  <c r="O89" i="72"/>
  <c r="M89" i="72"/>
  <c r="K89" i="72"/>
  <c r="I89" i="72"/>
  <c r="U88" i="72"/>
  <c r="Q88" i="72"/>
  <c r="O88" i="72"/>
  <c r="M88" i="72"/>
  <c r="K88" i="72"/>
  <c r="I88" i="72"/>
  <c r="U87" i="72"/>
  <c r="Q87" i="72"/>
  <c r="O87" i="72"/>
  <c r="M87" i="72"/>
  <c r="K87" i="72"/>
  <c r="I87" i="72"/>
  <c r="U86" i="72"/>
  <c r="Q86" i="72"/>
  <c r="O86" i="72"/>
  <c r="M86" i="72"/>
  <c r="K86" i="72"/>
  <c r="I86" i="72"/>
  <c r="U85" i="72"/>
  <c r="Q85" i="72"/>
  <c r="O85" i="72"/>
  <c r="M85" i="72"/>
  <c r="K85" i="72"/>
  <c r="I85" i="72"/>
  <c r="U84" i="72"/>
  <c r="Q84" i="72"/>
  <c r="O84" i="72"/>
  <c r="M84" i="72"/>
  <c r="K84" i="72"/>
  <c r="I84" i="72"/>
  <c r="U83" i="72"/>
  <c r="Q83" i="72"/>
  <c r="O83" i="72"/>
  <c r="M83" i="72"/>
  <c r="K83" i="72"/>
  <c r="I83" i="72"/>
  <c r="U82" i="72"/>
  <c r="Q82" i="72"/>
  <c r="O82" i="72"/>
  <c r="M82" i="72"/>
  <c r="K82" i="72"/>
  <c r="I82" i="72"/>
  <c r="U81" i="72"/>
  <c r="Q81" i="72"/>
  <c r="O81" i="72"/>
  <c r="M81" i="72"/>
  <c r="K81" i="72"/>
  <c r="I81" i="72"/>
  <c r="U80" i="72"/>
  <c r="Q80" i="72"/>
  <c r="O80" i="72"/>
  <c r="M80" i="72"/>
  <c r="K80" i="72"/>
  <c r="I80" i="72"/>
  <c r="U79" i="72"/>
  <c r="Q79" i="72"/>
  <c r="O79" i="72"/>
  <c r="M79" i="72"/>
  <c r="K79" i="72"/>
  <c r="I79" i="72"/>
  <c r="U78" i="72"/>
  <c r="Q78" i="72"/>
  <c r="O78" i="72"/>
  <c r="M78" i="72"/>
  <c r="K78" i="72"/>
  <c r="I78" i="72"/>
  <c r="U77" i="72"/>
  <c r="Q77" i="72"/>
  <c r="O77" i="72"/>
  <c r="M77" i="72"/>
  <c r="K77" i="72"/>
  <c r="I77" i="72"/>
  <c r="U76" i="72"/>
  <c r="Q76" i="72"/>
  <c r="O76" i="72"/>
  <c r="M76" i="72"/>
  <c r="K76" i="72"/>
  <c r="I76" i="72"/>
  <c r="U75" i="72"/>
  <c r="U74" i="72" s="1"/>
  <c r="Q75" i="72"/>
  <c r="Q74" i="72" s="1"/>
  <c r="O75" i="72"/>
  <c r="O74" i="72" s="1"/>
  <c r="M75" i="72"/>
  <c r="K75" i="72"/>
  <c r="K74" i="72" s="1"/>
  <c r="I75" i="72"/>
  <c r="I74" i="72" s="1"/>
  <c r="M74" i="72"/>
  <c r="U73" i="72"/>
  <c r="Q73" i="72"/>
  <c r="O73" i="72"/>
  <c r="M73" i="72"/>
  <c r="K73" i="72"/>
  <c r="I73" i="72"/>
  <c r="U72" i="72"/>
  <c r="Q72" i="72"/>
  <c r="O72" i="72"/>
  <c r="M72" i="72"/>
  <c r="K72" i="72"/>
  <c r="I72" i="72"/>
  <c r="U71" i="72"/>
  <c r="Q71" i="72"/>
  <c r="O71" i="72"/>
  <c r="M71" i="72"/>
  <c r="K71" i="72"/>
  <c r="I71" i="72"/>
  <c r="U70" i="72"/>
  <c r="Q70" i="72"/>
  <c r="O70" i="72"/>
  <c r="M70" i="72"/>
  <c r="K70" i="72"/>
  <c r="I70" i="72"/>
  <c r="U69" i="72"/>
  <c r="Q69" i="72"/>
  <c r="O69" i="72"/>
  <c r="M69" i="72"/>
  <c r="K69" i="72"/>
  <c r="I69" i="72"/>
  <c r="U68" i="72"/>
  <c r="Q68" i="72"/>
  <c r="O68" i="72"/>
  <c r="M68" i="72"/>
  <c r="K68" i="72"/>
  <c r="I68" i="72"/>
  <c r="U67" i="72"/>
  <c r="Q67" i="72"/>
  <c r="O67" i="72"/>
  <c r="M67" i="72"/>
  <c r="K67" i="72"/>
  <c r="I67" i="72"/>
  <c r="U66" i="72"/>
  <c r="Q66" i="72"/>
  <c r="O66" i="72"/>
  <c r="M66" i="72"/>
  <c r="K66" i="72"/>
  <c r="I66" i="72"/>
  <c r="U65" i="72"/>
  <c r="Q65" i="72"/>
  <c r="O65" i="72"/>
  <c r="M65" i="72"/>
  <c r="K65" i="72"/>
  <c r="I65" i="72"/>
  <c r="U64" i="72"/>
  <c r="Q64" i="72"/>
  <c r="O64" i="72"/>
  <c r="M64" i="72"/>
  <c r="K64" i="72"/>
  <c r="I64" i="72"/>
  <c r="U63" i="72"/>
  <c r="Q63" i="72"/>
  <c r="O63" i="72"/>
  <c r="M63" i="72"/>
  <c r="K63" i="72"/>
  <c r="I63" i="72"/>
  <c r="U62" i="72"/>
  <c r="Q62" i="72"/>
  <c r="O62" i="72"/>
  <c r="M62" i="72"/>
  <c r="K62" i="72"/>
  <c r="I62" i="72"/>
  <c r="U61" i="72"/>
  <c r="U60" i="72" s="1"/>
  <c r="Q61" i="72"/>
  <c r="Q60" i="72" s="1"/>
  <c r="O61" i="72"/>
  <c r="M61" i="72"/>
  <c r="K61" i="72"/>
  <c r="K60" i="72" s="1"/>
  <c r="I61" i="72"/>
  <c r="I60" i="72" s="1"/>
  <c r="O60" i="72"/>
  <c r="M60" i="72"/>
  <c r="U59" i="72"/>
  <c r="Q59" i="72"/>
  <c r="O59" i="72"/>
  <c r="M59" i="72"/>
  <c r="K59" i="72"/>
  <c r="I59" i="72"/>
  <c r="U58" i="72"/>
  <c r="Q58" i="72"/>
  <c r="O58" i="72"/>
  <c r="M58" i="72"/>
  <c r="K58" i="72"/>
  <c r="I58" i="72"/>
  <c r="U57" i="72"/>
  <c r="Q57" i="72"/>
  <c r="O57" i="72"/>
  <c r="M57" i="72"/>
  <c r="K57" i="72"/>
  <c r="I57" i="72"/>
  <c r="U56" i="72"/>
  <c r="Q56" i="72"/>
  <c r="O56" i="72"/>
  <c r="M56" i="72"/>
  <c r="K56" i="72"/>
  <c r="I56" i="72"/>
  <c r="U55" i="72"/>
  <c r="Q55" i="72"/>
  <c r="O55" i="72"/>
  <c r="M55" i="72"/>
  <c r="K55" i="72"/>
  <c r="I55" i="72"/>
  <c r="U54" i="72"/>
  <c r="Q54" i="72"/>
  <c r="O54" i="72"/>
  <c r="M54" i="72"/>
  <c r="K54" i="72"/>
  <c r="I54" i="72"/>
  <c r="U53" i="72"/>
  <c r="Q53" i="72"/>
  <c r="O53" i="72"/>
  <c r="M53" i="72"/>
  <c r="K53" i="72"/>
  <c r="I53" i="72"/>
  <c r="U52" i="72"/>
  <c r="Q52" i="72"/>
  <c r="O52" i="72"/>
  <c r="M52" i="72"/>
  <c r="K52" i="72"/>
  <c r="I52" i="72"/>
  <c r="U51" i="72"/>
  <c r="Q51" i="72"/>
  <c r="O51" i="72"/>
  <c r="M51" i="72"/>
  <c r="K51" i="72"/>
  <c r="I51" i="72"/>
  <c r="U50" i="72"/>
  <c r="Q50" i="72"/>
  <c r="O50" i="72"/>
  <c r="M50" i="72"/>
  <c r="K50" i="72"/>
  <c r="I50" i="72"/>
  <c r="U49" i="72"/>
  <c r="Q49" i="72"/>
  <c r="O49" i="72"/>
  <c r="M49" i="72"/>
  <c r="K49" i="72"/>
  <c r="I49" i="72"/>
  <c r="U48" i="72"/>
  <c r="Q48" i="72"/>
  <c r="O48" i="72"/>
  <c r="M48" i="72"/>
  <c r="K48" i="72"/>
  <c r="I48" i="72"/>
  <c r="U47" i="72"/>
  <c r="Q47" i="72"/>
  <c r="O47" i="72"/>
  <c r="M47" i="72"/>
  <c r="K47" i="72"/>
  <c r="I47" i="72"/>
  <c r="U46" i="72"/>
  <c r="Q46" i="72"/>
  <c r="O46" i="72"/>
  <c r="M46" i="72"/>
  <c r="K46" i="72"/>
  <c r="I46" i="72"/>
  <c r="U45" i="72"/>
  <c r="Q45" i="72"/>
  <c r="O45" i="72"/>
  <c r="M45" i="72"/>
  <c r="K45" i="72"/>
  <c r="I45" i="72"/>
  <c r="U44" i="72"/>
  <c r="Q44" i="72"/>
  <c r="O44" i="72"/>
  <c r="M44" i="72"/>
  <c r="K44" i="72"/>
  <c r="I44" i="72"/>
  <c r="U43" i="72"/>
  <c r="Q43" i="72"/>
  <c r="O43" i="72"/>
  <c r="M43" i="72"/>
  <c r="K43" i="72"/>
  <c r="I43" i="72"/>
  <c r="U42" i="72"/>
  <c r="Q42" i="72"/>
  <c r="O42" i="72"/>
  <c r="M42" i="72"/>
  <c r="K42" i="72"/>
  <c r="I42" i="72"/>
  <c r="U41" i="72"/>
  <c r="Q41" i="72"/>
  <c r="O41" i="72"/>
  <c r="M41" i="72"/>
  <c r="K41" i="72"/>
  <c r="I41" i="72"/>
  <c r="U40" i="72"/>
  <c r="Q40" i="72"/>
  <c r="O40" i="72"/>
  <c r="M40" i="72"/>
  <c r="K40" i="72"/>
  <c r="I40" i="72"/>
  <c r="U39" i="72"/>
  <c r="Q39" i="72"/>
  <c r="O39" i="72"/>
  <c r="M39" i="72"/>
  <c r="K39" i="72"/>
  <c r="I39" i="72"/>
  <c r="U38" i="72"/>
  <c r="Q38" i="72"/>
  <c r="O38" i="72"/>
  <c r="M38" i="72"/>
  <c r="K38" i="72"/>
  <c r="I38" i="72"/>
  <c r="U37" i="72"/>
  <c r="Q37" i="72"/>
  <c r="O37" i="72"/>
  <c r="M37" i="72"/>
  <c r="K37" i="72"/>
  <c r="I37" i="72"/>
  <c r="U36" i="72"/>
  <c r="Q36" i="72"/>
  <c r="O36" i="72"/>
  <c r="M36" i="72"/>
  <c r="K36" i="72"/>
  <c r="I36" i="72"/>
  <c r="U35" i="72"/>
  <c r="Q35" i="72"/>
  <c r="O35" i="72"/>
  <c r="M35" i="72"/>
  <c r="K35" i="72"/>
  <c r="I35" i="72"/>
  <c r="U34" i="72"/>
  <c r="Q34" i="72"/>
  <c r="O34" i="72"/>
  <c r="M34" i="72"/>
  <c r="K34" i="72"/>
  <c r="I34" i="72"/>
  <c r="U33" i="72"/>
  <c r="Q33" i="72"/>
  <c r="O33" i="72"/>
  <c r="O32" i="72" s="1"/>
  <c r="M33" i="72"/>
  <c r="K33" i="72"/>
  <c r="K32" i="72" s="1"/>
  <c r="I33" i="72"/>
  <c r="I32" i="72" s="1"/>
  <c r="U32" i="72"/>
  <c r="Q32" i="72"/>
  <c r="M32" i="72"/>
  <c r="U31" i="72"/>
  <c r="Q31" i="72"/>
  <c r="O31" i="72"/>
  <c r="M31" i="72"/>
  <c r="K31" i="72"/>
  <c r="I31" i="72"/>
  <c r="U30" i="72"/>
  <c r="Q30" i="72"/>
  <c r="O30" i="72"/>
  <c r="M30" i="72"/>
  <c r="K30" i="72"/>
  <c r="I30" i="72"/>
  <c r="U29" i="72"/>
  <c r="Q29" i="72"/>
  <c r="O29" i="72"/>
  <c r="M29" i="72"/>
  <c r="K29" i="72"/>
  <c r="I29" i="72"/>
  <c r="U28" i="72"/>
  <c r="Q28" i="72"/>
  <c r="O28" i="72"/>
  <c r="M28" i="72"/>
  <c r="K28" i="72"/>
  <c r="I28" i="72"/>
  <c r="U27" i="72"/>
  <c r="Q27" i="72"/>
  <c r="O27" i="72"/>
  <c r="M27" i="72"/>
  <c r="K27" i="72"/>
  <c r="I27" i="72"/>
  <c r="U26" i="72"/>
  <c r="Q26" i="72"/>
  <c r="O26" i="72"/>
  <c r="M26" i="72"/>
  <c r="K26" i="72"/>
  <c r="I26" i="72"/>
  <c r="U25" i="72"/>
  <c r="Q25" i="72"/>
  <c r="O25" i="72"/>
  <c r="M25" i="72"/>
  <c r="K25" i="72"/>
  <c r="I25" i="72"/>
  <c r="U24" i="72"/>
  <c r="Q24" i="72"/>
  <c r="O24" i="72"/>
  <c r="M24" i="72"/>
  <c r="K24" i="72"/>
  <c r="I24" i="72"/>
  <c r="U23" i="72"/>
  <c r="Q23" i="72"/>
  <c r="O23" i="72"/>
  <c r="M23" i="72"/>
  <c r="K23" i="72"/>
  <c r="I23" i="72"/>
  <c r="U22" i="72"/>
  <c r="Q22" i="72"/>
  <c r="O22" i="72"/>
  <c r="M22" i="72"/>
  <c r="K22" i="72"/>
  <c r="I22" i="72"/>
  <c r="U21" i="72"/>
  <c r="Q21" i="72"/>
  <c r="O21" i="72"/>
  <c r="M21" i="72"/>
  <c r="K21" i="72"/>
  <c r="I21" i="72"/>
  <c r="U20" i="72"/>
  <c r="Q20" i="72"/>
  <c r="O20" i="72"/>
  <c r="M20" i="72"/>
  <c r="K20" i="72"/>
  <c r="I20" i="72"/>
  <c r="U19" i="72"/>
  <c r="Q19" i="72"/>
  <c r="O19" i="72"/>
  <c r="M19" i="72"/>
  <c r="K19" i="72"/>
  <c r="I19" i="72"/>
  <c r="U18" i="72"/>
  <c r="Q18" i="72"/>
  <c r="O18" i="72"/>
  <c r="M18" i="72"/>
  <c r="K18" i="72"/>
  <c r="I18" i="72"/>
  <c r="U17" i="72"/>
  <c r="Q17" i="72"/>
  <c r="O17" i="72"/>
  <c r="O16" i="72" s="1"/>
  <c r="M17" i="72"/>
  <c r="M16" i="72" s="1"/>
  <c r="K17" i="72"/>
  <c r="I17" i="72"/>
  <c r="I16" i="72" s="1"/>
  <c r="U16" i="72"/>
  <c r="Q16" i="72"/>
  <c r="K16" i="72"/>
  <c r="U15" i="72"/>
  <c r="Q15" i="72"/>
  <c r="O15" i="72"/>
  <c r="M15" i="72"/>
  <c r="K15" i="72"/>
  <c r="I15" i="72"/>
  <c r="U14" i="72"/>
  <c r="Q14" i="72"/>
  <c r="O14" i="72"/>
  <c r="M14" i="72"/>
  <c r="K14" i="72"/>
  <c r="I14" i="72"/>
  <c r="U13" i="72"/>
  <c r="Q13" i="72"/>
  <c r="O13" i="72"/>
  <c r="O12" i="72" s="1"/>
  <c r="M13" i="72"/>
  <c r="M12" i="72" s="1"/>
  <c r="K13" i="72"/>
  <c r="K12" i="72" s="1"/>
  <c r="I13" i="72"/>
  <c r="U12" i="72"/>
  <c r="Q12" i="72"/>
  <c r="I12" i="72"/>
  <c r="U11" i="72"/>
  <c r="Q11" i="72"/>
  <c r="O11" i="72"/>
  <c r="M11" i="72"/>
  <c r="K11" i="72"/>
  <c r="I11" i="72"/>
  <c r="U10" i="72"/>
  <c r="Q10" i="72"/>
  <c r="O10" i="72"/>
  <c r="M10" i="72"/>
  <c r="K10" i="72"/>
  <c r="I10" i="72"/>
  <c r="U9" i="72"/>
  <c r="Q9" i="72"/>
  <c r="O9" i="72"/>
  <c r="O8" i="72" s="1"/>
  <c r="M9" i="72"/>
  <c r="M8" i="72" s="1"/>
  <c r="K9" i="72"/>
  <c r="K8" i="72" s="1"/>
  <c r="I9" i="72"/>
  <c r="I8" i="72" s="1"/>
  <c r="U8" i="72"/>
  <c r="Q8" i="72"/>
  <c r="U242" i="68" l="1"/>
  <c r="U241" i="68" s="1"/>
  <c r="U240" i="68"/>
  <c r="U233" i="68"/>
  <c r="U231" i="68"/>
  <c r="U229" i="68"/>
  <c r="U226" i="68"/>
  <c r="U224" i="68"/>
  <c r="U222" i="68"/>
  <c r="U220" i="68"/>
  <c r="BA217" i="68"/>
  <c r="U216" i="68"/>
  <c r="U215" i="68"/>
  <c r="U212" i="68"/>
  <c r="U210" i="68"/>
  <c r="U208" i="68"/>
  <c r="U206" i="68"/>
  <c r="U202" i="68"/>
  <c r="U200" i="68"/>
  <c r="U198" i="68"/>
  <c r="U197" i="68"/>
  <c r="U195" i="68"/>
  <c r="U193" i="68"/>
  <c r="U192" i="68"/>
  <c r="U190" i="68"/>
  <c r="U189" i="68"/>
  <c r="U186" i="68"/>
  <c r="U183" i="68"/>
  <c r="U180" i="68" s="1"/>
  <c r="U182" i="68"/>
  <c r="U181" i="68"/>
  <c r="U179" i="68"/>
  <c r="U178" i="68"/>
  <c r="U176" i="68"/>
  <c r="U175" i="68"/>
  <c r="U174" i="68"/>
  <c r="U173" i="68"/>
  <c r="BA172" i="68"/>
  <c r="U171" i="68"/>
  <c r="U169" i="68"/>
  <c r="BA168" i="68"/>
  <c r="BA167" i="68"/>
  <c r="U166" i="68"/>
  <c r="U165" i="68"/>
  <c r="U164" i="68"/>
  <c r="U163" i="68"/>
  <c r="U162" i="68"/>
  <c r="BA161" i="68"/>
  <c r="U160" i="68"/>
  <c r="U159" i="68"/>
  <c r="U158" i="68"/>
  <c r="U157" i="68"/>
  <c r="U156" i="68"/>
  <c r="U155" i="68"/>
  <c r="U153" i="68"/>
  <c r="U150" i="68"/>
  <c r="U149" i="68" s="1"/>
  <c r="U148" i="68"/>
  <c r="U146" i="68"/>
  <c r="U145" i="68" s="1"/>
  <c r="U144" i="68"/>
  <c r="U142" i="68"/>
  <c r="U141" i="68" s="1"/>
  <c r="U139" i="68"/>
  <c r="U138" i="68" s="1"/>
  <c r="U137" i="68"/>
  <c r="U136" i="68"/>
  <c r="U135" i="68"/>
  <c r="U134" i="68"/>
  <c r="U132" i="68"/>
  <c r="BA131" i="68"/>
  <c r="U130" i="68"/>
  <c r="BA129" i="68"/>
  <c r="U128" i="68"/>
  <c r="U124" i="68"/>
  <c r="U122" i="68"/>
  <c r="U115" i="68"/>
  <c r="U114" i="68" s="1"/>
  <c r="BA112" i="68"/>
  <c r="U111" i="68"/>
  <c r="BA109" i="68"/>
  <c r="U108" i="68"/>
  <c r="U106" i="68"/>
  <c r="U104" i="68"/>
  <c r="U102" i="68"/>
  <c r="U99" i="68"/>
  <c r="U97" i="68"/>
  <c r="U96" i="68"/>
  <c r="U94" i="68"/>
  <c r="U93" i="68"/>
  <c r="U92" i="68"/>
  <c r="BA90" i="68"/>
  <c r="U89" i="68"/>
  <c r="U88" i="68" s="1"/>
  <c r="U87" i="68"/>
  <c r="U86" i="68" s="1"/>
  <c r="U84" i="68"/>
  <c r="U81" i="68"/>
  <c r="U79" i="68"/>
  <c r="U78" i="68"/>
  <c r="U76" i="68"/>
  <c r="U74" i="68"/>
  <c r="U72" i="68"/>
  <c r="U71" i="68" s="1"/>
  <c r="U69" i="68"/>
  <c r="U61" i="68"/>
  <c r="U54" i="68"/>
  <c r="U46" i="68"/>
  <c r="U45" i="68" s="1"/>
  <c r="U44" i="68"/>
  <c r="U42" i="68"/>
  <c r="U41" i="68"/>
  <c r="U40" i="68"/>
  <c r="BA38" i="68"/>
  <c r="U37" i="68"/>
  <c r="BA35" i="68"/>
  <c r="U34" i="68"/>
  <c r="BA31" i="68"/>
  <c r="U30" i="68"/>
  <c r="BA27" i="68"/>
  <c r="U26" i="68"/>
  <c r="U24" i="68"/>
  <c r="U21" i="68"/>
  <c r="BA16" i="68"/>
  <c r="BA15" i="68"/>
  <c r="U14" i="68"/>
  <c r="U13" i="68"/>
  <c r="U11" i="68"/>
  <c r="BA10" i="68"/>
  <c r="U9" i="68"/>
  <c r="U230" i="68" l="1"/>
  <c r="U214" i="68"/>
  <c r="U177" i="68"/>
  <c r="U209" i="68"/>
  <c r="U194" i="68"/>
  <c r="U91" i="68"/>
  <c r="U8" i="68"/>
  <c r="U152" i="68"/>
  <c r="U105" i="66"/>
  <c r="Q105" i="66"/>
  <c r="O105" i="66"/>
  <c r="M105" i="66"/>
  <c r="K105" i="66"/>
  <c r="I105" i="66"/>
  <c r="U104" i="66"/>
  <c r="Q104" i="66"/>
  <c r="O104" i="66"/>
  <c r="M104" i="66"/>
  <c r="K104" i="66"/>
  <c r="I104" i="66"/>
  <c r="U103" i="66"/>
  <c r="Q103" i="66"/>
  <c r="O103" i="66"/>
  <c r="M103" i="66"/>
  <c r="K103" i="66"/>
  <c r="I103" i="66"/>
  <c r="U102" i="66"/>
  <c r="Q102" i="66"/>
  <c r="O102" i="66"/>
  <c r="M102" i="66"/>
  <c r="K102" i="66"/>
  <c r="I102" i="66"/>
  <c r="U101" i="66"/>
  <c r="Q101" i="66"/>
  <c r="O101" i="66"/>
  <c r="M101" i="66"/>
  <c r="K101" i="66"/>
  <c r="I101" i="66"/>
  <c r="U100" i="66"/>
  <c r="Q100" i="66"/>
  <c r="O100" i="66"/>
  <c r="M100" i="66"/>
  <c r="K100" i="66"/>
  <c r="I100" i="66"/>
  <c r="U99" i="66"/>
  <c r="Q99" i="66"/>
  <c r="O99" i="66"/>
  <c r="M99" i="66"/>
  <c r="K99" i="66"/>
  <c r="I99" i="66"/>
  <c r="U98" i="66"/>
  <c r="Q98" i="66"/>
  <c r="O98" i="66"/>
  <c r="M98" i="66"/>
  <c r="K98" i="66"/>
  <c r="I98" i="66"/>
  <c r="U97" i="66"/>
  <c r="Q97" i="66"/>
  <c r="O97" i="66"/>
  <c r="M97" i="66"/>
  <c r="K97" i="66"/>
  <c r="I97" i="66"/>
  <c r="U96" i="66"/>
  <c r="Q96" i="66"/>
  <c r="O96" i="66"/>
  <c r="M96" i="66"/>
  <c r="K96" i="66"/>
  <c r="I96" i="66"/>
  <c r="U95" i="66"/>
  <c r="Q95" i="66"/>
  <c r="O95" i="66"/>
  <c r="M95" i="66"/>
  <c r="K95" i="66"/>
  <c r="I95" i="66"/>
  <c r="U94" i="66"/>
  <c r="Q94" i="66"/>
  <c r="O94" i="66"/>
  <c r="M94" i="66"/>
  <c r="K94" i="66"/>
  <c r="I94" i="66"/>
  <c r="U93" i="66"/>
  <c r="Q93" i="66"/>
  <c r="O93" i="66"/>
  <c r="M93" i="66"/>
  <c r="K93" i="66"/>
  <c r="I93" i="66"/>
  <c r="U92" i="66"/>
  <c r="Q92" i="66"/>
  <c r="O92" i="66"/>
  <c r="M92" i="66"/>
  <c r="K92" i="66"/>
  <c r="I92" i="66"/>
  <c r="U91" i="66"/>
  <c r="Q91" i="66"/>
  <c r="O91" i="66"/>
  <c r="M91" i="66"/>
  <c r="K91" i="66"/>
  <c r="I91" i="66"/>
  <c r="U90" i="66"/>
  <c r="Q90" i="66"/>
  <c r="O90" i="66"/>
  <c r="M90" i="66"/>
  <c r="K90" i="66"/>
  <c r="I90" i="66"/>
  <c r="U89" i="66"/>
  <c r="Q89" i="66"/>
  <c r="O89" i="66"/>
  <c r="M89" i="66"/>
  <c r="K89" i="66"/>
  <c r="I89" i="66"/>
  <c r="U88" i="66"/>
  <c r="Q88" i="66"/>
  <c r="O88" i="66"/>
  <c r="M88" i="66"/>
  <c r="K88" i="66"/>
  <c r="I88" i="66"/>
  <c r="U87" i="66"/>
  <c r="Q87" i="66"/>
  <c r="O87" i="66"/>
  <c r="M87" i="66"/>
  <c r="K87" i="66"/>
  <c r="I87" i="66"/>
  <c r="U86" i="66"/>
  <c r="Q86" i="66"/>
  <c r="O86" i="66"/>
  <c r="M86" i="66"/>
  <c r="K86" i="66"/>
  <c r="I86" i="66"/>
  <c r="U85" i="66"/>
  <c r="Q85" i="66"/>
  <c r="O85" i="66"/>
  <c r="M85" i="66"/>
  <c r="K85" i="66"/>
  <c r="I85" i="66"/>
  <c r="U84" i="66"/>
  <c r="Q84" i="66"/>
  <c r="O84" i="66"/>
  <c r="M84" i="66"/>
  <c r="K84" i="66"/>
  <c r="I84" i="66"/>
  <c r="U83" i="66"/>
  <c r="Q83" i="66"/>
  <c r="O83" i="66"/>
  <c r="M83" i="66"/>
  <c r="K83" i="66"/>
  <c r="I83" i="66"/>
  <c r="U82" i="66"/>
  <c r="Q82" i="66"/>
  <c r="O82" i="66"/>
  <c r="M82" i="66"/>
  <c r="K82" i="66"/>
  <c r="I82" i="66"/>
  <c r="U81" i="66"/>
  <c r="Q81" i="66"/>
  <c r="O81" i="66"/>
  <c r="M81" i="66"/>
  <c r="K81" i="66"/>
  <c r="I81" i="66"/>
  <c r="U80" i="66"/>
  <c r="Q80" i="66"/>
  <c r="O80" i="66"/>
  <c r="M80" i="66"/>
  <c r="K80" i="66"/>
  <c r="I80" i="66"/>
  <c r="U79" i="66"/>
  <c r="Q79" i="66"/>
  <c r="O79" i="66"/>
  <c r="M79" i="66"/>
  <c r="K79" i="66"/>
  <c r="I79" i="66"/>
  <c r="U78" i="66"/>
  <c r="Q78" i="66"/>
  <c r="O78" i="66"/>
  <c r="M78" i="66"/>
  <c r="K78" i="66"/>
  <c r="I78" i="66"/>
  <c r="U77" i="66"/>
  <c r="Q77" i="66"/>
  <c r="O77" i="66"/>
  <c r="M77" i="66"/>
  <c r="K77" i="66"/>
  <c r="I77" i="66"/>
  <c r="U76" i="66"/>
  <c r="Q76" i="66"/>
  <c r="O76" i="66"/>
  <c r="M76" i="66"/>
  <c r="K76" i="66"/>
  <c r="I76" i="66"/>
  <c r="U75" i="66"/>
  <c r="Q75" i="66"/>
  <c r="O75" i="66"/>
  <c r="M75" i="66"/>
  <c r="K75" i="66"/>
  <c r="I75" i="66"/>
  <c r="U74" i="66"/>
  <c r="Q74" i="66"/>
  <c r="O74" i="66"/>
  <c r="M74" i="66"/>
  <c r="K74" i="66"/>
  <c r="I74" i="66"/>
  <c r="U73" i="66"/>
  <c r="Q73" i="66"/>
  <c r="Q72" i="66" s="1"/>
  <c r="O73" i="66"/>
  <c r="O72" i="66" s="1"/>
  <c r="M73" i="66"/>
  <c r="K73" i="66"/>
  <c r="I73" i="66"/>
  <c r="U72" i="66"/>
  <c r="M72" i="66"/>
  <c r="K72" i="66"/>
  <c r="I72" i="66"/>
  <c r="U71" i="66"/>
  <c r="Q71" i="66"/>
  <c r="O71" i="66"/>
  <c r="M71" i="66"/>
  <c r="K71" i="66"/>
  <c r="I71" i="66"/>
  <c r="U70" i="66"/>
  <c r="Q70" i="66"/>
  <c r="O70" i="66"/>
  <c r="M70" i="66"/>
  <c r="K70" i="66"/>
  <c r="I70" i="66"/>
  <c r="U69" i="66"/>
  <c r="Q69" i="66"/>
  <c r="O69" i="66"/>
  <c r="M69" i="66"/>
  <c r="K69" i="66"/>
  <c r="I69" i="66"/>
  <c r="U68" i="66"/>
  <c r="Q68" i="66"/>
  <c r="O68" i="66"/>
  <c r="M68" i="66"/>
  <c r="K68" i="66"/>
  <c r="I68" i="66"/>
  <c r="U67" i="66"/>
  <c r="Q67" i="66"/>
  <c r="O67" i="66"/>
  <c r="M67" i="66"/>
  <c r="K67" i="66"/>
  <c r="I67" i="66"/>
  <c r="U66" i="66"/>
  <c r="Q66" i="66"/>
  <c r="O66" i="66"/>
  <c r="M66" i="66"/>
  <c r="K66" i="66"/>
  <c r="I66" i="66"/>
  <c r="U65" i="66"/>
  <c r="Q65" i="66"/>
  <c r="O65" i="66"/>
  <c r="M65" i="66"/>
  <c r="K65" i="66"/>
  <c r="I65" i="66"/>
  <c r="U64" i="66"/>
  <c r="Q64" i="66"/>
  <c r="O64" i="66"/>
  <c r="M64" i="66"/>
  <c r="K64" i="66"/>
  <c r="I64" i="66"/>
  <c r="U63" i="66"/>
  <c r="Q63" i="66"/>
  <c r="O63" i="66"/>
  <c r="M63" i="66"/>
  <c r="K63" i="66"/>
  <c r="I63" i="66"/>
  <c r="U62" i="66"/>
  <c r="Q62" i="66"/>
  <c r="O62" i="66"/>
  <c r="M62" i="66"/>
  <c r="K62" i="66"/>
  <c r="I62" i="66"/>
  <c r="U61" i="66"/>
  <c r="Q61" i="66"/>
  <c r="O61" i="66"/>
  <c r="M61" i="66"/>
  <c r="K61" i="66"/>
  <c r="I61" i="66"/>
  <c r="U60" i="66"/>
  <c r="Q60" i="66"/>
  <c r="O60" i="66"/>
  <c r="M60" i="66"/>
  <c r="K60" i="66"/>
  <c r="I60" i="66"/>
  <c r="U59" i="66"/>
  <c r="U58" i="66" s="1"/>
  <c r="Q59" i="66"/>
  <c r="O59" i="66"/>
  <c r="M59" i="66"/>
  <c r="M58" i="66" s="1"/>
  <c r="K59" i="66"/>
  <c r="K58" i="66" s="1"/>
  <c r="I59" i="66"/>
  <c r="Q58" i="66"/>
  <c r="O58" i="66"/>
  <c r="I58" i="66"/>
  <c r="U57" i="66"/>
  <c r="Q57" i="66"/>
  <c r="O57" i="66"/>
  <c r="M57" i="66"/>
  <c r="K57" i="66"/>
  <c r="I57" i="66"/>
  <c r="U56" i="66"/>
  <c r="Q56" i="66"/>
  <c r="O56" i="66"/>
  <c r="M56" i="66"/>
  <c r="K56" i="66"/>
  <c r="I56" i="66"/>
  <c r="U55" i="66"/>
  <c r="Q55" i="66"/>
  <c r="O55" i="66"/>
  <c r="M55" i="66"/>
  <c r="K55" i="66"/>
  <c r="I55" i="66"/>
  <c r="U54" i="66"/>
  <c r="Q54" i="66"/>
  <c r="O54" i="66"/>
  <c r="M54" i="66"/>
  <c r="K54" i="66"/>
  <c r="I54" i="66"/>
  <c r="U53" i="66"/>
  <c r="Q53" i="66"/>
  <c r="O53" i="66"/>
  <c r="M53" i="66"/>
  <c r="K53" i="66"/>
  <c r="I53" i="66"/>
  <c r="U52" i="66"/>
  <c r="Q52" i="66"/>
  <c r="O52" i="66"/>
  <c r="M52" i="66"/>
  <c r="K52" i="66"/>
  <c r="I52" i="66"/>
  <c r="U51" i="66"/>
  <c r="Q51" i="66"/>
  <c r="O51" i="66"/>
  <c r="M51" i="66"/>
  <c r="K51" i="66"/>
  <c r="I51" i="66"/>
  <c r="U50" i="66"/>
  <c r="Q50" i="66"/>
  <c r="O50" i="66"/>
  <c r="M50" i="66"/>
  <c r="K50" i="66"/>
  <c r="I50" i="66"/>
  <c r="U49" i="66"/>
  <c r="Q49" i="66"/>
  <c r="O49" i="66"/>
  <c r="M49" i="66"/>
  <c r="K49" i="66"/>
  <c r="I49" i="66"/>
  <c r="U48" i="66"/>
  <c r="Q48" i="66"/>
  <c r="O48" i="66"/>
  <c r="M48" i="66"/>
  <c r="K48" i="66"/>
  <c r="I48" i="66"/>
  <c r="U47" i="66"/>
  <c r="Q47" i="66"/>
  <c r="O47" i="66"/>
  <c r="M47" i="66"/>
  <c r="K47" i="66"/>
  <c r="I47" i="66"/>
  <c r="U46" i="66"/>
  <c r="Q46" i="66"/>
  <c r="O46" i="66"/>
  <c r="M46" i="66"/>
  <c r="K46" i="66"/>
  <c r="I46" i="66"/>
  <c r="U45" i="66"/>
  <c r="Q45" i="66"/>
  <c r="O45" i="66"/>
  <c r="M45" i="66"/>
  <c r="K45" i="66"/>
  <c r="I45" i="66"/>
  <c r="U44" i="66"/>
  <c r="Q44" i="66"/>
  <c r="O44" i="66"/>
  <c r="M44" i="66"/>
  <c r="K44" i="66"/>
  <c r="I44" i="66"/>
  <c r="U43" i="66"/>
  <c r="Q43" i="66"/>
  <c r="O43" i="66"/>
  <c r="M43" i="66"/>
  <c r="K43" i="66"/>
  <c r="I43" i="66"/>
  <c r="U42" i="66"/>
  <c r="Q42" i="66"/>
  <c r="O42" i="66"/>
  <c r="M42" i="66"/>
  <c r="K42" i="66"/>
  <c r="I42" i="66"/>
  <c r="U41" i="66"/>
  <c r="Q41" i="66"/>
  <c r="O41" i="66"/>
  <c r="M41" i="66"/>
  <c r="K41" i="66"/>
  <c r="I41" i="66"/>
  <c r="U40" i="66"/>
  <c r="Q40" i="66"/>
  <c r="O40" i="66"/>
  <c r="M40" i="66"/>
  <c r="K40" i="66"/>
  <c r="I40" i="66"/>
  <c r="U39" i="66"/>
  <c r="Q39" i="66"/>
  <c r="O39" i="66"/>
  <c r="M39" i="66"/>
  <c r="K39" i="66"/>
  <c r="I39" i="66"/>
  <c r="U38" i="66"/>
  <c r="Q38" i="66"/>
  <c r="O38" i="66"/>
  <c r="M38" i="66"/>
  <c r="K38" i="66"/>
  <c r="I38" i="66"/>
  <c r="U37" i="66"/>
  <c r="Q37" i="66"/>
  <c r="O37" i="66"/>
  <c r="M37" i="66"/>
  <c r="K37" i="66"/>
  <c r="I37" i="66"/>
  <c r="U36" i="66"/>
  <c r="Q36" i="66"/>
  <c r="O36" i="66"/>
  <c r="M36" i="66"/>
  <c r="K36" i="66"/>
  <c r="I36" i="66"/>
  <c r="U35" i="66"/>
  <c r="Q35" i="66"/>
  <c r="O35" i="66"/>
  <c r="M35" i="66"/>
  <c r="K35" i="66"/>
  <c r="I35" i="66"/>
  <c r="U34" i="66"/>
  <c r="Q34" i="66"/>
  <c r="O34" i="66"/>
  <c r="M34" i="66"/>
  <c r="K34" i="66"/>
  <c r="I34" i="66"/>
  <c r="U33" i="66"/>
  <c r="Q33" i="66"/>
  <c r="O33" i="66"/>
  <c r="M33" i="66"/>
  <c r="K33" i="66"/>
  <c r="I33" i="66"/>
  <c r="U32" i="66"/>
  <c r="Q32" i="66"/>
  <c r="O32" i="66"/>
  <c r="M32" i="66"/>
  <c r="K32" i="66"/>
  <c r="I32" i="66"/>
  <c r="U31" i="66"/>
  <c r="U30" i="66" s="1"/>
  <c r="Q31" i="66"/>
  <c r="O31" i="66"/>
  <c r="M31" i="66"/>
  <c r="K31" i="66"/>
  <c r="I31" i="66"/>
  <c r="I30" i="66" s="1"/>
  <c r="Q30" i="66"/>
  <c r="O30" i="66"/>
  <c r="K30" i="66"/>
  <c r="U29" i="66"/>
  <c r="Q29" i="66"/>
  <c r="O29" i="66"/>
  <c r="M29" i="66"/>
  <c r="K29" i="66"/>
  <c r="I29" i="66"/>
  <c r="U28" i="66"/>
  <c r="Q28" i="66"/>
  <c r="O28" i="66"/>
  <c r="M28" i="66"/>
  <c r="K28" i="66"/>
  <c r="I28" i="66"/>
  <c r="U27" i="66"/>
  <c r="Q27" i="66"/>
  <c r="O27" i="66"/>
  <c r="M27" i="66"/>
  <c r="K27" i="66"/>
  <c r="I27" i="66"/>
  <c r="U26" i="66"/>
  <c r="Q26" i="66"/>
  <c r="O26" i="66"/>
  <c r="M26" i="66"/>
  <c r="K26" i="66"/>
  <c r="I26" i="66"/>
  <c r="U25" i="66"/>
  <c r="Q25" i="66"/>
  <c r="O25" i="66"/>
  <c r="M25" i="66"/>
  <c r="K25" i="66"/>
  <c r="I25" i="66"/>
  <c r="U24" i="66"/>
  <c r="Q24" i="66"/>
  <c r="O24" i="66"/>
  <c r="M24" i="66"/>
  <c r="K24" i="66"/>
  <c r="I24" i="66"/>
  <c r="U23" i="66"/>
  <c r="Q23" i="66"/>
  <c r="O23" i="66"/>
  <c r="M23" i="66"/>
  <c r="K23" i="66"/>
  <c r="I23" i="66"/>
  <c r="U22" i="66"/>
  <c r="Q22" i="66"/>
  <c r="O22" i="66"/>
  <c r="M22" i="66"/>
  <c r="K22" i="66"/>
  <c r="I22" i="66"/>
  <c r="U21" i="66"/>
  <c r="Q21" i="66"/>
  <c r="O21" i="66"/>
  <c r="M21" i="66"/>
  <c r="K21" i="66"/>
  <c r="I21" i="66"/>
  <c r="U20" i="66"/>
  <c r="Q20" i="66"/>
  <c r="O20" i="66"/>
  <c r="M20" i="66"/>
  <c r="K20" i="66"/>
  <c r="I20" i="66"/>
  <c r="U19" i="66"/>
  <c r="Q19" i="66"/>
  <c r="O19" i="66"/>
  <c r="M19" i="66"/>
  <c r="K19" i="66"/>
  <c r="I19" i="66"/>
  <c r="U18" i="66"/>
  <c r="Q18" i="66"/>
  <c r="O18" i="66"/>
  <c r="M18" i="66"/>
  <c r="K18" i="66"/>
  <c r="I18" i="66"/>
  <c r="U17" i="66"/>
  <c r="Q17" i="66"/>
  <c r="O17" i="66"/>
  <c r="O16" i="66" s="1"/>
  <c r="M17" i="66"/>
  <c r="M16" i="66" s="1"/>
  <c r="K17" i="66"/>
  <c r="I17" i="66"/>
  <c r="U16" i="66"/>
  <c r="Q16" i="66"/>
  <c r="U15" i="66"/>
  <c r="Q15" i="66"/>
  <c r="O15" i="66"/>
  <c r="M15" i="66"/>
  <c r="K15" i="66"/>
  <c r="I15" i="66"/>
  <c r="U14" i="66"/>
  <c r="Q14" i="66"/>
  <c r="O14" i="66"/>
  <c r="M14" i="66"/>
  <c r="K14" i="66"/>
  <c r="I14" i="66"/>
  <c r="U13" i="66"/>
  <c r="Q13" i="66"/>
  <c r="Q12" i="66" s="1"/>
  <c r="O13" i="66"/>
  <c r="O12" i="66" s="1"/>
  <c r="M13" i="66"/>
  <c r="K13" i="66"/>
  <c r="I13" i="66"/>
  <c r="I12" i="66" s="1"/>
  <c r="U12" i="66"/>
  <c r="U11" i="66"/>
  <c r="Q11" i="66"/>
  <c r="O11" i="66"/>
  <c r="M11" i="66"/>
  <c r="K11" i="66"/>
  <c r="I11" i="66"/>
  <c r="U10" i="66"/>
  <c r="Q10" i="66"/>
  <c r="O10" i="66"/>
  <c r="M10" i="66"/>
  <c r="K10" i="66"/>
  <c r="I10" i="66"/>
  <c r="U9" i="66"/>
  <c r="U8" i="66" s="1"/>
  <c r="Q9" i="66"/>
  <c r="O9" i="66"/>
  <c r="M9" i="66"/>
  <c r="K9" i="66"/>
  <c r="I9" i="66"/>
  <c r="Q8" i="66"/>
  <c r="M8" i="66"/>
  <c r="K8" i="66"/>
  <c r="I8" i="66"/>
  <c r="O8" i="66" l="1"/>
  <c r="M12" i="66"/>
  <c r="K16" i="66"/>
  <c r="K12" i="66"/>
  <c r="I16" i="66"/>
  <c r="M30" i="66"/>
  <c r="U211" i="63"/>
  <c r="U210" i="63" s="1"/>
  <c r="U209" i="63"/>
  <c r="U204" i="63"/>
  <c r="U202" i="63"/>
  <c r="U198" i="63"/>
  <c r="U197" i="63" s="1"/>
  <c r="U196" i="63"/>
  <c r="U194" i="63"/>
  <c r="U192" i="63"/>
  <c r="U190" i="63"/>
  <c r="U188" i="63"/>
  <c r="BA186" i="63"/>
  <c r="U185" i="63"/>
  <c r="U182" i="63"/>
  <c r="U179" i="63"/>
  <c r="BA177" i="63"/>
  <c r="U176" i="63"/>
  <c r="U174" i="63"/>
  <c r="U172" i="63"/>
  <c r="U170" i="63"/>
  <c r="U168" i="63"/>
  <c r="U166" i="63"/>
  <c r="U165" i="63"/>
  <c r="U163" i="63"/>
  <c r="U162" i="63" s="1"/>
  <c r="U161" i="63"/>
  <c r="U160" i="63"/>
  <c r="U158" i="63"/>
  <c r="U156" i="63"/>
  <c r="U153" i="63"/>
  <c r="U152" i="63"/>
  <c r="U151" i="63"/>
  <c r="U149" i="63"/>
  <c r="U147" i="63"/>
  <c r="BA146" i="63"/>
  <c r="U145" i="63"/>
  <c r="U143" i="63"/>
  <c r="BA142" i="63"/>
  <c r="BA141" i="63"/>
  <c r="U140" i="63"/>
  <c r="U139" i="63"/>
  <c r="U138" i="63"/>
  <c r="U137" i="63"/>
  <c r="U136" i="63"/>
  <c r="U135" i="63"/>
  <c r="BA134" i="63"/>
  <c r="U133" i="63"/>
  <c r="U132" i="63"/>
  <c r="U131" i="63"/>
  <c r="U130" i="63"/>
  <c r="U127" i="63"/>
  <c r="U124" i="63" s="1"/>
  <c r="U125" i="63"/>
  <c r="U123" i="63"/>
  <c r="U121" i="63"/>
  <c r="U119" i="63"/>
  <c r="U117" i="63"/>
  <c r="U115" i="63"/>
  <c r="U114" i="63" s="1"/>
  <c r="U112" i="63"/>
  <c r="U111" i="63"/>
  <c r="U110" i="63"/>
  <c r="U109" i="63"/>
  <c r="U108" i="63"/>
  <c r="U107" i="63"/>
  <c r="U106" i="63"/>
  <c r="U104" i="63"/>
  <c r="BA103" i="63"/>
  <c r="U102" i="63"/>
  <c r="BA101" i="63"/>
  <c r="U100" i="63"/>
  <c r="BA98" i="63"/>
  <c r="U97" i="63"/>
  <c r="U93" i="63"/>
  <c r="BA91" i="63"/>
  <c r="U90" i="63"/>
  <c r="U87" i="63"/>
  <c r="U85" i="63"/>
  <c r="U83" i="63"/>
  <c r="U81" i="63"/>
  <c r="U79" i="63"/>
  <c r="U77" i="63"/>
  <c r="U75" i="63"/>
  <c r="U74" i="63"/>
  <c r="U73" i="63"/>
  <c r="U72" i="63" s="1"/>
  <c r="BA71" i="63"/>
  <c r="U70" i="63"/>
  <c r="U69" i="63"/>
  <c r="U65" i="63" s="1"/>
  <c r="BA67" i="63"/>
  <c r="U66" i="63"/>
  <c r="U63" i="63"/>
  <c r="U61" i="63"/>
  <c r="U59" i="63"/>
  <c r="U58" i="63"/>
  <c r="U56" i="63"/>
  <c r="U54" i="63"/>
  <c r="U52" i="63"/>
  <c r="U51" i="63" s="1"/>
  <c r="U49" i="63"/>
  <c r="U43" i="63"/>
  <c r="U40" i="63"/>
  <c r="U35" i="63"/>
  <c r="U29" i="63"/>
  <c r="U27" i="63"/>
  <c r="U26" i="63"/>
  <c r="U24" i="63"/>
  <c r="U21" i="63"/>
  <c r="U19" i="63"/>
  <c r="BA17" i="63"/>
  <c r="U16" i="63"/>
  <c r="BA15" i="63"/>
  <c r="U14" i="63"/>
  <c r="BA12" i="63"/>
  <c r="U11" i="63"/>
  <c r="BA10" i="63"/>
  <c r="U9" i="63"/>
  <c r="U28" i="63" l="1"/>
  <c r="U118" i="63"/>
  <c r="U181" i="63"/>
  <c r="U8" i="63"/>
  <c r="U86" i="63"/>
  <c r="U148" i="63"/>
  <c r="U175" i="63"/>
  <c r="U129" i="63"/>
  <c r="U107" i="61"/>
  <c r="Q107" i="61"/>
  <c r="O107" i="61"/>
  <c r="M107" i="61"/>
  <c r="K107" i="61"/>
  <c r="I107" i="61"/>
  <c r="U106" i="61"/>
  <c r="Q106" i="61"/>
  <c r="O106" i="61"/>
  <c r="M106" i="61"/>
  <c r="K106" i="61"/>
  <c r="I106" i="61"/>
  <c r="U105" i="61"/>
  <c r="Q105" i="61"/>
  <c r="O105" i="61"/>
  <c r="M105" i="61"/>
  <c r="K105" i="61"/>
  <c r="I105" i="61"/>
  <c r="U104" i="61"/>
  <c r="Q104" i="61"/>
  <c r="O104" i="61"/>
  <c r="M104" i="61"/>
  <c r="K104" i="61"/>
  <c r="I104" i="61"/>
  <c r="U103" i="61"/>
  <c r="Q103" i="61"/>
  <c r="O103" i="61"/>
  <c r="M103" i="61"/>
  <c r="K103" i="61"/>
  <c r="I103" i="61"/>
  <c r="U102" i="61"/>
  <c r="Q102" i="61"/>
  <c r="O102" i="61"/>
  <c r="M102" i="61"/>
  <c r="K102" i="61"/>
  <c r="I102" i="61"/>
  <c r="U101" i="61"/>
  <c r="Q101" i="61"/>
  <c r="O101" i="61"/>
  <c r="M101" i="61"/>
  <c r="K101" i="61"/>
  <c r="I101" i="61"/>
  <c r="U100" i="61"/>
  <c r="Q100" i="61"/>
  <c r="O100" i="61"/>
  <c r="M100" i="61"/>
  <c r="K100" i="61"/>
  <c r="I100" i="61"/>
  <c r="U99" i="61"/>
  <c r="Q99" i="61"/>
  <c r="O99" i="61"/>
  <c r="M99" i="61"/>
  <c r="K99" i="61"/>
  <c r="I99" i="61"/>
  <c r="U98" i="61"/>
  <c r="Q98" i="61"/>
  <c r="O98" i="61"/>
  <c r="M98" i="61"/>
  <c r="K98" i="61"/>
  <c r="I98" i="61"/>
  <c r="U97" i="61"/>
  <c r="Q97" i="61"/>
  <c r="O97" i="61"/>
  <c r="M97" i="61"/>
  <c r="K97" i="61"/>
  <c r="I97" i="61"/>
  <c r="U96" i="61"/>
  <c r="Q96" i="61"/>
  <c r="O96" i="61"/>
  <c r="M96" i="61"/>
  <c r="K96" i="61"/>
  <c r="I96" i="61"/>
  <c r="U95" i="61"/>
  <c r="Q95" i="61"/>
  <c r="O95" i="61"/>
  <c r="M95" i="61"/>
  <c r="K95" i="61"/>
  <c r="I95" i="61"/>
  <c r="U94" i="61"/>
  <c r="Q94" i="61"/>
  <c r="O94" i="61"/>
  <c r="M94" i="61"/>
  <c r="K94" i="61"/>
  <c r="I94" i="61"/>
  <c r="U93" i="61"/>
  <c r="Q93" i="61"/>
  <c r="O93" i="61"/>
  <c r="M93" i="61"/>
  <c r="K93" i="61"/>
  <c r="I93" i="61"/>
  <c r="U92" i="61"/>
  <c r="Q92" i="61"/>
  <c r="O92" i="61"/>
  <c r="M92" i="61"/>
  <c r="K92" i="61"/>
  <c r="I92" i="61"/>
  <c r="U91" i="61"/>
  <c r="Q91" i="61"/>
  <c r="O91" i="61"/>
  <c r="M91" i="61"/>
  <c r="K91" i="61"/>
  <c r="I91" i="61"/>
  <c r="U90" i="61"/>
  <c r="Q90" i="61"/>
  <c r="O90" i="61"/>
  <c r="M90" i="61"/>
  <c r="K90" i="61"/>
  <c r="I90" i="61"/>
  <c r="U89" i="61"/>
  <c r="Q89" i="61"/>
  <c r="O89" i="61"/>
  <c r="M89" i="61"/>
  <c r="K89" i="61"/>
  <c r="I89" i="61"/>
  <c r="U88" i="61"/>
  <c r="Q88" i="61"/>
  <c r="O88" i="61"/>
  <c r="M88" i="61"/>
  <c r="K88" i="61"/>
  <c r="I88" i="61"/>
  <c r="U87" i="61"/>
  <c r="Q87" i="61"/>
  <c r="O87" i="61"/>
  <c r="M87" i="61"/>
  <c r="K87" i="61"/>
  <c r="I87" i="61"/>
  <c r="U86" i="61"/>
  <c r="Q86" i="61"/>
  <c r="O86" i="61"/>
  <c r="M86" i="61"/>
  <c r="K86" i="61"/>
  <c r="I86" i="61"/>
  <c r="U85" i="61"/>
  <c r="Q85" i="61"/>
  <c r="O85" i="61"/>
  <c r="M85" i="61"/>
  <c r="K85" i="61"/>
  <c r="I85" i="61"/>
  <c r="U84" i="61"/>
  <c r="Q84" i="61"/>
  <c r="O84" i="61"/>
  <c r="M84" i="61"/>
  <c r="K84" i="61"/>
  <c r="I84" i="61"/>
  <c r="U83" i="61"/>
  <c r="Q83" i="61"/>
  <c r="O83" i="61"/>
  <c r="M83" i="61"/>
  <c r="K83" i="61"/>
  <c r="I83" i="61"/>
  <c r="U82" i="61"/>
  <c r="Q82" i="61"/>
  <c r="O82" i="61"/>
  <c r="M82" i="61"/>
  <c r="K82" i="61"/>
  <c r="I82" i="61"/>
  <c r="U81" i="61"/>
  <c r="Q81" i="61"/>
  <c r="O81" i="61"/>
  <c r="M81" i="61"/>
  <c r="K81" i="61"/>
  <c r="I81" i="61"/>
  <c r="U80" i="61"/>
  <c r="Q80" i="61"/>
  <c r="O80" i="61"/>
  <c r="M80" i="61"/>
  <c r="K80" i="61"/>
  <c r="I80" i="61"/>
  <c r="U79" i="61"/>
  <c r="Q79" i="61"/>
  <c r="O79" i="61"/>
  <c r="M79" i="61"/>
  <c r="K79" i="61"/>
  <c r="I79" i="61"/>
  <c r="U78" i="61"/>
  <c r="Q78" i="61"/>
  <c r="O78" i="61"/>
  <c r="M78" i="61"/>
  <c r="K78" i="61"/>
  <c r="I78" i="61"/>
  <c r="U77" i="61"/>
  <c r="Q77" i="61"/>
  <c r="O77" i="61"/>
  <c r="M77" i="61"/>
  <c r="K77" i="61"/>
  <c r="I77" i="61"/>
  <c r="U76" i="61"/>
  <c r="Q76" i="61"/>
  <c r="O76" i="61"/>
  <c r="M76" i="61"/>
  <c r="M75" i="61" s="1"/>
  <c r="K76" i="61"/>
  <c r="I76" i="61"/>
  <c r="U75" i="61"/>
  <c r="Q75" i="61"/>
  <c r="O75" i="61"/>
  <c r="K75" i="61"/>
  <c r="I75" i="61"/>
  <c r="U74" i="61"/>
  <c r="Q74" i="61"/>
  <c r="O74" i="61"/>
  <c r="M74" i="61"/>
  <c r="K74" i="61"/>
  <c r="I74" i="61"/>
  <c r="U73" i="61"/>
  <c r="Q73" i="61"/>
  <c r="O73" i="61"/>
  <c r="M73" i="61"/>
  <c r="K73" i="61"/>
  <c r="I73" i="61"/>
  <c r="U72" i="61"/>
  <c r="Q72" i="61"/>
  <c r="O72" i="61"/>
  <c r="M72" i="61"/>
  <c r="K72" i="61"/>
  <c r="I72" i="61"/>
  <c r="U71" i="61"/>
  <c r="Q71" i="61"/>
  <c r="O71" i="61"/>
  <c r="M71" i="61"/>
  <c r="K71" i="61"/>
  <c r="I71" i="61"/>
  <c r="U70" i="61"/>
  <c r="Q70" i="61"/>
  <c r="O70" i="61"/>
  <c r="M70" i="61"/>
  <c r="K70" i="61"/>
  <c r="I70" i="61"/>
  <c r="U69" i="61"/>
  <c r="Q69" i="61"/>
  <c r="O69" i="61"/>
  <c r="M69" i="61"/>
  <c r="K69" i="61"/>
  <c r="I69" i="61"/>
  <c r="U68" i="61"/>
  <c r="Q68" i="61"/>
  <c r="O68" i="61"/>
  <c r="M68" i="61"/>
  <c r="K68" i="61"/>
  <c r="I68" i="61"/>
  <c r="U67" i="61"/>
  <c r="Q67" i="61"/>
  <c r="O67" i="61"/>
  <c r="M67" i="61"/>
  <c r="K67" i="61"/>
  <c r="I67" i="61"/>
  <c r="U66" i="61"/>
  <c r="Q66" i="61"/>
  <c r="O66" i="61"/>
  <c r="M66" i="61"/>
  <c r="K66" i="61"/>
  <c r="I66" i="61"/>
  <c r="U65" i="61"/>
  <c r="Q65" i="61"/>
  <c r="O65" i="61"/>
  <c r="M65" i="61"/>
  <c r="K65" i="61"/>
  <c r="I65" i="61"/>
  <c r="U64" i="61"/>
  <c r="Q64" i="61"/>
  <c r="O64" i="61"/>
  <c r="M64" i="61"/>
  <c r="K64" i="61"/>
  <c r="I64" i="61"/>
  <c r="U63" i="61"/>
  <c r="Q63" i="61"/>
  <c r="O63" i="61"/>
  <c r="M63" i="61"/>
  <c r="K63" i="61"/>
  <c r="I63" i="61"/>
  <c r="U62" i="61"/>
  <c r="Q62" i="61"/>
  <c r="Q61" i="61" s="1"/>
  <c r="O62" i="61"/>
  <c r="M62" i="61"/>
  <c r="M61" i="61" s="1"/>
  <c r="K62" i="61"/>
  <c r="I62" i="61"/>
  <c r="I61" i="61" s="1"/>
  <c r="O61" i="61"/>
  <c r="K61" i="61"/>
  <c r="U60" i="61"/>
  <c r="Q60" i="61"/>
  <c r="O60" i="61"/>
  <c r="M60" i="61"/>
  <c r="K60" i="61"/>
  <c r="I60" i="61"/>
  <c r="U59" i="61"/>
  <c r="Q59" i="61"/>
  <c r="O59" i="61"/>
  <c r="M59" i="61"/>
  <c r="K59" i="61"/>
  <c r="I59" i="61"/>
  <c r="U58" i="61"/>
  <c r="Q58" i="61"/>
  <c r="O58" i="61"/>
  <c r="M58" i="61"/>
  <c r="K58" i="61"/>
  <c r="I58" i="61"/>
  <c r="U57" i="61"/>
  <c r="Q57" i="61"/>
  <c r="O57" i="61"/>
  <c r="M57" i="61"/>
  <c r="K57" i="61"/>
  <c r="I57" i="61"/>
  <c r="U56" i="61"/>
  <c r="Q56" i="61"/>
  <c r="O56" i="61"/>
  <c r="M56" i="61"/>
  <c r="K56" i="61"/>
  <c r="I56" i="61"/>
  <c r="U55" i="61"/>
  <c r="Q55" i="61"/>
  <c r="O55" i="61"/>
  <c r="M55" i="61"/>
  <c r="K55" i="61"/>
  <c r="I55" i="61"/>
  <c r="U54" i="61"/>
  <c r="Q54" i="61"/>
  <c r="O54" i="61"/>
  <c r="M54" i="61"/>
  <c r="K54" i="61"/>
  <c r="I54" i="61"/>
  <c r="U53" i="61"/>
  <c r="Q53" i="61"/>
  <c r="O53" i="61"/>
  <c r="M53" i="61"/>
  <c r="K53" i="61"/>
  <c r="I53" i="61"/>
  <c r="U52" i="61"/>
  <c r="Q52" i="61"/>
  <c r="O52" i="61"/>
  <c r="M52" i="61"/>
  <c r="K52" i="61"/>
  <c r="I52" i="61"/>
  <c r="U51" i="61"/>
  <c r="Q51" i="61"/>
  <c r="O51" i="61"/>
  <c r="M51" i="61"/>
  <c r="K51" i="61"/>
  <c r="I51" i="61"/>
  <c r="U50" i="61"/>
  <c r="Q50" i="61"/>
  <c r="O50" i="61"/>
  <c r="M50" i="61"/>
  <c r="K50" i="61"/>
  <c r="I50" i="61"/>
  <c r="U49" i="61"/>
  <c r="Q49" i="61"/>
  <c r="O49" i="61"/>
  <c r="M49" i="61"/>
  <c r="K49" i="61"/>
  <c r="I49" i="61"/>
  <c r="U48" i="61"/>
  <c r="Q48" i="61"/>
  <c r="O48" i="61"/>
  <c r="M48" i="61"/>
  <c r="K48" i="61"/>
  <c r="I48" i="61"/>
  <c r="U47" i="61"/>
  <c r="Q47" i="61"/>
  <c r="O47" i="61"/>
  <c r="M47" i="61"/>
  <c r="K47" i="61"/>
  <c r="I47" i="61"/>
  <c r="U46" i="61"/>
  <c r="Q46" i="61"/>
  <c r="O46" i="61"/>
  <c r="M46" i="61"/>
  <c r="K46" i="61"/>
  <c r="I46" i="61"/>
  <c r="U45" i="61"/>
  <c r="Q45" i="61"/>
  <c r="O45" i="61"/>
  <c r="M45" i="61"/>
  <c r="K45" i="61"/>
  <c r="I45" i="61"/>
  <c r="U44" i="61"/>
  <c r="Q44" i="61"/>
  <c r="O44" i="61"/>
  <c r="M44" i="61"/>
  <c r="K44" i="61"/>
  <c r="I44" i="61"/>
  <c r="U43" i="61"/>
  <c r="Q43" i="61"/>
  <c r="O43" i="61"/>
  <c r="M43" i="61"/>
  <c r="K43" i="61"/>
  <c r="I43" i="61"/>
  <c r="U42" i="61"/>
  <c r="Q42" i="61"/>
  <c r="O42" i="61"/>
  <c r="M42" i="61"/>
  <c r="K42" i="61"/>
  <c r="I42" i="61"/>
  <c r="U41" i="61"/>
  <c r="Q41" i="61"/>
  <c r="O41" i="61"/>
  <c r="M41" i="61"/>
  <c r="K41" i="61"/>
  <c r="I41" i="61"/>
  <c r="U40" i="61"/>
  <c r="Q40" i="61"/>
  <c r="O40" i="61"/>
  <c r="M40" i="61"/>
  <c r="K40" i="61"/>
  <c r="I40" i="61"/>
  <c r="U39" i="61"/>
  <c r="Q39" i="61"/>
  <c r="O39" i="61"/>
  <c r="M39" i="61"/>
  <c r="K39" i="61"/>
  <c r="I39" i="61"/>
  <c r="U38" i="61"/>
  <c r="Q38" i="61"/>
  <c r="O38" i="61"/>
  <c r="M38" i="61"/>
  <c r="K38" i="61"/>
  <c r="I38" i="61"/>
  <c r="U37" i="61"/>
  <c r="Q37" i="61"/>
  <c r="O37" i="61"/>
  <c r="M37" i="61"/>
  <c r="K37" i="61"/>
  <c r="I37" i="61"/>
  <c r="U36" i="61"/>
  <c r="Q36" i="61"/>
  <c r="O36" i="61"/>
  <c r="M36" i="61"/>
  <c r="K36" i="61"/>
  <c r="I36" i="61"/>
  <c r="U35" i="61"/>
  <c r="Q35" i="61"/>
  <c r="O35" i="61"/>
  <c r="M35" i="61"/>
  <c r="K35" i="61"/>
  <c r="I35" i="61"/>
  <c r="U34" i="61"/>
  <c r="Q34" i="61"/>
  <c r="O34" i="61"/>
  <c r="M34" i="61"/>
  <c r="K34" i="61"/>
  <c r="I34" i="61"/>
  <c r="U33" i="61"/>
  <c r="Q33" i="61"/>
  <c r="O33" i="61"/>
  <c r="M33" i="61"/>
  <c r="K33" i="61"/>
  <c r="I33" i="61"/>
  <c r="U32" i="61"/>
  <c r="Q32" i="61"/>
  <c r="O32" i="61"/>
  <c r="M32" i="61"/>
  <c r="K32" i="61"/>
  <c r="I32" i="61"/>
  <c r="U31" i="61"/>
  <c r="Q31" i="61"/>
  <c r="Q30" i="61" s="1"/>
  <c r="O31" i="61"/>
  <c r="O30" i="61" s="1"/>
  <c r="M31" i="61"/>
  <c r="K31" i="61"/>
  <c r="I31" i="61"/>
  <c r="I30" i="61" s="1"/>
  <c r="U30" i="61"/>
  <c r="M30" i="61"/>
  <c r="K30" i="61"/>
  <c r="U29" i="61"/>
  <c r="Q29" i="61"/>
  <c r="O29" i="61"/>
  <c r="M29" i="61"/>
  <c r="K29" i="61"/>
  <c r="I29" i="61"/>
  <c r="U28" i="61"/>
  <c r="Q28" i="61"/>
  <c r="O28" i="61"/>
  <c r="M28" i="61"/>
  <c r="K28" i="61"/>
  <c r="I28" i="61"/>
  <c r="U27" i="61"/>
  <c r="Q27" i="61"/>
  <c r="O27" i="61"/>
  <c r="M27" i="61"/>
  <c r="K27" i="61"/>
  <c r="I27" i="61"/>
  <c r="U26" i="61"/>
  <c r="Q26" i="61"/>
  <c r="O26" i="61"/>
  <c r="M26" i="61"/>
  <c r="K26" i="61"/>
  <c r="I26" i="61"/>
  <c r="U25" i="61"/>
  <c r="Q25" i="61"/>
  <c r="O25" i="61"/>
  <c r="M25" i="61"/>
  <c r="K25" i="61"/>
  <c r="I25" i="61"/>
  <c r="U24" i="61"/>
  <c r="Q24" i="61"/>
  <c r="O24" i="61"/>
  <c r="M24" i="61"/>
  <c r="K24" i="61"/>
  <c r="I24" i="61"/>
  <c r="U23" i="61"/>
  <c r="Q23" i="61"/>
  <c r="O23" i="61"/>
  <c r="M23" i="61"/>
  <c r="K23" i="61"/>
  <c r="I23" i="61"/>
  <c r="U22" i="61"/>
  <c r="Q22" i="61"/>
  <c r="O22" i="61"/>
  <c r="M22" i="61"/>
  <c r="K22" i="61"/>
  <c r="I22" i="61"/>
  <c r="U21" i="61"/>
  <c r="Q21" i="61"/>
  <c r="O21" i="61"/>
  <c r="M21" i="61"/>
  <c r="K21" i="61"/>
  <c r="I21" i="61"/>
  <c r="U20" i="61"/>
  <c r="Q20" i="61"/>
  <c r="O20" i="61"/>
  <c r="M20" i="61"/>
  <c r="K20" i="61"/>
  <c r="I20" i="61"/>
  <c r="U19" i="61"/>
  <c r="Q19" i="61"/>
  <c r="O19" i="61"/>
  <c r="M19" i="61"/>
  <c r="K19" i="61"/>
  <c r="I19" i="61"/>
  <c r="U18" i="61"/>
  <c r="Q18" i="61"/>
  <c r="O18" i="61"/>
  <c r="M18" i="61"/>
  <c r="K18" i="61"/>
  <c r="I18" i="61"/>
  <c r="U17" i="61"/>
  <c r="Q17" i="61"/>
  <c r="O17" i="61"/>
  <c r="O16" i="61" s="1"/>
  <c r="M17" i="61"/>
  <c r="M16" i="61" s="1"/>
  <c r="K17" i="61"/>
  <c r="I17" i="61"/>
  <c r="U16" i="61"/>
  <c r="Q16" i="61"/>
  <c r="I16" i="61"/>
  <c r="U15" i="61"/>
  <c r="Q15" i="61"/>
  <c r="O15" i="61"/>
  <c r="M15" i="61"/>
  <c r="K15" i="61"/>
  <c r="I15" i="61"/>
  <c r="U14" i="61"/>
  <c r="Q14" i="61"/>
  <c r="O14" i="61"/>
  <c r="M14" i="61"/>
  <c r="K14" i="61"/>
  <c r="I14" i="61"/>
  <c r="U13" i="61"/>
  <c r="U12" i="61" s="1"/>
  <c r="Q13" i="61"/>
  <c r="O13" i="61"/>
  <c r="M13" i="61"/>
  <c r="M12" i="61" s="1"/>
  <c r="K13" i="61"/>
  <c r="K12" i="61" s="1"/>
  <c r="I13" i="61"/>
  <c r="Q12" i="61"/>
  <c r="O12" i="61"/>
  <c r="U11" i="61"/>
  <c r="Q11" i="61"/>
  <c r="O11" i="61"/>
  <c r="M11" i="61"/>
  <c r="K11" i="61"/>
  <c r="I11" i="61"/>
  <c r="U10" i="61"/>
  <c r="Q10" i="61"/>
  <c r="O10" i="61"/>
  <c r="M10" i="61"/>
  <c r="K10" i="61"/>
  <c r="I10" i="61"/>
  <c r="U9" i="61"/>
  <c r="Q9" i="61"/>
  <c r="Q8" i="61" s="1"/>
  <c r="O9" i="61"/>
  <c r="O8" i="61" s="1"/>
  <c r="M9" i="61"/>
  <c r="M8" i="61" s="1"/>
  <c r="K9" i="61"/>
  <c r="I9" i="61"/>
  <c r="I8" i="61" s="1"/>
  <c r="U8" i="61"/>
  <c r="I12" i="61" l="1"/>
  <c r="K16" i="61"/>
  <c r="U61" i="61"/>
  <c r="K8" i="61"/>
  <c r="U225" i="58"/>
  <c r="U224" i="58" s="1"/>
  <c r="BA222" i="58"/>
  <c r="U221" i="58"/>
  <c r="U220" i="58" s="1"/>
  <c r="U219" i="58"/>
  <c r="U213" i="58"/>
  <c r="U211" i="58"/>
  <c r="U206" i="58"/>
  <c r="U204" i="58"/>
  <c r="U202" i="58"/>
  <c r="U200" i="58"/>
  <c r="U198" i="58"/>
  <c r="U196" i="58"/>
  <c r="BA194" i="58"/>
  <c r="U193" i="58"/>
  <c r="U190" i="58"/>
  <c r="U189" i="58" s="1"/>
  <c r="U188" i="58"/>
  <c r="U187" i="58"/>
  <c r="U185" i="58"/>
  <c r="U183" i="58"/>
  <c r="U181" i="58"/>
  <c r="U179" i="58"/>
  <c r="U178" i="58"/>
  <c r="U176" i="58"/>
  <c r="U174" i="58"/>
  <c r="U172" i="58"/>
  <c r="U170" i="58"/>
  <c r="U169" i="58"/>
  <c r="U167" i="58"/>
  <c r="U166" i="58"/>
  <c r="U163" i="58"/>
  <c r="U161" i="58"/>
  <c r="U160" i="58"/>
  <c r="U158" i="58"/>
  <c r="U157" i="58"/>
  <c r="U156" i="58"/>
  <c r="U155" i="58"/>
  <c r="U154" i="58"/>
  <c r="BA153" i="58"/>
  <c r="U152" i="58"/>
  <c r="U150" i="58"/>
  <c r="BA149" i="58"/>
  <c r="BA148" i="58"/>
  <c r="U147" i="58"/>
  <c r="U146" i="58"/>
  <c r="U145" i="58"/>
  <c r="U144" i="58"/>
  <c r="U143" i="58"/>
  <c r="U142" i="58"/>
  <c r="U141" i="58"/>
  <c r="U140" i="58"/>
  <c r="U139" i="58"/>
  <c r="U138" i="58"/>
  <c r="U137" i="58"/>
  <c r="U135" i="58"/>
  <c r="U133" i="58"/>
  <c r="U131" i="58"/>
  <c r="BA129" i="58"/>
  <c r="U128" i="58"/>
  <c r="U126" i="58"/>
  <c r="U124" i="58"/>
  <c r="U122" i="58"/>
  <c r="U120" i="58"/>
  <c r="U119" i="58" s="1"/>
  <c r="U118" i="58"/>
  <c r="U116" i="58"/>
  <c r="U115" i="58" s="1"/>
  <c r="U114" i="58"/>
  <c r="U113" i="58" s="1"/>
  <c r="U112" i="58"/>
  <c r="U111" i="58"/>
  <c r="U110" i="58"/>
  <c r="U109" i="58"/>
  <c r="U108" i="58"/>
  <c r="U103" i="58"/>
  <c r="U101" i="58"/>
  <c r="BA99" i="58"/>
  <c r="U98" i="58"/>
  <c r="U96" i="58"/>
  <c r="U95" i="58" s="1"/>
  <c r="BA93" i="58"/>
  <c r="U92" i="58"/>
  <c r="BA90" i="58"/>
  <c r="U89" i="58"/>
  <c r="U85" i="58"/>
  <c r="U83" i="58"/>
  <c r="U81" i="58"/>
  <c r="U78" i="58"/>
  <c r="U76" i="58"/>
  <c r="U75" i="58"/>
  <c r="BA73" i="58"/>
  <c r="U72" i="58"/>
  <c r="U71" i="58"/>
  <c r="BA70" i="58"/>
  <c r="U69" i="58"/>
  <c r="U68" i="58" s="1"/>
  <c r="U66" i="58"/>
  <c r="U64" i="58"/>
  <c r="U62" i="58"/>
  <c r="U60" i="58"/>
  <c r="U59" i="58" s="1"/>
  <c r="U57" i="58"/>
  <c r="U51" i="58"/>
  <c r="U48" i="58"/>
  <c r="U45" i="58"/>
  <c r="U40" i="58"/>
  <c r="U34" i="58"/>
  <c r="U33" i="58" s="1"/>
  <c r="U32" i="58"/>
  <c r="U31" i="58"/>
  <c r="BA29" i="58"/>
  <c r="U28" i="58"/>
  <c r="U26" i="58"/>
  <c r="U23" i="58"/>
  <c r="U22" i="58"/>
  <c r="U20" i="58"/>
  <c r="BA18" i="58"/>
  <c r="U17" i="58"/>
  <c r="BA15" i="58"/>
  <c r="U14" i="58"/>
  <c r="U13" i="58"/>
  <c r="U11" i="58"/>
  <c r="BA10" i="58"/>
  <c r="U9" i="58"/>
  <c r="U205" i="58" l="1"/>
  <c r="U186" i="58"/>
  <c r="U171" i="58"/>
  <c r="U8" i="58"/>
  <c r="U136" i="58"/>
  <c r="U74" i="58"/>
  <c r="U127" i="58"/>
  <c r="U87" i="56"/>
  <c r="Q87" i="56"/>
  <c r="O87" i="56"/>
  <c r="M87" i="56"/>
  <c r="K87" i="56"/>
  <c r="I87" i="56"/>
  <c r="U86" i="56"/>
  <c r="Q86" i="56"/>
  <c r="O86" i="56"/>
  <c r="M86" i="56"/>
  <c r="K86" i="56"/>
  <c r="I86" i="56"/>
  <c r="U85" i="56"/>
  <c r="Q85" i="56"/>
  <c r="O85" i="56"/>
  <c r="M85" i="56"/>
  <c r="K85" i="56"/>
  <c r="I85" i="56"/>
  <c r="U84" i="56"/>
  <c r="Q84" i="56"/>
  <c r="O84" i="56"/>
  <c r="M84" i="56"/>
  <c r="K84" i="56"/>
  <c r="I84" i="56"/>
  <c r="U83" i="56"/>
  <c r="Q83" i="56"/>
  <c r="O83" i="56"/>
  <c r="M83" i="56"/>
  <c r="K83" i="56"/>
  <c r="I83" i="56"/>
  <c r="U82" i="56"/>
  <c r="Q82" i="56"/>
  <c r="O82" i="56"/>
  <c r="M82" i="56"/>
  <c r="K82" i="56"/>
  <c r="I82" i="56"/>
  <c r="U81" i="56"/>
  <c r="Q81" i="56"/>
  <c r="O81" i="56"/>
  <c r="M81" i="56"/>
  <c r="K81" i="56"/>
  <c r="I81" i="56"/>
  <c r="U80" i="56"/>
  <c r="Q80" i="56"/>
  <c r="O80" i="56"/>
  <c r="M80" i="56"/>
  <c r="K80" i="56"/>
  <c r="I80" i="56"/>
  <c r="U79" i="56"/>
  <c r="Q79" i="56"/>
  <c r="O79" i="56"/>
  <c r="M79" i="56"/>
  <c r="K79" i="56"/>
  <c r="I79" i="56"/>
  <c r="U78" i="56"/>
  <c r="Q78" i="56"/>
  <c r="O78" i="56"/>
  <c r="M78" i="56"/>
  <c r="K78" i="56"/>
  <c r="I78" i="56"/>
  <c r="U77" i="56"/>
  <c r="Q77" i="56"/>
  <c r="O77" i="56"/>
  <c r="M77" i="56"/>
  <c r="K77" i="56"/>
  <c r="I77" i="56"/>
  <c r="U76" i="56"/>
  <c r="Q76" i="56"/>
  <c r="O76" i="56"/>
  <c r="M76" i="56"/>
  <c r="K76" i="56"/>
  <c r="I76" i="56"/>
  <c r="U75" i="56"/>
  <c r="Q75" i="56"/>
  <c r="O75" i="56"/>
  <c r="M75" i="56"/>
  <c r="K75" i="56"/>
  <c r="I75" i="56"/>
  <c r="U74" i="56"/>
  <c r="Q74" i="56"/>
  <c r="O74" i="56"/>
  <c r="M74" i="56"/>
  <c r="K74" i="56"/>
  <c r="I74" i="56"/>
  <c r="U73" i="56"/>
  <c r="Q73" i="56"/>
  <c r="O73" i="56"/>
  <c r="M73" i="56"/>
  <c r="K73" i="56"/>
  <c r="I73" i="56"/>
  <c r="U72" i="56"/>
  <c r="Q72" i="56"/>
  <c r="O72" i="56"/>
  <c r="M72" i="56"/>
  <c r="K72" i="56"/>
  <c r="I72" i="56"/>
  <c r="U71" i="56"/>
  <c r="Q71" i="56"/>
  <c r="O71" i="56"/>
  <c r="M71" i="56"/>
  <c r="K71" i="56"/>
  <c r="I71" i="56"/>
  <c r="U70" i="56"/>
  <c r="Q70" i="56"/>
  <c r="O70" i="56"/>
  <c r="M70" i="56"/>
  <c r="K70" i="56"/>
  <c r="I70" i="56"/>
  <c r="U69" i="56"/>
  <c r="Q69" i="56"/>
  <c r="O69" i="56"/>
  <c r="M69" i="56"/>
  <c r="K69" i="56"/>
  <c r="I69" i="56"/>
  <c r="U68" i="56"/>
  <c r="Q68" i="56"/>
  <c r="O68" i="56"/>
  <c r="M68" i="56"/>
  <c r="K68" i="56"/>
  <c r="I68" i="56"/>
  <c r="U67" i="56"/>
  <c r="Q67" i="56"/>
  <c r="O67" i="56"/>
  <c r="M67" i="56"/>
  <c r="K67" i="56"/>
  <c r="I67" i="56"/>
  <c r="U66" i="56"/>
  <c r="Q66" i="56"/>
  <c r="O66" i="56"/>
  <c r="M66" i="56"/>
  <c r="K66" i="56"/>
  <c r="I66" i="56"/>
  <c r="U65" i="56"/>
  <c r="Q65" i="56"/>
  <c r="O65" i="56"/>
  <c r="M65" i="56"/>
  <c r="K65" i="56"/>
  <c r="I65" i="56"/>
  <c r="U64" i="56"/>
  <c r="Q64" i="56"/>
  <c r="O64" i="56"/>
  <c r="M64" i="56"/>
  <c r="K64" i="56"/>
  <c r="I64" i="56"/>
  <c r="U63" i="56"/>
  <c r="U62" i="56" s="1"/>
  <c r="Q63" i="56"/>
  <c r="O63" i="56"/>
  <c r="M63" i="56"/>
  <c r="M62" i="56" s="1"/>
  <c r="K63" i="56"/>
  <c r="K62" i="56" s="1"/>
  <c r="I63" i="56"/>
  <c r="Q62" i="56"/>
  <c r="O62" i="56"/>
  <c r="I62" i="56"/>
  <c r="U61" i="56"/>
  <c r="Q61" i="56"/>
  <c r="O61" i="56"/>
  <c r="M61" i="56"/>
  <c r="K61" i="56"/>
  <c r="I61" i="56"/>
  <c r="U60" i="56"/>
  <c r="Q60" i="56"/>
  <c r="O60" i="56"/>
  <c r="M60" i="56"/>
  <c r="K60" i="56"/>
  <c r="I60" i="56"/>
  <c r="U59" i="56"/>
  <c r="Q59" i="56"/>
  <c r="O59" i="56"/>
  <c r="M59" i="56"/>
  <c r="K59" i="56"/>
  <c r="I59" i="56"/>
  <c r="U58" i="56"/>
  <c r="Q58" i="56"/>
  <c r="O58" i="56"/>
  <c r="M58" i="56"/>
  <c r="K58" i="56"/>
  <c r="I58" i="56"/>
  <c r="U57" i="56"/>
  <c r="Q57" i="56"/>
  <c r="O57" i="56"/>
  <c r="M57" i="56"/>
  <c r="K57" i="56"/>
  <c r="I57" i="56"/>
  <c r="U56" i="56"/>
  <c r="Q56" i="56"/>
  <c r="O56" i="56"/>
  <c r="M56" i="56"/>
  <c r="K56" i="56"/>
  <c r="I56" i="56"/>
  <c r="U55" i="56"/>
  <c r="Q55" i="56"/>
  <c r="O55" i="56"/>
  <c r="M55" i="56"/>
  <c r="K55" i="56"/>
  <c r="I55" i="56"/>
  <c r="U54" i="56"/>
  <c r="Q54" i="56"/>
  <c r="O54" i="56"/>
  <c r="M54" i="56"/>
  <c r="K54" i="56"/>
  <c r="I54" i="56"/>
  <c r="U53" i="56"/>
  <c r="Q53" i="56"/>
  <c r="O53" i="56"/>
  <c r="M53" i="56"/>
  <c r="K53" i="56"/>
  <c r="I53" i="56"/>
  <c r="U52" i="56"/>
  <c r="Q52" i="56"/>
  <c r="O52" i="56"/>
  <c r="M52" i="56"/>
  <c r="K52" i="56"/>
  <c r="I52" i="56"/>
  <c r="U51" i="56"/>
  <c r="Q51" i="56"/>
  <c r="O51" i="56"/>
  <c r="M51" i="56"/>
  <c r="K51" i="56"/>
  <c r="I51" i="56"/>
  <c r="U50" i="56"/>
  <c r="Q50" i="56"/>
  <c r="O50" i="56"/>
  <c r="M50" i="56"/>
  <c r="K50" i="56"/>
  <c r="I50" i="56"/>
  <c r="U49" i="56"/>
  <c r="Q49" i="56"/>
  <c r="O49" i="56"/>
  <c r="M49" i="56"/>
  <c r="K49" i="56"/>
  <c r="I49" i="56"/>
  <c r="U48" i="56"/>
  <c r="Q48" i="56"/>
  <c r="O48" i="56"/>
  <c r="M48" i="56"/>
  <c r="K48" i="56"/>
  <c r="I48" i="56"/>
  <c r="U47" i="56"/>
  <c r="Q47" i="56"/>
  <c r="O47" i="56"/>
  <c r="M47" i="56"/>
  <c r="K47" i="56"/>
  <c r="I47" i="56"/>
  <c r="U46" i="56"/>
  <c r="Q46" i="56"/>
  <c r="O46" i="56"/>
  <c r="M46" i="56"/>
  <c r="K46" i="56"/>
  <c r="I46" i="56"/>
  <c r="U45" i="56"/>
  <c r="Q45" i="56"/>
  <c r="O45" i="56"/>
  <c r="M45" i="56"/>
  <c r="K45" i="56"/>
  <c r="I45" i="56"/>
  <c r="U44" i="56"/>
  <c r="Q44" i="56"/>
  <c r="O44" i="56"/>
  <c r="M44" i="56"/>
  <c r="K44" i="56"/>
  <c r="I44" i="56"/>
  <c r="U43" i="56"/>
  <c r="Q43" i="56"/>
  <c r="O43" i="56"/>
  <c r="M43" i="56"/>
  <c r="K43" i="56"/>
  <c r="I43" i="56"/>
  <c r="U42" i="56"/>
  <c r="Q42" i="56"/>
  <c r="O42" i="56"/>
  <c r="M42" i="56"/>
  <c r="K42" i="56"/>
  <c r="I42" i="56"/>
  <c r="U41" i="56"/>
  <c r="Q41" i="56"/>
  <c r="O41" i="56"/>
  <c r="M41" i="56"/>
  <c r="K41" i="56"/>
  <c r="I41" i="56"/>
  <c r="U40" i="56"/>
  <c r="U39" i="56" s="1"/>
  <c r="Q40" i="56"/>
  <c r="Q39" i="56" s="1"/>
  <c r="O40" i="56"/>
  <c r="M40" i="56"/>
  <c r="K40" i="56"/>
  <c r="I40" i="56"/>
  <c r="O39" i="56"/>
  <c r="M39" i="56"/>
  <c r="K39" i="56"/>
  <c r="I39" i="56"/>
  <c r="U38" i="56"/>
  <c r="Q38" i="56"/>
  <c r="O38" i="56"/>
  <c r="M38" i="56"/>
  <c r="K38" i="56"/>
  <c r="I38" i="56"/>
  <c r="U37" i="56"/>
  <c r="Q37" i="56"/>
  <c r="O37" i="56"/>
  <c r="M37" i="56"/>
  <c r="K37" i="56"/>
  <c r="I37" i="56"/>
  <c r="U36" i="56"/>
  <c r="Q36" i="56"/>
  <c r="O36" i="56"/>
  <c r="M36" i="56"/>
  <c r="K36" i="56"/>
  <c r="I36" i="56"/>
  <c r="U35" i="56"/>
  <c r="Q35" i="56"/>
  <c r="O35" i="56"/>
  <c r="M35" i="56"/>
  <c r="K35" i="56"/>
  <c r="I35" i="56"/>
  <c r="U34" i="56"/>
  <c r="Q34" i="56"/>
  <c r="O34" i="56"/>
  <c r="M34" i="56"/>
  <c r="K34" i="56"/>
  <c r="I34" i="56"/>
  <c r="U33" i="56"/>
  <c r="Q33" i="56"/>
  <c r="O33" i="56"/>
  <c r="M33" i="56"/>
  <c r="K33" i="56"/>
  <c r="I33" i="56"/>
  <c r="U32" i="56"/>
  <c r="Q32" i="56"/>
  <c r="O32" i="56"/>
  <c r="M32" i="56"/>
  <c r="K32" i="56"/>
  <c r="I32" i="56"/>
  <c r="U31" i="56"/>
  <c r="Q31" i="56"/>
  <c r="O31" i="56"/>
  <c r="M31" i="56"/>
  <c r="K31" i="56"/>
  <c r="I31" i="56"/>
  <c r="U30" i="56"/>
  <c r="Q30" i="56"/>
  <c r="O30" i="56"/>
  <c r="M30" i="56"/>
  <c r="K30" i="56"/>
  <c r="I30" i="56"/>
  <c r="U29" i="56"/>
  <c r="Q29" i="56"/>
  <c r="O29" i="56"/>
  <c r="M29" i="56"/>
  <c r="K29" i="56"/>
  <c r="I29" i="56"/>
  <c r="U28" i="56"/>
  <c r="Q28" i="56"/>
  <c r="O28" i="56"/>
  <c r="M28" i="56"/>
  <c r="K28" i="56"/>
  <c r="I28" i="56"/>
  <c r="U27" i="56"/>
  <c r="Q27" i="56"/>
  <c r="O27" i="56"/>
  <c r="M27" i="56"/>
  <c r="K27" i="56"/>
  <c r="I27" i="56"/>
  <c r="U26" i="56"/>
  <c r="Q26" i="56"/>
  <c r="O26" i="56"/>
  <c r="M26" i="56"/>
  <c r="K26" i="56"/>
  <c r="I26" i="56"/>
  <c r="U25" i="56"/>
  <c r="Q25" i="56"/>
  <c r="O25" i="56"/>
  <c r="M25" i="56"/>
  <c r="K25" i="56"/>
  <c r="I25" i="56"/>
  <c r="U24" i="56"/>
  <c r="U23" i="56" s="1"/>
  <c r="Q24" i="56"/>
  <c r="Q23" i="56" s="1"/>
  <c r="O24" i="56"/>
  <c r="O23" i="56" s="1"/>
  <c r="M24" i="56"/>
  <c r="K24" i="56"/>
  <c r="I24" i="56"/>
  <c r="M23" i="56"/>
  <c r="K23" i="56"/>
  <c r="I23" i="56"/>
  <c r="U22" i="56"/>
  <c r="Q22" i="56"/>
  <c r="O22" i="56"/>
  <c r="M22" i="56"/>
  <c r="K22" i="56"/>
  <c r="I22" i="56"/>
  <c r="U21" i="56"/>
  <c r="Q21" i="56"/>
  <c r="O21" i="56"/>
  <c r="M21" i="56"/>
  <c r="K21" i="56"/>
  <c r="I21" i="56"/>
  <c r="U20" i="56"/>
  <c r="Q20" i="56"/>
  <c r="Q19" i="56" s="1"/>
  <c r="O20" i="56"/>
  <c r="M20" i="56"/>
  <c r="M19" i="56" s="1"/>
  <c r="K20" i="56"/>
  <c r="I20" i="56"/>
  <c r="U19" i="56"/>
  <c r="O19" i="56"/>
  <c r="K19" i="56"/>
  <c r="I19" i="56"/>
  <c r="U18" i="56"/>
  <c r="Q18" i="56"/>
  <c r="O18" i="56"/>
  <c r="M18" i="56"/>
  <c r="K18" i="56"/>
  <c r="I18" i="56"/>
  <c r="U17" i="56"/>
  <c r="Q17" i="56"/>
  <c r="O17" i="56"/>
  <c r="M17" i="56"/>
  <c r="K17" i="56"/>
  <c r="I17" i="56"/>
  <c r="U16" i="56"/>
  <c r="U15" i="56" s="1"/>
  <c r="Q16" i="56"/>
  <c r="Q15" i="56" s="1"/>
  <c r="O16" i="56"/>
  <c r="M16" i="56"/>
  <c r="K16" i="56"/>
  <c r="K15" i="56" s="1"/>
  <c r="I16" i="56"/>
  <c r="O15" i="56"/>
  <c r="M15" i="56"/>
  <c r="U14" i="56"/>
  <c r="Q14" i="56"/>
  <c r="O14" i="56"/>
  <c r="M14" i="56"/>
  <c r="K14" i="56"/>
  <c r="I14" i="56"/>
  <c r="U13" i="56"/>
  <c r="Q13" i="56"/>
  <c r="O13" i="56"/>
  <c r="M13" i="56"/>
  <c r="K13" i="56"/>
  <c r="I13" i="56"/>
  <c r="U12" i="56"/>
  <c r="Q12" i="56"/>
  <c r="O12" i="56"/>
  <c r="M12" i="56"/>
  <c r="K12" i="56"/>
  <c r="I12" i="56"/>
  <c r="U11" i="56"/>
  <c r="Q11" i="56"/>
  <c r="O11" i="56"/>
  <c r="M11" i="56"/>
  <c r="K11" i="56"/>
  <c r="I11" i="56"/>
  <c r="U10" i="56"/>
  <c r="Q10" i="56"/>
  <c r="O10" i="56"/>
  <c r="M10" i="56"/>
  <c r="K10" i="56"/>
  <c r="I10" i="56"/>
  <c r="U9" i="56"/>
  <c r="Q9" i="56"/>
  <c r="O9" i="56"/>
  <c r="M9" i="56"/>
  <c r="M8" i="56" s="1"/>
  <c r="K9" i="56"/>
  <c r="K8" i="56" s="1"/>
  <c r="I9" i="56"/>
  <c r="I8" i="56" s="1"/>
  <c r="U8" i="56"/>
  <c r="Q8" i="56"/>
  <c r="O8" i="56"/>
  <c r="I15" i="56" l="1"/>
  <c r="U189" i="53"/>
  <c r="U188" i="53"/>
  <c r="U187" i="53"/>
  <c r="U179" i="53" s="1"/>
  <c r="U182" i="53"/>
  <c r="U180" i="53"/>
  <c r="U178" i="53"/>
  <c r="U176" i="53"/>
  <c r="U174" i="53"/>
  <c r="U173" i="53"/>
  <c r="U171" i="53"/>
  <c r="BA169" i="53"/>
  <c r="U168" i="53"/>
  <c r="U164" i="53"/>
  <c r="U163" i="53"/>
  <c r="U162" i="53"/>
  <c r="U160" i="53"/>
  <c r="U158" i="53"/>
  <c r="U156" i="53"/>
  <c r="U154" i="53"/>
  <c r="U150" i="53" s="1"/>
  <c r="U153" i="53"/>
  <c r="U151" i="53"/>
  <c r="U149" i="53"/>
  <c r="U148" i="53"/>
  <c r="U146" i="53"/>
  <c r="U144" i="53"/>
  <c r="U141" i="53"/>
  <c r="U139" i="53"/>
  <c r="U138" i="53"/>
  <c r="U137" i="53"/>
  <c r="U136" i="53" s="1"/>
  <c r="U135" i="53"/>
  <c r="U134" i="53"/>
  <c r="U133" i="53"/>
  <c r="U132" i="53"/>
  <c r="BA131" i="53"/>
  <c r="U130" i="53"/>
  <c r="U128" i="53"/>
  <c r="BA127" i="53"/>
  <c r="BA126" i="53"/>
  <c r="U125" i="53"/>
  <c r="U124" i="53"/>
  <c r="U123" i="53"/>
  <c r="BA122" i="53"/>
  <c r="U121" i="53"/>
  <c r="U120" i="53"/>
  <c r="U119" i="53"/>
  <c r="U118" i="53"/>
  <c r="U117" i="53" s="1"/>
  <c r="U116" i="53"/>
  <c r="U114" i="53"/>
  <c r="U112" i="53"/>
  <c r="U111" i="53"/>
  <c r="U108" i="53"/>
  <c r="U106" i="53"/>
  <c r="U105" i="53" s="1"/>
  <c r="U103" i="53"/>
  <c r="U102" i="53" s="1"/>
  <c r="U101" i="53"/>
  <c r="U100" i="53"/>
  <c r="U99" i="53"/>
  <c r="U97" i="53"/>
  <c r="U96" i="53"/>
  <c r="U94" i="53"/>
  <c r="U90" i="53" s="1"/>
  <c r="U91" i="53"/>
  <c r="U88" i="53"/>
  <c r="BA86" i="53"/>
  <c r="U85" i="53"/>
  <c r="U83" i="53"/>
  <c r="U82" i="53"/>
  <c r="U81" i="53" s="1"/>
  <c r="U80" i="53"/>
  <c r="U79" i="53"/>
  <c r="BA77" i="53"/>
  <c r="U76" i="53"/>
  <c r="U73" i="53"/>
  <c r="BA71" i="53"/>
  <c r="U70" i="53"/>
  <c r="U69" i="53"/>
  <c r="U67" i="53"/>
  <c r="U64" i="53"/>
  <c r="U63" i="53"/>
  <c r="U61" i="53"/>
  <c r="U60" i="53" s="1"/>
  <c r="U58" i="53"/>
  <c r="BA56" i="53"/>
  <c r="U55" i="53"/>
  <c r="U53" i="53"/>
  <c r="U52" i="53"/>
  <c r="U47" i="53"/>
  <c r="U42" i="53"/>
  <c r="U39" i="53"/>
  <c r="U37" i="53"/>
  <c r="U36" i="53"/>
  <c r="U33" i="53"/>
  <c r="U31" i="53"/>
  <c r="U30" i="53"/>
  <c r="U29" i="53"/>
  <c r="U27" i="53"/>
  <c r="U26" i="53"/>
  <c r="U24" i="53"/>
  <c r="U22" i="53"/>
  <c r="U21" i="53" s="1"/>
  <c r="U20" i="53"/>
  <c r="U18" i="53"/>
  <c r="U16" i="53"/>
  <c r="U15" i="53" s="1"/>
  <c r="U14" i="53"/>
  <c r="U13" i="53"/>
  <c r="U12" i="53"/>
  <c r="U9" i="53"/>
  <c r="U8" i="53" s="1"/>
  <c r="U38" i="53" l="1"/>
  <c r="U75" i="53"/>
  <c r="U114" i="51"/>
  <c r="Q114" i="51"/>
  <c r="O114" i="51"/>
  <c r="M114" i="51"/>
  <c r="K114" i="51"/>
  <c r="I114" i="51"/>
  <c r="U113" i="51"/>
  <c r="Q113" i="51"/>
  <c r="O113" i="51"/>
  <c r="M113" i="51"/>
  <c r="K113" i="51"/>
  <c r="I113" i="51"/>
  <c r="U112" i="51"/>
  <c r="Q112" i="51"/>
  <c r="O112" i="51"/>
  <c r="M112" i="51"/>
  <c r="K112" i="51"/>
  <c r="I112" i="51"/>
  <c r="U111" i="51"/>
  <c r="Q111" i="51"/>
  <c r="O111" i="51"/>
  <c r="M111" i="51"/>
  <c r="K111" i="51"/>
  <c r="I111" i="51"/>
  <c r="U110" i="51"/>
  <c r="Q110" i="51"/>
  <c r="O110" i="51"/>
  <c r="M110" i="51"/>
  <c r="K110" i="51"/>
  <c r="I110" i="51"/>
  <c r="U109" i="51"/>
  <c r="Q109" i="51"/>
  <c r="O109" i="51"/>
  <c r="M109" i="51"/>
  <c r="K109" i="51"/>
  <c r="I109" i="51"/>
  <c r="U108" i="51"/>
  <c r="Q108" i="51"/>
  <c r="O108" i="51"/>
  <c r="M108" i="51"/>
  <c r="K108" i="51"/>
  <c r="I108" i="51"/>
  <c r="U107" i="51"/>
  <c r="Q107" i="51"/>
  <c r="O107" i="51"/>
  <c r="M107" i="51"/>
  <c r="K107" i="51"/>
  <c r="I107" i="51"/>
  <c r="U106" i="51"/>
  <c r="Q106" i="51"/>
  <c r="O106" i="51"/>
  <c r="M106" i="51"/>
  <c r="K106" i="51"/>
  <c r="I106" i="51"/>
  <c r="U105" i="51"/>
  <c r="Q105" i="51"/>
  <c r="O105" i="51"/>
  <c r="M105" i="51"/>
  <c r="K105" i="51"/>
  <c r="I105" i="51"/>
  <c r="U104" i="51"/>
  <c r="Q104" i="51"/>
  <c r="O104" i="51"/>
  <c r="M104" i="51"/>
  <c r="K104" i="51"/>
  <c r="I104" i="51"/>
  <c r="U103" i="51"/>
  <c r="Q103" i="51"/>
  <c r="O103" i="51"/>
  <c r="M103" i="51"/>
  <c r="K103" i="51"/>
  <c r="I103" i="51"/>
  <c r="U102" i="51"/>
  <c r="Q102" i="51"/>
  <c r="O102" i="51"/>
  <c r="M102" i="51"/>
  <c r="K102" i="51"/>
  <c r="I102" i="51"/>
  <c r="U101" i="51"/>
  <c r="Q101" i="51"/>
  <c r="O101" i="51"/>
  <c r="M101" i="51"/>
  <c r="K101" i="51"/>
  <c r="I101" i="51"/>
  <c r="U100" i="51"/>
  <c r="Q100" i="51"/>
  <c r="O100" i="51"/>
  <c r="M100" i="51"/>
  <c r="K100" i="51"/>
  <c r="I100" i="51"/>
  <c r="U99" i="51"/>
  <c r="Q99" i="51"/>
  <c r="O99" i="51"/>
  <c r="M99" i="51"/>
  <c r="K99" i="51"/>
  <c r="I99" i="51"/>
  <c r="U98" i="51"/>
  <c r="Q98" i="51"/>
  <c r="O98" i="51"/>
  <c r="M98" i="51"/>
  <c r="K98" i="51"/>
  <c r="I98" i="51"/>
  <c r="U97" i="51"/>
  <c r="Q97" i="51"/>
  <c r="O97" i="51"/>
  <c r="M97" i="51"/>
  <c r="K97" i="51"/>
  <c r="I97" i="51"/>
  <c r="U96" i="51"/>
  <c r="Q96" i="51"/>
  <c r="O96" i="51"/>
  <c r="M96" i="51"/>
  <c r="K96" i="51"/>
  <c r="I96" i="51"/>
  <c r="U95" i="51"/>
  <c r="Q95" i="51"/>
  <c r="O95" i="51"/>
  <c r="M95" i="51"/>
  <c r="K95" i="51"/>
  <c r="I95" i="51"/>
  <c r="U94" i="51"/>
  <c r="Q94" i="51"/>
  <c r="O94" i="51"/>
  <c r="M94" i="51"/>
  <c r="K94" i="51"/>
  <c r="I94" i="51"/>
  <c r="U93" i="51"/>
  <c r="Q93" i="51"/>
  <c r="O93" i="51"/>
  <c r="M93" i="51"/>
  <c r="K93" i="51"/>
  <c r="I93" i="51"/>
  <c r="U92" i="51"/>
  <c r="Q92" i="51"/>
  <c r="O92" i="51"/>
  <c r="M92" i="51"/>
  <c r="K92" i="51"/>
  <c r="I92" i="51"/>
  <c r="U91" i="51"/>
  <c r="Q91" i="51"/>
  <c r="O91" i="51"/>
  <c r="M91" i="51"/>
  <c r="K91" i="51"/>
  <c r="I91" i="51"/>
  <c r="U90" i="51"/>
  <c r="Q90" i="51"/>
  <c r="O90" i="51"/>
  <c r="M90" i="51"/>
  <c r="K90" i="51"/>
  <c r="I90" i="51"/>
  <c r="U89" i="51"/>
  <c r="Q89" i="51"/>
  <c r="O89" i="51"/>
  <c r="M89" i="51"/>
  <c r="K89" i="51"/>
  <c r="I89" i="51"/>
  <c r="U88" i="51"/>
  <c r="Q88" i="51"/>
  <c r="O88" i="51"/>
  <c r="M88" i="51"/>
  <c r="K88" i="51"/>
  <c r="I88" i="51"/>
  <c r="U87" i="51"/>
  <c r="Q87" i="51"/>
  <c r="O87" i="51"/>
  <c r="M87" i="51"/>
  <c r="K87" i="51"/>
  <c r="I87" i="51"/>
  <c r="U86" i="51"/>
  <c r="Q86" i="51"/>
  <c r="O86" i="51"/>
  <c r="M86" i="51"/>
  <c r="K86" i="51"/>
  <c r="I86" i="51"/>
  <c r="U85" i="51"/>
  <c r="Q85" i="51"/>
  <c r="O85" i="51"/>
  <c r="M85" i="51"/>
  <c r="K85" i="51"/>
  <c r="I85" i="51"/>
  <c r="U84" i="51"/>
  <c r="Q84" i="51"/>
  <c r="O84" i="51"/>
  <c r="M84" i="51"/>
  <c r="K84" i="51"/>
  <c r="I84" i="51"/>
  <c r="U83" i="51"/>
  <c r="Q83" i="51"/>
  <c r="O83" i="51"/>
  <c r="M83" i="51"/>
  <c r="K83" i="51"/>
  <c r="I83" i="51"/>
  <c r="U82" i="51"/>
  <c r="Q82" i="51"/>
  <c r="O82" i="51"/>
  <c r="M82" i="51"/>
  <c r="K82" i="51"/>
  <c r="I82" i="51"/>
  <c r="U81" i="51"/>
  <c r="Q81" i="51"/>
  <c r="O81" i="51"/>
  <c r="M81" i="51"/>
  <c r="K81" i="51"/>
  <c r="I81" i="51"/>
  <c r="U80" i="51"/>
  <c r="Q80" i="51"/>
  <c r="O80" i="51"/>
  <c r="M80" i="51"/>
  <c r="K80" i="51"/>
  <c r="I80" i="51"/>
  <c r="U79" i="51"/>
  <c r="Q79" i="51"/>
  <c r="Q78" i="51" s="1"/>
  <c r="O79" i="51"/>
  <c r="O78" i="51" s="1"/>
  <c r="M79" i="51"/>
  <c r="K79" i="51"/>
  <c r="I79" i="51"/>
  <c r="U78" i="51"/>
  <c r="M78" i="51"/>
  <c r="K78" i="51"/>
  <c r="I78" i="51"/>
  <c r="U77" i="51"/>
  <c r="Q77" i="51"/>
  <c r="O77" i="51"/>
  <c r="M77" i="51"/>
  <c r="K77" i="51"/>
  <c r="I77" i="51"/>
  <c r="U76" i="51"/>
  <c r="Q76" i="51"/>
  <c r="O76" i="51"/>
  <c r="M76" i="51"/>
  <c r="K76" i="51"/>
  <c r="I76" i="51"/>
  <c r="U75" i="51"/>
  <c r="Q75" i="51"/>
  <c r="O75" i="51"/>
  <c r="M75" i="51"/>
  <c r="K75" i="51"/>
  <c r="I75" i="51"/>
  <c r="U74" i="51"/>
  <c r="Q74" i="51"/>
  <c r="O74" i="51"/>
  <c r="M74" i="51"/>
  <c r="K74" i="51"/>
  <c r="I74" i="51"/>
  <c r="U73" i="51"/>
  <c r="Q73" i="51"/>
  <c r="O73" i="51"/>
  <c r="M73" i="51"/>
  <c r="K73" i="51"/>
  <c r="I73" i="51"/>
  <c r="U72" i="51"/>
  <c r="Q72" i="51"/>
  <c r="O72" i="51"/>
  <c r="M72" i="51"/>
  <c r="K72" i="51"/>
  <c r="I72" i="51"/>
  <c r="U71" i="51"/>
  <c r="Q71" i="51"/>
  <c r="O71" i="51"/>
  <c r="M71" i="51"/>
  <c r="K71" i="51"/>
  <c r="I71" i="51"/>
  <c r="U70" i="51"/>
  <c r="Q70" i="51"/>
  <c r="O70" i="51"/>
  <c r="M70" i="51"/>
  <c r="K70" i="51"/>
  <c r="I70" i="51"/>
  <c r="U69" i="51"/>
  <c r="Q69" i="51"/>
  <c r="O69" i="51"/>
  <c r="M69" i="51"/>
  <c r="K69" i="51"/>
  <c r="I69" i="51"/>
  <c r="U68" i="51"/>
  <c r="Q68" i="51"/>
  <c r="O68" i="51"/>
  <c r="M68" i="51"/>
  <c r="K68" i="51"/>
  <c r="I68" i="51"/>
  <c r="U67" i="51"/>
  <c r="Q67" i="51"/>
  <c r="O67" i="51"/>
  <c r="M67" i="51"/>
  <c r="K67" i="51"/>
  <c r="I67" i="51"/>
  <c r="U66" i="51"/>
  <c r="Q66" i="51"/>
  <c r="O66" i="51"/>
  <c r="M66" i="51"/>
  <c r="K66" i="51"/>
  <c r="I66" i="51"/>
  <c r="U65" i="51"/>
  <c r="U64" i="51" s="1"/>
  <c r="Q65" i="51"/>
  <c r="O65" i="51"/>
  <c r="M65" i="51"/>
  <c r="M64" i="51" s="1"/>
  <c r="K65" i="51"/>
  <c r="K64" i="51" s="1"/>
  <c r="I65" i="51"/>
  <c r="Q64" i="51"/>
  <c r="O64" i="51"/>
  <c r="I64" i="51"/>
  <c r="U63" i="51"/>
  <c r="Q63" i="51"/>
  <c r="O63" i="51"/>
  <c r="M63" i="51"/>
  <c r="K63" i="51"/>
  <c r="I63" i="51"/>
  <c r="U62" i="51"/>
  <c r="Q62" i="51"/>
  <c r="O62" i="51"/>
  <c r="M62" i="51"/>
  <c r="K62" i="51"/>
  <c r="I62" i="51"/>
  <c r="U61" i="51"/>
  <c r="Q61" i="51"/>
  <c r="O61" i="51"/>
  <c r="M61" i="51"/>
  <c r="K61" i="51"/>
  <c r="I61" i="51"/>
  <c r="U60" i="51"/>
  <c r="Q60" i="51"/>
  <c r="O60" i="51"/>
  <c r="M60" i="51"/>
  <c r="K60" i="51"/>
  <c r="I60" i="51"/>
  <c r="U59" i="51"/>
  <c r="Q59" i="51"/>
  <c r="O59" i="51"/>
  <c r="M59" i="51"/>
  <c r="K59" i="51"/>
  <c r="I59" i="51"/>
  <c r="U58" i="51"/>
  <c r="Q58" i="51"/>
  <c r="O58" i="51"/>
  <c r="M58" i="51"/>
  <c r="K58" i="51"/>
  <c r="I58" i="51"/>
  <c r="U57" i="51"/>
  <c r="Q57" i="51"/>
  <c r="O57" i="51"/>
  <c r="M57" i="51"/>
  <c r="K57" i="51"/>
  <c r="I57" i="51"/>
  <c r="U56" i="51"/>
  <c r="Q56" i="51"/>
  <c r="O56" i="51"/>
  <c r="M56" i="51"/>
  <c r="K56" i="51"/>
  <c r="I56" i="51"/>
  <c r="U55" i="51"/>
  <c r="Q55" i="51"/>
  <c r="O55" i="51"/>
  <c r="M55" i="51"/>
  <c r="K55" i="51"/>
  <c r="I55" i="51"/>
  <c r="U54" i="51"/>
  <c r="Q54" i="51"/>
  <c r="O54" i="51"/>
  <c r="M54" i="51"/>
  <c r="K54" i="51"/>
  <c r="I54" i="51"/>
  <c r="U53" i="51"/>
  <c r="Q53" i="51"/>
  <c r="O53" i="51"/>
  <c r="M53" i="51"/>
  <c r="K53" i="51"/>
  <c r="I53" i="51"/>
  <c r="U52" i="51"/>
  <c r="Q52" i="51"/>
  <c r="O52" i="51"/>
  <c r="M52" i="51"/>
  <c r="K52" i="51"/>
  <c r="I52" i="51"/>
  <c r="U51" i="51"/>
  <c r="Q51" i="51"/>
  <c r="O51" i="51"/>
  <c r="M51" i="51"/>
  <c r="K51" i="51"/>
  <c r="I51" i="51"/>
  <c r="U50" i="51"/>
  <c r="Q50" i="51"/>
  <c r="O50" i="51"/>
  <c r="M50" i="51"/>
  <c r="K50" i="51"/>
  <c r="I50" i="51"/>
  <c r="U49" i="51"/>
  <c r="Q49" i="51"/>
  <c r="O49" i="51"/>
  <c r="M49" i="51"/>
  <c r="K49" i="51"/>
  <c r="I49" i="51"/>
  <c r="U48" i="51"/>
  <c r="Q48" i="51"/>
  <c r="O48" i="51"/>
  <c r="M48" i="51"/>
  <c r="K48" i="51"/>
  <c r="I48" i="51"/>
  <c r="U47" i="51"/>
  <c r="Q47" i="51"/>
  <c r="O47" i="51"/>
  <c r="M47" i="51"/>
  <c r="K47" i="51"/>
  <c r="I47" i="51"/>
  <c r="U46" i="51"/>
  <c r="Q46" i="51"/>
  <c r="O46" i="51"/>
  <c r="M46" i="51"/>
  <c r="K46" i="51"/>
  <c r="I46" i="51"/>
  <c r="U45" i="51"/>
  <c r="Q45" i="51"/>
  <c r="O45" i="51"/>
  <c r="M45" i="51"/>
  <c r="K45" i="51"/>
  <c r="I45" i="51"/>
  <c r="U44" i="51"/>
  <c r="Q44" i="51"/>
  <c r="O44" i="51"/>
  <c r="M44" i="51"/>
  <c r="K44" i="51"/>
  <c r="I44" i="51"/>
  <c r="U43" i="51"/>
  <c r="Q43" i="51"/>
  <c r="O43" i="51"/>
  <c r="M43" i="51"/>
  <c r="K43" i="51"/>
  <c r="I43" i="51"/>
  <c r="U42" i="51"/>
  <c r="Q42" i="51"/>
  <c r="O42" i="51"/>
  <c r="M42" i="51"/>
  <c r="K42" i="51"/>
  <c r="I42" i="51"/>
  <c r="U41" i="51"/>
  <c r="Q41" i="51"/>
  <c r="O41" i="51"/>
  <c r="M41" i="51"/>
  <c r="K41" i="51"/>
  <c r="I41" i="51"/>
  <c r="U40" i="51"/>
  <c r="Q40" i="51"/>
  <c r="O40" i="51"/>
  <c r="M40" i="51"/>
  <c r="K40" i="51"/>
  <c r="I40" i="51"/>
  <c r="U39" i="51"/>
  <c r="Q39" i="51"/>
  <c r="O39" i="51"/>
  <c r="M39" i="51"/>
  <c r="K39" i="51"/>
  <c r="I39" i="51"/>
  <c r="U38" i="51"/>
  <c r="Q38" i="51"/>
  <c r="O38" i="51"/>
  <c r="M38" i="51"/>
  <c r="K38" i="51"/>
  <c r="I38" i="51"/>
  <c r="U37" i="51"/>
  <c r="Q37" i="51"/>
  <c r="O37" i="51"/>
  <c r="M37" i="51"/>
  <c r="K37" i="51"/>
  <c r="I37" i="51"/>
  <c r="U36" i="51"/>
  <c r="Q36" i="51"/>
  <c r="O36" i="51"/>
  <c r="M36" i="51"/>
  <c r="K36" i="51"/>
  <c r="I36" i="51"/>
  <c r="U35" i="51"/>
  <c r="U34" i="51" s="1"/>
  <c r="Q35" i="51"/>
  <c r="O35" i="51"/>
  <c r="M35" i="51"/>
  <c r="K35" i="51"/>
  <c r="K34" i="51" s="1"/>
  <c r="I35" i="51"/>
  <c r="Q34" i="51"/>
  <c r="O34" i="51"/>
  <c r="M34" i="51"/>
  <c r="I34" i="51"/>
  <c r="U33" i="51"/>
  <c r="Q33" i="51"/>
  <c r="O33" i="51"/>
  <c r="M33" i="51"/>
  <c r="K33" i="51"/>
  <c r="I33" i="51"/>
  <c r="U32" i="51"/>
  <c r="Q32" i="51"/>
  <c r="O32" i="51"/>
  <c r="M32" i="51"/>
  <c r="K32" i="51"/>
  <c r="I32" i="51"/>
  <c r="U31" i="51"/>
  <c r="Q31" i="51"/>
  <c r="O31" i="51"/>
  <c r="M31" i="51"/>
  <c r="K31" i="51"/>
  <c r="I31" i="51"/>
  <c r="U30" i="51"/>
  <c r="Q30" i="51"/>
  <c r="O30" i="51"/>
  <c r="M30" i="51"/>
  <c r="K30" i="51"/>
  <c r="I30" i="51"/>
  <c r="U29" i="51"/>
  <c r="Q29" i="51"/>
  <c r="O29" i="51"/>
  <c r="M29" i="51"/>
  <c r="K29" i="51"/>
  <c r="I29" i="51"/>
  <c r="U28" i="51"/>
  <c r="Q28" i="51"/>
  <c r="O28" i="51"/>
  <c r="M28" i="51"/>
  <c r="K28" i="51"/>
  <c r="I28" i="51"/>
  <c r="U27" i="51"/>
  <c r="Q27" i="51"/>
  <c r="O27" i="51"/>
  <c r="M27" i="51"/>
  <c r="K27" i="51"/>
  <c r="I27" i="51"/>
  <c r="U26" i="51"/>
  <c r="Q26" i="51"/>
  <c r="O26" i="51"/>
  <c r="M26" i="51"/>
  <c r="K26" i="51"/>
  <c r="I26" i="51"/>
  <c r="U25" i="51"/>
  <c r="Q25" i="51"/>
  <c r="O25" i="51"/>
  <c r="M25" i="51"/>
  <c r="K25" i="51"/>
  <c r="I25" i="51"/>
  <c r="U24" i="51"/>
  <c r="Q24" i="51"/>
  <c r="O24" i="51"/>
  <c r="M24" i="51"/>
  <c r="K24" i="51"/>
  <c r="I24" i="51"/>
  <c r="U23" i="51"/>
  <c r="Q23" i="51"/>
  <c r="O23" i="51"/>
  <c r="M23" i="51"/>
  <c r="K23" i="51"/>
  <c r="I23" i="51"/>
  <c r="U22" i="51"/>
  <c r="Q22" i="51"/>
  <c r="O22" i="51"/>
  <c r="M22" i="51"/>
  <c r="K22" i="51"/>
  <c r="I22" i="51"/>
  <c r="U21" i="51"/>
  <c r="Q21" i="51"/>
  <c r="O21" i="51"/>
  <c r="M21" i="51"/>
  <c r="K21" i="51"/>
  <c r="I21" i="51"/>
  <c r="U20" i="51"/>
  <c r="Q20" i="51"/>
  <c r="O20" i="51"/>
  <c r="M20" i="51"/>
  <c r="K20" i="51"/>
  <c r="I20" i="51"/>
  <c r="U19" i="51"/>
  <c r="Q19" i="51"/>
  <c r="O19" i="51"/>
  <c r="M19" i="51"/>
  <c r="K19" i="51"/>
  <c r="I19" i="51"/>
  <c r="U18" i="51"/>
  <c r="Q18" i="51"/>
  <c r="O18" i="51"/>
  <c r="M18" i="51"/>
  <c r="K18" i="51"/>
  <c r="I18" i="51"/>
  <c r="U17" i="51"/>
  <c r="Q17" i="51"/>
  <c r="Q16" i="51" s="1"/>
  <c r="O17" i="51"/>
  <c r="M17" i="51"/>
  <c r="M16" i="51" s="1"/>
  <c r="K17" i="51"/>
  <c r="I17" i="51"/>
  <c r="I16" i="51" s="1"/>
  <c r="U16" i="51"/>
  <c r="O16" i="51"/>
  <c r="K16" i="51"/>
  <c r="U15" i="51"/>
  <c r="Q15" i="51"/>
  <c r="O15" i="51"/>
  <c r="M15" i="51"/>
  <c r="K15" i="51"/>
  <c r="I15" i="51"/>
  <c r="U14" i="51"/>
  <c r="Q14" i="51"/>
  <c r="O14" i="51"/>
  <c r="M14" i="51"/>
  <c r="K14" i="51"/>
  <c r="I14" i="51"/>
  <c r="U13" i="51"/>
  <c r="Q13" i="51"/>
  <c r="O13" i="51"/>
  <c r="O12" i="51" s="1"/>
  <c r="M13" i="51"/>
  <c r="M12" i="51" s="1"/>
  <c r="K13" i="51"/>
  <c r="K12" i="51" s="1"/>
  <c r="I13" i="51"/>
  <c r="U12" i="51"/>
  <c r="Q12" i="51"/>
  <c r="I12" i="51"/>
  <c r="U11" i="51"/>
  <c r="Q11" i="51"/>
  <c r="O11" i="51"/>
  <c r="M11" i="51"/>
  <c r="K11" i="51"/>
  <c r="I11" i="51"/>
  <c r="U10" i="51"/>
  <c r="Q10" i="51"/>
  <c r="O10" i="51"/>
  <c r="M10" i="51"/>
  <c r="K10" i="51"/>
  <c r="I10" i="51"/>
  <c r="U9" i="51"/>
  <c r="Q9" i="51"/>
  <c r="O9" i="51"/>
  <c r="O8" i="51" s="1"/>
  <c r="M9" i="51"/>
  <c r="M8" i="51" s="1"/>
  <c r="K9" i="51"/>
  <c r="I9" i="51"/>
  <c r="I8" i="51" s="1"/>
  <c r="U8" i="51"/>
  <c r="K8" i="51"/>
  <c r="Q8" i="51" l="1"/>
  <c r="G105" i="46" l="1"/>
  <c r="G104" i="46"/>
  <c r="G109" i="46" s="1"/>
  <c r="G97" i="46"/>
  <c r="G96" i="46"/>
  <c r="G95" i="46"/>
  <c r="G94" i="46"/>
  <c r="G93" i="46"/>
  <c r="G92" i="46"/>
  <c r="L86" i="46"/>
  <c r="M86" i="46" s="1"/>
  <c r="G86" i="46"/>
  <c r="M85" i="46"/>
  <c r="L85" i="46"/>
  <c r="G85" i="46"/>
  <c r="L84" i="46"/>
  <c r="M84" i="46" s="1"/>
  <c r="G84" i="46"/>
  <c r="M75" i="46"/>
  <c r="L75" i="46"/>
  <c r="G75" i="46"/>
  <c r="L71" i="46"/>
  <c r="M71" i="46" s="1"/>
  <c r="G71" i="46"/>
  <c r="M70" i="46"/>
  <c r="L70" i="46"/>
  <c r="G70" i="46"/>
  <c r="L69" i="46"/>
  <c r="M69" i="46" s="1"/>
  <c r="G69" i="46"/>
  <c r="M68" i="46"/>
  <c r="L68" i="46"/>
  <c r="G68" i="46"/>
  <c r="L60" i="46"/>
  <c r="M60" i="46" s="1"/>
  <c r="G60" i="46"/>
  <c r="L59" i="46"/>
  <c r="M59" i="46" s="1"/>
  <c r="G59" i="46"/>
  <c r="L58" i="46"/>
  <c r="M58" i="46" s="1"/>
  <c r="G58" i="46"/>
  <c r="M56" i="46"/>
  <c r="L56" i="46"/>
  <c r="G56" i="46"/>
  <c r="L55" i="46"/>
  <c r="M55" i="46" s="1"/>
  <c r="G55" i="46"/>
  <c r="M51" i="46"/>
  <c r="L51" i="46"/>
  <c r="G51" i="46"/>
  <c r="G43" i="46"/>
  <c r="G41" i="46"/>
  <c r="G40" i="46"/>
  <c r="G39" i="46"/>
  <c r="L27" i="46"/>
  <c r="M27" i="46" s="1"/>
  <c r="G27" i="46"/>
  <c r="L26" i="46"/>
  <c r="M26" i="46" s="1"/>
  <c r="G26" i="46"/>
  <c r="L24" i="46"/>
  <c r="M24" i="46" s="1"/>
  <c r="G24" i="46"/>
  <c r="L23" i="46"/>
  <c r="M23" i="46" s="1"/>
  <c r="G23" i="46"/>
  <c r="L22" i="46"/>
  <c r="M22" i="46" s="1"/>
  <c r="G22" i="46"/>
  <c r="L20" i="46"/>
  <c r="M20" i="46" s="1"/>
  <c r="G20" i="46"/>
  <c r="L19" i="46"/>
  <c r="M19" i="46" s="1"/>
  <c r="G19" i="46"/>
  <c r="L18" i="46"/>
  <c r="M18" i="46" s="1"/>
  <c r="G18" i="46"/>
  <c r="L17" i="46"/>
  <c r="M17" i="46" s="1"/>
  <c r="G17" i="46"/>
  <c r="L12" i="46"/>
  <c r="M12" i="46" s="1"/>
  <c r="G12" i="46"/>
  <c r="L11" i="46"/>
  <c r="M11" i="46" s="1"/>
  <c r="G11" i="46"/>
  <c r="L10" i="46"/>
  <c r="M10" i="46" s="1"/>
  <c r="G10" i="46"/>
  <c r="L4" i="46"/>
  <c r="M4" i="46" s="1"/>
  <c r="G4" i="46"/>
  <c r="U108" i="43"/>
  <c r="Q108" i="43"/>
  <c r="O108" i="43"/>
  <c r="M108" i="43"/>
  <c r="K108" i="43"/>
  <c r="I108" i="43"/>
  <c r="U107" i="43"/>
  <c r="Q107" i="43"/>
  <c r="O107" i="43"/>
  <c r="M107" i="43"/>
  <c r="K107" i="43"/>
  <c r="I107" i="43"/>
  <c r="U106" i="43"/>
  <c r="Q106" i="43"/>
  <c r="O106" i="43"/>
  <c r="M106" i="43"/>
  <c r="K106" i="43"/>
  <c r="I106" i="43"/>
  <c r="U105" i="43"/>
  <c r="Q105" i="43"/>
  <c r="O105" i="43"/>
  <c r="M105" i="43"/>
  <c r="K105" i="43"/>
  <c r="I105" i="43"/>
  <c r="U104" i="43"/>
  <c r="Q104" i="43"/>
  <c r="O104" i="43"/>
  <c r="M104" i="43"/>
  <c r="K104" i="43"/>
  <c r="I104" i="43"/>
  <c r="U103" i="43"/>
  <c r="Q103" i="43"/>
  <c r="O103" i="43"/>
  <c r="M103" i="43"/>
  <c r="K103" i="43"/>
  <c r="I103" i="43"/>
  <c r="U102" i="43"/>
  <c r="Q102" i="43"/>
  <c r="O102" i="43"/>
  <c r="M102" i="43"/>
  <c r="K102" i="43"/>
  <c r="I102" i="43"/>
  <c r="U101" i="43"/>
  <c r="Q101" i="43"/>
  <c r="O101" i="43"/>
  <c r="M101" i="43"/>
  <c r="K101" i="43"/>
  <c r="I101" i="43"/>
  <c r="U100" i="43"/>
  <c r="Q100" i="43"/>
  <c r="O100" i="43"/>
  <c r="M100" i="43"/>
  <c r="K100" i="43"/>
  <c r="I100" i="43"/>
  <c r="U99" i="43"/>
  <c r="Q99" i="43"/>
  <c r="O99" i="43"/>
  <c r="M99" i="43"/>
  <c r="K99" i="43"/>
  <c r="I99" i="43"/>
  <c r="U98" i="43"/>
  <c r="Q98" i="43"/>
  <c r="O98" i="43"/>
  <c r="M98" i="43"/>
  <c r="K98" i="43"/>
  <c r="I98" i="43"/>
  <c r="U97" i="43"/>
  <c r="Q97" i="43"/>
  <c r="O97" i="43"/>
  <c r="M97" i="43"/>
  <c r="K97" i="43"/>
  <c r="I97" i="43"/>
  <c r="U96" i="43"/>
  <c r="Q96" i="43"/>
  <c r="O96" i="43"/>
  <c r="M96" i="43"/>
  <c r="K96" i="43"/>
  <c r="I96" i="43"/>
  <c r="U95" i="43"/>
  <c r="Q95" i="43"/>
  <c r="O95" i="43"/>
  <c r="M95" i="43"/>
  <c r="K95" i="43"/>
  <c r="I95" i="43"/>
  <c r="U94" i="43"/>
  <c r="Q94" i="43"/>
  <c r="O94" i="43"/>
  <c r="M94" i="43"/>
  <c r="K94" i="43"/>
  <c r="I94" i="43"/>
  <c r="U93" i="43"/>
  <c r="Q93" i="43"/>
  <c r="O93" i="43"/>
  <c r="M93" i="43"/>
  <c r="K93" i="43"/>
  <c r="I93" i="43"/>
  <c r="U92" i="43"/>
  <c r="Q92" i="43"/>
  <c r="O92" i="43"/>
  <c r="M92" i="43"/>
  <c r="K92" i="43"/>
  <c r="I92" i="43"/>
  <c r="U91" i="43"/>
  <c r="Q91" i="43"/>
  <c r="O91" i="43"/>
  <c r="M91" i="43"/>
  <c r="K91" i="43"/>
  <c r="I91" i="43"/>
  <c r="U90" i="43"/>
  <c r="Q90" i="43"/>
  <c r="O90" i="43"/>
  <c r="M90" i="43"/>
  <c r="K90" i="43"/>
  <c r="I90" i="43"/>
  <c r="U89" i="43"/>
  <c r="Q89" i="43"/>
  <c r="O89" i="43"/>
  <c r="M89" i="43"/>
  <c r="K89" i="43"/>
  <c r="I89" i="43"/>
  <c r="U88" i="43"/>
  <c r="Q88" i="43"/>
  <c r="O88" i="43"/>
  <c r="M88" i="43"/>
  <c r="K88" i="43"/>
  <c r="I88" i="43"/>
  <c r="U87" i="43"/>
  <c r="Q87" i="43"/>
  <c r="O87" i="43"/>
  <c r="M87" i="43"/>
  <c r="K87" i="43"/>
  <c r="I87" i="43"/>
  <c r="U86" i="43"/>
  <c r="Q86" i="43"/>
  <c r="O86" i="43"/>
  <c r="M86" i="43"/>
  <c r="K86" i="43"/>
  <c r="I86" i="43"/>
  <c r="U85" i="43"/>
  <c r="Q85" i="43"/>
  <c r="O85" i="43"/>
  <c r="M85" i="43"/>
  <c r="K85" i="43"/>
  <c r="I85" i="43"/>
  <c r="U84" i="43"/>
  <c r="Q84" i="43"/>
  <c r="O84" i="43"/>
  <c r="M84" i="43"/>
  <c r="K84" i="43"/>
  <c r="I84" i="43"/>
  <c r="U83" i="43"/>
  <c r="Q83" i="43"/>
  <c r="O83" i="43"/>
  <c r="M83" i="43"/>
  <c r="K83" i="43"/>
  <c r="I83" i="43"/>
  <c r="U82" i="43"/>
  <c r="Q82" i="43"/>
  <c r="O82" i="43"/>
  <c r="M82" i="43"/>
  <c r="K82" i="43"/>
  <c r="I82" i="43"/>
  <c r="U81" i="43"/>
  <c r="Q81" i="43"/>
  <c r="O81" i="43"/>
  <c r="M81" i="43"/>
  <c r="K81" i="43"/>
  <c r="I81" i="43"/>
  <c r="U80" i="43"/>
  <c r="Q80" i="43"/>
  <c r="O80" i="43"/>
  <c r="M80" i="43"/>
  <c r="K80" i="43"/>
  <c r="I80" i="43"/>
  <c r="U79" i="43"/>
  <c r="Q79" i="43"/>
  <c r="O79" i="43"/>
  <c r="M79" i="43"/>
  <c r="K79" i="43"/>
  <c r="I79" i="43"/>
  <c r="U78" i="43"/>
  <c r="Q78" i="43"/>
  <c r="O78" i="43"/>
  <c r="M78" i="43"/>
  <c r="K78" i="43"/>
  <c r="I78" i="43"/>
  <c r="U77" i="43"/>
  <c r="Q77" i="43"/>
  <c r="O77" i="43"/>
  <c r="M77" i="43"/>
  <c r="K77" i="43"/>
  <c r="I77" i="43"/>
  <c r="U76" i="43"/>
  <c r="Q76" i="43"/>
  <c r="O76" i="43"/>
  <c r="M76" i="43"/>
  <c r="K76" i="43"/>
  <c r="I76" i="43"/>
  <c r="U75" i="43"/>
  <c r="Q75" i="43"/>
  <c r="O75" i="43"/>
  <c r="M75" i="43"/>
  <c r="M74" i="43" s="1"/>
  <c r="K75" i="43"/>
  <c r="I75" i="43"/>
  <c r="U74" i="43"/>
  <c r="Q74" i="43"/>
  <c r="O74" i="43"/>
  <c r="K74" i="43"/>
  <c r="I74" i="43"/>
  <c r="U73" i="43"/>
  <c r="Q73" i="43"/>
  <c r="O73" i="43"/>
  <c r="M73" i="43"/>
  <c r="K73" i="43"/>
  <c r="I73" i="43"/>
  <c r="U72" i="43"/>
  <c r="Q72" i="43"/>
  <c r="O72" i="43"/>
  <c r="M72" i="43"/>
  <c r="K72" i="43"/>
  <c r="I72" i="43"/>
  <c r="U71" i="43"/>
  <c r="Q71" i="43"/>
  <c r="O71" i="43"/>
  <c r="M71" i="43"/>
  <c r="K71" i="43"/>
  <c r="I71" i="43"/>
  <c r="U70" i="43"/>
  <c r="Q70" i="43"/>
  <c r="O70" i="43"/>
  <c r="M70" i="43"/>
  <c r="K70" i="43"/>
  <c r="I70" i="43"/>
  <c r="U69" i="43"/>
  <c r="Q69" i="43"/>
  <c r="O69" i="43"/>
  <c r="M69" i="43"/>
  <c r="K69" i="43"/>
  <c r="I69" i="43"/>
  <c r="U68" i="43"/>
  <c r="Q68" i="43"/>
  <c r="O68" i="43"/>
  <c r="M68" i="43"/>
  <c r="K68" i="43"/>
  <c r="I68" i="43"/>
  <c r="U67" i="43"/>
  <c r="Q67" i="43"/>
  <c r="O67" i="43"/>
  <c r="M67" i="43"/>
  <c r="K67" i="43"/>
  <c r="I67" i="43"/>
  <c r="U66" i="43"/>
  <c r="Q66" i="43"/>
  <c r="O66" i="43"/>
  <c r="M66" i="43"/>
  <c r="K66" i="43"/>
  <c r="I66" i="43"/>
  <c r="U65" i="43"/>
  <c r="Q65" i="43"/>
  <c r="O65" i="43"/>
  <c r="M65" i="43"/>
  <c r="K65" i="43"/>
  <c r="I65" i="43"/>
  <c r="U64" i="43"/>
  <c r="Q64" i="43"/>
  <c r="O64" i="43"/>
  <c r="M64" i="43"/>
  <c r="K64" i="43"/>
  <c r="I64" i="43"/>
  <c r="U63" i="43"/>
  <c r="Q63" i="43"/>
  <c r="O63" i="43"/>
  <c r="M63" i="43"/>
  <c r="K63" i="43"/>
  <c r="I63" i="43"/>
  <c r="U62" i="43"/>
  <c r="Q62" i="43"/>
  <c r="O62" i="43"/>
  <c r="M62" i="43"/>
  <c r="K62" i="43"/>
  <c r="I62" i="43"/>
  <c r="U61" i="43"/>
  <c r="U60" i="43" s="1"/>
  <c r="Q61" i="43"/>
  <c r="Q60" i="43" s="1"/>
  <c r="O61" i="43"/>
  <c r="M61" i="43"/>
  <c r="K61" i="43"/>
  <c r="I61" i="43"/>
  <c r="I60" i="43" s="1"/>
  <c r="O60" i="43"/>
  <c r="M60" i="43"/>
  <c r="K60" i="43"/>
  <c r="U59" i="43"/>
  <c r="Q59" i="43"/>
  <c r="O59" i="43"/>
  <c r="M59" i="43"/>
  <c r="K59" i="43"/>
  <c r="I59" i="43"/>
  <c r="U58" i="43"/>
  <c r="Q58" i="43"/>
  <c r="O58" i="43"/>
  <c r="M58" i="43"/>
  <c r="K58" i="43"/>
  <c r="I58" i="43"/>
  <c r="U57" i="43"/>
  <c r="Q57" i="43"/>
  <c r="O57" i="43"/>
  <c r="M57" i="43"/>
  <c r="K57" i="43"/>
  <c r="I57" i="43"/>
  <c r="U56" i="43"/>
  <c r="Q56" i="43"/>
  <c r="O56" i="43"/>
  <c r="M56" i="43"/>
  <c r="K56" i="43"/>
  <c r="I56" i="43"/>
  <c r="U55" i="43"/>
  <c r="Q55" i="43"/>
  <c r="O55" i="43"/>
  <c r="M55" i="43"/>
  <c r="K55" i="43"/>
  <c r="I55" i="43"/>
  <c r="U54" i="43"/>
  <c r="Q54" i="43"/>
  <c r="O54" i="43"/>
  <c r="M54" i="43"/>
  <c r="K54" i="43"/>
  <c r="I54" i="43"/>
  <c r="U53" i="43"/>
  <c r="Q53" i="43"/>
  <c r="O53" i="43"/>
  <c r="M53" i="43"/>
  <c r="K53" i="43"/>
  <c r="I53" i="43"/>
  <c r="U52" i="43"/>
  <c r="Q52" i="43"/>
  <c r="O52" i="43"/>
  <c r="M52" i="43"/>
  <c r="K52" i="43"/>
  <c r="I52" i="43"/>
  <c r="U51" i="43"/>
  <c r="Q51" i="43"/>
  <c r="O51" i="43"/>
  <c r="M51" i="43"/>
  <c r="K51" i="43"/>
  <c r="I51" i="43"/>
  <c r="U50" i="43"/>
  <c r="Q50" i="43"/>
  <c r="O50" i="43"/>
  <c r="M50" i="43"/>
  <c r="K50" i="43"/>
  <c r="I50" i="43"/>
  <c r="U49" i="43"/>
  <c r="Q49" i="43"/>
  <c r="O49" i="43"/>
  <c r="M49" i="43"/>
  <c r="K49" i="43"/>
  <c r="I49" i="43"/>
  <c r="U48" i="43"/>
  <c r="Q48" i="43"/>
  <c r="O48" i="43"/>
  <c r="M48" i="43"/>
  <c r="K48" i="43"/>
  <c r="I48" i="43"/>
  <c r="U47" i="43"/>
  <c r="Q47" i="43"/>
  <c r="O47" i="43"/>
  <c r="M47" i="43"/>
  <c r="K47" i="43"/>
  <c r="I47" i="43"/>
  <c r="U46" i="43"/>
  <c r="Q46" i="43"/>
  <c r="O46" i="43"/>
  <c r="M46" i="43"/>
  <c r="K46" i="43"/>
  <c r="I46" i="43"/>
  <c r="U45" i="43"/>
  <c r="Q45" i="43"/>
  <c r="O45" i="43"/>
  <c r="M45" i="43"/>
  <c r="K45" i="43"/>
  <c r="I45" i="43"/>
  <c r="U44" i="43"/>
  <c r="Q44" i="43"/>
  <c r="O44" i="43"/>
  <c r="M44" i="43"/>
  <c r="K44" i="43"/>
  <c r="I44" i="43"/>
  <c r="U43" i="43"/>
  <c r="Q43" i="43"/>
  <c r="O43" i="43"/>
  <c r="M43" i="43"/>
  <c r="K43" i="43"/>
  <c r="I43" i="43"/>
  <c r="U42" i="43"/>
  <c r="Q42" i="43"/>
  <c r="O42" i="43"/>
  <c r="M42" i="43"/>
  <c r="K42" i="43"/>
  <c r="I42" i="43"/>
  <c r="U41" i="43"/>
  <c r="Q41" i="43"/>
  <c r="O41" i="43"/>
  <c r="M41" i="43"/>
  <c r="K41" i="43"/>
  <c r="I41" i="43"/>
  <c r="U40" i="43"/>
  <c r="Q40" i="43"/>
  <c r="O40" i="43"/>
  <c r="M40" i="43"/>
  <c r="K40" i="43"/>
  <c r="I40" i="43"/>
  <c r="U39" i="43"/>
  <c r="Q39" i="43"/>
  <c r="O39" i="43"/>
  <c r="M39" i="43"/>
  <c r="K39" i="43"/>
  <c r="I39" i="43"/>
  <c r="U38" i="43"/>
  <c r="Q38" i="43"/>
  <c r="O38" i="43"/>
  <c r="M38" i="43"/>
  <c r="K38" i="43"/>
  <c r="I38" i="43"/>
  <c r="U37" i="43"/>
  <c r="Q37" i="43"/>
  <c r="O37" i="43"/>
  <c r="M37" i="43"/>
  <c r="K37" i="43"/>
  <c r="I37" i="43"/>
  <c r="U36" i="43"/>
  <c r="Q36" i="43"/>
  <c r="O36" i="43"/>
  <c r="M36" i="43"/>
  <c r="K36" i="43"/>
  <c r="I36" i="43"/>
  <c r="U35" i="43"/>
  <c r="Q35" i="43"/>
  <c r="O35" i="43"/>
  <c r="M35" i="43"/>
  <c r="K35" i="43"/>
  <c r="I35" i="43"/>
  <c r="U34" i="43"/>
  <c r="Q34" i="43"/>
  <c r="O34" i="43"/>
  <c r="M34" i="43"/>
  <c r="K34" i="43"/>
  <c r="I34" i="43"/>
  <c r="U33" i="43"/>
  <c r="U32" i="43" s="1"/>
  <c r="Q33" i="43"/>
  <c r="O33" i="43"/>
  <c r="M33" i="43"/>
  <c r="M32" i="43" s="1"/>
  <c r="K33" i="43"/>
  <c r="K32" i="43" s="1"/>
  <c r="I33" i="43"/>
  <c r="Q32" i="43"/>
  <c r="O32" i="43"/>
  <c r="I32" i="43"/>
  <c r="U31" i="43"/>
  <c r="Q31" i="43"/>
  <c r="O31" i="43"/>
  <c r="M31" i="43"/>
  <c r="K31" i="43"/>
  <c r="I31" i="43"/>
  <c r="U30" i="43"/>
  <c r="Q30" i="43"/>
  <c r="O30" i="43"/>
  <c r="M30" i="43"/>
  <c r="K30" i="43"/>
  <c r="I30" i="43"/>
  <c r="U29" i="43"/>
  <c r="Q29" i="43"/>
  <c r="O29" i="43"/>
  <c r="M29" i="43"/>
  <c r="K29" i="43"/>
  <c r="I29" i="43"/>
  <c r="U28" i="43"/>
  <c r="Q28" i="43"/>
  <c r="O28" i="43"/>
  <c r="M28" i="43"/>
  <c r="K28" i="43"/>
  <c r="I28" i="43"/>
  <c r="U27" i="43"/>
  <c r="Q27" i="43"/>
  <c r="O27" i="43"/>
  <c r="M27" i="43"/>
  <c r="K27" i="43"/>
  <c r="I27" i="43"/>
  <c r="U26" i="43"/>
  <c r="Q26" i="43"/>
  <c r="O26" i="43"/>
  <c r="M26" i="43"/>
  <c r="K26" i="43"/>
  <c r="I26" i="43"/>
  <c r="U25" i="43"/>
  <c r="Q25" i="43"/>
  <c r="O25" i="43"/>
  <c r="M25" i="43"/>
  <c r="K25" i="43"/>
  <c r="I25" i="43"/>
  <c r="U24" i="43"/>
  <c r="Q24" i="43"/>
  <c r="O24" i="43"/>
  <c r="M24" i="43"/>
  <c r="K24" i="43"/>
  <c r="I24" i="43"/>
  <c r="U23" i="43"/>
  <c r="Q23" i="43"/>
  <c r="O23" i="43"/>
  <c r="M23" i="43"/>
  <c r="K23" i="43"/>
  <c r="I23" i="43"/>
  <c r="U22" i="43"/>
  <c r="Q22" i="43"/>
  <c r="O22" i="43"/>
  <c r="M22" i="43"/>
  <c r="K22" i="43"/>
  <c r="I22" i="43"/>
  <c r="U21" i="43"/>
  <c r="Q21" i="43"/>
  <c r="O21" i="43"/>
  <c r="M21" i="43"/>
  <c r="K21" i="43"/>
  <c r="I21" i="43"/>
  <c r="U20" i="43"/>
  <c r="Q20" i="43"/>
  <c r="O20" i="43"/>
  <c r="M20" i="43"/>
  <c r="K20" i="43"/>
  <c r="I20" i="43"/>
  <c r="U19" i="43"/>
  <c r="Q19" i="43"/>
  <c r="O19" i="43"/>
  <c r="M19" i="43"/>
  <c r="K19" i="43"/>
  <c r="I19" i="43"/>
  <c r="U18" i="43"/>
  <c r="Q18" i="43"/>
  <c r="O18" i="43"/>
  <c r="M18" i="43"/>
  <c r="K18" i="43"/>
  <c r="I18" i="43"/>
  <c r="U17" i="43"/>
  <c r="U16" i="43" s="1"/>
  <c r="Q17" i="43"/>
  <c r="Q16" i="43" s="1"/>
  <c r="O17" i="43"/>
  <c r="O16" i="43" s="1"/>
  <c r="M17" i="43"/>
  <c r="K17" i="43"/>
  <c r="I17" i="43"/>
  <c r="M16" i="43"/>
  <c r="I16" i="43"/>
  <c r="U15" i="43"/>
  <c r="Q15" i="43"/>
  <c r="O15" i="43"/>
  <c r="M15" i="43"/>
  <c r="K15" i="43"/>
  <c r="I15" i="43"/>
  <c r="U14" i="43"/>
  <c r="Q14" i="43"/>
  <c r="O14" i="43"/>
  <c r="M14" i="43"/>
  <c r="K14" i="43"/>
  <c r="I14" i="43"/>
  <c r="U13" i="43"/>
  <c r="Q13" i="43"/>
  <c r="O13" i="43"/>
  <c r="O12" i="43" s="1"/>
  <c r="M13" i="43"/>
  <c r="M12" i="43" s="1"/>
  <c r="K13" i="43"/>
  <c r="I13" i="43"/>
  <c r="U12" i="43"/>
  <c r="Q12" i="43"/>
  <c r="K12" i="43"/>
  <c r="I12" i="43"/>
  <c r="U11" i="43"/>
  <c r="Q11" i="43"/>
  <c r="O11" i="43"/>
  <c r="M11" i="43"/>
  <c r="K11" i="43"/>
  <c r="I11" i="43"/>
  <c r="U10" i="43"/>
  <c r="Q10" i="43"/>
  <c r="O10" i="43"/>
  <c r="M10" i="43"/>
  <c r="K10" i="43"/>
  <c r="I10" i="43"/>
  <c r="U9" i="43"/>
  <c r="Q9" i="43"/>
  <c r="O9" i="43"/>
  <c r="O8" i="43" s="1"/>
  <c r="M9" i="43"/>
  <c r="K9" i="43"/>
  <c r="K8" i="43" s="1"/>
  <c r="I9" i="43"/>
  <c r="U8" i="43"/>
  <c r="Q8" i="43"/>
  <c r="M8" i="43"/>
  <c r="I8" i="43"/>
  <c r="G99" i="46" l="1"/>
  <c r="G112" i="46" s="1"/>
  <c r="D48" i="1" s="1"/>
  <c r="G88" i="46"/>
  <c r="G77" i="46"/>
  <c r="G62" i="46"/>
  <c r="G45" i="46"/>
  <c r="G29" i="46"/>
  <c r="K16" i="43"/>
  <c r="U242" i="40"/>
  <c r="U241" i="40" s="1"/>
  <c r="U240" i="40"/>
  <c r="U233" i="40"/>
  <c r="U231" i="40"/>
  <c r="U225" i="40"/>
  <c r="U224" i="40" s="1"/>
  <c r="U223" i="40"/>
  <c r="U221" i="40"/>
  <c r="U219" i="40"/>
  <c r="U217" i="40"/>
  <c r="U215" i="40"/>
  <c r="BA214" i="40"/>
  <c r="U213" i="40"/>
  <c r="U211" i="40"/>
  <c r="U209" i="40"/>
  <c r="U207" i="40"/>
  <c r="U205" i="40"/>
  <c r="U203" i="40"/>
  <c r="U201" i="40"/>
  <c r="U200" i="40"/>
  <c r="U198" i="40"/>
  <c r="U196" i="40"/>
  <c r="U195" i="40" s="1"/>
  <c r="U194" i="40"/>
  <c r="U192" i="40"/>
  <c r="U190" i="40"/>
  <c r="U189" i="40"/>
  <c r="U186" i="40"/>
  <c r="U185" i="40"/>
  <c r="U184" i="40"/>
  <c r="U182" i="40"/>
  <c r="U181" i="40" s="1"/>
  <c r="U180" i="40"/>
  <c r="U178" i="40"/>
  <c r="U177" i="40"/>
  <c r="U176" i="40"/>
  <c r="U175" i="40" s="1"/>
  <c r="U174" i="40"/>
  <c r="BA173" i="40"/>
  <c r="U172" i="40"/>
  <c r="BA171" i="40"/>
  <c r="U170" i="40"/>
  <c r="U169" i="40"/>
  <c r="U168" i="40"/>
  <c r="U167" i="40"/>
  <c r="BA166" i="40"/>
  <c r="U165" i="40"/>
  <c r="U163" i="40"/>
  <c r="U162" i="40"/>
  <c r="U161" i="40"/>
  <c r="BA160" i="40"/>
  <c r="U159" i="40"/>
  <c r="U158" i="40"/>
  <c r="BA157" i="40"/>
  <c r="U156" i="40"/>
  <c r="U155" i="40"/>
  <c r="U154" i="40"/>
  <c r="U153" i="40"/>
  <c r="U152" i="40"/>
  <c r="U151" i="40"/>
  <c r="BA150" i="40"/>
  <c r="U149" i="40"/>
  <c r="U148" i="40"/>
  <c r="U147" i="40"/>
  <c r="U145" i="40"/>
  <c r="U143" i="40"/>
  <c r="U142" i="40" s="1"/>
  <c r="U139" i="40"/>
  <c r="U137" i="40"/>
  <c r="U136" i="40" s="1"/>
  <c r="U135" i="40"/>
  <c r="U133" i="40"/>
  <c r="U132" i="40" s="1"/>
  <c r="U131" i="40"/>
  <c r="U129" i="40"/>
  <c r="U128" i="40" s="1"/>
  <c r="U127" i="40"/>
  <c r="U126" i="40"/>
  <c r="U125" i="40"/>
  <c r="U124" i="40"/>
  <c r="U123" i="40"/>
  <c r="U121" i="40"/>
  <c r="U120" i="40"/>
  <c r="U119" i="40"/>
  <c r="U118" i="40"/>
  <c r="U117" i="40"/>
  <c r="U115" i="40"/>
  <c r="U109" i="40"/>
  <c r="BA107" i="40"/>
  <c r="U106" i="40"/>
  <c r="U103" i="40"/>
  <c r="U101" i="40"/>
  <c r="U99" i="40"/>
  <c r="U97" i="40"/>
  <c r="U91" i="40"/>
  <c r="U90" i="40"/>
  <c r="U88" i="40"/>
  <c r="U86" i="40"/>
  <c r="U84" i="40"/>
  <c r="U83" i="40"/>
  <c r="U82" i="40" s="1"/>
  <c r="BA81" i="40"/>
  <c r="U80" i="40"/>
  <c r="U79" i="40" s="1"/>
  <c r="U78" i="40"/>
  <c r="U77" i="40" s="1"/>
  <c r="U75" i="40"/>
  <c r="U72" i="40"/>
  <c r="U70" i="40"/>
  <c r="U69" i="40"/>
  <c r="U68" i="40"/>
  <c r="U66" i="40"/>
  <c r="U64" i="40"/>
  <c r="U63" i="40" s="1"/>
  <c r="U61" i="40"/>
  <c r="U54" i="40"/>
  <c r="BA51" i="40"/>
  <c r="U50" i="40"/>
  <c r="U44" i="40"/>
  <c r="U36" i="40"/>
  <c r="U35" i="40" s="1"/>
  <c r="U34" i="40"/>
  <c r="U32" i="40"/>
  <c r="U31" i="40"/>
  <c r="U30" i="40"/>
  <c r="U27" i="40"/>
  <c r="U24" i="40"/>
  <c r="BA22" i="40"/>
  <c r="U21" i="40"/>
  <c r="U19" i="40"/>
  <c r="U14" i="40"/>
  <c r="BA12" i="40"/>
  <c r="U11" i="40"/>
  <c r="BA10" i="40"/>
  <c r="U9" i="40"/>
  <c r="U8" i="40" s="1"/>
  <c r="B95" i="1" l="1"/>
  <c r="D44" i="1"/>
  <c r="U146" i="40"/>
  <c r="U210" i="40"/>
  <c r="U102" i="40"/>
  <c r="G103" i="38"/>
  <c r="G102" i="38"/>
  <c r="G95" i="38"/>
  <c r="G94" i="38"/>
  <c r="G93" i="38"/>
  <c r="G92" i="38"/>
  <c r="G91" i="38"/>
  <c r="G90" i="38"/>
  <c r="M84" i="38"/>
  <c r="L84" i="38"/>
  <c r="G84" i="38"/>
  <c r="M83" i="38"/>
  <c r="L83" i="38"/>
  <c r="G83" i="38"/>
  <c r="L74" i="38"/>
  <c r="M74" i="38" s="1"/>
  <c r="G74" i="38"/>
  <c r="L70" i="38"/>
  <c r="M70" i="38" s="1"/>
  <c r="G70" i="38"/>
  <c r="L69" i="38"/>
  <c r="M69" i="38" s="1"/>
  <c r="G69" i="38"/>
  <c r="L68" i="38"/>
  <c r="M68" i="38" s="1"/>
  <c r="G68" i="38"/>
  <c r="G76" i="38" s="1"/>
  <c r="L60" i="38"/>
  <c r="M60" i="38" s="1"/>
  <c r="G60" i="38"/>
  <c r="L59" i="38"/>
  <c r="M59" i="38" s="1"/>
  <c r="G59" i="38"/>
  <c r="L58" i="38"/>
  <c r="M58" i="38" s="1"/>
  <c r="G58" i="38"/>
  <c r="L56" i="38"/>
  <c r="M56" i="38" s="1"/>
  <c r="G56" i="38"/>
  <c r="L55" i="38"/>
  <c r="M55" i="38" s="1"/>
  <c r="G55" i="38"/>
  <c r="L50" i="38"/>
  <c r="M50" i="38" s="1"/>
  <c r="G50" i="38"/>
  <c r="G42" i="38"/>
  <c r="G40" i="38"/>
  <c r="G39" i="38"/>
  <c r="L27" i="38"/>
  <c r="M27" i="38" s="1"/>
  <c r="G27" i="38"/>
  <c r="L26" i="38"/>
  <c r="M26" i="38" s="1"/>
  <c r="G26" i="38"/>
  <c r="L24" i="38"/>
  <c r="M24" i="38" s="1"/>
  <c r="G24" i="38"/>
  <c r="L23" i="38"/>
  <c r="M23" i="38" s="1"/>
  <c r="G23" i="38"/>
  <c r="L22" i="38"/>
  <c r="M22" i="38" s="1"/>
  <c r="G22" i="38"/>
  <c r="L20" i="38"/>
  <c r="M20" i="38" s="1"/>
  <c r="G20" i="38"/>
  <c r="L19" i="38"/>
  <c r="M19" i="38" s="1"/>
  <c r="G19" i="38"/>
  <c r="L18" i="38"/>
  <c r="M18" i="38" s="1"/>
  <c r="G18" i="38"/>
  <c r="L17" i="38"/>
  <c r="M17" i="38" s="1"/>
  <c r="G17" i="38"/>
  <c r="L12" i="38"/>
  <c r="M12" i="38" s="1"/>
  <c r="G12" i="38"/>
  <c r="L11" i="38"/>
  <c r="M11" i="38" s="1"/>
  <c r="G11" i="38"/>
  <c r="L10" i="38"/>
  <c r="M10" i="38" s="1"/>
  <c r="G10" i="38"/>
  <c r="L4" i="38"/>
  <c r="M4" i="38" s="1"/>
  <c r="G4" i="38"/>
  <c r="U108" i="35"/>
  <c r="Q108" i="35"/>
  <c r="O108" i="35"/>
  <c r="M108" i="35"/>
  <c r="K108" i="35"/>
  <c r="I108" i="35"/>
  <c r="U107" i="35"/>
  <c r="Q107" i="35"/>
  <c r="O107" i="35"/>
  <c r="M107" i="35"/>
  <c r="K107" i="35"/>
  <c r="I107" i="35"/>
  <c r="U106" i="35"/>
  <c r="Q106" i="35"/>
  <c r="O106" i="35"/>
  <c r="M106" i="35"/>
  <c r="K106" i="35"/>
  <c r="I106" i="35"/>
  <c r="U105" i="35"/>
  <c r="Q105" i="35"/>
  <c r="O105" i="35"/>
  <c r="M105" i="35"/>
  <c r="K105" i="35"/>
  <c r="I105" i="35"/>
  <c r="U104" i="35"/>
  <c r="Q104" i="35"/>
  <c r="O104" i="35"/>
  <c r="M104" i="35"/>
  <c r="K104" i="35"/>
  <c r="I104" i="35"/>
  <c r="U103" i="35"/>
  <c r="Q103" i="35"/>
  <c r="O103" i="35"/>
  <c r="M103" i="35"/>
  <c r="K103" i="35"/>
  <c r="I103" i="35"/>
  <c r="U102" i="35"/>
  <c r="Q102" i="35"/>
  <c r="O102" i="35"/>
  <c r="M102" i="35"/>
  <c r="K102" i="35"/>
  <c r="I102" i="35"/>
  <c r="U101" i="35"/>
  <c r="Q101" i="35"/>
  <c r="O101" i="35"/>
  <c r="M101" i="35"/>
  <c r="K101" i="35"/>
  <c r="I101" i="35"/>
  <c r="U100" i="35"/>
  <c r="Q100" i="35"/>
  <c r="O100" i="35"/>
  <c r="M100" i="35"/>
  <c r="K100" i="35"/>
  <c r="I100" i="35"/>
  <c r="U99" i="35"/>
  <c r="Q99" i="35"/>
  <c r="O99" i="35"/>
  <c r="M99" i="35"/>
  <c r="K99" i="35"/>
  <c r="I99" i="35"/>
  <c r="U98" i="35"/>
  <c r="Q98" i="35"/>
  <c r="O98" i="35"/>
  <c r="M98" i="35"/>
  <c r="K98" i="35"/>
  <c r="I98" i="35"/>
  <c r="U97" i="35"/>
  <c r="Q97" i="35"/>
  <c r="O97" i="35"/>
  <c r="M97" i="35"/>
  <c r="K97" i="35"/>
  <c r="I97" i="35"/>
  <c r="U96" i="35"/>
  <c r="Q96" i="35"/>
  <c r="O96" i="35"/>
  <c r="M96" i="35"/>
  <c r="K96" i="35"/>
  <c r="I96" i="35"/>
  <c r="U95" i="35"/>
  <c r="Q95" i="35"/>
  <c r="O95" i="35"/>
  <c r="M95" i="35"/>
  <c r="K95" i="35"/>
  <c r="I95" i="35"/>
  <c r="U94" i="35"/>
  <c r="Q94" i="35"/>
  <c r="O94" i="35"/>
  <c r="M94" i="35"/>
  <c r="K94" i="35"/>
  <c r="I94" i="35"/>
  <c r="U93" i="35"/>
  <c r="Q93" i="35"/>
  <c r="O93" i="35"/>
  <c r="M93" i="35"/>
  <c r="K93" i="35"/>
  <c r="I93" i="35"/>
  <c r="U92" i="35"/>
  <c r="Q92" i="35"/>
  <c r="O92" i="35"/>
  <c r="M92" i="35"/>
  <c r="K92" i="35"/>
  <c r="I92" i="35"/>
  <c r="U91" i="35"/>
  <c r="Q91" i="35"/>
  <c r="O91" i="35"/>
  <c r="M91" i="35"/>
  <c r="K91" i="35"/>
  <c r="I91" i="35"/>
  <c r="U90" i="35"/>
  <c r="Q90" i="35"/>
  <c r="O90" i="35"/>
  <c r="M90" i="35"/>
  <c r="K90" i="35"/>
  <c r="I90" i="35"/>
  <c r="U89" i="35"/>
  <c r="Q89" i="35"/>
  <c r="O89" i="35"/>
  <c r="M89" i="35"/>
  <c r="K89" i="35"/>
  <c r="I89" i="35"/>
  <c r="U88" i="35"/>
  <c r="Q88" i="35"/>
  <c r="O88" i="35"/>
  <c r="M88" i="35"/>
  <c r="K88" i="35"/>
  <c r="I88" i="35"/>
  <c r="U87" i="35"/>
  <c r="Q87" i="35"/>
  <c r="O87" i="35"/>
  <c r="M87" i="35"/>
  <c r="K87" i="35"/>
  <c r="I87" i="35"/>
  <c r="U86" i="35"/>
  <c r="Q86" i="35"/>
  <c r="O86" i="35"/>
  <c r="M86" i="35"/>
  <c r="K86" i="35"/>
  <c r="I86" i="35"/>
  <c r="U85" i="35"/>
  <c r="Q85" i="35"/>
  <c r="O85" i="35"/>
  <c r="M85" i="35"/>
  <c r="K85" i="35"/>
  <c r="I85" i="35"/>
  <c r="U84" i="35"/>
  <c r="Q84" i="35"/>
  <c r="O84" i="35"/>
  <c r="M84" i="35"/>
  <c r="K84" i="35"/>
  <c r="I84" i="35"/>
  <c r="U83" i="35"/>
  <c r="Q83" i="35"/>
  <c r="O83" i="35"/>
  <c r="M83" i="35"/>
  <c r="K83" i="35"/>
  <c r="I83" i="35"/>
  <c r="U82" i="35"/>
  <c r="Q82" i="35"/>
  <c r="O82" i="35"/>
  <c r="M82" i="35"/>
  <c r="K82" i="35"/>
  <c r="I82" i="35"/>
  <c r="U81" i="35"/>
  <c r="Q81" i="35"/>
  <c r="O81" i="35"/>
  <c r="M81" i="35"/>
  <c r="K81" i="35"/>
  <c r="I81" i="35"/>
  <c r="U80" i="35"/>
  <c r="Q80" i="35"/>
  <c r="O80" i="35"/>
  <c r="M80" i="35"/>
  <c r="K80" i="35"/>
  <c r="I80" i="35"/>
  <c r="U79" i="35"/>
  <c r="Q79" i="35"/>
  <c r="O79" i="35"/>
  <c r="M79" i="35"/>
  <c r="K79" i="35"/>
  <c r="I79" i="35"/>
  <c r="U78" i="35"/>
  <c r="Q78" i="35"/>
  <c r="O78" i="35"/>
  <c r="M78" i="35"/>
  <c r="K78" i="35"/>
  <c r="I78" i="35"/>
  <c r="U77" i="35"/>
  <c r="Q77" i="35"/>
  <c r="O77" i="35"/>
  <c r="M77" i="35"/>
  <c r="K77" i="35"/>
  <c r="I77" i="35"/>
  <c r="U76" i="35"/>
  <c r="Q76" i="35"/>
  <c r="O76" i="35"/>
  <c r="M76" i="35"/>
  <c r="K76" i="35"/>
  <c r="I76" i="35"/>
  <c r="U75" i="35"/>
  <c r="U74" i="35" s="1"/>
  <c r="Q75" i="35"/>
  <c r="O75" i="35"/>
  <c r="O74" i="35" s="1"/>
  <c r="M75" i="35"/>
  <c r="K75" i="35"/>
  <c r="I75" i="35"/>
  <c r="I74" i="35" s="1"/>
  <c r="Q74" i="35"/>
  <c r="M74" i="35"/>
  <c r="K74" i="35"/>
  <c r="U73" i="35"/>
  <c r="Q73" i="35"/>
  <c r="O73" i="35"/>
  <c r="M73" i="35"/>
  <c r="K73" i="35"/>
  <c r="I73" i="35"/>
  <c r="U72" i="35"/>
  <c r="Q72" i="35"/>
  <c r="O72" i="35"/>
  <c r="M72" i="35"/>
  <c r="K72" i="35"/>
  <c r="I72" i="35"/>
  <c r="U71" i="35"/>
  <c r="Q71" i="35"/>
  <c r="O71" i="35"/>
  <c r="M71" i="35"/>
  <c r="K71" i="35"/>
  <c r="I71" i="35"/>
  <c r="U70" i="35"/>
  <c r="Q70" i="35"/>
  <c r="O70" i="35"/>
  <c r="M70" i="35"/>
  <c r="K70" i="35"/>
  <c r="I70" i="35"/>
  <c r="U69" i="35"/>
  <c r="Q69" i="35"/>
  <c r="O69" i="35"/>
  <c r="M69" i="35"/>
  <c r="K69" i="35"/>
  <c r="I69" i="35"/>
  <c r="U68" i="35"/>
  <c r="Q68" i="35"/>
  <c r="O68" i="35"/>
  <c r="M68" i="35"/>
  <c r="K68" i="35"/>
  <c r="I68" i="35"/>
  <c r="U67" i="35"/>
  <c r="Q67" i="35"/>
  <c r="O67" i="35"/>
  <c r="M67" i="35"/>
  <c r="K67" i="35"/>
  <c r="I67" i="35"/>
  <c r="U66" i="35"/>
  <c r="Q66" i="35"/>
  <c r="O66" i="35"/>
  <c r="M66" i="35"/>
  <c r="K66" i="35"/>
  <c r="I66" i="35"/>
  <c r="U65" i="35"/>
  <c r="Q65" i="35"/>
  <c r="O65" i="35"/>
  <c r="M65" i="35"/>
  <c r="K65" i="35"/>
  <c r="I65" i="35"/>
  <c r="U64" i="35"/>
  <c r="Q64" i="35"/>
  <c r="O64" i="35"/>
  <c r="M64" i="35"/>
  <c r="K64" i="35"/>
  <c r="I64" i="35"/>
  <c r="U63" i="35"/>
  <c r="Q63" i="35"/>
  <c r="O63" i="35"/>
  <c r="M63" i="35"/>
  <c r="K63" i="35"/>
  <c r="I63" i="35"/>
  <c r="U62" i="35"/>
  <c r="Q62" i="35"/>
  <c r="O62" i="35"/>
  <c r="M62" i="35"/>
  <c r="K62" i="35"/>
  <c r="I62" i="35"/>
  <c r="U61" i="35"/>
  <c r="Q61" i="35"/>
  <c r="O61" i="35"/>
  <c r="M61" i="35"/>
  <c r="M60" i="35" s="1"/>
  <c r="K61" i="35"/>
  <c r="K60" i="35" s="1"/>
  <c r="I61" i="35"/>
  <c r="U60" i="35"/>
  <c r="Q60" i="35"/>
  <c r="O60" i="35"/>
  <c r="I60" i="35"/>
  <c r="U59" i="35"/>
  <c r="Q59" i="35"/>
  <c r="O59" i="35"/>
  <c r="M59" i="35"/>
  <c r="K59" i="35"/>
  <c r="I59" i="35"/>
  <c r="U58" i="35"/>
  <c r="Q58" i="35"/>
  <c r="O58" i="35"/>
  <c r="M58" i="35"/>
  <c r="K58" i="35"/>
  <c r="I58" i="35"/>
  <c r="U57" i="35"/>
  <c r="Q57" i="35"/>
  <c r="O57" i="35"/>
  <c r="M57" i="35"/>
  <c r="K57" i="35"/>
  <c r="I57" i="35"/>
  <c r="U56" i="35"/>
  <c r="Q56" i="35"/>
  <c r="O56" i="35"/>
  <c r="M56" i="35"/>
  <c r="K56" i="35"/>
  <c r="I56" i="35"/>
  <c r="U55" i="35"/>
  <c r="Q55" i="35"/>
  <c r="O55" i="35"/>
  <c r="M55" i="35"/>
  <c r="K55" i="35"/>
  <c r="I55" i="35"/>
  <c r="U54" i="35"/>
  <c r="Q54" i="35"/>
  <c r="O54" i="35"/>
  <c r="M54" i="35"/>
  <c r="K54" i="35"/>
  <c r="I54" i="35"/>
  <c r="U53" i="35"/>
  <c r="Q53" i="35"/>
  <c r="O53" i="35"/>
  <c r="M53" i="35"/>
  <c r="K53" i="35"/>
  <c r="I53" i="35"/>
  <c r="U52" i="35"/>
  <c r="Q52" i="35"/>
  <c r="O52" i="35"/>
  <c r="M52" i="35"/>
  <c r="K52" i="35"/>
  <c r="I52" i="35"/>
  <c r="U51" i="35"/>
  <c r="Q51" i="35"/>
  <c r="O51" i="35"/>
  <c r="M51" i="35"/>
  <c r="K51" i="35"/>
  <c r="I51" i="35"/>
  <c r="U50" i="35"/>
  <c r="Q50" i="35"/>
  <c r="O50" i="35"/>
  <c r="M50" i="35"/>
  <c r="K50" i="35"/>
  <c r="I50" i="35"/>
  <c r="U49" i="35"/>
  <c r="Q49" i="35"/>
  <c r="O49" i="35"/>
  <c r="M49" i="35"/>
  <c r="K49" i="35"/>
  <c r="I49" i="35"/>
  <c r="U48" i="35"/>
  <c r="Q48" i="35"/>
  <c r="O48" i="35"/>
  <c r="M48" i="35"/>
  <c r="K48" i="35"/>
  <c r="I48" i="35"/>
  <c r="U47" i="35"/>
  <c r="Q47" i="35"/>
  <c r="O47" i="35"/>
  <c r="M47" i="35"/>
  <c r="K47" i="35"/>
  <c r="I47" i="35"/>
  <c r="U46" i="35"/>
  <c r="Q46" i="35"/>
  <c r="O46" i="35"/>
  <c r="M46" i="35"/>
  <c r="K46" i="35"/>
  <c r="I46" i="35"/>
  <c r="U45" i="35"/>
  <c r="Q45" i="35"/>
  <c r="O45" i="35"/>
  <c r="M45" i="35"/>
  <c r="K45" i="35"/>
  <c r="I45" i="35"/>
  <c r="U44" i="35"/>
  <c r="Q44" i="35"/>
  <c r="O44" i="35"/>
  <c r="M44" i="35"/>
  <c r="K44" i="35"/>
  <c r="I44" i="35"/>
  <c r="U43" i="35"/>
  <c r="Q43" i="35"/>
  <c r="O43" i="35"/>
  <c r="M43" i="35"/>
  <c r="K43" i="35"/>
  <c r="I43" i="35"/>
  <c r="U42" i="35"/>
  <c r="Q42" i="35"/>
  <c r="O42" i="35"/>
  <c r="M42" i="35"/>
  <c r="K42" i="35"/>
  <c r="I42" i="35"/>
  <c r="U41" i="35"/>
  <c r="Q41" i="35"/>
  <c r="O41" i="35"/>
  <c r="M41" i="35"/>
  <c r="K41" i="35"/>
  <c r="I41" i="35"/>
  <c r="U40" i="35"/>
  <c r="Q40" i="35"/>
  <c r="O40" i="35"/>
  <c r="M40" i="35"/>
  <c r="K40" i="35"/>
  <c r="I40" i="35"/>
  <c r="U39" i="35"/>
  <c r="Q39" i="35"/>
  <c r="O39" i="35"/>
  <c r="M39" i="35"/>
  <c r="K39" i="35"/>
  <c r="I39" i="35"/>
  <c r="U38" i="35"/>
  <c r="Q38" i="35"/>
  <c r="O38" i="35"/>
  <c r="M38" i="35"/>
  <c r="K38" i="35"/>
  <c r="I38" i="35"/>
  <c r="U37" i="35"/>
  <c r="Q37" i="35"/>
  <c r="O37" i="35"/>
  <c r="M37" i="35"/>
  <c r="K37" i="35"/>
  <c r="I37" i="35"/>
  <c r="U36" i="35"/>
  <c r="Q36" i="35"/>
  <c r="O36" i="35"/>
  <c r="M36" i="35"/>
  <c r="K36" i="35"/>
  <c r="I36" i="35"/>
  <c r="U35" i="35"/>
  <c r="Q35" i="35"/>
  <c r="O35" i="35"/>
  <c r="M35" i="35"/>
  <c r="K35" i="35"/>
  <c r="I35" i="35"/>
  <c r="U34" i="35"/>
  <c r="Q34" i="35"/>
  <c r="O34" i="35"/>
  <c r="M34" i="35"/>
  <c r="K34" i="35"/>
  <c r="I34" i="35"/>
  <c r="U33" i="35"/>
  <c r="Q33" i="35"/>
  <c r="O33" i="35"/>
  <c r="M33" i="35"/>
  <c r="M32" i="35" s="1"/>
  <c r="K33" i="35"/>
  <c r="K32" i="35" s="1"/>
  <c r="I33" i="35"/>
  <c r="U32" i="35"/>
  <c r="Q32" i="35"/>
  <c r="O32" i="35"/>
  <c r="I32" i="35"/>
  <c r="U31" i="35"/>
  <c r="Q31" i="35"/>
  <c r="O31" i="35"/>
  <c r="M31" i="35"/>
  <c r="K31" i="35"/>
  <c r="I31" i="35"/>
  <c r="U30" i="35"/>
  <c r="Q30" i="35"/>
  <c r="O30" i="35"/>
  <c r="M30" i="35"/>
  <c r="K30" i="35"/>
  <c r="I30" i="35"/>
  <c r="U29" i="35"/>
  <c r="Q29" i="35"/>
  <c r="O29" i="35"/>
  <c r="M29" i="35"/>
  <c r="K29" i="35"/>
  <c r="I29" i="35"/>
  <c r="U28" i="35"/>
  <c r="Q28" i="35"/>
  <c r="O28" i="35"/>
  <c r="M28" i="35"/>
  <c r="K28" i="35"/>
  <c r="I28" i="35"/>
  <c r="U27" i="35"/>
  <c r="Q27" i="35"/>
  <c r="O27" i="35"/>
  <c r="M27" i="35"/>
  <c r="K27" i="35"/>
  <c r="I27" i="35"/>
  <c r="U26" i="35"/>
  <c r="Q26" i="35"/>
  <c r="O26" i="35"/>
  <c r="M26" i="35"/>
  <c r="K26" i="35"/>
  <c r="I26" i="35"/>
  <c r="U25" i="35"/>
  <c r="Q25" i="35"/>
  <c r="O25" i="35"/>
  <c r="M25" i="35"/>
  <c r="K25" i="35"/>
  <c r="I25" i="35"/>
  <c r="U24" i="35"/>
  <c r="Q24" i="35"/>
  <c r="O24" i="35"/>
  <c r="M24" i="35"/>
  <c r="K24" i="35"/>
  <c r="I24" i="35"/>
  <c r="U23" i="35"/>
  <c r="Q23" i="35"/>
  <c r="O23" i="35"/>
  <c r="M23" i="35"/>
  <c r="K23" i="35"/>
  <c r="I23" i="35"/>
  <c r="U22" i="35"/>
  <c r="Q22" i="35"/>
  <c r="O22" i="35"/>
  <c r="M22" i="35"/>
  <c r="K22" i="35"/>
  <c r="I22" i="35"/>
  <c r="U21" i="35"/>
  <c r="Q21" i="35"/>
  <c r="O21" i="35"/>
  <c r="M21" i="35"/>
  <c r="K21" i="35"/>
  <c r="I21" i="35"/>
  <c r="U20" i="35"/>
  <c r="Q20" i="35"/>
  <c r="O20" i="35"/>
  <c r="M20" i="35"/>
  <c r="K20" i="35"/>
  <c r="I20" i="35"/>
  <c r="U19" i="35"/>
  <c r="Q19" i="35"/>
  <c r="O19" i="35"/>
  <c r="M19" i="35"/>
  <c r="K19" i="35"/>
  <c r="I19" i="35"/>
  <c r="U18" i="35"/>
  <c r="Q18" i="35"/>
  <c r="O18" i="35"/>
  <c r="M18" i="35"/>
  <c r="K18" i="35"/>
  <c r="I18" i="35"/>
  <c r="U17" i="35"/>
  <c r="U16" i="35" s="1"/>
  <c r="Q17" i="35"/>
  <c r="Q16" i="35" s="1"/>
  <c r="O17" i="35"/>
  <c r="M17" i="35"/>
  <c r="K17" i="35"/>
  <c r="K16" i="35" s="1"/>
  <c r="I17" i="35"/>
  <c r="I16" i="35" s="1"/>
  <c r="O16" i="35"/>
  <c r="M16" i="35"/>
  <c r="U15" i="35"/>
  <c r="Q15" i="35"/>
  <c r="O15" i="35"/>
  <c r="M15" i="35"/>
  <c r="K15" i="35"/>
  <c r="I15" i="35"/>
  <c r="U14" i="35"/>
  <c r="Q14" i="35"/>
  <c r="O14" i="35"/>
  <c r="M14" i="35"/>
  <c r="K14" i="35"/>
  <c r="I14" i="35"/>
  <c r="U13" i="35"/>
  <c r="U12" i="35" s="1"/>
  <c r="Q13" i="35"/>
  <c r="Q12" i="35" s="1"/>
  <c r="O13" i="35"/>
  <c r="M13" i="35"/>
  <c r="M12" i="35" s="1"/>
  <c r="K13" i="35"/>
  <c r="K12" i="35" s="1"/>
  <c r="I13" i="35"/>
  <c r="I12" i="35" s="1"/>
  <c r="O12" i="35"/>
  <c r="U11" i="35"/>
  <c r="Q11" i="35"/>
  <c r="O11" i="35"/>
  <c r="M11" i="35"/>
  <c r="K11" i="35"/>
  <c r="I11" i="35"/>
  <c r="U10" i="35"/>
  <c r="Q10" i="35"/>
  <c r="O10" i="35"/>
  <c r="M10" i="35"/>
  <c r="K10" i="35"/>
  <c r="I10" i="35"/>
  <c r="U9" i="35"/>
  <c r="U8" i="35" s="1"/>
  <c r="Q9" i="35"/>
  <c r="O9" i="35"/>
  <c r="O8" i="35" s="1"/>
  <c r="M9" i="35"/>
  <c r="M8" i="35" s="1"/>
  <c r="K9" i="35"/>
  <c r="I9" i="35"/>
  <c r="Q8" i="35"/>
  <c r="K8" i="35"/>
  <c r="I8" i="35"/>
  <c r="G107" i="38" l="1"/>
  <c r="G110" i="38" s="1"/>
  <c r="D42" i="1" s="1"/>
  <c r="G97" i="38"/>
  <c r="G86" i="38"/>
  <c r="G62" i="38"/>
  <c r="G44" i="38"/>
  <c r="G29" i="38"/>
  <c r="B94" i="1" l="1"/>
  <c r="D38" i="1"/>
  <c r="U235" i="32"/>
  <c r="U234" i="32"/>
  <c r="U233" i="32"/>
  <c r="U226" i="32"/>
  <c r="U224" i="32"/>
  <c r="U218" i="32"/>
  <c r="U217" i="32" s="1"/>
  <c r="U216" i="32"/>
  <c r="U213" i="32"/>
  <c r="U211" i="32"/>
  <c r="U209" i="32"/>
  <c r="U206" i="32"/>
  <c r="BA204" i="32"/>
  <c r="U203" i="32"/>
  <c r="U199" i="32"/>
  <c r="U198" i="32" s="1"/>
  <c r="U196" i="32"/>
  <c r="U194" i="32"/>
  <c r="U193" i="32" s="1"/>
  <c r="U192" i="32"/>
  <c r="U190" i="32"/>
  <c r="U188" i="32"/>
  <c r="U186" i="32"/>
  <c r="U185" i="32"/>
  <c r="U183" i="32"/>
  <c r="U181" i="32"/>
  <c r="U180" i="32" s="1"/>
  <c r="U179" i="32"/>
  <c r="U178" i="32"/>
  <c r="U176" i="32"/>
  <c r="U175" i="32"/>
  <c r="U172" i="32"/>
  <c r="U171" i="32"/>
  <c r="U170" i="32"/>
  <c r="U168" i="32"/>
  <c r="U167" i="32" s="1"/>
  <c r="U166" i="32"/>
  <c r="U165" i="32"/>
  <c r="U164" i="32" s="1"/>
  <c r="U163" i="32"/>
  <c r="U162" i="32"/>
  <c r="U161" i="32"/>
  <c r="U160" i="32"/>
  <c r="U158" i="32"/>
  <c r="BA157" i="32"/>
  <c r="U156" i="32"/>
  <c r="U154" i="32"/>
  <c r="U153" i="32"/>
  <c r="BA152" i="32"/>
  <c r="BA151" i="32"/>
  <c r="U150" i="32"/>
  <c r="U149" i="32"/>
  <c r="U148" i="32"/>
  <c r="U147" i="32"/>
  <c r="U146" i="32"/>
  <c r="U145" i="32"/>
  <c r="BA144" i="32"/>
  <c r="U143" i="32"/>
  <c r="U142" i="32"/>
  <c r="U141" i="32"/>
  <c r="U138" i="32"/>
  <c r="U134" i="32"/>
  <c r="U132" i="32"/>
  <c r="U131" i="32"/>
  <c r="U130" i="32"/>
  <c r="U128" i="32"/>
  <c r="U127" i="32" s="1"/>
  <c r="U126" i="32"/>
  <c r="U124" i="32"/>
  <c r="U123" i="32" s="1"/>
  <c r="U122" i="32"/>
  <c r="U121" i="32" s="1"/>
  <c r="U120" i="32"/>
  <c r="U119" i="32"/>
  <c r="U118" i="32"/>
  <c r="U117" i="32"/>
  <c r="U116" i="32"/>
  <c r="U115" i="32"/>
  <c r="U113" i="32"/>
  <c r="U107" i="32"/>
  <c r="BA105" i="32"/>
  <c r="U104" i="32"/>
  <c r="U102" i="32"/>
  <c r="U101" i="32" s="1"/>
  <c r="U99" i="32"/>
  <c r="U97" i="32"/>
  <c r="U95" i="32"/>
  <c r="U93" i="32"/>
  <c r="U92" i="32"/>
  <c r="U90" i="32"/>
  <c r="U89" i="32"/>
  <c r="U87" i="32"/>
  <c r="U86" i="32"/>
  <c r="U85" i="32" s="1"/>
  <c r="BA84" i="32"/>
  <c r="U83" i="32"/>
  <c r="U82" i="32" s="1"/>
  <c r="U81" i="32"/>
  <c r="U80" i="32" s="1"/>
  <c r="U78" i="32"/>
  <c r="U75" i="32"/>
  <c r="U73" i="32"/>
  <c r="U72" i="32"/>
  <c r="U70" i="32"/>
  <c r="U68" i="32"/>
  <c r="U66" i="32"/>
  <c r="U65" i="32" s="1"/>
  <c r="U63" i="32"/>
  <c r="U56" i="32"/>
  <c r="BA53" i="32"/>
  <c r="U52" i="32"/>
  <c r="U46" i="32"/>
  <c r="U38" i="32"/>
  <c r="U37" i="32" s="1"/>
  <c r="U36" i="32"/>
  <c r="U34" i="32"/>
  <c r="U33" i="32"/>
  <c r="U32" i="32"/>
  <c r="U29" i="32"/>
  <c r="U26" i="32"/>
  <c r="BA24" i="32"/>
  <c r="U23" i="32"/>
  <c r="U21" i="32"/>
  <c r="U17" i="32"/>
  <c r="BA15" i="32"/>
  <c r="U14" i="32"/>
  <c r="U13" i="32"/>
  <c r="U11" i="32"/>
  <c r="BA10" i="32"/>
  <c r="U9" i="32"/>
  <c r="U8" i="32" l="1"/>
  <c r="U137" i="32"/>
  <c r="G115" i="30"/>
  <c r="G114" i="30"/>
  <c r="G119" i="30" s="1"/>
  <c r="G107" i="30"/>
  <c r="G106" i="30"/>
  <c r="G105" i="30"/>
  <c r="G104" i="30"/>
  <c r="G103" i="30"/>
  <c r="G102" i="30"/>
  <c r="M96" i="30"/>
  <c r="L96" i="30"/>
  <c r="G96" i="30"/>
  <c r="M95" i="30"/>
  <c r="L95" i="30"/>
  <c r="G95" i="30"/>
  <c r="M94" i="30"/>
  <c r="L94" i="30"/>
  <c r="G94" i="30"/>
  <c r="L85" i="30"/>
  <c r="M85" i="30" s="1"/>
  <c r="G85" i="30"/>
  <c r="L81" i="30"/>
  <c r="M81" i="30" s="1"/>
  <c r="G81" i="30"/>
  <c r="L80" i="30"/>
  <c r="M80" i="30" s="1"/>
  <c r="G80" i="30"/>
  <c r="G87" i="30" s="1"/>
  <c r="L72" i="30"/>
  <c r="M72" i="30" s="1"/>
  <c r="G72" i="30"/>
  <c r="L71" i="30"/>
  <c r="M71" i="30" s="1"/>
  <c r="G71" i="30"/>
  <c r="L70" i="30"/>
  <c r="M70" i="30" s="1"/>
  <c r="G70" i="30"/>
  <c r="L68" i="30"/>
  <c r="M68" i="30" s="1"/>
  <c r="G68" i="30"/>
  <c r="L67" i="30"/>
  <c r="M67" i="30" s="1"/>
  <c r="G67" i="30"/>
  <c r="L62" i="30"/>
  <c r="M62" i="30" s="1"/>
  <c r="G62" i="30"/>
  <c r="G74" i="30" s="1"/>
  <c r="G54" i="30"/>
  <c r="G53" i="30"/>
  <c r="G52" i="30"/>
  <c r="G51" i="30"/>
  <c r="G56" i="30" s="1"/>
  <c r="L39" i="30"/>
  <c r="M39" i="30" s="1"/>
  <c r="G39" i="30"/>
  <c r="L38" i="30"/>
  <c r="M38" i="30" s="1"/>
  <c r="G38" i="30"/>
  <c r="L37" i="30"/>
  <c r="M37" i="30" s="1"/>
  <c r="G37" i="30"/>
  <c r="L36" i="30"/>
  <c r="M36" i="30" s="1"/>
  <c r="G36" i="30"/>
  <c r="L35" i="30"/>
  <c r="M35" i="30" s="1"/>
  <c r="G35" i="30"/>
  <c r="L34" i="30"/>
  <c r="M34" i="30" s="1"/>
  <c r="G34" i="30"/>
  <c r="L33" i="30"/>
  <c r="M33" i="30" s="1"/>
  <c r="G33" i="30"/>
  <c r="L28" i="30"/>
  <c r="M28" i="30" s="1"/>
  <c r="G28" i="30"/>
  <c r="L27" i="30"/>
  <c r="M27" i="30" s="1"/>
  <c r="G27" i="30"/>
  <c r="L26" i="30"/>
  <c r="M26" i="30" s="1"/>
  <c r="G26" i="30"/>
  <c r="L25" i="30"/>
  <c r="M25" i="30" s="1"/>
  <c r="G25" i="30"/>
  <c r="L23" i="30"/>
  <c r="M23" i="30" s="1"/>
  <c r="G23" i="30"/>
  <c r="L22" i="30"/>
  <c r="M22" i="30" s="1"/>
  <c r="G22" i="30"/>
  <c r="L21" i="30"/>
  <c r="M21" i="30" s="1"/>
  <c r="G21" i="30"/>
  <c r="L20" i="30"/>
  <c r="M20" i="30" s="1"/>
  <c r="G20" i="30"/>
  <c r="L19" i="30"/>
  <c r="M19" i="30" s="1"/>
  <c r="G19" i="30"/>
  <c r="L18" i="30"/>
  <c r="M18" i="30" s="1"/>
  <c r="G18" i="30"/>
  <c r="L17" i="30"/>
  <c r="M17" i="30" s="1"/>
  <c r="G17" i="30"/>
  <c r="L12" i="30"/>
  <c r="M12" i="30" s="1"/>
  <c r="G12" i="30"/>
  <c r="L11" i="30"/>
  <c r="M11" i="30" s="1"/>
  <c r="G11" i="30"/>
  <c r="L10" i="30"/>
  <c r="M10" i="30" s="1"/>
  <c r="G10" i="30"/>
  <c r="L4" i="30"/>
  <c r="M4" i="30" s="1"/>
  <c r="G4" i="30"/>
  <c r="U105" i="27"/>
  <c r="Q105" i="27"/>
  <c r="O105" i="27"/>
  <c r="M105" i="27"/>
  <c r="K105" i="27"/>
  <c r="I105" i="27"/>
  <c r="U104" i="27"/>
  <c r="Q104" i="27"/>
  <c r="O104" i="27"/>
  <c r="M104" i="27"/>
  <c r="K104" i="27"/>
  <c r="I104" i="27"/>
  <c r="U103" i="27"/>
  <c r="Q103" i="27"/>
  <c r="O103" i="27"/>
  <c r="M103" i="27"/>
  <c r="K103" i="27"/>
  <c r="I103" i="27"/>
  <c r="U102" i="27"/>
  <c r="Q102" i="27"/>
  <c r="O102" i="27"/>
  <c r="M102" i="27"/>
  <c r="K102" i="27"/>
  <c r="I102" i="27"/>
  <c r="U101" i="27"/>
  <c r="Q101" i="27"/>
  <c r="O101" i="27"/>
  <c r="M101" i="27"/>
  <c r="K101" i="27"/>
  <c r="I101" i="27"/>
  <c r="U100" i="27"/>
  <c r="Q100" i="27"/>
  <c r="O100" i="27"/>
  <c r="M100" i="27"/>
  <c r="K100" i="27"/>
  <c r="I100" i="27"/>
  <c r="U99" i="27"/>
  <c r="Q99" i="27"/>
  <c r="O99" i="27"/>
  <c r="M99" i="27"/>
  <c r="K99" i="27"/>
  <c r="I99" i="27"/>
  <c r="U98" i="27"/>
  <c r="Q98" i="27"/>
  <c r="O98" i="27"/>
  <c r="M98" i="27"/>
  <c r="K98" i="27"/>
  <c r="I98" i="27"/>
  <c r="U97" i="27"/>
  <c r="Q97" i="27"/>
  <c r="O97" i="27"/>
  <c r="M97" i="27"/>
  <c r="K97" i="27"/>
  <c r="I97" i="27"/>
  <c r="U96" i="27"/>
  <c r="Q96" i="27"/>
  <c r="O96" i="27"/>
  <c r="M96" i="27"/>
  <c r="K96" i="27"/>
  <c r="I96" i="27"/>
  <c r="U95" i="27"/>
  <c r="Q95" i="27"/>
  <c r="O95" i="27"/>
  <c r="M95" i="27"/>
  <c r="K95" i="27"/>
  <c r="I95" i="27"/>
  <c r="U94" i="27"/>
  <c r="Q94" i="27"/>
  <c r="O94" i="27"/>
  <c r="M94" i="27"/>
  <c r="K94" i="27"/>
  <c r="I94" i="27"/>
  <c r="U93" i="27"/>
  <c r="Q93" i="27"/>
  <c r="O93" i="27"/>
  <c r="M93" i="27"/>
  <c r="K93" i="27"/>
  <c r="I93" i="27"/>
  <c r="U92" i="27"/>
  <c r="Q92" i="27"/>
  <c r="O92" i="27"/>
  <c r="M92" i="27"/>
  <c r="K92" i="27"/>
  <c r="I92" i="27"/>
  <c r="U91" i="27"/>
  <c r="Q91" i="27"/>
  <c r="O91" i="27"/>
  <c r="M91" i="27"/>
  <c r="K91" i="27"/>
  <c r="I91" i="27"/>
  <c r="U90" i="27"/>
  <c r="Q90" i="27"/>
  <c r="O90" i="27"/>
  <c r="M90" i="27"/>
  <c r="K90" i="27"/>
  <c r="I90" i="27"/>
  <c r="U89" i="27"/>
  <c r="Q89" i="27"/>
  <c r="O89" i="27"/>
  <c r="M89" i="27"/>
  <c r="K89" i="27"/>
  <c r="I89" i="27"/>
  <c r="U88" i="27"/>
  <c r="Q88" i="27"/>
  <c r="O88" i="27"/>
  <c r="M88" i="27"/>
  <c r="K88" i="27"/>
  <c r="I88" i="27"/>
  <c r="U87" i="27"/>
  <c r="Q87" i="27"/>
  <c r="O87" i="27"/>
  <c r="M87" i="27"/>
  <c r="K87" i="27"/>
  <c r="I87" i="27"/>
  <c r="U86" i="27"/>
  <c r="Q86" i="27"/>
  <c r="O86" i="27"/>
  <c r="M86" i="27"/>
  <c r="K86" i="27"/>
  <c r="I86" i="27"/>
  <c r="U85" i="27"/>
  <c r="Q85" i="27"/>
  <c r="O85" i="27"/>
  <c r="M85" i="27"/>
  <c r="K85" i="27"/>
  <c r="I85" i="27"/>
  <c r="U84" i="27"/>
  <c r="Q84" i="27"/>
  <c r="O84" i="27"/>
  <c r="M84" i="27"/>
  <c r="K84" i="27"/>
  <c r="I84" i="27"/>
  <c r="U83" i="27"/>
  <c r="Q83" i="27"/>
  <c r="O83" i="27"/>
  <c r="M83" i="27"/>
  <c r="K83" i="27"/>
  <c r="I83" i="27"/>
  <c r="U82" i="27"/>
  <c r="Q82" i="27"/>
  <c r="O82" i="27"/>
  <c r="M82" i="27"/>
  <c r="K82" i="27"/>
  <c r="I82" i="27"/>
  <c r="U81" i="27"/>
  <c r="Q81" i="27"/>
  <c r="O81" i="27"/>
  <c r="M81" i="27"/>
  <c r="K81" i="27"/>
  <c r="I81" i="27"/>
  <c r="U80" i="27"/>
  <c r="Q80" i="27"/>
  <c r="O80" i="27"/>
  <c r="M80" i="27"/>
  <c r="K80" i="27"/>
  <c r="I80" i="27"/>
  <c r="U79" i="27"/>
  <c r="Q79" i="27"/>
  <c r="O79" i="27"/>
  <c r="M79" i="27"/>
  <c r="K79" i="27"/>
  <c r="I79" i="27"/>
  <c r="U78" i="27"/>
  <c r="Q78" i="27"/>
  <c r="O78" i="27"/>
  <c r="M78" i="27"/>
  <c r="K78" i="27"/>
  <c r="I78" i="27"/>
  <c r="U77" i="27"/>
  <c r="Q77" i="27"/>
  <c r="O77" i="27"/>
  <c r="M77" i="27"/>
  <c r="K77" i="27"/>
  <c r="I77" i="27"/>
  <c r="U76" i="27"/>
  <c r="Q76" i="27"/>
  <c r="O76" i="27"/>
  <c r="M76" i="27"/>
  <c r="K76" i="27"/>
  <c r="I76" i="27"/>
  <c r="U75" i="27"/>
  <c r="Q75" i="27"/>
  <c r="O75" i="27"/>
  <c r="M75" i="27"/>
  <c r="K75" i="27"/>
  <c r="I75" i="27"/>
  <c r="U74" i="27"/>
  <c r="Q74" i="27"/>
  <c r="O74" i="27"/>
  <c r="M74" i="27"/>
  <c r="K74" i="27"/>
  <c r="I74" i="27"/>
  <c r="U73" i="27"/>
  <c r="Q73" i="27"/>
  <c r="O73" i="27"/>
  <c r="O72" i="27" s="1"/>
  <c r="M73" i="27"/>
  <c r="M72" i="27" s="1"/>
  <c r="K73" i="27"/>
  <c r="I73" i="27"/>
  <c r="U72" i="27"/>
  <c r="Q72" i="27"/>
  <c r="K72" i="27"/>
  <c r="I72" i="27"/>
  <c r="U71" i="27"/>
  <c r="Q71" i="27"/>
  <c r="O71" i="27"/>
  <c r="M71" i="27"/>
  <c r="K71" i="27"/>
  <c r="I71" i="27"/>
  <c r="U70" i="27"/>
  <c r="Q70" i="27"/>
  <c r="O70" i="27"/>
  <c r="M70" i="27"/>
  <c r="K70" i="27"/>
  <c r="I70" i="27"/>
  <c r="U69" i="27"/>
  <c r="Q69" i="27"/>
  <c r="O69" i="27"/>
  <c r="M69" i="27"/>
  <c r="K69" i="27"/>
  <c r="I69" i="27"/>
  <c r="U68" i="27"/>
  <c r="Q68" i="27"/>
  <c r="O68" i="27"/>
  <c r="M68" i="27"/>
  <c r="K68" i="27"/>
  <c r="I68" i="27"/>
  <c r="U67" i="27"/>
  <c r="Q67" i="27"/>
  <c r="O67" i="27"/>
  <c r="M67" i="27"/>
  <c r="K67" i="27"/>
  <c r="I67" i="27"/>
  <c r="U66" i="27"/>
  <c r="Q66" i="27"/>
  <c r="O66" i="27"/>
  <c r="M66" i="27"/>
  <c r="K66" i="27"/>
  <c r="I66" i="27"/>
  <c r="U65" i="27"/>
  <c r="Q65" i="27"/>
  <c r="O65" i="27"/>
  <c r="M65" i="27"/>
  <c r="K65" i="27"/>
  <c r="I65" i="27"/>
  <c r="U64" i="27"/>
  <c r="Q64" i="27"/>
  <c r="O64" i="27"/>
  <c r="M64" i="27"/>
  <c r="K64" i="27"/>
  <c r="I64" i="27"/>
  <c r="U63" i="27"/>
  <c r="Q63" i="27"/>
  <c r="O63" i="27"/>
  <c r="M63" i="27"/>
  <c r="K63" i="27"/>
  <c r="I63" i="27"/>
  <c r="U62" i="27"/>
  <c r="Q62" i="27"/>
  <c r="O62" i="27"/>
  <c r="M62" i="27"/>
  <c r="K62" i="27"/>
  <c r="I62" i="27"/>
  <c r="U61" i="27"/>
  <c r="Q61" i="27"/>
  <c r="O61" i="27"/>
  <c r="M61" i="27"/>
  <c r="K61" i="27"/>
  <c r="I61" i="27"/>
  <c r="U60" i="27"/>
  <c r="Q60" i="27"/>
  <c r="O60" i="27"/>
  <c r="M60" i="27"/>
  <c r="K60" i="27"/>
  <c r="I60" i="27"/>
  <c r="U59" i="27"/>
  <c r="U58" i="27" s="1"/>
  <c r="Q59" i="27"/>
  <c r="O59" i="27"/>
  <c r="M59" i="27"/>
  <c r="M58" i="27" s="1"/>
  <c r="K59" i="27"/>
  <c r="K58" i="27" s="1"/>
  <c r="I59" i="27"/>
  <c r="Q58" i="27"/>
  <c r="O58" i="27"/>
  <c r="I58" i="27"/>
  <c r="U57" i="27"/>
  <c r="Q57" i="27"/>
  <c r="O57" i="27"/>
  <c r="M57" i="27"/>
  <c r="K57" i="27"/>
  <c r="I57" i="27"/>
  <c r="U56" i="27"/>
  <c r="Q56" i="27"/>
  <c r="O56" i="27"/>
  <c r="M56" i="27"/>
  <c r="K56" i="27"/>
  <c r="I56" i="27"/>
  <c r="U55" i="27"/>
  <c r="Q55" i="27"/>
  <c r="O55" i="27"/>
  <c r="M55" i="27"/>
  <c r="K55" i="27"/>
  <c r="I55" i="27"/>
  <c r="U54" i="27"/>
  <c r="Q54" i="27"/>
  <c r="O54" i="27"/>
  <c r="M54" i="27"/>
  <c r="K54" i="27"/>
  <c r="I54" i="27"/>
  <c r="U53" i="27"/>
  <c r="Q53" i="27"/>
  <c r="O53" i="27"/>
  <c r="M53" i="27"/>
  <c r="K53" i="27"/>
  <c r="I53" i="27"/>
  <c r="U52" i="27"/>
  <c r="Q52" i="27"/>
  <c r="O52" i="27"/>
  <c r="M52" i="27"/>
  <c r="K52" i="27"/>
  <c r="I52" i="27"/>
  <c r="U51" i="27"/>
  <c r="Q51" i="27"/>
  <c r="O51" i="27"/>
  <c r="M51" i="27"/>
  <c r="K51" i="27"/>
  <c r="I51" i="27"/>
  <c r="U50" i="27"/>
  <c r="Q50" i="27"/>
  <c r="O50" i="27"/>
  <c r="M50" i="27"/>
  <c r="K50" i="27"/>
  <c r="I50" i="27"/>
  <c r="U49" i="27"/>
  <c r="Q49" i="27"/>
  <c r="O49" i="27"/>
  <c r="M49" i="27"/>
  <c r="K49" i="27"/>
  <c r="I49" i="27"/>
  <c r="U48" i="27"/>
  <c r="Q48" i="27"/>
  <c r="O48" i="27"/>
  <c r="M48" i="27"/>
  <c r="K48" i="27"/>
  <c r="I48" i="27"/>
  <c r="U47" i="27"/>
  <c r="Q47" i="27"/>
  <c r="O47" i="27"/>
  <c r="M47" i="27"/>
  <c r="K47" i="27"/>
  <c r="I47" i="27"/>
  <c r="U46" i="27"/>
  <c r="Q46" i="27"/>
  <c r="O46" i="27"/>
  <c r="M46" i="27"/>
  <c r="K46" i="27"/>
  <c r="I46" i="27"/>
  <c r="U45" i="27"/>
  <c r="Q45" i="27"/>
  <c r="O45" i="27"/>
  <c r="M45" i="27"/>
  <c r="K45" i="27"/>
  <c r="I45" i="27"/>
  <c r="U44" i="27"/>
  <c r="Q44" i="27"/>
  <c r="O44" i="27"/>
  <c r="M44" i="27"/>
  <c r="K44" i="27"/>
  <c r="I44" i="27"/>
  <c r="U43" i="27"/>
  <c r="Q43" i="27"/>
  <c r="O43" i="27"/>
  <c r="M43" i="27"/>
  <c r="K43" i="27"/>
  <c r="I43" i="27"/>
  <c r="U42" i="27"/>
  <c r="Q42" i="27"/>
  <c r="O42" i="27"/>
  <c r="M42" i="27"/>
  <c r="K42" i="27"/>
  <c r="I42" i="27"/>
  <c r="U41" i="27"/>
  <c r="Q41" i="27"/>
  <c r="O41" i="27"/>
  <c r="M41" i="27"/>
  <c r="K41" i="27"/>
  <c r="I41" i="27"/>
  <c r="U40" i="27"/>
  <c r="Q40" i="27"/>
  <c r="O40" i="27"/>
  <c r="M40" i="27"/>
  <c r="K40" i="27"/>
  <c r="I40" i="27"/>
  <c r="U39" i="27"/>
  <c r="Q39" i="27"/>
  <c r="O39" i="27"/>
  <c r="M39" i="27"/>
  <c r="K39" i="27"/>
  <c r="I39" i="27"/>
  <c r="U38" i="27"/>
  <c r="Q38" i="27"/>
  <c r="O38" i="27"/>
  <c r="M38" i="27"/>
  <c r="K38" i="27"/>
  <c r="I38" i="27"/>
  <c r="U37" i="27"/>
  <c r="Q37" i="27"/>
  <c r="O37" i="27"/>
  <c r="M37" i="27"/>
  <c r="K37" i="27"/>
  <c r="I37" i="27"/>
  <c r="U36" i="27"/>
  <c r="Q36" i="27"/>
  <c r="O36" i="27"/>
  <c r="M36" i="27"/>
  <c r="K36" i="27"/>
  <c r="I36" i="27"/>
  <c r="U35" i="27"/>
  <c r="Q35" i="27"/>
  <c r="O35" i="27"/>
  <c r="M35" i="27"/>
  <c r="K35" i="27"/>
  <c r="I35" i="27"/>
  <c r="U34" i="27"/>
  <c r="Q34" i="27"/>
  <c r="O34" i="27"/>
  <c r="M34" i="27"/>
  <c r="K34" i="27"/>
  <c r="I34" i="27"/>
  <c r="U33" i="27"/>
  <c r="Q33" i="27"/>
  <c r="O33" i="27"/>
  <c r="M33" i="27"/>
  <c r="K33" i="27"/>
  <c r="I33" i="27"/>
  <c r="U32" i="27"/>
  <c r="Q32" i="27"/>
  <c r="O32" i="27"/>
  <c r="M32" i="27"/>
  <c r="K32" i="27"/>
  <c r="I32" i="27"/>
  <c r="U31" i="27"/>
  <c r="U30" i="27" s="1"/>
  <c r="Q31" i="27"/>
  <c r="O31" i="27"/>
  <c r="O30" i="27" s="1"/>
  <c r="M31" i="27"/>
  <c r="M30" i="27" s="1"/>
  <c r="K31" i="27"/>
  <c r="K30" i="27" s="1"/>
  <c r="I31" i="27"/>
  <c r="Q30" i="27"/>
  <c r="I30" i="27"/>
  <c r="U29" i="27"/>
  <c r="Q29" i="27"/>
  <c r="O29" i="27"/>
  <c r="M29" i="27"/>
  <c r="K29" i="27"/>
  <c r="I29" i="27"/>
  <c r="U28" i="27"/>
  <c r="Q28" i="27"/>
  <c r="O28" i="27"/>
  <c r="M28" i="27"/>
  <c r="K28" i="27"/>
  <c r="I28" i="27"/>
  <c r="U27" i="27"/>
  <c r="Q27" i="27"/>
  <c r="O27" i="27"/>
  <c r="M27" i="27"/>
  <c r="K27" i="27"/>
  <c r="I27" i="27"/>
  <c r="U26" i="27"/>
  <c r="Q26" i="27"/>
  <c r="O26" i="27"/>
  <c r="M26" i="27"/>
  <c r="K26" i="27"/>
  <c r="I26" i="27"/>
  <c r="U25" i="27"/>
  <c r="Q25" i="27"/>
  <c r="O25" i="27"/>
  <c r="M25" i="27"/>
  <c r="K25" i="27"/>
  <c r="I25" i="27"/>
  <c r="U24" i="27"/>
  <c r="Q24" i="27"/>
  <c r="O24" i="27"/>
  <c r="M24" i="27"/>
  <c r="K24" i="27"/>
  <c r="I24" i="27"/>
  <c r="U23" i="27"/>
  <c r="Q23" i="27"/>
  <c r="O23" i="27"/>
  <c r="M23" i="27"/>
  <c r="K23" i="27"/>
  <c r="I23" i="27"/>
  <c r="U22" i="27"/>
  <c r="Q22" i="27"/>
  <c r="O22" i="27"/>
  <c r="M22" i="27"/>
  <c r="K22" i="27"/>
  <c r="I22" i="27"/>
  <c r="U21" i="27"/>
  <c r="Q21" i="27"/>
  <c r="O21" i="27"/>
  <c r="M21" i="27"/>
  <c r="K21" i="27"/>
  <c r="I21" i="27"/>
  <c r="U20" i="27"/>
  <c r="Q20" i="27"/>
  <c r="O20" i="27"/>
  <c r="M20" i="27"/>
  <c r="K20" i="27"/>
  <c r="I20" i="27"/>
  <c r="U19" i="27"/>
  <c r="Q19" i="27"/>
  <c r="O19" i="27"/>
  <c r="M19" i="27"/>
  <c r="K19" i="27"/>
  <c r="I19" i="27"/>
  <c r="U18" i="27"/>
  <c r="Q18" i="27"/>
  <c r="O18" i="27"/>
  <c r="M18" i="27"/>
  <c r="K18" i="27"/>
  <c r="I18" i="27"/>
  <c r="U17" i="27"/>
  <c r="U16" i="27" s="1"/>
  <c r="Q17" i="27"/>
  <c r="O17" i="27"/>
  <c r="M17" i="27"/>
  <c r="M16" i="27" s="1"/>
  <c r="K17" i="27"/>
  <c r="K16" i="27" s="1"/>
  <c r="I17" i="27"/>
  <c r="U15" i="27"/>
  <c r="Q15" i="27"/>
  <c r="O15" i="27"/>
  <c r="M15" i="27"/>
  <c r="K15" i="27"/>
  <c r="I15" i="27"/>
  <c r="U14" i="27"/>
  <c r="Q14" i="27"/>
  <c r="O14" i="27"/>
  <c r="M14" i="27"/>
  <c r="K14" i="27"/>
  <c r="I14" i="27"/>
  <c r="U13" i="27"/>
  <c r="Q13" i="27"/>
  <c r="O13" i="27"/>
  <c r="O12" i="27" s="1"/>
  <c r="M13" i="27"/>
  <c r="K13" i="27"/>
  <c r="I13" i="27"/>
  <c r="Q12" i="27"/>
  <c r="M12" i="27"/>
  <c r="U11" i="27"/>
  <c r="Q11" i="27"/>
  <c r="O11" i="27"/>
  <c r="M11" i="27"/>
  <c r="K11" i="27"/>
  <c r="I11" i="27"/>
  <c r="U10" i="27"/>
  <c r="Q10" i="27"/>
  <c r="O10" i="27"/>
  <c r="M10" i="27"/>
  <c r="K10" i="27"/>
  <c r="I10" i="27"/>
  <c r="U9" i="27"/>
  <c r="Q9" i="27"/>
  <c r="O9" i="27"/>
  <c r="O8" i="27" s="1"/>
  <c r="M9" i="27"/>
  <c r="M8" i="27" s="1"/>
  <c r="K9" i="27"/>
  <c r="K8" i="27" s="1"/>
  <c r="I9" i="27"/>
  <c r="I8" i="27" s="1"/>
  <c r="U8" i="27"/>
  <c r="G98" i="30" l="1"/>
  <c r="G122" i="30" s="1"/>
  <c r="D36" i="1" s="1"/>
  <c r="G109" i="30"/>
  <c r="G41" i="30"/>
  <c r="I16" i="27"/>
  <c r="O16" i="27"/>
  <c r="U12" i="27"/>
  <c r="Q8" i="27"/>
  <c r="I12" i="27"/>
  <c r="K12" i="27"/>
  <c r="Q16" i="27"/>
  <c r="U202" i="24"/>
  <c r="U201" i="24" s="1"/>
  <c r="U200" i="24"/>
  <c r="U194" i="24"/>
  <c r="U192" i="24"/>
  <c r="U188" i="24"/>
  <c r="U186" i="24"/>
  <c r="U184" i="24"/>
  <c r="U182" i="24"/>
  <c r="U180" i="24"/>
  <c r="U178" i="24"/>
  <c r="BA176" i="24"/>
  <c r="U175" i="24"/>
  <c r="U173" i="24"/>
  <c r="U172" i="24" s="1"/>
  <c r="U169" i="24"/>
  <c r="U167" i="24"/>
  <c r="U165" i="24"/>
  <c r="U163" i="24"/>
  <c r="U162" i="24"/>
  <c r="U160" i="24"/>
  <c r="U159" i="24"/>
  <c r="BA157" i="24"/>
  <c r="U156" i="24"/>
  <c r="U155" i="24"/>
  <c r="BA154" i="24"/>
  <c r="U153" i="24"/>
  <c r="U152" i="24"/>
  <c r="U150" i="24"/>
  <c r="U148" i="24"/>
  <c r="U147" i="24"/>
  <c r="U145" i="24"/>
  <c r="U144" i="24"/>
  <c r="U141" i="24"/>
  <c r="U140" i="24"/>
  <c r="U139" i="24"/>
  <c r="U137" i="24"/>
  <c r="U136" i="24"/>
  <c r="U135" i="24"/>
  <c r="BA134" i="24"/>
  <c r="U133" i="24"/>
  <c r="U131" i="24"/>
  <c r="U130" i="24"/>
  <c r="U129" i="24"/>
  <c r="BA128" i="24"/>
  <c r="BA127" i="24"/>
  <c r="U126" i="24"/>
  <c r="U125" i="24"/>
  <c r="U124" i="24"/>
  <c r="U123" i="24"/>
  <c r="U122" i="24"/>
  <c r="U121" i="24"/>
  <c r="U120" i="24"/>
  <c r="U119" i="24"/>
  <c r="U118" i="24" s="1"/>
  <c r="U117" i="24"/>
  <c r="U116" i="24"/>
  <c r="BA114" i="24"/>
  <c r="U113" i="24"/>
  <c r="U111" i="24"/>
  <c r="U109" i="24"/>
  <c r="U108" i="24"/>
  <c r="U106" i="24"/>
  <c r="U104" i="24"/>
  <c r="U102" i="24"/>
  <c r="U101" i="24" s="1"/>
  <c r="U100" i="24"/>
  <c r="U99" i="24" s="1"/>
  <c r="U98" i="24"/>
  <c r="U97" i="24"/>
  <c r="U96" i="24"/>
  <c r="U95" i="24"/>
  <c r="U94" i="24"/>
  <c r="U90" i="24"/>
  <c r="U88" i="24"/>
  <c r="BA86" i="24"/>
  <c r="U85" i="24"/>
  <c r="U83" i="24"/>
  <c r="U79" i="24"/>
  <c r="U78" i="24"/>
  <c r="U76" i="24"/>
  <c r="U74" i="24"/>
  <c r="U73" i="24"/>
  <c r="U72" i="24" s="1"/>
  <c r="BA71" i="24"/>
  <c r="U70" i="24"/>
  <c r="U69" i="24"/>
  <c r="U66" i="24" s="1"/>
  <c r="BA68" i="24"/>
  <c r="U67" i="24"/>
  <c r="U65" i="24"/>
  <c r="U64" i="24" s="1"/>
  <c r="U63" i="24"/>
  <c r="U61" i="24"/>
  <c r="U59" i="24"/>
  <c r="U58" i="24"/>
  <c r="U56" i="24"/>
  <c r="U54" i="24"/>
  <c r="U51" i="24"/>
  <c r="U50" i="24"/>
  <c r="U44" i="24"/>
  <c r="U43" i="24"/>
  <c r="U39" i="24"/>
  <c r="U35" i="24"/>
  <c r="U30" i="24"/>
  <c r="U29" i="24" s="1"/>
  <c r="U28" i="24"/>
  <c r="U27" i="24"/>
  <c r="U26" i="24"/>
  <c r="U24" i="24"/>
  <c r="U21" i="24"/>
  <c r="U17" i="24"/>
  <c r="BA15" i="24"/>
  <c r="U14" i="24"/>
  <c r="BA12" i="24"/>
  <c r="U11" i="24"/>
  <c r="BA10" i="24"/>
  <c r="U9" i="24"/>
  <c r="B93" i="1" l="1"/>
  <c r="D32" i="1"/>
  <c r="U166" i="24"/>
  <c r="U112" i="24"/>
  <c r="U105" i="24"/>
  <c r="U187" i="24"/>
  <c r="U82" i="24"/>
  <c r="U149" i="24"/>
  <c r="U8" i="24"/>
  <c r="U53" i="24"/>
  <c r="G103" i="22"/>
  <c r="G102" i="22"/>
  <c r="G95" i="22"/>
  <c r="G94" i="22"/>
  <c r="G93" i="22"/>
  <c r="G92" i="22"/>
  <c r="G91" i="22"/>
  <c r="G90" i="22"/>
  <c r="L84" i="22"/>
  <c r="M84" i="22" s="1"/>
  <c r="G84" i="22"/>
  <c r="L83" i="22"/>
  <c r="M83" i="22" s="1"/>
  <c r="G83" i="22"/>
  <c r="L82" i="22"/>
  <c r="M82" i="22" s="1"/>
  <c r="G82" i="22"/>
  <c r="L73" i="22"/>
  <c r="M73" i="22" s="1"/>
  <c r="G73" i="22"/>
  <c r="L69" i="22"/>
  <c r="M69" i="22" s="1"/>
  <c r="G69" i="22"/>
  <c r="L68" i="22"/>
  <c r="M68" i="22" s="1"/>
  <c r="G68" i="22"/>
  <c r="L67" i="22"/>
  <c r="M67" i="22" s="1"/>
  <c r="G67" i="22"/>
  <c r="M59" i="22"/>
  <c r="L59" i="22"/>
  <c r="G59" i="22"/>
  <c r="L58" i="22"/>
  <c r="M58" i="22" s="1"/>
  <c r="G58" i="22"/>
  <c r="M57" i="22"/>
  <c r="L57" i="22"/>
  <c r="G57" i="22"/>
  <c r="L55" i="22"/>
  <c r="M55" i="22" s="1"/>
  <c r="G55" i="22"/>
  <c r="M54" i="22"/>
  <c r="L54" i="22"/>
  <c r="G54" i="22"/>
  <c r="L49" i="22"/>
  <c r="M49" i="22" s="1"/>
  <c r="G49" i="22"/>
  <c r="G41" i="22"/>
  <c r="G39" i="22"/>
  <c r="G38" i="22"/>
  <c r="G37" i="22"/>
  <c r="M25" i="22"/>
  <c r="L25" i="22"/>
  <c r="G25" i="22"/>
  <c r="L23" i="22"/>
  <c r="M23" i="22" s="1"/>
  <c r="G23" i="22"/>
  <c r="M22" i="22"/>
  <c r="L22" i="22"/>
  <c r="G22" i="22"/>
  <c r="L21" i="22"/>
  <c r="M21" i="22" s="1"/>
  <c r="G21" i="22"/>
  <c r="M19" i="22"/>
  <c r="L19" i="22"/>
  <c r="G19" i="22"/>
  <c r="L18" i="22"/>
  <c r="M18" i="22" s="1"/>
  <c r="G18" i="22"/>
  <c r="M17" i="22"/>
  <c r="L17" i="22"/>
  <c r="G17" i="22"/>
  <c r="L12" i="22"/>
  <c r="M12" i="22" s="1"/>
  <c r="G12" i="22"/>
  <c r="M11" i="22"/>
  <c r="L11" i="22"/>
  <c r="G11" i="22"/>
  <c r="L10" i="22"/>
  <c r="M10" i="22" s="1"/>
  <c r="G10" i="22"/>
  <c r="M4" i="22"/>
  <c r="L4" i="22"/>
  <c r="G4" i="22"/>
  <c r="U106" i="19"/>
  <c r="Q106" i="19"/>
  <c r="O106" i="19"/>
  <c r="M106" i="19"/>
  <c r="K106" i="19"/>
  <c r="I106" i="19"/>
  <c r="U105" i="19"/>
  <c r="Q105" i="19"/>
  <c r="O105" i="19"/>
  <c r="M105" i="19"/>
  <c r="K105" i="19"/>
  <c r="I105" i="19"/>
  <c r="U104" i="19"/>
  <c r="Q104" i="19"/>
  <c r="O104" i="19"/>
  <c r="M104" i="19"/>
  <c r="K104" i="19"/>
  <c r="I104" i="19"/>
  <c r="U103" i="19"/>
  <c r="Q103" i="19"/>
  <c r="O103" i="19"/>
  <c r="M103" i="19"/>
  <c r="K103" i="19"/>
  <c r="I103" i="19"/>
  <c r="U102" i="19"/>
  <c r="Q102" i="19"/>
  <c r="O102" i="19"/>
  <c r="M102" i="19"/>
  <c r="K102" i="19"/>
  <c r="I102" i="19"/>
  <c r="U101" i="19"/>
  <c r="Q101" i="19"/>
  <c r="O101" i="19"/>
  <c r="M101" i="19"/>
  <c r="K101" i="19"/>
  <c r="I101" i="19"/>
  <c r="U100" i="19"/>
  <c r="Q100" i="19"/>
  <c r="O100" i="19"/>
  <c r="M100" i="19"/>
  <c r="K100" i="19"/>
  <c r="I100" i="19"/>
  <c r="U99" i="19"/>
  <c r="Q99" i="19"/>
  <c r="O99" i="19"/>
  <c r="M99" i="19"/>
  <c r="K99" i="19"/>
  <c r="I99" i="19"/>
  <c r="U98" i="19"/>
  <c r="Q98" i="19"/>
  <c r="O98" i="19"/>
  <c r="M98" i="19"/>
  <c r="K98" i="19"/>
  <c r="I98" i="19"/>
  <c r="U97" i="19"/>
  <c r="Q97" i="19"/>
  <c r="O97" i="19"/>
  <c r="M97" i="19"/>
  <c r="K97" i="19"/>
  <c r="I97" i="19"/>
  <c r="U96" i="19"/>
  <c r="Q96" i="19"/>
  <c r="O96" i="19"/>
  <c r="M96" i="19"/>
  <c r="K96" i="19"/>
  <c r="I96" i="19"/>
  <c r="U95" i="19"/>
  <c r="Q95" i="19"/>
  <c r="O95" i="19"/>
  <c r="M95" i="19"/>
  <c r="K95" i="19"/>
  <c r="I95" i="19"/>
  <c r="U94" i="19"/>
  <c r="Q94" i="19"/>
  <c r="O94" i="19"/>
  <c r="M94" i="19"/>
  <c r="K94" i="19"/>
  <c r="I94" i="19"/>
  <c r="U93" i="19"/>
  <c r="Q93" i="19"/>
  <c r="O93" i="19"/>
  <c r="M93" i="19"/>
  <c r="K93" i="19"/>
  <c r="I93" i="19"/>
  <c r="U92" i="19"/>
  <c r="Q92" i="19"/>
  <c r="O92" i="19"/>
  <c r="M92" i="19"/>
  <c r="K92" i="19"/>
  <c r="I92" i="19"/>
  <c r="U91" i="19"/>
  <c r="Q91" i="19"/>
  <c r="O91" i="19"/>
  <c r="M91" i="19"/>
  <c r="K91" i="19"/>
  <c r="I91" i="19"/>
  <c r="U90" i="19"/>
  <c r="Q90" i="19"/>
  <c r="O90" i="19"/>
  <c r="M90" i="19"/>
  <c r="K90" i="19"/>
  <c r="I90" i="19"/>
  <c r="U89" i="19"/>
  <c r="Q89" i="19"/>
  <c r="O89" i="19"/>
  <c r="M89" i="19"/>
  <c r="K89" i="19"/>
  <c r="I89" i="19"/>
  <c r="U88" i="19"/>
  <c r="Q88" i="19"/>
  <c r="O88" i="19"/>
  <c r="M88" i="19"/>
  <c r="K88" i="19"/>
  <c r="I88" i="19"/>
  <c r="U87" i="19"/>
  <c r="Q87" i="19"/>
  <c r="O87" i="19"/>
  <c r="M87" i="19"/>
  <c r="K87" i="19"/>
  <c r="I87" i="19"/>
  <c r="U86" i="19"/>
  <c r="Q86" i="19"/>
  <c r="O86" i="19"/>
  <c r="M86" i="19"/>
  <c r="K86" i="19"/>
  <c r="I86" i="19"/>
  <c r="U85" i="19"/>
  <c r="Q85" i="19"/>
  <c r="O85" i="19"/>
  <c r="M85" i="19"/>
  <c r="K85" i="19"/>
  <c r="I85" i="19"/>
  <c r="U84" i="19"/>
  <c r="Q84" i="19"/>
  <c r="O84" i="19"/>
  <c r="M84" i="19"/>
  <c r="K84" i="19"/>
  <c r="I84" i="19"/>
  <c r="U83" i="19"/>
  <c r="Q83" i="19"/>
  <c r="O83" i="19"/>
  <c r="M83" i="19"/>
  <c r="K83" i="19"/>
  <c r="I83" i="19"/>
  <c r="U82" i="19"/>
  <c r="Q82" i="19"/>
  <c r="O82" i="19"/>
  <c r="M82" i="19"/>
  <c r="K82" i="19"/>
  <c r="I82" i="19"/>
  <c r="U81" i="19"/>
  <c r="Q81" i="19"/>
  <c r="O81" i="19"/>
  <c r="M81" i="19"/>
  <c r="K81" i="19"/>
  <c r="I81" i="19"/>
  <c r="U80" i="19"/>
  <c r="Q80" i="19"/>
  <c r="O80" i="19"/>
  <c r="M80" i="19"/>
  <c r="K80" i="19"/>
  <c r="I80" i="19"/>
  <c r="U79" i="19"/>
  <c r="Q79" i="19"/>
  <c r="O79" i="19"/>
  <c r="M79" i="19"/>
  <c r="K79" i="19"/>
  <c r="I79" i="19"/>
  <c r="U78" i="19"/>
  <c r="Q78" i="19"/>
  <c r="O78" i="19"/>
  <c r="M78" i="19"/>
  <c r="K78" i="19"/>
  <c r="I78" i="19"/>
  <c r="U77" i="19"/>
  <c r="Q77" i="19"/>
  <c r="O77" i="19"/>
  <c r="M77" i="19"/>
  <c r="K77" i="19"/>
  <c r="I77" i="19"/>
  <c r="U76" i="19"/>
  <c r="Q76" i="19"/>
  <c r="O76" i="19"/>
  <c r="M76" i="19"/>
  <c r="K76" i="19"/>
  <c r="I76" i="19"/>
  <c r="U75" i="19"/>
  <c r="Q75" i="19"/>
  <c r="O75" i="19"/>
  <c r="M75" i="19"/>
  <c r="K75" i="19"/>
  <c r="I75" i="19"/>
  <c r="U74" i="19"/>
  <c r="Q74" i="19"/>
  <c r="O74" i="19"/>
  <c r="M74" i="19"/>
  <c r="K74" i="19"/>
  <c r="I74" i="19"/>
  <c r="U73" i="19"/>
  <c r="Q73" i="19"/>
  <c r="Q72" i="19" s="1"/>
  <c r="O73" i="19"/>
  <c r="M73" i="19"/>
  <c r="K73" i="19"/>
  <c r="I73" i="19"/>
  <c r="I72" i="19" s="1"/>
  <c r="U72" i="19"/>
  <c r="O72" i="19"/>
  <c r="M72" i="19"/>
  <c r="K72" i="19"/>
  <c r="U71" i="19"/>
  <c r="Q71" i="19"/>
  <c r="O71" i="19"/>
  <c r="M71" i="19"/>
  <c r="K71" i="19"/>
  <c r="I71" i="19"/>
  <c r="U70" i="19"/>
  <c r="Q70" i="19"/>
  <c r="O70" i="19"/>
  <c r="M70" i="19"/>
  <c r="K70" i="19"/>
  <c r="I70" i="19"/>
  <c r="U69" i="19"/>
  <c r="Q69" i="19"/>
  <c r="O69" i="19"/>
  <c r="M69" i="19"/>
  <c r="K69" i="19"/>
  <c r="I69" i="19"/>
  <c r="U68" i="19"/>
  <c r="Q68" i="19"/>
  <c r="O68" i="19"/>
  <c r="M68" i="19"/>
  <c r="K68" i="19"/>
  <c r="I68" i="19"/>
  <c r="U67" i="19"/>
  <c r="Q67" i="19"/>
  <c r="O67" i="19"/>
  <c r="M67" i="19"/>
  <c r="K67" i="19"/>
  <c r="I67" i="19"/>
  <c r="U66" i="19"/>
  <c r="Q66" i="19"/>
  <c r="O66" i="19"/>
  <c r="M66" i="19"/>
  <c r="K66" i="19"/>
  <c r="I66" i="19"/>
  <c r="U65" i="19"/>
  <c r="Q65" i="19"/>
  <c r="O65" i="19"/>
  <c r="M65" i="19"/>
  <c r="K65" i="19"/>
  <c r="I65" i="19"/>
  <c r="U64" i="19"/>
  <c r="Q64" i="19"/>
  <c r="O64" i="19"/>
  <c r="M64" i="19"/>
  <c r="K64" i="19"/>
  <c r="I64" i="19"/>
  <c r="U63" i="19"/>
  <c r="Q63" i="19"/>
  <c r="O63" i="19"/>
  <c r="M63" i="19"/>
  <c r="K63" i="19"/>
  <c r="I63" i="19"/>
  <c r="U62" i="19"/>
  <c r="Q62" i="19"/>
  <c r="O62" i="19"/>
  <c r="M62" i="19"/>
  <c r="K62" i="19"/>
  <c r="I62" i="19"/>
  <c r="U61" i="19"/>
  <c r="Q61" i="19"/>
  <c r="O61" i="19"/>
  <c r="M61" i="19"/>
  <c r="K61" i="19"/>
  <c r="I61" i="19"/>
  <c r="U60" i="19"/>
  <c r="Q60" i="19"/>
  <c r="O60" i="19"/>
  <c r="M60" i="19"/>
  <c r="K60" i="19"/>
  <c r="I60" i="19"/>
  <c r="U59" i="19"/>
  <c r="Q59" i="19"/>
  <c r="O59" i="19"/>
  <c r="M59" i="19"/>
  <c r="K59" i="19"/>
  <c r="I59" i="19"/>
  <c r="U58" i="19"/>
  <c r="Q58" i="19"/>
  <c r="O58" i="19"/>
  <c r="M58" i="19"/>
  <c r="K58" i="19"/>
  <c r="I58" i="19"/>
  <c r="U57" i="19"/>
  <c r="Q57" i="19"/>
  <c r="O57" i="19"/>
  <c r="M57" i="19"/>
  <c r="K57" i="19"/>
  <c r="I57" i="19"/>
  <c r="U56" i="19"/>
  <c r="Q56" i="19"/>
  <c r="O56" i="19"/>
  <c r="M56" i="19"/>
  <c r="K56" i="19"/>
  <c r="I56" i="19"/>
  <c r="U55" i="19"/>
  <c r="Q55" i="19"/>
  <c r="O55" i="19"/>
  <c r="M55" i="19"/>
  <c r="K55" i="19"/>
  <c r="I55" i="19"/>
  <c r="U54" i="19"/>
  <c r="Q54" i="19"/>
  <c r="O54" i="19"/>
  <c r="M54" i="19"/>
  <c r="K54" i="19"/>
  <c r="I54" i="19"/>
  <c r="U53" i="19"/>
  <c r="Q53" i="19"/>
  <c r="O53" i="19"/>
  <c r="M53" i="19"/>
  <c r="K53" i="19"/>
  <c r="I53" i="19"/>
  <c r="U52" i="19"/>
  <c r="Q52" i="19"/>
  <c r="O52" i="19"/>
  <c r="M52" i="19"/>
  <c r="K52" i="19"/>
  <c r="I52" i="19"/>
  <c r="U51" i="19"/>
  <c r="Q51" i="19"/>
  <c r="O51" i="19"/>
  <c r="M51" i="19"/>
  <c r="K51" i="19"/>
  <c r="I51" i="19"/>
  <c r="U50" i="19"/>
  <c r="Q50" i="19"/>
  <c r="O50" i="19"/>
  <c r="M50" i="19"/>
  <c r="K50" i="19"/>
  <c r="I50" i="19"/>
  <c r="U49" i="19"/>
  <c r="Q49" i="19"/>
  <c r="O49" i="19"/>
  <c r="M49" i="19"/>
  <c r="K49" i="19"/>
  <c r="I49" i="19"/>
  <c r="U48" i="19"/>
  <c r="Q48" i="19"/>
  <c r="O48" i="19"/>
  <c r="M48" i="19"/>
  <c r="K48" i="19"/>
  <c r="I48" i="19"/>
  <c r="U47" i="19"/>
  <c r="Q47" i="19"/>
  <c r="O47" i="19"/>
  <c r="M47" i="19"/>
  <c r="K47" i="19"/>
  <c r="I47" i="19"/>
  <c r="U46" i="19"/>
  <c r="Q46" i="19"/>
  <c r="O46" i="19"/>
  <c r="M46" i="19"/>
  <c r="K46" i="19"/>
  <c r="I46" i="19"/>
  <c r="U45" i="19"/>
  <c r="Q45" i="19"/>
  <c r="O45" i="19"/>
  <c r="M45" i="19"/>
  <c r="K45" i="19"/>
  <c r="I45" i="19"/>
  <c r="U44" i="19"/>
  <c r="Q44" i="19"/>
  <c r="O44" i="19"/>
  <c r="M44" i="19"/>
  <c r="K44" i="19"/>
  <c r="I44" i="19"/>
  <c r="U43" i="19"/>
  <c r="Q43" i="19"/>
  <c r="O43" i="19"/>
  <c r="M43" i="19"/>
  <c r="K43" i="19"/>
  <c r="I43" i="19"/>
  <c r="U42" i="19"/>
  <c r="Q42" i="19"/>
  <c r="O42" i="19"/>
  <c r="M42" i="19"/>
  <c r="K42" i="19"/>
  <c r="I42" i="19"/>
  <c r="U41" i="19"/>
  <c r="Q41" i="19"/>
  <c r="O41" i="19"/>
  <c r="M41" i="19"/>
  <c r="K41" i="19"/>
  <c r="I41" i="19"/>
  <c r="U40" i="19"/>
  <c r="Q40" i="19"/>
  <c r="O40" i="19"/>
  <c r="M40" i="19"/>
  <c r="K40" i="19"/>
  <c r="I40" i="19"/>
  <c r="U39" i="19"/>
  <c r="Q39" i="19"/>
  <c r="O39" i="19"/>
  <c r="M39" i="19"/>
  <c r="K39" i="19"/>
  <c r="I39" i="19"/>
  <c r="U38" i="19"/>
  <c r="Q38" i="19"/>
  <c r="O38" i="19"/>
  <c r="M38" i="19"/>
  <c r="K38" i="19"/>
  <c r="I38" i="19"/>
  <c r="U37" i="19"/>
  <c r="Q37" i="19"/>
  <c r="O37" i="19"/>
  <c r="M37" i="19"/>
  <c r="K37" i="19"/>
  <c r="I37" i="19"/>
  <c r="U36" i="19"/>
  <c r="Q36" i="19"/>
  <c r="O36" i="19"/>
  <c r="M36" i="19"/>
  <c r="K36" i="19"/>
  <c r="I36" i="19"/>
  <c r="U35" i="19"/>
  <c r="Q35" i="19"/>
  <c r="O35" i="19"/>
  <c r="M35" i="19"/>
  <c r="K35" i="19"/>
  <c r="I35" i="19"/>
  <c r="U34" i="19"/>
  <c r="Q34" i="19"/>
  <c r="O34" i="19"/>
  <c r="M34" i="19"/>
  <c r="K34" i="19"/>
  <c r="I34" i="19"/>
  <c r="U33" i="19"/>
  <c r="Q33" i="19"/>
  <c r="O33" i="19"/>
  <c r="M33" i="19"/>
  <c r="K33" i="19"/>
  <c r="I33" i="19"/>
  <c r="U32" i="19"/>
  <c r="Q32" i="19"/>
  <c r="O32" i="19"/>
  <c r="M32" i="19"/>
  <c r="K32" i="19"/>
  <c r="I32" i="19"/>
  <c r="U31" i="19"/>
  <c r="Q31" i="19"/>
  <c r="O31" i="19"/>
  <c r="O30" i="19" s="1"/>
  <c r="M31" i="19"/>
  <c r="K31" i="19"/>
  <c r="K30" i="19" s="1"/>
  <c r="I31" i="19"/>
  <c r="U30" i="19"/>
  <c r="Q30" i="19"/>
  <c r="M30" i="19"/>
  <c r="I30" i="19"/>
  <c r="U29" i="19"/>
  <c r="Q29" i="19"/>
  <c r="O29" i="19"/>
  <c r="M29" i="19"/>
  <c r="K29" i="19"/>
  <c r="I29" i="19"/>
  <c r="U28" i="19"/>
  <c r="Q28" i="19"/>
  <c r="O28" i="19"/>
  <c r="M28" i="19"/>
  <c r="K28" i="19"/>
  <c r="I28" i="19"/>
  <c r="U27" i="19"/>
  <c r="Q27" i="19"/>
  <c r="O27" i="19"/>
  <c r="M27" i="19"/>
  <c r="K27" i="19"/>
  <c r="I27" i="19"/>
  <c r="U26" i="19"/>
  <c r="Q26" i="19"/>
  <c r="O26" i="19"/>
  <c r="M26" i="19"/>
  <c r="K26" i="19"/>
  <c r="I26" i="19"/>
  <c r="U25" i="19"/>
  <c r="Q25" i="19"/>
  <c r="O25" i="19"/>
  <c r="M25" i="19"/>
  <c r="K25" i="19"/>
  <c r="I25" i="19"/>
  <c r="U24" i="19"/>
  <c r="Q24" i="19"/>
  <c r="O24" i="19"/>
  <c r="M24" i="19"/>
  <c r="K24" i="19"/>
  <c r="I24" i="19"/>
  <c r="U23" i="19"/>
  <c r="Q23" i="19"/>
  <c r="O23" i="19"/>
  <c r="M23" i="19"/>
  <c r="K23" i="19"/>
  <c r="I23" i="19"/>
  <c r="U22" i="19"/>
  <c r="Q22" i="19"/>
  <c r="O22" i="19"/>
  <c r="M22" i="19"/>
  <c r="K22" i="19"/>
  <c r="I22" i="19"/>
  <c r="U21" i="19"/>
  <c r="Q21" i="19"/>
  <c r="O21" i="19"/>
  <c r="M21" i="19"/>
  <c r="K21" i="19"/>
  <c r="I21" i="19"/>
  <c r="U20" i="19"/>
  <c r="Q20" i="19"/>
  <c r="O20" i="19"/>
  <c r="M20" i="19"/>
  <c r="K20" i="19"/>
  <c r="I20" i="19"/>
  <c r="U19" i="19"/>
  <c r="Q19" i="19"/>
  <c r="O19" i="19"/>
  <c r="M19" i="19"/>
  <c r="K19" i="19"/>
  <c r="I19" i="19"/>
  <c r="U18" i="19"/>
  <c r="Q18" i="19"/>
  <c r="O18" i="19"/>
  <c r="M18" i="19"/>
  <c r="K18" i="19"/>
  <c r="I18" i="19"/>
  <c r="U17" i="19"/>
  <c r="Q17" i="19"/>
  <c r="O17" i="19"/>
  <c r="O16" i="19" s="1"/>
  <c r="M17" i="19"/>
  <c r="K17" i="19"/>
  <c r="I17" i="19"/>
  <c r="U16" i="19"/>
  <c r="Q16" i="19"/>
  <c r="M16" i="19"/>
  <c r="I16" i="19"/>
  <c r="U15" i="19"/>
  <c r="Q15" i="19"/>
  <c r="O15" i="19"/>
  <c r="M15" i="19"/>
  <c r="K15" i="19"/>
  <c r="I15" i="19"/>
  <c r="U14" i="19"/>
  <c r="Q14" i="19"/>
  <c r="O14" i="19"/>
  <c r="M14" i="19"/>
  <c r="K14" i="19"/>
  <c r="I14" i="19"/>
  <c r="U13" i="19"/>
  <c r="Q13" i="19"/>
  <c r="O13" i="19"/>
  <c r="O12" i="19" s="1"/>
  <c r="M13" i="19"/>
  <c r="M12" i="19" s="1"/>
  <c r="K13" i="19"/>
  <c r="K12" i="19" s="1"/>
  <c r="I13" i="19"/>
  <c r="U12" i="19"/>
  <c r="Q12" i="19"/>
  <c r="I12" i="19"/>
  <c r="U11" i="19"/>
  <c r="Q11" i="19"/>
  <c r="O11" i="19"/>
  <c r="M11" i="19"/>
  <c r="K11" i="19"/>
  <c r="I11" i="19"/>
  <c r="U10" i="19"/>
  <c r="Q10" i="19"/>
  <c r="O10" i="19"/>
  <c r="M10" i="19"/>
  <c r="K10" i="19"/>
  <c r="I10" i="19"/>
  <c r="U9" i="19"/>
  <c r="Q9" i="19"/>
  <c r="O9" i="19"/>
  <c r="M9" i="19"/>
  <c r="K9" i="19"/>
  <c r="K8" i="19" s="1"/>
  <c r="I9" i="19"/>
  <c r="I8" i="19" s="1"/>
  <c r="U8" i="19"/>
  <c r="Q8" i="19"/>
  <c r="O8" i="19"/>
  <c r="M8" i="19"/>
  <c r="G107" i="22" l="1"/>
  <c r="G110" i="22" s="1"/>
  <c r="D30" i="1" s="1"/>
  <c r="G97" i="22"/>
  <c r="G86" i="22"/>
  <c r="G75" i="22"/>
  <c r="G61" i="22"/>
  <c r="G43" i="22"/>
  <c r="G27" i="22"/>
  <c r="K16" i="19"/>
  <c r="U204" i="16"/>
  <c r="U203" i="16" s="1"/>
  <c r="U202" i="16"/>
  <c r="U196" i="16"/>
  <c r="U194" i="16"/>
  <c r="U190" i="16"/>
  <c r="U189" i="16" s="1"/>
  <c r="U188" i="16"/>
  <c r="U186" i="16"/>
  <c r="U184" i="16"/>
  <c r="U182" i="16"/>
  <c r="U180" i="16"/>
  <c r="BA178" i="16"/>
  <c r="U177" i="16"/>
  <c r="U175" i="16"/>
  <c r="U172" i="16"/>
  <c r="BA171" i="16"/>
  <c r="U170" i="16"/>
  <c r="U168" i="16"/>
  <c r="U167" i="16"/>
  <c r="U165" i="16"/>
  <c r="U163" i="16"/>
  <c r="U161" i="16"/>
  <c r="U159" i="16"/>
  <c r="U157" i="16"/>
  <c r="U156" i="16" s="1"/>
  <c r="U155" i="16"/>
  <c r="U154" i="16"/>
  <c r="U152" i="16"/>
  <c r="U151" i="16"/>
  <c r="U148" i="16"/>
  <c r="U147" i="16"/>
  <c r="U145" i="16"/>
  <c r="U143" i="16"/>
  <c r="U142" i="16" s="1"/>
  <c r="U141" i="16"/>
  <c r="BA140" i="16"/>
  <c r="U139" i="16"/>
  <c r="U137" i="16"/>
  <c r="U136" i="16"/>
  <c r="BA135" i="16"/>
  <c r="BA134" i="16"/>
  <c r="U133" i="16"/>
  <c r="U132" i="16"/>
  <c r="U131" i="16"/>
  <c r="U130" i="16"/>
  <c r="U129" i="16"/>
  <c r="U128" i="16"/>
  <c r="U127" i="16"/>
  <c r="BA126" i="16"/>
  <c r="U125" i="16"/>
  <c r="U124" i="16"/>
  <c r="U123" i="16"/>
  <c r="U120" i="16"/>
  <c r="U119" i="16" s="1"/>
  <c r="U118" i="16"/>
  <c r="U116" i="16"/>
  <c r="U115" i="16" s="1"/>
  <c r="U114" i="16"/>
  <c r="U112" i="16"/>
  <c r="U111" i="16" s="1"/>
  <c r="U110" i="16"/>
  <c r="U109" i="16" s="1"/>
  <c r="U108" i="16"/>
  <c r="U107" i="16"/>
  <c r="U106" i="16"/>
  <c r="U105" i="16"/>
  <c r="U104" i="16"/>
  <c r="U100" i="16"/>
  <c r="U98" i="16"/>
  <c r="BA96" i="16"/>
  <c r="U95" i="16"/>
  <c r="U91" i="16"/>
  <c r="U90" i="16" s="1"/>
  <c r="U88" i="16"/>
  <c r="U85" i="16"/>
  <c r="BA83" i="16"/>
  <c r="U82" i="16"/>
  <c r="U80" i="16"/>
  <c r="U77" i="16"/>
  <c r="U75" i="16"/>
  <c r="U73" i="16"/>
  <c r="U72" i="16"/>
  <c r="U71" i="16" s="1"/>
  <c r="BA70" i="16"/>
  <c r="U69" i="16"/>
  <c r="U68" i="16" s="1"/>
  <c r="U67" i="16"/>
  <c r="U66" i="16" s="1"/>
  <c r="U64" i="16"/>
  <c r="U61" i="16"/>
  <c r="U59" i="16"/>
  <c r="U58" i="16"/>
  <c r="U56" i="16"/>
  <c r="U54" i="16"/>
  <c r="U51" i="16"/>
  <c r="U45" i="16"/>
  <c r="U42" i="16"/>
  <c r="U38" i="16"/>
  <c r="U37" i="16" s="1"/>
  <c r="U31" i="16"/>
  <c r="U30" i="16" s="1"/>
  <c r="U29" i="16"/>
  <c r="U28" i="16"/>
  <c r="U26" i="16"/>
  <c r="U23" i="16"/>
  <c r="U21" i="16"/>
  <c r="U19" i="16"/>
  <c r="U17" i="16"/>
  <c r="BA15" i="16"/>
  <c r="U14" i="16"/>
  <c r="BA12" i="16"/>
  <c r="U11" i="16"/>
  <c r="BA10" i="16"/>
  <c r="U9" i="16"/>
  <c r="B92" i="1" l="1"/>
  <c r="D26" i="1"/>
  <c r="U122" i="16"/>
  <c r="U169" i="16"/>
  <c r="U174" i="16"/>
  <c r="U8" i="16"/>
  <c r="U53" i="16"/>
  <c r="G102" i="12" l="1"/>
  <c r="G106" i="12"/>
  <c r="D24" i="1" s="1"/>
  <c r="G95" i="12"/>
  <c r="G94" i="12"/>
  <c r="G93" i="12"/>
  <c r="G92" i="12"/>
  <c r="G91" i="12"/>
  <c r="G90" i="12"/>
  <c r="M84" i="12"/>
  <c r="L84" i="12"/>
  <c r="G84" i="12"/>
  <c r="M83" i="12"/>
  <c r="L83" i="12"/>
  <c r="G83" i="12"/>
  <c r="M82" i="12"/>
  <c r="L82" i="12"/>
  <c r="G82" i="12"/>
  <c r="L73" i="12"/>
  <c r="M73" i="12" s="1"/>
  <c r="G73" i="12"/>
  <c r="M69" i="12"/>
  <c r="L69" i="12"/>
  <c r="G69" i="12"/>
  <c r="L68" i="12"/>
  <c r="M68" i="12" s="1"/>
  <c r="G68" i="12"/>
  <c r="M67" i="12"/>
  <c r="L67" i="12"/>
  <c r="G67" i="12"/>
  <c r="L59" i="12"/>
  <c r="M59" i="12" s="1"/>
  <c r="G59" i="12"/>
  <c r="L58" i="12"/>
  <c r="M58" i="12" s="1"/>
  <c r="G58" i="12"/>
  <c r="L57" i="12"/>
  <c r="M57" i="12" s="1"/>
  <c r="G57" i="12"/>
  <c r="L55" i="12"/>
  <c r="M55" i="12" s="1"/>
  <c r="G55" i="12"/>
  <c r="L54" i="12"/>
  <c r="M54" i="12" s="1"/>
  <c r="G54" i="12"/>
  <c r="L49" i="12"/>
  <c r="M49" i="12" s="1"/>
  <c r="G49" i="12"/>
  <c r="G41" i="12"/>
  <c r="G39" i="12"/>
  <c r="G38" i="12"/>
  <c r="G37" i="12"/>
  <c r="L25" i="12"/>
  <c r="M25" i="12" s="1"/>
  <c r="G25" i="12"/>
  <c r="L23" i="12"/>
  <c r="M23" i="12" s="1"/>
  <c r="G23" i="12"/>
  <c r="L22" i="12"/>
  <c r="M22" i="12" s="1"/>
  <c r="G22" i="12"/>
  <c r="L21" i="12"/>
  <c r="M21" i="12" s="1"/>
  <c r="G21" i="12"/>
  <c r="L19" i="12"/>
  <c r="M19" i="12" s="1"/>
  <c r="G19" i="12"/>
  <c r="L18" i="12"/>
  <c r="M18" i="12" s="1"/>
  <c r="G18" i="12"/>
  <c r="L17" i="12"/>
  <c r="M17" i="12" s="1"/>
  <c r="G17" i="12"/>
  <c r="L12" i="12"/>
  <c r="M12" i="12" s="1"/>
  <c r="G12" i="12"/>
  <c r="L11" i="12"/>
  <c r="M11" i="12" s="1"/>
  <c r="G11" i="12"/>
  <c r="L10" i="12"/>
  <c r="M10" i="12" s="1"/>
  <c r="G10" i="12"/>
  <c r="L4" i="12"/>
  <c r="M4" i="12" s="1"/>
  <c r="G4" i="12"/>
  <c r="U109" i="10"/>
  <c r="Q109" i="10"/>
  <c r="O109" i="10"/>
  <c r="M109" i="10"/>
  <c r="K109" i="10"/>
  <c r="I109" i="10"/>
  <c r="U108" i="10"/>
  <c r="Q108" i="10"/>
  <c r="O108" i="10"/>
  <c r="M108" i="10"/>
  <c r="K108" i="10"/>
  <c r="I108" i="10"/>
  <c r="U107" i="10"/>
  <c r="Q107" i="10"/>
  <c r="O107" i="10"/>
  <c r="M107" i="10"/>
  <c r="K107" i="10"/>
  <c r="I107" i="10"/>
  <c r="U106" i="10"/>
  <c r="Q106" i="10"/>
  <c r="O106" i="10"/>
  <c r="M106" i="10"/>
  <c r="K106" i="10"/>
  <c r="I106" i="10"/>
  <c r="U105" i="10"/>
  <c r="Q105" i="10"/>
  <c r="O105" i="10"/>
  <c r="M105" i="10"/>
  <c r="K105" i="10"/>
  <c r="I105" i="10"/>
  <c r="U104" i="10"/>
  <c r="Q104" i="10"/>
  <c r="O104" i="10"/>
  <c r="M104" i="10"/>
  <c r="K104" i="10"/>
  <c r="I104" i="10"/>
  <c r="U103" i="10"/>
  <c r="Q103" i="10"/>
  <c r="O103" i="10"/>
  <c r="M103" i="10"/>
  <c r="K103" i="10"/>
  <c r="I103" i="10"/>
  <c r="U102" i="10"/>
  <c r="Q102" i="10"/>
  <c r="O102" i="10"/>
  <c r="M102" i="10"/>
  <c r="K102" i="10"/>
  <c r="I102" i="10"/>
  <c r="U101" i="10"/>
  <c r="Q101" i="10"/>
  <c r="O101" i="10"/>
  <c r="M101" i="10"/>
  <c r="K101" i="10"/>
  <c r="I101" i="10"/>
  <c r="U100" i="10"/>
  <c r="Q100" i="10"/>
  <c r="O100" i="10"/>
  <c r="M100" i="10"/>
  <c r="K100" i="10"/>
  <c r="I100" i="10"/>
  <c r="U99" i="10"/>
  <c r="Q99" i="10"/>
  <c r="O99" i="10"/>
  <c r="M99" i="10"/>
  <c r="K99" i="10"/>
  <c r="I99" i="10"/>
  <c r="U98" i="10"/>
  <c r="Q98" i="10"/>
  <c r="O98" i="10"/>
  <c r="M98" i="10"/>
  <c r="K98" i="10"/>
  <c r="I98" i="10"/>
  <c r="U97" i="10"/>
  <c r="Q97" i="10"/>
  <c r="O97" i="10"/>
  <c r="M97" i="10"/>
  <c r="K97" i="10"/>
  <c r="I97" i="10"/>
  <c r="U96" i="10"/>
  <c r="Q96" i="10"/>
  <c r="O96" i="10"/>
  <c r="M96" i="10"/>
  <c r="K96" i="10"/>
  <c r="I96" i="10"/>
  <c r="U95" i="10"/>
  <c r="Q95" i="10"/>
  <c r="O95" i="10"/>
  <c r="M95" i="10"/>
  <c r="K95" i="10"/>
  <c r="I95" i="10"/>
  <c r="U94" i="10"/>
  <c r="Q94" i="10"/>
  <c r="O94" i="10"/>
  <c r="M94" i="10"/>
  <c r="K94" i="10"/>
  <c r="I94" i="10"/>
  <c r="U93" i="10"/>
  <c r="Q93" i="10"/>
  <c r="O93" i="10"/>
  <c r="M93" i="10"/>
  <c r="K93" i="10"/>
  <c r="I93" i="10"/>
  <c r="U92" i="10"/>
  <c r="Q92" i="10"/>
  <c r="O92" i="10"/>
  <c r="M92" i="10"/>
  <c r="K92" i="10"/>
  <c r="I92" i="10"/>
  <c r="U91" i="10"/>
  <c r="Q91" i="10"/>
  <c r="O91" i="10"/>
  <c r="M91" i="10"/>
  <c r="K91" i="10"/>
  <c r="I91" i="10"/>
  <c r="U90" i="10"/>
  <c r="Q90" i="10"/>
  <c r="O90" i="10"/>
  <c r="M90" i="10"/>
  <c r="K90" i="10"/>
  <c r="I90" i="10"/>
  <c r="U89" i="10"/>
  <c r="Q89" i="10"/>
  <c r="O89" i="10"/>
  <c r="M89" i="10"/>
  <c r="K89" i="10"/>
  <c r="I89" i="10"/>
  <c r="U88" i="10"/>
  <c r="Q88" i="10"/>
  <c r="O88" i="10"/>
  <c r="M88" i="10"/>
  <c r="K88" i="10"/>
  <c r="I88" i="10"/>
  <c r="U87" i="10"/>
  <c r="Q87" i="10"/>
  <c r="O87" i="10"/>
  <c r="M87" i="10"/>
  <c r="K87" i="10"/>
  <c r="I87" i="10"/>
  <c r="U86" i="10"/>
  <c r="Q86" i="10"/>
  <c r="O86" i="10"/>
  <c r="M86" i="10"/>
  <c r="K86" i="10"/>
  <c r="I86" i="10"/>
  <c r="U85" i="10"/>
  <c r="Q85" i="10"/>
  <c r="O85" i="10"/>
  <c r="M85" i="10"/>
  <c r="K85" i="10"/>
  <c r="I85" i="10"/>
  <c r="U84" i="10"/>
  <c r="Q84" i="10"/>
  <c r="O84" i="10"/>
  <c r="M84" i="10"/>
  <c r="K84" i="10"/>
  <c r="I84" i="10"/>
  <c r="U83" i="10"/>
  <c r="Q83" i="10"/>
  <c r="O83" i="10"/>
  <c r="M83" i="10"/>
  <c r="K83" i="10"/>
  <c r="I83" i="10"/>
  <c r="U82" i="10"/>
  <c r="Q82" i="10"/>
  <c r="O82" i="10"/>
  <c r="M82" i="10"/>
  <c r="K82" i="10"/>
  <c r="I82" i="10"/>
  <c r="U81" i="10"/>
  <c r="Q81" i="10"/>
  <c r="O81" i="10"/>
  <c r="M81" i="10"/>
  <c r="K81" i="10"/>
  <c r="I81" i="10"/>
  <c r="U80" i="10"/>
  <c r="Q80" i="10"/>
  <c r="O80" i="10"/>
  <c r="M80" i="10"/>
  <c r="K80" i="10"/>
  <c r="I80" i="10"/>
  <c r="U79" i="10"/>
  <c r="Q79" i="10"/>
  <c r="O79" i="10"/>
  <c r="M79" i="10"/>
  <c r="K79" i="10"/>
  <c r="I79" i="10"/>
  <c r="U78" i="10"/>
  <c r="Q78" i="10"/>
  <c r="O78" i="10"/>
  <c r="M78" i="10"/>
  <c r="K78" i="10"/>
  <c r="I78" i="10"/>
  <c r="U77" i="10"/>
  <c r="Q77" i="10"/>
  <c r="O77" i="10"/>
  <c r="M77" i="10"/>
  <c r="K77" i="10"/>
  <c r="I77" i="10"/>
  <c r="U76" i="10"/>
  <c r="Q76" i="10"/>
  <c r="Q75" i="10" s="1"/>
  <c r="O76" i="10"/>
  <c r="O75" i="10" s="1"/>
  <c r="M76" i="10"/>
  <c r="M75" i="10" s="1"/>
  <c r="K76" i="10"/>
  <c r="I76" i="10"/>
  <c r="I75" i="10" s="1"/>
  <c r="U75" i="10"/>
  <c r="K75" i="10"/>
  <c r="U74" i="10"/>
  <c r="Q74" i="10"/>
  <c r="O74" i="10"/>
  <c r="M74" i="10"/>
  <c r="K74" i="10"/>
  <c r="I74" i="10"/>
  <c r="U73" i="10"/>
  <c r="Q73" i="10"/>
  <c r="O73" i="10"/>
  <c r="M73" i="10"/>
  <c r="K73" i="10"/>
  <c r="I73" i="10"/>
  <c r="U72" i="10"/>
  <c r="Q72" i="10"/>
  <c r="O72" i="10"/>
  <c r="M72" i="10"/>
  <c r="K72" i="10"/>
  <c r="I72" i="10"/>
  <c r="U71" i="10"/>
  <c r="Q71" i="10"/>
  <c r="O71" i="10"/>
  <c r="M71" i="10"/>
  <c r="K71" i="10"/>
  <c r="I71" i="10"/>
  <c r="U70" i="10"/>
  <c r="Q70" i="10"/>
  <c r="O70" i="10"/>
  <c r="M70" i="10"/>
  <c r="K70" i="10"/>
  <c r="I70" i="10"/>
  <c r="U69" i="10"/>
  <c r="Q69" i="10"/>
  <c r="O69" i="10"/>
  <c r="M69" i="10"/>
  <c r="K69" i="10"/>
  <c r="I69" i="10"/>
  <c r="U68" i="10"/>
  <c r="Q68" i="10"/>
  <c r="O68" i="10"/>
  <c r="M68" i="10"/>
  <c r="K68" i="10"/>
  <c r="I68" i="10"/>
  <c r="U67" i="10"/>
  <c r="Q67" i="10"/>
  <c r="O67" i="10"/>
  <c r="M67" i="10"/>
  <c r="K67" i="10"/>
  <c r="I67" i="10"/>
  <c r="U66" i="10"/>
  <c r="Q66" i="10"/>
  <c r="O66" i="10"/>
  <c r="M66" i="10"/>
  <c r="K66" i="10"/>
  <c r="I66" i="10"/>
  <c r="U65" i="10"/>
  <c r="Q65" i="10"/>
  <c r="O65" i="10"/>
  <c r="M65" i="10"/>
  <c r="K65" i="10"/>
  <c r="I65" i="10"/>
  <c r="U64" i="10"/>
  <c r="Q64" i="10"/>
  <c r="O64" i="10"/>
  <c r="M64" i="10"/>
  <c r="K64" i="10"/>
  <c r="I64" i="10"/>
  <c r="U63" i="10"/>
  <c r="Q63" i="10"/>
  <c r="O63" i="10"/>
  <c r="M63" i="10"/>
  <c r="K63" i="10"/>
  <c r="I63" i="10"/>
  <c r="U62" i="10"/>
  <c r="Q62" i="10"/>
  <c r="O62" i="10"/>
  <c r="O61" i="10" s="1"/>
  <c r="M62" i="10"/>
  <c r="K62" i="10"/>
  <c r="I62" i="10"/>
  <c r="I61" i="10" s="1"/>
  <c r="Q61" i="10"/>
  <c r="M61" i="10"/>
  <c r="U60" i="10"/>
  <c r="Q60" i="10"/>
  <c r="O60" i="10"/>
  <c r="M60" i="10"/>
  <c r="K60" i="10"/>
  <c r="I60" i="10"/>
  <c r="U59" i="10"/>
  <c r="Q59" i="10"/>
  <c r="O59" i="10"/>
  <c r="M59" i="10"/>
  <c r="K59" i="10"/>
  <c r="I59" i="10"/>
  <c r="U58" i="10"/>
  <c r="Q58" i="10"/>
  <c r="O58" i="10"/>
  <c r="M58" i="10"/>
  <c r="K58" i="10"/>
  <c r="I58" i="10"/>
  <c r="U57" i="10"/>
  <c r="Q57" i="10"/>
  <c r="O57" i="10"/>
  <c r="M57" i="10"/>
  <c r="K57" i="10"/>
  <c r="I57" i="10"/>
  <c r="U56" i="10"/>
  <c r="Q56" i="10"/>
  <c r="O56" i="10"/>
  <c r="M56" i="10"/>
  <c r="K56" i="10"/>
  <c r="I56" i="10"/>
  <c r="U55" i="10"/>
  <c r="Q55" i="10"/>
  <c r="O55" i="10"/>
  <c r="M55" i="10"/>
  <c r="K55" i="10"/>
  <c r="I55" i="10"/>
  <c r="U54" i="10"/>
  <c r="Q54" i="10"/>
  <c r="O54" i="10"/>
  <c r="M54" i="10"/>
  <c r="K54" i="10"/>
  <c r="I54" i="10"/>
  <c r="U53" i="10"/>
  <c r="Q53" i="10"/>
  <c r="O53" i="10"/>
  <c r="M53" i="10"/>
  <c r="K53" i="10"/>
  <c r="I53" i="10"/>
  <c r="U52" i="10"/>
  <c r="Q52" i="10"/>
  <c r="O52" i="10"/>
  <c r="M52" i="10"/>
  <c r="K52" i="10"/>
  <c r="I52" i="10"/>
  <c r="U51" i="10"/>
  <c r="Q51" i="10"/>
  <c r="O51" i="10"/>
  <c r="M51" i="10"/>
  <c r="K51" i="10"/>
  <c r="I51" i="10"/>
  <c r="U50" i="10"/>
  <c r="Q50" i="10"/>
  <c r="O50" i="10"/>
  <c r="M50" i="10"/>
  <c r="K50" i="10"/>
  <c r="I50" i="10"/>
  <c r="U49" i="10"/>
  <c r="Q49" i="10"/>
  <c r="O49" i="10"/>
  <c r="M49" i="10"/>
  <c r="K49" i="10"/>
  <c r="I49" i="10"/>
  <c r="U48" i="10"/>
  <c r="Q48" i="10"/>
  <c r="O48" i="10"/>
  <c r="M48" i="10"/>
  <c r="K48" i="10"/>
  <c r="I48" i="10"/>
  <c r="U47" i="10"/>
  <c r="Q47" i="10"/>
  <c r="O47" i="10"/>
  <c r="M47" i="10"/>
  <c r="K47" i="10"/>
  <c r="I47" i="10"/>
  <c r="U46" i="10"/>
  <c r="Q46" i="10"/>
  <c r="O46" i="10"/>
  <c r="M46" i="10"/>
  <c r="K46" i="10"/>
  <c r="I46" i="10"/>
  <c r="U45" i="10"/>
  <c r="Q45" i="10"/>
  <c r="O45" i="10"/>
  <c r="M45" i="10"/>
  <c r="K45" i="10"/>
  <c r="I45" i="10"/>
  <c r="U44" i="10"/>
  <c r="Q44" i="10"/>
  <c r="O44" i="10"/>
  <c r="M44" i="10"/>
  <c r="K44" i="10"/>
  <c r="I44" i="10"/>
  <c r="U43" i="10"/>
  <c r="Q43" i="10"/>
  <c r="O43" i="10"/>
  <c r="M43" i="10"/>
  <c r="K43" i="10"/>
  <c r="I43" i="10"/>
  <c r="U42" i="10"/>
  <c r="Q42" i="10"/>
  <c r="O42" i="10"/>
  <c r="M42" i="10"/>
  <c r="K42" i="10"/>
  <c r="I42" i="10"/>
  <c r="U41" i="10"/>
  <c r="Q41" i="10"/>
  <c r="O41" i="10"/>
  <c r="M41" i="10"/>
  <c r="K41" i="10"/>
  <c r="I41" i="10"/>
  <c r="U40" i="10"/>
  <c r="Q40" i="10"/>
  <c r="O40" i="10"/>
  <c r="M40" i="10"/>
  <c r="K40" i="10"/>
  <c r="I40" i="10"/>
  <c r="U39" i="10"/>
  <c r="Q39" i="10"/>
  <c r="O39" i="10"/>
  <c r="M39" i="10"/>
  <c r="K39" i="10"/>
  <c r="I39" i="10"/>
  <c r="U38" i="10"/>
  <c r="Q38" i="10"/>
  <c r="O38" i="10"/>
  <c r="M38" i="10"/>
  <c r="K38" i="10"/>
  <c r="I38" i="10"/>
  <c r="U37" i="10"/>
  <c r="Q37" i="10"/>
  <c r="O37" i="10"/>
  <c r="M37" i="10"/>
  <c r="K37" i="10"/>
  <c r="I37" i="10"/>
  <c r="U36" i="10"/>
  <c r="Q36" i="10"/>
  <c r="O36" i="10"/>
  <c r="M36" i="10"/>
  <c r="K36" i="10"/>
  <c r="I36" i="10"/>
  <c r="U35" i="10"/>
  <c r="Q35" i="10"/>
  <c r="O35" i="10"/>
  <c r="M35" i="10"/>
  <c r="K35" i="10"/>
  <c r="I35" i="10"/>
  <c r="U34" i="10"/>
  <c r="Q34" i="10"/>
  <c r="O34" i="10"/>
  <c r="M34" i="10"/>
  <c r="K34" i="10"/>
  <c r="I34" i="10"/>
  <c r="U33" i="10"/>
  <c r="Q33" i="10"/>
  <c r="O33" i="10"/>
  <c r="M33" i="10"/>
  <c r="K33" i="10"/>
  <c r="I33" i="10"/>
  <c r="U32" i="10"/>
  <c r="Q32" i="10"/>
  <c r="O32" i="10"/>
  <c r="M32" i="10"/>
  <c r="K32" i="10"/>
  <c r="I32" i="10"/>
  <c r="U31" i="10"/>
  <c r="Q31" i="10"/>
  <c r="Q30" i="10" s="1"/>
  <c r="O31" i="10"/>
  <c r="O30" i="10" s="1"/>
  <c r="M31" i="10"/>
  <c r="M30" i="10" s="1"/>
  <c r="K31" i="10"/>
  <c r="I31" i="10"/>
  <c r="I30" i="10" s="1"/>
  <c r="U29" i="10"/>
  <c r="Q29" i="10"/>
  <c r="O29" i="10"/>
  <c r="M29" i="10"/>
  <c r="K29" i="10"/>
  <c r="I29" i="10"/>
  <c r="U28" i="10"/>
  <c r="Q28" i="10"/>
  <c r="O28" i="10"/>
  <c r="M28" i="10"/>
  <c r="K28" i="10"/>
  <c r="I28" i="10"/>
  <c r="U27" i="10"/>
  <c r="Q27" i="10"/>
  <c r="O27" i="10"/>
  <c r="M27" i="10"/>
  <c r="K27" i="10"/>
  <c r="I27" i="10"/>
  <c r="U26" i="10"/>
  <c r="Q26" i="10"/>
  <c r="O26" i="10"/>
  <c r="M26" i="10"/>
  <c r="K26" i="10"/>
  <c r="I26" i="10"/>
  <c r="U25" i="10"/>
  <c r="Q25" i="10"/>
  <c r="O25" i="10"/>
  <c r="M25" i="10"/>
  <c r="K25" i="10"/>
  <c r="I25" i="10"/>
  <c r="U24" i="10"/>
  <c r="Q24" i="10"/>
  <c r="O24" i="10"/>
  <c r="M24" i="10"/>
  <c r="K24" i="10"/>
  <c r="I24" i="10"/>
  <c r="U23" i="10"/>
  <c r="Q23" i="10"/>
  <c r="O23" i="10"/>
  <c r="M23" i="10"/>
  <c r="K23" i="10"/>
  <c r="I23" i="10"/>
  <c r="U22" i="10"/>
  <c r="Q22" i="10"/>
  <c r="O22" i="10"/>
  <c r="M22" i="10"/>
  <c r="K22" i="10"/>
  <c r="I22" i="10"/>
  <c r="U21" i="10"/>
  <c r="Q21" i="10"/>
  <c r="O21" i="10"/>
  <c r="M21" i="10"/>
  <c r="K21" i="10"/>
  <c r="I21" i="10"/>
  <c r="U20" i="10"/>
  <c r="Q20" i="10"/>
  <c r="O20" i="10"/>
  <c r="M20" i="10"/>
  <c r="K20" i="10"/>
  <c r="I20" i="10"/>
  <c r="U19" i="10"/>
  <c r="Q19" i="10"/>
  <c r="O19" i="10"/>
  <c r="M19" i="10"/>
  <c r="K19" i="10"/>
  <c r="I19" i="10"/>
  <c r="U18" i="10"/>
  <c r="Q18" i="10"/>
  <c r="O18" i="10"/>
  <c r="M18" i="10"/>
  <c r="K18" i="10"/>
  <c r="I18" i="10"/>
  <c r="U17" i="10"/>
  <c r="U16" i="10" s="1"/>
  <c r="Q17" i="10"/>
  <c r="O17" i="10"/>
  <c r="O16" i="10" s="1"/>
  <c r="M17" i="10"/>
  <c r="M16" i="10" s="1"/>
  <c r="K17" i="10"/>
  <c r="K16" i="10" s="1"/>
  <c r="I17" i="10"/>
  <c r="I16" i="10" s="1"/>
  <c r="Q16" i="10"/>
  <c r="U15" i="10"/>
  <c r="Q15" i="10"/>
  <c r="O15" i="10"/>
  <c r="M15" i="10"/>
  <c r="K15" i="10"/>
  <c r="I15" i="10"/>
  <c r="U14" i="10"/>
  <c r="Q14" i="10"/>
  <c r="O14" i="10"/>
  <c r="M14" i="10"/>
  <c r="K14" i="10"/>
  <c r="I14" i="10"/>
  <c r="U13" i="10"/>
  <c r="Q13" i="10"/>
  <c r="Q12" i="10" s="1"/>
  <c r="O13" i="10"/>
  <c r="O12" i="10" s="1"/>
  <c r="M13" i="10"/>
  <c r="M12" i="10" s="1"/>
  <c r="K13" i="10"/>
  <c r="I13" i="10"/>
  <c r="I12" i="10" s="1"/>
  <c r="U12" i="10"/>
  <c r="U11" i="10"/>
  <c r="Q11" i="10"/>
  <c r="O11" i="10"/>
  <c r="M11" i="10"/>
  <c r="K11" i="10"/>
  <c r="I11" i="10"/>
  <c r="U10" i="10"/>
  <c r="Q10" i="10"/>
  <c r="O10" i="10"/>
  <c r="M10" i="10"/>
  <c r="K10" i="10"/>
  <c r="I10" i="10"/>
  <c r="U9" i="10"/>
  <c r="Q9" i="10"/>
  <c r="O9" i="10"/>
  <c r="O8" i="10" s="1"/>
  <c r="M9" i="10"/>
  <c r="M8" i="10" s="1"/>
  <c r="K9" i="10"/>
  <c r="K8" i="10" s="1"/>
  <c r="I9" i="10"/>
  <c r="U8" i="10"/>
  <c r="B91" i="1" l="1"/>
  <c r="B102" i="1" s="1"/>
  <c r="H17" i="122" s="1"/>
  <c r="H21" i="122" s="1"/>
  <c r="F23" i="122" s="1"/>
  <c r="F28" i="122" s="1"/>
  <c r="F29" i="122" s="1"/>
  <c r="D20" i="1"/>
  <c r="G97" i="12"/>
  <c r="G86" i="12"/>
  <c r="G75" i="12"/>
  <c r="G61" i="12"/>
  <c r="G43" i="12"/>
  <c r="G27" i="12"/>
  <c r="K61" i="10"/>
  <c r="U61" i="10"/>
  <c r="U30" i="10"/>
  <c r="K30" i="10"/>
  <c r="I8" i="10"/>
  <c r="Q8" i="10"/>
  <c r="K12" i="10"/>
  <c r="U238" i="7"/>
  <c r="U237" i="7" s="1"/>
  <c r="U236" i="7"/>
  <c r="U229" i="7"/>
  <c r="U220" i="7" s="1"/>
  <c r="U227" i="7"/>
  <c r="U221" i="7"/>
  <c r="U219" i="7"/>
  <c r="U217" i="7"/>
  <c r="U215" i="7"/>
  <c r="U213" i="7"/>
  <c r="U211" i="7"/>
  <c r="BA209" i="7"/>
  <c r="U208" i="7"/>
  <c r="U206" i="7"/>
  <c r="U205" i="7" s="1"/>
  <c r="U202" i="7"/>
  <c r="BA201" i="7"/>
  <c r="U200" i="7"/>
  <c r="U198" i="7"/>
  <c r="U196" i="7"/>
  <c r="U194" i="7"/>
  <c r="U192" i="7"/>
  <c r="U190" i="7"/>
  <c r="U189" i="7"/>
  <c r="U187" i="7"/>
  <c r="U185" i="7"/>
  <c r="U184" i="7" s="1"/>
  <c r="U183" i="7"/>
  <c r="U182" i="7"/>
  <c r="U180" i="7"/>
  <c r="U179" i="7"/>
  <c r="U176" i="7"/>
  <c r="U175" i="7"/>
  <c r="U174" i="7"/>
  <c r="U172" i="7"/>
  <c r="U171" i="7" s="1"/>
  <c r="U170" i="7"/>
  <c r="BA169" i="7"/>
  <c r="U168" i="7"/>
  <c r="U166" i="7"/>
  <c r="U165" i="7"/>
  <c r="BA164" i="7"/>
  <c r="BA163" i="7"/>
  <c r="U162" i="7"/>
  <c r="U161" i="7"/>
  <c r="U160" i="7"/>
  <c r="U159" i="7"/>
  <c r="U158" i="7"/>
  <c r="U157" i="7"/>
  <c r="U156" i="7"/>
  <c r="BA155" i="7"/>
  <c r="U154" i="7"/>
  <c r="U153" i="7"/>
  <c r="U152" i="7"/>
  <c r="U151" i="7"/>
  <c r="U148" i="7"/>
  <c r="U147" i="7" s="1"/>
  <c r="U146" i="7"/>
  <c r="U144" i="7"/>
  <c r="U142" i="7"/>
  <c r="U140" i="7"/>
  <c r="U139" i="7" s="1"/>
  <c r="U138" i="7"/>
  <c r="U136" i="7"/>
  <c r="U135" i="7" s="1"/>
  <c r="U134" i="7"/>
  <c r="U133" i="7" s="1"/>
  <c r="U132" i="7"/>
  <c r="U131" i="7"/>
  <c r="U130" i="7"/>
  <c r="U129" i="7"/>
  <c r="U128" i="7"/>
  <c r="U122" i="7"/>
  <c r="U120" i="7"/>
  <c r="BA118" i="7"/>
  <c r="U117" i="7"/>
  <c r="U115" i="7"/>
  <c r="U112" i="7"/>
  <c r="U110" i="7"/>
  <c r="U108" i="7"/>
  <c r="BA106" i="7"/>
  <c r="U105" i="7"/>
  <c r="U104" i="7"/>
  <c r="U102" i="7"/>
  <c r="U100" i="7"/>
  <c r="U98" i="7"/>
  <c r="BA96" i="7"/>
  <c r="U95" i="7"/>
  <c r="U94" i="7"/>
  <c r="U92" i="7"/>
  <c r="U91" i="7"/>
  <c r="BA90" i="7"/>
  <c r="U89" i="7"/>
  <c r="U88" i="7"/>
  <c r="BA87" i="7"/>
  <c r="U86" i="7"/>
  <c r="U83" i="7"/>
  <c r="U82" i="7" s="1"/>
  <c r="U80" i="7"/>
  <c r="U77" i="7"/>
  <c r="U75" i="7"/>
  <c r="U74" i="7"/>
  <c r="U72" i="7"/>
  <c r="U69" i="7" s="1"/>
  <c r="U70" i="7"/>
  <c r="U67" i="7"/>
  <c r="U60" i="7"/>
  <c r="U57" i="7"/>
  <c r="U52" i="7"/>
  <c r="U46" i="7"/>
  <c r="U39" i="7"/>
  <c r="U38" i="7" s="1"/>
  <c r="U37" i="7"/>
  <c r="U36" i="7"/>
  <c r="U34" i="7"/>
  <c r="U31" i="7"/>
  <c r="U29" i="7"/>
  <c r="U27" i="7"/>
  <c r="BA25" i="7"/>
  <c r="U24" i="7"/>
  <c r="BA22" i="7"/>
  <c r="U21" i="7"/>
  <c r="BA19" i="7"/>
  <c r="U18" i="7"/>
  <c r="BA16" i="7"/>
  <c r="U15" i="7"/>
  <c r="U14" i="7"/>
  <c r="U11" i="7"/>
  <c r="BA10" i="7"/>
  <c r="U9" i="7"/>
  <c r="U8" i="7" s="1"/>
  <c r="U114" i="7" l="1"/>
  <c r="U150" i="7"/>
  <c r="U85" i="7"/>
  <c r="U93" i="7"/>
  <c r="U197" i="7"/>
  <c r="E85" i="1"/>
  <c r="E84" i="1"/>
  <c r="E83" i="1"/>
  <c r="E82" i="1"/>
  <c r="E81" i="1"/>
  <c r="E79" i="1"/>
  <c r="E78" i="1"/>
  <c r="E77" i="1"/>
  <c r="E76" i="1"/>
  <c r="E75" i="1"/>
  <c r="E73" i="1"/>
  <c r="E72" i="1"/>
  <c r="E71" i="1"/>
  <c r="E70" i="1"/>
  <c r="E69" i="1"/>
  <c r="E67" i="1"/>
  <c r="E66" i="1"/>
  <c r="E65" i="1"/>
  <c r="E64" i="1"/>
  <c r="E63" i="1"/>
  <c r="E61" i="1"/>
  <c r="E60" i="1"/>
  <c r="E59" i="1"/>
  <c r="E58" i="1"/>
  <c r="E57" i="1"/>
  <c r="E55" i="1"/>
  <c r="E54" i="1"/>
  <c r="E53" i="1"/>
  <c r="E52" i="1"/>
  <c r="E51" i="1"/>
  <c r="E49" i="1"/>
  <c r="E48" i="1"/>
  <c r="E47" i="1"/>
  <c r="E46" i="1"/>
  <c r="E45" i="1"/>
  <c r="E43" i="1"/>
  <c r="E42" i="1"/>
  <c r="E41" i="1"/>
  <c r="E40" i="1"/>
  <c r="E39" i="1"/>
  <c r="E37" i="1"/>
  <c r="E36" i="1"/>
  <c r="E35" i="1"/>
  <c r="E34" i="1"/>
  <c r="E33" i="1"/>
  <c r="E31" i="1"/>
  <c r="E30" i="1"/>
  <c r="E29" i="1"/>
  <c r="E28" i="1"/>
  <c r="E27" i="1"/>
  <c r="E25" i="1"/>
  <c r="E24" i="1"/>
  <c r="E23" i="1"/>
  <c r="E22" i="1"/>
  <c r="E21" i="1"/>
  <c r="D86" i="1" l="1"/>
  <c r="E68" i="1"/>
  <c r="E20" i="1"/>
  <c r="E50" i="1"/>
  <c r="E38" i="1"/>
  <c r="E44" i="1"/>
  <c r="E62" i="1"/>
  <c r="E80" i="1"/>
  <c r="E74" i="1"/>
  <c r="E56" i="1"/>
  <c r="E32" i="1"/>
  <c r="E26" i="1"/>
  <c r="E86" i="1" l="1"/>
</calcChain>
</file>

<file path=xl/comments1.xml><?xml version="1.0" encoding="utf-8"?>
<comments xmlns="http://schemas.openxmlformats.org/spreadsheetml/2006/main">
  <authors>
    <author>Radim Štěpánek</author>
    <author>Pavel Veternik</author>
  </authors>
  <commentList>
    <comment ref="C11" authorId="0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H11" authorId="0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C12" author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H12" authorId="0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C13" authorId="0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D13" authorId="1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sharedStrings.xml><?xml version="1.0" encoding="utf-8"?>
<sst xmlns="http://schemas.openxmlformats.org/spreadsheetml/2006/main" count="16681" uniqueCount="2206">
  <si>
    <t xml:space="preserve">Název stavby:                       </t>
  </si>
  <si>
    <t xml:space="preserve">                                                            </t>
  </si>
  <si>
    <t xml:space="preserve">Místo stavby:                           </t>
  </si>
  <si>
    <t xml:space="preserve">                                                             </t>
  </si>
  <si>
    <t xml:space="preserve">Investor:                                        </t>
  </si>
  <si>
    <t xml:space="preserve">             </t>
  </si>
  <si>
    <t xml:space="preserve">Zpracovatel:   </t>
  </si>
  <si>
    <t xml:space="preserve">                                                       </t>
  </si>
  <si>
    <t xml:space="preserve">Zodpovědný projektant:             </t>
  </si>
  <si>
    <t>Ing. Zdeněk Žák</t>
  </si>
  <si>
    <t xml:space="preserve">Vypracoval:                                  </t>
  </si>
  <si>
    <t xml:space="preserve">Datum:                                          </t>
  </si>
  <si>
    <t>bez DPH</t>
  </si>
  <si>
    <t>S DPH</t>
  </si>
  <si>
    <t>Stavební část</t>
  </si>
  <si>
    <t>Vzduchotechnika</t>
  </si>
  <si>
    <t>Vytápění</t>
  </si>
  <si>
    <t>Silnoproud, slaboproud</t>
  </si>
  <si>
    <t>REKONSTRUKCE 13 BYTOVÝCH JEDNOTEK V BRNĚ - ŽIDENICÍCH IV/2022</t>
  </si>
  <si>
    <t xml:space="preserve">Statutární město Brno, Dominikánské náměstí 196/1, 60200 Brno </t>
  </si>
  <si>
    <t>SO 01 JÍLKOVA 201</t>
  </si>
  <si>
    <t>Plynoinstalace, ZTI</t>
  </si>
  <si>
    <t>SO 02 VÁCLAVKOVA 4</t>
  </si>
  <si>
    <t>SO 03 VELECKÉHO 30</t>
  </si>
  <si>
    <t>SO 04 KULDOVA 5</t>
  </si>
  <si>
    <t>SO 05 KULDOVA 9</t>
  </si>
  <si>
    <t>SOUČET CELKEM</t>
  </si>
  <si>
    <t>VN</t>
  </si>
  <si>
    <t>Vedlejší náklady</t>
  </si>
  <si>
    <t>Malby</t>
  </si>
  <si>
    <t>784</t>
  </si>
  <si>
    <t>Obklady keramické</t>
  </si>
  <si>
    <t>781</t>
  </si>
  <si>
    <t>Podlahy povlakové</t>
  </si>
  <si>
    <t>776</t>
  </si>
  <si>
    <t>Podlahy vlysové a parketové</t>
  </si>
  <si>
    <t>775</t>
  </si>
  <si>
    <t>Podlahy z dlaždic a obklady</t>
  </si>
  <si>
    <t>771</t>
  </si>
  <si>
    <t>Konstrukce truhlářské</t>
  </si>
  <si>
    <t>766</t>
  </si>
  <si>
    <t>Konstrukce tesařské</t>
  </si>
  <si>
    <t>762</t>
  </si>
  <si>
    <t>Izolace tepelné</t>
  </si>
  <si>
    <t>713</t>
  </si>
  <si>
    <t>Izolace proti vodě</t>
  </si>
  <si>
    <t>711</t>
  </si>
  <si>
    <t>Staveništní přesun hmot</t>
  </si>
  <si>
    <t>99</t>
  </si>
  <si>
    <t>Prorážení otvorů</t>
  </si>
  <si>
    <t>97</t>
  </si>
  <si>
    <t>Bourání konstrukcí</t>
  </si>
  <si>
    <t>96</t>
  </si>
  <si>
    <t>Dokončovací kce na pozem.stav.</t>
  </si>
  <si>
    <t>95</t>
  </si>
  <si>
    <t>Přípočty</t>
  </si>
  <si>
    <t>90</t>
  </si>
  <si>
    <t>Podlahy a podlahové konstrukce</t>
  </si>
  <si>
    <t>63</t>
  </si>
  <si>
    <t>Upravy povrchů vnitřní</t>
  </si>
  <si>
    <t>61</t>
  </si>
  <si>
    <t>Svislé a kompletní konstrukce</t>
  </si>
  <si>
    <t>3</t>
  </si>
  <si>
    <t>Celkem</t>
  </si>
  <si>
    <t>Název</t>
  </si>
  <si>
    <t>%</t>
  </si>
  <si>
    <t>JÍLKOVA 2487/201, ŽIDENICE, 61 500 BRNO</t>
  </si>
  <si>
    <t xml:space="preserve">Položkový rozpočet </t>
  </si>
  <si>
    <t>#TypZaznamu#</t>
  </si>
  <si>
    <t>S:</t>
  </si>
  <si>
    <t>STA</t>
  </si>
  <si>
    <t>O:</t>
  </si>
  <si>
    <t>OBJ</t>
  </si>
  <si>
    <t>R:</t>
  </si>
  <si>
    <t>ROZ</t>
  </si>
  <si>
    <t>C:</t>
  </si>
  <si>
    <t>CAS_STR</t>
  </si>
  <si>
    <t>P.č.</t>
  </si>
  <si>
    <t>Číslo položky</t>
  </si>
  <si>
    <t>Název položky</t>
  </si>
  <si>
    <t>MJ</t>
  </si>
  <si>
    <t>množství</t>
  </si>
  <si>
    <t>cena / MJ</t>
  </si>
  <si>
    <t>Dodávka</t>
  </si>
  <si>
    <t>Dodávka celk.</t>
  </si>
  <si>
    <t>Montáž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</si>
  <si>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</si>
  <si>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</si>
  <si>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</si>
  <si>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</si>
  <si>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</si>
  <si>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</si>
  <si>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</si>
  <si>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</si>
  <si>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</t>
  </si>
  <si>
    <t>Nhod / MJ</t>
  </si>
  <si>
    <t>Nhod celk.</t>
  </si>
  <si>
    <t>Díl:</t>
  </si>
  <si>
    <t>DIL</t>
  </si>
  <si>
    <t>310236261RT1</t>
  </si>
  <si>
    <t>Zazdívka otvorů pl. 0,09 m2 cihlami, tl. zdi 60 cm, s použitím suché maltové směsi</t>
  </si>
  <si>
    <t>kus</t>
  </si>
  <si>
    <t>POL1_0</t>
  </si>
  <si>
    <t>Zazdívka otvorů v obvodovém zdivů po odkouření z vafek</t>
  </si>
  <si>
    <t>POP</t>
  </si>
  <si>
    <t>317941121R00</t>
  </si>
  <si>
    <t>Osazení ocelových válcovaných L nosníků</t>
  </si>
  <si>
    <t>t</t>
  </si>
  <si>
    <t>0,0016*1*2</t>
  </si>
  <si>
    <t>VV</t>
  </si>
  <si>
    <t>0,0016*1,1*2</t>
  </si>
  <si>
    <t>15411665R</t>
  </si>
  <si>
    <t>Profil L rovnoramenný S235JR 35/35 x 3 mm</t>
  </si>
  <si>
    <t>POL3_0</t>
  </si>
  <si>
    <t>310238211RT1</t>
  </si>
  <si>
    <t>Zazdívka otvorů plochy do 1 m2 cihlami na MVC, s použitím suché maltové směsi</t>
  </si>
  <si>
    <t>m3</t>
  </si>
  <si>
    <t>Zazdívka po okenním otvoru na wc</t>
  </si>
  <si>
    <t>0,46*0,72*0,3</t>
  </si>
  <si>
    <t>342255020RT2</t>
  </si>
  <si>
    <t>Příčky z desek pórobetonových tl. 50 mm, desky 600 x 250 x 50 mm</t>
  </si>
  <si>
    <t>m2</t>
  </si>
  <si>
    <t>Obezdění potrubí na wc</t>
  </si>
  <si>
    <t>0,61*2,75</t>
  </si>
  <si>
    <t>347016123R00</t>
  </si>
  <si>
    <t>Předstěna SDK, tl. 100 mm,ocel. kce CW, 1x desky impregnované 12,5 mm bez izol.</t>
  </si>
  <si>
    <t>Instalační předstěna v koupelně</t>
  </si>
  <si>
    <t>1,66*2,6</t>
  </si>
  <si>
    <t>Předstěna SDK, tl. 150 mm,ocel. kce CW, 1x desky impregnované 12,5 mm bez izol</t>
  </si>
  <si>
    <t>Předstěna instalačního modulu WC</t>
  </si>
  <si>
    <t>0,8*1,25+0,15*0,8</t>
  </si>
  <si>
    <t>342255022RT1</t>
  </si>
  <si>
    <t>Příčky z desek pórobetonových tl. 75 mm, desky 599 x 249 x 75 mm</t>
  </si>
  <si>
    <t>1,2*2,75-0,72*2,02</t>
  </si>
  <si>
    <t>342255024RT1</t>
  </si>
  <si>
    <t>Příčky z desek pórobetonových tl. 100 mm, desky 599 x 249 x 100 mm</t>
  </si>
  <si>
    <t>2*2,75-0,8*2,02+1,15*2,75</t>
  </si>
  <si>
    <t>342264051RT3</t>
  </si>
  <si>
    <t>Podhled sádrokartonový na zavěšenou ocel. konstr., desky standard impreg. tl. 12,5 mm, bez izolace</t>
  </si>
  <si>
    <t>06, 05, 02:1,1+11,6+2,95</t>
  </si>
  <si>
    <t>Dopláštěná nad horními poličkami:3,42*0,4</t>
  </si>
  <si>
    <t>342264051RT1</t>
  </si>
  <si>
    <t>Podhled sádrokartonový na zavěšenou ocel. konstr., desky standard tl. 12,5 mm, bez izolace</t>
  </si>
  <si>
    <t>01, 03, 04:4,6+19,25*2</t>
  </si>
  <si>
    <t>342264101R00</t>
  </si>
  <si>
    <t>Osazení reviz. dvířek do SDK podhledu, do 0,25 m2</t>
  </si>
  <si>
    <t>Dodávka revizních dvířek 250x250mm, Dodávka revizních dvířek 250x250mm</t>
  </si>
  <si>
    <t>602016195R00</t>
  </si>
  <si>
    <t>Penetrace hloubková stěn, vč. dodávky materiálu</t>
  </si>
  <si>
    <t>01:9,75*2,7-(0,9*2,02*2+0,8*2,02*2+0,7*2,02+1*2,02)</t>
  </si>
  <si>
    <t>02:7,30*2,7-(0,8*2,02)</t>
  </si>
  <si>
    <t>03:17,5*2,9-(0,9*2,02+1,63*1,59)+0,37*6,45</t>
  </si>
  <si>
    <t>04:17,5*2,9-(0,9*2,02+1,63*1,59)+0,37*6,45</t>
  </si>
  <si>
    <t>05:4,4*2,7-(0,7*2,02)</t>
  </si>
  <si>
    <t>06:14*2,7-(0,8*2,02+1,6*1,58)+0,37*6,4</t>
  </si>
  <si>
    <t>612421311R00</t>
  </si>
  <si>
    <t>Oprava vápen.omítek stěn do 30 % pl. - hrubých</t>
  </si>
  <si>
    <t>01:7,65*2,7-(0,9*2,02*2+0,8*2,02*2+0,7*2,02+1*2,02)</t>
  </si>
  <si>
    <t>05:2,2*2,7</t>
  </si>
  <si>
    <t>06:12*2,7-(1,6*1,58)+0,37*6,4</t>
  </si>
  <si>
    <t>612481211RT8</t>
  </si>
  <si>
    <t>Montáž výztužné sítě(perlinky)do stěrky-vnit.stěny, včetně výztužné sítě a stěrkového tmelu</t>
  </si>
  <si>
    <t>01:1,2*2,7-(0,7*2,02)</t>
  </si>
  <si>
    <t>02:1,15*2,7</t>
  </si>
  <si>
    <t>05:2,6*2,7-(0,7*2,02)</t>
  </si>
  <si>
    <t>06:2*2,7-(0,8*2,02)</t>
  </si>
  <si>
    <t>612421615R00</t>
  </si>
  <si>
    <t>Omítka vnitřní zdiva, MVC, hrubá zatřená</t>
  </si>
  <si>
    <t>02:4,75*2,7-(0,8*2,02)</t>
  </si>
  <si>
    <t>05:0,46*0,72</t>
  </si>
  <si>
    <t>612474410R00</t>
  </si>
  <si>
    <t>Omítka stěn vnitřní tenkovrstvá vápenná - štuk</t>
  </si>
  <si>
    <t>02:5,7*0,6</t>
  </si>
  <si>
    <t>05:4,4*0,5</t>
  </si>
  <si>
    <t>06:14*2,7-(0,8*2,02+1,6*1,58+4,9*0,6)+0,37*6,4</t>
  </si>
  <si>
    <t>610991111R00</t>
  </si>
  <si>
    <t>Zakrývání výplní vnitřních otvorů</t>
  </si>
  <si>
    <t>1,63*1,59*2+1,6*1,58</t>
  </si>
  <si>
    <t>632411904R00</t>
  </si>
  <si>
    <t>Penetrace savých podkladů 0,25 l/m2, vč. dodávky penetrace</t>
  </si>
  <si>
    <t>635111032R00</t>
  </si>
  <si>
    <t>Podlaha 2E35,desky 2x12,5+20mm minerál.iz.</t>
  </si>
  <si>
    <t>4,6+2,95+19,25+19,25+1+11,6</t>
  </si>
  <si>
    <t>713121111R00</t>
  </si>
  <si>
    <t>Montáž tepelné izolace podlah na sucho, jednovrstvá</t>
  </si>
  <si>
    <t>607153590R</t>
  </si>
  <si>
    <t>Deska dřevovláknitá  1350x600x 20 mm, rovná hrana, min. 250kg/m3</t>
  </si>
  <si>
    <t>631591115R00</t>
  </si>
  <si>
    <t>Násyp pod podlahy z keramického granulátu, keramické kamenivo pro stavební účely D+M</t>
  </si>
  <si>
    <t>03, 04, 06:0,09*(19,25+19,25+11,6)</t>
  </si>
  <si>
    <t>611481211RT8</t>
  </si>
  <si>
    <t xml:space="preserve">Montáž výztužné sítě (perlinky) do stěrky-podlahy, včetně výztužné sítě a stěrkového tmelu </t>
  </si>
  <si>
    <t>900      RT3</t>
  </si>
  <si>
    <t xml:space="preserve">HZS Stavební dělník - čistění komínových průduchů, Práce v tarifní třídě 6 </t>
  </si>
  <si>
    <t>h</t>
  </si>
  <si>
    <t>20</t>
  </si>
  <si>
    <t>952901111R00</t>
  </si>
  <si>
    <t>Vyčištění budov o výšce podlaží do 4 m</t>
  </si>
  <si>
    <t>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</t>
  </si>
  <si>
    <t>953941119R00</t>
  </si>
  <si>
    <t>Osazení komínových dvířek</t>
  </si>
  <si>
    <t>Dodávka komínovích revizních dvířek 140x140mm</t>
  </si>
  <si>
    <t>Izolované revizní dvířka provedena z ocelového plechu, pokryté lakem chránícím před případnou korozí. Uzamykatelné zámkem.</t>
  </si>
  <si>
    <t>Osazení revizních dvířek ZTI</t>
  </si>
  <si>
    <t>553476571R</t>
  </si>
  <si>
    <t>Dvířka revizní do zdiva 150x300 mm, do vlhkého prostředí</t>
  </si>
  <si>
    <t>968061125R00</t>
  </si>
  <si>
    <t>Vyvěšení dřevěných dveřních křídel pl. do 2 m2</t>
  </si>
  <si>
    <t>968083021R00</t>
  </si>
  <si>
    <t>Vybourání plastových dveří plných pl. do 2 m2</t>
  </si>
  <si>
    <t>včetně vyvěšení plastového křídla</t>
  </si>
  <si>
    <t>01*2,02</t>
  </si>
  <si>
    <t>968062455R00</t>
  </si>
  <si>
    <t>Vybourání dřevěných dveřních zárubní pl. do 2 m2</t>
  </si>
  <si>
    <t>0,9*2,02*2+0,8*2,02</t>
  </si>
  <si>
    <t>965082923R00</t>
  </si>
  <si>
    <t>Odstranění násypu tl. do 10 cm, plocha nad 2 m2</t>
  </si>
  <si>
    <t>(4,55+3,4+0,85+12)*0,06</t>
  </si>
  <si>
    <t>965082933R00</t>
  </si>
  <si>
    <t>Odstranění násypu tl. do 20 cm, plocha nad 2 m2</t>
  </si>
  <si>
    <t>19,25*2*0,115</t>
  </si>
  <si>
    <t>965081713RT2</t>
  </si>
  <si>
    <t>Bourání dlažeb keramických tl.10 mm, nad 1 m2, sbíječka, dlaždice keramické</t>
  </si>
  <si>
    <t>968083001R00</t>
  </si>
  <si>
    <t>Vybourání plastových oken do 1 m2</t>
  </si>
  <si>
    <t>0,46*0,72</t>
  </si>
  <si>
    <t>962031113R00</t>
  </si>
  <si>
    <t>Bourání příček z cihel pálených plných tl. 65 mm</t>
  </si>
  <si>
    <t>(0,9+2+1)*2,75-(0,9*2,02+0,7*2,02)</t>
  </si>
  <si>
    <t>965081413R00</t>
  </si>
  <si>
    <t>Bourání podlah z xylolitu litého plochy nad 1 m2</t>
  </si>
  <si>
    <t>4,55+12+0,85</t>
  </si>
  <si>
    <t>965042141RT4</t>
  </si>
  <si>
    <t>Bourání mazanin betonových tl. 10 cm, nad 4 m2, pneumat. kladivo, tl. mazaniny 8 - 10 cm</t>
  </si>
  <si>
    <t>(4,55+3,4+0,85+12)*0,08</t>
  </si>
  <si>
    <t>978059531R00</t>
  </si>
  <si>
    <t>Odsekání vnitřních obkladů stěn nad 2 m2</t>
  </si>
  <si>
    <t>4,4*1,4+3*2+4,3*2</t>
  </si>
  <si>
    <t>978013191R00</t>
  </si>
  <si>
    <t>Otlučení omítek vnitřních stěn v rozsahu do 100 %</t>
  </si>
  <si>
    <t>Koupelna</t>
  </si>
  <si>
    <t>8,5*2,75-(0,8*2,02)</t>
  </si>
  <si>
    <t>978011191R00</t>
  </si>
  <si>
    <t>Otlučení omítek vnitřních vápenných stropů do 100%, vč. odstranení rákosu</t>
  </si>
  <si>
    <t>4,55+3,4+19,25+19,25+0,85+12</t>
  </si>
  <si>
    <t>978013141R00</t>
  </si>
  <si>
    <t>Otlučení omítek vnitřních stěn v rozsahu do 30 %</t>
  </si>
  <si>
    <t>971033251R00</t>
  </si>
  <si>
    <t>Vybourání otv. zeď cihel. 0,0225 m2, tl. do 45cm, MVC</t>
  </si>
  <si>
    <t>979082111R00</t>
  </si>
  <si>
    <t>Vnitrostaveništní doprava suti do 10 m</t>
  </si>
  <si>
    <t>979081111R00</t>
  </si>
  <si>
    <t>Odvoz suti a vybour. hmot na skládku do 1 km</t>
  </si>
  <si>
    <t>979081121R00</t>
  </si>
  <si>
    <t>Příplatek k odvozu za každých dalších 10 km</t>
  </si>
  <si>
    <t>979990107R00</t>
  </si>
  <si>
    <t>Poplatek za uložení suti - směs betonu, cihel, dřeva, skupina odpadu 170904</t>
  </si>
  <si>
    <t>998011001R00</t>
  </si>
  <si>
    <t>Přesun hmot pro budovy zděné výšky do 6 m</t>
  </si>
  <si>
    <t>711212002RT3</t>
  </si>
  <si>
    <t>Izolace proti vodě a vlhkosti, hydroizolační povlak - nátěr nebo stěrka, vč. dodávky stěrky, tl. 2 mm</t>
  </si>
  <si>
    <t>2,95+5,7*0,2+1,8*2</t>
  </si>
  <si>
    <t>998711101R00</t>
  </si>
  <si>
    <t>Přesun hmot pro izolace proti vodě, výšky do 6 m</t>
  </si>
  <si>
    <t>713131130R00</t>
  </si>
  <si>
    <t>Montáž tepelné izolace stěn vložením do nosné rámové konstrukce</t>
  </si>
  <si>
    <t>1,66*2,7</t>
  </si>
  <si>
    <t>63150890R</t>
  </si>
  <si>
    <t>Plsť příčková (akustická skelná vata) 60 mm</t>
  </si>
  <si>
    <t>4,482*1,08</t>
  </si>
  <si>
    <t>713191100RT9</t>
  </si>
  <si>
    <t>Položení separační fólie, včetně dodávky PE fólie</t>
  </si>
  <si>
    <t>998713101R00</t>
  </si>
  <si>
    <t>Přesun hmot pro izolace tepelné, výšky do 6 m</t>
  </si>
  <si>
    <t>762522811R00</t>
  </si>
  <si>
    <t>Demontáž podlah s polštáři z prken tl. do 32 mm</t>
  </si>
  <si>
    <t>19,25*2</t>
  </si>
  <si>
    <t>766825821R00</t>
  </si>
  <si>
    <t>Demontáž vestavěných skříní 2křídlových</t>
  </si>
  <si>
    <t>766812830R00</t>
  </si>
  <si>
    <t xml:space="preserve">Demontáž kuchyňských linek </t>
  </si>
  <si>
    <t>766670011R00</t>
  </si>
  <si>
    <t>Montáž obložkové zárubně a dřevěného křídla dveří</t>
  </si>
  <si>
    <t>642942111RT3</t>
  </si>
  <si>
    <t>Osazení zárubní dveřních ocelových, pl. do 2,5 m2, včetně dodávky zárubně 700 x 1970 x 100 mm</t>
  </si>
  <si>
    <t>včetně nátěru</t>
  </si>
  <si>
    <t>61181510R</t>
  </si>
  <si>
    <t>Zárubeň obložková NORMAL š. 60 cm/st. 6-17 cm, CPL buk, hruška, olše, ořech AM, teak</t>
  </si>
  <si>
    <t>61181511R</t>
  </si>
  <si>
    <t>Zárubeň obložková NORMAL š. 70 cm/st. 6-17 cm, CPL buk, hruška, olše, ořech AM, teak</t>
  </si>
  <si>
    <t>61181512R</t>
  </si>
  <si>
    <t>Zárubeň obložková NORMAL š. 80 cm/st. 6-17 cm, CPL buk, hruška, olše, ořech AM, teak</t>
  </si>
  <si>
    <t>61160623R</t>
  </si>
  <si>
    <t>Dveře vnitřní CPL 0,2 KLASIK 2/3 sklo 1kř. 80x197, 16 dekorů, dveře D1</t>
  </si>
  <si>
    <t>611601201R</t>
  </si>
  <si>
    <t>Dveře vnitřní CPL 0,2 KLASIK plné 1kř. 60x197 cm, 16 dekorů, dveře D2</t>
  </si>
  <si>
    <t>611601202R</t>
  </si>
  <si>
    <t>Dveře vnitřní CPL 0,2 KLASIK plné 1kř. 70x197 cm, 16 dekorů, dveře D3</t>
  </si>
  <si>
    <t>Dodávka a montáž vstupních bytových dveří, 16 dekorů, dveře D4</t>
  </si>
  <si>
    <t>Cena zahrnuje montáž, betonáž nové zárubně, zednické zapravení, štítky, kování klika/koule</t>
  </si>
  <si>
    <t>klíče, zárubeň, křídlo, práh, kukátko, dopravu a řádnou certifikaci</t>
  </si>
  <si>
    <t>Dveře vnitřní CPL 0,2 KLASIK plné 1kř. 70x197 cm, 16 dekorů, dveře D5</t>
  </si>
  <si>
    <t>775981113RU2</t>
  </si>
  <si>
    <t>Lišta hliníková přechodová, včetně dodávky přech. lišty, na hmoždinky</t>
  </si>
  <si>
    <t>m</t>
  </si>
  <si>
    <t>0,8+0,8+0,7</t>
  </si>
  <si>
    <t>766812115R00</t>
  </si>
  <si>
    <t>Dodávka a montáž kuchyňské linky</t>
  </si>
  <si>
    <t>kpl</t>
  </si>
  <si>
    <t>dodávka a montáž včetně vybavení - dřezu, digestoře, vestavhé trouby, sklokeramické desky, viz samostatný výkres projektové dokumentace, lednice a myčka není součástí dodávky</t>
  </si>
  <si>
    <t>998766101R00</t>
  </si>
  <si>
    <t>Přesun hmot pro truhlářské konstr., výšky do 6 m</t>
  </si>
  <si>
    <t>771101101R00</t>
  </si>
  <si>
    <t>Vysávání podlah prům.vysavačem pro pokládku dlažby</t>
  </si>
  <si>
    <t>771101210RT1</t>
  </si>
  <si>
    <t>Penetrace podkladu pod dlažby, vč. dodávky penetračního nátěru</t>
  </si>
  <si>
    <t>771575111RU2</t>
  </si>
  <si>
    <t>Montáž podlah keram.,hladké, tmel, 33x33 cm, vč. dodávky flex. lepidla a spárovacího tmele</t>
  </si>
  <si>
    <t>59782033R</t>
  </si>
  <si>
    <t>Keramické dlaždice 33x33 cm , dle výběru investora</t>
  </si>
  <si>
    <t>771579793RT3</t>
  </si>
  <si>
    <t>Příplatek za vodoodpudivou spárovací hmotu, plošně, keram.dlažba, vč spár hmoty</t>
  </si>
  <si>
    <t>0,35+0,73+1,1+0,53+1,7+0,13</t>
  </si>
  <si>
    <t>781497111R00</t>
  </si>
  <si>
    <t>998771101R00</t>
  </si>
  <si>
    <t>Přesun hmot pro podlahy z dlaždic, výšky do 6 m</t>
  </si>
  <si>
    <t>775521800R00</t>
  </si>
  <si>
    <t>Demontáž podlah vlysových přibíjených včetně lišt</t>
  </si>
  <si>
    <t>775101101R00</t>
  </si>
  <si>
    <t>Vysávání podlah prům.vysavačem,podlahy vlys,parket</t>
  </si>
  <si>
    <t>775541400R00</t>
  </si>
  <si>
    <t>Položení podlah lamelových se zámkovým spojem</t>
  </si>
  <si>
    <t>611942193R</t>
  </si>
  <si>
    <t>Podlaha plovoucí vinylová click systém 5,5 mm, s integrovanou podložkou spec XI.2, dekory dřeva</t>
  </si>
  <si>
    <t>775413040R00</t>
  </si>
  <si>
    <t>Montáž podlahové lišty lepením, včetně dodávky lepení</t>
  </si>
  <si>
    <t>16,85*2+13,5</t>
  </si>
  <si>
    <t>Dodávka vinylové lišty se spojovacím zámkem</t>
  </si>
  <si>
    <t>998775101R00</t>
  </si>
  <si>
    <t>Přesun hmot pro podlahy vlysové, výšky do 6 m</t>
  </si>
  <si>
    <t>776511810RT2</t>
  </si>
  <si>
    <t>Odstranění PVC a koberců lepených bez podložky, z ploch 10 - 20 m2</t>
  </si>
  <si>
    <t>4,55+0,85</t>
  </si>
  <si>
    <t>776511820RT2</t>
  </si>
  <si>
    <t>Odstranění PVC a koberců lepených s podložkou, z ploch 10 - 20 m2</t>
  </si>
  <si>
    <t>Demontáž včetně podkladní desky z hobry</t>
  </si>
  <si>
    <t>776401800R00</t>
  </si>
  <si>
    <t>Demontáž soklíků nebo lišt, pryžových nebo z PVC</t>
  </si>
  <si>
    <t>9,56-0,9*4-00,8-0,7</t>
  </si>
  <si>
    <t>8,4</t>
  </si>
  <si>
    <t>781101210RT1</t>
  </si>
  <si>
    <t>Penetrace podkladu pod obklady, vč. dodávky penetračního nátěru</t>
  </si>
  <si>
    <t>6,5*2+3,7*2+5*0,6</t>
  </si>
  <si>
    <t>781475118RU1</t>
  </si>
  <si>
    <t>Obklad vnitřní stěn keramický, do tmele, 20x40 cm, vč. dodávky flex. lepidla a spárovacího tmele</t>
  </si>
  <si>
    <t>včetně zasilikování v rozích místnosti, kolem zařizovacích předmětů a přechod obklad dlažba</t>
  </si>
  <si>
    <t>6,5*2+4*2+0,15</t>
  </si>
  <si>
    <t>Keramické obkladačky 20x40 cm, dle výběru investora</t>
  </si>
  <si>
    <t>21,15*1,08</t>
  </si>
  <si>
    <t>781475124RU2</t>
  </si>
  <si>
    <t>Obklad vnitřní stěn keramický, do tmele, 60x60 cm, vč. dodávky flex. lepidla a spárovacího tmele</t>
  </si>
  <si>
    <t>5*0,6</t>
  </si>
  <si>
    <t>Keramické obkladačky 60x60 cm , dle výběru investora</t>
  </si>
  <si>
    <t>3*1,08</t>
  </si>
  <si>
    <t>Lišta hliníková ukončovacích, rohových k obkladům, vč dodávky lišty a montáže</t>
  </si>
  <si>
    <t>6,5+2+2+3,7+0,8+2</t>
  </si>
  <si>
    <t>998781101R00</t>
  </si>
  <si>
    <t>Přesun hmot pro obklady keramické, výšky do 6 m</t>
  </si>
  <si>
    <t>784402801R00</t>
  </si>
  <si>
    <t>Odstranění malby oškrábáním v místnosti H do 3,8 m</t>
  </si>
  <si>
    <t>784011222RT2</t>
  </si>
  <si>
    <t>Zakrytí podlah, včetně odstranění, včetně papírové lepenky</t>
  </si>
  <si>
    <t>784161101R00</t>
  </si>
  <si>
    <t>Penetrace podkladu nátěrem 1x, včetně materiálu</t>
  </si>
  <si>
    <t>01:9,75*2,65+4,6</t>
  </si>
  <si>
    <t>02:7,35*0,6+2,95</t>
  </si>
  <si>
    <t>03:17,5*2,8+19,25</t>
  </si>
  <si>
    <t>04:17,5*2,8+19,25</t>
  </si>
  <si>
    <t>05:4,4*0,5+1</t>
  </si>
  <si>
    <t>06:14*2,65-5*0,6+11,6</t>
  </si>
  <si>
    <t>784165512R00</t>
  </si>
  <si>
    <t>Malba, bílá, bez penetrace, 2 x, včetně materiálu</t>
  </si>
  <si>
    <t>005121010R</t>
  </si>
  <si>
    <t>Vybudování zařízení staveniště</t>
  </si>
  <si>
    <t>Soubor</t>
  </si>
  <si>
    <t/>
  </si>
  <si>
    <t>END</t>
  </si>
  <si>
    <t>Brno Židenice</t>
  </si>
  <si>
    <t>UNIPROJEKT spol.s r.o. nám. Míru 120, 666 01 Tišnov</t>
  </si>
  <si>
    <t>Pozice</t>
  </si>
  <si>
    <t>Měrná jednotka</t>
  </si>
  <si>
    <t xml:space="preserve">Počet </t>
  </si>
  <si>
    <t>Cena dodávky jednotková</t>
  </si>
  <si>
    <t>Montáž%</t>
  </si>
  <si>
    <t>Cena montáže jednotková</t>
  </si>
  <si>
    <t>Cena dodávky celkem</t>
  </si>
  <si>
    <t>Cena montáže celkem</t>
  </si>
  <si>
    <t>Poz. 
číslo</t>
  </si>
  <si>
    <t>Platné pro byt Jílkova 201</t>
  </si>
  <si>
    <t>Zařízení č. 1 - Větrání sociálního zázemí</t>
  </si>
  <si>
    <t>1.01</t>
  </si>
  <si>
    <t>Ventilátor potrubní diagonální, Qv = 200m3/h, 150Pa</t>
  </si>
  <si>
    <t>ks</t>
  </si>
  <si>
    <t>vč.těsné zpětné klapky</t>
  </si>
  <si>
    <t>1.02</t>
  </si>
  <si>
    <t>Ventilátor jednotkový axiální, Qv = 50m3/h, 150Pa</t>
  </si>
  <si>
    <t>vč.zpětné klapky, doběhového relé</t>
  </si>
  <si>
    <t>1.03</t>
  </si>
  <si>
    <t>Hluktlumicí izolovaná ohebná hadice Al</t>
  </si>
  <si>
    <t>bm</t>
  </si>
  <si>
    <t>D 100</t>
  </si>
  <si>
    <t>1.04</t>
  </si>
  <si>
    <t>Talířový ventil</t>
  </si>
  <si>
    <t>d 125mm, vč. zděře</t>
  </si>
  <si>
    <t>1.05</t>
  </si>
  <si>
    <t>Ohebná hadice Al</t>
  </si>
  <si>
    <t>D 125</t>
  </si>
  <si>
    <t>1.06</t>
  </si>
  <si>
    <t>Výfukový segment, krycí pletivová mřížka</t>
  </si>
  <si>
    <t>1.07</t>
  </si>
  <si>
    <t>Potrubí a tvarovky spiro safe do průměru:</t>
  </si>
  <si>
    <t xml:space="preserve"> 125 / 40 % tvar. dílů</t>
  </si>
  <si>
    <t>Kaučuková polepová iizolace s Al folii, tl. 20mm</t>
  </si>
  <si>
    <t>Zařízení č. 2 - Příprava pro digestoř</t>
  </si>
  <si>
    <t>2.01</t>
  </si>
  <si>
    <t>Těsná zpětná klapka RSKW 125</t>
  </si>
  <si>
    <t>2.02</t>
  </si>
  <si>
    <t>Napojení do komínového tělesa</t>
  </si>
  <si>
    <t>2.03</t>
  </si>
  <si>
    <t>Výfuková žaluzie d 125 - REZERVA</t>
  </si>
  <si>
    <t>RAL dle ARCH</t>
  </si>
  <si>
    <t>2.04</t>
  </si>
  <si>
    <t>Doplňkový materiál</t>
  </si>
  <si>
    <t>Montážní, těsnící a spojovací materiál</t>
  </si>
  <si>
    <t>1</t>
  </si>
  <si>
    <t>Zaměření před realizací, koordinace tras s ostatními profesemi</t>
  </si>
  <si>
    <t>Prověření komínu na stavbě</t>
  </si>
  <si>
    <t>Ztížená montáž potrubí a izolace v šachtě</t>
  </si>
  <si>
    <t>2</t>
  </si>
  <si>
    <t>Transport, pčesun hmot</t>
  </si>
  <si>
    <t>Projekční cena dodávka + montáž</t>
  </si>
  <si>
    <t>Projekční cena celkem</t>
  </si>
  <si>
    <t>SO01 JÍLKOVA 201, BYT č.2</t>
  </si>
  <si>
    <t>D1.4.e)f) ZAŘÍZENÍ ZTI, PLYNU</t>
  </si>
  <si>
    <t>721</t>
  </si>
  <si>
    <t>Vnitřní kanalizace</t>
  </si>
  <si>
    <t>722</t>
  </si>
  <si>
    <t>Vnitřní vodovod</t>
  </si>
  <si>
    <t>723</t>
  </si>
  <si>
    <t>Vnitřní plynovod</t>
  </si>
  <si>
    <t>725</t>
  </si>
  <si>
    <t>Zařizovací předměty</t>
  </si>
  <si>
    <t>612451111R00</t>
  </si>
  <si>
    <t>Omítka vnitřní zdiva, MC, hrubá zatřená</t>
  </si>
  <si>
    <t>612451121R00</t>
  </si>
  <si>
    <t>Omítka vnitřní zdiva, cementová (MC), hladká</t>
  </si>
  <si>
    <t>612421121R00</t>
  </si>
  <si>
    <t>Oprava vápen.omítek stěn do 5 % pl. - hladkých</t>
  </si>
  <si>
    <t>974031164R00</t>
  </si>
  <si>
    <t>Vysekání rýh ve zdi cihelné 15 x 15 cm</t>
  </si>
  <si>
    <t>Příplatek k odvozu za každý další 1 km</t>
  </si>
  <si>
    <t>721140802R00</t>
  </si>
  <si>
    <t>Demontáž potrubí litinového DN 100</t>
  </si>
  <si>
    <t>721290822R00</t>
  </si>
  <si>
    <t>Přesun vybouraných hmot - kanalizace, H 6 - 12 m</t>
  </si>
  <si>
    <t>721194104R00</t>
  </si>
  <si>
    <t>Vyvedení odpadních výpustek D 40 x 1,8</t>
  </si>
  <si>
    <t>721194105R00</t>
  </si>
  <si>
    <t>Vyvedení odpadních výpustek D 50 x 1,8</t>
  </si>
  <si>
    <t>721194109R00</t>
  </si>
  <si>
    <t>Vyvedení odpadních výpustek D 110 x 2,3</t>
  </si>
  <si>
    <t>721290123R00</t>
  </si>
  <si>
    <t>Zkouška těsnosti kanalizace kouřem DN 300 mm</t>
  </si>
  <si>
    <t>721176102R00</t>
  </si>
  <si>
    <t>Potrubí HT připojovací D 40 x 1,8 mm</t>
  </si>
  <si>
    <t>721176103R00</t>
  </si>
  <si>
    <t>Potrubí HT připojovací D 50 x 1,8 mm</t>
  </si>
  <si>
    <t>721176114R00</t>
  </si>
  <si>
    <t>Potrubí HT odpadní svislé D 75 x 1,9 mm</t>
  </si>
  <si>
    <t>721176115R00</t>
  </si>
  <si>
    <t>Potrubí HT odpadní svislé D 110 x 2,7 mm</t>
  </si>
  <si>
    <t>721PC</t>
  </si>
  <si>
    <t>Nálevkový kalich  pro úkapy, odtok DN32, s přídavnou mechanickou zápachovou uzávěrkou</t>
  </si>
  <si>
    <t>721170965R00</t>
  </si>
  <si>
    <t>Provedení opravy vnitřní kanalizace, potrubí plastové, propojení dosavadního potrubí, D 110 mm</t>
  </si>
  <si>
    <t>998721201R00</t>
  </si>
  <si>
    <t>Přesun hmot pro vnitřní kanalizaci, výšky do 6 m</t>
  </si>
  <si>
    <t>722130803R00</t>
  </si>
  <si>
    <t>Demontáž potrubí ocelových závitových DN 50</t>
  </si>
  <si>
    <t>722290822R00</t>
  </si>
  <si>
    <t>Přesun vybouraných hmot - vodovody, H 6 - 12 m</t>
  </si>
  <si>
    <t>722190401R00</t>
  </si>
  <si>
    <t>Vyvedení a upevnění výpustek DN 15</t>
  </si>
  <si>
    <t>722280108R00</t>
  </si>
  <si>
    <t>Tlaková zkouška vodovodního potrubí DN 50</t>
  </si>
  <si>
    <t>722290234R00</t>
  </si>
  <si>
    <t>Proplach a dezinfekce vodovod.potrubí DN 80</t>
  </si>
  <si>
    <t>722181211RT7</t>
  </si>
  <si>
    <t>Izolace návleková  tl. stěny 6 mm, vnitřní průměr 22 mm</t>
  </si>
  <si>
    <t>722181211RT9</t>
  </si>
  <si>
    <t>Izolace návleková tl. stěny 6 mm, vnitřní průměr 28 mm</t>
  </si>
  <si>
    <t>722181214RT7</t>
  </si>
  <si>
    <t>Izolace návleková tl. stěny 20 mm, vnitřní průměr 22 mm</t>
  </si>
  <si>
    <t>722-PC</t>
  </si>
  <si>
    <t>Izolace návleková  tl.30mm, vnitřní průměr 32mm</t>
  </si>
  <si>
    <t>Potrubí PP-RCT D20 +tv., +uložení do korýtek</t>
  </si>
  <si>
    <t>Potrubí PP-RCT D25 +tv., +uložení do korýtek</t>
  </si>
  <si>
    <t>722176112R00</t>
  </si>
  <si>
    <t>Montáž rozvodů z plastů polyfúz. svařováním D 20mm</t>
  </si>
  <si>
    <t>722176113R00</t>
  </si>
  <si>
    <t>Montáž rozvodů z plastů polyfúz. svařováním D 25mm</t>
  </si>
  <si>
    <t>722182001RT1</t>
  </si>
  <si>
    <t>Montáž izol.skruží na potrubí přímé DN 25,sam.spoj, samolepicí spoj nebo rychlouzávěr</t>
  </si>
  <si>
    <t>722PC</t>
  </si>
  <si>
    <t>Kohout kulový voda  šoupátko G 1/2"</t>
  </si>
  <si>
    <t>Kohout kulový voda  šoupátko G 3/4"</t>
  </si>
  <si>
    <t>Kohout kulový voda s odvodněním G1/2"</t>
  </si>
  <si>
    <t>5511001810R</t>
  </si>
  <si>
    <t>Ventil zpětný G 1/2"</t>
  </si>
  <si>
    <t>Vodoměr bytový SV , ER-AM Q3 1,6m3/hod+rád.modul</t>
  </si>
  <si>
    <t>722269112R00</t>
  </si>
  <si>
    <t>Montáž vodoměru závitového jdnovt. suchob. G3/4"</t>
  </si>
  <si>
    <t>722239101R00</t>
  </si>
  <si>
    <t>Montáž vodovodních armatur 2závity, G 1/2"</t>
  </si>
  <si>
    <t>722239102R00</t>
  </si>
  <si>
    <t>Montáž vodovodních armatur 2závity, G 3/4</t>
  </si>
  <si>
    <t>738129411R00</t>
  </si>
  <si>
    <t>Nádoba expanzní 8l/10barů</t>
  </si>
  <si>
    <t>732339101R00</t>
  </si>
  <si>
    <t>Montáž nádoby expanzní tlakové 12 l</t>
  </si>
  <si>
    <t>soubor</t>
  </si>
  <si>
    <t>Čerpadlo cirkulační mokroběžné, Qmax=7,1l/min, H=1,1m,0,01kW/230V+mont.</t>
  </si>
  <si>
    <t>734253111R00</t>
  </si>
  <si>
    <t>Ventil pojistný  DN 15, FF x 1,8 bar</t>
  </si>
  <si>
    <t>551100302R</t>
  </si>
  <si>
    <t>Filtr závitový FIV.08412 mosaz PN 20 FF 1/2"</t>
  </si>
  <si>
    <t>722190901R00</t>
  </si>
  <si>
    <t>Uzavření/otevření vodovodního potrubí při opravě</t>
  </si>
  <si>
    <t>722170922R00</t>
  </si>
  <si>
    <t>Oprava plastového potrubí, spojka přímá, vnější závit 25 x 3/4"</t>
  </si>
  <si>
    <t>998722201R00</t>
  </si>
  <si>
    <t>Přesun hmot pro vnitřní vodovod, výšky do 6 m</t>
  </si>
  <si>
    <t>723120804R00</t>
  </si>
  <si>
    <t>Demontáž potrubí svařovaného závitového do DN 25 mm</t>
  </si>
  <si>
    <t>723290821R00</t>
  </si>
  <si>
    <t>Přesun vybouraných hmot - plynovody, H do 6 m</t>
  </si>
  <si>
    <t>723163104R00</t>
  </si>
  <si>
    <t>Potrubí z měděných plynových trubek D 22 x 1,0 mm</t>
  </si>
  <si>
    <t>723163105R00</t>
  </si>
  <si>
    <t>Potrubí z měděných plynových trubek D 28 x 1,5 mm</t>
  </si>
  <si>
    <t>723164104RT3</t>
  </si>
  <si>
    <t>Montáž potrubí z měděných trubek D 22 mm, spoj lisovaný</t>
  </si>
  <si>
    <t>723164105RT3</t>
  </si>
  <si>
    <t>Montáž potrubí z měděných trubek D 28 mm, spoj lisovaný</t>
  </si>
  <si>
    <t>551310013R</t>
  </si>
  <si>
    <t>Kohout kulový plyn FUTURGAS FIV.80010 3/4" páčka</t>
  </si>
  <si>
    <t>723239102R00</t>
  </si>
  <si>
    <t>Montáž plynovodních armatur, 2 závity, G 3/4"</t>
  </si>
  <si>
    <t>723190909R00</t>
  </si>
  <si>
    <t>Zkouška tlaková  plynového potrubí</t>
  </si>
  <si>
    <t>723190907R00</t>
  </si>
  <si>
    <t>Odvzdušnění a napuštění plynového potrubí</t>
  </si>
  <si>
    <t>723-PC</t>
  </si>
  <si>
    <t>Revizní zpráva</t>
  </si>
  <si>
    <t>723190901R00</t>
  </si>
  <si>
    <t>Uzavření nebo otevření plynového potrubí</t>
  </si>
  <si>
    <t>998723201R00</t>
  </si>
  <si>
    <t>Přesun hmot pro vnitřní plynovod, výšky do 6 m</t>
  </si>
  <si>
    <t>725110814R00</t>
  </si>
  <si>
    <t>Demontáž klozetů kombinovaných</t>
  </si>
  <si>
    <t>725210821R00</t>
  </si>
  <si>
    <t>Demontáž umyvadel bez výtokových armatur</t>
  </si>
  <si>
    <t>725240812R00</t>
  </si>
  <si>
    <t>Demontáž sprchových mís bez výtokových armatur</t>
  </si>
  <si>
    <t>725820802R00</t>
  </si>
  <si>
    <t>Demontáž baterie stojánkové do 1otvoru</t>
  </si>
  <si>
    <t>725820801R00</t>
  </si>
  <si>
    <t>Demontáž baterie nástěnné do G 3/4</t>
  </si>
  <si>
    <t>725610810R00</t>
  </si>
  <si>
    <t>Demontáž plynového sporáku</t>
  </si>
  <si>
    <t>725530823R00</t>
  </si>
  <si>
    <t>Demontáž, zásobník elektrický tlakový  200 l</t>
  </si>
  <si>
    <t>725650805R00</t>
  </si>
  <si>
    <t>Demontáž těles otopných plynových podokenních</t>
  </si>
  <si>
    <t>725590811R00</t>
  </si>
  <si>
    <t>Přesun vybouranou hmot, zařizovací předměty H 6 m</t>
  </si>
  <si>
    <t>725014131RT1</t>
  </si>
  <si>
    <t xml:space="preserve">Klozet závěsný 530*360*350mm + sedátko se zpomal., včetně sedátka v bílé barvě </t>
  </si>
  <si>
    <t>725119306R00</t>
  </si>
  <si>
    <t>Montáž klozetu závěsného</t>
  </si>
  <si>
    <t>726211321R00</t>
  </si>
  <si>
    <t>Modul-WC do SDK, h 112 cm</t>
  </si>
  <si>
    <t>725119402R00</t>
  </si>
  <si>
    <t>Montáž předstěnových systémů do sádrokartonu</t>
  </si>
  <si>
    <t>28696752R</t>
  </si>
  <si>
    <t>Tlačítko ovládací plastové bílá/chrom/bílá</t>
  </si>
  <si>
    <t>725-PC</t>
  </si>
  <si>
    <t>Předstěnové systémy-souprava pro tlumení hluku WC, + mont.</t>
  </si>
  <si>
    <t>725017132R00</t>
  </si>
  <si>
    <t>Umyvadlo na šrouby  550 x 470 mm, bílé</t>
  </si>
  <si>
    <t>725017331R00</t>
  </si>
  <si>
    <t>Umývátko asymetrické s otvorem , bílé</t>
  </si>
  <si>
    <t>725219401R00</t>
  </si>
  <si>
    <t>Montáž umyvadel na šrouby do zdiva</t>
  </si>
  <si>
    <t>725823121RT1</t>
  </si>
  <si>
    <t>Baterie umyvadlová stoján. ruční, vč. otvír.odpadu, standardní</t>
  </si>
  <si>
    <t>725829301R00</t>
  </si>
  <si>
    <t>Montáž baterie umyv.a dřezové stojánkové</t>
  </si>
  <si>
    <t>725860213R00</t>
  </si>
  <si>
    <t>Sifon umyvadlový D 32, 40 mm</t>
  </si>
  <si>
    <t>725869101R00</t>
  </si>
  <si>
    <t>Montáž uzávěrek zápach.umyvadlových D 32</t>
  </si>
  <si>
    <t>725819201R00</t>
  </si>
  <si>
    <t>Montáž ventilu nástěnného  G 1/2</t>
  </si>
  <si>
    <t>725814106R00</t>
  </si>
  <si>
    <t>Ventil rohový s filtrem  DN 15 x DN 15</t>
  </si>
  <si>
    <t>Baterie sprchová nástěnná ruční, s příslušenství, standardní</t>
  </si>
  <si>
    <t>725849200R00</t>
  </si>
  <si>
    <t>Montáž baterií sprchových, nastavitelná výška</t>
  </si>
  <si>
    <t>642938225R</t>
  </si>
  <si>
    <t>Vanička sprchová keramická 1/4kruh 80x80 cm, bílá, v. 10 cm, protiskluzová+mont</t>
  </si>
  <si>
    <t>55428080.AR</t>
  </si>
  <si>
    <t>Sprchová zástěna čtvercová 80x80x185 cm, +mont.</t>
  </si>
  <si>
    <t>725860222RT1</t>
  </si>
  <si>
    <t>Sifon sprchový PP  D 40/50 mm, samočisticí, stavitelný odpad 6/4 ", krytka nerez</t>
  </si>
  <si>
    <t>725829301RT2</t>
  </si>
  <si>
    <t>Montáž baterie  dřezové stojánkové, včetně baterie</t>
  </si>
  <si>
    <t>725869204R00</t>
  </si>
  <si>
    <t>Montáž uzávěrek zápach.dřez.jednoduchý D 40</t>
  </si>
  <si>
    <t>725860188RT1</t>
  </si>
  <si>
    <t>Sifon pračkový D 40/50 mm, podomítkový, suchá zápachová klapka</t>
  </si>
  <si>
    <t>55141106R</t>
  </si>
  <si>
    <t>Ventil rohový pračkový 1/2" x 3/4", se zpětnou klapkou</t>
  </si>
  <si>
    <t>998725201R00</t>
  </si>
  <si>
    <t>Přesun hmot pro zařizovací předměty, výšky do 6 m</t>
  </si>
  <si>
    <t>Pořad. číslo</t>
  </si>
  <si>
    <t>Dodáv. /montáž</t>
  </si>
  <si>
    <t>Dodávky a montáže zařízení: 
Popis položky</t>
  </si>
  <si>
    <t>Mno žství</t>
  </si>
  <si>
    <t>celkem (Kč)</t>
  </si>
  <si>
    <t>Cena dodávky 1ks</t>
  </si>
  <si>
    <t>Montáž  procent</t>
  </si>
  <si>
    <t>Cena montáže</t>
  </si>
  <si>
    <t>Cena D+M</t>
  </si>
  <si>
    <t>731. Kotelny</t>
  </si>
  <si>
    <t>D+M</t>
  </si>
  <si>
    <t>Plynový nástěnný kondenzační kotel
s vestavěným nerez zásobníkem tv o objemu 40 litrů</t>
  </si>
  <si>
    <t xml:space="preserve">Výkon kotle pro vytápění: 3,4-20kw 
Výkon kotle pro ohřev TV: 3,4-24kw </t>
  </si>
  <si>
    <r>
      <rPr>
        <u/>
        <sz val="8"/>
        <rFont val="Arial CE"/>
        <charset val="238"/>
      </rPr>
      <t>Součástí kotle je:</t>
    </r>
    <r>
      <rPr>
        <sz val="8"/>
        <rFont val="Arial CE"/>
        <family val="2"/>
        <charset val="238"/>
      </rPr>
      <t xml:space="preserve">
- nerezový výměník
- vestavěný nerez zásobník TV o objemu 40litrů
- expanzní nádoba topného systému 7,5 litrů
- oběhové modulační čerpadlo
- pojistný ventil topného systému 3bary
- trojcestný rozdělovací ventil</t>
    </r>
  </si>
  <si>
    <t>Třída NOx: 6
Spotřeba ZP: max. 2,61 m3/hod</t>
  </si>
  <si>
    <t>Příslušenství ke kotli</t>
  </si>
  <si>
    <t xml:space="preserve"> 1.1</t>
  </si>
  <si>
    <t>Redukce koaxiálního odkouření Ø 60/100 – 80/125 mm</t>
  </si>
  <si>
    <t>sada</t>
  </si>
  <si>
    <t xml:space="preserve"> 1.2</t>
  </si>
  <si>
    <t>Čidlo venkovní teploty - drátová</t>
  </si>
  <si>
    <t xml:space="preserve"> 1.3</t>
  </si>
  <si>
    <t>Programovatelný prostorový termostat s týdenním programem
drátové provedení</t>
  </si>
  <si>
    <t>Odkouření/sání kotle</t>
  </si>
  <si>
    <t>vyvedeno nad střechu domu stávajícím komínovým průduchem</t>
  </si>
  <si>
    <t>Kouřovod pro kotle - koaxiální plastový systém DN80/125</t>
  </si>
  <si>
    <t xml:space="preserve"> 2.1</t>
  </si>
  <si>
    <t>Revizní T-kus se změnou směru; DN80/125</t>
  </si>
  <si>
    <t xml:space="preserve"> 2.2</t>
  </si>
  <si>
    <t>Ttrubka s hrdlem; 0,5 m; DN80/100</t>
  </si>
  <si>
    <t xml:space="preserve"> 2.3</t>
  </si>
  <si>
    <t>Ttrubka s hrdlem; 0,25 m; DN80/100</t>
  </si>
  <si>
    <t>Komín 13m</t>
  </si>
  <si>
    <t xml:space="preserve"> 2.4</t>
  </si>
  <si>
    <t>Patní koleno 87° – Ø 80 mm s kotvením</t>
  </si>
  <si>
    <t xml:space="preserve"> 2.5</t>
  </si>
  <si>
    <t>Flexibilní plastové potrubí vnitřní Ø 80 mm</t>
  </si>
  <si>
    <t xml:space="preserve"> 2.6</t>
  </si>
  <si>
    <t>Komínová ukončovací hlavice (plast) Ø 80 mm</t>
  </si>
  <si>
    <t>komplet</t>
  </si>
  <si>
    <t xml:space="preserve"> 2.7</t>
  </si>
  <si>
    <t>M</t>
  </si>
  <si>
    <t>Revize komínové cesty</t>
  </si>
  <si>
    <t>731. Kotelny celkem</t>
  </si>
  <si>
    <t>733. Rozvod potrubí</t>
  </si>
  <si>
    <t>Trubky měděné včetně tvarovek a uložení</t>
  </si>
  <si>
    <t>Spojování lisovacími tvarovkami</t>
  </si>
  <si>
    <t>Rozvody kompletní včetně tavrovek a uložení a montáže</t>
  </si>
  <si>
    <t>Rozvody vedené k tělesům podlahou ve vrstvě vyrovnávacího násypu, u kotle volně,</t>
  </si>
  <si>
    <t>Stoupačky od kotle a přípojky k tělesům zasekány do stěn</t>
  </si>
  <si>
    <t>Prořez 7%</t>
  </si>
  <si>
    <t>733.1</t>
  </si>
  <si>
    <t>15x1</t>
  </si>
  <si>
    <t>733.2</t>
  </si>
  <si>
    <t>18x1</t>
  </si>
  <si>
    <t>733.3</t>
  </si>
  <si>
    <t>22x1</t>
  </si>
  <si>
    <t>733.4</t>
  </si>
  <si>
    <t>Pomocný, kotvící a spojovací materiál, uložení, závěsy pro potrubí</t>
  </si>
  <si>
    <t>733. Rozvod potrubí - celkem</t>
  </si>
  <si>
    <t>734. Armatury</t>
  </si>
  <si>
    <t>Armatury pro připojení otopných těles:</t>
  </si>
  <si>
    <t>Desková tělesa s vestavěným ventilem se spodním pravým napojením budou připojeny na otopnou soustavu pomocí:</t>
  </si>
  <si>
    <t>734.1</t>
  </si>
  <si>
    <t>Kit pro tělesa s vestavěným ventilem v rozsahu:
- ruční termostatické hlavice
- regulační a uzavírací H-šroubení rohové
- dvojice svěrných šroubení na měděné potrubí 15x1</t>
  </si>
  <si>
    <t>kity</t>
  </si>
  <si>
    <t>Trubkové žebříky se spodním středovým napojením budou připojeny na otopnou soustavu pomocí:</t>
  </si>
  <si>
    <t>734.2</t>
  </si>
  <si>
    <t>Kit pro žebříky se steřdovým připojením v rozsahu:
- ruční termostatické hlavice
- regulační a uzavírací H-ventil rohový
- dvojice svěrných šroubení na měděné potrubí 15x1</t>
  </si>
  <si>
    <t>kit</t>
  </si>
  <si>
    <t>734.3</t>
  </si>
  <si>
    <t xml:space="preserve">Elektrická topná tyč s regulátorem - 300W </t>
  </si>
  <si>
    <t>734.4</t>
  </si>
  <si>
    <t>Kulový kohout DN 20</t>
  </si>
  <si>
    <t>734.5</t>
  </si>
  <si>
    <t>Magentický filtr DN 20</t>
  </si>
  <si>
    <t>734.6</t>
  </si>
  <si>
    <t>Vypouštěcí kohout DN 15</t>
  </si>
  <si>
    <t>734. Armatury - celkem</t>
  </si>
  <si>
    <t>735. Otopná tělesa</t>
  </si>
  <si>
    <t>Otopná desková tělesa s vestavěným ventilem - bílá barva</t>
  </si>
  <si>
    <t>spodní pravé připojení ze stěny</t>
  </si>
  <si>
    <t>735.1</t>
  </si>
  <si>
    <t>21-040040-60</t>
  </si>
  <si>
    <t>735.2</t>
  </si>
  <si>
    <t>22-050140-60</t>
  </si>
  <si>
    <t>735.3</t>
  </si>
  <si>
    <t>22-060140-60</t>
  </si>
  <si>
    <t>Trubkové žebříky - bílá barva</t>
  </si>
  <si>
    <t>středové spodní připojení ze stěny</t>
  </si>
  <si>
    <t>735.4</t>
  </si>
  <si>
    <t>Ž 150.050-M</t>
  </si>
  <si>
    <t>735. Otopná tělesa - celkem</t>
  </si>
  <si>
    <t>713. Tepelné izolace</t>
  </si>
  <si>
    <t>Izolace měděných rozvodů vedených stěnami a v podlaze bytu k tělesům</t>
  </si>
  <si>
    <t>Potrubní pouzdro z pěnového polyetylenu pro měděné potrubí</t>
  </si>
  <si>
    <t>713.1</t>
  </si>
  <si>
    <t>Izolace d15/15 mm pro Cu 15.1</t>
  </si>
  <si>
    <t>713.2</t>
  </si>
  <si>
    <t>Izolace d18/15 mm pro Cu 18.1</t>
  </si>
  <si>
    <t>713.3</t>
  </si>
  <si>
    <t>Izolace d22/20 mm pro Cu 22.1</t>
  </si>
  <si>
    <t>713. Tepelné izolace -celkem</t>
  </si>
  <si>
    <t>800. HZS</t>
  </si>
  <si>
    <t>H1</t>
  </si>
  <si>
    <t>Topná zkouška</t>
  </si>
  <si>
    <t>hod</t>
  </si>
  <si>
    <t>H2</t>
  </si>
  <si>
    <t>Autorizované uvedení kotle do provozu</t>
  </si>
  <si>
    <t>H3</t>
  </si>
  <si>
    <t>Komplexní zkoušky, revize, zaškolení</t>
  </si>
  <si>
    <t>H4</t>
  </si>
  <si>
    <t>Zaregulování topné soustavy</t>
  </si>
  <si>
    <t>H5</t>
  </si>
  <si>
    <t>Propláchnutí a napuštění topného systému upravenou vodou 
(celkem 55 litrů)</t>
  </si>
  <si>
    <t>H6</t>
  </si>
  <si>
    <t>Stavební výpomoc (zhotovení prostupů, sekání drážek, zapravení po instalaci)</t>
  </si>
  <si>
    <t>HZS - celkem</t>
  </si>
  <si>
    <t>Demontáže</t>
  </si>
  <si>
    <t>Demontován bude celý stávající topný systém bytu v rozsahu:</t>
  </si>
  <si>
    <t>Dem1</t>
  </si>
  <si>
    <t>Demontáž odkouření/sání plynových podokenních topidel -vedeno přes fasádu</t>
  </si>
  <si>
    <t>Součástí demontáží bude i odvoz a ekologická likvidace</t>
  </si>
  <si>
    <t>Demontáže - celkem</t>
  </si>
  <si>
    <t>VÁCLAVKOVA 2867/4, ŽIDENICE, 61 500 BRNO</t>
  </si>
  <si>
    <t>60</t>
  </si>
  <si>
    <t>Úpravy povrchů, omítky</t>
  </si>
  <si>
    <t>Zazdívka po okenním otvoru na wc a koupelně</t>
  </si>
  <si>
    <t>(0,45*0,57*0,3)*2</t>
  </si>
  <si>
    <t>0,81*1,25+0,15*0,81</t>
  </si>
  <si>
    <t>342261112RS3</t>
  </si>
  <si>
    <t>Příčka sádrokarton. ocel.kce, 1x oplášť. tl.100 mm, desky standard impreg.tl.12,5 mm, minerál tl. 6 cm</t>
  </si>
  <si>
    <t>1,05*2,75</t>
  </si>
  <si>
    <t>342261111RT3</t>
  </si>
  <si>
    <t>Příčka sádrokarton. ocel.kce, 1x oplášť. tl. 75 mm, desky standard impreg.tl.12,5 mm, minerál tl. 5 cm</t>
  </si>
  <si>
    <t>3,55*2,75-(0,8*2,02+0,7*2,02)</t>
  </si>
  <si>
    <t>342262411RS3</t>
  </si>
  <si>
    <t>Příčka SDK instalační 1x OK, 2x opl. tl. 210 mm, desky stand. impreg.tl.12,5 mm, minerál tl. 2x4 cm</t>
  </si>
  <si>
    <t>0,46*2,75</t>
  </si>
  <si>
    <t>03, 04, 05:3,75+1,15+12</t>
  </si>
  <si>
    <t>Dopláštěná nad horními poličkami:4,22*0,4</t>
  </si>
  <si>
    <t>01, 02:5,15+16,15</t>
  </si>
  <si>
    <t>Dodávka revizních dvířek 250x250mm</t>
  </si>
  <si>
    <t>01:10,15*2,7-(0,9*2,02*2+0,8*2,02*2+0,7*2,02)</t>
  </si>
  <si>
    <t>02:16,6*2,7-(0,9*2,02+1,82*1,49)+0,31*6,6+0,39*6</t>
  </si>
  <si>
    <t>03:8,3*2,7-(0,8*2,02)</t>
  </si>
  <si>
    <t>04:5*2,6-(0,7*2,02)</t>
  </si>
  <si>
    <t>05:14,5*2,7-(0,8*2,02+1,65*1,53)+0,31*6,2</t>
  </si>
  <si>
    <t>01:5,75*2,7-(0,9*2,02+0,8*2,02)</t>
  </si>
  <si>
    <t>05:14,15*2,7-(0,8*2,02+1,65*1,53)+0,31*6,3</t>
  </si>
  <si>
    <t>03:5,05*2,7</t>
  </si>
  <si>
    <t>04:2,15*2,7</t>
  </si>
  <si>
    <t>01:6,6*2,7-(0,9*2,02*2+0,8*2,02)</t>
  </si>
  <si>
    <t>02:16,6*2,7-(0,9*2,02+1,82*1,49)+0,39*6+0,31*6,6</t>
  </si>
  <si>
    <t>03:5,05*0,6</t>
  </si>
  <si>
    <t>04:2,15*0,5</t>
  </si>
  <si>
    <t>1,65*1,53+1,82*1,49</t>
  </si>
  <si>
    <t>5,15+16,15+3,75+1,15+12</t>
  </si>
  <si>
    <t>Deska dřevovláknitá 1350x600x 20 mm, rovná hrana, min. 250kg/m3</t>
  </si>
  <si>
    <t>02, 05:0,08*(16,15+12)</t>
  </si>
  <si>
    <t>Montáž výztužné sítě (perlinky) do stěrky-podlahy, včetně výztužné sítě a stěrkového tmelu</t>
  </si>
  <si>
    <t>0,8*2,02+0,8*2,02</t>
  </si>
  <si>
    <t>968072455R00</t>
  </si>
  <si>
    <t>Vybourání kovových dveřních zárubní pl. do 2 m2</t>
  </si>
  <si>
    <t>0,9*2,02</t>
  </si>
  <si>
    <t>(5,05+16,15+12)*0,1</t>
  </si>
  <si>
    <t>(3,4+0,9+0,65)*0,07</t>
  </si>
  <si>
    <t>3,4+0,9+0,65</t>
  </si>
  <si>
    <t>0,45*0,57*2</t>
  </si>
  <si>
    <t>3,55*2,75-(0,7*2,02*3)</t>
  </si>
  <si>
    <t>2*2,75+0,81*2,75</t>
  </si>
  <si>
    <t>(3,4+0,9+0,65)*0,08</t>
  </si>
  <si>
    <t>4,9*2,02-(0,45*0,57)</t>
  </si>
  <si>
    <t>0,6*1,21</t>
  </si>
  <si>
    <t>3*1,39</t>
  </si>
  <si>
    <t>Koupelna, WC</t>
  </si>
  <si>
    <t>4,9*2,75-(0,45*0,57)+0,6*2,75+1,75*2,75-(0,45*0,57)</t>
  </si>
  <si>
    <t>5,05+16,15+3,4+0,9+0,65+12</t>
  </si>
  <si>
    <t>Vybourání otv. zeď cihel. 0,0225 m2, tl. 45cm, MVC</t>
  </si>
  <si>
    <t>Příplatek k odvozu za každý další 10 km</t>
  </si>
  <si>
    <t>3,75+5,4*0,2+2,5*2</t>
  </si>
  <si>
    <t>5,05+16,15+12</t>
  </si>
  <si>
    <t>Demontáž kuchyňských linek</t>
  </si>
  <si>
    <t>Lišta hliníková přechodová, různá výška podlah, včetně dodávky přech. lišty, na hmoždinky</t>
  </si>
  <si>
    <t>0,8+0,7</t>
  </si>
  <si>
    <t>29,75*1,08</t>
  </si>
  <si>
    <t>775561800R00</t>
  </si>
  <si>
    <t>Demontáž podlah lamelových lepených včetně lišt</t>
  </si>
  <si>
    <t>10,1-(0,9*2+0,8+0,7*3)</t>
  </si>
  <si>
    <t>7,5*2+4,3*2+3,6*0,6</t>
  </si>
  <si>
    <t>7,5*2+4,3*2</t>
  </si>
  <si>
    <t>Keramické obkladačky 20x40 cm , dle výběru investora</t>
  </si>
  <si>
    <t>13,6*1,08</t>
  </si>
  <si>
    <t>3,6*0,6</t>
  </si>
  <si>
    <t>2,16*1,08</t>
  </si>
  <si>
    <t>Lišta hliníková ukončovacích, rohových k obkladům , vč dodávky lišty a montáže</t>
  </si>
  <si>
    <t>4,3+7,5+0,81+2+2</t>
  </si>
  <si>
    <t>Penetrace podkladu nátěrem, včetně materiálu</t>
  </si>
  <si>
    <t>01:10,15*2,7+5,15</t>
  </si>
  <si>
    <t>02:16,6*2,7+16,15</t>
  </si>
  <si>
    <t>03:8,3*0,6+3,75</t>
  </si>
  <si>
    <t>04:5*0,5+1,15</t>
  </si>
  <si>
    <t>05:14,15*2,7+12</t>
  </si>
  <si>
    <t>Malba bílá, bez penetrace, 2 x, včetně materiálu</t>
  </si>
  <si>
    <t>Platné pro byt Václavkova 4</t>
  </si>
  <si>
    <t>d 100mm, vč. zděře</t>
  </si>
  <si>
    <t>Krycí mřížka d 125</t>
  </si>
  <si>
    <t>1.08</t>
  </si>
  <si>
    <t>SO02 VÁCLAVKOVA 4 , BYT č.2</t>
  </si>
  <si>
    <t>725290030RA0</t>
  </si>
  <si>
    <t>Demontáž vany včetně baterie a obezdění</t>
  </si>
  <si>
    <t>POL2_0</t>
  </si>
  <si>
    <t>22-060120-60</t>
  </si>
  <si>
    <t>22-060160-60</t>
  </si>
  <si>
    <t>22-090050-60</t>
  </si>
  <si>
    <t>Propláchnutí a napuštění topného systému upravenou vodou 
(celkem 50 litrů)</t>
  </si>
  <si>
    <t>Demontáž plynových podokenních topidel</t>
  </si>
  <si>
    <t>Dem2</t>
  </si>
  <si>
    <t>VELECKÉHO 2064/30, ŽIDENICE, 61 500 BRNO</t>
  </si>
  <si>
    <t>Zazdívka otvorů v obvodovém zdivů po odkouření z vafek a komínové zděře</t>
  </si>
  <si>
    <t>Přizdívka u vstupních dveří - provázat se stávajícícm zdivem</t>
  </si>
  <si>
    <t>0,2*0,5*2,15</t>
  </si>
  <si>
    <t>0,9*1,25+0,15*1,25+0,15*0,9</t>
  </si>
  <si>
    <t>1,7*3,1-(0,9*2,02)</t>
  </si>
  <si>
    <t>1,8*3,1</t>
  </si>
  <si>
    <t>2,9*3,1-(0,7*2,02)</t>
  </si>
  <si>
    <t>02, 03:9,85+3,8</t>
  </si>
  <si>
    <t>Dopláštěná nad horními poličkami:3*0,65</t>
  </si>
  <si>
    <t>01, 04:22,25+3,2</t>
  </si>
  <si>
    <t>342263310R00</t>
  </si>
  <si>
    <t>Úprava sádrokartonové příčky pro osazení kotle</t>
  </si>
  <si>
    <t>01:7,6*2,7-(0,9*2,02*3+0,7*2,02)</t>
  </si>
  <si>
    <t>02:7,9*2,7-(0,7*2,02)</t>
  </si>
  <si>
    <t>03:14,35*3-(0,9*2,02+1,71*1,76)+0,4*6,5</t>
  </si>
  <si>
    <t>04:18,7*3-(0,9*2,02+1,87*1,8+1,7*1,755)+0,4*12,5</t>
  </si>
  <si>
    <t>612421411R00</t>
  </si>
  <si>
    <t>Oprava vápen.omítek stěn do 50 % pl. - hrubých</t>
  </si>
  <si>
    <t>01:4,1*2,7-(0,9*2,02*2)</t>
  </si>
  <si>
    <t>03:9,15*3-(1,71*1,76)+0,4*6,5</t>
  </si>
  <si>
    <t>04:18,7*3-(0,9*2,02+1,87*1,8+1,7*1,755)+0,4*12</t>
  </si>
  <si>
    <t>01:0,65*2,15</t>
  </si>
  <si>
    <t>02:4*2,7</t>
  </si>
  <si>
    <t>05:4,5*3,22-(0,74*2,11+0,45*0,72)+0,3*2</t>
  </si>
  <si>
    <t>611421110R00</t>
  </si>
  <si>
    <t>Omítka vnitřní stropů rovných, MVC, hrubá</t>
  </si>
  <si>
    <t>01:3,45*2,7-(0,9*2,02*2)</t>
  </si>
  <si>
    <t>02:3,95*0,6</t>
  </si>
  <si>
    <t>03:9,15*3-(1,71*1,76)+0,4*6,9</t>
  </si>
  <si>
    <t>04:18,7*3-(1,7*1,755+1,87*1,8+0,9*2,02)+0,4*13</t>
  </si>
  <si>
    <t>05:4,45*3,22-(0,45*0,72+0,74*2,1)+0,25*4,9+0,3*2,3</t>
  </si>
  <si>
    <t>611474410R00</t>
  </si>
  <si>
    <t>Omítka stropů vnitřní tenkovrstvá vápenná - štuk</t>
  </si>
  <si>
    <t>1,87*1,8+1,7*1,755+1,71*1,76+0,74*2,11+0,45*0,72</t>
  </si>
  <si>
    <t>632421115RT1</t>
  </si>
  <si>
    <t>HZS Stavební dělník - čistění kom. a vět. průduchů, Práce v tarifní třídě 6</t>
  </si>
  <si>
    <t>0,9*2,02*2</t>
  </si>
  <si>
    <t>965042131RT1</t>
  </si>
  <si>
    <t>Bourání mazanin betonových  tl. 10 cm, pl. 4 m2, ručně tl. mazaniny 5 - 8 cm</t>
  </si>
  <si>
    <t>2,9*0,08</t>
  </si>
  <si>
    <t>3,56*3,7-0,9*2,02</t>
  </si>
  <si>
    <t>1,5*3,7-0,7*2,02</t>
  </si>
  <si>
    <t>3,15*1,55+3,3*1,5</t>
  </si>
  <si>
    <t>Koupelna, spižírna</t>
  </si>
  <si>
    <t>3,95*2,7+4,45*3,2-(0,45*0,72+0,74*2)+0,3*2,3+0,25*4,9</t>
  </si>
  <si>
    <t>3+2,9+11,65+22,25+1,25</t>
  </si>
  <si>
    <t>978013161R00</t>
  </si>
  <si>
    <t>Otlučení omítek vnitřních stěn v rozsahu do 50 %</t>
  </si>
  <si>
    <t>3,8+0,2*5,4+2*2</t>
  </si>
  <si>
    <t>713121121R00</t>
  </si>
  <si>
    <t>Montáž tepelné izolace podlah na sucho, dvouvrstvá</t>
  </si>
  <si>
    <t>28375704R</t>
  </si>
  <si>
    <t>dřevěné prvky polštářů zachovat a zpětně použit po zkrácení dřevěných špalíků</t>
  </si>
  <si>
    <t>762526110R00</t>
  </si>
  <si>
    <t>Zpětné položení polštářů pod podlahy, rozteče do 65 cm, vč. zkrácení špalíků</t>
  </si>
  <si>
    <t>762521104RT3</t>
  </si>
  <si>
    <t>Položení podlah nehoblovaných na sraz, hrubá prkna, včetně dodávky řeziva, prkna tl. 24 mm</t>
  </si>
  <si>
    <t>642942111RT2</t>
  </si>
  <si>
    <t>Osazení zárubní dveřních ocelových, pl. do 2,5 m2, včetně dodávky zárubně 600 x 1970 x 100 mm</t>
  </si>
  <si>
    <t>611601203R</t>
  </si>
  <si>
    <t>Dveře vnitřní CPL 0,2 KLASIK plné 1kř. 80x197 cm, 16 dekorů, dveře D1*</t>
  </si>
  <si>
    <t>Dodávka a montáž vstupních bytových dveří, dveře D3</t>
  </si>
  <si>
    <t>Renovace stávajících dveří do spižírny vč. zárubně, obrus konstrukce + nové nátěry</t>
  </si>
  <si>
    <t>766825811R00</t>
  </si>
  <si>
    <t>Demontáž dřevených poliček ve spižírně</t>
  </si>
  <si>
    <t>0,8*2</t>
  </si>
  <si>
    <t>Příplatek za vodoodpudivou spárovací hmotu , plošně, keram.dlažba, vč spár hmoty</t>
  </si>
  <si>
    <t>3+11,65</t>
  </si>
  <si>
    <t>Montáž podlahové lišty lepením, vč dodávky lepení</t>
  </si>
  <si>
    <t>7,2-0,9*2</t>
  </si>
  <si>
    <t>13,7-0,9</t>
  </si>
  <si>
    <t>7,2*2+4,2*0,6+0,15*0,9</t>
  </si>
  <si>
    <t>7,2*2+0,9*0,15</t>
  </si>
  <si>
    <t>14,535*1,08</t>
  </si>
  <si>
    <t>4,2*0,6</t>
  </si>
  <si>
    <t>2,52*1,08</t>
  </si>
  <si>
    <t>7,2+0,15+0,9+1,25</t>
  </si>
  <si>
    <t>03:9,15*3-1,71*1,76+0,4*6</t>
  </si>
  <si>
    <t>04:18,7*3-(0,9*2,02+1,87*1,8+1,7*1,55)+0,4*14</t>
  </si>
  <si>
    <t>3,2+3,8+9,85+22,25+1,25</t>
  </si>
  <si>
    <t>01:7,5*2,7+3,2</t>
  </si>
  <si>
    <t>02:7,9*0,6+3,8</t>
  </si>
  <si>
    <t>03:14,35*3+9,85+0,4*6</t>
  </si>
  <si>
    <t>04:18,7*3+22,25</t>
  </si>
  <si>
    <t>05:4,45*3,22+1,25+0,25*4,9+0,3*2,3</t>
  </si>
  <si>
    <t>Platné pro byt Veleckého 30</t>
  </si>
  <si>
    <t xml:space="preserve">Výfuková žaluzie d 125 </t>
  </si>
  <si>
    <t>0</t>
  </si>
  <si>
    <t>SO03 VELECKÉHO 30, BYT ČÍSLO 1</t>
  </si>
  <si>
    <t>Kohout kulový plyn  FIV.80010 3/4" páčka</t>
  </si>
  <si>
    <t>Sada pro dělené odkouření DN60/100 na 2xDN80</t>
  </si>
  <si>
    <t>Odkouření kotle</t>
  </si>
  <si>
    <t>vyvedeno nad střechu domu stávajícím komínovým průduchem a pod stropem m.č. 01 a 02</t>
  </si>
  <si>
    <t>Kouřovod pro kotle - plastový systém DN80</t>
  </si>
  <si>
    <t>Ttrubka s hrdlem; 2,0 m; DN80</t>
  </si>
  <si>
    <t>Ttrubka s hrdlem; 1,0 m; DN80</t>
  </si>
  <si>
    <t>Ttrubka s hrdlem; 0,5 m; DN80</t>
  </si>
  <si>
    <t>Ttrubka s hrdlem; 0,25 m; DN80</t>
  </si>
  <si>
    <t>Koleno 45° – Ø 80 mm</t>
  </si>
  <si>
    <t>Koleno 87° – Ø 80 mm</t>
  </si>
  <si>
    <t>Revizní koleno 87° – Ø 80 mm</t>
  </si>
  <si>
    <t>Komín 14m</t>
  </si>
  <si>
    <t xml:space="preserve"> 2.8</t>
  </si>
  <si>
    <t xml:space="preserve"> 2.9</t>
  </si>
  <si>
    <t xml:space="preserve"> 2.10</t>
  </si>
  <si>
    <t>Sání spalovacího vzduchu pro kotel</t>
  </si>
  <si>
    <t>vedeno ze SZ fasády pod stropem ke kotli</t>
  </si>
  <si>
    <t>Pevný plastový systém DN80</t>
  </si>
  <si>
    <t xml:space="preserve"> 3.1</t>
  </si>
  <si>
    <t xml:space="preserve"> 3.2</t>
  </si>
  <si>
    <t xml:space="preserve"> 3.3</t>
  </si>
  <si>
    <t xml:space="preserve"> 3.4</t>
  </si>
  <si>
    <t xml:space="preserve"> 3.5</t>
  </si>
  <si>
    <t xml:space="preserve"> 3.6</t>
  </si>
  <si>
    <t xml:space="preserve"> 3.7</t>
  </si>
  <si>
    <t>Mřížka na fasádě 100x100</t>
  </si>
  <si>
    <t>Rozvody vedené k tělesům Pv drážkách stěnami nad podlahou, u kotle volně,</t>
  </si>
  <si>
    <t>21-050140-60</t>
  </si>
  <si>
    <t>22-050160-60</t>
  </si>
  <si>
    <t>Izolace měděných rozvodů vedených stěnami bytu k tělesům</t>
  </si>
  <si>
    <t>Propláchnutí a napuštění topného systému upravenou vodou 
(celkem 53 litrů)</t>
  </si>
  <si>
    <t>KULDOVA 753/5, ZÁBRDOVICE, 61 500 BRNO</t>
  </si>
  <si>
    <t>767</t>
  </si>
  <si>
    <t>Konstrukce zámečnické</t>
  </si>
  <si>
    <t>Osazení ocelových válcovaných I nosníků</t>
  </si>
  <si>
    <t>0,0111*1,2</t>
  </si>
  <si>
    <t>13380520R</t>
  </si>
  <si>
    <t>Tyč ocelová I 120, S235JR</t>
  </si>
  <si>
    <t>Zazdívka po okenním otvoru v šatně a koupelně. Zazdívka po dveřích a dozdívka parapetu v koupelně</t>
  </si>
  <si>
    <t>0,39*0,54*0,33+0,58*0,73*0,33+0,72*0,25*0,1+0,8*2,02*0,1</t>
  </si>
  <si>
    <t>1,95*3,1-(0,7*2,02)</t>
  </si>
  <si>
    <t>2,95*3,1-(0,8*2,02)</t>
  </si>
  <si>
    <t>1*3,1</t>
  </si>
  <si>
    <t>342266111RT3</t>
  </si>
  <si>
    <t>SDK předstěna W625 na ocelovou konstrukci, desky standard impreg. tl. 12,5 mm, izol tl.5 cm</t>
  </si>
  <si>
    <t>0,8*3,1+0,35*3,1</t>
  </si>
  <si>
    <t>0,9*1,25+0,15*0,9+0,3*1,25</t>
  </si>
  <si>
    <t>02, 05, 06:1,6+5,4+2,45</t>
  </si>
  <si>
    <t>Dopláštěná nad horními poličkami:3,5*0,55+0,3*0,55</t>
  </si>
  <si>
    <t>01, 03, 04:2,75+15,9+18,15</t>
  </si>
  <si>
    <t>Oplaštění vedení ZTI do SDK pod stropem, izolováno:0,5*2,35</t>
  </si>
  <si>
    <t>Úprava sádrokartonové příčky pro osazení skříněk, kuchyňské linky</t>
  </si>
  <si>
    <t>3,5*0,75</t>
  </si>
  <si>
    <t>01:7,35*2,8-(0,7*2,02+0,9*2,02*2)</t>
  </si>
  <si>
    <t>02:5,7*2,6-(0,7*2,02)</t>
  </si>
  <si>
    <t>03:16,9*2,8-(0,9*2,02*2+0,8*2,02+1,84*1,78)+0,3*7</t>
  </si>
  <si>
    <t>04:17,2*2,8-(0,9*2,02+1,84*1,805)+0,3*7</t>
  </si>
  <si>
    <t>05:9,35*2,8-(0,8*2,02+0,7*2,02+0,88*0,55)+0,3*3</t>
  </si>
  <si>
    <t>06:7,2*2,7-(0,7*2,02+0,88*0,57)+0,25*1,38</t>
  </si>
  <si>
    <t>0,39*0,54+0,58*0,73</t>
  </si>
  <si>
    <t>01:3,85*2,8-(0,9*2,02*2)+0,17*5</t>
  </si>
  <si>
    <t>02:3,75*2,6</t>
  </si>
  <si>
    <t>03:14*2,8-(0,9*2,02*2+1,84*1,78)+0,3*7</t>
  </si>
  <si>
    <t>05:4,35*2,8-(0,7*2,02+0,88*0,55)+0,3*3</t>
  </si>
  <si>
    <t>Koupelna a po zazdívkách</t>
  </si>
  <si>
    <t>1,6*2,02+0,39*0,54*2+0,58*0,73</t>
  </si>
  <si>
    <t>01:3,85*2,8-(0,9*2,02)+0,17*5</t>
  </si>
  <si>
    <t>02:3,6*0,5</t>
  </si>
  <si>
    <t>05:5,4*2,8-(0,7*2,02+0,88*0,55+6,5*0,6)+0,3*3</t>
  </si>
  <si>
    <t>06:6,4*0,65-(0,47*0,88)</t>
  </si>
  <si>
    <t>1,84*1,805+1,84*1,78+0,88*0,55+0,88*0,57</t>
  </si>
  <si>
    <t>Penetrace savých podkladů 0,25 l/m2</t>
  </si>
  <si>
    <t>01, 02, 06:2,75+1,6+2,45</t>
  </si>
  <si>
    <t>2,75+1,6+15,9+18,15+5,4</t>
  </si>
  <si>
    <t>Potěr ručně zpracovaný,tl. 5 mm, samonivelační, pevnost 25 MPa, vč. materiálu</t>
  </si>
  <si>
    <t>06:2,45</t>
  </si>
  <si>
    <t>43,8*1,08</t>
  </si>
  <si>
    <t>03, 04, 05:0,09*(15,9+18,15+5,4)</t>
  </si>
  <si>
    <t>01, 02:0,075*(2,75+1,6)</t>
  </si>
  <si>
    <t>01, 02:2,75+1,6</t>
  </si>
  <si>
    <t>HZS Stavební dělník - čistění komínových průduchů, Práce v tarifní třídě 6</t>
  </si>
  <si>
    <t>0,95*2,02*3</t>
  </si>
  <si>
    <t>968062244R00</t>
  </si>
  <si>
    <t>Vybourání dřevěných rámů oken jednoduch. pl. 1 m2</t>
  </si>
  <si>
    <t>0,39*0,54</t>
  </si>
  <si>
    <t>968061112R00</t>
  </si>
  <si>
    <t>Vyvěšení dřevěných okenních křídel pl. do 1,5 m2</t>
  </si>
  <si>
    <t>2,15*3,1-0,8*2+1,4*3,1+0,75*2,02</t>
  </si>
  <si>
    <t>(4,4+0,85+3,45)*0,08</t>
  </si>
  <si>
    <t>962081131R00</t>
  </si>
  <si>
    <t>Bourání příček ze skleněných tvárnic tl. 10 cm</t>
  </si>
  <si>
    <t>0,58*0,73</t>
  </si>
  <si>
    <t>965081813RT2</t>
  </si>
  <si>
    <t>Bourání dlažeb terac.,čedič. tl.do 30 mm, nad 1 m2, sbíječkou, dlaždice teracové</t>
  </si>
  <si>
    <t>4,4+0,85+3,45</t>
  </si>
  <si>
    <t>0,9*1,52+2,65*1,52+6,45*1,55+0,25*1,38</t>
  </si>
  <si>
    <t>Otlučení omítek v koupelně</t>
  </si>
  <si>
    <t>7,2*2,7-(0,75*2,02)+0,25*1,38</t>
  </si>
  <si>
    <t>4,4+0,85+17,45+18,15+3,45+2,45</t>
  </si>
  <si>
    <t>972054141R00</t>
  </si>
  <si>
    <t>Vybourání otv. stropy ŽB pl. 0,0225 m2, tl. 15 cm</t>
  </si>
  <si>
    <t>2,45+3*0,2+3,2*1,5</t>
  </si>
  <si>
    <t>17,45+18,15</t>
  </si>
  <si>
    <t>(17,45+18,15)*0,105</t>
  </si>
  <si>
    <t>(4,4+0,85+3,45)*0,05</t>
  </si>
  <si>
    <t>766111820R00</t>
  </si>
  <si>
    <t>Demontáž dřevěných stěn plných</t>
  </si>
  <si>
    <t>1,95*3,1-0,6*2,02</t>
  </si>
  <si>
    <t>0,97*3,1-0,6*2,02</t>
  </si>
  <si>
    <t>Zárubeň obložková slepá NORMAL š.70 cm/st. 6-17 cm, CPL buk, hruška, olše, ořech AM, teak</t>
  </si>
  <si>
    <t>Dodávka a montáž vstupních bytových dveří, 16 dekorů, dveře D3</t>
  </si>
  <si>
    <t>Dveře vnitřní CPL 0,2 KLASIK plné 1kř. 80x197 cm, 16 dekorů, dveře D4</t>
  </si>
  <si>
    <t>0,8+0,8+0,8</t>
  </si>
  <si>
    <t>dodávka a montáž včetně vybavení - dřezu, digestoře, vestavhé trouby, sklokeramické desky, viz samostatný výkres projektové dokumentace, lednice, myčka a pračka není součástí dodávky</t>
  </si>
  <si>
    <t>714110801R00</t>
  </si>
  <si>
    <t>Demontáž obkladů, dřevěných</t>
  </si>
  <si>
    <t>1,3*1,5+1*1,5</t>
  </si>
  <si>
    <t>766694121R00</t>
  </si>
  <si>
    <t>Montáž parapetních desek š.nad 30 cm,dl.do 100 cm, včetně montáž. krytek</t>
  </si>
  <si>
    <t>60775434R</t>
  </si>
  <si>
    <t>Parapet interiér DTD šíře 350 mm tyč dl. 4,05 m</t>
  </si>
  <si>
    <t>60775453R</t>
  </si>
  <si>
    <t>Krytka oboustranná plastová pro DTD parapet 600 mm</t>
  </si>
  <si>
    <t>767612151R00</t>
  </si>
  <si>
    <t>Montáž okování otvír.křidel pákovým uzávěrem</t>
  </si>
  <si>
    <t>Okenní otvírač pákový, dodávka</t>
  </si>
  <si>
    <t>Keramické dlaždice 33x33 cm, dle výběru investora</t>
  </si>
  <si>
    <t>Demontáž podlah vlysových přibíjených včetně lišt, lepenky a papíru</t>
  </si>
  <si>
    <t>6,8-0,95*2+0,6*2+4,8+3+7,2</t>
  </si>
  <si>
    <t>02:5*2</t>
  </si>
  <si>
    <t>05:6,5*0,6</t>
  </si>
  <si>
    <t>06:6,45*2+0,25*1,38</t>
  </si>
  <si>
    <t>Obklad vnitřní stěn keramický, do tmele, 20x42 cm, vč. dodávky flex. lepidla a spárovacího tmele</t>
  </si>
  <si>
    <t>5*2+6,45*2+0,25*1,38</t>
  </si>
  <si>
    <t>23,245*1,08</t>
  </si>
  <si>
    <t>(0,9+1,05+3,1)*0,1*1,08</t>
  </si>
  <si>
    <t>6,5*0,6</t>
  </si>
  <si>
    <t>Keramické obkladačky 60x60 cm, dle výběru investora</t>
  </si>
  <si>
    <t>3,9*1,08</t>
  </si>
  <si>
    <t>6,4+1,4+0,1+0,1+2+2</t>
  </si>
  <si>
    <t>1,25+0,75+5</t>
  </si>
  <si>
    <t>2,75+1,6+15,9+18,15+5,4+2,45</t>
  </si>
  <si>
    <t>01:7,35*2,8+2,75</t>
  </si>
  <si>
    <t>02:5,7*0,5+1,6</t>
  </si>
  <si>
    <t>03:17*2,8+15,9</t>
  </si>
  <si>
    <t>04:17,15*2,8+18,15</t>
  </si>
  <si>
    <t>05:9,35*2,8+5,4</t>
  </si>
  <si>
    <t>06:6,4*0,65+2,45</t>
  </si>
  <si>
    <t>Výfuková žaluzie d 125</t>
  </si>
  <si>
    <t>10</t>
  </si>
  <si>
    <t>SO04 KULDOVA 5, BYT ČÍSLO 5</t>
  </si>
  <si>
    <t>721-PC</t>
  </si>
  <si>
    <t>Izolace návleková zvuková, 110*5mm +mont.</t>
  </si>
  <si>
    <t>Izolace návleková tl. stěny 5mm, vnitřní průměr 110mm</t>
  </si>
  <si>
    <t>725835111R00</t>
  </si>
  <si>
    <t>Baterie vanová nástěnná ruční, s příslušenstvím</t>
  </si>
  <si>
    <t>725839203R00</t>
  </si>
  <si>
    <t>Montáž baterie vanové nástěnné G 1/2"</t>
  </si>
  <si>
    <t>725018105R00</t>
  </si>
  <si>
    <t>Vana ocelová standardní  dl. 1500 mm</t>
  </si>
  <si>
    <t>725860190R00</t>
  </si>
  <si>
    <t>Sifon vanový PP  D 40,50 mm</t>
  </si>
  <si>
    <t>725200040RA0</t>
  </si>
  <si>
    <t>Montáž zařizovacích předmětů - vana</t>
  </si>
  <si>
    <t>Ttrubka s hrdlem; 1,0 m; DN80/125</t>
  </si>
  <si>
    <t>Ttrubka s hrdlem; 0,5 m; DN80/125</t>
  </si>
  <si>
    <t>Ttrubka s hrdlem; 0,25 m; DN80/125</t>
  </si>
  <si>
    <t>Vyčištění stávajícího komínového průduchu 150x150, výška 13m</t>
  </si>
  <si>
    <t>21-050040-60</t>
  </si>
  <si>
    <t>22-050070-60</t>
  </si>
  <si>
    <t>22-050120-60</t>
  </si>
  <si>
    <t>Propláchnutí a napuštění topného systému upravenou vodou 
(celkem 44 litrů)</t>
  </si>
  <si>
    <t>KULDOVA 757/9, ZÁBRDOVICE, 61 500 BRNO</t>
  </si>
  <si>
    <t>764</t>
  </si>
  <si>
    <t>Konstrukce klempířské</t>
  </si>
  <si>
    <t>Zazdívka po okenním otvoru v šatna a koupelně. Dozdívka v koupelně</t>
  </si>
  <si>
    <t>0,59*0,94*0,36+0,34*0,4*0,55+0,1*0,4*1</t>
  </si>
  <si>
    <t>4,85*2,9-(0,9*2,02)</t>
  </si>
  <si>
    <t>2,95*2,9-(0,8*2,02)</t>
  </si>
  <si>
    <t>2*3,1-(0,7*2,02)</t>
  </si>
  <si>
    <t>SDK předstěna W625 na ocelovou konstrukci, desky standard impreg. tl. 12,5 mm, Isover tl.5 cm</t>
  </si>
  <si>
    <t>0,7*3,1+0,4*3,1+0,9*3</t>
  </si>
  <si>
    <t>0,9*1,25+0,15*0,75+0,3*1,25</t>
  </si>
  <si>
    <t>02, 05, 06:1,65+5,4+2,4</t>
  </si>
  <si>
    <t>01, 03, 04:3,15+17,8+16,85</t>
  </si>
  <si>
    <t>01:7,55*2,8-(0,9*2,02*2+0,7*2,02)</t>
  </si>
  <si>
    <t>02:5,8*2,6-(0,7*2,02)</t>
  </si>
  <si>
    <t>03:17,85*2,8-(0,9*2,02*2+1,82*1,79)+0,3*7</t>
  </si>
  <si>
    <t>04:16,70*2,8-(0,9*2,02+1,84*1,795)+0,3*7</t>
  </si>
  <si>
    <t>05:9,35*2,8-(0,9*2,02+0,7*2,02+0,86*0,57)+0,3*3</t>
  </si>
  <si>
    <t>06:7*2,8-(0,7*2,02+0,825*0,515)+0,16*1,38</t>
  </si>
  <si>
    <t>0,4*0,55+0,59*0,94</t>
  </si>
  <si>
    <t>01:4,1*2,8-(0,9*2,02*2)</t>
  </si>
  <si>
    <t>02:3,8*2,6</t>
  </si>
  <si>
    <t>03:10,2*2,8-(0,9*2,02+1,82*1,79)+0,3*7</t>
  </si>
  <si>
    <t>04:11,9*2,8-(1,84*1,95)+0,3*7</t>
  </si>
  <si>
    <t>05:5,4*2,8-(0,7*2,02+0,86*0,57)+0,3*3</t>
  </si>
  <si>
    <t>01:4,1*2,8-(0,9*2,02*2)+0,18*6</t>
  </si>
  <si>
    <t>02:3,8*0,5</t>
  </si>
  <si>
    <t>03:10,2*2,8-(1,82*1,79+0,9*2,02)+0,3*7</t>
  </si>
  <si>
    <t>04:11,9*2,8-(1,84*1,795)+0,3*7</t>
  </si>
  <si>
    <t>05:4,3*2,8-(0,7*2,02+0,86*0,57+3,55*0,6)</t>
  </si>
  <si>
    <t>06:6,2*0,7-(0,825*0,5)</t>
  </si>
  <si>
    <t>1,84*1,795+1,82*1,79+0,86*0,57+0,825*0,515</t>
  </si>
  <si>
    <t>01, 02, 06:3,15+1,65+2,4</t>
  </si>
  <si>
    <t>3,15+1,65+17,80+16,85+5,4</t>
  </si>
  <si>
    <t>44,85*1,08</t>
  </si>
  <si>
    <t>03, 04, 05:0,09*(17,8+16,85+5,4)</t>
  </si>
  <si>
    <t>01, 02:0,075*(3,15+1,65)</t>
  </si>
  <si>
    <t>01, 02:3,15+1,65</t>
  </si>
  <si>
    <t>0,95*2,02*2+0,75*2,02</t>
  </si>
  <si>
    <t>2,4+9,1</t>
  </si>
  <si>
    <t>0,86*0,75+0,825*0,515+0,4*0,55</t>
  </si>
  <si>
    <t>4,85*2,9-(0,88*2,02+0,32*0,87+0,69*2,02)</t>
  </si>
  <si>
    <t>2,75*2,9-(0,36*1+0,61*2,2+1,2*1,2)</t>
  </si>
  <si>
    <t>1,5*3,1</t>
  </si>
  <si>
    <t>1*3,1-(0,7*2,02)</t>
  </si>
  <si>
    <t>0,16*2</t>
  </si>
  <si>
    <t>(4,75+0,75+1,2+12,3)*0,08</t>
  </si>
  <si>
    <t>0,59*0,94</t>
  </si>
  <si>
    <t>(0,4+0,6+3,4)*2</t>
  </si>
  <si>
    <t>6,8*2,6-(0,7*2+0,825*0,515+0,59*0,94)+0,16*1,38</t>
  </si>
  <si>
    <t>7*2,8-(0,7*2+0,825*0,515)</t>
  </si>
  <si>
    <t>4,75+0,75+15,95+8,1+10,95+4,4+2,35</t>
  </si>
  <si>
    <t>979011211R00</t>
  </si>
  <si>
    <t>Svislá doprava suti a vybour. hmot za 2.NP nošením</t>
  </si>
  <si>
    <t>979011219R00</t>
  </si>
  <si>
    <t>Přípl.k svislé dopr.suti za každé další NP nošením</t>
  </si>
  <si>
    <t>22,49*2</t>
  </si>
  <si>
    <t>4,75+0,75+15,95+8,1+10,95+4,4</t>
  </si>
  <si>
    <t>11,5+8,1+11,00</t>
  </si>
  <si>
    <t>30,6*0,105</t>
  </si>
  <si>
    <t>(4,75+0,75+9,1)*0,05</t>
  </si>
  <si>
    <t>764510440R00</t>
  </si>
  <si>
    <t>Oplechování parapetů včetně rohů Ti Zn, rš 250 mm</t>
  </si>
  <si>
    <t>0,9+0,5</t>
  </si>
  <si>
    <t>998764101R00</t>
  </si>
  <si>
    <t>Přesun hmot pro klempířské konstr., výšky do 6 m</t>
  </si>
  <si>
    <t>Cena zahrnuje montáž, betonáž nové zárubně, zednické zapravení, štítky, kování klika/koule, klíče, zárubeň, křídlo, práh, kukátko, dopravu a řádnou certifikaci</t>
  </si>
  <si>
    <t>766629301R00</t>
  </si>
  <si>
    <t>Montáž oken plastových plochy do 1,50 m2</t>
  </si>
  <si>
    <t>montáž vč. parotěsných a paropropustných okenních pásek, včetně zednického zapravení</t>
  </si>
  <si>
    <t>Dodávka plastového okna O1 860x570mm</t>
  </si>
  <si>
    <t>Dodávka plastového okna O2 825x515mm</t>
  </si>
  <si>
    <t>766421812R00</t>
  </si>
  <si>
    <t>Demontáž obložení podhledů panely nad 1,5 m2</t>
  </si>
  <si>
    <t>demontáž podhledu v koupelně</t>
  </si>
  <si>
    <t>766421822R00</t>
  </si>
  <si>
    <t>Demontáž podkladových roštů obložení podhledů</t>
  </si>
  <si>
    <t>767137803R00</t>
  </si>
  <si>
    <t>Demontáž příček sádrokartonových, desek do suti</t>
  </si>
  <si>
    <t>3,4*2,9</t>
  </si>
  <si>
    <t>767137801R00</t>
  </si>
  <si>
    <t>Demontáž příček sádrokartonových, roštu</t>
  </si>
  <si>
    <t>11,5+11+8,1</t>
  </si>
  <si>
    <t>775561805R00</t>
  </si>
  <si>
    <t>Demontáž podlah lamelových se zámk.spojem vč. lišt</t>
  </si>
  <si>
    <t>4,75+11,5+11</t>
  </si>
  <si>
    <t>5,2*2+6,25*2+6,5*0,6</t>
  </si>
  <si>
    <t>22,9*1,08</t>
  </si>
  <si>
    <t>5,1+1,25+0,75+6,25+1,38+2+2+0,2</t>
  </si>
  <si>
    <t>01:7,55*2,8+3,15</t>
  </si>
  <si>
    <t>02:5,8*0,5+1,65</t>
  </si>
  <si>
    <t>03:17,85*2,8+17,5</t>
  </si>
  <si>
    <t>04:16,75*2,8+16,8</t>
  </si>
  <si>
    <t>05:9,38*2,8+5,4-6,5*0,6</t>
  </si>
  <si>
    <t>06:6,2*0,7</t>
  </si>
  <si>
    <t>SO05 KULDOVA 9, BYT ČÍSLO 13</t>
  </si>
  <si>
    <t>Komín 5m</t>
  </si>
  <si>
    <t>21-090040-60</t>
  </si>
  <si>
    <t>22-060070-60</t>
  </si>
  <si>
    <t>Propláchnutí a napuštění topného systému upravenou vodou 
(celkem 54 litrů)</t>
  </si>
  <si>
    <t>787</t>
  </si>
  <si>
    <t>Zasklívání</t>
  </si>
  <si>
    <t>0,9*2,02*0,1</t>
  </si>
  <si>
    <t>0,35*2,02*0,1</t>
  </si>
  <si>
    <t>611421311R00</t>
  </si>
  <si>
    <t>Oprava váp.omítek stropů do 30% plochy - hrubých</t>
  </si>
  <si>
    <t>632411906R00</t>
  </si>
  <si>
    <t>632421125RT1</t>
  </si>
  <si>
    <t>978011141R00</t>
  </si>
  <si>
    <t>Otlučení omítek vnitřních vápenných stropů do 30 %</t>
  </si>
  <si>
    <t>711111132RZ2</t>
  </si>
  <si>
    <t>Provedení izolace proti vlhkosti na ploše vodorovné, 2x nátěrem modifikovaným asfaltovým lakem, včetně dodávky modifikovaného asfaltového laku</t>
  </si>
  <si>
    <t>711141559RY2</t>
  </si>
  <si>
    <t xml:space="preserve">Demontáž vestavěných skříní </t>
  </si>
  <si>
    <t>Dveře vnitřní CPL 0,2 KLASIK 2/3 sklo 1kř. 80x197, 16 dekorů, dveře D3</t>
  </si>
  <si>
    <t>2,6</t>
  </si>
  <si>
    <t>775511800R00</t>
  </si>
  <si>
    <t>Penetrace podkladu pod obklady, vč. penetračního nátěru</t>
  </si>
  <si>
    <t>Ventilátor jednotkový axiální, Qv = 120m3/h, 80Pa</t>
  </si>
  <si>
    <t>55162545.AR</t>
  </si>
  <si>
    <t>Ventil(hlavice) přivzdušňovací DN 50/75/100</t>
  </si>
  <si>
    <t>Kohout kulový plyn FIV.80010 3/4" páčka</t>
  </si>
  <si>
    <t>PODPÍSEČNÁ 14, ŽIDENICE, 61 500 BRNO</t>
  </si>
  <si>
    <t>Zemní práce</t>
  </si>
  <si>
    <t>Základy,zvláštní zakládání</t>
  </si>
  <si>
    <t>139711101R00</t>
  </si>
  <si>
    <t>Vykopávka v uzavřených prostorách v hor.1-4</t>
  </si>
  <si>
    <t>(4,3+18,25)*0,3</t>
  </si>
  <si>
    <t>ŠACHTA:1,4*1*1,5</t>
  </si>
  <si>
    <t>162201101R00</t>
  </si>
  <si>
    <t>Vodorovné přemístění výkopku z hor.1-4 do 20 m</t>
  </si>
  <si>
    <t>162301102RT3</t>
  </si>
  <si>
    <t>Vodorovné přemístění výkopku z hor.1-4 do 10000 m, nosnost 12 t</t>
  </si>
  <si>
    <t>199000002R00</t>
  </si>
  <si>
    <t>Poplatek za skládku horniny 1- 4, č. dle katal. odpadů 17 05 04</t>
  </si>
  <si>
    <t>271531113R00</t>
  </si>
  <si>
    <t>Polštář základu z kameniva hr. drceného 16-32 mm</t>
  </si>
  <si>
    <t>(4,3+18,25)*0,05</t>
  </si>
  <si>
    <t>273321311R00</t>
  </si>
  <si>
    <t>Železobeton základových desek C 16/20</t>
  </si>
  <si>
    <t>(4,3+18,25)*0,15</t>
  </si>
  <si>
    <t>273361921RT5</t>
  </si>
  <si>
    <t>Výztuž základových desek ze svařovaných sítí, KH 20, drát d 6,0 mm, oko 150 x 150 mm</t>
  </si>
  <si>
    <t>Předstěna SDK, tl. 150 mm, ocel kce, 1x desky impregnované 12,5 mm bez izol</t>
  </si>
  <si>
    <t>0,99*1,25+0,15*0,99</t>
  </si>
  <si>
    <t>Příčky z desek pórobetonových tl. 100 mm, 599 x 249 x 100 mm</t>
  </si>
  <si>
    <t>(3,42*1,26)*2,47-(0,7*2,02*2)</t>
  </si>
  <si>
    <t>317121047RT2</t>
  </si>
  <si>
    <t>Překlad nenosný pórobetonový, světlost otvoru do 1050 mm, překlad nenosný 124 x 24,9 x 10 cm</t>
  </si>
  <si>
    <t>311112320RT2</t>
  </si>
  <si>
    <t>Stěna z tvárnic ztraceného bednění, tl. 200 mm, zalití tvárnic betonem C 16/20</t>
  </si>
  <si>
    <t>1,5*1,4*2+1,5*1*2</t>
  </si>
  <si>
    <t>311112315RT2</t>
  </si>
  <si>
    <t>Stěna z tvárnic ztraceného bednění, tl.100mm, zalití tvárnic betonem C 16/20</t>
  </si>
  <si>
    <t xml:space="preserve">Osazení ocelových válcovaných L nosníků </t>
  </si>
  <si>
    <t>13331780R</t>
  </si>
  <si>
    <t>Tyč ocelová L rovnoramenná S235JR, rozměr 80 x 80 x 6 mm</t>
  </si>
  <si>
    <t>3,2*0,00734</t>
  </si>
  <si>
    <t>03,04,01:2,55+1,21+2,95</t>
  </si>
  <si>
    <t>opl. VZT:3,38*0,5</t>
  </si>
  <si>
    <t xml:space="preserve">Montáž výztužné sítě(perlinky)do stěrky-vnit.stěny, včetně výztužné sítě a stěrkového tmelu </t>
  </si>
  <si>
    <t>(3,4*2,47-0,7*2,02)*2</t>
  </si>
  <si>
    <t>(0,99*2,47-0,7*2,02)+(1,26*2,47-0,7*2,02)</t>
  </si>
  <si>
    <t>Penetrace hloubková stěn , včetně dodávky materiálu</t>
  </si>
  <si>
    <t>02:17,3*2,47-(2,12*1,46+0,7*2,02+0,9*2,02)+(0,3*4,46*2+0,3*2,12)</t>
  </si>
  <si>
    <t>03:6,4*2,47-(0,7*2,02)</t>
  </si>
  <si>
    <t>01:7,18*2,47-(1*2,02+0,7*2,02)</t>
  </si>
  <si>
    <t>04:4,43*2,47-(0,7*2,02)</t>
  </si>
  <si>
    <t>602011105R00</t>
  </si>
  <si>
    <t>Postřik maltou sanační, ručně</t>
  </si>
  <si>
    <t>02:13,88*2,47-(0,9*2,02+2,12*1,46)+(0,3*2*1,46+0,3*2,12)</t>
  </si>
  <si>
    <t>03:3,2*2,47-(0,7*2,02)</t>
  </si>
  <si>
    <t>01:5,92*2,47-(0,9*2,02+1*2,02)</t>
  </si>
  <si>
    <t>04:3,43*2,47-(0,7*2,02)</t>
  </si>
  <si>
    <t>602011126R00</t>
  </si>
  <si>
    <t>Omítka jádr.sanační  ručně, tl. 20 mm</t>
  </si>
  <si>
    <t>602011151R00</t>
  </si>
  <si>
    <t>Štuk na stěnách sanační, ručně</t>
  </si>
  <si>
    <t>77,9385-(5,7*2+3,7*2+0,6*2,5)</t>
  </si>
  <si>
    <t>611421133R00</t>
  </si>
  <si>
    <t>Omítka vnitřní stropů rovných, MVC, štuková</t>
  </si>
  <si>
    <t>včetně výztuhy rabico v místě nosníků</t>
  </si>
  <si>
    <t>16</t>
  </si>
  <si>
    <t>2,12*1,46</t>
  </si>
  <si>
    <t>28375706R</t>
  </si>
  <si>
    <t>Deska izolační stabilizovaná EPS 200 1000 x 500 mm</t>
  </si>
  <si>
    <t>Penetrace savých podkladů  0,25 l/m2</t>
  </si>
  <si>
    <t>631312611RM1</t>
  </si>
  <si>
    <t>Mazanina betonová tl. 5 - 8 cm C 16/20, z betonu prostého</t>
  </si>
  <si>
    <t>dno šachty</t>
  </si>
  <si>
    <t>0,6*0,05</t>
  </si>
  <si>
    <t>2,95+16+2,55+1,21+10+9</t>
  </si>
  <si>
    <t>953941210R00</t>
  </si>
  <si>
    <t>Osazení kovových poklopů s rámy plochy do 1 m2</t>
  </si>
  <si>
    <t>Dodávka poklopu do revizní šachty</t>
  </si>
  <si>
    <t>962032231R00</t>
  </si>
  <si>
    <t>Bourání zdiva z cihel pálených na MVC</t>
  </si>
  <si>
    <t>Ubourání stávajícího parapetu</t>
  </si>
  <si>
    <t>2,12*0,64*0,15</t>
  </si>
  <si>
    <t>965042141RT1</t>
  </si>
  <si>
    <t>Bourání mazanin betonových tl. 10 cm, nad 4 m2, ručně tl. mazaniny 5 - 8 cm</t>
  </si>
  <si>
    <t>(4,3+18,25)*0,07</t>
  </si>
  <si>
    <t>02:15,15*2,47-(0,9*2,02+0,3*2*1,46+0,3*2,12)+(2,12*0,37)</t>
  </si>
  <si>
    <t>01:10,6*2,47-(0,8*2,02*2)</t>
  </si>
  <si>
    <t>Otlučení omítek vnitřních vápenných stropů do 100%</t>
  </si>
  <si>
    <t>4,3+18,25</t>
  </si>
  <si>
    <t>971033261R00</t>
  </si>
  <si>
    <t>Vybourání otv. zeď cihel. 0,0225 m2, tl. 60cm, MVC</t>
  </si>
  <si>
    <t>3,80345+4,15901</t>
  </si>
  <si>
    <t>Izolace proti vodě a vlhkosti, hydroizolační povlak - nátěr nebo stěrka, včetně dodávky stěrky, tl. 2 mm</t>
  </si>
  <si>
    <t>03:(3,1*1,5+2,6*0,15)+2,55</t>
  </si>
  <si>
    <t>šachta:4,8*1,5</t>
  </si>
  <si>
    <t>Provedení izolace proti vlhkosti na ploše vodorovné, asfaltovými pásy přitavením, 1 vrstva - včetně dodávky materiálu</t>
  </si>
  <si>
    <t>711191171R00</t>
  </si>
  <si>
    <t>Provedení izolace proti vlhkosti na ploše vodorovné, podkladní textilií</t>
  </si>
  <si>
    <t>4,3+18,25+4,8*1,5</t>
  </si>
  <si>
    <t>69366198R</t>
  </si>
  <si>
    <t>Geotextilie  300 g/m2 ze 100% PP</t>
  </si>
  <si>
    <t>611815297R</t>
  </si>
  <si>
    <t>Zárubeň obložková NORMAL š. 80 cm/st. 26-35 cm, CPL buk, hruška, olše, ořech AM, teak</t>
  </si>
  <si>
    <t>Dveře vnitřní CPL 0,2 KLASIK plné 1kř. 60x197 cm, 16 dekorů, dveře D1</t>
  </si>
  <si>
    <t>Dveře vnitřní CPL 0,2 KLASIK 2/3 sklo 1kř. 80x197, 16 dekorů, dveře D2</t>
  </si>
  <si>
    <t>0,8+0,6</t>
  </si>
  <si>
    <t>dodávka a montáž včetně vybavení - vestavné myčky, dřezu, digestoře, sklokeramické desky, vestavné trouby,viz samostatný výkres projektové dokumentace, lednice,myčka, pračka a mikrovlnka není součástí dodávky</t>
  </si>
  <si>
    <t>766694123R00</t>
  </si>
  <si>
    <t>Montáž parapetních desek š.nad 30 cm,dl.do 260 cm</t>
  </si>
  <si>
    <t>60775431R</t>
  </si>
  <si>
    <t>Parapet interiér DTD šíře 200 mm tyč dl. 4,05 m</t>
  </si>
  <si>
    <t xml:space="preserve">Penetrace podkladu pod dlažby, vč. dodávky penetračního nátěru </t>
  </si>
  <si>
    <t>Keramické dlaždice33x33 cm , dle výběru investora</t>
  </si>
  <si>
    <t>03:2,55</t>
  </si>
  <si>
    <t>18,25</t>
  </si>
  <si>
    <t>Montáž podlahové lišty lepením , včetně dodávky lepidla</t>
  </si>
  <si>
    <t>Penetrace podkladu pod obklady, včetně dodávky materiálu</t>
  </si>
  <si>
    <t>03:5,7*2</t>
  </si>
  <si>
    <t>04:3,7*2</t>
  </si>
  <si>
    <t>02:0,6*2,4</t>
  </si>
  <si>
    <t>18,8</t>
  </si>
  <si>
    <t>18,8*1,08</t>
  </si>
  <si>
    <t>1,44*1,08</t>
  </si>
  <si>
    <t>3,7+0,99*5,7</t>
  </si>
  <si>
    <t>2,95+16+2,55+1,21</t>
  </si>
  <si>
    <t>Penetrace podkladu nátěrem  1x, včetně materiálu</t>
  </si>
  <si>
    <t>02:17,54*2,47+16</t>
  </si>
  <si>
    <t>03:6,4*0,3+2,55</t>
  </si>
  <si>
    <t>01:7,18*2,47+2,95</t>
  </si>
  <si>
    <t>04:4,42*0,3+1,21</t>
  </si>
  <si>
    <t>Malba  bílá, bez penetrace, 2 x, včetně materiálu</t>
  </si>
  <si>
    <t>Platné pro byt Podpísečná 14</t>
  </si>
  <si>
    <t>Zařízení č. 2 - Příprava pro digestoř - recirkulační</t>
  </si>
  <si>
    <t>Baterie sprchová nástěnná ručníí s příslušenstvím, standardní</t>
  </si>
  <si>
    <t>Sprchová zástěna čelní 90x185 cm</t>
  </si>
  <si>
    <t>Sifon sprchový PP D 40/50 mm, samočisticí, stavitelný odpad 6/4 ", krytka nerez</t>
  </si>
  <si>
    <t>JÍLKOVA 2413/185, ŽIDENICE, 61 500 BRNO</t>
  </si>
  <si>
    <t>0,0016*1,5*2</t>
  </si>
  <si>
    <t>Předstěna SDK, tl. 100 mm,ocel. kce CW, 1x desky impregnované 12,5 mm bez izol</t>
  </si>
  <si>
    <t>2,15*2,6</t>
  </si>
  <si>
    <t>1,15*1,25+1,15*0,15</t>
  </si>
  <si>
    <t>2,4*3,1-0,7*2,02+0,9*3,1</t>
  </si>
  <si>
    <t>02, 05:15,85+5</t>
  </si>
  <si>
    <t>Dopláštěná nad horními poličkami:4,85*0,65</t>
  </si>
  <si>
    <t>01, 03, 04:5,45+20,9+18,35</t>
  </si>
  <si>
    <t>Dozdívka nad vstupními dveřmi po světlíku</t>
  </si>
  <si>
    <t>1*0,6*0,15</t>
  </si>
  <si>
    <t>01:9,55*2,7-(0,9*2,02+1*2,02*2+0,7*2,02)</t>
  </si>
  <si>
    <t>02:16,55*2,9-(1*2,02+0,9*2,02+1,52*1,74)+0,45*6</t>
  </si>
  <si>
    <t>03:18,8*2,9-(1*2,02+1,92*1,755)+0,45*7</t>
  </si>
  <si>
    <t>04:17*2,9-(1*2,02+1,92*1,74)+0,45*7</t>
  </si>
  <si>
    <t>05:10,7*2,7-(0,7*2,02+0,9*0,52)+0,45*3</t>
  </si>
  <si>
    <t>01:9,55*2,7-(0,9*2,02+1*2,02*2)</t>
  </si>
  <si>
    <t>02:16,65*2,9-(1*2,02+0,9*2,02+1,52*1,74)+0,45*6</t>
  </si>
  <si>
    <t>03:18,80*2,9-(1*2,02+1,92*1,755)+0,45*7</t>
  </si>
  <si>
    <t>05:4,55*2,7-(0,9*0,52)+0,45*3</t>
  </si>
  <si>
    <t>01:1*0,6*2</t>
  </si>
  <si>
    <t>02:16,55*2,9-(1*2,02+0,9*2,02+1,52*1,74+4,01*0,6)+0,45*6</t>
  </si>
  <si>
    <t>1,52*1,74+1,92*1,755+1,92*1,74+0,9*0,52</t>
  </si>
  <si>
    <t>5,45+15,85+20,9+18,35+5</t>
  </si>
  <si>
    <t>1*2,02*4</t>
  </si>
  <si>
    <t>0,13*(15,85+20,1+18,35)</t>
  </si>
  <si>
    <t>0,10*(4+1,15+1,25+4,10)</t>
  </si>
  <si>
    <t>(4+1,15+1,25+4,10)*0,08</t>
  </si>
  <si>
    <t>1,25+4,1</t>
  </si>
  <si>
    <t>2,4*3,1-(0,7*2,02)</t>
  </si>
  <si>
    <t>2,4*2,1-(0,58*1,79)</t>
  </si>
  <si>
    <t>963051113R00</t>
  </si>
  <si>
    <t>Bourání ŽB stropů deskových tl. nad 8 cm</t>
  </si>
  <si>
    <t>Zbourání mezistropu v koupelně</t>
  </si>
  <si>
    <t>4,2*0,1</t>
  </si>
  <si>
    <t>Uborání schodku 20mm ve stávajícím výklenku</t>
  </si>
  <si>
    <t>0,5*0,1</t>
  </si>
  <si>
    <t>5,7*1,53+1*1,53+3,4*0,6</t>
  </si>
  <si>
    <t>4,65*2,7-(0,9*0,52)+0,45*3</t>
  </si>
  <si>
    <t>4+15,85+20,1+18,35+1,15+1,25+4,1</t>
  </si>
  <si>
    <t>5+6,85*0,2+2,95*2</t>
  </si>
  <si>
    <t>Plsť příčková akustická 12/6 60 mm</t>
  </si>
  <si>
    <t>5,59*1,08</t>
  </si>
  <si>
    <t>762521811R00</t>
  </si>
  <si>
    <t>Demontáž podlah bez polštářů z prken tl. do 32 mm</t>
  </si>
  <si>
    <t>polštáře zachovat</t>
  </si>
  <si>
    <t>15,85+20,1+18,35</t>
  </si>
  <si>
    <t>15,85+20,9+18,35</t>
  </si>
  <si>
    <t>762526110RT3</t>
  </si>
  <si>
    <t>Položení polštářů pod podlahy rozteče do 65 cm, včetně dodávky řeziva, polštáře 100 x 50 mm</t>
  </si>
  <si>
    <t>5,45+5</t>
  </si>
  <si>
    <t>998762102R00</t>
  </si>
  <si>
    <t>Přesun hmot pro tesařské konstrukce, výšky do 12 m</t>
  </si>
  <si>
    <t>61181513R</t>
  </si>
  <si>
    <t>Zárubeň obložková NORMAL š. 90 cm/st. 6-17 cm, CPL buk, hruška, olše, ořech AM, teak</t>
  </si>
  <si>
    <t>611601204R</t>
  </si>
  <si>
    <t>Dveře vnitřní CPL 0,2 KLASIK plné 1kř. 90x197 cm, 16 dekorů, dveře D1</t>
  </si>
  <si>
    <t>61160624R</t>
  </si>
  <si>
    <t>Dveře vnitřní CPL 0,2 KLASIK 2/3 sklo 1kř. 90x197, 16 dekorů, dveře D2</t>
  </si>
  <si>
    <t>Dveře vnitřní CPL 0,2 KLASIK plné 1kř. 60x197 cm, 16 dekorů, dveře D4</t>
  </si>
  <si>
    <t>Dodávka a montáž vstupních bytových dveří, dveře D5</t>
  </si>
  <si>
    <t>0,9*2+0,8</t>
  </si>
  <si>
    <t>Demontáž podlah lamelových se zámk.spojem vč. lišt, vč, podkladní osb desky</t>
  </si>
  <si>
    <t>4+15,85</t>
  </si>
  <si>
    <t>20,6+18,35+15,85</t>
  </si>
  <si>
    <t>Montáž podlahové lišty lepením , vč. dodávky lepení</t>
  </si>
  <si>
    <t>10*2-(0,9*0,52)+0,45*3+1,15*0,15</t>
  </si>
  <si>
    <t>4*0,6</t>
  </si>
  <si>
    <t>21,0545*1,08</t>
  </si>
  <si>
    <t>2,4*1,08</t>
  </si>
  <si>
    <t>10+2+2+1,15+0,52+0,52*0,9</t>
  </si>
  <si>
    <t>01:9,55*2,7+5,45</t>
  </si>
  <si>
    <t>02:16*2,9+15,85-4*0,6</t>
  </si>
  <si>
    <t>03:18*2,9+20,9</t>
  </si>
  <si>
    <t>04:17*2,9+18,35</t>
  </si>
  <si>
    <t>05:9,45*0,6+5</t>
  </si>
  <si>
    <t>787600801R00</t>
  </si>
  <si>
    <t>Vysklívání oken skla plochého o ploše do 1 m2</t>
  </si>
  <si>
    <t>Vysklení nadsvětlíku nad vstupními dveřmi</t>
  </si>
  <si>
    <t>1*0,6</t>
  </si>
  <si>
    <t>Platné pro byt Jílkova 185</t>
  </si>
  <si>
    <t>642938125R</t>
  </si>
  <si>
    <t>Vanička sprchová keramická obdélník 80x80cm, bílá, v. 10 cm, protiskluzová</t>
  </si>
  <si>
    <t>Sprchová zástěna čelní 80x185 cm, +mont.</t>
  </si>
  <si>
    <t>KULDOVA 764/16, ŽIDENICE, 61 500 BRNO</t>
  </si>
  <si>
    <t>0,445*0,65*0,35</t>
  </si>
  <si>
    <t>310235251RT2</t>
  </si>
  <si>
    <t>Zazdívka otvorů pl.0,0225 m2 cihlami, tl.zdi 45 cm, s použitím suché maltové směsi</t>
  </si>
  <si>
    <t>otvor ve stávající spížce</t>
  </si>
  <si>
    <t>Předstěna SDK, tl. 150mm, ocel kceCW, 1x desky impregnované 12,5 mm bez izol</t>
  </si>
  <si>
    <t>předstěna instalačního modulu WC</t>
  </si>
  <si>
    <t>0,9*1,2+0,9*0,15+0,3*1,5</t>
  </si>
  <si>
    <t>3,68*3-(0,7*2,02+0,8*2,02)</t>
  </si>
  <si>
    <t>04+dopl. nad skříňkami:12,55+4,41*0,3*0,65</t>
  </si>
  <si>
    <t>02:2,5</t>
  </si>
  <si>
    <t>03,01:26,5+4,67</t>
  </si>
  <si>
    <t>Dodávka revizních dvířek 250x250 mm</t>
  </si>
  <si>
    <t>Penetrace hloubková stěn , vč. dodávky materiálu</t>
  </si>
  <si>
    <t>04:14,12*3-(1,02*1,605)</t>
  </si>
  <si>
    <t>02:5,34*2,8</t>
  </si>
  <si>
    <t>03:20,69*3-(0,9*2,02+1,69*1,63)</t>
  </si>
  <si>
    <t>01:6,75*3-(0,9*2,02)</t>
  </si>
  <si>
    <t>špalety:0,3*1,63*2+0,3*1,69+0,35*1,65*2+0,35*1,02</t>
  </si>
  <si>
    <t>04:14,12*2,95-(1,02*1,605+3,53*1,24)</t>
  </si>
  <si>
    <t>01:6,4*3-(0,9*2,02+1*2,02)</t>
  </si>
  <si>
    <t>03:20,69*3-(1,69*1,63)</t>
  </si>
  <si>
    <t>02:5,3*2,8</t>
  </si>
  <si>
    <t>04:3,53*1,24</t>
  </si>
  <si>
    <t>03:20,69*3-(1,69*1,63+0,9*2,02)</t>
  </si>
  <si>
    <t>01:6,75*3-(2,02*1+0,8*2,02)</t>
  </si>
  <si>
    <t>02:5,3*0,8</t>
  </si>
  <si>
    <t>1,69*1,63+1,02+1,605</t>
  </si>
  <si>
    <t>02:2,39</t>
  </si>
  <si>
    <t>Podlaha 2E32,desky 2x12,5mm minerál izol.</t>
  </si>
  <si>
    <t>01,02,03,04:4,61+2,39+26,5+13,85</t>
  </si>
  <si>
    <t>Násyp na podlahy z keramického granulátu, keramické kamenivo pro stavební účely D+M</t>
  </si>
  <si>
    <t>952901114R00</t>
  </si>
  <si>
    <t>Vyčištění budov o výšce podlaží nad 4 m</t>
  </si>
  <si>
    <t>5,25+2,3+26,5+18,85+11*3</t>
  </si>
  <si>
    <t>968061126R00</t>
  </si>
  <si>
    <t>Vyvěšení dřevěných a plastových dveřních křídel pl. nad 2 m2</t>
  </si>
  <si>
    <t>1*2,02+0,7*2,02+0,9*2,02</t>
  </si>
  <si>
    <t>968062456R00</t>
  </si>
  <si>
    <t>Vybourání dřevěných dveřních zárubní pl. nad 2 m2</t>
  </si>
  <si>
    <t>0,9*2,65</t>
  </si>
  <si>
    <t>02:2,3</t>
  </si>
  <si>
    <t>0,445*0,65</t>
  </si>
  <si>
    <t>2,15*3-(0,7*2,02)</t>
  </si>
  <si>
    <t>02:5,1*1,28</t>
  </si>
  <si>
    <t>04:3,5*1,24</t>
  </si>
  <si>
    <t>koupelna</t>
  </si>
  <si>
    <t>5,1*3</t>
  </si>
  <si>
    <t>03:20,69*2,9-(1,69*1,63+0,9*2,02)+(0,3*1,63*2+0,3*1,69)</t>
  </si>
  <si>
    <t>01:6,8*3-(2+0,8*2,02)</t>
  </si>
  <si>
    <t>04:15,11*2,9-(0,9*2,65+1,02*1,605)+(1,605*03*2+03*1,02)</t>
  </si>
  <si>
    <t>vč. otlučení rákosu</t>
  </si>
  <si>
    <t>01,02,03,04:5,25+2,3+26,5+13,85</t>
  </si>
  <si>
    <t>odvětrání digestoře</t>
  </si>
  <si>
    <t>971033241R00</t>
  </si>
  <si>
    <t>Vybourání otv. zeď cihel. 0,0225 m2, tl. 30cm, MVC</t>
  </si>
  <si>
    <t>VZT WC</t>
  </si>
  <si>
    <t>5,11966+1,60646</t>
  </si>
  <si>
    <t>979011121R00</t>
  </si>
  <si>
    <t>Příplatek za každé další podlaží</t>
  </si>
  <si>
    <t>998011002R00</t>
  </si>
  <si>
    <t>Přesun hmot pro budovy zděné výšky do 12 m</t>
  </si>
  <si>
    <t>Izolace proti vodě a vlhkosti, hydroizolační povlak - nátěr nebo stěrka</t>
  </si>
  <si>
    <t>02:2,39+4,3*1,5+2,4*0,15</t>
  </si>
  <si>
    <t>998711102R00</t>
  </si>
  <si>
    <t>Přesun hmot pro izolace proti vodě, výšky do 12 m</t>
  </si>
  <si>
    <t>713102121R00</t>
  </si>
  <si>
    <t>Odstranění tepelné izolace podlah, volně uložené, z desek minerálních, tl. do 100 mm</t>
  </si>
  <si>
    <t>4,61+2,39+26,5+13,85</t>
  </si>
  <si>
    <t>998713102R00</t>
  </si>
  <si>
    <t>Přesun hmot pro izolace tepelné, výšky do 12 m</t>
  </si>
  <si>
    <t>713101121R00</t>
  </si>
  <si>
    <t>Odstranění tepelné izolace stropů a podhledů, volně uložené, z desek minerálních, tl. do 100 mm</t>
  </si>
  <si>
    <t>01,02,03,04:(5,25+2,3+26,5+13,85)</t>
  </si>
  <si>
    <t>Demontáž vestavěných skříní 1křídlových</t>
  </si>
  <si>
    <t>Osazení zárubní dveřních ocelových, pl. do 2,5 m2, včetně dodávky zárubně 600 x 1970 x 100 mm,D2</t>
  </si>
  <si>
    <t>0,7+0,8</t>
  </si>
  <si>
    <t>dodávka a montáž včetně vybavení - dřezu, digestoře, vestavné trouby,sklokeramické desky a skříně pro osazení kotle viz samostatný výkres projektové dokumentace, lednice,myčka,pračka a mikrovlnka není součástí dodávky</t>
  </si>
  <si>
    <t>998766102R00</t>
  </si>
  <si>
    <t>Přesun hmot pro truhlářské konstr., výšky do 12 m</t>
  </si>
  <si>
    <t>Penetrace podkladu pod dlažby, včetně dodávky penetračního nátěru</t>
  </si>
  <si>
    <t>998771102R00</t>
  </si>
  <si>
    <t>Přesun hmot pro podlahy z dlaždic, výšky do 12 m</t>
  </si>
  <si>
    <t>03,01:26,5+5,25</t>
  </si>
  <si>
    <t xml:space="preserve">Montáž podlahové lišty lepením </t>
  </si>
  <si>
    <t>998775102R00</t>
  </si>
  <si>
    <t>Přesun hmot pro podlahy vlysové, výšky do 12 m</t>
  </si>
  <si>
    <t>01,04:5,25+13,85</t>
  </si>
  <si>
    <t>10,29-0,9-1-0,7+14,1</t>
  </si>
  <si>
    <t xml:space="preserve">Penetrace podkladu pod obklady, včetně dodávky penetračního nátěru </t>
  </si>
  <si>
    <t>02:6,7*2</t>
  </si>
  <si>
    <t>04:3*0,6</t>
  </si>
  <si>
    <t>včetně zasilikování v rozích místnosti, kolem zařizovacích předmětů a přechod obklad dlažba - tam kde není instalovám profil s dutým podlžlábkem</t>
  </si>
  <si>
    <t>13,4*1,08</t>
  </si>
  <si>
    <t>3*0,6</t>
  </si>
  <si>
    <t>1,8*1,08</t>
  </si>
  <si>
    <t>6,7+2+0,75</t>
  </si>
  <si>
    <t>998781102R00</t>
  </si>
  <si>
    <t>Přesun hmot pro obklady keramické, výšky do 12 m</t>
  </si>
  <si>
    <t>03:20,69*2,9-(1,69*1,63+0,9*2,02)+(0,3*1,63*2+1,69*0,3)</t>
  </si>
  <si>
    <t>01:6,85*3-(0,9*2,02)</t>
  </si>
  <si>
    <t>04:14,4*2,9-(1,02*1,605+3,5*1,24)+(0,3*1,6*2+0,3*1,02)</t>
  </si>
  <si>
    <t>Penetrace podkladu nátěrem , včetně materiálu</t>
  </si>
  <si>
    <t>03:20,69*2,9+26,5</t>
  </si>
  <si>
    <t>01:10,14*2,9+4,61</t>
  </si>
  <si>
    <t>02:7,43*0,7+2,39</t>
  </si>
  <si>
    <t>04:15,11*2,9+13,85</t>
  </si>
  <si>
    <t>Platné pro byt Kuldova 16</t>
  </si>
  <si>
    <t>Umyvadlo 850*450mm, bílé</t>
  </si>
  <si>
    <t>Vana asymetrická 1500*750mm, bílá</t>
  </si>
  <si>
    <t>KULDOVA 755/7, ZÁBRDOVICE, 61 500 BRNO</t>
  </si>
  <si>
    <t>Zazdívka po okenním otvoru V šatně</t>
  </si>
  <si>
    <t>dozdívka parapetu v koupelně</t>
  </si>
  <si>
    <t>0,37*0,53*0,48</t>
  </si>
  <si>
    <t>0,59*0,73*0,33</t>
  </si>
  <si>
    <t>0,78*2,020*0,1</t>
  </si>
  <si>
    <t>0,23*0,73*0,18</t>
  </si>
  <si>
    <t>05:(3,8*3,1)-0,8*2,02</t>
  </si>
  <si>
    <t>02:1,92*3,1-(0,7*2,02)</t>
  </si>
  <si>
    <t>SDK předstěna W625 na ocelovou kci, desky standard impreg. tl. 12,5 mm, izol. tl.4 cm</t>
  </si>
  <si>
    <t>(0,42+0,7)*3,1</t>
  </si>
  <si>
    <t>Předstěna SDK, tl. 150 mm,ocel kce.CW, 1x desky impregnované 12,5 mm bez izol.</t>
  </si>
  <si>
    <t>0,9*1,25+0,15*0,9</t>
  </si>
  <si>
    <t>1,25*0,3</t>
  </si>
  <si>
    <t>01,02,05,06</t>
  </si>
  <si>
    <t>01,02,05,06:2,81+1,59+5,09+2,5</t>
  </si>
  <si>
    <t>doplaštění nad hroními poličkami:3,5*0,55+0,3*0,55</t>
  </si>
  <si>
    <t>03,04,</t>
  </si>
  <si>
    <t>03,04:15,65+19,15</t>
  </si>
  <si>
    <t>opláštění kanalizačního potrubí v sousedním bytě</t>
  </si>
  <si>
    <t>2,34*0,5</t>
  </si>
  <si>
    <t>Úprava sádrokartonové příčky pro osazení , skříněk kuchyňské linky</t>
  </si>
  <si>
    <t>06:6,6*2,8-(0,82*0,55)</t>
  </si>
  <si>
    <t>05:5*2,8-(0,82*0,55+0,7*1,95)</t>
  </si>
  <si>
    <t>03:14,03*2,8-(0,9*2,02*2+1,83*1,78)</t>
  </si>
  <si>
    <t>01,02:7,8*2,8-(0,9*2,02*2)</t>
  </si>
  <si>
    <t>04:17,62*2,8-(1,83*1,78+0,8*2)</t>
  </si>
  <si>
    <t>SDK:(2,84+0,95+0,42+0,68+1,92)*3-(0,8*2,02+0,7*2,02)</t>
  </si>
  <si>
    <t>špalety:(0,3*1,78*2+1,83*0,3)*2+(0,3*0,55*2+0,2*0,82)*2</t>
  </si>
  <si>
    <t>04:17,62*2,8-(0,9*2,02+1,83*1,78)</t>
  </si>
  <si>
    <t>03:14*2,8-(0,9*2,02*2+1,83*1,78)</t>
  </si>
  <si>
    <t>05:4,095*2,8-(0,82*0,55+0,7*1,94+0,6*2,97)</t>
  </si>
  <si>
    <t>01:3,93*2,8-(0,8*2,02*2)</t>
  </si>
  <si>
    <t>02:3,5*0,5</t>
  </si>
  <si>
    <t>06:6,39*0,7</t>
  </si>
  <si>
    <t>1,83*1,78+1,83*1,78+0,82*0,55+0,82*0,55</t>
  </si>
  <si>
    <t>Penetrace savých podkladů  0,25 l/m2, , vč. dodávky penetrace</t>
  </si>
  <si>
    <t>01,02,06:2,81+1,59+2,5</t>
  </si>
  <si>
    <t>03,05,04,02,01:2,81+1,59+15,65+19,15+5,09</t>
  </si>
  <si>
    <t>Potěr ručně zpracovaný,tl. 5 mm,  samonivelační, vč. dodávky materiálu</t>
  </si>
  <si>
    <t>06:2,5</t>
  </si>
  <si>
    <t>44,29*1,08</t>
  </si>
  <si>
    <t>03,04,05:(15,65+19,15+5,09)*0,09</t>
  </si>
  <si>
    <t>01,02:(2,81+1,59)*0,075</t>
  </si>
  <si>
    <t>2,81+1,59</t>
  </si>
  <si>
    <t>HZS Stavební dělník- čištění komínových průduchů, práce v tarifní třídě 6</t>
  </si>
  <si>
    <t>0,37*0,53</t>
  </si>
  <si>
    <t>(2,15+1,39)*2,8-(0,85*1,98)</t>
  </si>
  <si>
    <t>0,72*2,8</t>
  </si>
  <si>
    <t>965081813R00</t>
  </si>
  <si>
    <t>Bourání dlažeb terac., tl.do 30 mm, nad 1 m2</t>
  </si>
  <si>
    <t>4,5+0,8+3,35</t>
  </si>
  <si>
    <t>8,65*0,08</t>
  </si>
  <si>
    <t>0,59*0,73</t>
  </si>
  <si>
    <t>kuchyně,chodba</t>
  </si>
  <si>
    <t>(4,5+0,8+3,35)*0,050</t>
  </si>
  <si>
    <t>965082933RT1</t>
  </si>
  <si>
    <t>Odstranění násypu tl. do 20 cm, plocha nad 2 m2, tl. násypu 10 - 15 cm, plocha nad 2 m2</t>
  </si>
  <si>
    <t>pokoje</t>
  </si>
  <si>
    <t>(17,15+19,15)*0,115</t>
  </si>
  <si>
    <t>17,62*2,7-(1,83*1,78+0,8*2,02)</t>
  </si>
  <si>
    <t>14,02*2,7-(1,83*1,78+0,8*2+0,8*2)</t>
  </si>
  <si>
    <t>8,9*2,8-(0,8*2+0,8*2)</t>
  </si>
  <si>
    <t>5,3*2,8-(0,82*0,55+0,7*1,9)</t>
  </si>
  <si>
    <t>6,34*2,8-(0,82*0,55+0,7*1,9)</t>
  </si>
  <si>
    <t>978012191R00</t>
  </si>
  <si>
    <t>Otlučení omítek vnitřních rákosov.stropů do 100 %, včetně rákosu</t>
  </si>
  <si>
    <t>19+21+4,85+2,47</t>
  </si>
  <si>
    <t>6,2*1,5</t>
  </si>
  <si>
    <t>(3,1+2,98)*1,5</t>
  </si>
  <si>
    <t>0,87*1,5</t>
  </si>
  <si>
    <t>prostup kanalizační potrubí</t>
  </si>
  <si>
    <t>VZT potrubí</t>
  </si>
  <si>
    <t>11,22156+9,66448+0,6534+0,30238+0,726+0,00999</t>
  </si>
  <si>
    <t>0,00067+0,0146+0,00275+3,16339+5,99896+1,85956</t>
  </si>
  <si>
    <t>Izolace proti vodě a vlhkosti, hydroizolační povlak - nátěr nebo stěrka,  tl. 2 mm</t>
  </si>
  <si>
    <t>5,54*1,5+2,5</t>
  </si>
  <si>
    <t>01,02,03,04,05:2,81+1,59+15,65+19,15+5,09</t>
  </si>
  <si>
    <t>04,03:17,15+19,15</t>
  </si>
  <si>
    <t>(1,9+0,8)*2,98</t>
  </si>
  <si>
    <t>Demontáž kuchyňských linek do 1,8 m</t>
  </si>
  <si>
    <t>Zárubeň obložková slepá NORMAL š.80 cm/st. 6-17 cm, CPL buk, hruška, olše, ořech AM, teak</t>
  </si>
  <si>
    <t>Dveře vnitřní CPL 0,2 KLASIK plné 1kř. 60x186 cm, 16 dekorů, dveře D1</t>
  </si>
  <si>
    <t>Dveře vnitřní CPL 0,2 KLASIK plné 1kř. 80x197 cm, 16 dekorů, dveře D2</t>
  </si>
  <si>
    <t>Dodávka a montáž vstupních bytových dveří, 16 dekorů, dveře D5</t>
  </si>
  <si>
    <t>0,8*3</t>
  </si>
  <si>
    <t>dodávka a montáž včetně vybavení - vestavné myčky, dřezu, digestoře,vestavné trouby, sklokeramické desky, viz samostatný výkres projektové dokumentace, lednice,mikrovlnka ,pračka myčka není součástí dodávky</t>
  </si>
  <si>
    <t>03,04:17,15+19,15</t>
  </si>
  <si>
    <t>Montáž podlahové lišty lepením , vč. dodávky lepidla</t>
  </si>
  <si>
    <t>04:16,72</t>
  </si>
  <si>
    <t>03:5,4+8,8</t>
  </si>
  <si>
    <t>05:7,53</t>
  </si>
  <si>
    <t>Demontáž soklíků  kobercových</t>
  </si>
  <si>
    <t>17,62-0,9</t>
  </si>
  <si>
    <t>0,8+4,5+3,35</t>
  </si>
  <si>
    <t>06:6,39*2+0,315</t>
  </si>
  <si>
    <t>02:5,64*2-(0,7*2,02)</t>
  </si>
  <si>
    <t>22,961*1,08</t>
  </si>
  <si>
    <t>(3,57+2,4)*0,6</t>
  </si>
  <si>
    <t>3,582*1,08</t>
  </si>
  <si>
    <t>06:6,39+1,37+4</t>
  </si>
  <si>
    <t>02:4,94+0,9</t>
  </si>
  <si>
    <t>2,81+1,59+15,65+19,15+5,09+2,5</t>
  </si>
  <si>
    <t>Penetrace podkladu nátěrem  1x, vč. materiálu</t>
  </si>
  <si>
    <t>04:17,62*2,7+19,15</t>
  </si>
  <si>
    <t>03:16,78*2,7+15,65</t>
  </si>
  <si>
    <t>05:9,03*2,7+5,09</t>
  </si>
  <si>
    <t>06:6,39*0,7+2,5</t>
  </si>
  <si>
    <t>02:5,64*0,7+1,59</t>
  </si>
  <si>
    <t>01:7,28*2,7+2,81</t>
  </si>
  <si>
    <t>Malba bílá, bez penetrace, 2 x, vč. materiálu</t>
  </si>
  <si>
    <t>OTAKARA ŠEVČÍKA 52</t>
  </si>
  <si>
    <t>340271510R00</t>
  </si>
  <si>
    <t>Zazdívka otvorů pl.do 1 m2, pórobet.tvár.,tl.10 cm</t>
  </si>
  <si>
    <t>340271610R00</t>
  </si>
  <si>
    <t>Zazdívka otvorů pl.do 4 m2, pórobet.tvár.,tl.10 cm</t>
  </si>
  <si>
    <t>342255024R00</t>
  </si>
  <si>
    <t>Příčky z desek pórobetonových tl. 100 mm</t>
  </si>
  <si>
    <t>1,61*2,06-(0,8*2)</t>
  </si>
  <si>
    <t>0,65*2,47</t>
  </si>
  <si>
    <t>Překlad nenosný pórobetonový, světlost otvoru do 1050 mm, překlad nenosný NEP 100-1250, 124 x 24,9 x 10 cm</t>
  </si>
  <si>
    <t>Předstěna SDK, tl. 150 mm, ocel kce CW, 1xdesky impregnované12,5 mm</t>
  </si>
  <si>
    <t>0,78*1,2+0,15*0,78</t>
  </si>
  <si>
    <t>opláštění VZT potrubí,dopl. horních kuch. skříněk</t>
  </si>
  <si>
    <t>0,27*4,2+0,3*4,2</t>
  </si>
  <si>
    <t>1,37*0,4</t>
  </si>
  <si>
    <t>0,25*1,18</t>
  </si>
  <si>
    <t>Penetrace hloubková stropu, vč. dodávky materiálu</t>
  </si>
  <si>
    <t>14,27+14,64+10,71+5,01+1,14+5</t>
  </si>
  <si>
    <t>Penetrace hloubková stěn včetně dodávky materiálu</t>
  </si>
  <si>
    <t>06:15,92*2,5-(2,09*1,28+0,9*2,02)</t>
  </si>
  <si>
    <t>05:16,08*2,5-(2,09*1,28+0,9*2,02)</t>
  </si>
  <si>
    <t>04:14,04*2,51-(0,9*2,02*2+1,43*1,29)</t>
  </si>
  <si>
    <t>01:12,12*2,49-(0,9*2,02*3+0,7*2,02*2)</t>
  </si>
  <si>
    <t>02:4,38*2,5-(0,7*2,02+0,565*1,29)</t>
  </si>
  <si>
    <t>03:12,44*2,47-(0,7*2,02+0,575*1,29)</t>
  </si>
  <si>
    <t>špalety:(0,3*1,28*2+0,3*2,09)*2+0,3*1,29*2+0,3*1,34+(0,3*1,29*2+0,3*0,565)*2</t>
  </si>
  <si>
    <t>06:0,9*2,02</t>
  </si>
  <si>
    <t>05:0,9*2,02+(1,61*2,06-0,8*2,02)</t>
  </si>
  <si>
    <t>04:1,61*2,06-0,8*2,02</t>
  </si>
  <si>
    <t>03:1,41*2,47+0,33*2,47*2</t>
  </si>
  <si>
    <t>06:15,92*2,5-(2,09*1,28+0,9*2,02+0,9*2,02)</t>
  </si>
  <si>
    <t>05:16,1*2,5-(0,9*2,02+2,09*1,28+1,61*2,06)</t>
  </si>
  <si>
    <t>04:14,04*2,51-(1,61*2,06+0,9*2,02+1,34*1,29+1,24*3,3)</t>
  </si>
  <si>
    <t>01:12,12*2,49-(0,9*2,02*3+0,7*2,02*2+0,34*2,47)</t>
  </si>
  <si>
    <t>03:11,08*2,47-(10*1,36)</t>
  </si>
  <si>
    <t>05:16,1*2,5-(2,09*1,28+0,9*2,02)</t>
  </si>
  <si>
    <t>04:14,04*2,51-(0,9*2,02*2+1,34*1,29+0,6*2,83)</t>
  </si>
  <si>
    <t>01:12,12*2,49-(0,9*2,02*3+0,7*2,02)</t>
  </si>
  <si>
    <t>02:4,38*2,5-(0,565*1,29)</t>
  </si>
  <si>
    <t>03:12,433*0,5</t>
  </si>
  <si>
    <t>2,09*1,28*2+1,4*1,29+0,575*1,29*2</t>
  </si>
  <si>
    <t>04:3,32*1,24</t>
  </si>
  <si>
    <t>03:11,143*2,47-(0,65*2,02+0,575*1,29)</t>
  </si>
  <si>
    <t>Potěr,ručně zpracovaný,tl.15 mm,  samonivelační, včetně materiálu</t>
  </si>
  <si>
    <t>5,15+1,15+4,7+10,85+15,45+14,9</t>
  </si>
  <si>
    <t>Penetrace velmi savých podkladů 0,35 l/m2, včetně dodávky materiálu</t>
  </si>
  <si>
    <t>HZS Stavební dělník, čištění komín. průduchů,práce v tarifní třídě 6</t>
  </si>
  <si>
    <t>Dodávka komínových revizních dvířek</t>
  </si>
  <si>
    <t>Vyvěšení dřevěných a plastových dveřních křídel pl. do 2 m2</t>
  </si>
  <si>
    <t>968072456R00</t>
  </si>
  <si>
    <t>Vybourání kovových dveřních zárubní pl. nad 2 m2</t>
  </si>
  <si>
    <t>1,5*2,02</t>
  </si>
  <si>
    <t>0,9*2,02*4</t>
  </si>
  <si>
    <t>0,7*2,02*2</t>
  </si>
  <si>
    <t>03,02:4,7+1,15</t>
  </si>
  <si>
    <t>01,04:5,15+10,85</t>
  </si>
  <si>
    <t>965081702R00</t>
  </si>
  <si>
    <t xml:space="preserve">Bourání soklíků z dlažeb keramických </t>
  </si>
  <si>
    <t>12,12-0,9*3-0,7*2</t>
  </si>
  <si>
    <t>03:10,43*1,36-(0,575*0,46)</t>
  </si>
  <si>
    <t>v koupelně</t>
  </si>
  <si>
    <t>11,143*2,47-(0,65*2,02+0,575*1,29)</t>
  </si>
  <si>
    <t>06:19,94*2,5-(0,9*2,02*2+2,09*1,28)</t>
  </si>
  <si>
    <t>05:16,12*2,5-(0,9*2,02+1,5*2,06+2,09*1,28)</t>
  </si>
  <si>
    <t>04:14,22*2,51-(0,8*2,02+1,5*2,06+3,32*1,24)</t>
  </si>
  <si>
    <t>01:11,53*2,49-(0,9*2,02*3+0,65*2,02)</t>
  </si>
  <si>
    <t>02:4,56*2,5-(0,565*1,29+0,65*2,02)</t>
  </si>
  <si>
    <t>971035251R00</t>
  </si>
  <si>
    <t>Vybourání otv. zeď cihel. 0,0225 m2, tl. 45 cm, MC</t>
  </si>
  <si>
    <t>otvor do fasády, do komínu</t>
  </si>
  <si>
    <t>971033431R00</t>
  </si>
  <si>
    <t>Vybourání otv. zeď cihel. pl.0,25 m2, tl.15cm, MVC</t>
  </si>
  <si>
    <t>1,8239+4,34303+0,30508+0,75875+0,016</t>
  </si>
  <si>
    <t>0,00168+0,01485+0,03605+1,42819+5,78191+0,52105</t>
  </si>
  <si>
    <t>Izolace proti vodě a vlhkosti, hydroizol. povlak, nátěr nebo stěrka, vč. dodávky stěrky</t>
  </si>
  <si>
    <t>8,2*0,2+2,8*2</t>
  </si>
  <si>
    <t>766411821R00</t>
  </si>
  <si>
    <t>Demontáž obložení stěn palubkami</t>
  </si>
  <si>
    <t>4,26*1,09</t>
  </si>
  <si>
    <t>spižní skříň</t>
  </si>
  <si>
    <t>Zárubeň obložková NORMAL š. 600 mm/tl. stěny 60 - 170 mm CPL buk, hruška, ořech, olše</t>
  </si>
  <si>
    <t>Zárubeň obložková NORMAL š. 800 mm/tl. stěny 60 - 170 mm CPL buk, hruška, ořech, olše</t>
  </si>
  <si>
    <t>Dveře vnitřní CPL 0,2 KLASIK plné 1-křídlé 600 x 1970 mm, D3</t>
  </si>
  <si>
    <t>Dveře vnitřní CPL 0,2 KLASIK plné 1-křídlé 600 x 1970 mm, D4</t>
  </si>
  <si>
    <t>Dveře vnitřní CPL 0,2 KLASIK plné 1-křídlé 800 x 1970 mm, D1</t>
  </si>
  <si>
    <t>Dveře vnitřní CPL 0,2 KLASIK 2/3 sklo 1-křídlé 800 x 1970 mm, D2</t>
  </si>
  <si>
    <t>dodávka a montáž vstupních bytových dveří, dveře D5</t>
  </si>
  <si>
    <t>Dodávka a montážnkuchyňské linky</t>
  </si>
  <si>
    <t>dodávka a montáž včetně vybavení - dřezu, digestoře, vestavné trouby,sklokeramické desky viz samostatný výkres projektové dokumentace, lednice, myčka a mikrovlnka není součástí dodávky</t>
  </si>
  <si>
    <t>Lišta hliníková přechodová, vč. dodávky přechodové lišty,na hmoždinky</t>
  </si>
  <si>
    <t>keramické dlaždice 33x33 cm , dle výběru investora</t>
  </si>
  <si>
    <t>Příplatek za vodoodpudivou spárovací hmotu plošně, ker. dlažba,vč. spárovací hmoty</t>
  </si>
  <si>
    <t>Demontáž podlah vlysových lepených včetně lišt, vč. očištění podkladní vrstvy</t>
  </si>
  <si>
    <t>05,06:14,9+15,45</t>
  </si>
  <si>
    <t>Podlaha plovoucí vinylová clicl systém 5,5 m, s integrovanou podložkou specXI.2, dekory dřeva</t>
  </si>
  <si>
    <t>Dodávka vinilové lišty se spojovacím zámkem</t>
  </si>
  <si>
    <t>5,15+10,85</t>
  </si>
  <si>
    <t>03:12,44*2-(0,7*2,02+0,575*1,1)</t>
  </si>
  <si>
    <t>04:3,32*0,6</t>
  </si>
  <si>
    <t>Obklad vnitřní stěn keramický, do tmele, 20x40 cm, vč. dodávky flex. lepidl a spárovacího tmele</t>
  </si>
  <si>
    <t>12,44*2-(0,7*2,02+0,575*1,1)</t>
  </si>
  <si>
    <t>59782205R</t>
  </si>
  <si>
    <t>Keramická obkládačka 20 x 40 cm, , dle výběru investora</t>
  </si>
  <si>
    <t>22,8335*1,08</t>
  </si>
  <si>
    <t>3,32*0,6</t>
  </si>
  <si>
    <t>59782100R</t>
  </si>
  <si>
    <t>Keramická obkládačka 60x60 , Dle výběru investora</t>
  </si>
  <si>
    <t>1,992*1,08</t>
  </si>
  <si>
    <t>Lišta hliníková ukončovacích,rohovích k obkladům , vč. dodávky lišty a montáže</t>
  </si>
  <si>
    <t>2+2+2+2+0,8+2+0,8</t>
  </si>
  <si>
    <t>12,38-0,7</t>
  </si>
  <si>
    <t>06:15,92*2,5-(0,9*2,02+2+2,09*1,28)+14,27</t>
  </si>
  <si>
    <t>05:16,12*2,5-(0,9*2,02+1,5*2,06+2,09*1,28)+15,36</t>
  </si>
  <si>
    <t>04:14,04*2,5-(0,9*2,02+1,5*2,06+1,34*1,29+1,24*3,32)+10,71</t>
  </si>
  <si>
    <t>01:12,12*2,5-(0,9*2,02*3+0,7*2,02*2)+5,01</t>
  </si>
  <si>
    <t>02:4,56*2,5-(0,7*2,02+0,565*1,29)+1,14</t>
  </si>
  <si>
    <t>03:4,91</t>
  </si>
  <si>
    <t>06:15,92*2,5+14,64</t>
  </si>
  <si>
    <t>05:16,1*2,5+15,24</t>
  </si>
  <si>
    <t>04:14,04*2,5+10,71</t>
  </si>
  <si>
    <t>01:12,12*2,5+5,01</t>
  </si>
  <si>
    <t>02:4,56*+1,14</t>
  </si>
  <si>
    <t>03:5</t>
  </si>
  <si>
    <t>Platné pro byt Otakara Ševčíka 52</t>
  </si>
  <si>
    <t>Potrubí rozvod čtyřhranný, vnitřní spojky</t>
  </si>
  <si>
    <t>200x50, 60% tvarovek</t>
  </si>
  <si>
    <t>Vanička sprchová keramická obdélník 90x72cm, bílá, v. 10 cm, protiskluzová</t>
  </si>
  <si>
    <t>Platné pro byt Kuldova 5</t>
  </si>
  <si>
    <t>Platné pro byt Kuldova 9</t>
  </si>
  <si>
    <t>Elektrický nástěnný konvektor - bílá barva</t>
  </si>
  <si>
    <t>Součástí konvektorů jsou nastavitelné termostaty, které umožní nastavit žádanou teplotu v prostoru a rovněž umožní přepínání v režimů: Komfort, Eco, Proti-zámraz</t>
  </si>
  <si>
    <t>E.N.K. 750: 750W; rozměry 360x400x80 [ŠxHxHL]; 230V</t>
  </si>
  <si>
    <t>E.N.K. 2000: 2000W; rozměry 840x400x80 [ŠxHxHL]; 230V</t>
  </si>
  <si>
    <t>Elektrický trubkový žebřík - bílá barva</t>
  </si>
  <si>
    <t>Součástí je regulátor s možností nastavení žádané teploty v prostoru</t>
  </si>
  <si>
    <t>E.Ž. 150.050; rozměry 1500x500 [HxŠ]
součástí i elektrická topná tyč 300W s regulátorem</t>
  </si>
  <si>
    <t xml:space="preserve">Výkon kotle pro vytápění: 3,4-20kW 
Výkon kotle pro ohřev TV: 3,4-24kW </t>
  </si>
  <si>
    <t>Čidlo venkovní teploty - drátové</t>
  </si>
  <si>
    <t>Koleno 87st.; DN80/125</t>
  </si>
  <si>
    <t>Komín 12m</t>
  </si>
  <si>
    <t>Vyčištění stávajícího komínového průduchu, výška 12m a demontáž původní komínové vložky</t>
  </si>
  <si>
    <t>Rozvody vedené k tělesům v drážkách stěnami nad podlahou, dále podlahou 1.NP a u kotle volně,</t>
  </si>
  <si>
    <t>21-060050-60</t>
  </si>
  <si>
    <t>Propláchnutí a napuštění topného systému upravenou vodou 
(celkem 56 litrů)</t>
  </si>
  <si>
    <t>Demontáž plynových topidel</t>
  </si>
  <si>
    <t>Demontáž odkouření od plynových topidel -vedeno ke komínu</t>
  </si>
  <si>
    <t>Komín 10m</t>
  </si>
  <si>
    <t>Vyčištění stávajícího komínového průduchu 150x150, výška 10m</t>
  </si>
  <si>
    <t>Komín 6m</t>
  </si>
  <si>
    <t>Vyčištění stávajícího komínového průduchu, výška 6m</t>
  </si>
  <si>
    <t>Propláchnutí a napuštění topného systému upravenou vodou 
(celkem 49 litrů)</t>
  </si>
  <si>
    <t>Vyčištění stávajícího komínového průduchu, výška 5m</t>
  </si>
  <si>
    <t>Rozvody vedené k tělesům v drážkách stěnami nad podlahou, u kotle volně,</t>
  </si>
  <si>
    <t>kitů</t>
  </si>
  <si>
    <t>21-060040-60</t>
  </si>
  <si>
    <t>21-090060-60</t>
  </si>
  <si>
    <t>22-060110-60</t>
  </si>
  <si>
    <t>735.5</t>
  </si>
  <si>
    <t>735.6</t>
  </si>
  <si>
    <t>Propláchnutí a napuštění topného systému upravenou vodou 
(celkem 61 litrů)</t>
  </si>
  <si>
    <t>Plynový kotel Protherm Panther s odkouřením</t>
  </si>
  <si>
    <t>Potrubní měděné rozvody k tělesům 15x1 až 22x1</t>
  </si>
  <si>
    <t>Dem3</t>
  </si>
  <si>
    <t>Desková tělesa v bytě s vestavěným ventilem, typ max. 22-6120-6</t>
  </si>
  <si>
    <t>Dem4</t>
  </si>
  <si>
    <t>Armatury u kotle a na potrubních rozvodech</t>
  </si>
  <si>
    <t>AKCE:</t>
  </si>
  <si>
    <t>OBJEKT:</t>
  </si>
  <si>
    <t>SO 01   JÍLKOVA 201, byt č. 2</t>
  </si>
  <si>
    <t>ČÁST:</t>
  </si>
  <si>
    <t>D.1.4 g, h  -   SI  A  SLP ELEKTROINSTALACE</t>
  </si>
  <si>
    <t>Č. P.</t>
  </si>
  <si>
    <t>ZKRÁCENÝ POPIS</t>
  </si>
  <si>
    <t>CELKEM</t>
  </si>
  <si>
    <t>ELEKTROMONTÁŽE - MATERIÁL NOSNÝ</t>
  </si>
  <si>
    <t>ELEKTROMONTÁŽE - MONTÁŽNÍ PRÁCE</t>
  </si>
  <si>
    <t>DODÁVKA ROZVADĚČŮ</t>
  </si>
  <si>
    <t>DOPRAVA</t>
  </si>
  <si>
    <t>HZS - PRÁCE NEZAHRNUTNÉ DO MONTÁŽNÍHO CENÍKU</t>
  </si>
  <si>
    <t>HZS - REVIZE</t>
  </si>
  <si>
    <t>M.J.</t>
  </si>
  <si>
    <t>MNOŽSTVÍ</t>
  </si>
  <si>
    <t>JEDN. CENA</t>
  </si>
  <si>
    <t>TRUBKA MONOFLEX MNF 16</t>
  </si>
  <si>
    <t>TRUBKA MONOFLEX MNF 25</t>
  </si>
  <si>
    <t>TRUBKA MONOFLEX MNF 40</t>
  </si>
  <si>
    <t>LIŠTA VKLÁDACÍ LV 40/40</t>
  </si>
  <si>
    <t>NOSNÁ KCE DO 5 KG</t>
  </si>
  <si>
    <t>KS</t>
  </si>
  <si>
    <t>KRABICE PŘÍSTROJOVÁ KP 67 - ZDIVO</t>
  </si>
  <si>
    <t>KRABICE PŘÍSTROJOVÁ KPR 68 - ZDIVO</t>
  </si>
  <si>
    <t>KRABICE ROZVODNÁ KR 68 - ZDIVO</t>
  </si>
  <si>
    <t>KRABICE ROZVODNÁ KR 97 - ZDIVO</t>
  </si>
  <si>
    <t>KRABICE ODBOČNÁ KO 68 - ZDIVO</t>
  </si>
  <si>
    <t>KRABICE ODBOČNÁ KO 97 - ZDIVO</t>
  </si>
  <si>
    <t xml:space="preserve">KRABICE KO 125 </t>
  </si>
  <si>
    <t>SVORKOVNICE 5-TI PÓL.,16A,400V,KRYT + VÝVODKA,ABB</t>
  </si>
  <si>
    <t>KABEL CYKYO 2 x 1,5</t>
  </si>
  <si>
    <t>KABEL CYKYO 3 x 1,5</t>
  </si>
  <si>
    <t>KABEL CYKYJ 3 x 1,5</t>
  </si>
  <si>
    <t>KABEL CYKYJ 3 x 2,5</t>
  </si>
  <si>
    <t>KABEL CYKYJ 5 x 1,5</t>
  </si>
  <si>
    <t>KABEL CYKYJ 5 x 2,5</t>
  </si>
  <si>
    <t>KABEL CYKYJ 5 x 6</t>
  </si>
  <si>
    <t>VODIČ CY 1,5</t>
  </si>
  <si>
    <t>VODIČ CYA 4 zž</t>
  </si>
  <si>
    <t>ŠŇŮRA HO7RN-F 5 X 2,5</t>
  </si>
  <si>
    <t>KABEL SYKFY 5 X 2 X 0,5</t>
  </si>
  <si>
    <t>KABEL JYTY 4 X 1</t>
  </si>
  <si>
    <t>KOAX. KABEL H 121</t>
  </si>
  <si>
    <t>KABEL UTP CAT 6</t>
  </si>
  <si>
    <t>UKONČENÍ KABELŮ DO 5 X 4</t>
  </si>
  <si>
    <t>UKONČENÍ KABELŮ DO 5 X 6</t>
  </si>
  <si>
    <t>UKONČENÍ VODIČŮ DO 2,5 MM2</t>
  </si>
  <si>
    <t>UKONČENÍ VODIČŮ DO 6 MM2</t>
  </si>
  <si>
    <t>VYPÍNAČ č.1, 250 V, 10 A, VČ. RÁMEČKU</t>
  </si>
  <si>
    <t>VYPÍNAČ č.5, 250 V, 10 A, VČ. RÁMEČKU</t>
  </si>
  <si>
    <t>VYPÍNAČ č.6, 250 V, 10 A, VČ. RÁMEČKU</t>
  </si>
  <si>
    <t>VYPÍNAČ č.7, 250 V, 10 A, VČ. RÁMEČKU</t>
  </si>
  <si>
    <t>OVLA.ZAPÍNACÍ, 1/0, SE SIG.,10 A,250V, VČ. RÁMEČKU</t>
  </si>
  <si>
    <t>TLAČÍTKO ZVONKOVÉ 10A,250V,VČ.RÁMEČKU</t>
  </si>
  <si>
    <t>ZÁSUVKA JEDNONÁS., 250 V,16 A, VČ. RÁMEČKU</t>
  </si>
  <si>
    <t>ZÁSUVKA DVOJNÁS., 250 V,16 A, VČ. RÁMEČKU</t>
  </si>
  <si>
    <t>ZÁSUVKA DVOJNÁS.,250 V,16 A,VČ. RÁMEČKU,T3</t>
  </si>
  <si>
    <t>ZÁSUVKA DATOVÁ 2 X RJ 45</t>
  </si>
  <si>
    <t>ZÁSUVKA TELEVIZNÍ TV + R + SAT, VČ.RÁMEČKU</t>
  </si>
  <si>
    <t>DOBĚHOVÝ SPINAČ DT3</t>
  </si>
  <si>
    <t>HLÁSIČ KOUŘE AKUSTICKÝ, AUTONOMNÍ</t>
  </si>
  <si>
    <t>DOMÁCÍ AUDIOTELEFON BEZ VOLBY ÚČASTNÍKA</t>
  </si>
  <si>
    <t>ZVONEK DOMOVNÍ 12V</t>
  </si>
  <si>
    <t>JISTIČ 20B/3, 10 kA</t>
  </si>
  <si>
    <t>SVORKA ZEMNÍCÍ ZS 4 PRO TRUBKY SE ZÁVITEM</t>
  </si>
  <si>
    <t>SVORKA ZEMNÍCÍ ZSA 16, BEČOV</t>
  </si>
  <si>
    <t>ZENÍCÍ PÁSEK PRO ZSA 16,  Cu DL. 0,5 M</t>
  </si>
  <si>
    <t>SVORKA SP</t>
  </si>
  <si>
    <t>PODRUŽNÝ MATERIÁL</t>
  </si>
  <si>
    <t>KPL</t>
  </si>
  <si>
    <t>CELKEM KČ:</t>
  </si>
  <si>
    <t>Poznámka:
Design vypinačů a zásuvek : nutno odsouhlasit s investorem a architektem dle předložených vzorků</t>
  </si>
  <si>
    <t>SVÍTIDLA VČ. ZDROJŮ</t>
  </si>
  <si>
    <t>A - PŘISAZNÉ, LED30W, 2000 lm, IP20, OPÁL</t>
  </si>
  <si>
    <t>B - PŘÍSAZNÉ,  LED 30W, 2830 lm, IP23, OPÁL</t>
  </si>
  <si>
    <t xml:space="preserve">C - NÁSTĚNNÉ, 24W, IP44, 600x40X60, OPÁL - nad umyvadla </t>
  </si>
  <si>
    <t>D - PŘÍSAZNÉ,  LED 22W, 1800 lm, OPÁL, IP20</t>
  </si>
  <si>
    <t xml:space="preserve">E - LED PÁSEK, 30W/m, dl.4,5 m - do kuch.linky  </t>
  </si>
  <si>
    <t>MONTÁŽNÍ PRÁCE DLE KAPITOLY "MATERIÁL NOSNÝ"</t>
  </si>
  <si>
    <t>MONTÁŽ SVÍTIDLA</t>
  </si>
  <si>
    <t>PŘIDRUŽENÉ PRACOVNÍ VÝKONY</t>
  </si>
  <si>
    <t>UKONČ.VODIČŮ V ROZV. DLE KAP. "DODÁVKA ROZVADĚČŮ"</t>
  </si>
  <si>
    <t>RB  - bytová rozvodnice silnoproudu</t>
  </si>
  <si>
    <t>PLAST. ROZV. NA POVRCH, 36M, 377x390x99, IP40/30</t>
  </si>
  <si>
    <t>VYPINAČ 3P/40</t>
  </si>
  <si>
    <t>ZVONKOVÉ TRAFO 230/12V</t>
  </si>
  <si>
    <t>SVODIČ PŘEPĚTÍ  T2 , TNS, 12,5 kA</t>
  </si>
  <si>
    <t>PROUDOVÝ CHRÁNIČ LFI 10B/1N/0,03</t>
  </si>
  <si>
    <t>PROUDOVÝ CHRÁNIČ FI 25/1N/0,03</t>
  </si>
  <si>
    <t>JISTIČ 6B/1</t>
  </si>
  <si>
    <t>JISTIČ 10B/1</t>
  </si>
  <si>
    <t>JISTIČ 16B/1</t>
  </si>
  <si>
    <t>JISTIČ 16B/3</t>
  </si>
  <si>
    <t>SVORKA ŘADOVÁ RS 2,5</t>
  </si>
  <si>
    <t>ŠTÍTEK OZNAČOVACÍ</t>
  </si>
  <si>
    <t>PODRUŽNÝ MATERIÁL (PŘÍPOJNICE, Cu VODIČE, MŮSTKY PE, N ...)</t>
  </si>
  <si>
    <t>KOMPLETACE ROZVADĚČE</t>
  </si>
  <si>
    <t>MIMOSTAVENIŠTNÍ DOPRAVA DLE KAPITOLY "DODÁVKA ROZVADĚČŮ"</t>
  </si>
  <si>
    <t>VNITROSTAVENIŠTNÍ DOPRAVA DLE KAPITOLY "DODÁVKA ROZVADĚČŮ"</t>
  </si>
  <si>
    <t>DEMONTÁŽ STÁV.ZAŘÍZENÍ</t>
  </si>
  <si>
    <t>HOD</t>
  </si>
  <si>
    <t>PRÁCE SPOJENÉ S NAPOJENÍM NA STÁV.ZAŘÍZENÍ</t>
  </si>
  <si>
    <t>KOORDINACE POSTUPU PRACÍ S OSTATNÍMI PROFESEMI</t>
  </si>
  <si>
    <t>PRÁCE SPOJENÉ SE ZABEZPEČENÍM MONTÁŽNÍCH PRACOVIŠŤ</t>
  </si>
  <si>
    <t>STAVEBNÍ PŘÍPOMOCE</t>
  </si>
  <si>
    <t>PROVEDENÍ VÝCHOZÍ REVIZE A VYPRACOVÁNÍ REVIZNÍ ZPRÁVY</t>
  </si>
  <si>
    <t>SO 02   VÁCLAVKOVA 4, byt č. 2</t>
  </si>
  <si>
    <t>JISTIČ 20B/3, 10 Ka</t>
  </si>
  <si>
    <t>ZEMNÍCÍ PÁSEK PRO ZSA 16,  Cu DL. 0,5 M</t>
  </si>
  <si>
    <t xml:space="preserve">A - PŘISAZNÉ, LED30W, 2000 lm, IP20, OPÁL,  AL TĚLESO </t>
  </si>
  <si>
    <t>B - PŘÍSAZNÉ,  LED 30W, 2830 lm, IP23, OPÁL, AL TĚLESO</t>
  </si>
  <si>
    <t>D - PŘÍSAZNÉ,  LED 22W, 1800 lm, OPÁL,  AL TĚLESO, IP20</t>
  </si>
  <si>
    <t xml:space="preserve">E - LED PÁSEK, 30W/m, dl.3 m - do kuch.linky  </t>
  </si>
  <si>
    <t>SO 03   VELECKÉHO 30, byt č. 1</t>
  </si>
  <si>
    <t xml:space="preserve">E - LED PÁSEK, 30W/m, dl.2,3 m - do kuch.linky  </t>
  </si>
  <si>
    <t>SO 04   KULDOVA 5, byt č. 5</t>
  </si>
  <si>
    <t xml:space="preserve">E - LED PÁSEK, 30W/m, dl.2 m - do kuch.linky  </t>
  </si>
  <si>
    <t>SO 05   KULDOVA 9, byt č. 13</t>
  </si>
  <si>
    <t>STYKAČ 20-10</t>
  </si>
  <si>
    <t>ZVONEK DOMOVNÍ 12 V</t>
  </si>
  <si>
    <t xml:space="preserve">ÚPRAVY V ZAPOJENÍ ROZV. RE - 1.FÁZ NA 3.FÁZ </t>
  </si>
  <si>
    <t>PROVEDENÍ VÝCHOZÍ REVIZE A VYPRACOVÁNÍ REVIZNÍ ZPRÁVY EL.INSTALACE BYTU A PŘÍVODNÍHO KABELU</t>
  </si>
  <si>
    <t>PROVEDENÍ VÝCHOZÍ REVIZE ROZV. RE</t>
  </si>
  <si>
    <t>ÚPRAVY V ZAPOJENÍ ROZV. RE - 1.FÁZ NA 3.FÁZ</t>
  </si>
  <si>
    <t>PROVEDENÍ VÝCHOZÍ REVIZE ROZV.RE</t>
  </si>
  <si>
    <t>ÚPRAVA V ZAPOJENÍ ROZV. RE - 1.FÁZ NA 3.FÁZ</t>
  </si>
  <si>
    <t>ÚPRAVA V ZAPOJENÍ ROZV. RE</t>
  </si>
  <si>
    <t>Vyčištění komínu kominíkem</t>
  </si>
  <si>
    <t>Platné pro byt Kuldova 7</t>
  </si>
  <si>
    <t>279350001RA0</t>
  </si>
  <si>
    <t>Bednění a odbednění podlahy, při styku dvou různých skladeb</t>
  </si>
  <si>
    <t>1,6*0,15</t>
  </si>
  <si>
    <t>01, 02, 05:2,95+1</t>
  </si>
  <si>
    <t>4,6+19,25+19,25+11,6</t>
  </si>
  <si>
    <t>54,7*1,08</t>
  </si>
  <si>
    <t>01, 02, 05:0,075*(4,6)</t>
  </si>
  <si>
    <t>632418250RV1</t>
  </si>
  <si>
    <t>cementový potěr tl. 50 mm</t>
  </si>
  <si>
    <t>místnost 02,05</t>
  </si>
  <si>
    <t>02,05:2,95+1</t>
  </si>
  <si>
    <t>631361921RT0</t>
  </si>
  <si>
    <t>Výztuž mazanin svařovanou sítí, KA 17, drát d 4,0 mm, oko 150 x 150 mm</t>
  </si>
  <si>
    <t>713121118RU1</t>
  </si>
  <si>
    <t>Montáž dilatačního pásku podél stěn, včetně dodávky materiálu</t>
  </si>
  <si>
    <t>7,5+4,4</t>
  </si>
  <si>
    <t>Deska izolační stabilizovaná EPS 100 1000 x 500 mm, tl. 50 mm</t>
  </si>
  <si>
    <t>((2,95+1)*0,05)*1,08</t>
  </si>
  <si>
    <t>63151450R</t>
  </si>
  <si>
    <t>Deska z minerální plsti  tl. 40 mm</t>
  </si>
  <si>
    <t>3,95*1,08</t>
  </si>
  <si>
    <t>0,0094+1,95184+4,12517+4,31761+0,10343+0,01425+0,00201</t>
  </si>
  <si>
    <t>2,95+1</t>
  </si>
  <si>
    <t>19,25+19,25+11,6+4,6</t>
  </si>
  <si>
    <t>51,74*1,08</t>
  </si>
  <si>
    <t>Bednění a odbednění podlahy, při styku dvou různých skladeb podlah</t>
  </si>
  <si>
    <t>3,54*0,2</t>
  </si>
  <si>
    <t>01, 03, 04:3,75+1,15</t>
  </si>
  <si>
    <t>16,15+3,75+1,15+12</t>
  </si>
  <si>
    <t>33,05*1,08</t>
  </si>
  <si>
    <t>01:0,065*5,15</t>
  </si>
  <si>
    <t>Cementový potěr tl. 50 mm</t>
  </si>
  <si>
    <t>3,75+1,15</t>
  </si>
  <si>
    <t>Deska izolační stabilizovaná EPS 100 1000 x 500 mm</t>
  </si>
  <si>
    <t>tl. 40 mm</t>
  </si>
  <si>
    <t>((3,75+1,15)*0,04)*1,08</t>
  </si>
  <si>
    <t>03,04:(3,75+1,15)*1,08</t>
  </si>
  <si>
    <t>1,2237+0,0426+3,03291+2,74929+0,00193+0,01591+0,00134</t>
  </si>
  <si>
    <t>4,9*1,08</t>
  </si>
  <si>
    <t>5,15+16,15+12</t>
  </si>
  <si>
    <t>33,3*1,08</t>
  </si>
  <si>
    <t>16,45+13,3+6,03</t>
  </si>
  <si>
    <t>35,78*1,08</t>
  </si>
  <si>
    <t>4*2</t>
  </si>
  <si>
    <t>02:3,8</t>
  </si>
  <si>
    <t>cementový potěr, tl. 45 mm</t>
  </si>
  <si>
    <t>Deska z minerální plsti ISOVER T-P tl. 40 mm</t>
  </si>
  <si>
    <t>3,8*1,08</t>
  </si>
  <si>
    <t>3,8+1,25</t>
  </si>
  <si>
    <t>02:5,05</t>
  </si>
  <si>
    <t>5,05*1,08</t>
  </si>
  <si>
    <t>1,6+2,45</t>
  </si>
  <si>
    <t>4,05</t>
  </si>
  <si>
    <t>4,05*1,08</t>
  </si>
  <si>
    <t>2,75+15,9+18,15+5,4</t>
  </si>
  <si>
    <t>42,2*1,08</t>
  </si>
  <si>
    <t>8,5+7+2+5,4+16,4+4,8</t>
  </si>
  <si>
    <t>44,1*1,08</t>
  </si>
  <si>
    <t>demontáž šarní skříně v sousedním bytě</t>
  </si>
  <si>
    <t>766825121R00</t>
  </si>
  <si>
    <t>Montáž vestavěné skříně 2křídlové policové, včetně dodávky</t>
  </si>
  <si>
    <t>montáž nové skříně v sousedním bytě</t>
  </si>
  <si>
    <t>02,06:1,65+2,4</t>
  </si>
  <si>
    <t>03, 04, 05:17,8+16,85+5,4+3,15</t>
  </si>
  <si>
    <t>43,2*1,08</t>
  </si>
  <si>
    <t>6+7,4+2+15,9+8,5+5,14</t>
  </si>
  <si>
    <t>44,94*1,08</t>
  </si>
  <si>
    <t>01,03,04:2,55+1,21</t>
  </si>
  <si>
    <t>632443111R00</t>
  </si>
  <si>
    <t>litý samonivelační cementový potěr tl. 50 mm</t>
  </si>
  <si>
    <t>2,35+16+2,55+1,21</t>
  </si>
  <si>
    <t>01,03,04:(2,63+16+2,55+1,21)*0,12*1,08</t>
  </si>
  <si>
    <t>11,07226+6,97492+2,73319+2,62893+0,06672+0,00451+0,00067</t>
  </si>
  <si>
    <t>03,04:2,55+1,21</t>
  </si>
  <si>
    <t>3,76*1,08</t>
  </si>
  <si>
    <t>02:16+2,95</t>
  </si>
  <si>
    <t>18,95*1,08</t>
  </si>
  <si>
    <t>16,4+4,9</t>
  </si>
  <si>
    <t>21,3*1,08</t>
  </si>
  <si>
    <t>05:5</t>
  </si>
  <si>
    <t>5,45+15,85+20,9+18,35</t>
  </si>
  <si>
    <t>0,13*(5,45+15,85+20,9+18,35)</t>
  </si>
  <si>
    <t>Cementový potěr tl. 45 mm</t>
  </si>
  <si>
    <t>28375312R</t>
  </si>
  <si>
    <t>Mirelon pás B izolační tl. 5 mm šířka 1100 mm, barvený/šedočerný</t>
  </si>
  <si>
    <t>1,39183+5,57408+5,52117+0,06872+0,02111+0,00134</t>
  </si>
  <si>
    <t>5</t>
  </si>
  <si>
    <t>5*1,08</t>
  </si>
  <si>
    <t>15,85+20,9+18,35+5,45</t>
  </si>
  <si>
    <t>60,55*1,08</t>
  </si>
  <si>
    <t>12,6+2,4+18,1+16,3+6,3</t>
  </si>
  <si>
    <t>55,7*1,08</t>
  </si>
  <si>
    <t>Bednění a odbednění podlahy, při styku podlah s odlišnými skladbami</t>
  </si>
  <si>
    <t>2,2*0,2</t>
  </si>
  <si>
    <t>01,03,04:4,61+26,5+13,85</t>
  </si>
  <si>
    <t>44,96*1,08</t>
  </si>
  <si>
    <t>01,02,03,04:(4,61+26,5+13,85)*0,12</t>
  </si>
  <si>
    <t>Deska izolační stabilizovaná EPS 100 1000 x 500 mm, tl. 80 mm</t>
  </si>
  <si>
    <t>2,5*0,08*1,08</t>
  </si>
  <si>
    <t>0,01723+1,07245+3,59653+4,05514+0,0362+0,01253+0,00067</t>
  </si>
  <si>
    <t>01,02:2,39</t>
  </si>
  <si>
    <t>2,39*1,08</t>
  </si>
  <si>
    <t>03,04:26,5+13,85+4,61</t>
  </si>
  <si>
    <t>19,8+14,2+7,2</t>
  </si>
  <si>
    <t>41,2*1,08</t>
  </si>
  <si>
    <t>demontáž skříně v sousedním bytě</t>
  </si>
  <si>
    <t>Montáž vestavěné skříně 2křídlové policové</t>
  </si>
  <si>
    <t>02,06:1,59+2,5</t>
  </si>
  <si>
    <t>4,09*1,08</t>
  </si>
  <si>
    <t>2,5</t>
  </si>
  <si>
    <t>15,65+19,15+5,09+2,81</t>
  </si>
  <si>
    <t>42,7*1,08</t>
  </si>
  <si>
    <t>01:4,8</t>
  </si>
  <si>
    <t>43,25*1,08</t>
  </si>
  <si>
    <t>4,7</t>
  </si>
  <si>
    <t>4,7*1,08</t>
  </si>
  <si>
    <t>5,15+1,15+10,85+15,45+14,9</t>
  </si>
  <si>
    <t>47,5*1,08</t>
  </si>
  <si>
    <t>(15,92-0,9)+(16,1-0,9)+8,5+3,65</t>
  </si>
  <si>
    <t>42,37*1,08</t>
  </si>
  <si>
    <t>01, 03, 04:3,2+9,85+22,25</t>
  </si>
  <si>
    <t>3,73853+5,65199+0,716+0,2541+0,738+0,01611</t>
  </si>
  <si>
    <t>0,00201+0,01463+0,03516+1,59542+3,88784+1,66123+0,31328</t>
  </si>
  <si>
    <t>3,2+3,8+9,85+22,25</t>
  </si>
  <si>
    <t>63140545R</t>
  </si>
  <si>
    <t>Deska izolační minerální tl. 100 mm</t>
  </si>
  <si>
    <t>(39,1*2)*1,08</t>
  </si>
  <si>
    <t>3+2,9+11,65+22,25</t>
  </si>
  <si>
    <t>3+11,65+22,25</t>
  </si>
  <si>
    <t>3,2+9,85+22,25</t>
  </si>
  <si>
    <t>(13,05+22,25)*1,08</t>
  </si>
  <si>
    <t>16,8+17,7</t>
  </si>
  <si>
    <t>34,5*1,08</t>
  </si>
  <si>
    <t>139601101R00</t>
  </si>
  <si>
    <t>Ruční výkop jam, rýh a šachet v hornině tř. 1 - 2</t>
  </si>
  <si>
    <t>161101101R00</t>
  </si>
  <si>
    <t>Svislé přemístění výkopku z hor.1-4 do 2,5 m</t>
  </si>
  <si>
    <t>162701105R00</t>
  </si>
  <si>
    <t>Vodorovné přemístění výkopku z hor.1-4 do 10000 m</t>
  </si>
  <si>
    <t>171201201R00</t>
  </si>
  <si>
    <t>Uložení sypaniny na skl.-sypanina na výšku přes 2m</t>
  </si>
  <si>
    <t>174101102R00</t>
  </si>
  <si>
    <t>Zásyp ruční se zhutněním</t>
  </si>
  <si>
    <t>175101101RT2</t>
  </si>
  <si>
    <t>Obsyp potrubí bez prohození sypaniny, s dodáním štěrkopísku frakce 0 - 22 mm</t>
  </si>
  <si>
    <t>721290111R00</t>
  </si>
  <si>
    <t>Zkouška těsnosti kanalizace vodou DN 125 mm</t>
  </si>
  <si>
    <t>721176222R00</t>
  </si>
  <si>
    <t>Potrubí KG svodné (ležaté) v zemi, D 110 x 3,2 mm</t>
  </si>
  <si>
    <t>721176223R00</t>
  </si>
  <si>
    <t>Potrubí KG svodné (ležaté) v zemi, D 125 x 3,2 mm</t>
  </si>
  <si>
    <t>55162523.AR</t>
  </si>
  <si>
    <t>Uzávěr automatický DN 125 proti vzduté vodě</t>
  </si>
  <si>
    <t>Bezpečnostní skupina , k elektrickému bojleru</t>
  </si>
  <si>
    <t>Umývátko asymetrické s otvorem, bílé</t>
  </si>
  <si>
    <t>Vanička sprchová keramická 1/4kruh 80x80 cm, bílá, v. 10 cm, protiskluzová</t>
  </si>
  <si>
    <t>SOUHRNNÝ VÝKAZ VÝMĚR - CELKOVÝ</t>
  </si>
  <si>
    <t>Soupis stavebních prací, dodávek a služeb</t>
  </si>
  <si>
    <t>Stavba:</t>
  </si>
  <si>
    <t>Zadavatel</t>
  </si>
  <si>
    <t>Statutární město Brno, městská část Brno - Židenice</t>
  </si>
  <si>
    <t>IČO:</t>
  </si>
  <si>
    <t>44992785</t>
  </si>
  <si>
    <t xml:space="preserve"> Dominikánská 2</t>
  </si>
  <si>
    <t>DIČ:</t>
  </si>
  <si>
    <t>CZ44992785</t>
  </si>
  <si>
    <t>60169</t>
  </si>
  <si>
    <t>Brno-Brno-město</t>
  </si>
  <si>
    <t>Projektant:</t>
  </si>
  <si>
    <t>Zhotovitel:</t>
  </si>
  <si>
    <t>Vypracoval:</t>
  </si>
  <si>
    <t>Rozpis ceny</t>
  </si>
  <si>
    <t>HSV</t>
  </si>
  <si>
    <t>PSV</t>
  </si>
  <si>
    <t>MON</t>
  </si>
  <si>
    <t>Ostatní náklady</t>
  </si>
  <si>
    <t>Rekapitulace daní</t>
  </si>
  <si>
    <t>Základ pro sníženou DPH</t>
  </si>
  <si>
    <t xml:space="preserve">Snížená DPH </t>
  </si>
  <si>
    <t>Základ pro základní DPH</t>
  </si>
  <si>
    <t xml:space="preserve">Základní DPH </t>
  </si>
  <si>
    <t>Zaokrouhlení</t>
  </si>
  <si>
    <t>Cena celkem bez DPH</t>
  </si>
  <si>
    <t>Cena celkem s DPH</t>
  </si>
  <si>
    <t>CZK</t>
  </si>
  <si>
    <t>v</t>
  </si>
  <si>
    <t>dne</t>
  </si>
  <si>
    <t>Za zhotovitele</t>
  </si>
  <si>
    <t>Za objednatele</t>
  </si>
  <si>
    <t>V BRNĚ - ŽIDENICÍCH IV/2022</t>
  </si>
  <si>
    <t>Kč</t>
  </si>
  <si>
    <t>VEDL. NÁKLADY</t>
  </si>
  <si>
    <t>VEDL.NÁKLADY</t>
  </si>
  <si>
    <t>SO01</t>
  </si>
  <si>
    <t>SO02</t>
  </si>
  <si>
    <t>SO03</t>
  </si>
  <si>
    <t>SO04</t>
  </si>
  <si>
    <t>SO05</t>
  </si>
  <si>
    <t>SO07</t>
  </si>
  <si>
    <t>SO08</t>
  </si>
  <si>
    <t>SO09</t>
  </si>
  <si>
    <t>SO10</t>
  </si>
  <si>
    <t>Uniprojekt spol s r.o.</t>
  </si>
  <si>
    <t>nám. Míru 120, Tišnov</t>
  </si>
  <si>
    <t>ZRUŠENO</t>
  </si>
  <si>
    <t xml:space="preserve">REKONSTRUKCE 10 BYTOVÝCH JEDNOTEK </t>
  </si>
  <si>
    <t>REKONSTRUKCE 10 BYTOVÝCH JEDNOTEK V BRNĚ - ŽIDENICÍCH IV/2022</t>
  </si>
  <si>
    <t>REKONSTRUKCE 10 BYTOVÝCH JEDNOTEK V BRNĚ ŽIDENICÍCH IV/2022  - SO 01 JÍLKOVA 201</t>
  </si>
  <si>
    <t>REKONSTRUKCE 10 BYTOVÝCH JEDNOTEK V BRNĚ ŽIDENICÍCH IV/2022 - SO 02 VÁCLAVKOVA 4</t>
  </si>
  <si>
    <t>REKONSTRUKCE 10 BYTOVÝCH JEDNOTEK V BRNĚ ŽIDENICÍCH IV/2022 - SO 03 VELECKÉHO 30</t>
  </si>
  <si>
    <t>REKONSTRUKCE 10 BYTOVÝCH JEDNOTEK V BRNĚ ŽIDENICÍCH IV/2022  - SO 04 KULDOVA 5</t>
  </si>
  <si>
    <t>REKONSTRUKCE 10 BYTOVÝCH JEDNOTEK V BRNĚ ŽIDENICÍCH IV/2022  - SO 05 KULDOVA 9</t>
  </si>
  <si>
    <t>REKONSTRUKCE 10 BYTOVÝCH JEDNOTEK V BRNĚ ŽIDENICÍCH IV/2022-SO 06 PODPÍSEČNÁ 14</t>
  </si>
  <si>
    <t>SO06 PODPÍSEČNÁ 14, BYT ČÍSLO 1</t>
  </si>
  <si>
    <t>SO 06   PODPÍSEČNÁ 14, byt č. 1</t>
  </si>
  <si>
    <t>REKONSTRUKCE 10 BYTOVÝCH JEDNOTEK V BRNĚ ŽIDENICÍCH IV/2022  - SO 07 JÍLKOVA 185</t>
  </si>
  <si>
    <t>SO07 JÍLKOVA 185, BYT č.3</t>
  </si>
  <si>
    <t>SO 07   JÍLKOVA 185, byt č. 3</t>
  </si>
  <si>
    <t>REKONSTRUKCE 10 BYTOVÝCH JEDNOTEK V BRNĚ ŽIDENICÍCH IV/2022  - SO 08 KULDOVA 16</t>
  </si>
  <si>
    <t>SO08 KULDOVA 16, BYT ČÍSLO 6</t>
  </si>
  <si>
    <t>SO 08   KULDOVA 16, byt č. 6</t>
  </si>
  <si>
    <t>REKONSTRUKCE 10 BYTOVÝCH JEDNOTEK V BRNĚ ŽIDENICÍCH IV/2022  - SO 09 KULDOVA 7</t>
  </si>
  <si>
    <t>SO 09 KULDOVA 7, BYT ČÍSLO 7</t>
  </si>
  <si>
    <t>SO 09   KULDOVA 7, byt č.7</t>
  </si>
  <si>
    <t>REKONSTRUKCE 10 BYTOVÝCH JEDNOTEK V BRNĚ ŽIDENICÍCH IV/2022 - SO 10 OTAKARA ŠEVČ</t>
  </si>
  <si>
    <t>SO10 OTAKARA ŠEVČÍKA 52</t>
  </si>
  <si>
    <t>SO 10   OTAKARA ŠEVČÍKA 52, byt Šlesová</t>
  </si>
  <si>
    <r>
      <t xml:space="preserve"> STRAKATÉHO 4 -</t>
    </r>
    <r>
      <rPr>
        <b/>
        <u/>
        <sz val="11"/>
        <rFont val="Calibri"/>
        <family val="2"/>
        <charset val="238"/>
      </rPr>
      <t>ZRUŠENO</t>
    </r>
  </si>
  <si>
    <t>SO 06 PODPÍSEČNÁ 14</t>
  </si>
  <si>
    <t>SO 07 JÍLKOVA 185</t>
  </si>
  <si>
    <t>SO 08 KULDOVA 16</t>
  </si>
  <si>
    <t>SO 09 KULDOVA 7</t>
  </si>
  <si>
    <t>SO 10 OTAKARA ŠEVČÍKA 52</t>
  </si>
  <si>
    <t>Celkem bez VN</t>
  </si>
  <si>
    <t>ELEKTRO CELKEM</t>
  </si>
  <si>
    <t>SO06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</si>
</sst>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* #,##0.00\ &quot;Kč&quot;_-;\-* #,##0.00\ &quot;Kč&quot;_-;_-* &quot;-&quot;??\ &quot;Kč&quot;_-;_-@_-"/>
    <numFmt numFmtId="164" formatCode="#,##0.0"/>
    <numFmt numFmtId="165" formatCode="#,##0.0\ &quot;Kč&quot;"/>
    <numFmt numFmtId="166" formatCode="#,##0.00000"/>
    <numFmt numFmtId="167" formatCode="#,##0.00\ _K_č"/>
    <numFmt numFmtId="168" formatCode="0.0%"/>
    <numFmt numFmtId="169" formatCode="#,##0.00\ &quot;Kč&quot;"/>
  </numFmts>
  <fonts count="71">
    <font>
      <sz val="11"/>
      <color theme="1"/>
      <name val="Calibri"/>
      <family val="2"/>
      <charset val="238"/>
      <scheme val="minor"/>
    </font>
    <font>
      <b/>
      <sz val="18"/>
      <name val="Calibri"/>
      <family val="2"/>
    </font>
    <font>
      <b/>
      <sz val="1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u/>
      <sz val="10"/>
      <name val="Calibri"/>
      <family val="2"/>
    </font>
    <font>
      <sz val="10"/>
      <name val="Arial CE"/>
      <charset val="238"/>
    </font>
    <font>
      <b/>
      <sz val="14"/>
      <color indexed="12"/>
      <name val="Calibri"/>
      <family val="2"/>
    </font>
    <font>
      <b/>
      <sz val="12"/>
      <name val="Calibri"/>
      <family val="2"/>
    </font>
    <font>
      <sz val="11"/>
      <color indexed="12"/>
      <name val="Calibri"/>
      <family val="2"/>
    </font>
    <font>
      <b/>
      <sz val="16"/>
      <name val="Calibri"/>
      <family val="2"/>
    </font>
    <font>
      <b/>
      <sz val="16"/>
      <color indexed="12"/>
      <name val="Calibri"/>
      <family val="2"/>
    </font>
    <font>
      <u/>
      <sz val="11"/>
      <name val="Calibri"/>
      <family val="2"/>
    </font>
    <font>
      <b/>
      <u/>
      <sz val="11"/>
      <name val="Calibri"/>
      <family val="2"/>
    </font>
    <font>
      <b/>
      <sz val="16"/>
      <name val="Calibri"/>
      <family val="2"/>
      <charset val="238"/>
    </font>
    <font>
      <sz val="9"/>
      <name val="Arial CE"/>
      <charset val="238"/>
    </font>
    <font>
      <b/>
      <sz val="12"/>
      <name val="Arial CE"/>
      <charset val="238"/>
    </font>
    <font>
      <b/>
      <sz val="10"/>
      <name val="Arial CE"/>
      <charset val="238"/>
    </font>
    <font>
      <b/>
      <sz val="10"/>
      <name val="Arial CE"/>
      <family val="2"/>
      <charset val="238"/>
    </font>
    <font>
      <sz val="8"/>
      <name val="Arial CE"/>
      <charset val="238"/>
    </font>
    <font>
      <sz val="8"/>
      <color indexed="17"/>
      <name val="Arial CE"/>
      <charset val="238"/>
    </font>
    <font>
      <sz val="8"/>
      <color indexed="9"/>
      <name val="Arial CE"/>
      <charset val="238"/>
    </font>
    <font>
      <sz val="8"/>
      <color indexed="12"/>
      <name val="Arial CE"/>
      <charset val="238"/>
    </font>
    <font>
      <sz val="8"/>
      <name val="Arial CE"/>
      <family val="2"/>
      <charset val="238"/>
    </font>
    <font>
      <sz val="10"/>
      <name val="Arial CE"/>
      <family val="2"/>
      <charset val="238"/>
    </font>
    <font>
      <sz val="10"/>
      <color indexed="10"/>
      <name val="Arial CE"/>
      <family val="2"/>
      <charset val="238"/>
    </font>
    <font>
      <sz val="9"/>
      <color indexed="8"/>
      <name val="Arial Narrow CE"/>
      <charset val="238"/>
    </font>
    <font>
      <sz val="10"/>
      <name val="Arial"/>
      <family val="2"/>
      <charset val="238"/>
    </font>
    <font>
      <sz val="10"/>
      <name val="Helv"/>
      <charset val="238"/>
    </font>
    <font>
      <b/>
      <i/>
      <sz val="10"/>
      <name val="Arial"/>
      <family val="2"/>
      <charset val="238"/>
    </font>
    <font>
      <sz val="10"/>
      <name val="Helv"/>
    </font>
    <font>
      <sz val="10"/>
      <name val="Arial Narrow CE"/>
      <family val="2"/>
      <charset val="238"/>
    </font>
    <font>
      <sz val="10"/>
      <color indexed="12"/>
      <name val="Arial CE"/>
      <family val="2"/>
      <charset val="238"/>
    </font>
    <font>
      <sz val="10"/>
      <name val="Helv"/>
      <family val="2"/>
    </font>
    <font>
      <b/>
      <u/>
      <sz val="8"/>
      <name val="Arial CE"/>
      <charset val="238"/>
    </font>
    <font>
      <u/>
      <sz val="8"/>
      <name val="Arial CE"/>
      <charset val="238"/>
    </font>
    <font>
      <u/>
      <sz val="8"/>
      <name val="Arial CE"/>
      <family val="2"/>
      <charset val="238"/>
    </font>
    <font>
      <b/>
      <sz val="8"/>
      <name val="Arial CE"/>
      <charset val="238"/>
    </font>
    <font>
      <b/>
      <i/>
      <sz val="8"/>
      <name val="Arial CE"/>
      <family val="2"/>
      <charset val="238"/>
    </font>
    <font>
      <sz val="8"/>
      <name val="Arial"/>
      <family val="2"/>
      <charset val="238"/>
    </font>
    <font>
      <i/>
      <sz val="8"/>
      <name val="Arial CE"/>
      <family val="2"/>
      <charset val="238"/>
    </font>
    <font>
      <b/>
      <sz val="8"/>
      <name val="Arial CE"/>
      <family val="2"/>
      <charset val="238"/>
    </font>
    <font>
      <sz val="11"/>
      <name val="Calibri"/>
    </font>
    <font>
      <sz val="8"/>
      <name val="Arial CE"/>
    </font>
    <font>
      <sz val="9"/>
      <name val="Arial CE"/>
    </font>
    <font>
      <sz val="10"/>
      <name val="Arial CE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11"/>
      <name val="Arial"/>
      <family val="2"/>
      <charset val="238"/>
    </font>
    <font>
      <i/>
      <sz val="10"/>
      <name val="Arial"/>
      <family val="2"/>
      <charset val="238"/>
    </font>
    <font>
      <b/>
      <sz val="10"/>
      <name val="Arial"/>
      <family val="2"/>
      <charset val="238"/>
    </font>
    <font>
      <sz val="11"/>
      <name val="Arial CE"/>
    </font>
    <font>
      <b/>
      <sz val="9"/>
      <name val="Arial CE"/>
    </font>
    <font>
      <sz val="1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4"/>
      <name val="Arial CE"/>
      <family val="2"/>
      <charset val="238"/>
    </font>
    <font>
      <sz val="12"/>
      <name val="Arial CE"/>
      <charset val="238"/>
    </font>
    <font>
      <sz val="11"/>
      <name val="Arial CE"/>
      <charset val="238"/>
    </font>
    <font>
      <b/>
      <sz val="11"/>
      <name val="Arial CE"/>
      <charset val="238"/>
    </font>
    <font>
      <b/>
      <sz val="12"/>
      <name val="Arial CE"/>
      <family val="2"/>
      <charset val="238"/>
    </font>
    <font>
      <b/>
      <sz val="13"/>
      <name val="Arial CE"/>
      <charset val="238"/>
    </font>
    <font>
      <sz val="9"/>
      <color indexed="81"/>
      <name val="Tahoma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u/>
      <sz val="11"/>
      <name val="Calibri"/>
      <family val="2"/>
      <charset val="238"/>
    </font>
    <font>
      <b/>
      <sz val="12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trike/>
      <sz val="1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6E1EE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ck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3">
    <xf numFmtId="0" fontId="0" fillId="0" borderId="0"/>
    <xf numFmtId="0" fontId="6" fillId="0" borderId="0"/>
    <xf numFmtId="2" fontId="6" fillId="0" borderId="0"/>
    <xf numFmtId="0" fontId="28" fillId="0" borderId="0"/>
    <xf numFmtId="0" fontId="3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8" fillId="0" borderId="0"/>
    <xf numFmtId="0" fontId="33" fillId="0" borderId="0"/>
    <xf numFmtId="0" fontId="30" fillId="0" borderId="0"/>
    <xf numFmtId="0" fontId="27" fillId="0" borderId="0"/>
    <xf numFmtId="0" fontId="27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8" fillId="0" borderId="0"/>
    <xf numFmtId="0" fontId="27" fillId="0" borderId="0"/>
    <xf numFmtId="0" fontId="42" fillId="0" borderId="0"/>
    <xf numFmtId="44" fontId="42" fillId="0" borderId="0" applyFont="0" applyFill="0" applyBorder="0" applyAlignment="0" applyProtection="0"/>
    <xf numFmtId="0" fontId="27" fillId="0" borderId="0"/>
  </cellStyleXfs>
  <cellXfs count="551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justify"/>
    </xf>
    <xf numFmtId="0" fontId="3" fillId="0" borderId="0" xfId="0" applyFont="1" applyAlignment="1"/>
    <xf numFmtId="0" fontId="3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justify"/>
    </xf>
    <xf numFmtId="14" fontId="0" fillId="0" borderId="0" xfId="0" applyNumberFormat="1" applyAlignment="1">
      <alignment horizontal="left"/>
    </xf>
    <xf numFmtId="0" fontId="5" fillId="0" borderId="0" xfId="0" applyFont="1" applyAlignment="1">
      <alignment horizontal="right"/>
    </xf>
    <xf numFmtId="3" fontId="3" fillId="0" borderId="0" xfId="0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/>
    <xf numFmtId="0" fontId="3" fillId="0" borderId="0" xfId="0" applyFont="1" applyBorder="1" applyAlignment="1">
      <alignment horizontal="left"/>
    </xf>
    <xf numFmtId="0" fontId="6" fillId="0" borderId="0" xfId="0" applyFont="1" applyBorder="1"/>
    <xf numFmtId="0" fontId="6" fillId="0" borderId="0" xfId="0" applyFont="1"/>
    <xf numFmtId="164" fontId="3" fillId="0" borderId="0" xfId="0" applyNumberFormat="1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Border="1" applyAlignment="1">
      <alignment horizontal="justify"/>
    </xf>
    <xf numFmtId="164" fontId="3" fillId="0" borderId="0" xfId="0" applyNumberFormat="1" applyFont="1" applyBorder="1" applyAlignment="1">
      <alignment horizontal="right"/>
    </xf>
    <xf numFmtId="164" fontId="3" fillId="0" borderId="0" xfId="0" applyNumberFormat="1" applyFont="1" applyBorder="1" applyAlignment="1"/>
    <xf numFmtId="0" fontId="7" fillId="0" borderId="0" xfId="0" applyFont="1" applyAlignment="1">
      <alignment horizontal="justify"/>
    </xf>
    <xf numFmtId="165" fontId="8" fillId="0" borderId="0" xfId="0" applyNumberFormat="1" applyFont="1"/>
    <xf numFmtId="0" fontId="9" fillId="0" borderId="0" xfId="0" applyFont="1" applyBorder="1" applyAlignment="1">
      <alignment horizontal="justify"/>
    </xf>
    <xf numFmtId="164" fontId="8" fillId="0" borderId="0" xfId="0" applyNumberFormat="1" applyFont="1"/>
    <xf numFmtId="0" fontId="10" fillId="0" borderId="0" xfId="0" applyFont="1" applyAlignment="1">
      <alignment horizontal="justify"/>
    </xf>
    <xf numFmtId="0" fontId="11" fillId="0" borderId="0" xfId="0" applyFont="1" applyAlignment="1">
      <alignment horizontal="justify"/>
    </xf>
    <xf numFmtId="0" fontId="3" fillId="0" borderId="0" xfId="0" applyFont="1" applyBorder="1" applyAlignment="1"/>
    <xf numFmtId="3" fontId="13" fillId="0" borderId="0" xfId="0" applyNumberFormat="1" applyFont="1" applyFill="1" applyBorder="1" applyAlignment="1">
      <alignment horizontal="right"/>
    </xf>
    <xf numFmtId="3" fontId="13" fillId="0" borderId="0" xfId="0" applyNumberFormat="1" applyFont="1" applyFill="1" applyBorder="1" applyAlignment="1"/>
    <xf numFmtId="0" fontId="6" fillId="0" borderId="0" xfId="1"/>
    <xf numFmtId="0" fontId="6" fillId="2" borderId="9" xfId="1" applyFill="1" applyBorder="1" applyAlignment="1">
      <alignment wrapText="1"/>
    </xf>
    <xf numFmtId="0" fontId="6" fillId="2" borderId="12" xfId="1" applyFill="1" applyBorder="1" applyAlignment="1">
      <alignment vertical="top"/>
    </xf>
    <xf numFmtId="0" fontId="6" fillId="2" borderId="13" xfId="1" applyFill="1" applyBorder="1" applyAlignment="1">
      <alignment vertical="top"/>
    </xf>
    <xf numFmtId="4" fontId="6" fillId="2" borderId="13" xfId="1" applyNumberFormat="1" applyFill="1" applyBorder="1" applyAlignment="1">
      <alignment vertical="top"/>
    </xf>
    <xf numFmtId="0" fontId="19" fillId="0" borderId="8" xfId="1" applyFont="1" applyBorder="1" applyAlignment="1">
      <alignment vertical="top" shrinkToFit="1"/>
    </xf>
    <xf numFmtId="4" fontId="19" fillId="0" borderId="8" xfId="1" applyNumberFormat="1" applyFont="1" applyBorder="1" applyAlignment="1">
      <alignment vertical="top" shrinkToFit="1"/>
    </xf>
    <xf numFmtId="0" fontId="19" fillId="0" borderId="7" xfId="1" applyFont="1" applyBorder="1" applyAlignment="1">
      <alignment vertical="top" shrinkToFit="1"/>
    </xf>
    <xf numFmtId="0" fontId="19" fillId="0" borderId="0" xfId="1" applyFont="1"/>
    <xf numFmtId="49" fontId="21" fillId="0" borderId="0" xfId="1" applyNumberFormat="1" applyFont="1" applyAlignment="1">
      <alignment wrapText="1"/>
    </xf>
    <xf numFmtId="0" fontId="6" fillId="2" borderId="5" xfId="1" applyFill="1" applyBorder="1" applyAlignment="1">
      <alignment vertical="top" shrinkToFit="1"/>
    </xf>
    <xf numFmtId="4" fontId="6" fillId="2" borderId="5" xfId="1" applyNumberFormat="1" applyFill="1" applyBorder="1" applyAlignment="1">
      <alignment vertical="top" shrinkToFit="1"/>
    </xf>
    <xf numFmtId="0" fontId="6" fillId="2" borderId="6" xfId="1" applyFill="1" applyBorder="1" applyAlignment="1">
      <alignment vertical="top" shrinkToFit="1"/>
    </xf>
    <xf numFmtId="0" fontId="19" fillId="0" borderId="5" xfId="1" applyFont="1" applyBorder="1" applyAlignment="1">
      <alignment vertical="top" shrinkToFit="1"/>
    </xf>
    <xf numFmtId="4" fontId="19" fillId="0" borderId="5" xfId="1" applyNumberFormat="1" applyFont="1" applyBorder="1" applyAlignment="1">
      <alignment vertical="top" shrinkToFit="1"/>
    </xf>
    <xf numFmtId="0" fontId="19" fillId="0" borderId="6" xfId="1" applyFont="1" applyBorder="1" applyAlignment="1">
      <alignment vertical="top" shrinkToFit="1"/>
    </xf>
    <xf numFmtId="0" fontId="6" fillId="0" borderId="0" xfId="1" applyAlignment="1">
      <alignment vertical="top"/>
    </xf>
    <xf numFmtId="49" fontId="6" fillId="0" borderId="0" xfId="1" applyNumberFormat="1"/>
    <xf numFmtId="2" fontId="6" fillId="0" borderId="0" xfId="2" applyFill="1"/>
    <xf numFmtId="2" fontId="25" fillId="0" borderId="0" xfId="2" applyFont="1" applyFill="1"/>
    <xf numFmtId="49" fontId="24" fillId="0" borderId="0" xfId="2" applyNumberFormat="1" applyFont="1" applyFill="1" applyAlignment="1">
      <alignment horizontal="center" vertical="center"/>
    </xf>
    <xf numFmtId="49" fontId="24" fillId="0" borderId="0" xfId="2" applyNumberFormat="1" applyFont="1" applyFill="1" applyAlignment="1"/>
    <xf numFmtId="2" fontId="24" fillId="0" borderId="0" xfId="2" applyFont="1" applyFill="1" applyAlignment="1">
      <alignment horizontal="center"/>
    </xf>
    <xf numFmtId="167" fontId="24" fillId="0" borderId="0" xfId="2" applyNumberFormat="1" applyFont="1" applyFill="1"/>
    <xf numFmtId="2" fontId="24" fillId="0" borderId="0" xfId="2" applyFont="1" applyFill="1"/>
    <xf numFmtId="49" fontId="6" fillId="0" borderId="0" xfId="2" applyNumberFormat="1" applyFont="1" applyFill="1" applyAlignment="1">
      <alignment horizontal="center" vertical="center"/>
    </xf>
    <xf numFmtId="49" fontId="6" fillId="0" borderId="0" xfId="2" applyNumberFormat="1" applyFont="1" applyFill="1" applyAlignment="1"/>
    <xf numFmtId="2" fontId="6" fillId="0" borderId="0" xfId="2" applyFont="1" applyFill="1" applyAlignment="1">
      <alignment horizontal="center"/>
    </xf>
    <xf numFmtId="0" fontId="19" fillId="0" borderId="0" xfId="1" applyFont="1" applyFill="1" applyBorder="1" applyAlignment="1">
      <alignment horizontal="center" vertical="top" wrapText="1"/>
    </xf>
    <xf numFmtId="3" fontId="19" fillId="0" borderId="0" xfId="1" applyNumberFormat="1" applyFont="1" applyFill="1" applyBorder="1" applyAlignment="1">
      <alignment horizontal="center" vertical="top" wrapText="1"/>
    </xf>
    <xf numFmtId="0" fontId="19" fillId="0" borderId="0" xfId="1" applyFont="1" applyFill="1" applyBorder="1" applyAlignment="1">
      <alignment vertical="top" wrapText="1"/>
    </xf>
    <xf numFmtId="3" fontId="19" fillId="0" borderId="4" xfId="1" applyNumberFormat="1" applyFont="1" applyFill="1" applyBorder="1" applyAlignment="1">
      <alignment horizontal="center" vertical="top" wrapText="1"/>
    </xf>
    <xf numFmtId="3" fontId="19" fillId="4" borderId="4" xfId="1" applyNumberFormat="1" applyFont="1" applyFill="1" applyBorder="1" applyAlignment="1">
      <alignment horizontal="center" vertical="top" wrapText="1"/>
    </xf>
    <xf numFmtId="0" fontId="23" fillId="0" borderId="18" xfId="1" applyFont="1" applyFill="1" applyBorder="1" applyAlignment="1">
      <alignment horizontal="center" vertical="top"/>
    </xf>
    <xf numFmtId="3" fontId="23" fillId="0" borderId="18" xfId="1" applyNumberFormat="1" applyFont="1" applyFill="1" applyBorder="1" applyAlignment="1">
      <alignment horizontal="center" vertical="top" wrapText="1"/>
    </xf>
    <xf numFmtId="0" fontId="23" fillId="0" borderId="18" xfId="1" applyFont="1" applyFill="1" applyBorder="1" applyAlignment="1">
      <alignment vertical="top" wrapText="1"/>
    </xf>
    <xf numFmtId="3" fontId="23" fillId="0" borderId="18" xfId="1" applyNumberFormat="1" applyFont="1" applyFill="1" applyBorder="1" applyAlignment="1">
      <alignment vertical="top" wrapText="1"/>
    </xf>
    <xf numFmtId="0" fontId="23" fillId="0" borderId="0" xfId="1" applyFont="1" applyFill="1" applyAlignment="1">
      <alignment vertical="top"/>
    </xf>
    <xf numFmtId="3" fontId="23" fillId="4" borderId="18" xfId="1" applyNumberFormat="1" applyFont="1" applyFill="1" applyBorder="1" applyAlignment="1">
      <alignment vertical="top" wrapText="1"/>
    </xf>
    <xf numFmtId="3" fontId="23" fillId="4" borderId="18" xfId="1" applyNumberFormat="1" applyFont="1" applyFill="1" applyBorder="1" applyAlignment="1">
      <alignment horizontal="center" vertical="top" wrapText="1"/>
    </xf>
    <xf numFmtId="0" fontId="23" fillId="0" borderId="0" xfId="1" applyFont="1" applyFill="1" applyAlignment="1">
      <alignment horizontal="center" vertical="top"/>
    </xf>
    <xf numFmtId="0" fontId="34" fillId="0" borderId="1" xfId="1" applyFont="1" applyFill="1" applyBorder="1" applyAlignment="1">
      <alignment horizontal="left" vertical="top"/>
    </xf>
    <xf numFmtId="3" fontId="19" fillId="0" borderId="1" xfId="1" applyNumberFormat="1" applyFont="1" applyFill="1" applyBorder="1" applyAlignment="1">
      <alignment horizontal="center" vertical="top" wrapText="1"/>
    </xf>
    <xf numFmtId="0" fontId="19" fillId="0" borderId="1" xfId="1" applyFont="1" applyFill="1" applyBorder="1" applyAlignment="1">
      <alignment vertical="top" wrapText="1"/>
    </xf>
    <xf numFmtId="3" fontId="23" fillId="0" borderId="1" xfId="1" applyNumberFormat="1" applyFont="1" applyFill="1" applyBorder="1" applyAlignment="1">
      <alignment vertical="top" wrapText="1"/>
    </xf>
    <xf numFmtId="3" fontId="23" fillId="4" borderId="0" xfId="1" applyNumberFormat="1" applyFont="1" applyFill="1" applyBorder="1" applyAlignment="1">
      <alignment vertical="top" wrapText="1"/>
    </xf>
    <xf numFmtId="3" fontId="23" fillId="4" borderId="0" xfId="1" applyNumberFormat="1" applyFont="1" applyFill="1" applyBorder="1" applyAlignment="1">
      <alignment horizontal="center" vertical="top" wrapText="1"/>
    </xf>
    <xf numFmtId="3" fontId="23" fillId="0" borderId="0" xfId="1" applyNumberFormat="1" applyFont="1" applyAlignment="1">
      <alignment horizontal="center" vertical="top" wrapText="1"/>
    </xf>
    <xf numFmtId="0" fontId="23" fillId="0" borderId="0" xfId="1" applyFont="1" applyFill="1" applyAlignment="1">
      <alignment vertical="top" wrapText="1"/>
    </xf>
    <xf numFmtId="3" fontId="19" fillId="0" borderId="0" xfId="1" applyNumberFormat="1" applyFont="1" applyFill="1" applyBorder="1" applyAlignment="1">
      <alignment vertical="top" wrapText="1"/>
    </xf>
    <xf numFmtId="9" fontId="23" fillId="4" borderId="0" xfId="1" applyNumberFormat="1" applyFont="1" applyFill="1" applyBorder="1" applyAlignment="1">
      <alignment horizontal="center" vertical="top" wrapText="1"/>
    </xf>
    <xf numFmtId="0" fontId="19" fillId="0" borderId="0" xfId="1" applyFont="1" applyFill="1" applyAlignment="1">
      <alignment vertical="top" wrapText="1"/>
    </xf>
    <xf numFmtId="0" fontId="35" fillId="0" borderId="0" xfId="1" applyFont="1" applyFill="1" applyAlignment="1">
      <alignment vertical="top" wrapText="1"/>
    </xf>
    <xf numFmtId="0" fontId="36" fillId="0" borderId="0" xfId="1" applyFont="1" applyFill="1" applyAlignment="1">
      <alignment vertical="top" wrapText="1"/>
    </xf>
    <xf numFmtId="0" fontId="23" fillId="0" borderId="1" xfId="1" applyFont="1" applyFill="1" applyBorder="1" applyAlignment="1">
      <alignment horizontal="center" vertical="top"/>
    </xf>
    <xf numFmtId="3" fontId="23" fillId="0" borderId="1" xfId="1" applyNumberFormat="1" applyFont="1" applyBorder="1" applyAlignment="1">
      <alignment horizontal="center" vertical="top" wrapText="1"/>
    </xf>
    <xf numFmtId="0" fontId="23" fillId="0" borderId="1" xfId="1" applyFont="1" applyFill="1" applyBorder="1" applyAlignment="1">
      <alignment vertical="top" wrapText="1"/>
    </xf>
    <xf numFmtId="3" fontId="19" fillId="0" borderId="1" xfId="1" applyNumberFormat="1" applyFont="1" applyFill="1" applyBorder="1" applyAlignment="1">
      <alignment vertical="top" wrapText="1"/>
    </xf>
    <xf numFmtId="0" fontId="34" fillId="0" borderId="0" xfId="1" applyFont="1" applyFill="1" applyBorder="1" applyAlignment="1">
      <alignment horizontal="left" vertical="top"/>
    </xf>
    <xf numFmtId="0" fontId="37" fillId="0" borderId="0" xfId="1" applyFont="1" applyFill="1" applyAlignment="1">
      <alignment vertical="top"/>
    </xf>
    <xf numFmtId="0" fontId="37" fillId="0" borderId="0" xfId="1" applyFont="1" applyFill="1" applyBorder="1" applyAlignment="1">
      <alignment vertical="top" wrapText="1"/>
    </xf>
    <xf numFmtId="3" fontId="37" fillId="0" borderId="0" xfId="1" applyNumberFormat="1" applyFont="1" applyFill="1" applyBorder="1" applyAlignment="1">
      <alignment horizontal="center" vertical="top" wrapText="1"/>
    </xf>
    <xf numFmtId="3" fontId="37" fillId="0" borderId="0" xfId="1" applyNumberFormat="1" applyFont="1" applyFill="1" applyBorder="1" applyAlignment="1">
      <alignment vertical="top" wrapText="1"/>
    </xf>
    <xf numFmtId="0" fontId="23" fillId="0" borderId="1" xfId="1" applyFont="1" applyFill="1" applyBorder="1" applyAlignment="1">
      <alignment horizontal="center" vertical="top" wrapText="1"/>
    </xf>
    <xf numFmtId="3" fontId="23" fillId="0" borderId="1" xfId="1" applyNumberFormat="1" applyFont="1" applyFill="1" applyBorder="1" applyAlignment="1">
      <alignment horizontal="center" vertical="top" wrapText="1"/>
    </xf>
    <xf numFmtId="0" fontId="36" fillId="0" borderId="0" xfId="1" applyFont="1" applyFill="1" applyAlignment="1"/>
    <xf numFmtId="0" fontId="23" fillId="0" borderId="0" xfId="1" applyFont="1" applyFill="1" applyAlignment="1">
      <alignment horizontal="center" vertical="top" wrapText="1"/>
    </xf>
    <xf numFmtId="3" fontId="23" fillId="0" borderId="0" xfId="1" applyNumberFormat="1" applyFont="1" applyFill="1" applyBorder="1" applyAlignment="1">
      <alignment horizontal="center" vertical="top" wrapText="1"/>
    </xf>
    <xf numFmtId="3" fontId="23" fillId="0" borderId="0" xfId="1" applyNumberFormat="1" applyFont="1" applyFill="1" applyBorder="1" applyAlignment="1">
      <alignment vertical="top" wrapText="1"/>
    </xf>
    <xf numFmtId="0" fontId="23" fillId="0" borderId="0" xfId="1" applyFont="1" applyFill="1" applyAlignment="1"/>
    <xf numFmtId="3" fontId="23" fillId="0" borderId="0" xfId="1" applyNumberFormat="1" applyFont="1" applyAlignment="1">
      <alignment horizontal="left" vertical="top" wrapText="1"/>
    </xf>
    <xf numFmtId="3" fontId="23" fillId="0" borderId="0" xfId="1" applyNumberFormat="1" applyFont="1" applyBorder="1" applyAlignment="1">
      <alignment horizontal="center" vertical="top" wrapText="1"/>
    </xf>
    <xf numFmtId="3" fontId="19" fillId="0" borderId="0" xfId="1" applyNumberFormat="1" applyFont="1" applyFill="1" applyBorder="1" applyAlignment="1">
      <alignment horizontal="left" vertical="top"/>
    </xf>
    <xf numFmtId="3" fontId="19" fillId="0" borderId="1" xfId="1" applyNumberFormat="1" applyFont="1" applyFill="1" applyBorder="1" applyAlignment="1">
      <alignment horizontal="left" vertical="top"/>
    </xf>
    <xf numFmtId="0" fontId="19" fillId="0" borderId="0" xfId="1" applyFont="1" applyFill="1" applyAlignment="1">
      <alignment vertical="top"/>
    </xf>
    <xf numFmtId="0" fontId="37" fillId="0" borderId="0" xfId="1" applyFont="1" applyFill="1" applyAlignment="1">
      <alignment vertical="top" wrapText="1"/>
    </xf>
    <xf numFmtId="0" fontId="37" fillId="0" borderId="0" xfId="1" applyFont="1" applyFill="1" applyAlignment="1">
      <alignment horizontal="center" vertical="top" wrapText="1"/>
    </xf>
    <xf numFmtId="0" fontId="23" fillId="0" borderId="0" xfId="1" applyFont="1" applyFill="1" applyBorder="1" applyAlignment="1">
      <alignment horizontal="left" vertical="top"/>
    </xf>
    <xf numFmtId="0" fontId="23" fillId="0" borderId="0" xfId="1" applyFont="1" applyFill="1" applyBorder="1" applyAlignment="1">
      <alignment vertical="top" wrapText="1"/>
    </xf>
    <xf numFmtId="3" fontId="37" fillId="0" borderId="1" xfId="1" applyNumberFormat="1" applyFont="1" applyFill="1" applyBorder="1" applyAlignment="1">
      <alignment horizontal="center" vertical="top" wrapText="1"/>
    </xf>
    <xf numFmtId="0" fontId="37" fillId="0" borderId="1" xfId="1" applyFont="1" applyFill="1" applyBorder="1" applyAlignment="1">
      <alignment vertical="top" wrapText="1"/>
    </xf>
    <xf numFmtId="3" fontId="37" fillId="0" borderId="1" xfId="1" applyNumberFormat="1" applyFont="1" applyFill="1" applyBorder="1" applyAlignment="1">
      <alignment vertical="top" wrapText="1"/>
    </xf>
    <xf numFmtId="0" fontId="35" fillId="0" borderId="0" xfId="1" applyFont="1" applyFill="1" applyBorder="1" applyAlignment="1">
      <alignment horizontal="left" vertical="top"/>
    </xf>
    <xf numFmtId="0" fontId="19" fillId="0" borderId="0" xfId="1" applyFont="1" applyFill="1" applyBorder="1" applyAlignment="1">
      <alignment horizontal="left" vertical="top"/>
    </xf>
    <xf numFmtId="3" fontId="35" fillId="0" borderId="0" xfId="1" applyNumberFormat="1" applyFont="1" applyFill="1" applyBorder="1" applyAlignment="1">
      <alignment horizontal="left" vertical="top" wrapText="1"/>
    </xf>
    <xf numFmtId="3" fontId="19" fillId="4" borderId="0" xfId="1" applyNumberFormat="1" applyFont="1" applyFill="1" applyBorder="1" applyAlignment="1">
      <alignment vertical="top" wrapText="1"/>
    </xf>
    <xf numFmtId="3" fontId="19" fillId="4" borderId="0" xfId="1" applyNumberFormat="1" applyFont="1" applyFill="1" applyBorder="1" applyAlignment="1">
      <alignment horizontal="center" vertical="top" wrapText="1"/>
    </xf>
    <xf numFmtId="0" fontId="19" fillId="0" borderId="0" xfId="1" applyFont="1" applyFill="1" applyBorder="1" applyAlignment="1">
      <alignment horizontal="center" vertical="top"/>
    </xf>
    <xf numFmtId="3" fontId="19" fillId="0" borderId="0" xfId="1" applyNumberFormat="1" applyFont="1" applyAlignment="1">
      <alignment horizontal="center" vertical="top" wrapText="1"/>
    </xf>
    <xf numFmtId="3" fontId="19" fillId="0" borderId="0" xfId="1" applyNumberFormat="1" applyFont="1" applyFill="1" applyBorder="1" applyAlignment="1">
      <alignment horizontal="left" vertical="top" wrapText="1"/>
    </xf>
    <xf numFmtId="9" fontId="19" fillId="4" borderId="0" xfId="1" applyNumberFormat="1" applyFont="1" applyFill="1" applyBorder="1" applyAlignment="1">
      <alignment horizontal="center" vertical="top" wrapText="1"/>
    </xf>
    <xf numFmtId="0" fontId="19" fillId="0" borderId="0" xfId="1" applyFont="1" applyFill="1" applyAlignment="1">
      <alignment horizontal="center" vertical="top"/>
    </xf>
    <xf numFmtId="3" fontId="23" fillId="0" borderId="0" xfId="1" applyNumberFormat="1" applyFont="1" applyFill="1" applyAlignment="1">
      <alignment horizontal="center" vertical="top"/>
    </xf>
    <xf numFmtId="0" fontId="19" fillId="0" borderId="1" xfId="1" applyFont="1" applyFill="1" applyBorder="1" applyAlignment="1">
      <alignment horizontal="left" vertical="top"/>
    </xf>
    <xf numFmtId="0" fontId="23" fillId="0" borderId="0" xfId="1" applyFont="1" applyFill="1" applyAlignment="1">
      <alignment horizontal="left" vertical="top"/>
    </xf>
    <xf numFmtId="0" fontId="37" fillId="0" borderId="0" xfId="1" applyFont="1" applyFill="1" applyBorder="1" applyAlignment="1">
      <alignment horizontal="left" vertical="top"/>
    </xf>
    <xf numFmtId="3" fontId="23" fillId="0" borderId="0" xfId="1" applyNumberFormat="1" applyFont="1" applyFill="1" applyAlignment="1">
      <alignment vertical="top"/>
    </xf>
    <xf numFmtId="0" fontId="38" fillId="0" borderId="1" xfId="1" applyFont="1" applyFill="1" applyBorder="1" applyAlignment="1">
      <alignment vertical="top"/>
    </xf>
    <xf numFmtId="0" fontId="38" fillId="0" borderId="0" xfId="1" applyFont="1" applyFill="1" applyAlignment="1">
      <alignment vertical="top"/>
    </xf>
    <xf numFmtId="0" fontId="39" fillId="0" borderId="0" xfId="59" applyFont="1" applyFill="1" applyBorder="1" applyAlignment="1" applyProtection="1">
      <alignment horizontal="center" vertical="top" wrapText="1"/>
      <protection locked="0"/>
    </xf>
    <xf numFmtId="0" fontId="19" fillId="0" borderId="0" xfId="1" applyFont="1" applyFill="1" applyAlignment="1">
      <alignment horizontal="center"/>
    </xf>
    <xf numFmtId="3" fontId="23" fillId="0" borderId="0" xfId="1" applyNumberFormat="1" applyFont="1" applyFill="1" applyAlignment="1">
      <alignment horizontal="right" vertical="top"/>
    </xf>
    <xf numFmtId="0" fontId="36" fillId="0" borderId="0" xfId="1" applyFont="1" applyFill="1" applyAlignment="1">
      <alignment wrapText="1"/>
    </xf>
    <xf numFmtId="0" fontId="23" fillId="0" borderId="0" xfId="1" applyFont="1" applyFill="1" applyAlignment="1">
      <alignment wrapText="1"/>
    </xf>
    <xf numFmtId="0" fontId="37" fillId="0" borderId="1" xfId="1" applyFont="1" applyFill="1" applyBorder="1" applyAlignment="1">
      <alignment horizontal="left" vertical="top"/>
    </xf>
    <xf numFmtId="0" fontId="23" fillId="0" borderId="0" xfId="1" applyFont="1" applyFill="1" applyBorder="1" applyAlignment="1">
      <alignment horizontal="center" vertical="top"/>
    </xf>
    <xf numFmtId="0" fontId="36" fillId="0" borderId="0" xfId="1" applyFont="1" applyFill="1" applyBorder="1" applyAlignment="1">
      <alignment horizontal="left" vertical="top"/>
    </xf>
    <xf numFmtId="3" fontId="23" fillId="0" borderId="0" xfId="1" applyNumberFormat="1" applyFont="1" applyAlignment="1">
      <alignment vertical="top" wrapText="1"/>
    </xf>
    <xf numFmtId="0" fontId="23" fillId="0" borderId="0" xfId="1" applyFont="1" applyAlignment="1">
      <alignment vertical="top"/>
    </xf>
    <xf numFmtId="3" fontId="23" fillId="4" borderId="0" xfId="1" applyNumberFormat="1" applyFont="1" applyFill="1" applyAlignment="1">
      <alignment vertical="top" wrapText="1"/>
    </xf>
    <xf numFmtId="3" fontId="23" fillId="4" borderId="0" xfId="1" applyNumberFormat="1" applyFont="1" applyFill="1" applyAlignment="1">
      <alignment horizontal="center" vertical="top" wrapText="1"/>
    </xf>
    <xf numFmtId="0" fontId="23" fillId="0" borderId="0" xfId="1" applyFont="1" applyAlignment="1">
      <alignment horizontal="center"/>
    </xf>
    <xf numFmtId="3" fontId="19" fillId="0" borderId="0" xfId="1" applyNumberFormat="1" applyFont="1" applyAlignment="1">
      <alignment vertical="top" wrapText="1"/>
    </xf>
    <xf numFmtId="9" fontId="23" fillId="4" borderId="0" xfId="1" applyNumberFormat="1" applyFont="1" applyFill="1" applyAlignment="1">
      <alignment horizontal="center" vertical="top" wrapText="1"/>
    </xf>
    <xf numFmtId="0" fontId="23" fillId="0" borderId="1" xfId="1" applyFont="1" applyFill="1" applyBorder="1" applyAlignment="1">
      <alignment horizontal="left" vertical="top"/>
    </xf>
    <xf numFmtId="0" fontId="23" fillId="0" borderId="0" xfId="1" applyFont="1" applyFill="1" applyBorder="1" applyAlignment="1">
      <alignment vertical="top"/>
    </xf>
    <xf numFmtId="0" fontId="38" fillId="0" borderId="1" xfId="1" applyFont="1" applyFill="1" applyBorder="1" applyAlignment="1">
      <alignment vertical="top" wrapText="1"/>
    </xf>
    <xf numFmtId="0" fontId="38" fillId="0" borderId="1" xfId="1" applyFont="1" applyFill="1" applyBorder="1" applyAlignment="1">
      <alignment horizontal="center" vertical="top" wrapText="1"/>
    </xf>
    <xf numFmtId="3" fontId="23" fillId="0" borderId="1" xfId="1" applyNumberFormat="1" applyFont="1" applyFill="1" applyBorder="1" applyAlignment="1">
      <alignment horizontal="right"/>
    </xf>
    <xf numFmtId="3" fontId="38" fillId="0" borderId="1" xfId="1" applyNumberFormat="1" applyFont="1" applyFill="1" applyBorder="1" applyAlignment="1">
      <alignment vertical="top" wrapText="1"/>
    </xf>
    <xf numFmtId="3" fontId="38" fillId="0" borderId="0" xfId="1" applyNumberFormat="1" applyFont="1" applyFill="1" applyBorder="1" applyAlignment="1">
      <alignment vertical="top" wrapText="1"/>
    </xf>
    <xf numFmtId="0" fontId="38" fillId="0" borderId="0" xfId="1" applyFont="1" applyFill="1" applyBorder="1" applyAlignment="1">
      <alignment vertical="top"/>
    </xf>
    <xf numFmtId="0" fontId="38" fillId="0" borderId="0" xfId="1" applyFont="1" applyFill="1" applyBorder="1" applyAlignment="1">
      <alignment vertical="top" wrapText="1"/>
    </xf>
    <xf numFmtId="0" fontId="38" fillId="0" borderId="0" xfId="1" applyFont="1" applyFill="1" applyBorder="1" applyAlignment="1">
      <alignment horizontal="center" vertical="top" wrapText="1"/>
    </xf>
    <xf numFmtId="3" fontId="23" fillId="0" borderId="0" xfId="1" applyNumberFormat="1" applyFont="1" applyFill="1" applyBorder="1" applyAlignment="1">
      <alignment horizontal="right"/>
    </xf>
    <xf numFmtId="3" fontId="23" fillId="0" borderId="0" xfId="1" applyNumberFormat="1" applyFont="1" applyFill="1" applyAlignment="1">
      <alignment vertical="top" wrapText="1"/>
    </xf>
    <xf numFmtId="3" fontId="23" fillId="0" borderId="0" xfId="1" applyNumberFormat="1" applyFont="1" applyFill="1" applyAlignment="1">
      <alignment horizontal="right"/>
    </xf>
    <xf numFmtId="0" fontId="40" fillId="0" borderId="1" xfId="1" applyFont="1" applyFill="1" applyBorder="1" applyAlignment="1">
      <alignment horizontal="left" vertical="top"/>
    </xf>
    <xf numFmtId="0" fontId="23" fillId="0" borderId="1" xfId="1" applyFont="1" applyFill="1" applyBorder="1" applyAlignment="1">
      <alignment vertical="top"/>
    </xf>
    <xf numFmtId="0" fontId="38" fillId="0" borderId="0" xfId="1" applyFont="1" applyFill="1" applyAlignment="1">
      <alignment horizontal="left" vertical="top"/>
    </xf>
    <xf numFmtId="0" fontId="41" fillId="0" borderId="0" xfId="1" applyFont="1" applyFill="1" applyAlignment="1">
      <alignment vertical="top" wrapText="1"/>
    </xf>
    <xf numFmtId="0" fontId="41" fillId="0" borderId="0" xfId="1" applyFont="1" applyFill="1" applyAlignment="1">
      <alignment horizontal="center" vertical="top" wrapText="1"/>
    </xf>
    <xf numFmtId="3" fontId="38" fillId="0" borderId="0" xfId="1" applyNumberFormat="1" applyFont="1" applyFill="1" applyAlignment="1">
      <alignment vertical="top" wrapText="1"/>
    </xf>
    <xf numFmtId="3" fontId="23" fillId="0" borderId="0" xfId="1" applyNumberFormat="1" applyFont="1" applyFill="1" applyAlignment="1">
      <alignment horizontal="center" vertical="top" wrapText="1"/>
    </xf>
    <xf numFmtId="3" fontId="19" fillId="0" borderId="0" xfId="1" applyNumberFormat="1" applyFont="1" applyFill="1" applyAlignment="1">
      <alignment horizontal="center" vertical="top" wrapText="1"/>
    </xf>
    <xf numFmtId="0" fontId="23" fillId="0" borderId="0" xfId="1" applyFont="1" applyAlignment="1">
      <alignment horizontal="center" vertical="top"/>
    </xf>
    <xf numFmtId="3" fontId="19" fillId="0" borderId="0" xfId="1" applyNumberFormat="1" applyFont="1" applyAlignment="1">
      <alignment horizontal="left" vertical="top"/>
    </xf>
    <xf numFmtId="0" fontId="23" fillId="0" borderId="0" xfId="1" applyFont="1" applyFill="1" applyAlignment="1">
      <alignment horizontal="left" vertical="top" wrapText="1"/>
    </xf>
    <xf numFmtId="0" fontId="23" fillId="0" borderId="0" xfId="1" applyFont="1" applyAlignment="1">
      <alignment vertical="top" wrapText="1"/>
    </xf>
    <xf numFmtId="0" fontId="36" fillId="0" borderId="0" xfId="1" applyFont="1" applyAlignment="1">
      <alignment vertical="top" wrapText="1"/>
    </xf>
    <xf numFmtId="0" fontId="38" fillId="0" borderId="0" xfId="1" applyFont="1" applyAlignment="1">
      <alignment vertical="top" wrapText="1"/>
    </xf>
    <xf numFmtId="0" fontId="38" fillId="0" borderId="0" xfId="1" applyFont="1" applyAlignment="1">
      <alignment horizontal="center" vertical="top" wrapText="1"/>
    </xf>
    <xf numFmtId="3" fontId="23" fillId="0" borderId="0" xfId="1" applyNumberFormat="1" applyFont="1" applyAlignment="1">
      <alignment horizontal="right"/>
    </xf>
    <xf numFmtId="3" fontId="38" fillId="0" borderId="0" xfId="1" applyNumberFormat="1" applyFont="1" applyAlignment="1">
      <alignment vertical="top" wrapText="1"/>
    </xf>
    <xf numFmtId="0" fontId="23" fillId="0" borderId="0" xfId="1" applyFont="1" applyAlignment="1">
      <alignment horizontal="center" vertical="top" wrapText="1"/>
    </xf>
    <xf numFmtId="0" fontId="36" fillId="0" borderId="1" xfId="1" applyFont="1" applyFill="1" applyBorder="1" applyAlignment="1">
      <alignment vertical="top" wrapText="1"/>
    </xf>
    <xf numFmtId="0" fontId="44" fillId="0" borderId="0" xfId="60" applyFont="1" applyAlignment="1">
      <alignment vertical="top"/>
    </xf>
    <xf numFmtId="0" fontId="45" fillId="0" borderId="0" xfId="60" applyFont="1"/>
    <xf numFmtId="0" fontId="44" fillId="0" borderId="0" xfId="60" applyFont="1"/>
    <xf numFmtId="0" fontId="42" fillId="0" borderId="0" xfId="60"/>
    <xf numFmtId="0" fontId="43" fillId="0" borderId="2" xfId="60" applyFont="1" applyBorder="1" applyAlignment="1">
      <alignment horizontal="right" vertical="center"/>
    </xf>
    <xf numFmtId="0" fontId="43" fillId="0" borderId="0" xfId="60" applyFont="1" applyAlignment="1">
      <alignment vertical="center"/>
    </xf>
    <xf numFmtId="0" fontId="43" fillId="0" borderId="0" xfId="60" applyFont="1"/>
    <xf numFmtId="0" fontId="46" fillId="0" borderId="0" xfId="60" applyFont="1"/>
    <xf numFmtId="0" fontId="48" fillId="0" borderId="0" xfId="60" applyFont="1"/>
    <xf numFmtId="0" fontId="27" fillId="0" borderId="0" xfId="60" applyFont="1" applyAlignment="1">
      <alignment vertical="top"/>
    </xf>
    <xf numFmtId="169" fontId="27" fillId="0" borderId="0" xfId="60" applyNumberFormat="1" applyFont="1" applyAlignment="1">
      <alignment vertical="top"/>
    </xf>
    <xf numFmtId="0" fontId="27" fillId="0" borderId="0" xfId="60" applyFont="1"/>
    <xf numFmtId="0" fontId="27" fillId="0" borderId="3" xfId="60" applyFont="1" applyBorder="1"/>
    <xf numFmtId="0" fontId="51" fillId="0" borderId="0" xfId="60" applyFont="1"/>
    <xf numFmtId="0" fontId="27" fillId="0" borderId="0" xfId="60" applyFont="1" applyAlignment="1">
      <alignment vertical="center"/>
    </xf>
    <xf numFmtId="0" fontId="53" fillId="0" borderId="0" xfId="60" applyFont="1"/>
    <xf numFmtId="0" fontId="36" fillId="0" borderId="0" xfId="1" applyFont="1" applyFill="1" applyBorder="1" applyAlignment="1">
      <alignment vertical="top" wrapText="1"/>
    </xf>
    <xf numFmtId="0" fontId="43" fillId="0" borderId="0" xfId="0" applyFont="1" applyAlignment="1">
      <alignment vertical="top"/>
    </xf>
    <xf numFmtId="0" fontId="44" fillId="0" borderId="0" xfId="0" applyFont="1" applyAlignment="1">
      <alignment vertical="top"/>
    </xf>
    <xf numFmtId="0" fontId="44" fillId="0" borderId="0" xfId="0" applyFont="1" applyAlignment="1">
      <alignment vertical="top" wrapText="1"/>
    </xf>
    <xf numFmtId="0" fontId="15" fillId="0" borderId="0" xfId="0" applyFont="1" applyAlignment="1">
      <alignment vertical="top"/>
    </xf>
    <xf numFmtId="0" fontId="45" fillId="0" borderId="0" xfId="0" applyFont="1"/>
    <xf numFmtId="0" fontId="43" fillId="0" borderId="2" xfId="0" applyFont="1" applyBorder="1" applyAlignment="1">
      <alignment vertical="center"/>
    </xf>
    <xf numFmtId="0" fontId="43" fillId="0" borderId="2" xfId="0" applyFont="1" applyBorder="1" applyAlignment="1">
      <alignment horizontal="center" vertical="center"/>
    </xf>
    <xf numFmtId="0" fontId="44" fillId="0" borderId="0" xfId="0" applyFont="1"/>
    <xf numFmtId="0" fontId="43" fillId="0" borderId="2" xfId="0" applyFont="1" applyBorder="1" applyAlignment="1">
      <alignment horizontal="right" vertical="center"/>
    </xf>
    <xf numFmtId="0" fontId="43" fillId="0" borderId="0" xfId="0" applyFont="1"/>
    <xf numFmtId="0" fontId="46" fillId="0" borderId="0" xfId="0" applyFont="1"/>
    <xf numFmtId="0" fontId="47" fillId="0" borderId="0" xfId="0" applyFont="1" applyAlignment="1">
      <alignment wrapText="1"/>
    </xf>
    <xf numFmtId="0" fontId="27" fillId="0" borderId="0" xfId="0" applyFont="1" applyAlignment="1">
      <alignment horizontal="left" vertical="top"/>
    </xf>
    <xf numFmtId="0" fontId="27" fillId="0" borderId="0" xfId="0" applyFont="1" applyAlignment="1">
      <alignment vertical="top" wrapText="1"/>
    </xf>
    <xf numFmtId="0" fontId="27" fillId="0" borderId="0" xfId="0" applyFont="1" applyAlignment="1">
      <alignment vertical="top"/>
    </xf>
    <xf numFmtId="169" fontId="27" fillId="0" borderId="0" xfId="0" applyNumberFormat="1" applyFont="1" applyAlignment="1">
      <alignment vertical="top"/>
    </xf>
    <xf numFmtId="0" fontId="27" fillId="0" borderId="0" xfId="0" applyFont="1"/>
    <xf numFmtId="0" fontId="27" fillId="0" borderId="3" xfId="0" applyFont="1" applyBorder="1"/>
    <xf numFmtId="169" fontId="27" fillId="0" borderId="3" xfId="0" applyNumberFormat="1" applyFont="1" applyBorder="1"/>
    <xf numFmtId="0" fontId="49" fillId="0" borderId="0" xfId="0" applyFont="1" applyAlignment="1">
      <alignment vertical="top" wrapText="1"/>
    </xf>
    <xf numFmtId="0" fontId="50" fillId="0" borderId="0" xfId="0" applyFont="1" applyAlignment="1">
      <alignment wrapText="1"/>
    </xf>
    <xf numFmtId="0" fontId="27" fillId="0" borderId="0" xfId="0" applyFont="1" applyAlignment="1">
      <alignment horizontal="left"/>
    </xf>
    <xf numFmtId="0" fontId="27" fillId="0" borderId="0" xfId="0" applyFont="1" applyAlignment="1">
      <alignment wrapText="1"/>
    </xf>
    <xf numFmtId="0" fontId="27" fillId="0" borderId="3" xfId="0" applyFont="1" applyBorder="1" applyAlignment="1">
      <alignment wrapText="1"/>
    </xf>
    <xf numFmtId="169" fontId="27" fillId="0" borderId="3" xfId="0" applyNumberFormat="1" applyFont="1" applyBorder="1" applyAlignment="1">
      <alignment vertical="top"/>
    </xf>
    <xf numFmtId="0" fontId="44" fillId="0" borderId="0" xfId="0" applyFont="1" applyAlignment="1">
      <alignment horizontal="left"/>
    </xf>
    <xf numFmtId="0" fontId="15" fillId="0" borderId="0" xfId="0" applyFont="1" applyAlignment="1">
      <alignment wrapText="1"/>
    </xf>
    <xf numFmtId="169" fontId="44" fillId="0" borderId="0" xfId="0" applyNumberFormat="1" applyFont="1" applyAlignment="1">
      <alignment vertical="top"/>
    </xf>
    <xf numFmtId="169" fontId="27" fillId="0" borderId="0" xfId="0" applyNumberFormat="1" applyFont="1"/>
    <xf numFmtId="0" fontId="27" fillId="0" borderId="0" xfId="0" applyFont="1" applyAlignment="1">
      <alignment horizontal="right"/>
    </xf>
    <xf numFmtId="169" fontId="27" fillId="0" borderId="1" xfId="0" applyNumberFormat="1" applyFont="1" applyBorder="1" applyAlignment="1">
      <alignment horizontal="right"/>
    </xf>
    <xf numFmtId="169" fontId="27" fillId="0" borderId="1" xfId="0" applyNumberFormat="1" applyFont="1" applyBorder="1"/>
    <xf numFmtId="0" fontId="52" fillId="0" borderId="0" xfId="0" applyFont="1" applyAlignment="1">
      <alignment vertical="top" wrapText="1"/>
    </xf>
    <xf numFmtId="169" fontId="27" fillId="0" borderId="0" xfId="0" applyNumberFormat="1" applyFont="1" applyAlignment="1">
      <alignment horizontal="right"/>
    </xf>
    <xf numFmtId="0" fontId="27" fillId="0" borderId="0" xfId="0" applyFont="1" applyAlignment="1">
      <alignment vertical="center"/>
    </xf>
    <xf numFmtId="0" fontId="27" fillId="0" borderId="0" xfId="0" applyFont="1" applyAlignment="1">
      <alignment vertical="center" wrapText="1"/>
    </xf>
    <xf numFmtId="0" fontId="50" fillId="0" borderId="0" xfId="0" applyFont="1"/>
    <xf numFmtId="169" fontId="44" fillId="0" borderId="3" xfId="0" applyNumberFormat="1" applyFont="1" applyBorder="1" applyAlignment="1">
      <alignment vertical="top"/>
    </xf>
    <xf numFmtId="0" fontId="52" fillId="0" borderId="0" xfId="0" applyFont="1" applyAlignment="1">
      <alignment wrapText="1"/>
    </xf>
    <xf numFmtId="0" fontId="15" fillId="0" borderId="3" xfId="0" applyFont="1" applyBorder="1" applyAlignment="1">
      <alignment wrapText="1"/>
    </xf>
    <xf numFmtId="0" fontId="44" fillId="0" borderId="3" xfId="0" applyFont="1" applyBorder="1"/>
    <xf numFmtId="0" fontId="0" fillId="0" borderId="13" xfId="0" applyFont="1" applyBorder="1" applyAlignment="1">
      <alignment vertical="center"/>
    </xf>
    <xf numFmtId="0" fontId="0" fillId="2" borderId="13" xfId="0" applyFill="1" applyBorder="1"/>
    <xf numFmtId="49" fontId="0" fillId="2" borderId="2" xfId="0" applyNumberFormat="1" applyFill="1" applyBorder="1" applyAlignment="1"/>
    <xf numFmtId="49" fontId="0" fillId="2" borderId="2" xfId="0" applyNumberFormat="1" applyFill="1" applyBorder="1"/>
    <xf numFmtId="0" fontId="0" fillId="2" borderId="2" xfId="0" applyFill="1" applyBorder="1"/>
    <xf numFmtId="0" fontId="0" fillId="2" borderId="11" xfId="0" applyFill="1" applyBorder="1"/>
    <xf numFmtId="49" fontId="0" fillId="0" borderId="0" xfId="0" applyNumberFormat="1"/>
    <xf numFmtId="0" fontId="0" fillId="2" borderId="9" xfId="0" applyFill="1" applyBorder="1"/>
    <xf numFmtId="49" fontId="0" fillId="2" borderId="9" xfId="0" applyNumberFormat="1" applyFill="1" applyBorder="1"/>
    <xf numFmtId="0" fontId="0" fillId="2" borderId="10" xfId="0" applyFill="1" applyBorder="1"/>
    <xf numFmtId="0" fontId="0" fillId="2" borderId="12" xfId="0" applyFill="1" applyBorder="1" applyAlignment="1">
      <alignment vertical="top"/>
    </xf>
    <xf numFmtId="49" fontId="0" fillId="2" borderId="12" xfId="0" applyNumberFormat="1" applyFill="1" applyBorder="1" applyAlignment="1">
      <alignment vertical="top"/>
    </xf>
    <xf numFmtId="49" fontId="0" fillId="2" borderId="13" xfId="0" applyNumberFormat="1" applyFill="1" applyBorder="1" applyAlignment="1">
      <alignment vertical="top"/>
    </xf>
    <xf numFmtId="0" fontId="0" fillId="2" borderId="11" xfId="0" applyFill="1" applyBorder="1" applyAlignment="1">
      <alignment vertical="top"/>
    </xf>
    <xf numFmtId="166" fontId="0" fillId="2" borderId="13" xfId="0" applyNumberFormat="1" applyFill="1" applyBorder="1" applyAlignment="1">
      <alignment vertical="top"/>
    </xf>
    <xf numFmtId="4" fontId="0" fillId="2" borderId="13" xfId="0" applyNumberFormat="1" applyFill="1" applyBorder="1" applyAlignment="1">
      <alignment vertical="top"/>
    </xf>
    <xf numFmtId="0" fontId="19" fillId="0" borderId="7" xfId="0" applyFont="1" applyBorder="1" applyAlignment="1">
      <alignment vertical="top"/>
    </xf>
    <xf numFmtId="0" fontId="19" fillId="0" borderId="7" xfId="0" applyNumberFormat="1" applyFont="1" applyBorder="1" applyAlignment="1">
      <alignment vertical="top"/>
    </xf>
    <xf numFmtId="0" fontId="19" fillId="0" borderId="8" xfId="0" applyNumberFormat="1" applyFont="1" applyBorder="1" applyAlignment="1">
      <alignment horizontal="left" vertical="top" wrapText="1"/>
    </xf>
    <xf numFmtId="0" fontId="19" fillId="0" borderId="14" xfId="0" applyFont="1" applyBorder="1" applyAlignment="1">
      <alignment vertical="top" shrinkToFit="1"/>
    </xf>
    <xf numFmtId="166" fontId="19" fillId="0" borderId="8" xfId="0" applyNumberFormat="1" applyFont="1" applyBorder="1" applyAlignment="1">
      <alignment vertical="top" shrinkToFit="1"/>
    </xf>
    <xf numFmtId="4" fontId="19" fillId="0" borderId="8" xfId="0" applyNumberFormat="1" applyFont="1" applyBorder="1" applyAlignment="1">
      <alignment vertical="top" shrinkToFit="1"/>
    </xf>
    <xf numFmtId="0" fontId="0" fillId="2" borderId="6" xfId="0" applyFill="1" applyBorder="1" applyAlignment="1">
      <alignment vertical="top"/>
    </xf>
    <xf numFmtId="0" fontId="0" fillId="2" borderId="6" xfId="0" applyNumberFormat="1" applyFill="1" applyBorder="1" applyAlignment="1">
      <alignment vertical="top"/>
    </xf>
    <xf numFmtId="0" fontId="0" fillId="2" borderId="5" xfId="0" applyNumberFormat="1" applyFill="1" applyBorder="1" applyAlignment="1">
      <alignment horizontal="left" vertical="top" wrapText="1"/>
    </xf>
    <xf numFmtId="0" fontId="0" fillId="2" borderId="17" xfId="0" applyFill="1" applyBorder="1" applyAlignment="1">
      <alignment vertical="top" shrinkToFit="1"/>
    </xf>
    <xf numFmtId="166" fontId="0" fillId="2" borderId="5" xfId="0" applyNumberFormat="1" applyFill="1" applyBorder="1" applyAlignment="1">
      <alignment vertical="top" shrinkToFit="1"/>
    </xf>
    <xf numFmtId="4" fontId="0" fillId="2" borderId="5" xfId="0" applyNumberFormat="1" applyFill="1" applyBorder="1" applyAlignment="1">
      <alignment vertical="top" shrinkToFit="1"/>
    </xf>
    <xf numFmtId="0" fontId="19" fillId="0" borderId="6" xfId="0" applyFont="1" applyBorder="1" applyAlignment="1">
      <alignment vertical="top"/>
    </xf>
    <xf numFmtId="0" fontId="19" fillId="0" borderId="6" xfId="0" applyNumberFormat="1" applyFont="1" applyBorder="1" applyAlignment="1">
      <alignment vertical="top"/>
    </xf>
    <xf numFmtId="0" fontId="19" fillId="0" borderId="5" xfId="0" applyNumberFormat="1" applyFont="1" applyBorder="1" applyAlignment="1">
      <alignment horizontal="left" vertical="top" wrapText="1"/>
    </xf>
    <xf numFmtId="0" fontId="19" fillId="0" borderId="17" xfId="0" applyFont="1" applyBorder="1" applyAlignment="1">
      <alignment vertical="top" shrinkToFit="1"/>
    </xf>
    <xf numFmtId="166" fontId="19" fillId="0" borderId="5" xfId="0" applyNumberFormat="1" applyFont="1" applyBorder="1" applyAlignment="1">
      <alignment vertical="top" shrinkToFit="1"/>
    </xf>
    <xf numFmtId="4" fontId="19" fillId="0" borderId="5" xfId="0" applyNumberFormat="1" applyFont="1" applyBorder="1" applyAlignment="1">
      <alignment vertical="top" shrinkToFit="1"/>
    </xf>
    <xf numFmtId="49" fontId="24" fillId="0" borderId="0" xfId="0" applyNumberFormat="1" applyFont="1" applyFill="1" applyBorder="1" applyAlignment="1">
      <alignment vertical="top"/>
    </xf>
    <xf numFmtId="167" fontId="23" fillId="0" borderId="0" xfId="0" applyNumberFormat="1" applyFont="1" applyFill="1" applyBorder="1" applyAlignment="1">
      <alignment horizontal="left" vertical="center" wrapText="1"/>
    </xf>
    <xf numFmtId="167" fontId="24" fillId="0" borderId="15" xfId="0" applyNumberFormat="1" applyFont="1" applyFill="1" applyBorder="1" applyAlignment="1">
      <alignment horizontal="center" vertical="center" wrapText="1"/>
    </xf>
    <xf numFmtId="167" fontId="17" fillId="0" borderId="15" xfId="0" applyNumberFormat="1" applyFont="1" applyFill="1" applyBorder="1" applyAlignment="1">
      <alignment horizontal="left" vertical="center" wrapText="1"/>
    </xf>
    <xf numFmtId="167" fontId="23" fillId="0" borderId="0" xfId="0" applyNumberFormat="1" applyFont="1" applyFill="1" applyBorder="1" applyAlignment="1">
      <alignment horizontal="center" vertical="top"/>
    </xf>
    <xf numFmtId="167" fontId="23" fillId="0" borderId="0" xfId="0" applyNumberFormat="1" applyFont="1" applyFill="1" applyBorder="1" applyAlignment="1">
      <alignment horizontal="center"/>
    </xf>
    <xf numFmtId="49" fontId="24" fillId="0" borderId="0" xfId="0" applyNumberFormat="1" applyFont="1" applyFill="1" applyBorder="1" applyAlignment="1">
      <alignment horizontal="center" vertical="center"/>
    </xf>
    <xf numFmtId="0" fontId="18" fillId="0" borderId="0" xfId="0" applyFont="1" applyFill="1"/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top"/>
    </xf>
    <xf numFmtId="167" fontId="24" fillId="0" borderId="0" xfId="0" applyNumberFormat="1" applyFont="1" applyFill="1" applyAlignment="1" applyProtection="1">
      <alignment vertical="top"/>
      <protection hidden="1"/>
    </xf>
    <xf numFmtId="1" fontId="24" fillId="0" borderId="0" xfId="0" applyNumberFormat="1" applyFont="1" applyFill="1" applyAlignment="1" applyProtection="1">
      <alignment horizontal="center" vertical="top"/>
      <protection hidden="1"/>
    </xf>
    <xf numFmtId="0" fontId="26" fillId="0" borderId="0" xfId="0" applyFont="1" applyFill="1" applyBorder="1" applyAlignment="1">
      <alignment horizontal="left" vertical="center" wrapText="1"/>
    </xf>
    <xf numFmtId="167" fontId="24" fillId="0" borderId="16" xfId="0" applyNumberFormat="1" applyFont="1" applyFill="1" applyBorder="1" applyAlignment="1" applyProtection="1">
      <alignment vertical="top"/>
      <protection hidden="1"/>
    </xf>
    <xf numFmtId="49" fontId="27" fillId="0" borderId="0" xfId="0" applyNumberFormat="1" applyFont="1" applyFill="1" applyBorder="1" applyAlignment="1">
      <alignment horizontal="center"/>
    </xf>
    <xf numFmtId="49" fontId="27" fillId="0" borderId="0" xfId="0" applyNumberFormat="1" applyFont="1" applyFill="1" applyBorder="1" applyAlignment="1">
      <alignment horizontal="left" vertical="center"/>
    </xf>
    <xf numFmtId="49" fontId="23" fillId="0" borderId="0" xfId="0" applyNumberFormat="1" applyFont="1" applyFill="1" applyBorder="1" applyAlignment="1" applyProtection="1">
      <alignment horizontal="center" vertical="center" wrapText="1"/>
      <protection hidden="1"/>
    </xf>
    <xf numFmtId="49" fontId="18" fillId="0" borderId="0" xfId="0" applyNumberFormat="1" applyFont="1" applyFill="1" applyBorder="1" applyAlignment="1">
      <alignment vertical="center"/>
    </xf>
    <xf numFmtId="168" fontId="24" fillId="0" borderId="0" xfId="0" applyNumberFormat="1" applyFont="1" applyFill="1" applyAlignment="1" applyProtection="1">
      <alignment horizontal="center" vertical="top"/>
      <protection hidden="1"/>
    </xf>
    <xf numFmtId="167" fontId="23" fillId="0" borderId="0" xfId="0" applyNumberFormat="1" applyFont="1" applyFill="1" applyBorder="1" applyAlignment="1" applyProtection="1">
      <alignment horizontal="left" vertical="center" wrapText="1"/>
      <protection hidden="1"/>
    </xf>
    <xf numFmtId="167" fontId="23" fillId="0" borderId="0" xfId="0" applyNumberFormat="1" applyFont="1" applyFill="1" applyBorder="1" applyAlignment="1" applyProtection="1">
      <alignment horizontal="center" vertical="top"/>
      <protection hidden="1"/>
    </xf>
    <xf numFmtId="167" fontId="23" fillId="0" borderId="0" xfId="0" applyNumberFormat="1" applyFont="1" applyFill="1" applyBorder="1" applyAlignment="1" applyProtection="1">
      <alignment horizontal="center"/>
      <protection hidden="1"/>
    </xf>
    <xf numFmtId="49" fontId="23" fillId="0" borderId="0" xfId="0" applyNumberFormat="1" applyFont="1" applyFill="1" applyBorder="1" applyAlignment="1">
      <alignment vertical="top" wrapText="1"/>
    </xf>
    <xf numFmtId="49" fontId="24" fillId="0" borderId="16" xfId="0" applyNumberFormat="1" applyFont="1" applyFill="1" applyBorder="1" applyAlignment="1">
      <alignment horizontal="center" vertical="center"/>
    </xf>
    <xf numFmtId="167" fontId="32" fillId="0" borderId="16" xfId="0" applyNumberFormat="1" applyFont="1" applyFill="1" applyBorder="1" applyAlignment="1" applyProtection="1">
      <alignment horizontal="center" vertical="center"/>
      <protection hidden="1"/>
    </xf>
    <xf numFmtId="0" fontId="24" fillId="0" borderId="16" xfId="0" applyFont="1" applyFill="1" applyBorder="1" applyAlignment="1">
      <alignment horizontal="center" vertical="top"/>
    </xf>
    <xf numFmtId="167" fontId="24" fillId="0" borderId="16" xfId="0" applyNumberFormat="1" applyFont="1" applyFill="1" applyBorder="1" applyProtection="1">
      <protection hidden="1"/>
    </xf>
    <xf numFmtId="49" fontId="27" fillId="0" borderId="0" xfId="0" applyNumberFormat="1" applyFont="1" applyFill="1" applyBorder="1" applyAlignment="1">
      <alignment horizontal="left"/>
    </xf>
    <xf numFmtId="0" fontId="27" fillId="0" borderId="0" xfId="0" applyFont="1" applyFill="1" applyBorder="1" applyAlignment="1">
      <alignment horizontal="center"/>
    </xf>
    <xf numFmtId="49" fontId="24" fillId="0" borderId="0" xfId="0" applyNumberFormat="1" applyFont="1" applyFill="1" applyAlignment="1">
      <alignment horizontal="center" vertical="center"/>
    </xf>
    <xf numFmtId="49" fontId="24" fillId="0" borderId="0" xfId="0" applyNumberFormat="1" applyFont="1" applyFill="1" applyAlignment="1"/>
    <xf numFmtId="0" fontId="24" fillId="0" borderId="0" xfId="0" applyFont="1" applyFill="1" applyAlignment="1">
      <alignment horizontal="center"/>
    </xf>
    <xf numFmtId="167" fontId="24" fillId="0" borderId="0" xfId="0" applyNumberFormat="1" applyFont="1" applyFill="1"/>
    <xf numFmtId="49" fontId="17" fillId="3" borderId="0" xfId="0" applyNumberFormat="1" applyFont="1" applyFill="1" applyAlignment="1">
      <alignment horizontal="center" vertical="center"/>
    </xf>
    <xf numFmtId="49" fontId="17" fillId="3" borderId="0" xfId="0" applyNumberFormat="1" applyFont="1" applyFill="1" applyAlignment="1"/>
    <xf numFmtId="0" fontId="17" fillId="3" borderId="0" xfId="0" applyFont="1" applyFill="1" applyAlignment="1">
      <alignment horizontal="center"/>
    </xf>
    <xf numFmtId="167" fontId="17" fillId="3" borderId="0" xfId="0" applyNumberFormat="1" applyFont="1" applyFill="1"/>
    <xf numFmtId="49" fontId="23" fillId="0" borderId="0" xfId="0" applyNumberFormat="1" applyFont="1" applyFill="1" applyBorder="1" applyAlignment="1">
      <alignment horizontal="center" vertical="center" wrapText="1"/>
    </xf>
    <xf numFmtId="0" fontId="31" fillId="0" borderId="0" xfId="4" applyFont="1" applyFill="1" applyBorder="1" applyAlignment="1">
      <alignment horizontal="left" vertical="center" wrapText="1"/>
    </xf>
    <xf numFmtId="0" fontId="29" fillId="0" borderId="0" xfId="3" applyFont="1" applyFill="1" applyBorder="1" applyAlignment="1">
      <alignment vertical="center"/>
    </xf>
    <xf numFmtId="0" fontId="24" fillId="0" borderId="0" xfId="0" applyFont="1" applyFill="1" applyAlignment="1">
      <alignment horizontal="center" vertical="justify"/>
    </xf>
    <xf numFmtId="49" fontId="24" fillId="0" borderId="0" xfId="0" applyNumberFormat="1" applyFont="1" applyFill="1" applyAlignment="1">
      <alignment horizontal="center" vertical="top"/>
    </xf>
    <xf numFmtId="0" fontId="31" fillId="0" borderId="0" xfId="4" applyFont="1" applyFill="1" applyBorder="1" applyAlignment="1">
      <alignment horizontal="left" vertical="center" wrapText="1"/>
    </xf>
    <xf numFmtId="0" fontId="29" fillId="0" borderId="0" xfId="3" applyFont="1" applyFill="1" applyBorder="1" applyAlignment="1">
      <alignment vertical="center"/>
    </xf>
    <xf numFmtId="0" fontId="0" fillId="2" borderId="9" xfId="0" applyFill="1" applyBorder="1" applyAlignment="1">
      <alignment wrapText="1"/>
    </xf>
    <xf numFmtId="0" fontId="0" fillId="2" borderId="13" xfId="0" applyFill="1" applyBorder="1" applyAlignment="1">
      <alignment vertical="top"/>
    </xf>
    <xf numFmtId="0" fontId="19" fillId="0" borderId="8" xfId="0" applyFont="1" applyBorder="1" applyAlignment="1">
      <alignment vertical="top" shrinkToFit="1"/>
    </xf>
    <xf numFmtId="0" fontId="22" fillId="0" borderId="8" xfId="0" quotePrefix="1" applyNumberFormat="1" applyFont="1" applyBorder="1" applyAlignment="1">
      <alignment horizontal="left" vertical="top" wrapText="1"/>
    </xf>
    <xf numFmtId="0" fontId="22" fillId="0" borderId="8" xfId="0" applyNumberFormat="1" applyFont="1" applyBorder="1" applyAlignment="1">
      <alignment vertical="top" wrapText="1" shrinkToFit="1"/>
    </xf>
    <xf numFmtId="166" fontId="22" fillId="0" borderId="8" xfId="0" applyNumberFormat="1" applyFont="1" applyBorder="1" applyAlignment="1">
      <alignment vertical="top" wrapText="1" shrinkToFit="1"/>
    </xf>
    <xf numFmtId="0" fontId="0" fillId="2" borderId="5" xfId="0" applyFill="1" applyBorder="1" applyAlignment="1">
      <alignment vertical="top" shrinkToFit="1"/>
    </xf>
    <xf numFmtId="0" fontId="19" fillId="0" borderId="5" xfId="0" applyFont="1" applyBorder="1" applyAlignment="1">
      <alignment vertical="top" shrinkToFit="1"/>
    </xf>
    <xf numFmtId="49" fontId="0" fillId="0" borderId="2" xfId="0" applyNumberFormat="1" applyBorder="1" applyAlignment="1">
      <alignment vertical="center"/>
    </xf>
    <xf numFmtId="4" fontId="19" fillId="5" borderId="8" xfId="0" applyNumberFormat="1" applyFont="1" applyFill="1" applyBorder="1" applyAlignment="1" applyProtection="1">
      <alignment vertical="top" shrinkToFit="1"/>
      <protection locked="0"/>
    </xf>
    <xf numFmtId="4" fontId="19" fillId="5" borderId="5" xfId="0" applyNumberFormat="1" applyFont="1" applyFill="1" applyBorder="1" applyAlignment="1" applyProtection="1">
      <alignment vertical="top" shrinkToFit="1"/>
      <protection locked="0"/>
    </xf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horizontal="left" vertical="top" wrapText="1"/>
    </xf>
    <xf numFmtId="0" fontId="17" fillId="2" borderId="12" xfId="0" applyFont="1" applyFill="1" applyBorder="1" applyAlignment="1">
      <alignment vertical="top"/>
    </xf>
    <xf numFmtId="49" fontId="17" fillId="2" borderId="2" xfId="0" applyNumberFormat="1" applyFont="1" applyFill="1" applyBorder="1" applyAlignment="1">
      <alignment vertical="top"/>
    </xf>
    <xf numFmtId="49" fontId="17" fillId="2" borderId="2" xfId="0" applyNumberFormat="1" applyFont="1" applyFill="1" applyBorder="1" applyAlignment="1">
      <alignment horizontal="left" vertical="top" wrapText="1"/>
    </xf>
    <xf numFmtId="0" fontId="17" fillId="2" borderId="2" xfId="0" applyFont="1" applyFill="1" applyBorder="1" applyAlignment="1">
      <alignment vertical="top"/>
    </xf>
    <xf numFmtId="4" fontId="17" fillId="2" borderId="11" xfId="0" applyNumberFormat="1" applyFont="1" applyFill="1" applyBorder="1" applyAlignment="1">
      <alignment vertical="top"/>
    </xf>
    <xf numFmtId="49" fontId="0" fillId="0" borderId="2" xfId="0" applyNumberFormat="1" applyBorder="1" applyAlignment="1">
      <alignment vertical="center"/>
    </xf>
    <xf numFmtId="0" fontId="56" fillId="6" borderId="22" xfId="0" applyFont="1" applyFill="1" applyBorder="1" applyAlignment="1">
      <alignment horizontal="left" vertical="center" indent="1"/>
    </xf>
    <xf numFmtId="0" fontId="0" fillId="6" borderId="0" xfId="0" applyFill="1" applyAlignment="1">
      <alignment wrapText="1"/>
    </xf>
    <xf numFmtId="49" fontId="16" fillId="6" borderId="0" xfId="0" applyNumberFormat="1" applyFont="1" applyFill="1" applyAlignment="1">
      <alignment horizontal="left" vertical="center" wrapText="1"/>
    </xf>
    <xf numFmtId="0" fontId="0" fillId="6" borderId="22" xfId="0" applyFill="1" applyBorder="1" applyAlignment="1">
      <alignment horizontal="left" vertical="center" indent="1"/>
    </xf>
    <xf numFmtId="0" fontId="17" fillId="6" borderId="0" xfId="0" applyFont="1" applyFill="1" applyAlignment="1">
      <alignment horizontal="left" vertical="center" wrapText="1"/>
    </xf>
    <xf numFmtId="0" fontId="0" fillId="6" borderId="25" xfId="0" applyFill="1" applyBorder="1" applyAlignment="1">
      <alignment horizontal="left" vertical="center" indent="1"/>
    </xf>
    <xf numFmtId="0" fontId="0" fillId="6" borderId="1" xfId="0" applyFill="1" applyBorder="1" applyAlignment="1">
      <alignment wrapText="1"/>
    </xf>
    <xf numFmtId="0" fontId="17" fillId="6" borderId="1" xfId="0" applyFont="1" applyFill="1" applyBorder="1" applyAlignment="1">
      <alignment horizontal="left" vertical="center" wrapText="1"/>
    </xf>
    <xf numFmtId="0" fontId="0" fillId="0" borderId="22" xfId="0" applyBorder="1" applyAlignment="1">
      <alignment horizontal="left" vertical="center" indent="1"/>
    </xf>
    <xf numFmtId="0" fontId="0" fillId="0" borderId="0" xfId="0" applyAlignment="1">
      <alignment wrapText="1"/>
    </xf>
    <xf numFmtId="0" fontId="0" fillId="0" borderId="0" xfId="0" applyAlignment="1">
      <alignment horizontal="right" vertical="center"/>
    </xf>
    <xf numFmtId="49" fontId="17" fillId="0" borderId="0" xfId="0" applyNumberFormat="1" applyFont="1" applyAlignment="1">
      <alignment horizontal="left" vertical="center"/>
    </xf>
    <xf numFmtId="0" fontId="0" fillId="0" borderId="24" xfId="0" applyBorder="1"/>
    <xf numFmtId="0" fontId="17" fillId="0" borderId="22" xfId="0" applyFont="1" applyBorder="1" applyAlignment="1">
      <alignment horizontal="left" vertical="center" indent="1"/>
    </xf>
    <xf numFmtId="0" fontId="17" fillId="0" borderId="0" xfId="0" applyFont="1" applyAlignment="1">
      <alignment vertical="center" wrapText="1"/>
    </xf>
    <xf numFmtId="0" fontId="17" fillId="0" borderId="25" xfId="0" applyFont="1" applyBorder="1" applyAlignment="1">
      <alignment horizontal="left" vertical="center" indent="1"/>
    </xf>
    <xf numFmtId="0" fontId="17" fillId="0" borderId="1" xfId="0" applyFont="1" applyBorder="1" applyAlignment="1">
      <alignment horizontal="right" vertical="center" wrapText="1"/>
    </xf>
    <xf numFmtId="49" fontId="17" fillId="0" borderId="1" xfId="0" applyNumberFormat="1" applyFont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17" fillId="0" borderId="1" xfId="0" applyFont="1" applyBorder="1" applyAlignment="1">
      <alignment vertical="center"/>
    </xf>
    <xf numFmtId="0" fontId="0" fillId="0" borderId="26" xfId="0" applyBorder="1"/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vertical="center"/>
    </xf>
    <xf numFmtId="0" fontId="0" fillId="0" borderId="22" xfId="0" applyBorder="1"/>
    <xf numFmtId="0" fontId="0" fillId="0" borderId="25" xfId="0" applyBorder="1" applyAlignment="1">
      <alignment horizontal="left" indent="1"/>
    </xf>
    <xf numFmtId="0" fontId="17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/>
    <xf numFmtId="0" fontId="0" fillId="0" borderId="1" xfId="0" applyBorder="1" applyAlignment="1">
      <alignment horizontal="right"/>
    </xf>
    <xf numFmtId="0" fontId="17" fillId="5" borderId="0" xfId="0" applyFont="1" applyFill="1" applyAlignment="1" applyProtection="1">
      <alignment horizontal="left" vertical="center"/>
      <protection locked="0"/>
    </xf>
    <xf numFmtId="0" fontId="17" fillId="5" borderId="1" xfId="0" applyFont="1" applyFill="1" applyBorder="1" applyAlignment="1" applyProtection="1">
      <alignment horizontal="left" vertical="center" wrapText="1"/>
      <protection locked="0"/>
    </xf>
    <xf numFmtId="0" fontId="0" fillId="0" borderId="1" xfId="0" applyBorder="1" applyAlignment="1">
      <alignment horizontal="right" vertical="center"/>
    </xf>
    <xf numFmtId="0" fontId="0" fillId="0" borderId="27" xfId="0" applyBorder="1" applyAlignment="1">
      <alignment horizontal="left" vertical="top" indent="1"/>
    </xf>
    <xf numFmtId="0" fontId="0" fillId="0" borderId="3" xfId="0" applyBorder="1" applyAlignment="1">
      <alignment vertical="top" wrapText="1"/>
    </xf>
    <xf numFmtId="0" fontId="17" fillId="0" borderId="3" xfId="0" applyFont="1" applyBorder="1" applyAlignment="1">
      <alignment horizontal="left" vertical="top" wrapText="1"/>
    </xf>
    <xf numFmtId="0" fontId="17" fillId="0" borderId="3" xfId="0" applyFont="1" applyBorder="1" applyAlignment="1">
      <alignment vertical="center" wrapText="1"/>
    </xf>
    <xf numFmtId="0" fontId="17" fillId="0" borderId="3" xfId="0" applyFont="1" applyBorder="1" applyAlignment="1">
      <alignment vertical="center"/>
    </xf>
    <xf numFmtId="0" fontId="0" fillId="0" borderId="3" xfId="0" applyBorder="1" applyAlignment="1">
      <alignment horizontal="right" vertical="center"/>
    </xf>
    <xf numFmtId="0" fontId="0" fillId="0" borderId="23" xfId="0" applyBorder="1"/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wrapText="1"/>
    </xf>
    <xf numFmtId="0" fontId="0" fillId="0" borderId="28" xfId="0" applyBorder="1" applyAlignment="1">
      <alignment horizontal="left" vertical="center" inden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wrapText="1"/>
    </xf>
    <xf numFmtId="0" fontId="17" fillId="0" borderId="28" xfId="0" applyFont="1" applyBorder="1" applyAlignment="1">
      <alignment horizontal="left" vertical="center" indent="1"/>
    </xf>
    <xf numFmtId="0" fontId="17" fillId="0" borderId="2" xfId="0" applyFont="1" applyBorder="1" applyAlignment="1">
      <alignment horizontal="left" vertical="center" wrapText="1"/>
    </xf>
    <xf numFmtId="0" fontId="17" fillId="0" borderId="2" xfId="0" applyFont="1" applyBorder="1" applyAlignment="1">
      <alignment wrapText="1"/>
    </xf>
    <xf numFmtId="0" fontId="0" fillId="0" borderId="28" xfId="0" applyBorder="1" applyAlignment="1">
      <alignment horizontal="left" indent="1"/>
    </xf>
    <xf numFmtId="1" fontId="17" fillId="0" borderId="2" xfId="0" applyNumberFormat="1" applyFont="1" applyBorder="1" applyAlignment="1">
      <alignment horizontal="right" vertical="center" wrapText="1"/>
    </xf>
    <xf numFmtId="0" fontId="0" fillId="0" borderId="2" xfId="0" applyBorder="1" applyAlignment="1">
      <alignment horizontal="left" vertical="center" indent="1"/>
    </xf>
    <xf numFmtId="0" fontId="17" fillId="0" borderId="2" xfId="0" applyFont="1" applyBorder="1" applyAlignment="1">
      <alignment vertical="center"/>
    </xf>
    <xf numFmtId="49" fontId="0" fillId="0" borderId="29" xfId="0" applyNumberFormat="1" applyBorder="1" applyAlignment="1">
      <alignment horizontal="left" vertical="center"/>
    </xf>
    <xf numFmtId="1" fontId="17" fillId="0" borderId="12" xfId="0" applyNumberFormat="1" applyFont="1" applyBorder="1" applyAlignment="1">
      <alignment horizontal="right" vertical="center" wrapText="1"/>
    </xf>
    <xf numFmtId="0" fontId="0" fillId="0" borderId="25" xfId="0" applyBorder="1" applyAlignment="1">
      <alignment horizontal="left" vertical="center" indent="1"/>
    </xf>
    <xf numFmtId="0" fontId="0" fillId="0" borderId="1" xfId="0" applyBorder="1" applyAlignment="1">
      <alignment horizontal="left" vertical="center" wrapText="1"/>
    </xf>
    <xf numFmtId="1" fontId="17" fillId="0" borderId="6" xfId="0" applyNumberFormat="1" applyFont="1" applyBorder="1" applyAlignment="1">
      <alignment horizontal="right" vertical="center" wrapText="1"/>
    </xf>
    <xf numFmtId="0" fontId="0" fillId="0" borderId="1" xfId="0" applyBorder="1" applyAlignment="1">
      <alignment horizontal="left" vertical="center" inden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4" fontId="0" fillId="0" borderId="0" xfId="0" applyNumberFormat="1" applyAlignment="1">
      <alignment horizontal="left" vertical="center"/>
    </xf>
    <xf numFmtId="0" fontId="59" fillId="6" borderId="30" xfId="0" applyFont="1" applyFill="1" applyBorder="1" applyAlignment="1">
      <alignment horizontal="left" vertical="center" indent="1"/>
    </xf>
    <xf numFmtId="0" fontId="18" fillId="6" borderId="31" xfId="0" applyFont="1" applyFill="1" applyBorder="1" applyAlignment="1">
      <alignment horizontal="left" vertical="center" wrapText="1"/>
    </xf>
    <xf numFmtId="0" fontId="0" fillId="6" borderId="31" xfId="0" applyFill="1" applyBorder="1" applyAlignment="1">
      <alignment horizontal="left" vertical="center" wrapText="1"/>
    </xf>
    <xf numFmtId="4" fontId="59" fillId="6" borderId="31" xfId="0" applyNumberFormat="1" applyFont="1" applyFill="1" applyBorder="1" applyAlignment="1">
      <alignment horizontal="left" vertical="center"/>
    </xf>
    <xf numFmtId="0" fontId="0" fillId="6" borderId="31" xfId="0" applyFill="1" applyBorder="1" applyAlignment="1">
      <alignment wrapText="1"/>
    </xf>
    <xf numFmtId="0" fontId="0" fillId="6" borderId="31" xfId="0" applyFill="1" applyBorder="1"/>
    <xf numFmtId="49" fontId="17" fillId="6" borderId="32" xfId="0" applyNumberFormat="1" applyFont="1" applyFill="1" applyBorder="1" applyAlignment="1">
      <alignment horizontal="left" vertical="center"/>
    </xf>
    <xf numFmtId="0" fontId="0" fillId="0" borderId="24" xfId="0" applyBorder="1" applyAlignment="1">
      <alignment horizontal="right"/>
    </xf>
    <xf numFmtId="0" fontId="0" fillId="0" borderId="22" xfId="0" applyBorder="1" applyAlignment="1">
      <alignment horizontal="right"/>
    </xf>
    <xf numFmtId="0" fontId="0" fillId="0" borderId="0" xfId="0" applyAlignment="1">
      <alignment horizontal="center" vertical="center" wrapText="1"/>
    </xf>
    <xf numFmtId="0" fontId="17" fillId="0" borderId="1" xfId="0" applyFont="1" applyBorder="1" applyAlignment="1">
      <alignment vertical="top" wrapText="1"/>
    </xf>
    <xf numFmtId="0" fontId="0" fillId="0" borderId="0" xfId="0" applyAlignment="1">
      <alignment horizontal="center" vertical="center"/>
    </xf>
    <xf numFmtId="0" fontId="17" fillId="0" borderId="1" xfId="0" applyFont="1" applyBorder="1" applyAlignment="1">
      <alignment vertical="top"/>
    </xf>
    <xf numFmtId="14" fontId="17" fillId="0" borderId="1" xfId="0" applyNumberFormat="1" applyFont="1" applyBorder="1" applyAlignment="1">
      <alignment horizontal="center" vertical="top"/>
    </xf>
    <xf numFmtId="0" fontId="17" fillId="0" borderId="22" xfId="0" applyFont="1" applyBorder="1"/>
    <xf numFmtId="0" fontId="17" fillId="0" borderId="0" xfId="0" applyFont="1" applyAlignment="1">
      <alignment wrapText="1"/>
    </xf>
    <xf numFmtId="0" fontId="17" fillId="0" borderId="0" xfId="0" applyFont="1"/>
    <xf numFmtId="0" fontId="17" fillId="0" borderId="24" xfId="0" applyFont="1" applyBorder="1" applyAlignment="1">
      <alignment horizontal="right"/>
    </xf>
    <xf numFmtId="0" fontId="0" fillId="0" borderId="0" xfId="0" applyAlignment="1">
      <alignment horizontal="center"/>
    </xf>
    <xf numFmtId="0" fontId="0" fillId="0" borderId="33" xfId="0" applyBorder="1"/>
    <xf numFmtId="0" fontId="0" fillId="0" borderId="34" xfId="0" applyBorder="1" applyAlignment="1">
      <alignment wrapText="1"/>
    </xf>
    <xf numFmtId="0" fontId="0" fillId="0" borderId="34" xfId="0" applyBorder="1"/>
    <xf numFmtId="0" fontId="0" fillId="0" borderId="35" xfId="0" applyBorder="1" applyAlignment="1">
      <alignment horizontal="right"/>
    </xf>
    <xf numFmtId="49" fontId="54" fillId="6" borderId="32" xfId="0" applyNumberFormat="1" applyFont="1" applyFill="1" applyBorder="1" applyAlignment="1">
      <alignment horizontal="left" vertical="center"/>
    </xf>
    <xf numFmtId="49" fontId="62" fillId="0" borderId="29" xfId="0" applyNumberFormat="1" applyFont="1" applyBorder="1" applyAlignment="1">
      <alignment horizontal="left" vertical="center"/>
    </xf>
    <xf numFmtId="49" fontId="62" fillId="0" borderId="26" xfId="0" applyNumberFormat="1" applyFont="1" applyBorder="1" applyAlignment="1">
      <alignment horizontal="left" vertical="center"/>
    </xf>
    <xf numFmtId="49" fontId="62" fillId="0" borderId="24" xfId="0" applyNumberFormat="1" applyFont="1" applyBorder="1" applyAlignment="1">
      <alignment horizontal="left" vertical="center"/>
    </xf>
    <xf numFmtId="4" fontId="6" fillId="0" borderId="0" xfId="1" applyNumberFormat="1"/>
    <xf numFmtId="4" fontId="6" fillId="0" borderId="0" xfId="0" applyNumberFormat="1" applyFont="1"/>
    <xf numFmtId="4" fontId="6" fillId="0" borderId="0" xfId="0" applyNumberFormat="1" applyFont="1" applyBorder="1"/>
    <xf numFmtId="0" fontId="63" fillId="0" borderId="0" xfId="0" applyFont="1" applyAlignment="1">
      <alignment horizontal="justify"/>
    </xf>
    <xf numFmtId="4" fontId="63" fillId="0" borderId="0" xfId="0" applyNumberFormat="1" applyFont="1" applyAlignment="1">
      <alignment horizontal="right"/>
    </xf>
    <xf numFmtId="4" fontId="0" fillId="0" borderId="0" xfId="0" applyNumberFormat="1" applyAlignment="1">
      <alignment horizontal="right"/>
    </xf>
    <xf numFmtId="4" fontId="0" fillId="0" borderId="0" xfId="0" applyNumberFormat="1"/>
    <xf numFmtId="0" fontId="64" fillId="0" borderId="0" xfId="0" applyFont="1" applyAlignment="1">
      <alignment horizontal="justify"/>
    </xf>
    <xf numFmtId="4" fontId="3" fillId="0" borderId="0" xfId="0" applyNumberFormat="1" applyFont="1" applyBorder="1" applyAlignment="1">
      <alignment horizontal="right"/>
    </xf>
    <xf numFmtId="0" fontId="64" fillId="0" borderId="1" xfId="0" applyFont="1" applyBorder="1" applyAlignment="1">
      <alignment horizontal="justify"/>
    </xf>
    <xf numFmtId="4" fontId="0" fillId="0" borderId="1" xfId="0" applyNumberFormat="1" applyBorder="1"/>
    <xf numFmtId="4" fontId="54" fillId="0" borderId="0" xfId="0" applyNumberFormat="1" applyFont="1"/>
    <xf numFmtId="0" fontId="54" fillId="0" borderId="0" xfId="0" applyFont="1"/>
    <xf numFmtId="0" fontId="65" fillId="0" borderId="0" xfId="0" applyFont="1" applyAlignment="1">
      <alignment horizontal="justify"/>
    </xf>
    <xf numFmtId="0" fontId="62" fillId="0" borderId="0" xfId="0" applyFont="1"/>
    <xf numFmtId="0" fontId="67" fillId="0" borderId="0" xfId="60" applyFont="1"/>
    <xf numFmtId="169" fontId="67" fillId="0" borderId="0" xfId="60" applyNumberFormat="1" applyFont="1"/>
    <xf numFmtId="0" fontId="68" fillId="0" borderId="0" xfId="60" applyFont="1"/>
    <xf numFmtId="0" fontId="69" fillId="0" borderId="0" xfId="60" applyFont="1"/>
    <xf numFmtId="169" fontId="69" fillId="0" borderId="0" xfId="60" applyNumberFormat="1" applyFont="1"/>
    <xf numFmtId="169" fontId="27" fillId="0" borderId="0" xfId="60" applyNumberFormat="1" applyFont="1"/>
    <xf numFmtId="0" fontId="70" fillId="0" borderId="0" xfId="0" applyFont="1" applyAlignment="1">
      <alignment horizontal="justify"/>
    </xf>
    <xf numFmtId="167" fontId="24" fillId="0" borderId="0" xfId="0" applyNumberFormat="1" applyFont="1" applyFill="1" applyAlignment="1" applyProtection="1">
      <alignment vertical="top"/>
      <protection locked="0" hidden="1"/>
    </xf>
    <xf numFmtId="167" fontId="24" fillId="0" borderId="16" xfId="0" applyNumberFormat="1" applyFont="1" applyFill="1" applyBorder="1" applyAlignment="1" applyProtection="1">
      <alignment vertical="top"/>
      <protection locked="0" hidden="1"/>
    </xf>
    <xf numFmtId="49" fontId="23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23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167" fontId="23" fillId="0" borderId="0" xfId="0" applyNumberFormat="1" applyFont="1" applyFill="1" applyBorder="1" applyAlignment="1" applyProtection="1">
      <alignment horizontal="center" vertical="top"/>
      <protection locked="0" hidden="1"/>
    </xf>
    <xf numFmtId="3" fontId="19" fillId="0" borderId="0" xfId="1" applyNumberFormat="1" applyFont="1" applyFill="1" applyBorder="1" applyAlignment="1" applyProtection="1">
      <alignment vertical="top" wrapText="1"/>
      <protection locked="0"/>
    </xf>
    <xf numFmtId="3" fontId="19" fillId="0" borderId="1" xfId="1" applyNumberFormat="1" applyFont="1" applyFill="1" applyBorder="1" applyAlignment="1" applyProtection="1">
      <alignment vertical="top" wrapText="1"/>
      <protection locked="0"/>
    </xf>
    <xf numFmtId="3" fontId="37" fillId="0" borderId="0" xfId="1" applyNumberFormat="1" applyFont="1" applyFill="1" applyBorder="1" applyAlignment="1" applyProtection="1">
      <alignment vertical="top" wrapText="1"/>
      <protection locked="0"/>
    </xf>
    <xf numFmtId="3" fontId="23" fillId="0" borderId="1" xfId="1" applyNumberFormat="1" applyFont="1" applyFill="1" applyBorder="1" applyAlignment="1" applyProtection="1">
      <alignment vertical="top" wrapText="1"/>
      <protection locked="0"/>
    </xf>
    <xf numFmtId="3" fontId="23" fillId="0" borderId="0" xfId="1" applyNumberFormat="1" applyFont="1" applyFill="1" applyBorder="1" applyAlignment="1" applyProtection="1">
      <alignment vertical="top" wrapText="1"/>
      <protection locked="0"/>
    </xf>
    <xf numFmtId="3" fontId="19" fillId="0" borderId="0" xfId="1" applyNumberFormat="1" applyFont="1" applyFill="1" applyBorder="1" applyAlignment="1" applyProtection="1">
      <alignment horizontal="center" vertical="top" wrapText="1"/>
      <protection locked="0"/>
    </xf>
    <xf numFmtId="3" fontId="37" fillId="0" borderId="1" xfId="1" applyNumberFormat="1" applyFont="1" applyFill="1" applyBorder="1" applyAlignment="1" applyProtection="1">
      <alignment vertical="top" wrapText="1"/>
      <protection locked="0"/>
    </xf>
    <xf numFmtId="3" fontId="23" fillId="0" borderId="0" xfId="1" applyNumberFormat="1" applyFont="1" applyFill="1" applyAlignment="1" applyProtection="1">
      <alignment horizontal="right" vertical="top"/>
      <protection locked="0"/>
    </xf>
    <xf numFmtId="3" fontId="23" fillId="0" borderId="0" xfId="1" applyNumberFormat="1" applyFont="1" applyAlignment="1" applyProtection="1">
      <alignment vertical="top" wrapText="1"/>
      <protection locked="0"/>
    </xf>
    <xf numFmtId="3" fontId="38" fillId="0" borderId="1" xfId="1" applyNumberFormat="1" applyFont="1" applyFill="1" applyBorder="1" applyAlignment="1" applyProtection="1">
      <alignment vertical="top" wrapText="1"/>
      <protection locked="0"/>
    </xf>
    <xf numFmtId="3" fontId="38" fillId="0" borderId="0" xfId="1" applyNumberFormat="1" applyFont="1" applyFill="1" applyBorder="1" applyAlignment="1" applyProtection="1">
      <alignment vertical="top" wrapText="1"/>
      <protection locked="0"/>
    </xf>
    <xf numFmtId="3" fontId="23" fillId="0" borderId="0" xfId="1" applyNumberFormat="1" applyFont="1" applyFill="1" applyAlignment="1" applyProtection="1">
      <alignment horizontal="right"/>
      <protection locked="0"/>
    </xf>
    <xf numFmtId="3" fontId="23" fillId="0" borderId="1" xfId="1" applyNumberFormat="1" applyFont="1" applyFill="1" applyBorder="1" applyAlignment="1" applyProtection="1">
      <alignment horizontal="right"/>
      <protection locked="0"/>
    </xf>
    <xf numFmtId="0" fontId="43" fillId="0" borderId="0" xfId="0" applyFont="1" applyProtection="1">
      <protection locked="0"/>
    </xf>
    <xf numFmtId="0" fontId="46" fillId="0" borderId="0" xfId="0" applyFont="1" applyProtection="1">
      <protection locked="0"/>
    </xf>
    <xf numFmtId="169" fontId="27" fillId="0" borderId="0" xfId="0" applyNumberFormat="1" applyFont="1" applyAlignment="1" applyProtection="1">
      <alignment vertical="top"/>
      <protection locked="0"/>
    </xf>
    <xf numFmtId="0" fontId="27" fillId="0" borderId="3" xfId="0" applyFont="1" applyBorder="1" applyProtection="1">
      <protection locked="0"/>
    </xf>
    <xf numFmtId="0" fontId="27" fillId="0" borderId="0" xfId="0" applyFont="1" applyProtection="1">
      <protection locked="0"/>
    </xf>
    <xf numFmtId="0" fontId="27" fillId="0" borderId="0" xfId="0" applyFont="1" applyAlignment="1" applyProtection="1">
      <alignment vertical="top"/>
      <protection locked="0"/>
    </xf>
    <xf numFmtId="169" fontId="27" fillId="0" borderId="3" xfId="0" applyNumberFormat="1" applyFont="1" applyBorder="1" applyAlignment="1" applyProtection="1">
      <alignment vertical="top"/>
      <protection locked="0"/>
    </xf>
    <xf numFmtId="169" fontId="44" fillId="0" borderId="0" xfId="0" applyNumberFormat="1" applyFont="1" applyAlignment="1" applyProtection="1">
      <alignment vertical="top"/>
      <protection locked="0"/>
    </xf>
    <xf numFmtId="169" fontId="27" fillId="0" borderId="1" xfId="0" applyNumberFormat="1" applyFont="1" applyBorder="1" applyAlignment="1" applyProtection="1">
      <alignment horizontal="right"/>
      <protection locked="0"/>
    </xf>
    <xf numFmtId="0" fontId="44" fillId="0" borderId="0" xfId="0" applyFont="1" applyAlignment="1" applyProtection="1">
      <alignment vertical="top"/>
      <protection locked="0"/>
    </xf>
    <xf numFmtId="169" fontId="27" fillId="0" borderId="0" xfId="0" applyNumberFormat="1" applyFont="1" applyAlignment="1" applyProtection="1">
      <alignment horizontal="right"/>
      <protection locked="0"/>
    </xf>
    <xf numFmtId="169" fontId="27" fillId="0" borderId="3" xfId="0" applyNumberFormat="1" applyFont="1" applyBorder="1" applyProtection="1">
      <protection locked="0"/>
    </xf>
    <xf numFmtId="0" fontId="27" fillId="0" borderId="0" xfId="0" applyFont="1" applyAlignment="1" applyProtection="1">
      <alignment vertical="center"/>
      <protection locked="0"/>
    </xf>
    <xf numFmtId="0" fontId="27" fillId="0" borderId="0" xfId="60" applyFont="1" applyProtection="1">
      <protection locked="0"/>
    </xf>
    <xf numFmtId="0" fontId="53" fillId="0" borderId="0" xfId="60" applyFont="1" applyProtection="1">
      <protection locked="0"/>
    </xf>
    <xf numFmtId="3" fontId="23" fillId="0" borderId="18" xfId="1" applyNumberFormat="1" applyFont="1" applyFill="1" applyBorder="1" applyAlignment="1" applyProtection="1">
      <alignment vertical="top" wrapText="1"/>
      <protection locked="0"/>
    </xf>
    <xf numFmtId="0" fontId="44" fillId="0" borderId="0" xfId="0" applyFont="1" applyProtection="1">
      <protection locked="0"/>
    </xf>
    <xf numFmtId="169" fontId="44" fillId="0" borderId="3" xfId="0" applyNumberFormat="1" applyFont="1" applyBorder="1" applyAlignment="1" applyProtection="1">
      <alignment vertical="top"/>
      <protection locked="0"/>
    </xf>
    <xf numFmtId="169" fontId="27" fillId="0" borderId="1" xfId="0" applyNumberFormat="1" applyFont="1" applyBorder="1" applyAlignment="1" applyProtection="1">
      <alignment vertical="top"/>
      <protection locked="0"/>
    </xf>
    <xf numFmtId="3" fontId="19" fillId="0" borderId="0" xfId="1" applyNumberFormat="1" applyFont="1" applyAlignment="1" applyProtection="1">
      <alignment vertical="top" wrapText="1"/>
      <protection locked="0"/>
    </xf>
    <xf numFmtId="3" fontId="19" fillId="0" borderId="0" xfId="1" applyNumberFormat="1" applyFont="1" applyAlignment="1" applyProtection="1">
      <alignment horizontal="center" vertical="top" wrapText="1"/>
      <protection locked="0"/>
    </xf>
    <xf numFmtId="3" fontId="23" fillId="0" borderId="0" xfId="1" applyNumberFormat="1" applyFont="1" applyFill="1" applyAlignment="1" applyProtection="1">
      <alignment vertical="top" wrapText="1"/>
      <protection locked="0"/>
    </xf>
    <xf numFmtId="3" fontId="38" fillId="0" borderId="0" xfId="1" applyNumberFormat="1" applyFont="1" applyAlignment="1" applyProtection="1">
      <alignment vertical="top" wrapText="1"/>
      <protection locked="0"/>
    </xf>
    <xf numFmtId="3" fontId="23" fillId="0" borderId="0" xfId="1" applyNumberFormat="1" applyFont="1" applyAlignment="1" applyProtection="1">
      <alignment horizontal="right" vertical="top"/>
      <protection locked="0"/>
    </xf>
    <xf numFmtId="3" fontId="23" fillId="0" borderId="0" xfId="1" applyNumberFormat="1" applyFont="1" applyAlignment="1" applyProtection="1">
      <alignment horizontal="right"/>
      <protection locked="0"/>
    </xf>
    <xf numFmtId="4" fontId="60" fillId="6" borderId="31" xfId="0" applyNumberFormat="1" applyFont="1" applyFill="1" applyBorder="1" applyAlignment="1">
      <alignment horizontal="right" vertical="center"/>
    </xf>
    <xf numFmtId="0" fontId="1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wrapText="1"/>
    </xf>
    <xf numFmtId="4" fontId="58" fillId="0" borderId="12" xfId="0" applyNumberFormat="1" applyFont="1" applyBorder="1" applyAlignment="1">
      <alignment vertical="center"/>
    </xf>
    <xf numFmtId="4" fontId="58" fillId="0" borderId="2" xfId="0" applyNumberFormat="1" applyFont="1" applyBorder="1" applyAlignment="1">
      <alignment vertical="center"/>
    </xf>
    <xf numFmtId="4" fontId="58" fillId="0" borderId="12" xfId="0" applyNumberFormat="1" applyFont="1" applyBorder="1" applyAlignment="1">
      <alignment horizontal="right" vertical="center"/>
    </xf>
    <xf numFmtId="4" fontId="58" fillId="0" borderId="2" xfId="0" applyNumberFormat="1" applyFont="1" applyBorder="1" applyAlignment="1">
      <alignment horizontal="right" vertical="center"/>
    </xf>
    <xf numFmtId="4" fontId="58" fillId="0" borderId="6" xfId="0" applyNumberFormat="1" applyFont="1" applyBorder="1" applyAlignment="1">
      <alignment horizontal="right" vertical="center"/>
    </xf>
    <xf numFmtId="4" fontId="58" fillId="0" borderId="1" xfId="0" applyNumberFormat="1" applyFont="1" applyBorder="1" applyAlignment="1">
      <alignment horizontal="right" vertical="center"/>
    </xf>
    <xf numFmtId="4" fontId="58" fillId="0" borderId="3" xfId="0" applyNumberFormat="1" applyFont="1" applyBorder="1" applyAlignment="1">
      <alignment horizontal="right" vertical="center"/>
    </xf>
    <xf numFmtId="2" fontId="60" fillId="6" borderId="31" xfId="0" applyNumberFormat="1" applyFont="1" applyFill="1" applyBorder="1" applyAlignment="1">
      <alignment horizontal="right" vertical="center"/>
    </xf>
    <xf numFmtId="4" fontId="57" fillId="0" borderId="12" xfId="0" applyNumberFormat="1" applyFont="1" applyBorder="1" applyAlignment="1">
      <alignment horizontal="right" vertical="center" indent="1"/>
    </xf>
    <xf numFmtId="4" fontId="57" fillId="0" borderId="11" xfId="0" applyNumberFormat="1" applyFont="1" applyBorder="1" applyAlignment="1">
      <alignment horizontal="right" vertical="center" indent="1"/>
    </xf>
    <xf numFmtId="4" fontId="57" fillId="0" borderId="29" xfId="0" applyNumberFormat="1" applyFont="1" applyBorder="1" applyAlignment="1">
      <alignment horizontal="right" vertical="center" indent="1"/>
    </xf>
    <xf numFmtId="4" fontId="58" fillId="0" borderId="12" xfId="0" applyNumberFormat="1" applyFont="1" applyBorder="1" applyAlignment="1">
      <alignment horizontal="right" vertical="center" indent="1"/>
    </xf>
    <xf numFmtId="4" fontId="58" fillId="0" borderId="11" xfId="0" applyNumberFormat="1" applyFont="1" applyBorder="1" applyAlignment="1">
      <alignment horizontal="right" vertical="center" indent="1"/>
    </xf>
    <xf numFmtId="4" fontId="58" fillId="0" borderId="29" xfId="0" applyNumberFormat="1" applyFont="1" applyBorder="1" applyAlignment="1">
      <alignment horizontal="right" vertical="center" indent="1"/>
    </xf>
    <xf numFmtId="0" fontId="0" fillId="0" borderId="1" xfId="0" applyBorder="1" applyAlignment="1">
      <alignment horizontal="right" indent="1"/>
    </xf>
    <xf numFmtId="0" fontId="0" fillId="0" borderId="26" xfId="0" applyBorder="1" applyAlignment="1">
      <alignment horizontal="right" indent="1"/>
    </xf>
    <xf numFmtId="49" fontId="17" fillId="0" borderId="1" xfId="0" applyNumberFormat="1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17" fillId="5" borderId="3" xfId="0" applyFont="1" applyFill="1" applyBorder="1" applyAlignment="1" applyProtection="1">
      <alignment horizontal="left" vertical="center"/>
      <protection locked="0"/>
    </xf>
    <xf numFmtId="0" fontId="17" fillId="5" borderId="0" xfId="0" applyFont="1" applyFill="1" applyAlignment="1" applyProtection="1">
      <alignment horizontal="left" vertical="center"/>
      <protection locked="0"/>
    </xf>
    <xf numFmtId="0" fontId="17" fillId="5" borderId="1" xfId="0" applyFont="1" applyFill="1" applyBorder="1" applyAlignment="1" applyProtection="1">
      <alignment horizontal="left" vertical="center"/>
      <protection locked="0"/>
    </xf>
    <xf numFmtId="0" fontId="0" fillId="5" borderId="1" xfId="0" applyFill="1" applyBorder="1" applyAlignment="1" applyProtection="1">
      <alignment horizontal="left" vertical="center"/>
      <protection locked="0"/>
    </xf>
    <xf numFmtId="1" fontId="0" fillId="0" borderId="1" xfId="0" applyNumberFormat="1" applyBorder="1" applyAlignment="1">
      <alignment horizontal="right" indent="1"/>
    </xf>
    <xf numFmtId="49" fontId="17" fillId="0" borderId="0" xfId="0" applyNumberFormat="1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55" fillId="0" borderId="19" xfId="0" applyFont="1" applyBorder="1" applyAlignment="1">
      <alignment horizontal="center" vertical="center"/>
    </xf>
    <xf numFmtId="0" fontId="55" fillId="0" borderId="20" xfId="0" applyFont="1" applyBorder="1" applyAlignment="1">
      <alignment horizontal="center" vertical="center"/>
    </xf>
    <xf numFmtId="0" fontId="55" fillId="0" borderId="21" xfId="0" applyFont="1" applyBorder="1" applyAlignment="1">
      <alignment horizontal="center" vertical="center"/>
    </xf>
    <xf numFmtId="49" fontId="16" fillId="6" borderId="3" xfId="0" applyNumberFormat="1" applyFont="1" applyFill="1" applyBorder="1" applyAlignment="1">
      <alignment horizontal="left" vertical="center" wrapText="1"/>
    </xf>
    <xf numFmtId="0" fontId="0" fillId="6" borderId="3" xfId="0" applyFill="1" applyBorder="1" applyAlignment="1">
      <alignment wrapText="1"/>
    </xf>
    <xf numFmtId="0" fontId="0" fillId="6" borderId="23" xfId="0" applyFill="1" applyBorder="1" applyAlignment="1">
      <alignment wrapText="1"/>
    </xf>
    <xf numFmtId="0" fontId="17" fillId="6" borderId="0" xfId="0" applyFont="1" applyFill="1" applyAlignment="1">
      <alignment horizontal="left" vertical="center" wrapText="1"/>
    </xf>
    <xf numFmtId="0" fontId="0" fillId="6" borderId="0" xfId="0" applyFill="1" applyAlignment="1">
      <alignment wrapText="1"/>
    </xf>
    <xf numFmtId="0" fontId="0" fillId="6" borderId="24" xfId="0" applyFill="1" applyBorder="1" applyAlignment="1">
      <alignment wrapText="1"/>
    </xf>
    <xf numFmtId="0" fontId="17" fillId="6" borderId="1" xfId="0" applyFont="1" applyFill="1" applyBorder="1" applyAlignment="1">
      <alignment horizontal="left" vertical="center" wrapText="1"/>
    </xf>
    <xf numFmtId="0" fontId="17" fillId="6" borderId="26" xfId="0" applyFont="1" applyFill="1" applyBorder="1" applyAlignment="1">
      <alignment horizontal="left" vertical="center" wrapText="1"/>
    </xf>
    <xf numFmtId="49" fontId="17" fillId="0" borderId="3" xfId="0" applyNumberFormat="1" applyFont="1" applyBorder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12" fillId="0" borderId="0" xfId="0" applyFont="1" applyBorder="1" applyAlignment="1">
      <alignment horizontal="left"/>
    </xf>
    <xf numFmtId="0" fontId="3" fillId="0" borderId="0" xfId="0" applyFont="1" applyAlignment="1">
      <alignment horizontal="left" vertical="top" wrapText="1"/>
    </xf>
    <xf numFmtId="14" fontId="0" fillId="0" borderId="0" xfId="0" applyNumberFormat="1" applyAlignment="1">
      <alignment horizontal="left"/>
    </xf>
    <xf numFmtId="0" fontId="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3" fontId="14" fillId="0" borderId="3" xfId="0" applyNumberFormat="1" applyFont="1" applyFill="1" applyBorder="1" applyAlignment="1">
      <alignment horizontal="right"/>
    </xf>
    <xf numFmtId="3" fontId="14" fillId="0" borderId="4" xfId="0" applyNumberFormat="1" applyFont="1" applyFill="1" applyBorder="1" applyAlignment="1">
      <alignment horizontal="right"/>
    </xf>
    <xf numFmtId="0" fontId="14" fillId="0" borderId="3" xfId="0" applyFont="1" applyBorder="1" applyAlignment="1">
      <alignment horizontal="left"/>
    </xf>
    <xf numFmtId="0" fontId="14" fillId="0" borderId="4" xfId="0" applyFont="1" applyBorder="1" applyAlignment="1">
      <alignment horizontal="left"/>
    </xf>
    <xf numFmtId="0" fontId="20" fillId="0" borderId="7" xfId="0" applyNumberFormat="1" applyFont="1" applyBorder="1" applyAlignment="1">
      <alignment horizontal="left" vertical="top" wrapText="1"/>
    </xf>
    <xf numFmtId="0" fontId="20" fillId="0" borderId="0" xfId="0" applyNumberFormat="1" applyFont="1" applyBorder="1" applyAlignment="1">
      <alignment vertical="top" wrapText="1" shrinkToFit="1"/>
    </xf>
    <xf numFmtId="166" fontId="20" fillId="0" borderId="0" xfId="0" applyNumberFormat="1" applyFont="1" applyBorder="1" applyAlignment="1">
      <alignment vertical="top" wrapText="1" shrinkToFit="1"/>
    </xf>
    <xf numFmtId="4" fontId="20" fillId="0" borderId="0" xfId="0" applyNumberFormat="1" applyFont="1" applyBorder="1" applyAlignment="1">
      <alignment vertical="top" wrapText="1" shrinkToFit="1"/>
    </xf>
    <xf numFmtId="4" fontId="20" fillId="0" borderId="14" xfId="0" applyNumberFormat="1" applyFont="1" applyBorder="1" applyAlignment="1">
      <alignment vertical="top" wrapText="1" shrinkToFit="1"/>
    </xf>
    <xf numFmtId="0" fontId="16" fillId="0" borderId="0" xfId="0" applyFont="1" applyAlignment="1">
      <alignment horizontal="center"/>
    </xf>
    <xf numFmtId="49" fontId="0" fillId="0" borderId="2" xfId="0" applyNumberFormat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11" xfId="0" applyBorder="1" applyAlignment="1">
      <alignment vertical="center"/>
    </xf>
    <xf numFmtId="49" fontId="24" fillId="0" borderId="0" xfId="0" applyNumberFormat="1" applyFont="1" applyFill="1" applyAlignment="1">
      <alignment horizontal="center" vertical="top"/>
    </xf>
    <xf numFmtId="0" fontId="24" fillId="0" borderId="0" xfId="0" applyFont="1" applyFill="1" applyAlignment="1">
      <alignment horizontal="center" vertical="justify"/>
    </xf>
    <xf numFmtId="167" fontId="23" fillId="0" borderId="15" xfId="0" applyNumberFormat="1" applyFont="1" applyFill="1" applyBorder="1" applyAlignment="1">
      <alignment horizontal="center" vertical="center" wrapText="1"/>
    </xf>
    <xf numFmtId="167" fontId="23" fillId="0" borderId="4" xfId="0" applyNumberFormat="1" applyFont="1" applyFill="1" applyBorder="1" applyAlignment="1">
      <alignment horizontal="center" vertical="center" wrapText="1"/>
    </xf>
    <xf numFmtId="49" fontId="24" fillId="0" borderId="0" xfId="0" applyNumberFormat="1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/>
    </xf>
  </cellXfs>
  <cellStyles count="63">
    <cellStyle name="_06_GCZ_BQ_SO_1241_Hruba" xfId="5"/>
    <cellStyle name="_06_GCZ_BQ_SO_1242+1710_Hruba" xfId="6"/>
    <cellStyle name="_06_GCZ_BQ_SO_1510_Hruba" xfId="7"/>
    <cellStyle name="_06_GCZ_BQ_SO_1810_Hruba" xfId="8"/>
    <cellStyle name="_6VX01" xfId="9"/>
    <cellStyle name="_F6_BS_SO 01+04_6SX01" xfId="10"/>
    <cellStyle name="_SO 05_F6_rain wat drain.060531" xfId="11"/>
    <cellStyle name="_SO 16_6VX01_vzduchotechnika" xfId="12"/>
    <cellStyle name="_TI_SO 01_060301_cz_en" xfId="13"/>
    <cellStyle name="fnRegressQ" xfId="14"/>
    <cellStyle name="Měna 2" xfId="61"/>
    <cellStyle name="Normální" xfId="0" builtinId="0"/>
    <cellStyle name="Normální 10" xfId="15"/>
    <cellStyle name="Normální 11" xfId="60"/>
    <cellStyle name="Normální 19" xfId="16"/>
    <cellStyle name="Normální 2" xfId="1"/>
    <cellStyle name="Normální 20" xfId="17"/>
    <cellStyle name="Normální 21" xfId="18"/>
    <cellStyle name="Normální 22" xfId="19"/>
    <cellStyle name="Normální 23" xfId="20"/>
    <cellStyle name="Normální 24" xfId="21"/>
    <cellStyle name="Normální 25" xfId="22"/>
    <cellStyle name="Normální 27" xfId="23"/>
    <cellStyle name="Normální 28" xfId="24"/>
    <cellStyle name="Normální 29" xfId="25"/>
    <cellStyle name="Normální 3" xfId="2"/>
    <cellStyle name="normální 3 2" xfId="62"/>
    <cellStyle name="Normální 30" xfId="26"/>
    <cellStyle name="Normální 31" xfId="27"/>
    <cellStyle name="Normální 32" xfId="28"/>
    <cellStyle name="Normální 33" xfId="29"/>
    <cellStyle name="Normální 34" xfId="30"/>
    <cellStyle name="Normální 35" xfId="31"/>
    <cellStyle name="Normální 36" xfId="32"/>
    <cellStyle name="Normální 37" xfId="33"/>
    <cellStyle name="Normální 38" xfId="34"/>
    <cellStyle name="Normální 39" xfId="35"/>
    <cellStyle name="Normální 4" xfId="36"/>
    <cellStyle name="Normální 40" xfId="37"/>
    <cellStyle name="Normální 41" xfId="38"/>
    <cellStyle name="Normální 42" xfId="39"/>
    <cellStyle name="Normální 44" xfId="40"/>
    <cellStyle name="Normální 45" xfId="41"/>
    <cellStyle name="Normální 48" xfId="42"/>
    <cellStyle name="Normální 49" xfId="43"/>
    <cellStyle name="Normální 5" xfId="44"/>
    <cellStyle name="Normální 50" xfId="45"/>
    <cellStyle name="Normální 51" xfId="46"/>
    <cellStyle name="Normální 52" xfId="47"/>
    <cellStyle name="Normální 53" xfId="48"/>
    <cellStyle name="Normální 55" xfId="49"/>
    <cellStyle name="Normální 56" xfId="50"/>
    <cellStyle name="Normální 57" xfId="51"/>
    <cellStyle name="Normální 58" xfId="52"/>
    <cellStyle name="Normální 6" xfId="53"/>
    <cellStyle name="Normální 7" xfId="54"/>
    <cellStyle name="Normální 8" xfId="55"/>
    <cellStyle name="Normální 9" xfId="56"/>
    <cellStyle name="normální_GB_TB6A_SANITARY_BQ_071601_Vorac" xfId="3"/>
    <cellStyle name="normální_Rozpočet-VZT" xfId="4"/>
    <cellStyle name="normální_SpecifikaceUT" xfId="59"/>
    <cellStyle name="Styl 1" xfId="57"/>
    <cellStyle name="Style 1" xfId="58"/>
  </cellStyles>
  <dxfs count="0"/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6.xml"/><Relationship Id="rId68" Type="http://schemas.openxmlformats.org/officeDocument/2006/relationships/externalLink" Target="externalLinks/externalLink11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74" Type="http://schemas.openxmlformats.org/officeDocument/2006/relationships/externalLink" Target="externalLinks/externalLink17.xml"/><Relationship Id="rId79" Type="http://schemas.openxmlformats.org/officeDocument/2006/relationships/externalLink" Target="externalLinks/externalLink2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7.xml"/><Relationship Id="rId69" Type="http://schemas.openxmlformats.org/officeDocument/2006/relationships/externalLink" Target="externalLinks/externalLink12.xml"/><Relationship Id="rId77" Type="http://schemas.openxmlformats.org/officeDocument/2006/relationships/externalLink" Target="externalLinks/externalLink2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5.xml"/><Relationship Id="rId80" Type="http://schemas.openxmlformats.org/officeDocument/2006/relationships/externalLink" Target="externalLinks/externalLink23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67" Type="http://schemas.openxmlformats.org/officeDocument/2006/relationships/externalLink" Target="externalLinks/externalLink1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5.xml"/><Relationship Id="rId70" Type="http://schemas.openxmlformats.org/officeDocument/2006/relationships/externalLink" Target="externalLinks/externalLink13.xml"/><Relationship Id="rId75" Type="http://schemas.openxmlformats.org/officeDocument/2006/relationships/externalLink" Target="externalLinks/externalLink18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3.xml"/><Relationship Id="rId65" Type="http://schemas.openxmlformats.org/officeDocument/2006/relationships/externalLink" Target="externalLinks/externalLink8.xml"/><Relationship Id="rId73" Type="http://schemas.openxmlformats.org/officeDocument/2006/relationships/externalLink" Target="externalLinks/externalLink16.xml"/><Relationship Id="rId78" Type="http://schemas.openxmlformats.org/officeDocument/2006/relationships/externalLink" Target="externalLinks/externalLink21.xml"/><Relationship Id="rId81" Type="http://schemas.openxmlformats.org/officeDocument/2006/relationships/externalLink" Target="externalLinks/externalLink2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9.xml"/><Relationship Id="rId61" Type="http://schemas.openxmlformats.org/officeDocument/2006/relationships/externalLink" Target="externalLinks/externalLink4.xml"/><Relationship Id="rId8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_Ostatn&#237;/0_Pom&#367;cky%20&#250;t/Pom&#367;cky%202014/Rozpo&#269;et/ZT_PP_DS_Plze&#328;_140903_roz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SO%2003%20VELECK&#201;HO%2030%20ROZPO&#268;ET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CAD/2022/22032%20Rekonstrukce%2013%20BD%20Brno%20-%20&#381;idenice/ZTI/EXP_230306/SO%2004%20-%20KULDOVA%205,%20BYT%20&#268;&#205;SLO%205/ZT_SO04_ROZP_230306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SO%2004%20KULDOVA%205%20ROZPO&#268;ET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AD/2022/22032%20Rekonstrukce%2013%20BD%20Brno%20-%20&#381;idenice/ZTI/EXP_230306/SO%2005%20-%20KULDOVA%209,%20BYT%20&#268;&#205;SLO%2013/ZT_SO05_ROZP_230306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SO%2005%20KULDOVA%209%20ROZPO&#268;ET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CAD/2022/22032%20Rekonstrukce%2013%20BD%20Brno%20-%20&#381;idenice/ZTI/EXP_230306/SO%2007%20-%20PODP&#205;SE&#268;N&#193;%2014,%20BYT%20&#268;&#205;SLO%201/ZT_SO07_ROZP_230306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SO%2007%20PODP&#205;SE&#268;N&#193;%2014%20ROZPO&#268;ET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CAD/2022/22032%20Rekonstrukce%2013%20BD%20Brno%20-%20&#381;idenice/ZTI/EXP_230306/SO%2008%20-%20J&#205;LKOVA%20185,%20BYT%20&#268;&#205;SLO%203/ZT_SO08_ROZP_230306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SO%2008%20J&#205;LKOVA185%20ROZPO&#268;ET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CAD/2022/22032%20Rekonstrukce%2013%20BD%20Brno%20-%20&#381;idenice/ZTI/EXP_230306/SO%2009%20-%20KULDOVA%2016,%20BYT%20&#268;&#205;SLO%206/ZT_SO09_ROZP_23030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vitel\Templates\Rozpocty\Sablon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SO%2009%20KULDOVA%2016%20ROZPO&#268;ET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CAD/2022/22032%20Rekonstrukce%2013%20BD%20Brno%20-%20&#381;idenice/ZTI/EXP_230306/SO%2010%20-%20KULDOVA%207,%20BYT%20&#268;&#205;SLO%207/ZT_SO10_ROZP_230306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SO%2010%20KUDOVA%207%20ROZPO&#268;ET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CAD/2022/22032%20Rekonstrukce%2013%20BD%20Brno%20-%20&#381;idenice/ZTI/EXP_230306/SO%2011%20-%20OTAKARA%20&#352;EV&#268;&#205;KA%2052/ZT_SO11_ROZP_230306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SO%2011%20OTAKARA%20&#352;EV&#268;&#205;KA%2052%20ROZPO&#268;E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SO%2006%20STRAKAT&#201;HO%204%20ROZPO&#268;E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AD/2022/22032%20Rekonstrukce%2013%20BD%20Brno%20-%20&#381;idenice/ZTI/EXP_230306/SO%2006-%20STRAKAT&#201;HO%204,%20PODKROVN&#205;%20BYT/ZT_SO06_ROZP_23030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AD/2022/22032%20Rekonstrukce%2013%20BD%20Brno%20-%20&#381;idenice/ZTI/EXP_230306/SO%2001%20-%20J&#205;LKOVA%20201,%20BYT%20&#268;&#205;SLO%202/ZT_SO01_ROZP_23030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SO%2001%20J&#205;LKOVA%20201%20ROZPO&#268;E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AD/2022/22032%20Rekonstrukce%2013%20BD%20Brno%20-%20&#381;idenice/ZTI/EXP_230306/SO%2002%20-%20V&#193;CLAVKOVA%204,%20BYT%20&#268;&#205;SLO%202/ZT_SO02_ROZP_23030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SO%2002%20V&#193;CLAVKOVA%204%20ROZPO&#268;ET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CAD/2022/22032%20Rekonstrukce%2013%20BD%20Brno%20-%20&#381;idenice/ZTI/EXP_230306/SO%2003%20-%20VELECK&#201;HO%2030,%20BYT%20&#268;&#205;SLO%201/ZT_SO03_ROZP_2303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Položky"/>
    </sheetNames>
    <sheetDataSet>
      <sheetData sheetId="0">
        <row r="4">
          <cell r="A4" t="str">
            <v>D.1.4.1</v>
          </cell>
        </row>
      </sheetData>
      <sheetData sheetId="1">
        <row r="11">
          <cell r="F11">
            <v>4845266.7861000001</v>
          </cell>
        </row>
      </sheetData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kyny pro vyplnění"/>
      <sheetName val="Stavba"/>
      <sheetName val="VzorPolozky"/>
      <sheetName val="Rozpočet Pol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kyny pro vyplnění"/>
      <sheetName val="Stavba"/>
      <sheetName val="VzorPolozky"/>
      <sheetName val="Rozpočet Pol"/>
    </sheetNames>
    <sheetDataSet>
      <sheetData sheetId="0"/>
      <sheetData sheetId="1">
        <row r="29">
          <cell r="J29" t="str">
            <v>CZK</v>
          </cell>
        </row>
      </sheetData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kyny pro vyplnění"/>
      <sheetName val="Stavba"/>
      <sheetName val="VzorPolozky"/>
      <sheetName val="Rozpočet Pol"/>
    </sheetNames>
    <sheetDataSet>
      <sheetData sheetId="0" refreshError="1"/>
      <sheetData sheetId="1">
        <row r="29">
          <cell r="J29" t="str">
            <v>CZK</v>
          </cell>
        </row>
      </sheetData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kyny pro vyplnění"/>
      <sheetName val="Stavba"/>
      <sheetName val="VzorPolozky"/>
      <sheetName val="Rozpočet Pol"/>
    </sheetNames>
    <sheetDataSet>
      <sheetData sheetId="0"/>
      <sheetData sheetId="1">
        <row r="29">
          <cell r="J29" t="str">
            <v>CZK</v>
          </cell>
        </row>
      </sheetData>
      <sheetData sheetId="2"/>
      <sheetData sheetId="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kyny pro vyplnění"/>
      <sheetName val="Stavba"/>
      <sheetName val="VzorPolozky"/>
      <sheetName val="Rozpočet Pol"/>
    </sheetNames>
    <sheetDataSet>
      <sheetData sheetId="0" refreshError="1"/>
      <sheetData sheetId="1">
        <row r="29">
          <cell r="J29" t="str">
            <v>CZK</v>
          </cell>
        </row>
      </sheetData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kyny pro vyplnění"/>
      <sheetName val="Stavba"/>
      <sheetName val="VzorPolozky"/>
      <sheetName val="Rozpočet Pol"/>
    </sheetNames>
    <sheetDataSet>
      <sheetData sheetId="0"/>
      <sheetData sheetId="1">
        <row r="29">
          <cell r="J29" t="str">
            <v>CZK</v>
          </cell>
        </row>
      </sheetData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kyny pro vyplnění"/>
      <sheetName val="Stavba"/>
      <sheetName val="VzorPolozky"/>
      <sheetName val="Rozpočet Pol"/>
    </sheetNames>
    <sheetDataSet>
      <sheetData sheetId="0" refreshError="1"/>
      <sheetData sheetId="1">
        <row r="29">
          <cell r="J29" t="str">
            <v>CZK</v>
          </cell>
        </row>
      </sheetData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kyny pro vyplnění"/>
      <sheetName val="Stavba"/>
      <sheetName val="VzorPolozky"/>
      <sheetName val="Rozpočet Pol"/>
    </sheetNames>
    <sheetDataSet>
      <sheetData sheetId="0"/>
      <sheetData sheetId="1">
        <row r="29">
          <cell r="J29" t="str">
            <v>CZK</v>
          </cell>
        </row>
      </sheetData>
      <sheetData sheetId="2"/>
      <sheetData sheetId="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kyny pro vyplnění"/>
      <sheetName val="Stavba"/>
      <sheetName val="VzorPolozky"/>
      <sheetName val="Rozpočet Pol"/>
    </sheetNames>
    <sheetDataSet>
      <sheetData sheetId="0" refreshError="1"/>
      <sheetData sheetId="1">
        <row r="29">
          <cell r="J29" t="str">
            <v>CZK</v>
          </cell>
        </row>
      </sheetData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kyny pro vyplnění"/>
      <sheetName val="Stavba"/>
      <sheetName val="VzorPolozky"/>
      <sheetName val="Rozpočet Pol"/>
    </sheetNames>
    <sheetDataSet>
      <sheetData sheetId="0"/>
      <sheetData sheetId="1">
        <row r="29">
          <cell r="J29" t="str">
            <v>CZK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kyny pro vyplnění"/>
      <sheetName val="Stavba"/>
      <sheetName val="VzorPolozky"/>
      <sheetName val="Rozpočet Pol"/>
    </sheetNames>
    <sheetDataSet>
      <sheetData sheetId="0" refreshError="1"/>
      <sheetData sheetId="1">
        <row r="29">
          <cell r="J29" t="str">
            <v>CZK</v>
          </cell>
        </row>
      </sheetData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kyny pro vyplnění"/>
      <sheetName val="Stavba"/>
      <sheetName val="VzorPolozky"/>
      <sheetName val="Rozpočet Pol"/>
    </sheetNames>
    <sheetDataSet>
      <sheetData sheetId="0"/>
      <sheetData sheetId="1">
        <row r="29">
          <cell r="J29" t="str">
            <v>CZK</v>
          </cell>
        </row>
      </sheetData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kyny pro vyplnění"/>
      <sheetName val="Stavba"/>
      <sheetName val="VzorPolozky"/>
      <sheetName val="Rozpočet Pol"/>
    </sheetNames>
    <sheetDataSet>
      <sheetData sheetId="0" refreshError="1"/>
      <sheetData sheetId="1">
        <row r="29">
          <cell r="J29" t="str">
            <v>CZK</v>
          </cell>
        </row>
      </sheetData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kyny pro vyplnění"/>
      <sheetName val="Stavba"/>
      <sheetName val="VzorPolozky"/>
      <sheetName val="Rozpočet Pol"/>
    </sheetNames>
    <sheetDataSet>
      <sheetData sheetId="0"/>
      <sheetData sheetId="1">
        <row r="29">
          <cell r="J29" t="str">
            <v>CZK</v>
          </cell>
        </row>
      </sheetData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kyny pro vyplnění"/>
      <sheetName val="Stavba"/>
      <sheetName val="VzorPolozky"/>
      <sheetName val="Rozpočet Pol"/>
    </sheetNames>
    <sheetDataSet>
      <sheetData sheetId="0" refreshError="1"/>
      <sheetData sheetId="1">
        <row r="29">
          <cell r="J29" t="str">
            <v>CZK</v>
          </cell>
        </row>
      </sheetData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kyny pro vyplnění"/>
      <sheetName val="Stavba"/>
      <sheetName val="VzorPolozky"/>
      <sheetName val="Rozpočet Pol"/>
    </sheetNames>
    <sheetDataSet>
      <sheetData sheetId="0" refreshError="1"/>
      <sheetData sheetId="1">
        <row r="29">
          <cell r="J29" t="str">
            <v>CZK</v>
          </cell>
        </row>
      </sheetData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kyny pro vyplnění"/>
      <sheetName val="Stavba"/>
      <sheetName val="VzorPolozky"/>
      <sheetName val="Rozpočet Pol"/>
    </sheetNames>
    <sheetDataSet>
      <sheetData sheetId="0"/>
      <sheetData sheetId="1">
        <row r="29">
          <cell r="J29" t="str">
            <v>CZK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kyny pro vyplnění"/>
      <sheetName val="Stavba"/>
      <sheetName val="VzorPolozky"/>
      <sheetName val="Rozpočet Pol"/>
    </sheetNames>
    <sheetDataSet>
      <sheetData sheetId="0"/>
      <sheetData sheetId="1">
        <row r="29">
          <cell r="J29" t="str">
            <v>CZK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kyny pro vyplnění"/>
      <sheetName val="Stavba"/>
      <sheetName val="VzorPolozky"/>
      <sheetName val="Rozpočet Pol"/>
    </sheetNames>
    <sheetDataSet>
      <sheetData sheetId="0" refreshError="1"/>
      <sheetData sheetId="1" refreshError="1">
        <row r="29">
          <cell r="J29" t="str">
            <v>CZK</v>
          </cell>
        </row>
      </sheetData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kyny pro vyplnění"/>
      <sheetName val="Stavba"/>
      <sheetName val="VzorPolozky"/>
      <sheetName val="Rozpočet Pol"/>
    </sheetNames>
    <sheetDataSet>
      <sheetData sheetId="0"/>
      <sheetData sheetId="1">
        <row r="29">
          <cell r="J29" t="str">
            <v>CZK</v>
          </cell>
        </row>
      </sheetData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kyny pro vyplnění"/>
      <sheetName val="Stavba"/>
      <sheetName val="VzorPolozky"/>
      <sheetName val="Rozpočet Pol"/>
    </sheetNames>
    <sheetDataSet>
      <sheetData sheetId="0"/>
      <sheetData sheetId="1">
        <row r="29">
          <cell r="J29" t="str">
            <v>CZK</v>
          </cell>
        </row>
      </sheetData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kyny pro vyplnění"/>
      <sheetName val="Stavba"/>
      <sheetName val="VzorPolozky"/>
      <sheetName val="Rozpočet Pol"/>
    </sheetNames>
    <sheetDataSet>
      <sheetData sheetId="0"/>
      <sheetData sheetId="1">
        <row r="29">
          <cell r="J29" t="str">
            <v>CZK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36"/>
  <sheetViews>
    <sheetView workbookViewId="0">
      <selection activeCell="H21" sqref="H21:I21"/>
    </sheetView>
  </sheetViews>
  <sheetFormatPr defaultRowHeight="14.5"/>
  <cols>
    <col min="9" max="9" width="11.08984375" customWidth="1"/>
  </cols>
  <sheetData>
    <row r="1" spans="1:9" ht="27.5" customHeight="1">
      <c r="A1" s="514" t="s">
        <v>2127</v>
      </c>
      <c r="B1" s="515"/>
      <c r="C1" s="515"/>
      <c r="D1" s="515"/>
      <c r="E1" s="515"/>
      <c r="F1" s="515"/>
      <c r="G1" s="515"/>
      <c r="H1" s="515"/>
      <c r="I1" s="516"/>
    </row>
    <row r="2" spans="1:9" ht="15.5">
      <c r="A2" s="331" t="s">
        <v>2128</v>
      </c>
      <c r="B2" s="332"/>
      <c r="C2" s="333"/>
      <c r="D2" s="517" t="s">
        <v>2175</v>
      </c>
      <c r="E2" s="518"/>
      <c r="F2" s="518"/>
      <c r="G2" s="518"/>
      <c r="H2" s="518"/>
      <c r="I2" s="519"/>
    </row>
    <row r="3" spans="1:9">
      <c r="A3" s="334"/>
      <c r="B3" s="332"/>
      <c r="C3" s="335"/>
      <c r="D3" s="520" t="s">
        <v>2159</v>
      </c>
      <c r="E3" s="521"/>
      <c r="F3" s="521"/>
      <c r="G3" s="521"/>
      <c r="H3" s="521"/>
      <c r="I3" s="522"/>
    </row>
    <row r="4" spans="1:9" ht="21.5" customHeight="1">
      <c r="A4" s="336"/>
      <c r="B4" s="337"/>
      <c r="C4" s="338"/>
      <c r="D4" s="523"/>
      <c r="E4" s="523"/>
      <c r="F4" s="523"/>
      <c r="G4" s="523"/>
      <c r="H4" s="523"/>
      <c r="I4" s="524"/>
    </row>
    <row r="5" spans="1:9" ht="23.5" customHeight="1">
      <c r="A5" s="339" t="s">
        <v>2129</v>
      </c>
      <c r="B5" s="340"/>
      <c r="C5" s="525" t="s">
        <v>2130</v>
      </c>
      <c r="D5" s="526"/>
      <c r="E5" s="526"/>
      <c r="F5" s="526"/>
      <c r="G5" s="341" t="s">
        <v>2131</v>
      </c>
      <c r="H5" s="342" t="s">
        <v>2132</v>
      </c>
      <c r="I5" s="343"/>
    </row>
    <row r="6" spans="1:9">
      <c r="A6" s="344"/>
      <c r="B6" s="345"/>
      <c r="C6" s="512" t="s">
        <v>2133</v>
      </c>
      <c r="D6" s="513"/>
      <c r="E6" s="513"/>
      <c r="F6" s="513"/>
      <c r="G6" s="341" t="s">
        <v>2134</v>
      </c>
      <c r="H6" s="342" t="s">
        <v>2135</v>
      </c>
      <c r="I6" s="343"/>
    </row>
    <row r="7" spans="1:9">
      <c r="A7" s="346"/>
      <c r="B7" s="347"/>
      <c r="C7" s="348" t="s">
        <v>2136</v>
      </c>
      <c r="D7" s="505" t="s">
        <v>2137</v>
      </c>
      <c r="E7" s="506"/>
      <c r="F7" s="506"/>
      <c r="G7" s="349"/>
      <c r="H7" s="350"/>
      <c r="I7" s="351"/>
    </row>
    <row r="8" spans="1:9">
      <c r="A8" s="339" t="s">
        <v>2138</v>
      </c>
      <c r="B8" s="340"/>
      <c r="C8" s="352"/>
      <c r="D8" s="340"/>
      <c r="G8" s="341" t="s">
        <v>2131</v>
      </c>
      <c r="H8" s="353"/>
      <c r="I8" s="343"/>
    </row>
    <row r="9" spans="1:9">
      <c r="A9" s="354"/>
      <c r="B9" s="340"/>
      <c r="C9" s="352"/>
      <c r="D9" s="340"/>
      <c r="G9" s="341" t="s">
        <v>2134</v>
      </c>
      <c r="H9" s="353"/>
      <c r="I9" s="343"/>
    </row>
    <row r="10" spans="1:9">
      <c r="A10" s="355"/>
      <c r="B10" s="347"/>
      <c r="C10" s="356"/>
      <c r="D10" s="357"/>
      <c r="E10" s="349"/>
      <c r="F10" s="358"/>
      <c r="G10" s="358"/>
      <c r="H10" s="359"/>
      <c r="I10" s="351"/>
    </row>
    <row r="11" spans="1:9">
      <c r="A11" s="339" t="s">
        <v>2139</v>
      </c>
      <c r="B11" s="340"/>
      <c r="C11" s="507" t="s">
        <v>2172</v>
      </c>
      <c r="D11" s="507"/>
      <c r="E11" s="507"/>
      <c r="F11" s="507"/>
      <c r="G11" s="341" t="s">
        <v>2131</v>
      </c>
      <c r="H11" s="360"/>
      <c r="I11" s="343"/>
    </row>
    <row r="12" spans="1:9">
      <c r="A12" s="344"/>
      <c r="B12" s="345"/>
      <c r="C12" s="508" t="s">
        <v>2173</v>
      </c>
      <c r="D12" s="508"/>
      <c r="E12" s="508"/>
      <c r="F12" s="508"/>
      <c r="G12" s="341" t="s">
        <v>2134</v>
      </c>
      <c r="H12" s="360"/>
      <c r="I12" s="343"/>
    </row>
    <row r="13" spans="1:9">
      <c r="A13" s="346"/>
      <c r="B13" s="347"/>
      <c r="C13" s="361"/>
      <c r="D13" s="509"/>
      <c r="E13" s="510"/>
      <c r="F13" s="510"/>
      <c r="G13" s="362"/>
      <c r="H13" s="350"/>
      <c r="I13" s="351"/>
    </row>
    <row r="14" spans="1:9">
      <c r="A14" s="363" t="s">
        <v>2140</v>
      </c>
      <c r="B14" s="364"/>
      <c r="C14" s="365"/>
      <c r="D14" s="366"/>
      <c r="E14" s="367"/>
      <c r="F14" s="367"/>
      <c r="G14" s="368"/>
      <c r="H14" s="367"/>
      <c r="I14" s="369"/>
    </row>
    <row r="15" spans="1:9">
      <c r="A15" s="355" t="s">
        <v>2141</v>
      </c>
      <c r="B15" s="370"/>
      <c r="C15" s="371"/>
      <c r="D15" s="511"/>
      <c r="E15" s="511"/>
      <c r="F15" s="503"/>
      <c r="G15" s="503"/>
      <c r="H15" s="503" t="s">
        <v>63</v>
      </c>
      <c r="I15" s="504"/>
    </row>
    <row r="16" spans="1:9">
      <c r="A16" s="372" t="s">
        <v>2142</v>
      </c>
      <c r="B16" s="373"/>
      <c r="C16" s="374"/>
      <c r="D16" s="497"/>
      <c r="E16" s="498"/>
      <c r="F16" s="497"/>
      <c r="G16" s="498"/>
      <c r="H16" s="497">
        <f>'VV CELKOVÝ'!B116</f>
        <v>0</v>
      </c>
      <c r="I16" s="499"/>
    </row>
    <row r="17" spans="1:9">
      <c r="A17" s="372" t="s">
        <v>2143</v>
      </c>
      <c r="B17" s="373"/>
      <c r="C17" s="374"/>
      <c r="D17" s="497"/>
      <c r="E17" s="498"/>
      <c r="F17" s="497"/>
      <c r="G17" s="498"/>
      <c r="H17" s="497">
        <f>'VV CELKOVÝ'!B102</f>
        <v>0</v>
      </c>
      <c r="I17" s="499"/>
    </row>
    <row r="18" spans="1:9">
      <c r="A18" s="372" t="s">
        <v>2144</v>
      </c>
      <c r="B18" s="373"/>
      <c r="C18" s="374"/>
      <c r="D18" s="497"/>
      <c r="E18" s="498"/>
      <c r="F18" s="497"/>
      <c r="G18" s="498"/>
      <c r="H18" s="497">
        <f>SUMIF(E161:E193,#REF!,H161:H193)</f>
        <v>0</v>
      </c>
      <c r="I18" s="499"/>
    </row>
    <row r="19" spans="1:9">
      <c r="A19" s="372" t="s">
        <v>28</v>
      </c>
      <c r="B19" s="373"/>
      <c r="C19" s="374"/>
      <c r="D19" s="497"/>
      <c r="E19" s="498"/>
      <c r="F19" s="497"/>
      <c r="G19" s="498"/>
      <c r="H19" s="497">
        <f>'SO 01 STAVBA'!G259+'SO 02 STAVBA'!G220+'SO 03 STAVBA'!G211+'SO 04 STAVBA'!G240+'SO 05 STAVBA'!G250+'-'!G273+'SO 06 STAVBA'!G191+'SO 07 STAVBA'!G224+'SO 08 STAVBA'!G221+'SO 09 STAVBA'!G251+'SO 10 STAVBA'!G213</f>
        <v>0</v>
      </c>
      <c r="I19" s="499"/>
    </row>
    <row r="20" spans="1:9">
      <c r="A20" s="372" t="s">
        <v>2145</v>
      </c>
      <c r="B20" s="373"/>
      <c r="C20" s="374"/>
      <c r="D20" s="497"/>
      <c r="E20" s="498"/>
      <c r="F20" s="497"/>
      <c r="G20" s="498"/>
      <c r="H20" s="497">
        <f>SUMIF(E161:E193,#REF!,H161:H193)</f>
        <v>0</v>
      </c>
      <c r="I20" s="499"/>
    </row>
    <row r="21" spans="1:9">
      <c r="A21" s="375" t="s">
        <v>63</v>
      </c>
      <c r="B21" s="376"/>
      <c r="C21" s="377"/>
      <c r="D21" s="500"/>
      <c r="E21" s="501"/>
      <c r="F21" s="500"/>
      <c r="G21" s="501"/>
      <c r="H21" s="500">
        <f>SUM(H16:I20)</f>
        <v>0</v>
      </c>
      <c r="I21" s="502"/>
    </row>
    <row r="22" spans="1:9">
      <c r="A22" s="378" t="s">
        <v>2146</v>
      </c>
      <c r="B22" s="373"/>
      <c r="C22" s="374"/>
      <c r="D22" s="379"/>
      <c r="E22" s="380"/>
      <c r="F22" s="381"/>
      <c r="G22" s="381"/>
      <c r="H22" s="381"/>
      <c r="I22" s="382"/>
    </row>
    <row r="23" spans="1:9" ht="15.5">
      <c r="A23" s="372" t="s">
        <v>2147</v>
      </c>
      <c r="B23" s="373"/>
      <c r="C23" s="374"/>
      <c r="D23" s="383">
        <v>15</v>
      </c>
      <c r="E23" s="380" t="s">
        <v>65</v>
      </c>
      <c r="F23" s="489">
        <f>H21</f>
        <v>0</v>
      </c>
      <c r="G23" s="490"/>
      <c r="H23" s="490"/>
      <c r="I23" s="415" t="s">
        <v>2160</v>
      </c>
    </row>
    <row r="24" spans="1:9" ht="15.5">
      <c r="A24" s="372" t="s">
        <v>2148</v>
      </c>
      <c r="B24" s="373"/>
      <c r="C24" s="374"/>
      <c r="D24" s="383">
        <f>SazbaDPH1</f>
        <v>0</v>
      </c>
      <c r="E24" s="380" t="s">
        <v>65</v>
      </c>
      <c r="F24" s="491"/>
      <c r="G24" s="492"/>
      <c r="H24" s="492"/>
      <c r="I24" s="415" t="s">
        <v>2160</v>
      </c>
    </row>
    <row r="25" spans="1:9" ht="15.5">
      <c r="A25" s="372" t="s">
        <v>2149</v>
      </c>
      <c r="B25" s="373"/>
      <c r="C25" s="374"/>
      <c r="D25" s="383">
        <v>21</v>
      </c>
      <c r="E25" s="380" t="s">
        <v>65</v>
      </c>
      <c r="F25" s="489">
        <f>ZakladDPHZaklVypocet</f>
        <v>0</v>
      </c>
      <c r="G25" s="490"/>
      <c r="H25" s="490"/>
      <c r="I25" s="415" t="s">
        <v>2160</v>
      </c>
    </row>
    <row r="26" spans="1:9" ht="15.5">
      <c r="A26" s="384" t="s">
        <v>2150</v>
      </c>
      <c r="B26" s="385"/>
      <c r="C26" s="371"/>
      <c r="D26" s="386">
        <f>SazbaDPH2</f>
        <v>0</v>
      </c>
      <c r="E26" s="387" t="s">
        <v>65</v>
      </c>
      <c r="F26" s="493"/>
      <c r="G26" s="494"/>
      <c r="H26" s="494"/>
      <c r="I26" s="416" t="s">
        <v>2160</v>
      </c>
    </row>
    <row r="27" spans="1:9" ht="16" thickBot="1">
      <c r="A27" s="339" t="s">
        <v>2151</v>
      </c>
      <c r="B27" s="388"/>
      <c r="C27" s="389"/>
      <c r="D27" s="388"/>
      <c r="E27" s="390"/>
      <c r="F27" s="495"/>
      <c r="G27" s="495"/>
      <c r="H27" s="495"/>
      <c r="I27" s="417" t="s">
        <v>2160</v>
      </c>
    </row>
    <row r="28" spans="1:9" ht="17" thickBot="1">
      <c r="A28" s="391" t="s">
        <v>2152</v>
      </c>
      <c r="B28" s="392"/>
      <c r="C28" s="392"/>
      <c r="D28" s="393"/>
      <c r="E28" s="394"/>
      <c r="F28" s="496">
        <f>F23</f>
        <v>0</v>
      </c>
      <c r="G28" s="496"/>
      <c r="H28" s="496"/>
      <c r="I28" s="414" t="s">
        <v>2160</v>
      </c>
    </row>
    <row r="29" spans="1:9" ht="17" thickBot="1">
      <c r="A29" s="391" t="s">
        <v>2153</v>
      </c>
      <c r="B29" s="395"/>
      <c r="C29" s="395"/>
      <c r="D29" s="395"/>
      <c r="E29" s="396"/>
      <c r="F29" s="483">
        <f>F28*1.15</f>
        <v>0</v>
      </c>
      <c r="G29" s="483"/>
      <c r="H29" s="483"/>
      <c r="I29" s="397" t="s">
        <v>2154</v>
      </c>
    </row>
    <row r="30" spans="1:9">
      <c r="A30" s="354"/>
      <c r="B30" s="340"/>
      <c r="C30" s="340"/>
      <c r="D30" s="340"/>
      <c r="I30" s="398"/>
    </row>
    <row r="31" spans="1:9">
      <c r="A31" s="354"/>
      <c r="B31" s="340"/>
      <c r="C31" s="340"/>
      <c r="D31" s="340"/>
      <c r="I31" s="398"/>
    </row>
    <row r="32" spans="1:9">
      <c r="A32" s="399"/>
      <c r="B32" s="400" t="s">
        <v>2155</v>
      </c>
      <c r="C32" s="401"/>
      <c r="D32" s="401"/>
      <c r="E32" s="402" t="s">
        <v>2156</v>
      </c>
      <c r="F32" s="403"/>
      <c r="G32" s="404"/>
      <c r="H32" s="403"/>
      <c r="I32" s="398"/>
    </row>
    <row r="33" spans="1:9">
      <c r="A33" s="354"/>
      <c r="B33" s="340"/>
      <c r="C33" s="340"/>
      <c r="D33" s="340"/>
      <c r="I33" s="398"/>
    </row>
    <row r="34" spans="1:9">
      <c r="A34" s="405"/>
      <c r="B34" s="406"/>
      <c r="C34" s="484"/>
      <c r="D34" s="485"/>
      <c r="E34" s="407"/>
      <c r="F34" s="486"/>
      <c r="G34" s="487"/>
      <c r="H34" s="487"/>
      <c r="I34" s="408"/>
    </row>
    <row r="35" spans="1:9">
      <c r="A35" s="354"/>
      <c r="B35" s="340"/>
      <c r="C35" s="488" t="s">
        <v>2157</v>
      </c>
      <c r="D35" s="488"/>
      <c r="G35" s="409" t="s">
        <v>2158</v>
      </c>
      <c r="I35" s="398"/>
    </row>
    <row r="36" spans="1:9" ht="15" thickBot="1">
      <c r="A36" s="410"/>
      <c r="B36" s="411"/>
      <c r="C36" s="411"/>
      <c r="D36" s="411"/>
      <c r="E36" s="412"/>
      <c r="F36" s="412"/>
      <c r="G36" s="412"/>
      <c r="H36" s="412"/>
      <c r="I36" s="413"/>
    </row>
  </sheetData>
  <sheetProtection password="CD92" sheet="1" objects="1" scenarios="1"/>
  <mergeCells count="41">
    <mergeCell ref="C6:F6"/>
    <mergeCell ref="A1:I1"/>
    <mergeCell ref="D2:I2"/>
    <mergeCell ref="D3:I3"/>
    <mergeCell ref="D4:I4"/>
    <mergeCell ref="C5:F5"/>
    <mergeCell ref="D7:F7"/>
    <mergeCell ref="C11:F11"/>
    <mergeCell ref="C12:F12"/>
    <mergeCell ref="D13:F13"/>
    <mergeCell ref="D15:E15"/>
    <mergeCell ref="F15:G15"/>
    <mergeCell ref="H15:I15"/>
    <mergeCell ref="D16:E16"/>
    <mergeCell ref="F16:G16"/>
    <mergeCell ref="H16:I16"/>
    <mergeCell ref="D17:E17"/>
    <mergeCell ref="F17:G17"/>
    <mergeCell ref="H17:I17"/>
    <mergeCell ref="D18:E18"/>
    <mergeCell ref="F18:G18"/>
    <mergeCell ref="H18:I18"/>
    <mergeCell ref="D19:E19"/>
    <mergeCell ref="F19:G19"/>
    <mergeCell ref="H19:I19"/>
    <mergeCell ref="D20:E20"/>
    <mergeCell ref="F20:G20"/>
    <mergeCell ref="H20:I20"/>
    <mergeCell ref="D21:E21"/>
    <mergeCell ref="F21:G21"/>
    <mergeCell ref="H21:I21"/>
    <mergeCell ref="F29:H29"/>
    <mergeCell ref="C34:D34"/>
    <mergeCell ref="F34:H34"/>
    <mergeCell ref="C35:D35"/>
    <mergeCell ref="F23:H23"/>
    <mergeCell ref="F24:H24"/>
    <mergeCell ref="F25:H25"/>
    <mergeCell ref="F26:H26"/>
    <mergeCell ref="F27:H27"/>
    <mergeCell ref="F28:H28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/>
  </sheetPr>
  <dimension ref="A1:BH108"/>
  <sheetViews>
    <sheetView topLeftCell="A83" workbookViewId="0">
      <selection activeCell="F106" sqref="F106"/>
    </sheetView>
  </sheetViews>
  <sheetFormatPr defaultRowHeight="12.5" outlineLevelRow="1"/>
  <cols>
    <col min="1" max="1" width="4.26953125" style="29" customWidth="1"/>
    <col min="2" max="2" width="14.453125" style="46" customWidth="1"/>
    <col min="3" max="3" width="38.26953125" style="46" customWidth="1"/>
    <col min="4" max="4" width="4.54296875" style="29" customWidth="1"/>
    <col min="5" max="5" width="10.54296875" style="29" customWidth="1"/>
    <col min="6" max="6" width="9.81640625" style="29" customWidth="1"/>
    <col min="7" max="7" width="12.7265625" style="29" customWidth="1"/>
    <col min="8" max="21" width="0" style="29" hidden="1" customWidth="1"/>
    <col min="22" max="28" width="8.7265625" style="29"/>
    <col min="29" max="39" width="0" style="29" hidden="1" customWidth="1"/>
    <col min="40" max="16384" width="8.7265625" style="29"/>
  </cols>
  <sheetData>
    <row r="1" spans="1:60" ht="15.75" customHeight="1">
      <c r="A1" s="541" t="s">
        <v>67</v>
      </c>
      <c r="B1" s="541"/>
      <c r="C1" s="541"/>
      <c r="D1" s="541"/>
      <c r="E1" s="541"/>
      <c r="F1" s="541"/>
      <c r="G1" s="541"/>
      <c r="AE1" s="29" t="s">
        <v>68</v>
      </c>
    </row>
    <row r="2" spans="1:60" ht="25" customHeight="1">
      <c r="A2" s="233" t="s">
        <v>69</v>
      </c>
      <c r="B2" s="319"/>
      <c r="C2" s="542" t="s">
        <v>843</v>
      </c>
      <c r="D2" s="543"/>
      <c r="E2" s="543"/>
      <c r="F2" s="543"/>
      <c r="G2" s="544"/>
      <c r="AE2" s="29" t="s">
        <v>70</v>
      </c>
    </row>
    <row r="3" spans="1:60" ht="25" customHeight="1">
      <c r="A3" s="233" t="s">
        <v>71</v>
      </c>
      <c r="B3" s="319"/>
      <c r="C3" s="542" t="s">
        <v>443</v>
      </c>
      <c r="D3" s="543"/>
      <c r="E3" s="543"/>
      <c r="F3" s="543"/>
      <c r="G3" s="544"/>
      <c r="AE3" s="29" t="s">
        <v>72</v>
      </c>
    </row>
    <row r="4" spans="1:60" ht="25" hidden="1" customHeight="1">
      <c r="A4" s="233" t="s">
        <v>73</v>
      </c>
      <c r="B4" s="319"/>
      <c r="C4" s="542"/>
      <c r="D4" s="543"/>
      <c r="E4" s="543"/>
      <c r="F4" s="543"/>
      <c r="G4" s="544"/>
      <c r="AE4" s="29" t="s">
        <v>74</v>
      </c>
    </row>
    <row r="5" spans="1:60" ht="14.5" hidden="1" customHeight="1">
      <c r="A5" s="234" t="s">
        <v>75</v>
      </c>
      <c r="B5" s="235"/>
      <c r="C5" s="236"/>
      <c r="D5" s="237"/>
      <c r="E5" s="237"/>
      <c r="F5" s="237"/>
      <c r="G5" s="238"/>
      <c r="AE5" s="29" t="s">
        <v>76</v>
      </c>
    </row>
    <row r="6" spans="1:60" ht="14.5">
      <c r="A6"/>
      <c r="B6" s="239"/>
      <c r="C6" s="239"/>
      <c r="D6"/>
      <c r="E6"/>
      <c r="F6"/>
      <c r="G6"/>
    </row>
    <row r="7" spans="1:60" ht="38.5">
      <c r="A7" s="240" t="s">
        <v>77</v>
      </c>
      <c r="B7" s="241" t="s">
        <v>78</v>
      </c>
      <c r="C7" s="241" t="s">
        <v>79</v>
      </c>
      <c r="D7" s="240" t="s">
        <v>80</v>
      </c>
      <c r="E7" s="240" t="s">
        <v>81</v>
      </c>
      <c r="F7" s="242" t="s">
        <v>82</v>
      </c>
      <c r="G7" s="240" t="s">
        <v>63</v>
      </c>
      <c r="H7" s="30" t="s">
        <v>83</v>
      </c>
      <c r="I7" s="30" t="s">
        <v>84</v>
      </c>
      <c r="J7" s="30" t="s">
        <v>85</v>
      </c>
      <c r="K7" s="30" t="s">
        <v>86</v>
      </c>
      <c r="L7" s="30" t="s">
        <v>87</v>
      </c>
      <c r="M7" s="30" t="s">
        <v>88</v>
      </c>
      <c r="N7" s="30" t="s">
        <v>89</v>
      </c>
      <c r="O7" s="30" t="s">
        <v>90</v>
      </c>
      <c r="P7" s="30" t="s">
        <v>91</v>
      </c>
      <c r="Q7" s="30" t="s">
        <v>92</v>
      </c>
      <c r="R7" s="30" t="s">
        <v>93</v>
      </c>
      <c r="S7" s="30" t="s">
        <v>94</v>
      </c>
      <c r="T7" s="30" t="s">
        <v>95</v>
      </c>
      <c r="U7" s="30" t="s">
        <v>96</v>
      </c>
    </row>
    <row r="8" spans="1:60" ht="14.5">
      <c r="A8" s="243" t="s">
        <v>97</v>
      </c>
      <c r="B8" s="244" t="s">
        <v>60</v>
      </c>
      <c r="C8" s="245" t="s">
        <v>59</v>
      </c>
      <c r="D8" s="246"/>
      <c r="E8" s="247"/>
      <c r="F8" s="248"/>
      <c r="G8" s="248">
        <f>SUMIF(AE9:AE11,"&lt;&gt;NOR",G9:G11)</f>
        <v>0</v>
      </c>
      <c r="H8" s="33"/>
      <c r="I8" s="33" t="e">
        <f>SUM(I9:I11)</f>
        <v>#REF!</v>
      </c>
      <c r="J8" s="33"/>
      <c r="K8" s="33" t="e">
        <f>SUM(K9:K11)</f>
        <v>#REF!</v>
      </c>
      <c r="L8" s="33"/>
      <c r="M8" s="33" t="e">
        <f>SUM(M9:M11)</f>
        <v>#REF!</v>
      </c>
      <c r="N8" s="32"/>
      <c r="O8" s="32" t="e">
        <f>SUM(O9:O11)</f>
        <v>#REF!</v>
      </c>
      <c r="P8" s="32"/>
      <c r="Q8" s="32" t="e">
        <f>SUM(Q9:Q11)</f>
        <v>#REF!</v>
      </c>
      <c r="R8" s="32"/>
      <c r="S8" s="32"/>
      <c r="T8" s="31"/>
      <c r="U8" s="32" t="e">
        <f>SUM(U9:U11)</f>
        <v>#REF!</v>
      </c>
      <c r="AE8" s="29" t="s">
        <v>98</v>
      </c>
    </row>
    <row r="9" spans="1:60" outlineLevel="1">
      <c r="A9" s="249">
        <v>1</v>
      </c>
      <c r="B9" s="250" t="s">
        <v>452</v>
      </c>
      <c r="C9" s="251" t="s">
        <v>453</v>
      </c>
      <c r="D9" s="252" t="s">
        <v>121</v>
      </c>
      <c r="E9" s="253">
        <v>20</v>
      </c>
      <c r="F9" s="320">
        <v>0</v>
      </c>
      <c r="G9" s="254">
        <f>ROUND(E9*F9,2)</f>
        <v>0</v>
      </c>
      <c r="H9" s="35">
        <v>47.92</v>
      </c>
      <c r="I9" s="35" t="e">
        <f>ROUND(#REF!*H9,2)</f>
        <v>#REF!</v>
      </c>
      <c r="J9" s="35">
        <v>226.57999999999998</v>
      </c>
      <c r="K9" s="35" t="e">
        <f>ROUND(#REF!*J9,2)</f>
        <v>#REF!</v>
      </c>
      <c r="L9" s="35">
        <v>0</v>
      </c>
      <c r="M9" s="35" t="e">
        <f>#REF!*(1+L9/100)</f>
        <v>#REF!</v>
      </c>
      <c r="N9" s="34">
        <v>4.0869999999999997E-2</v>
      </c>
      <c r="O9" s="34" t="e">
        <f>ROUND(#REF!*N9,5)</f>
        <v>#REF!</v>
      </c>
      <c r="P9" s="34">
        <v>0</v>
      </c>
      <c r="Q9" s="34" t="e">
        <f>ROUND(#REF!*P9,5)</f>
        <v>#REF!</v>
      </c>
      <c r="R9" s="34"/>
      <c r="S9" s="34"/>
      <c r="T9" s="36">
        <v>0.47499999999999998</v>
      </c>
      <c r="U9" s="34" t="e">
        <f>ROUND(#REF!*T9,2)</f>
        <v>#REF!</v>
      </c>
      <c r="V9" s="37"/>
      <c r="W9" s="37"/>
      <c r="X9" s="37"/>
      <c r="Y9" s="37"/>
      <c r="Z9" s="37"/>
      <c r="AA9" s="37"/>
      <c r="AB9" s="37"/>
      <c r="AC9" s="37"/>
      <c r="AD9" s="37"/>
      <c r="AE9" s="37" t="s">
        <v>102</v>
      </c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</row>
    <row r="10" spans="1:60" outlineLevel="1">
      <c r="A10" s="249">
        <v>2</v>
      </c>
      <c r="B10" s="250" t="s">
        <v>454</v>
      </c>
      <c r="C10" s="251" t="s">
        <v>455</v>
      </c>
      <c r="D10" s="252" t="s">
        <v>121</v>
      </c>
      <c r="E10" s="253">
        <v>20</v>
      </c>
      <c r="F10" s="320">
        <v>0</v>
      </c>
      <c r="G10" s="254">
        <f>ROUND(E10*F10,2)</f>
        <v>0</v>
      </c>
      <c r="H10" s="35">
        <v>53.51</v>
      </c>
      <c r="I10" s="35" t="e">
        <f>ROUND(#REF!*H10,2)</f>
        <v>#REF!</v>
      </c>
      <c r="J10" s="35">
        <v>315.49</v>
      </c>
      <c r="K10" s="35" t="e">
        <f>ROUND(#REF!*J10,2)</f>
        <v>#REF!</v>
      </c>
      <c r="L10" s="35">
        <v>0</v>
      </c>
      <c r="M10" s="35" t="e">
        <f>#REF!*(1+L10/100)</f>
        <v>#REF!</v>
      </c>
      <c r="N10" s="34">
        <v>4.5580000000000002E-2</v>
      </c>
      <c r="O10" s="34" t="e">
        <f>ROUND(#REF!*N10,5)</f>
        <v>#REF!</v>
      </c>
      <c r="P10" s="34">
        <v>0</v>
      </c>
      <c r="Q10" s="34" t="e">
        <f>ROUND(#REF!*P10,5)</f>
        <v>#REF!</v>
      </c>
      <c r="R10" s="34"/>
      <c r="S10" s="34"/>
      <c r="T10" s="36">
        <v>0.60799999999999998</v>
      </c>
      <c r="U10" s="34" t="e">
        <f>ROUND(#REF!*T10,2)</f>
        <v>#REF!</v>
      </c>
      <c r="V10" s="37"/>
      <c r="W10" s="37"/>
      <c r="X10" s="37"/>
      <c r="Y10" s="37"/>
      <c r="Z10" s="37"/>
      <c r="AA10" s="37"/>
      <c r="AB10" s="37"/>
      <c r="AC10" s="37"/>
      <c r="AD10" s="37"/>
      <c r="AE10" s="37" t="s">
        <v>102</v>
      </c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</row>
    <row r="11" spans="1:60" outlineLevel="1">
      <c r="A11" s="249">
        <v>3</v>
      </c>
      <c r="B11" s="250" t="s">
        <v>456</v>
      </c>
      <c r="C11" s="251" t="s">
        <v>457</v>
      </c>
      <c r="D11" s="252" t="s">
        <v>121</v>
      </c>
      <c r="E11" s="253">
        <v>20</v>
      </c>
      <c r="F11" s="320">
        <v>0</v>
      </c>
      <c r="G11" s="254">
        <f>ROUND(E11*F11,2)</f>
        <v>0</v>
      </c>
      <c r="H11" s="35">
        <v>3.26</v>
      </c>
      <c r="I11" s="35" t="e">
        <f>ROUND(#REF!*H11,2)</f>
        <v>#REF!</v>
      </c>
      <c r="J11" s="35">
        <v>38.04</v>
      </c>
      <c r="K11" s="35" t="e">
        <f>ROUND(#REF!*J11,2)</f>
        <v>#REF!</v>
      </c>
      <c r="L11" s="35">
        <v>0</v>
      </c>
      <c r="M11" s="35" t="e">
        <f>#REF!*(1+L11/100)</f>
        <v>#REF!</v>
      </c>
      <c r="N11" s="34">
        <v>2.9299999999999999E-3</v>
      </c>
      <c r="O11" s="34" t="e">
        <f>ROUND(#REF!*N11,5)</f>
        <v>#REF!</v>
      </c>
      <c r="P11" s="34">
        <v>0</v>
      </c>
      <c r="Q11" s="34" t="e">
        <f>ROUND(#REF!*P11,5)</f>
        <v>#REF!</v>
      </c>
      <c r="R11" s="34"/>
      <c r="S11" s="34"/>
      <c r="T11" s="36">
        <v>7.3249999999999996E-2</v>
      </c>
      <c r="U11" s="34" t="e">
        <f>ROUND(#REF!*T11,2)</f>
        <v>#REF!</v>
      </c>
      <c r="V11" s="37"/>
      <c r="W11" s="37"/>
      <c r="X11" s="37"/>
      <c r="Y11" s="37"/>
      <c r="Z11" s="37"/>
      <c r="AA11" s="37"/>
      <c r="AB11" s="37"/>
      <c r="AC11" s="37"/>
      <c r="AD11" s="37"/>
      <c r="AE11" s="37" t="s">
        <v>102</v>
      </c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</row>
    <row r="12" spans="1:60" ht="14.5">
      <c r="A12" s="255" t="s">
        <v>97</v>
      </c>
      <c r="B12" s="256" t="s">
        <v>50</v>
      </c>
      <c r="C12" s="257" t="s">
        <v>49</v>
      </c>
      <c r="D12" s="258"/>
      <c r="E12" s="259"/>
      <c r="F12" s="260">
        <f>SUM(F9:F11)</f>
        <v>0</v>
      </c>
      <c r="G12" s="260">
        <f>SUMIF(AE13:AE15,"&lt;&gt;NOR",G13:G15)</f>
        <v>0</v>
      </c>
      <c r="H12" s="40"/>
      <c r="I12" s="40" t="e">
        <f>SUM(I13:I15)</f>
        <v>#REF!</v>
      </c>
      <c r="J12" s="40"/>
      <c r="K12" s="40" t="e">
        <f>SUM(K13:K15)</f>
        <v>#REF!</v>
      </c>
      <c r="L12" s="40"/>
      <c r="M12" s="40" t="e">
        <f>SUM(M13:M15)</f>
        <v>#REF!</v>
      </c>
      <c r="N12" s="39"/>
      <c r="O12" s="39" t="e">
        <f>SUM(O13:O15)</f>
        <v>#REF!</v>
      </c>
      <c r="P12" s="39"/>
      <c r="Q12" s="39" t="e">
        <f>SUM(Q13:Q15)</f>
        <v>#REF!</v>
      </c>
      <c r="R12" s="39"/>
      <c r="S12" s="39"/>
      <c r="T12" s="41"/>
      <c r="U12" s="39" t="e">
        <f>SUM(U13:U15)</f>
        <v>#REF!</v>
      </c>
      <c r="AE12" s="29" t="s">
        <v>98</v>
      </c>
    </row>
    <row r="13" spans="1:60" outlineLevel="1">
      <c r="A13" s="249">
        <v>4</v>
      </c>
      <c r="B13" s="250" t="s">
        <v>458</v>
      </c>
      <c r="C13" s="251" t="s">
        <v>459</v>
      </c>
      <c r="D13" s="252" t="s">
        <v>304</v>
      </c>
      <c r="E13" s="253">
        <v>20</v>
      </c>
      <c r="F13" s="320">
        <v>0</v>
      </c>
      <c r="G13" s="254">
        <f>ROUND(E13*F13,2)</f>
        <v>0</v>
      </c>
      <c r="H13" s="35">
        <v>14.36</v>
      </c>
      <c r="I13" s="35" t="e">
        <f>ROUND(#REF!*H13,2)</f>
        <v>#REF!</v>
      </c>
      <c r="J13" s="35">
        <v>265.64</v>
      </c>
      <c r="K13" s="35" t="e">
        <f>ROUND(#REF!*J13,2)</f>
        <v>#REF!</v>
      </c>
      <c r="L13" s="35">
        <v>0</v>
      </c>
      <c r="M13" s="35" t="e">
        <f>#REF!*(1+L13/100)</f>
        <v>#REF!</v>
      </c>
      <c r="N13" s="34">
        <v>4.8999999999999998E-4</v>
      </c>
      <c r="O13" s="34" t="e">
        <f>ROUND(#REF!*N13,5)</f>
        <v>#REF!</v>
      </c>
      <c r="P13" s="34">
        <v>0.04</v>
      </c>
      <c r="Q13" s="34" t="e">
        <f>ROUND(#REF!*P13,5)</f>
        <v>#REF!</v>
      </c>
      <c r="R13" s="34"/>
      <c r="S13" s="34"/>
      <c r="T13" s="36">
        <v>0.66800000000000004</v>
      </c>
      <c r="U13" s="34" t="e">
        <f>ROUND(#REF!*T13,2)</f>
        <v>#REF!</v>
      </c>
      <c r="V13" s="37"/>
      <c r="W13" s="37"/>
      <c r="X13" s="37"/>
      <c r="Y13" s="37"/>
      <c r="Z13" s="37"/>
      <c r="AA13" s="37"/>
      <c r="AB13" s="37"/>
      <c r="AC13" s="37"/>
      <c r="AD13" s="37"/>
      <c r="AE13" s="37" t="s">
        <v>102</v>
      </c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</row>
    <row r="14" spans="1:60" outlineLevel="1">
      <c r="A14" s="249">
        <v>5</v>
      </c>
      <c r="B14" s="250" t="s">
        <v>251</v>
      </c>
      <c r="C14" s="251" t="s">
        <v>252</v>
      </c>
      <c r="D14" s="252" t="s">
        <v>107</v>
      </c>
      <c r="E14" s="253">
        <v>1</v>
      </c>
      <c r="F14" s="320">
        <v>0</v>
      </c>
      <c r="G14" s="254">
        <f>ROUND(E14*F14,2)</f>
        <v>0</v>
      </c>
      <c r="H14" s="35">
        <v>0</v>
      </c>
      <c r="I14" s="35" t="e">
        <f>ROUND(#REF!*H14,2)</f>
        <v>#REF!</v>
      </c>
      <c r="J14" s="35">
        <v>264</v>
      </c>
      <c r="K14" s="35" t="e">
        <f>ROUND(#REF!*J14,2)</f>
        <v>#REF!</v>
      </c>
      <c r="L14" s="35">
        <v>0</v>
      </c>
      <c r="M14" s="35" t="e">
        <f>#REF!*(1+L14/100)</f>
        <v>#REF!</v>
      </c>
      <c r="N14" s="34">
        <v>0</v>
      </c>
      <c r="O14" s="34" t="e">
        <f>ROUND(#REF!*N14,5)</f>
        <v>#REF!</v>
      </c>
      <c r="P14" s="34">
        <v>0</v>
      </c>
      <c r="Q14" s="34" t="e">
        <f>ROUND(#REF!*P14,5)</f>
        <v>#REF!</v>
      </c>
      <c r="R14" s="34"/>
      <c r="S14" s="34"/>
      <c r="T14" s="36">
        <v>0.49</v>
      </c>
      <c r="U14" s="34" t="e">
        <f>ROUND(#REF!*T14,2)</f>
        <v>#REF!</v>
      </c>
      <c r="V14" s="37"/>
      <c r="W14" s="37"/>
      <c r="X14" s="37"/>
      <c r="Y14" s="37"/>
      <c r="Z14" s="37"/>
      <c r="AA14" s="37"/>
      <c r="AB14" s="37"/>
      <c r="AC14" s="37"/>
      <c r="AD14" s="37"/>
      <c r="AE14" s="37" t="s">
        <v>102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</row>
    <row r="15" spans="1:60" outlineLevel="1">
      <c r="A15" s="249">
        <v>6</v>
      </c>
      <c r="B15" s="250" t="s">
        <v>253</v>
      </c>
      <c r="C15" s="251" t="s">
        <v>460</v>
      </c>
      <c r="D15" s="252" t="s">
        <v>107</v>
      </c>
      <c r="E15" s="253">
        <v>100</v>
      </c>
      <c r="F15" s="320">
        <v>0</v>
      </c>
      <c r="G15" s="254">
        <f>ROUND(E15*F15,2)</f>
        <v>0</v>
      </c>
      <c r="H15" s="35">
        <v>0</v>
      </c>
      <c r="I15" s="35" t="e">
        <f>ROUND(#REF!*H15,2)</f>
        <v>#REF!</v>
      </c>
      <c r="J15" s="35">
        <v>25</v>
      </c>
      <c r="K15" s="35" t="e">
        <f>ROUND(#REF!*J15,2)</f>
        <v>#REF!</v>
      </c>
      <c r="L15" s="35">
        <v>0</v>
      </c>
      <c r="M15" s="35" t="e">
        <f>#REF!*(1+L15/100)</f>
        <v>#REF!</v>
      </c>
      <c r="N15" s="34">
        <v>0</v>
      </c>
      <c r="O15" s="34" t="e">
        <f>ROUND(#REF!*N15,5)</f>
        <v>#REF!</v>
      </c>
      <c r="P15" s="34">
        <v>0</v>
      </c>
      <c r="Q15" s="34" t="e">
        <f>ROUND(#REF!*P15,5)</f>
        <v>#REF!</v>
      </c>
      <c r="R15" s="34"/>
      <c r="S15" s="34"/>
      <c r="T15" s="36">
        <v>0</v>
      </c>
      <c r="U15" s="34" t="e">
        <f>ROUND(#REF!*T15,2)</f>
        <v>#REF!</v>
      </c>
      <c r="V15" s="37"/>
      <c r="W15" s="37"/>
      <c r="X15" s="37"/>
      <c r="Y15" s="37"/>
      <c r="Z15" s="37"/>
      <c r="AA15" s="37"/>
      <c r="AB15" s="37"/>
      <c r="AC15" s="37"/>
      <c r="AD15" s="37"/>
      <c r="AE15" s="37" t="s">
        <v>102</v>
      </c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</row>
    <row r="16" spans="1:60" ht="14.5">
      <c r="A16" s="255" t="s">
        <v>97</v>
      </c>
      <c r="B16" s="256" t="s">
        <v>444</v>
      </c>
      <c r="C16" s="257" t="s">
        <v>445</v>
      </c>
      <c r="D16" s="258"/>
      <c r="E16" s="259"/>
      <c r="F16" s="260">
        <f>SUM(F13:F15)</f>
        <v>0</v>
      </c>
      <c r="G16" s="260">
        <f>SUMIF(AE17:AE29,"&lt;&gt;NOR",G17:G29)</f>
        <v>0</v>
      </c>
      <c r="H16" s="40"/>
      <c r="I16" s="40" t="e">
        <f>SUM(I17:I29)</f>
        <v>#REF!</v>
      </c>
      <c r="J16" s="40"/>
      <c r="K16" s="40" t="e">
        <f>SUM(K17:K29)</f>
        <v>#REF!</v>
      </c>
      <c r="L16" s="40"/>
      <c r="M16" s="40" t="e">
        <f>SUM(M17:M29)</f>
        <v>#REF!</v>
      </c>
      <c r="N16" s="39"/>
      <c r="O16" s="39" t="e">
        <f>SUM(O17:O29)</f>
        <v>#REF!</v>
      </c>
      <c r="P16" s="39"/>
      <c r="Q16" s="39" t="e">
        <f>SUM(Q17:Q29)</f>
        <v>#REF!</v>
      </c>
      <c r="R16" s="39"/>
      <c r="S16" s="39"/>
      <c r="T16" s="41"/>
      <c r="U16" s="39" t="e">
        <f>SUM(U17:U29)</f>
        <v>#REF!</v>
      </c>
      <c r="AE16" s="29" t="s">
        <v>98</v>
      </c>
    </row>
    <row r="17" spans="1:60" outlineLevel="1">
      <c r="A17" s="249">
        <v>7</v>
      </c>
      <c r="B17" s="250" t="s">
        <v>461</v>
      </c>
      <c r="C17" s="251" t="s">
        <v>462</v>
      </c>
      <c r="D17" s="252" t="s">
        <v>304</v>
      </c>
      <c r="E17" s="253">
        <v>10</v>
      </c>
      <c r="F17" s="320">
        <v>0</v>
      </c>
      <c r="G17" s="254">
        <f t="shared" ref="G17:G29" si="0">ROUND(E17*F17,2)</f>
        <v>0</v>
      </c>
      <c r="H17" s="35">
        <v>0</v>
      </c>
      <c r="I17" s="35" t="e">
        <f>ROUND(#REF!*H17,2)</f>
        <v>#REF!</v>
      </c>
      <c r="J17" s="35">
        <v>178</v>
      </c>
      <c r="K17" s="35" t="e">
        <f>ROUND(#REF!*J17,2)</f>
        <v>#REF!</v>
      </c>
      <c r="L17" s="35">
        <v>0</v>
      </c>
      <c r="M17" s="35" t="e">
        <f>#REF!*(1+L17/100)</f>
        <v>#REF!</v>
      </c>
      <c r="N17" s="34">
        <v>0</v>
      </c>
      <c r="O17" s="34" t="e">
        <f>ROUND(#REF!*N17,5)</f>
        <v>#REF!</v>
      </c>
      <c r="P17" s="34">
        <v>1.4919999999999999E-2</v>
      </c>
      <c r="Q17" s="34" t="e">
        <f>ROUND(#REF!*P17,5)</f>
        <v>#REF!</v>
      </c>
      <c r="R17" s="34"/>
      <c r="S17" s="34"/>
      <c r="T17" s="36">
        <v>0.41299999999999998</v>
      </c>
      <c r="U17" s="34" t="e">
        <f>ROUND(#REF!*T17,2)</f>
        <v>#REF!</v>
      </c>
      <c r="V17" s="37"/>
      <c r="W17" s="37"/>
      <c r="X17" s="37"/>
      <c r="Y17" s="37"/>
      <c r="Z17" s="37"/>
      <c r="AA17" s="37"/>
      <c r="AB17" s="37"/>
      <c r="AC17" s="37"/>
      <c r="AD17" s="37"/>
      <c r="AE17" s="37" t="s">
        <v>102</v>
      </c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</row>
    <row r="18" spans="1:60" outlineLevel="1">
      <c r="A18" s="249">
        <v>8</v>
      </c>
      <c r="B18" s="250" t="s">
        <v>463</v>
      </c>
      <c r="C18" s="251" t="s">
        <v>464</v>
      </c>
      <c r="D18" s="252" t="s">
        <v>107</v>
      </c>
      <c r="E18" s="253">
        <v>0.15</v>
      </c>
      <c r="F18" s="320">
        <v>0</v>
      </c>
      <c r="G18" s="254">
        <f t="shared" si="0"/>
        <v>0</v>
      </c>
      <c r="H18" s="35">
        <v>0</v>
      </c>
      <c r="I18" s="35" t="e">
        <f>ROUND(#REF!*H18,2)</f>
        <v>#REF!</v>
      </c>
      <c r="J18" s="35">
        <v>2380</v>
      </c>
      <c r="K18" s="35" t="e">
        <f>ROUND(#REF!*J18,2)</f>
        <v>#REF!</v>
      </c>
      <c r="L18" s="35">
        <v>0</v>
      </c>
      <c r="M18" s="35" t="e">
        <f>#REF!*(1+L18/100)</f>
        <v>#REF!</v>
      </c>
      <c r="N18" s="34">
        <v>0</v>
      </c>
      <c r="O18" s="34" t="e">
        <f>ROUND(#REF!*N18,5)</f>
        <v>#REF!</v>
      </c>
      <c r="P18" s="34">
        <v>0</v>
      </c>
      <c r="Q18" s="34" t="e">
        <f>ROUND(#REF!*P18,5)</f>
        <v>#REF!</v>
      </c>
      <c r="R18" s="34"/>
      <c r="S18" s="34"/>
      <c r="T18" s="36">
        <v>4.1550000000000002</v>
      </c>
      <c r="U18" s="34" t="e">
        <f>ROUND(#REF!*T18,2)</f>
        <v>#REF!</v>
      </c>
      <c r="V18" s="37"/>
      <c r="W18" s="37"/>
      <c r="X18" s="37"/>
      <c r="Y18" s="37"/>
      <c r="Z18" s="37"/>
      <c r="AA18" s="37"/>
      <c r="AB18" s="37"/>
      <c r="AC18" s="37"/>
      <c r="AD18" s="37"/>
      <c r="AE18" s="37" t="s">
        <v>102</v>
      </c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</row>
    <row r="19" spans="1:60" outlineLevel="1">
      <c r="A19" s="249">
        <v>9</v>
      </c>
      <c r="B19" s="250" t="s">
        <v>465</v>
      </c>
      <c r="C19" s="251" t="s">
        <v>466</v>
      </c>
      <c r="D19" s="252" t="s">
        <v>101</v>
      </c>
      <c r="E19" s="253">
        <v>2</v>
      </c>
      <c r="F19" s="320">
        <v>0</v>
      </c>
      <c r="G19" s="254">
        <f t="shared" si="0"/>
        <v>0</v>
      </c>
      <c r="H19" s="35">
        <v>0</v>
      </c>
      <c r="I19" s="35" t="e">
        <f>ROUND(#REF!*H19,2)</f>
        <v>#REF!</v>
      </c>
      <c r="J19" s="35">
        <v>85.5</v>
      </c>
      <c r="K19" s="35" t="e">
        <f>ROUND(#REF!*J19,2)</f>
        <v>#REF!</v>
      </c>
      <c r="L19" s="35">
        <v>0</v>
      </c>
      <c r="M19" s="35" t="e">
        <f>#REF!*(1+L19/100)</f>
        <v>#REF!</v>
      </c>
      <c r="N19" s="34">
        <v>0</v>
      </c>
      <c r="O19" s="34" t="e">
        <f>ROUND(#REF!*N19,5)</f>
        <v>#REF!</v>
      </c>
      <c r="P19" s="34">
        <v>0</v>
      </c>
      <c r="Q19" s="34" t="e">
        <f>ROUND(#REF!*P19,5)</f>
        <v>#REF!</v>
      </c>
      <c r="R19" s="34"/>
      <c r="S19" s="34"/>
      <c r="T19" s="36">
        <v>0.157</v>
      </c>
      <c r="U19" s="34" t="e">
        <f>ROUND(#REF!*T19,2)</f>
        <v>#REF!</v>
      </c>
      <c r="V19" s="37"/>
      <c r="W19" s="37"/>
      <c r="X19" s="37"/>
      <c r="Y19" s="37"/>
      <c r="Z19" s="37"/>
      <c r="AA19" s="37"/>
      <c r="AB19" s="37"/>
      <c r="AC19" s="37"/>
      <c r="AD19" s="37"/>
      <c r="AE19" s="37" t="s">
        <v>102</v>
      </c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</row>
    <row r="20" spans="1:60" outlineLevel="1">
      <c r="A20" s="249">
        <v>10</v>
      </c>
      <c r="B20" s="250" t="s">
        <v>467</v>
      </c>
      <c r="C20" s="251" t="s">
        <v>468</v>
      </c>
      <c r="D20" s="252" t="s">
        <v>101</v>
      </c>
      <c r="E20" s="253">
        <v>4</v>
      </c>
      <c r="F20" s="320">
        <v>0</v>
      </c>
      <c r="G20" s="254">
        <f t="shared" si="0"/>
        <v>0</v>
      </c>
      <c r="H20" s="35">
        <v>0</v>
      </c>
      <c r="I20" s="35" t="e">
        <f>ROUND(#REF!*H20,2)</f>
        <v>#REF!</v>
      </c>
      <c r="J20" s="35">
        <v>94.8</v>
      </c>
      <c r="K20" s="35" t="e">
        <f>ROUND(#REF!*J20,2)</f>
        <v>#REF!</v>
      </c>
      <c r="L20" s="35">
        <v>0</v>
      </c>
      <c r="M20" s="35" t="e">
        <f>#REF!*(1+L20/100)</f>
        <v>#REF!</v>
      </c>
      <c r="N20" s="34">
        <v>0</v>
      </c>
      <c r="O20" s="34" t="e">
        <f>ROUND(#REF!*N20,5)</f>
        <v>#REF!</v>
      </c>
      <c r="P20" s="34">
        <v>0</v>
      </c>
      <c r="Q20" s="34" t="e">
        <f>ROUND(#REF!*P20,5)</f>
        <v>#REF!</v>
      </c>
      <c r="R20" s="34"/>
      <c r="S20" s="34"/>
      <c r="T20" s="36">
        <v>0.17399999999999999</v>
      </c>
      <c r="U20" s="34" t="e">
        <f>ROUND(#REF!*T20,2)</f>
        <v>#REF!</v>
      </c>
      <c r="V20" s="37"/>
      <c r="W20" s="37"/>
      <c r="X20" s="37"/>
      <c r="Y20" s="37"/>
      <c r="Z20" s="37"/>
      <c r="AA20" s="37"/>
      <c r="AB20" s="37"/>
      <c r="AC20" s="37"/>
      <c r="AD20" s="37"/>
      <c r="AE20" s="37" t="s">
        <v>102</v>
      </c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</row>
    <row r="21" spans="1:60" outlineLevel="1">
      <c r="A21" s="249">
        <v>11</v>
      </c>
      <c r="B21" s="250" t="s">
        <v>469</v>
      </c>
      <c r="C21" s="251" t="s">
        <v>470</v>
      </c>
      <c r="D21" s="252" t="s">
        <v>101</v>
      </c>
      <c r="E21" s="253">
        <v>1</v>
      </c>
      <c r="F21" s="320">
        <v>0</v>
      </c>
      <c r="G21" s="254">
        <f t="shared" si="0"/>
        <v>0</v>
      </c>
      <c r="H21" s="35">
        <v>0</v>
      </c>
      <c r="I21" s="35" t="e">
        <f>ROUND(#REF!*H21,2)</f>
        <v>#REF!</v>
      </c>
      <c r="J21" s="35">
        <v>141</v>
      </c>
      <c r="K21" s="35" t="e">
        <f>ROUND(#REF!*J21,2)</f>
        <v>#REF!</v>
      </c>
      <c r="L21" s="35">
        <v>0</v>
      </c>
      <c r="M21" s="35" t="e">
        <f>#REF!*(1+L21/100)</f>
        <v>#REF!</v>
      </c>
      <c r="N21" s="34">
        <v>0</v>
      </c>
      <c r="O21" s="34" t="e">
        <f>ROUND(#REF!*N21,5)</f>
        <v>#REF!</v>
      </c>
      <c r="P21" s="34">
        <v>0</v>
      </c>
      <c r="Q21" s="34" t="e">
        <f>ROUND(#REF!*P21,5)</f>
        <v>#REF!</v>
      </c>
      <c r="R21" s="34"/>
      <c r="S21" s="34"/>
      <c r="T21" s="36">
        <v>0.25900000000000001</v>
      </c>
      <c r="U21" s="34" t="e">
        <f>ROUND(#REF!*T21,2)</f>
        <v>#REF!</v>
      </c>
      <c r="V21" s="37"/>
      <c r="W21" s="37"/>
      <c r="X21" s="37"/>
      <c r="Y21" s="37"/>
      <c r="Z21" s="37"/>
      <c r="AA21" s="37"/>
      <c r="AB21" s="37"/>
      <c r="AC21" s="37"/>
      <c r="AD21" s="37"/>
      <c r="AE21" s="37" t="s">
        <v>102</v>
      </c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</row>
    <row r="22" spans="1:60" outlineLevel="1">
      <c r="A22" s="249">
        <v>12</v>
      </c>
      <c r="B22" s="250" t="s">
        <v>471</v>
      </c>
      <c r="C22" s="251" t="s">
        <v>472</v>
      </c>
      <c r="D22" s="252" t="s">
        <v>304</v>
      </c>
      <c r="E22" s="253">
        <v>30</v>
      </c>
      <c r="F22" s="320">
        <v>0</v>
      </c>
      <c r="G22" s="254">
        <f t="shared" si="0"/>
        <v>0</v>
      </c>
      <c r="H22" s="35">
        <v>0</v>
      </c>
      <c r="I22" s="35" t="e">
        <f>ROUND(#REF!*H22,2)</f>
        <v>#REF!</v>
      </c>
      <c r="J22" s="35">
        <v>32.200000000000003</v>
      </c>
      <c r="K22" s="35" t="e">
        <f>ROUND(#REF!*J22,2)</f>
        <v>#REF!</v>
      </c>
      <c r="L22" s="35">
        <v>0</v>
      </c>
      <c r="M22" s="35" t="e">
        <f>#REF!*(1+L22/100)</f>
        <v>#REF!</v>
      </c>
      <c r="N22" s="34">
        <v>0</v>
      </c>
      <c r="O22" s="34" t="e">
        <f>ROUND(#REF!*N22,5)</f>
        <v>#REF!</v>
      </c>
      <c r="P22" s="34">
        <v>0</v>
      </c>
      <c r="Q22" s="34" t="e">
        <f>ROUND(#REF!*P22,5)</f>
        <v>#REF!</v>
      </c>
      <c r="R22" s="34"/>
      <c r="S22" s="34"/>
      <c r="T22" s="36">
        <v>5.8999999999999997E-2</v>
      </c>
      <c r="U22" s="34" t="e">
        <f>ROUND(#REF!*T22,2)</f>
        <v>#REF!</v>
      </c>
      <c r="V22" s="37"/>
      <c r="W22" s="37"/>
      <c r="X22" s="37"/>
      <c r="Y22" s="37"/>
      <c r="Z22" s="37"/>
      <c r="AA22" s="37"/>
      <c r="AB22" s="37"/>
      <c r="AC22" s="37"/>
      <c r="AD22" s="37"/>
      <c r="AE22" s="37" t="s">
        <v>102</v>
      </c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</row>
    <row r="23" spans="1:60" outlineLevel="1">
      <c r="A23" s="249">
        <v>13</v>
      </c>
      <c r="B23" s="250" t="s">
        <v>473</v>
      </c>
      <c r="C23" s="251" t="s">
        <v>474</v>
      </c>
      <c r="D23" s="252" t="s">
        <v>304</v>
      </c>
      <c r="E23" s="253">
        <v>5</v>
      </c>
      <c r="F23" s="320">
        <v>0</v>
      </c>
      <c r="G23" s="254">
        <f t="shared" si="0"/>
        <v>0</v>
      </c>
      <c r="H23" s="35">
        <v>115.81</v>
      </c>
      <c r="I23" s="35" t="e">
        <f>ROUND(#REF!*H23,2)</f>
        <v>#REF!</v>
      </c>
      <c r="J23" s="35">
        <v>174.19</v>
      </c>
      <c r="K23" s="35" t="e">
        <f>ROUND(#REF!*J23,2)</f>
        <v>#REF!</v>
      </c>
      <c r="L23" s="35">
        <v>0</v>
      </c>
      <c r="M23" s="35" t="e">
        <f>#REF!*(1+L23/100)</f>
        <v>#REF!</v>
      </c>
      <c r="N23" s="34">
        <v>3.8000000000000002E-4</v>
      </c>
      <c r="O23" s="34" t="e">
        <f>ROUND(#REF!*N23,5)</f>
        <v>#REF!</v>
      </c>
      <c r="P23" s="34">
        <v>0</v>
      </c>
      <c r="Q23" s="34" t="e">
        <f>ROUND(#REF!*P23,5)</f>
        <v>#REF!</v>
      </c>
      <c r="R23" s="34"/>
      <c r="S23" s="34"/>
      <c r="T23" s="36">
        <v>0.32</v>
      </c>
      <c r="U23" s="34" t="e">
        <f>ROUND(#REF!*T23,2)</f>
        <v>#REF!</v>
      </c>
      <c r="V23" s="37"/>
      <c r="W23" s="37"/>
      <c r="X23" s="37"/>
      <c r="Y23" s="37"/>
      <c r="Z23" s="37"/>
      <c r="AA23" s="37"/>
      <c r="AB23" s="37"/>
      <c r="AC23" s="37"/>
      <c r="AD23" s="37"/>
      <c r="AE23" s="37" t="s">
        <v>102</v>
      </c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</row>
    <row r="24" spans="1:60" outlineLevel="1">
      <c r="A24" s="249">
        <v>14</v>
      </c>
      <c r="B24" s="250" t="s">
        <v>475</v>
      </c>
      <c r="C24" s="251" t="s">
        <v>476</v>
      </c>
      <c r="D24" s="252" t="s">
        <v>304</v>
      </c>
      <c r="E24" s="253">
        <v>10</v>
      </c>
      <c r="F24" s="320">
        <v>0</v>
      </c>
      <c r="G24" s="254">
        <f t="shared" si="0"/>
        <v>0</v>
      </c>
      <c r="H24" s="35">
        <v>129.59</v>
      </c>
      <c r="I24" s="35" t="e">
        <f>ROUND(#REF!*H24,2)</f>
        <v>#REF!</v>
      </c>
      <c r="J24" s="35">
        <v>195.41</v>
      </c>
      <c r="K24" s="35" t="e">
        <f>ROUND(#REF!*J24,2)</f>
        <v>#REF!</v>
      </c>
      <c r="L24" s="35">
        <v>0</v>
      </c>
      <c r="M24" s="35" t="e">
        <f>#REF!*(1+L24/100)</f>
        <v>#REF!</v>
      </c>
      <c r="N24" s="34">
        <v>4.6999999999999999E-4</v>
      </c>
      <c r="O24" s="34" t="e">
        <f>ROUND(#REF!*N24,5)</f>
        <v>#REF!</v>
      </c>
      <c r="P24" s="34">
        <v>0</v>
      </c>
      <c r="Q24" s="34" t="e">
        <f>ROUND(#REF!*P24,5)</f>
        <v>#REF!</v>
      </c>
      <c r="R24" s="34"/>
      <c r="S24" s="34"/>
      <c r="T24" s="36">
        <v>0.35899999999999999</v>
      </c>
      <c r="U24" s="34" t="e">
        <f>ROUND(#REF!*T24,2)</f>
        <v>#REF!</v>
      </c>
      <c r="V24" s="37"/>
      <c r="W24" s="37"/>
      <c r="X24" s="37"/>
      <c r="Y24" s="37"/>
      <c r="Z24" s="37"/>
      <c r="AA24" s="37"/>
      <c r="AB24" s="37"/>
      <c r="AC24" s="37"/>
      <c r="AD24" s="37"/>
      <c r="AE24" s="37" t="s">
        <v>102</v>
      </c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</row>
    <row r="25" spans="1:60" outlineLevel="1">
      <c r="A25" s="249">
        <v>15</v>
      </c>
      <c r="B25" s="250" t="s">
        <v>477</v>
      </c>
      <c r="C25" s="251" t="s">
        <v>478</v>
      </c>
      <c r="D25" s="252" t="s">
        <v>304</v>
      </c>
      <c r="E25" s="253">
        <v>5</v>
      </c>
      <c r="F25" s="320">
        <v>0</v>
      </c>
      <c r="G25" s="254">
        <f t="shared" si="0"/>
        <v>0</v>
      </c>
      <c r="H25" s="35">
        <v>292.77999999999997</v>
      </c>
      <c r="I25" s="35" t="e">
        <f>ROUND(#REF!*H25,2)</f>
        <v>#REF!</v>
      </c>
      <c r="J25" s="35">
        <v>445.22</v>
      </c>
      <c r="K25" s="35" t="e">
        <f>ROUND(#REF!*J25,2)</f>
        <v>#REF!</v>
      </c>
      <c r="L25" s="35">
        <v>0</v>
      </c>
      <c r="M25" s="35" t="e">
        <f>#REF!*(1+L25/100)</f>
        <v>#REF!</v>
      </c>
      <c r="N25" s="34">
        <v>7.7999999999999999E-4</v>
      </c>
      <c r="O25" s="34" t="e">
        <f>ROUND(#REF!*N25,5)</f>
        <v>#REF!</v>
      </c>
      <c r="P25" s="34">
        <v>0</v>
      </c>
      <c r="Q25" s="34" t="e">
        <f>ROUND(#REF!*P25,5)</f>
        <v>#REF!</v>
      </c>
      <c r="R25" s="34"/>
      <c r="S25" s="34"/>
      <c r="T25" s="36">
        <v>0.81899999999999995</v>
      </c>
      <c r="U25" s="34" t="e">
        <f>ROUND(#REF!*T25,2)</f>
        <v>#REF!</v>
      </c>
      <c r="V25" s="37"/>
      <c r="W25" s="37"/>
      <c r="X25" s="37"/>
      <c r="Y25" s="37"/>
      <c r="Z25" s="37"/>
      <c r="AA25" s="37"/>
      <c r="AB25" s="37"/>
      <c r="AC25" s="37"/>
      <c r="AD25" s="37"/>
      <c r="AE25" s="37" t="s">
        <v>102</v>
      </c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</row>
    <row r="26" spans="1:60" outlineLevel="1">
      <c r="A26" s="249">
        <v>16</v>
      </c>
      <c r="B26" s="250" t="s">
        <v>479</v>
      </c>
      <c r="C26" s="251" t="s">
        <v>480</v>
      </c>
      <c r="D26" s="252" t="s">
        <v>304</v>
      </c>
      <c r="E26" s="253">
        <v>10</v>
      </c>
      <c r="F26" s="320">
        <v>0</v>
      </c>
      <c r="G26" s="254">
        <f t="shared" si="0"/>
        <v>0</v>
      </c>
      <c r="H26" s="35">
        <v>409.75</v>
      </c>
      <c r="I26" s="35" t="e">
        <f>ROUND(#REF!*H26,2)</f>
        <v>#REF!</v>
      </c>
      <c r="J26" s="35">
        <v>433.25</v>
      </c>
      <c r="K26" s="35" t="e">
        <f>ROUND(#REF!*J26,2)</f>
        <v>#REF!</v>
      </c>
      <c r="L26" s="35">
        <v>0</v>
      </c>
      <c r="M26" s="35" t="e">
        <f>#REF!*(1+L26/100)</f>
        <v>#REF!</v>
      </c>
      <c r="N26" s="34">
        <v>1.31E-3</v>
      </c>
      <c r="O26" s="34" t="e">
        <f>ROUND(#REF!*N26,5)</f>
        <v>#REF!</v>
      </c>
      <c r="P26" s="34">
        <v>0</v>
      </c>
      <c r="Q26" s="34" t="e">
        <f>ROUND(#REF!*P26,5)</f>
        <v>#REF!</v>
      </c>
      <c r="R26" s="34"/>
      <c r="S26" s="34"/>
      <c r="T26" s="36">
        <v>0.79700000000000004</v>
      </c>
      <c r="U26" s="34" t="e">
        <f>ROUND(#REF!*T26,2)</f>
        <v>#REF!</v>
      </c>
      <c r="V26" s="37"/>
      <c r="W26" s="37"/>
      <c r="X26" s="37"/>
      <c r="Y26" s="37"/>
      <c r="Z26" s="37"/>
      <c r="AA26" s="37"/>
      <c r="AB26" s="37"/>
      <c r="AC26" s="37"/>
      <c r="AD26" s="37"/>
      <c r="AE26" s="37" t="s">
        <v>102</v>
      </c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</row>
    <row r="27" spans="1:60" ht="20" outlineLevel="1">
      <c r="A27" s="249">
        <v>17</v>
      </c>
      <c r="B27" s="250" t="s">
        <v>481</v>
      </c>
      <c r="C27" s="251" t="s">
        <v>482</v>
      </c>
      <c r="D27" s="252" t="s">
        <v>101</v>
      </c>
      <c r="E27" s="253">
        <v>1</v>
      </c>
      <c r="F27" s="320">
        <v>0</v>
      </c>
      <c r="G27" s="254">
        <f t="shared" si="0"/>
        <v>0</v>
      </c>
      <c r="H27" s="35">
        <v>401</v>
      </c>
      <c r="I27" s="35" t="e">
        <f>ROUND(#REF!*H27,2)</f>
        <v>#REF!</v>
      </c>
      <c r="J27" s="35">
        <v>0</v>
      </c>
      <c r="K27" s="35" t="e">
        <f>ROUND(#REF!*J27,2)</f>
        <v>#REF!</v>
      </c>
      <c r="L27" s="35">
        <v>0</v>
      </c>
      <c r="M27" s="35" t="e">
        <f>#REF!*(1+L27/100)</f>
        <v>#REF!</v>
      </c>
      <c r="N27" s="34">
        <v>9.0000000000000006E-5</v>
      </c>
      <c r="O27" s="34" t="e">
        <f>ROUND(#REF!*N27,5)</f>
        <v>#REF!</v>
      </c>
      <c r="P27" s="34">
        <v>0</v>
      </c>
      <c r="Q27" s="34" t="e">
        <f>ROUND(#REF!*P27,5)</f>
        <v>#REF!</v>
      </c>
      <c r="R27" s="34"/>
      <c r="S27" s="34"/>
      <c r="T27" s="36">
        <v>0</v>
      </c>
      <c r="U27" s="34" t="e">
        <f>ROUND(#REF!*T27,2)</f>
        <v>#REF!</v>
      </c>
      <c r="V27" s="37"/>
      <c r="W27" s="37"/>
      <c r="X27" s="37"/>
      <c r="Y27" s="37"/>
      <c r="Z27" s="37"/>
      <c r="AA27" s="37"/>
      <c r="AB27" s="37"/>
      <c r="AC27" s="37"/>
      <c r="AD27" s="37"/>
      <c r="AE27" s="37" t="s">
        <v>113</v>
      </c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</row>
    <row r="28" spans="1:60" ht="20" outlineLevel="1">
      <c r="A28" s="249">
        <v>18</v>
      </c>
      <c r="B28" s="250" t="s">
        <v>483</v>
      </c>
      <c r="C28" s="251" t="s">
        <v>484</v>
      </c>
      <c r="D28" s="252" t="s">
        <v>101</v>
      </c>
      <c r="E28" s="253">
        <v>2</v>
      </c>
      <c r="F28" s="320">
        <v>0</v>
      </c>
      <c r="G28" s="254">
        <f t="shared" si="0"/>
        <v>0</v>
      </c>
      <c r="H28" s="35">
        <v>93.7</v>
      </c>
      <c r="I28" s="35" t="e">
        <f>ROUND(#REF!*H28,2)</f>
        <v>#REF!</v>
      </c>
      <c r="J28" s="35">
        <v>365.8</v>
      </c>
      <c r="K28" s="35" t="e">
        <f>ROUND(#REF!*J28,2)</f>
        <v>#REF!</v>
      </c>
      <c r="L28" s="35">
        <v>0</v>
      </c>
      <c r="M28" s="35" t="e">
        <f>#REF!*(1+L28/100)</f>
        <v>#REF!</v>
      </c>
      <c r="N28" s="34">
        <v>6.7499999999999999E-3</v>
      </c>
      <c r="O28" s="34" t="e">
        <f>ROUND(#REF!*N28,5)</f>
        <v>#REF!</v>
      </c>
      <c r="P28" s="34">
        <v>0</v>
      </c>
      <c r="Q28" s="34" t="e">
        <f>ROUND(#REF!*P28,5)</f>
        <v>#REF!</v>
      </c>
      <c r="R28" s="34"/>
      <c r="S28" s="34"/>
      <c r="T28" s="36">
        <v>0.70899999999999996</v>
      </c>
      <c r="U28" s="34" t="e">
        <f>ROUND(#REF!*T28,2)</f>
        <v>#REF!</v>
      </c>
      <c r="V28" s="37"/>
      <c r="W28" s="37"/>
      <c r="X28" s="37"/>
      <c r="Y28" s="37"/>
      <c r="Z28" s="37"/>
      <c r="AA28" s="37"/>
      <c r="AB28" s="37"/>
      <c r="AC28" s="37"/>
      <c r="AD28" s="37"/>
      <c r="AE28" s="37" t="s">
        <v>102</v>
      </c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</row>
    <row r="29" spans="1:60" outlineLevel="1">
      <c r="A29" s="249">
        <v>19</v>
      </c>
      <c r="B29" s="250" t="s">
        <v>485</v>
      </c>
      <c r="C29" s="251" t="s">
        <v>486</v>
      </c>
      <c r="D29" s="252" t="s">
        <v>65</v>
      </c>
      <c r="E29" s="253">
        <v>186</v>
      </c>
      <c r="F29" s="320">
        <v>0</v>
      </c>
      <c r="G29" s="254">
        <f t="shared" si="0"/>
        <v>0</v>
      </c>
      <c r="H29" s="35">
        <v>0</v>
      </c>
      <c r="I29" s="35" t="e">
        <f>ROUND(#REF!*H29,2)</f>
        <v>#REF!</v>
      </c>
      <c r="J29" s="35">
        <v>2</v>
      </c>
      <c r="K29" s="35" t="e">
        <f>ROUND(#REF!*J29,2)</f>
        <v>#REF!</v>
      </c>
      <c r="L29" s="35">
        <v>0</v>
      </c>
      <c r="M29" s="35" t="e">
        <f>#REF!*(1+L29/100)</f>
        <v>#REF!</v>
      </c>
      <c r="N29" s="34">
        <v>0</v>
      </c>
      <c r="O29" s="34" t="e">
        <f>ROUND(#REF!*N29,5)</f>
        <v>#REF!</v>
      </c>
      <c r="P29" s="34">
        <v>0</v>
      </c>
      <c r="Q29" s="34" t="e">
        <f>ROUND(#REF!*P29,5)</f>
        <v>#REF!</v>
      </c>
      <c r="R29" s="34"/>
      <c r="S29" s="34"/>
      <c r="T29" s="36">
        <v>0</v>
      </c>
      <c r="U29" s="34" t="e">
        <f>ROUND(#REF!*T29,2)</f>
        <v>#REF!</v>
      </c>
      <c r="V29" s="37"/>
      <c r="W29" s="37"/>
      <c r="X29" s="37"/>
      <c r="Y29" s="37"/>
      <c r="Z29" s="37"/>
      <c r="AA29" s="37"/>
      <c r="AB29" s="37"/>
      <c r="AC29" s="37"/>
      <c r="AD29" s="37"/>
      <c r="AE29" s="37" t="s">
        <v>102</v>
      </c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</row>
    <row r="30" spans="1:60" ht="14.5">
      <c r="A30" s="255" t="s">
        <v>97</v>
      </c>
      <c r="B30" s="256" t="s">
        <v>446</v>
      </c>
      <c r="C30" s="257" t="s">
        <v>447</v>
      </c>
      <c r="D30" s="258"/>
      <c r="E30" s="259"/>
      <c r="F30" s="260"/>
      <c r="G30" s="260">
        <f>SUMIF(AE31:AE57,"&lt;&gt;NOR",G31:G57)</f>
        <v>0</v>
      </c>
      <c r="H30" s="40"/>
      <c r="I30" s="40" t="e">
        <f>SUM(I31:I57)</f>
        <v>#REF!</v>
      </c>
      <c r="J30" s="40"/>
      <c r="K30" s="40" t="e">
        <f>SUM(K31:K57)</f>
        <v>#REF!</v>
      </c>
      <c r="L30" s="40"/>
      <c r="M30" s="40" t="e">
        <f>SUM(M31:M57)</f>
        <v>#REF!</v>
      </c>
      <c r="N30" s="39"/>
      <c r="O30" s="39" t="e">
        <f>SUM(O31:O57)</f>
        <v>#REF!</v>
      </c>
      <c r="P30" s="39"/>
      <c r="Q30" s="39" t="e">
        <f>SUM(Q31:Q57)</f>
        <v>#REF!</v>
      </c>
      <c r="R30" s="39"/>
      <c r="S30" s="39"/>
      <c r="T30" s="41"/>
      <c r="U30" s="39" t="e">
        <f>SUM(U31:U57)</f>
        <v>#REF!</v>
      </c>
      <c r="AE30" s="29" t="s">
        <v>98</v>
      </c>
    </row>
    <row r="31" spans="1:60" outlineLevel="1">
      <c r="A31" s="249">
        <v>20</v>
      </c>
      <c r="B31" s="250" t="s">
        <v>487</v>
      </c>
      <c r="C31" s="251" t="s">
        <v>488</v>
      </c>
      <c r="D31" s="252" t="s">
        <v>304</v>
      </c>
      <c r="E31" s="253">
        <v>30</v>
      </c>
      <c r="F31" s="320">
        <v>0</v>
      </c>
      <c r="G31" s="254">
        <f t="shared" ref="G31:G57" si="1">ROUND(E31*F31,2)</f>
        <v>0</v>
      </c>
      <c r="H31" s="35">
        <v>0</v>
      </c>
      <c r="I31" s="35" t="e">
        <f>ROUND(#REF!*H31,2)</f>
        <v>#REF!</v>
      </c>
      <c r="J31" s="35">
        <v>103</v>
      </c>
      <c r="K31" s="35" t="e">
        <f>ROUND(#REF!*J31,2)</f>
        <v>#REF!</v>
      </c>
      <c r="L31" s="35">
        <v>0</v>
      </c>
      <c r="M31" s="35" t="e">
        <f>#REF!*(1+L31/100)</f>
        <v>#REF!</v>
      </c>
      <c r="N31" s="34">
        <v>0</v>
      </c>
      <c r="O31" s="34" t="e">
        <f>ROUND(#REF!*N31,5)</f>
        <v>#REF!</v>
      </c>
      <c r="P31" s="34">
        <v>6.7000000000000002E-3</v>
      </c>
      <c r="Q31" s="34" t="e">
        <f>ROUND(#REF!*P31,5)</f>
        <v>#REF!</v>
      </c>
      <c r="R31" s="34"/>
      <c r="S31" s="34"/>
      <c r="T31" s="36">
        <v>0.23899999999999999</v>
      </c>
      <c r="U31" s="34" t="e">
        <f>ROUND(#REF!*T31,2)</f>
        <v>#REF!</v>
      </c>
      <c r="V31" s="37"/>
      <c r="W31" s="37"/>
      <c r="X31" s="37"/>
      <c r="Y31" s="37"/>
      <c r="Z31" s="37"/>
      <c r="AA31" s="37"/>
      <c r="AB31" s="37"/>
      <c r="AC31" s="37"/>
      <c r="AD31" s="37"/>
      <c r="AE31" s="37" t="s">
        <v>102</v>
      </c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</row>
    <row r="32" spans="1:60" outlineLevel="1">
      <c r="A32" s="249">
        <v>21</v>
      </c>
      <c r="B32" s="250" t="s">
        <v>489</v>
      </c>
      <c r="C32" s="251" t="s">
        <v>490</v>
      </c>
      <c r="D32" s="252" t="s">
        <v>107</v>
      </c>
      <c r="E32" s="253">
        <v>0.2</v>
      </c>
      <c r="F32" s="320">
        <v>0</v>
      </c>
      <c r="G32" s="254">
        <f t="shared" si="1"/>
        <v>0</v>
      </c>
      <c r="H32" s="35">
        <v>0</v>
      </c>
      <c r="I32" s="35" t="e">
        <f>ROUND(#REF!*H32,2)</f>
        <v>#REF!</v>
      </c>
      <c r="J32" s="35">
        <v>2380</v>
      </c>
      <c r="K32" s="35" t="e">
        <f>ROUND(#REF!*J32,2)</f>
        <v>#REF!</v>
      </c>
      <c r="L32" s="35">
        <v>0</v>
      </c>
      <c r="M32" s="35" t="e">
        <f>#REF!*(1+L32/100)</f>
        <v>#REF!</v>
      </c>
      <c r="N32" s="34">
        <v>0</v>
      </c>
      <c r="O32" s="34" t="e">
        <f>ROUND(#REF!*N32,5)</f>
        <v>#REF!</v>
      </c>
      <c r="P32" s="34">
        <v>0</v>
      </c>
      <c r="Q32" s="34" t="e">
        <f>ROUND(#REF!*P32,5)</f>
        <v>#REF!</v>
      </c>
      <c r="R32" s="34"/>
      <c r="S32" s="34"/>
      <c r="T32" s="36">
        <v>4.1550000000000002</v>
      </c>
      <c r="U32" s="34" t="e">
        <f>ROUND(#REF!*T32,2)</f>
        <v>#REF!</v>
      </c>
      <c r="V32" s="37"/>
      <c r="W32" s="37"/>
      <c r="X32" s="37"/>
      <c r="Y32" s="37"/>
      <c r="Z32" s="37"/>
      <c r="AA32" s="37"/>
      <c r="AB32" s="37"/>
      <c r="AC32" s="37"/>
      <c r="AD32" s="37"/>
      <c r="AE32" s="37" t="s">
        <v>102</v>
      </c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</row>
    <row r="33" spans="1:60" outlineLevel="1">
      <c r="A33" s="249">
        <v>22</v>
      </c>
      <c r="B33" s="250" t="s">
        <v>491</v>
      </c>
      <c r="C33" s="251" t="s">
        <v>492</v>
      </c>
      <c r="D33" s="252" t="s">
        <v>101</v>
      </c>
      <c r="E33" s="253">
        <v>11</v>
      </c>
      <c r="F33" s="320">
        <v>0</v>
      </c>
      <c r="G33" s="254">
        <f t="shared" si="1"/>
        <v>0</v>
      </c>
      <c r="H33" s="35">
        <v>0</v>
      </c>
      <c r="I33" s="35" t="e">
        <f>ROUND(#REF!*H33,2)</f>
        <v>#REF!</v>
      </c>
      <c r="J33" s="35">
        <v>246.5</v>
      </c>
      <c r="K33" s="35" t="e">
        <f>ROUND(#REF!*J33,2)</f>
        <v>#REF!</v>
      </c>
      <c r="L33" s="35">
        <v>0</v>
      </c>
      <c r="M33" s="35" t="e">
        <f>#REF!*(1+L33/100)</f>
        <v>#REF!</v>
      </c>
      <c r="N33" s="34">
        <v>0</v>
      </c>
      <c r="O33" s="34" t="e">
        <f>ROUND(#REF!*N33,5)</f>
        <v>#REF!</v>
      </c>
      <c r="P33" s="34">
        <v>0</v>
      </c>
      <c r="Q33" s="34" t="e">
        <f>ROUND(#REF!*P33,5)</f>
        <v>#REF!</v>
      </c>
      <c r="R33" s="34"/>
      <c r="S33" s="34"/>
      <c r="T33" s="36">
        <v>0.42499999999999999</v>
      </c>
      <c r="U33" s="34" t="e">
        <f>ROUND(#REF!*T33,2)</f>
        <v>#REF!</v>
      </c>
      <c r="V33" s="37"/>
      <c r="W33" s="37"/>
      <c r="X33" s="37"/>
      <c r="Y33" s="37"/>
      <c r="Z33" s="37"/>
      <c r="AA33" s="37"/>
      <c r="AB33" s="37"/>
      <c r="AC33" s="37"/>
      <c r="AD33" s="37"/>
      <c r="AE33" s="37" t="s">
        <v>102</v>
      </c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</row>
    <row r="34" spans="1:60" outlineLevel="1">
      <c r="A34" s="249">
        <v>23</v>
      </c>
      <c r="B34" s="250" t="s">
        <v>493</v>
      </c>
      <c r="C34" s="251" t="s">
        <v>494</v>
      </c>
      <c r="D34" s="252" t="s">
        <v>304</v>
      </c>
      <c r="E34" s="253">
        <v>31</v>
      </c>
      <c r="F34" s="320">
        <v>0</v>
      </c>
      <c r="G34" s="254">
        <f t="shared" si="1"/>
        <v>0</v>
      </c>
      <c r="H34" s="35">
        <v>0.44</v>
      </c>
      <c r="I34" s="35" t="e">
        <f>ROUND(#REF!*H34,2)</f>
        <v>#REF!</v>
      </c>
      <c r="J34" s="35">
        <v>22.86</v>
      </c>
      <c r="K34" s="35" t="e">
        <f>ROUND(#REF!*J34,2)</f>
        <v>#REF!</v>
      </c>
      <c r="L34" s="35">
        <v>0</v>
      </c>
      <c r="M34" s="35" t="e">
        <f>#REF!*(1+L34/100)</f>
        <v>#REF!</v>
      </c>
      <c r="N34" s="34">
        <v>0</v>
      </c>
      <c r="O34" s="34" t="e">
        <f>ROUND(#REF!*N34,5)</f>
        <v>#REF!</v>
      </c>
      <c r="P34" s="34">
        <v>0</v>
      </c>
      <c r="Q34" s="34" t="e">
        <f>ROUND(#REF!*P34,5)</f>
        <v>#REF!</v>
      </c>
      <c r="R34" s="34"/>
      <c r="S34" s="34"/>
      <c r="T34" s="36">
        <v>4.2000000000000003E-2</v>
      </c>
      <c r="U34" s="34" t="e">
        <f>ROUND(#REF!*T34,2)</f>
        <v>#REF!</v>
      </c>
      <c r="V34" s="37"/>
      <c r="W34" s="37"/>
      <c r="X34" s="37"/>
      <c r="Y34" s="37"/>
      <c r="Z34" s="37"/>
      <c r="AA34" s="37"/>
      <c r="AB34" s="37"/>
      <c r="AC34" s="37"/>
      <c r="AD34" s="37"/>
      <c r="AE34" s="37" t="s">
        <v>102</v>
      </c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</row>
    <row r="35" spans="1:60" outlineLevel="1">
      <c r="A35" s="249">
        <v>24</v>
      </c>
      <c r="B35" s="250" t="s">
        <v>495</v>
      </c>
      <c r="C35" s="251" t="s">
        <v>496</v>
      </c>
      <c r="D35" s="252" t="s">
        <v>304</v>
      </c>
      <c r="E35" s="253">
        <v>31</v>
      </c>
      <c r="F35" s="320">
        <v>0</v>
      </c>
      <c r="G35" s="254">
        <f t="shared" si="1"/>
        <v>0</v>
      </c>
      <c r="H35" s="35">
        <v>1.87</v>
      </c>
      <c r="I35" s="35" t="e">
        <f>ROUND(#REF!*H35,2)</f>
        <v>#REF!</v>
      </c>
      <c r="J35" s="35">
        <v>33.830000000000005</v>
      </c>
      <c r="K35" s="35" t="e">
        <f>ROUND(#REF!*J35,2)</f>
        <v>#REF!</v>
      </c>
      <c r="L35" s="35">
        <v>0</v>
      </c>
      <c r="M35" s="35" t="e">
        <f>#REF!*(1+L35/100)</f>
        <v>#REF!</v>
      </c>
      <c r="N35" s="34">
        <v>1.0000000000000001E-5</v>
      </c>
      <c r="O35" s="34" t="e">
        <f>ROUND(#REF!*N35,5)</f>
        <v>#REF!</v>
      </c>
      <c r="P35" s="34">
        <v>0</v>
      </c>
      <c r="Q35" s="34" t="e">
        <f>ROUND(#REF!*P35,5)</f>
        <v>#REF!</v>
      </c>
      <c r="R35" s="34"/>
      <c r="S35" s="34"/>
      <c r="T35" s="36">
        <v>6.2E-2</v>
      </c>
      <c r="U35" s="34" t="e">
        <f>ROUND(#REF!*T35,2)</f>
        <v>#REF!</v>
      </c>
      <c r="V35" s="37"/>
      <c r="W35" s="37"/>
      <c r="X35" s="37"/>
      <c r="Y35" s="37"/>
      <c r="Z35" s="37"/>
      <c r="AA35" s="37"/>
      <c r="AB35" s="37"/>
      <c r="AC35" s="37"/>
      <c r="AD35" s="37"/>
      <c r="AE35" s="37" t="s">
        <v>102</v>
      </c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</row>
    <row r="36" spans="1:60" outlineLevel="1">
      <c r="A36" s="249">
        <v>25</v>
      </c>
      <c r="B36" s="250" t="s">
        <v>497</v>
      </c>
      <c r="C36" s="251" t="s">
        <v>498</v>
      </c>
      <c r="D36" s="252" t="s">
        <v>304</v>
      </c>
      <c r="E36" s="253">
        <v>15</v>
      </c>
      <c r="F36" s="320">
        <v>0</v>
      </c>
      <c r="G36" s="254">
        <f t="shared" si="1"/>
        <v>0</v>
      </c>
      <c r="H36" s="35">
        <v>15.04</v>
      </c>
      <c r="I36" s="35" t="e">
        <f>ROUND(#REF!*H36,2)</f>
        <v>#REF!</v>
      </c>
      <c r="J36" s="35">
        <v>64.56</v>
      </c>
      <c r="K36" s="35" t="e">
        <f>ROUND(#REF!*J36,2)</f>
        <v>#REF!</v>
      </c>
      <c r="L36" s="35">
        <v>0</v>
      </c>
      <c r="M36" s="35" t="e">
        <f>#REF!*(1+L36/100)</f>
        <v>#REF!</v>
      </c>
      <c r="N36" s="34">
        <v>2.0000000000000002E-5</v>
      </c>
      <c r="O36" s="34" t="e">
        <f>ROUND(#REF!*N36,5)</f>
        <v>#REF!</v>
      </c>
      <c r="P36" s="34">
        <v>0</v>
      </c>
      <c r="Q36" s="34" t="e">
        <f>ROUND(#REF!*P36,5)</f>
        <v>#REF!</v>
      </c>
      <c r="R36" s="34"/>
      <c r="S36" s="34"/>
      <c r="T36" s="36">
        <v>0.129</v>
      </c>
      <c r="U36" s="34" t="e">
        <f>ROUND(#REF!*T36,2)</f>
        <v>#REF!</v>
      </c>
      <c r="V36" s="37"/>
      <c r="W36" s="37"/>
      <c r="X36" s="37"/>
      <c r="Y36" s="37"/>
      <c r="Z36" s="37"/>
      <c r="AA36" s="37"/>
      <c r="AB36" s="37"/>
      <c r="AC36" s="37"/>
      <c r="AD36" s="37"/>
      <c r="AE36" s="37" t="s">
        <v>102</v>
      </c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</row>
    <row r="37" spans="1:60" outlineLevel="1">
      <c r="A37" s="249">
        <v>26</v>
      </c>
      <c r="B37" s="250" t="s">
        <v>499</v>
      </c>
      <c r="C37" s="251" t="s">
        <v>500</v>
      </c>
      <c r="D37" s="252" t="s">
        <v>304</v>
      </c>
      <c r="E37" s="253">
        <v>1</v>
      </c>
      <c r="F37" s="320">
        <v>0</v>
      </c>
      <c r="G37" s="254">
        <f t="shared" si="1"/>
        <v>0</v>
      </c>
      <c r="H37" s="35">
        <v>17.420000000000002</v>
      </c>
      <c r="I37" s="35" t="e">
        <f>ROUND(#REF!*H37,2)</f>
        <v>#REF!</v>
      </c>
      <c r="J37" s="35">
        <v>64.48</v>
      </c>
      <c r="K37" s="35" t="e">
        <f>ROUND(#REF!*J37,2)</f>
        <v>#REF!</v>
      </c>
      <c r="L37" s="35">
        <v>0</v>
      </c>
      <c r="M37" s="35" t="e">
        <f>#REF!*(1+L37/100)</f>
        <v>#REF!</v>
      </c>
      <c r="N37" s="34">
        <v>4.0000000000000003E-5</v>
      </c>
      <c r="O37" s="34" t="e">
        <f>ROUND(#REF!*N37,5)</f>
        <v>#REF!</v>
      </c>
      <c r="P37" s="34">
        <v>0</v>
      </c>
      <c r="Q37" s="34" t="e">
        <f>ROUND(#REF!*P37,5)</f>
        <v>#REF!</v>
      </c>
      <c r="R37" s="34"/>
      <c r="S37" s="34"/>
      <c r="T37" s="36">
        <v>0.129</v>
      </c>
      <c r="U37" s="34" t="e">
        <f>ROUND(#REF!*T37,2)</f>
        <v>#REF!</v>
      </c>
      <c r="V37" s="37"/>
      <c r="W37" s="37"/>
      <c r="X37" s="37"/>
      <c r="Y37" s="37"/>
      <c r="Z37" s="37"/>
      <c r="AA37" s="37"/>
      <c r="AB37" s="37"/>
      <c r="AC37" s="37"/>
      <c r="AD37" s="37"/>
      <c r="AE37" s="37" t="s">
        <v>102</v>
      </c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</row>
    <row r="38" spans="1:60" outlineLevel="1">
      <c r="A38" s="249">
        <v>27</v>
      </c>
      <c r="B38" s="250" t="s">
        <v>503</v>
      </c>
      <c r="C38" s="251" t="s">
        <v>504</v>
      </c>
      <c r="D38" s="252" t="s">
        <v>304</v>
      </c>
      <c r="E38" s="253">
        <v>15</v>
      </c>
      <c r="F38" s="320">
        <v>0</v>
      </c>
      <c r="G38" s="254">
        <f t="shared" si="1"/>
        <v>0</v>
      </c>
      <c r="H38" s="35">
        <v>0</v>
      </c>
      <c r="I38" s="35" t="e">
        <f>ROUND(#REF!*H38,2)</f>
        <v>#REF!</v>
      </c>
      <c r="J38" s="35">
        <v>270</v>
      </c>
      <c r="K38" s="35" t="e">
        <f>ROUND(#REF!*J38,2)</f>
        <v>#REF!</v>
      </c>
      <c r="L38" s="35">
        <v>0</v>
      </c>
      <c r="M38" s="35" t="e">
        <f>#REF!*(1+L38/100)</f>
        <v>#REF!</v>
      </c>
      <c r="N38" s="34">
        <v>0</v>
      </c>
      <c r="O38" s="34" t="e">
        <f>ROUND(#REF!*N38,5)</f>
        <v>#REF!</v>
      </c>
      <c r="P38" s="34">
        <v>0</v>
      </c>
      <c r="Q38" s="34" t="e">
        <f>ROUND(#REF!*P38,5)</f>
        <v>#REF!</v>
      </c>
      <c r="R38" s="34"/>
      <c r="S38" s="34"/>
      <c r="T38" s="36">
        <v>0</v>
      </c>
      <c r="U38" s="34" t="e">
        <f>ROUND(#REF!*T38,2)</f>
        <v>#REF!</v>
      </c>
      <c r="V38" s="37"/>
      <c r="W38" s="37"/>
      <c r="X38" s="37"/>
      <c r="Y38" s="37"/>
      <c r="Z38" s="37"/>
      <c r="AA38" s="37"/>
      <c r="AB38" s="37"/>
      <c r="AC38" s="37"/>
      <c r="AD38" s="37"/>
      <c r="AE38" s="37" t="s">
        <v>102</v>
      </c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</row>
    <row r="39" spans="1:60" outlineLevel="1">
      <c r="A39" s="249">
        <v>28</v>
      </c>
      <c r="B39" s="250" t="s">
        <v>503</v>
      </c>
      <c r="C39" s="251" t="s">
        <v>505</v>
      </c>
      <c r="D39" s="252" t="s">
        <v>304</v>
      </c>
      <c r="E39" s="253">
        <v>30</v>
      </c>
      <c r="F39" s="320">
        <v>0</v>
      </c>
      <c r="G39" s="254">
        <f t="shared" si="1"/>
        <v>0</v>
      </c>
      <c r="H39" s="35">
        <v>0</v>
      </c>
      <c r="I39" s="35" t="e">
        <f>ROUND(#REF!*H39,2)</f>
        <v>#REF!</v>
      </c>
      <c r="J39" s="35">
        <v>224.5</v>
      </c>
      <c r="K39" s="35" t="e">
        <f>ROUND(#REF!*J39,2)</f>
        <v>#REF!</v>
      </c>
      <c r="L39" s="35">
        <v>0</v>
      </c>
      <c r="M39" s="35" t="e">
        <f>#REF!*(1+L39/100)</f>
        <v>#REF!</v>
      </c>
      <c r="N39" s="34">
        <v>0</v>
      </c>
      <c r="O39" s="34" t="e">
        <f>ROUND(#REF!*N39,5)</f>
        <v>#REF!</v>
      </c>
      <c r="P39" s="34">
        <v>0</v>
      </c>
      <c r="Q39" s="34" t="e">
        <f>ROUND(#REF!*P39,5)</f>
        <v>#REF!</v>
      </c>
      <c r="R39" s="34"/>
      <c r="S39" s="34"/>
      <c r="T39" s="36">
        <v>0</v>
      </c>
      <c r="U39" s="34" t="e">
        <f>ROUND(#REF!*T39,2)</f>
        <v>#REF!</v>
      </c>
      <c r="V39" s="37"/>
      <c r="W39" s="37"/>
      <c r="X39" s="37"/>
      <c r="Y39" s="37"/>
      <c r="Z39" s="37"/>
      <c r="AA39" s="37"/>
      <c r="AB39" s="37"/>
      <c r="AC39" s="37"/>
      <c r="AD39" s="37"/>
      <c r="AE39" s="37" t="s">
        <v>102</v>
      </c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</row>
    <row r="40" spans="1:60" outlineLevel="1">
      <c r="A40" s="249">
        <v>29</v>
      </c>
      <c r="B40" s="250" t="s">
        <v>503</v>
      </c>
      <c r="C40" s="251" t="s">
        <v>506</v>
      </c>
      <c r="D40" s="252" t="s">
        <v>304</v>
      </c>
      <c r="E40" s="253">
        <v>1</v>
      </c>
      <c r="F40" s="320">
        <v>0</v>
      </c>
      <c r="G40" s="254">
        <f t="shared" si="1"/>
        <v>0</v>
      </c>
      <c r="H40" s="35">
        <v>0</v>
      </c>
      <c r="I40" s="35" t="e">
        <f>ROUND(#REF!*H40,2)</f>
        <v>#REF!</v>
      </c>
      <c r="J40" s="35">
        <v>272.5</v>
      </c>
      <c r="K40" s="35" t="e">
        <f>ROUND(#REF!*J40,2)</f>
        <v>#REF!</v>
      </c>
      <c r="L40" s="35">
        <v>0</v>
      </c>
      <c r="M40" s="35" t="e">
        <f>#REF!*(1+L40/100)</f>
        <v>#REF!</v>
      </c>
      <c r="N40" s="34">
        <v>0</v>
      </c>
      <c r="O40" s="34" t="e">
        <f>ROUND(#REF!*N40,5)</f>
        <v>#REF!</v>
      </c>
      <c r="P40" s="34">
        <v>0</v>
      </c>
      <c r="Q40" s="34" t="e">
        <f>ROUND(#REF!*P40,5)</f>
        <v>#REF!</v>
      </c>
      <c r="R40" s="34"/>
      <c r="S40" s="34"/>
      <c r="T40" s="36">
        <v>0</v>
      </c>
      <c r="U40" s="34" t="e">
        <f>ROUND(#REF!*T40,2)</f>
        <v>#REF!</v>
      </c>
      <c r="V40" s="37"/>
      <c r="W40" s="37"/>
      <c r="X40" s="37"/>
      <c r="Y40" s="37"/>
      <c r="Z40" s="37"/>
      <c r="AA40" s="37"/>
      <c r="AB40" s="37"/>
      <c r="AC40" s="37"/>
      <c r="AD40" s="37"/>
      <c r="AE40" s="37" t="s">
        <v>102</v>
      </c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</row>
    <row r="41" spans="1:60" outlineLevel="1">
      <c r="A41" s="249">
        <v>30</v>
      </c>
      <c r="B41" s="250" t="s">
        <v>507</v>
      </c>
      <c r="C41" s="251" t="s">
        <v>508</v>
      </c>
      <c r="D41" s="252" t="s">
        <v>304</v>
      </c>
      <c r="E41" s="253">
        <v>30</v>
      </c>
      <c r="F41" s="320">
        <v>0</v>
      </c>
      <c r="G41" s="254">
        <f t="shared" si="1"/>
        <v>0</v>
      </c>
      <c r="H41" s="35">
        <v>8.09</v>
      </c>
      <c r="I41" s="35" t="e">
        <f>ROUND(#REF!*H41,2)</f>
        <v>#REF!</v>
      </c>
      <c r="J41" s="35">
        <v>197.41</v>
      </c>
      <c r="K41" s="35" t="e">
        <f>ROUND(#REF!*J41,2)</f>
        <v>#REF!</v>
      </c>
      <c r="L41" s="35">
        <v>0</v>
      </c>
      <c r="M41" s="35" t="e">
        <f>#REF!*(1+L41/100)</f>
        <v>#REF!</v>
      </c>
      <c r="N41" s="34">
        <v>2.7999999999999998E-4</v>
      </c>
      <c r="O41" s="34" t="e">
        <f>ROUND(#REF!*N41,5)</f>
        <v>#REF!</v>
      </c>
      <c r="P41" s="34">
        <v>0</v>
      </c>
      <c r="Q41" s="34" t="e">
        <f>ROUND(#REF!*P41,5)</f>
        <v>#REF!</v>
      </c>
      <c r="R41" s="34"/>
      <c r="S41" s="34"/>
      <c r="T41" s="36">
        <v>0.36516999999999999</v>
      </c>
      <c r="U41" s="34" t="e">
        <f>ROUND(#REF!*T41,2)</f>
        <v>#REF!</v>
      </c>
      <c r="V41" s="37"/>
      <c r="W41" s="37"/>
      <c r="X41" s="37"/>
      <c r="Y41" s="37"/>
      <c r="Z41" s="37"/>
      <c r="AA41" s="37"/>
      <c r="AB41" s="37"/>
      <c r="AC41" s="37"/>
      <c r="AD41" s="37"/>
      <c r="AE41" s="37" t="s">
        <v>102</v>
      </c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</row>
    <row r="42" spans="1:60" outlineLevel="1">
      <c r="A42" s="249">
        <v>31</v>
      </c>
      <c r="B42" s="250" t="s">
        <v>509</v>
      </c>
      <c r="C42" s="251" t="s">
        <v>510</v>
      </c>
      <c r="D42" s="252" t="s">
        <v>304</v>
      </c>
      <c r="E42" s="253">
        <v>1</v>
      </c>
      <c r="F42" s="320">
        <v>0</v>
      </c>
      <c r="G42" s="254">
        <f t="shared" si="1"/>
        <v>0</v>
      </c>
      <c r="H42" s="35">
        <v>8.09</v>
      </c>
      <c r="I42" s="35" t="e">
        <f>ROUND(#REF!*H42,2)</f>
        <v>#REF!</v>
      </c>
      <c r="J42" s="35">
        <v>215.91</v>
      </c>
      <c r="K42" s="35" t="e">
        <f>ROUND(#REF!*J42,2)</f>
        <v>#REF!</v>
      </c>
      <c r="L42" s="35">
        <v>0</v>
      </c>
      <c r="M42" s="35" t="e">
        <f>#REF!*(1+L42/100)</f>
        <v>#REF!</v>
      </c>
      <c r="N42" s="34">
        <v>2.7999999999999998E-4</v>
      </c>
      <c r="O42" s="34" t="e">
        <f>ROUND(#REF!*N42,5)</f>
        <v>#REF!</v>
      </c>
      <c r="P42" s="34">
        <v>0</v>
      </c>
      <c r="Q42" s="34" t="e">
        <f>ROUND(#REF!*P42,5)</f>
        <v>#REF!</v>
      </c>
      <c r="R42" s="34"/>
      <c r="S42" s="34"/>
      <c r="T42" s="36">
        <v>0.40018999999999999</v>
      </c>
      <c r="U42" s="34" t="e">
        <f>ROUND(#REF!*T42,2)</f>
        <v>#REF!</v>
      </c>
      <c r="V42" s="37"/>
      <c r="W42" s="37"/>
      <c r="X42" s="37"/>
      <c r="Y42" s="37"/>
      <c r="Z42" s="37"/>
      <c r="AA42" s="37"/>
      <c r="AB42" s="37"/>
      <c r="AC42" s="37"/>
      <c r="AD42" s="37"/>
      <c r="AE42" s="37" t="s">
        <v>102</v>
      </c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</row>
    <row r="43" spans="1:60" ht="20" outlineLevel="1">
      <c r="A43" s="249">
        <v>32</v>
      </c>
      <c r="B43" s="250" t="s">
        <v>511</v>
      </c>
      <c r="C43" s="251" t="s">
        <v>512</v>
      </c>
      <c r="D43" s="252" t="s">
        <v>304</v>
      </c>
      <c r="E43" s="253">
        <v>31</v>
      </c>
      <c r="F43" s="320">
        <v>0</v>
      </c>
      <c r="G43" s="254">
        <f t="shared" si="1"/>
        <v>0</v>
      </c>
      <c r="H43" s="35">
        <v>0</v>
      </c>
      <c r="I43" s="35" t="e">
        <f>ROUND(#REF!*H43,2)</f>
        <v>#REF!</v>
      </c>
      <c r="J43" s="35">
        <v>41</v>
      </c>
      <c r="K43" s="35" t="e">
        <f>ROUND(#REF!*J43,2)</f>
        <v>#REF!</v>
      </c>
      <c r="L43" s="35">
        <v>0</v>
      </c>
      <c r="M43" s="35" t="e">
        <f>#REF!*(1+L43/100)</f>
        <v>#REF!</v>
      </c>
      <c r="N43" s="34">
        <v>0</v>
      </c>
      <c r="O43" s="34" t="e">
        <f>ROUND(#REF!*N43,5)</f>
        <v>#REF!</v>
      </c>
      <c r="P43" s="34">
        <v>0</v>
      </c>
      <c r="Q43" s="34" t="e">
        <f>ROUND(#REF!*P43,5)</f>
        <v>#REF!</v>
      </c>
      <c r="R43" s="34"/>
      <c r="S43" s="34"/>
      <c r="T43" s="36">
        <v>8.2000000000000003E-2</v>
      </c>
      <c r="U43" s="34" t="e">
        <f>ROUND(#REF!*T43,2)</f>
        <v>#REF!</v>
      </c>
      <c r="V43" s="37"/>
      <c r="W43" s="37"/>
      <c r="X43" s="37"/>
      <c r="Y43" s="37"/>
      <c r="Z43" s="37"/>
      <c r="AA43" s="37"/>
      <c r="AB43" s="37"/>
      <c r="AC43" s="37"/>
      <c r="AD43" s="37"/>
      <c r="AE43" s="37" t="s">
        <v>102</v>
      </c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</row>
    <row r="44" spans="1:60" outlineLevel="1">
      <c r="A44" s="249">
        <v>33</v>
      </c>
      <c r="B44" s="250" t="s">
        <v>513</v>
      </c>
      <c r="C44" s="251" t="s">
        <v>514</v>
      </c>
      <c r="D44" s="252" t="s">
        <v>101</v>
      </c>
      <c r="E44" s="253">
        <v>1</v>
      </c>
      <c r="F44" s="320">
        <v>0</v>
      </c>
      <c r="G44" s="254">
        <f t="shared" si="1"/>
        <v>0</v>
      </c>
      <c r="H44" s="35">
        <v>217</v>
      </c>
      <c r="I44" s="35" t="e">
        <f>ROUND(#REF!*H44,2)</f>
        <v>#REF!</v>
      </c>
      <c r="J44" s="35">
        <v>0</v>
      </c>
      <c r="K44" s="35" t="e">
        <f>ROUND(#REF!*J44,2)</f>
        <v>#REF!</v>
      </c>
      <c r="L44" s="35">
        <v>0</v>
      </c>
      <c r="M44" s="35" t="e">
        <f>#REF!*(1+L44/100)</f>
        <v>#REF!</v>
      </c>
      <c r="N44" s="34">
        <v>1.3999999999999999E-4</v>
      </c>
      <c r="O44" s="34" t="e">
        <f>ROUND(#REF!*N44,5)</f>
        <v>#REF!</v>
      </c>
      <c r="P44" s="34">
        <v>0</v>
      </c>
      <c r="Q44" s="34" t="e">
        <f>ROUND(#REF!*P44,5)</f>
        <v>#REF!</v>
      </c>
      <c r="R44" s="34"/>
      <c r="S44" s="34"/>
      <c r="T44" s="36">
        <v>0</v>
      </c>
      <c r="U44" s="34" t="e">
        <f>ROUND(#REF!*T44,2)</f>
        <v>#REF!</v>
      </c>
      <c r="V44" s="37"/>
      <c r="W44" s="37"/>
      <c r="X44" s="37"/>
      <c r="Y44" s="37"/>
      <c r="Z44" s="37"/>
      <c r="AA44" s="37"/>
      <c r="AB44" s="37"/>
      <c r="AC44" s="37"/>
      <c r="AD44" s="37"/>
      <c r="AE44" s="37" t="s">
        <v>113</v>
      </c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</row>
    <row r="45" spans="1:60" outlineLevel="1">
      <c r="A45" s="249">
        <v>34</v>
      </c>
      <c r="B45" s="250" t="s">
        <v>513</v>
      </c>
      <c r="C45" s="251" t="s">
        <v>515</v>
      </c>
      <c r="D45" s="252" t="s">
        <v>101</v>
      </c>
      <c r="E45" s="253">
        <v>1</v>
      </c>
      <c r="F45" s="320">
        <v>0</v>
      </c>
      <c r="G45" s="254">
        <f t="shared" si="1"/>
        <v>0</v>
      </c>
      <c r="H45" s="35">
        <v>311</v>
      </c>
      <c r="I45" s="35" t="e">
        <f>ROUND(#REF!*H45,2)</f>
        <v>#REF!</v>
      </c>
      <c r="J45" s="35">
        <v>0</v>
      </c>
      <c r="K45" s="35" t="e">
        <f>ROUND(#REF!*J45,2)</f>
        <v>#REF!</v>
      </c>
      <c r="L45" s="35">
        <v>0</v>
      </c>
      <c r="M45" s="35" t="e">
        <f>#REF!*(1+L45/100)</f>
        <v>#REF!</v>
      </c>
      <c r="N45" s="34">
        <v>1.3999999999999999E-4</v>
      </c>
      <c r="O45" s="34" t="e">
        <f>ROUND(#REF!*N45,5)</f>
        <v>#REF!</v>
      </c>
      <c r="P45" s="34">
        <v>0</v>
      </c>
      <c r="Q45" s="34" t="e">
        <f>ROUND(#REF!*P45,5)</f>
        <v>#REF!</v>
      </c>
      <c r="R45" s="34"/>
      <c r="S45" s="34"/>
      <c r="T45" s="36">
        <v>0</v>
      </c>
      <c r="U45" s="34" t="e">
        <f>ROUND(#REF!*T45,2)</f>
        <v>#REF!</v>
      </c>
      <c r="V45" s="37"/>
      <c r="W45" s="37"/>
      <c r="X45" s="37"/>
      <c r="Y45" s="37"/>
      <c r="Z45" s="37"/>
      <c r="AA45" s="37"/>
      <c r="AB45" s="37"/>
      <c r="AC45" s="37"/>
      <c r="AD45" s="37"/>
      <c r="AE45" s="37" t="s">
        <v>113</v>
      </c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</row>
    <row r="46" spans="1:60" outlineLevel="1">
      <c r="A46" s="249">
        <v>35</v>
      </c>
      <c r="B46" s="250" t="s">
        <v>513</v>
      </c>
      <c r="C46" s="251" t="s">
        <v>516</v>
      </c>
      <c r="D46" s="252" t="s">
        <v>101</v>
      </c>
      <c r="E46" s="253">
        <v>2</v>
      </c>
      <c r="F46" s="320">
        <v>0</v>
      </c>
      <c r="G46" s="254">
        <f t="shared" si="1"/>
        <v>0</v>
      </c>
      <c r="H46" s="35">
        <v>315</v>
      </c>
      <c r="I46" s="35" t="e">
        <f>ROUND(#REF!*H46,2)</f>
        <v>#REF!</v>
      </c>
      <c r="J46" s="35">
        <v>0</v>
      </c>
      <c r="K46" s="35" t="e">
        <f>ROUND(#REF!*J46,2)</f>
        <v>#REF!</v>
      </c>
      <c r="L46" s="35">
        <v>0</v>
      </c>
      <c r="M46" s="35" t="e">
        <f>#REF!*(1+L46/100)</f>
        <v>#REF!</v>
      </c>
      <c r="N46" s="34">
        <v>3.1E-4</v>
      </c>
      <c r="O46" s="34" t="e">
        <f>ROUND(#REF!*N46,5)</f>
        <v>#REF!</v>
      </c>
      <c r="P46" s="34">
        <v>0</v>
      </c>
      <c r="Q46" s="34" t="e">
        <f>ROUND(#REF!*P46,5)</f>
        <v>#REF!</v>
      </c>
      <c r="R46" s="34"/>
      <c r="S46" s="34"/>
      <c r="T46" s="36">
        <v>0</v>
      </c>
      <c r="U46" s="34" t="e">
        <f>ROUND(#REF!*T46,2)</f>
        <v>#REF!</v>
      </c>
      <c r="V46" s="37"/>
      <c r="W46" s="37"/>
      <c r="X46" s="37"/>
      <c r="Y46" s="37"/>
      <c r="Z46" s="37"/>
      <c r="AA46" s="37"/>
      <c r="AB46" s="37"/>
      <c r="AC46" s="37"/>
      <c r="AD46" s="37"/>
      <c r="AE46" s="37" t="s">
        <v>113</v>
      </c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</row>
    <row r="47" spans="1:60" outlineLevel="1">
      <c r="A47" s="249">
        <v>36</v>
      </c>
      <c r="B47" s="250" t="s">
        <v>517</v>
      </c>
      <c r="C47" s="251" t="s">
        <v>518</v>
      </c>
      <c r="D47" s="252" t="s">
        <v>101</v>
      </c>
      <c r="E47" s="253">
        <v>1</v>
      </c>
      <c r="F47" s="320">
        <v>0</v>
      </c>
      <c r="G47" s="254">
        <f t="shared" si="1"/>
        <v>0</v>
      </c>
      <c r="H47" s="35">
        <v>350</v>
      </c>
      <c r="I47" s="35" t="e">
        <f>ROUND(#REF!*H47,2)</f>
        <v>#REF!</v>
      </c>
      <c r="J47" s="35">
        <v>0</v>
      </c>
      <c r="K47" s="35" t="e">
        <f>ROUND(#REF!*J47,2)</f>
        <v>#REF!</v>
      </c>
      <c r="L47" s="35">
        <v>0</v>
      </c>
      <c r="M47" s="35" t="e">
        <f>#REF!*(1+L47/100)</f>
        <v>#REF!</v>
      </c>
      <c r="N47" s="34">
        <v>1.4999999999999999E-4</v>
      </c>
      <c r="O47" s="34" t="e">
        <f>ROUND(#REF!*N47,5)</f>
        <v>#REF!</v>
      </c>
      <c r="P47" s="34">
        <v>0</v>
      </c>
      <c r="Q47" s="34" t="e">
        <f>ROUND(#REF!*P47,5)</f>
        <v>#REF!</v>
      </c>
      <c r="R47" s="34"/>
      <c r="S47" s="34"/>
      <c r="T47" s="36">
        <v>0</v>
      </c>
      <c r="U47" s="34" t="e">
        <f>ROUND(#REF!*T47,2)</f>
        <v>#REF!</v>
      </c>
      <c r="V47" s="37"/>
      <c r="W47" s="37"/>
      <c r="X47" s="37"/>
      <c r="Y47" s="37"/>
      <c r="Z47" s="37"/>
      <c r="AA47" s="37"/>
      <c r="AB47" s="37"/>
      <c r="AC47" s="37"/>
      <c r="AD47" s="37"/>
      <c r="AE47" s="37" t="s">
        <v>113</v>
      </c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</row>
    <row r="48" spans="1:60" outlineLevel="1">
      <c r="A48" s="249">
        <v>37</v>
      </c>
      <c r="B48" s="250" t="s">
        <v>503</v>
      </c>
      <c r="C48" s="251" t="s">
        <v>519</v>
      </c>
      <c r="D48" s="252" t="s">
        <v>101</v>
      </c>
      <c r="E48" s="253">
        <v>1</v>
      </c>
      <c r="F48" s="320">
        <v>0</v>
      </c>
      <c r="G48" s="254">
        <f t="shared" si="1"/>
        <v>0</v>
      </c>
      <c r="H48" s="35">
        <v>501.87</v>
      </c>
      <c r="I48" s="35" t="e">
        <f>ROUND(#REF!*H48,2)</f>
        <v>#REF!</v>
      </c>
      <c r="J48" s="35">
        <v>748.13</v>
      </c>
      <c r="K48" s="35" t="e">
        <f>ROUND(#REF!*J48,2)</f>
        <v>#REF!</v>
      </c>
      <c r="L48" s="35">
        <v>0</v>
      </c>
      <c r="M48" s="35" t="e">
        <f>#REF!*(1+L48/100)</f>
        <v>#REF!</v>
      </c>
      <c r="N48" s="34">
        <v>2.15E-3</v>
      </c>
      <c r="O48" s="34" t="e">
        <f>ROUND(#REF!*N48,5)</f>
        <v>#REF!</v>
      </c>
      <c r="P48" s="34">
        <v>0</v>
      </c>
      <c r="Q48" s="34" t="e">
        <f>ROUND(#REF!*P48,5)</f>
        <v>#REF!</v>
      </c>
      <c r="R48" s="34"/>
      <c r="S48" s="34"/>
      <c r="T48" s="36">
        <v>0.372</v>
      </c>
      <c r="U48" s="34" t="e">
        <f>ROUND(#REF!*T48,2)</f>
        <v>#REF!</v>
      </c>
      <c r="V48" s="37"/>
      <c r="W48" s="37"/>
      <c r="X48" s="37"/>
      <c r="Y48" s="37"/>
      <c r="Z48" s="37"/>
      <c r="AA48" s="37"/>
      <c r="AB48" s="37"/>
      <c r="AC48" s="37"/>
      <c r="AD48" s="37"/>
      <c r="AE48" s="37" t="s">
        <v>102</v>
      </c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</row>
    <row r="49" spans="1:60" outlineLevel="1">
      <c r="A49" s="249">
        <v>38</v>
      </c>
      <c r="B49" s="250" t="s">
        <v>520</v>
      </c>
      <c r="C49" s="251" t="s">
        <v>521</v>
      </c>
      <c r="D49" s="252" t="s">
        <v>101</v>
      </c>
      <c r="E49" s="253">
        <v>1</v>
      </c>
      <c r="F49" s="320">
        <v>0</v>
      </c>
      <c r="G49" s="254">
        <f t="shared" si="1"/>
        <v>0</v>
      </c>
      <c r="H49" s="35">
        <v>239.58</v>
      </c>
      <c r="I49" s="35" t="e">
        <f>ROUND(#REF!*H49,2)</f>
        <v>#REF!</v>
      </c>
      <c r="J49" s="35">
        <v>213.92</v>
      </c>
      <c r="K49" s="35" t="e">
        <f>ROUND(#REF!*J49,2)</f>
        <v>#REF!</v>
      </c>
      <c r="L49" s="35">
        <v>0</v>
      </c>
      <c r="M49" s="35" t="e">
        <f>#REF!*(1+L49/100)</f>
        <v>#REF!</v>
      </c>
      <c r="N49" s="34">
        <v>1.9400000000000001E-3</v>
      </c>
      <c r="O49" s="34" t="e">
        <f>ROUND(#REF!*N49,5)</f>
        <v>#REF!</v>
      </c>
      <c r="P49" s="34">
        <v>0</v>
      </c>
      <c r="Q49" s="34" t="e">
        <f>ROUND(#REF!*P49,5)</f>
        <v>#REF!</v>
      </c>
      <c r="R49" s="34"/>
      <c r="S49" s="34"/>
      <c r="T49" s="36">
        <v>0.39300000000000002</v>
      </c>
      <c r="U49" s="34" t="e">
        <f>ROUND(#REF!*T49,2)</f>
        <v>#REF!</v>
      </c>
      <c r="V49" s="37"/>
      <c r="W49" s="37"/>
      <c r="X49" s="37"/>
      <c r="Y49" s="37"/>
      <c r="Z49" s="37"/>
      <c r="AA49" s="37"/>
      <c r="AB49" s="37"/>
      <c r="AC49" s="37"/>
      <c r="AD49" s="37"/>
      <c r="AE49" s="37" t="s">
        <v>102</v>
      </c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</row>
    <row r="50" spans="1:60" outlineLevel="1">
      <c r="A50" s="249">
        <v>39</v>
      </c>
      <c r="B50" s="250" t="s">
        <v>522</v>
      </c>
      <c r="C50" s="251" t="s">
        <v>523</v>
      </c>
      <c r="D50" s="252" t="s">
        <v>101</v>
      </c>
      <c r="E50" s="253">
        <v>3</v>
      </c>
      <c r="F50" s="320">
        <v>0</v>
      </c>
      <c r="G50" s="254">
        <f t="shared" si="1"/>
        <v>0</v>
      </c>
      <c r="H50" s="35">
        <v>3.92</v>
      </c>
      <c r="I50" s="35" t="e">
        <f>ROUND(#REF!*H50,2)</f>
        <v>#REF!</v>
      </c>
      <c r="J50" s="35">
        <v>89.88</v>
      </c>
      <c r="K50" s="35" t="e">
        <f>ROUND(#REF!*J50,2)</f>
        <v>#REF!</v>
      </c>
      <c r="L50" s="35">
        <v>0</v>
      </c>
      <c r="M50" s="35" t="e">
        <f>#REF!*(1+L50/100)</f>
        <v>#REF!</v>
      </c>
      <c r="N50" s="34">
        <v>0</v>
      </c>
      <c r="O50" s="34" t="e">
        <f>ROUND(#REF!*N50,5)</f>
        <v>#REF!</v>
      </c>
      <c r="P50" s="34">
        <v>0</v>
      </c>
      <c r="Q50" s="34" t="e">
        <f>ROUND(#REF!*P50,5)</f>
        <v>#REF!</v>
      </c>
      <c r="R50" s="34"/>
      <c r="S50" s="34"/>
      <c r="T50" s="36">
        <v>0.16500000000000001</v>
      </c>
      <c r="U50" s="34" t="e">
        <f>ROUND(#REF!*T50,2)</f>
        <v>#REF!</v>
      </c>
      <c r="V50" s="37"/>
      <c r="W50" s="37"/>
      <c r="X50" s="37"/>
      <c r="Y50" s="37"/>
      <c r="Z50" s="37"/>
      <c r="AA50" s="37"/>
      <c r="AB50" s="37"/>
      <c r="AC50" s="37"/>
      <c r="AD50" s="37"/>
      <c r="AE50" s="37" t="s">
        <v>102</v>
      </c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</row>
    <row r="51" spans="1:60" outlineLevel="1">
      <c r="A51" s="249">
        <v>40</v>
      </c>
      <c r="B51" s="250" t="s">
        <v>524</v>
      </c>
      <c r="C51" s="251" t="s">
        <v>525</v>
      </c>
      <c r="D51" s="252" t="s">
        <v>101</v>
      </c>
      <c r="E51" s="253">
        <v>1</v>
      </c>
      <c r="F51" s="320">
        <v>0</v>
      </c>
      <c r="G51" s="254">
        <f t="shared" si="1"/>
        <v>0</v>
      </c>
      <c r="H51" s="35">
        <v>5.22</v>
      </c>
      <c r="I51" s="35" t="e">
        <f>ROUND(#REF!*H51,2)</f>
        <v>#REF!</v>
      </c>
      <c r="J51" s="35">
        <v>112.78</v>
      </c>
      <c r="K51" s="35" t="e">
        <f>ROUND(#REF!*J51,2)</f>
        <v>#REF!</v>
      </c>
      <c r="L51" s="35">
        <v>0</v>
      </c>
      <c r="M51" s="35" t="e">
        <f>#REF!*(1+L51/100)</f>
        <v>#REF!</v>
      </c>
      <c r="N51" s="34">
        <v>0</v>
      </c>
      <c r="O51" s="34" t="e">
        <f>ROUND(#REF!*N51,5)</f>
        <v>#REF!</v>
      </c>
      <c r="P51" s="34">
        <v>0</v>
      </c>
      <c r="Q51" s="34" t="e">
        <f>ROUND(#REF!*P51,5)</f>
        <v>#REF!</v>
      </c>
      <c r="R51" s="34"/>
      <c r="S51" s="34"/>
      <c r="T51" s="36">
        <v>0.20699999999999999</v>
      </c>
      <c r="U51" s="34" t="e">
        <f>ROUND(#REF!*T51,2)</f>
        <v>#REF!</v>
      </c>
      <c r="V51" s="37"/>
      <c r="W51" s="37"/>
      <c r="X51" s="37"/>
      <c r="Y51" s="37"/>
      <c r="Z51" s="37"/>
      <c r="AA51" s="37"/>
      <c r="AB51" s="37"/>
      <c r="AC51" s="37"/>
      <c r="AD51" s="37"/>
      <c r="AE51" s="37" t="s">
        <v>102</v>
      </c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</row>
    <row r="52" spans="1:60" outlineLevel="1">
      <c r="A52" s="249">
        <v>41</v>
      </c>
      <c r="B52" s="250" t="s">
        <v>526</v>
      </c>
      <c r="C52" s="251" t="s">
        <v>527</v>
      </c>
      <c r="D52" s="252" t="s">
        <v>101</v>
      </c>
      <c r="E52" s="253">
        <v>1</v>
      </c>
      <c r="F52" s="320">
        <v>0</v>
      </c>
      <c r="G52" s="254">
        <f t="shared" si="1"/>
        <v>0</v>
      </c>
      <c r="H52" s="35">
        <v>1439.8</v>
      </c>
      <c r="I52" s="35" t="e">
        <f>ROUND(#REF!*H52,2)</f>
        <v>#REF!</v>
      </c>
      <c r="J52" s="35">
        <v>119.20000000000005</v>
      </c>
      <c r="K52" s="35" t="e">
        <f>ROUND(#REF!*J52,2)</f>
        <v>#REF!</v>
      </c>
      <c r="L52" s="35">
        <v>0</v>
      </c>
      <c r="M52" s="35" t="e">
        <f>#REF!*(1+L52/100)</f>
        <v>#REF!</v>
      </c>
      <c r="N52" s="34">
        <v>2.5000000000000001E-3</v>
      </c>
      <c r="O52" s="34" t="e">
        <f>ROUND(#REF!*N52,5)</f>
        <v>#REF!</v>
      </c>
      <c r="P52" s="34">
        <v>0</v>
      </c>
      <c r="Q52" s="34" t="e">
        <f>ROUND(#REF!*P52,5)</f>
        <v>#REF!</v>
      </c>
      <c r="R52" s="34"/>
      <c r="S52" s="34"/>
      <c r="T52" s="36">
        <v>0.219</v>
      </c>
      <c r="U52" s="34" t="e">
        <f>ROUND(#REF!*T52,2)</f>
        <v>#REF!</v>
      </c>
      <c r="V52" s="37"/>
      <c r="W52" s="37"/>
      <c r="X52" s="37"/>
      <c r="Y52" s="37"/>
      <c r="Z52" s="37"/>
      <c r="AA52" s="37"/>
      <c r="AB52" s="37"/>
      <c r="AC52" s="37"/>
      <c r="AD52" s="37"/>
      <c r="AE52" s="37" t="s">
        <v>102</v>
      </c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</row>
    <row r="53" spans="1:60" outlineLevel="1">
      <c r="A53" s="249">
        <v>42</v>
      </c>
      <c r="B53" s="250" t="s">
        <v>528</v>
      </c>
      <c r="C53" s="251" t="s">
        <v>529</v>
      </c>
      <c r="D53" s="252" t="s">
        <v>530</v>
      </c>
      <c r="E53" s="253">
        <v>1</v>
      </c>
      <c r="F53" s="320">
        <v>0</v>
      </c>
      <c r="G53" s="254">
        <f t="shared" si="1"/>
        <v>0</v>
      </c>
      <c r="H53" s="35">
        <v>150.91</v>
      </c>
      <c r="I53" s="35" t="e">
        <f>ROUND(#REF!*H53,2)</f>
        <v>#REF!</v>
      </c>
      <c r="J53" s="35">
        <v>130.09</v>
      </c>
      <c r="K53" s="35" t="e">
        <f>ROUND(#REF!*J53,2)</f>
        <v>#REF!</v>
      </c>
      <c r="L53" s="35">
        <v>0</v>
      </c>
      <c r="M53" s="35" t="e">
        <f>#REF!*(1+L53/100)</f>
        <v>#REF!</v>
      </c>
      <c r="N53" s="34">
        <v>5.2999999999999998E-4</v>
      </c>
      <c r="O53" s="34" t="e">
        <f>ROUND(#REF!*N53,5)</f>
        <v>#REF!</v>
      </c>
      <c r="P53" s="34">
        <v>0</v>
      </c>
      <c r="Q53" s="34" t="e">
        <f>ROUND(#REF!*P53,5)</f>
        <v>#REF!</v>
      </c>
      <c r="R53" s="34"/>
      <c r="S53" s="34"/>
      <c r="T53" s="36">
        <v>0.23899999999999999</v>
      </c>
      <c r="U53" s="34" t="e">
        <f>ROUND(#REF!*T53,2)</f>
        <v>#REF!</v>
      </c>
      <c r="V53" s="37"/>
      <c r="W53" s="37"/>
      <c r="X53" s="37"/>
      <c r="Y53" s="37"/>
      <c r="Z53" s="37"/>
      <c r="AA53" s="37"/>
      <c r="AB53" s="37"/>
      <c r="AC53" s="37"/>
      <c r="AD53" s="37"/>
      <c r="AE53" s="37" t="s">
        <v>102</v>
      </c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</row>
    <row r="54" spans="1:60" outlineLevel="1">
      <c r="A54" s="249">
        <v>43</v>
      </c>
      <c r="B54" s="250" t="s">
        <v>532</v>
      </c>
      <c r="C54" s="251" t="s">
        <v>533</v>
      </c>
      <c r="D54" s="252" t="s">
        <v>101</v>
      </c>
      <c r="E54" s="253">
        <v>1</v>
      </c>
      <c r="F54" s="320">
        <v>0</v>
      </c>
      <c r="G54" s="254">
        <f t="shared" si="1"/>
        <v>0</v>
      </c>
      <c r="H54" s="35">
        <v>268.17</v>
      </c>
      <c r="I54" s="35" t="e">
        <f>ROUND(#REF!*H54,2)</f>
        <v>#REF!</v>
      </c>
      <c r="J54" s="35">
        <v>89.829999999999984</v>
      </c>
      <c r="K54" s="35" t="e">
        <f>ROUND(#REF!*J54,2)</f>
        <v>#REF!</v>
      </c>
      <c r="L54" s="35">
        <v>0</v>
      </c>
      <c r="M54" s="35" t="e">
        <f>#REF!*(1+L54/100)</f>
        <v>#REF!</v>
      </c>
      <c r="N54" s="34">
        <v>1.1E-4</v>
      </c>
      <c r="O54" s="34" t="e">
        <f>ROUND(#REF!*N54,5)</f>
        <v>#REF!</v>
      </c>
      <c r="P54" s="34">
        <v>0</v>
      </c>
      <c r="Q54" s="34" t="e">
        <f>ROUND(#REF!*P54,5)</f>
        <v>#REF!</v>
      </c>
      <c r="R54" s="34"/>
      <c r="S54" s="34"/>
      <c r="T54" s="36">
        <v>0.16500000000000001</v>
      </c>
      <c r="U54" s="34" t="e">
        <f>ROUND(#REF!*T54,2)</f>
        <v>#REF!</v>
      </c>
      <c r="V54" s="37"/>
      <c r="W54" s="37"/>
      <c r="X54" s="37"/>
      <c r="Y54" s="37"/>
      <c r="Z54" s="37"/>
      <c r="AA54" s="37"/>
      <c r="AB54" s="37"/>
      <c r="AC54" s="37"/>
      <c r="AD54" s="37"/>
      <c r="AE54" s="37" t="s">
        <v>102</v>
      </c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</row>
    <row r="55" spans="1:60" outlineLevel="1">
      <c r="A55" s="249">
        <v>44</v>
      </c>
      <c r="B55" s="250" t="s">
        <v>536</v>
      </c>
      <c r="C55" s="251" t="s">
        <v>537</v>
      </c>
      <c r="D55" s="252" t="s">
        <v>101</v>
      </c>
      <c r="E55" s="253">
        <v>2</v>
      </c>
      <c r="F55" s="320">
        <v>0</v>
      </c>
      <c r="G55" s="254">
        <f t="shared" si="1"/>
        <v>0</v>
      </c>
      <c r="H55" s="35">
        <v>0</v>
      </c>
      <c r="I55" s="35" t="e">
        <f>ROUND(#REF!*H55,2)</f>
        <v>#REF!</v>
      </c>
      <c r="J55" s="35">
        <v>89.9</v>
      </c>
      <c r="K55" s="35" t="e">
        <f>ROUND(#REF!*J55,2)</f>
        <v>#REF!</v>
      </c>
      <c r="L55" s="35">
        <v>0</v>
      </c>
      <c r="M55" s="35" t="e">
        <f>#REF!*(1+L55/100)</f>
        <v>#REF!</v>
      </c>
      <c r="N55" s="34">
        <v>0</v>
      </c>
      <c r="O55" s="34" t="e">
        <f>ROUND(#REF!*N55,5)</f>
        <v>#REF!</v>
      </c>
      <c r="P55" s="34">
        <v>0</v>
      </c>
      <c r="Q55" s="34" t="e">
        <f>ROUND(#REF!*P55,5)</f>
        <v>#REF!</v>
      </c>
      <c r="R55" s="34"/>
      <c r="S55" s="34"/>
      <c r="T55" s="36">
        <v>0.16500000000000001</v>
      </c>
      <c r="U55" s="34" t="e">
        <f>ROUND(#REF!*T55,2)</f>
        <v>#REF!</v>
      </c>
      <c r="V55" s="37"/>
      <c r="W55" s="37"/>
      <c r="X55" s="37"/>
      <c r="Y55" s="37"/>
      <c r="Z55" s="37"/>
      <c r="AA55" s="37"/>
      <c r="AB55" s="37"/>
      <c r="AC55" s="37"/>
      <c r="AD55" s="37"/>
      <c r="AE55" s="37" t="s">
        <v>102</v>
      </c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</row>
    <row r="56" spans="1:60" ht="20" outlineLevel="1">
      <c r="A56" s="249">
        <v>45</v>
      </c>
      <c r="B56" s="250" t="s">
        <v>538</v>
      </c>
      <c r="C56" s="251" t="s">
        <v>539</v>
      </c>
      <c r="D56" s="252" t="s">
        <v>101</v>
      </c>
      <c r="E56" s="253">
        <v>1</v>
      </c>
      <c r="F56" s="320">
        <v>0</v>
      </c>
      <c r="G56" s="254">
        <f t="shared" si="1"/>
        <v>0</v>
      </c>
      <c r="H56" s="35">
        <v>172.82</v>
      </c>
      <c r="I56" s="35" t="e">
        <f>ROUND(#REF!*H56,2)</f>
        <v>#REF!</v>
      </c>
      <c r="J56" s="35">
        <v>155.68</v>
      </c>
      <c r="K56" s="35" t="e">
        <f>ROUND(#REF!*J56,2)</f>
        <v>#REF!</v>
      </c>
      <c r="L56" s="35">
        <v>0</v>
      </c>
      <c r="M56" s="35" t="e">
        <f>#REF!*(1+L56/100)</f>
        <v>#REF!</v>
      </c>
      <c r="N56" s="34">
        <v>2.1000000000000001E-4</v>
      </c>
      <c r="O56" s="34" t="e">
        <f>ROUND(#REF!*N56,5)</f>
        <v>#REF!</v>
      </c>
      <c r="P56" s="34">
        <v>0</v>
      </c>
      <c r="Q56" s="34" t="e">
        <f>ROUND(#REF!*P56,5)</f>
        <v>#REF!</v>
      </c>
      <c r="R56" s="34"/>
      <c r="S56" s="34"/>
      <c r="T56" s="36">
        <v>0.28599999999999998</v>
      </c>
      <c r="U56" s="34" t="e">
        <f>ROUND(#REF!*T56,2)</f>
        <v>#REF!</v>
      </c>
      <c r="V56" s="37"/>
      <c r="W56" s="37"/>
      <c r="X56" s="37"/>
      <c r="Y56" s="37"/>
      <c r="Z56" s="37"/>
      <c r="AA56" s="37"/>
      <c r="AB56" s="37"/>
      <c r="AC56" s="37"/>
      <c r="AD56" s="37"/>
      <c r="AE56" s="37" t="s">
        <v>102</v>
      </c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</row>
    <row r="57" spans="1:60" outlineLevel="1">
      <c r="A57" s="249">
        <v>46</v>
      </c>
      <c r="B57" s="250" t="s">
        <v>540</v>
      </c>
      <c r="C57" s="251" t="s">
        <v>541</v>
      </c>
      <c r="D57" s="252" t="s">
        <v>65</v>
      </c>
      <c r="E57" s="253">
        <v>344</v>
      </c>
      <c r="F57" s="320">
        <v>0</v>
      </c>
      <c r="G57" s="254">
        <f t="shared" si="1"/>
        <v>0</v>
      </c>
      <c r="H57" s="35">
        <v>0</v>
      </c>
      <c r="I57" s="35" t="e">
        <f>ROUND(#REF!*H57,2)</f>
        <v>#REF!</v>
      </c>
      <c r="J57" s="35">
        <v>1.4</v>
      </c>
      <c r="K57" s="35" t="e">
        <f>ROUND(#REF!*J57,2)</f>
        <v>#REF!</v>
      </c>
      <c r="L57" s="35">
        <v>0</v>
      </c>
      <c r="M57" s="35" t="e">
        <f>#REF!*(1+L57/100)</f>
        <v>#REF!</v>
      </c>
      <c r="N57" s="34">
        <v>0</v>
      </c>
      <c r="O57" s="34" t="e">
        <f>ROUND(#REF!*N57,5)</f>
        <v>#REF!</v>
      </c>
      <c r="P57" s="34">
        <v>0</v>
      </c>
      <c r="Q57" s="34" t="e">
        <f>ROUND(#REF!*P57,5)</f>
        <v>#REF!</v>
      </c>
      <c r="R57" s="34"/>
      <c r="S57" s="34"/>
      <c r="T57" s="36">
        <v>0</v>
      </c>
      <c r="U57" s="34" t="e">
        <f>ROUND(#REF!*T57,2)</f>
        <v>#REF!</v>
      </c>
      <c r="V57" s="37"/>
      <c r="W57" s="37"/>
      <c r="X57" s="37"/>
      <c r="Y57" s="37"/>
      <c r="Z57" s="37"/>
      <c r="AA57" s="37"/>
      <c r="AB57" s="37"/>
      <c r="AC57" s="37"/>
      <c r="AD57" s="37"/>
      <c r="AE57" s="37" t="s">
        <v>102</v>
      </c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</row>
    <row r="58" spans="1:60" ht="14.5">
      <c r="A58" s="255" t="s">
        <v>97</v>
      </c>
      <c r="B58" s="256" t="s">
        <v>448</v>
      </c>
      <c r="C58" s="257" t="s">
        <v>449</v>
      </c>
      <c r="D58" s="258"/>
      <c r="E58" s="259"/>
      <c r="F58" s="260"/>
      <c r="G58" s="260">
        <f>SUMIF(AE59:AE71,"&lt;&gt;NOR",G59:G71)</f>
        <v>0</v>
      </c>
      <c r="H58" s="40"/>
      <c r="I58" s="40" t="e">
        <f>SUM(I59:I71)</f>
        <v>#REF!</v>
      </c>
      <c r="J58" s="40"/>
      <c r="K58" s="40" t="e">
        <f>SUM(K59:K71)</f>
        <v>#REF!</v>
      </c>
      <c r="L58" s="40"/>
      <c r="M58" s="40" t="e">
        <f>SUM(M59:M71)</f>
        <v>#REF!</v>
      </c>
      <c r="N58" s="39"/>
      <c r="O58" s="39" t="e">
        <f>SUM(O59:O71)</f>
        <v>#REF!</v>
      </c>
      <c r="P58" s="39"/>
      <c r="Q58" s="39" t="e">
        <f>SUM(Q59:Q71)</f>
        <v>#REF!</v>
      </c>
      <c r="R58" s="39"/>
      <c r="S58" s="39"/>
      <c r="T58" s="41"/>
      <c r="U58" s="39" t="e">
        <f>SUM(U59:U71)</f>
        <v>#REF!</v>
      </c>
      <c r="AE58" s="29" t="s">
        <v>98</v>
      </c>
    </row>
    <row r="59" spans="1:60" outlineLevel="1">
      <c r="A59" s="249">
        <v>47</v>
      </c>
      <c r="B59" s="250" t="s">
        <v>542</v>
      </c>
      <c r="C59" s="251" t="s">
        <v>543</v>
      </c>
      <c r="D59" s="252" t="s">
        <v>304</v>
      </c>
      <c r="E59" s="253">
        <v>30</v>
      </c>
      <c r="F59" s="320">
        <v>0</v>
      </c>
      <c r="G59" s="254">
        <f t="shared" ref="G59:G71" si="2">ROUND(E59*F59,2)</f>
        <v>0</v>
      </c>
      <c r="H59" s="35">
        <v>34.700000000000003</v>
      </c>
      <c r="I59" s="35" t="e">
        <f>ROUND(#REF!*H59,2)</f>
        <v>#REF!</v>
      </c>
      <c r="J59" s="35">
        <v>12.899999999999999</v>
      </c>
      <c r="K59" s="35" t="e">
        <f>ROUND(#REF!*J59,2)</f>
        <v>#REF!</v>
      </c>
      <c r="L59" s="35">
        <v>0</v>
      </c>
      <c r="M59" s="35" t="e">
        <f>#REF!*(1+L59/100)</f>
        <v>#REF!</v>
      </c>
      <c r="N59" s="34">
        <v>1.1E-4</v>
      </c>
      <c r="O59" s="34" t="e">
        <f>ROUND(#REF!*N59,5)</f>
        <v>#REF!</v>
      </c>
      <c r="P59" s="34">
        <v>2.15E-3</v>
      </c>
      <c r="Q59" s="34" t="e">
        <f>ROUND(#REF!*P59,5)</f>
        <v>#REF!</v>
      </c>
      <c r="R59" s="34"/>
      <c r="S59" s="34"/>
      <c r="T59" s="36">
        <v>0.03</v>
      </c>
      <c r="U59" s="34" t="e">
        <f>ROUND(#REF!*T59,2)</f>
        <v>#REF!</v>
      </c>
      <c r="V59" s="37"/>
      <c r="W59" s="37"/>
      <c r="X59" s="37"/>
      <c r="Y59" s="37"/>
      <c r="Z59" s="37"/>
      <c r="AA59" s="37"/>
      <c r="AB59" s="37"/>
      <c r="AC59" s="37"/>
      <c r="AD59" s="37"/>
      <c r="AE59" s="37" t="s">
        <v>102</v>
      </c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</row>
    <row r="60" spans="1:60" outlineLevel="1">
      <c r="A60" s="249">
        <v>48</v>
      </c>
      <c r="B60" s="250" t="s">
        <v>544</v>
      </c>
      <c r="C60" s="251" t="s">
        <v>545</v>
      </c>
      <c r="D60" s="252" t="s">
        <v>107</v>
      </c>
      <c r="E60" s="253">
        <v>7.0000000000000007E-2</v>
      </c>
      <c r="F60" s="320">
        <v>0</v>
      </c>
      <c r="G60" s="254">
        <f t="shared" si="2"/>
        <v>0</v>
      </c>
      <c r="H60" s="35">
        <v>0</v>
      </c>
      <c r="I60" s="35" t="e">
        <f>ROUND(#REF!*H60,2)</f>
        <v>#REF!</v>
      </c>
      <c r="J60" s="35">
        <v>1989</v>
      </c>
      <c r="K60" s="35" t="e">
        <f>ROUND(#REF!*J60,2)</f>
        <v>#REF!</v>
      </c>
      <c r="L60" s="35">
        <v>0</v>
      </c>
      <c r="M60" s="35" t="e">
        <f>#REF!*(1+L60/100)</f>
        <v>#REF!</v>
      </c>
      <c r="N60" s="34">
        <v>0</v>
      </c>
      <c r="O60" s="34" t="e">
        <f>ROUND(#REF!*N60,5)</f>
        <v>#REF!</v>
      </c>
      <c r="P60" s="34">
        <v>0</v>
      </c>
      <c r="Q60" s="34" t="e">
        <f>ROUND(#REF!*P60,5)</f>
        <v>#REF!</v>
      </c>
      <c r="R60" s="34"/>
      <c r="S60" s="34"/>
      <c r="T60" s="36">
        <v>3.379</v>
      </c>
      <c r="U60" s="34" t="e">
        <f>ROUND(#REF!*T60,2)</f>
        <v>#REF!</v>
      </c>
      <c r="V60" s="37"/>
      <c r="W60" s="37"/>
      <c r="X60" s="37"/>
      <c r="Y60" s="37"/>
      <c r="Z60" s="37"/>
      <c r="AA60" s="37"/>
      <c r="AB60" s="37"/>
      <c r="AC60" s="37"/>
      <c r="AD60" s="37"/>
      <c r="AE60" s="37" t="s">
        <v>102</v>
      </c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</row>
    <row r="61" spans="1:60" outlineLevel="1">
      <c r="A61" s="249">
        <v>49</v>
      </c>
      <c r="B61" s="250" t="s">
        <v>546</v>
      </c>
      <c r="C61" s="251" t="s">
        <v>547</v>
      </c>
      <c r="D61" s="252" t="s">
        <v>304</v>
      </c>
      <c r="E61" s="253">
        <v>1</v>
      </c>
      <c r="F61" s="320">
        <v>0</v>
      </c>
      <c r="G61" s="254">
        <f t="shared" si="2"/>
        <v>0</v>
      </c>
      <c r="H61" s="35">
        <v>462.22</v>
      </c>
      <c r="I61" s="35" t="e">
        <f>ROUND(#REF!*H61,2)</f>
        <v>#REF!</v>
      </c>
      <c r="J61" s="35">
        <v>193.77999999999997</v>
      </c>
      <c r="K61" s="35" t="e">
        <f>ROUND(#REF!*J61,2)</f>
        <v>#REF!</v>
      </c>
      <c r="L61" s="35">
        <v>0</v>
      </c>
      <c r="M61" s="35" t="e">
        <f>#REF!*(1+L61/100)</f>
        <v>#REF!</v>
      </c>
      <c r="N61" s="34">
        <v>1.06E-3</v>
      </c>
      <c r="O61" s="34" t="e">
        <f>ROUND(#REF!*N61,5)</f>
        <v>#REF!</v>
      </c>
      <c r="P61" s="34">
        <v>0</v>
      </c>
      <c r="Q61" s="34" t="e">
        <f>ROUND(#REF!*P61,5)</f>
        <v>#REF!</v>
      </c>
      <c r="R61" s="34"/>
      <c r="S61" s="34"/>
      <c r="T61" s="36">
        <v>0.33262999999999998</v>
      </c>
      <c r="U61" s="34" t="e">
        <f>ROUND(#REF!*T61,2)</f>
        <v>#REF!</v>
      </c>
      <c r="V61" s="37"/>
      <c r="W61" s="37"/>
      <c r="X61" s="37"/>
      <c r="Y61" s="37"/>
      <c r="Z61" s="37"/>
      <c r="AA61" s="37"/>
      <c r="AB61" s="37"/>
      <c r="AC61" s="37"/>
      <c r="AD61" s="37"/>
      <c r="AE61" s="37" t="s">
        <v>102</v>
      </c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</row>
    <row r="62" spans="1:60" outlineLevel="1">
      <c r="A62" s="249">
        <v>50</v>
      </c>
      <c r="B62" s="250" t="s">
        <v>548</v>
      </c>
      <c r="C62" s="251" t="s">
        <v>549</v>
      </c>
      <c r="D62" s="252" t="s">
        <v>304</v>
      </c>
      <c r="E62" s="253">
        <v>25</v>
      </c>
      <c r="F62" s="320">
        <v>0</v>
      </c>
      <c r="G62" s="254">
        <f t="shared" si="2"/>
        <v>0</v>
      </c>
      <c r="H62" s="35">
        <v>729.21</v>
      </c>
      <c r="I62" s="35" t="e">
        <f>ROUND(#REF!*H62,2)</f>
        <v>#REF!</v>
      </c>
      <c r="J62" s="35">
        <v>206.78999999999996</v>
      </c>
      <c r="K62" s="35" t="e">
        <f>ROUND(#REF!*J62,2)</f>
        <v>#REF!</v>
      </c>
      <c r="L62" s="35">
        <v>0</v>
      </c>
      <c r="M62" s="35" t="e">
        <f>#REF!*(1+L62/100)</f>
        <v>#REF!</v>
      </c>
      <c r="N62" s="34">
        <v>1.66E-3</v>
      </c>
      <c r="O62" s="34" t="e">
        <f>ROUND(#REF!*N62,5)</f>
        <v>#REF!</v>
      </c>
      <c r="P62" s="34">
        <v>0</v>
      </c>
      <c r="Q62" s="34" t="e">
        <f>ROUND(#REF!*P62,5)</f>
        <v>#REF!</v>
      </c>
      <c r="R62" s="34"/>
      <c r="S62" s="34"/>
      <c r="T62" s="36">
        <v>0.35470000000000002</v>
      </c>
      <c r="U62" s="34" t="e">
        <f>ROUND(#REF!*T62,2)</f>
        <v>#REF!</v>
      </c>
      <c r="V62" s="37"/>
      <c r="W62" s="37"/>
      <c r="X62" s="37"/>
      <c r="Y62" s="37"/>
      <c r="Z62" s="37"/>
      <c r="AA62" s="37"/>
      <c r="AB62" s="37"/>
      <c r="AC62" s="37"/>
      <c r="AD62" s="37"/>
      <c r="AE62" s="37" t="s">
        <v>102</v>
      </c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</row>
    <row r="63" spans="1:60" outlineLevel="1">
      <c r="A63" s="249">
        <v>51</v>
      </c>
      <c r="B63" s="250" t="s">
        <v>550</v>
      </c>
      <c r="C63" s="251" t="s">
        <v>551</v>
      </c>
      <c r="D63" s="252" t="s">
        <v>304</v>
      </c>
      <c r="E63" s="253">
        <v>1</v>
      </c>
      <c r="F63" s="320">
        <v>0</v>
      </c>
      <c r="G63" s="254">
        <f t="shared" si="2"/>
        <v>0</v>
      </c>
      <c r="H63" s="35">
        <v>24.37</v>
      </c>
      <c r="I63" s="35" t="e">
        <f>ROUND(#REF!*H63,2)</f>
        <v>#REF!</v>
      </c>
      <c r="J63" s="35">
        <v>240.13</v>
      </c>
      <c r="K63" s="35" t="e">
        <f>ROUND(#REF!*J63,2)</f>
        <v>#REF!</v>
      </c>
      <c r="L63" s="35">
        <v>0</v>
      </c>
      <c r="M63" s="35" t="e">
        <f>#REF!*(1+L63/100)</f>
        <v>#REF!</v>
      </c>
      <c r="N63" s="34">
        <v>5.8599999999999998E-3</v>
      </c>
      <c r="O63" s="34" t="e">
        <f>ROUND(#REF!*N63,5)</f>
        <v>#REF!</v>
      </c>
      <c r="P63" s="34">
        <v>0</v>
      </c>
      <c r="Q63" s="34" t="e">
        <f>ROUND(#REF!*P63,5)</f>
        <v>#REF!</v>
      </c>
      <c r="R63" s="34"/>
      <c r="S63" s="34"/>
      <c r="T63" s="36">
        <v>0.43159999999999998</v>
      </c>
      <c r="U63" s="34" t="e">
        <f>ROUND(#REF!*T63,2)</f>
        <v>#REF!</v>
      </c>
      <c r="V63" s="37"/>
      <c r="W63" s="37"/>
      <c r="X63" s="37"/>
      <c r="Y63" s="37"/>
      <c r="Z63" s="37"/>
      <c r="AA63" s="37"/>
      <c r="AB63" s="37"/>
      <c r="AC63" s="37"/>
      <c r="AD63" s="37"/>
      <c r="AE63" s="37" t="s">
        <v>102</v>
      </c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</row>
    <row r="64" spans="1:60" outlineLevel="1">
      <c r="A64" s="249">
        <v>52</v>
      </c>
      <c r="B64" s="250" t="s">
        <v>552</v>
      </c>
      <c r="C64" s="251" t="s">
        <v>553</v>
      </c>
      <c r="D64" s="252" t="s">
        <v>304</v>
      </c>
      <c r="E64" s="253">
        <v>25</v>
      </c>
      <c r="F64" s="320">
        <v>0</v>
      </c>
      <c r="G64" s="254">
        <f t="shared" si="2"/>
        <v>0</v>
      </c>
      <c r="H64" s="35">
        <v>41.98</v>
      </c>
      <c r="I64" s="35" t="e">
        <f>ROUND(#REF!*H64,2)</f>
        <v>#REF!</v>
      </c>
      <c r="J64" s="35">
        <v>248.02</v>
      </c>
      <c r="K64" s="35" t="e">
        <f>ROUND(#REF!*J64,2)</f>
        <v>#REF!</v>
      </c>
      <c r="L64" s="35">
        <v>0</v>
      </c>
      <c r="M64" s="35" t="e">
        <f>#REF!*(1+L64/100)</f>
        <v>#REF!</v>
      </c>
      <c r="N64" s="34">
        <v>4.8700000000000002E-3</v>
      </c>
      <c r="O64" s="34" t="e">
        <f>ROUND(#REF!*N64,5)</f>
        <v>#REF!</v>
      </c>
      <c r="P64" s="34">
        <v>0</v>
      </c>
      <c r="Q64" s="34" t="e">
        <f>ROUND(#REF!*P64,5)</f>
        <v>#REF!</v>
      </c>
      <c r="R64" s="34"/>
      <c r="S64" s="34"/>
      <c r="T64" s="36">
        <v>0.44556000000000001</v>
      </c>
      <c r="U64" s="34" t="e">
        <f>ROUND(#REF!*T64,2)</f>
        <v>#REF!</v>
      </c>
      <c r="V64" s="37"/>
      <c r="W64" s="37"/>
      <c r="X64" s="37"/>
      <c r="Y64" s="37"/>
      <c r="Z64" s="37"/>
      <c r="AA64" s="37"/>
      <c r="AB64" s="37"/>
      <c r="AC64" s="37"/>
      <c r="AD64" s="37"/>
      <c r="AE64" s="37" t="s">
        <v>102</v>
      </c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</row>
    <row r="65" spans="1:60" outlineLevel="1">
      <c r="A65" s="249">
        <v>53</v>
      </c>
      <c r="B65" s="250" t="s">
        <v>554</v>
      </c>
      <c r="C65" s="251" t="s">
        <v>555</v>
      </c>
      <c r="D65" s="252" t="s">
        <v>402</v>
      </c>
      <c r="E65" s="253">
        <v>2</v>
      </c>
      <c r="F65" s="320">
        <v>0</v>
      </c>
      <c r="G65" s="254">
        <f t="shared" si="2"/>
        <v>0</v>
      </c>
      <c r="H65" s="35">
        <v>405</v>
      </c>
      <c r="I65" s="35" t="e">
        <f>ROUND(#REF!*H65,2)</f>
        <v>#REF!</v>
      </c>
      <c r="J65" s="35">
        <v>0</v>
      </c>
      <c r="K65" s="35" t="e">
        <f>ROUND(#REF!*J65,2)</f>
        <v>#REF!</v>
      </c>
      <c r="L65" s="35">
        <v>0</v>
      </c>
      <c r="M65" s="35" t="e">
        <f>#REF!*(1+L65/100)</f>
        <v>#REF!</v>
      </c>
      <c r="N65" s="34">
        <v>2.9999999999999997E-4</v>
      </c>
      <c r="O65" s="34" t="e">
        <f>ROUND(#REF!*N65,5)</f>
        <v>#REF!</v>
      </c>
      <c r="P65" s="34">
        <v>0</v>
      </c>
      <c r="Q65" s="34" t="e">
        <f>ROUND(#REF!*P65,5)</f>
        <v>#REF!</v>
      </c>
      <c r="R65" s="34"/>
      <c r="S65" s="34"/>
      <c r="T65" s="36">
        <v>0</v>
      </c>
      <c r="U65" s="34" t="e">
        <f>ROUND(#REF!*T65,2)</f>
        <v>#REF!</v>
      </c>
      <c r="V65" s="37"/>
      <c r="W65" s="37"/>
      <c r="X65" s="37"/>
      <c r="Y65" s="37"/>
      <c r="Z65" s="37"/>
      <c r="AA65" s="37"/>
      <c r="AB65" s="37"/>
      <c r="AC65" s="37"/>
      <c r="AD65" s="37"/>
      <c r="AE65" s="37" t="s">
        <v>113</v>
      </c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</row>
    <row r="66" spans="1:60" outlineLevel="1">
      <c r="A66" s="249">
        <v>54</v>
      </c>
      <c r="B66" s="250" t="s">
        <v>556</v>
      </c>
      <c r="C66" s="251" t="s">
        <v>557</v>
      </c>
      <c r="D66" s="252" t="s">
        <v>101</v>
      </c>
      <c r="E66" s="253">
        <v>2</v>
      </c>
      <c r="F66" s="320">
        <v>0</v>
      </c>
      <c r="G66" s="254">
        <f t="shared" si="2"/>
        <v>0</v>
      </c>
      <c r="H66" s="35">
        <v>5.5</v>
      </c>
      <c r="I66" s="35" t="e">
        <f>ROUND(#REF!*H66,2)</f>
        <v>#REF!</v>
      </c>
      <c r="J66" s="35">
        <v>122.5</v>
      </c>
      <c r="K66" s="35" t="e">
        <f>ROUND(#REF!*J66,2)</f>
        <v>#REF!</v>
      </c>
      <c r="L66" s="35">
        <v>0</v>
      </c>
      <c r="M66" s="35" t="e">
        <f>#REF!*(1+L66/100)</f>
        <v>#REF!</v>
      </c>
      <c r="N66" s="34">
        <v>3.0000000000000001E-5</v>
      </c>
      <c r="O66" s="34" t="e">
        <f>ROUND(#REF!*N66,5)</f>
        <v>#REF!</v>
      </c>
      <c r="P66" s="34">
        <v>0</v>
      </c>
      <c r="Q66" s="34" t="e">
        <f>ROUND(#REF!*P66,5)</f>
        <v>#REF!</v>
      </c>
      <c r="R66" s="34"/>
      <c r="S66" s="34"/>
      <c r="T66" s="36">
        <v>0.20599999999999999</v>
      </c>
      <c r="U66" s="34" t="e">
        <f>ROUND(#REF!*T66,2)</f>
        <v>#REF!</v>
      </c>
      <c r="V66" s="37"/>
      <c r="W66" s="37"/>
      <c r="X66" s="37"/>
      <c r="Y66" s="37"/>
      <c r="Z66" s="37"/>
      <c r="AA66" s="37"/>
      <c r="AB66" s="37"/>
      <c r="AC66" s="37"/>
      <c r="AD66" s="37"/>
      <c r="AE66" s="37" t="s">
        <v>102</v>
      </c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</row>
    <row r="67" spans="1:60" outlineLevel="1">
      <c r="A67" s="249">
        <v>55</v>
      </c>
      <c r="B67" s="250" t="s">
        <v>558</v>
      </c>
      <c r="C67" s="251" t="s">
        <v>559</v>
      </c>
      <c r="D67" s="252" t="s">
        <v>101</v>
      </c>
      <c r="E67" s="253">
        <v>1</v>
      </c>
      <c r="F67" s="320">
        <v>0</v>
      </c>
      <c r="G67" s="254">
        <f t="shared" si="2"/>
        <v>0</v>
      </c>
      <c r="H67" s="35">
        <v>0</v>
      </c>
      <c r="I67" s="35" t="e">
        <f>ROUND(#REF!*H67,2)</f>
        <v>#REF!</v>
      </c>
      <c r="J67" s="35">
        <v>287</v>
      </c>
      <c r="K67" s="35" t="e">
        <f>ROUND(#REF!*J67,2)</f>
        <v>#REF!</v>
      </c>
      <c r="L67" s="35">
        <v>0</v>
      </c>
      <c r="M67" s="35" t="e">
        <f>#REF!*(1+L67/100)</f>
        <v>#REF!</v>
      </c>
      <c r="N67" s="34">
        <v>0</v>
      </c>
      <c r="O67" s="34" t="e">
        <f>ROUND(#REF!*N67,5)</f>
        <v>#REF!</v>
      </c>
      <c r="P67" s="34">
        <v>0</v>
      </c>
      <c r="Q67" s="34" t="e">
        <f>ROUND(#REF!*P67,5)</f>
        <v>#REF!</v>
      </c>
      <c r="R67" s="34"/>
      <c r="S67" s="34"/>
      <c r="T67" s="36">
        <v>0.48199999999999998</v>
      </c>
      <c r="U67" s="34" t="e">
        <f>ROUND(#REF!*T67,2)</f>
        <v>#REF!</v>
      </c>
      <c r="V67" s="37"/>
      <c r="W67" s="37"/>
      <c r="X67" s="37"/>
      <c r="Y67" s="37"/>
      <c r="Z67" s="37"/>
      <c r="AA67" s="37"/>
      <c r="AB67" s="37"/>
      <c r="AC67" s="37"/>
      <c r="AD67" s="37"/>
      <c r="AE67" s="37" t="s">
        <v>102</v>
      </c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</row>
    <row r="68" spans="1:60" outlineLevel="1">
      <c r="A68" s="249">
        <v>56</v>
      </c>
      <c r="B68" s="250" t="s">
        <v>560</v>
      </c>
      <c r="C68" s="251" t="s">
        <v>561</v>
      </c>
      <c r="D68" s="252" t="s">
        <v>304</v>
      </c>
      <c r="E68" s="253">
        <v>26</v>
      </c>
      <c r="F68" s="320">
        <v>0</v>
      </c>
      <c r="G68" s="254">
        <f t="shared" si="2"/>
        <v>0</v>
      </c>
      <c r="H68" s="35">
        <v>0</v>
      </c>
      <c r="I68" s="35" t="e">
        <f>ROUND(#REF!*H68,2)</f>
        <v>#REF!</v>
      </c>
      <c r="J68" s="35">
        <v>33.799999999999997</v>
      </c>
      <c r="K68" s="35" t="e">
        <f>ROUND(#REF!*J68,2)</f>
        <v>#REF!</v>
      </c>
      <c r="L68" s="35">
        <v>0</v>
      </c>
      <c r="M68" s="35" t="e">
        <f>#REF!*(1+L68/100)</f>
        <v>#REF!</v>
      </c>
      <c r="N68" s="34">
        <v>0</v>
      </c>
      <c r="O68" s="34" t="e">
        <f>ROUND(#REF!*N68,5)</f>
        <v>#REF!</v>
      </c>
      <c r="P68" s="34">
        <v>0</v>
      </c>
      <c r="Q68" s="34" t="e">
        <f>ROUND(#REF!*P68,5)</f>
        <v>#REF!</v>
      </c>
      <c r="R68" s="34"/>
      <c r="S68" s="34"/>
      <c r="T68" s="36">
        <v>6.2E-2</v>
      </c>
      <c r="U68" s="34" t="e">
        <f>ROUND(#REF!*T68,2)</f>
        <v>#REF!</v>
      </c>
      <c r="V68" s="37"/>
      <c r="W68" s="37"/>
      <c r="X68" s="37"/>
      <c r="Y68" s="37"/>
      <c r="Z68" s="37"/>
      <c r="AA68" s="37"/>
      <c r="AB68" s="37"/>
      <c r="AC68" s="37"/>
      <c r="AD68" s="37"/>
      <c r="AE68" s="37" t="s">
        <v>102</v>
      </c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</row>
    <row r="69" spans="1:60" outlineLevel="1">
      <c r="A69" s="249">
        <v>57</v>
      </c>
      <c r="B69" s="250" t="s">
        <v>562</v>
      </c>
      <c r="C69" s="251" t="s">
        <v>563</v>
      </c>
      <c r="D69" s="252" t="s">
        <v>530</v>
      </c>
      <c r="E69" s="253">
        <v>1</v>
      </c>
      <c r="F69" s="320">
        <v>0</v>
      </c>
      <c r="G69" s="254">
        <f t="shared" si="2"/>
        <v>0</v>
      </c>
      <c r="H69" s="35">
        <v>622.57000000000005</v>
      </c>
      <c r="I69" s="35" t="e">
        <f>ROUND(#REF!*H69,2)</f>
        <v>#REF!</v>
      </c>
      <c r="J69" s="35">
        <v>4377.43</v>
      </c>
      <c r="K69" s="35" t="e">
        <f>ROUND(#REF!*J69,2)</f>
        <v>#REF!</v>
      </c>
      <c r="L69" s="35">
        <v>0</v>
      </c>
      <c r="M69" s="35" t="e">
        <f>#REF!*(1+L69/100)</f>
        <v>#REF!</v>
      </c>
      <c r="N69" s="34">
        <v>2.8250000000000001E-2</v>
      </c>
      <c r="O69" s="34" t="e">
        <f>ROUND(#REF!*N69,5)</f>
        <v>#REF!</v>
      </c>
      <c r="P69" s="34">
        <v>0</v>
      </c>
      <c r="Q69" s="34" t="e">
        <f>ROUND(#REF!*P69,5)</f>
        <v>#REF!</v>
      </c>
      <c r="R69" s="34"/>
      <c r="S69" s="34"/>
      <c r="T69" s="36">
        <v>0.9</v>
      </c>
      <c r="U69" s="34" t="e">
        <f>ROUND(#REF!*T69,2)</f>
        <v>#REF!</v>
      </c>
      <c r="V69" s="37"/>
      <c r="W69" s="37"/>
      <c r="X69" s="37"/>
      <c r="Y69" s="37"/>
      <c r="Z69" s="37"/>
      <c r="AA69" s="37"/>
      <c r="AB69" s="37"/>
      <c r="AC69" s="37"/>
      <c r="AD69" s="37"/>
      <c r="AE69" s="37" t="s">
        <v>102</v>
      </c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</row>
    <row r="70" spans="1:60" outlineLevel="1">
      <c r="A70" s="249">
        <v>58</v>
      </c>
      <c r="B70" s="250" t="s">
        <v>564</v>
      </c>
      <c r="C70" s="251" t="s">
        <v>565</v>
      </c>
      <c r="D70" s="252" t="s">
        <v>101</v>
      </c>
      <c r="E70" s="253">
        <v>1</v>
      </c>
      <c r="F70" s="320">
        <v>0</v>
      </c>
      <c r="G70" s="254">
        <f t="shared" si="2"/>
        <v>0</v>
      </c>
      <c r="H70" s="35">
        <v>0</v>
      </c>
      <c r="I70" s="35" t="e">
        <f>ROUND(#REF!*H70,2)</f>
        <v>#REF!</v>
      </c>
      <c r="J70" s="35">
        <v>38.1</v>
      </c>
      <c r="K70" s="35" t="e">
        <f>ROUND(#REF!*J70,2)</f>
        <v>#REF!</v>
      </c>
      <c r="L70" s="35">
        <v>0</v>
      </c>
      <c r="M70" s="35" t="e">
        <f>#REF!*(1+L70/100)</f>
        <v>#REF!</v>
      </c>
      <c r="N70" s="34">
        <v>0</v>
      </c>
      <c r="O70" s="34" t="e">
        <f>ROUND(#REF!*N70,5)</f>
        <v>#REF!</v>
      </c>
      <c r="P70" s="34">
        <v>0</v>
      </c>
      <c r="Q70" s="34" t="e">
        <f>ROUND(#REF!*P70,5)</f>
        <v>#REF!</v>
      </c>
      <c r="R70" s="34"/>
      <c r="S70" s="34"/>
      <c r="T70" s="36">
        <v>6.4000000000000001E-2</v>
      </c>
      <c r="U70" s="34" t="e">
        <f>ROUND(#REF!*T70,2)</f>
        <v>#REF!</v>
      </c>
      <c r="V70" s="37"/>
      <c r="W70" s="37"/>
      <c r="X70" s="37"/>
      <c r="Y70" s="37"/>
      <c r="Z70" s="37"/>
      <c r="AA70" s="37"/>
      <c r="AB70" s="37"/>
      <c r="AC70" s="37"/>
      <c r="AD70" s="37"/>
      <c r="AE70" s="37" t="s">
        <v>102</v>
      </c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</row>
    <row r="71" spans="1:60" outlineLevel="1">
      <c r="A71" s="249">
        <v>59</v>
      </c>
      <c r="B71" s="250" t="s">
        <v>566</v>
      </c>
      <c r="C71" s="251" t="s">
        <v>567</v>
      </c>
      <c r="D71" s="252" t="s">
        <v>65</v>
      </c>
      <c r="E71" s="253">
        <v>403</v>
      </c>
      <c r="F71" s="320">
        <v>0</v>
      </c>
      <c r="G71" s="254">
        <f t="shared" si="2"/>
        <v>0</v>
      </c>
      <c r="H71" s="35">
        <v>0</v>
      </c>
      <c r="I71" s="35" t="e">
        <f>ROUND(#REF!*H71,2)</f>
        <v>#REF!</v>
      </c>
      <c r="J71" s="35">
        <v>1.4</v>
      </c>
      <c r="K71" s="35" t="e">
        <f>ROUND(#REF!*J71,2)</f>
        <v>#REF!</v>
      </c>
      <c r="L71" s="35">
        <v>0</v>
      </c>
      <c r="M71" s="35" t="e">
        <f>#REF!*(1+L71/100)</f>
        <v>#REF!</v>
      </c>
      <c r="N71" s="34">
        <v>0</v>
      </c>
      <c r="O71" s="34" t="e">
        <f>ROUND(#REF!*N71,5)</f>
        <v>#REF!</v>
      </c>
      <c r="P71" s="34">
        <v>0</v>
      </c>
      <c r="Q71" s="34" t="e">
        <f>ROUND(#REF!*P71,5)</f>
        <v>#REF!</v>
      </c>
      <c r="R71" s="34"/>
      <c r="S71" s="34"/>
      <c r="T71" s="36">
        <v>0</v>
      </c>
      <c r="U71" s="34" t="e">
        <f>ROUND(#REF!*T71,2)</f>
        <v>#REF!</v>
      </c>
      <c r="V71" s="37"/>
      <c r="W71" s="37"/>
      <c r="X71" s="37"/>
      <c r="Y71" s="37"/>
      <c r="Z71" s="37"/>
      <c r="AA71" s="37"/>
      <c r="AB71" s="37"/>
      <c r="AC71" s="37"/>
      <c r="AD71" s="37"/>
      <c r="AE71" s="37" t="s">
        <v>102</v>
      </c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</row>
    <row r="72" spans="1:60" ht="14.5">
      <c r="A72" s="255" t="s">
        <v>97</v>
      </c>
      <c r="B72" s="256" t="s">
        <v>450</v>
      </c>
      <c r="C72" s="257" t="s">
        <v>451</v>
      </c>
      <c r="D72" s="258"/>
      <c r="E72" s="259"/>
      <c r="F72" s="260"/>
      <c r="G72" s="260">
        <f>SUMIF(AE73:AE106,"&lt;&gt;NOR",G73:G106)</f>
        <v>0</v>
      </c>
      <c r="H72" s="40"/>
      <c r="I72" s="40" t="e">
        <f>SUM(I73:I106)</f>
        <v>#REF!</v>
      </c>
      <c r="J72" s="40"/>
      <c r="K72" s="40" t="e">
        <f>SUM(K73:K106)</f>
        <v>#REF!</v>
      </c>
      <c r="L72" s="40"/>
      <c r="M72" s="40" t="e">
        <f>SUM(M73:M106)</f>
        <v>#REF!</v>
      </c>
      <c r="N72" s="39"/>
      <c r="O72" s="39" t="e">
        <f>SUM(O73:O106)</f>
        <v>#REF!</v>
      </c>
      <c r="P72" s="39"/>
      <c r="Q72" s="39" t="e">
        <f>SUM(Q73:Q106)</f>
        <v>#REF!</v>
      </c>
      <c r="R72" s="39"/>
      <c r="S72" s="39"/>
      <c r="T72" s="41"/>
      <c r="U72" s="39" t="e">
        <f>SUM(U73:U106)</f>
        <v>#REF!</v>
      </c>
      <c r="AE72" s="29" t="s">
        <v>98</v>
      </c>
    </row>
    <row r="73" spans="1:60" outlineLevel="1">
      <c r="A73" s="249">
        <v>60</v>
      </c>
      <c r="B73" s="250" t="s">
        <v>568</v>
      </c>
      <c r="C73" s="251" t="s">
        <v>569</v>
      </c>
      <c r="D73" s="252" t="s">
        <v>530</v>
      </c>
      <c r="E73" s="253">
        <v>1</v>
      </c>
      <c r="F73" s="320">
        <v>0</v>
      </c>
      <c r="G73" s="254">
        <f t="shared" ref="G73:G106" si="3">ROUND(E73*F73,2)</f>
        <v>0</v>
      </c>
      <c r="H73" s="35">
        <v>0</v>
      </c>
      <c r="I73" s="35" t="e">
        <f>ROUND(#REF!*H73,2)</f>
        <v>#REF!</v>
      </c>
      <c r="J73" s="35">
        <v>200</v>
      </c>
      <c r="K73" s="35" t="e">
        <f>ROUND(#REF!*J73,2)</f>
        <v>#REF!</v>
      </c>
      <c r="L73" s="35">
        <v>0</v>
      </c>
      <c r="M73" s="35" t="e">
        <f>#REF!*(1+L73/100)</f>
        <v>#REF!</v>
      </c>
      <c r="N73" s="34">
        <v>0</v>
      </c>
      <c r="O73" s="34" t="e">
        <f>ROUND(#REF!*N73,5)</f>
        <v>#REF!</v>
      </c>
      <c r="P73" s="34">
        <v>3.4200000000000001E-2</v>
      </c>
      <c r="Q73" s="34" t="e">
        <f>ROUND(#REF!*P73,5)</f>
        <v>#REF!</v>
      </c>
      <c r="R73" s="34"/>
      <c r="S73" s="34"/>
      <c r="T73" s="36">
        <v>0.46500000000000002</v>
      </c>
      <c r="U73" s="34" t="e">
        <f>ROUND(#REF!*T73,2)</f>
        <v>#REF!</v>
      </c>
      <c r="V73" s="37"/>
      <c r="W73" s="37"/>
      <c r="X73" s="37"/>
      <c r="Y73" s="37"/>
      <c r="Z73" s="37"/>
      <c r="AA73" s="37"/>
      <c r="AB73" s="37"/>
      <c r="AC73" s="37"/>
      <c r="AD73" s="37"/>
      <c r="AE73" s="37" t="s">
        <v>102</v>
      </c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</row>
    <row r="74" spans="1:60" outlineLevel="1">
      <c r="A74" s="249">
        <v>61</v>
      </c>
      <c r="B74" s="250" t="s">
        <v>570</v>
      </c>
      <c r="C74" s="251" t="s">
        <v>571</v>
      </c>
      <c r="D74" s="252" t="s">
        <v>530</v>
      </c>
      <c r="E74" s="253">
        <v>1</v>
      </c>
      <c r="F74" s="320">
        <v>0</v>
      </c>
      <c r="G74" s="254">
        <f t="shared" si="3"/>
        <v>0</v>
      </c>
      <c r="H74" s="35">
        <v>0</v>
      </c>
      <c r="I74" s="35" t="e">
        <f>ROUND(#REF!*H74,2)</f>
        <v>#REF!</v>
      </c>
      <c r="J74" s="35">
        <v>164.5</v>
      </c>
      <c r="K74" s="35" t="e">
        <f>ROUND(#REF!*J74,2)</f>
        <v>#REF!</v>
      </c>
      <c r="L74" s="35">
        <v>0</v>
      </c>
      <c r="M74" s="35" t="e">
        <f>#REF!*(1+L74/100)</f>
        <v>#REF!</v>
      </c>
      <c r="N74" s="34">
        <v>0</v>
      </c>
      <c r="O74" s="34" t="e">
        <f>ROUND(#REF!*N74,5)</f>
        <v>#REF!</v>
      </c>
      <c r="P74" s="34">
        <v>1.9460000000000002E-2</v>
      </c>
      <c r="Q74" s="34" t="e">
        <f>ROUND(#REF!*P74,5)</f>
        <v>#REF!</v>
      </c>
      <c r="R74" s="34"/>
      <c r="S74" s="34"/>
      <c r="T74" s="36">
        <v>0.38200000000000001</v>
      </c>
      <c r="U74" s="34" t="e">
        <f>ROUND(#REF!*T74,2)</f>
        <v>#REF!</v>
      </c>
      <c r="V74" s="37"/>
      <c r="W74" s="37"/>
      <c r="X74" s="37"/>
      <c r="Y74" s="37"/>
      <c r="Z74" s="37"/>
      <c r="AA74" s="37"/>
      <c r="AB74" s="37"/>
      <c r="AC74" s="37"/>
      <c r="AD74" s="37"/>
      <c r="AE74" s="37" t="s">
        <v>102</v>
      </c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</row>
    <row r="75" spans="1:60" outlineLevel="1">
      <c r="A75" s="249">
        <v>62</v>
      </c>
      <c r="B75" s="250" t="s">
        <v>844</v>
      </c>
      <c r="C75" s="251" t="s">
        <v>845</v>
      </c>
      <c r="D75" s="252" t="s">
        <v>101</v>
      </c>
      <c r="E75" s="253">
        <v>1</v>
      </c>
      <c r="F75" s="320">
        <v>0</v>
      </c>
      <c r="G75" s="254">
        <f t="shared" si="3"/>
        <v>0</v>
      </c>
      <c r="H75" s="35">
        <v>27.62</v>
      </c>
      <c r="I75" s="35" t="e">
        <f>ROUND(#REF!*H75,2)</f>
        <v>#REF!</v>
      </c>
      <c r="J75" s="35">
        <v>1313.38</v>
      </c>
      <c r="K75" s="35" t="e">
        <f>ROUND(#REF!*J75,2)</f>
        <v>#REF!</v>
      </c>
      <c r="L75" s="35">
        <v>0</v>
      </c>
      <c r="M75" s="35" t="e">
        <f>#REF!*(1+L75/100)</f>
        <v>#REF!</v>
      </c>
      <c r="N75" s="34">
        <v>9.5E-4</v>
      </c>
      <c r="O75" s="34" t="e">
        <f>ROUND(#REF!*N75,5)</f>
        <v>#REF!</v>
      </c>
      <c r="P75" s="34">
        <v>0.38472000000000001</v>
      </c>
      <c r="Q75" s="34" t="e">
        <f>ROUND(#REF!*P75,5)</f>
        <v>#REF!</v>
      </c>
      <c r="R75" s="34"/>
      <c r="S75" s="34"/>
      <c r="T75" s="36">
        <v>2.7669800000000002</v>
      </c>
      <c r="U75" s="34" t="e">
        <f>ROUND(#REF!*T75,2)</f>
        <v>#REF!</v>
      </c>
      <c r="V75" s="37"/>
      <c r="W75" s="37"/>
      <c r="X75" s="37"/>
      <c r="Y75" s="37"/>
      <c r="Z75" s="37"/>
      <c r="AA75" s="37"/>
      <c r="AB75" s="37"/>
      <c r="AC75" s="37"/>
      <c r="AD75" s="37"/>
      <c r="AE75" s="37" t="s">
        <v>846</v>
      </c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</row>
    <row r="76" spans="1:60" outlineLevel="1">
      <c r="A76" s="249">
        <v>63</v>
      </c>
      <c r="B76" s="250" t="s">
        <v>574</v>
      </c>
      <c r="C76" s="251" t="s">
        <v>575</v>
      </c>
      <c r="D76" s="252" t="s">
        <v>530</v>
      </c>
      <c r="E76" s="253">
        <v>2</v>
      </c>
      <c r="F76" s="320">
        <v>0</v>
      </c>
      <c r="G76" s="254">
        <f t="shared" si="3"/>
        <v>0</v>
      </c>
      <c r="H76" s="35">
        <v>0</v>
      </c>
      <c r="I76" s="35" t="e">
        <f>ROUND(#REF!*H76,2)</f>
        <v>#REF!</v>
      </c>
      <c r="J76" s="35">
        <v>95.5</v>
      </c>
      <c r="K76" s="35" t="e">
        <f>ROUND(#REF!*J76,2)</f>
        <v>#REF!</v>
      </c>
      <c r="L76" s="35">
        <v>0</v>
      </c>
      <c r="M76" s="35" t="e">
        <f>#REF!*(1+L76/100)</f>
        <v>#REF!</v>
      </c>
      <c r="N76" s="34">
        <v>0</v>
      </c>
      <c r="O76" s="34" t="e">
        <f>ROUND(#REF!*N76,5)</f>
        <v>#REF!</v>
      </c>
      <c r="P76" s="34">
        <v>8.5999999999999998E-4</v>
      </c>
      <c r="Q76" s="34" t="e">
        <f>ROUND(#REF!*P76,5)</f>
        <v>#REF!</v>
      </c>
      <c r="R76" s="34"/>
      <c r="S76" s="34"/>
      <c r="T76" s="36">
        <v>0.222</v>
      </c>
      <c r="U76" s="34" t="e">
        <f>ROUND(#REF!*T76,2)</f>
        <v>#REF!</v>
      </c>
      <c r="V76" s="37"/>
      <c r="W76" s="37"/>
      <c r="X76" s="37"/>
      <c r="Y76" s="37"/>
      <c r="Z76" s="37"/>
      <c r="AA76" s="37"/>
      <c r="AB76" s="37"/>
      <c r="AC76" s="37"/>
      <c r="AD76" s="37"/>
      <c r="AE76" s="37" t="s">
        <v>102</v>
      </c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</row>
    <row r="77" spans="1:60" outlineLevel="1">
      <c r="A77" s="249">
        <v>64</v>
      </c>
      <c r="B77" s="250" t="s">
        <v>576</v>
      </c>
      <c r="C77" s="251" t="s">
        <v>577</v>
      </c>
      <c r="D77" s="252" t="s">
        <v>530</v>
      </c>
      <c r="E77" s="253">
        <v>1</v>
      </c>
      <c r="F77" s="320">
        <v>0</v>
      </c>
      <c r="G77" s="254">
        <f t="shared" si="3"/>
        <v>0</v>
      </c>
      <c r="H77" s="35">
        <v>0</v>
      </c>
      <c r="I77" s="35" t="e">
        <f>ROUND(#REF!*H77,2)</f>
        <v>#REF!</v>
      </c>
      <c r="J77" s="35">
        <v>93.3</v>
      </c>
      <c r="K77" s="35" t="e">
        <f>ROUND(#REF!*J77,2)</f>
        <v>#REF!</v>
      </c>
      <c r="L77" s="35">
        <v>0</v>
      </c>
      <c r="M77" s="35" t="e">
        <f>#REF!*(1+L77/100)</f>
        <v>#REF!</v>
      </c>
      <c r="N77" s="34">
        <v>0</v>
      </c>
      <c r="O77" s="34" t="e">
        <f>ROUND(#REF!*N77,5)</f>
        <v>#REF!</v>
      </c>
      <c r="P77" s="34">
        <v>1.56E-3</v>
      </c>
      <c r="Q77" s="34" t="e">
        <f>ROUND(#REF!*P77,5)</f>
        <v>#REF!</v>
      </c>
      <c r="R77" s="34"/>
      <c r="S77" s="34"/>
      <c r="T77" s="36">
        <v>0.217</v>
      </c>
      <c r="U77" s="34" t="e">
        <f>ROUND(#REF!*T77,2)</f>
        <v>#REF!</v>
      </c>
      <c r="V77" s="37"/>
      <c r="W77" s="37"/>
      <c r="X77" s="37"/>
      <c r="Y77" s="37"/>
      <c r="Z77" s="37"/>
      <c r="AA77" s="37"/>
      <c r="AB77" s="37"/>
      <c r="AC77" s="37"/>
      <c r="AD77" s="37"/>
      <c r="AE77" s="37" t="s">
        <v>102</v>
      </c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</row>
    <row r="78" spans="1:60" outlineLevel="1">
      <c r="A78" s="249">
        <v>65</v>
      </c>
      <c r="B78" s="250" t="s">
        <v>578</v>
      </c>
      <c r="C78" s="251" t="s">
        <v>579</v>
      </c>
      <c r="D78" s="252" t="s">
        <v>530</v>
      </c>
      <c r="E78" s="253">
        <v>1</v>
      </c>
      <c r="F78" s="320">
        <v>0</v>
      </c>
      <c r="G78" s="254">
        <f t="shared" si="3"/>
        <v>0</v>
      </c>
      <c r="H78" s="35">
        <v>0</v>
      </c>
      <c r="I78" s="35" t="e">
        <f>ROUND(#REF!*H78,2)</f>
        <v>#REF!</v>
      </c>
      <c r="J78" s="35">
        <v>133.5</v>
      </c>
      <c r="K78" s="35" t="e">
        <f>ROUND(#REF!*J78,2)</f>
        <v>#REF!</v>
      </c>
      <c r="L78" s="35">
        <v>0</v>
      </c>
      <c r="M78" s="35" t="e">
        <f>#REF!*(1+L78/100)</f>
        <v>#REF!</v>
      </c>
      <c r="N78" s="34">
        <v>0</v>
      </c>
      <c r="O78" s="34" t="e">
        <f>ROUND(#REF!*N78,5)</f>
        <v>#REF!</v>
      </c>
      <c r="P78" s="34">
        <v>6.7000000000000004E-2</v>
      </c>
      <c r="Q78" s="34" t="e">
        <f>ROUND(#REF!*P78,5)</f>
        <v>#REF!</v>
      </c>
      <c r="R78" s="34"/>
      <c r="S78" s="34"/>
      <c r="T78" s="36">
        <v>0.31</v>
      </c>
      <c r="U78" s="34" t="e">
        <f>ROUND(#REF!*T78,2)</f>
        <v>#REF!</v>
      </c>
      <c r="V78" s="37"/>
      <c r="W78" s="37"/>
      <c r="X78" s="37"/>
      <c r="Y78" s="37"/>
      <c r="Z78" s="37"/>
      <c r="AA78" s="37"/>
      <c r="AB78" s="37"/>
      <c r="AC78" s="37"/>
      <c r="AD78" s="37"/>
      <c r="AE78" s="37" t="s">
        <v>102</v>
      </c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</row>
    <row r="79" spans="1:60" outlineLevel="1">
      <c r="A79" s="249">
        <v>66</v>
      </c>
      <c r="B79" s="250" t="s">
        <v>580</v>
      </c>
      <c r="C79" s="251" t="s">
        <v>581</v>
      </c>
      <c r="D79" s="252" t="s">
        <v>530</v>
      </c>
      <c r="E79" s="253">
        <v>1</v>
      </c>
      <c r="F79" s="320">
        <v>0</v>
      </c>
      <c r="G79" s="254">
        <f t="shared" si="3"/>
        <v>0</v>
      </c>
      <c r="H79" s="35">
        <v>0</v>
      </c>
      <c r="I79" s="35" t="e">
        <f>ROUND(#REF!*H79,2)</f>
        <v>#REF!</v>
      </c>
      <c r="J79" s="35">
        <v>360</v>
      </c>
      <c r="K79" s="35" t="e">
        <f>ROUND(#REF!*J79,2)</f>
        <v>#REF!</v>
      </c>
      <c r="L79" s="35">
        <v>0</v>
      </c>
      <c r="M79" s="35" t="e">
        <f>#REF!*(1+L79/100)</f>
        <v>#REF!</v>
      </c>
      <c r="N79" s="34">
        <v>0</v>
      </c>
      <c r="O79" s="34" t="e">
        <f>ROUND(#REF!*N79,5)</f>
        <v>#REF!</v>
      </c>
      <c r="P79" s="34">
        <v>0.155</v>
      </c>
      <c r="Q79" s="34" t="e">
        <f>ROUND(#REF!*P79,5)</f>
        <v>#REF!</v>
      </c>
      <c r="R79" s="34"/>
      <c r="S79" s="34"/>
      <c r="T79" s="36">
        <v>0.83699999999999997</v>
      </c>
      <c r="U79" s="34" t="e">
        <f>ROUND(#REF!*T79,2)</f>
        <v>#REF!</v>
      </c>
      <c r="V79" s="37"/>
      <c r="W79" s="37"/>
      <c r="X79" s="37"/>
      <c r="Y79" s="37"/>
      <c r="Z79" s="37"/>
      <c r="AA79" s="37"/>
      <c r="AB79" s="37"/>
      <c r="AC79" s="37"/>
      <c r="AD79" s="37"/>
      <c r="AE79" s="37" t="s">
        <v>102</v>
      </c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</row>
    <row r="80" spans="1:60" outlineLevel="1">
      <c r="A80" s="249">
        <v>67</v>
      </c>
      <c r="B80" s="250" t="s">
        <v>582</v>
      </c>
      <c r="C80" s="251" t="s">
        <v>583</v>
      </c>
      <c r="D80" s="252" t="s">
        <v>530</v>
      </c>
      <c r="E80" s="253">
        <v>2</v>
      </c>
      <c r="F80" s="320">
        <v>0</v>
      </c>
      <c r="G80" s="254">
        <f t="shared" si="3"/>
        <v>0</v>
      </c>
      <c r="H80" s="35">
        <v>0</v>
      </c>
      <c r="I80" s="35" t="e">
        <f>ROUND(#REF!*H80,2)</f>
        <v>#REF!</v>
      </c>
      <c r="J80" s="35">
        <v>307</v>
      </c>
      <c r="K80" s="35" t="e">
        <f>ROUND(#REF!*J80,2)</f>
        <v>#REF!</v>
      </c>
      <c r="L80" s="35">
        <v>0</v>
      </c>
      <c r="M80" s="35" t="e">
        <f>#REF!*(1+L80/100)</f>
        <v>#REF!</v>
      </c>
      <c r="N80" s="34">
        <v>0</v>
      </c>
      <c r="O80" s="34" t="e">
        <f>ROUND(#REF!*N80,5)</f>
        <v>#REF!</v>
      </c>
      <c r="P80" s="34">
        <v>4.3499999999999997E-2</v>
      </c>
      <c r="Q80" s="34" t="e">
        <f>ROUND(#REF!*P80,5)</f>
        <v>#REF!</v>
      </c>
      <c r="R80" s="34"/>
      <c r="S80" s="34"/>
      <c r="T80" s="36">
        <v>0.71299999999999997</v>
      </c>
      <c r="U80" s="34" t="e">
        <f>ROUND(#REF!*T80,2)</f>
        <v>#REF!</v>
      </c>
      <c r="V80" s="37"/>
      <c r="W80" s="37"/>
      <c r="X80" s="37"/>
      <c r="Y80" s="37"/>
      <c r="Z80" s="37"/>
      <c r="AA80" s="37"/>
      <c r="AB80" s="37"/>
      <c r="AC80" s="37"/>
      <c r="AD80" s="37"/>
      <c r="AE80" s="37" t="s">
        <v>102</v>
      </c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</row>
    <row r="81" spans="1:60" outlineLevel="1">
      <c r="A81" s="249">
        <v>68</v>
      </c>
      <c r="B81" s="250" t="s">
        <v>584</v>
      </c>
      <c r="C81" s="251" t="s">
        <v>585</v>
      </c>
      <c r="D81" s="252" t="s">
        <v>107</v>
      </c>
      <c r="E81" s="253">
        <v>0.75</v>
      </c>
      <c r="F81" s="320">
        <v>0</v>
      </c>
      <c r="G81" s="254">
        <f t="shared" si="3"/>
        <v>0</v>
      </c>
      <c r="H81" s="35">
        <v>0</v>
      </c>
      <c r="I81" s="35" t="e">
        <f>ROUND(#REF!*H81,2)</f>
        <v>#REF!</v>
      </c>
      <c r="J81" s="35">
        <v>1762</v>
      </c>
      <c r="K81" s="35" t="e">
        <f>ROUND(#REF!*J81,2)</f>
        <v>#REF!</v>
      </c>
      <c r="L81" s="35">
        <v>0</v>
      </c>
      <c r="M81" s="35" t="e">
        <f>#REF!*(1+L81/100)</f>
        <v>#REF!</v>
      </c>
      <c r="N81" s="34">
        <v>0</v>
      </c>
      <c r="O81" s="34" t="e">
        <f>ROUND(#REF!*N81,5)</f>
        <v>#REF!</v>
      </c>
      <c r="P81" s="34">
        <v>0</v>
      </c>
      <c r="Q81" s="34" t="e">
        <f>ROUND(#REF!*P81,5)</f>
        <v>#REF!</v>
      </c>
      <c r="R81" s="34"/>
      <c r="S81" s="34"/>
      <c r="T81" s="36">
        <v>3.169</v>
      </c>
      <c r="U81" s="34" t="e">
        <f>ROUND(#REF!*T81,2)</f>
        <v>#REF!</v>
      </c>
      <c r="V81" s="37"/>
      <c r="W81" s="37"/>
      <c r="X81" s="37"/>
      <c r="Y81" s="37"/>
      <c r="Z81" s="37"/>
      <c r="AA81" s="37"/>
      <c r="AB81" s="37"/>
      <c r="AC81" s="37"/>
      <c r="AD81" s="37"/>
      <c r="AE81" s="37" t="s">
        <v>102</v>
      </c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</row>
    <row r="82" spans="1:60" ht="20" outlineLevel="1">
      <c r="A82" s="249">
        <v>69</v>
      </c>
      <c r="B82" s="250" t="s">
        <v>586</v>
      </c>
      <c r="C82" s="251" t="s">
        <v>587</v>
      </c>
      <c r="D82" s="252" t="s">
        <v>530</v>
      </c>
      <c r="E82" s="253">
        <v>1</v>
      </c>
      <c r="F82" s="320">
        <v>0</v>
      </c>
      <c r="G82" s="254">
        <f t="shared" si="3"/>
        <v>0</v>
      </c>
      <c r="H82" s="35">
        <v>4972.08</v>
      </c>
      <c r="I82" s="35" t="e">
        <f>ROUND(#REF!*H82,2)</f>
        <v>#REF!</v>
      </c>
      <c r="J82" s="35">
        <v>572.92000000000007</v>
      </c>
      <c r="K82" s="35" t="e">
        <f>ROUND(#REF!*J82,2)</f>
        <v>#REF!</v>
      </c>
      <c r="L82" s="35">
        <v>0</v>
      </c>
      <c r="M82" s="35" t="e">
        <f>#REF!*(1+L82/100)</f>
        <v>#REF!</v>
      </c>
      <c r="N82" s="34">
        <v>1.772E-2</v>
      </c>
      <c r="O82" s="34" t="e">
        <f>ROUND(#REF!*N82,5)</f>
        <v>#REF!</v>
      </c>
      <c r="P82" s="34">
        <v>0</v>
      </c>
      <c r="Q82" s="34" t="e">
        <f>ROUND(#REF!*P82,5)</f>
        <v>#REF!</v>
      </c>
      <c r="R82" s="34"/>
      <c r="S82" s="34"/>
      <c r="T82" s="36">
        <v>0.97299999999999998</v>
      </c>
      <c r="U82" s="34" t="e">
        <f>ROUND(#REF!*T82,2)</f>
        <v>#REF!</v>
      </c>
      <c r="V82" s="37"/>
      <c r="W82" s="37"/>
      <c r="X82" s="37"/>
      <c r="Y82" s="37"/>
      <c r="Z82" s="37"/>
      <c r="AA82" s="37"/>
      <c r="AB82" s="37"/>
      <c r="AC82" s="37"/>
      <c r="AD82" s="37"/>
      <c r="AE82" s="37" t="s">
        <v>102</v>
      </c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</row>
    <row r="83" spans="1:60" outlineLevel="1">
      <c r="A83" s="249">
        <v>70</v>
      </c>
      <c r="B83" s="250" t="s">
        <v>588</v>
      </c>
      <c r="C83" s="251" t="s">
        <v>589</v>
      </c>
      <c r="D83" s="252" t="s">
        <v>530</v>
      </c>
      <c r="E83" s="253">
        <v>1</v>
      </c>
      <c r="F83" s="320">
        <v>0</v>
      </c>
      <c r="G83" s="254">
        <f t="shared" si="3"/>
        <v>0</v>
      </c>
      <c r="H83" s="35">
        <v>205.89</v>
      </c>
      <c r="I83" s="35" t="e">
        <f>ROUND(#REF!*H83,2)</f>
        <v>#REF!</v>
      </c>
      <c r="J83" s="35">
        <v>660.11</v>
      </c>
      <c r="K83" s="35" t="e">
        <f>ROUND(#REF!*J83,2)</f>
        <v>#REF!</v>
      </c>
      <c r="L83" s="35">
        <v>0</v>
      </c>
      <c r="M83" s="35" t="e">
        <f>#REF!*(1+L83/100)</f>
        <v>#REF!</v>
      </c>
      <c r="N83" s="34">
        <v>8.8999999999999995E-4</v>
      </c>
      <c r="O83" s="34" t="e">
        <f>ROUND(#REF!*N83,5)</f>
        <v>#REF!</v>
      </c>
      <c r="P83" s="34">
        <v>0</v>
      </c>
      <c r="Q83" s="34" t="e">
        <f>ROUND(#REF!*P83,5)</f>
        <v>#REF!</v>
      </c>
      <c r="R83" s="34"/>
      <c r="S83" s="34"/>
      <c r="T83" s="36">
        <v>1.1200000000000001</v>
      </c>
      <c r="U83" s="34" t="e">
        <f>ROUND(#REF!*T83,2)</f>
        <v>#REF!</v>
      </c>
      <c r="V83" s="37"/>
      <c r="W83" s="37"/>
      <c r="X83" s="37"/>
      <c r="Y83" s="37"/>
      <c r="Z83" s="37"/>
      <c r="AA83" s="37"/>
      <c r="AB83" s="37"/>
      <c r="AC83" s="37"/>
      <c r="AD83" s="37"/>
      <c r="AE83" s="37" t="s">
        <v>102</v>
      </c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</row>
    <row r="84" spans="1:60" outlineLevel="1">
      <c r="A84" s="249">
        <v>71</v>
      </c>
      <c r="B84" s="250" t="s">
        <v>590</v>
      </c>
      <c r="C84" s="251" t="s">
        <v>591</v>
      </c>
      <c r="D84" s="252" t="s">
        <v>530</v>
      </c>
      <c r="E84" s="253">
        <v>1</v>
      </c>
      <c r="F84" s="320">
        <v>0</v>
      </c>
      <c r="G84" s="254">
        <f t="shared" si="3"/>
        <v>0</v>
      </c>
      <c r="H84" s="35">
        <v>9141.24</v>
      </c>
      <c r="I84" s="35" t="e">
        <f>ROUND(#REF!*H84,2)</f>
        <v>#REF!</v>
      </c>
      <c r="J84" s="35">
        <v>1118.7600000000002</v>
      </c>
      <c r="K84" s="35" t="e">
        <f>ROUND(#REF!*J84,2)</f>
        <v>#REF!</v>
      </c>
      <c r="L84" s="35">
        <v>0</v>
      </c>
      <c r="M84" s="35" t="e">
        <f>#REF!*(1+L84/100)</f>
        <v>#REF!</v>
      </c>
      <c r="N84" s="34">
        <v>1.2970000000000001E-2</v>
      </c>
      <c r="O84" s="34" t="e">
        <f>ROUND(#REF!*N84,5)</f>
        <v>#REF!</v>
      </c>
      <c r="P84" s="34">
        <v>0</v>
      </c>
      <c r="Q84" s="34" t="e">
        <f>ROUND(#REF!*P84,5)</f>
        <v>#REF!</v>
      </c>
      <c r="R84" s="34"/>
      <c r="S84" s="34"/>
      <c r="T84" s="36">
        <v>1.9</v>
      </c>
      <c r="U84" s="34" t="e">
        <f>ROUND(#REF!*T84,2)</f>
        <v>#REF!</v>
      </c>
      <c r="V84" s="37"/>
      <c r="W84" s="37"/>
      <c r="X84" s="37"/>
      <c r="Y84" s="37"/>
      <c r="Z84" s="37"/>
      <c r="AA84" s="37"/>
      <c r="AB84" s="37"/>
      <c r="AC84" s="37"/>
      <c r="AD84" s="37"/>
      <c r="AE84" s="37" t="s">
        <v>102</v>
      </c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</row>
    <row r="85" spans="1:60" outlineLevel="1">
      <c r="A85" s="249">
        <v>72</v>
      </c>
      <c r="B85" s="250" t="s">
        <v>592</v>
      </c>
      <c r="C85" s="251" t="s">
        <v>593</v>
      </c>
      <c r="D85" s="252" t="s">
        <v>530</v>
      </c>
      <c r="E85" s="253">
        <v>1</v>
      </c>
      <c r="F85" s="320">
        <v>0</v>
      </c>
      <c r="G85" s="254">
        <f t="shared" si="3"/>
        <v>0</v>
      </c>
      <c r="H85" s="35">
        <v>0</v>
      </c>
      <c r="I85" s="35" t="e">
        <f>ROUND(#REF!*H85,2)</f>
        <v>#REF!</v>
      </c>
      <c r="J85" s="35">
        <v>1119</v>
      </c>
      <c r="K85" s="35" t="e">
        <f>ROUND(#REF!*J85,2)</f>
        <v>#REF!</v>
      </c>
      <c r="L85" s="35">
        <v>0</v>
      </c>
      <c r="M85" s="35" t="e">
        <f>#REF!*(1+L85/100)</f>
        <v>#REF!</v>
      </c>
      <c r="N85" s="34">
        <v>0</v>
      </c>
      <c r="O85" s="34" t="e">
        <f>ROUND(#REF!*N85,5)</f>
        <v>#REF!</v>
      </c>
      <c r="P85" s="34">
        <v>0</v>
      </c>
      <c r="Q85" s="34" t="e">
        <f>ROUND(#REF!*P85,5)</f>
        <v>#REF!</v>
      </c>
      <c r="R85" s="34"/>
      <c r="S85" s="34"/>
      <c r="T85" s="36">
        <v>1.9</v>
      </c>
      <c r="U85" s="34" t="e">
        <f>ROUND(#REF!*T85,2)</f>
        <v>#REF!</v>
      </c>
      <c r="V85" s="37"/>
      <c r="W85" s="37"/>
      <c r="X85" s="37"/>
      <c r="Y85" s="37"/>
      <c r="Z85" s="37"/>
      <c r="AA85" s="37"/>
      <c r="AB85" s="37"/>
      <c r="AC85" s="37"/>
      <c r="AD85" s="37"/>
      <c r="AE85" s="37" t="s">
        <v>102</v>
      </c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</row>
    <row r="86" spans="1:60" outlineLevel="1">
      <c r="A86" s="249">
        <v>73</v>
      </c>
      <c r="B86" s="250" t="s">
        <v>594</v>
      </c>
      <c r="C86" s="251" t="s">
        <v>595</v>
      </c>
      <c r="D86" s="252" t="s">
        <v>101</v>
      </c>
      <c r="E86" s="253">
        <v>1</v>
      </c>
      <c r="F86" s="320">
        <v>0</v>
      </c>
      <c r="G86" s="254">
        <f t="shared" si="3"/>
        <v>0</v>
      </c>
      <c r="H86" s="35">
        <v>2295</v>
      </c>
      <c r="I86" s="35" t="e">
        <f>ROUND(#REF!*H86,2)</f>
        <v>#REF!</v>
      </c>
      <c r="J86" s="35">
        <v>0</v>
      </c>
      <c r="K86" s="35" t="e">
        <f>ROUND(#REF!*J86,2)</f>
        <v>#REF!</v>
      </c>
      <c r="L86" s="35">
        <v>0</v>
      </c>
      <c r="M86" s="35" t="e">
        <f>#REF!*(1+L86/100)</f>
        <v>#REF!</v>
      </c>
      <c r="N86" s="34">
        <v>3.2000000000000003E-4</v>
      </c>
      <c r="O86" s="34" t="e">
        <f>ROUND(#REF!*N86,5)</f>
        <v>#REF!</v>
      </c>
      <c r="P86" s="34">
        <v>0</v>
      </c>
      <c r="Q86" s="34" t="e">
        <f>ROUND(#REF!*P86,5)</f>
        <v>#REF!</v>
      </c>
      <c r="R86" s="34"/>
      <c r="S86" s="34"/>
      <c r="T86" s="36">
        <v>0</v>
      </c>
      <c r="U86" s="34" t="e">
        <f>ROUND(#REF!*T86,2)</f>
        <v>#REF!</v>
      </c>
      <c r="V86" s="37"/>
      <c r="W86" s="37"/>
      <c r="X86" s="37"/>
      <c r="Y86" s="37"/>
      <c r="Z86" s="37"/>
      <c r="AA86" s="37"/>
      <c r="AB86" s="37"/>
      <c r="AC86" s="37"/>
      <c r="AD86" s="37"/>
      <c r="AE86" s="37" t="s">
        <v>113</v>
      </c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</row>
    <row r="87" spans="1:60" ht="20" outlineLevel="1">
      <c r="A87" s="249">
        <v>74</v>
      </c>
      <c r="B87" s="250" t="s">
        <v>596</v>
      </c>
      <c r="C87" s="251" t="s">
        <v>597</v>
      </c>
      <c r="D87" s="252" t="s">
        <v>402</v>
      </c>
      <c r="E87" s="253">
        <v>1</v>
      </c>
      <c r="F87" s="320">
        <v>0</v>
      </c>
      <c r="G87" s="254">
        <f t="shared" si="3"/>
        <v>0</v>
      </c>
      <c r="H87" s="35">
        <v>0</v>
      </c>
      <c r="I87" s="35" t="e">
        <f>ROUND(#REF!*H87,2)</f>
        <v>#REF!</v>
      </c>
      <c r="J87" s="35">
        <v>186</v>
      </c>
      <c r="K87" s="35" t="e">
        <f>ROUND(#REF!*J87,2)</f>
        <v>#REF!</v>
      </c>
      <c r="L87" s="35">
        <v>0</v>
      </c>
      <c r="M87" s="35" t="e">
        <f>#REF!*(1+L87/100)</f>
        <v>#REF!</v>
      </c>
      <c r="N87" s="34">
        <v>0</v>
      </c>
      <c r="O87" s="34" t="e">
        <f>ROUND(#REF!*N87,5)</f>
        <v>#REF!</v>
      </c>
      <c r="P87" s="34">
        <v>0</v>
      </c>
      <c r="Q87" s="34" t="e">
        <f>ROUND(#REF!*P87,5)</f>
        <v>#REF!</v>
      </c>
      <c r="R87" s="34"/>
      <c r="S87" s="34"/>
      <c r="T87" s="36">
        <v>0</v>
      </c>
      <c r="U87" s="34" t="e">
        <f>ROUND(#REF!*T87,2)</f>
        <v>#REF!</v>
      </c>
      <c r="V87" s="37"/>
      <c r="W87" s="37"/>
      <c r="X87" s="37"/>
      <c r="Y87" s="37"/>
      <c r="Z87" s="37"/>
      <c r="AA87" s="37"/>
      <c r="AB87" s="37"/>
      <c r="AC87" s="37"/>
      <c r="AD87" s="37"/>
      <c r="AE87" s="37" t="s">
        <v>102</v>
      </c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</row>
    <row r="88" spans="1:60" outlineLevel="1">
      <c r="A88" s="249">
        <v>75</v>
      </c>
      <c r="B88" s="250" t="s">
        <v>598</v>
      </c>
      <c r="C88" s="251" t="s">
        <v>599</v>
      </c>
      <c r="D88" s="252" t="s">
        <v>530</v>
      </c>
      <c r="E88" s="253">
        <v>1</v>
      </c>
      <c r="F88" s="320">
        <v>0</v>
      </c>
      <c r="G88" s="254">
        <f t="shared" si="3"/>
        <v>0</v>
      </c>
      <c r="H88" s="35">
        <v>2019.89</v>
      </c>
      <c r="I88" s="35" t="e">
        <f>ROUND(#REF!*H88,2)</f>
        <v>#REF!</v>
      </c>
      <c r="J88" s="35">
        <v>700.1099999999999</v>
      </c>
      <c r="K88" s="35" t="e">
        <f>ROUND(#REF!*J88,2)</f>
        <v>#REF!</v>
      </c>
      <c r="L88" s="35">
        <v>0</v>
      </c>
      <c r="M88" s="35" t="e">
        <f>#REF!*(1+L88/100)</f>
        <v>#REF!</v>
      </c>
      <c r="N88" s="34">
        <v>1.7010000000000001E-2</v>
      </c>
      <c r="O88" s="34" t="e">
        <f>ROUND(#REF!*N88,5)</f>
        <v>#REF!</v>
      </c>
      <c r="P88" s="34">
        <v>0</v>
      </c>
      <c r="Q88" s="34" t="e">
        <f>ROUND(#REF!*P88,5)</f>
        <v>#REF!</v>
      </c>
      <c r="R88" s="34"/>
      <c r="S88" s="34"/>
      <c r="T88" s="36">
        <v>1.1890000000000001</v>
      </c>
      <c r="U88" s="34" t="e">
        <f>ROUND(#REF!*T88,2)</f>
        <v>#REF!</v>
      </c>
      <c r="V88" s="37"/>
      <c r="W88" s="37"/>
      <c r="X88" s="37"/>
      <c r="Y88" s="37"/>
      <c r="Z88" s="37"/>
      <c r="AA88" s="37"/>
      <c r="AB88" s="37"/>
      <c r="AC88" s="37"/>
      <c r="AD88" s="37"/>
      <c r="AE88" s="37" t="s">
        <v>102</v>
      </c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</row>
    <row r="89" spans="1:60" outlineLevel="1">
      <c r="A89" s="249">
        <v>76</v>
      </c>
      <c r="B89" s="250" t="s">
        <v>600</v>
      </c>
      <c r="C89" s="251" t="s">
        <v>601</v>
      </c>
      <c r="D89" s="252" t="s">
        <v>530</v>
      </c>
      <c r="E89" s="253">
        <v>1</v>
      </c>
      <c r="F89" s="320">
        <v>0</v>
      </c>
      <c r="G89" s="254">
        <f t="shared" si="3"/>
        <v>0</v>
      </c>
      <c r="H89" s="35">
        <v>1974.89</v>
      </c>
      <c r="I89" s="35" t="e">
        <f>ROUND(#REF!*H89,2)</f>
        <v>#REF!</v>
      </c>
      <c r="J89" s="35">
        <v>700.1099999999999</v>
      </c>
      <c r="K89" s="35" t="e">
        <f>ROUND(#REF!*J89,2)</f>
        <v>#REF!</v>
      </c>
      <c r="L89" s="35">
        <v>0</v>
      </c>
      <c r="M89" s="35" t="e">
        <f>#REF!*(1+L89/100)</f>
        <v>#REF!</v>
      </c>
      <c r="N89" s="34">
        <v>8.9999999999999993E-3</v>
      </c>
      <c r="O89" s="34" t="e">
        <f>ROUND(#REF!*N89,5)</f>
        <v>#REF!</v>
      </c>
      <c r="P89" s="34">
        <v>0</v>
      </c>
      <c r="Q89" s="34" t="e">
        <f>ROUND(#REF!*P89,5)</f>
        <v>#REF!</v>
      </c>
      <c r="R89" s="34"/>
      <c r="S89" s="34"/>
      <c r="T89" s="36">
        <v>1.1890000000000001</v>
      </c>
      <c r="U89" s="34" t="e">
        <f>ROUND(#REF!*T89,2)</f>
        <v>#REF!</v>
      </c>
      <c r="V89" s="37"/>
      <c r="W89" s="37"/>
      <c r="X89" s="37"/>
      <c r="Y89" s="37"/>
      <c r="Z89" s="37"/>
      <c r="AA89" s="37"/>
      <c r="AB89" s="37"/>
      <c r="AC89" s="37"/>
      <c r="AD89" s="37"/>
      <c r="AE89" s="37" t="s">
        <v>102</v>
      </c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</row>
    <row r="90" spans="1:60" outlineLevel="1">
      <c r="A90" s="249">
        <v>77</v>
      </c>
      <c r="B90" s="250" t="s">
        <v>602</v>
      </c>
      <c r="C90" s="251" t="s">
        <v>603</v>
      </c>
      <c r="D90" s="252" t="s">
        <v>530</v>
      </c>
      <c r="E90" s="253">
        <v>2</v>
      </c>
      <c r="F90" s="320">
        <v>0</v>
      </c>
      <c r="G90" s="254">
        <f t="shared" si="3"/>
        <v>0</v>
      </c>
      <c r="H90" s="35">
        <v>146.44</v>
      </c>
      <c r="I90" s="35" t="e">
        <f>ROUND(#REF!*H90,2)</f>
        <v>#REF!</v>
      </c>
      <c r="J90" s="35">
        <v>820.56</v>
      </c>
      <c r="K90" s="35" t="e">
        <f>ROUND(#REF!*J90,2)</f>
        <v>#REF!</v>
      </c>
      <c r="L90" s="35">
        <v>0</v>
      </c>
      <c r="M90" s="35" t="e">
        <f>#REF!*(1+L90/100)</f>
        <v>#REF!</v>
      </c>
      <c r="N90" s="34">
        <v>1.41E-3</v>
      </c>
      <c r="O90" s="34" t="e">
        <f>ROUND(#REF!*N90,5)</f>
        <v>#REF!</v>
      </c>
      <c r="P90" s="34">
        <v>0</v>
      </c>
      <c r="Q90" s="34" t="e">
        <f>ROUND(#REF!*P90,5)</f>
        <v>#REF!</v>
      </c>
      <c r="R90" s="34"/>
      <c r="S90" s="34"/>
      <c r="T90" s="36">
        <v>1.575</v>
      </c>
      <c r="U90" s="34" t="e">
        <f>ROUND(#REF!*T90,2)</f>
        <v>#REF!</v>
      </c>
      <c r="V90" s="37"/>
      <c r="W90" s="37"/>
      <c r="X90" s="37"/>
      <c r="Y90" s="37"/>
      <c r="Z90" s="37"/>
      <c r="AA90" s="37"/>
      <c r="AB90" s="37"/>
      <c r="AC90" s="37"/>
      <c r="AD90" s="37"/>
      <c r="AE90" s="37" t="s">
        <v>102</v>
      </c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</row>
    <row r="91" spans="1:60" ht="20" outlineLevel="1">
      <c r="A91" s="249">
        <v>78</v>
      </c>
      <c r="B91" s="250" t="s">
        <v>604</v>
      </c>
      <c r="C91" s="251" t="s">
        <v>605</v>
      </c>
      <c r="D91" s="252" t="s">
        <v>101</v>
      </c>
      <c r="E91" s="253">
        <v>2</v>
      </c>
      <c r="F91" s="320">
        <v>0</v>
      </c>
      <c r="G91" s="254">
        <f t="shared" si="3"/>
        <v>0</v>
      </c>
      <c r="H91" s="35">
        <v>2340.98</v>
      </c>
      <c r="I91" s="35" t="e">
        <f>ROUND(#REF!*H91,2)</f>
        <v>#REF!</v>
      </c>
      <c r="J91" s="35">
        <v>264.02</v>
      </c>
      <c r="K91" s="35" t="e">
        <f>ROUND(#REF!*J91,2)</f>
        <v>#REF!</v>
      </c>
      <c r="L91" s="35">
        <v>0</v>
      </c>
      <c r="M91" s="35" t="e">
        <f>#REF!*(1+L91/100)</f>
        <v>#REF!</v>
      </c>
      <c r="N91" s="34">
        <v>8.4999999999999995E-4</v>
      </c>
      <c r="O91" s="34" t="e">
        <f>ROUND(#REF!*N91,5)</f>
        <v>#REF!</v>
      </c>
      <c r="P91" s="34">
        <v>0</v>
      </c>
      <c r="Q91" s="34" t="e">
        <f>ROUND(#REF!*P91,5)</f>
        <v>#REF!</v>
      </c>
      <c r="R91" s="34"/>
      <c r="S91" s="34"/>
      <c r="T91" s="36">
        <v>0.48499999999999999</v>
      </c>
      <c r="U91" s="34" t="e">
        <f>ROUND(#REF!*T91,2)</f>
        <v>#REF!</v>
      </c>
      <c r="V91" s="37"/>
      <c r="W91" s="37"/>
      <c r="X91" s="37"/>
      <c r="Y91" s="37"/>
      <c r="Z91" s="37"/>
      <c r="AA91" s="37"/>
      <c r="AB91" s="37"/>
      <c r="AC91" s="37"/>
      <c r="AD91" s="37"/>
      <c r="AE91" s="37" t="s">
        <v>102</v>
      </c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</row>
    <row r="92" spans="1:60" outlineLevel="1">
      <c r="A92" s="249">
        <v>79</v>
      </c>
      <c r="B92" s="250" t="s">
        <v>606</v>
      </c>
      <c r="C92" s="251" t="s">
        <v>607</v>
      </c>
      <c r="D92" s="252" t="s">
        <v>101</v>
      </c>
      <c r="E92" s="253">
        <v>3</v>
      </c>
      <c r="F92" s="320">
        <v>0</v>
      </c>
      <c r="G92" s="254">
        <f t="shared" si="3"/>
        <v>0</v>
      </c>
      <c r="H92" s="35">
        <v>8.82</v>
      </c>
      <c r="I92" s="35" t="e">
        <f>ROUND(#REF!*H92,2)</f>
        <v>#REF!</v>
      </c>
      <c r="J92" s="35">
        <v>242.68</v>
      </c>
      <c r="K92" s="35" t="e">
        <f>ROUND(#REF!*J92,2)</f>
        <v>#REF!</v>
      </c>
      <c r="L92" s="35">
        <v>0</v>
      </c>
      <c r="M92" s="35" t="e">
        <f>#REF!*(1+L92/100)</f>
        <v>#REF!</v>
      </c>
      <c r="N92" s="34">
        <v>4.0000000000000003E-5</v>
      </c>
      <c r="O92" s="34" t="e">
        <f>ROUND(#REF!*N92,5)</f>
        <v>#REF!</v>
      </c>
      <c r="P92" s="34">
        <v>0</v>
      </c>
      <c r="Q92" s="34" t="e">
        <f>ROUND(#REF!*P92,5)</f>
        <v>#REF!</v>
      </c>
      <c r="R92" s="34"/>
      <c r="S92" s="34"/>
      <c r="T92" s="36">
        <v>0.44500000000000001</v>
      </c>
      <c r="U92" s="34" t="e">
        <f>ROUND(#REF!*T92,2)</f>
        <v>#REF!</v>
      </c>
      <c r="V92" s="37"/>
      <c r="W92" s="37"/>
      <c r="X92" s="37"/>
      <c r="Y92" s="37"/>
      <c r="Z92" s="37"/>
      <c r="AA92" s="37"/>
      <c r="AB92" s="37"/>
      <c r="AC92" s="37"/>
      <c r="AD92" s="37"/>
      <c r="AE92" s="37" t="s">
        <v>102</v>
      </c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</row>
    <row r="93" spans="1:60" outlineLevel="1">
      <c r="A93" s="249">
        <v>80</v>
      </c>
      <c r="B93" s="250" t="s">
        <v>608</v>
      </c>
      <c r="C93" s="251" t="s">
        <v>609</v>
      </c>
      <c r="D93" s="252" t="s">
        <v>101</v>
      </c>
      <c r="E93" s="253">
        <v>2</v>
      </c>
      <c r="F93" s="320">
        <v>0</v>
      </c>
      <c r="G93" s="254">
        <f t="shared" si="3"/>
        <v>0</v>
      </c>
      <c r="H93" s="35">
        <v>290.10000000000002</v>
      </c>
      <c r="I93" s="35" t="e">
        <f>ROUND(#REF!*H93,2)</f>
        <v>#REF!</v>
      </c>
      <c r="J93" s="35">
        <v>133.89999999999998</v>
      </c>
      <c r="K93" s="35" t="e">
        <f>ROUND(#REF!*J93,2)</f>
        <v>#REF!</v>
      </c>
      <c r="L93" s="35">
        <v>0</v>
      </c>
      <c r="M93" s="35" t="e">
        <f>#REF!*(1+L93/100)</f>
        <v>#REF!</v>
      </c>
      <c r="N93" s="34">
        <v>2.0000000000000001E-4</v>
      </c>
      <c r="O93" s="34" t="e">
        <f>ROUND(#REF!*N93,5)</f>
        <v>#REF!</v>
      </c>
      <c r="P93" s="34">
        <v>0</v>
      </c>
      <c r="Q93" s="34" t="e">
        <f>ROUND(#REF!*P93,5)</f>
        <v>#REF!</v>
      </c>
      <c r="R93" s="34"/>
      <c r="S93" s="34"/>
      <c r="T93" s="36">
        <v>0.246</v>
      </c>
      <c r="U93" s="34" t="e">
        <f>ROUND(#REF!*T93,2)</f>
        <v>#REF!</v>
      </c>
      <c r="V93" s="37"/>
      <c r="W93" s="37"/>
      <c r="X93" s="37"/>
      <c r="Y93" s="37"/>
      <c r="Z93" s="37"/>
      <c r="AA93" s="37"/>
      <c r="AB93" s="37"/>
      <c r="AC93" s="37"/>
      <c r="AD93" s="37"/>
      <c r="AE93" s="37" t="s">
        <v>102</v>
      </c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</row>
    <row r="94" spans="1:60" outlineLevel="1">
      <c r="A94" s="249">
        <v>81</v>
      </c>
      <c r="B94" s="250" t="s">
        <v>610</v>
      </c>
      <c r="C94" s="251" t="s">
        <v>611</v>
      </c>
      <c r="D94" s="252" t="s">
        <v>101</v>
      </c>
      <c r="E94" s="253">
        <v>2</v>
      </c>
      <c r="F94" s="320">
        <v>0</v>
      </c>
      <c r="G94" s="254">
        <f t="shared" si="3"/>
        <v>0</v>
      </c>
      <c r="H94" s="35">
        <v>45.12</v>
      </c>
      <c r="I94" s="35" t="e">
        <f>ROUND(#REF!*H94,2)</f>
        <v>#REF!</v>
      </c>
      <c r="J94" s="35">
        <v>134.38</v>
      </c>
      <c r="K94" s="35" t="e">
        <f>ROUND(#REF!*J94,2)</f>
        <v>#REF!</v>
      </c>
      <c r="L94" s="35">
        <v>0</v>
      </c>
      <c r="M94" s="35" t="e">
        <f>#REF!*(1+L94/100)</f>
        <v>#REF!</v>
      </c>
      <c r="N94" s="34">
        <v>1E-4</v>
      </c>
      <c r="O94" s="34" t="e">
        <f>ROUND(#REF!*N94,5)</f>
        <v>#REF!</v>
      </c>
      <c r="P94" s="34">
        <v>0</v>
      </c>
      <c r="Q94" s="34" t="e">
        <f>ROUND(#REF!*P94,5)</f>
        <v>#REF!</v>
      </c>
      <c r="R94" s="34"/>
      <c r="S94" s="34"/>
      <c r="T94" s="36">
        <v>0.246</v>
      </c>
      <c r="U94" s="34" t="e">
        <f>ROUND(#REF!*T94,2)</f>
        <v>#REF!</v>
      </c>
      <c r="V94" s="37"/>
      <c r="W94" s="37"/>
      <c r="X94" s="37"/>
      <c r="Y94" s="37"/>
      <c r="Z94" s="37"/>
      <c r="AA94" s="37"/>
      <c r="AB94" s="37"/>
      <c r="AC94" s="37"/>
      <c r="AD94" s="37"/>
      <c r="AE94" s="37" t="s">
        <v>102</v>
      </c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</row>
    <row r="95" spans="1:60" outlineLevel="1">
      <c r="A95" s="249">
        <v>82</v>
      </c>
      <c r="B95" s="250" t="s">
        <v>612</v>
      </c>
      <c r="C95" s="251" t="s">
        <v>613</v>
      </c>
      <c r="D95" s="252" t="s">
        <v>530</v>
      </c>
      <c r="E95" s="253">
        <v>6</v>
      </c>
      <c r="F95" s="320">
        <v>0</v>
      </c>
      <c r="G95" s="254">
        <f t="shared" si="3"/>
        <v>0</v>
      </c>
      <c r="H95" s="35">
        <v>48.2</v>
      </c>
      <c r="I95" s="35" t="e">
        <f>ROUND(#REF!*H95,2)</f>
        <v>#REF!</v>
      </c>
      <c r="J95" s="35">
        <v>95.8</v>
      </c>
      <c r="K95" s="35" t="e">
        <f>ROUND(#REF!*J95,2)</f>
        <v>#REF!</v>
      </c>
      <c r="L95" s="35">
        <v>0</v>
      </c>
      <c r="M95" s="35" t="e">
        <f>#REF!*(1+L95/100)</f>
        <v>#REF!</v>
      </c>
      <c r="N95" s="34">
        <v>8.0000000000000007E-5</v>
      </c>
      <c r="O95" s="34" t="e">
        <f>ROUND(#REF!*N95,5)</f>
        <v>#REF!</v>
      </c>
      <c r="P95" s="34">
        <v>0</v>
      </c>
      <c r="Q95" s="34" t="e">
        <f>ROUND(#REF!*P95,5)</f>
        <v>#REF!</v>
      </c>
      <c r="R95" s="34"/>
      <c r="S95" s="34"/>
      <c r="T95" s="36">
        <v>0.17599999999999999</v>
      </c>
      <c r="U95" s="34" t="e">
        <f>ROUND(#REF!*T95,2)</f>
        <v>#REF!</v>
      </c>
      <c r="V95" s="37"/>
      <c r="W95" s="37"/>
      <c r="X95" s="37"/>
      <c r="Y95" s="37"/>
      <c r="Z95" s="37"/>
      <c r="AA95" s="37"/>
      <c r="AB95" s="37"/>
      <c r="AC95" s="37"/>
      <c r="AD95" s="37"/>
      <c r="AE95" s="37" t="s">
        <v>102</v>
      </c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</row>
    <row r="96" spans="1:60" outlineLevel="1">
      <c r="A96" s="249">
        <v>83</v>
      </c>
      <c r="B96" s="250" t="s">
        <v>614</v>
      </c>
      <c r="C96" s="251" t="s">
        <v>615</v>
      </c>
      <c r="D96" s="252" t="s">
        <v>530</v>
      </c>
      <c r="E96" s="253">
        <v>6</v>
      </c>
      <c r="F96" s="320">
        <v>0</v>
      </c>
      <c r="G96" s="254">
        <f t="shared" si="3"/>
        <v>0</v>
      </c>
      <c r="H96" s="35">
        <v>321</v>
      </c>
      <c r="I96" s="35" t="e">
        <f>ROUND(#REF!*H96,2)</f>
        <v>#REF!</v>
      </c>
      <c r="J96" s="35">
        <v>67.5</v>
      </c>
      <c r="K96" s="35" t="e">
        <f>ROUND(#REF!*J96,2)</f>
        <v>#REF!</v>
      </c>
      <c r="L96" s="35">
        <v>0</v>
      </c>
      <c r="M96" s="35" t="e">
        <f>#REF!*(1+L96/100)</f>
        <v>#REF!</v>
      </c>
      <c r="N96" s="34">
        <v>2.4000000000000001E-4</v>
      </c>
      <c r="O96" s="34" t="e">
        <f>ROUND(#REF!*N96,5)</f>
        <v>#REF!</v>
      </c>
      <c r="P96" s="34">
        <v>0</v>
      </c>
      <c r="Q96" s="34" t="e">
        <f>ROUND(#REF!*P96,5)</f>
        <v>#REF!</v>
      </c>
      <c r="R96" s="34"/>
      <c r="S96" s="34"/>
      <c r="T96" s="36">
        <v>0.124</v>
      </c>
      <c r="U96" s="34" t="e">
        <f>ROUND(#REF!*T96,2)</f>
        <v>#REF!</v>
      </c>
      <c r="V96" s="37"/>
      <c r="W96" s="37"/>
      <c r="X96" s="37"/>
      <c r="Y96" s="37"/>
      <c r="Z96" s="37"/>
      <c r="AA96" s="37"/>
      <c r="AB96" s="37"/>
      <c r="AC96" s="37"/>
      <c r="AD96" s="37"/>
      <c r="AE96" s="37" t="s">
        <v>102</v>
      </c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</row>
    <row r="97" spans="1:60" outlineLevel="1">
      <c r="A97" s="249">
        <v>84</v>
      </c>
      <c r="B97" s="250" t="s">
        <v>596</v>
      </c>
      <c r="C97" s="251" t="s">
        <v>616</v>
      </c>
      <c r="D97" s="252" t="s">
        <v>101</v>
      </c>
      <c r="E97" s="253">
        <v>1</v>
      </c>
      <c r="F97" s="320">
        <v>0</v>
      </c>
      <c r="G97" s="254">
        <f t="shared" si="3"/>
        <v>0</v>
      </c>
      <c r="H97" s="35">
        <v>1697.04</v>
      </c>
      <c r="I97" s="35" t="e">
        <f>ROUND(#REF!*H97,2)</f>
        <v>#REF!</v>
      </c>
      <c r="J97" s="35">
        <v>280.96000000000004</v>
      </c>
      <c r="K97" s="35" t="e">
        <f>ROUND(#REF!*J97,2)</f>
        <v>#REF!</v>
      </c>
      <c r="L97" s="35">
        <v>0</v>
      </c>
      <c r="M97" s="35" t="e">
        <f>#REF!*(1+L97/100)</f>
        <v>#REF!</v>
      </c>
      <c r="N97" s="34">
        <v>1.5200000000000001E-3</v>
      </c>
      <c r="O97" s="34" t="e">
        <f>ROUND(#REF!*N97,5)</f>
        <v>#REF!</v>
      </c>
      <c r="P97" s="34">
        <v>0</v>
      </c>
      <c r="Q97" s="34" t="e">
        <f>ROUND(#REF!*P97,5)</f>
        <v>#REF!</v>
      </c>
      <c r="R97" s="34"/>
      <c r="S97" s="34"/>
      <c r="T97" s="36">
        <v>0.58699999999999997</v>
      </c>
      <c r="U97" s="34" t="e">
        <f>ROUND(#REF!*T97,2)</f>
        <v>#REF!</v>
      </c>
      <c r="V97" s="37"/>
      <c r="W97" s="37"/>
      <c r="X97" s="37"/>
      <c r="Y97" s="37"/>
      <c r="Z97" s="37"/>
      <c r="AA97" s="37"/>
      <c r="AB97" s="37"/>
      <c r="AC97" s="37"/>
      <c r="AD97" s="37"/>
      <c r="AE97" s="37" t="s">
        <v>102</v>
      </c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</row>
    <row r="98" spans="1:60" outlineLevel="1">
      <c r="A98" s="249">
        <v>85</v>
      </c>
      <c r="B98" s="250" t="s">
        <v>617</v>
      </c>
      <c r="C98" s="251" t="s">
        <v>618</v>
      </c>
      <c r="D98" s="252" t="s">
        <v>101</v>
      </c>
      <c r="E98" s="253">
        <v>1</v>
      </c>
      <c r="F98" s="320">
        <v>0</v>
      </c>
      <c r="G98" s="254">
        <f t="shared" si="3"/>
        <v>0</v>
      </c>
      <c r="H98" s="35">
        <v>91.02</v>
      </c>
      <c r="I98" s="35" t="e">
        <f>ROUND(#REF!*H98,2)</f>
        <v>#REF!</v>
      </c>
      <c r="J98" s="35">
        <v>354.98</v>
      </c>
      <c r="K98" s="35" t="e">
        <f>ROUND(#REF!*J98,2)</f>
        <v>#REF!</v>
      </c>
      <c r="L98" s="35">
        <v>0</v>
      </c>
      <c r="M98" s="35" t="e">
        <f>#REF!*(1+L98/100)</f>
        <v>#REF!</v>
      </c>
      <c r="N98" s="34">
        <v>1.2999999999999999E-4</v>
      </c>
      <c r="O98" s="34" t="e">
        <f>ROUND(#REF!*N98,5)</f>
        <v>#REF!</v>
      </c>
      <c r="P98" s="34">
        <v>0</v>
      </c>
      <c r="Q98" s="34" t="e">
        <f>ROUND(#REF!*P98,5)</f>
        <v>#REF!</v>
      </c>
      <c r="R98" s="34"/>
      <c r="S98" s="34"/>
      <c r="T98" s="36">
        <v>0.65500000000000003</v>
      </c>
      <c r="U98" s="34" t="e">
        <f>ROUND(#REF!*T98,2)</f>
        <v>#REF!</v>
      </c>
      <c r="V98" s="37"/>
      <c r="W98" s="37"/>
      <c r="X98" s="37"/>
      <c r="Y98" s="37"/>
      <c r="Z98" s="37"/>
      <c r="AA98" s="37"/>
      <c r="AB98" s="37"/>
      <c r="AC98" s="37"/>
      <c r="AD98" s="37"/>
      <c r="AE98" s="37" t="s">
        <v>102</v>
      </c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</row>
    <row r="99" spans="1:60" ht="20" outlineLevel="1">
      <c r="A99" s="249">
        <v>86</v>
      </c>
      <c r="B99" s="250" t="s">
        <v>619</v>
      </c>
      <c r="C99" s="251" t="s">
        <v>620</v>
      </c>
      <c r="D99" s="252" t="s">
        <v>101</v>
      </c>
      <c r="E99" s="253">
        <v>1</v>
      </c>
      <c r="F99" s="320">
        <v>0</v>
      </c>
      <c r="G99" s="254">
        <f t="shared" si="3"/>
        <v>0</v>
      </c>
      <c r="H99" s="35">
        <v>4075</v>
      </c>
      <c r="I99" s="35" t="e">
        <f>ROUND(#REF!*H99,2)</f>
        <v>#REF!</v>
      </c>
      <c r="J99" s="35">
        <v>0</v>
      </c>
      <c r="K99" s="35" t="e">
        <f>ROUND(#REF!*J99,2)</f>
        <v>#REF!</v>
      </c>
      <c r="L99" s="35">
        <v>0</v>
      </c>
      <c r="M99" s="35" t="e">
        <f>#REF!*(1+L99/100)</f>
        <v>#REF!</v>
      </c>
      <c r="N99" s="34">
        <v>3.4799999999999998E-2</v>
      </c>
      <c r="O99" s="34" t="e">
        <f>ROUND(#REF!*N99,5)</f>
        <v>#REF!</v>
      </c>
      <c r="P99" s="34">
        <v>0</v>
      </c>
      <c r="Q99" s="34" t="e">
        <f>ROUND(#REF!*P99,5)</f>
        <v>#REF!</v>
      </c>
      <c r="R99" s="34"/>
      <c r="S99" s="34"/>
      <c r="T99" s="36">
        <v>0</v>
      </c>
      <c r="U99" s="34" t="e">
        <f>ROUND(#REF!*T99,2)</f>
        <v>#REF!</v>
      </c>
      <c r="V99" s="37"/>
      <c r="W99" s="37"/>
      <c r="X99" s="37"/>
      <c r="Y99" s="37"/>
      <c r="Z99" s="37"/>
      <c r="AA99" s="37"/>
      <c r="AB99" s="37"/>
      <c r="AC99" s="37"/>
      <c r="AD99" s="37"/>
      <c r="AE99" s="37" t="s">
        <v>113</v>
      </c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</row>
    <row r="100" spans="1:60" outlineLevel="1">
      <c r="A100" s="249">
        <v>87</v>
      </c>
      <c r="B100" s="250" t="s">
        <v>621</v>
      </c>
      <c r="C100" s="251" t="s">
        <v>622</v>
      </c>
      <c r="D100" s="252" t="s">
        <v>101</v>
      </c>
      <c r="E100" s="253">
        <v>1</v>
      </c>
      <c r="F100" s="320">
        <v>0</v>
      </c>
      <c r="G100" s="254">
        <f t="shared" si="3"/>
        <v>0</v>
      </c>
      <c r="H100" s="35">
        <v>7580</v>
      </c>
      <c r="I100" s="35" t="e">
        <f>ROUND(#REF!*H100,2)</f>
        <v>#REF!</v>
      </c>
      <c r="J100" s="35">
        <v>0</v>
      </c>
      <c r="K100" s="35" t="e">
        <f>ROUND(#REF!*J100,2)</f>
        <v>#REF!</v>
      </c>
      <c r="L100" s="35">
        <v>0</v>
      </c>
      <c r="M100" s="35" t="e">
        <f>#REF!*(1+L100/100)</f>
        <v>#REF!</v>
      </c>
      <c r="N100" s="34">
        <v>0.01</v>
      </c>
      <c r="O100" s="34" t="e">
        <f>ROUND(#REF!*N100,5)</f>
        <v>#REF!</v>
      </c>
      <c r="P100" s="34">
        <v>0</v>
      </c>
      <c r="Q100" s="34" t="e">
        <f>ROUND(#REF!*P100,5)</f>
        <v>#REF!</v>
      </c>
      <c r="R100" s="34"/>
      <c r="S100" s="34"/>
      <c r="T100" s="36">
        <v>0</v>
      </c>
      <c r="U100" s="34" t="e">
        <f>ROUND(#REF!*T100,2)</f>
        <v>#REF!</v>
      </c>
      <c r="V100" s="37"/>
      <c r="W100" s="37"/>
      <c r="X100" s="37"/>
      <c r="Y100" s="37"/>
      <c r="Z100" s="37"/>
      <c r="AA100" s="37"/>
      <c r="AB100" s="37"/>
      <c r="AC100" s="37"/>
      <c r="AD100" s="37"/>
      <c r="AE100" s="37" t="s">
        <v>113</v>
      </c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</row>
    <row r="101" spans="1:60" ht="20" outlineLevel="1">
      <c r="A101" s="249">
        <v>88</v>
      </c>
      <c r="B101" s="250" t="s">
        <v>623</v>
      </c>
      <c r="C101" s="251" t="s">
        <v>624</v>
      </c>
      <c r="D101" s="252" t="s">
        <v>101</v>
      </c>
      <c r="E101" s="253">
        <v>1</v>
      </c>
      <c r="F101" s="320">
        <v>0</v>
      </c>
      <c r="G101" s="254">
        <f t="shared" si="3"/>
        <v>0</v>
      </c>
      <c r="H101" s="35">
        <v>682.1</v>
      </c>
      <c r="I101" s="35" t="e">
        <f>ROUND(#REF!*H101,2)</f>
        <v>#REF!</v>
      </c>
      <c r="J101" s="35">
        <v>133.89999999999998</v>
      </c>
      <c r="K101" s="35" t="e">
        <f>ROUND(#REF!*J101,2)</f>
        <v>#REF!</v>
      </c>
      <c r="L101" s="35">
        <v>0</v>
      </c>
      <c r="M101" s="35" t="e">
        <f>#REF!*(1+L101/100)</f>
        <v>#REF!</v>
      </c>
      <c r="N101" s="34">
        <v>3.3E-4</v>
      </c>
      <c r="O101" s="34" t="e">
        <f>ROUND(#REF!*N101,5)</f>
        <v>#REF!</v>
      </c>
      <c r="P101" s="34">
        <v>0</v>
      </c>
      <c r="Q101" s="34" t="e">
        <f>ROUND(#REF!*P101,5)</f>
        <v>#REF!</v>
      </c>
      <c r="R101" s="34"/>
      <c r="S101" s="34"/>
      <c r="T101" s="36">
        <v>0.246</v>
      </c>
      <c r="U101" s="34" t="e">
        <f>ROUND(#REF!*T101,2)</f>
        <v>#REF!</v>
      </c>
      <c r="V101" s="37"/>
      <c r="W101" s="37"/>
      <c r="X101" s="37"/>
      <c r="Y101" s="37"/>
      <c r="Z101" s="37"/>
      <c r="AA101" s="37"/>
      <c r="AB101" s="37"/>
      <c r="AC101" s="37"/>
      <c r="AD101" s="37"/>
      <c r="AE101" s="37" t="s">
        <v>102</v>
      </c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</row>
    <row r="102" spans="1:60" outlineLevel="1">
      <c r="A102" s="249">
        <v>89</v>
      </c>
      <c r="B102" s="250" t="s">
        <v>625</v>
      </c>
      <c r="C102" s="251" t="s">
        <v>626</v>
      </c>
      <c r="D102" s="252" t="s">
        <v>101</v>
      </c>
      <c r="E102" s="253">
        <v>1</v>
      </c>
      <c r="F102" s="320">
        <v>0</v>
      </c>
      <c r="G102" s="254">
        <f t="shared" si="3"/>
        <v>0</v>
      </c>
      <c r="H102" s="35">
        <v>1762.76</v>
      </c>
      <c r="I102" s="35" t="e">
        <f>ROUND(#REF!*H102,2)</f>
        <v>#REF!</v>
      </c>
      <c r="J102" s="35">
        <v>242.24</v>
      </c>
      <c r="K102" s="35" t="e">
        <f>ROUND(#REF!*J102,2)</f>
        <v>#REF!</v>
      </c>
      <c r="L102" s="35">
        <v>0</v>
      </c>
      <c r="M102" s="35" t="e">
        <f>#REF!*(1+L102/100)</f>
        <v>#REF!</v>
      </c>
      <c r="N102" s="34">
        <v>1.0399999999999999E-3</v>
      </c>
      <c r="O102" s="34" t="e">
        <f>ROUND(#REF!*N102,5)</f>
        <v>#REF!</v>
      </c>
      <c r="P102" s="34">
        <v>0</v>
      </c>
      <c r="Q102" s="34" t="e">
        <f>ROUND(#REF!*P102,5)</f>
        <v>#REF!</v>
      </c>
      <c r="R102" s="34"/>
      <c r="S102" s="34"/>
      <c r="T102" s="36">
        <v>0.44500000000000001</v>
      </c>
      <c r="U102" s="34" t="e">
        <f>ROUND(#REF!*T102,2)</f>
        <v>#REF!</v>
      </c>
      <c r="V102" s="37"/>
      <c r="W102" s="37"/>
      <c r="X102" s="37"/>
      <c r="Y102" s="37"/>
      <c r="Z102" s="37"/>
      <c r="AA102" s="37"/>
      <c r="AB102" s="37"/>
      <c r="AC102" s="37"/>
      <c r="AD102" s="37"/>
      <c r="AE102" s="37" t="s">
        <v>102</v>
      </c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</row>
    <row r="103" spans="1:60" outlineLevel="1">
      <c r="A103" s="249">
        <v>90</v>
      </c>
      <c r="B103" s="250" t="s">
        <v>627</v>
      </c>
      <c r="C103" s="251" t="s">
        <v>628</v>
      </c>
      <c r="D103" s="252" t="s">
        <v>101</v>
      </c>
      <c r="E103" s="253">
        <v>1</v>
      </c>
      <c r="F103" s="320">
        <v>0</v>
      </c>
      <c r="G103" s="254">
        <f t="shared" si="3"/>
        <v>0</v>
      </c>
      <c r="H103" s="35">
        <v>42.99</v>
      </c>
      <c r="I103" s="35" t="e">
        <f>ROUND(#REF!*H103,2)</f>
        <v>#REF!</v>
      </c>
      <c r="J103" s="35">
        <v>136.51</v>
      </c>
      <c r="K103" s="35" t="e">
        <f>ROUND(#REF!*J103,2)</f>
        <v>#REF!</v>
      </c>
      <c r="L103" s="35">
        <v>0</v>
      </c>
      <c r="M103" s="35" t="e">
        <f>#REF!*(1+L103/100)</f>
        <v>#REF!</v>
      </c>
      <c r="N103" s="34">
        <v>1.4999999999999999E-4</v>
      </c>
      <c r="O103" s="34" t="e">
        <f>ROUND(#REF!*N103,5)</f>
        <v>#REF!</v>
      </c>
      <c r="P103" s="34">
        <v>0</v>
      </c>
      <c r="Q103" s="34" t="e">
        <f>ROUND(#REF!*P103,5)</f>
        <v>#REF!</v>
      </c>
      <c r="R103" s="34"/>
      <c r="S103" s="34"/>
      <c r="T103" s="36">
        <v>0.25</v>
      </c>
      <c r="U103" s="34" t="e">
        <f>ROUND(#REF!*T103,2)</f>
        <v>#REF!</v>
      </c>
      <c r="V103" s="37"/>
      <c r="W103" s="37"/>
      <c r="X103" s="37"/>
      <c r="Y103" s="37"/>
      <c r="Z103" s="37"/>
      <c r="AA103" s="37"/>
      <c r="AB103" s="37"/>
      <c r="AC103" s="37"/>
      <c r="AD103" s="37"/>
      <c r="AE103" s="37" t="s">
        <v>102</v>
      </c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</row>
    <row r="104" spans="1:60" ht="20" outlineLevel="1">
      <c r="A104" s="249">
        <v>91</v>
      </c>
      <c r="B104" s="250" t="s">
        <v>629</v>
      </c>
      <c r="C104" s="251" t="s">
        <v>630</v>
      </c>
      <c r="D104" s="252" t="s">
        <v>101</v>
      </c>
      <c r="E104" s="253">
        <v>2</v>
      </c>
      <c r="F104" s="320">
        <v>0</v>
      </c>
      <c r="G104" s="254">
        <f t="shared" si="3"/>
        <v>0</v>
      </c>
      <c r="H104" s="35">
        <v>519.1</v>
      </c>
      <c r="I104" s="35" t="e">
        <f>ROUND(#REF!*H104,2)</f>
        <v>#REF!</v>
      </c>
      <c r="J104" s="35">
        <v>133.89999999999998</v>
      </c>
      <c r="K104" s="35" t="e">
        <f>ROUND(#REF!*J104,2)</f>
        <v>#REF!</v>
      </c>
      <c r="L104" s="35">
        <v>0</v>
      </c>
      <c r="M104" s="35" t="e">
        <f>#REF!*(1+L104/100)</f>
        <v>#REF!</v>
      </c>
      <c r="N104" s="34">
        <v>2.0000000000000001E-4</v>
      </c>
      <c r="O104" s="34" t="e">
        <f>ROUND(#REF!*N104,5)</f>
        <v>#REF!</v>
      </c>
      <c r="P104" s="34">
        <v>0</v>
      </c>
      <c r="Q104" s="34" t="e">
        <f>ROUND(#REF!*P104,5)</f>
        <v>#REF!</v>
      </c>
      <c r="R104" s="34"/>
      <c r="S104" s="34"/>
      <c r="T104" s="36">
        <v>0.246</v>
      </c>
      <c r="U104" s="34" t="e">
        <f>ROUND(#REF!*T104,2)</f>
        <v>#REF!</v>
      </c>
      <c r="V104" s="37"/>
      <c r="W104" s="37"/>
      <c r="X104" s="37"/>
      <c r="Y104" s="37"/>
      <c r="Z104" s="37"/>
      <c r="AA104" s="37"/>
      <c r="AB104" s="37"/>
      <c r="AC104" s="37"/>
      <c r="AD104" s="37"/>
      <c r="AE104" s="37" t="s">
        <v>102</v>
      </c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</row>
    <row r="105" spans="1:60" outlineLevel="1">
      <c r="A105" s="249">
        <v>92</v>
      </c>
      <c r="B105" s="250" t="s">
        <v>631</v>
      </c>
      <c r="C105" s="251" t="s">
        <v>632</v>
      </c>
      <c r="D105" s="252" t="s">
        <v>101</v>
      </c>
      <c r="E105" s="253">
        <v>2</v>
      </c>
      <c r="F105" s="320">
        <v>0</v>
      </c>
      <c r="G105" s="254">
        <f t="shared" si="3"/>
        <v>0</v>
      </c>
      <c r="H105" s="35">
        <v>232</v>
      </c>
      <c r="I105" s="35" t="e">
        <f>ROUND(#REF!*H105,2)</f>
        <v>#REF!</v>
      </c>
      <c r="J105" s="35">
        <v>0</v>
      </c>
      <c r="K105" s="35" t="e">
        <f>ROUND(#REF!*J105,2)</f>
        <v>#REF!</v>
      </c>
      <c r="L105" s="35">
        <v>0</v>
      </c>
      <c r="M105" s="35" t="e">
        <f>#REF!*(1+L105/100)</f>
        <v>#REF!</v>
      </c>
      <c r="N105" s="34">
        <v>2.0000000000000001E-4</v>
      </c>
      <c r="O105" s="34" t="e">
        <f>ROUND(#REF!*N105,5)</f>
        <v>#REF!</v>
      </c>
      <c r="P105" s="34">
        <v>0</v>
      </c>
      <c r="Q105" s="34" t="e">
        <f>ROUND(#REF!*P105,5)</f>
        <v>#REF!</v>
      </c>
      <c r="R105" s="34"/>
      <c r="S105" s="34"/>
      <c r="T105" s="36">
        <v>0</v>
      </c>
      <c r="U105" s="34" t="e">
        <f>ROUND(#REF!*T105,2)</f>
        <v>#REF!</v>
      </c>
      <c r="V105" s="37"/>
      <c r="W105" s="37"/>
      <c r="X105" s="37"/>
      <c r="Y105" s="37"/>
      <c r="Z105" s="37"/>
      <c r="AA105" s="37"/>
      <c r="AB105" s="37"/>
      <c r="AC105" s="37"/>
      <c r="AD105" s="37"/>
      <c r="AE105" s="37" t="s">
        <v>113</v>
      </c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</row>
    <row r="106" spans="1:60" outlineLevel="1">
      <c r="A106" s="261">
        <v>93</v>
      </c>
      <c r="B106" s="262" t="s">
        <v>633</v>
      </c>
      <c r="C106" s="263" t="s">
        <v>634</v>
      </c>
      <c r="D106" s="264" t="s">
        <v>65</v>
      </c>
      <c r="E106" s="265">
        <v>599</v>
      </c>
      <c r="F106" s="321">
        <v>0</v>
      </c>
      <c r="G106" s="266">
        <f t="shared" si="3"/>
        <v>0</v>
      </c>
      <c r="H106" s="43">
        <v>0</v>
      </c>
      <c r="I106" s="43" t="e">
        <f>ROUND(#REF!*H106,2)</f>
        <v>#REF!</v>
      </c>
      <c r="J106" s="43">
        <v>0.35</v>
      </c>
      <c r="K106" s="43" t="e">
        <f>ROUND(#REF!*J106,2)</f>
        <v>#REF!</v>
      </c>
      <c r="L106" s="43">
        <v>0</v>
      </c>
      <c r="M106" s="43" t="e">
        <f>#REF!*(1+L106/100)</f>
        <v>#REF!</v>
      </c>
      <c r="N106" s="42">
        <v>0</v>
      </c>
      <c r="O106" s="42" t="e">
        <f>ROUND(#REF!*N106,5)</f>
        <v>#REF!</v>
      </c>
      <c r="P106" s="42">
        <v>0</v>
      </c>
      <c r="Q106" s="42" t="e">
        <f>ROUND(#REF!*P106,5)</f>
        <v>#REF!</v>
      </c>
      <c r="R106" s="42"/>
      <c r="S106" s="42"/>
      <c r="T106" s="44">
        <v>0</v>
      </c>
      <c r="U106" s="42" t="e">
        <f>ROUND(#REF!*T106,2)</f>
        <v>#REF!</v>
      </c>
      <c r="V106" s="37"/>
      <c r="W106" s="37"/>
      <c r="X106" s="37"/>
      <c r="Y106" s="37"/>
      <c r="Z106" s="37"/>
      <c r="AA106" s="37"/>
      <c r="AB106" s="37"/>
      <c r="AC106" s="37"/>
      <c r="AD106" s="37"/>
      <c r="AE106" s="37" t="s">
        <v>102</v>
      </c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</row>
    <row r="107" spans="1:60" ht="14.5">
      <c r="A107" s="322"/>
      <c r="B107" s="323" t="s">
        <v>385</v>
      </c>
      <c r="C107" s="324" t="s">
        <v>385</v>
      </c>
      <c r="D107" s="322"/>
      <c r="E107" s="322"/>
      <c r="F107" s="322"/>
      <c r="G107" s="322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AC107" s="29">
        <v>15</v>
      </c>
      <c r="AD107" s="29">
        <v>21</v>
      </c>
    </row>
    <row r="108" spans="1:60" ht="13">
      <c r="A108" s="325"/>
      <c r="B108" s="326" t="s">
        <v>63</v>
      </c>
      <c r="C108" s="327" t="s">
        <v>385</v>
      </c>
      <c r="D108" s="328"/>
      <c r="E108" s="328"/>
      <c r="F108" s="328"/>
      <c r="G108" s="329">
        <f>G8+G12+G16+G30+G58+G72</f>
        <v>0</v>
      </c>
      <c r="AE108" s="29" t="s">
        <v>386</v>
      </c>
    </row>
  </sheetData>
  <sheetProtection password="CD92" sheet="1" objects="1" scenarios="1" selectLockedCells="1"/>
  <mergeCells count="4">
    <mergeCell ref="A1:G1"/>
    <mergeCell ref="C2:G2"/>
    <mergeCell ref="C3:G3"/>
    <mergeCell ref="C4:G4"/>
  </mergeCells>
  <pageMargins left="0.39370078740157499" right="0.19685039370078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V114"/>
  <sheetViews>
    <sheetView topLeftCell="A55" zoomScale="115" zoomScaleNormal="115" workbookViewId="0">
      <selection activeCell="F103" sqref="F103"/>
    </sheetView>
  </sheetViews>
  <sheetFormatPr defaultColWidth="9.1796875" defaultRowHeight="10"/>
  <cols>
    <col min="1" max="1" width="6.453125" style="69" customWidth="1"/>
    <col min="2" max="2" width="6.26953125" style="162" customWidth="1"/>
    <col min="3" max="3" width="49.26953125" style="77" customWidth="1"/>
    <col min="4" max="4" width="7.54296875" style="162" customWidth="1"/>
    <col min="5" max="5" width="7.26953125" style="162" customWidth="1"/>
    <col min="6" max="7" width="8.7265625" style="154" customWidth="1"/>
    <col min="8" max="8" width="4.1796875" style="77" customWidth="1"/>
    <col min="9" max="10" width="9.54296875" style="138" hidden="1" customWidth="1"/>
    <col min="11" max="11" width="6.81640625" style="139" hidden="1" customWidth="1"/>
    <col min="12" max="13" width="8.7265625" style="138" hidden="1" customWidth="1"/>
    <col min="14" max="14" width="9.1796875" style="77"/>
    <col min="15" max="15" width="15" style="95" bestFit="1" customWidth="1"/>
    <col min="16" max="17" width="8.453125" style="95" customWidth="1"/>
    <col min="18" max="20" width="9.1796875" style="77"/>
    <col min="21" max="21" width="15" style="77" bestFit="1" customWidth="1"/>
    <col min="22" max="256" width="9.1796875" style="77"/>
    <col min="257" max="257" width="6.453125" style="77" customWidth="1"/>
    <col min="258" max="258" width="6.26953125" style="77" customWidth="1"/>
    <col min="259" max="259" width="49.26953125" style="77" customWidth="1"/>
    <col min="260" max="260" width="7.54296875" style="77" customWidth="1"/>
    <col min="261" max="261" width="7.26953125" style="77" customWidth="1"/>
    <col min="262" max="263" width="8.7265625" style="77" customWidth="1"/>
    <col min="264" max="264" width="4.1796875" style="77" customWidth="1"/>
    <col min="265" max="269" width="0" style="77" hidden="1" customWidth="1"/>
    <col min="270" max="270" width="9.1796875" style="77"/>
    <col min="271" max="271" width="15" style="77" bestFit="1" customWidth="1"/>
    <col min="272" max="273" width="8.453125" style="77" customWidth="1"/>
    <col min="274" max="276" width="9.1796875" style="77"/>
    <col min="277" max="277" width="15" style="77" bestFit="1" customWidth="1"/>
    <col min="278" max="512" width="9.1796875" style="77"/>
    <col min="513" max="513" width="6.453125" style="77" customWidth="1"/>
    <col min="514" max="514" width="6.26953125" style="77" customWidth="1"/>
    <col min="515" max="515" width="49.26953125" style="77" customWidth="1"/>
    <col min="516" max="516" width="7.54296875" style="77" customWidth="1"/>
    <col min="517" max="517" width="7.26953125" style="77" customWidth="1"/>
    <col min="518" max="519" width="8.7265625" style="77" customWidth="1"/>
    <col min="520" max="520" width="4.1796875" style="77" customWidth="1"/>
    <col min="521" max="525" width="0" style="77" hidden="1" customWidth="1"/>
    <col min="526" max="526" width="9.1796875" style="77"/>
    <col min="527" max="527" width="15" style="77" bestFit="1" customWidth="1"/>
    <col min="528" max="529" width="8.453125" style="77" customWidth="1"/>
    <col min="530" max="532" width="9.1796875" style="77"/>
    <col min="533" max="533" width="15" style="77" bestFit="1" customWidth="1"/>
    <col min="534" max="768" width="9.1796875" style="77"/>
    <col min="769" max="769" width="6.453125" style="77" customWidth="1"/>
    <col min="770" max="770" width="6.26953125" style="77" customWidth="1"/>
    <col min="771" max="771" width="49.26953125" style="77" customWidth="1"/>
    <col min="772" max="772" width="7.54296875" style="77" customWidth="1"/>
    <col min="773" max="773" width="7.26953125" style="77" customWidth="1"/>
    <col min="774" max="775" width="8.7265625" style="77" customWidth="1"/>
    <col min="776" max="776" width="4.1796875" style="77" customWidth="1"/>
    <col min="777" max="781" width="0" style="77" hidden="1" customWidth="1"/>
    <col min="782" max="782" width="9.1796875" style="77"/>
    <col min="783" max="783" width="15" style="77" bestFit="1" customWidth="1"/>
    <col min="784" max="785" width="8.453125" style="77" customWidth="1"/>
    <col min="786" max="788" width="9.1796875" style="77"/>
    <col min="789" max="789" width="15" style="77" bestFit="1" customWidth="1"/>
    <col min="790" max="1024" width="9.1796875" style="77"/>
    <col min="1025" max="1025" width="6.453125" style="77" customWidth="1"/>
    <col min="1026" max="1026" width="6.26953125" style="77" customWidth="1"/>
    <col min="1027" max="1027" width="49.26953125" style="77" customWidth="1"/>
    <col min="1028" max="1028" width="7.54296875" style="77" customWidth="1"/>
    <col min="1029" max="1029" width="7.26953125" style="77" customWidth="1"/>
    <col min="1030" max="1031" width="8.7265625" style="77" customWidth="1"/>
    <col min="1032" max="1032" width="4.1796875" style="77" customWidth="1"/>
    <col min="1033" max="1037" width="0" style="77" hidden="1" customWidth="1"/>
    <col min="1038" max="1038" width="9.1796875" style="77"/>
    <col min="1039" max="1039" width="15" style="77" bestFit="1" customWidth="1"/>
    <col min="1040" max="1041" width="8.453125" style="77" customWidth="1"/>
    <col min="1042" max="1044" width="9.1796875" style="77"/>
    <col min="1045" max="1045" width="15" style="77" bestFit="1" customWidth="1"/>
    <col min="1046" max="1280" width="9.1796875" style="77"/>
    <col min="1281" max="1281" width="6.453125" style="77" customWidth="1"/>
    <col min="1282" max="1282" width="6.26953125" style="77" customWidth="1"/>
    <col min="1283" max="1283" width="49.26953125" style="77" customWidth="1"/>
    <col min="1284" max="1284" width="7.54296875" style="77" customWidth="1"/>
    <col min="1285" max="1285" width="7.26953125" style="77" customWidth="1"/>
    <col min="1286" max="1287" width="8.7265625" style="77" customWidth="1"/>
    <col min="1288" max="1288" width="4.1796875" style="77" customWidth="1"/>
    <col min="1289" max="1293" width="0" style="77" hidden="1" customWidth="1"/>
    <col min="1294" max="1294" width="9.1796875" style="77"/>
    <col min="1295" max="1295" width="15" style="77" bestFit="1" customWidth="1"/>
    <col min="1296" max="1297" width="8.453125" style="77" customWidth="1"/>
    <col min="1298" max="1300" width="9.1796875" style="77"/>
    <col min="1301" max="1301" width="15" style="77" bestFit="1" customWidth="1"/>
    <col min="1302" max="1536" width="9.1796875" style="77"/>
    <col min="1537" max="1537" width="6.453125" style="77" customWidth="1"/>
    <col min="1538" max="1538" width="6.26953125" style="77" customWidth="1"/>
    <col min="1539" max="1539" width="49.26953125" style="77" customWidth="1"/>
    <col min="1540" max="1540" width="7.54296875" style="77" customWidth="1"/>
    <col min="1541" max="1541" width="7.26953125" style="77" customWidth="1"/>
    <col min="1542" max="1543" width="8.7265625" style="77" customWidth="1"/>
    <col min="1544" max="1544" width="4.1796875" style="77" customWidth="1"/>
    <col min="1545" max="1549" width="0" style="77" hidden="1" customWidth="1"/>
    <col min="1550" max="1550" width="9.1796875" style="77"/>
    <col min="1551" max="1551" width="15" style="77" bestFit="1" customWidth="1"/>
    <col min="1552" max="1553" width="8.453125" style="77" customWidth="1"/>
    <col min="1554" max="1556" width="9.1796875" style="77"/>
    <col min="1557" max="1557" width="15" style="77" bestFit="1" customWidth="1"/>
    <col min="1558" max="1792" width="9.1796875" style="77"/>
    <col min="1793" max="1793" width="6.453125" style="77" customWidth="1"/>
    <col min="1794" max="1794" width="6.26953125" style="77" customWidth="1"/>
    <col min="1795" max="1795" width="49.26953125" style="77" customWidth="1"/>
    <col min="1796" max="1796" width="7.54296875" style="77" customWidth="1"/>
    <col min="1797" max="1797" width="7.26953125" style="77" customWidth="1"/>
    <col min="1798" max="1799" width="8.7265625" style="77" customWidth="1"/>
    <col min="1800" max="1800" width="4.1796875" style="77" customWidth="1"/>
    <col min="1801" max="1805" width="0" style="77" hidden="1" customWidth="1"/>
    <col min="1806" max="1806" width="9.1796875" style="77"/>
    <col min="1807" max="1807" width="15" style="77" bestFit="1" customWidth="1"/>
    <col min="1808" max="1809" width="8.453125" style="77" customWidth="1"/>
    <col min="1810" max="1812" width="9.1796875" style="77"/>
    <col min="1813" max="1813" width="15" style="77" bestFit="1" customWidth="1"/>
    <col min="1814" max="2048" width="9.1796875" style="77"/>
    <col min="2049" max="2049" width="6.453125" style="77" customWidth="1"/>
    <col min="2050" max="2050" width="6.26953125" style="77" customWidth="1"/>
    <col min="2051" max="2051" width="49.26953125" style="77" customWidth="1"/>
    <col min="2052" max="2052" width="7.54296875" style="77" customWidth="1"/>
    <col min="2053" max="2053" width="7.26953125" style="77" customWidth="1"/>
    <col min="2054" max="2055" width="8.7265625" style="77" customWidth="1"/>
    <col min="2056" max="2056" width="4.1796875" style="77" customWidth="1"/>
    <col min="2057" max="2061" width="0" style="77" hidden="1" customWidth="1"/>
    <col min="2062" max="2062" width="9.1796875" style="77"/>
    <col min="2063" max="2063" width="15" style="77" bestFit="1" customWidth="1"/>
    <col min="2064" max="2065" width="8.453125" style="77" customWidth="1"/>
    <col min="2066" max="2068" width="9.1796875" style="77"/>
    <col min="2069" max="2069" width="15" style="77" bestFit="1" customWidth="1"/>
    <col min="2070" max="2304" width="9.1796875" style="77"/>
    <col min="2305" max="2305" width="6.453125" style="77" customWidth="1"/>
    <col min="2306" max="2306" width="6.26953125" style="77" customWidth="1"/>
    <col min="2307" max="2307" width="49.26953125" style="77" customWidth="1"/>
    <col min="2308" max="2308" width="7.54296875" style="77" customWidth="1"/>
    <col min="2309" max="2309" width="7.26953125" style="77" customWidth="1"/>
    <col min="2310" max="2311" width="8.7265625" style="77" customWidth="1"/>
    <col min="2312" max="2312" width="4.1796875" style="77" customWidth="1"/>
    <col min="2313" max="2317" width="0" style="77" hidden="1" customWidth="1"/>
    <col min="2318" max="2318" width="9.1796875" style="77"/>
    <col min="2319" max="2319" width="15" style="77" bestFit="1" customWidth="1"/>
    <col min="2320" max="2321" width="8.453125" style="77" customWidth="1"/>
    <col min="2322" max="2324" width="9.1796875" style="77"/>
    <col min="2325" max="2325" width="15" style="77" bestFit="1" customWidth="1"/>
    <col min="2326" max="2560" width="9.1796875" style="77"/>
    <col min="2561" max="2561" width="6.453125" style="77" customWidth="1"/>
    <col min="2562" max="2562" width="6.26953125" style="77" customWidth="1"/>
    <col min="2563" max="2563" width="49.26953125" style="77" customWidth="1"/>
    <col min="2564" max="2564" width="7.54296875" style="77" customWidth="1"/>
    <col min="2565" max="2565" width="7.26953125" style="77" customWidth="1"/>
    <col min="2566" max="2567" width="8.7265625" style="77" customWidth="1"/>
    <col min="2568" max="2568" width="4.1796875" style="77" customWidth="1"/>
    <col min="2569" max="2573" width="0" style="77" hidden="1" customWidth="1"/>
    <col min="2574" max="2574" width="9.1796875" style="77"/>
    <col min="2575" max="2575" width="15" style="77" bestFit="1" customWidth="1"/>
    <col min="2576" max="2577" width="8.453125" style="77" customWidth="1"/>
    <col min="2578" max="2580" width="9.1796875" style="77"/>
    <col min="2581" max="2581" width="15" style="77" bestFit="1" customWidth="1"/>
    <col min="2582" max="2816" width="9.1796875" style="77"/>
    <col min="2817" max="2817" width="6.453125" style="77" customWidth="1"/>
    <col min="2818" max="2818" width="6.26953125" style="77" customWidth="1"/>
    <col min="2819" max="2819" width="49.26953125" style="77" customWidth="1"/>
    <col min="2820" max="2820" width="7.54296875" style="77" customWidth="1"/>
    <col min="2821" max="2821" width="7.26953125" style="77" customWidth="1"/>
    <col min="2822" max="2823" width="8.7265625" style="77" customWidth="1"/>
    <col min="2824" max="2824" width="4.1796875" style="77" customWidth="1"/>
    <col min="2825" max="2829" width="0" style="77" hidden="1" customWidth="1"/>
    <col min="2830" max="2830" width="9.1796875" style="77"/>
    <col min="2831" max="2831" width="15" style="77" bestFit="1" customWidth="1"/>
    <col min="2832" max="2833" width="8.453125" style="77" customWidth="1"/>
    <col min="2834" max="2836" width="9.1796875" style="77"/>
    <col min="2837" max="2837" width="15" style="77" bestFit="1" customWidth="1"/>
    <col min="2838" max="3072" width="9.1796875" style="77"/>
    <col min="3073" max="3073" width="6.453125" style="77" customWidth="1"/>
    <col min="3074" max="3074" width="6.26953125" style="77" customWidth="1"/>
    <col min="3075" max="3075" width="49.26953125" style="77" customWidth="1"/>
    <col min="3076" max="3076" width="7.54296875" style="77" customWidth="1"/>
    <col min="3077" max="3077" width="7.26953125" style="77" customWidth="1"/>
    <col min="3078" max="3079" width="8.7265625" style="77" customWidth="1"/>
    <col min="3080" max="3080" width="4.1796875" style="77" customWidth="1"/>
    <col min="3081" max="3085" width="0" style="77" hidden="1" customWidth="1"/>
    <col min="3086" max="3086" width="9.1796875" style="77"/>
    <col min="3087" max="3087" width="15" style="77" bestFit="1" customWidth="1"/>
    <col min="3088" max="3089" width="8.453125" style="77" customWidth="1"/>
    <col min="3090" max="3092" width="9.1796875" style="77"/>
    <col min="3093" max="3093" width="15" style="77" bestFit="1" customWidth="1"/>
    <col min="3094" max="3328" width="9.1796875" style="77"/>
    <col min="3329" max="3329" width="6.453125" style="77" customWidth="1"/>
    <col min="3330" max="3330" width="6.26953125" style="77" customWidth="1"/>
    <col min="3331" max="3331" width="49.26953125" style="77" customWidth="1"/>
    <col min="3332" max="3332" width="7.54296875" style="77" customWidth="1"/>
    <col min="3333" max="3333" width="7.26953125" style="77" customWidth="1"/>
    <col min="3334" max="3335" width="8.7265625" style="77" customWidth="1"/>
    <col min="3336" max="3336" width="4.1796875" style="77" customWidth="1"/>
    <col min="3337" max="3341" width="0" style="77" hidden="1" customWidth="1"/>
    <col min="3342" max="3342" width="9.1796875" style="77"/>
    <col min="3343" max="3343" width="15" style="77" bestFit="1" customWidth="1"/>
    <col min="3344" max="3345" width="8.453125" style="77" customWidth="1"/>
    <col min="3346" max="3348" width="9.1796875" style="77"/>
    <col min="3349" max="3349" width="15" style="77" bestFit="1" customWidth="1"/>
    <col min="3350" max="3584" width="9.1796875" style="77"/>
    <col min="3585" max="3585" width="6.453125" style="77" customWidth="1"/>
    <col min="3586" max="3586" width="6.26953125" style="77" customWidth="1"/>
    <col min="3587" max="3587" width="49.26953125" style="77" customWidth="1"/>
    <col min="3588" max="3588" width="7.54296875" style="77" customWidth="1"/>
    <col min="3589" max="3589" width="7.26953125" style="77" customWidth="1"/>
    <col min="3590" max="3591" width="8.7265625" style="77" customWidth="1"/>
    <col min="3592" max="3592" width="4.1796875" style="77" customWidth="1"/>
    <col min="3593" max="3597" width="0" style="77" hidden="1" customWidth="1"/>
    <col min="3598" max="3598" width="9.1796875" style="77"/>
    <col min="3599" max="3599" width="15" style="77" bestFit="1" customWidth="1"/>
    <col min="3600" max="3601" width="8.453125" style="77" customWidth="1"/>
    <col min="3602" max="3604" width="9.1796875" style="77"/>
    <col min="3605" max="3605" width="15" style="77" bestFit="1" customWidth="1"/>
    <col min="3606" max="3840" width="9.1796875" style="77"/>
    <col min="3841" max="3841" width="6.453125" style="77" customWidth="1"/>
    <col min="3842" max="3842" width="6.26953125" style="77" customWidth="1"/>
    <col min="3843" max="3843" width="49.26953125" style="77" customWidth="1"/>
    <col min="3844" max="3844" width="7.54296875" style="77" customWidth="1"/>
    <col min="3845" max="3845" width="7.26953125" style="77" customWidth="1"/>
    <col min="3846" max="3847" width="8.7265625" style="77" customWidth="1"/>
    <col min="3848" max="3848" width="4.1796875" style="77" customWidth="1"/>
    <col min="3849" max="3853" width="0" style="77" hidden="1" customWidth="1"/>
    <col min="3854" max="3854" width="9.1796875" style="77"/>
    <col min="3855" max="3855" width="15" style="77" bestFit="1" customWidth="1"/>
    <col min="3856" max="3857" width="8.453125" style="77" customWidth="1"/>
    <col min="3858" max="3860" width="9.1796875" style="77"/>
    <col min="3861" max="3861" width="15" style="77" bestFit="1" customWidth="1"/>
    <col min="3862" max="4096" width="9.1796875" style="77"/>
    <col min="4097" max="4097" width="6.453125" style="77" customWidth="1"/>
    <col min="4098" max="4098" width="6.26953125" style="77" customWidth="1"/>
    <col min="4099" max="4099" width="49.26953125" style="77" customWidth="1"/>
    <col min="4100" max="4100" width="7.54296875" style="77" customWidth="1"/>
    <col min="4101" max="4101" width="7.26953125" style="77" customWidth="1"/>
    <col min="4102" max="4103" width="8.7265625" style="77" customWidth="1"/>
    <col min="4104" max="4104" width="4.1796875" style="77" customWidth="1"/>
    <col min="4105" max="4109" width="0" style="77" hidden="1" customWidth="1"/>
    <col min="4110" max="4110" width="9.1796875" style="77"/>
    <col min="4111" max="4111" width="15" style="77" bestFit="1" customWidth="1"/>
    <col min="4112" max="4113" width="8.453125" style="77" customWidth="1"/>
    <col min="4114" max="4116" width="9.1796875" style="77"/>
    <col min="4117" max="4117" width="15" style="77" bestFit="1" customWidth="1"/>
    <col min="4118" max="4352" width="9.1796875" style="77"/>
    <col min="4353" max="4353" width="6.453125" style="77" customWidth="1"/>
    <col min="4354" max="4354" width="6.26953125" style="77" customWidth="1"/>
    <col min="4355" max="4355" width="49.26953125" style="77" customWidth="1"/>
    <col min="4356" max="4356" width="7.54296875" style="77" customWidth="1"/>
    <col min="4357" max="4357" width="7.26953125" style="77" customWidth="1"/>
    <col min="4358" max="4359" width="8.7265625" style="77" customWidth="1"/>
    <col min="4360" max="4360" width="4.1796875" style="77" customWidth="1"/>
    <col min="4361" max="4365" width="0" style="77" hidden="1" customWidth="1"/>
    <col min="4366" max="4366" width="9.1796875" style="77"/>
    <col min="4367" max="4367" width="15" style="77" bestFit="1" customWidth="1"/>
    <col min="4368" max="4369" width="8.453125" style="77" customWidth="1"/>
    <col min="4370" max="4372" width="9.1796875" style="77"/>
    <col min="4373" max="4373" width="15" style="77" bestFit="1" customWidth="1"/>
    <col min="4374" max="4608" width="9.1796875" style="77"/>
    <col min="4609" max="4609" width="6.453125" style="77" customWidth="1"/>
    <col min="4610" max="4610" width="6.26953125" style="77" customWidth="1"/>
    <col min="4611" max="4611" width="49.26953125" style="77" customWidth="1"/>
    <col min="4612" max="4612" width="7.54296875" style="77" customWidth="1"/>
    <col min="4613" max="4613" width="7.26953125" style="77" customWidth="1"/>
    <col min="4614" max="4615" width="8.7265625" style="77" customWidth="1"/>
    <col min="4616" max="4616" width="4.1796875" style="77" customWidth="1"/>
    <col min="4617" max="4621" width="0" style="77" hidden="1" customWidth="1"/>
    <col min="4622" max="4622" width="9.1796875" style="77"/>
    <col min="4623" max="4623" width="15" style="77" bestFit="1" customWidth="1"/>
    <col min="4624" max="4625" width="8.453125" style="77" customWidth="1"/>
    <col min="4626" max="4628" width="9.1796875" style="77"/>
    <col min="4629" max="4629" width="15" style="77" bestFit="1" customWidth="1"/>
    <col min="4630" max="4864" width="9.1796875" style="77"/>
    <col min="4865" max="4865" width="6.453125" style="77" customWidth="1"/>
    <col min="4866" max="4866" width="6.26953125" style="77" customWidth="1"/>
    <col min="4867" max="4867" width="49.26953125" style="77" customWidth="1"/>
    <col min="4868" max="4868" width="7.54296875" style="77" customWidth="1"/>
    <col min="4869" max="4869" width="7.26953125" style="77" customWidth="1"/>
    <col min="4870" max="4871" width="8.7265625" style="77" customWidth="1"/>
    <col min="4872" max="4872" width="4.1796875" style="77" customWidth="1"/>
    <col min="4873" max="4877" width="0" style="77" hidden="1" customWidth="1"/>
    <col min="4878" max="4878" width="9.1796875" style="77"/>
    <col min="4879" max="4879" width="15" style="77" bestFit="1" customWidth="1"/>
    <col min="4880" max="4881" width="8.453125" style="77" customWidth="1"/>
    <col min="4882" max="4884" width="9.1796875" style="77"/>
    <col min="4885" max="4885" width="15" style="77" bestFit="1" customWidth="1"/>
    <col min="4886" max="5120" width="9.1796875" style="77"/>
    <col min="5121" max="5121" width="6.453125" style="77" customWidth="1"/>
    <col min="5122" max="5122" width="6.26953125" style="77" customWidth="1"/>
    <col min="5123" max="5123" width="49.26953125" style="77" customWidth="1"/>
    <col min="5124" max="5124" width="7.54296875" style="77" customWidth="1"/>
    <col min="5125" max="5125" width="7.26953125" style="77" customWidth="1"/>
    <col min="5126" max="5127" width="8.7265625" style="77" customWidth="1"/>
    <col min="5128" max="5128" width="4.1796875" style="77" customWidth="1"/>
    <col min="5129" max="5133" width="0" style="77" hidden="1" customWidth="1"/>
    <col min="5134" max="5134" width="9.1796875" style="77"/>
    <col min="5135" max="5135" width="15" style="77" bestFit="1" customWidth="1"/>
    <col min="5136" max="5137" width="8.453125" style="77" customWidth="1"/>
    <col min="5138" max="5140" width="9.1796875" style="77"/>
    <col min="5141" max="5141" width="15" style="77" bestFit="1" customWidth="1"/>
    <col min="5142" max="5376" width="9.1796875" style="77"/>
    <col min="5377" max="5377" width="6.453125" style="77" customWidth="1"/>
    <col min="5378" max="5378" width="6.26953125" style="77" customWidth="1"/>
    <col min="5379" max="5379" width="49.26953125" style="77" customWidth="1"/>
    <col min="5380" max="5380" width="7.54296875" style="77" customWidth="1"/>
    <col min="5381" max="5381" width="7.26953125" style="77" customWidth="1"/>
    <col min="5382" max="5383" width="8.7265625" style="77" customWidth="1"/>
    <col min="5384" max="5384" width="4.1796875" style="77" customWidth="1"/>
    <col min="5385" max="5389" width="0" style="77" hidden="1" customWidth="1"/>
    <col min="5390" max="5390" width="9.1796875" style="77"/>
    <col min="5391" max="5391" width="15" style="77" bestFit="1" customWidth="1"/>
    <col min="5392" max="5393" width="8.453125" style="77" customWidth="1"/>
    <col min="5394" max="5396" width="9.1796875" style="77"/>
    <col min="5397" max="5397" width="15" style="77" bestFit="1" customWidth="1"/>
    <col min="5398" max="5632" width="9.1796875" style="77"/>
    <col min="5633" max="5633" width="6.453125" style="77" customWidth="1"/>
    <col min="5634" max="5634" width="6.26953125" style="77" customWidth="1"/>
    <col min="5635" max="5635" width="49.26953125" style="77" customWidth="1"/>
    <col min="5636" max="5636" width="7.54296875" style="77" customWidth="1"/>
    <col min="5637" max="5637" width="7.26953125" style="77" customWidth="1"/>
    <col min="5638" max="5639" width="8.7265625" style="77" customWidth="1"/>
    <col min="5640" max="5640" width="4.1796875" style="77" customWidth="1"/>
    <col min="5641" max="5645" width="0" style="77" hidden="1" customWidth="1"/>
    <col min="5646" max="5646" width="9.1796875" style="77"/>
    <col min="5647" max="5647" width="15" style="77" bestFit="1" customWidth="1"/>
    <col min="5648" max="5649" width="8.453125" style="77" customWidth="1"/>
    <col min="5650" max="5652" width="9.1796875" style="77"/>
    <col min="5653" max="5653" width="15" style="77" bestFit="1" customWidth="1"/>
    <col min="5654" max="5888" width="9.1796875" style="77"/>
    <col min="5889" max="5889" width="6.453125" style="77" customWidth="1"/>
    <col min="5890" max="5890" width="6.26953125" style="77" customWidth="1"/>
    <col min="5891" max="5891" width="49.26953125" style="77" customWidth="1"/>
    <col min="5892" max="5892" width="7.54296875" style="77" customWidth="1"/>
    <col min="5893" max="5893" width="7.26953125" style="77" customWidth="1"/>
    <col min="5894" max="5895" width="8.7265625" style="77" customWidth="1"/>
    <col min="5896" max="5896" width="4.1796875" style="77" customWidth="1"/>
    <col min="5897" max="5901" width="0" style="77" hidden="1" customWidth="1"/>
    <col min="5902" max="5902" width="9.1796875" style="77"/>
    <col min="5903" max="5903" width="15" style="77" bestFit="1" customWidth="1"/>
    <col min="5904" max="5905" width="8.453125" style="77" customWidth="1"/>
    <col min="5906" max="5908" width="9.1796875" style="77"/>
    <col min="5909" max="5909" width="15" style="77" bestFit="1" customWidth="1"/>
    <col min="5910" max="6144" width="9.1796875" style="77"/>
    <col min="6145" max="6145" width="6.453125" style="77" customWidth="1"/>
    <col min="6146" max="6146" width="6.26953125" style="77" customWidth="1"/>
    <col min="6147" max="6147" width="49.26953125" style="77" customWidth="1"/>
    <col min="6148" max="6148" width="7.54296875" style="77" customWidth="1"/>
    <col min="6149" max="6149" width="7.26953125" style="77" customWidth="1"/>
    <col min="6150" max="6151" width="8.7265625" style="77" customWidth="1"/>
    <col min="6152" max="6152" width="4.1796875" style="77" customWidth="1"/>
    <col min="6153" max="6157" width="0" style="77" hidden="1" customWidth="1"/>
    <col min="6158" max="6158" width="9.1796875" style="77"/>
    <col min="6159" max="6159" width="15" style="77" bestFit="1" customWidth="1"/>
    <col min="6160" max="6161" width="8.453125" style="77" customWidth="1"/>
    <col min="6162" max="6164" width="9.1796875" style="77"/>
    <col min="6165" max="6165" width="15" style="77" bestFit="1" customWidth="1"/>
    <col min="6166" max="6400" width="9.1796875" style="77"/>
    <col min="6401" max="6401" width="6.453125" style="77" customWidth="1"/>
    <col min="6402" max="6402" width="6.26953125" style="77" customWidth="1"/>
    <col min="6403" max="6403" width="49.26953125" style="77" customWidth="1"/>
    <col min="6404" max="6404" width="7.54296875" style="77" customWidth="1"/>
    <col min="6405" max="6405" width="7.26953125" style="77" customWidth="1"/>
    <col min="6406" max="6407" width="8.7265625" style="77" customWidth="1"/>
    <col min="6408" max="6408" width="4.1796875" style="77" customWidth="1"/>
    <col min="6409" max="6413" width="0" style="77" hidden="1" customWidth="1"/>
    <col min="6414" max="6414" width="9.1796875" style="77"/>
    <col min="6415" max="6415" width="15" style="77" bestFit="1" customWidth="1"/>
    <col min="6416" max="6417" width="8.453125" style="77" customWidth="1"/>
    <col min="6418" max="6420" width="9.1796875" style="77"/>
    <col min="6421" max="6421" width="15" style="77" bestFit="1" customWidth="1"/>
    <col min="6422" max="6656" width="9.1796875" style="77"/>
    <col min="6657" max="6657" width="6.453125" style="77" customWidth="1"/>
    <col min="6658" max="6658" width="6.26953125" style="77" customWidth="1"/>
    <col min="6659" max="6659" width="49.26953125" style="77" customWidth="1"/>
    <col min="6660" max="6660" width="7.54296875" style="77" customWidth="1"/>
    <col min="6661" max="6661" width="7.26953125" style="77" customWidth="1"/>
    <col min="6662" max="6663" width="8.7265625" style="77" customWidth="1"/>
    <col min="6664" max="6664" width="4.1796875" style="77" customWidth="1"/>
    <col min="6665" max="6669" width="0" style="77" hidden="1" customWidth="1"/>
    <col min="6670" max="6670" width="9.1796875" style="77"/>
    <col min="6671" max="6671" width="15" style="77" bestFit="1" customWidth="1"/>
    <col min="6672" max="6673" width="8.453125" style="77" customWidth="1"/>
    <col min="6674" max="6676" width="9.1796875" style="77"/>
    <col min="6677" max="6677" width="15" style="77" bestFit="1" customWidth="1"/>
    <col min="6678" max="6912" width="9.1796875" style="77"/>
    <col min="6913" max="6913" width="6.453125" style="77" customWidth="1"/>
    <col min="6914" max="6914" width="6.26953125" style="77" customWidth="1"/>
    <col min="6915" max="6915" width="49.26953125" style="77" customWidth="1"/>
    <col min="6916" max="6916" width="7.54296875" style="77" customWidth="1"/>
    <col min="6917" max="6917" width="7.26953125" style="77" customWidth="1"/>
    <col min="6918" max="6919" width="8.7265625" style="77" customWidth="1"/>
    <col min="6920" max="6920" width="4.1796875" style="77" customWidth="1"/>
    <col min="6921" max="6925" width="0" style="77" hidden="1" customWidth="1"/>
    <col min="6926" max="6926" width="9.1796875" style="77"/>
    <col min="6927" max="6927" width="15" style="77" bestFit="1" customWidth="1"/>
    <col min="6928" max="6929" width="8.453125" style="77" customWidth="1"/>
    <col min="6930" max="6932" width="9.1796875" style="77"/>
    <col min="6933" max="6933" width="15" style="77" bestFit="1" customWidth="1"/>
    <col min="6934" max="7168" width="9.1796875" style="77"/>
    <col min="7169" max="7169" width="6.453125" style="77" customWidth="1"/>
    <col min="7170" max="7170" width="6.26953125" style="77" customWidth="1"/>
    <col min="7171" max="7171" width="49.26953125" style="77" customWidth="1"/>
    <col min="7172" max="7172" width="7.54296875" style="77" customWidth="1"/>
    <col min="7173" max="7173" width="7.26953125" style="77" customWidth="1"/>
    <col min="7174" max="7175" width="8.7265625" style="77" customWidth="1"/>
    <col min="7176" max="7176" width="4.1796875" style="77" customWidth="1"/>
    <col min="7177" max="7181" width="0" style="77" hidden="1" customWidth="1"/>
    <col min="7182" max="7182" width="9.1796875" style="77"/>
    <col min="7183" max="7183" width="15" style="77" bestFit="1" customWidth="1"/>
    <col min="7184" max="7185" width="8.453125" style="77" customWidth="1"/>
    <col min="7186" max="7188" width="9.1796875" style="77"/>
    <col min="7189" max="7189" width="15" style="77" bestFit="1" customWidth="1"/>
    <col min="7190" max="7424" width="9.1796875" style="77"/>
    <col min="7425" max="7425" width="6.453125" style="77" customWidth="1"/>
    <col min="7426" max="7426" width="6.26953125" style="77" customWidth="1"/>
    <col min="7427" max="7427" width="49.26953125" style="77" customWidth="1"/>
    <col min="7428" max="7428" width="7.54296875" style="77" customWidth="1"/>
    <col min="7429" max="7429" width="7.26953125" style="77" customWidth="1"/>
    <col min="7430" max="7431" width="8.7265625" style="77" customWidth="1"/>
    <col min="7432" max="7432" width="4.1796875" style="77" customWidth="1"/>
    <col min="7433" max="7437" width="0" style="77" hidden="1" customWidth="1"/>
    <col min="7438" max="7438" width="9.1796875" style="77"/>
    <col min="7439" max="7439" width="15" style="77" bestFit="1" customWidth="1"/>
    <col min="7440" max="7441" width="8.453125" style="77" customWidth="1"/>
    <col min="7442" max="7444" width="9.1796875" style="77"/>
    <col min="7445" max="7445" width="15" style="77" bestFit="1" customWidth="1"/>
    <col min="7446" max="7680" width="9.1796875" style="77"/>
    <col min="7681" max="7681" width="6.453125" style="77" customWidth="1"/>
    <col min="7682" max="7682" width="6.26953125" style="77" customWidth="1"/>
    <col min="7683" max="7683" width="49.26953125" style="77" customWidth="1"/>
    <col min="7684" max="7684" width="7.54296875" style="77" customWidth="1"/>
    <col min="7685" max="7685" width="7.26953125" style="77" customWidth="1"/>
    <col min="7686" max="7687" width="8.7265625" style="77" customWidth="1"/>
    <col min="7688" max="7688" width="4.1796875" style="77" customWidth="1"/>
    <col min="7689" max="7693" width="0" style="77" hidden="1" customWidth="1"/>
    <col min="7694" max="7694" width="9.1796875" style="77"/>
    <col min="7695" max="7695" width="15" style="77" bestFit="1" customWidth="1"/>
    <col min="7696" max="7697" width="8.453125" style="77" customWidth="1"/>
    <col min="7698" max="7700" width="9.1796875" style="77"/>
    <col min="7701" max="7701" width="15" style="77" bestFit="1" customWidth="1"/>
    <col min="7702" max="7936" width="9.1796875" style="77"/>
    <col min="7937" max="7937" width="6.453125" style="77" customWidth="1"/>
    <col min="7938" max="7938" width="6.26953125" style="77" customWidth="1"/>
    <col min="7939" max="7939" width="49.26953125" style="77" customWidth="1"/>
    <col min="7940" max="7940" width="7.54296875" style="77" customWidth="1"/>
    <col min="7941" max="7941" width="7.26953125" style="77" customWidth="1"/>
    <col min="7942" max="7943" width="8.7265625" style="77" customWidth="1"/>
    <col min="7944" max="7944" width="4.1796875" style="77" customWidth="1"/>
    <col min="7945" max="7949" width="0" style="77" hidden="1" customWidth="1"/>
    <col min="7950" max="7950" width="9.1796875" style="77"/>
    <col min="7951" max="7951" width="15" style="77" bestFit="1" customWidth="1"/>
    <col min="7952" max="7953" width="8.453125" style="77" customWidth="1"/>
    <col min="7954" max="7956" width="9.1796875" style="77"/>
    <col min="7957" max="7957" width="15" style="77" bestFit="1" customWidth="1"/>
    <col min="7958" max="8192" width="9.1796875" style="77"/>
    <col min="8193" max="8193" width="6.453125" style="77" customWidth="1"/>
    <col min="8194" max="8194" width="6.26953125" style="77" customWidth="1"/>
    <col min="8195" max="8195" width="49.26953125" style="77" customWidth="1"/>
    <col min="8196" max="8196" width="7.54296875" style="77" customWidth="1"/>
    <col min="8197" max="8197" width="7.26953125" style="77" customWidth="1"/>
    <col min="8198" max="8199" width="8.7265625" style="77" customWidth="1"/>
    <col min="8200" max="8200" width="4.1796875" style="77" customWidth="1"/>
    <col min="8201" max="8205" width="0" style="77" hidden="1" customWidth="1"/>
    <col min="8206" max="8206" width="9.1796875" style="77"/>
    <col min="8207" max="8207" width="15" style="77" bestFit="1" customWidth="1"/>
    <col min="8208" max="8209" width="8.453125" style="77" customWidth="1"/>
    <col min="8210" max="8212" width="9.1796875" style="77"/>
    <col min="8213" max="8213" width="15" style="77" bestFit="1" customWidth="1"/>
    <col min="8214" max="8448" width="9.1796875" style="77"/>
    <col min="8449" max="8449" width="6.453125" style="77" customWidth="1"/>
    <col min="8450" max="8450" width="6.26953125" style="77" customWidth="1"/>
    <col min="8451" max="8451" width="49.26953125" style="77" customWidth="1"/>
    <col min="8452" max="8452" width="7.54296875" style="77" customWidth="1"/>
    <col min="8453" max="8453" width="7.26953125" style="77" customWidth="1"/>
    <col min="8454" max="8455" width="8.7265625" style="77" customWidth="1"/>
    <col min="8456" max="8456" width="4.1796875" style="77" customWidth="1"/>
    <col min="8457" max="8461" width="0" style="77" hidden="1" customWidth="1"/>
    <col min="8462" max="8462" width="9.1796875" style="77"/>
    <col min="8463" max="8463" width="15" style="77" bestFit="1" customWidth="1"/>
    <col min="8464" max="8465" width="8.453125" style="77" customWidth="1"/>
    <col min="8466" max="8468" width="9.1796875" style="77"/>
    <col min="8469" max="8469" width="15" style="77" bestFit="1" customWidth="1"/>
    <col min="8470" max="8704" width="9.1796875" style="77"/>
    <col min="8705" max="8705" width="6.453125" style="77" customWidth="1"/>
    <col min="8706" max="8706" width="6.26953125" style="77" customWidth="1"/>
    <col min="8707" max="8707" width="49.26953125" style="77" customWidth="1"/>
    <col min="8708" max="8708" width="7.54296875" style="77" customWidth="1"/>
    <col min="8709" max="8709" width="7.26953125" style="77" customWidth="1"/>
    <col min="8710" max="8711" width="8.7265625" style="77" customWidth="1"/>
    <col min="8712" max="8712" width="4.1796875" style="77" customWidth="1"/>
    <col min="8713" max="8717" width="0" style="77" hidden="1" customWidth="1"/>
    <col min="8718" max="8718" width="9.1796875" style="77"/>
    <col min="8719" max="8719" width="15" style="77" bestFit="1" customWidth="1"/>
    <col min="8720" max="8721" width="8.453125" style="77" customWidth="1"/>
    <col min="8722" max="8724" width="9.1796875" style="77"/>
    <col min="8725" max="8725" width="15" style="77" bestFit="1" customWidth="1"/>
    <col min="8726" max="8960" width="9.1796875" style="77"/>
    <col min="8961" max="8961" width="6.453125" style="77" customWidth="1"/>
    <col min="8962" max="8962" width="6.26953125" style="77" customWidth="1"/>
    <col min="8963" max="8963" width="49.26953125" style="77" customWidth="1"/>
    <col min="8964" max="8964" width="7.54296875" style="77" customWidth="1"/>
    <col min="8965" max="8965" width="7.26953125" style="77" customWidth="1"/>
    <col min="8966" max="8967" width="8.7265625" style="77" customWidth="1"/>
    <col min="8968" max="8968" width="4.1796875" style="77" customWidth="1"/>
    <col min="8969" max="8973" width="0" style="77" hidden="1" customWidth="1"/>
    <col min="8974" max="8974" width="9.1796875" style="77"/>
    <col min="8975" max="8975" width="15" style="77" bestFit="1" customWidth="1"/>
    <col min="8976" max="8977" width="8.453125" style="77" customWidth="1"/>
    <col min="8978" max="8980" width="9.1796875" style="77"/>
    <col min="8981" max="8981" width="15" style="77" bestFit="1" customWidth="1"/>
    <col min="8982" max="9216" width="9.1796875" style="77"/>
    <col min="9217" max="9217" width="6.453125" style="77" customWidth="1"/>
    <col min="9218" max="9218" width="6.26953125" style="77" customWidth="1"/>
    <col min="9219" max="9219" width="49.26953125" style="77" customWidth="1"/>
    <col min="9220" max="9220" width="7.54296875" style="77" customWidth="1"/>
    <col min="9221" max="9221" width="7.26953125" style="77" customWidth="1"/>
    <col min="9222" max="9223" width="8.7265625" style="77" customWidth="1"/>
    <col min="9224" max="9224" width="4.1796875" style="77" customWidth="1"/>
    <col min="9225" max="9229" width="0" style="77" hidden="1" customWidth="1"/>
    <col min="9230" max="9230" width="9.1796875" style="77"/>
    <col min="9231" max="9231" width="15" style="77" bestFit="1" customWidth="1"/>
    <col min="9232" max="9233" width="8.453125" style="77" customWidth="1"/>
    <col min="9234" max="9236" width="9.1796875" style="77"/>
    <col min="9237" max="9237" width="15" style="77" bestFit="1" customWidth="1"/>
    <col min="9238" max="9472" width="9.1796875" style="77"/>
    <col min="9473" max="9473" width="6.453125" style="77" customWidth="1"/>
    <col min="9474" max="9474" width="6.26953125" style="77" customWidth="1"/>
    <col min="9475" max="9475" width="49.26953125" style="77" customWidth="1"/>
    <col min="9476" max="9476" width="7.54296875" style="77" customWidth="1"/>
    <col min="9477" max="9477" width="7.26953125" style="77" customWidth="1"/>
    <col min="9478" max="9479" width="8.7265625" style="77" customWidth="1"/>
    <col min="9480" max="9480" width="4.1796875" style="77" customWidth="1"/>
    <col min="9481" max="9485" width="0" style="77" hidden="1" customWidth="1"/>
    <col min="9486" max="9486" width="9.1796875" style="77"/>
    <col min="9487" max="9487" width="15" style="77" bestFit="1" customWidth="1"/>
    <col min="9488" max="9489" width="8.453125" style="77" customWidth="1"/>
    <col min="9490" max="9492" width="9.1796875" style="77"/>
    <col min="9493" max="9493" width="15" style="77" bestFit="1" customWidth="1"/>
    <col min="9494" max="9728" width="9.1796875" style="77"/>
    <col min="9729" max="9729" width="6.453125" style="77" customWidth="1"/>
    <col min="9730" max="9730" width="6.26953125" style="77" customWidth="1"/>
    <col min="9731" max="9731" width="49.26953125" style="77" customWidth="1"/>
    <col min="9732" max="9732" width="7.54296875" style="77" customWidth="1"/>
    <col min="9733" max="9733" width="7.26953125" style="77" customWidth="1"/>
    <col min="9734" max="9735" width="8.7265625" style="77" customWidth="1"/>
    <col min="9736" max="9736" width="4.1796875" style="77" customWidth="1"/>
    <col min="9737" max="9741" width="0" style="77" hidden="1" customWidth="1"/>
    <col min="9742" max="9742" width="9.1796875" style="77"/>
    <col min="9743" max="9743" width="15" style="77" bestFit="1" customWidth="1"/>
    <col min="9744" max="9745" width="8.453125" style="77" customWidth="1"/>
    <col min="9746" max="9748" width="9.1796875" style="77"/>
    <col min="9749" max="9749" width="15" style="77" bestFit="1" customWidth="1"/>
    <col min="9750" max="9984" width="9.1796875" style="77"/>
    <col min="9985" max="9985" width="6.453125" style="77" customWidth="1"/>
    <col min="9986" max="9986" width="6.26953125" style="77" customWidth="1"/>
    <col min="9987" max="9987" width="49.26953125" style="77" customWidth="1"/>
    <col min="9988" max="9988" width="7.54296875" style="77" customWidth="1"/>
    <col min="9989" max="9989" width="7.26953125" style="77" customWidth="1"/>
    <col min="9990" max="9991" width="8.7265625" style="77" customWidth="1"/>
    <col min="9992" max="9992" width="4.1796875" style="77" customWidth="1"/>
    <col min="9993" max="9997" width="0" style="77" hidden="1" customWidth="1"/>
    <col min="9998" max="9998" width="9.1796875" style="77"/>
    <col min="9999" max="9999" width="15" style="77" bestFit="1" customWidth="1"/>
    <col min="10000" max="10001" width="8.453125" style="77" customWidth="1"/>
    <col min="10002" max="10004" width="9.1796875" style="77"/>
    <col min="10005" max="10005" width="15" style="77" bestFit="1" customWidth="1"/>
    <col min="10006" max="10240" width="9.1796875" style="77"/>
    <col min="10241" max="10241" width="6.453125" style="77" customWidth="1"/>
    <col min="10242" max="10242" width="6.26953125" style="77" customWidth="1"/>
    <col min="10243" max="10243" width="49.26953125" style="77" customWidth="1"/>
    <col min="10244" max="10244" width="7.54296875" style="77" customWidth="1"/>
    <col min="10245" max="10245" width="7.26953125" style="77" customWidth="1"/>
    <col min="10246" max="10247" width="8.7265625" style="77" customWidth="1"/>
    <col min="10248" max="10248" width="4.1796875" style="77" customWidth="1"/>
    <col min="10249" max="10253" width="0" style="77" hidden="1" customWidth="1"/>
    <col min="10254" max="10254" width="9.1796875" style="77"/>
    <col min="10255" max="10255" width="15" style="77" bestFit="1" customWidth="1"/>
    <col min="10256" max="10257" width="8.453125" style="77" customWidth="1"/>
    <col min="10258" max="10260" width="9.1796875" style="77"/>
    <col min="10261" max="10261" width="15" style="77" bestFit="1" customWidth="1"/>
    <col min="10262" max="10496" width="9.1796875" style="77"/>
    <col min="10497" max="10497" width="6.453125" style="77" customWidth="1"/>
    <col min="10498" max="10498" width="6.26953125" style="77" customWidth="1"/>
    <col min="10499" max="10499" width="49.26953125" style="77" customWidth="1"/>
    <col min="10500" max="10500" width="7.54296875" style="77" customWidth="1"/>
    <col min="10501" max="10501" width="7.26953125" style="77" customWidth="1"/>
    <col min="10502" max="10503" width="8.7265625" style="77" customWidth="1"/>
    <col min="10504" max="10504" width="4.1796875" style="77" customWidth="1"/>
    <col min="10505" max="10509" width="0" style="77" hidden="1" customWidth="1"/>
    <col min="10510" max="10510" width="9.1796875" style="77"/>
    <col min="10511" max="10511" width="15" style="77" bestFit="1" customWidth="1"/>
    <col min="10512" max="10513" width="8.453125" style="77" customWidth="1"/>
    <col min="10514" max="10516" width="9.1796875" style="77"/>
    <col min="10517" max="10517" width="15" style="77" bestFit="1" customWidth="1"/>
    <col min="10518" max="10752" width="9.1796875" style="77"/>
    <col min="10753" max="10753" width="6.453125" style="77" customWidth="1"/>
    <col min="10754" max="10754" width="6.26953125" style="77" customWidth="1"/>
    <col min="10755" max="10755" width="49.26953125" style="77" customWidth="1"/>
    <col min="10756" max="10756" width="7.54296875" style="77" customWidth="1"/>
    <col min="10757" max="10757" width="7.26953125" style="77" customWidth="1"/>
    <col min="10758" max="10759" width="8.7265625" style="77" customWidth="1"/>
    <col min="10760" max="10760" width="4.1796875" style="77" customWidth="1"/>
    <col min="10761" max="10765" width="0" style="77" hidden="1" customWidth="1"/>
    <col min="10766" max="10766" width="9.1796875" style="77"/>
    <col min="10767" max="10767" width="15" style="77" bestFit="1" customWidth="1"/>
    <col min="10768" max="10769" width="8.453125" style="77" customWidth="1"/>
    <col min="10770" max="10772" width="9.1796875" style="77"/>
    <col min="10773" max="10773" width="15" style="77" bestFit="1" customWidth="1"/>
    <col min="10774" max="11008" width="9.1796875" style="77"/>
    <col min="11009" max="11009" width="6.453125" style="77" customWidth="1"/>
    <col min="11010" max="11010" width="6.26953125" style="77" customWidth="1"/>
    <col min="11011" max="11011" width="49.26953125" style="77" customWidth="1"/>
    <col min="11012" max="11012" width="7.54296875" style="77" customWidth="1"/>
    <col min="11013" max="11013" width="7.26953125" style="77" customWidth="1"/>
    <col min="11014" max="11015" width="8.7265625" style="77" customWidth="1"/>
    <col min="11016" max="11016" width="4.1796875" style="77" customWidth="1"/>
    <col min="11017" max="11021" width="0" style="77" hidden="1" customWidth="1"/>
    <col min="11022" max="11022" width="9.1796875" style="77"/>
    <col min="11023" max="11023" width="15" style="77" bestFit="1" customWidth="1"/>
    <col min="11024" max="11025" width="8.453125" style="77" customWidth="1"/>
    <col min="11026" max="11028" width="9.1796875" style="77"/>
    <col min="11029" max="11029" width="15" style="77" bestFit="1" customWidth="1"/>
    <col min="11030" max="11264" width="9.1796875" style="77"/>
    <col min="11265" max="11265" width="6.453125" style="77" customWidth="1"/>
    <col min="11266" max="11266" width="6.26953125" style="77" customWidth="1"/>
    <col min="11267" max="11267" width="49.26953125" style="77" customWidth="1"/>
    <col min="11268" max="11268" width="7.54296875" style="77" customWidth="1"/>
    <col min="11269" max="11269" width="7.26953125" style="77" customWidth="1"/>
    <col min="11270" max="11271" width="8.7265625" style="77" customWidth="1"/>
    <col min="11272" max="11272" width="4.1796875" style="77" customWidth="1"/>
    <col min="11273" max="11277" width="0" style="77" hidden="1" customWidth="1"/>
    <col min="11278" max="11278" width="9.1796875" style="77"/>
    <col min="11279" max="11279" width="15" style="77" bestFit="1" customWidth="1"/>
    <col min="11280" max="11281" width="8.453125" style="77" customWidth="1"/>
    <col min="11282" max="11284" width="9.1796875" style="77"/>
    <col min="11285" max="11285" width="15" style="77" bestFit="1" customWidth="1"/>
    <col min="11286" max="11520" width="9.1796875" style="77"/>
    <col min="11521" max="11521" width="6.453125" style="77" customWidth="1"/>
    <col min="11522" max="11522" width="6.26953125" style="77" customWidth="1"/>
    <col min="11523" max="11523" width="49.26953125" style="77" customWidth="1"/>
    <col min="11524" max="11524" width="7.54296875" style="77" customWidth="1"/>
    <col min="11525" max="11525" width="7.26953125" style="77" customWidth="1"/>
    <col min="11526" max="11527" width="8.7265625" style="77" customWidth="1"/>
    <col min="11528" max="11528" width="4.1796875" style="77" customWidth="1"/>
    <col min="11529" max="11533" width="0" style="77" hidden="1" customWidth="1"/>
    <col min="11534" max="11534" width="9.1796875" style="77"/>
    <col min="11535" max="11535" width="15" style="77" bestFit="1" customWidth="1"/>
    <col min="11536" max="11537" width="8.453125" style="77" customWidth="1"/>
    <col min="11538" max="11540" width="9.1796875" style="77"/>
    <col min="11541" max="11541" width="15" style="77" bestFit="1" customWidth="1"/>
    <col min="11542" max="11776" width="9.1796875" style="77"/>
    <col min="11777" max="11777" width="6.453125" style="77" customWidth="1"/>
    <col min="11778" max="11778" width="6.26953125" style="77" customWidth="1"/>
    <col min="11779" max="11779" width="49.26953125" style="77" customWidth="1"/>
    <col min="11780" max="11780" width="7.54296875" style="77" customWidth="1"/>
    <col min="11781" max="11781" width="7.26953125" style="77" customWidth="1"/>
    <col min="11782" max="11783" width="8.7265625" style="77" customWidth="1"/>
    <col min="11784" max="11784" width="4.1796875" style="77" customWidth="1"/>
    <col min="11785" max="11789" width="0" style="77" hidden="1" customWidth="1"/>
    <col min="11790" max="11790" width="9.1796875" style="77"/>
    <col min="11791" max="11791" width="15" style="77" bestFit="1" customWidth="1"/>
    <col min="11792" max="11793" width="8.453125" style="77" customWidth="1"/>
    <col min="11794" max="11796" width="9.1796875" style="77"/>
    <col min="11797" max="11797" width="15" style="77" bestFit="1" customWidth="1"/>
    <col min="11798" max="12032" width="9.1796875" style="77"/>
    <col min="12033" max="12033" width="6.453125" style="77" customWidth="1"/>
    <col min="12034" max="12034" width="6.26953125" style="77" customWidth="1"/>
    <col min="12035" max="12035" width="49.26953125" style="77" customWidth="1"/>
    <col min="12036" max="12036" width="7.54296875" style="77" customWidth="1"/>
    <col min="12037" max="12037" width="7.26953125" style="77" customWidth="1"/>
    <col min="12038" max="12039" width="8.7265625" style="77" customWidth="1"/>
    <col min="12040" max="12040" width="4.1796875" style="77" customWidth="1"/>
    <col min="12041" max="12045" width="0" style="77" hidden="1" customWidth="1"/>
    <col min="12046" max="12046" width="9.1796875" style="77"/>
    <col min="12047" max="12047" width="15" style="77" bestFit="1" customWidth="1"/>
    <col min="12048" max="12049" width="8.453125" style="77" customWidth="1"/>
    <col min="12050" max="12052" width="9.1796875" style="77"/>
    <col min="12053" max="12053" width="15" style="77" bestFit="1" customWidth="1"/>
    <col min="12054" max="12288" width="9.1796875" style="77"/>
    <col min="12289" max="12289" width="6.453125" style="77" customWidth="1"/>
    <col min="12290" max="12290" width="6.26953125" style="77" customWidth="1"/>
    <col min="12291" max="12291" width="49.26953125" style="77" customWidth="1"/>
    <col min="12292" max="12292" width="7.54296875" style="77" customWidth="1"/>
    <col min="12293" max="12293" width="7.26953125" style="77" customWidth="1"/>
    <col min="12294" max="12295" width="8.7265625" style="77" customWidth="1"/>
    <col min="12296" max="12296" width="4.1796875" style="77" customWidth="1"/>
    <col min="12297" max="12301" width="0" style="77" hidden="1" customWidth="1"/>
    <col min="12302" max="12302" width="9.1796875" style="77"/>
    <col min="12303" max="12303" width="15" style="77" bestFit="1" customWidth="1"/>
    <col min="12304" max="12305" width="8.453125" style="77" customWidth="1"/>
    <col min="12306" max="12308" width="9.1796875" style="77"/>
    <col min="12309" max="12309" width="15" style="77" bestFit="1" customWidth="1"/>
    <col min="12310" max="12544" width="9.1796875" style="77"/>
    <col min="12545" max="12545" width="6.453125" style="77" customWidth="1"/>
    <col min="12546" max="12546" width="6.26953125" style="77" customWidth="1"/>
    <col min="12547" max="12547" width="49.26953125" style="77" customWidth="1"/>
    <col min="12548" max="12548" width="7.54296875" style="77" customWidth="1"/>
    <col min="12549" max="12549" width="7.26953125" style="77" customWidth="1"/>
    <col min="12550" max="12551" width="8.7265625" style="77" customWidth="1"/>
    <col min="12552" max="12552" width="4.1796875" style="77" customWidth="1"/>
    <col min="12553" max="12557" width="0" style="77" hidden="1" customWidth="1"/>
    <col min="12558" max="12558" width="9.1796875" style="77"/>
    <col min="12559" max="12559" width="15" style="77" bestFit="1" customWidth="1"/>
    <col min="12560" max="12561" width="8.453125" style="77" customWidth="1"/>
    <col min="12562" max="12564" width="9.1796875" style="77"/>
    <col min="12565" max="12565" width="15" style="77" bestFit="1" customWidth="1"/>
    <col min="12566" max="12800" width="9.1796875" style="77"/>
    <col min="12801" max="12801" width="6.453125" style="77" customWidth="1"/>
    <col min="12802" max="12802" width="6.26953125" style="77" customWidth="1"/>
    <col min="12803" max="12803" width="49.26953125" style="77" customWidth="1"/>
    <col min="12804" max="12804" width="7.54296875" style="77" customWidth="1"/>
    <col min="12805" max="12805" width="7.26953125" style="77" customWidth="1"/>
    <col min="12806" max="12807" width="8.7265625" style="77" customWidth="1"/>
    <col min="12808" max="12808" width="4.1796875" style="77" customWidth="1"/>
    <col min="12809" max="12813" width="0" style="77" hidden="1" customWidth="1"/>
    <col min="12814" max="12814" width="9.1796875" style="77"/>
    <col min="12815" max="12815" width="15" style="77" bestFit="1" customWidth="1"/>
    <col min="12816" max="12817" width="8.453125" style="77" customWidth="1"/>
    <col min="12818" max="12820" width="9.1796875" style="77"/>
    <col min="12821" max="12821" width="15" style="77" bestFit="1" customWidth="1"/>
    <col min="12822" max="13056" width="9.1796875" style="77"/>
    <col min="13057" max="13057" width="6.453125" style="77" customWidth="1"/>
    <col min="13058" max="13058" width="6.26953125" style="77" customWidth="1"/>
    <col min="13059" max="13059" width="49.26953125" style="77" customWidth="1"/>
    <col min="13060" max="13060" width="7.54296875" style="77" customWidth="1"/>
    <col min="13061" max="13061" width="7.26953125" style="77" customWidth="1"/>
    <col min="13062" max="13063" width="8.7265625" style="77" customWidth="1"/>
    <col min="13064" max="13064" width="4.1796875" style="77" customWidth="1"/>
    <col min="13065" max="13069" width="0" style="77" hidden="1" customWidth="1"/>
    <col min="13070" max="13070" width="9.1796875" style="77"/>
    <col min="13071" max="13071" width="15" style="77" bestFit="1" customWidth="1"/>
    <col min="13072" max="13073" width="8.453125" style="77" customWidth="1"/>
    <col min="13074" max="13076" width="9.1796875" style="77"/>
    <col min="13077" max="13077" width="15" style="77" bestFit="1" customWidth="1"/>
    <col min="13078" max="13312" width="9.1796875" style="77"/>
    <col min="13313" max="13313" width="6.453125" style="77" customWidth="1"/>
    <col min="13314" max="13314" width="6.26953125" style="77" customWidth="1"/>
    <col min="13315" max="13315" width="49.26953125" style="77" customWidth="1"/>
    <col min="13316" max="13316" width="7.54296875" style="77" customWidth="1"/>
    <col min="13317" max="13317" width="7.26953125" style="77" customWidth="1"/>
    <col min="13318" max="13319" width="8.7265625" style="77" customWidth="1"/>
    <col min="13320" max="13320" width="4.1796875" style="77" customWidth="1"/>
    <col min="13321" max="13325" width="0" style="77" hidden="1" customWidth="1"/>
    <col min="13326" max="13326" width="9.1796875" style="77"/>
    <col min="13327" max="13327" width="15" style="77" bestFit="1" customWidth="1"/>
    <col min="13328" max="13329" width="8.453125" style="77" customWidth="1"/>
    <col min="13330" max="13332" width="9.1796875" style="77"/>
    <col min="13333" max="13333" width="15" style="77" bestFit="1" customWidth="1"/>
    <col min="13334" max="13568" width="9.1796875" style="77"/>
    <col min="13569" max="13569" width="6.453125" style="77" customWidth="1"/>
    <col min="13570" max="13570" width="6.26953125" style="77" customWidth="1"/>
    <col min="13571" max="13571" width="49.26953125" style="77" customWidth="1"/>
    <col min="13572" max="13572" width="7.54296875" style="77" customWidth="1"/>
    <col min="13573" max="13573" width="7.26953125" style="77" customWidth="1"/>
    <col min="13574" max="13575" width="8.7265625" style="77" customWidth="1"/>
    <col min="13576" max="13576" width="4.1796875" style="77" customWidth="1"/>
    <col min="13577" max="13581" width="0" style="77" hidden="1" customWidth="1"/>
    <col min="13582" max="13582" width="9.1796875" style="77"/>
    <col min="13583" max="13583" width="15" style="77" bestFit="1" customWidth="1"/>
    <col min="13584" max="13585" width="8.453125" style="77" customWidth="1"/>
    <col min="13586" max="13588" width="9.1796875" style="77"/>
    <col min="13589" max="13589" width="15" style="77" bestFit="1" customWidth="1"/>
    <col min="13590" max="13824" width="9.1796875" style="77"/>
    <col min="13825" max="13825" width="6.453125" style="77" customWidth="1"/>
    <col min="13826" max="13826" width="6.26953125" style="77" customWidth="1"/>
    <col min="13827" max="13827" width="49.26953125" style="77" customWidth="1"/>
    <col min="13828" max="13828" width="7.54296875" style="77" customWidth="1"/>
    <col min="13829" max="13829" width="7.26953125" style="77" customWidth="1"/>
    <col min="13830" max="13831" width="8.7265625" style="77" customWidth="1"/>
    <col min="13832" max="13832" width="4.1796875" style="77" customWidth="1"/>
    <col min="13833" max="13837" width="0" style="77" hidden="1" customWidth="1"/>
    <col min="13838" max="13838" width="9.1796875" style="77"/>
    <col min="13839" max="13839" width="15" style="77" bestFit="1" customWidth="1"/>
    <col min="13840" max="13841" width="8.453125" style="77" customWidth="1"/>
    <col min="13842" max="13844" width="9.1796875" style="77"/>
    <col min="13845" max="13845" width="15" style="77" bestFit="1" customWidth="1"/>
    <col min="13846" max="14080" width="9.1796875" style="77"/>
    <col min="14081" max="14081" width="6.453125" style="77" customWidth="1"/>
    <col min="14082" max="14082" width="6.26953125" style="77" customWidth="1"/>
    <col min="14083" max="14083" width="49.26953125" style="77" customWidth="1"/>
    <col min="14084" max="14084" width="7.54296875" style="77" customWidth="1"/>
    <col min="14085" max="14085" width="7.26953125" style="77" customWidth="1"/>
    <col min="14086" max="14087" width="8.7265625" style="77" customWidth="1"/>
    <col min="14088" max="14088" width="4.1796875" style="77" customWidth="1"/>
    <col min="14089" max="14093" width="0" style="77" hidden="1" customWidth="1"/>
    <col min="14094" max="14094" width="9.1796875" style="77"/>
    <col min="14095" max="14095" width="15" style="77" bestFit="1" customWidth="1"/>
    <col min="14096" max="14097" width="8.453125" style="77" customWidth="1"/>
    <col min="14098" max="14100" width="9.1796875" style="77"/>
    <col min="14101" max="14101" width="15" style="77" bestFit="1" customWidth="1"/>
    <col min="14102" max="14336" width="9.1796875" style="77"/>
    <col min="14337" max="14337" width="6.453125" style="77" customWidth="1"/>
    <col min="14338" max="14338" width="6.26953125" style="77" customWidth="1"/>
    <col min="14339" max="14339" width="49.26953125" style="77" customWidth="1"/>
    <col min="14340" max="14340" width="7.54296875" style="77" customWidth="1"/>
    <col min="14341" max="14341" width="7.26953125" style="77" customWidth="1"/>
    <col min="14342" max="14343" width="8.7265625" style="77" customWidth="1"/>
    <col min="14344" max="14344" width="4.1796875" style="77" customWidth="1"/>
    <col min="14345" max="14349" width="0" style="77" hidden="1" customWidth="1"/>
    <col min="14350" max="14350" width="9.1796875" style="77"/>
    <col min="14351" max="14351" width="15" style="77" bestFit="1" customWidth="1"/>
    <col min="14352" max="14353" width="8.453125" style="77" customWidth="1"/>
    <col min="14354" max="14356" width="9.1796875" style="77"/>
    <col min="14357" max="14357" width="15" style="77" bestFit="1" customWidth="1"/>
    <col min="14358" max="14592" width="9.1796875" style="77"/>
    <col min="14593" max="14593" width="6.453125" style="77" customWidth="1"/>
    <col min="14594" max="14594" width="6.26953125" style="77" customWidth="1"/>
    <col min="14595" max="14595" width="49.26953125" style="77" customWidth="1"/>
    <col min="14596" max="14596" width="7.54296875" style="77" customWidth="1"/>
    <col min="14597" max="14597" width="7.26953125" style="77" customWidth="1"/>
    <col min="14598" max="14599" width="8.7265625" style="77" customWidth="1"/>
    <col min="14600" max="14600" width="4.1796875" style="77" customWidth="1"/>
    <col min="14601" max="14605" width="0" style="77" hidden="1" customWidth="1"/>
    <col min="14606" max="14606" width="9.1796875" style="77"/>
    <col min="14607" max="14607" width="15" style="77" bestFit="1" customWidth="1"/>
    <col min="14608" max="14609" width="8.453125" style="77" customWidth="1"/>
    <col min="14610" max="14612" width="9.1796875" style="77"/>
    <col min="14613" max="14613" width="15" style="77" bestFit="1" customWidth="1"/>
    <col min="14614" max="14848" width="9.1796875" style="77"/>
    <col min="14849" max="14849" width="6.453125" style="77" customWidth="1"/>
    <col min="14850" max="14850" width="6.26953125" style="77" customWidth="1"/>
    <col min="14851" max="14851" width="49.26953125" style="77" customWidth="1"/>
    <col min="14852" max="14852" width="7.54296875" style="77" customWidth="1"/>
    <col min="14853" max="14853" width="7.26953125" style="77" customWidth="1"/>
    <col min="14854" max="14855" width="8.7265625" style="77" customWidth="1"/>
    <col min="14856" max="14856" width="4.1796875" style="77" customWidth="1"/>
    <col min="14857" max="14861" width="0" style="77" hidden="1" customWidth="1"/>
    <col min="14862" max="14862" width="9.1796875" style="77"/>
    <col min="14863" max="14863" width="15" style="77" bestFit="1" customWidth="1"/>
    <col min="14864" max="14865" width="8.453125" style="77" customWidth="1"/>
    <col min="14866" max="14868" width="9.1796875" style="77"/>
    <col min="14869" max="14869" width="15" style="77" bestFit="1" customWidth="1"/>
    <col min="14870" max="15104" width="9.1796875" style="77"/>
    <col min="15105" max="15105" width="6.453125" style="77" customWidth="1"/>
    <col min="15106" max="15106" width="6.26953125" style="77" customWidth="1"/>
    <col min="15107" max="15107" width="49.26953125" style="77" customWidth="1"/>
    <col min="15108" max="15108" width="7.54296875" style="77" customWidth="1"/>
    <col min="15109" max="15109" width="7.26953125" style="77" customWidth="1"/>
    <col min="15110" max="15111" width="8.7265625" style="77" customWidth="1"/>
    <col min="15112" max="15112" width="4.1796875" style="77" customWidth="1"/>
    <col min="15113" max="15117" width="0" style="77" hidden="1" customWidth="1"/>
    <col min="15118" max="15118" width="9.1796875" style="77"/>
    <col min="15119" max="15119" width="15" style="77" bestFit="1" customWidth="1"/>
    <col min="15120" max="15121" width="8.453125" style="77" customWidth="1"/>
    <col min="15122" max="15124" width="9.1796875" style="77"/>
    <col min="15125" max="15125" width="15" style="77" bestFit="1" customWidth="1"/>
    <col min="15126" max="15360" width="9.1796875" style="77"/>
    <col min="15361" max="15361" width="6.453125" style="77" customWidth="1"/>
    <col min="15362" max="15362" width="6.26953125" style="77" customWidth="1"/>
    <col min="15363" max="15363" width="49.26953125" style="77" customWidth="1"/>
    <col min="15364" max="15364" width="7.54296875" style="77" customWidth="1"/>
    <col min="15365" max="15365" width="7.26953125" style="77" customWidth="1"/>
    <col min="15366" max="15367" width="8.7265625" style="77" customWidth="1"/>
    <col min="15368" max="15368" width="4.1796875" style="77" customWidth="1"/>
    <col min="15369" max="15373" width="0" style="77" hidden="1" customWidth="1"/>
    <col min="15374" max="15374" width="9.1796875" style="77"/>
    <col min="15375" max="15375" width="15" style="77" bestFit="1" customWidth="1"/>
    <col min="15376" max="15377" width="8.453125" style="77" customWidth="1"/>
    <col min="15378" max="15380" width="9.1796875" style="77"/>
    <col min="15381" max="15381" width="15" style="77" bestFit="1" customWidth="1"/>
    <col min="15382" max="15616" width="9.1796875" style="77"/>
    <col min="15617" max="15617" width="6.453125" style="77" customWidth="1"/>
    <col min="15618" max="15618" width="6.26953125" style="77" customWidth="1"/>
    <col min="15619" max="15619" width="49.26953125" style="77" customWidth="1"/>
    <col min="15620" max="15620" width="7.54296875" style="77" customWidth="1"/>
    <col min="15621" max="15621" width="7.26953125" style="77" customWidth="1"/>
    <col min="15622" max="15623" width="8.7265625" style="77" customWidth="1"/>
    <col min="15624" max="15624" width="4.1796875" style="77" customWidth="1"/>
    <col min="15625" max="15629" width="0" style="77" hidden="1" customWidth="1"/>
    <col min="15630" max="15630" width="9.1796875" style="77"/>
    <col min="15631" max="15631" width="15" style="77" bestFit="1" customWidth="1"/>
    <col min="15632" max="15633" width="8.453125" style="77" customWidth="1"/>
    <col min="15634" max="15636" width="9.1796875" style="77"/>
    <col min="15637" max="15637" width="15" style="77" bestFit="1" customWidth="1"/>
    <col min="15638" max="15872" width="9.1796875" style="77"/>
    <col min="15873" max="15873" width="6.453125" style="77" customWidth="1"/>
    <col min="15874" max="15874" width="6.26953125" style="77" customWidth="1"/>
    <col min="15875" max="15875" width="49.26953125" style="77" customWidth="1"/>
    <col min="15876" max="15876" width="7.54296875" style="77" customWidth="1"/>
    <col min="15877" max="15877" width="7.26953125" style="77" customWidth="1"/>
    <col min="15878" max="15879" width="8.7265625" style="77" customWidth="1"/>
    <col min="15880" max="15880" width="4.1796875" style="77" customWidth="1"/>
    <col min="15881" max="15885" width="0" style="77" hidden="1" customWidth="1"/>
    <col min="15886" max="15886" width="9.1796875" style="77"/>
    <col min="15887" max="15887" width="15" style="77" bestFit="1" customWidth="1"/>
    <col min="15888" max="15889" width="8.453125" style="77" customWidth="1"/>
    <col min="15890" max="15892" width="9.1796875" style="77"/>
    <col min="15893" max="15893" width="15" style="77" bestFit="1" customWidth="1"/>
    <col min="15894" max="16128" width="9.1796875" style="77"/>
    <col min="16129" max="16129" width="6.453125" style="77" customWidth="1"/>
    <col min="16130" max="16130" width="6.26953125" style="77" customWidth="1"/>
    <col min="16131" max="16131" width="49.26953125" style="77" customWidth="1"/>
    <col min="16132" max="16132" width="7.54296875" style="77" customWidth="1"/>
    <col min="16133" max="16133" width="7.26953125" style="77" customWidth="1"/>
    <col min="16134" max="16135" width="8.7265625" style="77" customWidth="1"/>
    <col min="16136" max="16136" width="4.1796875" style="77" customWidth="1"/>
    <col min="16137" max="16141" width="0" style="77" hidden="1" customWidth="1"/>
    <col min="16142" max="16142" width="9.1796875" style="77"/>
    <col min="16143" max="16143" width="15" style="77" bestFit="1" customWidth="1"/>
    <col min="16144" max="16145" width="8.453125" style="77" customWidth="1"/>
    <col min="16146" max="16148" width="9.1796875" style="77"/>
    <col min="16149" max="16149" width="15" style="77" bestFit="1" customWidth="1"/>
    <col min="16150" max="16384" width="9.1796875" style="77"/>
  </cols>
  <sheetData>
    <row r="1" spans="1:17" s="59" customFormat="1" ht="20.5" thickBot="1">
      <c r="A1" s="57" t="s">
        <v>635</v>
      </c>
      <c r="B1" s="58" t="s">
        <v>636</v>
      </c>
      <c r="C1" s="59" t="s">
        <v>637</v>
      </c>
      <c r="D1" s="60" t="s">
        <v>80</v>
      </c>
      <c r="E1" s="60" t="s">
        <v>638</v>
      </c>
      <c r="F1" s="60" t="s">
        <v>82</v>
      </c>
      <c r="G1" s="60" t="s">
        <v>639</v>
      </c>
      <c r="I1" s="61" t="s">
        <v>93</v>
      </c>
      <c r="J1" s="61" t="s">
        <v>640</v>
      </c>
      <c r="K1" s="61" t="s">
        <v>641</v>
      </c>
      <c r="L1" s="61" t="s">
        <v>642</v>
      </c>
      <c r="M1" s="61" t="s">
        <v>643</v>
      </c>
      <c r="O1" s="57"/>
      <c r="P1" s="57"/>
      <c r="Q1" s="57"/>
    </row>
    <row r="2" spans="1:17" s="66" customFormat="1" ht="10.5" thickTop="1">
      <c r="A2" s="62"/>
      <c r="B2" s="63"/>
      <c r="C2" s="64"/>
      <c r="D2" s="63"/>
      <c r="E2" s="63"/>
      <c r="F2" s="473"/>
      <c r="G2" s="65"/>
      <c r="I2" s="67"/>
      <c r="J2" s="67"/>
      <c r="K2" s="68"/>
      <c r="L2" s="67"/>
      <c r="M2" s="67"/>
      <c r="O2" s="69"/>
      <c r="P2" s="69"/>
      <c r="Q2" s="69"/>
    </row>
    <row r="3" spans="1:17" s="66" customFormat="1" ht="10.5">
      <c r="A3" s="70" t="s">
        <v>644</v>
      </c>
      <c r="B3" s="71"/>
      <c r="C3" s="72"/>
      <c r="D3" s="71"/>
      <c r="E3" s="71"/>
      <c r="F3" s="448"/>
      <c r="G3" s="73"/>
      <c r="I3" s="74"/>
      <c r="J3" s="74"/>
      <c r="K3" s="75"/>
      <c r="L3" s="74"/>
      <c r="M3" s="74"/>
      <c r="O3" s="69"/>
      <c r="P3" s="69"/>
      <c r="Q3" s="69"/>
    </row>
    <row r="4" spans="1:17" s="66" customFormat="1" ht="20">
      <c r="A4" s="58">
        <v>1</v>
      </c>
      <c r="B4" s="76" t="s">
        <v>645</v>
      </c>
      <c r="C4" s="77" t="s">
        <v>646</v>
      </c>
      <c r="D4" s="58">
        <v>1</v>
      </c>
      <c r="E4" s="58" t="s">
        <v>402</v>
      </c>
      <c r="F4" s="445">
        <v>0</v>
      </c>
      <c r="G4" s="78">
        <f>D4*F4</f>
        <v>0</v>
      </c>
      <c r="I4" s="74"/>
      <c r="J4" s="74">
        <v>63900</v>
      </c>
      <c r="K4" s="79">
        <v>0.18</v>
      </c>
      <c r="L4" s="74">
        <f>J4*K4</f>
        <v>11502</v>
      </c>
      <c r="M4" s="74">
        <f>L4+J4</f>
        <v>75402</v>
      </c>
      <c r="O4" s="69"/>
      <c r="P4" s="69"/>
      <c r="Q4" s="69"/>
    </row>
    <row r="5" spans="1:17" s="66" customFormat="1" ht="20">
      <c r="A5" s="58"/>
      <c r="B5" s="76"/>
      <c r="C5" s="77" t="s">
        <v>647</v>
      </c>
      <c r="D5" s="58"/>
      <c r="E5" s="58"/>
      <c r="F5" s="445"/>
      <c r="G5" s="78"/>
      <c r="I5" s="74"/>
      <c r="J5" s="74"/>
      <c r="K5" s="79"/>
      <c r="L5" s="74"/>
      <c r="M5" s="74"/>
      <c r="O5" s="69"/>
      <c r="P5" s="69"/>
      <c r="Q5" s="69"/>
    </row>
    <row r="6" spans="1:17" s="66" customFormat="1" ht="70">
      <c r="A6" s="58"/>
      <c r="B6" s="76"/>
      <c r="C6" s="80" t="s">
        <v>648</v>
      </c>
      <c r="D6" s="58"/>
      <c r="E6" s="58"/>
      <c r="F6" s="445"/>
      <c r="G6" s="78"/>
      <c r="I6" s="74"/>
      <c r="J6" s="74"/>
      <c r="K6" s="79"/>
      <c r="L6" s="74"/>
      <c r="M6" s="74"/>
      <c r="O6" s="69"/>
      <c r="P6" s="69"/>
      <c r="Q6" s="69"/>
    </row>
    <row r="7" spans="1:17" s="66" customFormat="1" ht="20">
      <c r="A7" s="58"/>
      <c r="B7" s="76"/>
      <c r="C7" s="80" t="s">
        <v>649</v>
      </c>
      <c r="D7" s="58"/>
      <c r="E7" s="58"/>
      <c r="F7" s="445"/>
      <c r="G7" s="78"/>
      <c r="I7" s="74"/>
      <c r="J7" s="74"/>
      <c r="K7" s="79"/>
      <c r="L7" s="74"/>
      <c r="M7" s="74"/>
      <c r="O7" s="69"/>
      <c r="P7" s="69"/>
      <c r="Q7" s="69"/>
    </row>
    <row r="8" spans="1:17" s="66" customFormat="1">
      <c r="A8" s="58"/>
      <c r="B8" s="76"/>
      <c r="C8" s="80"/>
      <c r="D8" s="58"/>
      <c r="E8" s="58"/>
      <c r="F8" s="445"/>
      <c r="G8" s="78"/>
      <c r="I8" s="74"/>
      <c r="J8" s="74"/>
      <c r="K8" s="79"/>
      <c r="L8" s="74"/>
      <c r="M8" s="74"/>
      <c r="O8" s="69"/>
      <c r="P8" s="69"/>
      <c r="Q8" s="69"/>
    </row>
    <row r="9" spans="1:17" s="66" customFormat="1">
      <c r="A9" s="58"/>
      <c r="B9" s="76"/>
      <c r="C9" s="81" t="s">
        <v>650</v>
      </c>
      <c r="D9" s="58"/>
      <c r="E9" s="58"/>
      <c r="F9" s="445"/>
      <c r="G9" s="78"/>
      <c r="I9" s="74"/>
      <c r="J9" s="74"/>
      <c r="K9" s="79"/>
      <c r="L9" s="74"/>
      <c r="M9" s="74"/>
      <c r="O9" s="69"/>
      <c r="P9" s="69"/>
      <c r="Q9" s="69"/>
    </row>
    <row r="10" spans="1:17" s="66" customFormat="1">
      <c r="A10" s="58" t="s">
        <v>651</v>
      </c>
      <c r="B10" s="76" t="s">
        <v>645</v>
      </c>
      <c r="C10" s="77" t="s">
        <v>652</v>
      </c>
      <c r="D10" s="58">
        <v>1</v>
      </c>
      <c r="E10" s="58" t="s">
        <v>653</v>
      </c>
      <c r="F10" s="445">
        <v>0</v>
      </c>
      <c r="G10" s="78">
        <f>D10*F10</f>
        <v>0</v>
      </c>
      <c r="I10" s="74"/>
      <c r="J10" s="74">
        <v>890</v>
      </c>
      <c r="K10" s="79">
        <v>0.22</v>
      </c>
      <c r="L10" s="74">
        <f>J10*K10</f>
        <v>195.8</v>
      </c>
      <c r="M10" s="74">
        <f>L10+J10</f>
        <v>1085.8</v>
      </c>
      <c r="O10" s="69"/>
      <c r="P10" s="69"/>
      <c r="Q10" s="69"/>
    </row>
    <row r="11" spans="1:17" s="66" customFormat="1">
      <c r="A11" s="58" t="s">
        <v>654</v>
      </c>
      <c r="B11" s="76" t="s">
        <v>645</v>
      </c>
      <c r="C11" s="77" t="s">
        <v>655</v>
      </c>
      <c r="D11" s="58">
        <v>1</v>
      </c>
      <c r="E11" s="58" t="s">
        <v>402</v>
      </c>
      <c r="F11" s="445">
        <v>0</v>
      </c>
      <c r="G11" s="78">
        <f>D11*F11</f>
        <v>0</v>
      </c>
      <c r="I11" s="74"/>
      <c r="J11" s="74">
        <v>790</v>
      </c>
      <c r="K11" s="79">
        <v>0.22</v>
      </c>
      <c r="L11" s="74">
        <f>J11*K11</f>
        <v>173.8</v>
      </c>
      <c r="M11" s="74">
        <f>L11+J11</f>
        <v>963.8</v>
      </c>
      <c r="O11" s="69"/>
      <c r="P11" s="69"/>
      <c r="Q11" s="69"/>
    </row>
    <row r="12" spans="1:17" s="66" customFormat="1" ht="20">
      <c r="A12" s="58" t="s">
        <v>656</v>
      </c>
      <c r="B12" s="76" t="s">
        <v>645</v>
      </c>
      <c r="C12" s="77" t="s">
        <v>657</v>
      </c>
      <c r="D12" s="58">
        <v>1</v>
      </c>
      <c r="E12" s="58" t="s">
        <v>402</v>
      </c>
      <c r="F12" s="445">
        <v>0</v>
      </c>
      <c r="G12" s="78">
        <f>D12*F12</f>
        <v>0</v>
      </c>
      <c r="I12" s="74"/>
      <c r="J12" s="74">
        <v>2690</v>
      </c>
      <c r="K12" s="79">
        <v>0.22</v>
      </c>
      <c r="L12" s="74">
        <f>J12*K12</f>
        <v>591.79999999999995</v>
      </c>
      <c r="M12" s="74">
        <f>L12+J12</f>
        <v>3281.8</v>
      </c>
      <c r="O12" s="69"/>
      <c r="P12" s="69"/>
      <c r="Q12" s="69"/>
    </row>
    <row r="13" spans="1:17" s="66" customFormat="1">
      <c r="A13" s="58"/>
      <c r="B13" s="76"/>
      <c r="C13" s="77"/>
      <c r="D13" s="58"/>
      <c r="E13" s="58"/>
      <c r="F13" s="445"/>
      <c r="G13" s="78"/>
      <c r="I13" s="74"/>
      <c r="J13" s="74"/>
      <c r="K13" s="79"/>
      <c r="L13" s="74"/>
      <c r="M13" s="74"/>
      <c r="O13" s="69"/>
      <c r="P13" s="69"/>
      <c r="Q13" s="69"/>
    </row>
    <row r="14" spans="1:17" s="66" customFormat="1">
      <c r="A14" s="58">
        <v>2</v>
      </c>
      <c r="B14" s="76"/>
      <c r="C14" s="82" t="s">
        <v>658</v>
      </c>
      <c r="D14" s="58"/>
      <c r="E14" s="58"/>
      <c r="F14" s="445"/>
      <c r="G14" s="78"/>
      <c r="I14" s="74"/>
      <c r="J14" s="74"/>
      <c r="K14" s="79"/>
      <c r="L14" s="74"/>
      <c r="M14" s="74"/>
      <c r="O14" s="69"/>
      <c r="P14" s="69"/>
      <c r="Q14" s="69"/>
    </row>
    <row r="15" spans="1:17" s="66" customFormat="1">
      <c r="A15" s="58"/>
      <c r="B15" s="76"/>
      <c r="C15" s="77" t="s">
        <v>659</v>
      </c>
      <c r="D15" s="58"/>
      <c r="E15" s="58"/>
      <c r="F15" s="445"/>
      <c r="G15" s="78"/>
      <c r="I15" s="74"/>
      <c r="J15" s="74"/>
      <c r="K15" s="79"/>
      <c r="L15" s="74"/>
      <c r="M15" s="74"/>
      <c r="O15" s="69"/>
      <c r="P15" s="69"/>
      <c r="Q15" s="69"/>
    </row>
    <row r="16" spans="1:17" s="66" customFormat="1">
      <c r="A16" s="58"/>
      <c r="B16" s="76"/>
      <c r="C16" s="82" t="s">
        <v>660</v>
      </c>
      <c r="D16" s="58"/>
      <c r="E16" s="58"/>
      <c r="F16" s="445"/>
      <c r="G16" s="78"/>
      <c r="I16" s="74"/>
      <c r="J16" s="74"/>
      <c r="K16" s="79"/>
      <c r="L16" s="74"/>
      <c r="M16" s="74"/>
      <c r="O16" s="69"/>
      <c r="P16" s="69"/>
      <c r="Q16" s="69"/>
    </row>
    <row r="17" spans="1:17" s="66" customFormat="1">
      <c r="A17" s="58" t="s">
        <v>661</v>
      </c>
      <c r="B17" s="76" t="s">
        <v>645</v>
      </c>
      <c r="C17" s="77" t="s">
        <v>662</v>
      </c>
      <c r="D17" s="58">
        <v>1</v>
      </c>
      <c r="E17" s="58" t="s">
        <v>402</v>
      </c>
      <c r="F17" s="445">
        <v>0</v>
      </c>
      <c r="G17" s="78">
        <f>D17*F17</f>
        <v>0</v>
      </c>
      <c r="I17" s="74"/>
      <c r="J17" s="74">
        <v>3290</v>
      </c>
      <c r="K17" s="79">
        <v>0.22</v>
      </c>
      <c r="L17" s="74">
        <f>J17*K17</f>
        <v>723.8</v>
      </c>
      <c r="M17" s="74">
        <f>L17+J17</f>
        <v>4013.8</v>
      </c>
      <c r="O17" s="69"/>
      <c r="P17" s="69"/>
      <c r="Q17" s="69"/>
    </row>
    <row r="18" spans="1:17" s="66" customFormat="1">
      <c r="A18" s="58" t="s">
        <v>663</v>
      </c>
      <c r="B18" s="76" t="s">
        <v>645</v>
      </c>
      <c r="C18" s="77" t="s">
        <v>664</v>
      </c>
      <c r="D18" s="58">
        <v>2</v>
      </c>
      <c r="E18" s="58" t="s">
        <v>402</v>
      </c>
      <c r="F18" s="445">
        <v>0</v>
      </c>
      <c r="G18" s="78">
        <f>D18*F18</f>
        <v>0</v>
      </c>
      <c r="I18" s="74"/>
      <c r="J18" s="74">
        <v>1090</v>
      </c>
      <c r="K18" s="79">
        <v>0.22</v>
      </c>
      <c r="L18" s="74">
        <f>J18*K18</f>
        <v>239.8</v>
      </c>
      <c r="M18" s="74">
        <f>L18+J18</f>
        <v>1329.8</v>
      </c>
      <c r="O18" s="69"/>
      <c r="P18" s="69"/>
      <c r="Q18" s="69"/>
    </row>
    <row r="19" spans="1:17" s="66" customFormat="1">
      <c r="A19" s="58" t="s">
        <v>665</v>
      </c>
      <c r="B19" s="76" t="s">
        <v>645</v>
      </c>
      <c r="C19" s="77" t="s">
        <v>666</v>
      </c>
      <c r="D19" s="58">
        <v>1</v>
      </c>
      <c r="E19" s="58" t="s">
        <v>402</v>
      </c>
      <c r="F19" s="445">
        <v>0</v>
      </c>
      <c r="G19" s="78">
        <f>D19*F19</f>
        <v>0</v>
      </c>
      <c r="I19" s="74"/>
      <c r="J19" s="74">
        <v>890</v>
      </c>
      <c r="K19" s="79">
        <v>0.22</v>
      </c>
      <c r="L19" s="74">
        <f>J19*K19</f>
        <v>195.8</v>
      </c>
      <c r="M19" s="74">
        <f>L19+J19</f>
        <v>1085.8</v>
      </c>
      <c r="O19" s="69"/>
      <c r="P19" s="69"/>
      <c r="Q19" s="69"/>
    </row>
    <row r="20" spans="1:17" s="66" customFormat="1">
      <c r="B20" s="76"/>
      <c r="C20" s="82" t="s">
        <v>667</v>
      </c>
      <c r="D20" s="58"/>
      <c r="E20" s="58"/>
      <c r="F20" s="445"/>
      <c r="G20" s="78"/>
      <c r="I20" s="74"/>
      <c r="J20" s="74"/>
      <c r="K20" s="79"/>
      <c r="L20" s="74"/>
      <c r="M20" s="74"/>
      <c r="O20" s="69"/>
      <c r="P20" s="69"/>
      <c r="Q20" s="69"/>
    </row>
    <row r="21" spans="1:17" s="66" customFormat="1">
      <c r="A21" s="58" t="s">
        <v>668</v>
      </c>
      <c r="B21" s="76" t="s">
        <v>645</v>
      </c>
      <c r="C21" s="77" t="s">
        <v>669</v>
      </c>
      <c r="D21" s="58">
        <v>1</v>
      </c>
      <c r="E21" s="58" t="s">
        <v>402</v>
      </c>
      <c r="F21" s="445">
        <v>0</v>
      </c>
      <c r="G21" s="78">
        <f>D21*F21</f>
        <v>0</v>
      </c>
      <c r="I21" s="74"/>
      <c r="J21" s="74">
        <v>920</v>
      </c>
      <c r="K21" s="79">
        <v>0.22</v>
      </c>
      <c r="L21" s="74">
        <f>J21*K21</f>
        <v>202.4</v>
      </c>
      <c r="M21" s="74">
        <f>L21+J21</f>
        <v>1122.4000000000001</v>
      </c>
      <c r="O21" s="69"/>
      <c r="P21" s="69"/>
      <c r="Q21" s="69"/>
    </row>
    <row r="22" spans="1:17" s="66" customFormat="1">
      <c r="A22" s="58" t="s">
        <v>670</v>
      </c>
      <c r="B22" s="76" t="s">
        <v>645</v>
      </c>
      <c r="C22" s="77" t="s">
        <v>671</v>
      </c>
      <c r="D22" s="58">
        <v>12</v>
      </c>
      <c r="E22" s="58" t="s">
        <v>304</v>
      </c>
      <c r="F22" s="445">
        <v>0</v>
      </c>
      <c r="G22" s="78">
        <f>D22*F22</f>
        <v>0</v>
      </c>
      <c r="I22" s="74"/>
      <c r="J22" s="74">
        <v>390</v>
      </c>
      <c r="K22" s="79">
        <v>0.22</v>
      </c>
      <c r="L22" s="74">
        <f>J22*K22</f>
        <v>85.8</v>
      </c>
      <c r="M22" s="74">
        <f>L22+J22</f>
        <v>475.8</v>
      </c>
      <c r="O22" s="69"/>
      <c r="P22" s="69"/>
      <c r="Q22" s="69"/>
    </row>
    <row r="23" spans="1:17" s="66" customFormat="1">
      <c r="A23" s="58" t="s">
        <v>672</v>
      </c>
      <c r="B23" s="76" t="s">
        <v>645</v>
      </c>
      <c r="C23" s="77" t="s">
        <v>673</v>
      </c>
      <c r="D23" s="58">
        <v>1</v>
      </c>
      <c r="E23" s="58" t="s">
        <v>674</v>
      </c>
      <c r="F23" s="445">
        <v>0</v>
      </c>
      <c r="G23" s="78">
        <f>D23*F23</f>
        <v>0</v>
      </c>
      <c r="I23" s="74"/>
      <c r="J23" s="74">
        <v>1790</v>
      </c>
      <c r="K23" s="79">
        <v>0.22</v>
      </c>
      <c r="L23" s="74">
        <f>J23*K23</f>
        <v>393.8</v>
      </c>
      <c r="M23" s="74">
        <f>L23+J23</f>
        <v>2183.8000000000002</v>
      </c>
      <c r="O23" s="69"/>
      <c r="P23" s="69"/>
      <c r="Q23" s="69"/>
    </row>
    <row r="24" spans="1:17" s="66" customFormat="1">
      <c r="A24" s="69"/>
      <c r="B24" s="76"/>
      <c r="C24" s="77"/>
      <c r="D24" s="58"/>
      <c r="E24" s="58"/>
      <c r="F24" s="445"/>
      <c r="G24" s="78"/>
      <c r="I24" s="74"/>
      <c r="J24" s="74"/>
      <c r="K24" s="79"/>
      <c r="L24" s="74"/>
      <c r="M24" s="74"/>
      <c r="O24" s="69"/>
      <c r="P24" s="69"/>
      <c r="Q24" s="69"/>
    </row>
    <row r="25" spans="1:17" s="66" customFormat="1">
      <c r="A25" s="69" t="s">
        <v>675</v>
      </c>
      <c r="B25" s="76" t="s">
        <v>676</v>
      </c>
      <c r="C25" s="77" t="s">
        <v>677</v>
      </c>
      <c r="D25" s="58">
        <v>1</v>
      </c>
      <c r="E25" s="58" t="s">
        <v>674</v>
      </c>
      <c r="F25" s="445">
        <v>0</v>
      </c>
      <c r="G25" s="78">
        <f>D25*F25</f>
        <v>0</v>
      </c>
      <c r="I25" s="74"/>
      <c r="J25" s="74"/>
      <c r="K25" s="79">
        <v>0.22</v>
      </c>
      <c r="L25" s="74">
        <f>J25*K25</f>
        <v>0</v>
      </c>
      <c r="M25" s="74">
        <f>L25+J25</f>
        <v>0</v>
      </c>
      <c r="O25" s="69"/>
      <c r="P25" s="69"/>
      <c r="Q25" s="69"/>
    </row>
    <row r="26" spans="1:17" s="66" customFormat="1">
      <c r="A26" s="83"/>
      <c r="B26" s="84"/>
      <c r="C26" s="85"/>
      <c r="D26" s="71"/>
      <c r="E26" s="71"/>
      <c r="F26" s="446"/>
      <c r="G26" s="86"/>
      <c r="I26" s="74"/>
      <c r="J26" s="74"/>
      <c r="K26" s="79"/>
      <c r="L26" s="74"/>
      <c r="M26" s="74"/>
      <c r="O26" s="69"/>
      <c r="P26" s="69"/>
      <c r="Q26" s="69"/>
    </row>
    <row r="27" spans="1:17" s="66" customFormat="1" ht="10.5">
      <c r="A27" s="87" t="s">
        <v>678</v>
      </c>
      <c r="B27" s="88"/>
      <c r="C27" s="89"/>
      <c r="D27" s="90"/>
      <c r="E27" s="90"/>
      <c r="F27" s="447"/>
      <c r="G27" s="91">
        <f>SUM(G4:G26)</f>
        <v>0</v>
      </c>
      <c r="I27" s="74"/>
      <c r="J27" s="74"/>
      <c r="K27" s="75"/>
      <c r="L27" s="74"/>
      <c r="M27" s="74"/>
      <c r="O27" s="69"/>
      <c r="P27" s="69"/>
      <c r="Q27" s="69"/>
    </row>
    <row r="28" spans="1:17" s="66" customFormat="1" ht="10.5">
      <c r="A28" s="87"/>
      <c r="B28" s="88"/>
      <c r="C28" s="89"/>
      <c r="D28" s="90"/>
      <c r="E28" s="90"/>
      <c r="F28" s="447"/>
      <c r="G28" s="91"/>
      <c r="I28" s="74"/>
      <c r="J28" s="74"/>
      <c r="K28" s="75"/>
      <c r="L28" s="74"/>
      <c r="M28" s="74"/>
      <c r="O28" s="69"/>
      <c r="P28" s="69"/>
      <c r="Q28" s="69"/>
    </row>
    <row r="29" spans="1:17" s="66" customFormat="1" ht="10.5">
      <c r="A29" s="87"/>
      <c r="B29" s="88"/>
      <c r="C29" s="89"/>
      <c r="D29" s="90"/>
      <c r="E29" s="90"/>
      <c r="F29" s="447"/>
      <c r="G29" s="91"/>
      <c r="I29" s="74"/>
      <c r="J29" s="74"/>
      <c r="K29" s="75"/>
      <c r="L29" s="74"/>
      <c r="M29" s="74"/>
      <c r="O29" s="69"/>
      <c r="P29" s="69"/>
      <c r="Q29" s="69"/>
    </row>
    <row r="30" spans="1:17" s="66" customFormat="1" ht="10.5">
      <c r="A30" s="70" t="s">
        <v>679</v>
      </c>
      <c r="B30" s="85"/>
      <c r="C30" s="92"/>
      <c r="D30" s="83"/>
      <c r="E30" s="93"/>
      <c r="F30" s="448"/>
      <c r="G30" s="73"/>
      <c r="I30" s="74"/>
      <c r="J30" s="74"/>
      <c r="K30" s="75"/>
      <c r="L30" s="74"/>
      <c r="M30" s="74"/>
      <c r="O30" s="69"/>
      <c r="P30" s="69"/>
      <c r="Q30" s="69"/>
    </row>
    <row r="31" spans="1:17" s="66" customFormat="1">
      <c r="B31" s="82"/>
      <c r="C31" s="94" t="s">
        <v>680</v>
      </c>
      <c r="D31" s="95"/>
      <c r="E31" s="96"/>
      <c r="F31" s="449"/>
      <c r="G31" s="97"/>
      <c r="I31" s="74"/>
      <c r="J31" s="74"/>
      <c r="K31" s="75"/>
      <c r="L31" s="74"/>
      <c r="M31" s="74"/>
      <c r="O31" s="69"/>
      <c r="P31" s="69"/>
      <c r="Q31" s="69"/>
    </row>
    <row r="32" spans="1:17" s="66" customFormat="1">
      <c r="B32" s="82"/>
      <c r="C32" s="98" t="s">
        <v>681</v>
      </c>
      <c r="D32" s="95"/>
      <c r="E32" s="96"/>
      <c r="F32" s="449"/>
      <c r="G32" s="97"/>
      <c r="I32" s="74"/>
      <c r="J32" s="74"/>
      <c r="K32" s="75"/>
      <c r="L32" s="74"/>
      <c r="M32" s="74"/>
      <c r="O32" s="69"/>
      <c r="P32" s="69"/>
      <c r="Q32" s="69"/>
    </row>
    <row r="33" spans="1:22" s="66" customFormat="1">
      <c r="B33" s="82"/>
      <c r="C33" s="98" t="s">
        <v>682</v>
      </c>
      <c r="D33" s="95"/>
      <c r="E33" s="96"/>
      <c r="F33" s="449"/>
      <c r="G33" s="97"/>
      <c r="I33" s="74"/>
      <c r="J33" s="74"/>
      <c r="K33" s="75"/>
      <c r="L33" s="74"/>
      <c r="M33" s="74"/>
    </row>
    <row r="34" spans="1:22" s="66" customFormat="1">
      <c r="B34" s="82"/>
      <c r="C34" s="98" t="s">
        <v>683</v>
      </c>
      <c r="D34" s="95"/>
      <c r="E34" s="96"/>
      <c r="F34" s="449"/>
      <c r="G34" s="97"/>
      <c r="I34" s="74"/>
      <c r="J34" s="74"/>
      <c r="K34" s="75"/>
      <c r="L34" s="74"/>
      <c r="M34" s="74"/>
    </row>
    <row r="35" spans="1:22" s="66" customFormat="1">
      <c r="B35" s="82"/>
      <c r="C35" s="98" t="s">
        <v>684</v>
      </c>
      <c r="D35" s="95"/>
      <c r="E35" s="96"/>
      <c r="F35" s="449"/>
      <c r="G35" s="97"/>
      <c r="I35" s="74"/>
      <c r="J35" s="74"/>
      <c r="K35" s="75"/>
      <c r="L35" s="74"/>
      <c r="M35" s="74"/>
    </row>
    <row r="36" spans="1:22" s="66" customFormat="1">
      <c r="B36" s="82"/>
      <c r="C36" s="94" t="s">
        <v>685</v>
      </c>
      <c r="D36" s="95"/>
      <c r="E36" s="96"/>
      <c r="F36" s="449"/>
      <c r="G36" s="97"/>
      <c r="I36" s="74"/>
      <c r="J36" s="74"/>
      <c r="K36" s="75"/>
      <c r="L36" s="74"/>
      <c r="M36" s="74"/>
    </row>
    <row r="37" spans="1:22" s="66" customFormat="1">
      <c r="A37" s="58" t="s">
        <v>686</v>
      </c>
      <c r="B37" s="76" t="s">
        <v>645</v>
      </c>
      <c r="C37" s="99" t="s">
        <v>687</v>
      </c>
      <c r="D37" s="58">
        <v>39</v>
      </c>
      <c r="E37" s="58" t="s">
        <v>304</v>
      </c>
      <c r="F37" s="445">
        <v>0</v>
      </c>
      <c r="G37" s="78">
        <f>D37*F37</f>
        <v>0</v>
      </c>
      <c r="I37" s="74"/>
      <c r="J37" s="74"/>
      <c r="K37" s="75"/>
      <c r="L37" s="74"/>
      <c r="M37" s="74"/>
    </row>
    <row r="38" spans="1:22" s="66" customFormat="1">
      <c r="A38" s="58" t="s">
        <v>688</v>
      </c>
      <c r="B38" s="76" t="s">
        <v>645</v>
      </c>
      <c r="C38" s="99" t="s">
        <v>689</v>
      </c>
      <c r="D38" s="58">
        <v>3</v>
      </c>
      <c r="E38" s="58" t="s">
        <v>304</v>
      </c>
      <c r="F38" s="445">
        <v>0</v>
      </c>
      <c r="G38" s="78">
        <f>D38*F38</f>
        <v>0</v>
      </c>
      <c r="I38" s="74"/>
      <c r="J38" s="74"/>
      <c r="K38" s="75"/>
      <c r="L38" s="74"/>
      <c r="M38" s="74"/>
    </row>
    <row r="39" spans="1:22" s="66" customFormat="1">
      <c r="A39" s="58" t="s">
        <v>690</v>
      </c>
      <c r="B39" s="76" t="s">
        <v>645</v>
      </c>
      <c r="C39" s="99" t="s">
        <v>691</v>
      </c>
      <c r="D39" s="58">
        <v>13</v>
      </c>
      <c r="E39" s="58" t="s">
        <v>304</v>
      </c>
      <c r="F39" s="445">
        <v>0</v>
      </c>
      <c r="G39" s="78">
        <f>D39*F39</f>
        <v>0</v>
      </c>
      <c r="I39" s="74"/>
      <c r="J39" s="74"/>
      <c r="K39" s="75"/>
      <c r="L39" s="74"/>
      <c r="M39" s="74"/>
    </row>
    <row r="40" spans="1:22" s="66" customFormat="1">
      <c r="A40" s="58"/>
      <c r="D40" s="69"/>
      <c r="E40" s="58"/>
      <c r="F40" s="450"/>
      <c r="G40" s="97"/>
      <c r="I40" s="74"/>
      <c r="J40" s="74"/>
      <c r="K40" s="75"/>
      <c r="L40" s="74"/>
      <c r="M40" s="74"/>
    </row>
    <row r="41" spans="1:22" s="66" customFormat="1">
      <c r="A41" s="58" t="s">
        <v>692</v>
      </c>
      <c r="B41" s="100" t="s">
        <v>645</v>
      </c>
      <c r="C41" s="101" t="s">
        <v>693</v>
      </c>
      <c r="D41" s="58">
        <v>1</v>
      </c>
      <c r="E41" s="58" t="s">
        <v>530</v>
      </c>
      <c r="F41" s="445">
        <v>0</v>
      </c>
      <c r="G41" s="78">
        <f>D41*F41</f>
        <v>0</v>
      </c>
      <c r="I41" s="74"/>
      <c r="J41" s="74"/>
      <c r="K41" s="75"/>
      <c r="L41" s="74"/>
      <c r="M41" s="74"/>
    </row>
    <row r="42" spans="1:22" s="103" customFormat="1">
      <c r="A42" s="71"/>
      <c r="B42" s="84"/>
      <c r="C42" s="102"/>
      <c r="D42" s="71"/>
      <c r="E42" s="71"/>
      <c r="F42" s="446"/>
      <c r="G42" s="86"/>
      <c r="H42" s="66"/>
      <c r="I42" s="74"/>
      <c r="J42" s="74"/>
      <c r="K42" s="75"/>
      <c r="L42" s="74"/>
      <c r="M42" s="74"/>
      <c r="N42" s="66"/>
      <c r="O42" s="69"/>
      <c r="P42" s="69"/>
      <c r="Q42" s="69"/>
      <c r="R42" s="66"/>
      <c r="S42" s="66"/>
      <c r="T42" s="66"/>
      <c r="U42" s="66"/>
      <c r="V42" s="66"/>
    </row>
    <row r="43" spans="1:22" s="103" customFormat="1" ht="10.5">
      <c r="A43" s="87" t="s">
        <v>694</v>
      </c>
      <c r="B43" s="104"/>
      <c r="C43" s="105"/>
      <c r="D43" s="105"/>
      <c r="E43" s="90"/>
      <c r="F43" s="447"/>
      <c r="G43" s="91">
        <f>SUM(G31:G42)</f>
        <v>0</v>
      </c>
      <c r="H43" s="66"/>
      <c r="I43" s="74"/>
      <c r="J43" s="74"/>
      <c r="K43" s="75"/>
      <c r="L43" s="74"/>
      <c r="M43" s="74"/>
      <c r="O43" s="69"/>
      <c r="P43" s="69"/>
      <c r="Q43" s="69"/>
      <c r="R43" s="66"/>
      <c r="S43" s="66"/>
      <c r="T43" s="66"/>
      <c r="U43" s="66"/>
      <c r="V43" s="66"/>
    </row>
    <row r="44" spans="1:22" s="103" customFormat="1">
      <c r="A44" s="106"/>
      <c r="B44" s="96"/>
      <c r="C44" s="107"/>
      <c r="D44" s="96"/>
      <c r="E44" s="96"/>
      <c r="F44" s="449"/>
      <c r="G44" s="97"/>
      <c r="H44" s="66"/>
      <c r="I44" s="74"/>
      <c r="J44" s="74"/>
      <c r="K44" s="75"/>
      <c r="L44" s="74"/>
      <c r="M44" s="74"/>
      <c r="O44" s="69"/>
      <c r="P44" s="69"/>
      <c r="Q44" s="69"/>
      <c r="R44" s="66"/>
      <c r="S44" s="66"/>
      <c r="T44" s="66"/>
      <c r="U44" s="66"/>
      <c r="V44" s="66"/>
    </row>
    <row r="45" spans="1:22" s="66" customFormat="1">
      <c r="A45" s="106"/>
      <c r="B45" s="96"/>
      <c r="C45" s="107"/>
      <c r="D45" s="96"/>
      <c r="E45" s="96"/>
      <c r="F45" s="449"/>
      <c r="G45" s="97"/>
      <c r="I45" s="74"/>
      <c r="J45" s="74"/>
      <c r="K45" s="75"/>
      <c r="L45" s="74"/>
      <c r="M45" s="74"/>
      <c r="N45" s="103"/>
      <c r="O45" s="69"/>
      <c r="P45" s="69"/>
      <c r="Q45" s="69"/>
      <c r="V45" s="103"/>
    </row>
    <row r="46" spans="1:22" s="66" customFormat="1" ht="10.5">
      <c r="A46" s="70" t="s">
        <v>695</v>
      </c>
      <c r="B46" s="108"/>
      <c r="C46" s="109"/>
      <c r="D46" s="108"/>
      <c r="E46" s="108"/>
      <c r="F46" s="451"/>
      <c r="G46" s="110"/>
      <c r="I46" s="74"/>
      <c r="J46" s="74"/>
      <c r="K46" s="75"/>
      <c r="L46" s="74"/>
      <c r="M46" s="74"/>
      <c r="O46" s="69"/>
      <c r="P46" s="69"/>
      <c r="Q46" s="69"/>
      <c r="V46" s="103"/>
    </row>
    <row r="47" spans="1:22" s="103" customFormat="1">
      <c r="A47" s="111" t="s">
        <v>696</v>
      </c>
      <c r="B47" s="58"/>
      <c r="C47" s="59"/>
      <c r="D47" s="58"/>
      <c r="E47" s="58"/>
      <c r="F47" s="445"/>
      <c r="G47" s="78"/>
      <c r="H47" s="66"/>
      <c r="I47" s="74"/>
      <c r="J47" s="74"/>
      <c r="K47" s="75"/>
      <c r="L47" s="74"/>
      <c r="M47" s="74"/>
      <c r="N47" s="66"/>
      <c r="O47" s="69"/>
      <c r="P47" s="69"/>
      <c r="Q47" s="69"/>
      <c r="R47" s="66"/>
      <c r="S47" s="66"/>
      <c r="T47" s="66"/>
      <c r="U47" s="66"/>
    </row>
    <row r="48" spans="1:22" s="103" customFormat="1" ht="20">
      <c r="A48" s="112"/>
      <c r="C48" s="113" t="s">
        <v>697</v>
      </c>
      <c r="D48" s="57"/>
      <c r="E48" s="58"/>
      <c r="F48" s="445"/>
      <c r="G48" s="78"/>
      <c r="I48" s="114"/>
      <c r="J48" s="114"/>
      <c r="K48" s="115"/>
      <c r="L48" s="114"/>
      <c r="M48" s="114"/>
      <c r="N48" s="66"/>
      <c r="O48" s="69"/>
      <c r="P48" s="69"/>
      <c r="Q48" s="69"/>
      <c r="R48" s="66"/>
      <c r="S48" s="66"/>
      <c r="T48" s="66"/>
      <c r="U48" s="66"/>
      <c r="V48" s="66"/>
    </row>
    <row r="49" spans="1:22" s="103" customFormat="1" ht="40">
      <c r="A49" s="116" t="s">
        <v>698</v>
      </c>
      <c r="B49" s="117" t="s">
        <v>645</v>
      </c>
      <c r="C49" s="118" t="s">
        <v>699</v>
      </c>
      <c r="D49" s="57">
        <v>3</v>
      </c>
      <c r="E49" s="58" t="s">
        <v>700</v>
      </c>
      <c r="F49" s="445">
        <v>0</v>
      </c>
      <c r="G49" s="78">
        <f>D49*F49</f>
        <v>0</v>
      </c>
      <c r="I49" s="114"/>
      <c r="J49" s="114">
        <v>1034</v>
      </c>
      <c r="K49" s="119">
        <v>0.22</v>
      </c>
      <c r="L49" s="114">
        <f>J49*K49</f>
        <v>227.48</v>
      </c>
      <c r="M49" s="114">
        <f>L49+J49</f>
        <v>1261.48</v>
      </c>
      <c r="N49" s="66"/>
      <c r="O49" s="69"/>
      <c r="P49" s="69"/>
      <c r="Q49" s="69"/>
      <c r="R49" s="66"/>
      <c r="S49" s="66"/>
      <c r="T49" s="66"/>
      <c r="U49" s="66"/>
      <c r="V49" s="66"/>
    </row>
    <row r="50" spans="1:22" s="103" customFormat="1">
      <c r="A50" s="116"/>
      <c r="B50" s="117"/>
      <c r="C50" s="118"/>
      <c r="D50" s="57"/>
      <c r="E50" s="58"/>
      <c r="F50" s="445"/>
      <c r="G50" s="78"/>
      <c r="I50" s="114"/>
      <c r="J50" s="114"/>
      <c r="K50" s="119"/>
      <c r="L50" s="114"/>
      <c r="M50" s="114"/>
      <c r="N50" s="66"/>
      <c r="O50" s="69"/>
      <c r="P50" s="69"/>
      <c r="Q50" s="69"/>
      <c r="R50" s="66"/>
      <c r="S50" s="66"/>
      <c r="T50" s="66"/>
      <c r="U50" s="66"/>
      <c r="V50" s="66"/>
    </row>
    <row r="51" spans="1:22" s="103" customFormat="1">
      <c r="A51" s="116"/>
      <c r="B51" s="117"/>
      <c r="C51" s="118"/>
      <c r="D51" s="57"/>
      <c r="E51" s="58"/>
      <c r="F51" s="445"/>
      <c r="G51" s="78"/>
      <c r="I51" s="114"/>
      <c r="J51" s="114"/>
      <c r="K51" s="119"/>
      <c r="L51" s="114"/>
      <c r="M51" s="114"/>
      <c r="N51" s="66"/>
      <c r="O51" s="69"/>
      <c r="P51" s="69"/>
      <c r="Q51" s="69"/>
      <c r="R51" s="66"/>
      <c r="S51" s="66"/>
      <c r="T51" s="66"/>
      <c r="U51" s="66"/>
      <c r="V51" s="66"/>
    </row>
    <row r="52" spans="1:22" s="66" customFormat="1">
      <c r="A52" s="116"/>
      <c r="B52" s="76"/>
      <c r="C52" s="118"/>
      <c r="D52" s="57"/>
      <c r="E52" s="58"/>
      <c r="F52" s="449"/>
      <c r="G52" s="78"/>
      <c r="I52" s="74"/>
      <c r="J52" s="74"/>
      <c r="K52" s="79"/>
      <c r="L52" s="74"/>
      <c r="M52" s="74"/>
      <c r="O52" s="69"/>
      <c r="P52" s="69"/>
      <c r="Q52" s="69"/>
      <c r="V52" s="103"/>
    </row>
    <row r="53" spans="1:22" s="66" customFormat="1" ht="20">
      <c r="A53" s="112"/>
      <c r="B53" s="103"/>
      <c r="C53" s="113" t="s">
        <v>701</v>
      </c>
      <c r="D53" s="57"/>
      <c r="E53" s="58"/>
      <c r="F53" s="445"/>
      <c r="G53" s="78"/>
      <c r="H53" s="103"/>
      <c r="I53" s="114"/>
      <c r="J53" s="114"/>
      <c r="K53" s="115"/>
      <c r="L53" s="114"/>
      <c r="M53" s="114"/>
      <c r="O53" s="120"/>
      <c r="P53" s="120"/>
      <c r="Q53" s="120"/>
    </row>
    <row r="54" spans="1:22" s="66" customFormat="1" ht="40">
      <c r="A54" s="116" t="s">
        <v>702</v>
      </c>
      <c r="B54" s="117" t="s">
        <v>645</v>
      </c>
      <c r="C54" s="118" t="s">
        <v>703</v>
      </c>
      <c r="D54" s="57">
        <v>1</v>
      </c>
      <c r="E54" s="58" t="s">
        <v>704</v>
      </c>
      <c r="F54" s="445">
        <v>0</v>
      </c>
      <c r="G54" s="78">
        <f>D54*F54</f>
        <v>0</v>
      </c>
      <c r="H54" s="103"/>
      <c r="I54" s="114"/>
      <c r="J54" s="114">
        <v>1381</v>
      </c>
      <c r="K54" s="119">
        <v>0.22</v>
      </c>
      <c r="L54" s="114">
        <f>J54*K54</f>
        <v>303.82</v>
      </c>
      <c r="M54" s="114">
        <f>L54+J54</f>
        <v>1684.82</v>
      </c>
      <c r="O54" s="69"/>
      <c r="P54" s="69"/>
      <c r="Q54" s="69"/>
    </row>
    <row r="55" spans="1:22" s="66" customFormat="1">
      <c r="A55" s="116" t="s">
        <v>705</v>
      </c>
      <c r="B55" s="117" t="s">
        <v>645</v>
      </c>
      <c r="C55" s="118" t="s">
        <v>706</v>
      </c>
      <c r="D55" s="57">
        <v>1</v>
      </c>
      <c r="E55" s="58" t="s">
        <v>402</v>
      </c>
      <c r="F55" s="445">
        <v>0</v>
      </c>
      <c r="G55" s="78">
        <f>D55*F55</f>
        <v>0</v>
      </c>
      <c r="H55" s="103"/>
      <c r="I55" s="114"/>
      <c r="J55" s="114">
        <v>4921</v>
      </c>
      <c r="K55" s="119">
        <v>0.22</v>
      </c>
      <c r="L55" s="114">
        <f>J55*K55</f>
        <v>1082.6200000000001</v>
      </c>
      <c r="M55" s="114">
        <f>L55+J55</f>
        <v>6003.62</v>
      </c>
      <c r="O55" s="69"/>
      <c r="P55" s="69"/>
      <c r="Q55" s="69"/>
    </row>
    <row r="56" spans="1:22" s="66" customFormat="1">
      <c r="A56" s="112"/>
      <c r="C56" s="118"/>
      <c r="D56" s="57"/>
      <c r="E56" s="58"/>
      <c r="F56" s="449"/>
      <c r="G56" s="78"/>
      <c r="I56" s="74"/>
      <c r="J56" s="74"/>
      <c r="K56" s="75"/>
      <c r="L56" s="74"/>
      <c r="M56" s="74"/>
      <c r="N56" s="103"/>
      <c r="O56" s="120"/>
      <c r="P56" s="120"/>
      <c r="Q56" s="120"/>
    </row>
    <row r="57" spans="1:22" s="66" customFormat="1">
      <c r="A57" s="116" t="s">
        <v>707</v>
      </c>
      <c r="B57" s="76" t="s">
        <v>645</v>
      </c>
      <c r="C57" s="118" t="s">
        <v>708</v>
      </c>
      <c r="D57" s="57">
        <v>3</v>
      </c>
      <c r="E57" s="58" t="s">
        <v>402</v>
      </c>
      <c r="F57" s="449">
        <v>0</v>
      </c>
      <c r="G57" s="78">
        <f>D57*F57</f>
        <v>0</v>
      </c>
      <c r="I57" s="74"/>
      <c r="J57" s="74">
        <v>234</v>
      </c>
      <c r="K57" s="119">
        <v>0.22</v>
      </c>
      <c r="L57" s="74">
        <f>J57*K57</f>
        <v>51.48</v>
      </c>
      <c r="M57" s="74">
        <f>L57+J57</f>
        <v>285.48</v>
      </c>
      <c r="O57" s="69"/>
      <c r="P57" s="69"/>
      <c r="Q57" s="69"/>
    </row>
    <row r="58" spans="1:22" s="66" customFormat="1">
      <c r="A58" s="116" t="s">
        <v>709</v>
      </c>
      <c r="B58" s="117" t="s">
        <v>645</v>
      </c>
      <c r="C58" s="118" t="s">
        <v>710</v>
      </c>
      <c r="D58" s="57">
        <v>1</v>
      </c>
      <c r="E58" s="58" t="s">
        <v>402</v>
      </c>
      <c r="F58" s="445">
        <v>0</v>
      </c>
      <c r="G58" s="78">
        <f>D58*F58</f>
        <v>0</v>
      </c>
      <c r="H58" s="103"/>
      <c r="I58" s="114"/>
      <c r="J58" s="114">
        <v>1763</v>
      </c>
      <c r="K58" s="119">
        <v>0.22</v>
      </c>
      <c r="L58" s="74">
        <f>J58*K58</f>
        <v>387.86</v>
      </c>
      <c r="M58" s="74">
        <f>L58+J58</f>
        <v>2150.86</v>
      </c>
      <c r="P58" s="69"/>
      <c r="Q58" s="121"/>
    </row>
    <row r="59" spans="1:22" s="66" customFormat="1">
      <c r="A59" s="116" t="s">
        <v>711</v>
      </c>
      <c r="B59" s="76" t="s">
        <v>645</v>
      </c>
      <c r="C59" s="118" t="s">
        <v>712</v>
      </c>
      <c r="D59" s="57">
        <v>1</v>
      </c>
      <c r="E59" s="58" t="s">
        <v>402</v>
      </c>
      <c r="F59" s="449">
        <v>0</v>
      </c>
      <c r="G59" s="78">
        <f>D59*F59</f>
        <v>0</v>
      </c>
      <c r="I59" s="74"/>
      <c r="J59" s="74">
        <v>177</v>
      </c>
      <c r="K59" s="119">
        <v>0.22</v>
      </c>
      <c r="L59" s="74">
        <f>J59*K59</f>
        <v>38.94</v>
      </c>
      <c r="M59" s="74">
        <f>L59+J59</f>
        <v>215.94</v>
      </c>
      <c r="P59" s="69"/>
      <c r="Q59" s="121"/>
    </row>
    <row r="60" spans="1:22" s="66" customFormat="1">
      <c r="A60" s="122"/>
      <c r="B60" s="71"/>
      <c r="C60" s="72"/>
      <c r="D60" s="71"/>
      <c r="E60" s="93"/>
      <c r="F60" s="448"/>
      <c r="G60" s="73"/>
      <c r="I60" s="74"/>
      <c r="J60" s="74"/>
      <c r="K60" s="79"/>
      <c r="L60" s="74"/>
      <c r="M60" s="74"/>
      <c r="O60" s="123"/>
    </row>
    <row r="61" spans="1:22" s="66" customFormat="1" ht="10.5">
      <c r="A61" s="124" t="s">
        <v>713</v>
      </c>
      <c r="B61" s="90"/>
      <c r="C61" s="89"/>
      <c r="D61" s="90"/>
      <c r="E61" s="90"/>
      <c r="F61" s="447"/>
      <c r="G61" s="91">
        <f>SUM(G47:G60)</f>
        <v>0</v>
      </c>
      <c r="I61" s="74"/>
      <c r="J61" s="74"/>
      <c r="K61" s="75"/>
      <c r="L61" s="74"/>
      <c r="M61" s="74"/>
      <c r="N61" s="125"/>
      <c r="P61" s="69"/>
      <c r="Q61" s="121"/>
    </row>
    <row r="62" spans="1:22" s="66" customFormat="1">
      <c r="A62" s="106"/>
      <c r="B62" s="96"/>
      <c r="C62" s="107"/>
      <c r="D62" s="96"/>
      <c r="E62" s="96"/>
      <c r="F62" s="449"/>
      <c r="G62" s="97"/>
      <c r="I62" s="74"/>
      <c r="J62" s="74"/>
      <c r="K62" s="75"/>
      <c r="L62" s="74"/>
      <c r="M62" s="74"/>
      <c r="O62" s="123"/>
      <c r="P62" s="69"/>
      <c r="Q62" s="121"/>
    </row>
    <row r="63" spans="1:22" s="66" customFormat="1">
      <c r="A63" s="106"/>
      <c r="B63" s="96"/>
      <c r="C63" s="107"/>
      <c r="D63" s="96"/>
      <c r="E63" s="96"/>
      <c r="F63" s="449"/>
      <c r="G63" s="97"/>
      <c r="I63" s="74"/>
      <c r="J63" s="74"/>
      <c r="K63" s="75"/>
      <c r="L63" s="74"/>
      <c r="M63" s="74"/>
      <c r="O63" s="69"/>
      <c r="P63" s="69"/>
      <c r="Q63" s="69"/>
    </row>
    <row r="64" spans="1:22" s="66" customFormat="1">
      <c r="A64" s="126" t="s">
        <v>714</v>
      </c>
      <c r="B64" s="93"/>
      <c r="C64" s="85"/>
      <c r="D64" s="93"/>
      <c r="E64" s="93"/>
      <c r="F64" s="448"/>
      <c r="G64" s="73"/>
      <c r="I64" s="74"/>
      <c r="J64" s="74"/>
      <c r="K64" s="75"/>
      <c r="L64" s="74"/>
      <c r="M64" s="74"/>
      <c r="O64" s="69"/>
      <c r="P64" s="69"/>
      <c r="Q64" s="69"/>
    </row>
    <row r="65" spans="1:17" s="66" customFormat="1">
      <c r="A65" s="127"/>
      <c r="B65" s="96"/>
      <c r="C65" s="82" t="s">
        <v>715</v>
      </c>
      <c r="D65" s="95"/>
      <c r="E65" s="128"/>
      <c r="F65" s="449"/>
      <c r="G65" s="97"/>
      <c r="I65" s="74"/>
      <c r="J65" s="74"/>
      <c r="K65" s="75"/>
      <c r="L65" s="74"/>
      <c r="M65" s="74"/>
      <c r="O65" s="69"/>
      <c r="P65" s="69"/>
      <c r="Q65" s="69"/>
    </row>
    <row r="66" spans="1:17" s="66" customFormat="1">
      <c r="A66" s="127"/>
      <c r="B66" s="96"/>
      <c r="C66" s="98" t="s">
        <v>716</v>
      </c>
      <c r="D66" s="57"/>
      <c r="E66" s="128"/>
      <c r="F66" s="449"/>
      <c r="G66" s="97"/>
      <c r="I66" s="74"/>
      <c r="J66" s="74"/>
      <c r="K66" s="75"/>
      <c r="L66" s="74"/>
      <c r="M66" s="74"/>
      <c r="O66" s="129"/>
      <c r="P66" s="69"/>
      <c r="Q66" s="69"/>
    </row>
    <row r="67" spans="1:17" s="66" customFormat="1">
      <c r="A67" s="129" t="s">
        <v>717</v>
      </c>
      <c r="B67" s="76" t="s">
        <v>645</v>
      </c>
      <c r="C67" s="123" t="s">
        <v>847</v>
      </c>
      <c r="D67" s="69">
        <v>1</v>
      </c>
      <c r="E67" s="128" t="s">
        <v>402</v>
      </c>
      <c r="F67" s="452">
        <v>0</v>
      </c>
      <c r="G67" s="78">
        <f>D67*F67</f>
        <v>0</v>
      </c>
      <c r="I67" s="74"/>
      <c r="J67" s="114">
        <v>11396</v>
      </c>
      <c r="K67" s="79">
        <v>0.22</v>
      </c>
      <c r="L67" s="74">
        <f>J67*K67</f>
        <v>2507.12</v>
      </c>
      <c r="M67" s="74">
        <f>L67+J67</f>
        <v>13903.119999999999</v>
      </c>
      <c r="O67" s="129"/>
      <c r="P67" s="69"/>
      <c r="Q67" s="69"/>
    </row>
    <row r="68" spans="1:17" s="66" customFormat="1">
      <c r="A68" s="129" t="s">
        <v>719</v>
      </c>
      <c r="B68" s="76" t="s">
        <v>645</v>
      </c>
      <c r="C68" s="123" t="s">
        <v>848</v>
      </c>
      <c r="D68" s="69">
        <v>1</v>
      </c>
      <c r="E68" s="128" t="s">
        <v>402</v>
      </c>
      <c r="F68" s="452">
        <v>0</v>
      </c>
      <c r="G68" s="78">
        <f>D68*F68</f>
        <v>0</v>
      </c>
      <c r="I68" s="74"/>
      <c r="J68" s="114">
        <v>13488</v>
      </c>
      <c r="K68" s="79">
        <v>0.22</v>
      </c>
      <c r="L68" s="74">
        <f>J68*K68</f>
        <v>2967.36</v>
      </c>
      <c r="M68" s="74">
        <f>L68+J68</f>
        <v>16455.36</v>
      </c>
      <c r="O68" s="129"/>
      <c r="P68" s="69"/>
      <c r="Q68" s="69"/>
    </row>
    <row r="69" spans="1:17" s="66" customFormat="1">
      <c r="A69" s="129" t="s">
        <v>721</v>
      </c>
      <c r="B69" s="76" t="s">
        <v>645</v>
      </c>
      <c r="C69" s="123" t="s">
        <v>849</v>
      </c>
      <c r="D69" s="69">
        <v>1</v>
      </c>
      <c r="E69" s="128" t="s">
        <v>402</v>
      </c>
      <c r="F69" s="452">
        <v>0</v>
      </c>
      <c r="G69" s="78">
        <f>D69*F69</f>
        <v>0</v>
      </c>
      <c r="I69" s="74"/>
      <c r="J69" s="114">
        <v>9845</v>
      </c>
      <c r="K69" s="79">
        <v>0.22</v>
      </c>
      <c r="L69" s="74">
        <f>J69*K69</f>
        <v>2165.9</v>
      </c>
      <c r="M69" s="74">
        <f>L69+J69</f>
        <v>12010.9</v>
      </c>
      <c r="O69" s="129"/>
      <c r="P69" s="69"/>
      <c r="Q69" s="69"/>
    </row>
    <row r="70" spans="1:17" s="66" customFormat="1">
      <c r="A70" s="129"/>
      <c r="B70" s="76"/>
      <c r="C70" s="123"/>
      <c r="D70" s="69"/>
      <c r="E70" s="128"/>
      <c r="F70" s="452"/>
      <c r="G70" s="78"/>
      <c r="I70" s="74"/>
      <c r="J70" s="114"/>
      <c r="K70" s="79"/>
      <c r="L70" s="74"/>
      <c r="M70" s="74"/>
      <c r="O70" s="129"/>
      <c r="P70" s="69"/>
      <c r="Q70" s="69"/>
    </row>
    <row r="71" spans="1:17" s="66" customFormat="1">
      <c r="A71" s="129"/>
      <c r="B71" s="76"/>
      <c r="C71" s="131" t="s">
        <v>723</v>
      </c>
      <c r="D71" s="69"/>
      <c r="E71" s="128"/>
      <c r="F71" s="449"/>
      <c r="G71" s="78"/>
      <c r="I71" s="74"/>
      <c r="J71" s="74"/>
      <c r="K71" s="79"/>
      <c r="L71" s="74"/>
      <c r="M71" s="74"/>
      <c r="O71" s="129"/>
      <c r="P71" s="69"/>
      <c r="Q71" s="69"/>
    </row>
    <row r="72" spans="1:17" s="66" customFormat="1">
      <c r="A72" s="129"/>
      <c r="B72" s="76"/>
      <c r="C72" s="132" t="s">
        <v>724</v>
      </c>
      <c r="D72" s="69"/>
      <c r="E72" s="128"/>
      <c r="F72" s="449"/>
      <c r="G72" s="78"/>
      <c r="I72" s="74"/>
      <c r="J72" s="74"/>
      <c r="K72" s="79"/>
      <c r="L72" s="74"/>
      <c r="M72" s="74"/>
      <c r="O72" s="129"/>
      <c r="P72" s="69"/>
      <c r="Q72" s="69"/>
    </row>
    <row r="73" spans="1:17" s="66" customFormat="1">
      <c r="A73" s="129" t="s">
        <v>725</v>
      </c>
      <c r="B73" s="76" t="s">
        <v>645</v>
      </c>
      <c r="C73" s="123" t="s">
        <v>726</v>
      </c>
      <c r="D73" s="69">
        <v>1</v>
      </c>
      <c r="E73" s="128" t="s">
        <v>402</v>
      </c>
      <c r="F73" s="449">
        <v>0</v>
      </c>
      <c r="G73" s="78">
        <f>D73*F73</f>
        <v>0</v>
      </c>
      <c r="I73" s="74"/>
      <c r="J73" s="74">
        <v>3888</v>
      </c>
      <c r="K73" s="79">
        <v>0.08</v>
      </c>
      <c r="L73" s="74">
        <f>J73*K73</f>
        <v>311.04000000000002</v>
      </c>
      <c r="M73" s="74">
        <f>L73+J73</f>
        <v>4199.04</v>
      </c>
      <c r="O73" s="129"/>
      <c r="P73" s="69"/>
      <c r="Q73" s="69"/>
    </row>
    <row r="74" spans="1:17" s="66" customFormat="1">
      <c r="A74" s="126"/>
      <c r="B74" s="93"/>
      <c r="C74" s="85"/>
      <c r="D74" s="93"/>
      <c r="E74" s="93"/>
      <c r="F74" s="448"/>
      <c r="G74" s="73"/>
      <c r="I74" s="74"/>
      <c r="J74" s="74"/>
      <c r="K74" s="75"/>
      <c r="L74" s="74"/>
      <c r="M74" s="74"/>
      <c r="O74" s="129"/>
      <c r="P74" s="69"/>
      <c r="Q74" s="69"/>
    </row>
    <row r="75" spans="1:17" s="66" customFormat="1" ht="10.5">
      <c r="A75" s="127" t="s">
        <v>727</v>
      </c>
      <c r="B75" s="96"/>
      <c r="C75" s="107"/>
      <c r="D75" s="96"/>
      <c r="E75" s="96"/>
      <c r="F75" s="449"/>
      <c r="G75" s="91">
        <f>SUM(G65:G74)</f>
        <v>0</v>
      </c>
      <c r="I75" s="74"/>
      <c r="J75" s="74"/>
      <c r="K75" s="75"/>
      <c r="L75" s="74"/>
      <c r="M75" s="74"/>
      <c r="O75" s="69"/>
      <c r="P75" s="69"/>
      <c r="Q75" s="69"/>
    </row>
    <row r="76" spans="1:17" s="66" customFormat="1" ht="10.5">
      <c r="A76" s="127"/>
      <c r="B76" s="96"/>
      <c r="C76" s="107"/>
      <c r="D76" s="96"/>
      <c r="E76" s="96"/>
      <c r="F76" s="449"/>
      <c r="G76" s="91"/>
      <c r="I76" s="74"/>
      <c r="J76" s="74"/>
      <c r="K76" s="75"/>
      <c r="L76" s="74"/>
      <c r="M76" s="74"/>
      <c r="O76" s="69"/>
      <c r="P76" s="69"/>
      <c r="Q76" s="69"/>
    </row>
    <row r="77" spans="1:17" s="66" customFormat="1">
      <c r="A77" s="106"/>
      <c r="B77" s="96"/>
      <c r="C77" s="107"/>
      <c r="D77" s="96"/>
      <c r="E77" s="96"/>
      <c r="F77" s="449"/>
      <c r="G77" s="97"/>
      <c r="I77" s="74"/>
      <c r="J77" s="74"/>
      <c r="K77" s="75"/>
      <c r="L77" s="74"/>
      <c r="M77" s="74"/>
      <c r="O77" s="69"/>
      <c r="P77" s="69"/>
      <c r="Q77" s="69"/>
    </row>
    <row r="78" spans="1:17" s="66" customFormat="1" ht="10.5">
      <c r="A78" s="133" t="s">
        <v>728</v>
      </c>
      <c r="B78" s="108"/>
      <c r="C78" s="109"/>
      <c r="D78" s="108"/>
      <c r="E78" s="108"/>
      <c r="F78" s="451"/>
      <c r="G78" s="110"/>
      <c r="I78" s="74"/>
      <c r="J78" s="74"/>
      <c r="K78" s="75"/>
      <c r="L78" s="74"/>
      <c r="M78" s="74"/>
      <c r="O78" s="69"/>
      <c r="P78" s="69"/>
      <c r="Q78" s="69"/>
    </row>
    <row r="79" spans="1:17" s="66" customFormat="1">
      <c r="A79" s="134"/>
      <c r="B79" s="96"/>
      <c r="C79" s="135" t="s">
        <v>729</v>
      </c>
      <c r="D79" s="96"/>
      <c r="E79" s="96"/>
      <c r="F79" s="449"/>
      <c r="G79" s="97"/>
      <c r="I79" s="74"/>
      <c r="J79" s="74"/>
      <c r="K79" s="75"/>
      <c r="L79" s="74"/>
      <c r="M79" s="74"/>
    </row>
    <row r="80" spans="1:17" s="66" customFormat="1">
      <c r="A80" s="69"/>
      <c r="B80" s="76"/>
      <c r="C80" s="136" t="s">
        <v>730</v>
      </c>
      <c r="D80" s="76"/>
      <c r="E80" s="76"/>
      <c r="F80" s="453"/>
      <c r="G80" s="136"/>
      <c r="H80" s="137"/>
      <c r="I80" s="74"/>
      <c r="J80" s="138"/>
      <c r="K80" s="139"/>
      <c r="L80" s="138"/>
      <c r="M80" s="138"/>
    </row>
    <row r="81" spans="1:13" s="66" customFormat="1">
      <c r="A81" s="69"/>
      <c r="B81" s="76"/>
      <c r="C81" s="94" t="s">
        <v>685</v>
      </c>
      <c r="D81" s="76"/>
      <c r="E81" s="76"/>
      <c r="F81" s="453"/>
      <c r="G81" s="136"/>
      <c r="H81" s="137"/>
      <c r="I81" s="74"/>
      <c r="J81" s="138"/>
      <c r="K81" s="139"/>
      <c r="L81" s="138"/>
      <c r="M81" s="138"/>
    </row>
    <row r="82" spans="1:13" s="66" customFormat="1">
      <c r="A82" s="69" t="s">
        <v>731</v>
      </c>
      <c r="B82" s="76" t="s">
        <v>645</v>
      </c>
      <c r="C82" s="136" t="s">
        <v>732</v>
      </c>
      <c r="D82" s="58">
        <v>39</v>
      </c>
      <c r="E82" s="140" t="s">
        <v>304</v>
      </c>
      <c r="F82" s="453">
        <v>0</v>
      </c>
      <c r="G82" s="141">
        <f>D82*F82</f>
        <v>0</v>
      </c>
      <c r="H82" s="137"/>
      <c r="I82" s="74"/>
      <c r="J82" s="138">
        <v>23</v>
      </c>
      <c r="K82" s="142">
        <v>0.45</v>
      </c>
      <c r="L82" s="138">
        <f>J82*K82</f>
        <v>10.35</v>
      </c>
      <c r="M82" s="138">
        <f>L82+J82</f>
        <v>33.35</v>
      </c>
    </row>
    <row r="83" spans="1:13" s="66" customFormat="1">
      <c r="A83" s="69" t="s">
        <v>733</v>
      </c>
      <c r="B83" s="76" t="s">
        <v>645</v>
      </c>
      <c r="C83" s="136" t="s">
        <v>734</v>
      </c>
      <c r="D83" s="58">
        <v>3</v>
      </c>
      <c r="E83" s="140" t="s">
        <v>304</v>
      </c>
      <c r="F83" s="453">
        <v>0</v>
      </c>
      <c r="G83" s="141">
        <f>D83*F83</f>
        <v>0</v>
      </c>
      <c r="H83" s="137"/>
      <c r="I83" s="74"/>
      <c r="J83" s="138">
        <v>27</v>
      </c>
      <c r="K83" s="142">
        <v>0.45</v>
      </c>
      <c r="L83" s="138">
        <f>J83*K83</f>
        <v>12.15</v>
      </c>
      <c r="M83" s="138">
        <f>L83+J83</f>
        <v>39.15</v>
      </c>
    </row>
    <row r="84" spans="1:13" s="66" customFormat="1">
      <c r="A84" s="69" t="s">
        <v>735</v>
      </c>
      <c r="B84" s="76" t="s">
        <v>645</v>
      </c>
      <c r="C84" s="136" t="s">
        <v>736</v>
      </c>
      <c r="D84" s="58">
        <v>13</v>
      </c>
      <c r="E84" s="140" t="s">
        <v>304</v>
      </c>
      <c r="F84" s="453">
        <v>0</v>
      </c>
      <c r="G84" s="141">
        <f>D84*F84</f>
        <v>0</v>
      </c>
      <c r="H84" s="137"/>
      <c r="I84" s="74"/>
      <c r="J84" s="138">
        <v>50</v>
      </c>
      <c r="K84" s="142">
        <v>0.45</v>
      </c>
      <c r="L84" s="138">
        <f>J84*K84</f>
        <v>22.5</v>
      </c>
      <c r="M84" s="138">
        <f>L84+J84</f>
        <v>72.5</v>
      </c>
    </row>
    <row r="85" spans="1:13" s="66" customFormat="1">
      <c r="A85" s="143"/>
      <c r="B85" s="93"/>
      <c r="C85" s="85"/>
      <c r="D85" s="93"/>
      <c r="E85" s="93"/>
      <c r="F85" s="448"/>
      <c r="G85" s="73"/>
      <c r="I85" s="74"/>
      <c r="J85" s="74"/>
      <c r="K85" s="75"/>
      <c r="L85" s="74"/>
      <c r="M85" s="74"/>
    </row>
    <row r="86" spans="1:13" s="66" customFormat="1" ht="10.5">
      <c r="A86" s="124" t="s">
        <v>737</v>
      </c>
      <c r="B86" s="90"/>
      <c r="C86" s="89"/>
      <c r="D86" s="90"/>
      <c r="E86" s="90"/>
      <c r="F86" s="447"/>
      <c r="G86" s="91">
        <f>SUM(G79:G85)</f>
        <v>0</v>
      </c>
      <c r="I86" s="74"/>
      <c r="J86" s="74"/>
      <c r="K86" s="75"/>
      <c r="L86" s="74"/>
      <c r="M86" s="74"/>
    </row>
    <row r="87" spans="1:13" s="66" customFormat="1">
      <c r="A87" s="106"/>
      <c r="B87" s="96"/>
      <c r="C87" s="107"/>
      <c r="D87" s="96"/>
      <c r="E87" s="96"/>
      <c r="F87" s="449"/>
      <c r="G87" s="97"/>
      <c r="I87" s="74"/>
      <c r="J87" s="74"/>
      <c r="K87" s="75"/>
      <c r="L87" s="74"/>
      <c r="M87" s="74"/>
    </row>
    <row r="88" spans="1:13" s="66" customFormat="1">
      <c r="A88" s="106"/>
      <c r="B88" s="96"/>
      <c r="C88" s="107"/>
      <c r="D88" s="96"/>
      <c r="E88" s="96"/>
      <c r="F88" s="449"/>
      <c r="G88" s="97"/>
      <c r="I88" s="74"/>
      <c r="J88" s="74"/>
      <c r="K88" s="75"/>
      <c r="L88" s="74"/>
      <c r="M88" s="74"/>
    </row>
    <row r="89" spans="1:13" s="66" customFormat="1" ht="10.5">
      <c r="A89" s="133" t="s">
        <v>738</v>
      </c>
      <c r="B89" s="108"/>
      <c r="C89" s="109"/>
      <c r="D89" s="108"/>
      <c r="E89" s="108"/>
      <c r="F89" s="451"/>
      <c r="G89" s="110"/>
      <c r="I89" s="74"/>
      <c r="J89" s="74"/>
      <c r="K89" s="75"/>
      <c r="L89" s="74"/>
      <c r="M89" s="74"/>
    </row>
    <row r="90" spans="1:13" s="66" customFormat="1">
      <c r="A90" s="134" t="s">
        <v>739</v>
      </c>
      <c r="B90" s="96" t="s">
        <v>676</v>
      </c>
      <c r="C90" s="107" t="s">
        <v>740</v>
      </c>
      <c r="D90" s="96">
        <v>24</v>
      </c>
      <c r="E90" s="96" t="s">
        <v>741</v>
      </c>
      <c r="F90" s="449">
        <v>0</v>
      </c>
      <c r="G90" s="78">
        <f t="shared" ref="G90:G95" si="0">D90*F90</f>
        <v>0</v>
      </c>
      <c r="I90" s="74"/>
      <c r="J90" s="74"/>
      <c r="K90" s="75"/>
      <c r="L90" s="74"/>
      <c r="M90" s="74"/>
    </row>
    <row r="91" spans="1:13" s="66" customFormat="1">
      <c r="A91" s="134" t="s">
        <v>742</v>
      </c>
      <c r="B91" s="96" t="s">
        <v>676</v>
      </c>
      <c r="C91" s="107" t="s">
        <v>743</v>
      </c>
      <c r="D91" s="96">
        <v>1</v>
      </c>
      <c r="E91" s="96" t="s">
        <v>674</v>
      </c>
      <c r="F91" s="449">
        <v>0</v>
      </c>
      <c r="G91" s="78">
        <f t="shared" si="0"/>
        <v>0</v>
      </c>
      <c r="I91" s="74"/>
      <c r="J91" s="74"/>
      <c r="K91" s="75"/>
      <c r="L91" s="74"/>
      <c r="M91" s="74"/>
    </row>
    <row r="92" spans="1:13" s="66" customFormat="1">
      <c r="A92" s="134" t="s">
        <v>744</v>
      </c>
      <c r="B92" s="96" t="s">
        <v>676</v>
      </c>
      <c r="C92" s="107" t="s">
        <v>745</v>
      </c>
      <c r="D92" s="96">
        <v>1</v>
      </c>
      <c r="E92" s="96" t="s">
        <v>674</v>
      </c>
      <c r="F92" s="449">
        <v>0</v>
      </c>
      <c r="G92" s="78">
        <f t="shared" si="0"/>
        <v>0</v>
      </c>
      <c r="I92" s="74"/>
      <c r="J92" s="74"/>
      <c r="K92" s="75"/>
      <c r="L92" s="74"/>
      <c r="M92" s="74"/>
    </row>
    <row r="93" spans="1:13" s="66" customFormat="1">
      <c r="A93" s="134" t="s">
        <v>746</v>
      </c>
      <c r="B93" s="96" t="s">
        <v>676</v>
      </c>
      <c r="C93" s="107" t="s">
        <v>747</v>
      </c>
      <c r="D93" s="96">
        <v>1</v>
      </c>
      <c r="E93" s="96" t="s">
        <v>674</v>
      </c>
      <c r="F93" s="449">
        <v>0</v>
      </c>
      <c r="G93" s="78">
        <f t="shared" si="0"/>
        <v>0</v>
      </c>
      <c r="I93" s="74"/>
      <c r="J93" s="74"/>
      <c r="K93" s="75"/>
      <c r="L93" s="74"/>
      <c r="M93" s="74"/>
    </row>
    <row r="94" spans="1:13" s="66" customFormat="1" ht="20">
      <c r="A94" s="134" t="s">
        <v>748</v>
      </c>
      <c r="B94" s="96" t="s">
        <v>676</v>
      </c>
      <c r="C94" s="107" t="s">
        <v>850</v>
      </c>
      <c r="D94" s="96">
        <v>1</v>
      </c>
      <c r="E94" s="96" t="s">
        <v>674</v>
      </c>
      <c r="F94" s="449">
        <v>0</v>
      </c>
      <c r="G94" s="78">
        <f t="shared" si="0"/>
        <v>0</v>
      </c>
      <c r="I94" s="74"/>
      <c r="J94" s="74"/>
      <c r="K94" s="75"/>
      <c r="L94" s="74"/>
      <c r="M94" s="74"/>
    </row>
    <row r="95" spans="1:13" s="66" customFormat="1" ht="20">
      <c r="A95" s="134" t="s">
        <v>750</v>
      </c>
      <c r="B95" s="76" t="s">
        <v>645</v>
      </c>
      <c r="C95" s="107" t="s">
        <v>751</v>
      </c>
      <c r="D95" s="96">
        <v>1</v>
      </c>
      <c r="E95" s="96" t="s">
        <v>674</v>
      </c>
      <c r="F95" s="449">
        <v>0</v>
      </c>
      <c r="G95" s="78">
        <f t="shared" si="0"/>
        <v>0</v>
      </c>
      <c r="I95" s="74"/>
      <c r="J95" s="74"/>
      <c r="K95" s="75"/>
      <c r="L95" s="74"/>
      <c r="M95" s="74"/>
    </row>
    <row r="96" spans="1:13" s="66" customFormat="1">
      <c r="A96" s="143"/>
      <c r="B96" s="93"/>
      <c r="C96" s="85"/>
      <c r="D96" s="93"/>
      <c r="E96" s="93"/>
      <c r="F96" s="448"/>
      <c r="G96" s="73"/>
      <c r="I96" s="74"/>
      <c r="J96" s="74"/>
      <c r="K96" s="75"/>
      <c r="L96" s="74"/>
      <c r="M96" s="74"/>
    </row>
    <row r="97" spans="1:22" s="66" customFormat="1" ht="10.5">
      <c r="A97" s="124" t="s">
        <v>752</v>
      </c>
      <c r="B97" s="90"/>
      <c r="C97" s="89"/>
      <c r="D97" s="90"/>
      <c r="E97" s="90"/>
      <c r="F97" s="447"/>
      <c r="G97" s="91">
        <f>SUM(G90:G96)</f>
        <v>0</v>
      </c>
      <c r="I97" s="74"/>
      <c r="J97" s="74"/>
      <c r="K97" s="75"/>
      <c r="L97" s="74"/>
      <c r="M97" s="74"/>
    </row>
    <row r="98" spans="1:22" s="66" customFormat="1">
      <c r="A98" s="106"/>
      <c r="B98" s="96"/>
      <c r="C98" s="107"/>
      <c r="D98" s="96"/>
      <c r="E98" s="96"/>
      <c r="F98" s="449"/>
      <c r="G98" s="97"/>
      <c r="I98" s="74"/>
      <c r="J98" s="74"/>
      <c r="K98" s="75"/>
      <c r="L98" s="74"/>
      <c r="M98" s="74"/>
      <c r="O98" s="69"/>
      <c r="P98" s="69"/>
      <c r="Q98" s="69"/>
    </row>
    <row r="99" spans="1:22" s="66" customFormat="1">
      <c r="A99" s="106"/>
      <c r="B99" s="96"/>
      <c r="C99" s="107"/>
      <c r="D99" s="96"/>
      <c r="E99" s="96"/>
      <c r="F99" s="449"/>
      <c r="G99" s="97"/>
      <c r="H99" s="144"/>
      <c r="I99" s="74"/>
      <c r="J99" s="74"/>
      <c r="K99" s="75"/>
      <c r="L99" s="74"/>
      <c r="M99" s="74"/>
      <c r="O99" s="69"/>
      <c r="P99" s="69"/>
      <c r="Q99" s="69"/>
    </row>
    <row r="100" spans="1:22" s="66" customFormat="1">
      <c r="A100" s="126" t="s">
        <v>753</v>
      </c>
      <c r="B100" s="145"/>
      <c r="C100" s="146"/>
      <c r="D100" s="146"/>
      <c r="E100" s="147"/>
      <c r="F100" s="454"/>
      <c r="G100" s="148"/>
      <c r="H100" s="149"/>
      <c r="I100" s="74"/>
      <c r="J100" s="74"/>
      <c r="K100" s="75"/>
      <c r="L100" s="74"/>
      <c r="M100" s="74"/>
      <c r="O100" s="69"/>
      <c r="P100" s="69"/>
      <c r="Q100" s="69"/>
    </row>
    <row r="101" spans="1:22" s="66" customFormat="1">
      <c r="A101" s="150"/>
      <c r="B101" s="151"/>
      <c r="C101" s="82" t="s">
        <v>754</v>
      </c>
      <c r="D101" s="152"/>
      <c r="E101" s="153"/>
      <c r="F101" s="455"/>
      <c r="G101" s="149"/>
      <c r="H101" s="149"/>
      <c r="I101" s="74"/>
      <c r="J101" s="74"/>
      <c r="K101" s="75"/>
      <c r="L101" s="74"/>
      <c r="M101" s="74"/>
      <c r="O101" s="69"/>
      <c r="P101" s="69"/>
      <c r="Q101" s="69"/>
    </row>
    <row r="102" spans="1:22" s="66" customFormat="1">
      <c r="A102" s="95" t="s">
        <v>755</v>
      </c>
      <c r="C102" s="77" t="s">
        <v>851</v>
      </c>
      <c r="D102" s="95">
        <v>2</v>
      </c>
      <c r="E102" s="96" t="s">
        <v>402</v>
      </c>
      <c r="F102" s="452">
        <v>0</v>
      </c>
      <c r="G102" s="154">
        <f>D102*F102</f>
        <v>0</v>
      </c>
      <c r="H102" s="97"/>
      <c r="I102" s="74"/>
      <c r="J102" s="74"/>
      <c r="K102" s="75"/>
      <c r="L102" s="74"/>
      <c r="M102" s="74"/>
      <c r="O102" s="69"/>
      <c r="P102" s="69"/>
      <c r="Q102" s="69"/>
    </row>
    <row r="103" spans="1:22" s="66" customFormat="1" ht="20">
      <c r="A103" s="95" t="s">
        <v>852</v>
      </c>
      <c r="C103" s="77" t="s">
        <v>756</v>
      </c>
      <c r="D103" s="95">
        <v>2</v>
      </c>
      <c r="E103" s="96" t="s">
        <v>402</v>
      </c>
      <c r="F103" s="452">
        <v>0</v>
      </c>
      <c r="G103" s="154">
        <f>D103*F103</f>
        <v>0</v>
      </c>
      <c r="H103" s="97"/>
      <c r="I103" s="74"/>
      <c r="J103" s="74"/>
      <c r="K103" s="75"/>
      <c r="L103" s="74"/>
      <c r="M103" s="74"/>
      <c r="O103" s="69"/>
      <c r="P103" s="69"/>
      <c r="Q103" s="69"/>
    </row>
    <row r="104" spans="1:22" s="66" customFormat="1">
      <c r="A104" s="95"/>
      <c r="C104" s="77"/>
      <c r="D104" s="95"/>
      <c r="E104" s="96"/>
      <c r="F104" s="456"/>
      <c r="G104" s="154"/>
      <c r="H104" s="97"/>
      <c r="I104" s="74"/>
      <c r="J104" s="74"/>
      <c r="K104" s="75"/>
      <c r="L104" s="74"/>
      <c r="M104" s="74"/>
      <c r="O104" s="69"/>
      <c r="P104" s="69"/>
      <c r="Q104" s="69"/>
    </row>
    <row r="105" spans="1:22" s="66" customFormat="1">
      <c r="A105" s="95"/>
      <c r="C105" s="82" t="s">
        <v>757</v>
      </c>
      <c r="D105" s="95"/>
      <c r="E105" s="96"/>
      <c r="F105" s="456"/>
      <c r="G105" s="154"/>
      <c r="H105" s="97"/>
      <c r="I105" s="74"/>
      <c r="J105" s="74"/>
      <c r="K105" s="75"/>
      <c r="L105" s="74"/>
      <c r="M105" s="74"/>
      <c r="O105" s="69"/>
      <c r="P105" s="69"/>
      <c r="Q105" s="69"/>
    </row>
    <row r="106" spans="1:22" s="66" customFormat="1">
      <c r="A106" s="156" t="s">
        <v>385</v>
      </c>
      <c r="B106" s="157"/>
      <c r="C106" s="85"/>
      <c r="D106" s="92"/>
      <c r="E106" s="92"/>
      <c r="F106" s="457"/>
      <c r="G106" s="73"/>
      <c r="H106" s="97"/>
      <c r="I106" s="74"/>
      <c r="J106" s="74"/>
      <c r="K106" s="75"/>
      <c r="L106" s="74"/>
      <c r="M106" s="74"/>
      <c r="O106" s="69"/>
      <c r="P106" s="69"/>
      <c r="Q106" s="69"/>
    </row>
    <row r="107" spans="1:22" s="66" customFormat="1" ht="10.5">
      <c r="A107" s="158" t="s">
        <v>758</v>
      </c>
      <c r="C107" s="159"/>
      <c r="D107" s="160"/>
      <c r="E107" s="160"/>
      <c r="F107" s="456"/>
      <c r="G107" s="161">
        <f>SUM(G101:G106)</f>
        <v>0</v>
      </c>
      <c r="H107" s="149"/>
      <c r="I107" s="74"/>
      <c r="J107" s="74"/>
      <c r="K107" s="75"/>
      <c r="L107" s="74"/>
      <c r="M107" s="74"/>
      <c r="O107" s="69"/>
      <c r="P107" s="69"/>
      <c r="Q107" s="69"/>
    </row>
    <row r="108" spans="1:22" s="66" customFormat="1">
      <c r="A108" s="106"/>
      <c r="B108" s="96"/>
      <c r="C108" s="107"/>
      <c r="D108" s="96"/>
      <c r="E108" s="96"/>
      <c r="F108" s="97"/>
      <c r="G108" s="97"/>
      <c r="I108" s="74"/>
      <c r="J108" s="74"/>
      <c r="K108" s="75"/>
      <c r="L108" s="74"/>
      <c r="M108" s="74"/>
      <c r="N108" s="77"/>
      <c r="O108" s="95"/>
      <c r="P108" s="95"/>
      <c r="Q108" s="95"/>
      <c r="R108" s="77"/>
      <c r="S108" s="77"/>
      <c r="T108" s="77"/>
      <c r="U108" s="77"/>
    </row>
    <row r="109" spans="1:22" s="66" customFormat="1">
      <c r="A109" s="106"/>
      <c r="B109" s="96"/>
      <c r="C109" s="107"/>
      <c r="D109" s="96"/>
      <c r="E109" s="96"/>
      <c r="F109" s="97"/>
      <c r="G109" s="97"/>
      <c r="I109" s="74"/>
      <c r="J109" s="74"/>
      <c r="K109" s="75"/>
      <c r="L109" s="74"/>
      <c r="M109" s="74"/>
      <c r="N109" s="77"/>
      <c r="O109" s="95"/>
      <c r="P109" s="95"/>
      <c r="Q109" s="95"/>
      <c r="R109" s="77"/>
      <c r="S109" s="77"/>
      <c r="T109" s="77"/>
      <c r="U109" s="77"/>
    </row>
    <row r="110" spans="1:22" s="66" customFormat="1">
      <c r="A110" s="106" t="s">
        <v>63</v>
      </c>
      <c r="B110" s="96"/>
      <c r="C110" s="107"/>
      <c r="D110" s="96"/>
      <c r="E110" s="96"/>
      <c r="F110" s="97"/>
      <c r="G110" s="97">
        <f>G27+G43+G61+G75+G86+G97+G107</f>
        <v>0</v>
      </c>
      <c r="I110" s="74"/>
      <c r="J110" s="74"/>
      <c r="K110" s="75"/>
      <c r="L110" s="74"/>
      <c r="M110" s="74"/>
      <c r="N110" s="77"/>
      <c r="O110" s="95"/>
      <c r="P110" s="95"/>
      <c r="Q110" s="95"/>
      <c r="R110" s="77"/>
      <c r="S110" s="77"/>
      <c r="T110" s="77"/>
      <c r="U110" s="77"/>
    </row>
    <row r="111" spans="1:22">
      <c r="A111" s="106"/>
      <c r="B111" s="96"/>
      <c r="C111" s="107"/>
      <c r="D111" s="96"/>
      <c r="E111" s="96"/>
      <c r="F111" s="97"/>
      <c r="G111" s="97"/>
      <c r="H111" s="66"/>
      <c r="I111" s="74"/>
      <c r="J111" s="74"/>
      <c r="K111" s="75"/>
      <c r="L111" s="74"/>
      <c r="M111" s="74"/>
      <c r="V111" s="66"/>
    </row>
    <row r="112" spans="1:22">
      <c r="A112" s="106"/>
      <c r="B112" s="96"/>
      <c r="C112" s="107"/>
      <c r="D112" s="96"/>
      <c r="E112" s="96"/>
      <c r="F112" s="97"/>
      <c r="G112" s="97"/>
      <c r="H112" s="66"/>
      <c r="I112" s="74"/>
      <c r="J112" s="74"/>
      <c r="K112" s="75"/>
      <c r="L112" s="74"/>
      <c r="M112" s="74"/>
      <c r="V112" s="66"/>
    </row>
    <row r="113" spans="1:22">
      <c r="A113" s="106"/>
      <c r="B113" s="96"/>
      <c r="C113" s="107"/>
      <c r="D113" s="96"/>
      <c r="E113" s="96"/>
      <c r="F113" s="97"/>
      <c r="G113" s="97"/>
      <c r="H113" s="66"/>
      <c r="I113" s="74"/>
      <c r="J113" s="74"/>
      <c r="K113" s="75"/>
      <c r="L113" s="74"/>
      <c r="M113" s="74"/>
      <c r="V113" s="66"/>
    </row>
    <row r="114" spans="1:22">
      <c r="H114" s="66"/>
      <c r="I114" s="74"/>
      <c r="J114" s="74"/>
      <c r="K114" s="75"/>
      <c r="L114" s="74"/>
      <c r="M114" s="74"/>
    </row>
  </sheetData>
  <sheetProtection password="CD92" sheet="1" objects="1" scenarios="1" selectLockedCells="1"/>
  <pageMargins left="0.39370078740157483" right="0.51181102362204722" top="0.43307086614173229" bottom="0.74803149606299213" header="0.39370078740157483" footer="0.39370078740157483"/>
  <pageSetup paperSize="9" orientation="portrait" r:id="rId1"/>
  <headerFooter alignWithMargins="0">
    <oddFooter>&amp;LROZPOČET:D1.4.a ZAŘÍZENÍ PRO VYTÁPĚNÍ STAVEB&amp;RStránka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226"/>
  <sheetViews>
    <sheetView topLeftCell="A85" zoomScaleNormal="100" workbookViewId="0">
      <selection activeCell="E108" sqref="E108"/>
    </sheetView>
  </sheetViews>
  <sheetFormatPr defaultColWidth="9.08984375" defaultRowHeight="14.5"/>
  <cols>
    <col min="1" max="1" width="4.54296875" style="178" customWidth="1"/>
    <col min="2" max="2" width="54" style="178" customWidth="1"/>
    <col min="3" max="4" width="4.90625" style="178" customWidth="1"/>
    <col min="5" max="5" width="12.54296875" style="178" customWidth="1"/>
    <col min="6" max="6" width="12.6328125" style="178" customWidth="1"/>
    <col min="7" max="9" width="9.08984375" style="178"/>
    <col min="10" max="10" width="12.54296875" style="178" hidden="1" customWidth="1"/>
    <col min="11" max="11" width="9.08984375" style="178" hidden="1" customWidth="1"/>
    <col min="12" max="16384" width="9.08984375" style="178"/>
  </cols>
  <sheetData>
    <row r="1" spans="1:11" s="176" customFormat="1" ht="12.5">
      <c r="A1" s="192" t="s">
        <v>1840</v>
      </c>
      <c r="B1" s="193" t="s">
        <v>2176</v>
      </c>
      <c r="C1" s="194"/>
      <c r="D1" s="196"/>
      <c r="E1" s="196"/>
      <c r="F1" s="196"/>
    </row>
    <row r="2" spans="1:11" s="176" customFormat="1" ht="12.5">
      <c r="A2" s="192" t="s">
        <v>1841</v>
      </c>
      <c r="B2" s="193" t="s">
        <v>1947</v>
      </c>
      <c r="C2" s="194"/>
      <c r="D2" s="196"/>
      <c r="E2" s="196"/>
      <c r="F2" s="196"/>
    </row>
    <row r="3" spans="1:11" s="176" customFormat="1" ht="12.5">
      <c r="A3" s="192" t="s">
        <v>1843</v>
      </c>
      <c r="B3" s="195" t="s">
        <v>1844</v>
      </c>
      <c r="C3" s="194"/>
      <c r="D3" s="196"/>
      <c r="E3" s="196"/>
      <c r="F3" s="196"/>
    </row>
    <row r="4" spans="1:11" s="176" customFormat="1" ht="3" customHeight="1">
      <c r="A4" s="196" t="s">
        <v>385</v>
      </c>
      <c r="B4" s="196"/>
      <c r="C4" s="196"/>
      <c r="D4" s="196"/>
      <c r="E4" s="196"/>
      <c r="F4" s="196"/>
    </row>
    <row r="5" spans="1:11" s="180" customFormat="1" ht="14.25" customHeight="1">
      <c r="A5" s="197" t="s">
        <v>1845</v>
      </c>
      <c r="B5" s="197" t="s">
        <v>1846</v>
      </c>
      <c r="C5" s="197" t="s">
        <v>1854</v>
      </c>
      <c r="D5" s="197" t="s">
        <v>1855</v>
      </c>
      <c r="E5" s="200" t="s">
        <v>1856</v>
      </c>
      <c r="F5" s="198" t="s">
        <v>1847</v>
      </c>
      <c r="J5" s="179" t="s">
        <v>1856</v>
      </c>
    </row>
    <row r="6" spans="1:11" s="176" customFormat="1" ht="14.25" customHeight="1">
      <c r="A6" s="201" t="s">
        <v>385</v>
      </c>
      <c r="B6" s="201"/>
      <c r="C6" s="201"/>
      <c r="D6" s="201"/>
      <c r="E6" s="458"/>
      <c r="F6" s="201"/>
      <c r="G6" s="181"/>
      <c r="J6" s="181"/>
    </row>
    <row r="7" spans="1:11" s="183" customFormat="1" ht="14">
      <c r="A7" s="202" t="s">
        <v>385</v>
      </c>
      <c r="B7" s="203" t="s">
        <v>1848</v>
      </c>
      <c r="C7" s="202"/>
      <c r="D7" s="202"/>
      <c r="E7" s="459"/>
      <c r="F7" s="202"/>
      <c r="J7" s="182"/>
    </row>
    <row r="8" spans="1:11" s="186" customFormat="1" ht="12.5">
      <c r="A8" s="204">
        <v>1</v>
      </c>
      <c r="B8" s="205" t="s">
        <v>1857</v>
      </c>
      <c r="C8" s="206" t="s">
        <v>676</v>
      </c>
      <c r="D8" s="206">
        <v>50</v>
      </c>
      <c r="E8" s="460">
        <v>0</v>
      </c>
      <c r="F8" s="207">
        <f t="shared" ref="F8:F25" si="0">D8*E8</f>
        <v>0</v>
      </c>
      <c r="J8" s="185">
        <v>13.2</v>
      </c>
      <c r="K8" s="186">
        <v>0.8</v>
      </c>
    </row>
    <row r="9" spans="1:11" s="186" customFormat="1" ht="12.5">
      <c r="A9" s="204">
        <v>2</v>
      </c>
      <c r="B9" s="205" t="s">
        <v>1858</v>
      </c>
      <c r="C9" s="206" t="s">
        <v>676</v>
      </c>
      <c r="D9" s="206">
        <v>130</v>
      </c>
      <c r="E9" s="460">
        <v>0</v>
      </c>
      <c r="F9" s="207">
        <f t="shared" si="0"/>
        <v>0</v>
      </c>
      <c r="J9" s="185">
        <v>17.3</v>
      </c>
      <c r="K9" s="186">
        <v>0.8</v>
      </c>
    </row>
    <row r="10" spans="1:11" s="186" customFormat="1" ht="12.5">
      <c r="A10" s="204">
        <v>3</v>
      </c>
      <c r="B10" s="205" t="s">
        <v>1859</v>
      </c>
      <c r="C10" s="206" t="s">
        <v>676</v>
      </c>
      <c r="D10" s="206">
        <v>10</v>
      </c>
      <c r="E10" s="460">
        <v>0</v>
      </c>
      <c r="F10" s="207">
        <f t="shared" si="0"/>
        <v>0</v>
      </c>
      <c r="J10" s="185">
        <v>21.6</v>
      </c>
      <c r="K10" s="186">
        <v>0.8</v>
      </c>
    </row>
    <row r="11" spans="1:11" s="186" customFormat="1" ht="12.5">
      <c r="A11" s="204">
        <v>6</v>
      </c>
      <c r="B11" s="205" t="s">
        <v>1863</v>
      </c>
      <c r="C11" s="206" t="s">
        <v>1862</v>
      </c>
      <c r="D11" s="206">
        <v>40</v>
      </c>
      <c r="E11" s="460">
        <v>0</v>
      </c>
      <c r="F11" s="207">
        <f t="shared" si="0"/>
        <v>0</v>
      </c>
      <c r="J11" s="185">
        <v>7.7</v>
      </c>
      <c r="K11" s="186">
        <v>0.8</v>
      </c>
    </row>
    <row r="12" spans="1:11" s="186" customFormat="1" ht="12.5">
      <c r="A12" s="204">
        <v>7</v>
      </c>
      <c r="B12" s="205" t="s">
        <v>1864</v>
      </c>
      <c r="C12" s="206" t="s">
        <v>1862</v>
      </c>
      <c r="D12" s="206">
        <v>5</v>
      </c>
      <c r="E12" s="460">
        <v>0</v>
      </c>
      <c r="F12" s="207">
        <f t="shared" si="0"/>
        <v>0</v>
      </c>
      <c r="J12" s="185"/>
    </row>
    <row r="13" spans="1:11" s="186" customFormat="1" ht="12.5">
      <c r="A13" s="204">
        <v>8</v>
      </c>
      <c r="B13" s="205" t="s">
        <v>1865</v>
      </c>
      <c r="C13" s="206" t="s">
        <v>1862</v>
      </c>
      <c r="D13" s="206">
        <v>20</v>
      </c>
      <c r="E13" s="460">
        <v>0</v>
      </c>
      <c r="F13" s="207">
        <f t="shared" si="0"/>
        <v>0</v>
      </c>
      <c r="J13" s="185">
        <v>31.3</v>
      </c>
      <c r="K13" s="186">
        <v>0.8</v>
      </c>
    </row>
    <row r="14" spans="1:11" s="186" customFormat="1" ht="12.5">
      <c r="A14" s="204">
        <v>9</v>
      </c>
      <c r="B14" s="205" t="s">
        <v>1866</v>
      </c>
      <c r="C14" s="206" t="s">
        <v>1862</v>
      </c>
      <c r="D14" s="206">
        <v>10</v>
      </c>
      <c r="E14" s="460">
        <v>0</v>
      </c>
      <c r="F14" s="207">
        <f t="shared" si="0"/>
        <v>0</v>
      </c>
      <c r="J14" s="185">
        <v>78.8</v>
      </c>
      <c r="K14" s="186">
        <v>0.8</v>
      </c>
    </row>
    <row r="15" spans="1:11" s="186" customFormat="1" ht="12.5">
      <c r="A15" s="204">
        <v>10</v>
      </c>
      <c r="B15" s="205" t="s">
        <v>1867</v>
      </c>
      <c r="C15" s="206" t="s">
        <v>1862</v>
      </c>
      <c r="D15" s="206">
        <v>13</v>
      </c>
      <c r="E15" s="460">
        <v>0</v>
      </c>
      <c r="F15" s="207">
        <f t="shared" si="0"/>
        <v>0</v>
      </c>
      <c r="J15" s="185">
        <v>7.14</v>
      </c>
      <c r="K15" s="186">
        <v>0.8</v>
      </c>
    </row>
    <row r="16" spans="1:11" s="186" customFormat="1" ht="12.5">
      <c r="A16" s="204">
        <v>11</v>
      </c>
      <c r="B16" s="205" t="s">
        <v>1868</v>
      </c>
      <c r="C16" s="206" t="s">
        <v>1862</v>
      </c>
      <c r="D16" s="206">
        <v>9</v>
      </c>
      <c r="E16" s="460">
        <v>0</v>
      </c>
      <c r="F16" s="207">
        <f t="shared" si="0"/>
        <v>0</v>
      </c>
      <c r="J16" s="185">
        <v>17.600000000000001</v>
      </c>
      <c r="K16" s="186">
        <v>0.8</v>
      </c>
    </row>
    <row r="17" spans="1:11" s="186" customFormat="1" ht="12.5">
      <c r="A17" s="204">
        <v>12</v>
      </c>
      <c r="B17" s="205" t="s">
        <v>1869</v>
      </c>
      <c r="C17" s="206" t="s">
        <v>1862</v>
      </c>
      <c r="D17" s="206">
        <v>1</v>
      </c>
      <c r="E17" s="460">
        <v>0</v>
      </c>
      <c r="F17" s="207">
        <f t="shared" si="0"/>
        <v>0</v>
      </c>
      <c r="J17" s="185">
        <v>64</v>
      </c>
      <c r="K17" s="186">
        <v>0.8</v>
      </c>
    </row>
    <row r="18" spans="1:11" s="186" customFormat="1" ht="12.5">
      <c r="A18" s="204">
        <v>13</v>
      </c>
      <c r="B18" s="205" t="s">
        <v>1870</v>
      </c>
      <c r="C18" s="206" t="s">
        <v>1862</v>
      </c>
      <c r="D18" s="206">
        <v>1</v>
      </c>
      <c r="E18" s="460">
        <v>0</v>
      </c>
      <c r="F18" s="207">
        <f t="shared" si="0"/>
        <v>0</v>
      </c>
      <c r="J18" s="185"/>
    </row>
    <row r="19" spans="1:11" s="186" customFormat="1" ht="12.5">
      <c r="A19" s="204">
        <v>14</v>
      </c>
      <c r="B19" s="205" t="s">
        <v>1871</v>
      </c>
      <c r="C19" s="206" t="s">
        <v>676</v>
      </c>
      <c r="D19" s="206">
        <v>60</v>
      </c>
      <c r="E19" s="460">
        <v>0</v>
      </c>
      <c r="F19" s="207">
        <f>D19*E19</f>
        <v>0</v>
      </c>
      <c r="J19" s="185">
        <v>10.8</v>
      </c>
      <c r="K19" s="186">
        <v>0.8</v>
      </c>
    </row>
    <row r="20" spans="1:11" s="186" customFormat="1" ht="12.5">
      <c r="A20" s="204">
        <v>15</v>
      </c>
      <c r="B20" s="205" t="s">
        <v>1872</v>
      </c>
      <c r="C20" s="206" t="s">
        <v>676</v>
      </c>
      <c r="D20" s="206">
        <v>210</v>
      </c>
      <c r="E20" s="460">
        <v>0</v>
      </c>
      <c r="F20" s="207">
        <f>D20*E20</f>
        <v>0</v>
      </c>
      <c r="J20" s="185">
        <v>10.8</v>
      </c>
      <c r="K20" s="186">
        <v>0.8</v>
      </c>
    </row>
    <row r="21" spans="1:11" s="186" customFormat="1" ht="12.5">
      <c r="A21" s="204">
        <v>16</v>
      </c>
      <c r="B21" s="205" t="s">
        <v>1873</v>
      </c>
      <c r="C21" s="206" t="s">
        <v>676</v>
      </c>
      <c r="D21" s="206">
        <v>290</v>
      </c>
      <c r="E21" s="460">
        <v>0</v>
      </c>
      <c r="F21" s="207">
        <f t="shared" si="0"/>
        <v>0</v>
      </c>
      <c r="J21" s="185">
        <v>10.5</v>
      </c>
      <c r="K21" s="186">
        <v>0.8</v>
      </c>
    </row>
    <row r="22" spans="1:11" s="186" customFormat="1" ht="12.5">
      <c r="A22" s="204">
        <v>17</v>
      </c>
      <c r="B22" s="205" t="s">
        <v>1874</v>
      </c>
      <c r="C22" s="206" t="s">
        <v>676</v>
      </c>
      <c r="D22" s="206">
        <v>330</v>
      </c>
      <c r="E22" s="460">
        <v>0</v>
      </c>
      <c r="F22" s="207">
        <f t="shared" si="0"/>
        <v>0</v>
      </c>
      <c r="J22" s="185">
        <v>16.8</v>
      </c>
      <c r="K22" s="186">
        <v>0.8</v>
      </c>
    </row>
    <row r="23" spans="1:11" s="186" customFormat="1" ht="12.5">
      <c r="A23" s="204">
        <v>18</v>
      </c>
      <c r="B23" s="205" t="s">
        <v>1875</v>
      </c>
      <c r="C23" s="206" t="s">
        <v>676</v>
      </c>
      <c r="D23" s="206">
        <v>30</v>
      </c>
      <c r="E23" s="460">
        <v>0</v>
      </c>
      <c r="F23" s="207">
        <f t="shared" si="0"/>
        <v>0</v>
      </c>
      <c r="J23" s="185">
        <v>17.8</v>
      </c>
      <c r="K23" s="186">
        <v>0.8</v>
      </c>
    </row>
    <row r="24" spans="1:11" s="186" customFormat="1" ht="12.5">
      <c r="A24" s="204">
        <v>19</v>
      </c>
      <c r="B24" s="205" t="s">
        <v>1876</v>
      </c>
      <c r="C24" s="206" t="s">
        <v>676</v>
      </c>
      <c r="D24" s="206">
        <v>23</v>
      </c>
      <c r="E24" s="460">
        <v>0</v>
      </c>
      <c r="F24" s="207">
        <f t="shared" si="0"/>
        <v>0</v>
      </c>
      <c r="J24" s="185">
        <v>17.8</v>
      </c>
      <c r="K24" s="186">
        <v>0.8</v>
      </c>
    </row>
    <row r="25" spans="1:11" s="186" customFormat="1" ht="12.5">
      <c r="A25" s="204">
        <v>20</v>
      </c>
      <c r="B25" s="205" t="s">
        <v>1877</v>
      </c>
      <c r="C25" s="206" t="s">
        <v>676</v>
      </c>
      <c r="D25" s="206">
        <v>8</v>
      </c>
      <c r="E25" s="460">
        <v>0</v>
      </c>
      <c r="F25" s="207">
        <f t="shared" si="0"/>
        <v>0</v>
      </c>
      <c r="J25" s="185">
        <v>17.8</v>
      </c>
      <c r="K25" s="186">
        <v>0.8</v>
      </c>
    </row>
    <row r="26" spans="1:11" s="186" customFormat="1" ht="12.5">
      <c r="A26" s="204">
        <v>21</v>
      </c>
      <c r="B26" s="205" t="s">
        <v>1878</v>
      </c>
      <c r="C26" s="206" t="s">
        <v>676</v>
      </c>
      <c r="D26" s="206">
        <v>60</v>
      </c>
      <c r="E26" s="460">
        <v>0</v>
      </c>
      <c r="F26" s="207">
        <f>D26*E26</f>
        <v>0</v>
      </c>
      <c r="J26" s="185">
        <v>3.9</v>
      </c>
      <c r="K26" s="186">
        <v>0.8</v>
      </c>
    </row>
    <row r="27" spans="1:11" s="186" customFormat="1" ht="12.5">
      <c r="A27" s="204">
        <v>22</v>
      </c>
      <c r="B27" s="205" t="s">
        <v>1879</v>
      </c>
      <c r="C27" s="206" t="s">
        <v>676</v>
      </c>
      <c r="D27" s="206">
        <v>50</v>
      </c>
      <c r="E27" s="460">
        <v>0</v>
      </c>
      <c r="F27" s="207">
        <f>D27*E27</f>
        <v>0</v>
      </c>
      <c r="J27" s="185">
        <v>12.7</v>
      </c>
      <c r="K27" s="186">
        <v>0.8</v>
      </c>
    </row>
    <row r="28" spans="1:11" s="186" customFormat="1" ht="12.5">
      <c r="A28" s="204">
        <v>23</v>
      </c>
      <c r="B28" s="205" t="s">
        <v>1880</v>
      </c>
      <c r="C28" s="206" t="s">
        <v>676</v>
      </c>
      <c r="D28" s="206">
        <v>4</v>
      </c>
      <c r="E28" s="460">
        <v>0</v>
      </c>
      <c r="F28" s="207">
        <f>D28*E28</f>
        <v>0</v>
      </c>
      <c r="J28" s="185"/>
    </row>
    <row r="29" spans="1:11" s="186" customFormat="1" ht="12.5">
      <c r="A29" s="204">
        <v>24</v>
      </c>
      <c r="B29" s="205" t="s">
        <v>1881</v>
      </c>
      <c r="C29" s="206" t="s">
        <v>676</v>
      </c>
      <c r="D29" s="206">
        <v>20</v>
      </c>
      <c r="E29" s="460">
        <v>0</v>
      </c>
      <c r="F29" s="207">
        <f t="shared" ref="F29:F56" si="1">D29*E29</f>
        <v>0</v>
      </c>
      <c r="J29" s="185">
        <v>7.6</v>
      </c>
      <c r="K29" s="186">
        <v>0.8</v>
      </c>
    </row>
    <row r="30" spans="1:11" s="186" customFormat="1" ht="12.5">
      <c r="A30" s="204">
        <v>25</v>
      </c>
      <c r="B30" s="205" t="s">
        <v>1882</v>
      </c>
      <c r="C30" s="206" t="s">
        <v>676</v>
      </c>
      <c r="D30" s="206">
        <v>50</v>
      </c>
      <c r="E30" s="460">
        <v>0</v>
      </c>
      <c r="F30" s="207">
        <f t="shared" si="1"/>
        <v>0</v>
      </c>
      <c r="J30" s="185"/>
    </row>
    <row r="31" spans="1:11" s="186" customFormat="1" ht="12.5">
      <c r="A31" s="204">
        <v>26</v>
      </c>
      <c r="B31" s="205" t="s">
        <v>1883</v>
      </c>
      <c r="C31" s="206" t="s">
        <v>676</v>
      </c>
      <c r="D31" s="206">
        <v>70</v>
      </c>
      <c r="E31" s="460">
        <v>0</v>
      </c>
      <c r="F31" s="207">
        <f>D31*E31</f>
        <v>0</v>
      </c>
      <c r="J31" s="185"/>
    </row>
    <row r="32" spans="1:11" s="186" customFormat="1" ht="12.5">
      <c r="A32" s="204">
        <v>27</v>
      </c>
      <c r="B32" s="205" t="s">
        <v>1884</v>
      </c>
      <c r="C32" s="206" t="s">
        <v>676</v>
      </c>
      <c r="D32" s="206">
        <v>150</v>
      </c>
      <c r="E32" s="460">
        <v>0</v>
      </c>
      <c r="F32" s="207">
        <f t="shared" si="1"/>
        <v>0</v>
      </c>
      <c r="J32" s="185"/>
    </row>
    <row r="33" spans="1:11" s="186" customFormat="1" ht="12.5">
      <c r="A33" s="204">
        <v>28</v>
      </c>
      <c r="B33" s="205" t="s">
        <v>1885</v>
      </c>
      <c r="C33" s="206" t="s">
        <v>1862</v>
      </c>
      <c r="D33" s="206">
        <v>15</v>
      </c>
      <c r="E33" s="460">
        <v>0</v>
      </c>
      <c r="F33" s="207">
        <f t="shared" si="1"/>
        <v>0</v>
      </c>
    </row>
    <row r="34" spans="1:11" s="186" customFormat="1" ht="12.5">
      <c r="A34" s="204">
        <v>29</v>
      </c>
      <c r="B34" s="205" t="s">
        <v>1886</v>
      </c>
      <c r="C34" s="206" t="s">
        <v>1862</v>
      </c>
      <c r="D34" s="206">
        <v>2</v>
      </c>
      <c r="E34" s="460">
        <v>0</v>
      </c>
      <c r="F34" s="207">
        <f t="shared" si="1"/>
        <v>0</v>
      </c>
    </row>
    <row r="35" spans="1:11" s="186" customFormat="1" ht="12.5">
      <c r="A35" s="204">
        <v>30</v>
      </c>
      <c r="B35" s="205" t="s">
        <v>1887</v>
      </c>
      <c r="C35" s="206" t="s">
        <v>1862</v>
      </c>
      <c r="D35" s="206">
        <v>65</v>
      </c>
      <c r="E35" s="460">
        <v>0</v>
      </c>
      <c r="F35" s="207">
        <f t="shared" si="1"/>
        <v>0</v>
      </c>
    </row>
    <row r="36" spans="1:11" s="186" customFormat="1" ht="12.5">
      <c r="A36" s="204">
        <v>31</v>
      </c>
      <c r="B36" s="205" t="s">
        <v>1888</v>
      </c>
      <c r="C36" s="206" t="s">
        <v>1862</v>
      </c>
      <c r="D36" s="206">
        <v>10</v>
      </c>
      <c r="E36" s="460">
        <v>0</v>
      </c>
      <c r="F36" s="207">
        <f t="shared" si="1"/>
        <v>0</v>
      </c>
    </row>
    <row r="37" spans="1:11" s="186" customFormat="1" ht="12.5">
      <c r="A37" s="204">
        <v>32</v>
      </c>
      <c r="B37" s="205" t="s">
        <v>1889</v>
      </c>
      <c r="C37" s="206" t="s">
        <v>1862</v>
      </c>
      <c r="D37" s="206">
        <v>4</v>
      </c>
      <c r="E37" s="460">
        <v>0</v>
      </c>
      <c r="F37" s="207">
        <f t="shared" si="1"/>
        <v>0</v>
      </c>
      <c r="J37" s="185">
        <v>123</v>
      </c>
      <c r="K37" s="186">
        <v>0.8</v>
      </c>
    </row>
    <row r="38" spans="1:11" s="186" customFormat="1" ht="12.5">
      <c r="A38" s="204">
        <v>33</v>
      </c>
      <c r="B38" s="205" t="s">
        <v>1890</v>
      </c>
      <c r="C38" s="206" t="s">
        <v>1862</v>
      </c>
      <c r="D38" s="206">
        <v>1</v>
      </c>
      <c r="E38" s="460">
        <v>0</v>
      </c>
      <c r="F38" s="207">
        <f t="shared" si="1"/>
        <v>0</v>
      </c>
      <c r="J38" s="185">
        <v>152</v>
      </c>
      <c r="K38" s="186">
        <v>0.8</v>
      </c>
    </row>
    <row r="39" spans="1:11" s="186" customFormat="1" ht="12.5">
      <c r="A39" s="204">
        <v>34</v>
      </c>
      <c r="B39" s="205" t="s">
        <v>1891</v>
      </c>
      <c r="C39" s="206" t="s">
        <v>1862</v>
      </c>
      <c r="D39" s="206">
        <v>2</v>
      </c>
      <c r="E39" s="460">
        <v>0</v>
      </c>
      <c r="F39" s="207">
        <f t="shared" si="1"/>
        <v>0</v>
      </c>
      <c r="J39" s="185">
        <v>123</v>
      </c>
      <c r="K39" s="186">
        <v>0.8</v>
      </c>
    </row>
    <row r="40" spans="1:11" s="186" customFormat="1" ht="12.5">
      <c r="A40" s="204">
        <v>35</v>
      </c>
      <c r="B40" s="205" t="s">
        <v>1892</v>
      </c>
      <c r="C40" s="206" t="s">
        <v>1862</v>
      </c>
      <c r="D40" s="206">
        <v>1</v>
      </c>
      <c r="E40" s="460">
        <v>0</v>
      </c>
      <c r="F40" s="207">
        <f t="shared" si="1"/>
        <v>0</v>
      </c>
      <c r="J40" s="185">
        <v>123</v>
      </c>
      <c r="K40" s="186">
        <v>0.8</v>
      </c>
    </row>
    <row r="41" spans="1:11" s="186" customFormat="1" ht="12.5">
      <c r="A41" s="204">
        <v>36</v>
      </c>
      <c r="B41" s="205" t="s">
        <v>1893</v>
      </c>
      <c r="C41" s="206" t="s">
        <v>1862</v>
      </c>
      <c r="D41" s="206">
        <v>2</v>
      </c>
      <c r="E41" s="460">
        <v>0</v>
      </c>
      <c r="F41" s="207">
        <f t="shared" si="1"/>
        <v>0</v>
      </c>
      <c r="J41" s="185">
        <v>161</v>
      </c>
      <c r="K41" s="186">
        <v>0.8</v>
      </c>
    </row>
    <row r="42" spans="1:11" s="186" customFormat="1" ht="12.5">
      <c r="A42" s="204">
        <v>37</v>
      </c>
      <c r="B42" s="205" t="s">
        <v>1894</v>
      </c>
      <c r="C42" s="206" t="s">
        <v>1862</v>
      </c>
      <c r="D42" s="206">
        <v>1</v>
      </c>
      <c r="E42" s="460">
        <v>0</v>
      </c>
      <c r="F42" s="207">
        <f t="shared" si="1"/>
        <v>0</v>
      </c>
      <c r="J42" s="185"/>
    </row>
    <row r="43" spans="1:11" s="186" customFormat="1" ht="16.75" customHeight="1">
      <c r="A43" s="204">
        <v>38</v>
      </c>
      <c r="B43" s="205" t="s">
        <v>1895</v>
      </c>
      <c r="C43" s="206" t="s">
        <v>1862</v>
      </c>
      <c r="D43" s="206">
        <v>16</v>
      </c>
      <c r="E43" s="460">
        <v>0</v>
      </c>
      <c r="F43" s="207">
        <f t="shared" si="1"/>
        <v>0</v>
      </c>
      <c r="J43" s="185">
        <v>116</v>
      </c>
      <c r="K43" s="186">
        <v>0.8</v>
      </c>
    </row>
    <row r="44" spans="1:11" s="186" customFormat="1" ht="16.75" customHeight="1">
      <c r="A44" s="204">
        <v>39</v>
      </c>
      <c r="B44" s="205" t="s">
        <v>1896</v>
      </c>
      <c r="C44" s="206" t="s">
        <v>1862</v>
      </c>
      <c r="D44" s="206">
        <v>6</v>
      </c>
      <c r="E44" s="460">
        <v>0</v>
      </c>
      <c r="F44" s="207">
        <f t="shared" si="1"/>
        <v>0</v>
      </c>
      <c r="J44" s="185">
        <v>116</v>
      </c>
      <c r="K44" s="186">
        <v>0.8</v>
      </c>
    </row>
    <row r="45" spans="1:11" s="186" customFormat="1" ht="16.75" customHeight="1">
      <c r="A45" s="204">
        <v>40</v>
      </c>
      <c r="B45" s="205" t="s">
        <v>1897</v>
      </c>
      <c r="C45" s="206" t="s">
        <v>1862</v>
      </c>
      <c r="D45" s="206">
        <v>2</v>
      </c>
      <c r="E45" s="460">
        <v>0</v>
      </c>
      <c r="F45" s="207">
        <f t="shared" si="1"/>
        <v>0</v>
      </c>
      <c r="J45" s="185">
        <v>116</v>
      </c>
      <c r="K45" s="186">
        <v>0.8</v>
      </c>
    </row>
    <row r="46" spans="1:11" s="186" customFormat="1" ht="16.75" customHeight="1">
      <c r="A46" s="204">
        <v>41</v>
      </c>
      <c r="B46" s="205" t="s">
        <v>1898</v>
      </c>
      <c r="C46" s="206" t="s">
        <v>1862</v>
      </c>
      <c r="D46" s="206">
        <v>2</v>
      </c>
      <c r="E46" s="460">
        <v>0</v>
      </c>
      <c r="F46" s="207">
        <f t="shared" si="1"/>
        <v>0</v>
      </c>
      <c r="J46" s="185"/>
    </row>
    <row r="47" spans="1:11" s="186" customFormat="1" ht="16.75" customHeight="1">
      <c r="A47" s="204">
        <v>42</v>
      </c>
      <c r="B47" s="205" t="s">
        <v>1899</v>
      </c>
      <c r="C47" s="206" t="s">
        <v>1862</v>
      </c>
      <c r="D47" s="206">
        <v>1</v>
      </c>
      <c r="E47" s="460">
        <v>0</v>
      </c>
      <c r="F47" s="207">
        <f t="shared" si="1"/>
        <v>0</v>
      </c>
      <c r="J47" s="185"/>
    </row>
    <row r="48" spans="1:11" s="186" customFormat="1" ht="16.75" customHeight="1">
      <c r="A48" s="204">
        <v>43</v>
      </c>
      <c r="B48" s="205" t="s">
        <v>1900</v>
      </c>
      <c r="C48" s="206" t="s">
        <v>1862</v>
      </c>
      <c r="D48" s="206">
        <v>1</v>
      </c>
      <c r="E48" s="460">
        <v>0</v>
      </c>
      <c r="F48" s="207">
        <f t="shared" si="1"/>
        <v>0</v>
      </c>
      <c r="J48" s="185"/>
    </row>
    <row r="49" spans="1:11" s="186" customFormat="1" ht="16.75" customHeight="1">
      <c r="A49" s="204">
        <v>44</v>
      </c>
      <c r="B49" s="205" t="s">
        <v>1901</v>
      </c>
      <c r="C49" s="206" t="s">
        <v>1862</v>
      </c>
      <c r="D49" s="206">
        <v>1</v>
      </c>
      <c r="E49" s="460">
        <v>0</v>
      </c>
      <c r="F49" s="207">
        <f t="shared" si="1"/>
        <v>0</v>
      </c>
      <c r="J49" s="185"/>
    </row>
    <row r="50" spans="1:11" s="186" customFormat="1" ht="12.5">
      <c r="A50" s="204">
        <v>45</v>
      </c>
      <c r="B50" s="205" t="s">
        <v>1902</v>
      </c>
      <c r="C50" s="206" t="s">
        <v>1862</v>
      </c>
      <c r="D50" s="206">
        <v>1</v>
      </c>
      <c r="E50" s="460">
        <v>0</v>
      </c>
      <c r="F50" s="207">
        <f t="shared" si="1"/>
        <v>0</v>
      </c>
      <c r="J50" s="185"/>
    </row>
    <row r="51" spans="1:11" s="186" customFormat="1" ht="12.5">
      <c r="A51" s="204">
        <v>46</v>
      </c>
      <c r="B51" s="205" t="s">
        <v>1903</v>
      </c>
      <c r="C51" s="206" t="s">
        <v>1862</v>
      </c>
      <c r="D51" s="206">
        <v>1</v>
      </c>
      <c r="E51" s="460">
        <v>0</v>
      </c>
      <c r="F51" s="207">
        <f t="shared" si="1"/>
        <v>0</v>
      </c>
      <c r="J51" s="185"/>
    </row>
    <row r="52" spans="1:11" s="186" customFormat="1" ht="12.5">
      <c r="A52" s="204">
        <v>47</v>
      </c>
      <c r="B52" s="205" t="s">
        <v>1905</v>
      </c>
      <c r="C52" s="206" t="s">
        <v>1862</v>
      </c>
      <c r="D52" s="206">
        <v>2</v>
      </c>
      <c r="E52" s="460">
        <v>0</v>
      </c>
      <c r="F52" s="207">
        <f t="shared" si="1"/>
        <v>0</v>
      </c>
      <c r="J52" s="185"/>
    </row>
    <row r="53" spans="1:11" s="186" customFormat="1" ht="12.5">
      <c r="A53" s="204">
        <v>48</v>
      </c>
      <c r="B53" s="205" t="s">
        <v>1906</v>
      </c>
      <c r="C53" s="206" t="s">
        <v>1862</v>
      </c>
      <c r="D53" s="206">
        <v>8</v>
      </c>
      <c r="E53" s="460">
        <v>0</v>
      </c>
      <c r="F53" s="207">
        <f t="shared" si="1"/>
        <v>0</v>
      </c>
      <c r="J53" s="185"/>
    </row>
    <row r="54" spans="1:11" s="186" customFormat="1" ht="12.5">
      <c r="A54" s="204">
        <v>49</v>
      </c>
      <c r="B54" s="205" t="s">
        <v>1907</v>
      </c>
      <c r="C54" s="206" t="s">
        <v>1862</v>
      </c>
      <c r="D54" s="206">
        <v>8</v>
      </c>
      <c r="E54" s="460">
        <v>0</v>
      </c>
      <c r="F54" s="207">
        <f t="shared" si="1"/>
        <v>0</v>
      </c>
      <c r="J54" s="185">
        <v>12</v>
      </c>
      <c r="K54" s="186">
        <v>0.8</v>
      </c>
    </row>
    <row r="55" spans="1:11" s="186" customFormat="1" ht="12.5">
      <c r="A55" s="204">
        <v>50</v>
      </c>
      <c r="B55" s="205" t="s">
        <v>1908</v>
      </c>
      <c r="C55" s="206" t="s">
        <v>1862</v>
      </c>
      <c r="D55" s="206">
        <v>1</v>
      </c>
      <c r="E55" s="460">
        <v>0</v>
      </c>
      <c r="F55" s="207">
        <f t="shared" si="1"/>
        <v>0</v>
      </c>
      <c r="J55" s="185">
        <v>14</v>
      </c>
      <c r="K55" s="186">
        <v>0.8</v>
      </c>
    </row>
    <row r="56" spans="1:11" s="186" customFormat="1" ht="12.5">
      <c r="A56" s="204">
        <v>51</v>
      </c>
      <c r="B56" s="205" t="s">
        <v>1909</v>
      </c>
      <c r="C56" s="206" t="s">
        <v>1910</v>
      </c>
      <c r="D56" s="206">
        <v>1</v>
      </c>
      <c r="E56" s="460">
        <v>0</v>
      </c>
      <c r="F56" s="207">
        <f t="shared" si="1"/>
        <v>0</v>
      </c>
      <c r="J56" s="185"/>
    </row>
    <row r="57" spans="1:11" s="186" customFormat="1" ht="12.5">
      <c r="A57" s="208" t="s">
        <v>385</v>
      </c>
      <c r="B57" s="209" t="s">
        <v>1911</v>
      </c>
      <c r="C57" s="209"/>
      <c r="D57" s="209"/>
      <c r="E57" s="461"/>
      <c r="F57" s="210">
        <f>SUM(F8:F56)</f>
        <v>0</v>
      </c>
      <c r="J57" s="185">
        <v>8500</v>
      </c>
      <c r="K57" s="186">
        <v>0.8</v>
      </c>
    </row>
    <row r="58" spans="1:11" s="186" customFormat="1" ht="12.5">
      <c r="A58" s="208" t="s">
        <v>385</v>
      </c>
      <c r="B58" s="208"/>
      <c r="C58" s="208"/>
      <c r="D58" s="208"/>
      <c r="E58" s="462"/>
      <c r="F58" s="208"/>
      <c r="J58" s="187"/>
      <c r="K58" s="186">
        <v>0.8</v>
      </c>
    </row>
    <row r="59" spans="1:11" s="186" customFormat="1" ht="14.25" customHeight="1">
      <c r="A59" s="206" t="s">
        <v>385</v>
      </c>
      <c r="B59" s="211" t="s">
        <v>1912</v>
      </c>
      <c r="C59" s="206"/>
      <c r="D59" s="206"/>
      <c r="E59" s="463"/>
      <c r="F59" s="206"/>
      <c r="K59" s="186">
        <v>0.8</v>
      </c>
    </row>
    <row r="60" spans="1:11" s="186" customFormat="1" ht="38.4" customHeight="1">
      <c r="A60" s="206"/>
      <c r="B60" s="211"/>
      <c r="C60" s="206"/>
      <c r="D60" s="206"/>
      <c r="E60" s="463"/>
      <c r="F60" s="206"/>
      <c r="J60" s="184"/>
      <c r="K60" s="186">
        <v>0.8</v>
      </c>
    </row>
    <row r="61" spans="1:11" s="186" customFormat="1" ht="13.25" customHeight="1">
      <c r="A61" s="199" t="s">
        <v>385</v>
      </c>
      <c r="B61" s="230" t="s">
        <v>1913</v>
      </c>
      <c r="C61" s="199"/>
      <c r="D61" s="199"/>
      <c r="E61" s="474"/>
      <c r="F61" s="199"/>
      <c r="J61" s="184"/>
    </row>
    <row r="62" spans="1:11" s="188" customFormat="1" ht="14">
      <c r="A62" s="217">
        <v>1</v>
      </c>
      <c r="B62" s="218" t="s">
        <v>1950</v>
      </c>
      <c r="C62" s="199" t="s">
        <v>1862</v>
      </c>
      <c r="D62" s="199">
        <v>1</v>
      </c>
      <c r="E62" s="465">
        <v>0</v>
      </c>
      <c r="F62" s="219">
        <f>D62*E62</f>
        <v>0</v>
      </c>
      <c r="J62" s="177"/>
      <c r="K62" s="188">
        <v>0.8</v>
      </c>
    </row>
    <row r="63" spans="1:11" s="188" customFormat="1" ht="14">
      <c r="A63" s="217">
        <v>2</v>
      </c>
      <c r="B63" s="218" t="s">
        <v>1951</v>
      </c>
      <c r="C63" s="199" t="s">
        <v>1862</v>
      </c>
      <c r="D63" s="199">
        <v>1</v>
      </c>
      <c r="E63" s="465">
        <v>0</v>
      </c>
      <c r="F63" s="219">
        <f t="shared" ref="F63:F65" si="2">D63*E63</f>
        <v>0</v>
      </c>
      <c r="J63" s="177"/>
    </row>
    <row r="64" spans="1:11" s="188" customFormat="1" ht="14">
      <c r="A64" s="217">
        <v>4</v>
      </c>
      <c r="B64" s="218" t="s">
        <v>1916</v>
      </c>
      <c r="C64" s="199" t="s">
        <v>1862</v>
      </c>
      <c r="D64" s="199">
        <v>1</v>
      </c>
      <c r="E64" s="465">
        <v>0</v>
      </c>
      <c r="F64" s="219">
        <f>D64*E64</f>
        <v>0</v>
      </c>
      <c r="J64" s="177"/>
    </row>
    <row r="65" spans="1:11" s="188" customFormat="1" ht="14">
      <c r="A65" s="217">
        <v>3</v>
      </c>
      <c r="B65" s="218" t="s">
        <v>1952</v>
      </c>
      <c r="C65" s="199" t="s">
        <v>1862</v>
      </c>
      <c r="D65" s="199">
        <v>1</v>
      </c>
      <c r="E65" s="465">
        <v>0</v>
      </c>
      <c r="F65" s="219">
        <f t="shared" si="2"/>
        <v>0</v>
      </c>
      <c r="J65" s="177"/>
    </row>
    <row r="66" spans="1:11" s="188" customFormat="1" ht="14">
      <c r="A66" s="217">
        <v>5</v>
      </c>
      <c r="B66" s="218" t="s">
        <v>1953</v>
      </c>
      <c r="C66" s="199" t="s">
        <v>1862</v>
      </c>
      <c r="D66" s="199">
        <v>1</v>
      </c>
      <c r="E66" s="465">
        <v>0</v>
      </c>
      <c r="F66" s="219">
        <f>D66*E66</f>
        <v>0</v>
      </c>
      <c r="J66" s="177"/>
    </row>
    <row r="67" spans="1:11" s="188" customFormat="1" ht="14">
      <c r="A67" s="217"/>
      <c r="B67" s="231" t="s">
        <v>1911</v>
      </c>
      <c r="C67" s="232"/>
      <c r="D67" s="232"/>
      <c r="E67" s="475"/>
      <c r="F67" s="229">
        <f>SUM(F62:F66)</f>
        <v>0</v>
      </c>
      <c r="J67" s="177"/>
    </row>
    <row r="68" spans="1:11" s="188" customFormat="1" ht="14">
      <c r="A68" s="217"/>
      <c r="B68" s="218"/>
      <c r="C68" s="199"/>
      <c r="D68" s="199"/>
      <c r="E68" s="465"/>
      <c r="F68" s="219"/>
      <c r="J68" s="177"/>
    </row>
    <row r="69" spans="1:11" s="188" customFormat="1" ht="14">
      <c r="A69" s="217"/>
      <c r="B69" s="218"/>
      <c r="C69" s="199"/>
      <c r="D69" s="199"/>
      <c r="E69" s="465"/>
      <c r="F69" s="219"/>
      <c r="J69" s="177"/>
    </row>
    <row r="70" spans="1:11" s="188" customFormat="1" ht="14">
      <c r="A70" s="208" t="s">
        <v>385</v>
      </c>
      <c r="B70" s="212" t="s">
        <v>1849</v>
      </c>
      <c r="C70" s="208"/>
      <c r="D70" s="208"/>
      <c r="E70" s="462"/>
      <c r="F70" s="208"/>
      <c r="J70" s="177"/>
    </row>
    <row r="71" spans="1:11" s="186" customFormat="1" ht="12.5">
      <c r="A71" s="204">
        <v>1</v>
      </c>
      <c r="B71" s="205" t="s">
        <v>1919</v>
      </c>
      <c r="C71" s="206" t="s">
        <v>1862</v>
      </c>
      <c r="D71" s="206">
        <v>1</v>
      </c>
      <c r="E71" s="460">
        <v>0</v>
      </c>
      <c r="F71" s="220">
        <f>D71*E71</f>
        <v>0</v>
      </c>
      <c r="K71" s="186">
        <v>0.8</v>
      </c>
    </row>
    <row r="72" spans="1:11" s="186" customFormat="1" ht="12.5">
      <c r="A72" s="204">
        <v>2</v>
      </c>
      <c r="B72" s="205" t="s">
        <v>1920</v>
      </c>
      <c r="C72" s="206" t="s">
        <v>1862</v>
      </c>
      <c r="D72" s="206">
        <v>7</v>
      </c>
      <c r="E72" s="460">
        <v>0</v>
      </c>
      <c r="F72" s="220">
        <f t="shared" ref="F72:F74" si="3">D72*E72</f>
        <v>0</v>
      </c>
      <c r="J72" s="185">
        <v>165000</v>
      </c>
      <c r="K72" s="186">
        <v>0.8</v>
      </c>
    </row>
    <row r="73" spans="1:11" s="186" customFormat="1" ht="12.5">
      <c r="A73" s="204">
        <v>3</v>
      </c>
      <c r="B73" s="205" t="s">
        <v>1921</v>
      </c>
      <c r="C73" s="206" t="s">
        <v>1910</v>
      </c>
      <c r="D73" s="206">
        <v>1</v>
      </c>
      <c r="E73" s="460">
        <v>0</v>
      </c>
      <c r="F73" s="220">
        <f t="shared" si="3"/>
        <v>0</v>
      </c>
      <c r="J73" s="185"/>
    </row>
    <row r="74" spans="1:11" s="186" customFormat="1" ht="25">
      <c r="A74" s="204">
        <v>4</v>
      </c>
      <c r="B74" s="205" t="s">
        <v>1922</v>
      </c>
      <c r="C74" s="206" t="s">
        <v>1910</v>
      </c>
      <c r="D74" s="206">
        <v>1</v>
      </c>
      <c r="E74" s="476">
        <v>0</v>
      </c>
      <c r="F74" s="223">
        <f t="shared" si="3"/>
        <v>0</v>
      </c>
      <c r="J74" s="185">
        <v>12500</v>
      </c>
      <c r="K74" s="186">
        <v>0.8</v>
      </c>
    </row>
    <row r="75" spans="1:11" s="186" customFormat="1" ht="12.5">
      <c r="A75" s="208" t="s">
        <v>385</v>
      </c>
      <c r="B75" s="209" t="s">
        <v>1911</v>
      </c>
      <c r="C75" s="209"/>
      <c r="D75" s="209"/>
      <c r="E75" s="460"/>
      <c r="F75" s="220">
        <f>SUM(F71:F74)</f>
        <v>0</v>
      </c>
      <c r="J75" s="185"/>
    </row>
    <row r="76" spans="1:11" s="186" customFormat="1" ht="12.5">
      <c r="A76" s="217"/>
      <c r="B76" s="218"/>
      <c r="C76" s="199"/>
      <c r="D76" s="199"/>
      <c r="E76" s="465"/>
      <c r="F76" s="219"/>
      <c r="J76" s="187"/>
      <c r="K76" s="186">
        <v>0.8</v>
      </c>
    </row>
    <row r="77" spans="1:11" s="188" customFormat="1" ht="14">
      <c r="A77" s="208" t="s">
        <v>385</v>
      </c>
      <c r="B77" s="208"/>
      <c r="C77" s="208"/>
      <c r="D77" s="208"/>
      <c r="E77" s="462"/>
      <c r="F77" s="208"/>
      <c r="J77" s="177"/>
    </row>
    <row r="78" spans="1:11" s="186" customFormat="1" ht="14.25" customHeight="1">
      <c r="A78" s="208" t="s">
        <v>385</v>
      </c>
      <c r="B78" s="208"/>
      <c r="C78" s="208"/>
      <c r="D78" s="208"/>
      <c r="E78" s="462"/>
      <c r="F78" s="208"/>
      <c r="K78" s="186">
        <v>0.8</v>
      </c>
    </row>
    <row r="79" spans="1:11" s="186" customFormat="1" ht="14.25" customHeight="1">
      <c r="A79" s="208" t="s">
        <v>385</v>
      </c>
      <c r="B79" s="212" t="s">
        <v>1850</v>
      </c>
      <c r="C79" s="208"/>
      <c r="D79" s="208"/>
      <c r="E79" s="462"/>
      <c r="F79" s="208"/>
      <c r="K79" s="186">
        <v>0.8</v>
      </c>
    </row>
    <row r="80" spans="1:11" s="186" customFormat="1" ht="12.5">
      <c r="A80" s="193" t="s">
        <v>385</v>
      </c>
      <c r="B80" s="224" t="s">
        <v>1923</v>
      </c>
      <c r="C80" s="193"/>
      <c r="D80" s="193"/>
      <c r="E80" s="467"/>
      <c r="F80" s="219"/>
      <c r="K80" s="186">
        <v>0.8</v>
      </c>
    </row>
    <row r="81" spans="1:11" s="188" customFormat="1" ht="14">
      <c r="A81" s="204">
        <v>1</v>
      </c>
      <c r="B81" s="205" t="s">
        <v>1924</v>
      </c>
      <c r="C81" s="206" t="s">
        <v>1862</v>
      </c>
      <c r="D81" s="206">
        <v>1</v>
      </c>
      <c r="E81" s="460">
        <v>0</v>
      </c>
      <c r="F81" s="220">
        <f>D81*E81</f>
        <v>0</v>
      </c>
      <c r="J81" s="175"/>
      <c r="K81" s="188">
        <v>0.8</v>
      </c>
    </row>
    <row r="82" spans="1:11" s="186" customFormat="1" ht="12.5">
      <c r="A82" s="204">
        <v>2</v>
      </c>
      <c r="B82" s="205" t="s">
        <v>1925</v>
      </c>
      <c r="C82" s="206" t="s">
        <v>1862</v>
      </c>
      <c r="D82" s="206">
        <v>1</v>
      </c>
      <c r="E82" s="460">
        <v>0</v>
      </c>
      <c r="F82" s="220">
        <f t="shared" ref="F82:F94" si="4">D82*E82</f>
        <v>0</v>
      </c>
      <c r="J82" s="184"/>
    </row>
    <row r="83" spans="1:11" s="186" customFormat="1" ht="12.5">
      <c r="A83" s="204">
        <v>3</v>
      </c>
      <c r="B83" s="205" t="s">
        <v>1926</v>
      </c>
      <c r="C83" s="206" t="s">
        <v>1862</v>
      </c>
      <c r="D83" s="206">
        <v>1</v>
      </c>
      <c r="E83" s="460">
        <v>0</v>
      </c>
      <c r="F83" s="220">
        <f t="shared" si="4"/>
        <v>0</v>
      </c>
      <c r="J83" s="184"/>
    </row>
    <row r="84" spans="1:11" s="186" customFormat="1" ht="12.5">
      <c r="A84" s="204">
        <v>4</v>
      </c>
      <c r="B84" s="205" t="s">
        <v>1927</v>
      </c>
      <c r="C84" s="206" t="s">
        <v>1862</v>
      </c>
      <c r="D84" s="206">
        <v>1</v>
      </c>
      <c r="E84" s="460">
        <v>0</v>
      </c>
      <c r="F84" s="220">
        <f t="shared" si="4"/>
        <v>0</v>
      </c>
      <c r="J84" s="184"/>
    </row>
    <row r="85" spans="1:11" s="186" customFormat="1" ht="12.5">
      <c r="A85" s="204">
        <v>5</v>
      </c>
      <c r="B85" s="205" t="s">
        <v>1928</v>
      </c>
      <c r="C85" s="206" t="s">
        <v>1862</v>
      </c>
      <c r="D85" s="206">
        <v>1</v>
      </c>
      <c r="E85" s="460">
        <v>0</v>
      </c>
      <c r="F85" s="220">
        <f t="shared" si="4"/>
        <v>0</v>
      </c>
      <c r="J85" s="185">
        <v>3950</v>
      </c>
      <c r="K85" s="186">
        <v>0.7</v>
      </c>
    </row>
    <row r="86" spans="1:11" s="186" customFormat="1" ht="12.5">
      <c r="A86" s="204">
        <v>6</v>
      </c>
      <c r="B86" s="205" t="s">
        <v>1929</v>
      </c>
      <c r="C86" s="206" t="s">
        <v>1862</v>
      </c>
      <c r="D86" s="206">
        <v>1</v>
      </c>
      <c r="E86" s="460">
        <v>0</v>
      </c>
      <c r="F86" s="220">
        <f t="shared" si="4"/>
        <v>0</v>
      </c>
      <c r="J86" s="185"/>
    </row>
    <row r="87" spans="1:11" s="186" customFormat="1" ht="12.5">
      <c r="A87" s="204">
        <v>7</v>
      </c>
      <c r="B87" s="205" t="s">
        <v>1930</v>
      </c>
      <c r="C87" s="206" t="s">
        <v>1862</v>
      </c>
      <c r="D87" s="206">
        <v>2</v>
      </c>
      <c r="E87" s="460">
        <v>0</v>
      </c>
      <c r="F87" s="220">
        <f t="shared" si="4"/>
        <v>0</v>
      </c>
      <c r="J87" s="185">
        <v>2064</v>
      </c>
      <c r="K87" s="186">
        <v>0.7</v>
      </c>
    </row>
    <row r="88" spans="1:11" s="186" customFormat="1" ht="12.5">
      <c r="A88" s="204">
        <v>8</v>
      </c>
      <c r="B88" s="205" t="s">
        <v>1931</v>
      </c>
      <c r="C88" s="206" t="s">
        <v>1862</v>
      </c>
      <c r="D88" s="206">
        <v>2</v>
      </c>
      <c r="E88" s="460">
        <v>0</v>
      </c>
      <c r="F88" s="220">
        <f t="shared" si="4"/>
        <v>0</v>
      </c>
      <c r="J88" s="185">
        <v>115</v>
      </c>
      <c r="K88" s="186">
        <v>0.7</v>
      </c>
    </row>
    <row r="89" spans="1:11" s="186" customFormat="1" ht="12.5">
      <c r="A89" s="204">
        <v>9</v>
      </c>
      <c r="B89" s="205" t="s">
        <v>1932</v>
      </c>
      <c r="C89" s="206" t="s">
        <v>1862</v>
      </c>
      <c r="D89" s="206">
        <v>11</v>
      </c>
      <c r="E89" s="460">
        <v>0</v>
      </c>
      <c r="F89" s="220">
        <f t="shared" si="4"/>
        <v>0</v>
      </c>
      <c r="J89" s="185"/>
    </row>
    <row r="90" spans="1:11" s="186" customFormat="1" ht="12.5">
      <c r="A90" s="204">
        <v>10</v>
      </c>
      <c r="B90" s="205" t="s">
        <v>1933</v>
      </c>
      <c r="C90" s="206" t="s">
        <v>1862</v>
      </c>
      <c r="D90" s="206">
        <v>1</v>
      </c>
      <c r="E90" s="460">
        <v>0</v>
      </c>
      <c r="F90" s="220">
        <f t="shared" si="4"/>
        <v>0</v>
      </c>
      <c r="J90" s="185">
        <v>84</v>
      </c>
      <c r="K90" s="186">
        <v>0.7</v>
      </c>
    </row>
    <row r="91" spans="1:11" s="186" customFormat="1" ht="12.5">
      <c r="A91" s="204">
        <v>11</v>
      </c>
      <c r="B91" s="205" t="s">
        <v>1934</v>
      </c>
      <c r="C91" s="206" t="s">
        <v>1862</v>
      </c>
      <c r="D91" s="206">
        <v>5</v>
      </c>
      <c r="E91" s="460">
        <v>0</v>
      </c>
      <c r="F91" s="220">
        <f t="shared" si="4"/>
        <v>0</v>
      </c>
      <c r="J91" s="185"/>
    </row>
    <row r="92" spans="1:11" s="186" customFormat="1" ht="12.5">
      <c r="A92" s="204">
        <v>12</v>
      </c>
      <c r="B92" s="205" t="s">
        <v>1935</v>
      </c>
      <c r="C92" s="206" t="s">
        <v>1862</v>
      </c>
      <c r="D92" s="206">
        <v>20</v>
      </c>
      <c r="E92" s="460">
        <v>0</v>
      </c>
      <c r="F92" s="220">
        <f t="shared" si="4"/>
        <v>0</v>
      </c>
      <c r="J92" s="185"/>
    </row>
    <row r="93" spans="1:11" s="186" customFormat="1" ht="25">
      <c r="A93" s="204">
        <v>13</v>
      </c>
      <c r="B93" s="205" t="s">
        <v>1936</v>
      </c>
      <c r="C93" s="206" t="s">
        <v>1910</v>
      </c>
      <c r="D93" s="206">
        <v>1</v>
      </c>
      <c r="E93" s="460">
        <v>0</v>
      </c>
      <c r="F93" s="220">
        <f t="shared" si="4"/>
        <v>0</v>
      </c>
      <c r="J93" s="185">
        <v>3.3</v>
      </c>
      <c r="K93" s="186">
        <v>0.7</v>
      </c>
    </row>
    <row r="94" spans="1:11" s="186" customFormat="1" ht="12.5">
      <c r="A94" s="204">
        <v>14</v>
      </c>
      <c r="B94" s="205" t="s">
        <v>1937</v>
      </c>
      <c r="C94" s="206" t="s">
        <v>1910</v>
      </c>
      <c r="D94" s="206">
        <v>1</v>
      </c>
      <c r="E94" s="460">
        <v>0</v>
      </c>
      <c r="F94" s="223">
        <f t="shared" si="4"/>
        <v>0</v>
      </c>
      <c r="J94" s="185">
        <v>2300</v>
      </c>
      <c r="K94" s="186">
        <v>0.7</v>
      </c>
    </row>
    <row r="95" spans="1:11" s="186" customFormat="1" ht="12.5">
      <c r="A95" s="208" t="s">
        <v>385</v>
      </c>
      <c r="B95" s="209" t="s">
        <v>1911</v>
      </c>
      <c r="C95" s="209"/>
      <c r="D95" s="209"/>
      <c r="E95" s="469"/>
      <c r="F95" s="220">
        <f>SUM(F81:F94)</f>
        <v>0</v>
      </c>
      <c r="J95" s="185">
        <v>3800</v>
      </c>
      <c r="K95" s="186">
        <v>0.7</v>
      </c>
    </row>
    <row r="96" spans="1:11" s="186" customFormat="1" ht="13">
      <c r="A96" s="208"/>
      <c r="B96" s="212"/>
      <c r="C96" s="208"/>
      <c r="D96" s="208"/>
      <c r="E96" s="462"/>
      <c r="F96" s="208"/>
      <c r="J96" s="187"/>
      <c r="K96" s="186">
        <v>0.7</v>
      </c>
    </row>
    <row r="97" spans="1:11" s="186" customFormat="1" ht="12.5">
      <c r="A97" s="226" t="s">
        <v>385</v>
      </c>
      <c r="B97" s="227"/>
      <c r="C97" s="226"/>
      <c r="D97" s="226"/>
      <c r="E97" s="470"/>
      <c r="F97" s="206"/>
    </row>
    <row r="98" spans="1:11" s="186" customFormat="1" ht="14.25" customHeight="1">
      <c r="A98" s="208" t="s">
        <v>385</v>
      </c>
      <c r="B98" s="228" t="s">
        <v>1851</v>
      </c>
      <c r="C98" s="208"/>
      <c r="D98" s="208"/>
      <c r="E98" s="462"/>
      <c r="F98" s="208"/>
      <c r="J98" s="189"/>
      <c r="K98" s="186">
        <v>0.7</v>
      </c>
    </row>
    <row r="99" spans="1:11" s="186" customFormat="1" ht="14.25" customHeight="1">
      <c r="A99" s="204">
        <v>1</v>
      </c>
      <c r="B99" s="205" t="s">
        <v>1938</v>
      </c>
      <c r="C99" s="206" t="s">
        <v>1862</v>
      </c>
      <c r="D99" s="206">
        <v>4.8000000000000001E-2</v>
      </c>
      <c r="E99" s="460">
        <v>0</v>
      </c>
      <c r="F99" s="207">
        <f>D99*E99</f>
        <v>0</v>
      </c>
      <c r="K99" s="186">
        <v>0.7</v>
      </c>
    </row>
    <row r="100" spans="1:11" s="186" customFormat="1" ht="26.4" customHeight="1">
      <c r="A100" s="204">
        <v>2</v>
      </c>
      <c r="B100" s="205" t="s">
        <v>1939</v>
      </c>
      <c r="C100" s="206" t="s">
        <v>1862</v>
      </c>
      <c r="D100" s="206">
        <v>0.01</v>
      </c>
      <c r="E100" s="460">
        <v>0</v>
      </c>
      <c r="F100" s="207">
        <f>D100*E100</f>
        <v>0</v>
      </c>
      <c r="J100" s="185">
        <v>3100</v>
      </c>
      <c r="K100" s="186">
        <v>0.7</v>
      </c>
    </row>
    <row r="101" spans="1:11" s="186" customFormat="1" ht="27" customHeight="1">
      <c r="A101" s="208" t="s">
        <v>385</v>
      </c>
      <c r="B101" s="209" t="s">
        <v>1911</v>
      </c>
      <c r="C101" s="209"/>
      <c r="D101" s="209"/>
      <c r="E101" s="461"/>
      <c r="F101" s="210">
        <f>SUM(F99:F100)</f>
        <v>0</v>
      </c>
      <c r="J101" s="185">
        <v>1500</v>
      </c>
      <c r="K101" s="186">
        <v>0.7</v>
      </c>
    </row>
    <row r="102" spans="1:11" s="186" customFormat="1" ht="12.5">
      <c r="A102" s="208"/>
      <c r="B102" s="208"/>
      <c r="C102" s="208"/>
      <c r="D102" s="208"/>
      <c r="E102" s="462"/>
      <c r="F102" s="220"/>
      <c r="J102" s="187"/>
      <c r="K102" s="186">
        <v>0.7</v>
      </c>
    </row>
    <row r="103" spans="1:11" s="186" customFormat="1" ht="12.5">
      <c r="A103" s="208" t="s">
        <v>385</v>
      </c>
      <c r="B103" s="208"/>
      <c r="C103" s="208"/>
      <c r="D103" s="208"/>
      <c r="E103" s="462"/>
      <c r="F103" s="208"/>
    </row>
    <row r="104" spans="1:11" s="186" customFormat="1" ht="14.25" customHeight="1">
      <c r="A104" s="208" t="s">
        <v>385</v>
      </c>
      <c r="B104" s="212" t="s">
        <v>1852</v>
      </c>
      <c r="C104" s="208"/>
      <c r="D104" s="208"/>
      <c r="E104" s="462"/>
      <c r="F104" s="208"/>
      <c r="K104" s="186">
        <v>0.7</v>
      </c>
    </row>
    <row r="105" spans="1:11" s="186" customFormat="1" ht="12.5">
      <c r="A105" s="213">
        <v>1</v>
      </c>
      <c r="B105" s="214" t="s">
        <v>1940</v>
      </c>
      <c r="C105" s="208" t="s">
        <v>1941</v>
      </c>
      <c r="D105" s="208">
        <v>4</v>
      </c>
      <c r="E105" s="460">
        <v>0</v>
      </c>
      <c r="F105" s="207">
        <f t="shared" ref="F105:F110" si="5">D105*E105</f>
        <v>0</v>
      </c>
      <c r="K105" s="186">
        <v>0.7</v>
      </c>
    </row>
    <row r="106" spans="1:11" s="186" customFormat="1" ht="12.5">
      <c r="A106" s="213">
        <v>2</v>
      </c>
      <c r="B106" s="214" t="s">
        <v>1964</v>
      </c>
      <c r="C106" s="208" t="s">
        <v>1941</v>
      </c>
      <c r="D106" s="208">
        <v>4</v>
      </c>
      <c r="E106" s="460">
        <v>0</v>
      </c>
      <c r="F106" s="207">
        <f t="shared" si="5"/>
        <v>0</v>
      </c>
    </row>
    <row r="107" spans="1:11" s="186" customFormat="1" ht="12.5">
      <c r="A107" s="213">
        <v>3</v>
      </c>
      <c r="B107" s="214" t="s">
        <v>1942</v>
      </c>
      <c r="C107" s="208" t="s">
        <v>1941</v>
      </c>
      <c r="D107" s="208">
        <v>5</v>
      </c>
      <c r="E107" s="460">
        <v>0</v>
      </c>
      <c r="F107" s="207">
        <f t="shared" si="5"/>
        <v>0</v>
      </c>
    </row>
    <row r="108" spans="1:11" s="186" customFormat="1" ht="12.5">
      <c r="A108" s="213">
        <v>4</v>
      </c>
      <c r="B108" s="205" t="s">
        <v>1943</v>
      </c>
      <c r="C108" s="206" t="s">
        <v>1941</v>
      </c>
      <c r="D108" s="206">
        <v>5</v>
      </c>
      <c r="E108" s="460">
        <v>0</v>
      </c>
      <c r="F108" s="207">
        <f t="shared" si="5"/>
        <v>0</v>
      </c>
      <c r="J108" s="185">
        <v>250</v>
      </c>
      <c r="K108" s="186">
        <v>0.7</v>
      </c>
    </row>
    <row r="109" spans="1:11" s="186" customFormat="1" ht="25">
      <c r="A109" s="213">
        <v>5</v>
      </c>
      <c r="B109" s="205" t="s">
        <v>1944</v>
      </c>
      <c r="C109" s="206" t="s">
        <v>1941</v>
      </c>
      <c r="D109" s="206">
        <v>5</v>
      </c>
      <c r="E109" s="460">
        <v>0</v>
      </c>
      <c r="F109" s="207">
        <f t="shared" si="5"/>
        <v>0</v>
      </c>
      <c r="J109" s="185">
        <v>250</v>
      </c>
      <c r="K109" s="186">
        <v>0.7</v>
      </c>
    </row>
    <row r="110" spans="1:11" s="186" customFormat="1" ht="12.5">
      <c r="A110" s="213">
        <v>6</v>
      </c>
      <c r="B110" s="205" t="s">
        <v>1945</v>
      </c>
      <c r="C110" s="206" t="s">
        <v>1941</v>
      </c>
      <c r="D110" s="206">
        <v>30</v>
      </c>
      <c r="E110" s="460">
        <v>0</v>
      </c>
      <c r="F110" s="207">
        <f t="shared" si="5"/>
        <v>0</v>
      </c>
      <c r="J110" s="185">
        <v>250</v>
      </c>
      <c r="K110" s="186">
        <v>0.7</v>
      </c>
    </row>
    <row r="111" spans="1:11" s="186" customFormat="1" ht="12.5">
      <c r="A111" s="208" t="s">
        <v>385</v>
      </c>
      <c r="B111" s="209" t="s">
        <v>1911</v>
      </c>
      <c r="C111" s="209"/>
      <c r="D111" s="209"/>
      <c r="E111" s="461"/>
      <c r="F111" s="210">
        <f>SUM(F105:F110)</f>
        <v>0</v>
      </c>
      <c r="J111" s="187"/>
      <c r="K111" s="186">
        <v>0.7</v>
      </c>
    </row>
    <row r="112" spans="1:11" s="186" customFormat="1" ht="14.25" customHeight="1">
      <c r="A112" s="208" t="s">
        <v>385</v>
      </c>
      <c r="B112" s="208"/>
      <c r="C112" s="208"/>
      <c r="D112" s="208"/>
      <c r="E112" s="462"/>
      <c r="F112" s="208"/>
      <c r="K112" s="186">
        <v>0.7</v>
      </c>
    </row>
    <row r="113" spans="1:11" s="186" customFormat="1" ht="14.25" customHeight="1">
      <c r="A113" s="208" t="s">
        <v>385</v>
      </c>
      <c r="B113" s="208"/>
      <c r="C113" s="208"/>
      <c r="D113" s="208"/>
      <c r="E113" s="462"/>
      <c r="F113" s="208"/>
      <c r="K113" s="186">
        <v>0.7</v>
      </c>
    </row>
    <row r="114" spans="1:11" s="186" customFormat="1" ht="13">
      <c r="A114" s="208" t="s">
        <v>385</v>
      </c>
      <c r="B114" s="212" t="s">
        <v>1853</v>
      </c>
      <c r="C114" s="208"/>
      <c r="D114" s="208"/>
      <c r="E114" s="462"/>
      <c r="F114" s="208"/>
      <c r="K114" s="186">
        <v>0.7</v>
      </c>
    </row>
    <row r="115" spans="1:11" s="186" customFormat="1" ht="25">
      <c r="A115" s="204">
        <v>1</v>
      </c>
      <c r="B115" s="205" t="s">
        <v>1946</v>
      </c>
      <c r="C115" s="206" t="s">
        <v>1941</v>
      </c>
      <c r="D115" s="206">
        <v>8</v>
      </c>
      <c r="E115" s="460">
        <v>0</v>
      </c>
      <c r="F115" s="220">
        <f>D115*E115</f>
        <v>0</v>
      </c>
    </row>
    <row r="116" spans="1:11" s="186" customFormat="1" ht="12.5">
      <c r="A116" s="213">
        <v>2</v>
      </c>
      <c r="B116" s="208" t="s">
        <v>1965</v>
      </c>
      <c r="C116" s="208" t="s">
        <v>1941</v>
      </c>
      <c r="D116" s="208">
        <v>4</v>
      </c>
      <c r="E116" s="460">
        <v>0</v>
      </c>
      <c r="F116" s="220">
        <f>D116*E116</f>
        <v>0</v>
      </c>
      <c r="J116" s="185">
        <v>300</v>
      </c>
      <c r="K116" s="186">
        <v>0.7</v>
      </c>
    </row>
    <row r="117" spans="1:11" s="186" customFormat="1" ht="12.5">
      <c r="A117" s="208"/>
      <c r="B117" s="209" t="s">
        <v>1911</v>
      </c>
      <c r="C117" s="209"/>
      <c r="D117" s="209"/>
      <c r="E117" s="461"/>
      <c r="F117" s="210">
        <f>SUM(F115:F116)</f>
        <v>0</v>
      </c>
    </row>
    <row r="118" spans="1:11" s="186" customFormat="1" ht="12.5">
      <c r="E118" s="471"/>
    </row>
    <row r="119" spans="1:11" s="186" customFormat="1" ht="12.5">
      <c r="E119" s="471"/>
    </row>
    <row r="120" spans="1:11" s="186" customFormat="1" ht="15.5">
      <c r="B120" s="436" t="s">
        <v>2204</v>
      </c>
      <c r="E120" s="471"/>
      <c r="F120" s="437">
        <f>F57+F67+F75+F95+F101+F111+F117</f>
        <v>0</v>
      </c>
    </row>
    <row r="121" spans="1:11" s="190" customFormat="1" ht="13">
      <c r="K121" s="176"/>
    </row>
    <row r="122" spans="1:11" s="190" customFormat="1" ht="13">
      <c r="K122" s="176"/>
    </row>
    <row r="123" spans="1:11" s="190" customFormat="1" ht="13">
      <c r="K123" s="176"/>
    </row>
    <row r="124" spans="1:11" s="190" customFormat="1" ht="13">
      <c r="K124" s="176"/>
    </row>
    <row r="125" spans="1:11" s="190" customFormat="1" ht="13">
      <c r="K125" s="176"/>
    </row>
    <row r="126" spans="1:11" s="190" customFormat="1" ht="13">
      <c r="K126" s="176"/>
    </row>
    <row r="127" spans="1:11">
      <c r="K127" s="188"/>
    </row>
    <row r="128" spans="1:11">
      <c r="K128" s="188"/>
    </row>
    <row r="129" spans="11:11">
      <c r="K129" s="188"/>
    </row>
    <row r="130" spans="11:11">
      <c r="K130" s="188"/>
    </row>
    <row r="131" spans="11:11">
      <c r="K131" s="188"/>
    </row>
    <row r="132" spans="11:11">
      <c r="K132" s="188"/>
    </row>
    <row r="133" spans="11:11">
      <c r="K133" s="188"/>
    </row>
    <row r="134" spans="11:11">
      <c r="K134" s="188"/>
    </row>
    <row r="135" spans="11:11">
      <c r="K135" s="188"/>
    </row>
    <row r="136" spans="11:11">
      <c r="K136" s="188"/>
    </row>
    <row r="137" spans="11:11">
      <c r="K137" s="188"/>
    </row>
    <row r="138" spans="11:11">
      <c r="K138" s="188"/>
    </row>
    <row r="139" spans="11:11">
      <c r="K139" s="188"/>
    </row>
    <row r="140" spans="11:11">
      <c r="K140" s="188"/>
    </row>
    <row r="141" spans="11:11">
      <c r="K141" s="188"/>
    </row>
    <row r="142" spans="11:11">
      <c r="K142" s="188"/>
    </row>
    <row r="143" spans="11:11">
      <c r="K143" s="188"/>
    </row>
    <row r="144" spans="11:11">
      <c r="K144" s="188"/>
    </row>
    <row r="145" spans="11:11">
      <c r="K145" s="188"/>
    </row>
    <row r="146" spans="11:11">
      <c r="K146" s="188"/>
    </row>
    <row r="147" spans="11:11">
      <c r="K147" s="188"/>
    </row>
    <row r="148" spans="11:11">
      <c r="K148" s="188"/>
    </row>
    <row r="149" spans="11:11">
      <c r="K149" s="188"/>
    </row>
    <row r="150" spans="11:11">
      <c r="K150" s="188"/>
    </row>
    <row r="151" spans="11:11">
      <c r="K151" s="188"/>
    </row>
    <row r="152" spans="11:11">
      <c r="K152" s="188"/>
    </row>
    <row r="153" spans="11:11">
      <c r="K153" s="188"/>
    </row>
    <row r="154" spans="11:11">
      <c r="K154" s="188"/>
    </row>
    <row r="155" spans="11:11">
      <c r="K155" s="188"/>
    </row>
    <row r="156" spans="11:11">
      <c r="K156" s="188"/>
    </row>
    <row r="157" spans="11:11">
      <c r="K157" s="188"/>
    </row>
    <row r="158" spans="11:11">
      <c r="K158" s="188"/>
    </row>
    <row r="159" spans="11:11">
      <c r="K159" s="188"/>
    </row>
    <row r="160" spans="11:11">
      <c r="K160" s="188"/>
    </row>
    <row r="161" spans="11:11">
      <c r="K161" s="188"/>
    </row>
    <row r="162" spans="11:11">
      <c r="K162" s="188"/>
    </row>
    <row r="163" spans="11:11">
      <c r="K163" s="188"/>
    </row>
    <row r="164" spans="11:11">
      <c r="K164" s="188"/>
    </row>
    <row r="165" spans="11:11">
      <c r="K165" s="188"/>
    </row>
    <row r="166" spans="11:11">
      <c r="K166" s="188"/>
    </row>
    <row r="167" spans="11:11">
      <c r="K167" s="188"/>
    </row>
    <row r="168" spans="11:11">
      <c r="K168" s="188"/>
    </row>
    <row r="169" spans="11:11">
      <c r="K169" s="188"/>
    </row>
    <row r="170" spans="11:11">
      <c r="K170" s="188"/>
    </row>
    <row r="171" spans="11:11">
      <c r="K171" s="188"/>
    </row>
    <row r="172" spans="11:11">
      <c r="K172" s="188"/>
    </row>
    <row r="173" spans="11:11">
      <c r="K173" s="188"/>
    </row>
    <row r="174" spans="11:11">
      <c r="K174" s="188"/>
    </row>
    <row r="175" spans="11:11">
      <c r="K175" s="188"/>
    </row>
    <row r="176" spans="11:11">
      <c r="K176" s="188"/>
    </row>
    <row r="177" spans="11:11">
      <c r="K177" s="188"/>
    </row>
    <row r="178" spans="11:11">
      <c r="K178" s="188"/>
    </row>
    <row r="179" spans="11:11">
      <c r="K179" s="188"/>
    </row>
    <row r="180" spans="11:11">
      <c r="K180" s="188"/>
    </row>
    <row r="181" spans="11:11">
      <c r="K181" s="188"/>
    </row>
    <row r="182" spans="11:11">
      <c r="K182" s="188"/>
    </row>
    <row r="183" spans="11:11">
      <c r="K183" s="188"/>
    </row>
    <row r="184" spans="11:11">
      <c r="K184" s="188"/>
    </row>
    <row r="185" spans="11:11">
      <c r="K185" s="188"/>
    </row>
    <row r="186" spans="11:11">
      <c r="K186" s="188"/>
    </row>
    <row r="187" spans="11:11">
      <c r="K187" s="188"/>
    </row>
    <row r="188" spans="11:11">
      <c r="K188" s="188"/>
    </row>
    <row r="189" spans="11:11">
      <c r="K189" s="188"/>
    </row>
    <row r="190" spans="11:11">
      <c r="K190" s="188"/>
    </row>
    <row r="191" spans="11:11">
      <c r="K191" s="188"/>
    </row>
    <row r="192" spans="11:11">
      <c r="K192" s="188"/>
    </row>
    <row r="193" spans="11:11">
      <c r="K193" s="188"/>
    </row>
    <row r="194" spans="11:11">
      <c r="K194" s="188"/>
    </row>
    <row r="195" spans="11:11">
      <c r="K195" s="188"/>
    </row>
    <row r="196" spans="11:11">
      <c r="K196" s="188"/>
    </row>
    <row r="197" spans="11:11">
      <c r="K197" s="188"/>
    </row>
    <row r="198" spans="11:11">
      <c r="K198" s="188"/>
    </row>
    <row r="199" spans="11:11">
      <c r="K199" s="188"/>
    </row>
    <row r="200" spans="11:11">
      <c r="K200" s="188"/>
    </row>
    <row r="201" spans="11:11">
      <c r="K201" s="188"/>
    </row>
    <row r="202" spans="11:11">
      <c r="K202" s="188"/>
    </row>
    <row r="203" spans="11:11">
      <c r="K203" s="188"/>
    </row>
    <row r="204" spans="11:11">
      <c r="K204" s="188"/>
    </row>
    <row r="205" spans="11:11">
      <c r="K205" s="188"/>
    </row>
    <row r="206" spans="11:11">
      <c r="K206" s="188"/>
    </row>
    <row r="207" spans="11:11">
      <c r="K207" s="188"/>
    </row>
    <row r="208" spans="11:11">
      <c r="K208" s="188"/>
    </row>
    <row r="209" spans="11:11">
      <c r="K209" s="188"/>
    </row>
    <row r="210" spans="11:11">
      <c r="K210" s="188"/>
    </row>
    <row r="211" spans="11:11">
      <c r="K211" s="188"/>
    </row>
    <row r="212" spans="11:11">
      <c r="K212" s="188"/>
    </row>
    <row r="213" spans="11:11">
      <c r="K213" s="188"/>
    </row>
    <row r="214" spans="11:11">
      <c r="K214" s="188"/>
    </row>
    <row r="215" spans="11:11">
      <c r="K215" s="188"/>
    </row>
    <row r="216" spans="11:11">
      <c r="K216" s="188"/>
    </row>
    <row r="217" spans="11:11">
      <c r="K217" s="188"/>
    </row>
    <row r="218" spans="11:11">
      <c r="K218" s="188"/>
    </row>
    <row r="219" spans="11:11">
      <c r="K219" s="188"/>
    </row>
    <row r="220" spans="11:11">
      <c r="K220" s="188"/>
    </row>
    <row r="221" spans="11:11">
      <c r="K221" s="188"/>
    </row>
    <row r="222" spans="11:11">
      <c r="K222" s="188"/>
    </row>
    <row r="223" spans="11:11">
      <c r="K223" s="188"/>
    </row>
    <row r="224" spans="11:11">
      <c r="K224" s="188"/>
    </row>
    <row r="225" spans="11:11">
      <c r="K225" s="188"/>
    </row>
    <row r="226" spans="11:11">
      <c r="K226" s="188"/>
    </row>
  </sheetData>
  <sheetProtection sheet="1" objects="1" scenarios="1" selectLockedCells="1"/>
  <pageMargins left="0.39370078740157483" right="0.39370078740157483" top="0.39370078740157483" bottom="0.39370078740157483" header="0.51181102362204722" footer="0.31496062992125984"/>
  <pageSetup paperSize="9" orientation="portrait" r:id="rId1"/>
  <headerFooter>
    <oddFooter>&amp;C&amp;C&amp;P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/>
  </sheetPr>
  <dimension ref="A1:BH211"/>
  <sheetViews>
    <sheetView topLeftCell="A175" workbookViewId="0">
      <selection activeCell="F194" sqref="F194"/>
    </sheetView>
  </sheetViews>
  <sheetFormatPr defaultRowHeight="12.5" outlineLevelRow="1"/>
  <cols>
    <col min="1" max="1" width="4.1796875" style="29" customWidth="1"/>
    <col min="2" max="2" width="14.36328125" style="46" customWidth="1"/>
    <col min="3" max="3" width="38.1796875" style="46" customWidth="1"/>
    <col min="4" max="4" width="4.453125" style="29" customWidth="1"/>
    <col min="5" max="5" width="10.453125" style="29" customWidth="1"/>
    <col min="6" max="6" width="9.81640625" style="29" customWidth="1"/>
    <col min="7" max="7" width="12.6328125" style="29" customWidth="1"/>
    <col min="8" max="13" width="0" style="29" hidden="1" customWidth="1"/>
    <col min="14" max="17" width="8.7265625" style="29"/>
    <col min="18" max="21" width="0" style="29" hidden="1" customWidth="1"/>
    <col min="22" max="28" width="8.7265625" style="29"/>
    <col min="29" max="39" width="0" style="29" hidden="1" customWidth="1"/>
    <col min="40" max="52" width="8.7265625" style="29"/>
    <col min="53" max="53" width="73.26953125" style="29" customWidth="1"/>
    <col min="54" max="16384" width="8.7265625" style="29"/>
  </cols>
  <sheetData>
    <row r="1" spans="1:60" ht="15.75" customHeight="1">
      <c r="A1" s="541" t="s">
        <v>67</v>
      </c>
      <c r="B1" s="541"/>
      <c r="C1" s="541"/>
      <c r="D1" s="541"/>
      <c r="E1" s="541"/>
      <c r="F1" s="541"/>
      <c r="G1" s="541"/>
      <c r="H1"/>
      <c r="I1"/>
      <c r="J1"/>
      <c r="K1"/>
      <c r="L1"/>
      <c r="M1"/>
      <c r="N1"/>
      <c r="O1"/>
      <c r="P1"/>
      <c r="Q1"/>
      <c r="AE1" s="29" t="s">
        <v>68</v>
      </c>
    </row>
    <row r="2" spans="1:60" ht="25" customHeight="1">
      <c r="A2" s="233" t="s">
        <v>69</v>
      </c>
      <c r="B2" s="319"/>
      <c r="C2" s="542" t="s">
        <v>2179</v>
      </c>
      <c r="D2" s="543"/>
      <c r="E2" s="543"/>
      <c r="F2" s="543"/>
      <c r="G2" s="544"/>
      <c r="H2"/>
      <c r="I2"/>
      <c r="J2"/>
      <c r="K2"/>
      <c r="L2"/>
      <c r="M2"/>
      <c r="N2"/>
      <c r="O2"/>
      <c r="P2"/>
      <c r="Q2"/>
      <c r="AE2" s="29" t="s">
        <v>70</v>
      </c>
    </row>
    <row r="3" spans="1:60" ht="25" customHeight="1">
      <c r="A3" s="233" t="s">
        <v>71</v>
      </c>
      <c r="B3" s="319"/>
      <c r="C3" s="542" t="s">
        <v>853</v>
      </c>
      <c r="D3" s="543"/>
      <c r="E3" s="543"/>
      <c r="F3" s="543"/>
      <c r="G3" s="544"/>
      <c r="H3"/>
      <c r="I3"/>
      <c r="J3"/>
      <c r="K3"/>
      <c r="L3"/>
      <c r="M3"/>
      <c r="N3"/>
      <c r="O3"/>
      <c r="P3"/>
      <c r="Q3"/>
      <c r="AE3" s="29" t="s">
        <v>72</v>
      </c>
    </row>
    <row r="4" spans="1:60" ht="25" hidden="1" customHeight="1">
      <c r="A4" s="233" t="s">
        <v>73</v>
      </c>
      <c r="B4" s="319"/>
      <c r="C4" s="542"/>
      <c r="D4" s="543"/>
      <c r="E4" s="543"/>
      <c r="F4" s="543"/>
      <c r="G4" s="544"/>
      <c r="H4"/>
      <c r="I4"/>
      <c r="J4"/>
      <c r="K4"/>
      <c r="L4"/>
      <c r="M4"/>
      <c r="N4"/>
      <c r="O4"/>
      <c r="P4"/>
      <c r="Q4"/>
      <c r="AE4" s="29" t="s">
        <v>74</v>
      </c>
    </row>
    <row r="5" spans="1:60" ht="14.5" hidden="1" customHeight="1">
      <c r="A5" s="234" t="s">
        <v>75</v>
      </c>
      <c r="B5" s="235"/>
      <c r="C5" s="236"/>
      <c r="D5" s="237"/>
      <c r="E5" s="237"/>
      <c r="F5" s="237"/>
      <c r="G5" s="238"/>
      <c r="H5"/>
      <c r="I5"/>
      <c r="J5"/>
      <c r="K5"/>
      <c r="L5"/>
      <c r="M5"/>
      <c r="N5"/>
      <c r="O5"/>
      <c r="P5"/>
      <c r="Q5"/>
      <c r="AE5" s="29" t="s">
        <v>76</v>
      </c>
    </row>
    <row r="6" spans="1:60" ht="14.5">
      <c r="A6"/>
      <c r="B6" s="239"/>
      <c r="C6" s="239"/>
      <c r="D6"/>
      <c r="E6"/>
      <c r="F6"/>
      <c r="G6"/>
      <c r="H6"/>
      <c r="I6"/>
      <c r="J6"/>
      <c r="K6"/>
      <c r="L6"/>
      <c r="M6"/>
      <c r="N6"/>
      <c r="O6"/>
      <c r="P6"/>
      <c r="Q6"/>
    </row>
    <row r="7" spans="1:60" ht="43.5">
      <c r="A7" s="240" t="s">
        <v>77</v>
      </c>
      <c r="B7" s="241" t="s">
        <v>78</v>
      </c>
      <c r="C7" s="241" t="s">
        <v>79</v>
      </c>
      <c r="D7" s="240" t="s">
        <v>80</v>
      </c>
      <c r="E7" s="240" t="s">
        <v>81</v>
      </c>
      <c r="F7" s="242" t="s">
        <v>82</v>
      </c>
      <c r="G7" s="240" t="s">
        <v>63</v>
      </c>
      <c r="H7" s="311" t="s">
        <v>83</v>
      </c>
      <c r="I7" s="311" t="s">
        <v>84</v>
      </c>
      <c r="J7" s="311" t="s">
        <v>85</v>
      </c>
      <c r="K7" s="311" t="s">
        <v>86</v>
      </c>
      <c r="L7" s="311" t="s">
        <v>87</v>
      </c>
      <c r="M7" s="311" t="s">
        <v>88</v>
      </c>
      <c r="N7" s="311" t="s">
        <v>89</v>
      </c>
      <c r="O7" s="311" t="s">
        <v>90</v>
      </c>
      <c r="P7" s="311" t="s">
        <v>91</v>
      </c>
      <c r="Q7" s="311" t="s">
        <v>92</v>
      </c>
      <c r="R7" s="30" t="s">
        <v>93</v>
      </c>
      <c r="S7" s="30" t="s">
        <v>94</v>
      </c>
      <c r="T7" s="30" t="s">
        <v>95</v>
      </c>
      <c r="U7" s="30" t="s">
        <v>96</v>
      </c>
    </row>
    <row r="8" spans="1:60" ht="14.5">
      <c r="A8" s="243" t="s">
        <v>97</v>
      </c>
      <c r="B8" s="244" t="s">
        <v>438</v>
      </c>
      <c r="C8" s="245" t="s">
        <v>1240</v>
      </c>
      <c r="D8" s="312"/>
      <c r="E8" s="247"/>
      <c r="F8" s="248"/>
      <c r="G8" s="248">
        <f>SUMIF(AE9:AE10,"&lt;&gt;NOR",G9:G10)</f>
        <v>0</v>
      </c>
      <c r="H8" s="248"/>
      <c r="I8" s="248">
        <f>SUM(I9:I10)</f>
        <v>0</v>
      </c>
      <c r="J8" s="248"/>
      <c r="K8" s="248">
        <f>SUM(K9:K10)</f>
        <v>0</v>
      </c>
      <c r="L8" s="248"/>
      <c r="M8" s="248">
        <f>SUM(M9:M10)</f>
        <v>0</v>
      </c>
      <c r="N8" s="312"/>
      <c r="O8" s="312">
        <f>SUM(O9:O10)</f>
        <v>0.31328</v>
      </c>
      <c r="P8" s="312"/>
      <c r="Q8" s="312">
        <f>SUM(Q9:Q10)</f>
        <v>0</v>
      </c>
      <c r="R8" s="32"/>
      <c r="S8" s="32"/>
      <c r="T8" s="31"/>
      <c r="U8" s="32" t="e">
        <f>SUM(U9:U28)</f>
        <v>#REF!</v>
      </c>
      <c r="AE8" s="29" t="s">
        <v>98</v>
      </c>
    </row>
    <row r="9" spans="1:60" ht="20" outlineLevel="1">
      <c r="A9" s="249">
        <v>1</v>
      </c>
      <c r="B9" s="250" t="s">
        <v>1970</v>
      </c>
      <c r="C9" s="251" t="s">
        <v>1995</v>
      </c>
      <c r="D9" s="313" t="s">
        <v>121</v>
      </c>
      <c r="E9" s="253">
        <v>8</v>
      </c>
      <c r="F9" s="320">
        <f>H9+J9</f>
        <v>0</v>
      </c>
      <c r="G9" s="254">
        <f>ROUND(E9*F9,2)</f>
        <v>0</v>
      </c>
      <c r="H9" s="254"/>
      <c r="I9" s="254">
        <f>ROUND(E9*H9,2)</f>
        <v>0</v>
      </c>
      <c r="J9" s="254"/>
      <c r="K9" s="254">
        <f>ROUND(E9*J9,2)</f>
        <v>0</v>
      </c>
      <c r="L9" s="254">
        <v>15</v>
      </c>
      <c r="M9" s="254">
        <f>G9*(1+L9/100)</f>
        <v>0</v>
      </c>
      <c r="N9" s="313">
        <v>3.916E-2</v>
      </c>
      <c r="O9" s="313">
        <f>ROUND(E9*N9,5)</f>
        <v>0.31328</v>
      </c>
      <c r="P9" s="313">
        <v>0</v>
      </c>
      <c r="Q9" s="313">
        <f>ROUND(E9*P9,5)</f>
        <v>0</v>
      </c>
      <c r="R9" s="34"/>
      <c r="S9" s="34"/>
      <c r="T9" s="36">
        <v>0.49748999999999999</v>
      </c>
      <c r="U9" s="34" t="e">
        <f>ROUND(#REF!*T9,2)</f>
        <v>#REF!</v>
      </c>
      <c r="V9" s="37"/>
      <c r="W9" s="37"/>
      <c r="X9" s="37"/>
      <c r="Y9" s="37"/>
      <c r="Z9" s="37"/>
      <c r="AA9" s="37"/>
      <c r="AB9" s="37"/>
      <c r="AC9" s="37"/>
      <c r="AD9" s="37"/>
      <c r="AE9" s="37" t="s">
        <v>102</v>
      </c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</row>
    <row r="10" spans="1:60" outlineLevel="1">
      <c r="A10" s="249"/>
      <c r="B10" s="250"/>
      <c r="C10" s="314" t="s">
        <v>2013</v>
      </c>
      <c r="D10" s="315"/>
      <c r="E10" s="316">
        <v>8</v>
      </c>
      <c r="F10" s="254"/>
      <c r="G10" s="254"/>
      <c r="H10" s="254"/>
      <c r="I10" s="254"/>
      <c r="J10" s="254"/>
      <c r="K10" s="254"/>
      <c r="L10" s="254"/>
      <c r="M10" s="254"/>
      <c r="N10" s="313"/>
      <c r="O10" s="313"/>
      <c r="P10" s="313"/>
      <c r="Q10" s="313"/>
      <c r="R10" s="34"/>
      <c r="S10" s="34"/>
      <c r="T10" s="36"/>
      <c r="U10" s="34"/>
      <c r="V10" s="37"/>
      <c r="W10" s="37"/>
      <c r="X10" s="37"/>
      <c r="Y10" s="37"/>
      <c r="Z10" s="37"/>
      <c r="AA10" s="37"/>
      <c r="AB10" s="37"/>
      <c r="AC10" s="37"/>
      <c r="AD10" s="37"/>
      <c r="AE10" s="37" t="s">
        <v>104</v>
      </c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8" t="e">
        <f>#REF!</f>
        <v>#REF!</v>
      </c>
      <c r="BB10" s="37"/>
      <c r="BC10" s="37"/>
      <c r="BD10" s="37"/>
      <c r="BE10" s="37"/>
      <c r="BF10" s="37"/>
      <c r="BG10" s="37"/>
      <c r="BH10" s="37"/>
    </row>
    <row r="11" spans="1:60" ht="14.5" outlineLevel="1">
      <c r="A11" s="255" t="s">
        <v>97</v>
      </c>
      <c r="B11" s="256" t="s">
        <v>62</v>
      </c>
      <c r="C11" s="257" t="s">
        <v>61</v>
      </c>
      <c r="D11" s="317"/>
      <c r="E11" s="259"/>
      <c r="F11" s="260"/>
      <c r="G11" s="260">
        <f>SUMIF(AE12:AE31,"&lt;&gt;NOR",G12:G31)</f>
        <v>0</v>
      </c>
      <c r="H11" s="260"/>
      <c r="I11" s="260">
        <f>SUM(I12:I31)</f>
        <v>0</v>
      </c>
      <c r="J11" s="260"/>
      <c r="K11" s="260">
        <f>SUM(K12:K31)</f>
        <v>0</v>
      </c>
      <c r="L11" s="260"/>
      <c r="M11" s="260">
        <f>SUM(M12:M31)</f>
        <v>0</v>
      </c>
      <c r="N11" s="317"/>
      <c r="O11" s="317">
        <f>SUM(O12:O31)</f>
        <v>1.66123</v>
      </c>
      <c r="P11" s="317"/>
      <c r="Q11" s="317">
        <f>SUM(Q12:Q31)</f>
        <v>0</v>
      </c>
      <c r="R11" s="34"/>
      <c r="S11" s="34"/>
      <c r="T11" s="36">
        <v>4.8899999999999997</v>
      </c>
      <c r="U11" s="34" t="e">
        <f>ROUND(#REF!*T11,2)</f>
        <v>#REF!</v>
      </c>
      <c r="V11" s="37"/>
      <c r="W11" s="37"/>
      <c r="X11" s="37"/>
      <c r="Y11" s="37"/>
      <c r="Z11" s="37"/>
      <c r="AA11" s="37"/>
      <c r="AB11" s="37"/>
      <c r="AC11" s="37"/>
      <c r="AD11" s="37"/>
      <c r="AE11" s="37" t="s">
        <v>102</v>
      </c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</row>
    <row r="12" spans="1:60" ht="20" outlineLevel="1">
      <c r="A12" s="249">
        <v>2</v>
      </c>
      <c r="B12" s="250" t="s">
        <v>99</v>
      </c>
      <c r="C12" s="251" t="s">
        <v>100</v>
      </c>
      <c r="D12" s="313" t="s">
        <v>101</v>
      </c>
      <c r="E12" s="253">
        <v>4</v>
      </c>
      <c r="F12" s="320">
        <v>0</v>
      </c>
      <c r="G12" s="254">
        <f>ROUND(E12*F12,2)</f>
        <v>0</v>
      </c>
      <c r="H12" s="254"/>
      <c r="I12" s="254">
        <f>ROUND(E12*H12,2)</f>
        <v>0</v>
      </c>
      <c r="J12" s="254"/>
      <c r="K12" s="254">
        <f>ROUND(E12*J12,2)</f>
        <v>0</v>
      </c>
      <c r="L12" s="254">
        <v>15</v>
      </c>
      <c r="M12" s="254">
        <f>G12*(1+L12/100)</f>
        <v>0</v>
      </c>
      <c r="N12" s="313">
        <v>9.2160000000000006E-2</v>
      </c>
      <c r="O12" s="313">
        <f>ROUND(E12*N12,5)</f>
        <v>0.36864000000000002</v>
      </c>
      <c r="P12" s="313">
        <v>0</v>
      </c>
      <c r="Q12" s="313">
        <f>ROUND(E12*P12,5)</f>
        <v>0</v>
      </c>
      <c r="R12" s="34"/>
      <c r="S12" s="34"/>
      <c r="T12" s="36"/>
      <c r="U12" s="34"/>
      <c r="V12" s="37"/>
      <c r="W12" s="37"/>
      <c r="X12" s="37"/>
      <c r="Y12" s="37"/>
      <c r="Z12" s="37"/>
      <c r="AA12" s="37"/>
      <c r="AB12" s="37"/>
      <c r="AC12" s="37"/>
      <c r="AD12" s="37"/>
      <c r="AE12" s="37" t="s">
        <v>104</v>
      </c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8" t="e">
        <f>#REF!</f>
        <v>#REF!</v>
      </c>
      <c r="BB12" s="37"/>
      <c r="BC12" s="37"/>
      <c r="BD12" s="37"/>
      <c r="BE12" s="37"/>
      <c r="BF12" s="37"/>
      <c r="BG12" s="37"/>
      <c r="BH12" s="37"/>
    </row>
    <row r="13" spans="1:60" ht="12.5" customHeight="1" outlineLevel="1">
      <c r="A13" s="249"/>
      <c r="B13" s="250"/>
      <c r="C13" s="536" t="s">
        <v>854</v>
      </c>
      <c r="D13" s="537"/>
      <c r="E13" s="538"/>
      <c r="F13" s="539"/>
      <c r="G13" s="540"/>
      <c r="H13" s="254"/>
      <c r="I13" s="254"/>
      <c r="J13" s="254"/>
      <c r="K13" s="254"/>
      <c r="L13" s="254"/>
      <c r="M13" s="254"/>
      <c r="N13" s="313"/>
      <c r="O13" s="313"/>
      <c r="P13" s="313"/>
      <c r="Q13" s="313"/>
      <c r="R13" s="34"/>
      <c r="S13" s="34"/>
      <c r="T13" s="36"/>
      <c r="U13" s="34"/>
      <c r="V13" s="37"/>
      <c r="W13" s="37"/>
      <c r="X13" s="37"/>
      <c r="Y13" s="37"/>
      <c r="Z13" s="37"/>
      <c r="AA13" s="37"/>
      <c r="AB13" s="37"/>
      <c r="AC13" s="37"/>
      <c r="AD13" s="37"/>
      <c r="AE13" s="37" t="s">
        <v>109</v>
      </c>
      <c r="AF13" s="37">
        <v>0</v>
      </c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</row>
    <row r="14" spans="1:60" ht="20" outlineLevel="1">
      <c r="A14" s="249">
        <v>3</v>
      </c>
      <c r="B14" s="250" t="s">
        <v>114</v>
      </c>
      <c r="C14" s="251" t="s">
        <v>115</v>
      </c>
      <c r="D14" s="313" t="s">
        <v>116</v>
      </c>
      <c r="E14" s="253">
        <v>0.215</v>
      </c>
      <c r="F14" s="320">
        <f>H14+J14</f>
        <v>0</v>
      </c>
      <c r="G14" s="254">
        <f>ROUND(E14*F14,2)</f>
        <v>0</v>
      </c>
      <c r="H14" s="254"/>
      <c r="I14" s="254">
        <f>ROUND(E14*H14,2)</f>
        <v>0</v>
      </c>
      <c r="J14" s="254"/>
      <c r="K14" s="254">
        <f>ROUND(E14*J14,2)</f>
        <v>0</v>
      </c>
      <c r="L14" s="254">
        <v>15</v>
      </c>
      <c r="M14" s="254">
        <f>G14*(1+L14/100)</f>
        <v>0</v>
      </c>
      <c r="N14" s="313">
        <v>1.62836</v>
      </c>
      <c r="O14" s="313">
        <f>ROUND(E14*N14,5)</f>
        <v>0.35010000000000002</v>
      </c>
      <c r="P14" s="313">
        <v>0</v>
      </c>
      <c r="Q14" s="313">
        <f>ROUND(E14*P14,5)</f>
        <v>0</v>
      </c>
      <c r="R14" s="34"/>
      <c r="S14" s="34"/>
      <c r="T14" s="36">
        <v>0.69</v>
      </c>
      <c r="U14" s="34" t="e">
        <f>ROUND(#REF!*T14,2)</f>
        <v>#REF!</v>
      </c>
      <c r="V14" s="37"/>
      <c r="W14" s="37"/>
      <c r="X14" s="37"/>
      <c r="Y14" s="37"/>
      <c r="Z14" s="37"/>
      <c r="AA14" s="37"/>
      <c r="AB14" s="37"/>
      <c r="AC14" s="37"/>
      <c r="AD14" s="37"/>
      <c r="AE14" s="37" t="s">
        <v>102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</row>
    <row r="15" spans="1:60" outlineLevel="1">
      <c r="A15" s="249"/>
      <c r="B15" s="250"/>
      <c r="C15" s="536" t="s">
        <v>855</v>
      </c>
      <c r="D15" s="537"/>
      <c r="E15" s="538"/>
      <c r="F15" s="539"/>
      <c r="G15" s="540"/>
      <c r="H15" s="254"/>
      <c r="I15" s="254"/>
      <c r="J15" s="254"/>
      <c r="K15" s="254"/>
      <c r="L15" s="254"/>
      <c r="M15" s="254"/>
      <c r="N15" s="313"/>
      <c r="O15" s="313"/>
      <c r="P15" s="313"/>
      <c r="Q15" s="313"/>
      <c r="R15" s="34"/>
      <c r="S15" s="34"/>
      <c r="T15" s="36"/>
      <c r="U15" s="34"/>
      <c r="V15" s="37"/>
      <c r="W15" s="37"/>
      <c r="X15" s="37"/>
      <c r="Y15" s="37"/>
      <c r="Z15" s="37"/>
      <c r="AA15" s="37"/>
      <c r="AB15" s="37"/>
      <c r="AC15" s="37"/>
      <c r="AD15" s="37"/>
      <c r="AE15" s="37" t="s">
        <v>104</v>
      </c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8" t="e">
        <f>#REF!</f>
        <v>#REF!</v>
      </c>
      <c r="BB15" s="37"/>
      <c r="BC15" s="37"/>
      <c r="BD15" s="37"/>
      <c r="BE15" s="37"/>
      <c r="BF15" s="37"/>
      <c r="BG15" s="37"/>
      <c r="BH15" s="37"/>
    </row>
    <row r="16" spans="1:60" outlineLevel="1">
      <c r="A16" s="249"/>
      <c r="B16" s="250"/>
      <c r="C16" s="314" t="s">
        <v>856</v>
      </c>
      <c r="D16" s="315"/>
      <c r="E16" s="316">
        <v>0.215</v>
      </c>
      <c r="F16" s="254"/>
      <c r="G16" s="254"/>
      <c r="H16" s="254"/>
      <c r="I16" s="254"/>
      <c r="J16" s="254"/>
      <c r="K16" s="254"/>
      <c r="L16" s="254"/>
      <c r="M16" s="254"/>
      <c r="N16" s="313"/>
      <c r="O16" s="313"/>
      <c r="P16" s="313"/>
      <c r="Q16" s="313"/>
      <c r="R16" s="34"/>
      <c r="S16" s="34"/>
      <c r="T16" s="36"/>
      <c r="U16" s="34"/>
      <c r="V16" s="37"/>
      <c r="W16" s="37"/>
      <c r="X16" s="37"/>
      <c r="Y16" s="37"/>
      <c r="Z16" s="37"/>
      <c r="AA16" s="37"/>
      <c r="AB16" s="37"/>
      <c r="AC16" s="37"/>
      <c r="AD16" s="37"/>
      <c r="AE16" s="37" t="s">
        <v>109</v>
      </c>
      <c r="AF16" s="37">
        <v>0</v>
      </c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</row>
    <row r="17" spans="1:60" ht="20" outlineLevel="1">
      <c r="A17" s="249">
        <v>4</v>
      </c>
      <c r="B17" s="250" t="s">
        <v>124</v>
      </c>
      <c r="C17" s="251" t="s">
        <v>128</v>
      </c>
      <c r="D17" s="313" t="s">
        <v>121</v>
      </c>
      <c r="E17" s="253">
        <v>1.4475</v>
      </c>
      <c r="F17" s="320">
        <f>H17+J17</f>
        <v>0</v>
      </c>
      <c r="G17" s="254">
        <f>ROUND(E17*F17,2)</f>
        <v>0</v>
      </c>
      <c r="H17" s="254"/>
      <c r="I17" s="254">
        <f>ROUND(E17*H17,2)</f>
        <v>0</v>
      </c>
      <c r="J17" s="254"/>
      <c r="K17" s="254">
        <f>ROUND(E17*J17,2)</f>
        <v>0</v>
      </c>
      <c r="L17" s="254">
        <v>15</v>
      </c>
      <c r="M17" s="254">
        <f>G17*(1+L17/100)</f>
        <v>0</v>
      </c>
      <c r="N17" s="313">
        <v>1.2370000000000001E-2</v>
      </c>
      <c r="O17" s="313">
        <f>ROUND(E17*N17,5)</f>
        <v>1.7909999999999999E-2</v>
      </c>
      <c r="P17" s="313">
        <v>0</v>
      </c>
      <c r="Q17" s="313">
        <f>ROUND(E17*P17,5)</f>
        <v>0</v>
      </c>
      <c r="R17" s="34"/>
      <c r="S17" s="34"/>
      <c r="T17" s="36">
        <v>1.2250000000000001</v>
      </c>
      <c r="U17" s="34" t="e">
        <f>ROUND(#REF!*T17,2)</f>
        <v>#REF!</v>
      </c>
      <c r="V17" s="37"/>
      <c r="W17" s="37"/>
      <c r="X17" s="37"/>
      <c r="Y17" s="37"/>
      <c r="Z17" s="37"/>
      <c r="AA17" s="37"/>
      <c r="AB17" s="37"/>
      <c r="AC17" s="37"/>
      <c r="AD17" s="37"/>
      <c r="AE17" s="37" t="s">
        <v>102</v>
      </c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</row>
    <row r="18" spans="1:60" outlineLevel="1">
      <c r="A18" s="249"/>
      <c r="B18" s="250"/>
      <c r="C18" s="536" t="s">
        <v>129</v>
      </c>
      <c r="D18" s="537"/>
      <c r="E18" s="538"/>
      <c r="F18" s="539"/>
      <c r="G18" s="540"/>
      <c r="H18" s="254"/>
      <c r="I18" s="254"/>
      <c r="J18" s="254"/>
      <c r="K18" s="254"/>
      <c r="L18" s="254"/>
      <c r="M18" s="254"/>
      <c r="N18" s="313"/>
      <c r="O18" s="313"/>
      <c r="P18" s="313"/>
      <c r="Q18" s="313"/>
      <c r="R18" s="34"/>
      <c r="S18" s="34"/>
      <c r="T18" s="36"/>
      <c r="U18" s="34"/>
      <c r="V18" s="37"/>
      <c r="W18" s="37"/>
      <c r="X18" s="37"/>
      <c r="Y18" s="37"/>
      <c r="Z18" s="37"/>
      <c r="AA18" s="37"/>
      <c r="AB18" s="37"/>
      <c r="AC18" s="37"/>
      <c r="AD18" s="37"/>
      <c r="AE18" s="37" t="s">
        <v>109</v>
      </c>
      <c r="AF18" s="37">
        <v>0</v>
      </c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</row>
    <row r="19" spans="1:60" outlineLevel="1">
      <c r="A19" s="249"/>
      <c r="B19" s="250"/>
      <c r="C19" s="314" t="s">
        <v>857</v>
      </c>
      <c r="D19" s="315"/>
      <c r="E19" s="316">
        <v>1.4475</v>
      </c>
      <c r="F19" s="254"/>
      <c r="G19" s="254"/>
      <c r="H19" s="254"/>
      <c r="I19" s="254"/>
      <c r="J19" s="254"/>
      <c r="K19" s="254"/>
      <c r="L19" s="254"/>
      <c r="M19" s="254"/>
      <c r="N19" s="313"/>
      <c r="O19" s="313"/>
      <c r="P19" s="313"/>
      <c r="Q19" s="313"/>
      <c r="R19" s="34"/>
      <c r="S19" s="34"/>
      <c r="T19" s="36"/>
      <c r="U19" s="34"/>
      <c r="V19" s="37"/>
      <c r="W19" s="37"/>
      <c r="X19" s="37"/>
      <c r="Y19" s="37"/>
      <c r="Z19" s="37"/>
      <c r="AA19" s="37"/>
      <c r="AB19" s="37"/>
      <c r="AC19" s="37"/>
      <c r="AD19" s="37"/>
      <c r="AE19" s="37" t="s">
        <v>109</v>
      </c>
      <c r="AF19" s="37">
        <v>0</v>
      </c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</row>
    <row r="20" spans="1:60" ht="20" outlineLevel="1">
      <c r="A20" s="249">
        <v>5</v>
      </c>
      <c r="B20" s="250" t="s">
        <v>765</v>
      </c>
      <c r="C20" s="251" t="s">
        <v>766</v>
      </c>
      <c r="D20" s="313" t="s">
        <v>121</v>
      </c>
      <c r="E20" s="253">
        <v>16.608000000000001</v>
      </c>
      <c r="F20" s="320">
        <v>0</v>
      </c>
      <c r="G20" s="254">
        <f>ROUND(E20*F20,2)</f>
        <v>0</v>
      </c>
      <c r="H20" s="254"/>
      <c r="I20" s="254">
        <f>ROUND(E20*H20,2)</f>
        <v>0</v>
      </c>
      <c r="J20" s="254"/>
      <c r="K20" s="254">
        <f>ROUND(E20*J20,2)</f>
        <v>0</v>
      </c>
      <c r="L20" s="254">
        <v>15</v>
      </c>
      <c r="M20" s="254">
        <f>G20*(1+L20/100)</f>
        <v>0</v>
      </c>
      <c r="N20" s="313">
        <v>2.5420000000000002E-2</v>
      </c>
      <c r="O20" s="313">
        <f>ROUND(E20*N20,5)</f>
        <v>0.42218</v>
      </c>
      <c r="P20" s="313">
        <v>0</v>
      </c>
      <c r="Q20" s="313">
        <f>ROUND(E20*P20,5)</f>
        <v>0</v>
      </c>
      <c r="R20" s="34"/>
      <c r="S20" s="34"/>
      <c r="T20" s="36"/>
      <c r="U20" s="34"/>
      <c r="V20" s="37"/>
      <c r="W20" s="37"/>
      <c r="X20" s="37"/>
      <c r="Y20" s="37"/>
      <c r="Z20" s="37"/>
      <c r="AA20" s="37"/>
      <c r="AB20" s="37"/>
      <c r="AC20" s="37"/>
      <c r="AD20" s="37"/>
      <c r="AE20" s="37" t="s">
        <v>109</v>
      </c>
      <c r="AF20" s="37">
        <v>0</v>
      </c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</row>
    <row r="21" spans="1:60" outlineLevel="1">
      <c r="A21" s="249"/>
      <c r="B21" s="250"/>
      <c r="C21" s="314" t="s">
        <v>858</v>
      </c>
      <c r="D21" s="315"/>
      <c r="E21" s="316">
        <v>3.452</v>
      </c>
      <c r="F21" s="254"/>
      <c r="G21" s="254"/>
      <c r="H21" s="254"/>
      <c r="I21" s="254"/>
      <c r="J21" s="254"/>
      <c r="K21" s="254"/>
      <c r="L21" s="254"/>
      <c r="M21" s="254"/>
      <c r="N21" s="313"/>
      <c r="O21" s="313"/>
      <c r="P21" s="313"/>
      <c r="Q21" s="313"/>
      <c r="R21" s="34"/>
      <c r="S21" s="34"/>
      <c r="T21" s="36">
        <v>1.0109999999999999</v>
      </c>
      <c r="U21" s="34" t="e">
        <f>ROUND(#REF!*T21,2)</f>
        <v>#REF!</v>
      </c>
      <c r="V21" s="37"/>
      <c r="W21" s="37"/>
      <c r="X21" s="37"/>
      <c r="Y21" s="37"/>
      <c r="Z21" s="37"/>
      <c r="AA21" s="37"/>
      <c r="AB21" s="37"/>
      <c r="AC21" s="37"/>
      <c r="AD21" s="37"/>
      <c r="AE21" s="37" t="s">
        <v>102</v>
      </c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</row>
    <row r="22" spans="1:60" outlineLevel="1">
      <c r="A22" s="249"/>
      <c r="B22" s="250"/>
      <c r="C22" s="314" t="s">
        <v>859</v>
      </c>
      <c r="D22" s="315"/>
      <c r="E22" s="316">
        <v>5.58</v>
      </c>
      <c r="F22" s="254"/>
      <c r="G22" s="254"/>
      <c r="H22" s="254"/>
      <c r="I22" s="254"/>
      <c r="J22" s="254"/>
      <c r="K22" s="254"/>
      <c r="L22" s="254"/>
      <c r="M22" s="254"/>
      <c r="N22" s="313"/>
      <c r="O22" s="313"/>
      <c r="P22" s="313"/>
      <c r="Q22" s="313"/>
      <c r="R22" s="34"/>
      <c r="S22" s="34"/>
      <c r="T22" s="36"/>
      <c r="U22" s="34"/>
      <c r="V22" s="37"/>
      <c r="W22" s="37"/>
      <c r="X22" s="37"/>
      <c r="Y22" s="37"/>
      <c r="Z22" s="37"/>
      <c r="AA22" s="37"/>
      <c r="AB22" s="37"/>
      <c r="AC22" s="37"/>
      <c r="AD22" s="37"/>
      <c r="AE22" s="37" t="s">
        <v>109</v>
      </c>
      <c r="AF22" s="37">
        <v>0</v>
      </c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</row>
    <row r="23" spans="1:60" outlineLevel="1">
      <c r="A23" s="249"/>
      <c r="B23" s="250"/>
      <c r="C23" s="314" t="s">
        <v>860</v>
      </c>
      <c r="D23" s="315"/>
      <c r="E23" s="316">
        <v>7.5759999999999996</v>
      </c>
      <c r="F23" s="254"/>
      <c r="G23" s="254"/>
      <c r="H23" s="254"/>
      <c r="I23" s="254"/>
      <c r="J23" s="254"/>
      <c r="K23" s="254"/>
      <c r="L23" s="254"/>
      <c r="M23" s="254"/>
      <c r="N23" s="313"/>
      <c r="O23" s="313"/>
      <c r="P23" s="313"/>
      <c r="Q23" s="313"/>
      <c r="R23" s="34"/>
      <c r="S23" s="34"/>
      <c r="T23" s="36"/>
      <c r="U23" s="34"/>
      <c r="V23" s="37"/>
      <c r="W23" s="37"/>
      <c r="X23" s="37"/>
      <c r="Y23" s="37"/>
      <c r="Z23" s="37"/>
      <c r="AA23" s="37"/>
      <c r="AB23" s="37"/>
      <c r="AC23" s="37"/>
      <c r="AD23" s="37"/>
      <c r="AE23" s="37" t="s">
        <v>109</v>
      </c>
      <c r="AF23" s="37">
        <v>0</v>
      </c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</row>
    <row r="24" spans="1:60" ht="20" outlineLevel="1">
      <c r="A24" s="249">
        <v>6</v>
      </c>
      <c r="B24" s="250" t="s">
        <v>137</v>
      </c>
      <c r="C24" s="251" t="s">
        <v>138</v>
      </c>
      <c r="D24" s="313" t="s">
        <v>121</v>
      </c>
      <c r="E24" s="253">
        <v>15.6</v>
      </c>
      <c r="F24" s="320">
        <v>0</v>
      </c>
      <c r="G24" s="254">
        <f>ROUND(E24*F24,2)</f>
        <v>0</v>
      </c>
      <c r="H24" s="254"/>
      <c r="I24" s="254">
        <f>ROUND(E24*H24,2)</f>
        <v>0</v>
      </c>
      <c r="J24" s="254"/>
      <c r="K24" s="254">
        <f>ROUND(E24*J24,2)</f>
        <v>0</v>
      </c>
      <c r="L24" s="254">
        <v>15</v>
      </c>
      <c r="M24" s="254">
        <f>G24*(1+L24/100)</f>
        <v>0</v>
      </c>
      <c r="N24" s="313">
        <v>1.2149999999999999E-2</v>
      </c>
      <c r="O24" s="313">
        <f>ROUND(E24*N24,5)</f>
        <v>0.18953999999999999</v>
      </c>
      <c r="P24" s="313">
        <v>0</v>
      </c>
      <c r="Q24" s="313">
        <f>ROUND(E24*P24,5)</f>
        <v>0</v>
      </c>
      <c r="R24" s="34"/>
      <c r="S24" s="34"/>
      <c r="T24" s="36">
        <v>1.0109999999999999</v>
      </c>
      <c r="U24" s="34" t="e">
        <f>ROUND(#REF!*T24,2)</f>
        <v>#REF!</v>
      </c>
      <c r="V24" s="37"/>
      <c r="W24" s="37"/>
      <c r="X24" s="37"/>
      <c r="Y24" s="37"/>
      <c r="Z24" s="37"/>
      <c r="AA24" s="37"/>
      <c r="AB24" s="37"/>
      <c r="AC24" s="37"/>
      <c r="AD24" s="37"/>
      <c r="AE24" s="37" t="s">
        <v>102</v>
      </c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</row>
    <row r="25" spans="1:60" outlineLevel="1">
      <c r="A25" s="249"/>
      <c r="B25" s="250"/>
      <c r="C25" s="314" t="s">
        <v>861</v>
      </c>
      <c r="D25" s="315"/>
      <c r="E25" s="316">
        <v>13.65</v>
      </c>
      <c r="F25" s="254"/>
      <c r="G25" s="254"/>
      <c r="H25" s="254"/>
      <c r="I25" s="254"/>
      <c r="J25" s="254"/>
      <c r="K25" s="254"/>
      <c r="L25" s="254"/>
      <c r="M25" s="254"/>
      <c r="N25" s="313"/>
      <c r="O25" s="313"/>
      <c r="P25" s="313"/>
      <c r="Q25" s="313"/>
      <c r="R25" s="34"/>
      <c r="S25" s="34"/>
      <c r="T25" s="36"/>
      <c r="U25" s="34"/>
      <c r="V25" s="37"/>
      <c r="W25" s="37"/>
      <c r="X25" s="37"/>
      <c r="Y25" s="37"/>
      <c r="Z25" s="37"/>
      <c r="AA25" s="37"/>
      <c r="AB25" s="37"/>
      <c r="AC25" s="37"/>
      <c r="AD25" s="37"/>
      <c r="AE25" s="37" t="s">
        <v>109</v>
      </c>
      <c r="AF25" s="37">
        <v>0</v>
      </c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</row>
    <row r="26" spans="1:60" outlineLevel="1">
      <c r="A26" s="249"/>
      <c r="B26" s="250"/>
      <c r="C26" s="314" t="s">
        <v>862</v>
      </c>
      <c r="D26" s="315"/>
      <c r="E26" s="316">
        <v>1.95</v>
      </c>
      <c r="F26" s="254"/>
      <c r="G26" s="254"/>
      <c r="H26" s="254"/>
      <c r="I26" s="254"/>
      <c r="J26" s="254"/>
      <c r="K26" s="254"/>
      <c r="L26" s="254"/>
      <c r="M26" s="254"/>
      <c r="N26" s="313"/>
      <c r="O26" s="313"/>
      <c r="P26" s="313"/>
      <c r="Q26" s="313"/>
      <c r="R26" s="34"/>
      <c r="S26" s="34"/>
      <c r="T26" s="36">
        <v>0.36</v>
      </c>
      <c r="U26" s="34" t="e">
        <f>ROUND(#REF!*T26,2)</f>
        <v>#REF!</v>
      </c>
      <c r="V26" s="37"/>
      <c r="W26" s="37"/>
      <c r="X26" s="37"/>
      <c r="Y26" s="37"/>
      <c r="Z26" s="37"/>
      <c r="AA26" s="37"/>
      <c r="AB26" s="37"/>
      <c r="AC26" s="37"/>
      <c r="AD26" s="37"/>
      <c r="AE26" s="37" t="s">
        <v>102</v>
      </c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</row>
    <row r="27" spans="1:60" ht="20" outlineLevel="1">
      <c r="A27" s="249">
        <v>7</v>
      </c>
      <c r="B27" s="250" t="s">
        <v>141</v>
      </c>
      <c r="C27" s="251" t="s">
        <v>142</v>
      </c>
      <c r="D27" s="313" t="s">
        <v>121</v>
      </c>
      <c r="E27" s="253">
        <v>25.45</v>
      </c>
      <c r="F27" s="320">
        <f>H27+J27</f>
        <v>0</v>
      </c>
      <c r="G27" s="254">
        <f>ROUND(E27*F27,2)</f>
        <v>0</v>
      </c>
      <c r="H27" s="254"/>
      <c r="I27" s="254">
        <f>ROUND(E27*H27,2)</f>
        <v>0</v>
      </c>
      <c r="J27" s="254"/>
      <c r="K27" s="254">
        <f>ROUND(E27*J27,2)</f>
        <v>0</v>
      </c>
      <c r="L27" s="254">
        <v>15</v>
      </c>
      <c r="M27" s="254">
        <f>G27*(1+L27/100)</f>
        <v>0</v>
      </c>
      <c r="N27" s="313">
        <v>1.2149999999999999E-2</v>
      </c>
      <c r="O27" s="313">
        <f>ROUND(E27*N27,5)</f>
        <v>0.30921999999999999</v>
      </c>
      <c r="P27" s="313">
        <v>0</v>
      </c>
      <c r="Q27" s="313">
        <f>ROUND(E27*P27,5)</f>
        <v>0</v>
      </c>
      <c r="R27" s="34"/>
      <c r="S27" s="34"/>
      <c r="T27" s="36">
        <v>1.24</v>
      </c>
      <c r="U27" s="34" t="e">
        <f>ROUND(#REF!*T27,2)</f>
        <v>#REF!</v>
      </c>
      <c r="V27" s="37"/>
      <c r="W27" s="37"/>
      <c r="X27" s="37"/>
      <c r="Y27" s="37"/>
      <c r="Z27" s="37"/>
      <c r="AA27" s="37"/>
      <c r="AB27" s="37"/>
      <c r="AC27" s="37"/>
      <c r="AD27" s="37"/>
      <c r="AE27" s="37" t="s">
        <v>102</v>
      </c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</row>
    <row r="28" spans="1:60" outlineLevel="1">
      <c r="A28" s="249"/>
      <c r="B28" s="250"/>
      <c r="C28" s="314" t="s">
        <v>863</v>
      </c>
      <c r="D28" s="315"/>
      <c r="E28" s="316">
        <v>25.45</v>
      </c>
      <c r="F28" s="254"/>
      <c r="G28" s="254"/>
      <c r="H28" s="254"/>
      <c r="I28" s="254"/>
      <c r="J28" s="254"/>
      <c r="K28" s="254"/>
      <c r="L28" s="254"/>
      <c r="M28" s="254"/>
      <c r="N28" s="313"/>
      <c r="O28" s="313"/>
      <c r="P28" s="313"/>
      <c r="Q28" s="313"/>
      <c r="R28" s="34"/>
      <c r="S28" s="34"/>
      <c r="T28" s="36">
        <v>1.24</v>
      </c>
      <c r="U28" s="34" t="e">
        <f>ROUND(#REF!*T28,2)</f>
        <v>#REF!</v>
      </c>
      <c r="V28" s="37"/>
      <c r="W28" s="37"/>
      <c r="X28" s="37"/>
      <c r="Y28" s="37"/>
      <c r="Z28" s="37"/>
      <c r="AA28" s="37"/>
      <c r="AB28" s="37"/>
      <c r="AC28" s="37"/>
      <c r="AD28" s="37"/>
      <c r="AE28" s="37" t="s">
        <v>102</v>
      </c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</row>
    <row r="29" spans="1:60">
      <c r="A29" s="249">
        <v>8</v>
      </c>
      <c r="B29" s="250" t="s">
        <v>864</v>
      </c>
      <c r="C29" s="251" t="s">
        <v>865</v>
      </c>
      <c r="D29" s="313" t="s">
        <v>101</v>
      </c>
      <c r="E29" s="253">
        <v>1</v>
      </c>
      <c r="F29" s="320">
        <f>H29+J29</f>
        <v>0</v>
      </c>
      <c r="G29" s="254">
        <f>ROUND(E29*F29,2)</f>
        <v>0</v>
      </c>
      <c r="H29" s="254"/>
      <c r="I29" s="254">
        <f>ROUND(E29*H29,2)</f>
        <v>0</v>
      </c>
      <c r="J29" s="254"/>
      <c r="K29" s="254">
        <f>ROUND(E29*J29,2)</f>
        <v>0</v>
      </c>
      <c r="L29" s="254">
        <v>15</v>
      </c>
      <c r="M29" s="254">
        <f>G29*(1+L29/100)</f>
        <v>0</v>
      </c>
      <c r="N29" s="313">
        <v>3.32E-3</v>
      </c>
      <c r="O29" s="313">
        <f>ROUND(E29*N29,5)</f>
        <v>3.32E-3</v>
      </c>
      <c r="P29" s="313">
        <v>0</v>
      </c>
      <c r="Q29" s="313">
        <f>ROUND(E29*P29,5)</f>
        <v>0</v>
      </c>
      <c r="R29" s="39"/>
      <c r="S29" s="39"/>
      <c r="T29" s="41"/>
      <c r="U29" s="39" t="e">
        <f>SUM(U30:U52)</f>
        <v>#REF!</v>
      </c>
      <c r="AE29" s="29" t="s">
        <v>98</v>
      </c>
    </row>
    <row r="30" spans="1:60" outlineLevel="1">
      <c r="A30" s="249">
        <v>9</v>
      </c>
      <c r="B30" s="250" t="s">
        <v>144</v>
      </c>
      <c r="C30" s="251" t="s">
        <v>145</v>
      </c>
      <c r="D30" s="313" t="s">
        <v>101</v>
      </c>
      <c r="E30" s="253">
        <v>1</v>
      </c>
      <c r="F30" s="320">
        <f>H30+J30</f>
        <v>0</v>
      </c>
      <c r="G30" s="254">
        <f>ROUND(E30*F30,2)</f>
        <v>0</v>
      </c>
      <c r="H30" s="254"/>
      <c r="I30" s="254">
        <f>ROUND(E30*H30,2)</f>
        <v>0</v>
      </c>
      <c r="J30" s="254"/>
      <c r="K30" s="254">
        <f>ROUND(E30*J30,2)</f>
        <v>0</v>
      </c>
      <c r="L30" s="254">
        <v>15</v>
      </c>
      <c r="M30" s="254">
        <f>G30*(1+L30/100)</f>
        <v>0</v>
      </c>
      <c r="N30" s="313">
        <v>1.6000000000000001E-4</v>
      </c>
      <c r="O30" s="313">
        <f>ROUND(E30*N30,5)</f>
        <v>1.6000000000000001E-4</v>
      </c>
      <c r="P30" s="313">
        <v>0</v>
      </c>
      <c r="Q30" s="313">
        <f>ROUND(E30*P30,5)</f>
        <v>0</v>
      </c>
      <c r="R30" s="34"/>
      <c r="S30" s="34"/>
      <c r="T30" s="36">
        <v>7.0000000000000007E-2</v>
      </c>
      <c r="U30" s="34" t="e">
        <f>ROUND(#REF!*T30,2)</f>
        <v>#REF!</v>
      </c>
      <c r="V30" s="37"/>
      <c r="W30" s="37"/>
      <c r="X30" s="37"/>
      <c r="Y30" s="37"/>
      <c r="Z30" s="37"/>
      <c r="AA30" s="37"/>
      <c r="AB30" s="37"/>
      <c r="AC30" s="37"/>
      <c r="AD30" s="37"/>
      <c r="AE30" s="37" t="s">
        <v>102</v>
      </c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</row>
    <row r="31" spans="1:60" outlineLevel="1">
      <c r="A31" s="249">
        <v>10</v>
      </c>
      <c r="B31" s="250" t="s">
        <v>144</v>
      </c>
      <c r="C31" s="251" t="s">
        <v>777</v>
      </c>
      <c r="D31" s="313" t="s">
        <v>101</v>
      </c>
      <c r="E31" s="253">
        <v>1</v>
      </c>
      <c r="F31" s="320">
        <f>H31+J31</f>
        <v>0</v>
      </c>
      <c r="G31" s="254">
        <f>ROUND(E31*F31,2)</f>
        <v>0</v>
      </c>
      <c r="H31" s="254"/>
      <c r="I31" s="254">
        <f>ROUND(E31*H31,2)</f>
        <v>0</v>
      </c>
      <c r="J31" s="254"/>
      <c r="K31" s="254">
        <f>ROUND(E31*J31,2)</f>
        <v>0</v>
      </c>
      <c r="L31" s="254">
        <v>15</v>
      </c>
      <c r="M31" s="254">
        <f>G31*(1+L31/100)</f>
        <v>0</v>
      </c>
      <c r="N31" s="313">
        <v>1.6000000000000001E-4</v>
      </c>
      <c r="O31" s="313">
        <f>ROUND(E31*N31,5)</f>
        <v>1.6000000000000001E-4</v>
      </c>
      <c r="P31" s="313">
        <v>0</v>
      </c>
      <c r="Q31" s="313">
        <f>ROUND(E31*P31,5)</f>
        <v>0</v>
      </c>
      <c r="R31" s="34"/>
      <c r="S31" s="34"/>
      <c r="T31" s="36"/>
      <c r="U31" s="34"/>
      <c r="V31" s="37"/>
      <c r="W31" s="37"/>
      <c r="X31" s="37"/>
      <c r="Y31" s="37"/>
      <c r="Z31" s="37"/>
      <c r="AA31" s="37"/>
      <c r="AB31" s="37"/>
      <c r="AC31" s="37"/>
      <c r="AD31" s="37"/>
      <c r="AE31" s="37" t="s">
        <v>109</v>
      </c>
      <c r="AF31" s="37">
        <v>0</v>
      </c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</row>
    <row r="32" spans="1:60" ht="14.5" outlineLevel="1">
      <c r="A32" s="255" t="s">
        <v>97</v>
      </c>
      <c r="B32" s="256" t="s">
        <v>60</v>
      </c>
      <c r="C32" s="257" t="s">
        <v>59</v>
      </c>
      <c r="D32" s="317"/>
      <c r="E32" s="259"/>
      <c r="F32" s="260"/>
      <c r="G32" s="260">
        <f>SUMIF(AE33:AE55,"&lt;&gt;NOR",G33:G55)</f>
        <v>0</v>
      </c>
      <c r="H32" s="260"/>
      <c r="I32" s="260">
        <f>SUM(I33:I55)</f>
        <v>0</v>
      </c>
      <c r="J32" s="260"/>
      <c r="K32" s="260">
        <f>SUM(K33:K55)</f>
        <v>0</v>
      </c>
      <c r="L32" s="260"/>
      <c r="M32" s="260">
        <f>SUM(M33:M55)</f>
        <v>0</v>
      </c>
      <c r="N32" s="317"/>
      <c r="O32" s="317">
        <f>SUM(O33:O55)</f>
        <v>3.8878499999999998</v>
      </c>
      <c r="P32" s="317"/>
      <c r="Q32" s="317">
        <f>SUM(Q33:Q55)</f>
        <v>0</v>
      </c>
      <c r="R32" s="34"/>
      <c r="S32" s="34"/>
      <c r="T32" s="36"/>
      <c r="U32" s="34"/>
      <c r="V32" s="37"/>
      <c r="W32" s="37"/>
      <c r="X32" s="37"/>
      <c r="Y32" s="37"/>
      <c r="Z32" s="37"/>
      <c r="AA32" s="37"/>
      <c r="AB32" s="37"/>
      <c r="AC32" s="37"/>
      <c r="AD32" s="37"/>
      <c r="AE32" s="37" t="s">
        <v>109</v>
      </c>
      <c r="AF32" s="37">
        <v>0</v>
      </c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</row>
    <row r="33" spans="1:60" outlineLevel="1">
      <c r="A33" s="249">
        <v>11</v>
      </c>
      <c r="B33" s="250" t="s">
        <v>147</v>
      </c>
      <c r="C33" s="251" t="s">
        <v>148</v>
      </c>
      <c r="D33" s="313" t="s">
        <v>121</v>
      </c>
      <c r="E33" s="253">
        <v>127.3229</v>
      </c>
      <c r="F33" s="320">
        <f>H33+J33</f>
        <v>0</v>
      </c>
      <c r="G33" s="254">
        <f>ROUND(E33*F33,2)</f>
        <v>0</v>
      </c>
      <c r="H33" s="254"/>
      <c r="I33" s="254">
        <f>ROUND(E33*H33,2)</f>
        <v>0</v>
      </c>
      <c r="J33" s="254"/>
      <c r="K33" s="254">
        <f>ROUND(E33*J33,2)</f>
        <v>0</v>
      </c>
      <c r="L33" s="254">
        <v>15</v>
      </c>
      <c r="M33" s="254">
        <f>G33*(1+L33/100)</f>
        <v>0</v>
      </c>
      <c r="N33" s="313">
        <v>3.2000000000000003E-4</v>
      </c>
      <c r="O33" s="313">
        <f>ROUND(E33*N33,5)</f>
        <v>4.0739999999999998E-2</v>
      </c>
      <c r="P33" s="313">
        <v>0</v>
      </c>
      <c r="Q33" s="313">
        <f>ROUND(E33*P33,5)</f>
        <v>0</v>
      </c>
      <c r="R33" s="34"/>
      <c r="S33" s="34"/>
      <c r="T33" s="36"/>
      <c r="U33" s="34"/>
      <c r="V33" s="37"/>
      <c r="W33" s="37"/>
      <c r="X33" s="37"/>
      <c r="Y33" s="37"/>
      <c r="Z33" s="37"/>
      <c r="AA33" s="37"/>
      <c r="AB33" s="37"/>
      <c r="AC33" s="37"/>
      <c r="AD33" s="37"/>
      <c r="AE33" s="37" t="s">
        <v>109</v>
      </c>
      <c r="AF33" s="37">
        <v>0</v>
      </c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</row>
    <row r="34" spans="1:60" outlineLevel="1">
      <c r="A34" s="249"/>
      <c r="B34" s="250"/>
      <c r="C34" s="314" t="s">
        <v>866</v>
      </c>
      <c r="D34" s="315"/>
      <c r="E34" s="316">
        <v>13.651999999999999</v>
      </c>
      <c r="F34" s="254"/>
      <c r="G34" s="254"/>
      <c r="H34" s="254"/>
      <c r="I34" s="254"/>
      <c r="J34" s="254"/>
      <c r="K34" s="254"/>
      <c r="L34" s="254"/>
      <c r="M34" s="254"/>
      <c r="N34" s="313"/>
      <c r="O34" s="313"/>
      <c r="P34" s="313"/>
      <c r="Q34" s="313"/>
      <c r="R34" s="34"/>
      <c r="S34" s="34"/>
      <c r="T34" s="36"/>
      <c r="U34" s="34"/>
      <c r="V34" s="37"/>
      <c r="W34" s="37"/>
      <c r="X34" s="37"/>
      <c r="Y34" s="37"/>
      <c r="Z34" s="37"/>
      <c r="AA34" s="37"/>
      <c r="AB34" s="37"/>
      <c r="AC34" s="37"/>
      <c r="AD34" s="37"/>
      <c r="AE34" s="37" t="s">
        <v>109</v>
      </c>
      <c r="AF34" s="37">
        <v>0</v>
      </c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</row>
    <row r="35" spans="1:60" outlineLevel="1">
      <c r="A35" s="249"/>
      <c r="B35" s="250"/>
      <c r="C35" s="314" t="s">
        <v>867</v>
      </c>
      <c r="D35" s="315"/>
      <c r="E35" s="316">
        <v>19.916</v>
      </c>
      <c r="F35" s="254"/>
      <c r="G35" s="254"/>
      <c r="H35" s="254"/>
      <c r="I35" s="254"/>
      <c r="J35" s="254"/>
      <c r="K35" s="254"/>
      <c r="L35" s="254"/>
      <c r="M35" s="254"/>
      <c r="N35" s="313"/>
      <c r="O35" s="313"/>
      <c r="P35" s="313"/>
      <c r="Q35" s="313"/>
      <c r="R35" s="34"/>
      <c r="S35" s="34"/>
      <c r="T35" s="36">
        <v>0.377</v>
      </c>
      <c r="U35" s="34" t="e">
        <f>ROUND(#REF!*T35,2)</f>
        <v>#REF!</v>
      </c>
      <c r="V35" s="37"/>
      <c r="W35" s="37"/>
      <c r="X35" s="37"/>
      <c r="Y35" s="37"/>
      <c r="Z35" s="37"/>
      <c r="AA35" s="37"/>
      <c r="AB35" s="37"/>
      <c r="AC35" s="37"/>
      <c r="AD35" s="37"/>
      <c r="AE35" s="37" t="s">
        <v>102</v>
      </c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</row>
    <row r="36" spans="1:60" outlineLevel="1">
      <c r="A36" s="249"/>
      <c r="B36" s="250"/>
      <c r="C36" s="314" t="s">
        <v>868</v>
      </c>
      <c r="D36" s="315"/>
      <c r="E36" s="316">
        <v>40.822400000000002</v>
      </c>
      <c r="F36" s="254"/>
      <c r="G36" s="254"/>
      <c r="H36" s="254"/>
      <c r="I36" s="254"/>
      <c r="J36" s="254"/>
      <c r="K36" s="254"/>
      <c r="L36" s="254"/>
      <c r="M36" s="254"/>
      <c r="N36" s="313"/>
      <c r="O36" s="313"/>
      <c r="P36" s="313"/>
      <c r="Q36" s="313"/>
      <c r="R36" s="34"/>
      <c r="S36" s="34"/>
      <c r="T36" s="36"/>
      <c r="U36" s="34"/>
      <c r="V36" s="37"/>
      <c r="W36" s="37"/>
      <c r="X36" s="37"/>
      <c r="Y36" s="37"/>
      <c r="Z36" s="37"/>
      <c r="AA36" s="37"/>
      <c r="AB36" s="37"/>
      <c r="AC36" s="37"/>
      <c r="AD36" s="37"/>
      <c r="AE36" s="37" t="s">
        <v>109</v>
      </c>
      <c r="AF36" s="37">
        <v>0</v>
      </c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</row>
    <row r="37" spans="1:60" outlineLevel="1">
      <c r="A37" s="249"/>
      <c r="B37" s="250"/>
      <c r="C37" s="314" t="s">
        <v>869</v>
      </c>
      <c r="D37" s="315"/>
      <c r="E37" s="316">
        <v>52.932499999999997</v>
      </c>
      <c r="F37" s="254"/>
      <c r="G37" s="254"/>
      <c r="H37" s="254"/>
      <c r="I37" s="254"/>
      <c r="J37" s="254"/>
      <c r="K37" s="254"/>
      <c r="L37" s="254"/>
      <c r="M37" s="254"/>
      <c r="N37" s="313"/>
      <c r="O37" s="313"/>
      <c r="P37" s="313"/>
      <c r="Q37" s="313"/>
      <c r="R37" s="34"/>
      <c r="S37" s="34"/>
      <c r="T37" s="36"/>
      <c r="U37" s="34"/>
      <c r="V37" s="37"/>
      <c r="W37" s="37"/>
      <c r="X37" s="37"/>
      <c r="Y37" s="37"/>
      <c r="Z37" s="37"/>
      <c r="AA37" s="37"/>
      <c r="AB37" s="37"/>
      <c r="AC37" s="37"/>
      <c r="AD37" s="37"/>
      <c r="AE37" s="37" t="s">
        <v>109</v>
      </c>
      <c r="AF37" s="37">
        <v>0</v>
      </c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</row>
    <row r="38" spans="1:60" outlineLevel="1">
      <c r="A38" s="249">
        <v>12</v>
      </c>
      <c r="B38" s="250" t="s">
        <v>870</v>
      </c>
      <c r="C38" s="251" t="s">
        <v>871</v>
      </c>
      <c r="D38" s="313" t="s">
        <v>121</v>
      </c>
      <c r="E38" s="253">
        <v>87.206900000000005</v>
      </c>
      <c r="F38" s="320">
        <f>H38+J38</f>
        <v>0</v>
      </c>
      <c r="G38" s="254">
        <f>ROUND(E38*F38,2)</f>
        <v>0</v>
      </c>
      <c r="H38" s="254"/>
      <c r="I38" s="254">
        <f>ROUND(E38*H38,2)</f>
        <v>0</v>
      </c>
      <c r="J38" s="254"/>
      <c r="K38" s="254">
        <f>ROUND(E38*J38,2)</f>
        <v>0</v>
      </c>
      <c r="L38" s="254">
        <v>15</v>
      </c>
      <c r="M38" s="254">
        <f>G38*(1+L38/100)</f>
        <v>0</v>
      </c>
      <c r="N38" s="313">
        <v>2.1919999999999999E-2</v>
      </c>
      <c r="O38" s="313">
        <f>ROUND(E38*N38,5)</f>
        <v>1.9115800000000001</v>
      </c>
      <c r="P38" s="313">
        <v>0</v>
      </c>
      <c r="Q38" s="313">
        <f>ROUND(E38*P38,5)</f>
        <v>0</v>
      </c>
      <c r="R38" s="34"/>
      <c r="S38" s="34"/>
      <c r="T38" s="36"/>
      <c r="U38" s="34"/>
      <c r="V38" s="37"/>
      <c r="W38" s="37"/>
      <c r="X38" s="37"/>
      <c r="Y38" s="37"/>
      <c r="Z38" s="37"/>
      <c r="AA38" s="37"/>
      <c r="AB38" s="37"/>
      <c r="AC38" s="37"/>
      <c r="AD38" s="37"/>
      <c r="AE38" s="37" t="s">
        <v>109</v>
      </c>
      <c r="AF38" s="37">
        <v>0</v>
      </c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</row>
    <row r="39" spans="1:60" outlineLevel="1">
      <c r="A39" s="249"/>
      <c r="B39" s="250"/>
      <c r="C39" s="314" t="s">
        <v>872</v>
      </c>
      <c r="D39" s="315"/>
      <c r="E39" s="316">
        <v>7.4340000000000002</v>
      </c>
      <c r="F39" s="254"/>
      <c r="G39" s="254"/>
      <c r="H39" s="254"/>
      <c r="I39" s="254"/>
      <c r="J39" s="254"/>
      <c r="K39" s="254"/>
      <c r="L39" s="254"/>
      <c r="M39" s="254"/>
      <c r="N39" s="313"/>
      <c r="O39" s="313"/>
      <c r="P39" s="313"/>
      <c r="Q39" s="313"/>
      <c r="R39" s="34"/>
      <c r="S39" s="34"/>
      <c r="T39" s="36">
        <v>0.39600000000000002</v>
      </c>
      <c r="U39" s="34" t="e">
        <f>ROUND(#REF!*T39,2)</f>
        <v>#REF!</v>
      </c>
      <c r="V39" s="37"/>
      <c r="W39" s="37"/>
      <c r="X39" s="37"/>
      <c r="Y39" s="37"/>
      <c r="Z39" s="37"/>
      <c r="AA39" s="37"/>
      <c r="AB39" s="37"/>
      <c r="AC39" s="37"/>
      <c r="AD39" s="37"/>
      <c r="AE39" s="37" t="s">
        <v>102</v>
      </c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</row>
    <row r="40" spans="1:60" outlineLevel="1">
      <c r="A40" s="249"/>
      <c r="B40" s="250"/>
      <c r="C40" s="314" t="s">
        <v>873</v>
      </c>
      <c r="D40" s="315"/>
      <c r="E40" s="316">
        <v>27.040400000000002</v>
      </c>
      <c r="F40" s="254"/>
      <c r="G40" s="254"/>
      <c r="H40" s="254"/>
      <c r="I40" s="254"/>
      <c r="J40" s="254"/>
      <c r="K40" s="254"/>
      <c r="L40" s="254"/>
      <c r="M40" s="254"/>
      <c r="N40" s="313"/>
      <c r="O40" s="313"/>
      <c r="P40" s="313"/>
      <c r="Q40" s="313"/>
      <c r="R40" s="34"/>
      <c r="S40" s="34"/>
      <c r="T40" s="36"/>
      <c r="U40" s="34"/>
      <c r="V40" s="37"/>
      <c r="W40" s="37"/>
      <c r="X40" s="37"/>
      <c r="Y40" s="37"/>
      <c r="Z40" s="37"/>
      <c r="AA40" s="37"/>
      <c r="AB40" s="37"/>
      <c r="AC40" s="37"/>
      <c r="AD40" s="37"/>
      <c r="AE40" s="37" t="s">
        <v>109</v>
      </c>
      <c r="AF40" s="37">
        <v>0</v>
      </c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</row>
    <row r="41" spans="1:60" outlineLevel="1">
      <c r="A41" s="249"/>
      <c r="B41" s="250"/>
      <c r="C41" s="314" t="s">
        <v>874</v>
      </c>
      <c r="D41" s="315"/>
      <c r="E41" s="316">
        <v>52.732500000000002</v>
      </c>
      <c r="F41" s="254"/>
      <c r="G41" s="254"/>
      <c r="H41" s="254"/>
      <c r="I41" s="254"/>
      <c r="J41" s="254"/>
      <c r="K41" s="254"/>
      <c r="L41" s="254"/>
      <c r="M41" s="254"/>
      <c r="N41" s="313"/>
      <c r="O41" s="313"/>
      <c r="P41" s="313"/>
      <c r="Q41" s="313"/>
      <c r="R41" s="34"/>
      <c r="S41" s="34"/>
      <c r="T41" s="36"/>
      <c r="U41" s="34"/>
      <c r="V41" s="37"/>
      <c r="W41" s="37"/>
      <c r="X41" s="37"/>
      <c r="Y41" s="37"/>
      <c r="Z41" s="37"/>
      <c r="AA41" s="37"/>
      <c r="AB41" s="37"/>
      <c r="AC41" s="37"/>
      <c r="AD41" s="37"/>
      <c r="AE41" s="37" t="s">
        <v>109</v>
      </c>
      <c r="AF41" s="37">
        <v>0</v>
      </c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</row>
    <row r="42" spans="1:60" outlineLevel="1">
      <c r="A42" s="249">
        <v>13</v>
      </c>
      <c r="B42" s="250" t="s">
        <v>166</v>
      </c>
      <c r="C42" s="251" t="s">
        <v>167</v>
      </c>
      <c r="D42" s="313" t="s">
        <v>121</v>
      </c>
      <c r="E42" s="253">
        <v>25.402100000000001</v>
      </c>
      <c r="F42" s="320">
        <f>H42+J42</f>
        <v>0</v>
      </c>
      <c r="G42" s="254">
        <f>ROUND(E42*F42,2)</f>
        <v>0</v>
      </c>
      <c r="H42" s="254"/>
      <c r="I42" s="254">
        <f>ROUND(E42*H42,2)</f>
        <v>0</v>
      </c>
      <c r="J42" s="254"/>
      <c r="K42" s="254">
        <f>ROUND(E42*J42,2)</f>
        <v>0</v>
      </c>
      <c r="L42" s="254">
        <v>15</v>
      </c>
      <c r="M42" s="254">
        <f>G42*(1+L42/100)</f>
        <v>0</v>
      </c>
      <c r="N42" s="313">
        <v>3.9210000000000002E-2</v>
      </c>
      <c r="O42" s="313">
        <f>ROUND(E42*N42,5)</f>
        <v>0.99602000000000002</v>
      </c>
      <c r="P42" s="313">
        <v>0</v>
      </c>
      <c r="Q42" s="313">
        <f>ROUND(E42*P42,5)</f>
        <v>0</v>
      </c>
      <c r="R42" s="34"/>
      <c r="S42" s="34"/>
      <c r="T42" s="36"/>
      <c r="U42" s="34"/>
      <c r="V42" s="37"/>
      <c r="W42" s="37"/>
      <c r="X42" s="37"/>
      <c r="Y42" s="37"/>
      <c r="Z42" s="37"/>
      <c r="AA42" s="37"/>
      <c r="AB42" s="37"/>
      <c r="AC42" s="37"/>
      <c r="AD42" s="37"/>
      <c r="AE42" s="37" t="s">
        <v>109</v>
      </c>
      <c r="AF42" s="37">
        <v>0</v>
      </c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</row>
    <row r="43" spans="1:60" outlineLevel="1">
      <c r="A43" s="249"/>
      <c r="B43" s="250"/>
      <c r="C43" s="314" t="s">
        <v>875</v>
      </c>
      <c r="D43" s="315"/>
      <c r="E43" s="316">
        <v>1.3975</v>
      </c>
      <c r="F43" s="254"/>
      <c r="G43" s="254"/>
      <c r="H43" s="254"/>
      <c r="I43" s="254"/>
      <c r="J43" s="254"/>
      <c r="K43" s="254"/>
      <c r="L43" s="254"/>
      <c r="M43" s="254"/>
      <c r="N43" s="313"/>
      <c r="O43" s="313"/>
      <c r="P43" s="313"/>
      <c r="Q43" s="313"/>
      <c r="R43" s="34"/>
      <c r="S43" s="34"/>
      <c r="T43" s="36">
        <v>0.55100000000000005</v>
      </c>
      <c r="U43" s="34" t="e">
        <f>ROUND(#REF!*T43,2)</f>
        <v>#REF!</v>
      </c>
      <c r="V43" s="37"/>
      <c r="W43" s="37"/>
      <c r="X43" s="37"/>
      <c r="Y43" s="37"/>
      <c r="Z43" s="37"/>
      <c r="AA43" s="37"/>
      <c r="AB43" s="37"/>
      <c r="AC43" s="37"/>
      <c r="AD43" s="37"/>
      <c r="AE43" s="37" t="s">
        <v>102</v>
      </c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</row>
    <row r="44" spans="1:60" outlineLevel="1">
      <c r="A44" s="249"/>
      <c r="B44" s="250"/>
      <c r="C44" s="314" t="s">
        <v>876</v>
      </c>
      <c r="D44" s="315"/>
      <c r="E44" s="316">
        <v>10.8</v>
      </c>
      <c r="F44" s="254"/>
      <c r="G44" s="254"/>
      <c r="H44" s="254"/>
      <c r="I44" s="254"/>
      <c r="J44" s="254"/>
      <c r="K44" s="254"/>
      <c r="L44" s="254"/>
      <c r="M44" s="254"/>
      <c r="N44" s="313"/>
      <c r="O44" s="313"/>
      <c r="P44" s="313"/>
      <c r="Q44" s="313"/>
      <c r="R44" s="34"/>
      <c r="S44" s="34"/>
      <c r="T44" s="36">
        <v>0.32500000000000001</v>
      </c>
      <c r="U44" s="34" t="e">
        <f>ROUND(#REF!*T44,2)</f>
        <v>#REF!</v>
      </c>
      <c r="V44" s="37"/>
      <c r="W44" s="37"/>
      <c r="X44" s="37"/>
      <c r="Y44" s="37"/>
      <c r="Z44" s="37"/>
      <c r="AA44" s="37"/>
      <c r="AB44" s="37"/>
      <c r="AC44" s="37"/>
      <c r="AD44" s="37"/>
      <c r="AE44" s="37" t="s">
        <v>102</v>
      </c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</row>
    <row r="45" spans="1:60" outlineLevel="1">
      <c r="A45" s="249"/>
      <c r="B45" s="250"/>
      <c r="C45" s="314" t="s">
        <v>877</v>
      </c>
      <c r="D45" s="315"/>
      <c r="E45" s="316">
        <v>13.204599999999999</v>
      </c>
      <c r="F45" s="254"/>
      <c r="G45" s="254"/>
      <c r="H45" s="254"/>
      <c r="I45" s="254"/>
      <c r="J45" s="254"/>
      <c r="K45" s="254"/>
      <c r="L45" s="254"/>
      <c r="M45" s="254"/>
      <c r="N45" s="313"/>
      <c r="O45" s="313"/>
      <c r="P45" s="313"/>
      <c r="Q45" s="313"/>
      <c r="R45" s="34"/>
      <c r="S45" s="34"/>
      <c r="T45" s="36"/>
      <c r="U45" s="34"/>
      <c r="V45" s="37"/>
      <c r="W45" s="37"/>
      <c r="X45" s="37"/>
      <c r="Y45" s="37"/>
      <c r="Z45" s="37"/>
      <c r="AA45" s="37"/>
      <c r="AB45" s="37"/>
      <c r="AC45" s="37"/>
      <c r="AD45" s="37"/>
      <c r="AE45" s="37" t="s">
        <v>109</v>
      </c>
      <c r="AF45" s="37">
        <v>0</v>
      </c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</row>
    <row r="46" spans="1:60" outlineLevel="1">
      <c r="A46" s="249">
        <v>14</v>
      </c>
      <c r="B46" s="250" t="s">
        <v>878</v>
      </c>
      <c r="C46" s="251" t="s">
        <v>879</v>
      </c>
      <c r="D46" s="313" t="s">
        <v>121</v>
      </c>
      <c r="E46" s="253">
        <v>1.25</v>
      </c>
      <c r="F46" s="320">
        <f>H46+J46</f>
        <v>0</v>
      </c>
      <c r="G46" s="254">
        <f>ROUND(E46*F46,2)</f>
        <v>0</v>
      </c>
      <c r="H46" s="254"/>
      <c r="I46" s="254">
        <f>ROUND(E46*H46,2)</f>
        <v>0</v>
      </c>
      <c r="J46" s="254"/>
      <c r="K46" s="254">
        <f>ROUND(E46*J46,2)</f>
        <v>0</v>
      </c>
      <c r="L46" s="254">
        <v>15</v>
      </c>
      <c r="M46" s="254">
        <f>G46*(1+L46/100)</f>
        <v>0</v>
      </c>
      <c r="N46" s="313">
        <v>4.2779999999999999E-2</v>
      </c>
      <c r="O46" s="313">
        <f>ROUND(E46*N46,5)</f>
        <v>5.348E-2</v>
      </c>
      <c r="P46" s="313">
        <v>0</v>
      </c>
      <c r="Q46" s="313">
        <f>ROUND(E46*P46,5)</f>
        <v>0</v>
      </c>
      <c r="R46" s="34"/>
      <c r="S46" s="34"/>
      <c r="T46" s="36"/>
      <c r="U46" s="34"/>
      <c r="V46" s="37"/>
      <c r="W46" s="37"/>
      <c r="X46" s="37"/>
      <c r="Y46" s="37"/>
      <c r="Z46" s="37"/>
      <c r="AA46" s="37"/>
      <c r="AB46" s="37"/>
      <c r="AC46" s="37"/>
      <c r="AD46" s="37"/>
      <c r="AE46" s="37" t="s">
        <v>109</v>
      </c>
      <c r="AF46" s="37">
        <v>0</v>
      </c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</row>
    <row r="47" spans="1:60" outlineLevel="1">
      <c r="A47" s="249">
        <v>15</v>
      </c>
      <c r="B47" s="250" t="s">
        <v>170</v>
      </c>
      <c r="C47" s="251" t="s">
        <v>171</v>
      </c>
      <c r="D47" s="313" t="s">
        <v>121</v>
      </c>
      <c r="E47" s="253">
        <v>102.7479</v>
      </c>
      <c r="F47" s="320">
        <f>H47+J47</f>
        <v>0</v>
      </c>
      <c r="G47" s="254">
        <f>ROUND(E47*F47,2)</f>
        <v>0</v>
      </c>
      <c r="H47" s="254"/>
      <c r="I47" s="254">
        <f>ROUND(E47*H47,2)</f>
        <v>0</v>
      </c>
      <c r="J47" s="254"/>
      <c r="K47" s="254">
        <f>ROUND(E47*J47,2)</f>
        <v>0</v>
      </c>
      <c r="L47" s="254">
        <v>15</v>
      </c>
      <c r="M47" s="254">
        <f>G47*(1+L47/100)</f>
        <v>0</v>
      </c>
      <c r="N47" s="313">
        <v>8.5100000000000002E-3</v>
      </c>
      <c r="O47" s="313">
        <f>ROUND(E47*N47,5)</f>
        <v>0.87438000000000005</v>
      </c>
      <c r="P47" s="313">
        <v>0</v>
      </c>
      <c r="Q47" s="313">
        <f>ROUND(E47*P47,5)</f>
        <v>0</v>
      </c>
      <c r="R47" s="34"/>
      <c r="S47" s="34"/>
      <c r="T47" s="36"/>
      <c r="U47" s="34"/>
      <c r="V47" s="37"/>
      <c r="W47" s="37"/>
      <c r="X47" s="37"/>
      <c r="Y47" s="37"/>
      <c r="Z47" s="37"/>
      <c r="AA47" s="37"/>
      <c r="AB47" s="37"/>
      <c r="AC47" s="37"/>
      <c r="AD47" s="37"/>
      <c r="AE47" s="37" t="s">
        <v>109</v>
      </c>
      <c r="AF47" s="37">
        <v>0</v>
      </c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</row>
    <row r="48" spans="1:60" outlineLevel="1">
      <c r="A48" s="249"/>
      <c r="B48" s="250"/>
      <c r="C48" s="314" t="s">
        <v>880</v>
      </c>
      <c r="D48" s="315"/>
      <c r="E48" s="316">
        <v>5.6790000000000003</v>
      </c>
      <c r="F48" s="254"/>
      <c r="G48" s="254"/>
      <c r="H48" s="254"/>
      <c r="I48" s="254"/>
      <c r="J48" s="254"/>
      <c r="K48" s="254"/>
      <c r="L48" s="254"/>
      <c r="M48" s="254"/>
      <c r="N48" s="313"/>
      <c r="O48" s="313"/>
      <c r="P48" s="313"/>
      <c r="Q48" s="313"/>
      <c r="R48" s="34"/>
      <c r="S48" s="34"/>
      <c r="T48" s="36"/>
      <c r="U48" s="34"/>
      <c r="V48" s="37"/>
      <c r="W48" s="37"/>
      <c r="X48" s="37"/>
      <c r="Y48" s="37"/>
      <c r="Z48" s="37"/>
      <c r="AA48" s="37"/>
      <c r="AB48" s="37"/>
      <c r="AC48" s="37"/>
      <c r="AD48" s="37"/>
      <c r="AE48" s="37" t="s">
        <v>109</v>
      </c>
      <c r="AF48" s="37">
        <v>0</v>
      </c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</row>
    <row r="49" spans="1:60" outlineLevel="1">
      <c r="A49" s="249"/>
      <c r="B49" s="250"/>
      <c r="C49" s="314" t="s">
        <v>881</v>
      </c>
      <c r="D49" s="315"/>
      <c r="E49" s="316">
        <v>2.37</v>
      </c>
      <c r="F49" s="254"/>
      <c r="G49" s="254"/>
      <c r="H49" s="254"/>
      <c r="I49" s="254"/>
      <c r="J49" s="254"/>
      <c r="K49" s="254"/>
      <c r="L49" s="254"/>
      <c r="M49" s="254"/>
      <c r="N49" s="313"/>
      <c r="O49" s="313"/>
      <c r="P49" s="313"/>
      <c r="Q49" s="313"/>
      <c r="R49" s="34"/>
      <c r="S49" s="34"/>
      <c r="T49" s="36"/>
      <c r="U49" s="34"/>
      <c r="V49" s="37"/>
      <c r="W49" s="37"/>
      <c r="X49" s="37"/>
      <c r="Y49" s="37"/>
      <c r="Z49" s="37"/>
      <c r="AA49" s="37"/>
      <c r="AB49" s="37"/>
      <c r="AC49" s="37"/>
      <c r="AD49" s="37"/>
      <c r="AE49" s="37" t="s">
        <v>109</v>
      </c>
      <c r="AF49" s="37">
        <v>0</v>
      </c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</row>
    <row r="50" spans="1:60" outlineLevel="1">
      <c r="A50" s="249"/>
      <c r="B50" s="250"/>
      <c r="C50" s="314" t="s">
        <v>882</v>
      </c>
      <c r="D50" s="315"/>
      <c r="E50" s="316">
        <v>27.200399999999998</v>
      </c>
      <c r="F50" s="254"/>
      <c r="G50" s="254"/>
      <c r="H50" s="254"/>
      <c r="I50" s="254"/>
      <c r="J50" s="254"/>
      <c r="K50" s="254"/>
      <c r="L50" s="254"/>
      <c r="M50" s="254"/>
      <c r="N50" s="313"/>
      <c r="O50" s="313"/>
      <c r="P50" s="313"/>
      <c r="Q50" s="313"/>
      <c r="R50" s="34"/>
      <c r="S50" s="34"/>
      <c r="T50" s="36">
        <v>0.40400000000000003</v>
      </c>
      <c r="U50" s="34" t="e">
        <f>ROUND(#REF!*T50,2)</f>
        <v>#REF!</v>
      </c>
      <c r="V50" s="37"/>
      <c r="W50" s="37"/>
      <c r="X50" s="37"/>
      <c r="Y50" s="37"/>
      <c r="Z50" s="37"/>
      <c r="AA50" s="37"/>
      <c r="AB50" s="37"/>
      <c r="AC50" s="37"/>
      <c r="AD50" s="37"/>
      <c r="AE50" s="37" t="s">
        <v>102</v>
      </c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</row>
    <row r="51" spans="1:60" outlineLevel="1">
      <c r="A51" s="249"/>
      <c r="B51" s="250"/>
      <c r="C51" s="314" t="s">
        <v>883</v>
      </c>
      <c r="D51" s="315"/>
      <c r="E51" s="316">
        <v>53.1325</v>
      </c>
      <c r="F51" s="254"/>
      <c r="G51" s="254"/>
      <c r="H51" s="254"/>
      <c r="I51" s="254"/>
      <c r="J51" s="254"/>
      <c r="K51" s="254"/>
      <c r="L51" s="254"/>
      <c r="M51" s="254"/>
      <c r="N51" s="313"/>
      <c r="O51" s="313"/>
      <c r="P51" s="313"/>
      <c r="Q51" s="313"/>
      <c r="R51" s="34"/>
      <c r="S51" s="34"/>
      <c r="T51" s="36">
        <v>7.8E-2</v>
      </c>
      <c r="U51" s="34" t="e">
        <f>ROUND(#REF!*T51,2)</f>
        <v>#REF!</v>
      </c>
      <c r="V51" s="37"/>
      <c r="W51" s="37"/>
      <c r="X51" s="37"/>
      <c r="Y51" s="37"/>
      <c r="Z51" s="37"/>
      <c r="AA51" s="37"/>
      <c r="AB51" s="37"/>
      <c r="AC51" s="37"/>
      <c r="AD51" s="37"/>
      <c r="AE51" s="37" t="s">
        <v>102</v>
      </c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</row>
    <row r="52" spans="1:60" outlineLevel="1">
      <c r="A52" s="249"/>
      <c r="B52" s="250"/>
      <c r="C52" s="314" t="s">
        <v>884</v>
      </c>
      <c r="D52" s="315"/>
      <c r="E52" s="316">
        <v>14.366</v>
      </c>
      <c r="F52" s="254"/>
      <c r="G52" s="254"/>
      <c r="H52" s="254"/>
      <c r="I52" s="254"/>
      <c r="J52" s="254"/>
      <c r="K52" s="254"/>
      <c r="L52" s="254"/>
      <c r="M52" s="254"/>
      <c r="N52" s="313"/>
      <c r="O52" s="313"/>
      <c r="P52" s="313"/>
      <c r="Q52" s="313"/>
      <c r="R52" s="34"/>
      <c r="S52" s="34"/>
      <c r="T52" s="36"/>
      <c r="U52" s="34"/>
      <c r="V52" s="37"/>
      <c r="W52" s="37"/>
      <c r="X52" s="37"/>
      <c r="Y52" s="37"/>
      <c r="Z52" s="37"/>
      <c r="AA52" s="37"/>
      <c r="AB52" s="37"/>
      <c r="AC52" s="37"/>
      <c r="AD52" s="37"/>
      <c r="AE52" s="37" t="s">
        <v>109</v>
      </c>
      <c r="AF52" s="37">
        <v>0</v>
      </c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</row>
    <row r="53" spans="1:60">
      <c r="A53" s="249">
        <v>16</v>
      </c>
      <c r="B53" s="250" t="s">
        <v>885</v>
      </c>
      <c r="C53" s="251" t="s">
        <v>886</v>
      </c>
      <c r="D53" s="313" t="s">
        <v>121</v>
      </c>
      <c r="E53" s="253">
        <v>1.25</v>
      </c>
      <c r="F53" s="320">
        <f>H53+J53</f>
        <v>0</v>
      </c>
      <c r="G53" s="254">
        <f>ROUND(E53*F53,2)</f>
        <v>0</v>
      </c>
      <c r="H53" s="254"/>
      <c r="I53" s="254">
        <f>ROUND(E53*H53,2)</f>
        <v>0</v>
      </c>
      <c r="J53" s="254"/>
      <c r="K53" s="254">
        <f>ROUND(E53*J53,2)</f>
        <v>0</v>
      </c>
      <c r="L53" s="254">
        <v>15</v>
      </c>
      <c r="M53" s="254">
        <f>G53*(1+L53/100)</f>
        <v>0</v>
      </c>
      <c r="N53" s="313">
        <v>8.9599999999999992E-3</v>
      </c>
      <c r="O53" s="313">
        <f>ROUND(E53*N53,5)</f>
        <v>1.12E-2</v>
      </c>
      <c r="P53" s="313">
        <v>0</v>
      </c>
      <c r="Q53" s="313">
        <f>ROUND(E53*P53,5)</f>
        <v>0</v>
      </c>
      <c r="R53" s="39"/>
      <c r="S53" s="39"/>
      <c r="T53" s="41"/>
      <c r="U53" s="39" t="e">
        <f>SUM(U54:U63)</f>
        <v>#REF!</v>
      </c>
      <c r="AE53" s="29" t="s">
        <v>98</v>
      </c>
    </row>
    <row r="54" spans="1:60" outlineLevel="1">
      <c r="A54" s="249">
        <v>17</v>
      </c>
      <c r="B54" s="250" t="s">
        <v>175</v>
      </c>
      <c r="C54" s="251" t="s">
        <v>176</v>
      </c>
      <c r="D54" s="313" t="s">
        <v>121</v>
      </c>
      <c r="E54" s="253">
        <v>11.2445</v>
      </c>
      <c r="F54" s="320">
        <f>H54+J54</f>
        <v>0</v>
      </c>
      <c r="G54" s="254">
        <f>ROUND(E54*F54,2)</f>
        <v>0</v>
      </c>
      <c r="H54" s="254"/>
      <c r="I54" s="254">
        <f>ROUND(E54*H54,2)</f>
        <v>0</v>
      </c>
      <c r="J54" s="254"/>
      <c r="K54" s="254">
        <f>ROUND(E54*J54,2)</f>
        <v>0</v>
      </c>
      <c r="L54" s="254">
        <v>15</v>
      </c>
      <c r="M54" s="254">
        <f>G54*(1+L54/100)</f>
        <v>0</v>
      </c>
      <c r="N54" s="313">
        <v>4.0000000000000003E-5</v>
      </c>
      <c r="O54" s="313">
        <f>ROUND(E54*N54,5)</f>
        <v>4.4999999999999999E-4</v>
      </c>
      <c r="P54" s="313">
        <v>0</v>
      </c>
      <c r="Q54" s="313">
        <f>ROUND(E54*P54,5)</f>
        <v>0</v>
      </c>
      <c r="R54" s="34"/>
      <c r="S54" s="34"/>
      <c r="T54" s="36">
        <v>0.09</v>
      </c>
      <c r="U54" s="34" t="e">
        <f>ROUND(#REF!*T54,2)</f>
        <v>#REF!</v>
      </c>
      <c r="V54" s="37"/>
      <c r="W54" s="37"/>
      <c r="X54" s="37"/>
      <c r="Y54" s="37"/>
      <c r="Z54" s="37"/>
      <c r="AA54" s="37"/>
      <c r="AB54" s="37"/>
      <c r="AC54" s="37"/>
      <c r="AD54" s="37"/>
      <c r="AE54" s="37" t="s">
        <v>102</v>
      </c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</row>
    <row r="55" spans="1:60" outlineLevel="1">
      <c r="A55" s="249"/>
      <c r="B55" s="250"/>
      <c r="C55" s="314" t="s">
        <v>887</v>
      </c>
      <c r="D55" s="315"/>
      <c r="E55" s="316">
        <v>11.2445</v>
      </c>
      <c r="F55" s="254"/>
      <c r="G55" s="254"/>
      <c r="H55" s="254"/>
      <c r="I55" s="254"/>
      <c r="J55" s="254"/>
      <c r="K55" s="254"/>
      <c r="L55" s="254"/>
      <c r="M55" s="254"/>
      <c r="N55" s="313"/>
      <c r="O55" s="313"/>
      <c r="P55" s="313"/>
      <c r="Q55" s="313"/>
      <c r="R55" s="34"/>
      <c r="S55" s="34"/>
      <c r="T55" s="36"/>
      <c r="U55" s="34"/>
      <c r="V55" s="37"/>
      <c r="W55" s="37"/>
      <c r="X55" s="37"/>
      <c r="Y55" s="37"/>
      <c r="Z55" s="37"/>
      <c r="AA55" s="37"/>
      <c r="AB55" s="37"/>
      <c r="AC55" s="37"/>
      <c r="AD55" s="37"/>
      <c r="AE55" s="37" t="s">
        <v>109</v>
      </c>
      <c r="AF55" s="37">
        <v>0</v>
      </c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</row>
    <row r="56" spans="1:60" ht="14.5" outlineLevel="1">
      <c r="A56" s="255" t="s">
        <v>97</v>
      </c>
      <c r="B56" s="256" t="s">
        <v>58</v>
      </c>
      <c r="C56" s="257" t="s">
        <v>57</v>
      </c>
      <c r="D56" s="317"/>
      <c r="E56" s="259"/>
      <c r="F56" s="260"/>
      <c r="G56" s="260">
        <f>SUMIF(AE57:AE69,"&lt;&gt;NOR",G57:G69)</f>
        <v>0</v>
      </c>
      <c r="H56" s="260"/>
      <c r="I56" s="260">
        <f>SUM(I57:I69)</f>
        <v>0</v>
      </c>
      <c r="J56" s="260"/>
      <c r="K56" s="260">
        <f>SUM(K57:K69)</f>
        <v>0</v>
      </c>
      <c r="L56" s="260"/>
      <c r="M56" s="260">
        <f>SUM(M57:M69)</f>
        <v>0</v>
      </c>
      <c r="N56" s="317"/>
      <c r="O56" s="317">
        <f>SUM(O57:O69)</f>
        <v>1.5954200000000001</v>
      </c>
      <c r="P56" s="317"/>
      <c r="Q56" s="317">
        <f>SUM(Q57:Q69)</f>
        <v>0</v>
      </c>
      <c r="R56" s="34"/>
      <c r="S56" s="34"/>
      <c r="T56" s="36">
        <v>0.3</v>
      </c>
      <c r="U56" s="34" t="e">
        <f>ROUND(#REF!*T56,2)</f>
        <v>#REF!</v>
      </c>
      <c r="V56" s="37"/>
      <c r="W56" s="37"/>
      <c r="X56" s="37"/>
      <c r="Y56" s="37"/>
      <c r="Z56" s="37"/>
      <c r="AA56" s="37"/>
      <c r="AB56" s="37"/>
      <c r="AC56" s="37"/>
      <c r="AD56" s="37"/>
      <c r="AE56" s="37" t="s">
        <v>102</v>
      </c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</row>
    <row r="57" spans="1:60" ht="20" outlineLevel="1">
      <c r="A57" s="249">
        <v>18</v>
      </c>
      <c r="B57" s="250" t="s">
        <v>178</v>
      </c>
      <c r="C57" s="251" t="s">
        <v>179</v>
      </c>
      <c r="D57" s="313" t="s">
        <v>121</v>
      </c>
      <c r="E57" s="253">
        <v>3.8</v>
      </c>
      <c r="F57" s="320">
        <f>H57+J57</f>
        <v>0</v>
      </c>
      <c r="G57" s="254">
        <f>ROUND(E57*F57,2)</f>
        <v>0</v>
      </c>
      <c r="H57" s="254"/>
      <c r="I57" s="254">
        <f>ROUND(E57*H57,2)</f>
        <v>0</v>
      </c>
      <c r="J57" s="254"/>
      <c r="K57" s="254">
        <f>ROUND(E57*J57,2)</f>
        <v>0</v>
      </c>
      <c r="L57" s="254">
        <v>15</v>
      </c>
      <c r="M57" s="254">
        <f>G57*(1+L57/100)</f>
        <v>0</v>
      </c>
      <c r="N57" s="313">
        <v>2.5999999999999998E-4</v>
      </c>
      <c r="O57" s="313">
        <f>ROUND(E57*N57,5)</f>
        <v>9.8999999999999999E-4</v>
      </c>
      <c r="P57" s="313">
        <v>0</v>
      </c>
      <c r="Q57" s="313">
        <f>ROUND(E57*P57,5)</f>
        <v>0</v>
      </c>
      <c r="R57" s="34"/>
      <c r="S57" s="34"/>
      <c r="T57" s="36"/>
      <c r="U57" s="34"/>
      <c r="V57" s="37"/>
      <c r="W57" s="37"/>
      <c r="X57" s="37"/>
      <c r="Y57" s="37"/>
      <c r="Z57" s="37"/>
      <c r="AA57" s="37"/>
      <c r="AB57" s="37"/>
      <c r="AC57" s="37"/>
      <c r="AD57" s="37"/>
      <c r="AE57" s="37" t="s">
        <v>109</v>
      </c>
      <c r="AF57" s="37">
        <v>0</v>
      </c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</row>
    <row r="58" spans="1:60" outlineLevel="1">
      <c r="A58" s="249"/>
      <c r="B58" s="250"/>
      <c r="C58" s="314" t="s">
        <v>2014</v>
      </c>
      <c r="D58" s="315"/>
      <c r="E58" s="316">
        <v>3.8</v>
      </c>
      <c r="F58" s="254"/>
      <c r="G58" s="254"/>
      <c r="H58" s="254"/>
      <c r="I58" s="254"/>
      <c r="J58" s="254"/>
      <c r="K58" s="254"/>
      <c r="L58" s="254"/>
      <c r="M58" s="254"/>
      <c r="N58" s="313"/>
      <c r="O58" s="313"/>
      <c r="P58" s="313"/>
      <c r="Q58" s="313"/>
      <c r="R58" s="34"/>
      <c r="S58" s="34"/>
      <c r="T58" s="36">
        <v>0.08</v>
      </c>
      <c r="U58" s="34" t="e">
        <f>ROUND(#REF!*T58,2)</f>
        <v>#REF!</v>
      </c>
      <c r="V58" s="37"/>
      <c r="W58" s="37"/>
      <c r="X58" s="37"/>
      <c r="Y58" s="37"/>
      <c r="Z58" s="37"/>
      <c r="AA58" s="37"/>
      <c r="AB58" s="37"/>
      <c r="AC58" s="37"/>
      <c r="AD58" s="37"/>
      <c r="AE58" s="37" t="s">
        <v>102</v>
      </c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</row>
    <row r="59" spans="1:60" outlineLevel="1">
      <c r="A59" s="249">
        <v>19</v>
      </c>
      <c r="B59" s="250" t="s">
        <v>180</v>
      </c>
      <c r="C59" s="251" t="s">
        <v>181</v>
      </c>
      <c r="D59" s="313" t="s">
        <v>121</v>
      </c>
      <c r="E59" s="253">
        <v>35.299999999999997</v>
      </c>
      <c r="F59" s="320">
        <f>H59+J59</f>
        <v>0</v>
      </c>
      <c r="G59" s="254">
        <f>ROUND(E59*F59,2)</f>
        <v>0</v>
      </c>
      <c r="H59" s="254"/>
      <c r="I59" s="254">
        <f>ROUND(E59*H59,2)</f>
        <v>0</v>
      </c>
      <c r="J59" s="254"/>
      <c r="K59" s="254">
        <f>ROUND(E59*J59,2)</f>
        <v>0</v>
      </c>
      <c r="L59" s="254">
        <v>15</v>
      </c>
      <c r="M59" s="254">
        <f>G59*(1+L59/100)</f>
        <v>0</v>
      </c>
      <c r="N59" s="313">
        <v>2.7890000000000002E-2</v>
      </c>
      <c r="O59" s="313">
        <f>ROUND(E59*N59,5)</f>
        <v>0.98451999999999995</v>
      </c>
      <c r="P59" s="313">
        <v>0</v>
      </c>
      <c r="Q59" s="313">
        <f>ROUND(E59*P59,5)</f>
        <v>0</v>
      </c>
      <c r="R59" s="34"/>
      <c r="S59" s="34"/>
      <c r="T59" s="36">
        <v>0</v>
      </c>
      <c r="U59" s="34" t="e">
        <f>ROUND(#REF!*T59,2)</f>
        <v>#REF!</v>
      </c>
      <c r="V59" s="37"/>
      <c r="W59" s="37"/>
      <c r="X59" s="37"/>
      <c r="Y59" s="37"/>
      <c r="Z59" s="37"/>
      <c r="AA59" s="37"/>
      <c r="AB59" s="37"/>
      <c r="AC59" s="37"/>
      <c r="AD59" s="37"/>
      <c r="AE59" s="37" t="s">
        <v>113</v>
      </c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</row>
    <row r="60" spans="1:60" outlineLevel="1">
      <c r="A60" s="249"/>
      <c r="B60" s="250"/>
      <c r="C60" s="314" t="s">
        <v>2090</v>
      </c>
      <c r="D60" s="315"/>
      <c r="E60" s="316">
        <v>35.299999999999997</v>
      </c>
      <c r="F60" s="254"/>
      <c r="G60" s="254"/>
      <c r="H60" s="254"/>
      <c r="I60" s="254"/>
      <c r="J60" s="254"/>
      <c r="K60" s="254"/>
      <c r="L60" s="254"/>
      <c r="M60" s="254"/>
      <c r="N60" s="313"/>
      <c r="O60" s="313"/>
      <c r="P60" s="313"/>
      <c r="Q60" s="313"/>
      <c r="R60" s="34"/>
      <c r="S60" s="34"/>
      <c r="T60" s="36"/>
      <c r="U60" s="34"/>
      <c r="V60" s="37"/>
      <c r="W60" s="37"/>
      <c r="X60" s="37"/>
      <c r="Y60" s="37"/>
      <c r="Z60" s="37"/>
      <c r="AA60" s="37"/>
      <c r="AB60" s="37"/>
      <c r="AC60" s="37"/>
      <c r="AD60" s="37"/>
      <c r="AE60" s="37" t="s">
        <v>109</v>
      </c>
      <c r="AF60" s="37">
        <v>0</v>
      </c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</row>
    <row r="61" spans="1:60" outlineLevel="1">
      <c r="A61" s="249">
        <v>20</v>
      </c>
      <c r="B61" s="250" t="s">
        <v>183</v>
      </c>
      <c r="C61" s="251" t="s">
        <v>184</v>
      </c>
      <c r="D61" s="313" t="s">
        <v>121</v>
      </c>
      <c r="E61" s="253">
        <v>35.299999999999997</v>
      </c>
      <c r="F61" s="320">
        <f>H61+J61</f>
        <v>0</v>
      </c>
      <c r="G61" s="254">
        <f>ROUND(E61*F61,2)</f>
        <v>0</v>
      </c>
      <c r="H61" s="254"/>
      <c r="I61" s="254">
        <f>ROUND(E61*H61,2)</f>
        <v>0</v>
      </c>
      <c r="J61" s="254"/>
      <c r="K61" s="254">
        <f>ROUND(E61*J61,2)</f>
        <v>0</v>
      </c>
      <c r="L61" s="254">
        <v>15</v>
      </c>
      <c r="M61" s="254">
        <f>G61*(1+L61/100)</f>
        <v>0</v>
      </c>
      <c r="N61" s="313">
        <v>0</v>
      </c>
      <c r="O61" s="313">
        <f>ROUND(E61*N61,5)</f>
        <v>0</v>
      </c>
      <c r="P61" s="313">
        <v>0</v>
      </c>
      <c r="Q61" s="313">
        <f>ROUND(E61*P61,5)</f>
        <v>0</v>
      </c>
      <c r="R61" s="34"/>
      <c r="S61" s="34"/>
      <c r="T61" s="36">
        <v>0.48399999999999999</v>
      </c>
      <c r="U61" s="34" t="e">
        <f>ROUND(#REF!*T61,2)</f>
        <v>#REF!</v>
      </c>
      <c r="V61" s="37"/>
      <c r="W61" s="37"/>
      <c r="X61" s="37"/>
      <c r="Y61" s="37"/>
      <c r="Z61" s="37"/>
      <c r="AA61" s="37"/>
      <c r="AB61" s="37"/>
      <c r="AC61" s="37"/>
      <c r="AD61" s="37"/>
      <c r="AE61" s="37" t="s">
        <v>102</v>
      </c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</row>
    <row r="62" spans="1:60" ht="20" outlineLevel="1">
      <c r="A62" s="249">
        <v>21</v>
      </c>
      <c r="B62" s="250" t="s">
        <v>185</v>
      </c>
      <c r="C62" s="251" t="s">
        <v>793</v>
      </c>
      <c r="D62" s="313" t="s">
        <v>121</v>
      </c>
      <c r="E62" s="253">
        <v>35.299999999999997</v>
      </c>
      <c r="F62" s="320">
        <f>H62+J62</f>
        <v>0</v>
      </c>
      <c r="G62" s="254">
        <f>ROUND(E62*F62,2)</f>
        <v>0</v>
      </c>
      <c r="H62" s="254"/>
      <c r="I62" s="254">
        <f>ROUND(E62*H62,2)</f>
        <v>0</v>
      </c>
      <c r="J62" s="254"/>
      <c r="K62" s="254">
        <f>ROUND(E62*J62,2)</f>
        <v>0</v>
      </c>
      <c r="L62" s="254">
        <v>15</v>
      </c>
      <c r="M62" s="254">
        <f>G62*(1+L62/100)</f>
        <v>0</v>
      </c>
      <c r="N62" s="313">
        <v>5.0000000000000001E-3</v>
      </c>
      <c r="O62" s="313">
        <f>ROUND(E62*N62,5)</f>
        <v>0.17649999999999999</v>
      </c>
      <c r="P62" s="313">
        <v>0</v>
      </c>
      <c r="Q62" s="313">
        <f>ROUND(E62*P62,5)</f>
        <v>0</v>
      </c>
      <c r="R62" s="34"/>
      <c r="S62" s="34"/>
      <c r="T62" s="36"/>
      <c r="U62" s="34"/>
      <c r="V62" s="37"/>
      <c r="W62" s="37"/>
      <c r="X62" s="37"/>
      <c r="Y62" s="37"/>
      <c r="Z62" s="37"/>
      <c r="AA62" s="37"/>
      <c r="AB62" s="37"/>
      <c r="AC62" s="37"/>
      <c r="AD62" s="37"/>
      <c r="AE62" s="37" t="s">
        <v>109</v>
      </c>
      <c r="AF62" s="37">
        <v>0</v>
      </c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</row>
    <row r="63" spans="1:60" outlineLevel="1">
      <c r="A63" s="249">
        <v>22</v>
      </c>
      <c r="B63" s="250" t="s">
        <v>1977</v>
      </c>
      <c r="C63" s="251" t="s">
        <v>2015</v>
      </c>
      <c r="D63" s="313" t="s">
        <v>121</v>
      </c>
      <c r="E63" s="253">
        <v>3.8</v>
      </c>
      <c r="F63" s="320">
        <f>H63+J63</f>
        <v>0</v>
      </c>
      <c r="G63" s="254">
        <f>ROUND(E63*F63,2)</f>
        <v>0</v>
      </c>
      <c r="H63" s="254"/>
      <c r="I63" s="254">
        <f>ROUND(E63*H63,2)</f>
        <v>0</v>
      </c>
      <c r="J63" s="254"/>
      <c r="K63" s="254">
        <f>ROUND(E63*J63,2)</f>
        <v>0</v>
      </c>
      <c r="L63" s="254">
        <v>15</v>
      </c>
      <c r="M63" s="254">
        <f>G63*(1+L63/100)</f>
        <v>0</v>
      </c>
      <c r="N63" s="313">
        <v>0.105</v>
      </c>
      <c r="O63" s="313">
        <f>ROUND(E63*N63,5)</f>
        <v>0.39900000000000002</v>
      </c>
      <c r="P63" s="313">
        <v>0</v>
      </c>
      <c r="Q63" s="313">
        <f>ROUND(E63*P63,5)</f>
        <v>0</v>
      </c>
      <c r="R63" s="34"/>
      <c r="S63" s="34"/>
      <c r="T63" s="36">
        <v>0.34775</v>
      </c>
      <c r="U63" s="34" t="e">
        <f>ROUND(#REF!*T63,2)</f>
        <v>#REF!</v>
      </c>
      <c r="V63" s="37"/>
      <c r="W63" s="37"/>
      <c r="X63" s="37"/>
      <c r="Y63" s="37"/>
      <c r="Z63" s="37"/>
      <c r="AA63" s="37"/>
      <c r="AB63" s="37"/>
      <c r="AC63" s="37"/>
      <c r="AD63" s="37"/>
      <c r="AE63" s="37" t="s">
        <v>102</v>
      </c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</row>
    <row r="64" spans="1:60">
      <c r="A64" s="249"/>
      <c r="B64" s="250"/>
      <c r="C64" s="314" t="s">
        <v>2014</v>
      </c>
      <c r="D64" s="315"/>
      <c r="E64" s="316">
        <v>3.8</v>
      </c>
      <c r="F64" s="254"/>
      <c r="G64" s="254"/>
      <c r="H64" s="254"/>
      <c r="I64" s="254"/>
      <c r="J64" s="254"/>
      <c r="K64" s="254"/>
      <c r="L64" s="254"/>
      <c r="M64" s="254"/>
      <c r="N64" s="313"/>
      <c r="O64" s="313"/>
      <c r="P64" s="313"/>
      <c r="Q64" s="313"/>
      <c r="R64" s="39"/>
      <c r="S64" s="39"/>
      <c r="T64" s="41"/>
      <c r="U64" s="39" t="e">
        <f>SUM(U65:U65)</f>
        <v>#REF!</v>
      </c>
      <c r="AE64" s="29" t="s">
        <v>98</v>
      </c>
    </row>
    <row r="65" spans="1:60" ht="20" outlineLevel="1">
      <c r="A65" s="249">
        <v>23</v>
      </c>
      <c r="B65" s="250" t="s">
        <v>1981</v>
      </c>
      <c r="C65" s="251" t="s">
        <v>1982</v>
      </c>
      <c r="D65" s="313" t="s">
        <v>107</v>
      </c>
      <c r="E65" s="253">
        <v>8.0000000000000002E-3</v>
      </c>
      <c r="F65" s="320">
        <f>H65+J65</f>
        <v>0</v>
      </c>
      <c r="G65" s="254">
        <f>ROUND(E65*F65,2)</f>
        <v>0</v>
      </c>
      <c r="H65" s="254"/>
      <c r="I65" s="254">
        <f>ROUND(E65*H65,2)</f>
        <v>0</v>
      </c>
      <c r="J65" s="254"/>
      <c r="K65" s="254">
        <f>ROUND(E65*J65,2)</f>
        <v>0</v>
      </c>
      <c r="L65" s="254">
        <v>15</v>
      </c>
      <c r="M65" s="254">
        <f>G65*(1+L65/100)</f>
        <v>0</v>
      </c>
      <c r="N65" s="313">
        <v>1.06325</v>
      </c>
      <c r="O65" s="313">
        <f>ROUND(E65*N65,5)</f>
        <v>8.5100000000000002E-3</v>
      </c>
      <c r="P65" s="313">
        <v>0</v>
      </c>
      <c r="Q65" s="313">
        <f>ROUND(E65*P65,5)</f>
        <v>0</v>
      </c>
      <c r="R65" s="34"/>
      <c r="S65" s="34"/>
      <c r="T65" s="36">
        <v>1</v>
      </c>
      <c r="U65" s="34" t="e">
        <f>ROUND(#REF!*T65,2)</f>
        <v>#REF!</v>
      </c>
      <c r="V65" s="37"/>
      <c r="W65" s="37"/>
      <c r="X65" s="37"/>
      <c r="Y65" s="37"/>
      <c r="Z65" s="37"/>
      <c r="AA65" s="37"/>
      <c r="AB65" s="37"/>
      <c r="AC65" s="37"/>
      <c r="AD65" s="37"/>
      <c r="AE65" s="37" t="s">
        <v>102</v>
      </c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</row>
    <row r="66" spans="1:60" ht="20">
      <c r="A66" s="249">
        <v>24</v>
      </c>
      <c r="B66" s="250" t="s">
        <v>1983</v>
      </c>
      <c r="C66" s="251" t="s">
        <v>1984</v>
      </c>
      <c r="D66" s="313" t="s">
        <v>304</v>
      </c>
      <c r="E66" s="253">
        <v>4</v>
      </c>
      <c r="F66" s="320">
        <f>H66+J66</f>
        <v>0</v>
      </c>
      <c r="G66" s="254">
        <f>ROUND(E66*F66,2)</f>
        <v>0</v>
      </c>
      <c r="H66" s="254"/>
      <c r="I66" s="254">
        <f>ROUND(E66*H66,2)</f>
        <v>0</v>
      </c>
      <c r="J66" s="254"/>
      <c r="K66" s="254">
        <f>ROUND(E66*J66,2)</f>
        <v>0</v>
      </c>
      <c r="L66" s="254">
        <v>15</v>
      </c>
      <c r="M66" s="254">
        <f>G66*(1+L66/100)</f>
        <v>0</v>
      </c>
      <c r="N66" s="313">
        <v>3.2000000000000003E-4</v>
      </c>
      <c r="O66" s="313">
        <f>ROUND(E66*N66,5)</f>
        <v>1.2800000000000001E-3</v>
      </c>
      <c r="P66" s="313">
        <v>0</v>
      </c>
      <c r="Q66" s="313">
        <f>ROUND(E66*P66,5)</f>
        <v>0</v>
      </c>
      <c r="R66" s="39"/>
      <c r="S66" s="39"/>
      <c r="T66" s="41"/>
      <c r="U66" s="39" t="e">
        <f>SUM(U67:U71)</f>
        <v>#REF!</v>
      </c>
      <c r="AE66" s="29" t="s">
        <v>98</v>
      </c>
    </row>
    <row r="67" spans="1:60" outlineLevel="1">
      <c r="A67" s="249">
        <v>25</v>
      </c>
      <c r="B67" s="250" t="s">
        <v>1988</v>
      </c>
      <c r="C67" s="251" t="s">
        <v>2016</v>
      </c>
      <c r="D67" s="313" t="s">
        <v>121</v>
      </c>
      <c r="E67" s="253">
        <v>4.1040000000000001</v>
      </c>
      <c r="F67" s="320">
        <f>H67+J67</f>
        <v>0</v>
      </c>
      <c r="G67" s="254">
        <f>ROUND(E67*F67,2)</f>
        <v>0</v>
      </c>
      <c r="H67" s="254"/>
      <c r="I67" s="254">
        <f>ROUND(E67*H67,2)</f>
        <v>0</v>
      </c>
      <c r="J67" s="254"/>
      <c r="K67" s="254">
        <f>ROUND(E67*J67,2)</f>
        <v>0</v>
      </c>
      <c r="L67" s="254">
        <v>15</v>
      </c>
      <c r="M67" s="254">
        <f>G67*(1+L67/100)</f>
        <v>0</v>
      </c>
      <c r="N67" s="313">
        <v>6.0000000000000001E-3</v>
      </c>
      <c r="O67" s="313">
        <f>ROUND(E67*N67,5)</f>
        <v>2.462E-2</v>
      </c>
      <c r="P67" s="313">
        <v>0</v>
      </c>
      <c r="Q67" s="313">
        <f>ROUND(E67*P67,5)</f>
        <v>0</v>
      </c>
      <c r="R67" s="34"/>
      <c r="S67" s="34"/>
      <c r="T67" s="36">
        <v>0.308</v>
      </c>
      <c r="U67" s="34" t="e">
        <f>ROUND(#REF!*T67,2)</f>
        <v>#REF!</v>
      </c>
      <c r="V67" s="37"/>
      <c r="W67" s="37"/>
      <c r="X67" s="37"/>
      <c r="Y67" s="37"/>
      <c r="Z67" s="37"/>
      <c r="AA67" s="37"/>
      <c r="AB67" s="37"/>
      <c r="AC67" s="37"/>
      <c r="AD67" s="37"/>
      <c r="AE67" s="37" t="s">
        <v>102</v>
      </c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</row>
    <row r="68" spans="1:60" ht="30.5" customHeight="1" outlineLevel="1">
      <c r="A68" s="249"/>
      <c r="B68" s="250"/>
      <c r="C68" s="314" t="s">
        <v>2017</v>
      </c>
      <c r="D68" s="315"/>
      <c r="E68" s="316">
        <v>4.1040000000000001</v>
      </c>
      <c r="F68" s="254"/>
      <c r="G68" s="254"/>
      <c r="H68" s="254"/>
      <c r="I68" s="254"/>
      <c r="J68" s="254"/>
      <c r="K68" s="254"/>
      <c r="L68" s="254"/>
      <c r="M68" s="254"/>
      <c r="N68" s="313"/>
      <c r="O68" s="313"/>
      <c r="P68" s="313"/>
      <c r="Q68" s="313"/>
      <c r="R68" s="34"/>
      <c r="S68" s="34"/>
      <c r="T68" s="36"/>
      <c r="U68" s="34"/>
      <c r="V68" s="37"/>
      <c r="W68" s="37"/>
      <c r="X68" s="37"/>
      <c r="Y68" s="37"/>
      <c r="Z68" s="37"/>
      <c r="AA68" s="37"/>
      <c r="AB68" s="37"/>
      <c r="AC68" s="37"/>
      <c r="AD68" s="37"/>
      <c r="AE68" s="37" t="s">
        <v>104</v>
      </c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8" t="e">
        <f>#REF!</f>
        <v>#REF!</v>
      </c>
      <c r="BB68" s="37"/>
      <c r="BC68" s="37"/>
      <c r="BD68" s="37"/>
      <c r="BE68" s="37"/>
      <c r="BF68" s="37"/>
      <c r="BG68" s="37"/>
      <c r="BH68" s="37"/>
    </row>
    <row r="69" spans="1:60" outlineLevel="1">
      <c r="A69" s="249">
        <v>26</v>
      </c>
      <c r="B69" s="250" t="s">
        <v>183</v>
      </c>
      <c r="C69" s="251" t="s">
        <v>184</v>
      </c>
      <c r="D69" s="313" t="s">
        <v>121</v>
      </c>
      <c r="E69" s="253">
        <v>3.8</v>
      </c>
      <c r="F69" s="320">
        <f>H69+J69</f>
        <v>0</v>
      </c>
      <c r="G69" s="254">
        <f>ROUND(E69*F69,2)</f>
        <v>0</v>
      </c>
      <c r="H69" s="254"/>
      <c r="I69" s="254">
        <f>ROUND(E69*H69,2)</f>
        <v>0</v>
      </c>
      <c r="J69" s="254"/>
      <c r="K69" s="254">
        <f>ROUND(E69*J69,2)</f>
        <v>0</v>
      </c>
      <c r="L69" s="254">
        <v>15</v>
      </c>
      <c r="M69" s="254">
        <f>G69*(1+L69/100)</f>
        <v>0</v>
      </c>
      <c r="N69" s="313">
        <v>0</v>
      </c>
      <c r="O69" s="313">
        <f>ROUND(E69*N69,5)</f>
        <v>0</v>
      </c>
      <c r="P69" s="313">
        <v>0</v>
      </c>
      <c r="Q69" s="313">
        <f>ROUND(E69*P69,5)</f>
        <v>0</v>
      </c>
      <c r="R69" s="34"/>
      <c r="S69" s="34"/>
      <c r="T69" s="36">
        <v>0.37</v>
      </c>
      <c r="U69" s="34" t="e">
        <f>ROUND(#REF!*T69,2)</f>
        <v>#REF!</v>
      </c>
      <c r="V69" s="37"/>
      <c r="W69" s="37"/>
      <c r="X69" s="37"/>
      <c r="Y69" s="37"/>
      <c r="Z69" s="37"/>
      <c r="AA69" s="37"/>
      <c r="AB69" s="37"/>
      <c r="AC69" s="37"/>
      <c r="AD69" s="37"/>
      <c r="AE69" s="37" t="s">
        <v>102</v>
      </c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</row>
    <row r="70" spans="1:60" ht="14.5" outlineLevel="1">
      <c r="A70" s="255" t="s">
        <v>97</v>
      </c>
      <c r="B70" s="256" t="s">
        <v>56</v>
      </c>
      <c r="C70" s="257" t="s">
        <v>55</v>
      </c>
      <c r="D70" s="317"/>
      <c r="E70" s="259"/>
      <c r="F70" s="260"/>
      <c r="G70" s="260">
        <f>SUMIF(AE71:AE71,"&lt;&gt;NOR",G71:G71)</f>
        <v>0</v>
      </c>
      <c r="H70" s="260"/>
      <c r="I70" s="260">
        <f>SUM(I71:I71)</f>
        <v>0</v>
      </c>
      <c r="J70" s="260"/>
      <c r="K70" s="260">
        <f>SUM(K71:K71)</f>
        <v>0</v>
      </c>
      <c r="L70" s="260"/>
      <c r="M70" s="260">
        <f>SUM(M71:M71)</f>
        <v>0</v>
      </c>
      <c r="N70" s="317"/>
      <c r="O70" s="317">
        <f>SUM(O71:O71)</f>
        <v>0</v>
      </c>
      <c r="P70" s="317"/>
      <c r="Q70" s="317">
        <f>SUM(Q71:Q71)</f>
        <v>0</v>
      </c>
      <c r="R70" s="34"/>
      <c r="S70" s="34"/>
      <c r="T70" s="36">
        <v>0.37</v>
      </c>
      <c r="U70" s="34" t="e">
        <f>ROUND(#REF!*T70,2)</f>
        <v>#REF!</v>
      </c>
      <c r="V70" s="37"/>
      <c r="W70" s="37"/>
      <c r="X70" s="37"/>
      <c r="Y70" s="37"/>
      <c r="Z70" s="37"/>
      <c r="AA70" s="37"/>
      <c r="AB70" s="37"/>
      <c r="AC70" s="37"/>
      <c r="AD70" s="37"/>
      <c r="AE70" s="37" t="s">
        <v>102</v>
      </c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</row>
    <row r="71" spans="1:60" ht="20.5" customHeight="1" outlineLevel="1">
      <c r="A71" s="249">
        <v>27</v>
      </c>
      <c r="B71" s="250" t="s">
        <v>192</v>
      </c>
      <c r="C71" s="251" t="s">
        <v>889</v>
      </c>
      <c r="D71" s="313" t="s">
        <v>194</v>
      </c>
      <c r="E71" s="253">
        <v>20</v>
      </c>
      <c r="F71" s="320">
        <f>H71+J71</f>
        <v>0</v>
      </c>
      <c r="G71" s="254">
        <f>ROUND(E71*F71,2)</f>
        <v>0</v>
      </c>
      <c r="H71" s="254"/>
      <c r="I71" s="254">
        <f>ROUND(E71*H71,2)</f>
        <v>0</v>
      </c>
      <c r="J71" s="254"/>
      <c r="K71" s="254">
        <f>ROUND(E71*J71,2)</f>
        <v>0</v>
      </c>
      <c r="L71" s="254">
        <v>15</v>
      </c>
      <c r="M71" s="254">
        <f>G71*(1+L71/100)</f>
        <v>0</v>
      </c>
      <c r="N71" s="313">
        <v>0</v>
      </c>
      <c r="O71" s="313">
        <f>ROUND(E71*N71,5)</f>
        <v>0</v>
      </c>
      <c r="P71" s="313">
        <v>0</v>
      </c>
      <c r="Q71" s="313">
        <f>ROUND(E71*P71,5)</f>
        <v>0</v>
      </c>
      <c r="R71" s="34"/>
      <c r="S71" s="34"/>
      <c r="T71" s="36"/>
      <c r="U71" s="34"/>
      <c r="V71" s="37"/>
      <c r="W71" s="37"/>
      <c r="X71" s="37"/>
      <c r="Y71" s="37"/>
      <c r="Z71" s="37"/>
      <c r="AA71" s="37"/>
      <c r="AB71" s="37"/>
      <c r="AC71" s="37"/>
      <c r="AD71" s="37"/>
      <c r="AE71" s="37" t="s">
        <v>104</v>
      </c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8" t="e">
        <f>#REF!</f>
        <v>#REF!</v>
      </c>
      <c r="BB71" s="37"/>
      <c r="BC71" s="37"/>
      <c r="BD71" s="37"/>
      <c r="BE71" s="37"/>
      <c r="BF71" s="37"/>
      <c r="BG71" s="37"/>
      <c r="BH71" s="37"/>
    </row>
    <row r="72" spans="1:60" ht="14.5">
      <c r="A72" s="255" t="s">
        <v>97</v>
      </c>
      <c r="B72" s="256" t="s">
        <v>54</v>
      </c>
      <c r="C72" s="257" t="s">
        <v>53</v>
      </c>
      <c r="D72" s="317"/>
      <c r="E72" s="259"/>
      <c r="F72" s="260"/>
      <c r="G72" s="260">
        <f>SUMIF(AE73:AE77,"&lt;&gt;NOR",G73:G77)</f>
        <v>0</v>
      </c>
      <c r="H72" s="260"/>
      <c r="I72" s="260">
        <f>SUM(I73:I77)</f>
        <v>0</v>
      </c>
      <c r="J72" s="260"/>
      <c r="K72" s="260">
        <f>SUM(K73:K77)</f>
        <v>0</v>
      </c>
      <c r="L72" s="260"/>
      <c r="M72" s="260">
        <f>SUM(M73:M77)</f>
        <v>0</v>
      </c>
      <c r="N72" s="317"/>
      <c r="O72" s="317">
        <f>SUM(O73:O77)</f>
        <v>3.5159999999999997E-2</v>
      </c>
      <c r="P72" s="317"/>
      <c r="Q72" s="317">
        <f>SUM(Q73:Q77)</f>
        <v>0</v>
      </c>
      <c r="R72" s="39"/>
      <c r="S72" s="39"/>
      <c r="T72" s="41"/>
      <c r="U72" s="39" t="e">
        <f>SUM(U73:U81)</f>
        <v>#REF!</v>
      </c>
      <c r="AE72" s="29" t="s">
        <v>98</v>
      </c>
    </row>
    <row r="73" spans="1:60" outlineLevel="1">
      <c r="A73" s="249">
        <v>28</v>
      </c>
      <c r="B73" s="250" t="s">
        <v>196</v>
      </c>
      <c r="C73" s="251" t="s">
        <v>197</v>
      </c>
      <c r="D73" s="313" t="s">
        <v>121</v>
      </c>
      <c r="E73" s="253">
        <v>60</v>
      </c>
      <c r="F73" s="320">
        <f>H73+J73</f>
        <v>0</v>
      </c>
      <c r="G73" s="254">
        <f>ROUND(E73*F73,2)</f>
        <v>0</v>
      </c>
      <c r="H73" s="254"/>
      <c r="I73" s="254">
        <f>ROUND(E73*H73,2)</f>
        <v>0</v>
      </c>
      <c r="J73" s="254"/>
      <c r="K73" s="254">
        <f>ROUND(E73*J73,2)</f>
        <v>0</v>
      </c>
      <c r="L73" s="254">
        <v>15</v>
      </c>
      <c r="M73" s="254">
        <f>G73*(1+L73/100)</f>
        <v>0</v>
      </c>
      <c r="N73" s="313">
        <v>4.0000000000000003E-5</v>
      </c>
      <c r="O73" s="313">
        <f>ROUND(E73*N73,5)</f>
        <v>2.3999999999999998E-3</v>
      </c>
      <c r="P73" s="313">
        <v>0</v>
      </c>
      <c r="Q73" s="313">
        <f>ROUND(E73*P73,5)</f>
        <v>0</v>
      </c>
      <c r="R73" s="34"/>
      <c r="S73" s="34"/>
      <c r="T73" s="36">
        <v>0.05</v>
      </c>
      <c r="U73" s="34" t="e">
        <f>ROUND(#REF!*T73,2)</f>
        <v>#REF!</v>
      </c>
      <c r="V73" s="37"/>
      <c r="W73" s="37"/>
      <c r="X73" s="37"/>
      <c r="Y73" s="37"/>
      <c r="Z73" s="37"/>
      <c r="AA73" s="37"/>
      <c r="AB73" s="37"/>
      <c r="AC73" s="37"/>
      <c r="AD73" s="37"/>
      <c r="AE73" s="37" t="s">
        <v>102</v>
      </c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</row>
    <row r="74" spans="1:60" ht="12.5" customHeight="1" outlineLevel="1">
      <c r="A74" s="249"/>
      <c r="B74" s="250"/>
      <c r="C74" s="536" t="s">
        <v>198</v>
      </c>
      <c r="D74" s="537"/>
      <c r="E74" s="538"/>
      <c r="F74" s="539"/>
      <c r="G74" s="540"/>
      <c r="H74" s="254"/>
      <c r="I74" s="254"/>
      <c r="J74" s="254"/>
      <c r="K74" s="254"/>
      <c r="L74" s="254"/>
      <c r="M74" s="254"/>
      <c r="N74" s="313"/>
      <c r="O74" s="313"/>
      <c r="P74" s="313"/>
      <c r="Q74" s="313"/>
      <c r="R74" s="34"/>
      <c r="S74" s="34"/>
      <c r="T74" s="36">
        <v>0.55600000000000005</v>
      </c>
      <c r="U74" s="34" t="e">
        <f>ROUND(#REF!*T74,2)</f>
        <v>#REF!</v>
      </c>
      <c r="V74" s="37"/>
      <c r="W74" s="37"/>
      <c r="X74" s="37"/>
      <c r="Y74" s="37"/>
      <c r="Z74" s="37"/>
      <c r="AA74" s="37"/>
      <c r="AB74" s="37"/>
      <c r="AC74" s="37"/>
      <c r="AD74" s="37"/>
      <c r="AE74" s="37" t="s">
        <v>102</v>
      </c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</row>
    <row r="75" spans="1:60" outlineLevel="1">
      <c r="A75" s="249">
        <v>29</v>
      </c>
      <c r="B75" s="250" t="s">
        <v>199</v>
      </c>
      <c r="C75" s="251" t="s">
        <v>200</v>
      </c>
      <c r="D75" s="313" t="s">
        <v>101</v>
      </c>
      <c r="E75" s="253">
        <v>1</v>
      </c>
      <c r="F75" s="320">
        <f>H75+J75</f>
        <v>0</v>
      </c>
      <c r="G75" s="254">
        <f>ROUND(E75*F75,2)</f>
        <v>0</v>
      </c>
      <c r="H75" s="254"/>
      <c r="I75" s="254">
        <f>ROUND(E75*H75,2)</f>
        <v>0</v>
      </c>
      <c r="J75" s="254"/>
      <c r="K75" s="254">
        <f>ROUND(E75*J75,2)</f>
        <v>0</v>
      </c>
      <c r="L75" s="254">
        <v>15</v>
      </c>
      <c r="M75" s="254">
        <f>G75*(1+L75/100)</f>
        <v>0</v>
      </c>
      <c r="N75" s="313">
        <v>1.6379999999999999E-2</v>
      </c>
      <c r="O75" s="313">
        <f>ROUND(E75*N75,5)</f>
        <v>1.6379999999999999E-2</v>
      </c>
      <c r="P75" s="313">
        <v>0</v>
      </c>
      <c r="Q75" s="313">
        <f>ROUND(E75*P75,5)</f>
        <v>0</v>
      </c>
      <c r="R75" s="34"/>
      <c r="S75" s="34"/>
      <c r="T75" s="36"/>
      <c r="U75" s="34"/>
      <c r="V75" s="37"/>
      <c r="W75" s="37"/>
      <c r="X75" s="37"/>
      <c r="Y75" s="37"/>
      <c r="Z75" s="37"/>
      <c r="AA75" s="37"/>
      <c r="AB75" s="37"/>
      <c r="AC75" s="37"/>
      <c r="AD75" s="37"/>
      <c r="AE75" s="37" t="s">
        <v>109</v>
      </c>
      <c r="AF75" s="37">
        <v>0</v>
      </c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</row>
    <row r="76" spans="1:60" outlineLevel="1">
      <c r="A76" s="249">
        <v>30</v>
      </c>
      <c r="B76" s="250" t="s">
        <v>199</v>
      </c>
      <c r="C76" s="251" t="s">
        <v>201</v>
      </c>
      <c r="D76" s="313" t="s">
        <v>101</v>
      </c>
      <c r="E76" s="253">
        <v>1</v>
      </c>
      <c r="F76" s="320">
        <f>H76+J76</f>
        <v>0</v>
      </c>
      <c r="G76" s="254">
        <f>ROUND(E76*F76,2)</f>
        <v>0</v>
      </c>
      <c r="H76" s="254"/>
      <c r="I76" s="254">
        <f>ROUND(E76*H76,2)</f>
        <v>0</v>
      </c>
      <c r="J76" s="254"/>
      <c r="K76" s="254">
        <f>ROUND(E76*J76,2)</f>
        <v>0</v>
      </c>
      <c r="L76" s="254">
        <v>15</v>
      </c>
      <c r="M76" s="254">
        <f>G76*(1+L76/100)</f>
        <v>0</v>
      </c>
      <c r="N76" s="313">
        <v>1.6379999999999999E-2</v>
      </c>
      <c r="O76" s="313">
        <f>ROUND(E76*N76,5)</f>
        <v>1.6379999999999999E-2</v>
      </c>
      <c r="P76" s="313">
        <v>0</v>
      </c>
      <c r="Q76" s="313">
        <f>ROUND(E76*P76,5)</f>
        <v>0</v>
      </c>
      <c r="R76" s="34"/>
      <c r="S76" s="34"/>
      <c r="T76" s="36">
        <v>11.32</v>
      </c>
      <c r="U76" s="34" t="e">
        <f>ROUND(#REF!*T76,2)</f>
        <v>#REF!</v>
      </c>
      <c r="V76" s="37"/>
      <c r="W76" s="37"/>
      <c r="X76" s="37"/>
      <c r="Y76" s="37"/>
      <c r="Z76" s="37"/>
      <c r="AA76" s="37"/>
      <c r="AB76" s="37"/>
      <c r="AC76" s="37"/>
      <c r="AD76" s="37"/>
      <c r="AE76" s="37" t="s">
        <v>102</v>
      </c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</row>
    <row r="77" spans="1:60" ht="12.5" customHeight="1" outlineLevel="1">
      <c r="A77" s="249"/>
      <c r="B77" s="250"/>
      <c r="C77" s="536" t="s">
        <v>202</v>
      </c>
      <c r="D77" s="537"/>
      <c r="E77" s="538"/>
      <c r="F77" s="539"/>
      <c r="G77" s="540"/>
      <c r="H77" s="254"/>
      <c r="I77" s="254"/>
      <c r="J77" s="254"/>
      <c r="K77" s="254"/>
      <c r="L77" s="254"/>
      <c r="M77" s="254"/>
      <c r="N77" s="313"/>
      <c r="O77" s="313"/>
      <c r="P77" s="313"/>
      <c r="Q77" s="313"/>
      <c r="R77" s="34"/>
      <c r="S77" s="34"/>
      <c r="T77" s="36"/>
      <c r="U77" s="34"/>
      <c r="V77" s="37"/>
      <c r="W77" s="37"/>
      <c r="X77" s="37"/>
      <c r="Y77" s="37"/>
      <c r="Z77" s="37"/>
      <c r="AA77" s="37"/>
      <c r="AB77" s="37"/>
      <c r="AC77" s="37"/>
      <c r="AD77" s="37"/>
      <c r="AE77" s="37" t="s">
        <v>109</v>
      </c>
      <c r="AF77" s="37">
        <v>0</v>
      </c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</row>
    <row r="78" spans="1:60" ht="14.5" outlineLevel="1">
      <c r="A78" s="255" t="s">
        <v>97</v>
      </c>
      <c r="B78" s="256" t="s">
        <v>52</v>
      </c>
      <c r="C78" s="257" t="s">
        <v>51</v>
      </c>
      <c r="D78" s="317"/>
      <c r="E78" s="259"/>
      <c r="F78" s="260"/>
      <c r="G78" s="260">
        <f>SUMIF(AE79:AE87,"&lt;&gt;NOR",G79:G87)</f>
        <v>0</v>
      </c>
      <c r="H78" s="260"/>
      <c r="I78" s="260">
        <f>SUM(I79:I87)</f>
        <v>0</v>
      </c>
      <c r="J78" s="260"/>
      <c r="K78" s="260">
        <f>SUM(K79:K87)</f>
        <v>0</v>
      </c>
      <c r="L78" s="260"/>
      <c r="M78" s="260">
        <f>SUM(M79:M87)</f>
        <v>0</v>
      </c>
      <c r="N78" s="317"/>
      <c r="O78" s="317">
        <f>SUM(O79:O87)</f>
        <v>1.4630000000000001E-2</v>
      </c>
      <c r="P78" s="317"/>
      <c r="Q78" s="317">
        <f>SUM(Q79:Q87)</f>
        <v>3.7385299999999999</v>
      </c>
      <c r="R78" s="34"/>
      <c r="S78" s="34"/>
      <c r="T78" s="36">
        <v>7.8E-2</v>
      </c>
      <c r="U78" s="34" t="e">
        <f>ROUND(#REF!*T78,2)</f>
        <v>#REF!</v>
      </c>
      <c r="V78" s="37"/>
      <c r="W78" s="37"/>
      <c r="X78" s="37"/>
      <c r="Y78" s="37"/>
      <c r="Z78" s="37"/>
      <c r="AA78" s="37"/>
      <c r="AB78" s="37"/>
      <c r="AC78" s="37"/>
      <c r="AD78" s="37"/>
      <c r="AE78" s="37" t="s">
        <v>102</v>
      </c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</row>
    <row r="79" spans="1:60" outlineLevel="1">
      <c r="A79" s="249">
        <v>31</v>
      </c>
      <c r="B79" s="250" t="s">
        <v>206</v>
      </c>
      <c r="C79" s="251" t="s">
        <v>207</v>
      </c>
      <c r="D79" s="313" t="s">
        <v>101</v>
      </c>
      <c r="E79" s="253">
        <v>4</v>
      </c>
      <c r="F79" s="320">
        <f>H79+J79</f>
        <v>0</v>
      </c>
      <c r="G79" s="254">
        <f>ROUND(E79*F79,2)</f>
        <v>0</v>
      </c>
      <c r="H79" s="254"/>
      <c r="I79" s="254">
        <f>ROUND(E79*H79,2)</f>
        <v>0</v>
      </c>
      <c r="J79" s="254"/>
      <c r="K79" s="254">
        <f>ROUND(E79*J79,2)</f>
        <v>0</v>
      </c>
      <c r="L79" s="254">
        <v>15</v>
      </c>
      <c r="M79" s="254">
        <f>G79*(1+L79/100)</f>
        <v>0</v>
      </c>
      <c r="N79" s="313">
        <v>0</v>
      </c>
      <c r="O79" s="313">
        <f>ROUND(E79*N79,5)</f>
        <v>0</v>
      </c>
      <c r="P79" s="313">
        <v>0</v>
      </c>
      <c r="Q79" s="313">
        <f>ROUND(E79*P79,5)</f>
        <v>0</v>
      </c>
      <c r="R79" s="34"/>
      <c r="S79" s="34"/>
      <c r="T79" s="36">
        <v>0.22700000000000001</v>
      </c>
      <c r="U79" s="34" t="e">
        <f>ROUND(#REF!*T79,2)</f>
        <v>#REF!</v>
      </c>
      <c r="V79" s="37"/>
      <c r="W79" s="37"/>
      <c r="X79" s="37"/>
      <c r="Y79" s="37"/>
      <c r="Z79" s="37"/>
      <c r="AA79" s="37"/>
      <c r="AB79" s="37"/>
      <c r="AC79" s="37"/>
      <c r="AD79" s="37"/>
      <c r="AE79" s="37" t="s">
        <v>102</v>
      </c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</row>
    <row r="80" spans="1:60" outlineLevel="1">
      <c r="A80" s="249">
        <v>32</v>
      </c>
      <c r="B80" s="250" t="s">
        <v>212</v>
      </c>
      <c r="C80" s="251" t="s">
        <v>213</v>
      </c>
      <c r="D80" s="313" t="s">
        <v>121</v>
      </c>
      <c r="E80" s="253">
        <v>3.6360000000000001</v>
      </c>
      <c r="F80" s="320">
        <f>H80+J80</f>
        <v>0</v>
      </c>
      <c r="G80" s="254">
        <f>ROUND(E80*F80,2)</f>
        <v>0</v>
      </c>
      <c r="H80" s="254"/>
      <c r="I80" s="254">
        <f>ROUND(E80*H80,2)</f>
        <v>0</v>
      </c>
      <c r="J80" s="254"/>
      <c r="K80" s="254">
        <f>ROUND(E80*J80,2)</f>
        <v>0</v>
      </c>
      <c r="L80" s="254">
        <v>15</v>
      </c>
      <c r="M80" s="254">
        <f>G80*(1+L80/100)</f>
        <v>0</v>
      </c>
      <c r="N80" s="313">
        <v>1.17E-3</v>
      </c>
      <c r="O80" s="313">
        <f>ROUND(E80*N80,5)</f>
        <v>4.2500000000000003E-3</v>
      </c>
      <c r="P80" s="313">
        <v>8.7999999999999995E-2</v>
      </c>
      <c r="Q80" s="313">
        <f>ROUND(E80*P80,5)</f>
        <v>0.31996999999999998</v>
      </c>
      <c r="R80" s="34"/>
      <c r="S80" s="34"/>
      <c r="T80" s="36"/>
      <c r="U80" s="34"/>
      <c r="V80" s="37"/>
      <c r="W80" s="37"/>
      <c r="X80" s="37"/>
      <c r="Y80" s="37"/>
      <c r="Z80" s="37"/>
      <c r="AA80" s="37"/>
      <c r="AB80" s="37"/>
      <c r="AC80" s="37"/>
      <c r="AD80" s="37"/>
      <c r="AE80" s="37" t="s">
        <v>109</v>
      </c>
      <c r="AF80" s="37">
        <v>0</v>
      </c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</row>
    <row r="81" spans="1:60" outlineLevel="1">
      <c r="A81" s="249"/>
      <c r="B81" s="250"/>
      <c r="C81" s="314" t="s">
        <v>890</v>
      </c>
      <c r="D81" s="315"/>
      <c r="E81" s="316">
        <v>3.6360000000000001</v>
      </c>
      <c r="F81" s="254"/>
      <c r="G81" s="254"/>
      <c r="H81" s="254"/>
      <c r="I81" s="254"/>
      <c r="J81" s="254"/>
      <c r="K81" s="254"/>
      <c r="L81" s="254"/>
      <c r="M81" s="254"/>
      <c r="N81" s="313"/>
      <c r="O81" s="313"/>
      <c r="P81" s="313"/>
      <c r="Q81" s="313"/>
      <c r="R81" s="34"/>
      <c r="S81" s="34"/>
      <c r="T81" s="36"/>
      <c r="U81" s="34"/>
      <c r="V81" s="37"/>
      <c r="W81" s="37"/>
      <c r="X81" s="37"/>
      <c r="Y81" s="37"/>
      <c r="Z81" s="37"/>
      <c r="AA81" s="37"/>
      <c r="AB81" s="37"/>
      <c r="AC81" s="37"/>
      <c r="AD81" s="37"/>
      <c r="AE81" s="37" t="s">
        <v>109</v>
      </c>
      <c r="AF81" s="37">
        <v>0</v>
      </c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</row>
    <row r="82" spans="1:60" ht="20">
      <c r="A82" s="249">
        <v>33</v>
      </c>
      <c r="B82" s="250" t="s">
        <v>891</v>
      </c>
      <c r="C82" s="251" t="s">
        <v>892</v>
      </c>
      <c r="D82" s="313" t="s">
        <v>116</v>
      </c>
      <c r="E82" s="253">
        <v>0.23200000000000001</v>
      </c>
      <c r="F82" s="320">
        <f>H82+J82</f>
        <v>0</v>
      </c>
      <c r="G82" s="254">
        <f>ROUND(E82*F82,2)</f>
        <v>0</v>
      </c>
      <c r="H82" s="254"/>
      <c r="I82" s="254">
        <f>ROUND(E82*H82,2)</f>
        <v>0</v>
      </c>
      <c r="J82" s="254"/>
      <c r="K82" s="254">
        <f>ROUND(E82*J82,2)</f>
        <v>0</v>
      </c>
      <c r="L82" s="254">
        <v>15</v>
      </c>
      <c r="M82" s="254">
        <f>G82*(1+L82/100)</f>
        <v>0</v>
      </c>
      <c r="N82" s="313">
        <v>0</v>
      </c>
      <c r="O82" s="313">
        <f>ROUND(E82*N82,5)</f>
        <v>0</v>
      </c>
      <c r="P82" s="313">
        <v>2.2000000000000002</v>
      </c>
      <c r="Q82" s="313">
        <f>ROUND(E82*P82,5)</f>
        <v>0.51039999999999996</v>
      </c>
      <c r="R82" s="39"/>
      <c r="S82" s="39"/>
      <c r="T82" s="41"/>
      <c r="U82" s="39" t="e">
        <f>SUM(U83:U98)</f>
        <v>#REF!</v>
      </c>
      <c r="AE82" s="29" t="s">
        <v>98</v>
      </c>
    </row>
    <row r="83" spans="1:60" outlineLevel="1">
      <c r="A83" s="249"/>
      <c r="B83" s="250"/>
      <c r="C83" s="314" t="s">
        <v>893</v>
      </c>
      <c r="D83" s="315"/>
      <c r="E83" s="316">
        <v>0.23200000000000001</v>
      </c>
      <c r="F83" s="254"/>
      <c r="G83" s="254"/>
      <c r="H83" s="254"/>
      <c r="I83" s="254"/>
      <c r="J83" s="254"/>
      <c r="K83" s="254"/>
      <c r="L83" s="254"/>
      <c r="M83" s="254"/>
      <c r="N83" s="313"/>
      <c r="O83" s="313"/>
      <c r="P83" s="313"/>
      <c r="Q83" s="313"/>
      <c r="R83" s="34"/>
      <c r="S83" s="34"/>
      <c r="T83" s="36">
        <v>0.3</v>
      </c>
      <c r="U83" s="34" t="e">
        <f>ROUND(#REF!*T83,2)</f>
        <v>#REF!</v>
      </c>
      <c r="V83" s="37"/>
      <c r="W83" s="37"/>
      <c r="X83" s="37"/>
      <c r="Y83" s="37"/>
      <c r="Z83" s="37"/>
      <c r="AA83" s="37"/>
      <c r="AB83" s="37"/>
      <c r="AC83" s="37"/>
      <c r="AD83" s="37"/>
      <c r="AE83" s="37" t="s">
        <v>102</v>
      </c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</row>
    <row r="84" spans="1:60" ht="20" outlineLevel="1">
      <c r="A84" s="249">
        <v>34</v>
      </c>
      <c r="B84" s="250" t="s">
        <v>221</v>
      </c>
      <c r="C84" s="251" t="s">
        <v>222</v>
      </c>
      <c r="D84" s="313" t="s">
        <v>121</v>
      </c>
      <c r="E84" s="253">
        <v>2.9</v>
      </c>
      <c r="F84" s="320">
        <f>H84+J84</f>
        <v>0</v>
      </c>
      <c r="G84" s="254">
        <f>ROUND(E84*F84,2)</f>
        <v>0</v>
      </c>
      <c r="H84" s="254"/>
      <c r="I84" s="254">
        <f>ROUND(E84*H84,2)</f>
        <v>0</v>
      </c>
      <c r="J84" s="254"/>
      <c r="K84" s="254">
        <f>ROUND(E84*J84,2)</f>
        <v>0</v>
      </c>
      <c r="L84" s="254">
        <v>15</v>
      </c>
      <c r="M84" s="254">
        <f>G84*(1+L84/100)</f>
        <v>0</v>
      </c>
      <c r="N84" s="313">
        <v>0</v>
      </c>
      <c r="O84" s="313">
        <f>ROUND(E84*N84,5)</f>
        <v>0</v>
      </c>
      <c r="P84" s="313">
        <v>0.02</v>
      </c>
      <c r="Q84" s="313">
        <f>ROUND(E84*P84,5)</f>
        <v>5.8000000000000003E-2</v>
      </c>
      <c r="R84" s="34"/>
      <c r="S84" s="34"/>
      <c r="T84" s="36"/>
      <c r="U84" s="34"/>
      <c r="V84" s="37"/>
      <c r="W84" s="37"/>
      <c r="X84" s="37"/>
      <c r="Y84" s="37"/>
      <c r="Z84" s="37"/>
      <c r="AA84" s="37"/>
      <c r="AB84" s="37"/>
      <c r="AC84" s="37"/>
      <c r="AD84" s="37"/>
      <c r="AE84" s="37" t="s">
        <v>109</v>
      </c>
      <c r="AF84" s="37">
        <v>0</v>
      </c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</row>
    <row r="85" spans="1:60" outlineLevel="1">
      <c r="A85" s="249">
        <v>35</v>
      </c>
      <c r="B85" s="250" t="s">
        <v>226</v>
      </c>
      <c r="C85" s="251" t="s">
        <v>227</v>
      </c>
      <c r="D85" s="313" t="s">
        <v>121</v>
      </c>
      <c r="E85" s="253">
        <v>15.49</v>
      </c>
      <c r="F85" s="320">
        <f>H85+J85</f>
        <v>0</v>
      </c>
      <c r="G85" s="254">
        <f>ROUND(E85*F85,2)</f>
        <v>0</v>
      </c>
      <c r="H85" s="254"/>
      <c r="I85" s="254">
        <f>ROUND(E85*H85,2)</f>
        <v>0</v>
      </c>
      <c r="J85" s="254"/>
      <c r="K85" s="254">
        <f>ROUND(E85*J85,2)</f>
        <v>0</v>
      </c>
      <c r="L85" s="254">
        <v>15</v>
      </c>
      <c r="M85" s="254">
        <f>G85*(1+L85/100)</f>
        <v>0</v>
      </c>
      <c r="N85" s="313">
        <v>6.7000000000000002E-4</v>
      </c>
      <c r="O85" s="313">
        <f>ROUND(E85*N85,5)</f>
        <v>1.038E-2</v>
      </c>
      <c r="P85" s="313">
        <v>0.184</v>
      </c>
      <c r="Q85" s="313">
        <f>ROUND(E85*P85,5)</f>
        <v>2.8501599999999998</v>
      </c>
      <c r="R85" s="34"/>
      <c r="S85" s="34"/>
      <c r="T85" s="36">
        <v>0.26</v>
      </c>
      <c r="U85" s="34" t="e">
        <f>ROUND(#REF!*T85,2)</f>
        <v>#REF!</v>
      </c>
      <c r="V85" s="37"/>
      <c r="W85" s="37"/>
      <c r="X85" s="37"/>
      <c r="Y85" s="37"/>
      <c r="Z85" s="37"/>
      <c r="AA85" s="37"/>
      <c r="AB85" s="37"/>
      <c r="AC85" s="37"/>
      <c r="AD85" s="37"/>
      <c r="AE85" s="37" t="s">
        <v>102</v>
      </c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</row>
    <row r="86" spans="1:60" outlineLevel="1">
      <c r="A86" s="249"/>
      <c r="B86" s="250"/>
      <c r="C86" s="314" t="s">
        <v>894</v>
      </c>
      <c r="D86" s="315"/>
      <c r="E86" s="316">
        <v>11.353999999999999</v>
      </c>
      <c r="F86" s="254"/>
      <c r="G86" s="254"/>
      <c r="H86" s="254"/>
      <c r="I86" s="254"/>
      <c r="J86" s="254"/>
      <c r="K86" s="254"/>
      <c r="L86" s="254"/>
      <c r="M86" s="254"/>
      <c r="N86" s="313"/>
      <c r="O86" s="313"/>
      <c r="P86" s="313"/>
      <c r="Q86" s="313"/>
      <c r="R86" s="34"/>
      <c r="S86" s="34"/>
      <c r="T86" s="36"/>
      <c r="U86" s="34"/>
      <c r="V86" s="37"/>
      <c r="W86" s="37"/>
      <c r="X86" s="37"/>
      <c r="Y86" s="37"/>
      <c r="Z86" s="37"/>
      <c r="AA86" s="37"/>
      <c r="AB86" s="37"/>
      <c r="AC86" s="37"/>
      <c r="AD86" s="37"/>
      <c r="AE86" s="37" t="s">
        <v>104</v>
      </c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8" t="e">
        <f>#REF!</f>
        <v>#REF!</v>
      </c>
      <c r="BB86" s="37"/>
      <c r="BC86" s="37"/>
      <c r="BD86" s="37"/>
      <c r="BE86" s="37"/>
      <c r="BF86" s="37"/>
      <c r="BG86" s="37"/>
      <c r="BH86" s="37"/>
    </row>
    <row r="87" spans="1:60" outlineLevel="1">
      <c r="A87" s="249"/>
      <c r="B87" s="250"/>
      <c r="C87" s="314" t="s">
        <v>895</v>
      </c>
      <c r="D87" s="315"/>
      <c r="E87" s="316">
        <v>4.1360000000000001</v>
      </c>
      <c r="F87" s="254"/>
      <c r="G87" s="254"/>
      <c r="H87" s="254"/>
      <c r="I87" s="254"/>
      <c r="J87" s="254"/>
      <c r="K87" s="254"/>
      <c r="L87" s="254"/>
      <c r="M87" s="254"/>
      <c r="N87" s="313"/>
      <c r="O87" s="313"/>
      <c r="P87" s="313"/>
      <c r="Q87" s="313"/>
      <c r="R87" s="34"/>
      <c r="S87" s="34"/>
      <c r="T87" s="36"/>
      <c r="U87" s="34"/>
      <c r="V87" s="37"/>
      <c r="W87" s="37"/>
      <c r="X87" s="37"/>
      <c r="Y87" s="37"/>
      <c r="Z87" s="37"/>
      <c r="AA87" s="37"/>
      <c r="AB87" s="37"/>
      <c r="AC87" s="37"/>
      <c r="AD87" s="37"/>
      <c r="AE87" s="37" t="s">
        <v>109</v>
      </c>
      <c r="AF87" s="37">
        <v>0</v>
      </c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</row>
    <row r="88" spans="1:60" ht="14.5" outlineLevel="1">
      <c r="A88" s="255" t="s">
        <v>97</v>
      </c>
      <c r="B88" s="256" t="s">
        <v>50</v>
      </c>
      <c r="C88" s="257" t="s">
        <v>49</v>
      </c>
      <c r="D88" s="317"/>
      <c r="E88" s="259"/>
      <c r="F88" s="260"/>
      <c r="G88" s="260">
        <f>SUMIF(AE89:AE105,"&lt;&gt;NOR",G89:G105)</f>
        <v>0</v>
      </c>
      <c r="H88" s="260"/>
      <c r="I88" s="260">
        <f>SUM(I89:I105)</f>
        <v>0</v>
      </c>
      <c r="J88" s="260"/>
      <c r="K88" s="260">
        <f>SUM(K89:K105)</f>
        <v>0</v>
      </c>
      <c r="L88" s="260"/>
      <c r="M88" s="260">
        <f>SUM(M89:M105)</f>
        <v>0</v>
      </c>
      <c r="N88" s="317"/>
      <c r="O88" s="317">
        <f>SUM(O89:O105)</f>
        <v>2.0100000000000001E-3</v>
      </c>
      <c r="P88" s="317"/>
      <c r="Q88" s="317">
        <f>SUM(Q89:Q105)</f>
        <v>5.6519899999999996</v>
      </c>
      <c r="R88" s="34"/>
      <c r="S88" s="34"/>
      <c r="T88" s="36">
        <v>0.33</v>
      </c>
      <c r="U88" s="34" t="e">
        <f>ROUND(#REF!*T88,2)</f>
        <v>#REF!</v>
      </c>
      <c r="V88" s="37"/>
      <c r="W88" s="37"/>
      <c r="X88" s="37"/>
      <c r="Y88" s="37"/>
      <c r="Z88" s="37"/>
      <c r="AA88" s="37"/>
      <c r="AB88" s="37"/>
      <c r="AC88" s="37"/>
      <c r="AD88" s="37"/>
      <c r="AE88" s="37" t="s">
        <v>102</v>
      </c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</row>
    <row r="89" spans="1:60" outlineLevel="1">
      <c r="A89" s="249">
        <v>36</v>
      </c>
      <c r="B89" s="250" t="s">
        <v>235</v>
      </c>
      <c r="C89" s="251" t="s">
        <v>236</v>
      </c>
      <c r="D89" s="313" t="s">
        <v>121</v>
      </c>
      <c r="E89" s="253">
        <v>9.8324999999999996</v>
      </c>
      <c r="F89" s="320">
        <f>H89+J89</f>
        <v>0</v>
      </c>
      <c r="G89" s="254">
        <f>ROUND(E89*F89,2)</f>
        <v>0</v>
      </c>
      <c r="H89" s="254"/>
      <c r="I89" s="254">
        <f>ROUND(E89*H89,2)</f>
        <v>0</v>
      </c>
      <c r="J89" s="254"/>
      <c r="K89" s="254">
        <f>ROUND(E89*J89,2)</f>
        <v>0</v>
      </c>
      <c r="L89" s="254">
        <v>15</v>
      </c>
      <c r="M89" s="254">
        <f>G89*(1+L89/100)</f>
        <v>0</v>
      </c>
      <c r="N89" s="313">
        <v>0</v>
      </c>
      <c r="O89" s="313">
        <f>ROUND(E89*N89,5)</f>
        <v>0</v>
      </c>
      <c r="P89" s="313">
        <v>6.8000000000000005E-2</v>
      </c>
      <c r="Q89" s="313">
        <f>ROUND(E89*P89,5)</f>
        <v>0.66861000000000004</v>
      </c>
      <c r="R89" s="34"/>
      <c r="S89" s="34"/>
      <c r="T89" s="36"/>
      <c r="U89" s="34"/>
      <c r="V89" s="37"/>
      <c r="W89" s="37"/>
      <c r="X89" s="37"/>
      <c r="Y89" s="37"/>
      <c r="Z89" s="37"/>
      <c r="AA89" s="37"/>
      <c r="AB89" s="37"/>
      <c r="AC89" s="37"/>
      <c r="AD89" s="37"/>
      <c r="AE89" s="37" t="s">
        <v>109</v>
      </c>
      <c r="AF89" s="37">
        <v>0</v>
      </c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</row>
    <row r="90" spans="1:60" outlineLevel="1">
      <c r="A90" s="249"/>
      <c r="B90" s="250"/>
      <c r="C90" s="314" t="s">
        <v>896</v>
      </c>
      <c r="D90" s="315"/>
      <c r="E90" s="316">
        <v>9.8324999999999996</v>
      </c>
      <c r="F90" s="254"/>
      <c r="G90" s="254"/>
      <c r="H90" s="254"/>
      <c r="I90" s="254"/>
      <c r="J90" s="254"/>
      <c r="K90" s="254"/>
      <c r="L90" s="254"/>
      <c r="M90" s="254"/>
      <c r="N90" s="313"/>
      <c r="O90" s="313"/>
      <c r="P90" s="313"/>
      <c r="Q90" s="313"/>
      <c r="R90" s="34"/>
      <c r="S90" s="34"/>
      <c r="T90" s="36">
        <v>0.13</v>
      </c>
      <c r="U90" s="34" t="e">
        <f>ROUND(#REF!*T90,2)</f>
        <v>#REF!</v>
      </c>
      <c r="V90" s="37"/>
      <c r="W90" s="37"/>
      <c r="X90" s="37"/>
      <c r="Y90" s="37"/>
      <c r="Z90" s="37"/>
      <c r="AA90" s="37"/>
      <c r="AB90" s="37"/>
      <c r="AC90" s="37"/>
      <c r="AD90" s="37"/>
      <c r="AE90" s="37" t="s">
        <v>102</v>
      </c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</row>
    <row r="91" spans="1:60" outlineLevel="1">
      <c r="A91" s="249">
        <v>37</v>
      </c>
      <c r="B91" s="250" t="s">
        <v>238</v>
      </c>
      <c r="C91" s="251" t="s">
        <v>239</v>
      </c>
      <c r="D91" s="313" t="s">
        <v>121</v>
      </c>
      <c r="E91" s="253">
        <v>25.015999999999998</v>
      </c>
      <c r="F91" s="320">
        <f>H91+J91</f>
        <v>0</v>
      </c>
      <c r="G91" s="254">
        <f>ROUND(E91*F91,2)</f>
        <v>0</v>
      </c>
      <c r="H91" s="254"/>
      <c r="I91" s="254">
        <f>ROUND(E91*H91,2)</f>
        <v>0</v>
      </c>
      <c r="J91" s="254"/>
      <c r="K91" s="254">
        <f>ROUND(E91*J91,2)</f>
        <v>0</v>
      </c>
      <c r="L91" s="254">
        <v>15</v>
      </c>
      <c r="M91" s="254">
        <f>G91*(1+L91/100)</f>
        <v>0</v>
      </c>
      <c r="N91" s="313">
        <v>0</v>
      </c>
      <c r="O91" s="313">
        <f>ROUND(E91*N91,5)</f>
        <v>0</v>
      </c>
      <c r="P91" s="313">
        <v>4.5999999999999999E-2</v>
      </c>
      <c r="Q91" s="313">
        <f>ROUND(E91*P91,5)</f>
        <v>1.1507400000000001</v>
      </c>
      <c r="R91" s="34"/>
      <c r="S91" s="34"/>
      <c r="T91" s="36"/>
      <c r="U91" s="34"/>
      <c r="V91" s="37"/>
      <c r="W91" s="37"/>
      <c r="X91" s="37"/>
      <c r="Y91" s="37"/>
      <c r="Z91" s="37"/>
      <c r="AA91" s="37"/>
      <c r="AB91" s="37"/>
      <c r="AC91" s="37"/>
      <c r="AD91" s="37"/>
      <c r="AE91" s="37" t="s">
        <v>109</v>
      </c>
      <c r="AF91" s="37">
        <v>0</v>
      </c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</row>
    <row r="92" spans="1:60" outlineLevel="1">
      <c r="A92" s="249"/>
      <c r="B92" s="250"/>
      <c r="C92" s="536" t="s">
        <v>897</v>
      </c>
      <c r="D92" s="537"/>
      <c r="E92" s="538"/>
      <c r="F92" s="539"/>
      <c r="G92" s="540"/>
      <c r="H92" s="254"/>
      <c r="I92" s="254"/>
      <c r="J92" s="254"/>
      <c r="K92" s="254"/>
      <c r="L92" s="254"/>
      <c r="M92" s="254"/>
      <c r="N92" s="313"/>
      <c r="O92" s="313"/>
      <c r="P92" s="313"/>
      <c r="Q92" s="313"/>
      <c r="R92" s="34"/>
      <c r="S92" s="34"/>
      <c r="T92" s="36"/>
      <c r="U92" s="34"/>
      <c r="V92" s="37"/>
      <c r="W92" s="37"/>
      <c r="X92" s="37"/>
      <c r="Y92" s="37"/>
      <c r="Z92" s="37"/>
      <c r="AA92" s="37"/>
      <c r="AB92" s="37"/>
      <c r="AC92" s="37"/>
      <c r="AD92" s="37"/>
      <c r="AE92" s="37" t="s">
        <v>109</v>
      </c>
      <c r="AF92" s="37">
        <v>0</v>
      </c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</row>
    <row r="93" spans="1:60" outlineLevel="1">
      <c r="A93" s="249"/>
      <c r="B93" s="250"/>
      <c r="C93" s="314" t="s">
        <v>898</v>
      </c>
      <c r="D93" s="315"/>
      <c r="E93" s="316">
        <v>25.015999999999998</v>
      </c>
      <c r="F93" s="254"/>
      <c r="G93" s="254"/>
      <c r="H93" s="254"/>
      <c r="I93" s="254"/>
      <c r="J93" s="254"/>
      <c r="K93" s="254"/>
      <c r="L93" s="254"/>
      <c r="M93" s="254"/>
      <c r="N93" s="313"/>
      <c r="O93" s="313"/>
      <c r="P93" s="313"/>
      <c r="Q93" s="313"/>
      <c r="R93" s="34"/>
      <c r="S93" s="34"/>
      <c r="T93" s="36"/>
      <c r="U93" s="34"/>
      <c r="V93" s="37"/>
      <c r="W93" s="37"/>
      <c r="X93" s="37"/>
      <c r="Y93" s="37"/>
      <c r="Z93" s="37"/>
      <c r="AA93" s="37"/>
      <c r="AB93" s="37"/>
      <c r="AC93" s="37"/>
      <c r="AD93" s="37"/>
      <c r="AE93" s="37" t="s">
        <v>109</v>
      </c>
      <c r="AF93" s="37">
        <v>0</v>
      </c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</row>
    <row r="94" spans="1:60" ht="20" outlineLevel="1">
      <c r="A94" s="249">
        <v>38</v>
      </c>
      <c r="B94" s="250" t="s">
        <v>242</v>
      </c>
      <c r="C94" s="251" t="s">
        <v>243</v>
      </c>
      <c r="D94" s="313" t="s">
        <v>121</v>
      </c>
      <c r="E94" s="253">
        <v>41.05</v>
      </c>
      <c r="F94" s="320">
        <f>H94+J94</f>
        <v>0</v>
      </c>
      <c r="G94" s="254">
        <f>ROUND(E94*F94,2)</f>
        <v>0</v>
      </c>
      <c r="H94" s="254"/>
      <c r="I94" s="254">
        <f>ROUND(E94*H94,2)</f>
        <v>0</v>
      </c>
      <c r="J94" s="254"/>
      <c r="K94" s="254">
        <f>ROUND(E94*J94,2)</f>
        <v>0</v>
      </c>
      <c r="L94" s="254">
        <v>15</v>
      </c>
      <c r="M94" s="254">
        <f>G94*(1+L94/100)</f>
        <v>0</v>
      </c>
      <c r="N94" s="313">
        <v>0</v>
      </c>
      <c r="O94" s="313">
        <f>ROUND(E94*N94,5)</f>
        <v>0</v>
      </c>
      <c r="P94" s="313">
        <v>0.05</v>
      </c>
      <c r="Q94" s="313">
        <f>ROUND(E94*P94,5)</f>
        <v>2.0525000000000002</v>
      </c>
      <c r="R94" s="34"/>
      <c r="S94" s="34"/>
      <c r="T94" s="36">
        <v>0.61399999999999999</v>
      </c>
      <c r="U94" s="34" t="e">
        <f>ROUND(#REF!*T94,2)</f>
        <v>#REF!</v>
      </c>
      <c r="V94" s="37"/>
      <c r="W94" s="37"/>
      <c r="X94" s="37"/>
      <c r="Y94" s="37"/>
      <c r="Z94" s="37"/>
      <c r="AA94" s="37"/>
      <c r="AB94" s="37"/>
      <c r="AC94" s="37"/>
      <c r="AD94" s="37"/>
      <c r="AE94" s="37" t="s">
        <v>102</v>
      </c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</row>
    <row r="95" spans="1:60" outlineLevel="1">
      <c r="A95" s="249"/>
      <c r="B95" s="250"/>
      <c r="C95" s="314" t="s">
        <v>899</v>
      </c>
      <c r="D95" s="315"/>
      <c r="E95" s="316">
        <v>41.05</v>
      </c>
      <c r="F95" s="254"/>
      <c r="G95" s="254"/>
      <c r="H95" s="254"/>
      <c r="I95" s="254"/>
      <c r="J95" s="254"/>
      <c r="K95" s="254"/>
      <c r="L95" s="254"/>
      <c r="M95" s="254"/>
      <c r="N95" s="313"/>
      <c r="O95" s="313"/>
      <c r="P95" s="313"/>
      <c r="Q95" s="313"/>
      <c r="R95" s="34"/>
      <c r="S95" s="34"/>
      <c r="T95" s="36">
        <v>0.94199999999999995</v>
      </c>
      <c r="U95" s="34" t="e">
        <f>ROUND(#REF!*T95,2)</f>
        <v>#REF!</v>
      </c>
      <c r="V95" s="37"/>
      <c r="W95" s="37"/>
      <c r="X95" s="37"/>
      <c r="Y95" s="37"/>
      <c r="Z95" s="37"/>
      <c r="AA95" s="37"/>
      <c r="AB95" s="37"/>
      <c r="AC95" s="37"/>
      <c r="AD95" s="37"/>
      <c r="AE95" s="37" t="s">
        <v>102</v>
      </c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</row>
    <row r="96" spans="1:60" outlineLevel="1">
      <c r="A96" s="249">
        <v>39</v>
      </c>
      <c r="B96" s="250" t="s">
        <v>900</v>
      </c>
      <c r="C96" s="251" t="s">
        <v>901</v>
      </c>
      <c r="D96" s="313" t="s">
        <v>121</v>
      </c>
      <c r="E96" s="253">
        <v>87.206900000000005</v>
      </c>
      <c r="F96" s="320">
        <f>H96+J96</f>
        <v>0</v>
      </c>
      <c r="G96" s="254">
        <f>ROUND(E96*F96,2)</f>
        <v>0</v>
      </c>
      <c r="H96" s="254"/>
      <c r="I96" s="254">
        <f>ROUND(E96*H96,2)</f>
        <v>0</v>
      </c>
      <c r="J96" s="254"/>
      <c r="K96" s="254">
        <f>ROUND(E96*J96,2)</f>
        <v>0</v>
      </c>
      <c r="L96" s="254">
        <v>15</v>
      </c>
      <c r="M96" s="254">
        <f>G96*(1+L96/100)</f>
        <v>0</v>
      </c>
      <c r="N96" s="313">
        <v>0</v>
      </c>
      <c r="O96" s="313">
        <f>ROUND(E96*N96,5)</f>
        <v>0</v>
      </c>
      <c r="P96" s="313">
        <v>0.02</v>
      </c>
      <c r="Q96" s="313">
        <f>ROUND(E96*P96,5)</f>
        <v>1.74414</v>
      </c>
      <c r="R96" s="34"/>
      <c r="S96" s="34"/>
      <c r="T96" s="36">
        <v>0.49</v>
      </c>
      <c r="U96" s="34" t="e">
        <f>ROUND(#REF!*T96,2)</f>
        <v>#REF!</v>
      </c>
      <c r="V96" s="37"/>
      <c r="W96" s="37"/>
      <c r="X96" s="37"/>
      <c r="Y96" s="37"/>
      <c r="Z96" s="37"/>
      <c r="AA96" s="37"/>
      <c r="AB96" s="37"/>
      <c r="AC96" s="37"/>
      <c r="AD96" s="37"/>
      <c r="AE96" s="37" t="s">
        <v>102</v>
      </c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</row>
    <row r="97" spans="1:60" outlineLevel="1">
      <c r="A97" s="249"/>
      <c r="B97" s="250"/>
      <c r="C97" s="314" t="s">
        <v>872</v>
      </c>
      <c r="D97" s="315"/>
      <c r="E97" s="316">
        <v>7.4340000000000002</v>
      </c>
      <c r="F97" s="254"/>
      <c r="G97" s="254"/>
      <c r="H97" s="254"/>
      <c r="I97" s="254"/>
      <c r="J97" s="254"/>
      <c r="K97" s="254"/>
      <c r="L97" s="254"/>
      <c r="M97" s="254"/>
      <c r="N97" s="313"/>
      <c r="O97" s="313"/>
      <c r="P97" s="313"/>
      <c r="Q97" s="313"/>
      <c r="R97" s="34"/>
      <c r="S97" s="34"/>
      <c r="T97" s="36">
        <v>0</v>
      </c>
      <c r="U97" s="34" t="e">
        <f>ROUND(#REF!*T97,2)</f>
        <v>#REF!</v>
      </c>
      <c r="V97" s="37"/>
      <c r="W97" s="37"/>
      <c r="X97" s="37"/>
      <c r="Y97" s="37"/>
      <c r="Z97" s="37"/>
      <c r="AA97" s="37"/>
      <c r="AB97" s="37"/>
      <c r="AC97" s="37"/>
      <c r="AD97" s="37"/>
      <c r="AE97" s="37" t="s">
        <v>102</v>
      </c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</row>
    <row r="98" spans="1:60" outlineLevel="1">
      <c r="A98" s="249"/>
      <c r="B98" s="250"/>
      <c r="C98" s="314" t="s">
        <v>873</v>
      </c>
      <c r="D98" s="315"/>
      <c r="E98" s="316">
        <v>27.040400000000002</v>
      </c>
      <c r="F98" s="254"/>
      <c r="G98" s="254"/>
      <c r="H98" s="254"/>
      <c r="I98" s="254"/>
      <c r="J98" s="254"/>
      <c r="K98" s="254"/>
      <c r="L98" s="254"/>
      <c r="M98" s="254"/>
      <c r="N98" s="313"/>
      <c r="O98" s="313"/>
      <c r="P98" s="313"/>
      <c r="Q98" s="313"/>
      <c r="R98" s="34"/>
      <c r="S98" s="34"/>
      <c r="T98" s="36">
        <v>0</v>
      </c>
      <c r="U98" s="34" t="e">
        <f>ROUND(#REF!*T98,2)</f>
        <v>#REF!</v>
      </c>
      <c r="V98" s="37"/>
      <c r="W98" s="37"/>
      <c r="X98" s="37"/>
      <c r="Y98" s="37"/>
      <c r="Z98" s="37"/>
      <c r="AA98" s="37"/>
      <c r="AB98" s="37"/>
      <c r="AC98" s="37"/>
      <c r="AD98" s="37"/>
      <c r="AE98" s="37" t="s">
        <v>102</v>
      </c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</row>
    <row r="99" spans="1:60">
      <c r="A99" s="249"/>
      <c r="B99" s="250"/>
      <c r="C99" s="314" t="s">
        <v>874</v>
      </c>
      <c r="D99" s="315"/>
      <c r="E99" s="316">
        <v>52.732500000000002</v>
      </c>
      <c r="F99" s="254"/>
      <c r="G99" s="254"/>
      <c r="H99" s="254"/>
      <c r="I99" s="254"/>
      <c r="J99" s="254"/>
      <c r="K99" s="254"/>
      <c r="L99" s="254"/>
      <c r="M99" s="254"/>
      <c r="N99" s="313"/>
      <c r="O99" s="313"/>
      <c r="P99" s="313"/>
      <c r="Q99" s="313"/>
      <c r="R99" s="39"/>
      <c r="S99" s="39"/>
      <c r="T99" s="41"/>
      <c r="U99" s="39" t="e">
        <f>SUM(U100:U100)</f>
        <v>#REF!</v>
      </c>
      <c r="AE99" s="29" t="s">
        <v>98</v>
      </c>
    </row>
    <row r="100" spans="1:60" outlineLevel="1">
      <c r="A100" s="249">
        <v>40</v>
      </c>
      <c r="B100" s="250" t="s">
        <v>247</v>
      </c>
      <c r="C100" s="251" t="s">
        <v>813</v>
      </c>
      <c r="D100" s="313" t="s">
        <v>101</v>
      </c>
      <c r="E100" s="253">
        <v>3</v>
      </c>
      <c r="F100" s="320">
        <f>H100+J100</f>
        <v>0</v>
      </c>
      <c r="G100" s="254">
        <f>ROUND(E100*F100,2)</f>
        <v>0</v>
      </c>
      <c r="H100" s="254"/>
      <c r="I100" s="254">
        <f>ROUND(E100*H100,2)</f>
        <v>0</v>
      </c>
      <c r="J100" s="254"/>
      <c r="K100" s="254">
        <f>ROUND(E100*J100,2)</f>
        <v>0</v>
      </c>
      <c r="L100" s="254">
        <v>15</v>
      </c>
      <c r="M100" s="254">
        <f>G100*(1+L100/100)</f>
        <v>0</v>
      </c>
      <c r="N100" s="313">
        <v>6.7000000000000002E-4</v>
      </c>
      <c r="O100" s="313">
        <f>ROUND(E100*N100,5)</f>
        <v>2.0100000000000001E-3</v>
      </c>
      <c r="P100" s="313">
        <v>1.2E-2</v>
      </c>
      <c r="Q100" s="313">
        <f>ROUND(E100*P100,5)</f>
        <v>3.5999999999999997E-2</v>
      </c>
      <c r="R100" s="34"/>
      <c r="S100" s="34"/>
      <c r="T100" s="36">
        <v>0.85199999999999998</v>
      </c>
      <c r="U100" s="34" t="e">
        <f>ROUND(#REF!*T100,2)</f>
        <v>#REF!</v>
      </c>
      <c r="V100" s="37"/>
      <c r="W100" s="37"/>
      <c r="X100" s="37"/>
      <c r="Y100" s="37"/>
      <c r="Z100" s="37"/>
      <c r="AA100" s="37"/>
      <c r="AB100" s="37"/>
      <c r="AC100" s="37"/>
      <c r="AD100" s="37"/>
      <c r="AE100" s="37" t="s">
        <v>102</v>
      </c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</row>
    <row r="101" spans="1:60">
      <c r="A101" s="249">
        <v>41</v>
      </c>
      <c r="B101" s="250" t="s">
        <v>249</v>
      </c>
      <c r="C101" s="251" t="s">
        <v>250</v>
      </c>
      <c r="D101" s="313" t="s">
        <v>107</v>
      </c>
      <c r="E101" s="253">
        <v>11.11473</v>
      </c>
      <c r="F101" s="320">
        <f>H101+J101</f>
        <v>0</v>
      </c>
      <c r="G101" s="254">
        <f>ROUND(E101*F101,2)</f>
        <v>0</v>
      </c>
      <c r="H101" s="254"/>
      <c r="I101" s="254">
        <f>ROUND(E101*H101,2)</f>
        <v>0</v>
      </c>
      <c r="J101" s="254"/>
      <c r="K101" s="254">
        <f>ROUND(E101*J101,2)</f>
        <v>0</v>
      </c>
      <c r="L101" s="254">
        <v>15</v>
      </c>
      <c r="M101" s="254">
        <f>G101*(1+L101/100)</f>
        <v>0</v>
      </c>
      <c r="N101" s="313">
        <v>0</v>
      </c>
      <c r="O101" s="313">
        <f>ROUND(E101*N101,5)</f>
        <v>0</v>
      </c>
      <c r="P101" s="313">
        <v>0</v>
      </c>
      <c r="Q101" s="313">
        <f>ROUND(E101*P101,5)</f>
        <v>0</v>
      </c>
      <c r="R101" s="39"/>
      <c r="S101" s="39"/>
      <c r="T101" s="41"/>
      <c r="U101" s="39" t="e">
        <f>SUM(U102:U104)</f>
        <v>#REF!</v>
      </c>
      <c r="AE101" s="29" t="s">
        <v>98</v>
      </c>
    </row>
    <row r="102" spans="1:60" outlineLevel="1">
      <c r="A102" s="249"/>
      <c r="B102" s="250"/>
      <c r="C102" s="314" t="s">
        <v>2091</v>
      </c>
      <c r="D102" s="315"/>
      <c r="E102" s="316">
        <v>11.11473</v>
      </c>
      <c r="F102" s="254"/>
      <c r="G102" s="254"/>
      <c r="H102" s="254"/>
      <c r="I102" s="254"/>
      <c r="J102" s="254"/>
      <c r="K102" s="254"/>
      <c r="L102" s="254"/>
      <c r="M102" s="254"/>
      <c r="N102" s="313"/>
      <c r="O102" s="313"/>
      <c r="P102" s="313"/>
      <c r="Q102" s="313"/>
      <c r="R102" s="34"/>
      <c r="S102" s="34"/>
      <c r="T102" s="36">
        <v>0.38500000000000001</v>
      </c>
      <c r="U102" s="34" t="e">
        <f>ROUND(#REF!*T102,2)</f>
        <v>#REF!</v>
      </c>
      <c r="V102" s="37"/>
      <c r="W102" s="37"/>
      <c r="X102" s="37"/>
      <c r="Y102" s="37"/>
      <c r="Z102" s="37"/>
      <c r="AA102" s="37"/>
      <c r="AB102" s="37"/>
      <c r="AC102" s="37"/>
      <c r="AD102" s="37"/>
      <c r="AE102" s="37" t="s">
        <v>102</v>
      </c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</row>
    <row r="103" spans="1:60" outlineLevel="1">
      <c r="A103" s="249">
        <v>42</v>
      </c>
      <c r="B103" s="250" t="s">
        <v>251</v>
      </c>
      <c r="C103" s="251" t="s">
        <v>252</v>
      </c>
      <c r="D103" s="313" t="s">
        <v>107</v>
      </c>
      <c r="E103" s="253">
        <v>11.11463</v>
      </c>
      <c r="F103" s="320">
        <f>H103+J103</f>
        <v>0</v>
      </c>
      <c r="G103" s="254">
        <f>ROUND(E103*F103,2)</f>
        <v>0</v>
      </c>
      <c r="H103" s="254"/>
      <c r="I103" s="254">
        <f>ROUND(E103*H103,2)</f>
        <v>0</v>
      </c>
      <c r="J103" s="254"/>
      <c r="K103" s="254">
        <f>ROUND(E103*J103,2)</f>
        <v>0</v>
      </c>
      <c r="L103" s="254">
        <v>15</v>
      </c>
      <c r="M103" s="254">
        <f>G103*(1+L103/100)</f>
        <v>0</v>
      </c>
      <c r="N103" s="313">
        <v>0</v>
      </c>
      <c r="O103" s="313">
        <f>ROUND(E103*N103,5)</f>
        <v>0</v>
      </c>
      <c r="P103" s="313">
        <v>0</v>
      </c>
      <c r="Q103" s="313">
        <f>ROUND(E103*P103,5)</f>
        <v>0</v>
      </c>
      <c r="R103" s="34"/>
      <c r="S103" s="34"/>
      <c r="T103" s="36"/>
      <c r="U103" s="34"/>
      <c r="V103" s="37"/>
      <c r="W103" s="37"/>
      <c r="X103" s="37"/>
      <c r="Y103" s="37"/>
      <c r="Z103" s="37"/>
      <c r="AA103" s="37"/>
      <c r="AB103" s="37"/>
      <c r="AC103" s="37"/>
      <c r="AD103" s="37"/>
      <c r="AE103" s="37" t="s">
        <v>109</v>
      </c>
      <c r="AF103" s="37">
        <v>0</v>
      </c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</row>
    <row r="104" spans="1:60" outlineLevel="1">
      <c r="A104" s="249">
        <v>43</v>
      </c>
      <c r="B104" s="250" t="s">
        <v>253</v>
      </c>
      <c r="C104" s="251" t="s">
        <v>814</v>
      </c>
      <c r="D104" s="313" t="s">
        <v>107</v>
      </c>
      <c r="E104" s="253">
        <v>11.11463</v>
      </c>
      <c r="F104" s="320">
        <f>H104+J104</f>
        <v>0</v>
      </c>
      <c r="G104" s="254">
        <f>ROUND(E104*F104,2)</f>
        <v>0</v>
      </c>
      <c r="H104" s="254"/>
      <c r="I104" s="254">
        <f>ROUND(E104*H104,2)</f>
        <v>0</v>
      </c>
      <c r="J104" s="254"/>
      <c r="K104" s="254">
        <f>ROUND(E104*J104,2)</f>
        <v>0</v>
      </c>
      <c r="L104" s="254">
        <v>15</v>
      </c>
      <c r="M104" s="254">
        <f>G104*(1+L104/100)</f>
        <v>0</v>
      </c>
      <c r="N104" s="313">
        <v>0</v>
      </c>
      <c r="O104" s="313">
        <f>ROUND(E104*N104,5)</f>
        <v>0</v>
      </c>
      <c r="P104" s="313">
        <v>0</v>
      </c>
      <c r="Q104" s="313">
        <f>ROUND(E104*P104,5)</f>
        <v>0</v>
      </c>
      <c r="R104" s="34"/>
      <c r="S104" s="34"/>
      <c r="T104" s="36">
        <v>1.5669999999999999</v>
      </c>
      <c r="U104" s="34" t="e">
        <f>ROUND(#REF!*T104,2)</f>
        <v>#REF!</v>
      </c>
      <c r="V104" s="37"/>
      <c r="W104" s="37"/>
      <c r="X104" s="37"/>
      <c r="Y104" s="37"/>
      <c r="Z104" s="37"/>
      <c r="AA104" s="37"/>
      <c r="AB104" s="37"/>
      <c r="AC104" s="37"/>
      <c r="AD104" s="37"/>
      <c r="AE104" s="37" t="s">
        <v>102</v>
      </c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</row>
    <row r="105" spans="1:60" ht="20">
      <c r="A105" s="249">
        <v>44</v>
      </c>
      <c r="B105" s="250" t="s">
        <v>255</v>
      </c>
      <c r="C105" s="251" t="s">
        <v>256</v>
      </c>
      <c r="D105" s="313" t="s">
        <v>107</v>
      </c>
      <c r="E105" s="253">
        <v>11.11463</v>
      </c>
      <c r="F105" s="320">
        <f>H105+J105</f>
        <v>0</v>
      </c>
      <c r="G105" s="254">
        <f>ROUND(E105*F105,2)</f>
        <v>0</v>
      </c>
      <c r="H105" s="254"/>
      <c r="I105" s="254">
        <f>ROUND(E105*H105,2)</f>
        <v>0</v>
      </c>
      <c r="J105" s="254"/>
      <c r="K105" s="254">
        <f>ROUND(E105*J105,2)</f>
        <v>0</v>
      </c>
      <c r="L105" s="254">
        <v>15</v>
      </c>
      <c r="M105" s="254">
        <f>G105*(1+L105/100)</f>
        <v>0</v>
      </c>
      <c r="N105" s="313">
        <v>0</v>
      </c>
      <c r="O105" s="313">
        <f>ROUND(E105*N105,5)</f>
        <v>0</v>
      </c>
      <c r="P105" s="313">
        <v>0</v>
      </c>
      <c r="Q105" s="313">
        <f>ROUND(E105*P105,5)</f>
        <v>0</v>
      </c>
      <c r="R105" s="39"/>
      <c r="S105" s="39"/>
      <c r="T105" s="41"/>
      <c r="U105" s="39" t="e">
        <f>SUM(U106:U111)</f>
        <v>#REF!</v>
      </c>
      <c r="AE105" s="29" t="s">
        <v>98</v>
      </c>
    </row>
    <row r="106" spans="1:60" ht="14.5" outlineLevel="1">
      <c r="A106" s="255" t="s">
        <v>97</v>
      </c>
      <c r="B106" s="256" t="s">
        <v>48</v>
      </c>
      <c r="C106" s="257" t="s">
        <v>47</v>
      </c>
      <c r="D106" s="317"/>
      <c r="E106" s="259"/>
      <c r="F106" s="260"/>
      <c r="G106" s="260">
        <f>SUMIF(AE107:AE108,"&lt;&gt;NOR",G107:G108)</f>
        <v>0</v>
      </c>
      <c r="H106" s="260"/>
      <c r="I106" s="260">
        <f>SUM(I107:I108)</f>
        <v>0</v>
      </c>
      <c r="J106" s="260"/>
      <c r="K106" s="260">
        <f>SUM(K107:K108)</f>
        <v>0</v>
      </c>
      <c r="L106" s="260"/>
      <c r="M106" s="260">
        <f>SUM(M107:M108)</f>
        <v>0</v>
      </c>
      <c r="N106" s="317"/>
      <c r="O106" s="317">
        <f>SUM(O107:O108)</f>
        <v>0</v>
      </c>
      <c r="P106" s="317"/>
      <c r="Q106" s="317">
        <f>SUM(Q107:Q108)</f>
        <v>0</v>
      </c>
      <c r="R106" s="34"/>
      <c r="S106" s="34"/>
      <c r="T106" s="36">
        <v>7.0000000000000007E-2</v>
      </c>
      <c r="U106" s="34" t="e">
        <f>ROUND(#REF!*T106,2)</f>
        <v>#REF!</v>
      </c>
      <c r="V106" s="37"/>
      <c r="W106" s="37"/>
      <c r="X106" s="37"/>
      <c r="Y106" s="37"/>
      <c r="Z106" s="37"/>
      <c r="AA106" s="37"/>
      <c r="AB106" s="37"/>
      <c r="AC106" s="37"/>
      <c r="AD106" s="37"/>
      <c r="AE106" s="37" t="s">
        <v>102</v>
      </c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</row>
    <row r="107" spans="1:60" outlineLevel="1">
      <c r="A107" s="249">
        <v>45</v>
      </c>
      <c r="B107" s="250" t="s">
        <v>257</v>
      </c>
      <c r="C107" s="251" t="s">
        <v>258</v>
      </c>
      <c r="D107" s="313" t="s">
        <v>107</v>
      </c>
      <c r="E107" s="253">
        <v>7.5095700000000001</v>
      </c>
      <c r="F107" s="320">
        <f>H107+J107</f>
        <v>0</v>
      </c>
      <c r="G107" s="254">
        <f>ROUND(E107*F107,2)</f>
        <v>0</v>
      </c>
      <c r="H107" s="254"/>
      <c r="I107" s="254">
        <f>ROUND(E107*H107,2)</f>
        <v>0</v>
      </c>
      <c r="J107" s="254"/>
      <c r="K107" s="254">
        <f>ROUND(E107*J107,2)</f>
        <v>0</v>
      </c>
      <c r="L107" s="254">
        <v>15</v>
      </c>
      <c r="M107" s="254">
        <f>G107*(1+L107/100)</f>
        <v>0</v>
      </c>
      <c r="N107" s="313">
        <v>0</v>
      </c>
      <c r="O107" s="313">
        <f>ROUND(E107*N107,5)</f>
        <v>0</v>
      </c>
      <c r="P107" s="313">
        <v>0</v>
      </c>
      <c r="Q107" s="313">
        <f>ROUND(E107*P107,5)</f>
        <v>0</v>
      </c>
      <c r="R107" s="34"/>
      <c r="S107" s="34"/>
      <c r="T107" s="36"/>
      <c r="U107" s="34"/>
      <c r="V107" s="37"/>
      <c r="W107" s="37"/>
      <c r="X107" s="37"/>
      <c r="Y107" s="37"/>
      <c r="Z107" s="37"/>
      <c r="AA107" s="37"/>
      <c r="AB107" s="37"/>
      <c r="AC107" s="37"/>
      <c r="AD107" s="37"/>
      <c r="AE107" s="37" t="s">
        <v>109</v>
      </c>
      <c r="AF107" s="37">
        <v>0</v>
      </c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</row>
    <row r="108" spans="1:60" ht="20" outlineLevel="1">
      <c r="A108" s="249"/>
      <c r="B108" s="250"/>
      <c r="C108" s="314" t="s">
        <v>2092</v>
      </c>
      <c r="D108" s="315"/>
      <c r="E108" s="316">
        <v>7.5095700000000001</v>
      </c>
      <c r="F108" s="254"/>
      <c r="G108" s="254"/>
      <c r="H108" s="254"/>
      <c r="I108" s="254"/>
      <c r="J108" s="254"/>
      <c r="K108" s="254"/>
      <c r="L108" s="254"/>
      <c r="M108" s="254"/>
      <c r="N108" s="313"/>
      <c r="O108" s="313"/>
      <c r="P108" s="313"/>
      <c r="Q108" s="313"/>
      <c r="R108" s="34"/>
      <c r="S108" s="34"/>
      <c r="T108" s="36">
        <v>0.15</v>
      </c>
      <c r="U108" s="34" t="e">
        <f>ROUND(#REF!*T108,2)</f>
        <v>#REF!</v>
      </c>
      <c r="V108" s="37"/>
      <c r="W108" s="37"/>
      <c r="X108" s="37"/>
      <c r="Y108" s="37"/>
      <c r="Z108" s="37"/>
      <c r="AA108" s="37"/>
      <c r="AB108" s="37"/>
      <c r="AC108" s="37"/>
      <c r="AD108" s="37"/>
      <c r="AE108" s="37" t="s">
        <v>102</v>
      </c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</row>
    <row r="109" spans="1:60" ht="14.5" outlineLevel="1">
      <c r="A109" s="255" t="s">
        <v>97</v>
      </c>
      <c r="B109" s="256" t="s">
        <v>46</v>
      </c>
      <c r="C109" s="257" t="s">
        <v>45</v>
      </c>
      <c r="D109" s="317"/>
      <c r="E109" s="259"/>
      <c r="F109" s="260"/>
      <c r="G109" s="260">
        <f>SUMIF(AE110:AE112,"&lt;&gt;NOR",G110:G112)</f>
        <v>0</v>
      </c>
      <c r="H109" s="260"/>
      <c r="I109" s="260">
        <f>SUM(I110:I112)</f>
        <v>0</v>
      </c>
      <c r="J109" s="260"/>
      <c r="K109" s="260">
        <f>SUM(K110:K112)</f>
        <v>0</v>
      </c>
      <c r="L109" s="260"/>
      <c r="M109" s="260">
        <f>SUM(M110:M112)</f>
        <v>0</v>
      </c>
      <c r="N109" s="317"/>
      <c r="O109" s="317">
        <f>SUM(O110:O112)</f>
        <v>3.0190000000000002E-2</v>
      </c>
      <c r="P109" s="317"/>
      <c r="Q109" s="317">
        <f>SUM(Q110:Q112)</f>
        <v>0</v>
      </c>
      <c r="R109" s="34"/>
      <c r="S109" s="34"/>
      <c r="T109" s="36">
        <v>0</v>
      </c>
      <c r="U109" s="34" t="e">
        <f>ROUND(#REF!*T109,2)</f>
        <v>#REF!</v>
      </c>
      <c r="V109" s="37"/>
      <c r="W109" s="37"/>
      <c r="X109" s="37"/>
      <c r="Y109" s="37"/>
      <c r="Z109" s="37"/>
      <c r="AA109" s="37"/>
      <c r="AB109" s="37"/>
      <c r="AC109" s="37"/>
      <c r="AD109" s="37"/>
      <c r="AE109" s="37" t="s">
        <v>113</v>
      </c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</row>
    <row r="110" spans="1:60" ht="20" outlineLevel="1">
      <c r="A110" s="249">
        <v>46</v>
      </c>
      <c r="B110" s="250" t="s">
        <v>259</v>
      </c>
      <c r="C110" s="251" t="s">
        <v>260</v>
      </c>
      <c r="D110" s="313" t="s">
        <v>121</v>
      </c>
      <c r="E110" s="253">
        <v>8.8800000000000008</v>
      </c>
      <c r="F110" s="320">
        <f>H110+J110</f>
        <v>0</v>
      </c>
      <c r="G110" s="254">
        <f>ROUND(E110*F110,2)</f>
        <v>0</v>
      </c>
      <c r="H110" s="254"/>
      <c r="I110" s="254">
        <f>ROUND(E110*H110,2)</f>
        <v>0</v>
      </c>
      <c r="J110" s="254"/>
      <c r="K110" s="254">
        <f>ROUND(E110*J110,2)</f>
        <v>0</v>
      </c>
      <c r="L110" s="254">
        <v>15</v>
      </c>
      <c r="M110" s="254">
        <f>G110*(1+L110/100)</f>
        <v>0</v>
      </c>
      <c r="N110" s="313">
        <v>3.3999999999999998E-3</v>
      </c>
      <c r="O110" s="313">
        <f>ROUND(E110*N110,5)</f>
        <v>3.0190000000000002E-2</v>
      </c>
      <c r="P110" s="313">
        <v>0</v>
      </c>
      <c r="Q110" s="313">
        <f>ROUND(E110*P110,5)</f>
        <v>0</v>
      </c>
      <c r="R110" s="34"/>
      <c r="S110" s="34"/>
      <c r="T110" s="36"/>
      <c r="U110" s="34"/>
      <c r="V110" s="37"/>
      <c r="W110" s="37"/>
      <c r="X110" s="37"/>
      <c r="Y110" s="37"/>
      <c r="Z110" s="37"/>
      <c r="AA110" s="37"/>
      <c r="AB110" s="37"/>
      <c r="AC110" s="37"/>
      <c r="AD110" s="37"/>
      <c r="AE110" s="37" t="s">
        <v>109</v>
      </c>
      <c r="AF110" s="37">
        <v>0</v>
      </c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</row>
    <row r="111" spans="1:60" outlineLevel="1">
      <c r="A111" s="249"/>
      <c r="B111" s="250"/>
      <c r="C111" s="314" t="s">
        <v>902</v>
      </c>
      <c r="D111" s="315"/>
      <c r="E111" s="316">
        <v>8.8800000000000008</v>
      </c>
      <c r="F111" s="254"/>
      <c r="G111" s="254"/>
      <c r="H111" s="254"/>
      <c r="I111" s="254"/>
      <c r="J111" s="254"/>
      <c r="K111" s="254"/>
      <c r="L111" s="254"/>
      <c r="M111" s="254"/>
      <c r="N111" s="313"/>
      <c r="O111" s="313"/>
      <c r="P111" s="313"/>
      <c r="Q111" s="313"/>
      <c r="R111" s="34"/>
      <c r="S111" s="34"/>
      <c r="T111" s="36">
        <v>1.74</v>
      </c>
      <c r="U111" s="34" t="e">
        <f>ROUND(#REF!*T111,2)</f>
        <v>#REF!</v>
      </c>
      <c r="V111" s="37"/>
      <c r="W111" s="37"/>
      <c r="X111" s="37"/>
      <c r="Y111" s="37"/>
      <c r="Z111" s="37"/>
      <c r="AA111" s="37"/>
      <c r="AB111" s="37"/>
      <c r="AC111" s="37"/>
      <c r="AD111" s="37"/>
      <c r="AE111" s="37" t="s">
        <v>102</v>
      </c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</row>
    <row r="112" spans="1:60">
      <c r="A112" s="249">
        <v>47</v>
      </c>
      <c r="B112" s="250" t="s">
        <v>262</v>
      </c>
      <c r="C112" s="251" t="s">
        <v>263</v>
      </c>
      <c r="D112" s="313" t="s">
        <v>107</v>
      </c>
      <c r="E112" s="253">
        <v>3.0190000000000002E-2</v>
      </c>
      <c r="F112" s="320">
        <f>H112+J112</f>
        <v>0</v>
      </c>
      <c r="G112" s="254">
        <f>ROUND(E112*F112,2)</f>
        <v>0</v>
      </c>
      <c r="H112" s="254"/>
      <c r="I112" s="254">
        <f>ROUND(E112*H112,2)</f>
        <v>0</v>
      </c>
      <c r="J112" s="254"/>
      <c r="K112" s="254">
        <f>ROUND(E112*J112,2)</f>
        <v>0</v>
      </c>
      <c r="L112" s="254">
        <v>15</v>
      </c>
      <c r="M112" s="254">
        <f>G112*(1+L112/100)</f>
        <v>0</v>
      </c>
      <c r="N112" s="313">
        <v>0</v>
      </c>
      <c r="O112" s="313">
        <f>ROUND(E112*N112,5)</f>
        <v>0</v>
      </c>
      <c r="P112" s="313">
        <v>0</v>
      </c>
      <c r="Q112" s="313">
        <f>ROUND(E112*P112,5)</f>
        <v>0</v>
      </c>
      <c r="R112" s="39"/>
      <c r="S112" s="39"/>
      <c r="T112" s="41"/>
      <c r="U112" s="39" t="e">
        <f>SUM(U113:U117)</f>
        <v>#REF!</v>
      </c>
      <c r="AE112" s="29" t="s">
        <v>98</v>
      </c>
    </row>
    <row r="113" spans="1:60" ht="14.5" outlineLevel="1">
      <c r="A113" s="255" t="s">
        <v>97</v>
      </c>
      <c r="B113" s="256" t="s">
        <v>44</v>
      </c>
      <c r="C113" s="257" t="s">
        <v>43</v>
      </c>
      <c r="D113" s="317"/>
      <c r="E113" s="259"/>
      <c r="F113" s="260"/>
      <c r="G113" s="260">
        <f>SUMIF(AE114:AE119,"&lt;&gt;NOR",G114:G119)</f>
        <v>0</v>
      </c>
      <c r="H113" s="260"/>
      <c r="I113" s="260">
        <f>SUM(I114:I119)</f>
        <v>0</v>
      </c>
      <c r="J113" s="260"/>
      <c r="K113" s="260">
        <f>SUM(K114:K119)</f>
        <v>0</v>
      </c>
      <c r="L113" s="260"/>
      <c r="M113" s="260">
        <f>SUM(M114:M119)</f>
        <v>0</v>
      </c>
      <c r="N113" s="317"/>
      <c r="O113" s="317">
        <f>SUM(O114:O119)</f>
        <v>0.25375999999999999</v>
      </c>
      <c r="P113" s="317"/>
      <c r="Q113" s="317">
        <f>SUM(Q114:Q119)</f>
        <v>0</v>
      </c>
      <c r="R113" s="34"/>
      <c r="S113" s="34"/>
      <c r="T113" s="36">
        <v>0.19500000000000001</v>
      </c>
      <c r="U113" s="34" t="e">
        <f>ROUND(#REF!*T113,2)</f>
        <v>#REF!</v>
      </c>
      <c r="V113" s="37"/>
      <c r="W113" s="37"/>
      <c r="X113" s="37"/>
      <c r="Y113" s="37"/>
      <c r="Z113" s="37"/>
      <c r="AA113" s="37"/>
      <c r="AB113" s="37"/>
      <c r="AC113" s="37"/>
      <c r="AD113" s="37"/>
      <c r="AE113" s="37" t="s">
        <v>102</v>
      </c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</row>
    <row r="114" spans="1:60" outlineLevel="1">
      <c r="A114" s="249">
        <v>48</v>
      </c>
      <c r="B114" s="250" t="s">
        <v>270</v>
      </c>
      <c r="C114" s="251" t="s">
        <v>271</v>
      </c>
      <c r="D114" s="313" t="s">
        <v>121</v>
      </c>
      <c r="E114" s="253">
        <v>39.1</v>
      </c>
      <c r="F114" s="320">
        <f>H114+J114</f>
        <v>0</v>
      </c>
      <c r="G114" s="254">
        <f>ROUND(E114*F114,2)</f>
        <v>0</v>
      </c>
      <c r="H114" s="254"/>
      <c r="I114" s="254">
        <f>ROUND(E114*H114,2)</f>
        <v>0</v>
      </c>
      <c r="J114" s="254"/>
      <c r="K114" s="254">
        <f>ROUND(E114*J114,2)</f>
        <v>0</v>
      </c>
      <c r="L114" s="254">
        <v>15</v>
      </c>
      <c r="M114" s="254">
        <f>G114*(1+L114/100)</f>
        <v>0</v>
      </c>
      <c r="N114" s="313">
        <v>1.0000000000000001E-5</v>
      </c>
      <c r="O114" s="313">
        <f>ROUND(E114*N114,5)</f>
        <v>3.8999999999999999E-4</v>
      </c>
      <c r="P114" s="313">
        <v>0</v>
      </c>
      <c r="Q114" s="313">
        <f>ROUND(E114*P114,5)</f>
        <v>0</v>
      </c>
      <c r="R114" s="34"/>
      <c r="S114" s="34"/>
      <c r="T114" s="36"/>
      <c r="U114" s="34"/>
      <c r="V114" s="37"/>
      <c r="W114" s="37"/>
      <c r="X114" s="37"/>
      <c r="Y114" s="37"/>
      <c r="Z114" s="37"/>
      <c r="AA114" s="37"/>
      <c r="AB114" s="37"/>
      <c r="AC114" s="37"/>
      <c r="AD114" s="37"/>
      <c r="AE114" s="37" t="s">
        <v>104</v>
      </c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8" t="e">
        <f>#REF!</f>
        <v>#REF!</v>
      </c>
      <c r="BB114" s="37"/>
      <c r="BC114" s="37"/>
      <c r="BD114" s="37"/>
      <c r="BE114" s="37"/>
      <c r="BF114" s="37"/>
      <c r="BG114" s="37"/>
      <c r="BH114" s="37"/>
    </row>
    <row r="115" spans="1:60" outlineLevel="1">
      <c r="A115" s="249"/>
      <c r="B115" s="250"/>
      <c r="C115" s="314" t="s">
        <v>2093</v>
      </c>
      <c r="D115" s="315"/>
      <c r="E115" s="316">
        <v>39.1</v>
      </c>
      <c r="F115" s="254"/>
      <c r="G115" s="254"/>
      <c r="H115" s="254"/>
      <c r="I115" s="254"/>
      <c r="J115" s="254"/>
      <c r="K115" s="254"/>
      <c r="L115" s="254"/>
      <c r="M115" s="254"/>
      <c r="N115" s="313"/>
      <c r="O115" s="313"/>
      <c r="P115" s="313"/>
      <c r="Q115" s="313"/>
      <c r="R115" s="34"/>
      <c r="S115" s="34"/>
      <c r="T115" s="36"/>
      <c r="U115" s="34"/>
      <c r="V115" s="37"/>
      <c r="W115" s="37"/>
      <c r="X115" s="37"/>
      <c r="Y115" s="37"/>
      <c r="Z115" s="37"/>
      <c r="AA115" s="37"/>
      <c r="AB115" s="37"/>
      <c r="AC115" s="37"/>
      <c r="AD115" s="37"/>
      <c r="AE115" s="37" t="s">
        <v>109</v>
      </c>
      <c r="AF115" s="37">
        <v>0</v>
      </c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</row>
    <row r="116" spans="1:60" outlineLevel="1">
      <c r="A116" s="249">
        <v>49</v>
      </c>
      <c r="B116" s="250" t="s">
        <v>903</v>
      </c>
      <c r="C116" s="251" t="s">
        <v>904</v>
      </c>
      <c r="D116" s="313" t="s">
        <v>121</v>
      </c>
      <c r="E116" s="253">
        <v>39.1</v>
      </c>
      <c r="F116" s="320">
        <f>H116+J116</f>
        <v>0</v>
      </c>
      <c r="G116" s="254">
        <f>ROUND(E116*F116,2)</f>
        <v>0</v>
      </c>
      <c r="H116" s="254"/>
      <c r="I116" s="254">
        <f>ROUND(E116*H116,2)</f>
        <v>0</v>
      </c>
      <c r="J116" s="254"/>
      <c r="K116" s="254">
        <f>ROUND(E116*J116,2)</f>
        <v>0</v>
      </c>
      <c r="L116" s="254">
        <v>15</v>
      </c>
      <c r="M116" s="254">
        <f>G116*(1+L116/100)</f>
        <v>0</v>
      </c>
      <c r="N116" s="313">
        <v>0</v>
      </c>
      <c r="O116" s="313">
        <f>ROUND(E116*N116,5)</f>
        <v>0</v>
      </c>
      <c r="P116" s="313">
        <v>0</v>
      </c>
      <c r="Q116" s="313">
        <f>ROUND(E116*P116,5)</f>
        <v>0</v>
      </c>
      <c r="R116" s="34"/>
      <c r="S116" s="34"/>
      <c r="T116" s="36">
        <v>0.29899999999999999</v>
      </c>
      <c r="U116" s="34" t="e">
        <f>ROUND(#REF!*T116,2)</f>
        <v>#REF!</v>
      </c>
      <c r="V116" s="37"/>
      <c r="W116" s="37"/>
      <c r="X116" s="37"/>
      <c r="Y116" s="37"/>
      <c r="Z116" s="37"/>
      <c r="AA116" s="37"/>
      <c r="AB116" s="37"/>
      <c r="AC116" s="37"/>
      <c r="AD116" s="37"/>
      <c r="AE116" s="37" t="s">
        <v>102</v>
      </c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</row>
    <row r="117" spans="1:60" outlineLevel="1">
      <c r="A117" s="249">
        <v>50</v>
      </c>
      <c r="B117" s="250" t="s">
        <v>2094</v>
      </c>
      <c r="C117" s="251" t="s">
        <v>2095</v>
      </c>
      <c r="D117" s="313" t="s">
        <v>121</v>
      </c>
      <c r="E117" s="253">
        <v>84.456000000000003</v>
      </c>
      <c r="F117" s="320">
        <f>H117+J117</f>
        <v>0</v>
      </c>
      <c r="G117" s="254">
        <f>ROUND(E117*F117,2)</f>
        <v>0</v>
      </c>
      <c r="H117" s="254"/>
      <c r="I117" s="254">
        <f>ROUND(E117*H117,2)</f>
        <v>0</v>
      </c>
      <c r="J117" s="254"/>
      <c r="K117" s="254">
        <f>ROUND(E117*J117,2)</f>
        <v>0</v>
      </c>
      <c r="L117" s="254">
        <v>15</v>
      </c>
      <c r="M117" s="254">
        <f>G117*(1+L117/100)</f>
        <v>0</v>
      </c>
      <c r="N117" s="313">
        <v>3.0000000000000001E-3</v>
      </c>
      <c r="O117" s="313">
        <f>ROUND(E117*N117,5)</f>
        <v>0.25336999999999998</v>
      </c>
      <c r="P117" s="313">
        <v>0</v>
      </c>
      <c r="Q117" s="313">
        <f>ROUND(E117*P117,5)</f>
        <v>0</v>
      </c>
      <c r="R117" s="34"/>
      <c r="S117" s="34"/>
      <c r="T117" s="36">
        <v>0.252</v>
      </c>
      <c r="U117" s="34" t="e">
        <f>ROUND(#REF!*T117,2)</f>
        <v>#REF!</v>
      </c>
      <c r="V117" s="37"/>
      <c r="W117" s="37"/>
      <c r="X117" s="37"/>
      <c r="Y117" s="37"/>
      <c r="Z117" s="37"/>
      <c r="AA117" s="37"/>
      <c r="AB117" s="37"/>
      <c r="AC117" s="37"/>
      <c r="AD117" s="37"/>
      <c r="AE117" s="37" t="s">
        <v>102</v>
      </c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</row>
    <row r="118" spans="1:60">
      <c r="A118" s="249"/>
      <c r="B118" s="250"/>
      <c r="C118" s="314" t="s">
        <v>2096</v>
      </c>
      <c r="D118" s="315"/>
      <c r="E118" s="316">
        <v>84.456000000000003</v>
      </c>
      <c r="F118" s="254"/>
      <c r="G118" s="254"/>
      <c r="H118" s="254"/>
      <c r="I118" s="254"/>
      <c r="J118" s="254"/>
      <c r="K118" s="254"/>
      <c r="L118" s="254"/>
      <c r="M118" s="254"/>
      <c r="N118" s="313"/>
      <c r="O118" s="313"/>
      <c r="P118" s="313"/>
      <c r="Q118" s="313"/>
      <c r="R118" s="39"/>
      <c r="S118" s="39"/>
      <c r="T118" s="41"/>
      <c r="U118" s="39" t="e">
        <f>SUM(U119:U135)</f>
        <v>#REF!</v>
      </c>
      <c r="AE118" s="29" t="s">
        <v>98</v>
      </c>
    </row>
    <row r="119" spans="1:60" outlineLevel="1">
      <c r="A119" s="249">
        <v>51</v>
      </c>
      <c r="B119" s="250" t="s">
        <v>272</v>
      </c>
      <c r="C119" s="251" t="s">
        <v>273</v>
      </c>
      <c r="D119" s="313" t="s">
        <v>107</v>
      </c>
      <c r="E119" s="253">
        <v>0.25375999999999999</v>
      </c>
      <c r="F119" s="320">
        <f>H119+J119</f>
        <v>0</v>
      </c>
      <c r="G119" s="254">
        <f>ROUND(E119*F119,2)</f>
        <v>0</v>
      </c>
      <c r="H119" s="254"/>
      <c r="I119" s="254">
        <f>ROUND(E119*H119,2)</f>
        <v>0</v>
      </c>
      <c r="J119" s="254"/>
      <c r="K119" s="254">
        <f>ROUND(E119*J119,2)</f>
        <v>0</v>
      </c>
      <c r="L119" s="254">
        <v>15</v>
      </c>
      <c r="M119" s="254">
        <f>G119*(1+L119/100)</f>
        <v>0</v>
      </c>
      <c r="N119" s="313">
        <v>0</v>
      </c>
      <c r="O119" s="313">
        <f>ROUND(E119*N119,5)</f>
        <v>0</v>
      </c>
      <c r="P119" s="313">
        <v>0</v>
      </c>
      <c r="Q119" s="313">
        <f>ROUND(E119*P119,5)</f>
        <v>0</v>
      </c>
      <c r="R119" s="34"/>
      <c r="S119" s="34"/>
      <c r="T119" s="36">
        <v>0.88</v>
      </c>
      <c r="U119" s="34" t="e">
        <f>ROUND(#REF!*T119,2)</f>
        <v>#REF!</v>
      </c>
      <c r="V119" s="37"/>
      <c r="W119" s="37"/>
      <c r="X119" s="37"/>
      <c r="Y119" s="37"/>
      <c r="Z119" s="37"/>
      <c r="AA119" s="37"/>
      <c r="AB119" s="37"/>
      <c r="AC119" s="37"/>
      <c r="AD119" s="37"/>
      <c r="AE119" s="37" t="s">
        <v>102</v>
      </c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</row>
    <row r="120" spans="1:60" ht="14.5" outlineLevel="1">
      <c r="A120" s="255" t="s">
        <v>97</v>
      </c>
      <c r="B120" s="256" t="s">
        <v>42</v>
      </c>
      <c r="C120" s="257" t="s">
        <v>41</v>
      </c>
      <c r="D120" s="317"/>
      <c r="E120" s="259"/>
      <c r="F120" s="260"/>
      <c r="G120" s="260">
        <f>SUMIF(AE121:AE125,"&lt;&gt;NOR",G121:G125)</f>
        <v>0</v>
      </c>
      <c r="H120" s="260"/>
      <c r="I120" s="260">
        <f>SUM(I121:I125)</f>
        <v>0</v>
      </c>
      <c r="J120" s="260"/>
      <c r="K120" s="260">
        <f>SUM(K121:K125)</f>
        <v>0</v>
      </c>
      <c r="L120" s="260"/>
      <c r="M120" s="260">
        <f>SUM(M121:M125)</f>
        <v>0</v>
      </c>
      <c r="N120" s="317"/>
      <c r="O120" s="317">
        <f>SUM(O121:O125)</f>
        <v>0.56755</v>
      </c>
      <c r="P120" s="317"/>
      <c r="Q120" s="317">
        <f>SUM(Q121:Q125)</f>
        <v>0.71640000000000004</v>
      </c>
      <c r="R120" s="34"/>
      <c r="S120" s="34"/>
      <c r="T120" s="36">
        <v>4.0199999999999996</v>
      </c>
      <c r="U120" s="34" t="e">
        <f>ROUND(#REF!*T120,2)</f>
        <v>#REF!</v>
      </c>
      <c r="V120" s="37"/>
      <c r="W120" s="37"/>
      <c r="X120" s="37"/>
      <c r="Y120" s="37"/>
      <c r="Z120" s="37"/>
      <c r="AA120" s="37"/>
      <c r="AB120" s="37"/>
      <c r="AC120" s="37"/>
      <c r="AD120" s="37"/>
      <c r="AE120" s="37" t="s">
        <v>102</v>
      </c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</row>
    <row r="121" spans="1:60" ht="12.5" customHeight="1" outlineLevel="1">
      <c r="A121" s="249">
        <v>52</v>
      </c>
      <c r="B121" s="250" t="s">
        <v>274</v>
      </c>
      <c r="C121" s="251" t="s">
        <v>275</v>
      </c>
      <c r="D121" s="313" t="s">
        <v>121</v>
      </c>
      <c r="E121" s="253">
        <v>39.799999999999997</v>
      </c>
      <c r="F121" s="320">
        <f>H121+J121</f>
        <v>0</v>
      </c>
      <c r="G121" s="254">
        <f>ROUND(E121*F121,2)</f>
        <v>0</v>
      </c>
      <c r="H121" s="254"/>
      <c r="I121" s="254">
        <f>ROUND(E121*H121,2)</f>
        <v>0</v>
      </c>
      <c r="J121" s="254"/>
      <c r="K121" s="254">
        <f>ROUND(E121*J121,2)</f>
        <v>0</v>
      </c>
      <c r="L121" s="254">
        <v>15</v>
      </c>
      <c r="M121" s="254">
        <f>G121*(1+L121/100)</f>
        <v>0</v>
      </c>
      <c r="N121" s="313">
        <v>0</v>
      </c>
      <c r="O121" s="313">
        <f>ROUND(E121*N121,5)</f>
        <v>0</v>
      </c>
      <c r="P121" s="313">
        <v>1.7999999999999999E-2</v>
      </c>
      <c r="Q121" s="313">
        <f>ROUND(E121*P121,5)</f>
        <v>0.71640000000000004</v>
      </c>
      <c r="R121" s="34"/>
      <c r="S121" s="34"/>
      <c r="T121" s="36">
        <v>1.86</v>
      </c>
      <c r="U121" s="34" t="e">
        <f>ROUND(#REF!*T121,2)</f>
        <v>#REF!</v>
      </c>
      <c r="V121" s="37"/>
      <c r="W121" s="37"/>
      <c r="X121" s="37"/>
      <c r="Y121" s="37"/>
      <c r="Z121" s="37"/>
      <c r="AA121" s="37"/>
      <c r="AB121" s="37"/>
      <c r="AC121" s="37"/>
      <c r="AD121" s="37"/>
      <c r="AE121" s="37" t="s">
        <v>102</v>
      </c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</row>
    <row r="122" spans="1:60" outlineLevel="1">
      <c r="A122" s="249"/>
      <c r="B122" s="250"/>
      <c r="C122" s="536" t="s">
        <v>906</v>
      </c>
      <c r="D122" s="537"/>
      <c r="E122" s="538"/>
      <c r="F122" s="539"/>
      <c r="G122" s="540"/>
      <c r="H122" s="254"/>
      <c r="I122" s="254"/>
      <c r="J122" s="254"/>
      <c r="K122" s="254"/>
      <c r="L122" s="254"/>
      <c r="M122" s="254"/>
      <c r="N122" s="313"/>
      <c r="O122" s="313"/>
      <c r="P122" s="313"/>
      <c r="Q122" s="313"/>
      <c r="R122" s="34"/>
      <c r="S122" s="34"/>
      <c r="T122" s="36">
        <v>0</v>
      </c>
      <c r="U122" s="34" t="e">
        <f>ROUND(#REF!*T122,2)</f>
        <v>#REF!</v>
      </c>
      <c r="V122" s="37"/>
      <c r="W122" s="37"/>
      <c r="X122" s="37"/>
      <c r="Y122" s="37"/>
      <c r="Z122" s="37"/>
      <c r="AA122" s="37"/>
      <c r="AB122" s="37"/>
      <c r="AC122" s="37"/>
      <c r="AD122" s="37"/>
      <c r="AE122" s="37" t="s">
        <v>113</v>
      </c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</row>
    <row r="123" spans="1:60" outlineLevel="1">
      <c r="A123" s="249"/>
      <c r="B123" s="250"/>
      <c r="C123" s="314" t="s">
        <v>2097</v>
      </c>
      <c r="D123" s="315"/>
      <c r="E123" s="316">
        <v>39.799999999999997</v>
      </c>
      <c r="F123" s="254"/>
      <c r="G123" s="254"/>
      <c r="H123" s="254"/>
      <c r="I123" s="254"/>
      <c r="J123" s="254"/>
      <c r="K123" s="254"/>
      <c r="L123" s="254"/>
      <c r="M123" s="254"/>
      <c r="N123" s="313"/>
      <c r="O123" s="313"/>
      <c r="P123" s="313"/>
      <c r="Q123" s="313"/>
      <c r="R123" s="34"/>
      <c r="S123" s="34"/>
      <c r="T123" s="36">
        <v>0</v>
      </c>
      <c r="U123" s="34" t="e">
        <f>ROUND(#REF!*T123,2)</f>
        <v>#REF!</v>
      </c>
      <c r="V123" s="37"/>
      <c r="W123" s="37"/>
      <c r="X123" s="37"/>
      <c r="Y123" s="37"/>
      <c r="Z123" s="37"/>
      <c r="AA123" s="37"/>
      <c r="AB123" s="37"/>
      <c r="AC123" s="37"/>
      <c r="AD123" s="37"/>
      <c r="AE123" s="37" t="s">
        <v>113</v>
      </c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</row>
    <row r="124" spans="1:60" ht="20" outlineLevel="1">
      <c r="A124" s="249">
        <v>53</v>
      </c>
      <c r="B124" s="250" t="s">
        <v>907</v>
      </c>
      <c r="C124" s="251" t="s">
        <v>908</v>
      </c>
      <c r="D124" s="313" t="s">
        <v>121</v>
      </c>
      <c r="E124" s="253">
        <v>39.799999999999997</v>
      </c>
      <c r="F124" s="320">
        <f>H124+J124</f>
        <v>0</v>
      </c>
      <c r="G124" s="254">
        <f>ROUND(E124*F124,2)</f>
        <v>0</v>
      </c>
      <c r="H124" s="254"/>
      <c r="I124" s="254">
        <f>ROUND(E124*H124,2)</f>
        <v>0</v>
      </c>
      <c r="J124" s="254"/>
      <c r="K124" s="254">
        <f>ROUND(E124*J124,2)</f>
        <v>0</v>
      </c>
      <c r="L124" s="254">
        <v>15</v>
      </c>
      <c r="M124" s="254">
        <f>G124*(1+L124/100)</f>
        <v>0</v>
      </c>
      <c r="N124" s="313">
        <v>0</v>
      </c>
      <c r="O124" s="313">
        <f>ROUND(E124*N124,5)</f>
        <v>0</v>
      </c>
      <c r="P124" s="313">
        <v>0</v>
      </c>
      <c r="Q124" s="313">
        <f>ROUND(E124*P124,5)</f>
        <v>0</v>
      </c>
      <c r="R124" s="34"/>
      <c r="S124" s="34"/>
      <c r="T124" s="36">
        <v>0</v>
      </c>
      <c r="U124" s="34" t="e">
        <f>ROUND(#REF!*T124,2)</f>
        <v>#REF!</v>
      </c>
      <c r="V124" s="37"/>
      <c r="W124" s="37"/>
      <c r="X124" s="37"/>
      <c r="Y124" s="37"/>
      <c r="Z124" s="37"/>
      <c r="AA124" s="37"/>
      <c r="AB124" s="37"/>
      <c r="AC124" s="37"/>
      <c r="AD124" s="37"/>
      <c r="AE124" s="37" t="s">
        <v>113</v>
      </c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</row>
    <row r="125" spans="1:60" ht="20" outlineLevel="1">
      <c r="A125" s="249">
        <v>54</v>
      </c>
      <c r="B125" s="250" t="s">
        <v>909</v>
      </c>
      <c r="C125" s="251" t="s">
        <v>910</v>
      </c>
      <c r="D125" s="313" t="s">
        <v>121</v>
      </c>
      <c r="E125" s="253">
        <v>39.799999999999997</v>
      </c>
      <c r="F125" s="320">
        <f>H125+J125</f>
        <v>0</v>
      </c>
      <c r="G125" s="254">
        <f>ROUND(E125*F125,2)</f>
        <v>0</v>
      </c>
      <c r="H125" s="254"/>
      <c r="I125" s="254">
        <f>ROUND(E125*H125,2)</f>
        <v>0</v>
      </c>
      <c r="J125" s="254"/>
      <c r="K125" s="254">
        <f>ROUND(E125*J125,2)</f>
        <v>0</v>
      </c>
      <c r="L125" s="254">
        <v>15</v>
      </c>
      <c r="M125" s="254">
        <f>G125*(1+L125/100)</f>
        <v>0</v>
      </c>
      <c r="N125" s="313">
        <v>1.426E-2</v>
      </c>
      <c r="O125" s="313">
        <f>ROUND(E125*N125,5)</f>
        <v>0.56755</v>
      </c>
      <c r="P125" s="313">
        <v>0</v>
      </c>
      <c r="Q125" s="313">
        <f>ROUND(E125*P125,5)</f>
        <v>0</v>
      </c>
      <c r="R125" s="34"/>
      <c r="S125" s="34"/>
      <c r="T125" s="36">
        <v>0</v>
      </c>
      <c r="U125" s="34" t="e">
        <f>ROUND(#REF!*T125,2)</f>
        <v>#REF!</v>
      </c>
      <c r="V125" s="37"/>
      <c r="W125" s="37"/>
      <c r="X125" s="37"/>
      <c r="Y125" s="37"/>
      <c r="Z125" s="37"/>
      <c r="AA125" s="37"/>
      <c r="AB125" s="37"/>
      <c r="AC125" s="37"/>
      <c r="AD125" s="37"/>
      <c r="AE125" s="37" t="s">
        <v>113</v>
      </c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</row>
    <row r="126" spans="1:60" ht="14.5" outlineLevel="1">
      <c r="A126" s="255" t="s">
        <v>97</v>
      </c>
      <c r="B126" s="256" t="s">
        <v>40</v>
      </c>
      <c r="C126" s="257" t="s">
        <v>39</v>
      </c>
      <c r="D126" s="317"/>
      <c r="E126" s="259"/>
      <c r="F126" s="260"/>
      <c r="G126" s="260">
        <f>SUMIF(AE127:AE143,"&lt;&gt;NOR",G127:G143)</f>
        <v>0</v>
      </c>
      <c r="H126" s="260"/>
      <c r="I126" s="260">
        <f>SUM(I127:I143)</f>
        <v>0</v>
      </c>
      <c r="J126" s="260"/>
      <c r="K126" s="260">
        <f>SUM(K127:K143)</f>
        <v>0</v>
      </c>
      <c r="L126" s="260"/>
      <c r="M126" s="260">
        <f>SUM(M127:M143)</f>
        <v>0</v>
      </c>
      <c r="N126" s="317"/>
      <c r="O126" s="317">
        <f>SUM(O127:O143)</f>
        <v>0.14955000000000002</v>
      </c>
      <c r="P126" s="317"/>
      <c r="Q126" s="317">
        <f>SUM(Q127:Q143)</f>
        <v>0.25409999999999999</v>
      </c>
      <c r="R126" s="34"/>
      <c r="S126" s="34"/>
      <c r="T126" s="36">
        <v>0</v>
      </c>
      <c r="U126" s="34" t="e">
        <f>ROUND(#REF!*T126,2)</f>
        <v>#REF!</v>
      </c>
      <c r="V126" s="37"/>
      <c r="W126" s="37"/>
      <c r="X126" s="37"/>
      <c r="Y126" s="37"/>
      <c r="Z126" s="37"/>
      <c r="AA126" s="37"/>
      <c r="AB126" s="37"/>
      <c r="AC126" s="37"/>
      <c r="AD126" s="37"/>
      <c r="AE126" s="37" t="s">
        <v>113</v>
      </c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</row>
    <row r="127" spans="1:60" outlineLevel="1">
      <c r="A127" s="249">
        <v>55</v>
      </c>
      <c r="B127" s="250" t="s">
        <v>279</v>
      </c>
      <c r="C127" s="251" t="s">
        <v>817</v>
      </c>
      <c r="D127" s="313" t="s">
        <v>101</v>
      </c>
      <c r="E127" s="253">
        <v>1</v>
      </c>
      <c r="F127" s="320">
        <f t="shared" ref="F127:F134" si="0">H127+J127</f>
        <v>0</v>
      </c>
      <c r="G127" s="254">
        <f t="shared" ref="G127:G134" si="1">ROUND(E127*F127,2)</f>
        <v>0</v>
      </c>
      <c r="H127" s="254"/>
      <c r="I127" s="254">
        <f t="shared" ref="I127:I134" si="2">ROUND(E127*H127,2)</f>
        <v>0</v>
      </c>
      <c r="J127" s="254"/>
      <c r="K127" s="254">
        <f t="shared" ref="K127:K134" si="3">ROUND(E127*J127,2)</f>
        <v>0</v>
      </c>
      <c r="L127" s="254">
        <v>15</v>
      </c>
      <c r="M127" s="254">
        <f t="shared" ref="M127:M134" si="4">G127*(1+L127/100)</f>
        <v>0</v>
      </c>
      <c r="N127" s="313">
        <v>0</v>
      </c>
      <c r="O127" s="313">
        <f t="shared" ref="O127:O134" si="5">ROUND(E127*N127,5)</f>
        <v>0</v>
      </c>
      <c r="P127" s="313">
        <v>0.16600000000000001</v>
      </c>
      <c r="Q127" s="313">
        <f t="shared" ref="Q127:Q134" si="6">ROUND(E127*P127,5)</f>
        <v>0.16600000000000001</v>
      </c>
      <c r="R127" s="34"/>
      <c r="S127" s="34"/>
      <c r="T127" s="36"/>
      <c r="U127" s="34"/>
      <c r="V127" s="37"/>
      <c r="W127" s="37"/>
      <c r="X127" s="37"/>
      <c r="Y127" s="37"/>
      <c r="Z127" s="37"/>
      <c r="AA127" s="37"/>
      <c r="AB127" s="37"/>
      <c r="AC127" s="37"/>
      <c r="AD127" s="37"/>
      <c r="AE127" s="37" t="s">
        <v>104</v>
      </c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8" t="e">
        <f>#REF!</f>
        <v>#REF!</v>
      </c>
      <c r="BB127" s="37"/>
      <c r="BC127" s="37"/>
      <c r="BD127" s="37"/>
      <c r="BE127" s="37"/>
      <c r="BF127" s="37"/>
      <c r="BG127" s="37"/>
      <c r="BH127" s="37"/>
    </row>
    <row r="128" spans="1:60" outlineLevel="1">
      <c r="A128" s="249">
        <v>56</v>
      </c>
      <c r="B128" s="250" t="s">
        <v>281</v>
      </c>
      <c r="C128" s="251" t="s">
        <v>282</v>
      </c>
      <c r="D128" s="313" t="s">
        <v>101</v>
      </c>
      <c r="E128" s="253">
        <v>2</v>
      </c>
      <c r="F128" s="320">
        <f t="shared" si="0"/>
        <v>0</v>
      </c>
      <c r="G128" s="254">
        <f t="shared" si="1"/>
        <v>0</v>
      </c>
      <c r="H128" s="254"/>
      <c r="I128" s="254">
        <f t="shared" si="2"/>
        <v>0</v>
      </c>
      <c r="J128" s="254"/>
      <c r="K128" s="254">
        <f t="shared" si="3"/>
        <v>0</v>
      </c>
      <c r="L128" s="254">
        <v>15</v>
      </c>
      <c r="M128" s="254">
        <f t="shared" si="4"/>
        <v>0</v>
      </c>
      <c r="N128" s="313">
        <v>2.0000000000000002E-5</v>
      </c>
      <c r="O128" s="313">
        <f t="shared" si="5"/>
        <v>4.0000000000000003E-5</v>
      </c>
      <c r="P128" s="313">
        <v>0</v>
      </c>
      <c r="Q128" s="313">
        <f t="shared" si="6"/>
        <v>0</v>
      </c>
      <c r="R128" s="34"/>
      <c r="S128" s="34"/>
      <c r="T128" s="36"/>
      <c r="U128" s="34"/>
      <c r="V128" s="37"/>
      <c r="W128" s="37"/>
      <c r="X128" s="37"/>
      <c r="Y128" s="37"/>
      <c r="Z128" s="37"/>
      <c r="AA128" s="37"/>
      <c r="AB128" s="37"/>
      <c r="AC128" s="37"/>
      <c r="AD128" s="37"/>
      <c r="AE128" s="37" t="s">
        <v>104</v>
      </c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8" t="e">
        <f>#REF!</f>
        <v>#REF!</v>
      </c>
      <c r="BB128" s="37"/>
      <c r="BC128" s="37"/>
      <c r="BD128" s="37"/>
      <c r="BE128" s="37"/>
      <c r="BF128" s="37"/>
      <c r="BG128" s="37"/>
      <c r="BH128" s="37"/>
    </row>
    <row r="129" spans="1:60" ht="20" outlineLevel="1">
      <c r="A129" s="249">
        <v>57</v>
      </c>
      <c r="B129" s="250" t="s">
        <v>911</v>
      </c>
      <c r="C129" s="251" t="s">
        <v>912</v>
      </c>
      <c r="D129" s="313" t="s">
        <v>101</v>
      </c>
      <c r="E129" s="253">
        <v>1</v>
      </c>
      <c r="F129" s="320">
        <f t="shared" si="0"/>
        <v>0</v>
      </c>
      <c r="G129" s="254">
        <f t="shared" si="1"/>
        <v>0</v>
      </c>
      <c r="H129" s="254"/>
      <c r="I129" s="254">
        <f t="shared" si="2"/>
        <v>0</v>
      </c>
      <c r="J129" s="254"/>
      <c r="K129" s="254">
        <f t="shared" si="3"/>
        <v>0</v>
      </c>
      <c r="L129" s="254">
        <v>15</v>
      </c>
      <c r="M129" s="254">
        <f t="shared" si="4"/>
        <v>0</v>
      </c>
      <c r="N129" s="313">
        <v>2.9170000000000001E-2</v>
      </c>
      <c r="O129" s="313">
        <f t="shared" si="5"/>
        <v>2.9170000000000001E-2</v>
      </c>
      <c r="P129" s="313">
        <v>0</v>
      </c>
      <c r="Q129" s="313">
        <f t="shared" si="6"/>
        <v>0</v>
      </c>
      <c r="R129" s="34"/>
      <c r="S129" s="34"/>
      <c r="T129" s="36">
        <v>0</v>
      </c>
      <c r="U129" s="34" t="e">
        <f>ROUND(#REF!*T129,2)</f>
        <v>#REF!</v>
      </c>
      <c r="V129" s="37"/>
      <c r="W129" s="37"/>
      <c r="X129" s="37"/>
      <c r="Y129" s="37"/>
      <c r="Z129" s="37"/>
      <c r="AA129" s="37"/>
      <c r="AB129" s="37"/>
      <c r="AC129" s="37"/>
      <c r="AD129" s="37"/>
      <c r="AE129" s="37" t="s">
        <v>113</v>
      </c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</row>
    <row r="130" spans="1:60" ht="20" outlineLevel="1">
      <c r="A130" s="249">
        <v>58</v>
      </c>
      <c r="B130" s="250" t="s">
        <v>290</v>
      </c>
      <c r="C130" s="251" t="s">
        <v>291</v>
      </c>
      <c r="D130" s="313" t="s">
        <v>101</v>
      </c>
      <c r="E130" s="253">
        <v>2</v>
      </c>
      <c r="F130" s="320">
        <f t="shared" si="0"/>
        <v>0</v>
      </c>
      <c r="G130" s="254">
        <f t="shared" si="1"/>
        <v>0</v>
      </c>
      <c r="H130" s="254"/>
      <c r="I130" s="254">
        <f t="shared" si="2"/>
        <v>0</v>
      </c>
      <c r="J130" s="254"/>
      <c r="K130" s="254">
        <f t="shared" si="3"/>
        <v>0</v>
      </c>
      <c r="L130" s="254">
        <v>15</v>
      </c>
      <c r="M130" s="254">
        <f t="shared" si="4"/>
        <v>0</v>
      </c>
      <c r="N130" s="313">
        <v>1.6E-2</v>
      </c>
      <c r="O130" s="313">
        <f t="shared" si="5"/>
        <v>3.2000000000000001E-2</v>
      </c>
      <c r="P130" s="313">
        <v>0</v>
      </c>
      <c r="Q130" s="313">
        <f t="shared" si="6"/>
        <v>0</v>
      </c>
      <c r="R130" s="34"/>
      <c r="S130" s="34"/>
      <c r="T130" s="36">
        <v>0.39</v>
      </c>
      <c r="U130" s="34" t="e">
        <f>ROUND(#REF!*T130,2)</f>
        <v>#REF!</v>
      </c>
      <c r="V130" s="37"/>
      <c r="W130" s="37"/>
      <c r="X130" s="37"/>
      <c r="Y130" s="37"/>
      <c r="Z130" s="37"/>
      <c r="AA130" s="37"/>
      <c r="AB130" s="37"/>
      <c r="AC130" s="37"/>
      <c r="AD130" s="37"/>
      <c r="AE130" s="37" t="s">
        <v>102</v>
      </c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</row>
    <row r="131" spans="1:60" ht="20" outlineLevel="1">
      <c r="A131" s="249">
        <v>59</v>
      </c>
      <c r="B131" s="250" t="s">
        <v>292</v>
      </c>
      <c r="C131" s="251" t="s">
        <v>293</v>
      </c>
      <c r="D131" s="313" t="s">
        <v>101</v>
      </c>
      <c r="E131" s="253">
        <v>1</v>
      </c>
      <c r="F131" s="320">
        <f t="shared" si="0"/>
        <v>0</v>
      </c>
      <c r="G131" s="254">
        <f t="shared" si="1"/>
        <v>0</v>
      </c>
      <c r="H131" s="254"/>
      <c r="I131" s="254">
        <f t="shared" si="2"/>
        <v>0</v>
      </c>
      <c r="J131" s="254"/>
      <c r="K131" s="254">
        <f t="shared" si="3"/>
        <v>0</v>
      </c>
      <c r="L131" s="254">
        <v>15</v>
      </c>
      <c r="M131" s="254">
        <f t="shared" si="4"/>
        <v>0</v>
      </c>
      <c r="N131" s="313">
        <v>0.02</v>
      </c>
      <c r="O131" s="313">
        <f t="shared" si="5"/>
        <v>0.02</v>
      </c>
      <c r="P131" s="313">
        <v>0</v>
      </c>
      <c r="Q131" s="313">
        <f t="shared" si="6"/>
        <v>0</v>
      </c>
      <c r="R131" s="34"/>
      <c r="S131" s="34"/>
      <c r="T131" s="36">
        <v>0.28000000000000003</v>
      </c>
      <c r="U131" s="34" t="e">
        <f>ROUND(#REF!*T131,2)</f>
        <v>#REF!</v>
      </c>
      <c r="V131" s="37"/>
      <c r="W131" s="37"/>
      <c r="X131" s="37"/>
      <c r="Y131" s="37"/>
      <c r="Z131" s="37"/>
      <c r="AA131" s="37"/>
      <c r="AB131" s="37"/>
      <c r="AC131" s="37"/>
      <c r="AD131" s="37"/>
      <c r="AE131" s="37" t="s">
        <v>102</v>
      </c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</row>
    <row r="132" spans="1:60" ht="20" outlineLevel="1">
      <c r="A132" s="249">
        <v>60</v>
      </c>
      <c r="B132" s="250" t="s">
        <v>913</v>
      </c>
      <c r="C132" s="251" t="s">
        <v>914</v>
      </c>
      <c r="D132" s="313" t="s">
        <v>101</v>
      </c>
      <c r="E132" s="253">
        <v>1</v>
      </c>
      <c r="F132" s="320">
        <f t="shared" si="0"/>
        <v>0</v>
      </c>
      <c r="G132" s="254">
        <f t="shared" si="1"/>
        <v>0</v>
      </c>
      <c r="H132" s="254"/>
      <c r="I132" s="254">
        <f t="shared" si="2"/>
        <v>0</v>
      </c>
      <c r="J132" s="254"/>
      <c r="K132" s="254">
        <f t="shared" si="3"/>
        <v>0</v>
      </c>
      <c r="L132" s="254">
        <v>15</v>
      </c>
      <c r="M132" s="254">
        <f t="shared" si="4"/>
        <v>0</v>
      </c>
      <c r="N132" s="313">
        <v>1.9E-2</v>
      </c>
      <c r="O132" s="313">
        <f t="shared" si="5"/>
        <v>1.9E-2</v>
      </c>
      <c r="P132" s="313">
        <v>0</v>
      </c>
      <c r="Q132" s="313">
        <f t="shared" si="6"/>
        <v>0</v>
      </c>
      <c r="R132" s="34"/>
      <c r="S132" s="34"/>
      <c r="T132" s="36"/>
      <c r="U132" s="34"/>
      <c r="V132" s="37"/>
      <c r="W132" s="37"/>
      <c r="X132" s="37"/>
      <c r="Y132" s="37"/>
      <c r="Z132" s="37"/>
      <c r="AA132" s="37"/>
      <c r="AB132" s="37"/>
      <c r="AC132" s="37"/>
      <c r="AD132" s="37"/>
      <c r="AE132" s="37" t="s">
        <v>109</v>
      </c>
      <c r="AF132" s="37">
        <v>0</v>
      </c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</row>
    <row r="133" spans="1:60" ht="20" outlineLevel="1">
      <c r="A133" s="249">
        <v>61</v>
      </c>
      <c r="B133" s="250" t="s">
        <v>294</v>
      </c>
      <c r="C133" s="251" t="s">
        <v>295</v>
      </c>
      <c r="D133" s="313" t="s">
        <v>101</v>
      </c>
      <c r="E133" s="253">
        <v>1</v>
      </c>
      <c r="F133" s="320">
        <f t="shared" si="0"/>
        <v>0</v>
      </c>
      <c r="G133" s="254">
        <f t="shared" si="1"/>
        <v>0</v>
      </c>
      <c r="H133" s="254"/>
      <c r="I133" s="254">
        <f t="shared" si="2"/>
        <v>0</v>
      </c>
      <c r="J133" s="254"/>
      <c r="K133" s="254">
        <f t="shared" si="3"/>
        <v>0</v>
      </c>
      <c r="L133" s="254">
        <v>15</v>
      </c>
      <c r="M133" s="254">
        <f t="shared" si="4"/>
        <v>0</v>
      </c>
      <c r="N133" s="313">
        <v>1.4999999999999999E-2</v>
      </c>
      <c r="O133" s="313">
        <f t="shared" si="5"/>
        <v>1.4999999999999999E-2</v>
      </c>
      <c r="P133" s="313">
        <v>0</v>
      </c>
      <c r="Q133" s="313">
        <f t="shared" si="6"/>
        <v>0</v>
      </c>
      <c r="R133" s="34"/>
      <c r="S133" s="34"/>
      <c r="T133" s="36">
        <v>10.728</v>
      </c>
      <c r="U133" s="34" t="e">
        <f>ROUND(#REF!*T133,2)</f>
        <v>#REF!</v>
      </c>
      <c r="V133" s="37"/>
      <c r="W133" s="37"/>
      <c r="X133" s="37"/>
      <c r="Y133" s="37"/>
      <c r="Z133" s="37"/>
      <c r="AA133" s="37"/>
      <c r="AB133" s="37"/>
      <c r="AC133" s="37"/>
      <c r="AD133" s="37"/>
      <c r="AE133" s="37" t="s">
        <v>102</v>
      </c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</row>
    <row r="134" spans="1:60" ht="20.5" customHeight="1" outlineLevel="1">
      <c r="A134" s="249">
        <v>62</v>
      </c>
      <c r="B134" s="250" t="s">
        <v>296</v>
      </c>
      <c r="C134" s="251" t="s">
        <v>915</v>
      </c>
      <c r="D134" s="313" t="s">
        <v>101</v>
      </c>
      <c r="E134" s="253">
        <v>1</v>
      </c>
      <c r="F134" s="320">
        <f t="shared" si="0"/>
        <v>0</v>
      </c>
      <c r="G134" s="254">
        <f t="shared" si="1"/>
        <v>0</v>
      </c>
      <c r="H134" s="254"/>
      <c r="I134" s="254">
        <f t="shared" si="2"/>
        <v>0</v>
      </c>
      <c r="J134" s="254"/>
      <c r="K134" s="254">
        <f t="shared" si="3"/>
        <v>0</v>
      </c>
      <c r="L134" s="254">
        <v>15</v>
      </c>
      <c r="M134" s="254">
        <f t="shared" si="4"/>
        <v>0</v>
      </c>
      <c r="N134" s="313">
        <v>1.7000000000000001E-2</v>
      </c>
      <c r="O134" s="313">
        <f t="shared" si="5"/>
        <v>1.7000000000000001E-2</v>
      </c>
      <c r="P134" s="313">
        <v>0</v>
      </c>
      <c r="Q134" s="313">
        <f t="shared" si="6"/>
        <v>0</v>
      </c>
      <c r="R134" s="34"/>
      <c r="S134" s="34"/>
      <c r="T134" s="36"/>
      <c r="U134" s="34"/>
      <c r="V134" s="37"/>
      <c r="W134" s="37"/>
      <c r="X134" s="37"/>
      <c r="Y134" s="37"/>
      <c r="Z134" s="37"/>
      <c r="AA134" s="37"/>
      <c r="AB134" s="37"/>
      <c r="AC134" s="37"/>
      <c r="AD134" s="37"/>
      <c r="AE134" s="37" t="s">
        <v>104</v>
      </c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8" t="e">
        <f>#REF!</f>
        <v>#REF!</v>
      </c>
      <c r="BB134" s="37"/>
      <c r="BC134" s="37"/>
      <c r="BD134" s="37"/>
      <c r="BE134" s="37"/>
      <c r="BF134" s="37"/>
      <c r="BG134" s="37"/>
      <c r="BH134" s="37"/>
    </row>
    <row r="135" spans="1:60" ht="12.5" customHeight="1" outlineLevel="1">
      <c r="A135" s="249"/>
      <c r="B135" s="250"/>
      <c r="C135" s="536" t="s">
        <v>299</v>
      </c>
      <c r="D135" s="537"/>
      <c r="E135" s="538"/>
      <c r="F135" s="539"/>
      <c r="G135" s="540"/>
      <c r="H135" s="254"/>
      <c r="I135" s="254"/>
      <c r="J135" s="254"/>
      <c r="K135" s="254"/>
      <c r="L135" s="254"/>
      <c r="M135" s="254"/>
      <c r="N135" s="313"/>
      <c r="O135" s="313"/>
      <c r="P135" s="313"/>
      <c r="Q135" s="313"/>
      <c r="R135" s="34"/>
      <c r="S135" s="34"/>
      <c r="T135" s="36">
        <v>2.2549999999999999</v>
      </c>
      <c r="U135" s="34" t="e">
        <f>ROUND(#REF!*T135,2)</f>
        <v>#REF!</v>
      </c>
      <c r="V135" s="37"/>
      <c r="W135" s="37"/>
      <c r="X135" s="37"/>
      <c r="Y135" s="37"/>
      <c r="Z135" s="37"/>
      <c r="AA135" s="37"/>
      <c r="AB135" s="37"/>
      <c r="AC135" s="37"/>
      <c r="AD135" s="37"/>
      <c r="AE135" s="37" t="s">
        <v>102</v>
      </c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</row>
    <row r="136" spans="1:60">
      <c r="A136" s="249"/>
      <c r="B136" s="250"/>
      <c r="C136" s="536" t="s">
        <v>300</v>
      </c>
      <c r="D136" s="537"/>
      <c r="E136" s="538"/>
      <c r="F136" s="539"/>
      <c r="G136" s="540"/>
      <c r="H136" s="254"/>
      <c r="I136" s="254"/>
      <c r="J136" s="254"/>
      <c r="K136" s="254"/>
      <c r="L136" s="254"/>
      <c r="M136" s="254"/>
      <c r="N136" s="313"/>
      <c r="O136" s="313"/>
      <c r="P136" s="313"/>
      <c r="Q136" s="313"/>
      <c r="R136" s="39"/>
      <c r="S136" s="39"/>
      <c r="T136" s="41"/>
      <c r="U136" s="39" t="e">
        <f>SUM(U137:U148)</f>
        <v>#REF!</v>
      </c>
      <c r="AE136" s="29" t="s">
        <v>98</v>
      </c>
    </row>
    <row r="137" spans="1:60" ht="20" outlineLevel="1">
      <c r="A137" s="249">
        <v>63</v>
      </c>
      <c r="B137" s="250" t="s">
        <v>296</v>
      </c>
      <c r="C137" s="251" t="s">
        <v>916</v>
      </c>
      <c r="D137" s="313" t="s">
        <v>308</v>
      </c>
      <c r="E137" s="253">
        <v>1</v>
      </c>
      <c r="F137" s="320">
        <f>H137+J137</f>
        <v>0</v>
      </c>
      <c r="G137" s="254">
        <f>ROUND(E137*F137,2)</f>
        <v>0</v>
      </c>
      <c r="H137" s="254"/>
      <c r="I137" s="254">
        <f>ROUND(E137*H137,2)</f>
        <v>0</v>
      </c>
      <c r="J137" s="254"/>
      <c r="K137" s="254">
        <f>ROUND(E137*J137,2)</f>
        <v>0</v>
      </c>
      <c r="L137" s="254">
        <v>15</v>
      </c>
      <c r="M137" s="254">
        <f>G137*(1+L137/100)</f>
        <v>0</v>
      </c>
      <c r="N137" s="313">
        <v>1.7000000000000001E-2</v>
      </c>
      <c r="O137" s="313">
        <f>ROUND(E137*N137,5)</f>
        <v>1.7000000000000001E-2</v>
      </c>
      <c r="P137" s="313">
        <v>0</v>
      </c>
      <c r="Q137" s="313">
        <f>ROUND(E137*P137,5)</f>
        <v>0</v>
      </c>
      <c r="R137" s="34"/>
      <c r="S137" s="34"/>
      <c r="T137" s="36">
        <v>1.6E-2</v>
      </c>
      <c r="U137" s="34" t="e">
        <f>ROUND(#REF!*T137,2)</f>
        <v>#REF!</v>
      </c>
      <c r="V137" s="37"/>
      <c r="W137" s="37"/>
      <c r="X137" s="37"/>
      <c r="Y137" s="37"/>
      <c r="Z137" s="37"/>
      <c r="AA137" s="37"/>
      <c r="AB137" s="37"/>
      <c r="AC137" s="37"/>
      <c r="AD137" s="37"/>
      <c r="AE137" s="37" t="s">
        <v>102</v>
      </c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</row>
    <row r="138" spans="1:60" outlineLevel="1">
      <c r="A138" s="249">
        <v>64</v>
      </c>
      <c r="B138" s="250" t="s">
        <v>917</v>
      </c>
      <c r="C138" s="251" t="s">
        <v>918</v>
      </c>
      <c r="D138" s="313" t="s">
        <v>101</v>
      </c>
      <c r="E138" s="253">
        <v>1</v>
      </c>
      <c r="F138" s="320">
        <f>H138+J138</f>
        <v>0</v>
      </c>
      <c r="G138" s="254">
        <f>ROUND(E138*F138,2)</f>
        <v>0</v>
      </c>
      <c r="H138" s="254"/>
      <c r="I138" s="254">
        <f>ROUND(E138*H138,2)</f>
        <v>0</v>
      </c>
      <c r="J138" s="254"/>
      <c r="K138" s="254">
        <f>ROUND(E138*J138,2)</f>
        <v>0</v>
      </c>
      <c r="L138" s="254">
        <v>15</v>
      </c>
      <c r="M138" s="254">
        <f>G138*(1+L138/100)</f>
        <v>0</v>
      </c>
      <c r="N138" s="313">
        <v>0</v>
      </c>
      <c r="O138" s="313">
        <f>ROUND(E138*N138,5)</f>
        <v>0</v>
      </c>
      <c r="P138" s="313">
        <v>8.8099999999999998E-2</v>
      </c>
      <c r="Q138" s="313">
        <f>ROUND(E138*P138,5)</f>
        <v>8.8099999999999998E-2</v>
      </c>
      <c r="R138" s="34"/>
      <c r="S138" s="34"/>
      <c r="T138" s="36"/>
      <c r="U138" s="34"/>
      <c r="V138" s="37"/>
      <c r="W138" s="37"/>
      <c r="X138" s="37"/>
      <c r="Y138" s="37"/>
      <c r="Z138" s="37"/>
      <c r="AA138" s="37"/>
      <c r="AB138" s="37"/>
      <c r="AC138" s="37"/>
      <c r="AD138" s="37"/>
      <c r="AE138" s="37" t="s">
        <v>109</v>
      </c>
      <c r="AF138" s="37">
        <v>0</v>
      </c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</row>
    <row r="139" spans="1:60" ht="20" outlineLevel="1">
      <c r="A139" s="249">
        <v>65</v>
      </c>
      <c r="B139" s="250" t="s">
        <v>302</v>
      </c>
      <c r="C139" s="251" t="s">
        <v>818</v>
      </c>
      <c r="D139" s="313" t="s">
        <v>304</v>
      </c>
      <c r="E139" s="253">
        <v>1.6</v>
      </c>
      <c r="F139" s="320">
        <f>H139+J139</f>
        <v>0</v>
      </c>
      <c r="G139" s="254">
        <f>ROUND(E139*F139,2)</f>
        <v>0</v>
      </c>
      <c r="H139" s="254"/>
      <c r="I139" s="254">
        <f>ROUND(E139*H139,2)</f>
        <v>0</v>
      </c>
      <c r="J139" s="254"/>
      <c r="K139" s="254">
        <f>ROUND(E139*J139,2)</f>
        <v>0</v>
      </c>
      <c r="L139" s="254">
        <v>15</v>
      </c>
      <c r="M139" s="254">
        <f>G139*(1+L139/100)</f>
        <v>0</v>
      </c>
      <c r="N139" s="313">
        <v>2.1000000000000001E-4</v>
      </c>
      <c r="O139" s="313">
        <f>ROUND(E139*N139,5)</f>
        <v>3.4000000000000002E-4</v>
      </c>
      <c r="P139" s="313">
        <v>0</v>
      </c>
      <c r="Q139" s="313">
        <f>ROUND(E139*P139,5)</f>
        <v>0</v>
      </c>
      <c r="R139" s="34"/>
      <c r="S139" s="34"/>
      <c r="T139" s="36">
        <v>0.05</v>
      </c>
      <c r="U139" s="34" t="e">
        <f>ROUND(#REF!*T139,2)</f>
        <v>#REF!</v>
      </c>
      <c r="V139" s="37"/>
      <c r="W139" s="37"/>
      <c r="X139" s="37"/>
      <c r="Y139" s="37"/>
      <c r="Z139" s="37"/>
      <c r="AA139" s="37"/>
      <c r="AB139" s="37"/>
      <c r="AC139" s="37"/>
      <c r="AD139" s="37"/>
      <c r="AE139" s="37" t="s">
        <v>102</v>
      </c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</row>
    <row r="140" spans="1:60" outlineLevel="1">
      <c r="A140" s="249"/>
      <c r="B140" s="250"/>
      <c r="C140" s="314" t="s">
        <v>919</v>
      </c>
      <c r="D140" s="315"/>
      <c r="E140" s="316">
        <v>1.6</v>
      </c>
      <c r="F140" s="254"/>
      <c r="G140" s="254"/>
      <c r="H140" s="254"/>
      <c r="I140" s="254"/>
      <c r="J140" s="254"/>
      <c r="K140" s="254"/>
      <c r="L140" s="254"/>
      <c r="M140" s="254"/>
      <c r="N140" s="313"/>
      <c r="O140" s="313"/>
      <c r="P140" s="313"/>
      <c r="Q140" s="313"/>
      <c r="R140" s="34"/>
      <c r="S140" s="34"/>
      <c r="T140" s="36">
        <v>0.98599999999999999</v>
      </c>
      <c r="U140" s="34" t="e">
        <f>ROUND(#REF!*T140,2)</f>
        <v>#REF!</v>
      </c>
      <c r="V140" s="37"/>
      <c r="W140" s="37"/>
      <c r="X140" s="37"/>
      <c r="Y140" s="37"/>
      <c r="Z140" s="37"/>
      <c r="AA140" s="37"/>
      <c r="AB140" s="37"/>
      <c r="AC140" s="37"/>
      <c r="AD140" s="37"/>
      <c r="AE140" s="37" t="s">
        <v>102</v>
      </c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</row>
    <row r="141" spans="1:60" ht="12.5" customHeight="1" outlineLevel="1">
      <c r="A141" s="249">
        <v>66</v>
      </c>
      <c r="B141" s="250" t="s">
        <v>306</v>
      </c>
      <c r="C141" s="251" t="s">
        <v>307</v>
      </c>
      <c r="D141" s="313" t="s">
        <v>308</v>
      </c>
      <c r="E141" s="253">
        <v>1</v>
      </c>
      <c r="F141" s="320">
        <f>H141+J141</f>
        <v>0</v>
      </c>
      <c r="G141" s="254">
        <f>ROUND(E141*F141,2)</f>
        <v>0</v>
      </c>
      <c r="H141" s="254"/>
      <c r="I141" s="254">
        <f>ROUND(E141*H141,2)</f>
        <v>0</v>
      </c>
      <c r="J141" s="254"/>
      <c r="K141" s="254">
        <f>ROUND(E141*J141,2)</f>
        <v>0</v>
      </c>
      <c r="L141" s="254">
        <v>15</v>
      </c>
      <c r="M141" s="254">
        <f>G141*(1+L141/100)</f>
        <v>0</v>
      </c>
      <c r="N141" s="313">
        <v>0</v>
      </c>
      <c r="O141" s="313">
        <f>ROUND(E141*N141,5)</f>
        <v>0</v>
      </c>
      <c r="P141" s="313">
        <v>0</v>
      </c>
      <c r="Q141" s="313">
        <f>ROUND(E141*P141,5)</f>
        <v>0</v>
      </c>
      <c r="R141" s="34"/>
      <c r="S141" s="34"/>
      <c r="T141" s="36">
        <v>0</v>
      </c>
      <c r="U141" s="34" t="e">
        <f>ROUND(#REF!*T141,2)</f>
        <v>#REF!</v>
      </c>
      <c r="V141" s="37"/>
      <c r="W141" s="37"/>
      <c r="X141" s="37"/>
      <c r="Y141" s="37"/>
      <c r="Z141" s="37"/>
      <c r="AA141" s="37"/>
      <c r="AB141" s="37"/>
      <c r="AC141" s="37"/>
      <c r="AD141" s="37"/>
      <c r="AE141" s="37" t="s">
        <v>113</v>
      </c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</row>
    <row r="142" spans="1:60" outlineLevel="1">
      <c r="A142" s="249"/>
      <c r="B142" s="250"/>
      <c r="C142" s="536" t="s">
        <v>309</v>
      </c>
      <c r="D142" s="537"/>
      <c r="E142" s="538"/>
      <c r="F142" s="539"/>
      <c r="G142" s="540"/>
      <c r="H142" s="254"/>
      <c r="I142" s="254"/>
      <c r="J142" s="254"/>
      <c r="K142" s="254"/>
      <c r="L142" s="254"/>
      <c r="M142" s="254"/>
      <c r="N142" s="313"/>
      <c r="O142" s="313"/>
      <c r="P142" s="313"/>
      <c r="Q142" s="313"/>
      <c r="R142" s="34"/>
      <c r="S142" s="34"/>
      <c r="T142" s="36"/>
      <c r="U142" s="34"/>
      <c r="V142" s="37"/>
      <c r="W142" s="37"/>
      <c r="X142" s="37"/>
      <c r="Y142" s="37"/>
      <c r="Z142" s="37"/>
      <c r="AA142" s="37"/>
      <c r="AB142" s="37"/>
      <c r="AC142" s="37"/>
      <c r="AD142" s="37"/>
      <c r="AE142" s="37" t="s">
        <v>109</v>
      </c>
      <c r="AF142" s="37">
        <v>0</v>
      </c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</row>
    <row r="143" spans="1:60" outlineLevel="1">
      <c r="A143" s="249">
        <v>67</v>
      </c>
      <c r="B143" s="250" t="s">
        <v>310</v>
      </c>
      <c r="C143" s="251" t="s">
        <v>311</v>
      </c>
      <c r="D143" s="313" t="s">
        <v>107</v>
      </c>
      <c r="E143" s="253">
        <v>0.14954999999999999</v>
      </c>
      <c r="F143" s="320">
        <f>H143+J143</f>
        <v>0</v>
      </c>
      <c r="G143" s="254">
        <f>ROUND(E143*F143,2)</f>
        <v>0</v>
      </c>
      <c r="H143" s="254"/>
      <c r="I143" s="254">
        <f>ROUND(E143*H143,2)</f>
        <v>0</v>
      </c>
      <c r="J143" s="254"/>
      <c r="K143" s="254">
        <f>ROUND(E143*J143,2)</f>
        <v>0</v>
      </c>
      <c r="L143" s="254">
        <v>15</v>
      </c>
      <c r="M143" s="254">
        <f>G143*(1+L143/100)</f>
        <v>0</v>
      </c>
      <c r="N143" s="313">
        <v>0</v>
      </c>
      <c r="O143" s="313">
        <f>ROUND(E143*N143,5)</f>
        <v>0</v>
      </c>
      <c r="P143" s="313">
        <v>0</v>
      </c>
      <c r="Q143" s="313">
        <f>ROUND(E143*P143,5)</f>
        <v>0</v>
      </c>
      <c r="R143" s="34"/>
      <c r="S143" s="34"/>
      <c r="T143" s="36"/>
      <c r="U143" s="34"/>
      <c r="V143" s="37"/>
      <c r="W143" s="37"/>
      <c r="X143" s="37"/>
      <c r="Y143" s="37"/>
      <c r="Z143" s="37"/>
      <c r="AA143" s="37"/>
      <c r="AB143" s="37"/>
      <c r="AC143" s="37"/>
      <c r="AD143" s="37"/>
      <c r="AE143" s="37" t="s">
        <v>109</v>
      </c>
      <c r="AF143" s="37">
        <v>0</v>
      </c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</row>
    <row r="144" spans="1:60" ht="14.5" outlineLevel="1">
      <c r="A144" s="255" t="s">
        <v>97</v>
      </c>
      <c r="B144" s="256" t="s">
        <v>38</v>
      </c>
      <c r="C144" s="257" t="s">
        <v>37</v>
      </c>
      <c r="D144" s="317"/>
      <c r="E144" s="259"/>
      <c r="F144" s="260"/>
      <c r="G144" s="260">
        <f>SUMIF(AE145:AE153,"&lt;&gt;NOR",G145:G153)</f>
        <v>0</v>
      </c>
      <c r="H144" s="260"/>
      <c r="I144" s="260">
        <f>SUM(I145:I153)</f>
        <v>0</v>
      </c>
      <c r="J144" s="260"/>
      <c r="K144" s="260">
        <f>SUM(K145:K153)</f>
        <v>0</v>
      </c>
      <c r="L144" s="260"/>
      <c r="M144" s="260">
        <f>SUM(M145:M153)</f>
        <v>0</v>
      </c>
      <c r="N144" s="317"/>
      <c r="O144" s="317">
        <f>SUM(O145:O153)</f>
        <v>0.13421999999999998</v>
      </c>
      <c r="P144" s="317"/>
      <c r="Q144" s="317">
        <f>SUM(Q145:Q153)</f>
        <v>0</v>
      </c>
      <c r="R144" s="34"/>
      <c r="S144" s="34"/>
      <c r="T144" s="36">
        <v>0</v>
      </c>
      <c r="U144" s="34" t="e">
        <f>ROUND(#REF!*T144,2)</f>
        <v>#REF!</v>
      </c>
      <c r="V144" s="37"/>
      <c r="W144" s="37"/>
      <c r="X144" s="37"/>
      <c r="Y144" s="37"/>
      <c r="Z144" s="37"/>
      <c r="AA144" s="37"/>
      <c r="AB144" s="37"/>
      <c r="AC144" s="37"/>
      <c r="AD144" s="37"/>
      <c r="AE144" s="37" t="s">
        <v>102</v>
      </c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</row>
    <row r="145" spans="1:60" outlineLevel="1">
      <c r="A145" s="249">
        <v>68</v>
      </c>
      <c r="B145" s="250" t="s">
        <v>312</v>
      </c>
      <c r="C145" s="251" t="s">
        <v>313</v>
      </c>
      <c r="D145" s="313" t="s">
        <v>121</v>
      </c>
      <c r="E145" s="253">
        <v>5.05</v>
      </c>
      <c r="F145" s="320">
        <f>H145+J145</f>
        <v>0</v>
      </c>
      <c r="G145" s="254">
        <f>ROUND(E145*F145,2)</f>
        <v>0</v>
      </c>
      <c r="H145" s="254"/>
      <c r="I145" s="254">
        <f>ROUND(E145*H145,2)</f>
        <v>0</v>
      </c>
      <c r="J145" s="254"/>
      <c r="K145" s="254">
        <f>ROUND(E145*J145,2)</f>
        <v>0</v>
      </c>
      <c r="L145" s="254">
        <v>15</v>
      </c>
      <c r="M145" s="254">
        <f>G145*(1+L145/100)</f>
        <v>0</v>
      </c>
      <c r="N145" s="313">
        <v>0</v>
      </c>
      <c r="O145" s="313">
        <f>ROUND(E145*N145,5)</f>
        <v>0</v>
      </c>
      <c r="P145" s="313">
        <v>0</v>
      </c>
      <c r="Q145" s="313">
        <f>ROUND(E145*P145,5)</f>
        <v>0</v>
      </c>
      <c r="R145" s="34"/>
      <c r="S145" s="34"/>
      <c r="T145" s="36">
        <v>0.23599999999999999</v>
      </c>
      <c r="U145" s="34" t="e">
        <f>ROUND(#REF!*T145,2)</f>
        <v>#REF!</v>
      </c>
      <c r="V145" s="37"/>
      <c r="W145" s="37"/>
      <c r="X145" s="37"/>
      <c r="Y145" s="37"/>
      <c r="Z145" s="37"/>
      <c r="AA145" s="37"/>
      <c r="AB145" s="37"/>
      <c r="AC145" s="37"/>
      <c r="AD145" s="37"/>
      <c r="AE145" s="37" t="s">
        <v>102</v>
      </c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</row>
    <row r="146" spans="1:60" outlineLevel="1">
      <c r="A146" s="249"/>
      <c r="B146" s="250"/>
      <c r="C146" s="314" t="s">
        <v>2018</v>
      </c>
      <c r="D146" s="315"/>
      <c r="E146" s="316">
        <v>5.05</v>
      </c>
      <c r="F146" s="254"/>
      <c r="G146" s="254"/>
      <c r="H146" s="254"/>
      <c r="I146" s="254"/>
      <c r="J146" s="254"/>
      <c r="K146" s="254"/>
      <c r="L146" s="254"/>
      <c r="M146" s="254"/>
      <c r="N146" s="313"/>
      <c r="O146" s="313"/>
      <c r="P146" s="313"/>
      <c r="Q146" s="313"/>
      <c r="R146" s="34"/>
      <c r="S146" s="34"/>
      <c r="T146" s="36"/>
      <c r="U146" s="34"/>
      <c r="V146" s="37"/>
      <c r="W146" s="37"/>
      <c r="X146" s="37"/>
      <c r="Y146" s="37"/>
      <c r="Z146" s="37"/>
      <c r="AA146" s="37"/>
      <c r="AB146" s="37"/>
      <c r="AC146" s="37"/>
      <c r="AD146" s="37"/>
      <c r="AE146" s="37" t="s">
        <v>109</v>
      </c>
      <c r="AF146" s="37">
        <v>0</v>
      </c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</row>
    <row r="147" spans="1:60" ht="20" outlineLevel="1">
      <c r="A147" s="249">
        <v>69</v>
      </c>
      <c r="B147" s="250" t="s">
        <v>314</v>
      </c>
      <c r="C147" s="251" t="s">
        <v>315</v>
      </c>
      <c r="D147" s="313" t="s">
        <v>121</v>
      </c>
      <c r="E147" s="253">
        <v>5.05</v>
      </c>
      <c r="F147" s="320">
        <f>H147+J147</f>
        <v>0</v>
      </c>
      <c r="G147" s="254">
        <f>ROUND(E147*F147,2)</f>
        <v>0</v>
      </c>
      <c r="H147" s="254"/>
      <c r="I147" s="254">
        <f>ROUND(E147*H147,2)</f>
        <v>0</v>
      </c>
      <c r="J147" s="254"/>
      <c r="K147" s="254">
        <f>ROUND(E147*J147,2)</f>
        <v>0</v>
      </c>
      <c r="L147" s="254">
        <v>15</v>
      </c>
      <c r="M147" s="254">
        <f>G147*(1+L147/100)</f>
        <v>0</v>
      </c>
      <c r="N147" s="313">
        <v>2.1000000000000001E-4</v>
      </c>
      <c r="O147" s="313">
        <f>ROUND(E147*N147,5)</f>
        <v>1.06E-3</v>
      </c>
      <c r="P147" s="313">
        <v>0</v>
      </c>
      <c r="Q147" s="313">
        <f>ROUND(E147*P147,5)</f>
        <v>0</v>
      </c>
      <c r="R147" s="34"/>
      <c r="S147" s="34"/>
      <c r="T147" s="36">
        <v>0.12</v>
      </c>
      <c r="U147" s="34" t="e">
        <f>ROUND(#REF!*T147,2)</f>
        <v>#REF!</v>
      </c>
      <c r="V147" s="37"/>
      <c r="W147" s="37"/>
      <c r="X147" s="37"/>
      <c r="Y147" s="37"/>
      <c r="Z147" s="37"/>
      <c r="AA147" s="37"/>
      <c r="AB147" s="37"/>
      <c r="AC147" s="37"/>
      <c r="AD147" s="37"/>
      <c r="AE147" s="37" t="s">
        <v>102</v>
      </c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</row>
    <row r="148" spans="1:60" ht="20" outlineLevel="1">
      <c r="A148" s="249">
        <v>70</v>
      </c>
      <c r="B148" s="250" t="s">
        <v>316</v>
      </c>
      <c r="C148" s="251" t="s">
        <v>317</v>
      </c>
      <c r="D148" s="313" t="s">
        <v>121</v>
      </c>
      <c r="E148" s="253">
        <v>5.05</v>
      </c>
      <c r="F148" s="320">
        <f>H148+J148</f>
        <v>0</v>
      </c>
      <c r="G148" s="254">
        <f>ROUND(E148*F148,2)</f>
        <v>0</v>
      </c>
      <c r="H148" s="254"/>
      <c r="I148" s="254">
        <f>ROUND(E148*H148,2)</f>
        <v>0</v>
      </c>
      <c r="J148" s="254"/>
      <c r="K148" s="254">
        <f>ROUND(E148*J148,2)</f>
        <v>0</v>
      </c>
      <c r="L148" s="254">
        <v>15</v>
      </c>
      <c r="M148" s="254">
        <f>G148*(1+L148/100)</f>
        <v>0</v>
      </c>
      <c r="N148" s="313">
        <v>3.7100000000000002E-3</v>
      </c>
      <c r="O148" s="313">
        <f>ROUND(E148*N148,5)</f>
        <v>1.874E-2</v>
      </c>
      <c r="P148" s="313">
        <v>0</v>
      </c>
      <c r="Q148" s="313">
        <f>ROUND(E148*P148,5)</f>
        <v>0</v>
      </c>
      <c r="R148" s="34"/>
      <c r="S148" s="34"/>
      <c r="T148" s="36">
        <v>1.5980000000000001</v>
      </c>
      <c r="U148" s="34" t="e">
        <f>ROUND(#REF!*T148,2)</f>
        <v>#REF!</v>
      </c>
      <c r="V148" s="37"/>
      <c r="W148" s="37"/>
      <c r="X148" s="37"/>
      <c r="Y148" s="37"/>
      <c r="Z148" s="37"/>
      <c r="AA148" s="37"/>
      <c r="AB148" s="37"/>
      <c r="AC148" s="37"/>
      <c r="AD148" s="37"/>
      <c r="AE148" s="37" t="s">
        <v>102</v>
      </c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</row>
    <row r="149" spans="1:60">
      <c r="A149" s="249"/>
      <c r="B149" s="250"/>
      <c r="C149" s="314" t="s">
        <v>2019</v>
      </c>
      <c r="D149" s="315"/>
      <c r="E149" s="316">
        <v>5.05</v>
      </c>
      <c r="F149" s="254"/>
      <c r="G149" s="254"/>
      <c r="H149" s="254"/>
      <c r="I149" s="254"/>
      <c r="J149" s="254"/>
      <c r="K149" s="254"/>
      <c r="L149" s="254"/>
      <c r="M149" s="254"/>
      <c r="N149" s="313"/>
      <c r="O149" s="313"/>
      <c r="P149" s="313"/>
      <c r="Q149" s="313"/>
      <c r="R149" s="39"/>
      <c r="S149" s="39"/>
      <c r="T149" s="41"/>
      <c r="U149" s="39" t="e">
        <f>SUM(U150:U165)</f>
        <v>#REF!</v>
      </c>
      <c r="AE149" s="29" t="s">
        <v>98</v>
      </c>
    </row>
    <row r="150" spans="1:60" outlineLevel="1">
      <c r="A150" s="249">
        <v>71</v>
      </c>
      <c r="B150" s="250" t="s">
        <v>318</v>
      </c>
      <c r="C150" s="251" t="s">
        <v>319</v>
      </c>
      <c r="D150" s="313" t="s">
        <v>121</v>
      </c>
      <c r="E150" s="253">
        <v>5.4539999999999997</v>
      </c>
      <c r="F150" s="320">
        <f>H150+J150</f>
        <v>0</v>
      </c>
      <c r="G150" s="254">
        <f>ROUND(E150*F150,2)</f>
        <v>0</v>
      </c>
      <c r="H150" s="254"/>
      <c r="I150" s="254">
        <f>ROUND(E150*H150,2)</f>
        <v>0</v>
      </c>
      <c r="J150" s="254"/>
      <c r="K150" s="254">
        <f>ROUND(E150*J150,2)</f>
        <v>0</v>
      </c>
      <c r="L150" s="254">
        <v>15</v>
      </c>
      <c r="M150" s="254">
        <f>G150*(1+L150/100)</f>
        <v>0</v>
      </c>
      <c r="N150" s="313">
        <v>2.07E-2</v>
      </c>
      <c r="O150" s="313">
        <f>ROUND(E150*N150,5)</f>
        <v>0.1129</v>
      </c>
      <c r="P150" s="313">
        <v>0</v>
      </c>
      <c r="Q150" s="313">
        <f>ROUND(E150*P150,5)</f>
        <v>0</v>
      </c>
      <c r="R150" s="34"/>
      <c r="S150" s="34"/>
      <c r="T150" s="36">
        <v>0.24</v>
      </c>
      <c r="U150" s="34" t="e">
        <f>ROUND(#REF!*T150,2)</f>
        <v>#REF!</v>
      </c>
      <c r="V150" s="37"/>
      <c r="W150" s="37"/>
      <c r="X150" s="37"/>
      <c r="Y150" s="37"/>
      <c r="Z150" s="37"/>
      <c r="AA150" s="37"/>
      <c r="AB150" s="37"/>
      <c r="AC150" s="37"/>
      <c r="AD150" s="37"/>
      <c r="AE150" s="37" t="s">
        <v>102</v>
      </c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</row>
    <row r="151" spans="1:60" outlineLevel="1">
      <c r="A151" s="249"/>
      <c r="B151" s="250"/>
      <c r="C151" s="314" t="s">
        <v>2020</v>
      </c>
      <c r="D151" s="315"/>
      <c r="E151" s="316">
        <v>5.4539999999999997</v>
      </c>
      <c r="F151" s="254"/>
      <c r="G151" s="254"/>
      <c r="H151" s="254"/>
      <c r="I151" s="254"/>
      <c r="J151" s="254"/>
      <c r="K151" s="254"/>
      <c r="L151" s="254"/>
      <c r="M151" s="254"/>
      <c r="N151" s="313"/>
      <c r="O151" s="313"/>
      <c r="P151" s="313"/>
      <c r="Q151" s="313"/>
      <c r="R151" s="34"/>
      <c r="S151" s="34"/>
      <c r="T151" s="36"/>
      <c r="U151" s="34"/>
      <c r="V151" s="37"/>
      <c r="W151" s="37"/>
      <c r="X151" s="37"/>
      <c r="Y151" s="37"/>
      <c r="Z151" s="37"/>
      <c r="AA151" s="37"/>
      <c r="AB151" s="37"/>
      <c r="AC151" s="37"/>
      <c r="AD151" s="37"/>
      <c r="AE151" s="37" t="s">
        <v>109</v>
      </c>
      <c r="AF151" s="37">
        <v>0</v>
      </c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</row>
    <row r="152" spans="1:60" ht="20" outlineLevel="1">
      <c r="A152" s="249">
        <v>72</v>
      </c>
      <c r="B152" s="250" t="s">
        <v>320</v>
      </c>
      <c r="C152" s="251" t="s">
        <v>920</v>
      </c>
      <c r="D152" s="313" t="s">
        <v>121</v>
      </c>
      <c r="E152" s="253">
        <v>3.8</v>
      </c>
      <c r="F152" s="320">
        <f>H152+J152</f>
        <v>0</v>
      </c>
      <c r="G152" s="254">
        <f>ROUND(E152*F152,2)</f>
        <v>0</v>
      </c>
      <c r="H152" s="254"/>
      <c r="I152" s="254">
        <f>ROUND(E152*H152,2)</f>
        <v>0</v>
      </c>
      <c r="J152" s="254"/>
      <c r="K152" s="254">
        <f>ROUND(E152*J152,2)</f>
        <v>0</v>
      </c>
      <c r="L152" s="254">
        <v>15</v>
      </c>
      <c r="M152" s="254">
        <f>G152*(1+L152/100)</f>
        <v>0</v>
      </c>
      <c r="N152" s="313">
        <v>4.0000000000000002E-4</v>
      </c>
      <c r="O152" s="313">
        <f>ROUND(E152*N152,5)</f>
        <v>1.5200000000000001E-3</v>
      </c>
      <c r="P152" s="313">
        <v>0</v>
      </c>
      <c r="Q152" s="313">
        <f>ROUND(E152*P152,5)</f>
        <v>0</v>
      </c>
      <c r="R152" s="34"/>
      <c r="S152" s="34"/>
      <c r="T152" s="36">
        <v>0.03</v>
      </c>
      <c r="U152" s="34" t="e">
        <f>ROUND(#REF!*T152,2)</f>
        <v>#REF!</v>
      </c>
      <c r="V152" s="37"/>
      <c r="W152" s="37"/>
      <c r="X152" s="37"/>
      <c r="Y152" s="37"/>
      <c r="Z152" s="37"/>
      <c r="AA152" s="37"/>
      <c r="AB152" s="37"/>
      <c r="AC152" s="37"/>
      <c r="AD152" s="37"/>
      <c r="AE152" s="37" t="s">
        <v>102</v>
      </c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</row>
    <row r="153" spans="1:60" outlineLevel="1">
      <c r="A153" s="249">
        <v>73</v>
      </c>
      <c r="B153" s="250" t="s">
        <v>324</v>
      </c>
      <c r="C153" s="251" t="s">
        <v>325</v>
      </c>
      <c r="D153" s="313" t="s">
        <v>107</v>
      </c>
      <c r="E153" s="253">
        <v>0.13422000000000001</v>
      </c>
      <c r="F153" s="320">
        <f>H153+J153</f>
        <v>0</v>
      </c>
      <c r="G153" s="254">
        <f>ROUND(E153*F153,2)</f>
        <v>0</v>
      </c>
      <c r="H153" s="254"/>
      <c r="I153" s="254">
        <f>ROUND(E153*H153,2)</f>
        <v>0</v>
      </c>
      <c r="J153" s="254"/>
      <c r="K153" s="254">
        <f>ROUND(E153*J153,2)</f>
        <v>0</v>
      </c>
      <c r="L153" s="254">
        <v>15</v>
      </c>
      <c r="M153" s="254">
        <f>G153*(1+L153/100)</f>
        <v>0</v>
      </c>
      <c r="N153" s="313">
        <v>0</v>
      </c>
      <c r="O153" s="313">
        <f>ROUND(E153*N153,5)</f>
        <v>0</v>
      </c>
      <c r="P153" s="313">
        <v>0</v>
      </c>
      <c r="Q153" s="313">
        <f>ROUND(E153*P153,5)</f>
        <v>0</v>
      </c>
      <c r="R153" s="34"/>
      <c r="S153" s="34"/>
      <c r="T153" s="36">
        <v>0.34</v>
      </c>
      <c r="U153" s="34" t="e">
        <f>ROUND(#REF!*T153,2)</f>
        <v>#REF!</v>
      </c>
      <c r="V153" s="37"/>
      <c r="W153" s="37"/>
      <c r="X153" s="37"/>
      <c r="Y153" s="37"/>
      <c r="Z153" s="37"/>
      <c r="AA153" s="37"/>
      <c r="AB153" s="37"/>
      <c r="AC153" s="37"/>
      <c r="AD153" s="37"/>
      <c r="AE153" s="37" t="s">
        <v>102</v>
      </c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</row>
    <row r="154" spans="1:60" ht="14.5" outlineLevel="1">
      <c r="A154" s="255" t="s">
        <v>97</v>
      </c>
      <c r="B154" s="256" t="s">
        <v>36</v>
      </c>
      <c r="C154" s="257" t="s">
        <v>35</v>
      </c>
      <c r="D154" s="317"/>
      <c r="E154" s="259"/>
      <c r="F154" s="260"/>
      <c r="G154" s="260">
        <f>SUMIF(AE155:AE165,"&lt;&gt;NOR",G155:G165)</f>
        <v>0</v>
      </c>
      <c r="H154" s="260"/>
      <c r="I154" s="260">
        <f>SUM(I155:I165)</f>
        <v>0</v>
      </c>
      <c r="J154" s="260"/>
      <c r="K154" s="260">
        <f>SUM(K155:K165)</f>
        <v>0</v>
      </c>
      <c r="L154" s="260"/>
      <c r="M154" s="260">
        <f>SUM(M155:M165)</f>
        <v>0</v>
      </c>
      <c r="N154" s="317"/>
      <c r="O154" s="317">
        <f>SUM(O155:O165)</f>
        <v>0.32074000000000003</v>
      </c>
      <c r="P154" s="317"/>
      <c r="Q154" s="317">
        <f>SUM(Q155:Q165)</f>
        <v>0.73799999999999999</v>
      </c>
      <c r="R154" s="34"/>
      <c r="S154" s="34"/>
      <c r="T154" s="36"/>
      <c r="U154" s="34"/>
      <c r="V154" s="37"/>
      <c r="W154" s="37"/>
      <c r="X154" s="37"/>
      <c r="Y154" s="37"/>
      <c r="Z154" s="37"/>
      <c r="AA154" s="37"/>
      <c r="AB154" s="37"/>
      <c r="AC154" s="37"/>
      <c r="AD154" s="37"/>
      <c r="AE154" s="37" t="s">
        <v>104</v>
      </c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8" t="e">
        <f>#REF!</f>
        <v>#REF!</v>
      </c>
      <c r="BB154" s="37"/>
      <c r="BC154" s="37"/>
      <c r="BD154" s="37"/>
      <c r="BE154" s="37"/>
      <c r="BF154" s="37"/>
      <c r="BG154" s="37"/>
      <c r="BH154" s="37"/>
    </row>
    <row r="155" spans="1:60" outlineLevel="1">
      <c r="A155" s="249">
        <v>74</v>
      </c>
      <c r="B155" s="250" t="s">
        <v>326</v>
      </c>
      <c r="C155" s="251" t="s">
        <v>327</v>
      </c>
      <c r="D155" s="313" t="s">
        <v>121</v>
      </c>
      <c r="E155" s="253">
        <v>36.9</v>
      </c>
      <c r="F155" s="320">
        <f>H155+J155</f>
        <v>0</v>
      </c>
      <c r="G155" s="254">
        <f>ROUND(E155*F155,2)</f>
        <v>0</v>
      </c>
      <c r="H155" s="254"/>
      <c r="I155" s="254">
        <f>ROUND(E155*H155,2)</f>
        <v>0</v>
      </c>
      <c r="J155" s="254"/>
      <c r="K155" s="254">
        <f>ROUND(E155*J155,2)</f>
        <v>0</v>
      </c>
      <c r="L155" s="254">
        <v>15</v>
      </c>
      <c r="M155" s="254">
        <f>G155*(1+L155/100)</f>
        <v>0</v>
      </c>
      <c r="N155" s="313">
        <v>0</v>
      </c>
      <c r="O155" s="313">
        <f>ROUND(E155*N155,5)</f>
        <v>0</v>
      </c>
      <c r="P155" s="313">
        <v>0.02</v>
      </c>
      <c r="Q155" s="313">
        <f>ROUND(E155*P155,5)</f>
        <v>0.73799999999999999</v>
      </c>
      <c r="R155" s="34"/>
      <c r="S155" s="34"/>
      <c r="T155" s="36">
        <v>0.152</v>
      </c>
      <c r="U155" s="34" t="e">
        <f>ROUND(#REF!*T155,2)</f>
        <v>#REF!</v>
      </c>
      <c r="V155" s="37"/>
      <c r="W155" s="37"/>
      <c r="X155" s="37"/>
      <c r="Y155" s="37"/>
      <c r="Z155" s="37"/>
      <c r="AA155" s="37"/>
      <c r="AB155" s="37"/>
      <c r="AC155" s="37"/>
      <c r="AD155" s="37"/>
      <c r="AE155" s="37" t="s">
        <v>102</v>
      </c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</row>
    <row r="156" spans="1:60" outlineLevel="1">
      <c r="A156" s="249"/>
      <c r="B156" s="250"/>
      <c r="C156" s="314" t="s">
        <v>2098</v>
      </c>
      <c r="D156" s="315"/>
      <c r="E156" s="316">
        <v>36.9</v>
      </c>
      <c r="F156" s="254"/>
      <c r="G156" s="254"/>
      <c r="H156" s="254"/>
      <c r="I156" s="254"/>
      <c r="J156" s="254"/>
      <c r="K156" s="254"/>
      <c r="L156" s="254"/>
      <c r="M156" s="254"/>
      <c r="N156" s="313"/>
      <c r="O156" s="313"/>
      <c r="P156" s="313"/>
      <c r="Q156" s="313"/>
      <c r="R156" s="34"/>
      <c r="S156" s="34"/>
      <c r="T156" s="36">
        <v>0.152</v>
      </c>
      <c r="U156" s="34" t="e">
        <f>ROUND(#REF!*T156,2)</f>
        <v>#REF!</v>
      </c>
      <c r="V156" s="37"/>
      <c r="W156" s="37"/>
      <c r="X156" s="37"/>
      <c r="Y156" s="37"/>
      <c r="Z156" s="37"/>
      <c r="AA156" s="37"/>
      <c r="AB156" s="37"/>
      <c r="AC156" s="37"/>
      <c r="AD156" s="37"/>
      <c r="AE156" s="37" t="s">
        <v>102</v>
      </c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</row>
    <row r="157" spans="1:60" outlineLevel="1">
      <c r="A157" s="249">
        <v>75</v>
      </c>
      <c r="B157" s="250" t="s">
        <v>330</v>
      </c>
      <c r="C157" s="251" t="s">
        <v>331</v>
      </c>
      <c r="D157" s="313" t="s">
        <v>121</v>
      </c>
      <c r="E157" s="253">
        <v>35.299999999999997</v>
      </c>
      <c r="F157" s="320">
        <f>H157+J157</f>
        <v>0</v>
      </c>
      <c r="G157" s="254">
        <f>ROUND(E157*F157,2)</f>
        <v>0</v>
      </c>
      <c r="H157" s="254"/>
      <c r="I157" s="254">
        <f>ROUND(E157*H157,2)</f>
        <v>0</v>
      </c>
      <c r="J157" s="254"/>
      <c r="K157" s="254">
        <f>ROUND(E157*J157,2)</f>
        <v>0</v>
      </c>
      <c r="L157" s="254">
        <v>15</v>
      </c>
      <c r="M157" s="254">
        <f>G157*(1+L157/100)</f>
        <v>0</v>
      </c>
      <c r="N157" s="313">
        <v>0</v>
      </c>
      <c r="O157" s="313">
        <f>ROUND(E157*N157,5)</f>
        <v>0</v>
      </c>
      <c r="P157" s="313">
        <v>0</v>
      </c>
      <c r="Q157" s="313">
        <f>ROUND(E157*P157,5)</f>
        <v>0</v>
      </c>
      <c r="R157" s="34"/>
      <c r="S157" s="34"/>
      <c r="T157" s="36"/>
      <c r="U157" s="34"/>
      <c r="V157" s="37"/>
      <c r="W157" s="37"/>
      <c r="X157" s="37"/>
      <c r="Y157" s="37"/>
      <c r="Z157" s="37"/>
      <c r="AA157" s="37"/>
      <c r="AB157" s="37"/>
      <c r="AC157" s="37"/>
      <c r="AD157" s="37"/>
      <c r="AE157" s="37" t="s">
        <v>104</v>
      </c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8" t="e">
        <f>#REF!</f>
        <v>#REF!</v>
      </c>
      <c r="BB157" s="37"/>
      <c r="BC157" s="37"/>
      <c r="BD157" s="37"/>
      <c r="BE157" s="37"/>
      <c r="BF157" s="37"/>
      <c r="BG157" s="37"/>
      <c r="BH157" s="37"/>
    </row>
    <row r="158" spans="1:60" ht="12.5" customHeight="1" outlineLevel="1">
      <c r="A158" s="249"/>
      <c r="B158" s="250"/>
      <c r="C158" s="314" t="s">
        <v>2099</v>
      </c>
      <c r="D158" s="315"/>
      <c r="E158" s="316">
        <v>35.299999999999997</v>
      </c>
      <c r="F158" s="254"/>
      <c r="G158" s="254"/>
      <c r="H158" s="254"/>
      <c r="I158" s="254"/>
      <c r="J158" s="254"/>
      <c r="K158" s="254"/>
      <c r="L158" s="254"/>
      <c r="M158" s="254"/>
      <c r="N158" s="313"/>
      <c r="O158" s="313"/>
      <c r="P158" s="313"/>
      <c r="Q158" s="313"/>
      <c r="R158" s="34"/>
      <c r="S158" s="34"/>
      <c r="T158" s="36"/>
      <c r="U158" s="34"/>
      <c r="V158" s="37"/>
      <c r="W158" s="37"/>
      <c r="X158" s="37"/>
      <c r="Y158" s="37"/>
      <c r="Z158" s="37"/>
      <c r="AA158" s="37"/>
      <c r="AB158" s="37"/>
      <c r="AC158" s="37"/>
      <c r="AD158" s="37"/>
      <c r="AE158" s="37" t="s">
        <v>109</v>
      </c>
      <c r="AF158" s="37">
        <v>0</v>
      </c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</row>
    <row r="159" spans="1:60" ht="20" outlineLevel="1">
      <c r="A159" s="249">
        <v>76</v>
      </c>
      <c r="B159" s="250" t="s">
        <v>332</v>
      </c>
      <c r="C159" s="251" t="s">
        <v>333</v>
      </c>
      <c r="D159" s="313" t="s">
        <v>121</v>
      </c>
      <c r="E159" s="253">
        <v>38.124000000000002</v>
      </c>
      <c r="F159" s="320">
        <f>H159+J159</f>
        <v>0</v>
      </c>
      <c r="G159" s="254">
        <f>ROUND(E159*F159,2)</f>
        <v>0</v>
      </c>
      <c r="H159" s="254"/>
      <c r="I159" s="254">
        <f>ROUND(E159*H159,2)</f>
        <v>0</v>
      </c>
      <c r="J159" s="254"/>
      <c r="K159" s="254">
        <f>ROUND(E159*J159,2)</f>
        <v>0</v>
      </c>
      <c r="L159" s="254">
        <v>15</v>
      </c>
      <c r="M159" s="254">
        <f>G159*(1+L159/100)</f>
        <v>0</v>
      </c>
      <c r="N159" s="313">
        <v>8.3000000000000001E-3</v>
      </c>
      <c r="O159" s="313">
        <f>ROUND(E159*N159,5)</f>
        <v>0.31642999999999999</v>
      </c>
      <c r="P159" s="313">
        <v>0</v>
      </c>
      <c r="Q159" s="313">
        <f>ROUND(E159*P159,5)</f>
        <v>0</v>
      </c>
      <c r="R159" s="34"/>
      <c r="S159" s="34"/>
      <c r="T159" s="36">
        <v>0.55000000000000004</v>
      </c>
      <c r="U159" s="34" t="e">
        <f>ROUND(#REF!*T159,2)</f>
        <v>#REF!</v>
      </c>
      <c r="V159" s="37"/>
      <c r="W159" s="37"/>
      <c r="X159" s="37"/>
      <c r="Y159" s="37"/>
      <c r="Z159" s="37"/>
      <c r="AA159" s="37"/>
      <c r="AB159" s="37"/>
      <c r="AC159" s="37"/>
      <c r="AD159" s="37"/>
      <c r="AE159" s="37" t="s">
        <v>102</v>
      </c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</row>
    <row r="160" spans="1:60" outlineLevel="1">
      <c r="A160" s="249"/>
      <c r="B160" s="250"/>
      <c r="C160" s="314" t="s">
        <v>2100</v>
      </c>
      <c r="D160" s="315"/>
      <c r="E160" s="316">
        <v>38.124000000000002</v>
      </c>
      <c r="F160" s="254"/>
      <c r="G160" s="254"/>
      <c r="H160" s="254"/>
      <c r="I160" s="254"/>
      <c r="J160" s="254"/>
      <c r="K160" s="254"/>
      <c r="L160" s="254"/>
      <c r="M160" s="254"/>
      <c r="N160" s="313"/>
      <c r="O160" s="313"/>
      <c r="P160" s="313"/>
      <c r="Q160" s="313"/>
      <c r="R160" s="34"/>
      <c r="S160" s="34"/>
      <c r="T160" s="36">
        <v>0</v>
      </c>
      <c r="U160" s="34" t="e">
        <f>ROUND(#REF!*T160,2)</f>
        <v>#REF!</v>
      </c>
      <c r="V160" s="37"/>
      <c r="W160" s="37"/>
      <c r="X160" s="37"/>
      <c r="Y160" s="37"/>
      <c r="Z160" s="37"/>
      <c r="AA160" s="37"/>
      <c r="AB160" s="37"/>
      <c r="AC160" s="37"/>
      <c r="AD160" s="37"/>
      <c r="AE160" s="37" t="s">
        <v>113</v>
      </c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</row>
    <row r="161" spans="1:60" ht="12.5" customHeight="1" outlineLevel="1">
      <c r="A161" s="249">
        <v>77</v>
      </c>
      <c r="B161" s="250" t="s">
        <v>334</v>
      </c>
      <c r="C161" s="251" t="s">
        <v>922</v>
      </c>
      <c r="D161" s="313" t="s">
        <v>304</v>
      </c>
      <c r="E161" s="253">
        <v>34.5</v>
      </c>
      <c r="F161" s="320">
        <f>H161+J161</f>
        <v>0</v>
      </c>
      <c r="G161" s="254">
        <f>ROUND(E161*F161,2)</f>
        <v>0</v>
      </c>
      <c r="H161" s="254"/>
      <c r="I161" s="254">
        <f>ROUND(E161*H161,2)</f>
        <v>0</v>
      </c>
      <c r="J161" s="254"/>
      <c r="K161" s="254">
        <f>ROUND(E161*J161,2)</f>
        <v>0</v>
      </c>
      <c r="L161" s="254">
        <v>15</v>
      </c>
      <c r="M161" s="254">
        <f>G161*(1+L161/100)</f>
        <v>0</v>
      </c>
      <c r="N161" s="313">
        <v>6.0000000000000002E-5</v>
      </c>
      <c r="O161" s="313">
        <f>ROUND(E161*N161,5)</f>
        <v>2.0699999999999998E-3</v>
      </c>
      <c r="P161" s="313">
        <v>0</v>
      </c>
      <c r="Q161" s="313">
        <f>ROUND(E161*P161,5)</f>
        <v>0</v>
      </c>
      <c r="R161" s="34"/>
      <c r="S161" s="34"/>
      <c r="T161" s="36"/>
      <c r="U161" s="34"/>
      <c r="V161" s="37"/>
      <c r="W161" s="37"/>
      <c r="X161" s="37"/>
      <c r="Y161" s="37"/>
      <c r="Z161" s="37"/>
      <c r="AA161" s="37"/>
      <c r="AB161" s="37"/>
      <c r="AC161" s="37"/>
      <c r="AD161" s="37"/>
      <c r="AE161" s="37" t="s">
        <v>109</v>
      </c>
      <c r="AF161" s="37">
        <v>0</v>
      </c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</row>
    <row r="162" spans="1:60" outlineLevel="1">
      <c r="A162" s="249"/>
      <c r="B162" s="250"/>
      <c r="C162" s="314" t="s">
        <v>2101</v>
      </c>
      <c r="D162" s="315"/>
      <c r="E162" s="316">
        <v>34.5</v>
      </c>
      <c r="F162" s="254"/>
      <c r="G162" s="254"/>
      <c r="H162" s="254"/>
      <c r="I162" s="254"/>
      <c r="J162" s="254"/>
      <c r="K162" s="254"/>
      <c r="L162" s="254"/>
      <c r="M162" s="254"/>
      <c r="N162" s="313"/>
      <c r="O162" s="313"/>
      <c r="P162" s="313"/>
      <c r="Q162" s="313"/>
      <c r="R162" s="34"/>
      <c r="S162" s="34"/>
      <c r="T162" s="36">
        <v>0.152</v>
      </c>
      <c r="U162" s="34" t="e">
        <f>ROUND(#REF!*T162,2)</f>
        <v>#REF!</v>
      </c>
      <c r="V162" s="37"/>
      <c r="W162" s="37"/>
      <c r="X162" s="37"/>
      <c r="Y162" s="37"/>
      <c r="Z162" s="37"/>
      <c r="AA162" s="37"/>
      <c r="AB162" s="37"/>
      <c r="AC162" s="37"/>
      <c r="AD162" s="37"/>
      <c r="AE162" s="37" t="s">
        <v>102</v>
      </c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</row>
    <row r="163" spans="1:60" outlineLevel="1">
      <c r="A163" s="249">
        <v>78</v>
      </c>
      <c r="B163" s="250" t="s">
        <v>334</v>
      </c>
      <c r="C163" s="251" t="s">
        <v>337</v>
      </c>
      <c r="D163" s="313" t="s">
        <v>304</v>
      </c>
      <c r="E163" s="253">
        <v>37.26</v>
      </c>
      <c r="F163" s="320">
        <f>H163+J163</f>
        <v>0</v>
      </c>
      <c r="G163" s="254">
        <f>ROUND(E163*F163,2)</f>
        <v>0</v>
      </c>
      <c r="H163" s="254"/>
      <c r="I163" s="254">
        <f>ROUND(E163*H163,2)</f>
        <v>0</v>
      </c>
      <c r="J163" s="254"/>
      <c r="K163" s="254">
        <f>ROUND(E163*J163,2)</f>
        <v>0</v>
      </c>
      <c r="L163" s="254">
        <v>15</v>
      </c>
      <c r="M163" s="254">
        <f>G163*(1+L163/100)</f>
        <v>0</v>
      </c>
      <c r="N163" s="313">
        <v>6.0000000000000002E-5</v>
      </c>
      <c r="O163" s="313">
        <f>ROUND(E163*N163,5)</f>
        <v>2.2399999999999998E-3</v>
      </c>
      <c r="P163" s="313">
        <v>0</v>
      </c>
      <c r="Q163" s="313">
        <f>ROUND(E163*P163,5)</f>
        <v>0</v>
      </c>
      <c r="R163" s="34"/>
      <c r="S163" s="34"/>
      <c r="T163" s="36">
        <v>0.152</v>
      </c>
      <c r="U163" s="34" t="e">
        <f>ROUND(#REF!*T163,2)</f>
        <v>#REF!</v>
      </c>
      <c r="V163" s="37"/>
      <c r="W163" s="37"/>
      <c r="X163" s="37"/>
      <c r="Y163" s="37"/>
      <c r="Z163" s="37"/>
      <c r="AA163" s="37"/>
      <c r="AB163" s="37"/>
      <c r="AC163" s="37"/>
      <c r="AD163" s="37"/>
      <c r="AE163" s="37" t="s">
        <v>102</v>
      </c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</row>
    <row r="164" spans="1:60" outlineLevel="1">
      <c r="A164" s="249"/>
      <c r="B164" s="250"/>
      <c r="C164" s="314" t="s">
        <v>2102</v>
      </c>
      <c r="D164" s="315"/>
      <c r="E164" s="316">
        <v>37.26</v>
      </c>
      <c r="F164" s="254"/>
      <c r="G164" s="254"/>
      <c r="H164" s="254"/>
      <c r="I164" s="254"/>
      <c r="J164" s="254"/>
      <c r="K164" s="254"/>
      <c r="L164" s="254"/>
      <c r="M164" s="254"/>
      <c r="N164" s="313"/>
      <c r="O164" s="313"/>
      <c r="P164" s="313"/>
      <c r="Q164" s="313"/>
      <c r="R164" s="34"/>
      <c r="S164" s="34"/>
      <c r="T164" s="36"/>
      <c r="U164" s="34"/>
      <c r="V164" s="37"/>
      <c r="W164" s="37"/>
      <c r="X164" s="37"/>
      <c r="Y164" s="37"/>
      <c r="Z164" s="37"/>
      <c r="AA164" s="37"/>
      <c r="AB164" s="37"/>
      <c r="AC164" s="37"/>
      <c r="AD164" s="37"/>
      <c r="AE164" s="37" t="s">
        <v>109</v>
      </c>
      <c r="AF164" s="37">
        <v>0</v>
      </c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</row>
    <row r="165" spans="1:60" outlineLevel="1">
      <c r="A165" s="249">
        <v>79</v>
      </c>
      <c r="B165" s="250" t="s">
        <v>338</v>
      </c>
      <c r="C165" s="251" t="s">
        <v>339</v>
      </c>
      <c r="D165" s="313" t="s">
        <v>107</v>
      </c>
      <c r="E165" s="253">
        <v>0.32074000000000003</v>
      </c>
      <c r="F165" s="320">
        <f>H165+J165</f>
        <v>0</v>
      </c>
      <c r="G165" s="254">
        <f>ROUND(E165*F165,2)</f>
        <v>0</v>
      </c>
      <c r="H165" s="254"/>
      <c r="I165" s="254">
        <f>ROUND(E165*H165,2)</f>
        <v>0</v>
      </c>
      <c r="J165" s="254"/>
      <c r="K165" s="254">
        <f>ROUND(E165*J165,2)</f>
        <v>0</v>
      </c>
      <c r="L165" s="254">
        <v>15</v>
      </c>
      <c r="M165" s="254">
        <f>G165*(1+L165/100)</f>
        <v>0</v>
      </c>
      <c r="N165" s="313">
        <v>0</v>
      </c>
      <c r="O165" s="313">
        <f>ROUND(E165*N165,5)</f>
        <v>0</v>
      </c>
      <c r="P165" s="313">
        <v>0</v>
      </c>
      <c r="Q165" s="313">
        <f>ROUND(E165*P165,5)</f>
        <v>0</v>
      </c>
      <c r="R165" s="34"/>
      <c r="S165" s="34"/>
      <c r="T165" s="36">
        <v>2.4009999999999998</v>
      </c>
      <c r="U165" s="34" t="e">
        <f>ROUND(#REF!*T165,2)</f>
        <v>#REF!</v>
      </c>
      <c r="V165" s="37"/>
      <c r="W165" s="37"/>
      <c r="X165" s="37"/>
      <c r="Y165" s="37"/>
      <c r="Z165" s="37"/>
      <c r="AA165" s="37"/>
      <c r="AB165" s="37"/>
      <c r="AC165" s="37"/>
      <c r="AD165" s="37"/>
      <c r="AE165" s="37" t="s">
        <v>102</v>
      </c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</row>
    <row r="166" spans="1:60" ht="14.5">
      <c r="A166" s="255" t="s">
        <v>97</v>
      </c>
      <c r="B166" s="256" t="s">
        <v>34</v>
      </c>
      <c r="C166" s="257" t="s">
        <v>33</v>
      </c>
      <c r="D166" s="317"/>
      <c r="E166" s="259"/>
      <c r="F166" s="260"/>
      <c r="G166" s="260">
        <f>SUMIF(AE167:AE171,"&lt;&gt;NOR",G167:G171)</f>
        <v>0</v>
      </c>
      <c r="H166" s="260"/>
      <c r="I166" s="260">
        <f>SUM(I167:I171)</f>
        <v>0</v>
      </c>
      <c r="J166" s="260"/>
      <c r="K166" s="260">
        <f>SUM(K167:K171)</f>
        <v>0</v>
      </c>
      <c r="L166" s="260"/>
      <c r="M166" s="260">
        <f>SUM(M167:M171)</f>
        <v>0</v>
      </c>
      <c r="N166" s="317"/>
      <c r="O166" s="317">
        <f>SUM(O167:O171)</f>
        <v>0</v>
      </c>
      <c r="P166" s="317"/>
      <c r="Q166" s="317">
        <f>SUM(Q167:Q171)</f>
        <v>1.6109999999999999E-2</v>
      </c>
      <c r="R166" s="39"/>
      <c r="S166" s="39"/>
      <c r="T166" s="41"/>
      <c r="U166" s="39" t="e">
        <f>SUM(U167:U171)</f>
        <v>#REF!</v>
      </c>
      <c r="AE166" s="29" t="s">
        <v>98</v>
      </c>
    </row>
    <row r="167" spans="1:60" ht="20" outlineLevel="1">
      <c r="A167" s="249">
        <v>80</v>
      </c>
      <c r="B167" s="250" t="s">
        <v>340</v>
      </c>
      <c r="C167" s="251" t="s">
        <v>341</v>
      </c>
      <c r="D167" s="313" t="s">
        <v>121</v>
      </c>
      <c r="E167" s="253">
        <v>14.65</v>
      </c>
      <c r="F167" s="320">
        <f>H167+J167</f>
        <v>0</v>
      </c>
      <c r="G167" s="254">
        <f>ROUND(E167*F167,2)</f>
        <v>0</v>
      </c>
      <c r="H167" s="254"/>
      <c r="I167" s="254">
        <f>ROUND(E167*H167,2)</f>
        <v>0</v>
      </c>
      <c r="J167" s="254"/>
      <c r="K167" s="254">
        <f>ROUND(E167*J167,2)</f>
        <v>0</v>
      </c>
      <c r="L167" s="254">
        <v>15</v>
      </c>
      <c r="M167" s="254">
        <f>G167*(1+L167/100)</f>
        <v>0</v>
      </c>
      <c r="N167" s="313">
        <v>0</v>
      </c>
      <c r="O167" s="313">
        <f>ROUND(E167*N167,5)</f>
        <v>0</v>
      </c>
      <c r="P167" s="313">
        <v>1E-3</v>
      </c>
      <c r="Q167" s="313">
        <f>ROUND(E167*P167,5)</f>
        <v>1.465E-2</v>
      </c>
      <c r="R167" s="34"/>
      <c r="S167" s="34"/>
      <c r="T167" s="36">
        <v>0.115</v>
      </c>
      <c r="U167" s="34" t="e">
        <f>ROUND(#REF!*T167,2)</f>
        <v>#REF!</v>
      </c>
      <c r="V167" s="37"/>
      <c r="W167" s="37"/>
      <c r="X167" s="37"/>
      <c r="Y167" s="37"/>
      <c r="Z167" s="37"/>
      <c r="AA167" s="37"/>
      <c r="AB167" s="37"/>
      <c r="AC167" s="37"/>
      <c r="AD167" s="37"/>
      <c r="AE167" s="37" t="s">
        <v>102</v>
      </c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</row>
    <row r="168" spans="1:60" outlineLevel="1">
      <c r="A168" s="249"/>
      <c r="B168" s="250"/>
      <c r="C168" s="314" t="s">
        <v>921</v>
      </c>
      <c r="D168" s="315"/>
      <c r="E168" s="316">
        <v>14.65</v>
      </c>
      <c r="F168" s="254"/>
      <c r="G168" s="254"/>
      <c r="H168" s="254"/>
      <c r="I168" s="254"/>
      <c r="J168" s="254"/>
      <c r="K168" s="254"/>
      <c r="L168" s="254"/>
      <c r="M168" s="254"/>
      <c r="N168" s="313"/>
      <c r="O168" s="313"/>
      <c r="P168" s="313"/>
      <c r="Q168" s="313"/>
      <c r="R168" s="34"/>
      <c r="S168" s="34"/>
      <c r="T168" s="36"/>
      <c r="U168" s="34"/>
      <c r="V168" s="37"/>
      <c r="W168" s="37"/>
      <c r="X168" s="37"/>
      <c r="Y168" s="37"/>
      <c r="Z168" s="37"/>
      <c r="AA168" s="37"/>
      <c r="AB168" s="37"/>
      <c r="AC168" s="37"/>
      <c r="AD168" s="37"/>
      <c r="AE168" s="37" t="s">
        <v>109</v>
      </c>
      <c r="AF168" s="37">
        <v>0</v>
      </c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</row>
    <row r="169" spans="1:60" outlineLevel="1">
      <c r="A169" s="249">
        <v>81</v>
      </c>
      <c r="B169" s="250" t="s">
        <v>346</v>
      </c>
      <c r="C169" s="251" t="s">
        <v>347</v>
      </c>
      <c r="D169" s="313" t="s">
        <v>304</v>
      </c>
      <c r="E169" s="253">
        <v>18.2</v>
      </c>
      <c r="F169" s="320">
        <f>H169+J169</f>
        <v>0</v>
      </c>
      <c r="G169" s="254">
        <f>ROUND(E169*F169,2)</f>
        <v>0</v>
      </c>
      <c r="H169" s="254"/>
      <c r="I169" s="254">
        <f>ROUND(E169*H169,2)</f>
        <v>0</v>
      </c>
      <c r="J169" s="254"/>
      <c r="K169" s="254">
        <f>ROUND(E169*J169,2)</f>
        <v>0</v>
      </c>
      <c r="L169" s="254">
        <v>15</v>
      </c>
      <c r="M169" s="254">
        <f>G169*(1+L169/100)</f>
        <v>0</v>
      </c>
      <c r="N169" s="313">
        <v>0</v>
      </c>
      <c r="O169" s="313">
        <f>ROUND(E169*N169,5)</f>
        <v>0</v>
      </c>
      <c r="P169" s="313">
        <v>8.0000000000000007E-5</v>
      </c>
      <c r="Q169" s="313">
        <f>ROUND(E169*P169,5)</f>
        <v>1.4599999999999999E-3</v>
      </c>
      <c r="R169" s="34"/>
      <c r="S169" s="34"/>
      <c r="T169" s="36">
        <v>3.5000000000000003E-2</v>
      </c>
      <c r="U169" s="34" t="e">
        <f>ROUND(#REF!*T169,2)</f>
        <v>#REF!</v>
      </c>
      <c r="V169" s="37"/>
      <c r="W169" s="37"/>
      <c r="X169" s="37"/>
      <c r="Y169" s="37"/>
      <c r="Z169" s="37"/>
      <c r="AA169" s="37"/>
      <c r="AB169" s="37"/>
      <c r="AC169" s="37"/>
      <c r="AD169" s="37"/>
      <c r="AE169" s="37" t="s">
        <v>102</v>
      </c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</row>
    <row r="170" spans="1:60" outlineLevel="1">
      <c r="A170" s="249"/>
      <c r="B170" s="250"/>
      <c r="C170" s="314" t="s">
        <v>923</v>
      </c>
      <c r="D170" s="315"/>
      <c r="E170" s="316">
        <v>5.4</v>
      </c>
      <c r="F170" s="254"/>
      <c r="G170" s="254"/>
      <c r="H170" s="254"/>
      <c r="I170" s="254"/>
      <c r="J170" s="254"/>
      <c r="K170" s="254"/>
      <c r="L170" s="254"/>
      <c r="M170" s="254"/>
      <c r="N170" s="313"/>
      <c r="O170" s="313"/>
      <c r="P170" s="313"/>
      <c r="Q170" s="313"/>
      <c r="R170" s="34"/>
      <c r="S170" s="34"/>
      <c r="T170" s="36"/>
      <c r="U170" s="34"/>
      <c r="V170" s="37"/>
      <c r="W170" s="37"/>
      <c r="X170" s="37"/>
      <c r="Y170" s="37"/>
      <c r="Z170" s="37"/>
      <c r="AA170" s="37"/>
      <c r="AB170" s="37"/>
      <c r="AC170" s="37"/>
      <c r="AD170" s="37"/>
      <c r="AE170" s="37" t="s">
        <v>109</v>
      </c>
      <c r="AF170" s="37">
        <v>0</v>
      </c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</row>
    <row r="171" spans="1:60" outlineLevel="1">
      <c r="A171" s="249"/>
      <c r="B171" s="250"/>
      <c r="C171" s="314" t="s">
        <v>924</v>
      </c>
      <c r="D171" s="315"/>
      <c r="E171" s="316">
        <v>12.8</v>
      </c>
      <c r="F171" s="254"/>
      <c r="G171" s="254"/>
      <c r="H171" s="254"/>
      <c r="I171" s="254"/>
      <c r="J171" s="254"/>
      <c r="K171" s="254"/>
      <c r="L171" s="254"/>
      <c r="M171" s="254"/>
      <c r="N171" s="313"/>
      <c r="O171" s="313"/>
      <c r="P171" s="313"/>
      <c r="Q171" s="313"/>
      <c r="R171" s="34"/>
      <c r="S171" s="34"/>
      <c r="T171" s="36"/>
      <c r="U171" s="34"/>
      <c r="V171" s="37"/>
      <c r="W171" s="37"/>
      <c r="X171" s="37"/>
      <c r="Y171" s="37"/>
      <c r="Z171" s="37"/>
      <c r="AA171" s="37"/>
      <c r="AB171" s="37"/>
      <c r="AC171" s="37"/>
      <c r="AD171" s="37"/>
      <c r="AE171" s="37" t="s">
        <v>109</v>
      </c>
      <c r="AF171" s="37">
        <v>0</v>
      </c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</row>
    <row r="172" spans="1:60" ht="14.5">
      <c r="A172" s="255" t="s">
        <v>97</v>
      </c>
      <c r="B172" s="256" t="s">
        <v>32</v>
      </c>
      <c r="C172" s="257" t="s">
        <v>31</v>
      </c>
      <c r="D172" s="317"/>
      <c r="E172" s="259"/>
      <c r="F172" s="260"/>
      <c r="G172" s="260">
        <f>SUMIF(AE173:AE186,"&lt;&gt;NOR",G173:G186)</f>
        <v>0</v>
      </c>
      <c r="H172" s="260"/>
      <c r="I172" s="260">
        <f>SUM(I173:I186)</f>
        <v>0</v>
      </c>
      <c r="J172" s="260"/>
      <c r="K172" s="260">
        <f>SUM(K173:K186)</f>
        <v>0</v>
      </c>
      <c r="L172" s="260"/>
      <c r="M172" s="260">
        <f>SUM(M173:M186)</f>
        <v>0</v>
      </c>
      <c r="N172" s="317"/>
      <c r="O172" s="317">
        <f>SUM(O173:O186)</f>
        <v>0.45182</v>
      </c>
      <c r="P172" s="317"/>
      <c r="Q172" s="317">
        <f>SUM(Q173:Q186)</f>
        <v>0</v>
      </c>
      <c r="R172" s="39"/>
      <c r="S172" s="39"/>
      <c r="T172" s="41"/>
      <c r="U172" s="39" t="e">
        <f>SUM(U173:U186)</f>
        <v>#REF!</v>
      </c>
      <c r="AE172" s="29" t="s">
        <v>98</v>
      </c>
    </row>
    <row r="173" spans="1:60" ht="20" outlineLevel="1">
      <c r="A173" s="249">
        <v>82</v>
      </c>
      <c r="B173" s="250" t="s">
        <v>350</v>
      </c>
      <c r="C173" s="251" t="s">
        <v>351</v>
      </c>
      <c r="D173" s="313" t="s">
        <v>121</v>
      </c>
      <c r="E173" s="253">
        <v>17.055</v>
      </c>
      <c r="F173" s="320">
        <f>H173+J173</f>
        <v>0</v>
      </c>
      <c r="G173" s="254">
        <f>ROUND(E173*F173,2)</f>
        <v>0</v>
      </c>
      <c r="H173" s="254"/>
      <c r="I173" s="254">
        <f>ROUND(E173*H173,2)</f>
        <v>0</v>
      </c>
      <c r="J173" s="254"/>
      <c r="K173" s="254">
        <f>ROUND(E173*J173,2)</f>
        <v>0</v>
      </c>
      <c r="L173" s="254">
        <v>15</v>
      </c>
      <c r="M173" s="254">
        <f>G173*(1+L173/100)</f>
        <v>0</v>
      </c>
      <c r="N173" s="313">
        <v>1.6000000000000001E-4</v>
      </c>
      <c r="O173" s="313">
        <f>ROUND(E173*N173,5)</f>
        <v>2.7299999999999998E-3</v>
      </c>
      <c r="P173" s="313">
        <v>0</v>
      </c>
      <c r="Q173" s="313">
        <f>ROUND(E173*P173,5)</f>
        <v>0</v>
      </c>
      <c r="R173" s="34"/>
      <c r="S173" s="34"/>
      <c r="T173" s="36">
        <v>0.05</v>
      </c>
      <c r="U173" s="34" t="e">
        <f>ROUND(#REF!*T173,2)</f>
        <v>#REF!</v>
      </c>
      <c r="V173" s="37"/>
      <c r="W173" s="37"/>
      <c r="X173" s="37"/>
      <c r="Y173" s="37"/>
      <c r="Z173" s="37"/>
      <c r="AA173" s="37"/>
      <c r="AB173" s="37"/>
      <c r="AC173" s="37"/>
      <c r="AD173" s="37"/>
      <c r="AE173" s="37" t="s">
        <v>102</v>
      </c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</row>
    <row r="174" spans="1:60" outlineLevel="1">
      <c r="A174" s="249"/>
      <c r="B174" s="250"/>
      <c r="C174" s="314" t="s">
        <v>925</v>
      </c>
      <c r="D174" s="315"/>
      <c r="E174" s="316">
        <v>17.055</v>
      </c>
      <c r="F174" s="254"/>
      <c r="G174" s="254"/>
      <c r="H174" s="254"/>
      <c r="I174" s="254"/>
      <c r="J174" s="254"/>
      <c r="K174" s="254"/>
      <c r="L174" s="254"/>
      <c r="M174" s="254"/>
      <c r="N174" s="313"/>
      <c r="O174" s="313"/>
      <c r="P174" s="313"/>
      <c r="Q174" s="313"/>
      <c r="R174" s="34"/>
      <c r="S174" s="34"/>
      <c r="T174" s="36"/>
      <c r="U174" s="34"/>
      <c r="V174" s="37"/>
      <c r="W174" s="37"/>
      <c r="X174" s="37"/>
      <c r="Y174" s="37"/>
      <c r="Z174" s="37"/>
      <c r="AA174" s="37"/>
      <c r="AB174" s="37"/>
      <c r="AC174" s="37"/>
      <c r="AD174" s="37"/>
      <c r="AE174" s="37" t="s">
        <v>109</v>
      </c>
      <c r="AF174" s="37">
        <v>0</v>
      </c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</row>
    <row r="175" spans="1:60" ht="20" outlineLevel="1">
      <c r="A175" s="249">
        <v>83</v>
      </c>
      <c r="B175" s="250" t="s">
        <v>353</v>
      </c>
      <c r="C175" s="251" t="s">
        <v>354</v>
      </c>
      <c r="D175" s="313" t="s">
        <v>121</v>
      </c>
      <c r="E175" s="253">
        <v>14.535</v>
      </c>
      <c r="F175" s="320">
        <f>H175+J175</f>
        <v>0</v>
      </c>
      <c r="G175" s="254">
        <f>ROUND(E175*F175,2)</f>
        <v>0</v>
      </c>
      <c r="H175" s="254"/>
      <c r="I175" s="254">
        <f>ROUND(E175*H175,2)</f>
        <v>0</v>
      </c>
      <c r="J175" s="254"/>
      <c r="K175" s="254">
        <f>ROUND(E175*J175,2)</f>
        <v>0</v>
      </c>
      <c r="L175" s="254">
        <v>15</v>
      </c>
      <c r="M175" s="254">
        <f>G175*(1+L175/100)</f>
        <v>0</v>
      </c>
      <c r="N175" s="313">
        <v>3.9100000000000003E-3</v>
      </c>
      <c r="O175" s="313">
        <f>ROUND(E175*N175,5)</f>
        <v>5.6829999999999999E-2</v>
      </c>
      <c r="P175" s="313">
        <v>0</v>
      </c>
      <c r="Q175" s="313">
        <f>ROUND(E175*P175,5)</f>
        <v>0</v>
      </c>
      <c r="R175" s="34"/>
      <c r="S175" s="34"/>
      <c r="T175" s="36">
        <v>1.1040000000000001</v>
      </c>
      <c r="U175" s="34" t="e">
        <f>ROUND(#REF!*T175,2)</f>
        <v>#REF!</v>
      </c>
      <c r="V175" s="37"/>
      <c r="W175" s="37"/>
      <c r="X175" s="37"/>
      <c r="Y175" s="37"/>
      <c r="Z175" s="37"/>
      <c r="AA175" s="37"/>
      <c r="AB175" s="37"/>
      <c r="AC175" s="37"/>
      <c r="AD175" s="37"/>
      <c r="AE175" s="37" t="s">
        <v>102</v>
      </c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</row>
    <row r="176" spans="1:60" outlineLevel="1">
      <c r="A176" s="249"/>
      <c r="B176" s="250"/>
      <c r="C176" s="536" t="s">
        <v>355</v>
      </c>
      <c r="D176" s="537"/>
      <c r="E176" s="538"/>
      <c r="F176" s="539"/>
      <c r="G176" s="540"/>
      <c r="H176" s="254"/>
      <c r="I176" s="254"/>
      <c r="J176" s="254"/>
      <c r="K176" s="254"/>
      <c r="L176" s="254"/>
      <c r="M176" s="254"/>
      <c r="N176" s="313"/>
      <c r="O176" s="313"/>
      <c r="P176" s="313"/>
      <c r="Q176" s="313"/>
      <c r="R176" s="34"/>
      <c r="S176" s="34"/>
      <c r="T176" s="36"/>
      <c r="U176" s="34"/>
      <c r="V176" s="37"/>
      <c r="W176" s="37"/>
      <c r="X176" s="37"/>
      <c r="Y176" s="37"/>
      <c r="Z176" s="37"/>
      <c r="AA176" s="37"/>
      <c r="AB176" s="37"/>
      <c r="AC176" s="37"/>
      <c r="AD176" s="37"/>
      <c r="AE176" s="37" t="s">
        <v>104</v>
      </c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8" t="e">
        <f>#REF!</f>
        <v>#REF!</v>
      </c>
      <c r="BB176" s="37"/>
      <c r="BC176" s="37"/>
      <c r="BD176" s="37"/>
      <c r="BE176" s="37"/>
      <c r="BF176" s="37"/>
      <c r="BG176" s="37"/>
      <c r="BH176" s="37"/>
    </row>
    <row r="177" spans="1:60" outlineLevel="1">
      <c r="A177" s="249"/>
      <c r="B177" s="250"/>
      <c r="C177" s="314" t="s">
        <v>926</v>
      </c>
      <c r="D177" s="315"/>
      <c r="E177" s="316">
        <v>14.535</v>
      </c>
      <c r="F177" s="254"/>
      <c r="G177" s="254"/>
      <c r="H177" s="254"/>
      <c r="I177" s="254"/>
      <c r="J177" s="254"/>
      <c r="K177" s="254"/>
      <c r="L177" s="254"/>
      <c r="M177" s="254"/>
      <c r="N177" s="313"/>
      <c r="O177" s="313"/>
      <c r="P177" s="313"/>
      <c r="Q177" s="313"/>
      <c r="R177" s="34"/>
      <c r="S177" s="34"/>
      <c r="T177" s="36"/>
      <c r="U177" s="34"/>
      <c r="V177" s="37"/>
      <c r="W177" s="37"/>
      <c r="X177" s="37"/>
      <c r="Y177" s="37"/>
      <c r="Z177" s="37"/>
      <c r="AA177" s="37"/>
      <c r="AB177" s="37"/>
      <c r="AC177" s="37"/>
      <c r="AD177" s="37"/>
      <c r="AE177" s="37" t="s">
        <v>109</v>
      </c>
      <c r="AF177" s="37">
        <v>0</v>
      </c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</row>
    <row r="178" spans="1:60" outlineLevel="1">
      <c r="A178" s="249">
        <v>84</v>
      </c>
      <c r="B178" s="250" t="s">
        <v>318</v>
      </c>
      <c r="C178" s="251" t="s">
        <v>826</v>
      </c>
      <c r="D178" s="313" t="s">
        <v>121</v>
      </c>
      <c r="E178" s="253">
        <v>15.697800000000001</v>
      </c>
      <c r="F178" s="320">
        <f>H178+J178</f>
        <v>0</v>
      </c>
      <c r="G178" s="254">
        <f>ROUND(E178*F178,2)</f>
        <v>0</v>
      </c>
      <c r="H178" s="254"/>
      <c r="I178" s="254">
        <f>ROUND(E178*H178,2)</f>
        <v>0</v>
      </c>
      <c r="J178" s="254"/>
      <c r="K178" s="254">
        <f>ROUND(E178*J178,2)</f>
        <v>0</v>
      </c>
      <c r="L178" s="254">
        <v>15</v>
      </c>
      <c r="M178" s="254">
        <f>G178*(1+L178/100)</f>
        <v>0</v>
      </c>
      <c r="N178" s="313">
        <v>2.07E-2</v>
      </c>
      <c r="O178" s="313">
        <f>ROUND(E178*N178,5)</f>
        <v>0.32494000000000001</v>
      </c>
      <c r="P178" s="313">
        <v>0</v>
      </c>
      <c r="Q178" s="313">
        <f>ROUND(E178*P178,5)</f>
        <v>0</v>
      </c>
      <c r="R178" s="34"/>
      <c r="S178" s="34"/>
      <c r="T178" s="36">
        <v>0</v>
      </c>
      <c r="U178" s="34" t="e">
        <f>ROUND(#REF!*T178,2)</f>
        <v>#REF!</v>
      </c>
      <c r="V178" s="37"/>
      <c r="W178" s="37"/>
      <c r="X178" s="37"/>
      <c r="Y178" s="37"/>
      <c r="Z178" s="37"/>
      <c r="AA178" s="37"/>
      <c r="AB178" s="37"/>
      <c r="AC178" s="37"/>
      <c r="AD178" s="37"/>
      <c r="AE178" s="37" t="s">
        <v>113</v>
      </c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</row>
    <row r="179" spans="1:60" outlineLevel="1">
      <c r="A179" s="249"/>
      <c r="B179" s="250"/>
      <c r="C179" s="314" t="s">
        <v>927</v>
      </c>
      <c r="D179" s="315"/>
      <c r="E179" s="316">
        <v>15.697800000000001</v>
      </c>
      <c r="F179" s="254"/>
      <c r="G179" s="254"/>
      <c r="H179" s="254"/>
      <c r="I179" s="254"/>
      <c r="J179" s="254"/>
      <c r="K179" s="254"/>
      <c r="L179" s="254"/>
      <c r="M179" s="254"/>
      <c r="N179" s="313"/>
      <c r="O179" s="313"/>
      <c r="P179" s="313"/>
      <c r="Q179" s="313"/>
      <c r="R179" s="34"/>
      <c r="S179" s="34"/>
      <c r="T179" s="36"/>
      <c r="U179" s="34"/>
      <c r="V179" s="37"/>
      <c r="W179" s="37"/>
      <c r="X179" s="37"/>
      <c r="Y179" s="37"/>
      <c r="Z179" s="37"/>
      <c r="AA179" s="37"/>
      <c r="AB179" s="37"/>
      <c r="AC179" s="37"/>
      <c r="AD179" s="37"/>
      <c r="AE179" s="37" t="s">
        <v>109</v>
      </c>
      <c r="AF179" s="37">
        <v>0</v>
      </c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</row>
    <row r="180" spans="1:60" ht="20" outlineLevel="1">
      <c r="A180" s="249">
        <v>85</v>
      </c>
      <c r="B180" s="250" t="s">
        <v>359</v>
      </c>
      <c r="C180" s="251" t="s">
        <v>360</v>
      </c>
      <c r="D180" s="313" t="s">
        <v>121</v>
      </c>
      <c r="E180" s="253">
        <v>2.52</v>
      </c>
      <c r="F180" s="320">
        <f>H180+J180</f>
        <v>0</v>
      </c>
      <c r="G180" s="254">
        <f>ROUND(E180*F180,2)</f>
        <v>0</v>
      </c>
      <c r="H180" s="254"/>
      <c r="I180" s="254">
        <f>ROUND(E180*H180,2)</f>
        <v>0</v>
      </c>
      <c r="J180" s="254"/>
      <c r="K180" s="254">
        <f>ROUND(E180*J180,2)</f>
        <v>0</v>
      </c>
      <c r="L180" s="254">
        <v>15</v>
      </c>
      <c r="M180" s="254">
        <f>G180*(1+L180/100)</f>
        <v>0</v>
      </c>
      <c r="N180" s="313">
        <v>3.98E-3</v>
      </c>
      <c r="O180" s="313">
        <f>ROUND(E180*N180,5)</f>
        <v>1.0030000000000001E-2</v>
      </c>
      <c r="P180" s="313">
        <v>0</v>
      </c>
      <c r="Q180" s="313">
        <f>ROUND(E180*P180,5)</f>
        <v>0</v>
      </c>
      <c r="R180" s="34"/>
      <c r="S180" s="34"/>
      <c r="T180" s="36">
        <v>1.448</v>
      </c>
      <c r="U180" s="34" t="e">
        <f>ROUND(#REF!*T180,2)</f>
        <v>#REF!</v>
      </c>
      <c r="V180" s="37"/>
      <c r="W180" s="37"/>
      <c r="X180" s="37"/>
      <c r="Y180" s="37"/>
      <c r="Z180" s="37"/>
      <c r="AA180" s="37"/>
      <c r="AB180" s="37"/>
      <c r="AC180" s="37"/>
      <c r="AD180" s="37"/>
      <c r="AE180" s="37" t="s">
        <v>102</v>
      </c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</row>
    <row r="181" spans="1:60" outlineLevel="1">
      <c r="A181" s="249"/>
      <c r="B181" s="250"/>
      <c r="C181" s="314" t="s">
        <v>928</v>
      </c>
      <c r="D181" s="315"/>
      <c r="E181" s="316">
        <v>2.52</v>
      </c>
      <c r="F181" s="254"/>
      <c r="G181" s="254"/>
      <c r="H181" s="254"/>
      <c r="I181" s="254"/>
      <c r="J181" s="254"/>
      <c r="K181" s="254"/>
      <c r="L181" s="254"/>
      <c r="M181" s="254"/>
      <c r="N181" s="313"/>
      <c r="O181" s="313"/>
      <c r="P181" s="313"/>
      <c r="Q181" s="313"/>
      <c r="R181" s="34"/>
      <c r="S181" s="34"/>
      <c r="T181" s="36"/>
      <c r="U181" s="34"/>
      <c r="V181" s="37"/>
      <c r="W181" s="37"/>
      <c r="X181" s="37"/>
      <c r="Y181" s="37"/>
      <c r="Z181" s="37"/>
      <c r="AA181" s="37"/>
      <c r="AB181" s="37"/>
      <c r="AC181" s="37"/>
      <c r="AD181" s="37"/>
      <c r="AE181" s="37" t="s">
        <v>109</v>
      </c>
      <c r="AF181" s="37">
        <v>0</v>
      </c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</row>
    <row r="182" spans="1:60" ht="12.5" customHeight="1" outlineLevel="1">
      <c r="A182" s="249">
        <v>86</v>
      </c>
      <c r="B182" s="250" t="s">
        <v>318</v>
      </c>
      <c r="C182" s="251" t="s">
        <v>362</v>
      </c>
      <c r="D182" s="313" t="s">
        <v>121</v>
      </c>
      <c r="E182" s="253">
        <v>2.7216</v>
      </c>
      <c r="F182" s="320">
        <f>H182+J182</f>
        <v>0</v>
      </c>
      <c r="G182" s="254">
        <f>ROUND(E182*F182,2)</f>
        <v>0</v>
      </c>
      <c r="H182" s="254"/>
      <c r="I182" s="254">
        <f>ROUND(E182*H182,2)</f>
        <v>0</v>
      </c>
      <c r="J182" s="254"/>
      <c r="K182" s="254">
        <f>ROUND(E182*J182,2)</f>
        <v>0</v>
      </c>
      <c r="L182" s="254">
        <v>15</v>
      </c>
      <c r="M182" s="254">
        <f>G182*(1+L182/100)</f>
        <v>0</v>
      </c>
      <c r="N182" s="313">
        <v>2.07E-2</v>
      </c>
      <c r="O182" s="313">
        <f>ROUND(E182*N182,5)</f>
        <v>5.6340000000000001E-2</v>
      </c>
      <c r="P182" s="313">
        <v>0</v>
      </c>
      <c r="Q182" s="313">
        <f>ROUND(E182*P182,5)</f>
        <v>0</v>
      </c>
      <c r="R182" s="34"/>
      <c r="S182" s="34"/>
      <c r="T182" s="36">
        <v>0</v>
      </c>
      <c r="U182" s="34" t="e">
        <f>ROUND(#REF!*T182,2)</f>
        <v>#REF!</v>
      </c>
      <c r="V182" s="37"/>
      <c r="W182" s="37"/>
      <c r="X182" s="37"/>
      <c r="Y182" s="37"/>
      <c r="Z182" s="37"/>
      <c r="AA182" s="37"/>
      <c r="AB182" s="37"/>
      <c r="AC182" s="37"/>
      <c r="AD182" s="37"/>
      <c r="AE182" s="37" t="s">
        <v>113</v>
      </c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</row>
    <row r="183" spans="1:60" outlineLevel="1">
      <c r="A183" s="249"/>
      <c r="B183" s="250"/>
      <c r="C183" s="314" t="s">
        <v>929</v>
      </c>
      <c r="D183" s="315"/>
      <c r="E183" s="316">
        <v>2.7216</v>
      </c>
      <c r="F183" s="254"/>
      <c r="G183" s="254"/>
      <c r="H183" s="254"/>
      <c r="I183" s="254"/>
      <c r="J183" s="254"/>
      <c r="K183" s="254"/>
      <c r="L183" s="254"/>
      <c r="M183" s="254"/>
      <c r="N183" s="313"/>
      <c r="O183" s="313"/>
      <c r="P183" s="313"/>
      <c r="Q183" s="313"/>
      <c r="R183" s="34"/>
      <c r="S183" s="34"/>
      <c r="T183" s="36"/>
      <c r="U183" s="34"/>
      <c r="V183" s="37"/>
      <c r="W183" s="37"/>
      <c r="X183" s="37"/>
      <c r="Y183" s="37"/>
      <c r="Z183" s="37"/>
      <c r="AA183" s="37"/>
      <c r="AB183" s="37"/>
      <c r="AC183" s="37"/>
      <c r="AD183" s="37"/>
      <c r="AE183" s="37" t="s">
        <v>109</v>
      </c>
      <c r="AF183" s="37">
        <v>0</v>
      </c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</row>
    <row r="184" spans="1:60" ht="20" outlineLevel="1">
      <c r="A184" s="249">
        <v>87</v>
      </c>
      <c r="B184" s="250" t="s">
        <v>323</v>
      </c>
      <c r="C184" s="251" t="s">
        <v>830</v>
      </c>
      <c r="D184" s="313" t="s">
        <v>304</v>
      </c>
      <c r="E184" s="253">
        <v>9.5</v>
      </c>
      <c r="F184" s="320">
        <f>H184+J184</f>
        <v>0</v>
      </c>
      <c r="G184" s="254">
        <f>ROUND(E184*F184,2)</f>
        <v>0</v>
      </c>
      <c r="H184" s="254"/>
      <c r="I184" s="254">
        <f>ROUND(E184*H184,2)</f>
        <v>0</v>
      </c>
      <c r="J184" s="254"/>
      <c r="K184" s="254">
        <f>ROUND(E184*J184,2)</f>
        <v>0</v>
      </c>
      <c r="L184" s="254">
        <v>15</v>
      </c>
      <c r="M184" s="254">
        <f>G184*(1+L184/100)</f>
        <v>0</v>
      </c>
      <c r="N184" s="313">
        <v>1E-4</v>
      </c>
      <c r="O184" s="313">
        <f>ROUND(E184*N184,5)</f>
        <v>9.5E-4</v>
      </c>
      <c r="P184" s="313">
        <v>0</v>
      </c>
      <c r="Q184" s="313">
        <f>ROUND(E184*P184,5)</f>
        <v>0</v>
      </c>
      <c r="R184" s="34"/>
      <c r="S184" s="34"/>
      <c r="T184" s="36">
        <v>0.12</v>
      </c>
      <c r="U184" s="34" t="e">
        <f>ROUND(#REF!*T184,2)</f>
        <v>#REF!</v>
      </c>
      <c r="V184" s="37"/>
      <c r="W184" s="37"/>
      <c r="X184" s="37"/>
      <c r="Y184" s="37"/>
      <c r="Z184" s="37"/>
      <c r="AA184" s="37"/>
      <c r="AB184" s="37"/>
      <c r="AC184" s="37"/>
      <c r="AD184" s="37"/>
      <c r="AE184" s="37" t="s">
        <v>102</v>
      </c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</row>
    <row r="185" spans="1:60" outlineLevel="1">
      <c r="A185" s="249"/>
      <c r="B185" s="250"/>
      <c r="C185" s="314" t="s">
        <v>930</v>
      </c>
      <c r="D185" s="315"/>
      <c r="E185" s="316">
        <v>9.5</v>
      </c>
      <c r="F185" s="254"/>
      <c r="G185" s="254"/>
      <c r="H185" s="254"/>
      <c r="I185" s="254"/>
      <c r="J185" s="254"/>
      <c r="K185" s="254"/>
      <c r="L185" s="254"/>
      <c r="M185" s="254"/>
      <c r="N185" s="313"/>
      <c r="O185" s="313"/>
      <c r="P185" s="313"/>
      <c r="Q185" s="313"/>
      <c r="R185" s="34"/>
      <c r="S185" s="34"/>
      <c r="T185" s="36"/>
      <c r="U185" s="34"/>
      <c r="V185" s="37"/>
      <c r="W185" s="37"/>
      <c r="X185" s="37"/>
      <c r="Y185" s="37"/>
      <c r="Z185" s="37"/>
      <c r="AA185" s="37"/>
      <c r="AB185" s="37"/>
      <c r="AC185" s="37"/>
      <c r="AD185" s="37"/>
      <c r="AE185" s="37" t="s">
        <v>109</v>
      </c>
      <c r="AF185" s="37">
        <v>0</v>
      </c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</row>
    <row r="186" spans="1:60" outlineLevel="1">
      <c r="A186" s="249">
        <v>88</v>
      </c>
      <c r="B186" s="250" t="s">
        <v>366</v>
      </c>
      <c r="C186" s="251" t="s">
        <v>367</v>
      </c>
      <c r="D186" s="313" t="s">
        <v>107</v>
      </c>
      <c r="E186" s="253">
        <v>0.45182</v>
      </c>
      <c r="F186" s="320">
        <f>H186+J186</f>
        <v>0</v>
      </c>
      <c r="G186" s="254">
        <f>ROUND(E186*F186,2)</f>
        <v>0</v>
      </c>
      <c r="H186" s="254"/>
      <c r="I186" s="254">
        <f>ROUND(E186*H186,2)</f>
        <v>0</v>
      </c>
      <c r="J186" s="254"/>
      <c r="K186" s="254">
        <f>ROUND(E186*J186,2)</f>
        <v>0</v>
      </c>
      <c r="L186" s="254">
        <v>15</v>
      </c>
      <c r="M186" s="254">
        <f>G186*(1+L186/100)</f>
        <v>0</v>
      </c>
      <c r="N186" s="313">
        <v>0</v>
      </c>
      <c r="O186" s="313">
        <f>ROUND(E186*N186,5)</f>
        <v>0</v>
      </c>
      <c r="P186" s="313">
        <v>0</v>
      </c>
      <c r="Q186" s="313">
        <f>ROUND(E186*P186,5)</f>
        <v>0</v>
      </c>
      <c r="R186" s="34"/>
      <c r="S186" s="34"/>
      <c r="T186" s="36">
        <v>1.5980000000000001</v>
      </c>
      <c r="U186" s="34" t="e">
        <f>ROUND(#REF!*T186,2)</f>
        <v>#REF!</v>
      </c>
      <c r="V186" s="37"/>
      <c r="W186" s="37"/>
      <c r="X186" s="37"/>
      <c r="Y186" s="37"/>
      <c r="Z186" s="37"/>
      <c r="AA186" s="37"/>
      <c r="AB186" s="37"/>
      <c r="AC186" s="37"/>
      <c r="AD186" s="37"/>
      <c r="AE186" s="37" t="s">
        <v>102</v>
      </c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</row>
    <row r="187" spans="1:60" ht="14.5">
      <c r="A187" s="255" t="s">
        <v>97</v>
      </c>
      <c r="B187" s="256" t="s">
        <v>30</v>
      </c>
      <c r="C187" s="257" t="s">
        <v>29</v>
      </c>
      <c r="D187" s="317"/>
      <c r="E187" s="259"/>
      <c r="F187" s="260"/>
      <c r="G187" s="260">
        <f>SUMIF(AE188:AE200,"&lt;&gt;NOR",G188:G200)</f>
        <v>0</v>
      </c>
      <c r="H187" s="260"/>
      <c r="I187" s="260">
        <f>SUM(I188:I200)</f>
        <v>0</v>
      </c>
      <c r="J187" s="260"/>
      <c r="K187" s="260">
        <f>SUM(K188:K200)</f>
        <v>0</v>
      </c>
      <c r="L187" s="260"/>
      <c r="M187" s="260">
        <f>SUM(M188:M200)</f>
        <v>0</v>
      </c>
      <c r="N187" s="317"/>
      <c r="O187" s="317">
        <f>SUM(O188:O200)</f>
        <v>0.12583</v>
      </c>
      <c r="P187" s="317"/>
      <c r="Q187" s="317">
        <f>SUM(Q188:Q200)</f>
        <v>0</v>
      </c>
      <c r="R187" s="39"/>
      <c r="S187" s="39"/>
      <c r="T187" s="41"/>
      <c r="U187" s="39" t="e">
        <f>SUM(U188:U200)</f>
        <v>#REF!</v>
      </c>
      <c r="AE187" s="29" t="s">
        <v>98</v>
      </c>
    </row>
    <row r="188" spans="1:60" outlineLevel="1">
      <c r="A188" s="249">
        <v>89</v>
      </c>
      <c r="B188" s="250" t="s">
        <v>368</v>
      </c>
      <c r="C188" s="251" t="s">
        <v>369</v>
      </c>
      <c r="D188" s="313" t="s">
        <v>121</v>
      </c>
      <c r="E188" s="253">
        <v>86.400400000000005</v>
      </c>
      <c r="F188" s="320">
        <v>0</v>
      </c>
      <c r="G188" s="254">
        <f>ROUND(E188*F188,2)</f>
        <v>0</v>
      </c>
      <c r="H188" s="254"/>
      <c r="I188" s="254">
        <f>ROUND(E188*H188,2)</f>
        <v>0</v>
      </c>
      <c r="J188" s="254"/>
      <c r="K188" s="254">
        <f>ROUND(E188*J188,2)</f>
        <v>0</v>
      </c>
      <c r="L188" s="254">
        <v>15</v>
      </c>
      <c r="M188" s="254">
        <f>G188*(1+L188/100)</f>
        <v>0</v>
      </c>
      <c r="N188" s="313">
        <v>0</v>
      </c>
      <c r="O188" s="313">
        <f>ROUND(E188*N188,5)</f>
        <v>0</v>
      </c>
      <c r="P188" s="313">
        <v>0</v>
      </c>
      <c r="Q188" s="313">
        <f>ROUND(E188*P188,5)</f>
        <v>0</v>
      </c>
      <c r="R188" s="34"/>
      <c r="S188" s="34"/>
      <c r="T188" s="36">
        <v>6.9709999999999994E-2</v>
      </c>
      <c r="U188" s="34" t="e">
        <f>ROUND(#REF!*T188,2)</f>
        <v>#REF!</v>
      </c>
      <c r="V188" s="37"/>
      <c r="W188" s="37"/>
      <c r="X188" s="37"/>
      <c r="Y188" s="37"/>
      <c r="Z188" s="37"/>
      <c r="AA188" s="37"/>
      <c r="AB188" s="37"/>
      <c r="AC188" s="37"/>
      <c r="AD188" s="37"/>
      <c r="AE188" s="37" t="s">
        <v>102</v>
      </c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</row>
    <row r="189" spans="1:60" outlineLevel="1">
      <c r="A189" s="249"/>
      <c r="B189" s="250"/>
      <c r="C189" s="314" t="s">
        <v>880</v>
      </c>
      <c r="D189" s="315"/>
      <c r="E189" s="316">
        <v>5.6790000000000003</v>
      </c>
      <c r="F189" s="254"/>
      <c r="G189" s="254"/>
      <c r="H189" s="254"/>
      <c r="I189" s="254"/>
      <c r="J189" s="254"/>
      <c r="K189" s="254"/>
      <c r="L189" s="254"/>
      <c r="M189" s="254"/>
      <c r="N189" s="313"/>
      <c r="O189" s="313"/>
      <c r="P189" s="313"/>
      <c r="Q189" s="313"/>
      <c r="R189" s="34"/>
      <c r="S189" s="34"/>
      <c r="T189" s="36"/>
      <c r="U189" s="34"/>
      <c r="V189" s="37"/>
      <c r="W189" s="37"/>
      <c r="X189" s="37"/>
      <c r="Y189" s="37"/>
      <c r="Z189" s="37"/>
      <c r="AA189" s="37"/>
      <c r="AB189" s="37"/>
      <c r="AC189" s="37"/>
      <c r="AD189" s="37"/>
      <c r="AE189" s="37" t="s">
        <v>109</v>
      </c>
      <c r="AF189" s="37">
        <v>0</v>
      </c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</row>
    <row r="190" spans="1:60" outlineLevel="1">
      <c r="A190" s="249"/>
      <c r="B190" s="250"/>
      <c r="C190" s="314" t="s">
        <v>931</v>
      </c>
      <c r="D190" s="315"/>
      <c r="E190" s="316">
        <v>26.840399999999999</v>
      </c>
      <c r="F190" s="254"/>
      <c r="G190" s="254"/>
      <c r="H190" s="254"/>
      <c r="I190" s="254"/>
      <c r="J190" s="254"/>
      <c r="K190" s="254"/>
      <c r="L190" s="254"/>
      <c r="M190" s="254"/>
      <c r="N190" s="313"/>
      <c r="O190" s="313"/>
      <c r="P190" s="313"/>
      <c r="Q190" s="313"/>
      <c r="R190" s="34"/>
      <c r="S190" s="34"/>
      <c r="T190" s="36"/>
      <c r="U190" s="34"/>
      <c r="V190" s="37"/>
      <c r="W190" s="37"/>
      <c r="X190" s="37"/>
      <c r="Y190" s="37"/>
      <c r="Z190" s="37"/>
      <c r="AA190" s="37"/>
      <c r="AB190" s="37"/>
      <c r="AC190" s="37"/>
      <c r="AD190" s="37"/>
      <c r="AE190" s="37" t="s">
        <v>109</v>
      </c>
      <c r="AF190" s="37">
        <v>0</v>
      </c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</row>
    <row r="191" spans="1:60" outlineLevel="1">
      <c r="A191" s="249"/>
      <c r="B191" s="250"/>
      <c r="C191" s="314" t="s">
        <v>932</v>
      </c>
      <c r="D191" s="315"/>
      <c r="E191" s="316">
        <v>53.881</v>
      </c>
      <c r="F191" s="254"/>
      <c r="G191" s="254"/>
      <c r="H191" s="254"/>
      <c r="I191" s="254"/>
      <c r="J191" s="254"/>
      <c r="K191" s="254"/>
      <c r="L191" s="254"/>
      <c r="M191" s="254"/>
      <c r="N191" s="313"/>
      <c r="O191" s="313"/>
      <c r="P191" s="313"/>
      <c r="Q191" s="313"/>
      <c r="R191" s="34"/>
      <c r="S191" s="34"/>
      <c r="T191" s="36"/>
      <c r="U191" s="34"/>
      <c r="V191" s="37"/>
      <c r="W191" s="37"/>
      <c r="X191" s="37"/>
      <c r="Y191" s="37"/>
      <c r="Z191" s="37"/>
      <c r="AA191" s="37"/>
      <c r="AB191" s="37"/>
      <c r="AC191" s="37"/>
      <c r="AD191" s="37"/>
      <c r="AE191" s="37" t="s">
        <v>109</v>
      </c>
      <c r="AF191" s="37">
        <v>0</v>
      </c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</row>
    <row r="192" spans="1:60" outlineLevel="1">
      <c r="A192" s="249">
        <v>90</v>
      </c>
      <c r="B192" s="250" t="s">
        <v>370</v>
      </c>
      <c r="C192" s="251" t="s">
        <v>371</v>
      </c>
      <c r="D192" s="313" t="s">
        <v>121</v>
      </c>
      <c r="E192" s="253">
        <v>40.35</v>
      </c>
      <c r="F192" s="320">
        <v>0</v>
      </c>
      <c r="G192" s="254">
        <f>ROUND(E192*F192,2)</f>
        <v>0</v>
      </c>
      <c r="H192" s="254"/>
      <c r="I192" s="254">
        <f>ROUND(E192*H192,2)</f>
        <v>0</v>
      </c>
      <c r="J192" s="254"/>
      <c r="K192" s="254">
        <f>ROUND(E192*J192,2)</f>
        <v>0</v>
      </c>
      <c r="L192" s="254">
        <v>15</v>
      </c>
      <c r="M192" s="254">
        <f>G192*(1+L192/100)</f>
        <v>0</v>
      </c>
      <c r="N192" s="313">
        <v>3.5E-4</v>
      </c>
      <c r="O192" s="313">
        <f>ROUND(E192*N192,5)</f>
        <v>1.4120000000000001E-2</v>
      </c>
      <c r="P192" s="313">
        <v>0</v>
      </c>
      <c r="Q192" s="313">
        <f>ROUND(E192*P192,5)</f>
        <v>0</v>
      </c>
      <c r="R192" s="34"/>
      <c r="S192" s="34"/>
      <c r="T192" s="36">
        <v>1.35E-2</v>
      </c>
      <c r="U192" s="34" t="e">
        <f>ROUND(#REF!*T192,2)</f>
        <v>#REF!</v>
      </c>
      <c r="V192" s="37"/>
      <c r="W192" s="37"/>
      <c r="X192" s="37"/>
      <c r="Y192" s="37"/>
      <c r="Z192" s="37"/>
      <c r="AA192" s="37"/>
      <c r="AB192" s="37"/>
      <c r="AC192" s="37"/>
      <c r="AD192" s="37"/>
      <c r="AE192" s="37" t="s">
        <v>102</v>
      </c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</row>
    <row r="193" spans="1:60" outlineLevel="1">
      <c r="A193" s="249"/>
      <c r="B193" s="250"/>
      <c r="C193" s="314" t="s">
        <v>933</v>
      </c>
      <c r="D193" s="315"/>
      <c r="E193" s="316">
        <v>40.35</v>
      </c>
      <c r="F193" s="254"/>
      <c r="G193" s="254"/>
      <c r="H193" s="254"/>
      <c r="I193" s="254"/>
      <c r="J193" s="254"/>
      <c r="K193" s="254"/>
      <c r="L193" s="254"/>
      <c r="M193" s="254"/>
      <c r="N193" s="313"/>
      <c r="O193" s="313"/>
      <c r="P193" s="313"/>
      <c r="Q193" s="313"/>
      <c r="R193" s="34"/>
      <c r="S193" s="34"/>
      <c r="T193" s="36"/>
      <c r="U193" s="34"/>
      <c r="V193" s="37"/>
      <c r="W193" s="37"/>
      <c r="X193" s="37"/>
      <c r="Y193" s="37"/>
      <c r="Z193" s="37"/>
      <c r="AA193" s="37"/>
      <c r="AB193" s="37"/>
      <c r="AC193" s="37"/>
      <c r="AD193" s="37"/>
      <c r="AE193" s="37" t="s">
        <v>109</v>
      </c>
      <c r="AF193" s="37">
        <v>0</v>
      </c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</row>
    <row r="194" spans="1:60" outlineLevel="1">
      <c r="A194" s="249">
        <v>91</v>
      </c>
      <c r="B194" s="250" t="s">
        <v>372</v>
      </c>
      <c r="C194" s="251" t="s">
        <v>373</v>
      </c>
      <c r="D194" s="313" t="s">
        <v>121</v>
      </c>
      <c r="E194" s="253">
        <v>183.13399999999999</v>
      </c>
      <c r="F194" s="320">
        <v>0</v>
      </c>
      <c r="G194" s="254">
        <f>ROUND(E194*F194,2)</f>
        <v>0</v>
      </c>
      <c r="H194" s="254"/>
      <c r="I194" s="254">
        <f>ROUND(E194*H194,2)</f>
        <v>0</v>
      </c>
      <c r="J194" s="254"/>
      <c r="K194" s="254">
        <f>ROUND(E194*J194,2)</f>
        <v>0</v>
      </c>
      <c r="L194" s="254">
        <v>15</v>
      </c>
      <c r="M194" s="254">
        <f>G194*(1+L194/100)</f>
        <v>0</v>
      </c>
      <c r="N194" s="313">
        <v>1.4999999999999999E-4</v>
      </c>
      <c r="O194" s="313">
        <f>ROUND(E194*N194,5)</f>
        <v>2.7470000000000001E-2</v>
      </c>
      <c r="P194" s="313">
        <v>0</v>
      </c>
      <c r="Q194" s="313">
        <f>ROUND(E194*P194,5)</f>
        <v>0</v>
      </c>
      <c r="R194" s="34"/>
      <c r="S194" s="34"/>
      <c r="T194" s="36">
        <v>3.2480000000000002E-2</v>
      </c>
      <c r="U194" s="34" t="e">
        <f>ROUND(#REF!*T194,2)</f>
        <v>#REF!</v>
      </c>
      <c r="V194" s="37"/>
      <c r="W194" s="37"/>
      <c r="X194" s="37"/>
      <c r="Y194" s="37"/>
      <c r="Z194" s="37"/>
      <c r="AA194" s="37"/>
      <c r="AB194" s="37"/>
      <c r="AC194" s="37"/>
      <c r="AD194" s="37"/>
      <c r="AE194" s="37" t="s">
        <v>102</v>
      </c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</row>
    <row r="195" spans="1:60" outlineLevel="1">
      <c r="A195" s="249"/>
      <c r="B195" s="250"/>
      <c r="C195" s="314" t="s">
        <v>934</v>
      </c>
      <c r="D195" s="315"/>
      <c r="E195" s="316">
        <v>23.45</v>
      </c>
      <c r="F195" s="254"/>
      <c r="G195" s="254"/>
      <c r="H195" s="254"/>
      <c r="I195" s="254"/>
      <c r="J195" s="254"/>
      <c r="K195" s="254"/>
      <c r="L195" s="254"/>
      <c r="M195" s="254"/>
      <c r="N195" s="313"/>
      <c r="O195" s="313"/>
      <c r="P195" s="313"/>
      <c r="Q195" s="313"/>
      <c r="R195" s="34"/>
      <c r="S195" s="34"/>
      <c r="T195" s="36"/>
      <c r="U195" s="34"/>
      <c r="V195" s="37"/>
      <c r="W195" s="37"/>
      <c r="X195" s="37"/>
      <c r="Y195" s="37"/>
      <c r="Z195" s="37"/>
      <c r="AA195" s="37"/>
      <c r="AB195" s="37"/>
      <c r="AC195" s="37"/>
      <c r="AD195" s="37"/>
      <c r="AE195" s="37" t="s">
        <v>109</v>
      </c>
      <c r="AF195" s="37">
        <v>0</v>
      </c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</row>
    <row r="196" spans="1:60" outlineLevel="1">
      <c r="A196" s="249"/>
      <c r="B196" s="250"/>
      <c r="C196" s="314" t="s">
        <v>935</v>
      </c>
      <c r="D196" s="315"/>
      <c r="E196" s="316">
        <v>8.5399999999999991</v>
      </c>
      <c r="F196" s="254"/>
      <c r="G196" s="254"/>
      <c r="H196" s="254"/>
      <c r="I196" s="254"/>
      <c r="J196" s="254"/>
      <c r="K196" s="254"/>
      <c r="L196" s="254"/>
      <c r="M196" s="254"/>
      <c r="N196" s="313"/>
      <c r="O196" s="313"/>
      <c r="P196" s="313"/>
      <c r="Q196" s="313"/>
      <c r="R196" s="34"/>
      <c r="S196" s="34"/>
      <c r="T196" s="36"/>
      <c r="U196" s="34"/>
      <c r="V196" s="37"/>
      <c r="W196" s="37"/>
      <c r="X196" s="37"/>
      <c r="Y196" s="37"/>
      <c r="Z196" s="37"/>
      <c r="AA196" s="37"/>
      <c r="AB196" s="37"/>
      <c r="AC196" s="37"/>
      <c r="AD196" s="37"/>
      <c r="AE196" s="37" t="s">
        <v>109</v>
      </c>
      <c r="AF196" s="37">
        <v>0</v>
      </c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</row>
    <row r="197" spans="1:60" outlineLevel="1">
      <c r="A197" s="249"/>
      <c r="B197" s="250"/>
      <c r="C197" s="314" t="s">
        <v>936</v>
      </c>
      <c r="D197" s="315"/>
      <c r="E197" s="316">
        <v>55.3</v>
      </c>
      <c r="F197" s="254"/>
      <c r="G197" s="254"/>
      <c r="H197" s="254"/>
      <c r="I197" s="254"/>
      <c r="J197" s="254"/>
      <c r="K197" s="254"/>
      <c r="L197" s="254"/>
      <c r="M197" s="254"/>
      <c r="N197" s="313"/>
      <c r="O197" s="313"/>
      <c r="P197" s="313"/>
      <c r="Q197" s="313"/>
      <c r="R197" s="34"/>
      <c r="S197" s="34"/>
      <c r="T197" s="36"/>
      <c r="U197" s="34"/>
      <c r="V197" s="37"/>
      <c r="W197" s="37"/>
      <c r="X197" s="37"/>
      <c r="Y197" s="37"/>
      <c r="Z197" s="37"/>
      <c r="AA197" s="37"/>
      <c r="AB197" s="37"/>
      <c r="AC197" s="37"/>
      <c r="AD197" s="37"/>
      <c r="AE197" s="37" t="s">
        <v>109</v>
      </c>
      <c r="AF197" s="37">
        <v>0</v>
      </c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</row>
    <row r="198" spans="1:60" outlineLevel="1">
      <c r="A198" s="249"/>
      <c r="B198" s="250"/>
      <c r="C198" s="314" t="s">
        <v>937</v>
      </c>
      <c r="D198" s="315"/>
      <c r="E198" s="316">
        <v>78.349999999999994</v>
      </c>
      <c r="F198" s="254"/>
      <c r="G198" s="254"/>
      <c r="H198" s="254"/>
      <c r="I198" s="254"/>
      <c r="J198" s="254"/>
      <c r="K198" s="254"/>
      <c r="L198" s="254"/>
      <c r="M198" s="254"/>
      <c r="N198" s="313"/>
      <c r="O198" s="313"/>
      <c r="P198" s="313"/>
      <c r="Q198" s="313"/>
      <c r="R198" s="34"/>
      <c r="S198" s="34"/>
      <c r="T198" s="36"/>
      <c r="U198" s="34"/>
      <c r="V198" s="37"/>
      <c r="W198" s="37"/>
      <c r="X198" s="37"/>
      <c r="Y198" s="37"/>
      <c r="Z198" s="37"/>
      <c r="AA198" s="37"/>
      <c r="AB198" s="37"/>
      <c r="AC198" s="37"/>
      <c r="AD198" s="37"/>
      <c r="AE198" s="37" t="s">
        <v>109</v>
      </c>
      <c r="AF198" s="37">
        <v>0</v>
      </c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</row>
    <row r="199" spans="1:60" outlineLevel="1">
      <c r="A199" s="249"/>
      <c r="B199" s="250"/>
      <c r="C199" s="314" t="s">
        <v>938</v>
      </c>
      <c r="D199" s="315"/>
      <c r="E199" s="316">
        <v>17.494</v>
      </c>
      <c r="F199" s="254"/>
      <c r="G199" s="254"/>
      <c r="H199" s="254"/>
      <c r="I199" s="254"/>
      <c r="J199" s="254"/>
      <c r="K199" s="254"/>
      <c r="L199" s="254"/>
      <c r="M199" s="254"/>
      <c r="N199" s="313"/>
      <c r="O199" s="313"/>
      <c r="P199" s="313"/>
      <c r="Q199" s="313"/>
      <c r="R199" s="34"/>
      <c r="S199" s="34"/>
      <c r="T199" s="36"/>
      <c r="U199" s="34"/>
      <c r="V199" s="37"/>
      <c r="W199" s="37"/>
      <c r="X199" s="37"/>
      <c r="Y199" s="37"/>
      <c r="Z199" s="37"/>
      <c r="AA199" s="37"/>
      <c r="AB199" s="37"/>
      <c r="AC199" s="37"/>
      <c r="AD199" s="37"/>
      <c r="AE199" s="37" t="s">
        <v>109</v>
      </c>
      <c r="AF199" s="37">
        <v>0</v>
      </c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</row>
    <row r="200" spans="1:60" outlineLevel="1">
      <c r="A200" s="249">
        <v>92</v>
      </c>
      <c r="B200" s="250" t="s">
        <v>380</v>
      </c>
      <c r="C200" s="251" t="s">
        <v>381</v>
      </c>
      <c r="D200" s="313" t="s">
        <v>121</v>
      </c>
      <c r="E200" s="253">
        <v>183.13399999999999</v>
      </c>
      <c r="F200" s="320">
        <f>H200+J200</f>
        <v>0</v>
      </c>
      <c r="G200" s="254">
        <f>ROUND(E200*F200,2)</f>
        <v>0</v>
      </c>
      <c r="H200" s="254"/>
      <c r="I200" s="254">
        <f>ROUND(E200*H200,2)</f>
        <v>0</v>
      </c>
      <c r="J200" s="254"/>
      <c r="K200" s="254">
        <f>ROUND(E200*J200,2)</f>
        <v>0</v>
      </c>
      <c r="L200" s="254">
        <v>15</v>
      </c>
      <c r="M200" s="254">
        <f>G200*(1+L200/100)</f>
        <v>0</v>
      </c>
      <c r="N200" s="313">
        <v>4.6000000000000001E-4</v>
      </c>
      <c r="O200" s="313">
        <f>ROUND(E200*N200,5)</f>
        <v>8.4239999999999995E-2</v>
      </c>
      <c r="P200" s="313">
        <v>0</v>
      </c>
      <c r="Q200" s="313">
        <f>ROUND(E200*P200,5)</f>
        <v>0</v>
      </c>
      <c r="R200" s="34"/>
      <c r="S200" s="34"/>
      <c r="T200" s="36">
        <v>0.10191</v>
      </c>
      <c r="U200" s="34" t="e">
        <f>ROUND(#REF!*T200,2)</f>
        <v>#REF!</v>
      </c>
      <c r="V200" s="37"/>
      <c r="W200" s="37"/>
      <c r="X200" s="37"/>
      <c r="Y200" s="37"/>
      <c r="Z200" s="37"/>
      <c r="AA200" s="37"/>
      <c r="AB200" s="37"/>
      <c r="AC200" s="37"/>
      <c r="AD200" s="37"/>
      <c r="AE200" s="37" t="s">
        <v>102</v>
      </c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</row>
    <row r="201" spans="1:60" ht="14.5">
      <c r="A201" s="255" t="s">
        <v>97</v>
      </c>
      <c r="B201" s="256" t="s">
        <v>27</v>
      </c>
      <c r="C201" s="257" t="s">
        <v>28</v>
      </c>
      <c r="D201" s="317"/>
      <c r="E201" s="259"/>
      <c r="F201" s="260"/>
      <c r="G201" s="260">
        <f>SUMIF(AE202:AE202,"&lt;&gt;NOR",G202:G202)</f>
        <v>0</v>
      </c>
      <c r="H201" s="260"/>
      <c r="I201" s="260">
        <f>SUM(I202:I202)</f>
        <v>0</v>
      </c>
      <c r="J201" s="260"/>
      <c r="K201" s="260">
        <f>SUM(K202:K202)</f>
        <v>0</v>
      </c>
      <c r="L201" s="260"/>
      <c r="M201" s="260">
        <f>SUM(M202:M202)</f>
        <v>0</v>
      </c>
      <c r="N201" s="317"/>
      <c r="O201" s="317">
        <f>SUM(O202:O202)</f>
        <v>0</v>
      </c>
      <c r="P201" s="317"/>
      <c r="Q201" s="317">
        <f>SUM(Q202:Q202)</f>
        <v>0</v>
      </c>
      <c r="R201" s="39"/>
      <c r="S201" s="39"/>
      <c r="T201" s="41"/>
      <c r="U201" s="39" t="e">
        <f>SUM(U202:U202)</f>
        <v>#REF!</v>
      </c>
      <c r="AE201" s="29" t="s">
        <v>98</v>
      </c>
    </row>
    <row r="202" spans="1:60" outlineLevel="1">
      <c r="A202" s="261">
        <v>93</v>
      </c>
      <c r="B202" s="262" t="s">
        <v>382</v>
      </c>
      <c r="C202" s="263" t="s">
        <v>383</v>
      </c>
      <c r="D202" s="318" t="s">
        <v>384</v>
      </c>
      <c r="E202" s="265">
        <v>1</v>
      </c>
      <c r="F202" s="321"/>
      <c r="G202" s="266">
        <f>ROUND(E202*F202,2)</f>
        <v>0</v>
      </c>
      <c r="H202" s="266"/>
      <c r="I202" s="266">
        <f>ROUND(E202*H202,2)</f>
        <v>0</v>
      </c>
      <c r="J202" s="266"/>
      <c r="K202" s="266">
        <f>ROUND(E202*J202,2)</f>
        <v>0</v>
      </c>
      <c r="L202" s="266">
        <v>15</v>
      </c>
      <c r="M202" s="266">
        <f>G202*(1+L202/100)</f>
        <v>0</v>
      </c>
      <c r="N202" s="318">
        <v>0</v>
      </c>
      <c r="O202" s="318">
        <f>ROUND(E202*N202,5)</f>
        <v>0</v>
      </c>
      <c r="P202" s="318">
        <v>0</v>
      </c>
      <c r="Q202" s="318">
        <f>ROUND(E202*P202,5)</f>
        <v>0</v>
      </c>
      <c r="R202" s="42"/>
      <c r="S202" s="42"/>
      <c r="T202" s="44">
        <v>0</v>
      </c>
      <c r="U202" s="42" t="e">
        <f>ROUND(#REF!*T202,2)</f>
        <v>#REF!</v>
      </c>
      <c r="V202" s="37"/>
      <c r="W202" s="37"/>
      <c r="X202" s="37"/>
      <c r="Y202" s="37"/>
      <c r="Z202" s="37"/>
      <c r="AA202" s="37"/>
      <c r="AB202" s="37"/>
      <c r="AC202" s="37"/>
      <c r="AD202" s="37"/>
      <c r="AE202" s="37" t="s">
        <v>102</v>
      </c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</row>
    <row r="203" spans="1:60" ht="14.5">
      <c r="A203" s="322"/>
      <c r="B203" s="323" t="s">
        <v>385</v>
      </c>
      <c r="C203" s="324" t="s">
        <v>385</v>
      </c>
      <c r="D203" s="322"/>
      <c r="E203" s="322"/>
      <c r="F203" s="322"/>
      <c r="G203" s="322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45"/>
      <c r="S203" s="45"/>
      <c r="T203" s="45"/>
      <c r="U203" s="45"/>
      <c r="AC203" s="29">
        <v>15</v>
      </c>
      <c r="AD203" s="29">
        <v>21</v>
      </c>
    </row>
    <row r="204" spans="1:60" ht="14.5">
      <c r="A204" s="325"/>
      <c r="B204" s="326" t="s">
        <v>2203</v>
      </c>
      <c r="C204" s="327" t="s">
        <v>385</v>
      </c>
      <c r="D204" s="328"/>
      <c r="E204" s="328"/>
      <c r="F204" s="328"/>
      <c r="G204" s="329">
        <f>G8+G11+G32+G56+G70+G72+G78+G88+G106+G109+G113+G120+G126+G144+G154+G166+G172+G187</f>
        <v>0</v>
      </c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AE204" s="29" t="s">
        <v>386</v>
      </c>
    </row>
    <row r="209" spans="2:7">
      <c r="B209" s="46" t="s">
        <v>2142</v>
      </c>
      <c r="G209" s="418">
        <f>G8+G11+G32+G56+G70+G72+G78+G88+G106</f>
        <v>0</v>
      </c>
    </row>
    <row r="210" spans="2:7">
      <c r="B210" s="46" t="s">
        <v>2143</v>
      </c>
      <c r="G210" s="418">
        <f>G109+G113+G120+G126+G144+G154+G166+G172+G187</f>
        <v>0</v>
      </c>
    </row>
    <row r="211" spans="2:7">
      <c r="B211" s="46" t="s">
        <v>2162</v>
      </c>
      <c r="G211" s="418">
        <f>G201</f>
        <v>0</v>
      </c>
    </row>
  </sheetData>
  <sheetProtection sheet="1" objects="1" scenarios="1" selectLockedCells="1"/>
  <mergeCells count="15">
    <mergeCell ref="C176:G176"/>
    <mergeCell ref="C142:G142"/>
    <mergeCell ref="A1:G1"/>
    <mergeCell ref="C2:G2"/>
    <mergeCell ref="C3:G3"/>
    <mergeCell ref="C4:G4"/>
    <mergeCell ref="C15:G15"/>
    <mergeCell ref="C13:G13"/>
    <mergeCell ref="C92:G92"/>
    <mergeCell ref="C135:G135"/>
    <mergeCell ref="C18:G18"/>
    <mergeCell ref="C74:G74"/>
    <mergeCell ref="C77:G77"/>
    <mergeCell ref="C122:G122"/>
    <mergeCell ref="C136:G136"/>
  </mergeCells>
  <pageMargins left="0.39370078740157499" right="0.196850393700787" top="0.78740157499999996" bottom="0.78740157499999996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3290"/>
  <sheetViews>
    <sheetView view="pageBreakPreview" zoomScaleNormal="100" zoomScaleSheetLayoutView="100" workbookViewId="0">
      <selection activeCell="I24" sqref="I24"/>
    </sheetView>
  </sheetViews>
  <sheetFormatPr defaultRowHeight="12.5"/>
  <cols>
    <col min="1" max="1" width="10.54296875" style="54" customWidth="1"/>
    <col min="2" max="2" width="51.6328125" style="55" customWidth="1"/>
    <col min="3" max="3" width="6.90625" style="56" customWidth="1"/>
    <col min="4" max="4" width="8.90625" style="54" customWidth="1"/>
    <col min="5" max="5" width="13.453125" style="52" customWidth="1"/>
    <col min="6" max="6" width="8.54296875" style="52" hidden="1" customWidth="1"/>
    <col min="7" max="7" width="12.90625" style="52" customWidth="1"/>
    <col min="8" max="8" width="14.54296875" style="52" customWidth="1"/>
    <col min="9" max="9" width="13.90625" style="52" customWidth="1"/>
    <col min="10" max="256" width="8.90625" style="47"/>
    <col min="257" max="257" width="10.54296875" style="47" customWidth="1"/>
    <col min="258" max="258" width="51.6328125" style="47" customWidth="1"/>
    <col min="259" max="259" width="6.90625" style="47" customWidth="1"/>
    <col min="260" max="260" width="8.90625" style="47" customWidth="1"/>
    <col min="261" max="261" width="13.453125" style="47" customWidth="1"/>
    <col min="262" max="262" width="0" style="47" hidden="1" customWidth="1"/>
    <col min="263" max="263" width="12.90625" style="47" customWidth="1"/>
    <col min="264" max="264" width="14.54296875" style="47" customWidth="1"/>
    <col min="265" max="265" width="13.90625" style="47" customWidth="1"/>
    <col min="266" max="512" width="8.90625" style="47"/>
    <col min="513" max="513" width="10.54296875" style="47" customWidth="1"/>
    <col min="514" max="514" width="51.6328125" style="47" customWidth="1"/>
    <col min="515" max="515" width="6.90625" style="47" customWidth="1"/>
    <col min="516" max="516" width="8.90625" style="47" customWidth="1"/>
    <col min="517" max="517" width="13.453125" style="47" customWidth="1"/>
    <col min="518" max="518" width="0" style="47" hidden="1" customWidth="1"/>
    <col min="519" max="519" width="12.90625" style="47" customWidth="1"/>
    <col min="520" max="520" width="14.54296875" style="47" customWidth="1"/>
    <col min="521" max="521" width="13.90625" style="47" customWidth="1"/>
    <col min="522" max="768" width="8.90625" style="47"/>
    <col min="769" max="769" width="10.54296875" style="47" customWidth="1"/>
    <col min="770" max="770" width="51.6328125" style="47" customWidth="1"/>
    <col min="771" max="771" width="6.90625" style="47" customWidth="1"/>
    <col min="772" max="772" width="8.90625" style="47" customWidth="1"/>
    <col min="773" max="773" width="13.453125" style="47" customWidth="1"/>
    <col min="774" max="774" width="0" style="47" hidden="1" customWidth="1"/>
    <col min="775" max="775" width="12.90625" style="47" customWidth="1"/>
    <col min="776" max="776" width="14.54296875" style="47" customWidth="1"/>
    <col min="777" max="777" width="13.90625" style="47" customWidth="1"/>
    <col min="778" max="1024" width="8.7265625" style="47"/>
    <col min="1025" max="1025" width="10.54296875" style="47" customWidth="1"/>
    <col min="1026" max="1026" width="51.6328125" style="47" customWidth="1"/>
    <col min="1027" max="1027" width="6.90625" style="47" customWidth="1"/>
    <col min="1028" max="1028" width="8.90625" style="47" customWidth="1"/>
    <col min="1029" max="1029" width="13.453125" style="47" customWidth="1"/>
    <col min="1030" max="1030" width="0" style="47" hidden="1" customWidth="1"/>
    <col min="1031" max="1031" width="12.90625" style="47" customWidth="1"/>
    <col min="1032" max="1032" width="14.54296875" style="47" customWidth="1"/>
    <col min="1033" max="1033" width="13.90625" style="47" customWidth="1"/>
    <col min="1034" max="1280" width="8.90625" style="47"/>
    <col min="1281" max="1281" width="10.54296875" style="47" customWidth="1"/>
    <col min="1282" max="1282" width="51.6328125" style="47" customWidth="1"/>
    <col min="1283" max="1283" width="6.90625" style="47" customWidth="1"/>
    <col min="1284" max="1284" width="8.90625" style="47" customWidth="1"/>
    <col min="1285" max="1285" width="13.453125" style="47" customWidth="1"/>
    <col min="1286" max="1286" width="0" style="47" hidden="1" customWidth="1"/>
    <col min="1287" max="1287" width="12.90625" style="47" customWidth="1"/>
    <col min="1288" max="1288" width="14.54296875" style="47" customWidth="1"/>
    <col min="1289" max="1289" width="13.90625" style="47" customWidth="1"/>
    <col min="1290" max="1536" width="8.90625" style="47"/>
    <col min="1537" max="1537" width="10.54296875" style="47" customWidth="1"/>
    <col min="1538" max="1538" width="51.6328125" style="47" customWidth="1"/>
    <col min="1539" max="1539" width="6.90625" style="47" customWidth="1"/>
    <col min="1540" max="1540" width="8.90625" style="47" customWidth="1"/>
    <col min="1541" max="1541" width="13.453125" style="47" customWidth="1"/>
    <col min="1542" max="1542" width="0" style="47" hidden="1" customWidth="1"/>
    <col min="1543" max="1543" width="12.90625" style="47" customWidth="1"/>
    <col min="1544" max="1544" width="14.54296875" style="47" customWidth="1"/>
    <col min="1545" max="1545" width="13.90625" style="47" customWidth="1"/>
    <col min="1546" max="1792" width="8.90625" style="47"/>
    <col min="1793" max="1793" width="10.54296875" style="47" customWidth="1"/>
    <col min="1794" max="1794" width="51.6328125" style="47" customWidth="1"/>
    <col min="1795" max="1795" width="6.90625" style="47" customWidth="1"/>
    <col min="1796" max="1796" width="8.90625" style="47" customWidth="1"/>
    <col min="1797" max="1797" width="13.453125" style="47" customWidth="1"/>
    <col min="1798" max="1798" width="0" style="47" hidden="1" customWidth="1"/>
    <col min="1799" max="1799" width="12.90625" style="47" customWidth="1"/>
    <col min="1800" max="1800" width="14.54296875" style="47" customWidth="1"/>
    <col min="1801" max="1801" width="13.90625" style="47" customWidth="1"/>
    <col min="1802" max="2048" width="8.7265625" style="47"/>
    <col min="2049" max="2049" width="10.54296875" style="47" customWidth="1"/>
    <col min="2050" max="2050" width="51.6328125" style="47" customWidth="1"/>
    <col min="2051" max="2051" width="6.90625" style="47" customWidth="1"/>
    <col min="2052" max="2052" width="8.90625" style="47" customWidth="1"/>
    <col min="2053" max="2053" width="13.453125" style="47" customWidth="1"/>
    <col min="2054" max="2054" width="0" style="47" hidden="1" customWidth="1"/>
    <col min="2055" max="2055" width="12.90625" style="47" customWidth="1"/>
    <col min="2056" max="2056" width="14.54296875" style="47" customWidth="1"/>
    <col min="2057" max="2057" width="13.90625" style="47" customWidth="1"/>
    <col min="2058" max="2304" width="8.90625" style="47"/>
    <col min="2305" max="2305" width="10.54296875" style="47" customWidth="1"/>
    <col min="2306" max="2306" width="51.6328125" style="47" customWidth="1"/>
    <col min="2307" max="2307" width="6.90625" style="47" customWidth="1"/>
    <col min="2308" max="2308" width="8.90625" style="47" customWidth="1"/>
    <col min="2309" max="2309" width="13.453125" style="47" customWidth="1"/>
    <col min="2310" max="2310" width="0" style="47" hidden="1" customWidth="1"/>
    <col min="2311" max="2311" width="12.90625" style="47" customWidth="1"/>
    <col min="2312" max="2312" width="14.54296875" style="47" customWidth="1"/>
    <col min="2313" max="2313" width="13.90625" style="47" customWidth="1"/>
    <col min="2314" max="2560" width="8.90625" style="47"/>
    <col min="2561" max="2561" width="10.54296875" style="47" customWidth="1"/>
    <col min="2562" max="2562" width="51.6328125" style="47" customWidth="1"/>
    <col min="2563" max="2563" width="6.90625" style="47" customWidth="1"/>
    <col min="2564" max="2564" width="8.90625" style="47" customWidth="1"/>
    <col min="2565" max="2565" width="13.453125" style="47" customWidth="1"/>
    <col min="2566" max="2566" width="0" style="47" hidden="1" customWidth="1"/>
    <col min="2567" max="2567" width="12.90625" style="47" customWidth="1"/>
    <col min="2568" max="2568" width="14.54296875" style="47" customWidth="1"/>
    <col min="2569" max="2569" width="13.90625" style="47" customWidth="1"/>
    <col min="2570" max="2816" width="8.90625" style="47"/>
    <col min="2817" max="2817" width="10.54296875" style="47" customWidth="1"/>
    <col min="2818" max="2818" width="51.6328125" style="47" customWidth="1"/>
    <col min="2819" max="2819" width="6.90625" style="47" customWidth="1"/>
    <col min="2820" max="2820" width="8.90625" style="47" customWidth="1"/>
    <col min="2821" max="2821" width="13.453125" style="47" customWidth="1"/>
    <col min="2822" max="2822" width="0" style="47" hidden="1" customWidth="1"/>
    <col min="2823" max="2823" width="12.90625" style="47" customWidth="1"/>
    <col min="2824" max="2824" width="14.54296875" style="47" customWidth="1"/>
    <col min="2825" max="2825" width="13.90625" style="47" customWidth="1"/>
    <col min="2826" max="3072" width="8.7265625" style="47"/>
    <col min="3073" max="3073" width="10.54296875" style="47" customWidth="1"/>
    <col min="3074" max="3074" width="51.6328125" style="47" customWidth="1"/>
    <col min="3075" max="3075" width="6.90625" style="47" customWidth="1"/>
    <col min="3076" max="3076" width="8.90625" style="47" customWidth="1"/>
    <col min="3077" max="3077" width="13.453125" style="47" customWidth="1"/>
    <col min="3078" max="3078" width="0" style="47" hidden="1" customWidth="1"/>
    <col min="3079" max="3079" width="12.90625" style="47" customWidth="1"/>
    <col min="3080" max="3080" width="14.54296875" style="47" customWidth="1"/>
    <col min="3081" max="3081" width="13.90625" style="47" customWidth="1"/>
    <col min="3082" max="3328" width="8.90625" style="47"/>
    <col min="3329" max="3329" width="10.54296875" style="47" customWidth="1"/>
    <col min="3330" max="3330" width="51.6328125" style="47" customWidth="1"/>
    <col min="3331" max="3331" width="6.90625" style="47" customWidth="1"/>
    <col min="3332" max="3332" width="8.90625" style="47" customWidth="1"/>
    <col min="3333" max="3333" width="13.453125" style="47" customWidth="1"/>
    <col min="3334" max="3334" width="0" style="47" hidden="1" customWidth="1"/>
    <col min="3335" max="3335" width="12.90625" style="47" customWidth="1"/>
    <col min="3336" max="3336" width="14.54296875" style="47" customWidth="1"/>
    <col min="3337" max="3337" width="13.90625" style="47" customWidth="1"/>
    <col min="3338" max="3584" width="8.90625" style="47"/>
    <col min="3585" max="3585" width="10.54296875" style="47" customWidth="1"/>
    <col min="3586" max="3586" width="51.6328125" style="47" customWidth="1"/>
    <col min="3587" max="3587" width="6.90625" style="47" customWidth="1"/>
    <col min="3588" max="3588" width="8.90625" style="47" customWidth="1"/>
    <col min="3589" max="3589" width="13.453125" style="47" customWidth="1"/>
    <col min="3590" max="3590" width="0" style="47" hidden="1" customWidth="1"/>
    <col min="3591" max="3591" width="12.90625" style="47" customWidth="1"/>
    <col min="3592" max="3592" width="14.54296875" style="47" customWidth="1"/>
    <col min="3593" max="3593" width="13.90625" style="47" customWidth="1"/>
    <col min="3594" max="3840" width="8.90625" style="47"/>
    <col min="3841" max="3841" width="10.54296875" style="47" customWidth="1"/>
    <col min="3842" max="3842" width="51.6328125" style="47" customWidth="1"/>
    <col min="3843" max="3843" width="6.90625" style="47" customWidth="1"/>
    <col min="3844" max="3844" width="8.90625" style="47" customWidth="1"/>
    <col min="3845" max="3845" width="13.453125" style="47" customWidth="1"/>
    <col min="3846" max="3846" width="0" style="47" hidden="1" customWidth="1"/>
    <col min="3847" max="3847" width="12.90625" style="47" customWidth="1"/>
    <col min="3848" max="3848" width="14.54296875" style="47" customWidth="1"/>
    <col min="3849" max="3849" width="13.90625" style="47" customWidth="1"/>
    <col min="3850" max="4096" width="8.7265625" style="47"/>
    <col min="4097" max="4097" width="10.54296875" style="47" customWidth="1"/>
    <col min="4098" max="4098" width="51.6328125" style="47" customWidth="1"/>
    <col min="4099" max="4099" width="6.90625" style="47" customWidth="1"/>
    <col min="4100" max="4100" width="8.90625" style="47" customWidth="1"/>
    <col min="4101" max="4101" width="13.453125" style="47" customWidth="1"/>
    <col min="4102" max="4102" width="0" style="47" hidden="1" customWidth="1"/>
    <col min="4103" max="4103" width="12.90625" style="47" customWidth="1"/>
    <col min="4104" max="4104" width="14.54296875" style="47" customWidth="1"/>
    <col min="4105" max="4105" width="13.90625" style="47" customWidth="1"/>
    <col min="4106" max="4352" width="8.90625" style="47"/>
    <col min="4353" max="4353" width="10.54296875" style="47" customWidth="1"/>
    <col min="4354" max="4354" width="51.6328125" style="47" customWidth="1"/>
    <col min="4355" max="4355" width="6.90625" style="47" customWidth="1"/>
    <col min="4356" max="4356" width="8.90625" style="47" customWidth="1"/>
    <col min="4357" max="4357" width="13.453125" style="47" customWidth="1"/>
    <col min="4358" max="4358" width="0" style="47" hidden="1" customWidth="1"/>
    <col min="4359" max="4359" width="12.90625" style="47" customWidth="1"/>
    <col min="4360" max="4360" width="14.54296875" style="47" customWidth="1"/>
    <col min="4361" max="4361" width="13.90625" style="47" customWidth="1"/>
    <col min="4362" max="4608" width="8.90625" style="47"/>
    <col min="4609" max="4609" width="10.54296875" style="47" customWidth="1"/>
    <col min="4610" max="4610" width="51.6328125" style="47" customWidth="1"/>
    <col min="4611" max="4611" width="6.90625" style="47" customWidth="1"/>
    <col min="4612" max="4612" width="8.90625" style="47" customWidth="1"/>
    <col min="4613" max="4613" width="13.453125" style="47" customWidth="1"/>
    <col min="4614" max="4614" width="0" style="47" hidden="1" customWidth="1"/>
    <col min="4615" max="4615" width="12.90625" style="47" customWidth="1"/>
    <col min="4616" max="4616" width="14.54296875" style="47" customWidth="1"/>
    <col min="4617" max="4617" width="13.90625" style="47" customWidth="1"/>
    <col min="4618" max="4864" width="8.90625" style="47"/>
    <col min="4865" max="4865" width="10.54296875" style="47" customWidth="1"/>
    <col min="4866" max="4866" width="51.6328125" style="47" customWidth="1"/>
    <col min="4867" max="4867" width="6.90625" style="47" customWidth="1"/>
    <col min="4868" max="4868" width="8.90625" style="47" customWidth="1"/>
    <col min="4869" max="4869" width="13.453125" style="47" customWidth="1"/>
    <col min="4870" max="4870" width="0" style="47" hidden="1" customWidth="1"/>
    <col min="4871" max="4871" width="12.90625" style="47" customWidth="1"/>
    <col min="4872" max="4872" width="14.54296875" style="47" customWidth="1"/>
    <col min="4873" max="4873" width="13.90625" style="47" customWidth="1"/>
    <col min="4874" max="5120" width="8.7265625" style="47"/>
    <col min="5121" max="5121" width="10.54296875" style="47" customWidth="1"/>
    <col min="5122" max="5122" width="51.6328125" style="47" customWidth="1"/>
    <col min="5123" max="5123" width="6.90625" style="47" customWidth="1"/>
    <col min="5124" max="5124" width="8.90625" style="47" customWidth="1"/>
    <col min="5125" max="5125" width="13.453125" style="47" customWidth="1"/>
    <col min="5126" max="5126" width="0" style="47" hidden="1" customWidth="1"/>
    <col min="5127" max="5127" width="12.90625" style="47" customWidth="1"/>
    <col min="5128" max="5128" width="14.54296875" style="47" customWidth="1"/>
    <col min="5129" max="5129" width="13.90625" style="47" customWidth="1"/>
    <col min="5130" max="5376" width="8.90625" style="47"/>
    <col min="5377" max="5377" width="10.54296875" style="47" customWidth="1"/>
    <col min="5378" max="5378" width="51.6328125" style="47" customWidth="1"/>
    <col min="5379" max="5379" width="6.90625" style="47" customWidth="1"/>
    <col min="5380" max="5380" width="8.90625" style="47" customWidth="1"/>
    <col min="5381" max="5381" width="13.453125" style="47" customWidth="1"/>
    <col min="5382" max="5382" width="0" style="47" hidden="1" customWidth="1"/>
    <col min="5383" max="5383" width="12.90625" style="47" customWidth="1"/>
    <col min="5384" max="5384" width="14.54296875" style="47" customWidth="1"/>
    <col min="5385" max="5385" width="13.90625" style="47" customWidth="1"/>
    <col min="5386" max="5632" width="8.90625" style="47"/>
    <col min="5633" max="5633" width="10.54296875" style="47" customWidth="1"/>
    <col min="5634" max="5634" width="51.6328125" style="47" customWidth="1"/>
    <col min="5635" max="5635" width="6.90625" style="47" customWidth="1"/>
    <col min="5636" max="5636" width="8.90625" style="47" customWidth="1"/>
    <col min="5637" max="5637" width="13.453125" style="47" customWidth="1"/>
    <col min="5638" max="5638" width="0" style="47" hidden="1" customWidth="1"/>
    <col min="5639" max="5639" width="12.90625" style="47" customWidth="1"/>
    <col min="5640" max="5640" width="14.54296875" style="47" customWidth="1"/>
    <col min="5641" max="5641" width="13.90625" style="47" customWidth="1"/>
    <col min="5642" max="5888" width="8.90625" style="47"/>
    <col min="5889" max="5889" width="10.54296875" style="47" customWidth="1"/>
    <col min="5890" max="5890" width="51.6328125" style="47" customWidth="1"/>
    <col min="5891" max="5891" width="6.90625" style="47" customWidth="1"/>
    <col min="5892" max="5892" width="8.90625" style="47" customWidth="1"/>
    <col min="5893" max="5893" width="13.453125" style="47" customWidth="1"/>
    <col min="5894" max="5894" width="0" style="47" hidden="1" customWidth="1"/>
    <col min="5895" max="5895" width="12.90625" style="47" customWidth="1"/>
    <col min="5896" max="5896" width="14.54296875" style="47" customWidth="1"/>
    <col min="5897" max="5897" width="13.90625" style="47" customWidth="1"/>
    <col min="5898" max="6144" width="8.7265625" style="47"/>
    <col min="6145" max="6145" width="10.54296875" style="47" customWidth="1"/>
    <col min="6146" max="6146" width="51.6328125" style="47" customWidth="1"/>
    <col min="6147" max="6147" width="6.90625" style="47" customWidth="1"/>
    <col min="6148" max="6148" width="8.90625" style="47" customWidth="1"/>
    <col min="6149" max="6149" width="13.453125" style="47" customWidth="1"/>
    <col min="6150" max="6150" width="0" style="47" hidden="1" customWidth="1"/>
    <col min="6151" max="6151" width="12.90625" style="47" customWidth="1"/>
    <col min="6152" max="6152" width="14.54296875" style="47" customWidth="1"/>
    <col min="6153" max="6153" width="13.90625" style="47" customWidth="1"/>
    <col min="6154" max="6400" width="8.90625" style="47"/>
    <col min="6401" max="6401" width="10.54296875" style="47" customWidth="1"/>
    <col min="6402" max="6402" width="51.6328125" style="47" customWidth="1"/>
    <col min="6403" max="6403" width="6.90625" style="47" customWidth="1"/>
    <col min="6404" max="6404" width="8.90625" style="47" customWidth="1"/>
    <col min="6405" max="6405" width="13.453125" style="47" customWidth="1"/>
    <col min="6406" max="6406" width="0" style="47" hidden="1" customWidth="1"/>
    <col min="6407" max="6407" width="12.90625" style="47" customWidth="1"/>
    <col min="6408" max="6408" width="14.54296875" style="47" customWidth="1"/>
    <col min="6409" max="6409" width="13.90625" style="47" customWidth="1"/>
    <col min="6410" max="6656" width="8.90625" style="47"/>
    <col min="6657" max="6657" width="10.54296875" style="47" customWidth="1"/>
    <col min="6658" max="6658" width="51.6328125" style="47" customWidth="1"/>
    <col min="6659" max="6659" width="6.90625" style="47" customWidth="1"/>
    <col min="6660" max="6660" width="8.90625" style="47" customWidth="1"/>
    <col min="6661" max="6661" width="13.453125" style="47" customWidth="1"/>
    <col min="6662" max="6662" width="0" style="47" hidden="1" customWidth="1"/>
    <col min="6663" max="6663" width="12.90625" style="47" customWidth="1"/>
    <col min="6664" max="6664" width="14.54296875" style="47" customWidth="1"/>
    <col min="6665" max="6665" width="13.90625" style="47" customWidth="1"/>
    <col min="6666" max="6912" width="8.90625" style="47"/>
    <col min="6913" max="6913" width="10.54296875" style="47" customWidth="1"/>
    <col min="6914" max="6914" width="51.6328125" style="47" customWidth="1"/>
    <col min="6915" max="6915" width="6.90625" style="47" customWidth="1"/>
    <col min="6916" max="6916" width="8.90625" style="47" customWidth="1"/>
    <col min="6917" max="6917" width="13.453125" style="47" customWidth="1"/>
    <col min="6918" max="6918" width="0" style="47" hidden="1" customWidth="1"/>
    <col min="6919" max="6919" width="12.90625" style="47" customWidth="1"/>
    <col min="6920" max="6920" width="14.54296875" style="47" customWidth="1"/>
    <col min="6921" max="6921" width="13.90625" style="47" customWidth="1"/>
    <col min="6922" max="7168" width="8.7265625" style="47"/>
    <col min="7169" max="7169" width="10.54296875" style="47" customWidth="1"/>
    <col min="7170" max="7170" width="51.6328125" style="47" customWidth="1"/>
    <col min="7171" max="7171" width="6.90625" style="47" customWidth="1"/>
    <col min="7172" max="7172" width="8.90625" style="47" customWidth="1"/>
    <col min="7173" max="7173" width="13.453125" style="47" customWidth="1"/>
    <col min="7174" max="7174" width="0" style="47" hidden="1" customWidth="1"/>
    <col min="7175" max="7175" width="12.90625" style="47" customWidth="1"/>
    <col min="7176" max="7176" width="14.54296875" style="47" customWidth="1"/>
    <col min="7177" max="7177" width="13.90625" style="47" customWidth="1"/>
    <col min="7178" max="7424" width="8.90625" style="47"/>
    <col min="7425" max="7425" width="10.54296875" style="47" customWidth="1"/>
    <col min="7426" max="7426" width="51.6328125" style="47" customWidth="1"/>
    <col min="7427" max="7427" width="6.90625" style="47" customWidth="1"/>
    <col min="7428" max="7428" width="8.90625" style="47" customWidth="1"/>
    <col min="7429" max="7429" width="13.453125" style="47" customWidth="1"/>
    <col min="7430" max="7430" width="0" style="47" hidden="1" customWidth="1"/>
    <col min="7431" max="7431" width="12.90625" style="47" customWidth="1"/>
    <col min="7432" max="7432" width="14.54296875" style="47" customWidth="1"/>
    <col min="7433" max="7433" width="13.90625" style="47" customWidth="1"/>
    <col min="7434" max="7680" width="8.90625" style="47"/>
    <col min="7681" max="7681" width="10.54296875" style="47" customWidth="1"/>
    <col min="7682" max="7682" width="51.6328125" style="47" customWidth="1"/>
    <col min="7683" max="7683" width="6.90625" style="47" customWidth="1"/>
    <col min="7684" max="7684" width="8.90625" style="47" customWidth="1"/>
    <col min="7685" max="7685" width="13.453125" style="47" customWidth="1"/>
    <col min="7686" max="7686" width="0" style="47" hidden="1" customWidth="1"/>
    <col min="7687" max="7687" width="12.90625" style="47" customWidth="1"/>
    <col min="7688" max="7688" width="14.54296875" style="47" customWidth="1"/>
    <col min="7689" max="7689" width="13.90625" style="47" customWidth="1"/>
    <col min="7690" max="7936" width="8.90625" style="47"/>
    <col min="7937" max="7937" width="10.54296875" style="47" customWidth="1"/>
    <col min="7938" max="7938" width="51.6328125" style="47" customWidth="1"/>
    <col min="7939" max="7939" width="6.90625" style="47" customWidth="1"/>
    <col min="7940" max="7940" width="8.90625" style="47" customWidth="1"/>
    <col min="7941" max="7941" width="13.453125" style="47" customWidth="1"/>
    <col min="7942" max="7942" width="0" style="47" hidden="1" customWidth="1"/>
    <col min="7943" max="7943" width="12.90625" style="47" customWidth="1"/>
    <col min="7944" max="7944" width="14.54296875" style="47" customWidth="1"/>
    <col min="7945" max="7945" width="13.90625" style="47" customWidth="1"/>
    <col min="7946" max="8192" width="8.7265625" style="47"/>
    <col min="8193" max="8193" width="10.54296875" style="47" customWidth="1"/>
    <col min="8194" max="8194" width="51.6328125" style="47" customWidth="1"/>
    <col min="8195" max="8195" width="6.90625" style="47" customWidth="1"/>
    <col min="8196" max="8196" width="8.90625" style="47" customWidth="1"/>
    <col min="8197" max="8197" width="13.453125" style="47" customWidth="1"/>
    <col min="8198" max="8198" width="0" style="47" hidden="1" customWidth="1"/>
    <col min="8199" max="8199" width="12.90625" style="47" customWidth="1"/>
    <col min="8200" max="8200" width="14.54296875" style="47" customWidth="1"/>
    <col min="8201" max="8201" width="13.90625" style="47" customWidth="1"/>
    <col min="8202" max="8448" width="8.90625" style="47"/>
    <col min="8449" max="8449" width="10.54296875" style="47" customWidth="1"/>
    <col min="8450" max="8450" width="51.6328125" style="47" customWidth="1"/>
    <col min="8451" max="8451" width="6.90625" style="47" customWidth="1"/>
    <col min="8452" max="8452" width="8.90625" style="47" customWidth="1"/>
    <col min="8453" max="8453" width="13.453125" style="47" customWidth="1"/>
    <col min="8454" max="8454" width="0" style="47" hidden="1" customWidth="1"/>
    <col min="8455" max="8455" width="12.90625" style="47" customWidth="1"/>
    <col min="8456" max="8456" width="14.54296875" style="47" customWidth="1"/>
    <col min="8457" max="8457" width="13.90625" style="47" customWidth="1"/>
    <col min="8458" max="8704" width="8.90625" style="47"/>
    <col min="8705" max="8705" width="10.54296875" style="47" customWidth="1"/>
    <col min="8706" max="8706" width="51.6328125" style="47" customWidth="1"/>
    <col min="8707" max="8707" width="6.90625" style="47" customWidth="1"/>
    <col min="8708" max="8708" width="8.90625" style="47" customWidth="1"/>
    <col min="8709" max="8709" width="13.453125" style="47" customWidth="1"/>
    <col min="8710" max="8710" width="0" style="47" hidden="1" customWidth="1"/>
    <col min="8711" max="8711" width="12.90625" style="47" customWidth="1"/>
    <col min="8712" max="8712" width="14.54296875" style="47" customWidth="1"/>
    <col min="8713" max="8713" width="13.90625" style="47" customWidth="1"/>
    <col min="8714" max="8960" width="8.90625" style="47"/>
    <col min="8961" max="8961" width="10.54296875" style="47" customWidth="1"/>
    <col min="8962" max="8962" width="51.6328125" style="47" customWidth="1"/>
    <col min="8963" max="8963" width="6.90625" style="47" customWidth="1"/>
    <col min="8964" max="8964" width="8.90625" style="47" customWidth="1"/>
    <col min="8965" max="8965" width="13.453125" style="47" customWidth="1"/>
    <col min="8966" max="8966" width="0" style="47" hidden="1" customWidth="1"/>
    <col min="8967" max="8967" width="12.90625" style="47" customWidth="1"/>
    <col min="8968" max="8968" width="14.54296875" style="47" customWidth="1"/>
    <col min="8969" max="8969" width="13.90625" style="47" customWidth="1"/>
    <col min="8970" max="9216" width="8.7265625" style="47"/>
    <col min="9217" max="9217" width="10.54296875" style="47" customWidth="1"/>
    <col min="9218" max="9218" width="51.6328125" style="47" customWidth="1"/>
    <col min="9219" max="9219" width="6.90625" style="47" customWidth="1"/>
    <col min="9220" max="9220" width="8.90625" style="47" customWidth="1"/>
    <col min="9221" max="9221" width="13.453125" style="47" customWidth="1"/>
    <col min="9222" max="9222" width="0" style="47" hidden="1" customWidth="1"/>
    <col min="9223" max="9223" width="12.90625" style="47" customWidth="1"/>
    <col min="9224" max="9224" width="14.54296875" style="47" customWidth="1"/>
    <col min="9225" max="9225" width="13.90625" style="47" customWidth="1"/>
    <col min="9226" max="9472" width="8.90625" style="47"/>
    <col min="9473" max="9473" width="10.54296875" style="47" customWidth="1"/>
    <col min="9474" max="9474" width="51.6328125" style="47" customWidth="1"/>
    <col min="9475" max="9475" width="6.90625" style="47" customWidth="1"/>
    <col min="9476" max="9476" width="8.90625" style="47" customWidth="1"/>
    <col min="9477" max="9477" width="13.453125" style="47" customWidth="1"/>
    <col min="9478" max="9478" width="0" style="47" hidden="1" customWidth="1"/>
    <col min="9479" max="9479" width="12.90625" style="47" customWidth="1"/>
    <col min="9480" max="9480" width="14.54296875" style="47" customWidth="1"/>
    <col min="9481" max="9481" width="13.90625" style="47" customWidth="1"/>
    <col min="9482" max="9728" width="8.90625" style="47"/>
    <col min="9729" max="9729" width="10.54296875" style="47" customWidth="1"/>
    <col min="9730" max="9730" width="51.6328125" style="47" customWidth="1"/>
    <col min="9731" max="9731" width="6.90625" style="47" customWidth="1"/>
    <col min="9732" max="9732" width="8.90625" style="47" customWidth="1"/>
    <col min="9733" max="9733" width="13.453125" style="47" customWidth="1"/>
    <col min="9734" max="9734" width="0" style="47" hidden="1" customWidth="1"/>
    <col min="9735" max="9735" width="12.90625" style="47" customWidth="1"/>
    <col min="9736" max="9736" width="14.54296875" style="47" customWidth="1"/>
    <col min="9737" max="9737" width="13.90625" style="47" customWidth="1"/>
    <col min="9738" max="9984" width="8.90625" style="47"/>
    <col min="9985" max="9985" width="10.54296875" style="47" customWidth="1"/>
    <col min="9986" max="9986" width="51.6328125" style="47" customWidth="1"/>
    <col min="9987" max="9987" width="6.90625" style="47" customWidth="1"/>
    <col min="9988" max="9988" width="8.90625" style="47" customWidth="1"/>
    <col min="9989" max="9989" width="13.453125" style="47" customWidth="1"/>
    <col min="9990" max="9990" width="0" style="47" hidden="1" customWidth="1"/>
    <col min="9991" max="9991" width="12.90625" style="47" customWidth="1"/>
    <col min="9992" max="9992" width="14.54296875" style="47" customWidth="1"/>
    <col min="9993" max="9993" width="13.90625" style="47" customWidth="1"/>
    <col min="9994" max="10240" width="8.7265625" style="47"/>
    <col min="10241" max="10241" width="10.54296875" style="47" customWidth="1"/>
    <col min="10242" max="10242" width="51.6328125" style="47" customWidth="1"/>
    <col min="10243" max="10243" width="6.90625" style="47" customWidth="1"/>
    <col min="10244" max="10244" width="8.90625" style="47" customWidth="1"/>
    <col min="10245" max="10245" width="13.453125" style="47" customWidth="1"/>
    <col min="10246" max="10246" width="0" style="47" hidden="1" customWidth="1"/>
    <col min="10247" max="10247" width="12.90625" style="47" customWidth="1"/>
    <col min="10248" max="10248" width="14.54296875" style="47" customWidth="1"/>
    <col min="10249" max="10249" width="13.90625" style="47" customWidth="1"/>
    <col min="10250" max="10496" width="8.90625" style="47"/>
    <col min="10497" max="10497" width="10.54296875" style="47" customWidth="1"/>
    <col min="10498" max="10498" width="51.6328125" style="47" customWidth="1"/>
    <col min="10499" max="10499" width="6.90625" style="47" customWidth="1"/>
    <col min="10500" max="10500" width="8.90625" style="47" customWidth="1"/>
    <col min="10501" max="10501" width="13.453125" style="47" customWidth="1"/>
    <col min="10502" max="10502" width="0" style="47" hidden="1" customWidth="1"/>
    <col min="10503" max="10503" width="12.90625" style="47" customWidth="1"/>
    <col min="10504" max="10504" width="14.54296875" style="47" customWidth="1"/>
    <col min="10505" max="10505" width="13.90625" style="47" customWidth="1"/>
    <col min="10506" max="10752" width="8.90625" style="47"/>
    <col min="10753" max="10753" width="10.54296875" style="47" customWidth="1"/>
    <col min="10754" max="10754" width="51.6328125" style="47" customWidth="1"/>
    <col min="10755" max="10755" width="6.90625" style="47" customWidth="1"/>
    <col min="10756" max="10756" width="8.90625" style="47" customWidth="1"/>
    <col min="10757" max="10757" width="13.453125" style="47" customWidth="1"/>
    <col min="10758" max="10758" width="0" style="47" hidden="1" customWidth="1"/>
    <col min="10759" max="10759" width="12.90625" style="47" customWidth="1"/>
    <col min="10760" max="10760" width="14.54296875" style="47" customWidth="1"/>
    <col min="10761" max="10761" width="13.90625" style="47" customWidth="1"/>
    <col min="10762" max="11008" width="8.90625" style="47"/>
    <col min="11009" max="11009" width="10.54296875" style="47" customWidth="1"/>
    <col min="11010" max="11010" width="51.6328125" style="47" customWidth="1"/>
    <col min="11011" max="11011" width="6.90625" style="47" customWidth="1"/>
    <col min="11012" max="11012" width="8.90625" style="47" customWidth="1"/>
    <col min="11013" max="11013" width="13.453125" style="47" customWidth="1"/>
    <col min="11014" max="11014" width="0" style="47" hidden="1" customWidth="1"/>
    <col min="11015" max="11015" width="12.90625" style="47" customWidth="1"/>
    <col min="11016" max="11016" width="14.54296875" style="47" customWidth="1"/>
    <col min="11017" max="11017" width="13.90625" style="47" customWidth="1"/>
    <col min="11018" max="11264" width="8.7265625" style="47"/>
    <col min="11265" max="11265" width="10.54296875" style="47" customWidth="1"/>
    <col min="11266" max="11266" width="51.6328125" style="47" customWidth="1"/>
    <col min="11267" max="11267" width="6.90625" style="47" customWidth="1"/>
    <col min="11268" max="11268" width="8.90625" style="47" customWidth="1"/>
    <col min="11269" max="11269" width="13.453125" style="47" customWidth="1"/>
    <col min="11270" max="11270" width="0" style="47" hidden="1" customWidth="1"/>
    <col min="11271" max="11271" width="12.90625" style="47" customWidth="1"/>
    <col min="11272" max="11272" width="14.54296875" style="47" customWidth="1"/>
    <col min="11273" max="11273" width="13.90625" style="47" customWidth="1"/>
    <col min="11274" max="11520" width="8.90625" style="47"/>
    <col min="11521" max="11521" width="10.54296875" style="47" customWidth="1"/>
    <col min="11522" max="11522" width="51.6328125" style="47" customWidth="1"/>
    <col min="11523" max="11523" width="6.90625" style="47" customWidth="1"/>
    <col min="11524" max="11524" width="8.90625" style="47" customWidth="1"/>
    <col min="11525" max="11525" width="13.453125" style="47" customWidth="1"/>
    <col min="11526" max="11526" width="0" style="47" hidden="1" customWidth="1"/>
    <col min="11527" max="11527" width="12.90625" style="47" customWidth="1"/>
    <col min="11528" max="11528" width="14.54296875" style="47" customWidth="1"/>
    <col min="11529" max="11529" width="13.90625" style="47" customWidth="1"/>
    <col min="11530" max="11776" width="8.90625" style="47"/>
    <col min="11777" max="11777" width="10.54296875" style="47" customWidth="1"/>
    <col min="11778" max="11778" width="51.6328125" style="47" customWidth="1"/>
    <col min="11779" max="11779" width="6.90625" style="47" customWidth="1"/>
    <col min="11780" max="11780" width="8.90625" style="47" customWidth="1"/>
    <col min="11781" max="11781" width="13.453125" style="47" customWidth="1"/>
    <col min="11782" max="11782" width="0" style="47" hidden="1" customWidth="1"/>
    <col min="11783" max="11783" width="12.90625" style="47" customWidth="1"/>
    <col min="11784" max="11784" width="14.54296875" style="47" customWidth="1"/>
    <col min="11785" max="11785" width="13.90625" style="47" customWidth="1"/>
    <col min="11786" max="12032" width="8.90625" style="47"/>
    <col min="12033" max="12033" width="10.54296875" style="47" customWidth="1"/>
    <col min="12034" max="12034" width="51.6328125" style="47" customWidth="1"/>
    <col min="12035" max="12035" width="6.90625" style="47" customWidth="1"/>
    <col min="12036" max="12036" width="8.90625" style="47" customWidth="1"/>
    <col min="12037" max="12037" width="13.453125" style="47" customWidth="1"/>
    <col min="12038" max="12038" width="0" style="47" hidden="1" customWidth="1"/>
    <col min="12039" max="12039" width="12.90625" style="47" customWidth="1"/>
    <col min="12040" max="12040" width="14.54296875" style="47" customWidth="1"/>
    <col min="12041" max="12041" width="13.90625" style="47" customWidth="1"/>
    <col min="12042" max="12288" width="8.7265625" style="47"/>
    <col min="12289" max="12289" width="10.54296875" style="47" customWidth="1"/>
    <col min="12290" max="12290" width="51.6328125" style="47" customWidth="1"/>
    <col min="12291" max="12291" width="6.90625" style="47" customWidth="1"/>
    <col min="12292" max="12292" width="8.90625" style="47" customWidth="1"/>
    <col min="12293" max="12293" width="13.453125" style="47" customWidth="1"/>
    <col min="12294" max="12294" width="0" style="47" hidden="1" customWidth="1"/>
    <col min="12295" max="12295" width="12.90625" style="47" customWidth="1"/>
    <col min="12296" max="12296" width="14.54296875" style="47" customWidth="1"/>
    <col min="12297" max="12297" width="13.90625" style="47" customWidth="1"/>
    <col min="12298" max="12544" width="8.90625" style="47"/>
    <col min="12545" max="12545" width="10.54296875" style="47" customWidth="1"/>
    <col min="12546" max="12546" width="51.6328125" style="47" customWidth="1"/>
    <col min="12547" max="12547" width="6.90625" style="47" customWidth="1"/>
    <col min="12548" max="12548" width="8.90625" style="47" customWidth="1"/>
    <col min="12549" max="12549" width="13.453125" style="47" customWidth="1"/>
    <col min="12550" max="12550" width="0" style="47" hidden="1" customWidth="1"/>
    <col min="12551" max="12551" width="12.90625" style="47" customWidth="1"/>
    <col min="12552" max="12552" width="14.54296875" style="47" customWidth="1"/>
    <col min="12553" max="12553" width="13.90625" style="47" customWidth="1"/>
    <col min="12554" max="12800" width="8.90625" style="47"/>
    <col min="12801" max="12801" width="10.54296875" style="47" customWidth="1"/>
    <col min="12802" max="12802" width="51.6328125" style="47" customWidth="1"/>
    <col min="12803" max="12803" width="6.90625" style="47" customWidth="1"/>
    <col min="12804" max="12804" width="8.90625" style="47" customWidth="1"/>
    <col min="12805" max="12805" width="13.453125" style="47" customWidth="1"/>
    <col min="12806" max="12806" width="0" style="47" hidden="1" customWidth="1"/>
    <col min="12807" max="12807" width="12.90625" style="47" customWidth="1"/>
    <col min="12808" max="12808" width="14.54296875" style="47" customWidth="1"/>
    <col min="12809" max="12809" width="13.90625" style="47" customWidth="1"/>
    <col min="12810" max="13056" width="8.90625" style="47"/>
    <col min="13057" max="13057" width="10.54296875" style="47" customWidth="1"/>
    <col min="13058" max="13058" width="51.6328125" style="47" customWidth="1"/>
    <col min="13059" max="13059" width="6.90625" style="47" customWidth="1"/>
    <col min="13060" max="13060" width="8.90625" style="47" customWidth="1"/>
    <col min="13061" max="13061" width="13.453125" style="47" customWidth="1"/>
    <col min="13062" max="13062" width="0" style="47" hidden="1" customWidth="1"/>
    <col min="13063" max="13063" width="12.90625" style="47" customWidth="1"/>
    <col min="13064" max="13064" width="14.54296875" style="47" customWidth="1"/>
    <col min="13065" max="13065" width="13.90625" style="47" customWidth="1"/>
    <col min="13066" max="13312" width="8.7265625" style="47"/>
    <col min="13313" max="13313" width="10.54296875" style="47" customWidth="1"/>
    <col min="13314" max="13314" width="51.6328125" style="47" customWidth="1"/>
    <col min="13315" max="13315" width="6.90625" style="47" customWidth="1"/>
    <col min="13316" max="13316" width="8.90625" style="47" customWidth="1"/>
    <col min="13317" max="13317" width="13.453125" style="47" customWidth="1"/>
    <col min="13318" max="13318" width="0" style="47" hidden="1" customWidth="1"/>
    <col min="13319" max="13319" width="12.90625" style="47" customWidth="1"/>
    <col min="13320" max="13320" width="14.54296875" style="47" customWidth="1"/>
    <col min="13321" max="13321" width="13.90625" style="47" customWidth="1"/>
    <col min="13322" max="13568" width="8.90625" style="47"/>
    <col min="13569" max="13569" width="10.54296875" style="47" customWidth="1"/>
    <col min="13570" max="13570" width="51.6328125" style="47" customWidth="1"/>
    <col min="13571" max="13571" width="6.90625" style="47" customWidth="1"/>
    <col min="13572" max="13572" width="8.90625" style="47" customWidth="1"/>
    <col min="13573" max="13573" width="13.453125" style="47" customWidth="1"/>
    <col min="13574" max="13574" width="0" style="47" hidden="1" customWidth="1"/>
    <col min="13575" max="13575" width="12.90625" style="47" customWidth="1"/>
    <col min="13576" max="13576" width="14.54296875" style="47" customWidth="1"/>
    <col min="13577" max="13577" width="13.90625" style="47" customWidth="1"/>
    <col min="13578" max="13824" width="8.90625" style="47"/>
    <col min="13825" max="13825" width="10.54296875" style="47" customWidth="1"/>
    <col min="13826" max="13826" width="51.6328125" style="47" customWidth="1"/>
    <col min="13827" max="13827" width="6.90625" style="47" customWidth="1"/>
    <col min="13828" max="13828" width="8.90625" style="47" customWidth="1"/>
    <col min="13829" max="13829" width="13.453125" style="47" customWidth="1"/>
    <col min="13830" max="13830" width="0" style="47" hidden="1" customWidth="1"/>
    <col min="13831" max="13831" width="12.90625" style="47" customWidth="1"/>
    <col min="13832" max="13832" width="14.54296875" style="47" customWidth="1"/>
    <col min="13833" max="13833" width="13.90625" style="47" customWidth="1"/>
    <col min="13834" max="14080" width="8.90625" style="47"/>
    <col min="14081" max="14081" width="10.54296875" style="47" customWidth="1"/>
    <col min="14082" max="14082" width="51.6328125" style="47" customWidth="1"/>
    <col min="14083" max="14083" width="6.90625" style="47" customWidth="1"/>
    <col min="14084" max="14084" width="8.90625" style="47" customWidth="1"/>
    <col min="14085" max="14085" width="13.453125" style="47" customWidth="1"/>
    <col min="14086" max="14086" width="0" style="47" hidden="1" customWidth="1"/>
    <col min="14087" max="14087" width="12.90625" style="47" customWidth="1"/>
    <col min="14088" max="14088" width="14.54296875" style="47" customWidth="1"/>
    <col min="14089" max="14089" width="13.90625" style="47" customWidth="1"/>
    <col min="14090" max="14336" width="8.7265625" style="47"/>
    <col min="14337" max="14337" width="10.54296875" style="47" customWidth="1"/>
    <col min="14338" max="14338" width="51.6328125" style="47" customWidth="1"/>
    <col min="14339" max="14339" width="6.90625" style="47" customWidth="1"/>
    <col min="14340" max="14340" width="8.90625" style="47" customWidth="1"/>
    <col min="14341" max="14341" width="13.453125" style="47" customWidth="1"/>
    <col min="14342" max="14342" width="0" style="47" hidden="1" customWidth="1"/>
    <col min="14343" max="14343" width="12.90625" style="47" customWidth="1"/>
    <col min="14344" max="14344" width="14.54296875" style="47" customWidth="1"/>
    <col min="14345" max="14345" width="13.90625" style="47" customWidth="1"/>
    <col min="14346" max="14592" width="8.90625" style="47"/>
    <col min="14593" max="14593" width="10.54296875" style="47" customWidth="1"/>
    <col min="14594" max="14594" width="51.6328125" style="47" customWidth="1"/>
    <col min="14595" max="14595" width="6.90625" style="47" customWidth="1"/>
    <col min="14596" max="14596" width="8.90625" style="47" customWidth="1"/>
    <col min="14597" max="14597" width="13.453125" style="47" customWidth="1"/>
    <col min="14598" max="14598" width="0" style="47" hidden="1" customWidth="1"/>
    <col min="14599" max="14599" width="12.90625" style="47" customWidth="1"/>
    <col min="14600" max="14600" width="14.54296875" style="47" customWidth="1"/>
    <col min="14601" max="14601" width="13.90625" style="47" customWidth="1"/>
    <col min="14602" max="14848" width="8.90625" style="47"/>
    <col min="14849" max="14849" width="10.54296875" style="47" customWidth="1"/>
    <col min="14850" max="14850" width="51.6328125" style="47" customWidth="1"/>
    <col min="14851" max="14851" width="6.90625" style="47" customWidth="1"/>
    <col min="14852" max="14852" width="8.90625" style="47" customWidth="1"/>
    <col min="14853" max="14853" width="13.453125" style="47" customWidth="1"/>
    <col min="14854" max="14854" width="0" style="47" hidden="1" customWidth="1"/>
    <col min="14855" max="14855" width="12.90625" style="47" customWidth="1"/>
    <col min="14856" max="14856" width="14.54296875" style="47" customWidth="1"/>
    <col min="14857" max="14857" width="13.90625" style="47" customWidth="1"/>
    <col min="14858" max="15104" width="8.90625" style="47"/>
    <col min="15105" max="15105" width="10.54296875" style="47" customWidth="1"/>
    <col min="15106" max="15106" width="51.6328125" style="47" customWidth="1"/>
    <col min="15107" max="15107" width="6.90625" style="47" customWidth="1"/>
    <col min="15108" max="15108" width="8.90625" style="47" customWidth="1"/>
    <col min="15109" max="15109" width="13.453125" style="47" customWidth="1"/>
    <col min="15110" max="15110" width="0" style="47" hidden="1" customWidth="1"/>
    <col min="15111" max="15111" width="12.90625" style="47" customWidth="1"/>
    <col min="15112" max="15112" width="14.54296875" style="47" customWidth="1"/>
    <col min="15113" max="15113" width="13.90625" style="47" customWidth="1"/>
    <col min="15114" max="15360" width="8.7265625" style="47"/>
    <col min="15361" max="15361" width="10.54296875" style="47" customWidth="1"/>
    <col min="15362" max="15362" width="51.6328125" style="47" customWidth="1"/>
    <col min="15363" max="15363" width="6.90625" style="47" customWidth="1"/>
    <col min="15364" max="15364" width="8.90625" style="47" customWidth="1"/>
    <col min="15365" max="15365" width="13.453125" style="47" customWidth="1"/>
    <col min="15366" max="15366" width="0" style="47" hidden="1" customWidth="1"/>
    <col min="15367" max="15367" width="12.90625" style="47" customWidth="1"/>
    <col min="15368" max="15368" width="14.54296875" style="47" customWidth="1"/>
    <col min="15369" max="15369" width="13.90625" style="47" customWidth="1"/>
    <col min="15370" max="15616" width="8.90625" style="47"/>
    <col min="15617" max="15617" width="10.54296875" style="47" customWidth="1"/>
    <col min="15618" max="15618" width="51.6328125" style="47" customWidth="1"/>
    <col min="15619" max="15619" width="6.90625" style="47" customWidth="1"/>
    <col min="15620" max="15620" width="8.90625" style="47" customWidth="1"/>
    <col min="15621" max="15621" width="13.453125" style="47" customWidth="1"/>
    <col min="15622" max="15622" width="0" style="47" hidden="1" customWidth="1"/>
    <col min="15623" max="15623" width="12.90625" style="47" customWidth="1"/>
    <col min="15624" max="15624" width="14.54296875" style="47" customWidth="1"/>
    <col min="15625" max="15625" width="13.90625" style="47" customWidth="1"/>
    <col min="15626" max="15872" width="8.90625" style="47"/>
    <col min="15873" max="15873" width="10.54296875" style="47" customWidth="1"/>
    <col min="15874" max="15874" width="51.6328125" style="47" customWidth="1"/>
    <col min="15875" max="15875" width="6.90625" style="47" customWidth="1"/>
    <col min="15876" max="15876" width="8.90625" style="47" customWidth="1"/>
    <col min="15877" max="15877" width="13.453125" style="47" customWidth="1"/>
    <col min="15878" max="15878" width="0" style="47" hidden="1" customWidth="1"/>
    <col min="15879" max="15879" width="12.90625" style="47" customWidth="1"/>
    <col min="15880" max="15880" width="14.54296875" style="47" customWidth="1"/>
    <col min="15881" max="15881" width="13.90625" style="47" customWidth="1"/>
    <col min="15882" max="16128" width="8.90625" style="47"/>
    <col min="16129" max="16129" width="10.54296875" style="47" customWidth="1"/>
    <col min="16130" max="16130" width="51.6328125" style="47" customWidth="1"/>
    <col min="16131" max="16131" width="6.90625" style="47" customWidth="1"/>
    <col min="16132" max="16132" width="8.90625" style="47" customWidth="1"/>
    <col min="16133" max="16133" width="13.453125" style="47" customWidth="1"/>
    <col min="16134" max="16134" width="0" style="47" hidden="1" customWidth="1"/>
    <col min="16135" max="16135" width="12.90625" style="47" customWidth="1"/>
    <col min="16136" max="16136" width="14.54296875" style="47" customWidth="1"/>
    <col min="16137" max="16137" width="13.90625" style="47" customWidth="1"/>
    <col min="16138" max="16384" width="8.7265625" style="47"/>
  </cols>
  <sheetData>
    <row r="1" spans="1:9" ht="13.5" customHeight="1" thickTop="1">
      <c r="A1" s="547" t="s">
        <v>389</v>
      </c>
      <c r="B1" s="547" t="s">
        <v>64</v>
      </c>
      <c r="C1" s="547" t="s">
        <v>390</v>
      </c>
      <c r="D1" s="547" t="s">
        <v>391</v>
      </c>
      <c r="E1" s="547" t="s">
        <v>392</v>
      </c>
      <c r="F1" s="547" t="s">
        <v>393</v>
      </c>
      <c r="G1" s="547" t="s">
        <v>394</v>
      </c>
      <c r="H1" s="547" t="s">
        <v>395</v>
      </c>
      <c r="I1" s="547" t="s">
        <v>396</v>
      </c>
    </row>
    <row r="2" spans="1:9" ht="13.5" customHeight="1" thickBot="1">
      <c r="A2" s="548" t="s">
        <v>397</v>
      </c>
      <c r="B2" s="548" t="s">
        <v>64</v>
      </c>
      <c r="C2" s="548" t="s">
        <v>390</v>
      </c>
      <c r="D2" s="548" t="s">
        <v>391</v>
      </c>
      <c r="E2" s="548"/>
      <c r="F2" s="548"/>
      <c r="G2" s="548"/>
      <c r="H2" s="548"/>
      <c r="I2" s="548"/>
    </row>
    <row r="3" spans="1:9" ht="24" customHeight="1" thickTop="1">
      <c r="A3" s="269"/>
      <c r="B3" s="270" t="s">
        <v>939</v>
      </c>
      <c r="C3" s="269"/>
      <c r="D3" s="269"/>
      <c r="E3" s="271"/>
      <c r="F3" s="271"/>
      <c r="G3" s="272"/>
      <c r="H3" s="271"/>
      <c r="I3" s="272"/>
    </row>
    <row r="4" spans="1:9" s="48" customFormat="1" ht="35.25" customHeight="1">
      <c r="A4" s="273"/>
      <c r="B4" s="274" t="s">
        <v>399</v>
      </c>
      <c r="C4" s="275"/>
      <c r="D4" s="273"/>
      <c r="E4" s="304"/>
      <c r="F4" s="304"/>
      <c r="G4" s="268"/>
      <c r="H4" s="268"/>
      <c r="I4" s="268"/>
    </row>
    <row r="5" spans="1:9" s="48" customFormat="1" ht="17.25" customHeight="1">
      <c r="A5" s="273"/>
      <c r="B5" s="267"/>
      <c r="C5" s="276"/>
      <c r="D5" s="273"/>
      <c r="E5" s="277"/>
      <c r="F5" s="278"/>
      <c r="G5" s="277"/>
      <c r="H5" s="277"/>
      <c r="I5" s="277"/>
    </row>
    <row r="6" spans="1:9" s="48" customFormat="1" ht="21" customHeight="1">
      <c r="A6" s="545" t="s">
        <v>400</v>
      </c>
      <c r="B6" s="279" t="s">
        <v>401</v>
      </c>
      <c r="C6" s="546" t="s">
        <v>402</v>
      </c>
      <c r="D6" s="546">
        <v>1</v>
      </c>
      <c r="E6" s="277">
        <v>0</v>
      </c>
      <c r="F6" s="278">
        <v>25</v>
      </c>
      <c r="G6" s="277">
        <f>ROUND(E6*F6/100,0)</f>
        <v>0</v>
      </c>
      <c r="H6" s="277">
        <f>E6*D6</f>
        <v>0</v>
      </c>
      <c r="I6" s="277">
        <f>G6*D6</f>
        <v>0</v>
      </c>
    </row>
    <row r="7" spans="1:9" s="48" customFormat="1" ht="21" customHeight="1">
      <c r="A7" s="545"/>
      <c r="B7" s="279" t="s">
        <v>403</v>
      </c>
      <c r="C7" s="546"/>
      <c r="D7" s="546"/>
      <c r="E7" s="277"/>
      <c r="F7" s="278"/>
      <c r="G7" s="277"/>
      <c r="H7" s="277"/>
      <c r="I7" s="277"/>
    </row>
    <row r="8" spans="1:9" s="48" customFormat="1" ht="21" customHeight="1">
      <c r="A8" s="545" t="s">
        <v>404</v>
      </c>
      <c r="B8" s="279" t="s">
        <v>408</v>
      </c>
      <c r="C8" s="546" t="s">
        <v>409</v>
      </c>
      <c r="D8" s="546">
        <v>3</v>
      </c>
      <c r="E8" s="277">
        <v>0</v>
      </c>
      <c r="F8" s="278">
        <v>40</v>
      </c>
      <c r="G8" s="277">
        <f>ROUND(E8*F8/100,0)</f>
        <v>0</v>
      </c>
      <c r="H8" s="277">
        <f>E8*D8</f>
        <v>0</v>
      </c>
      <c r="I8" s="277">
        <f>G8*D8</f>
        <v>0</v>
      </c>
    </row>
    <row r="9" spans="1:9" s="48" customFormat="1" ht="21" customHeight="1">
      <c r="A9" s="545"/>
      <c r="B9" s="279" t="s">
        <v>410</v>
      </c>
      <c r="C9" s="546"/>
      <c r="D9" s="546"/>
      <c r="E9" s="277"/>
      <c r="F9" s="278"/>
      <c r="G9" s="277"/>
      <c r="H9" s="277"/>
      <c r="I9" s="277"/>
    </row>
    <row r="10" spans="1:9" s="48" customFormat="1" ht="21" customHeight="1">
      <c r="A10" s="545" t="s">
        <v>407</v>
      </c>
      <c r="B10" s="279" t="s">
        <v>412</v>
      </c>
      <c r="C10" s="546" t="s">
        <v>402</v>
      </c>
      <c r="D10" s="546">
        <v>2</v>
      </c>
      <c r="E10" s="277">
        <v>0</v>
      </c>
      <c r="F10" s="278">
        <v>40</v>
      </c>
      <c r="G10" s="277">
        <f>ROUND(E10*F10/100,0)</f>
        <v>0</v>
      </c>
      <c r="H10" s="277">
        <f>E10*D10</f>
        <v>0</v>
      </c>
      <c r="I10" s="277">
        <f>G10*D10</f>
        <v>0</v>
      </c>
    </row>
    <row r="11" spans="1:9" s="48" customFormat="1" ht="21" customHeight="1">
      <c r="A11" s="545"/>
      <c r="B11" s="279" t="s">
        <v>413</v>
      </c>
      <c r="C11" s="546"/>
      <c r="D11" s="546"/>
      <c r="E11" s="277"/>
      <c r="F11" s="278"/>
      <c r="G11" s="277"/>
      <c r="H11" s="277"/>
      <c r="I11" s="277"/>
    </row>
    <row r="12" spans="1:9" s="48" customFormat="1" ht="21" customHeight="1">
      <c r="A12" s="545" t="s">
        <v>411</v>
      </c>
      <c r="B12" s="279" t="s">
        <v>415</v>
      </c>
      <c r="C12" s="546" t="s">
        <v>409</v>
      </c>
      <c r="D12" s="546">
        <v>4</v>
      </c>
      <c r="E12" s="277">
        <v>0</v>
      </c>
      <c r="F12" s="278">
        <v>60</v>
      </c>
      <c r="G12" s="277">
        <f>ROUND(E12*F12/100,0)</f>
        <v>0</v>
      </c>
      <c r="H12" s="277">
        <f>E12*D12</f>
        <v>0</v>
      </c>
      <c r="I12" s="277">
        <f>G12*D12</f>
        <v>0</v>
      </c>
    </row>
    <row r="13" spans="1:9" s="48" customFormat="1" ht="21" customHeight="1">
      <c r="A13" s="545"/>
      <c r="B13" s="279" t="s">
        <v>416</v>
      </c>
      <c r="C13" s="546"/>
      <c r="D13" s="546"/>
      <c r="E13" s="277"/>
      <c r="F13" s="278"/>
      <c r="G13" s="277"/>
      <c r="H13" s="277"/>
      <c r="I13" s="277"/>
    </row>
    <row r="14" spans="1:9" s="48" customFormat="1" ht="21" customHeight="1">
      <c r="A14" s="545" t="s">
        <v>414</v>
      </c>
      <c r="B14" s="279" t="s">
        <v>427</v>
      </c>
      <c r="C14" s="550" t="s">
        <v>402</v>
      </c>
      <c r="D14" s="550">
        <v>1</v>
      </c>
      <c r="E14" s="277">
        <v>0</v>
      </c>
      <c r="F14" s="278">
        <v>30</v>
      </c>
      <c r="G14" s="277">
        <f>ROUND(E14*F14/100,0)</f>
        <v>0</v>
      </c>
      <c r="H14" s="277">
        <f>E14*D14</f>
        <v>0</v>
      </c>
      <c r="I14" s="277">
        <f>G14*D14</f>
        <v>0</v>
      </c>
    </row>
    <row r="15" spans="1:9" s="48" customFormat="1" ht="21" customHeight="1">
      <c r="A15" s="545"/>
      <c r="B15" s="279" t="s">
        <v>416</v>
      </c>
      <c r="C15" s="550"/>
      <c r="D15" s="550"/>
      <c r="E15" s="277"/>
      <c r="F15" s="278"/>
      <c r="G15" s="277"/>
      <c r="H15" s="277"/>
      <c r="I15" s="277"/>
    </row>
    <row r="16" spans="1:9" s="48" customFormat="1" ht="21" customHeight="1">
      <c r="A16" s="545" t="s">
        <v>417</v>
      </c>
      <c r="B16" s="279" t="s">
        <v>420</v>
      </c>
      <c r="C16" s="546" t="s">
        <v>409</v>
      </c>
      <c r="D16" s="546">
        <v>6</v>
      </c>
      <c r="E16" s="277">
        <v>0</v>
      </c>
      <c r="F16" s="278">
        <v>50</v>
      </c>
      <c r="G16" s="277">
        <f>ROUND(E16*F16/100,0)</f>
        <v>0</v>
      </c>
      <c r="H16" s="277">
        <f>E16*D16</f>
        <v>0</v>
      </c>
      <c r="I16" s="277">
        <f>G16*D16</f>
        <v>0</v>
      </c>
    </row>
    <row r="17" spans="1:9" s="48" customFormat="1" ht="21" customHeight="1">
      <c r="A17" s="545"/>
      <c r="B17" s="279" t="s">
        <v>421</v>
      </c>
      <c r="C17" s="546"/>
      <c r="D17" s="546"/>
      <c r="E17" s="277"/>
      <c r="F17" s="278"/>
      <c r="G17" s="277"/>
      <c r="H17" s="277"/>
      <c r="I17" s="277"/>
    </row>
    <row r="18" spans="1:9" s="48" customFormat="1" ht="21" customHeight="1">
      <c r="A18" s="545"/>
      <c r="B18" s="279"/>
      <c r="C18" s="546"/>
      <c r="D18" s="546"/>
      <c r="E18" s="277"/>
      <c r="F18" s="278"/>
      <c r="G18" s="277"/>
      <c r="H18" s="277"/>
      <c r="I18" s="277"/>
    </row>
    <row r="19" spans="1:9" s="48" customFormat="1" ht="21" customHeight="1" thickBot="1">
      <c r="A19" s="545"/>
      <c r="B19" s="279"/>
      <c r="C19" s="546"/>
      <c r="D19" s="546"/>
      <c r="E19" s="277"/>
      <c r="F19" s="278"/>
      <c r="G19" s="277"/>
      <c r="H19" s="277"/>
      <c r="I19" s="277"/>
    </row>
    <row r="20" spans="1:9" s="48" customFormat="1" ht="35.25" customHeight="1" thickTop="1" thickBot="1">
      <c r="A20" s="280"/>
      <c r="B20" s="280"/>
      <c r="C20" s="280"/>
      <c r="D20" s="280"/>
      <c r="E20" s="280"/>
      <c r="F20" s="280"/>
      <c r="G20" s="280"/>
      <c r="H20" s="280">
        <f>SUM(H5:H19)</f>
        <v>0</v>
      </c>
      <c r="I20" s="280">
        <f>SUM(I5:I19)</f>
        <v>0</v>
      </c>
    </row>
    <row r="21" spans="1:9" s="48" customFormat="1" ht="24" customHeight="1" thickTop="1">
      <c r="A21" s="277"/>
      <c r="B21" s="278"/>
      <c r="C21" s="277"/>
      <c r="D21" s="273"/>
      <c r="E21" s="277"/>
      <c r="F21" s="278"/>
      <c r="G21" s="277"/>
      <c r="H21" s="277"/>
      <c r="I21" s="277"/>
    </row>
    <row r="22" spans="1:9" s="48" customFormat="1" ht="35.25" customHeight="1">
      <c r="A22" s="273"/>
      <c r="B22" s="274" t="s">
        <v>423</v>
      </c>
      <c r="C22" s="275"/>
      <c r="D22" s="273"/>
      <c r="E22" s="304"/>
      <c r="F22" s="304"/>
      <c r="G22" s="268"/>
      <c r="H22" s="268"/>
      <c r="I22" s="268"/>
    </row>
    <row r="23" spans="1:9" s="48" customFormat="1" ht="17.25" customHeight="1">
      <c r="A23" s="273"/>
      <c r="B23" s="267"/>
      <c r="C23" s="276"/>
      <c r="D23" s="273"/>
      <c r="E23" s="277"/>
      <c r="F23" s="278"/>
      <c r="G23" s="277"/>
      <c r="H23" s="277"/>
      <c r="I23" s="277"/>
    </row>
    <row r="24" spans="1:9" s="48" customFormat="1" ht="21" customHeight="1">
      <c r="A24" s="545" t="s">
        <v>424</v>
      </c>
      <c r="B24" s="279" t="s">
        <v>425</v>
      </c>
      <c r="C24" s="546" t="s">
        <v>402</v>
      </c>
      <c r="D24" s="546">
        <v>1</v>
      </c>
      <c r="E24" s="277">
        <v>0</v>
      </c>
      <c r="F24" s="278">
        <v>25</v>
      </c>
      <c r="G24" s="277">
        <f>ROUND(E24*F24/100,0)</f>
        <v>0</v>
      </c>
      <c r="H24" s="277">
        <f>E24*D24</f>
        <v>0</v>
      </c>
      <c r="I24" s="277">
        <f>G24*D24</f>
        <v>0</v>
      </c>
    </row>
    <row r="25" spans="1:9" s="48" customFormat="1" ht="21" customHeight="1">
      <c r="A25" s="545"/>
      <c r="B25" s="279"/>
      <c r="C25" s="546"/>
      <c r="D25" s="546"/>
      <c r="E25" s="277"/>
      <c r="F25" s="278"/>
      <c r="G25" s="277"/>
      <c r="H25" s="277"/>
      <c r="I25" s="277"/>
    </row>
    <row r="26" spans="1:9" s="48" customFormat="1" ht="24.65" customHeight="1">
      <c r="A26" s="545" t="s">
        <v>426</v>
      </c>
      <c r="B26" s="279" t="s">
        <v>940</v>
      </c>
      <c r="C26" s="550" t="s">
        <v>402</v>
      </c>
      <c r="D26" s="550">
        <v>1</v>
      </c>
      <c r="E26" s="277">
        <v>0</v>
      </c>
      <c r="F26" s="278">
        <v>30</v>
      </c>
      <c r="G26" s="277">
        <f>ROUND(E26*F26/100,0)</f>
        <v>0</v>
      </c>
      <c r="H26" s="277">
        <f>E26*D26</f>
        <v>0</v>
      </c>
      <c r="I26" s="277">
        <f>G26*D26</f>
        <v>0</v>
      </c>
    </row>
    <row r="27" spans="1:9" s="48" customFormat="1" ht="21" customHeight="1">
      <c r="A27" s="545"/>
      <c r="B27" s="279" t="s">
        <v>430</v>
      </c>
      <c r="C27" s="550"/>
      <c r="D27" s="550"/>
      <c r="E27" s="277"/>
      <c r="F27" s="278"/>
      <c r="G27" s="277"/>
      <c r="H27" s="277"/>
      <c r="I27" s="277"/>
    </row>
    <row r="28" spans="1:9" s="48" customFormat="1" ht="21" customHeight="1">
      <c r="A28" s="545" t="s">
        <v>428</v>
      </c>
      <c r="B28" s="279" t="s">
        <v>420</v>
      </c>
      <c r="C28" s="546" t="s">
        <v>409</v>
      </c>
      <c r="D28" s="546">
        <v>2</v>
      </c>
      <c r="E28" s="277">
        <v>0</v>
      </c>
      <c r="F28" s="278">
        <v>50</v>
      </c>
      <c r="G28" s="277">
        <f>ROUND(E28*F28/100,0)</f>
        <v>0</v>
      </c>
      <c r="H28" s="277">
        <f>E28*D28</f>
        <v>0</v>
      </c>
      <c r="I28" s="277">
        <f>G28*D28</f>
        <v>0</v>
      </c>
    </row>
    <row r="29" spans="1:9" s="48" customFormat="1" ht="21" customHeight="1">
      <c r="A29" s="545"/>
      <c r="B29" s="279" t="s">
        <v>421</v>
      </c>
      <c r="C29" s="546"/>
      <c r="D29" s="546"/>
      <c r="E29" s="277"/>
      <c r="F29" s="278"/>
      <c r="G29" s="277"/>
      <c r="H29" s="277"/>
      <c r="I29" s="277"/>
    </row>
    <row r="30" spans="1:9" s="48" customFormat="1" ht="21" customHeight="1">
      <c r="A30" s="545"/>
      <c r="B30" s="279"/>
      <c r="C30" s="546"/>
      <c r="D30" s="546"/>
      <c r="E30" s="277"/>
      <c r="F30" s="278"/>
      <c r="G30" s="277"/>
      <c r="H30" s="277"/>
      <c r="I30" s="277"/>
    </row>
    <row r="31" spans="1:9" s="48" customFormat="1" ht="21" customHeight="1" thickBot="1">
      <c r="A31" s="545"/>
      <c r="B31" s="279"/>
      <c r="C31" s="546"/>
      <c r="D31" s="546"/>
      <c r="E31" s="277"/>
      <c r="F31" s="278"/>
      <c r="G31" s="277"/>
      <c r="H31" s="277"/>
      <c r="I31" s="277"/>
    </row>
    <row r="32" spans="1:9" s="48" customFormat="1" ht="35.25" customHeight="1" thickTop="1" thickBot="1">
      <c r="A32" s="280"/>
      <c r="B32" s="280"/>
      <c r="C32" s="280"/>
      <c r="D32" s="280"/>
      <c r="E32" s="280"/>
      <c r="F32" s="280"/>
      <c r="G32" s="280"/>
      <c r="H32" s="280">
        <f>SUM(H23:H31)</f>
        <v>0</v>
      </c>
      <c r="I32" s="280">
        <f>SUM(I23:I31)</f>
        <v>0</v>
      </c>
    </row>
    <row r="33" spans="1:9" s="48" customFormat="1" ht="20.25" customHeight="1" thickTop="1">
      <c r="A33" s="281"/>
      <c r="B33" s="282"/>
      <c r="C33" s="281"/>
      <c r="D33" s="281"/>
      <c r="E33" s="304"/>
      <c r="F33" s="304"/>
      <c r="G33" s="268"/>
      <c r="H33" s="268"/>
      <c r="I33" s="268"/>
    </row>
    <row r="34" spans="1:9" s="48" customFormat="1" ht="34.5" customHeight="1">
      <c r="A34" s="283"/>
      <c r="B34" s="284" t="s">
        <v>432</v>
      </c>
      <c r="C34" s="310"/>
      <c r="D34" s="273"/>
      <c r="E34" s="283"/>
      <c r="F34" s="285"/>
      <c r="G34" s="286"/>
      <c r="H34" s="286"/>
      <c r="I34" s="286"/>
    </row>
    <row r="35" spans="1:9" s="48" customFormat="1" ht="18" customHeight="1">
      <c r="A35" s="273"/>
      <c r="B35" s="309"/>
      <c r="C35" s="275"/>
      <c r="D35" s="273"/>
      <c r="E35" s="287"/>
      <c r="F35" s="285"/>
      <c r="G35" s="288"/>
      <c r="H35" s="287"/>
      <c r="I35" s="288"/>
    </row>
    <row r="36" spans="1:9" s="48" customFormat="1" ht="18" customHeight="1">
      <c r="A36" s="545"/>
      <c r="B36" s="279" t="s">
        <v>433</v>
      </c>
      <c r="C36" s="546" t="s">
        <v>308</v>
      </c>
      <c r="D36" s="549" t="s">
        <v>434</v>
      </c>
      <c r="E36" s="277">
        <v>0</v>
      </c>
      <c r="F36" s="278">
        <v>0</v>
      </c>
      <c r="G36" s="277">
        <f>ROUND(E36*F36/100,0)</f>
        <v>0</v>
      </c>
      <c r="H36" s="277">
        <f>E36*D36</f>
        <v>0</v>
      </c>
      <c r="I36" s="277">
        <f>G36*D36</f>
        <v>0</v>
      </c>
    </row>
    <row r="37" spans="1:9" s="48" customFormat="1" ht="18" customHeight="1">
      <c r="A37" s="545"/>
      <c r="B37" s="289"/>
      <c r="C37" s="546"/>
      <c r="D37" s="549"/>
      <c r="E37" s="277"/>
      <c r="F37" s="278"/>
      <c r="G37" s="277"/>
      <c r="H37" s="277"/>
      <c r="I37" s="277"/>
    </row>
    <row r="38" spans="1:9" s="48" customFormat="1" ht="18" customHeight="1">
      <c r="A38" s="545"/>
      <c r="B38" s="279" t="s">
        <v>435</v>
      </c>
      <c r="C38" s="546" t="s">
        <v>308</v>
      </c>
      <c r="D38" s="549" t="s">
        <v>434</v>
      </c>
      <c r="E38" s="277">
        <v>0</v>
      </c>
      <c r="F38" s="278">
        <v>8</v>
      </c>
      <c r="G38" s="277">
        <v>0</v>
      </c>
      <c r="H38" s="277">
        <f>E38*D38</f>
        <v>0</v>
      </c>
      <c r="I38" s="277">
        <f>G38*D38</f>
        <v>0</v>
      </c>
    </row>
    <row r="39" spans="1:9" s="48" customFormat="1" ht="18" customHeight="1">
      <c r="A39" s="545"/>
      <c r="B39" s="279"/>
      <c r="C39" s="546"/>
      <c r="D39" s="549"/>
      <c r="E39" s="277"/>
      <c r="F39" s="278"/>
      <c r="G39" s="277"/>
      <c r="H39" s="277"/>
      <c r="I39" s="277"/>
    </row>
    <row r="40" spans="1:9" s="48" customFormat="1" ht="18" customHeight="1">
      <c r="A40" s="545"/>
      <c r="B40" s="279" t="s">
        <v>437</v>
      </c>
      <c r="C40" s="546" t="s">
        <v>308</v>
      </c>
      <c r="D40" s="549" t="s">
        <v>941</v>
      </c>
      <c r="E40" s="277">
        <v>0</v>
      </c>
      <c r="F40" s="278">
        <v>0</v>
      </c>
      <c r="G40" s="277">
        <v>0</v>
      </c>
      <c r="H40" s="277">
        <f>E40*D40</f>
        <v>0</v>
      </c>
      <c r="I40" s="277">
        <v>0</v>
      </c>
    </row>
    <row r="41" spans="1:9" s="48" customFormat="1" ht="18" customHeight="1">
      <c r="A41" s="545"/>
      <c r="B41" s="289"/>
      <c r="C41" s="546"/>
      <c r="D41" s="549"/>
      <c r="E41" s="277"/>
      <c r="F41" s="278"/>
      <c r="G41" s="277"/>
      <c r="H41" s="277"/>
      <c r="I41" s="277"/>
    </row>
    <row r="42" spans="1:9" s="48" customFormat="1" ht="18" customHeight="1">
      <c r="A42" s="545"/>
      <c r="B42" s="279" t="s">
        <v>439</v>
      </c>
      <c r="C42" s="546" t="s">
        <v>308</v>
      </c>
      <c r="D42" s="549" t="s">
        <v>434</v>
      </c>
      <c r="E42" s="277">
        <v>0</v>
      </c>
      <c r="F42" s="278">
        <v>0</v>
      </c>
      <c r="G42" s="277">
        <v>0</v>
      </c>
      <c r="H42" s="277">
        <f>E42*D42</f>
        <v>0</v>
      </c>
      <c r="I42" s="277">
        <f>G42*D42</f>
        <v>0</v>
      </c>
    </row>
    <row r="43" spans="1:9" s="48" customFormat="1" ht="18" customHeight="1" thickBot="1">
      <c r="A43" s="545"/>
      <c r="B43" s="289"/>
      <c r="C43" s="546"/>
      <c r="D43" s="549"/>
      <c r="E43" s="277"/>
      <c r="F43" s="278"/>
      <c r="G43" s="277"/>
      <c r="H43" s="277"/>
      <c r="I43" s="277"/>
    </row>
    <row r="44" spans="1:9" s="48" customFormat="1" ht="35.25" customHeight="1" thickTop="1" thickBot="1">
      <c r="A44" s="290"/>
      <c r="B44" s="291"/>
      <c r="C44" s="292"/>
      <c r="D44" s="290"/>
      <c r="E44" s="280"/>
      <c r="F44" s="280"/>
      <c r="G44" s="293"/>
      <c r="H44" s="280">
        <f>SUM(H35:H43)</f>
        <v>0</v>
      </c>
      <c r="I44" s="280">
        <f>SUM(I35:I43)</f>
        <v>0</v>
      </c>
    </row>
    <row r="45" spans="1:9" s="48" customFormat="1" ht="20.25" customHeight="1" thickTop="1">
      <c r="A45" s="281"/>
      <c r="B45" s="294"/>
      <c r="C45" s="295"/>
      <c r="D45" s="281"/>
      <c r="E45" s="283"/>
      <c r="F45" s="285"/>
      <c r="G45" s="286"/>
      <c r="H45" s="286"/>
      <c r="I45" s="286"/>
    </row>
    <row r="46" spans="1:9" s="53" customFormat="1">
      <c r="A46" s="296"/>
      <c r="B46" s="297" t="s">
        <v>440</v>
      </c>
      <c r="C46" s="298"/>
      <c r="D46" s="296"/>
      <c r="E46" s="299"/>
      <c r="F46" s="299"/>
      <c r="G46" s="299"/>
      <c r="H46" s="299">
        <f>H44+H32+H20</f>
        <v>0</v>
      </c>
      <c r="I46" s="299">
        <f>I44+I32+I20</f>
        <v>0</v>
      </c>
    </row>
    <row r="47" spans="1:9" s="53" customFormat="1">
      <c r="A47" s="296"/>
      <c r="B47" s="297"/>
      <c r="C47" s="298"/>
      <c r="D47" s="296"/>
      <c r="E47" s="299"/>
      <c r="F47" s="299"/>
      <c r="G47" s="299"/>
      <c r="H47" s="299"/>
      <c r="I47" s="299"/>
    </row>
    <row r="48" spans="1:9" s="53" customFormat="1" ht="13">
      <c r="A48" s="300"/>
      <c r="B48" s="301" t="s">
        <v>441</v>
      </c>
      <c r="C48" s="302"/>
      <c r="D48" s="300"/>
      <c r="E48" s="303"/>
      <c r="F48" s="303"/>
      <c r="G48" s="303"/>
      <c r="H48" s="303">
        <f>H46+I46</f>
        <v>0</v>
      </c>
      <c r="I48" s="303" t="s">
        <v>12</v>
      </c>
    </row>
    <row r="49" spans="1:9" s="53" customFormat="1">
      <c r="A49" s="49"/>
      <c r="B49" s="50"/>
      <c r="C49" s="51"/>
      <c r="D49" s="49"/>
      <c r="E49" s="52"/>
      <c r="F49" s="52"/>
      <c r="G49" s="52"/>
      <c r="H49" s="52"/>
      <c r="I49" s="52"/>
    </row>
    <row r="50" spans="1:9" s="53" customFormat="1">
      <c r="A50" s="49"/>
      <c r="B50" s="50"/>
      <c r="C50" s="51"/>
      <c r="D50" s="49"/>
      <c r="E50" s="52"/>
      <c r="F50" s="52"/>
      <c r="G50" s="52"/>
      <c r="H50" s="52"/>
      <c r="I50" s="52"/>
    </row>
    <row r="51" spans="1:9" s="53" customFormat="1">
      <c r="A51" s="49"/>
      <c r="B51" s="50"/>
      <c r="C51" s="51"/>
      <c r="D51" s="49"/>
      <c r="E51" s="52"/>
      <c r="F51" s="52"/>
      <c r="G51" s="52"/>
      <c r="H51" s="52"/>
      <c r="I51" s="52"/>
    </row>
    <row r="52" spans="1:9" s="53" customFormat="1">
      <c r="A52" s="49"/>
      <c r="B52" s="50"/>
      <c r="C52" s="51"/>
      <c r="D52" s="49"/>
      <c r="E52" s="52"/>
      <c r="F52" s="52"/>
      <c r="G52" s="52"/>
      <c r="H52" s="52"/>
      <c r="I52" s="52"/>
    </row>
    <row r="53" spans="1:9" s="53" customFormat="1">
      <c r="A53" s="49"/>
      <c r="B53" s="50"/>
      <c r="C53" s="51"/>
      <c r="D53" s="49"/>
      <c r="E53" s="52"/>
      <c r="F53" s="52"/>
      <c r="G53" s="52"/>
      <c r="H53" s="52"/>
      <c r="I53" s="52"/>
    </row>
    <row r="54" spans="1:9" s="53" customFormat="1">
      <c r="A54" s="49"/>
      <c r="B54" s="50"/>
      <c r="C54" s="51"/>
      <c r="D54" s="49"/>
      <c r="E54" s="52"/>
      <c r="F54" s="52"/>
      <c r="G54" s="52"/>
      <c r="H54" s="52"/>
      <c r="I54" s="52"/>
    </row>
    <row r="55" spans="1:9" s="53" customFormat="1">
      <c r="A55" s="49"/>
      <c r="B55" s="50"/>
      <c r="C55" s="51"/>
      <c r="D55" s="49"/>
      <c r="E55" s="52"/>
      <c r="F55" s="52"/>
      <c r="G55" s="52"/>
      <c r="H55" s="52"/>
      <c r="I55" s="52"/>
    </row>
    <row r="56" spans="1:9" s="53" customFormat="1">
      <c r="A56" s="49"/>
      <c r="B56" s="50"/>
      <c r="C56" s="51"/>
      <c r="D56" s="49"/>
      <c r="E56" s="52"/>
      <c r="F56" s="52"/>
      <c r="G56" s="52"/>
      <c r="H56" s="52"/>
      <c r="I56" s="52"/>
    </row>
    <row r="57" spans="1:9" s="53" customFormat="1">
      <c r="A57" s="49"/>
      <c r="B57" s="50"/>
      <c r="C57" s="51"/>
      <c r="D57" s="49"/>
      <c r="E57" s="52"/>
      <c r="F57" s="52"/>
      <c r="G57" s="52"/>
      <c r="H57" s="52"/>
      <c r="I57" s="52"/>
    </row>
    <row r="58" spans="1:9" s="53" customFormat="1">
      <c r="A58" s="49"/>
      <c r="B58" s="50"/>
      <c r="C58" s="51"/>
      <c r="D58" s="49"/>
      <c r="E58" s="52"/>
      <c r="F58" s="52"/>
      <c r="G58" s="52"/>
      <c r="H58" s="52"/>
      <c r="I58" s="52"/>
    </row>
    <row r="59" spans="1:9" s="53" customFormat="1">
      <c r="A59" s="49"/>
      <c r="B59" s="50"/>
      <c r="C59" s="51"/>
      <c r="D59" s="49"/>
      <c r="E59" s="52"/>
      <c r="F59" s="52"/>
      <c r="G59" s="52"/>
      <c r="H59" s="52"/>
      <c r="I59" s="52"/>
    </row>
    <row r="60" spans="1:9" s="53" customFormat="1">
      <c r="A60" s="49"/>
      <c r="B60" s="50"/>
      <c r="C60" s="51"/>
      <c r="D60" s="49"/>
      <c r="E60" s="52"/>
      <c r="F60" s="52"/>
      <c r="G60" s="52"/>
      <c r="H60" s="52"/>
      <c r="I60" s="52"/>
    </row>
    <row r="61" spans="1:9" s="53" customFormat="1">
      <c r="A61" s="49"/>
      <c r="B61" s="50"/>
      <c r="C61" s="51"/>
      <c r="D61" s="49"/>
      <c r="E61" s="52"/>
      <c r="F61" s="52"/>
      <c r="G61" s="52"/>
      <c r="H61" s="52"/>
      <c r="I61" s="52"/>
    </row>
    <row r="62" spans="1:9" s="53" customFormat="1">
      <c r="A62" s="49"/>
      <c r="B62" s="50"/>
      <c r="C62" s="51"/>
      <c r="D62" s="49"/>
      <c r="E62" s="52"/>
      <c r="F62" s="52"/>
      <c r="G62" s="52"/>
      <c r="H62" s="52"/>
      <c r="I62" s="52"/>
    </row>
    <row r="63" spans="1:9" s="53" customFormat="1">
      <c r="A63" s="49"/>
      <c r="B63" s="50"/>
      <c r="C63" s="51"/>
      <c r="D63" s="49"/>
      <c r="E63" s="52"/>
      <c r="F63" s="52"/>
      <c r="G63" s="52"/>
      <c r="H63" s="52"/>
      <c r="I63" s="52"/>
    </row>
    <row r="64" spans="1:9" s="53" customFormat="1">
      <c r="A64" s="49"/>
      <c r="B64" s="50"/>
      <c r="C64" s="51"/>
      <c r="D64" s="49"/>
      <c r="E64" s="52"/>
      <c r="F64" s="52"/>
      <c r="G64" s="52"/>
      <c r="H64" s="52"/>
      <c r="I64" s="52"/>
    </row>
    <row r="65" spans="1:9" s="53" customFormat="1">
      <c r="A65" s="49"/>
      <c r="B65" s="50"/>
      <c r="C65" s="51"/>
      <c r="D65" s="49"/>
      <c r="E65" s="52"/>
      <c r="F65" s="52"/>
      <c r="G65" s="52"/>
      <c r="H65" s="52"/>
      <c r="I65" s="52"/>
    </row>
    <row r="66" spans="1:9" s="53" customFormat="1">
      <c r="A66" s="49"/>
      <c r="B66" s="50"/>
      <c r="C66" s="51"/>
      <c r="D66" s="49"/>
      <c r="E66" s="52"/>
      <c r="F66" s="52"/>
      <c r="G66" s="52"/>
      <c r="H66" s="52"/>
      <c r="I66" s="52"/>
    </row>
    <row r="67" spans="1:9" s="53" customFormat="1">
      <c r="A67" s="49"/>
      <c r="B67" s="50"/>
      <c r="C67" s="51"/>
      <c r="D67" s="49"/>
      <c r="E67" s="52"/>
      <c r="F67" s="52"/>
      <c r="G67" s="52"/>
      <c r="H67" s="52"/>
      <c r="I67" s="52"/>
    </row>
    <row r="68" spans="1:9" s="53" customFormat="1">
      <c r="A68" s="49"/>
      <c r="B68" s="50"/>
      <c r="C68" s="51"/>
      <c r="D68" s="49"/>
      <c r="E68" s="52"/>
      <c r="F68" s="52"/>
      <c r="G68" s="52"/>
      <c r="H68" s="52"/>
      <c r="I68" s="52"/>
    </row>
    <row r="69" spans="1:9" s="53" customFormat="1">
      <c r="A69" s="49"/>
      <c r="B69" s="50"/>
      <c r="C69" s="51"/>
      <c r="D69" s="49"/>
      <c r="E69" s="52"/>
      <c r="F69" s="52"/>
      <c r="G69" s="52"/>
      <c r="H69" s="52"/>
      <c r="I69" s="52"/>
    </row>
    <row r="70" spans="1:9" s="53" customFormat="1">
      <c r="A70" s="49"/>
      <c r="B70" s="50"/>
      <c r="C70" s="51"/>
      <c r="D70" s="49"/>
      <c r="E70" s="52"/>
      <c r="F70" s="52"/>
      <c r="G70" s="52"/>
      <c r="H70" s="52"/>
      <c r="I70" s="52"/>
    </row>
    <row r="71" spans="1:9" s="53" customFormat="1">
      <c r="A71" s="49"/>
      <c r="B71" s="50"/>
      <c r="C71" s="51"/>
      <c r="D71" s="49"/>
      <c r="E71" s="52"/>
      <c r="F71" s="52"/>
      <c r="G71" s="52"/>
      <c r="H71" s="52"/>
      <c r="I71" s="52"/>
    </row>
    <row r="72" spans="1:9" s="53" customFormat="1">
      <c r="A72" s="49"/>
      <c r="B72" s="50"/>
      <c r="C72" s="51"/>
      <c r="D72" s="49"/>
      <c r="E72" s="52"/>
      <c r="F72" s="52"/>
      <c r="G72" s="52"/>
      <c r="H72" s="52"/>
      <c r="I72" s="52"/>
    </row>
    <row r="73" spans="1:9" s="53" customFormat="1">
      <c r="A73" s="49"/>
      <c r="B73" s="50"/>
      <c r="C73" s="51"/>
      <c r="D73" s="49"/>
      <c r="E73" s="52"/>
      <c r="F73" s="52"/>
      <c r="G73" s="52"/>
      <c r="H73" s="52"/>
      <c r="I73" s="52"/>
    </row>
    <row r="74" spans="1:9" s="53" customFormat="1">
      <c r="A74" s="49"/>
      <c r="B74" s="50"/>
      <c r="C74" s="51"/>
      <c r="D74" s="49"/>
      <c r="E74" s="52"/>
      <c r="F74" s="52"/>
      <c r="G74" s="52"/>
      <c r="H74" s="52"/>
      <c r="I74" s="52"/>
    </row>
    <row r="75" spans="1:9" s="53" customFormat="1">
      <c r="A75" s="49"/>
      <c r="B75" s="50"/>
      <c r="C75" s="51"/>
      <c r="D75" s="49"/>
      <c r="E75" s="52"/>
      <c r="F75" s="52"/>
      <c r="G75" s="52"/>
      <c r="H75" s="52"/>
      <c r="I75" s="52"/>
    </row>
    <row r="76" spans="1:9" s="53" customFormat="1">
      <c r="A76" s="49"/>
      <c r="B76" s="50"/>
      <c r="C76" s="51"/>
      <c r="D76" s="49"/>
      <c r="E76" s="52"/>
      <c r="F76" s="52"/>
      <c r="G76" s="52"/>
      <c r="H76" s="52"/>
      <c r="I76" s="52"/>
    </row>
    <row r="77" spans="1:9" s="53" customFormat="1">
      <c r="A77" s="49"/>
      <c r="B77" s="50"/>
      <c r="C77" s="51"/>
      <c r="D77" s="49"/>
      <c r="E77" s="52"/>
      <c r="F77" s="52"/>
      <c r="G77" s="52"/>
      <c r="H77" s="52"/>
      <c r="I77" s="52"/>
    </row>
    <row r="78" spans="1:9" s="53" customFormat="1">
      <c r="A78" s="49"/>
      <c r="B78" s="50"/>
      <c r="C78" s="51"/>
      <c r="D78" s="49"/>
      <c r="E78" s="52"/>
      <c r="F78" s="52"/>
      <c r="G78" s="52"/>
      <c r="H78" s="52"/>
      <c r="I78" s="52"/>
    </row>
    <row r="79" spans="1:9" s="53" customFormat="1">
      <c r="A79" s="49"/>
      <c r="B79" s="50"/>
      <c r="C79" s="51"/>
      <c r="D79" s="49"/>
      <c r="E79" s="52"/>
      <c r="F79" s="52"/>
      <c r="G79" s="52"/>
      <c r="H79" s="52"/>
      <c r="I79" s="52"/>
    </row>
    <row r="80" spans="1:9" s="53" customFormat="1">
      <c r="A80" s="49"/>
      <c r="B80" s="50"/>
      <c r="C80" s="51"/>
      <c r="D80" s="49"/>
      <c r="E80" s="52"/>
      <c r="F80" s="52"/>
      <c r="G80" s="52"/>
      <c r="H80" s="52"/>
      <c r="I80" s="52"/>
    </row>
    <row r="81" spans="1:9" s="53" customFormat="1">
      <c r="A81" s="49"/>
      <c r="B81" s="50"/>
      <c r="C81" s="51"/>
      <c r="D81" s="49"/>
      <c r="E81" s="52"/>
      <c r="F81" s="52"/>
      <c r="G81" s="52"/>
      <c r="H81" s="52"/>
      <c r="I81" s="52"/>
    </row>
    <row r="82" spans="1:9" s="53" customFormat="1">
      <c r="A82" s="49"/>
      <c r="B82" s="50"/>
      <c r="C82" s="51"/>
      <c r="D82" s="49"/>
      <c r="E82" s="52"/>
      <c r="F82" s="52"/>
      <c r="G82" s="52"/>
      <c r="H82" s="52"/>
      <c r="I82" s="52"/>
    </row>
    <row r="83" spans="1:9" s="53" customFormat="1">
      <c r="A83" s="49"/>
      <c r="B83" s="50"/>
      <c r="C83" s="51"/>
      <c r="D83" s="49"/>
      <c r="E83" s="52"/>
      <c r="F83" s="52"/>
      <c r="G83" s="52"/>
      <c r="H83" s="52"/>
      <c r="I83" s="52"/>
    </row>
    <row r="84" spans="1:9" s="53" customFormat="1">
      <c r="A84" s="49"/>
      <c r="B84" s="50"/>
      <c r="C84" s="51"/>
      <c r="D84" s="49"/>
      <c r="E84" s="52"/>
      <c r="F84" s="52"/>
      <c r="G84" s="52"/>
      <c r="H84" s="52"/>
      <c r="I84" s="52"/>
    </row>
    <row r="85" spans="1:9" s="53" customFormat="1">
      <c r="A85" s="49"/>
      <c r="B85" s="50"/>
      <c r="C85" s="51"/>
      <c r="D85" s="49"/>
      <c r="E85" s="52"/>
      <c r="F85" s="52"/>
      <c r="G85" s="52"/>
      <c r="H85" s="52"/>
      <c r="I85" s="52"/>
    </row>
    <row r="86" spans="1:9" s="53" customFormat="1">
      <c r="A86" s="49"/>
      <c r="B86" s="50"/>
      <c r="C86" s="51"/>
      <c r="D86" s="49"/>
      <c r="E86" s="52"/>
      <c r="F86" s="52"/>
      <c r="G86" s="52"/>
      <c r="H86" s="52"/>
      <c r="I86" s="52"/>
    </row>
    <row r="87" spans="1:9" s="53" customFormat="1">
      <c r="A87" s="49"/>
      <c r="B87" s="50"/>
      <c r="C87" s="51"/>
      <c r="D87" s="49"/>
      <c r="E87" s="52"/>
      <c r="F87" s="52"/>
      <c r="G87" s="52"/>
      <c r="H87" s="52"/>
      <c r="I87" s="52"/>
    </row>
    <row r="88" spans="1:9" s="53" customFormat="1">
      <c r="A88" s="49"/>
      <c r="B88" s="50"/>
      <c r="C88" s="51"/>
      <c r="D88" s="49"/>
      <c r="E88" s="52"/>
      <c r="F88" s="52"/>
      <c r="G88" s="52"/>
      <c r="H88" s="52"/>
      <c r="I88" s="52"/>
    </row>
    <row r="89" spans="1:9" s="53" customFormat="1">
      <c r="A89" s="49"/>
      <c r="B89" s="50"/>
      <c r="C89" s="51"/>
      <c r="D89" s="49"/>
      <c r="E89" s="52"/>
      <c r="F89" s="52"/>
      <c r="G89" s="52"/>
      <c r="H89" s="52"/>
      <c r="I89" s="52"/>
    </row>
    <row r="90" spans="1:9" s="53" customFormat="1">
      <c r="A90" s="49"/>
      <c r="B90" s="50"/>
      <c r="C90" s="51"/>
      <c r="D90" s="49"/>
      <c r="E90" s="52"/>
      <c r="F90" s="52"/>
      <c r="G90" s="52"/>
      <c r="H90" s="52"/>
      <c r="I90" s="52"/>
    </row>
    <row r="91" spans="1:9" s="53" customFormat="1">
      <c r="A91" s="49"/>
      <c r="B91" s="50"/>
      <c r="C91" s="51"/>
      <c r="D91" s="49"/>
      <c r="E91" s="52"/>
      <c r="F91" s="52"/>
      <c r="G91" s="52"/>
      <c r="H91" s="52"/>
      <c r="I91" s="52"/>
    </row>
    <row r="92" spans="1:9" s="53" customFormat="1">
      <c r="A92" s="49"/>
      <c r="B92" s="50"/>
      <c r="C92" s="51"/>
      <c r="D92" s="49"/>
      <c r="E92" s="52"/>
      <c r="F92" s="52"/>
      <c r="G92" s="52"/>
      <c r="H92" s="52"/>
      <c r="I92" s="52"/>
    </row>
    <row r="93" spans="1:9" s="53" customFormat="1">
      <c r="A93" s="49"/>
      <c r="B93" s="50"/>
      <c r="C93" s="51"/>
      <c r="D93" s="49"/>
      <c r="E93" s="52"/>
      <c r="F93" s="52"/>
      <c r="G93" s="52"/>
      <c r="H93" s="52"/>
      <c r="I93" s="52"/>
    </row>
    <row r="94" spans="1:9" s="53" customFormat="1">
      <c r="A94" s="49"/>
      <c r="B94" s="50"/>
      <c r="C94" s="51"/>
      <c r="D94" s="49"/>
      <c r="E94" s="52"/>
      <c r="F94" s="52"/>
      <c r="G94" s="52"/>
      <c r="H94" s="52"/>
      <c r="I94" s="52"/>
    </row>
    <row r="95" spans="1:9" s="53" customFormat="1">
      <c r="A95" s="49"/>
      <c r="B95" s="50"/>
      <c r="C95" s="51"/>
      <c r="D95" s="49"/>
      <c r="E95" s="52"/>
      <c r="F95" s="52"/>
      <c r="G95" s="52"/>
      <c r="H95" s="52"/>
      <c r="I95" s="52"/>
    </row>
    <row r="96" spans="1:9" s="53" customFormat="1">
      <c r="A96" s="49"/>
      <c r="B96" s="50"/>
      <c r="C96" s="51"/>
      <c r="D96" s="49"/>
      <c r="E96" s="52"/>
      <c r="F96" s="52"/>
      <c r="G96" s="52"/>
      <c r="H96" s="52"/>
      <c r="I96" s="52"/>
    </row>
    <row r="97" spans="1:9" s="53" customFormat="1">
      <c r="A97" s="49"/>
      <c r="B97" s="50"/>
      <c r="C97" s="51"/>
      <c r="D97" s="49"/>
      <c r="E97" s="52"/>
      <c r="F97" s="52"/>
      <c r="G97" s="52"/>
      <c r="H97" s="52"/>
      <c r="I97" s="52"/>
    </row>
    <row r="98" spans="1:9" s="53" customFormat="1">
      <c r="A98" s="49"/>
      <c r="B98" s="50"/>
      <c r="C98" s="51"/>
      <c r="D98" s="49"/>
      <c r="E98" s="52"/>
      <c r="F98" s="52"/>
      <c r="G98" s="52"/>
      <c r="H98" s="52"/>
      <c r="I98" s="52"/>
    </row>
    <row r="99" spans="1:9" s="53" customFormat="1">
      <c r="A99" s="49"/>
      <c r="B99" s="50"/>
      <c r="C99" s="51"/>
      <c r="D99" s="49"/>
      <c r="E99" s="52"/>
      <c r="F99" s="52"/>
      <c r="G99" s="52"/>
      <c r="H99" s="52"/>
      <c r="I99" s="52"/>
    </row>
    <row r="100" spans="1:9" s="53" customFormat="1">
      <c r="A100" s="49"/>
      <c r="B100" s="50"/>
      <c r="C100" s="51"/>
      <c r="D100" s="49"/>
      <c r="E100" s="52"/>
      <c r="F100" s="52"/>
      <c r="G100" s="52"/>
      <c r="H100" s="52"/>
      <c r="I100" s="52"/>
    </row>
    <row r="101" spans="1:9" s="53" customFormat="1">
      <c r="A101" s="49"/>
      <c r="B101" s="50"/>
      <c r="C101" s="51"/>
      <c r="D101" s="49"/>
      <c r="E101" s="52"/>
      <c r="F101" s="52"/>
      <c r="G101" s="52"/>
      <c r="H101" s="52"/>
      <c r="I101" s="52"/>
    </row>
    <row r="102" spans="1:9" s="53" customFormat="1">
      <c r="A102" s="49"/>
      <c r="B102" s="50"/>
      <c r="C102" s="51"/>
      <c r="D102" s="49"/>
      <c r="E102" s="52"/>
      <c r="F102" s="52"/>
      <c r="G102" s="52"/>
      <c r="H102" s="52"/>
      <c r="I102" s="52"/>
    </row>
    <row r="103" spans="1:9" s="53" customFormat="1">
      <c r="A103" s="49"/>
      <c r="B103" s="50"/>
      <c r="C103" s="51"/>
      <c r="D103" s="49"/>
      <c r="E103" s="52"/>
      <c r="F103" s="52"/>
      <c r="G103" s="52"/>
      <c r="H103" s="52"/>
      <c r="I103" s="52"/>
    </row>
    <row r="104" spans="1:9" s="53" customFormat="1">
      <c r="A104" s="49"/>
      <c r="B104" s="50"/>
      <c r="C104" s="51"/>
      <c r="D104" s="49"/>
      <c r="E104" s="52"/>
      <c r="F104" s="52"/>
      <c r="G104" s="52"/>
      <c r="H104" s="52"/>
      <c r="I104" s="52"/>
    </row>
    <row r="105" spans="1:9" s="53" customFormat="1">
      <c r="A105" s="49"/>
      <c r="B105" s="50"/>
      <c r="C105" s="51"/>
      <c r="D105" s="49"/>
      <c r="E105" s="52"/>
      <c r="F105" s="52"/>
      <c r="G105" s="52"/>
      <c r="H105" s="52"/>
      <c r="I105" s="52"/>
    </row>
    <row r="106" spans="1:9" s="53" customFormat="1">
      <c r="A106" s="49"/>
      <c r="B106" s="50"/>
      <c r="C106" s="51"/>
      <c r="D106" s="49"/>
      <c r="E106" s="52"/>
      <c r="F106" s="52"/>
      <c r="G106" s="52"/>
      <c r="H106" s="52"/>
      <c r="I106" s="52"/>
    </row>
    <row r="107" spans="1:9" s="53" customFormat="1">
      <c r="A107" s="49"/>
      <c r="B107" s="50"/>
      <c r="C107" s="51"/>
      <c r="D107" s="49"/>
      <c r="E107" s="52"/>
      <c r="F107" s="52"/>
      <c r="G107" s="52"/>
      <c r="H107" s="52"/>
      <c r="I107" s="52"/>
    </row>
    <row r="108" spans="1:9" s="53" customFormat="1">
      <c r="A108" s="49"/>
      <c r="B108" s="50"/>
      <c r="C108" s="51"/>
      <c r="D108" s="49"/>
      <c r="E108" s="52"/>
      <c r="F108" s="52"/>
      <c r="G108" s="52"/>
      <c r="H108" s="52"/>
      <c r="I108" s="52"/>
    </row>
    <row r="109" spans="1:9" s="53" customFormat="1">
      <c r="A109" s="49"/>
      <c r="B109" s="50"/>
      <c r="C109" s="51"/>
      <c r="D109" s="49"/>
      <c r="E109" s="52"/>
      <c r="F109" s="52"/>
      <c r="G109" s="52"/>
      <c r="H109" s="52"/>
      <c r="I109" s="52"/>
    </row>
    <row r="110" spans="1:9" s="53" customFormat="1">
      <c r="A110" s="49"/>
      <c r="B110" s="50"/>
      <c r="C110" s="51"/>
      <c r="D110" s="49"/>
      <c r="E110" s="52"/>
      <c r="F110" s="52"/>
      <c r="G110" s="52"/>
      <c r="H110" s="52"/>
      <c r="I110" s="52"/>
    </row>
    <row r="111" spans="1:9" s="53" customFormat="1">
      <c r="A111" s="49"/>
      <c r="B111" s="50"/>
      <c r="C111" s="51"/>
      <c r="D111" s="49"/>
      <c r="E111" s="52"/>
      <c r="F111" s="52"/>
      <c r="G111" s="52"/>
      <c r="H111" s="52"/>
      <c r="I111" s="52"/>
    </row>
    <row r="112" spans="1:9" s="53" customFormat="1">
      <c r="A112" s="49"/>
      <c r="B112" s="50"/>
      <c r="C112" s="51"/>
      <c r="D112" s="49"/>
      <c r="E112" s="52"/>
      <c r="F112" s="52"/>
      <c r="G112" s="52"/>
      <c r="H112" s="52"/>
      <c r="I112" s="52"/>
    </row>
    <row r="113" spans="1:9" s="53" customFormat="1">
      <c r="A113" s="49"/>
      <c r="B113" s="50"/>
      <c r="C113" s="51"/>
      <c r="D113" s="49"/>
      <c r="E113" s="52"/>
      <c r="F113" s="52"/>
      <c r="G113" s="52"/>
      <c r="H113" s="52"/>
      <c r="I113" s="52"/>
    </row>
    <row r="114" spans="1:9" s="53" customFormat="1">
      <c r="A114" s="49"/>
      <c r="B114" s="50"/>
      <c r="C114" s="51"/>
      <c r="D114" s="49"/>
      <c r="E114" s="52"/>
      <c r="F114" s="52"/>
      <c r="G114" s="52"/>
      <c r="H114" s="52"/>
      <c r="I114" s="52"/>
    </row>
    <row r="115" spans="1:9" s="53" customFormat="1">
      <c r="A115" s="49"/>
      <c r="B115" s="50"/>
      <c r="C115" s="51"/>
      <c r="D115" s="49"/>
      <c r="E115" s="52"/>
      <c r="F115" s="52"/>
      <c r="G115" s="52"/>
      <c r="H115" s="52"/>
      <c r="I115" s="52"/>
    </row>
    <row r="116" spans="1:9" s="53" customFormat="1">
      <c r="A116" s="49"/>
      <c r="B116" s="50"/>
      <c r="C116" s="51"/>
      <c r="D116" s="49"/>
      <c r="E116" s="52"/>
      <c r="F116" s="52"/>
      <c r="G116" s="52"/>
      <c r="H116" s="52"/>
      <c r="I116" s="52"/>
    </row>
    <row r="117" spans="1:9" s="53" customFormat="1">
      <c r="A117" s="49"/>
      <c r="B117" s="50"/>
      <c r="C117" s="51"/>
      <c r="D117" s="49"/>
      <c r="E117" s="52"/>
      <c r="F117" s="52"/>
      <c r="G117" s="52"/>
      <c r="H117" s="52"/>
      <c r="I117" s="52"/>
    </row>
    <row r="118" spans="1:9" s="53" customFormat="1">
      <c r="A118" s="49"/>
      <c r="B118" s="50"/>
      <c r="C118" s="51"/>
      <c r="D118" s="49"/>
      <c r="E118" s="52"/>
      <c r="F118" s="52"/>
      <c r="G118" s="52"/>
      <c r="H118" s="52"/>
      <c r="I118" s="52"/>
    </row>
    <row r="119" spans="1:9" s="53" customFormat="1">
      <c r="A119" s="49"/>
      <c r="B119" s="50"/>
      <c r="C119" s="51"/>
      <c r="D119" s="49"/>
      <c r="E119" s="52"/>
      <c r="F119" s="52"/>
      <c r="G119" s="52"/>
      <c r="H119" s="52"/>
      <c r="I119" s="52"/>
    </row>
    <row r="120" spans="1:9" s="53" customFormat="1">
      <c r="A120" s="49"/>
      <c r="B120" s="50"/>
      <c r="C120" s="51"/>
      <c r="D120" s="49"/>
      <c r="E120" s="52"/>
      <c r="F120" s="52"/>
      <c r="G120" s="52"/>
      <c r="H120" s="52"/>
      <c r="I120" s="52"/>
    </row>
    <row r="121" spans="1:9" s="53" customFormat="1">
      <c r="A121" s="49"/>
      <c r="B121" s="50"/>
      <c r="C121" s="51"/>
      <c r="D121" s="49"/>
      <c r="E121" s="52"/>
      <c r="F121" s="52"/>
      <c r="G121" s="52"/>
      <c r="H121" s="52"/>
      <c r="I121" s="52"/>
    </row>
    <row r="122" spans="1:9" s="53" customFormat="1">
      <c r="A122" s="49"/>
      <c r="B122" s="50"/>
      <c r="C122" s="51"/>
      <c r="D122" s="49"/>
      <c r="E122" s="52"/>
      <c r="F122" s="52"/>
      <c r="G122" s="52"/>
      <c r="H122" s="52"/>
      <c r="I122" s="52"/>
    </row>
    <row r="123" spans="1:9" s="53" customFormat="1">
      <c r="A123" s="49"/>
      <c r="B123" s="50"/>
      <c r="C123" s="51"/>
      <c r="D123" s="49"/>
      <c r="E123" s="52"/>
      <c r="F123" s="52"/>
      <c r="G123" s="52"/>
      <c r="H123" s="52"/>
      <c r="I123" s="52"/>
    </row>
    <row r="124" spans="1:9" s="53" customFormat="1">
      <c r="A124" s="49"/>
      <c r="B124" s="50"/>
      <c r="C124" s="51"/>
      <c r="D124" s="49"/>
      <c r="E124" s="52"/>
      <c r="F124" s="52"/>
      <c r="G124" s="52"/>
      <c r="H124" s="52"/>
      <c r="I124" s="52"/>
    </row>
    <row r="125" spans="1:9" s="53" customFormat="1">
      <c r="A125" s="49"/>
      <c r="B125" s="50"/>
      <c r="C125" s="51"/>
      <c r="D125" s="49"/>
      <c r="E125" s="52"/>
      <c r="F125" s="52"/>
      <c r="G125" s="52"/>
      <c r="H125" s="52"/>
      <c r="I125" s="52"/>
    </row>
    <row r="126" spans="1:9" s="53" customFormat="1">
      <c r="A126" s="49"/>
      <c r="B126" s="50"/>
      <c r="C126" s="51"/>
      <c r="D126" s="49"/>
      <c r="E126" s="52"/>
      <c r="F126" s="52"/>
      <c r="G126" s="52"/>
      <c r="H126" s="52"/>
      <c r="I126" s="52"/>
    </row>
    <row r="127" spans="1:9" s="53" customFormat="1">
      <c r="A127" s="49"/>
      <c r="B127" s="50"/>
      <c r="C127" s="51"/>
      <c r="D127" s="49"/>
      <c r="E127" s="52"/>
      <c r="F127" s="52"/>
      <c r="G127" s="52"/>
      <c r="H127" s="52"/>
      <c r="I127" s="52"/>
    </row>
    <row r="128" spans="1:9" s="53" customFormat="1">
      <c r="A128" s="49"/>
      <c r="B128" s="50"/>
      <c r="C128" s="51"/>
      <c r="D128" s="49"/>
      <c r="E128" s="52"/>
      <c r="F128" s="52"/>
      <c r="G128" s="52"/>
      <c r="H128" s="52"/>
      <c r="I128" s="52"/>
    </row>
    <row r="129" spans="1:9" s="53" customFormat="1">
      <c r="A129" s="49"/>
      <c r="B129" s="50"/>
      <c r="C129" s="51"/>
      <c r="D129" s="49"/>
      <c r="E129" s="52"/>
      <c r="F129" s="52"/>
      <c r="G129" s="52"/>
      <c r="H129" s="52"/>
      <c r="I129" s="52"/>
    </row>
    <row r="130" spans="1:9" s="53" customFormat="1">
      <c r="A130" s="49"/>
      <c r="B130" s="50"/>
      <c r="C130" s="51"/>
      <c r="D130" s="49"/>
      <c r="E130" s="52"/>
      <c r="F130" s="52"/>
      <c r="G130" s="52"/>
      <c r="H130" s="52"/>
      <c r="I130" s="52"/>
    </row>
    <row r="131" spans="1:9" s="53" customFormat="1">
      <c r="A131" s="49"/>
      <c r="B131" s="50"/>
      <c r="C131" s="51"/>
      <c r="D131" s="49"/>
      <c r="E131" s="52"/>
      <c r="F131" s="52"/>
      <c r="G131" s="52"/>
      <c r="H131" s="52"/>
      <c r="I131" s="52"/>
    </row>
    <row r="132" spans="1:9" s="53" customFormat="1">
      <c r="A132" s="49"/>
      <c r="B132" s="50"/>
      <c r="C132" s="51"/>
      <c r="D132" s="49"/>
      <c r="E132" s="52"/>
      <c r="F132" s="52"/>
      <c r="G132" s="52"/>
      <c r="H132" s="52"/>
      <c r="I132" s="52"/>
    </row>
    <row r="133" spans="1:9" s="53" customFormat="1">
      <c r="A133" s="49"/>
      <c r="B133" s="50"/>
      <c r="C133" s="51"/>
      <c r="D133" s="49"/>
      <c r="E133" s="52"/>
      <c r="F133" s="52"/>
      <c r="G133" s="52"/>
      <c r="H133" s="52"/>
      <c r="I133" s="52"/>
    </row>
    <row r="134" spans="1:9" s="53" customFormat="1">
      <c r="A134" s="49"/>
      <c r="B134" s="50"/>
      <c r="C134" s="51"/>
      <c r="D134" s="49"/>
      <c r="E134" s="52"/>
      <c r="F134" s="52"/>
      <c r="G134" s="52"/>
      <c r="H134" s="52"/>
      <c r="I134" s="52"/>
    </row>
    <row r="135" spans="1:9" s="53" customFormat="1">
      <c r="A135" s="49"/>
      <c r="B135" s="50"/>
      <c r="C135" s="51"/>
      <c r="D135" s="49"/>
      <c r="E135" s="52"/>
      <c r="F135" s="52"/>
      <c r="G135" s="52"/>
      <c r="H135" s="52"/>
      <c r="I135" s="52"/>
    </row>
    <row r="136" spans="1:9" s="53" customFormat="1">
      <c r="A136" s="49"/>
      <c r="B136" s="50"/>
      <c r="C136" s="51"/>
      <c r="D136" s="49"/>
      <c r="E136" s="52"/>
      <c r="F136" s="52"/>
      <c r="G136" s="52"/>
      <c r="H136" s="52"/>
      <c r="I136" s="52"/>
    </row>
    <row r="137" spans="1:9" s="53" customFormat="1">
      <c r="A137" s="49"/>
      <c r="B137" s="50"/>
      <c r="C137" s="51"/>
      <c r="D137" s="49"/>
      <c r="E137" s="52"/>
      <c r="F137" s="52"/>
      <c r="G137" s="52"/>
      <c r="H137" s="52"/>
      <c r="I137" s="52"/>
    </row>
    <row r="138" spans="1:9" s="53" customFormat="1">
      <c r="A138" s="49"/>
      <c r="B138" s="50"/>
      <c r="C138" s="51"/>
      <c r="D138" s="49"/>
      <c r="E138" s="52"/>
      <c r="F138" s="52"/>
      <c r="G138" s="52"/>
      <c r="H138" s="52"/>
      <c r="I138" s="52"/>
    </row>
    <row r="139" spans="1:9" s="53" customFormat="1">
      <c r="A139" s="49"/>
      <c r="B139" s="50"/>
      <c r="C139" s="51"/>
      <c r="D139" s="49"/>
      <c r="E139" s="52"/>
      <c r="F139" s="52"/>
      <c r="G139" s="52"/>
      <c r="H139" s="52"/>
      <c r="I139" s="52"/>
    </row>
    <row r="140" spans="1:9" s="53" customFormat="1">
      <c r="A140" s="49"/>
      <c r="B140" s="50"/>
      <c r="C140" s="51"/>
      <c r="D140" s="49"/>
      <c r="E140" s="52"/>
      <c r="F140" s="52"/>
      <c r="G140" s="52"/>
      <c r="H140" s="52"/>
      <c r="I140" s="52"/>
    </row>
    <row r="141" spans="1:9" s="53" customFormat="1">
      <c r="A141" s="49"/>
      <c r="B141" s="50"/>
      <c r="C141" s="51"/>
      <c r="D141" s="49"/>
      <c r="E141" s="52"/>
      <c r="F141" s="52"/>
      <c r="G141" s="52"/>
      <c r="H141" s="52"/>
      <c r="I141" s="52"/>
    </row>
    <row r="142" spans="1:9" s="53" customFormat="1">
      <c r="A142" s="49"/>
      <c r="B142" s="50"/>
      <c r="C142" s="51"/>
      <c r="D142" s="49"/>
      <c r="E142" s="52"/>
      <c r="F142" s="52"/>
      <c r="G142" s="52"/>
      <c r="H142" s="52"/>
      <c r="I142" s="52"/>
    </row>
    <row r="143" spans="1:9" s="53" customFormat="1">
      <c r="A143" s="49"/>
      <c r="B143" s="50"/>
      <c r="C143" s="51"/>
      <c r="D143" s="49"/>
      <c r="E143" s="52"/>
      <c r="F143" s="52"/>
      <c r="G143" s="52"/>
      <c r="H143" s="52"/>
      <c r="I143" s="52"/>
    </row>
    <row r="144" spans="1:9" s="53" customFormat="1">
      <c r="A144" s="49"/>
      <c r="B144" s="50"/>
      <c r="C144" s="51"/>
      <c r="D144" s="49"/>
      <c r="E144" s="52"/>
      <c r="F144" s="52"/>
      <c r="G144" s="52"/>
      <c r="H144" s="52"/>
      <c r="I144" s="52"/>
    </row>
    <row r="145" spans="1:9" s="53" customFormat="1">
      <c r="A145" s="49"/>
      <c r="B145" s="50"/>
      <c r="C145" s="51"/>
      <c r="D145" s="49"/>
      <c r="E145" s="52"/>
      <c r="F145" s="52"/>
      <c r="G145" s="52"/>
      <c r="H145" s="52"/>
      <c r="I145" s="52"/>
    </row>
    <row r="146" spans="1:9" s="53" customFormat="1">
      <c r="A146" s="49"/>
      <c r="B146" s="50"/>
      <c r="C146" s="51"/>
      <c r="D146" s="49"/>
      <c r="E146" s="52"/>
      <c r="F146" s="52"/>
      <c r="G146" s="52"/>
      <c r="H146" s="52"/>
      <c r="I146" s="52"/>
    </row>
    <row r="147" spans="1:9" s="53" customFormat="1">
      <c r="A147" s="49"/>
      <c r="B147" s="50"/>
      <c r="C147" s="51"/>
      <c r="D147" s="49"/>
      <c r="E147" s="52"/>
      <c r="F147" s="52"/>
      <c r="G147" s="52"/>
      <c r="H147" s="52"/>
      <c r="I147" s="52"/>
    </row>
    <row r="148" spans="1:9" s="53" customFormat="1">
      <c r="A148" s="49"/>
      <c r="B148" s="50"/>
      <c r="C148" s="51"/>
      <c r="D148" s="49"/>
      <c r="E148" s="52"/>
      <c r="F148" s="52"/>
      <c r="G148" s="52"/>
      <c r="H148" s="52"/>
      <c r="I148" s="52"/>
    </row>
    <row r="149" spans="1:9" s="53" customFormat="1">
      <c r="A149" s="49"/>
      <c r="B149" s="50"/>
      <c r="C149" s="51"/>
      <c r="D149" s="49"/>
      <c r="E149" s="52"/>
      <c r="F149" s="52"/>
      <c r="G149" s="52"/>
      <c r="H149" s="52"/>
      <c r="I149" s="52"/>
    </row>
    <row r="150" spans="1:9" s="53" customFormat="1">
      <c r="A150" s="49"/>
      <c r="B150" s="50"/>
      <c r="C150" s="51"/>
      <c r="D150" s="49"/>
      <c r="E150" s="52"/>
      <c r="F150" s="52"/>
      <c r="G150" s="52"/>
      <c r="H150" s="52"/>
      <c r="I150" s="52"/>
    </row>
    <row r="151" spans="1:9" s="53" customFormat="1">
      <c r="A151" s="49"/>
      <c r="B151" s="50"/>
      <c r="C151" s="51"/>
      <c r="D151" s="49"/>
      <c r="E151" s="52"/>
      <c r="F151" s="52"/>
      <c r="G151" s="52"/>
      <c r="H151" s="52"/>
      <c r="I151" s="52"/>
    </row>
    <row r="152" spans="1:9" s="53" customFormat="1">
      <c r="A152" s="49"/>
      <c r="B152" s="50"/>
      <c r="C152" s="51"/>
      <c r="D152" s="49"/>
      <c r="E152" s="52"/>
      <c r="F152" s="52"/>
      <c r="G152" s="52"/>
      <c r="H152" s="52"/>
      <c r="I152" s="52"/>
    </row>
    <row r="153" spans="1:9" s="53" customFormat="1">
      <c r="A153" s="49"/>
      <c r="B153" s="50"/>
      <c r="C153" s="51"/>
      <c r="D153" s="49"/>
      <c r="E153" s="52"/>
      <c r="F153" s="52"/>
      <c r="G153" s="52"/>
      <c r="H153" s="52"/>
      <c r="I153" s="52"/>
    </row>
    <row r="154" spans="1:9" s="53" customFormat="1">
      <c r="A154" s="49"/>
      <c r="B154" s="50"/>
      <c r="C154" s="51"/>
      <c r="D154" s="49"/>
      <c r="E154" s="52"/>
      <c r="F154" s="52"/>
      <c r="G154" s="52"/>
      <c r="H154" s="52"/>
      <c r="I154" s="52"/>
    </row>
    <row r="155" spans="1:9" s="53" customFormat="1">
      <c r="A155" s="49"/>
      <c r="B155" s="50"/>
      <c r="C155" s="51"/>
      <c r="D155" s="49"/>
      <c r="E155" s="52"/>
      <c r="F155" s="52"/>
      <c r="G155" s="52"/>
      <c r="H155" s="52"/>
      <c r="I155" s="52"/>
    </row>
    <row r="156" spans="1:9" s="53" customFormat="1">
      <c r="A156" s="49"/>
      <c r="B156" s="50"/>
      <c r="C156" s="51"/>
      <c r="D156" s="49"/>
      <c r="E156" s="52"/>
      <c r="F156" s="52"/>
      <c r="G156" s="52"/>
      <c r="H156" s="52"/>
      <c r="I156" s="52"/>
    </row>
    <row r="157" spans="1:9" s="53" customFormat="1">
      <c r="A157" s="49"/>
      <c r="B157" s="50"/>
      <c r="C157" s="51"/>
      <c r="D157" s="49"/>
      <c r="E157" s="52"/>
      <c r="F157" s="52"/>
      <c r="G157" s="52"/>
      <c r="H157" s="52"/>
      <c r="I157" s="52"/>
    </row>
    <row r="158" spans="1:9" s="53" customFormat="1">
      <c r="A158" s="49"/>
      <c r="B158" s="50"/>
      <c r="C158" s="51"/>
      <c r="D158" s="49"/>
      <c r="E158" s="52"/>
      <c r="F158" s="52"/>
      <c r="G158" s="52"/>
      <c r="H158" s="52"/>
      <c r="I158" s="52"/>
    </row>
    <row r="159" spans="1:9" s="53" customFormat="1">
      <c r="A159" s="49"/>
      <c r="B159" s="50"/>
      <c r="C159" s="51"/>
      <c r="D159" s="49"/>
      <c r="E159" s="52"/>
      <c r="F159" s="52"/>
      <c r="G159" s="52"/>
      <c r="H159" s="52"/>
      <c r="I159" s="52"/>
    </row>
    <row r="160" spans="1:9" s="53" customFormat="1">
      <c r="A160" s="49"/>
      <c r="B160" s="50"/>
      <c r="C160" s="51"/>
      <c r="D160" s="49"/>
      <c r="E160" s="52"/>
      <c r="F160" s="52"/>
      <c r="G160" s="52"/>
      <c r="H160" s="52"/>
      <c r="I160" s="52"/>
    </row>
    <row r="161" spans="1:9" s="53" customFormat="1">
      <c r="A161" s="49"/>
      <c r="B161" s="50"/>
      <c r="C161" s="51"/>
      <c r="D161" s="49"/>
      <c r="E161" s="52"/>
      <c r="F161" s="52"/>
      <c r="G161" s="52"/>
      <c r="H161" s="52"/>
      <c r="I161" s="52"/>
    </row>
    <row r="162" spans="1:9" s="53" customFormat="1">
      <c r="A162" s="49"/>
      <c r="B162" s="50"/>
      <c r="C162" s="51"/>
      <c r="D162" s="49"/>
      <c r="E162" s="52"/>
      <c r="F162" s="52"/>
      <c r="G162" s="52"/>
      <c r="H162" s="52"/>
      <c r="I162" s="52"/>
    </row>
    <row r="163" spans="1:9" s="53" customFormat="1">
      <c r="A163" s="49"/>
      <c r="B163" s="50"/>
      <c r="C163" s="51"/>
      <c r="D163" s="49"/>
      <c r="E163" s="52"/>
      <c r="F163" s="52"/>
      <c r="G163" s="52"/>
      <c r="H163" s="52"/>
      <c r="I163" s="52"/>
    </row>
    <row r="164" spans="1:9" s="53" customFormat="1">
      <c r="A164" s="49"/>
      <c r="B164" s="50"/>
      <c r="C164" s="51"/>
      <c r="D164" s="49"/>
      <c r="E164" s="52"/>
      <c r="F164" s="52"/>
      <c r="G164" s="52"/>
      <c r="H164" s="52"/>
      <c r="I164" s="52"/>
    </row>
    <row r="165" spans="1:9" s="53" customFormat="1">
      <c r="A165" s="49"/>
      <c r="B165" s="50"/>
      <c r="C165" s="51"/>
      <c r="D165" s="49"/>
      <c r="E165" s="52"/>
      <c r="F165" s="52"/>
      <c r="G165" s="52"/>
      <c r="H165" s="52"/>
      <c r="I165" s="52"/>
    </row>
    <row r="166" spans="1:9" s="53" customFormat="1">
      <c r="A166" s="49"/>
      <c r="B166" s="50"/>
      <c r="C166" s="51"/>
      <c r="D166" s="49"/>
      <c r="E166" s="52"/>
      <c r="F166" s="52"/>
      <c r="G166" s="52"/>
      <c r="H166" s="52"/>
      <c r="I166" s="52"/>
    </row>
    <row r="167" spans="1:9" s="53" customFormat="1">
      <c r="A167" s="49"/>
      <c r="B167" s="50"/>
      <c r="C167" s="51"/>
      <c r="D167" s="49"/>
      <c r="E167" s="52"/>
      <c r="F167" s="52"/>
      <c r="G167" s="52"/>
      <c r="H167" s="52"/>
      <c r="I167" s="52"/>
    </row>
    <row r="168" spans="1:9" s="53" customFormat="1">
      <c r="A168" s="49"/>
      <c r="B168" s="50"/>
      <c r="C168" s="51"/>
      <c r="D168" s="49"/>
      <c r="E168" s="52"/>
      <c r="F168" s="52"/>
      <c r="G168" s="52"/>
      <c r="H168" s="52"/>
      <c r="I168" s="52"/>
    </row>
    <row r="169" spans="1:9" s="53" customFormat="1">
      <c r="A169" s="49"/>
      <c r="B169" s="50"/>
      <c r="C169" s="51"/>
      <c r="D169" s="49"/>
      <c r="E169" s="52"/>
      <c r="F169" s="52"/>
      <c r="G169" s="52"/>
      <c r="H169" s="52"/>
      <c r="I169" s="52"/>
    </row>
    <row r="170" spans="1:9" s="53" customFormat="1">
      <c r="A170" s="49"/>
      <c r="B170" s="50"/>
      <c r="C170" s="51"/>
      <c r="D170" s="49"/>
      <c r="E170" s="52"/>
      <c r="F170" s="52"/>
      <c r="G170" s="52"/>
      <c r="H170" s="52"/>
      <c r="I170" s="52"/>
    </row>
    <row r="171" spans="1:9" s="53" customFormat="1">
      <c r="A171" s="49"/>
      <c r="B171" s="50"/>
      <c r="C171" s="51"/>
      <c r="D171" s="49"/>
      <c r="E171" s="52"/>
      <c r="F171" s="52"/>
      <c r="G171" s="52"/>
      <c r="H171" s="52"/>
      <c r="I171" s="52"/>
    </row>
    <row r="172" spans="1:9" s="53" customFormat="1">
      <c r="A172" s="49"/>
      <c r="B172" s="50"/>
      <c r="C172" s="51"/>
      <c r="D172" s="49"/>
      <c r="E172" s="52"/>
      <c r="F172" s="52"/>
      <c r="G172" s="52"/>
      <c r="H172" s="52"/>
      <c r="I172" s="52"/>
    </row>
    <row r="173" spans="1:9" s="53" customFormat="1">
      <c r="A173" s="49"/>
      <c r="B173" s="50"/>
      <c r="C173" s="51"/>
      <c r="D173" s="49"/>
      <c r="E173" s="52"/>
      <c r="F173" s="52"/>
      <c r="G173" s="52"/>
      <c r="H173" s="52"/>
      <c r="I173" s="52"/>
    </row>
    <row r="174" spans="1:9" s="53" customFormat="1">
      <c r="A174" s="49"/>
      <c r="B174" s="50"/>
      <c r="C174" s="51"/>
      <c r="D174" s="49"/>
      <c r="E174" s="52"/>
      <c r="F174" s="52"/>
      <c r="G174" s="52"/>
      <c r="H174" s="52"/>
      <c r="I174" s="52"/>
    </row>
    <row r="175" spans="1:9" s="53" customFormat="1">
      <c r="A175" s="49"/>
      <c r="B175" s="50"/>
      <c r="C175" s="51"/>
      <c r="D175" s="49"/>
      <c r="E175" s="52"/>
      <c r="F175" s="52"/>
      <c r="G175" s="52"/>
      <c r="H175" s="52"/>
      <c r="I175" s="52"/>
    </row>
    <row r="176" spans="1:9" s="53" customFormat="1">
      <c r="A176" s="49"/>
      <c r="B176" s="50"/>
      <c r="C176" s="51"/>
      <c r="D176" s="49"/>
      <c r="E176" s="52"/>
      <c r="F176" s="52"/>
      <c r="G176" s="52"/>
      <c r="H176" s="52"/>
      <c r="I176" s="52"/>
    </row>
    <row r="177" spans="1:9" s="53" customFormat="1">
      <c r="A177" s="49"/>
      <c r="B177" s="50"/>
      <c r="C177" s="51"/>
      <c r="D177" s="49"/>
      <c r="E177" s="52"/>
      <c r="F177" s="52"/>
      <c r="G177" s="52"/>
      <c r="H177" s="52"/>
      <c r="I177" s="52"/>
    </row>
    <row r="178" spans="1:9" s="53" customFormat="1">
      <c r="A178" s="49"/>
      <c r="B178" s="50"/>
      <c r="C178" s="51"/>
      <c r="D178" s="49"/>
      <c r="E178" s="52"/>
      <c r="F178" s="52"/>
      <c r="G178" s="52"/>
      <c r="H178" s="52"/>
      <c r="I178" s="52"/>
    </row>
    <row r="179" spans="1:9" s="53" customFormat="1">
      <c r="A179" s="49"/>
      <c r="B179" s="50"/>
      <c r="C179" s="51"/>
      <c r="D179" s="49"/>
      <c r="E179" s="52"/>
      <c r="F179" s="52"/>
      <c r="G179" s="52"/>
      <c r="H179" s="52"/>
      <c r="I179" s="52"/>
    </row>
    <row r="180" spans="1:9" s="53" customFormat="1">
      <c r="A180" s="49"/>
      <c r="B180" s="50"/>
      <c r="C180" s="51"/>
      <c r="D180" s="49"/>
      <c r="E180" s="52"/>
      <c r="F180" s="52"/>
      <c r="G180" s="52"/>
      <c r="H180" s="52"/>
      <c r="I180" s="52"/>
    </row>
    <row r="181" spans="1:9" s="53" customFormat="1">
      <c r="A181" s="49"/>
      <c r="B181" s="50"/>
      <c r="C181" s="51"/>
      <c r="D181" s="49"/>
      <c r="E181" s="52"/>
      <c r="F181" s="52"/>
      <c r="G181" s="52"/>
      <c r="H181" s="52"/>
      <c r="I181" s="52"/>
    </row>
    <row r="182" spans="1:9" s="53" customFormat="1">
      <c r="A182" s="49"/>
      <c r="B182" s="50"/>
      <c r="C182" s="51"/>
      <c r="D182" s="49"/>
      <c r="E182" s="52"/>
      <c r="F182" s="52"/>
      <c r="G182" s="52"/>
      <c r="H182" s="52"/>
      <c r="I182" s="52"/>
    </row>
    <row r="183" spans="1:9" s="53" customFormat="1">
      <c r="A183" s="49"/>
      <c r="B183" s="50"/>
      <c r="C183" s="51"/>
      <c r="D183" s="49"/>
      <c r="E183" s="52"/>
      <c r="F183" s="52"/>
      <c r="G183" s="52"/>
      <c r="H183" s="52"/>
      <c r="I183" s="52"/>
    </row>
    <row r="184" spans="1:9" s="53" customFormat="1">
      <c r="A184" s="49"/>
      <c r="B184" s="50"/>
      <c r="C184" s="51"/>
      <c r="D184" s="49"/>
      <c r="E184" s="52"/>
      <c r="F184" s="52"/>
      <c r="G184" s="52"/>
      <c r="H184" s="52"/>
      <c r="I184" s="52"/>
    </row>
    <row r="185" spans="1:9" s="53" customFormat="1">
      <c r="A185" s="49"/>
      <c r="B185" s="50"/>
      <c r="C185" s="51"/>
      <c r="D185" s="49"/>
      <c r="E185" s="52"/>
      <c r="F185" s="52"/>
      <c r="G185" s="52"/>
      <c r="H185" s="52"/>
      <c r="I185" s="52"/>
    </row>
    <row r="186" spans="1:9" s="53" customFormat="1">
      <c r="A186" s="49"/>
      <c r="B186" s="50"/>
      <c r="C186" s="51"/>
      <c r="D186" s="49"/>
      <c r="E186" s="52"/>
      <c r="F186" s="52"/>
      <c r="G186" s="52"/>
      <c r="H186" s="52"/>
      <c r="I186" s="52"/>
    </row>
    <row r="187" spans="1:9" s="53" customFormat="1">
      <c r="A187" s="49"/>
      <c r="B187" s="50"/>
      <c r="C187" s="51"/>
      <c r="D187" s="49"/>
      <c r="E187" s="52"/>
      <c r="F187" s="52"/>
      <c r="G187" s="52"/>
      <c r="H187" s="52"/>
      <c r="I187" s="52"/>
    </row>
    <row r="188" spans="1:9" s="53" customFormat="1">
      <c r="A188" s="49"/>
      <c r="B188" s="50"/>
      <c r="C188" s="51"/>
      <c r="D188" s="49"/>
      <c r="E188" s="52"/>
      <c r="F188" s="52"/>
      <c r="G188" s="52"/>
      <c r="H188" s="52"/>
      <c r="I188" s="52"/>
    </row>
    <row r="189" spans="1:9" s="53" customFormat="1">
      <c r="A189" s="49"/>
      <c r="B189" s="50"/>
      <c r="C189" s="51"/>
      <c r="D189" s="49"/>
      <c r="E189" s="52"/>
      <c r="F189" s="52"/>
      <c r="G189" s="52"/>
      <c r="H189" s="52"/>
      <c r="I189" s="52"/>
    </row>
    <row r="190" spans="1:9" s="53" customFormat="1">
      <c r="A190" s="49"/>
      <c r="B190" s="50"/>
      <c r="C190" s="51"/>
      <c r="D190" s="49"/>
      <c r="E190" s="52"/>
      <c r="F190" s="52"/>
      <c r="G190" s="52"/>
      <c r="H190" s="52"/>
      <c r="I190" s="52"/>
    </row>
    <row r="191" spans="1:9" s="53" customFormat="1">
      <c r="A191" s="49"/>
      <c r="B191" s="50"/>
      <c r="C191" s="51"/>
      <c r="D191" s="49"/>
      <c r="E191" s="52"/>
      <c r="F191" s="52"/>
      <c r="G191" s="52"/>
      <c r="H191" s="52"/>
      <c r="I191" s="52"/>
    </row>
    <row r="192" spans="1:9" s="53" customFormat="1">
      <c r="A192" s="49"/>
      <c r="B192" s="50"/>
      <c r="C192" s="51"/>
      <c r="D192" s="49"/>
      <c r="E192" s="52"/>
      <c r="F192" s="52"/>
      <c r="G192" s="52"/>
      <c r="H192" s="52"/>
      <c r="I192" s="52"/>
    </row>
    <row r="193" spans="1:9" s="53" customFormat="1">
      <c r="A193" s="49"/>
      <c r="B193" s="50"/>
      <c r="C193" s="51"/>
      <c r="D193" s="49"/>
      <c r="E193" s="52"/>
      <c r="F193" s="52"/>
      <c r="G193" s="52"/>
      <c r="H193" s="52"/>
      <c r="I193" s="52"/>
    </row>
    <row r="194" spans="1:9" s="53" customFormat="1">
      <c r="A194" s="49"/>
      <c r="B194" s="50"/>
      <c r="C194" s="51"/>
      <c r="D194" s="49"/>
      <c r="E194" s="52"/>
      <c r="F194" s="52"/>
      <c r="G194" s="52"/>
      <c r="H194" s="52"/>
      <c r="I194" s="52"/>
    </row>
    <row r="195" spans="1:9" s="53" customFormat="1">
      <c r="A195" s="49"/>
      <c r="B195" s="50"/>
      <c r="C195" s="51"/>
      <c r="D195" s="49"/>
      <c r="E195" s="52"/>
      <c r="F195" s="52"/>
      <c r="G195" s="52"/>
      <c r="H195" s="52"/>
      <c r="I195" s="52"/>
    </row>
    <row r="196" spans="1:9" s="53" customFormat="1">
      <c r="A196" s="49"/>
      <c r="B196" s="50"/>
      <c r="C196" s="51"/>
      <c r="D196" s="49"/>
      <c r="E196" s="52"/>
      <c r="F196" s="52"/>
      <c r="G196" s="52"/>
      <c r="H196" s="52"/>
      <c r="I196" s="52"/>
    </row>
    <row r="197" spans="1:9" s="53" customFormat="1">
      <c r="A197" s="49"/>
      <c r="B197" s="50"/>
      <c r="C197" s="51"/>
      <c r="D197" s="49"/>
      <c r="E197" s="52"/>
      <c r="F197" s="52"/>
      <c r="G197" s="52"/>
      <c r="H197" s="52"/>
      <c r="I197" s="52"/>
    </row>
    <row r="198" spans="1:9" s="53" customFormat="1">
      <c r="A198" s="49"/>
      <c r="B198" s="50"/>
      <c r="C198" s="51"/>
      <c r="D198" s="49"/>
      <c r="E198" s="52"/>
      <c r="F198" s="52"/>
      <c r="G198" s="52"/>
      <c r="H198" s="52"/>
      <c r="I198" s="52"/>
    </row>
    <row r="199" spans="1:9" s="53" customFormat="1">
      <c r="A199" s="49"/>
      <c r="B199" s="50"/>
      <c r="C199" s="51"/>
      <c r="D199" s="49"/>
      <c r="E199" s="52"/>
      <c r="F199" s="52"/>
      <c r="G199" s="52"/>
      <c r="H199" s="52"/>
      <c r="I199" s="52"/>
    </row>
    <row r="200" spans="1:9" s="53" customFormat="1">
      <c r="A200" s="49"/>
      <c r="B200" s="50"/>
      <c r="C200" s="51"/>
      <c r="D200" s="49"/>
      <c r="E200" s="52"/>
      <c r="F200" s="52"/>
      <c r="G200" s="52"/>
      <c r="H200" s="52"/>
      <c r="I200" s="52"/>
    </row>
    <row r="201" spans="1:9" s="53" customFormat="1">
      <c r="A201" s="49"/>
      <c r="B201" s="50"/>
      <c r="C201" s="51"/>
      <c r="D201" s="49"/>
      <c r="E201" s="52"/>
      <c r="F201" s="52"/>
      <c r="G201" s="52"/>
      <c r="H201" s="52"/>
      <c r="I201" s="52"/>
    </row>
    <row r="202" spans="1:9" s="53" customFormat="1">
      <c r="A202" s="49"/>
      <c r="B202" s="50"/>
      <c r="C202" s="51"/>
      <c r="D202" s="49"/>
      <c r="E202" s="52"/>
      <c r="F202" s="52"/>
      <c r="G202" s="52"/>
      <c r="H202" s="52"/>
      <c r="I202" s="52"/>
    </row>
    <row r="203" spans="1:9" s="53" customFormat="1">
      <c r="A203" s="49"/>
      <c r="B203" s="50"/>
      <c r="C203" s="51"/>
      <c r="D203" s="49"/>
      <c r="E203" s="52"/>
      <c r="F203" s="52"/>
      <c r="G203" s="52"/>
      <c r="H203" s="52"/>
      <c r="I203" s="52"/>
    </row>
    <row r="204" spans="1:9" s="53" customFormat="1">
      <c r="A204" s="49"/>
      <c r="B204" s="50"/>
      <c r="C204" s="51"/>
      <c r="D204" s="49"/>
      <c r="E204" s="52"/>
      <c r="F204" s="52"/>
      <c r="G204" s="52"/>
      <c r="H204" s="52"/>
      <c r="I204" s="52"/>
    </row>
    <row r="205" spans="1:9" s="53" customFormat="1">
      <c r="A205" s="49"/>
      <c r="B205" s="50"/>
      <c r="C205" s="51"/>
      <c r="D205" s="49"/>
      <c r="E205" s="52"/>
      <c r="F205" s="52"/>
      <c r="G205" s="52"/>
      <c r="H205" s="52"/>
      <c r="I205" s="52"/>
    </row>
    <row r="206" spans="1:9" s="53" customFormat="1">
      <c r="A206" s="49"/>
      <c r="B206" s="50"/>
      <c r="C206" s="51"/>
      <c r="D206" s="49"/>
      <c r="E206" s="52"/>
      <c r="F206" s="52"/>
      <c r="G206" s="52"/>
      <c r="H206" s="52"/>
      <c r="I206" s="52"/>
    </row>
    <row r="207" spans="1:9" s="53" customFormat="1">
      <c r="A207" s="49"/>
      <c r="B207" s="50"/>
      <c r="C207" s="51"/>
      <c r="D207" s="49"/>
      <c r="E207" s="52"/>
      <c r="F207" s="52"/>
      <c r="G207" s="52"/>
      <c r="H207" s="52"/>
      <c r="I207" s="52"/>
    </row>
    <row r="208" spans="1:9" s="53" customFormat="1">
      <c r="A208" s="49"/>
      <c r="B208" s="50"/>
      <c r="C208" s="51"/>
      <c r="D208" s="49"/>
      <c r="E208" s="52"/>
      <c r="F208" s="52"/>
      <c r="G208" s="52"/>
      <c r="H208" s="52"/>
      <c r="I208" s="52"/>
    </row>
    <row r="209" spans="1:9" s="53" customFormat="1">
      <c r="A209" s="49"/>
      <c r="B209" s="50"/>
      <c r="C209" s="51"/>
      <c r="D209" s="49"/>
      <c r="E209" s="52"/>
      <c r="F209" s="52"/>
      <c r="G209" s="52"/>
      <c r="H209" s="52"/>
      <c r="I209" s="52"/>
    </row>
    <row r="210" spans="1:9" s="53" customFormat="1">
      <c r="A210" s="49"/>
      <c r="B210" s="50"/>
      <c r="C210" s="51"/>
      <c r="D210" s="49"/>
      <c r="E210" s="52"/>
      <c r="F210" s="52"/>
      <c r="G210" s="52"/>
      <c r="H210" s="52"/>
      <c r="I210" s="52"/>
    </row>
    <row r="211" spans="1:9" s="53" customFormat="1">
      <c r="A211" s="49"/>
      <c r="B211" s="50"/>
      <c r="C211" s="51"/>
      <c r="D211" s="49"/>
      <c r="E211" s="52"/>
      <c r="F211" s="52"/>
      <c r="G211" s="52"/>
      <c r="H211" s="52"/>
      <c r="I211" s="52"/>
    </row>
    <row r="212" spans="1:9" s="53" customFormat="1">
      <c r="A212" s="49"/>
      <c r="B212" s="50"/>
      <c r="C212" s="51"/>
      <c r="D212" s="49"/>
      <c r="E212" s="52"/>
      <c r="F212" s="52"/>
      <c r="G212" s="52"/>
      <c r="H212" s="52"/>
      <c r="I212" s="52"/>
    </row>
    <row r="213" spans="1:9" s="53" customFormat="1">
      <c r="A213" s="49"/>
      <c r="B213" s="50"/>
      <c r="C213" s="51"/>
      <c r="D213" s="49"/>
      <c r="E213" s="52"/>
      <c r="F213" s="52"/>
      <c r="G213" s="52"/>
      <c r="H213" s="52"/>
      <c r="I213" s="52"/>
    </row>
    <row r="214" spans="1:9" s="53" customFormat="1">
      <c r="A214" s="49"/>
      <c r="B214" s="50"/>
      <c r="C214" s="51"/>
      <c r="D214" s="49"/>
      <c r="E214" s="52"/>
      <c r="F214" s="52"/>
      <c r="G214" s="52"/>
      <c r="H214" s="52"/>
      <c r="I214" s="52"/>
    </row>
    <row r="215" spans="1:9" s="53" customFormat="1">
      <c r="A215" s="49"/>
      <c r="B215" s="50"/>
      <c r="C215" s="51"/>
      <c r="D215" s="49"/>
      <c r="E215" s="52"/>
      <c r="F215" s="52"/>
      <c r="G215" s="52"/>
      <c r="H215" s="52"/>
      <c r="I215" s="52"/>
    </row>
    <row r="216" spans="1:9" s="53" customFormat="1">
      <c r="A216" s="49"/>
      <c r="B216" s="50"/>
      <c r="C216" s="51"/>
      <c r="D216" s="49"/>
      <c r="E216" s="52"/>
      <c r="F216" s="52"/>
      <c r="G216" s="52"/>
      <c r="H216" s="52"/>
      <c r="I216" s="52"/>
    </row>
    <row r="217" spans="1:9" s="53" customFormat="1">
      <c r="A217" s="49"/>
      <c r="B217" s="50"/>
      <c r="C217" s="51"/>
      <c r="D217" s="49"/>
      <c r="E217" s="52"/>
      <c r="F217" s="52"/>
      <c r="G217" s="52"/>
      <c r="H217" s="52"/>
      <c r="I217" s="52"/>
    </row>
    <row r="218" spans="1:9" s="53" customFormat="1">
      <c r="A218" s="49"/>
      <c r="B218" s="50"/>
      <c r="C218" s="51"/>
      <c r="D218" s="49"/>
      <c r="E218" s="52"/>
      <c r="F218" s="52"/>
      <c r="G218" s="52"/>
      <c r="H218" s="52"/>
      <c r="I218" s="52"/>
    </row>
    <row r="219" spans="1:9" s="53" customFormat="1">
      <c r="A219" s="49"/>
      <c r="B219" s="50"/>
      <c r="C219" s="51"/>
      <c r="D219" s="49"/>
      <c r="E219" s="52"/>
      <c r="F219" s="52"/>
      <c r="G219" s="52"/>
      <c r="H219" s="52"/>
      <c r="I219" s="52"/>
    </row>
    <row r="220" spans="1:9" s="53" customFormat="1">
      <c r="A220" s="49"/>
      <c r="B220" s="50"/>
      <c r="C220" s="51"/>
      <c r="D220" s="49"/>
      <c r="E220" s="52"/>
      <c r="F220" s="52"/>
      <c r="G220" s="52"/>
      <c r="H220" s="52"/>
      <c r="I220" s="52"/>
    </row>
    <row r="221" spans="1:9" s="53" customFormat="1">
      <c r="A221" s="49"/>
      <c r="B221" s="50"/>
      <c r="C221" s="51"/>
      <c r="D221" s="49"/>
      <c r="E221" s="52"/>
      <c r="F221" s="52"/>
      <c r="G221" s="52"/>
      <c r="H221" s="52"/>
      <c r="I221" s="52"/>
    </row>
    <row r="222" spans="1:9" s="53" customFormat="1">
      <c r="A222" s="49"/>
      <c r="B222" s="50"/>
      <c r="C222" s="51"/>
      <c r="D222" s="49"/>
      <c r="E222" s="52"/>
      <c r="F222" s="52"/>
      <c r="G222" s="52"/>
      <c r="H222" s="52"/>
      <c r="I222" s="52"/>
    </row>
    <row r="223" spans="1:9" s="53" customFormat="1">
      <c r="A223" s="49"/>
      <c r="B223" s="50"/>
      <c r="C223" s="51"/>
      <c r="D223" s="49"/>
      <c r="E223" s="52"/>
      <c r="F223" s="52"/>
      <c r="G223" s="52"/>
      <c r="H223" s="52"/>
      <c r="I223" s="52"/>
    </row>
    <row r="224" spans="1:9" s="53" customFormat="1">
      <c r="A224" s="49"/>
      <c r="B224" s="50"/>
      <c r="C224" s="51"/>
      <c r="D224" s="49"/>
      <c r="E224" s="52"/>
      <c r="F224" s="52"/>
      <c r="G224" s="52"/>
      <c r="H224" s="52"/>
      <c r="I224" s="52"/>
    </row>
    <row r="225" spans="1:9" s="53" customFormat="1">
      <c r="A225" s="49"/>
      <c r="B225" s="50"/>
      <c r="C225" s="51"/>
      <c r="D225" s="49"/>
      <c r="E225" s="52"/>
      <c r="F225" s="52"/>
      <c r="G225" s="52"/>
      <c r="H225" s="52"/>
      <c r="I225" s="52"/>
    </row>
    <row r="226" spans="1:9" s="53" customFormat="1">
      <c r="A226" s="49"/>
      <c r="B226" s="50"/>
      <c r="C226" s="51"/>
      <c r="D226" s="49"/>
      <c r="E226" s="52"/>
      <c r="F226" s="52"/>
      <c r="G226" s="52"/>
      <c r="H226" s="52"/>
      <c r="I226" s="52"/>
    </row>
    <row r="227" spans="1:9" s="53" customFormat="1">
      <c r="A227" s="49"/>
      <c r="B227" s="50"/>
      <c r="C227" s="51"/>
      <c r="D227" s="49"/>
      <c r="E227" s="52"/>
      <c r="F227" s="52"/>
      <c r="G227" s="52"/>
      <c r="H227" s="52"/>
      <c r="I227" s="52"/>
    </row>
    <row r="228" spans="1:9" s="53" customFormat="1">
      <c r="A228" s="49"/>
      <c r="B228" s="50"/>
      <c r="C228" s="51"/>
      <c r="D228" s="49"/>
      <c r="E228" s="52"/>
      <c r="F228" s="52"/>
      <c r="G228" s="52"/>
      <c r="H228" s="52"/>
      <c r="I228" s="52"/>
    </row>
    <row r="229" spans="1:9" s="53" customFormat="1">
      <c r="A229" s="49"/>
      <c r="B229" s="50"/>
      <c r="C229" s="51"/>
      <c r="D229" s="49"/>
      <c r="E229" s="52"/>
      <c r="F229" s="52"/>
      <c r="G229" s="52"/>
      <c r="H229" s="52"/>
      <c r="I229" s="52"/>
    </row>
    <row r="230" spans="1:9" s="53" customFormat="1">
      <c r="A230" s="49"/>
      <c r="B230" s="50"/>
      <c r="C230" s="51"/>
      <c r="D230" s="49"/>
      <c r="E230" s="52"/>
      <c r="F230" s="52"/>
      <c r="G230" s="52"/>
      <c r="H230" s="52"/>
      <c r="I230" s="52"/>
    </row>
    <row r="231" spans="1:9" s="53" customFormat="1">
      <c r="A231" s="49"/>
      <c r="B231" s="50"/>
      <c r="C231" s="51"/>
      <c r="D231" s="49"/>
      <c r="E231" s="52"/>
      <c r="F231" s="52"/>
      <c r="G231" s="52"/>
      <c r="H231" s="52"/>
      <c r="I231" s="52"/>
    </row>
    <row r="232" spans="1:9" s="53" customFormat="1">
      <c r="A232" s="49"/>
      <c r="B232" s="50"/>
      <c r="C232" s="51"/>
      <c r="D232" s="49"/>
      <c r="E232" s="52"/>
      <c r="F232" s="52"/>
      <c r="G232" s="52"/>
      <c r="H232" s="52"/>
      <c r="I232" s="52"/>
    </row>
    <row r="233" spans="1:9" s="53" customFormat="1">
      <c r="A233" s="49"/>
      <c r="B233" s="50"/>
      <c r="C233" s="51"/>
      <c r="D233" s="49"/>
      <c r="E233" s="52"/>
      <c r="F233" s="52"/>
      <c r="G233" s="52"/>
      <c r="H233" s="52"/>
      <c r="I233" s="52"/>
    </row>
    <row r="234" spans="1:9" s="53" customFormat="1">
      <c r="A234" s="49"/>
      <c r="B234" s="50"/>
      <c r="C234" s="51"/>
      <c r="D234" s="49"/>
      <c r="E234" s="52"/>
      <c r="F234" s="52"/>
      <c r="G234" s="52"/>
      <c r="H234" s="52"/>
      <c r="I234" s="52"/>
    </row>
    <row r="235" spans="1:9" s="53" customFormat="1">
      <c r="A235" s="49"/>
      <c r="B235" s="50"/>
      <c r="C235" s="51"/>
      <c r="D235" s="49"/>
      <c r="E235" s="52"/>
      <c r="F235" s="52"/>
      <c r="G235" s="52"/>
      <c r="H235" s="52"/>
      <c r="I235" s="52"/>
    </row>
    <row r="236" spans="1:9" s="53" customFormat="1">
      <c r="A236" s="49"/>
      <c r="B236" s="50"/>
      <c r="C236" s="51"/>
      <c r="D236" s="49"/>
      <c r="E236" s="52"/>
      <c r="F236" s="52"/>
      <c r="G236" s="52"/>
      <c r="H236" s="52"/>
      <c r="I236" s="52"/>
    </row>
    <row r="237" spans="1:9" s="53" customFormat="1">
      <c r="A237" s="49"/>
      <c r="B237" s="50"/>
      <c r="C237" s="51"/>
      <c r="D237" s="49"/>
      <c r="E237" s="52"/>
      <c r="F237" s="52"/>
      <c r="G237" s="52"/>
      <c r="H237" s="52"/>
      <c r="I237" s="52"/>
    </row>
    <row r="238" spans="1:9" s="53" customFormat="1">
      <c r="A238" s="49"/>
      <c r="B238" s="50"/>
      <c r="C238" s="51"/>
      <c r="D238" s="49"/>
      <c r="E238" s="52"/>
      <c r="F238" s="52"/>
      <c r="G238" s="52"/>
      <c r="H238" s="52"/>
      <c r="I238" s="52"/>
    </row>
    <row r="239" spans="1:9" s="53" customFormat="1">
      <c r="A239" s="49"/>
      <c r="B239" s="50"/>
      <c r="C239" s="51"/>
      <c r="D239" s="49"/>
      <c r="E239" s="52"/>
      <c r="F239" s="52"/>
      <c r="G239" s="52"/>
      <c r="H239" s="52"/>
      <c r="I239" s="52"/>
    </row>
    <row r="240" spans="1:9" s="53" customFormat="1">
      <c r="A240" s="49"/>
      <c r="B240" s="50"/>
      <c r="C240" s="51"/>
      <c r="D240" s="49"/>
      <c r="E240" s="52"/>
      <c r="F240" s="52"/>
      <c r="G240" s="52"/>
      <c r="H240" s="52"/>
      <c r="I240" s="52"/>
    </row>
    <row r="241" spans="1:9" s="53" customFormat="1">
      <c r="A241" s="49"/>
      <c r="B241" s="50"/>
      <c r="C241" s="51"/>
      <c r="D241" s="49"/>
      <c r="E241" s="52"/>
      <c r="F241" s="52"/>
      <c r="G241" s="52"/>
      <c r="H241" s="52"/>
      <c r="I241" s="52"/>
    </row>
    <row r="242" spans="1:9" s="53" customFormat="1">
      <c r="A242" s="49"/>
      <c r="B242" s="50"/>
      <c r="C242" s="51"/>
      <c r="D242" s="49"/>
      <c r="E242" s="52"/>
      <c r="F242" s="52"/>
      <c r="G242" s="52"/>
      <c r="H242" s="52"/>
      <c r="I242" s="52"/>
    </row>
    <row r="243" spans="1:9" s="53" customFormat="1">
      <c r="A243" s="49"/>
      <c r="B243" s="50"/>
      <c r="C243" s="51"/>
      <c r="D243" s="49"/>
      <c r="E243" s="52"/>
      <c r="F243" s="52"/>
      <c r="G243" s="52"/>
      <c r="H243" s="52"/>
      <c r="I243" s="52"/>
    </row>
    <row r="244" spans="1:9" s="53" customFormat="1">
      <c r="A244" s="49"/>
      <c r="B244" s="50"/>
      <c r="C244" s="51"/>
      <c r="D244" s="49"/>
      <c r="E244" s="52"/>
      <c r="F244" s="52"/>
      <c r="G244" s="52"/>
      <c r="H244" s="52"/>
      <c r="I244" s="52"/>
    </row>
    <row r="245" spans="1:9" s="53" customFormat="1">
      <c r="A245" s="49"/>
      <c r="B245" s="50"/>
      <c r="C245" s="51"/>
      <c r="D245" s="49"/>
      <c r="E245" s="52"/>
      <c r="F245" s="52"/>
      <c r="G245" s="52"/>
      <c r="H245" s="52"/>
      <c r="I245" s="52"/>
    </row>
    <row r="246" spans="1:9" s="53" customFormat="1">
      <c r="A246" s="49"/>
      <c r="B246" s="50"/>
      <c r="C246" s="51"/>
      <c r="D246" s="49"/>
      <c r="E246" s="52"/>
      <c r="F246" s="52"/>
      <c r="G246" s="52"/>
      <c r="H246" s="52"/>
      <c r="I246" s="52"/>
    </row>
    <row r="247" spans="1:9" s="53" customFormat="1">
      <c r="A247" s="49"/>
      <c r="B247" s="50"/>
      <c r="C247" s="51"/>
      <c r="D247" s="49"/>
      <c r="E247" s="52"/>
      <c r="F247" s="52"/>
      <c r="G247" s="52"/>
      <c r="H247" s="52"/>
      <c r="I247" s="52"/>
    </row>
    <row r="248" spans="1:9" s="53" customFormat="1">
      <c r="A248" s="49"/>
      <c r="B248" s="50"/>
      <c r="C248" s="51"/>
      <c r="D248" s="49"/>
      <c r="E248" s="52"/>
      <c r="F248" s="52"/>
      <c r="G248" s="52"/>
      <c r="H248" s="52"/>
      <c r="I248" s="52"/>
    </row>
    <row r="249" spans="1:9" s="53" customFormat="1">
      <c r="A249" s="49"/>
      <c r="B249" s="50"/>
      <c r="C249" s="51"/>
      <c r="D249" s="49"/>
      <c r="E249" s="52"/>
      <c r="F249" s="52"/>
      <c r="G249" s="52"/>
      <c r="H249" s="52"/>
      <c r="I249" s="52"/>
    </row>
    <row r="250" spans="1:9" s="53" customFormat="1">
      <c r="A250" s="49"/>
      <c r="B250" s="50"/>
      <c r="C250" s="51"/>
      <c r="D250" s="49"/>
      <c r="E250" s="52"/>
      <c r="F250" s="52"/>
      <c r="G250" s="52"/>
      <c r="H250" s="52"/>
      <c r="I250" s="52"/>
    </row>
    <row r="251" spans="1:9" s="53" customFormat="1">
      <c r="A251" s="49"/>
      <c r="B251" s="50"/>
      <c r="C251" s="51"/>
      <c r="D251" s="49"/>
      <c r="E251" s="52"/>
      <c r="F251" s="52"/>
      <c r="G251" s="52"/>
      <c r="H251" s="52"/>
      <c r="I251" s="52"/>
    </row>
    <row r="252" spans="1:9" s="53" customFormat="1">
      <c r="A252" s="49"/>
      <c r="B252" s="50"/>
      <c r="C252" s="51"/>
      <c r="D252" s="49"/>
      <c r="E252" s="52"/>
      <c r="F252" s="52"/>
      <c r="G252" s="52"/>
      <c r="H252" s="52"/>
      <c r="I252" s="52"/>
    </row>
    <row r="253" spans="1:9" s="53" customFormat="1">
      <c r="A253" s="49"/>
      <c r="B253" s="50"/>
      <c r="C253" s="51"/>
      <c r="D253" s="49"/>
      <c r="E253" s="52"/>
      <c r="F253" s="52"/>
      <c r="G253" s="52"/>
      <c r="H253" s="52"/>
      <c r="I253" s="52"/>
    </row>
    <row r="254" spans="1:9" s="53" customFormat="1">
      <c r="A254" s="49"/>
      <c r="B254" s="50"/>
      <c r="C254" s="51"/>
      <c r="D254" s="49"/>
      <c r="E254" s="52"/>
      <c r="F254" s="52"/>
      <c r="G254" s="52"/>
      <c r="H254" s="52"/>
      <c r="I254" s="52"/>
    </row>
    <row r="255" spans="1:9" s="53" customFormat="1">
      <c r="A255" s="49"/>
      <c r="B255" s="50"/>
      <c r="C255" s="51"/>
      <c r="D255" s="49"/>
      <c r="E255" s="52"/>
      <c r="F255" s="52"/>
      <c r="G255" s="52"/>
      <c r="H255" s="52"/>
      <c r="I255" s="52"/>
    </row>
    <row r="256" spans="1:9" s="53" customFormat="1">
      <c r="A256" s="49"/>
      <c r="B256" s="50"/>
      <c r="C256" s="51"/>
      <c r="D256" s="49"/>
      <c r="E256" s="52"/>
      <c r="F256" s="52"/>
      <c r="G256" s="52"/>
      <c r="H256" s="52"/>
      <c r="I256" s="52"/>
    </row>
    <row r="257" spans="1:9" s="53" customFormat="1">
      <c r="A257" s="49"/>
      <c r="B257" s="50"/>
      <c r="C257" s="51"/>
      <c r="D257" s="49"/>
      <c r="E257" s="52"/>
      <c r="F257" s="52"/>
      <c r="G257" s="52"/>
      <c r="H257" s="52"/>
      <c r="I257" s="52"/>
    </row>
    <row r="258" spans="1:9" s="53" customFormat="1">
      <c r="A258" s="49"/>
      <c r="B258" s="50"/>
      <c r="C258" s="51"/>
      <c r="D258" s="49"/>
      <c r="E258" s="52"/>
      <c r="F258" s="52"/>
      <c r="G258" s="52"/>
      <c r="H258" s="52"/>
      <c r="I258" s="52"/>
    </row>
    <row r="259" spans="1:9" s="53" customFormat="1">
      <c r="A259" s="49"/>
      <c r="B259" s="50"/>
      <c r="C259" s="51"/>
      <c r="D259" s="49"/>
      <c r="E259" s="52"/>
      <c r="F259" s="52"/>
      <c r="G259" s="52"/>
      <c r="H259" s="52"/>
      <c r="I259" s="52"/>
    </row>
    <row r="260" spans="1:9" s="53" customFormat="1">
      <c r="A260" s="49"/>
      <c r="B260" s="50"/>
      <c r="C260" s="51"/>
      <c r="D260" s="49"/>
      <c r="E260" s="52"/>
      <c r="F260" s="52"/>
      <c r="G260" s="52"/>
      <c r="H260" s="52"/>
      <c r="I260" s="52"/>
    </row>
    <row r="261" spans="1:9" s="53" customFormat="1">
      <c r="A261" s="49"/>
      <c r="B261" s="50"/>
      <c r="C261" s="51"/>
      <c r="D261" s="49"/>
      <c r="E261" s="52"/>
      <c r="F261" s="52"/>
      <c r="G261" s="52"/>
      <c r="H261" s="52"/>
      <c r="I261" s="52"/>
    </row>
    <row r="262" spans="1:9" s="53" customFormat="1">
      <c r="A262" s="49"/>
      <c r="B262" s="50"/>
      <c r="C262" s="51"/>
      <c r="D262" s="49"/>
      <c r="E262" s="52"/>
      <c r="F262" s="52"/>
      <c r="G262" s="52"/>
      <c r="H262" s="52"/>
      <c r="I262" s="52"/>
    </row>
    <row r="263" spans="1:9" s="53" customFormat="1">
      <c r="A263" s="49"/>
      <c r="B263" s="50"/>
      <c r="C263" s="51"/>
      <c r="D263" s="49"/>
      <c r="E263" s="52"/>
      <c r="F263" s="52"/>
      <c r="G263" s="52"/>
      <c r="H263" s="52"/>
      <c r="I263" s="52"/>
    </row>
    <row r="264" spans="1:9" s="53" customFormat="1">
      <c r="A264" s="49"/>
      <c r="B264" s="50"/>
      <c r="C264" s="51"/>
      <c r="D264" s="49"/>
      <c r="E264" s="52"/>
      <c r="F264" s="52"/>
      <c r="G264" s="52"/>
      <c r="H264" s="52"/>
      <c r="I264" s="52"/>
    </row>
    <row r="265" spans="1:9" s="53" customFormat="1">
      <c r="A265" s="49"/>
      <c r="B265" s="50"/>
      <c r="C265" s="51"/>
      <c r="D265" s="49"/>
      <c r="E265" s="52"/>
      <c r="F265" s="52"/>
      <c r="G265" s="52"/>
      <c r="H265" s="52"/>
      <c r="I265" s="52"/>
    </row>
    <row r="266" spans="1:9" s="53" customFormat="1">
      <c r="A266" s="49"/>
      <c r="B266" s="50"/>
      <c r="C266" s="51"/>
      <c r="D266" s="49"/>
      <c r="E266" s="52"/>
      <c r="F266" s="52"/>
      <c r="G266" s="52"/>
      <c r="H266" s="52"/>
      <c r="I266" s="52"/>
    </row>
    <row r="267" spans="1:9" s="53" customFormat="1">
      <c r="A267" s="49"/>
      <c r="B267" s="50"/>
      <c r="C267" s="51"/>
      <c r="D267" s="49"/>
      <c r="E267" s="52"/>
      <c r="F267" s="52"/>
      <c r="G267" s="52"/>
      <c r="H267" s="52"/>
      <c r="I267" s="52"/>
    </row>
    <row r="268" spans="1:9" s="53" customFormat="1">
      <c r="A268" s="49"/>
      <c r="B268" s="50"/>
      <c r="C268" s="51"/>
      <c r="D268" s="49"/>
      <c r="E268" s="52"/>
      <c r="F268" s="52"/>
      <c r="G268" s="52"/>
      <c r="H268" s="52"/>
      <c r="I268" s="52"/>
    </row>
    <row r="269" spans="1:9" s="53" customFormat="1">
      <c r="A269" s="49"/>
      <c r="B269" s="50"/>
      <c r="C269" s="51"/>
      <c r="D269" s="49"/>
      <c r="E269" s="52"/>
      <c r="F269" s="52"/>
      <c r="G269" s="52"/>
      <c r="H269" s="52"/>
      <c r="I269" s="52"/>
    </row>
    <row r="270" spans="1:9" s="53" customFormat="1">
      <c r="A270" s="49"/>
      <c r="B270" s="50"/>
      <c r="C270" s="51"/>
      <c r="D270" s="49"/>
      <c r="E270" s="52"/>
      <c r="F270" s="52"/>
      <c r="G270" s="52"/>
      <c r="H270" s="52"/>
      <c r="I270" s="52"/>
    </row>
    <row r="271" spans="1:9" s="53" customFormat="1">
      <c r="A271" s="49"/>
      <c r="B271" s="50"/>
      <c r="C271" s="51"/>
      <c r="D271" s="49"/>
      <c r="E271" s="52"/>
      <c r="F271" s="52"/>
      <c r="G271" s="52"/>
      <c r="H271" s="52"/>
      <c r="I271" s="52"/>
    </row>
    <row r="272" spans="1:9" s="53" customFormat="1">
      <c r="A272" s="49"/>
      <c r="B272" s="50"/>
      <c r="C272" s="51"/>
      <c r="D272" s="49"/>
      <c r="E272" s="52"/>
      <c r="F272" s="52"/>
      <c r="G272" s="52"/>
      <c r="H272" s="52"/>
      <c r="I272" s="52"/>
    </row>
    <row r="273" spans="1:9" s="53" customFormat="1">
      <c r="A273" s="49"/>
      <c r="B273" s="50"/>
      <c r="C273" s="51"/>
      <c r="D273" s="49"/>
      <c r="E273" s="52"/>
      <c r="F273" s="52"/>
      <c r="G273" s="52"/>
      <c r="H273" s="52"/>
      <c r="I273" s="52"/>
    </row>
    <row r="274" spans="1:9" s="53" customFormat="1">
      <c r="A274" s="49"/>
      <c r="B274" s="50"/>
      <c r="C274" s="51"/>
      <c r="D274" s="49"/>
      <c r="E274" s="52"/>
      <c r="F274" s="52"/>
      <c r="G274" s="52"/>
      <c r="H274" s="52"/>
      <c r="I274" s="52"/>
    </row>
    <row r="275" spans="1:9" s="53" customFormat="1">
      <c r="A275" s="49"/>
      <c r="B275" s="50"/>
      <c r="C275" s="51"/>
      <c r="D275" s="49"/>
      <c r="E275" s="52"/>
      <c r="F275" s="52"/>
      <c r="G275" s="52"/>
      <c r="H275" s="52"/>
      <c r="I275" s="52"/>
    </row>
    <row r="276" spans="1:9" s="53" customFormat="1">
      <c r="A276" s="49"/>
      <c r="B276" s="50"/>
      <c r="C276" s="51"/>
      <c r="D276" s="49"/>
      <c r="E276" s="52"/>
      <c r="F276" s="52"/>
      <c r="G276" s="52"/>
      <c r="H276" s="52"/>
      <c r="I276" s="52"/>
    </row>
    <row r="277" spans="1:9" s="53" customFormat="1">
      <c r="A277" s="49"/>
      <c r="B277" s="50"/>
      <c r="C277" s="51"/>
      <c r="D277" s="49"/>
      <c r="E277" s="52"/>
      <c r="F277" s="52"/>
      <c r="G277" s="52"/>
      <c r="H277" s="52"/>
      <c r="I277" s="52"/>
    </row>
    <row r="278" spans="1:9" s="53" customFormat="1">
      <c r="A278" s="49"/>
      <c r="B278" s="50"/>
      <c r="C278" s="51"/>
      <c r="D278" s="49"/>
      <c r="E278" s="52"/>
      <c r="F278" s="52"/>
      <c r="G278" s="52"/>
      <c r="H278" s="52"/>
      <c r="I278" s="52"/>
    </row>
    <row r="279" spans="1:9" s="53" customFormat="1">
      <c r="A279" s="49"/>
      <c r="B279" s="50"/>
      <c r="C279" s="51"/>
      <c r="D279" s="49"/>
      <c r="E279" s="52"/>
      <c r="F279" s="52"/>
      <c r="G279" s="52"/>
      <c r="H279" s="52"/>
      <c r="I279" s="52"/>
    </row>
    <row r="280" spans="1:9" s="53" customFormat="1">
      <c r="A280" s="49"/>
      <c r="B280" s="50"/>
      <c r="C280" s="51"/>
      <c r="D280" s="49"/>
      <c r="E280" s="52"/>
      <c r="F280" s="52"/>
      <c r="G280" s="52"/>
      <c r="H280" s="52"/>
      <c r="I280" s="52"/>
    </row>
    <row r="281" spans="1:9" s="53" customFormat="1">
      <c r="A281" s="49"/>
      <c r="B281" s="50"/>
      <c r="C281" s="51"/>
      <c r="D281" s="49"/>
      <c r="E281" s="52"/>
      <c r="F281" s="52"/>
      <c r="G281" s="52"/>
      <c r="H281" s="52"/>
      <c r="I281" s="52"/>
    </row>
    <row r="282" spans="1:9" s="53" customFormat="1">
      <c r="A282" s="49"/>
      <c r="B282" s="50"/>
      <c r="C282" s="51"/>
      <c r="D282" s="49"/>
      <c r="E282" s="52"/>
      <c r="F282" s="52"/>
      <c r="G282" s="52"/>
      <c r="H282" s="52"/>
      <c r="I282" s="52"/>
    </row>
    <row r="283" spans="1:9" s="53" customFormat="1">
      <c r="A283" s="49"/>
      <c r="B283" s="50"/>
      <c r="C283" s="51"/>
      <c r="D283" s="49"/>
      <c r="E283" s="52"/>
      <c r="F283" s="52"/>
      <c r="G283" s="52"/>
      <c r="H283" s="52"/>
      <c r="I283" s="52"/>
    </row>
    <row r="284" spans="1:9" s="53" customFormat="1">
      <c r="A284" s="49"/>
      <c r="B284" s="50"/>
      <c r="C284" s="51"/>
      <c r="D284" s="49"/>
      <c r="E284" s="52"/>
      <c r="F284" s="52"/>
      <c r="G284" s="52"/>
      <c r="H284" s="52"/>
      <c r="I284" s="52"/>
    </row>
    <row r="285" spans="1:9" s="53" customFormat="1">
      <c r="A285" s="49"/>
      <c r="B285" s="50"/>
      <c r="C285" s="51"/>
      <c r="D285" s="49"/>
      <c r="E285" s="52"/>
      <c r="F285" s="52"/>
      <c r="G285" s="52"/>
      <c r="H285" s="52"/>
      <c r="I285" s="52"/>
    </row>
    <row r="286" spans="1:9" s="53" customFormat="1">
      <c r="A286" s="49"/>
      <c r="B286" s="50"/>
      <c r="C286" s="51"/>
      <c r="D286" s="49"/>
      <c r="E286" s="52"/>
      <c r="F286" s="52"/>
      <c r="G286" s="52"/>
      <c r="H286" s="52"/>
      <c r="I286" s="52"/>
    </row>
    <row r="287" spans="1:9" s="53" customFormat="1">
      <c r="A287" s="49"/>
      <c r="B287" s="50"/>
      <c r="C287" s="51"/>
      <c r="D287" s="49"/>
      <c r="E287" s="52"/>
      <c r="F287" s="52"/>
      <c r="G287" s="52"/>
      <c r="H287" s="52"/>
      <c r="I287" s="52"/>
    </row>
    <row r="288" spans="1:9" s="53" customFormat="1">
      <c r="A288" s="49"/>
      <c r="B288" s="50"/>
      <c r="C288" s="51"/>
      <c r="D288" s="49"/>
      <c r="E288" s="52"/>
      <c r="F288" s="52"/>
      <c r="G288" s="52"/>
      <c r="H288" s="52"/>
      <c r="I288" s="52"/>
    </row>
    <row r="289" spans="1:9" s="53" customFormat="1">
      <c r="A289" s="49"/>
      <c r="B289" s="50"/>
      <c r="C289" s="51"/>
      <c r="D289" s="49"/>
      <c r="E289" s="52"/>
      <c r="F289" s="52"/>
      <c r="G289" s="52"/>
      <c r="H289" s="52"/>
      <c r="I289" s="52"/>
    </row>
    <row r="290" spans="1:9" s="53" customFormat="1">
      <c r="A290" s="49"/>
      <c r="B290" s="50"/>
      <c r="C290" s="51"/>
      <c r="D290" s="49"/>
      <c r="E290" s="52"/>
      <c r="F290" s="52"/>
      <c r="G290" s="52"/>
      <c r="H290" s="52"/>
      <c r="I290" s="52"/>
    </row>
    <row r="291" spans="1:9" s="53" customFormat="1">
      <c r="A291" s="49"/>
      <c r="B291" s="50"/>
      <c r="C291" s="51"/>
      <c r="D291" s="49"/>
      <c r="E291" s="52"/>
      <c r="F291" s="52"/>
      <c r="G291" s="52"/>
      <c r="H291" s="52"/>
      <c r="I291" s="52"/>
    </row>
    <row r="292" spans="1:9" s="53" customFormat="1">
      <c r="A292" s="49"/>
      <c r="B292" s="50"/>
      <c r="C292" s="51"/>
      <c r="D292" s="49"/>
      <c r="E292" s="52"/>
      <c r="F292" s="52"/>
      <c r="G292" s="52"/>
      <c r="H292" s="52"/>
      <c r="I292" s="52"/>
    </row>
    <row r="293" spans="1:9" s="53" customFormat="1">
      <c r="A293" s="49"/>
      <c r="B293" s="50"/>
      <c r="C293" s="51"/>
      <c r="D293" s="49"/>
      <c r="E293" s="52"/>
      <c r="F293" s="52"/>
      <c r="G293" s="52"/>
      <c r="H293" s="52"/>
      <c r="I293" s="52"/>
    </row>
    <row r="294" spans="1:9" s="53" customFormat="1">
      <c r="A294" s="49"/>
      <c r="B294" s="50"/>
      <c r="C294" s="51"/>
      <c r="D294" s="49"/>
      <c r="E294" s="52"/>
      <c r="F294" s="52"/>
      <c r="G294" s="52"/>
      <c r="H294" s="52"/>
      <c r="I294" s="52"/>
    </row>
    <row r="295" spans="1:9" s="53" customFormat="1">
      <c r="A295" s="49"/>
      <c r="B295" s="50"/>
      <c r="C295" s="51"/>
      <c r="D295" s="49"/>
      <c r="E295" s="52"/>
      <c r="F295" s="52"/>
      <c r="G295" s="52"/>
      <c r="H295" s="52"/>
      <c r="I295" s="52"/>
    </row>
    <row r="296" spans="1:9" s="53" customFormat="1">
      <c r="A296" s="49"/>
      <c r="B296" s="50"/>
      <c r="C296" s="51"/>
      <c r="D296" s="49"/>
      <c r="E296" s="52"/>
      <c r="F296" s="52"/>
      <c r="G296" s="52"/>
      <c r="H296" s="52"/>
      <c r="I296" s="52"/>
    </row>
    <row r="297" spans="1:9" s="53" customFormat="1">
      <c r="A297" s="49"/>
      <c r="B297" s="50"/>
      <c r="C297" s="51"/>
      <c r="D297" s="49"/>
      <c r="E297" s="52"/>
      <c r="F297" s="52"/>
      <c r="G297" s="52"/>
      <c r="H297" s="52"/>
      <c r="I297" s="52"/>
    </row>
    <row r="298" spans="1:9" s="53" customFormat="1">
      <c r="A298" s="49"/>
      <c r="B298" s="50"/>
      <c r="C298" s="51"/>
      <c r="D298" s="49"/>
      <c r="E298" s="52"/>
      <c r="F298" s="52"/>
      <c r="G298" s="52"/>
      <c r="H298" s="52"/>
      <c r="I298" s="52"/>
    </row>
    <row r="299" spans="1:9" s="53" customFormat="1">
      <c r="A299" s="49"/>
      <c r="B299" s="50"/>
      <c r="C299" s="51"/>
      <c r="D299" s="49"/>
      <c r="E299" s="52"/>
      <c r="F299" s="52"/>
      <c r="G299" s="52"/>
      <c r="H299" s="52"/>
      <c r="I299" s="52"/>
    </row>
    <row r="300" spans="1:9" s="53" customFormat="1">
      <c r="A300" s="49"/>
      <c r="B300" s="50"/>
      <c r="C300" s="51"/>
      <c r="D300" s="49"/>
      <c r="E300" s="52"/>
      <c r="F300" s="52"/>
      <c r="G300" s="52"/>
      <c r="H300" s="52"/>
      <c r="I300" s="52"/>
    </row>
    <row r="301" spans="1:9" s="53" customFormat="1">
      <c r="A301" s="49"/>
      <c r="B301" s="50"/>
      <c r="C301" s="51"/>
      <c r="D301" s="49"/>
      <c r="E301" s="52"/>
      <c r="F301" s="52"/>
      <c r="G301" s="52"/>
      <c r="H301" s="52"/>
      <c r="I301" s="52"/>
    </row>
    <row r="302" spans="1:9" s="53" customFormat="1">
      <c r="A302" s="49"/>
      <c r="B302" s="50"/>
      <c r="C302" s="51"/>
      <c r="D302" s="49"/>
      <c r="E302" s="52"/>
      <c r="F302" s="52"/>
      <c r="G302" s="52"/>
      <c r="H302" s="52"/>
      <c r="I302" s="52"/>
    </row>
    <row r="303" spans="1:9" s="53" customFormat="1">
      <c r="A303" s="49"/>
      <c r="B303" s="50"/>
      <c r="C303" s="51"/>
      <c r="D303" s="49"/>
      <c r="E303" s="52"/>
      <c r="F303" s="52"/>
      <c r="G303" s="52"/>
      <c r="H303" s="52"/>
      <c r="I303" s="52"/>
    </row>
    <row r="304" spans="1:9" s="53" customFormat="1">
      <c r="A304" s="49"/>
      <c r="B304" s="50"/>
      <c r="C304" s="51"/>
      <c r="D304" s="49"/>
      <c r="E304" s="52"/>
      <c r="F304" s="52"/>
      <c r="G304" s="52"/>
      <c r="H304" s="52"/>
      <c r="I304" s="52"/>
    </row>
    <row r="305" spans="1:9" s="53" customFormat="1">
      <c r="A305" s="49"/>
      <c r="B305" s="50"/>
      <c r="C305" s="51"/>
      <c r="D305" s="49"/>
      <c r="E305" s="52"/>
      <c r="F305" s="52"/>
      <c r="G305" s="52"/>
      <c r="H305" s="52"/>
      <c r="I305" s="52"/>
    </row>
    <row r="306" spans="1:9" s="53" customFormat="1">
      <c r="A306" s="49"/>
      <c r="B306" s="50"/>
      <c r="C306" s="51"/>
      <c r="D306" s="49"/>
      <c r="E306" s="52"/>
      <c r="F306" s="52"/>
      <c r="G306" s="52"/>
      <c r="H306" s="52"/>
      <c r="I306" s="52"/>
    </row>
    <row r="307" spans="1:9" s="53" customFormat="1">
      <c r="A307" s="49"/>
      <c r="B307" s="50"/>
      <c r="C307" s="51"/>
      <c r="D307" s="49"/>
      <c r="E307" s="52"/>
      <c r="F307" s="52"/>
      <c r="G307" s="52"/>
      <c r="H307" s="52"/>
      <c r="I307" s="52"/>
    </row>
    <row r="308" spans="1:9" s="53" customFormat="1">
      <c r="A308" s="49"/>
      <c r="B308" s="50"/>
      <c r="C308" s="51"/>
      <c r="D308" s="49"/>
      <c r="E308" s="52"/>
      <c r="F308" s="52"/>
      <c r="G308" s="52"/>
      <c r="H308" s="52"/>
      <c r="I308" s="52"/>
    </row>
    <row r="309" spans="1:9" s="53" customFormat="1">
      <c r="A309" s="49"/>
      <c r="B309" s="50"/>
      <c r="C309" s="51"/>
      <c r="D309" s="49"/>
      <c r="E309" s="52"/>
      <c r="F309" s="52"/>
      <c r="G309" s="52"/>
      <c r="H309" s="52"/>
      <c r="I309" s="52"/>
    </row>
    <row r="310" spans="1:9" s="53" customFormat="1">
      <c r="A310" s="49"/>
      <c r="B310" s="50"/>
      <c r="C310" s="51"/>
      <c r="D310" s="49"/>
      <c r="E310" s="52"/>
      <c r="F310" s="52"/>
      <c r="G310" s="52"/>
      <c r="H310" s="52"/>
      <c r="I310" s="52"/>
    </row>
    <row r="311" spans="1:9" s="53" customFormat="1">
      <c r="A311" s="49"/>
      <c r="B311" s="50"/>
      <c r="C311" s="51"/>
      <c r="D311" s="49"/>
      <c r="E311" s="52"/>
      <c r="F311" s="52"/>
      <c r="G311" s="52"/>
      <c r="H311" s="52"/>
      <c r="I311" s="52"/>
    </row>
    <row r="312" spans="1:9" s="53" customFormat="1">
      <c r="A312" s="49"/>
      <c r="B312" s="50"/>
      <c r="C312" s="51"/>
      <c r="D312" s="49"/>
      <c r="E312" s="52"/>
      <c r="F312" s="52"/>
      <c r="G312" s="52"/>
      <c r="H312" s="52"/>
      <c r="I312" s="52"/>
    </row>
    <row r="313" spans="1:9" s="53" customFormat="1">
      <c r="A313" s="49"/>
      <c r="B313" s="50"/>
      <c r="C313" s="51"/>
      <c r="D313" s="49"/>
      <c r="E313" s="52"/>
      <c r="F313" s="52"/>
      <c r="G313" s="52"/>
      <c r="H313" s="52"/>
      <c r="I313" s="52"/>
    </row>
    <row r="314" spans="1:9" s="53" customFormat="1">
      <c r="A314" s="49"/>
      <c r="B314" s="50"/>
      <c r="C314" s="51"/>
      <c r="D314" s="49"/>
      <c r="E314" s="52"/>
      <c r="F314" s="52"/>
      <c r="G314" s="52"/>
      <c r="H314" s="52"/>
      <c r="I314" s="52"/>
    </row>
    <row r="315" spans="1:9" s="53" customFormat="1">
      <c r="A315" s="49"/>
      <c r="B315" s="50"/>
      <c r="C315" s="51"/>
      <c r="D315" s="49"/>
      <c r="E315" s="52"/>
      <c r="F315" s="52"/>
      <c r="G315" s="52"/>
      <c r="H315" s="52"/>
      <c r="I315" s="52"/>
    </row>
    <row r="316" spans="1:9" s="53" customFormat="1">
      <c r="A316" s="49"/>
      <c r="B316" s="50"/>
      <c r="C316" s="51"/>
      <c r="D316" s="49"/>
      <c r="E316" s="52"/>
      <c r="F316" s="52"/>
      <c r="G316" s="52"/>
      <c r="H316" s="52"/>
      <c r="I316" s="52"/>
    </row>
    <row r="317" spans="1:9" s="53" customFormat="1">
      <c r="A317" s="49"/>
      <c r="B317" s="50"/>
      <c r="C317" s="51"/>
      <c r="D317" s="49"/>
      <c r="E317" s="52"/>
      <c r="F317" s="52"/>
      <c r="G317" s="52"/>
      <c r="H317" s="52"/>
      <c r="I317" s="52"/>
    </row>
    <row r="318" spans="1:9" s="53" customFormat="1">
      <c r="A318" s="49"/>
      <c r="B318" s="50"/>
      <c r="C318" s="51"/>
      <c r="D318" s="49"/>
      <c r="E318" s="52"/>
      <c r="F318" s="52"/>
      <c r="G318" s="52"/>
      <c r="H318" s="52"/>
      <c r="I318" s="52"/>
    </row>
    <row r="319" spans="1:9" s="53" customFormat="1">
      <c r="A319" s="49"/>
      <c r="B319" s="50"/>
      <c r="C319" s="51"/>
      <c r="D319" s="49"/>
      <c r="E319" s="52"/>
      <c r="F319" s="52"/>
      <c r="G319" s="52"/>
      <c r="H319" s="52"/>
      <c r="I319" s="52"/>
    </row>
    <row r="320" spans="1:9" s="53" customFormat="1">
      <c r="A320" s="49"/>
      <c r="B320" s="50"/>
      <c r="C320" s="51"/>
      <c r="D320" s="49"/>
      <c r="E320" s="52"/>
      <c r="F320" s="52"/>
      <c r="G320" s="52"/>
      <c r="H320" s="52"/>
      <c r="I320" s="52"/>
    </row>
    <row r="321" spans="1:9" s="53" customFormat="1">
      <c r="A321" s="49"/>
      <c r="B321" s="50"/>
      <c r="C321" s="51"/>
      <c r="D321" s="49"/>
      <c r="E321" s="52"/>
      <c r="F321" s="52"/>
      <c r="G321" s="52"/>
      <c r="H321" s="52"/>
      <c r="I321" s="52"/>
    </row>
    <row r="322" spans="1:9" s="53" customFormat="1">
      <c r="A322" s="49"/>
      <c r="B322" s="50"/>
      <c r="C322" s="51"/>
      <c r="D322" s="49"/>
      <c r="E322" s="52"/>
      <c r="F322" s="52"/>
      <c r="G322" s="52"/>
      <c r="H322" s="52"/>
      <c r="I322" s="52"/>
    </row>
    <row r="323" spans="1:9" s="53" customFormat="1">
      <c r="A323" s="49"/>
      <c r="B323" s="50"/>
      <c r="C323" s="51"/>
      <c r="D323" s="49"/>
      <c r="E323" s="52"/>
      <c r="F323" s="52"/>
      <c r="G323" s="52"/>
      <c r="H323" s="52"/>
      <c r="I323" s="52"/>
    </row>
    <row r="324" spans="1:9" s="53" customFormat="1">
      <c r="A324" s="49"/>
      <c r="B324" s="50"/>
      <c r="C324" s="51"/>
      <c r="D324" s="49"/>
      <c r="E324" s="52"/>
      <c r="F324" s="52"/>
      <c r="G324" s="52"/>
      <c r="H324" s="52"/>
      <c r="I324" s="52"/>
    </row>
    <row r="325" spans="1:9" s="53" customFormat="1">
      <c r="A325" s="49"/>
      <c r="B325" s="50"/>
      <c r="C325" s="51"/>
      <c r="D325" s="49"/>
      <c r="E325" s="52"/>
      <c r="F325" s="52"/>
      <c r="G325" s="52"/>
      <c r="H325" s="52"/>
      <c r="I325" s="52"/>
    </row>
    <row r="326" spans="1:9" s="53" customFormat="1">
      <c r="A326" s="49"/>
      <c r="B326" s="50"/>
      <c r="C326" s="51"/>
      <c r="D326" s="49"/>
      <c r="E326" s="52"/>
      <c r="F326" s="52"/>
      <c r="G326" s="52"/>
      <c r="H326" s="52"/>
      <c r="I326" s="52"/>
    </row>
    <row r="327" spans="1:9" s="53" customFormat="1">
      <c r="A327" s="49"/>
      <c r="B327" s="50"/>
      <c r="C327" s="51"/>
      <c r="D327" s="49"/>
      <c r="E327" s="52"/>
      <c r="F327" s="52"/>
      <c r="G327" s="52"/>
      <c r="H327" s="52"/>
      <c r="I327" s="52"/>
    </row>
    <row r="328" spans="1:9" s="53" customFormat="1">
      <c r="A328" s="49"/>
      <c r="B328" s="50"/>
      <c r="C328" s="51"/>
      <c r="D328" s="49"/>
      <c r="E328" s="52"/>
      <c r="F328" s="52"/>
      <c r="G328" s="52"/>
      <c r="H328" s="52"/>
      <c r="I328" s="52"/>
    </row>
    <row r="329" spans="1:9" s="53" customFormat="1">
      <c r="A329" s="49"/>
      <c r="B329" s="50"/>
      <c r="C329" s="51"/>
      <c r="D329" s="49"/>
      <c r="E329" s="52"/>
      <c r="F329" s="52"/>
      <c r="G329" s="52"/>
      <c r="H329" s="52"/>
      <c r="I329" s="52"/>
    </row>
    <row r="330" spans="1:9" s="53" customFormat="1">
      <c r="A330" s="49"/>
      <c r="B330" s="50"/>
      <c r="C330" s="51"/>
      <c r="D330" s="49"/>
      <c r="E330" s="52"/>
      <c r="F330" s="52"/>
      <c r="G330" s="52"/>
      <c r="H330" s="52"/>
      <c r="I330" s="52"/>
    </row>
    <row r="331" spans="1:9" s="53" customFormat="1">
      <c r="A331" s="49"/>
      <c r="B331" s="50"/>
      <c r="C331" s="51"/>
      <c r="D331" s="49"/>
      <c r="E331" s="52"/>
      <c r="F331" s="52"/>
      <c r="G331" s="52"/>
      <c r="H331" s="52"/>
      <c r="I331" s="52"/>
    </row>
    <row r="332" spans="1:9" s="53" customFormat="1">
      <c r="A332" s="49"/>
      <c r="B332" s="50"/>
      <c r="C332" s="51"/>
      <c r="D332" s="49"/>
      <c r="E332" s="52"/>
      <c r="F332" s="52"/>
      <c r="G332" s="52"/>
      <c r="H332" s="52"/>
      <c r="I332" s="52"/>
    </row>
    <row r="333" spans="1:9" s="53" customFormat="1">
      <c r="A333" s="49"/>
      <c r="B333" s="50"/>
      <c r="C333" s="51"/>
      <c r="D333" s="49"/>
      <c r="E333" s="52"/>
      <c r="F333" s="52"/>
      <c r="G333" s="52"/>
      <c r="H333" s="52"/>
      <c r="I333" s="52"/>
    </row>
    <row r="334" spans="1:9" s="53" customFormat="1">
      <c r="A334" s="49"/>
      <c r="B334" s="50"/>
      <c r="C334" s="51"/>
      <c r="D334" s="49"/>
      <c r="E334" s="52"/>
      <c r="F334" s="52"/>
      <c r="G334" s="52"/>
      <c r="H334" s="52"/>
      <c r="I334" s="52"/>
    </row>
    <row r="335" spans="1:9" s="53" customFormat="1">
      <c r="A335" s="49"/>
      <c r="B335" s="50"/>
      <c r="C335" s="51"/>
      <c r="D335" s="49"/>
      <c r="E335" s="52"/>
      <c r="F335" s="52"/>
      <c r="G335" s="52"/>
      <c r="H335" s="52"/>
      <c r="I335" s="52"/>
    </row>
    <row r="336" spans="1:9" s="53" customFormat="1">
      <c r="A336" s="49"/>
      <c r="B336" s="50"/>
      <c r="C336" s="51"/>
      <c r="D336" s="49"/>
      <c r="E336" s="52"/>
      <c r="F336" s="52"/>
      <c r="G336" s="52"/>
      <c r="H336" s="52"/>
      <c r="I336" s="52"/>
    </row>
    <row r="337" spans="1:9" s="53" customFormat="1">
      <c r="A337" s="49"/>
      <c r="B337" s="50"/>
      <c r="C337" s="51"/>
      <c r="D337" s="49"/>
      <c r="E337" s="52"/>
      <c r="F337" s="52"/>
      <c r="G337" s="52"/>
      <c r="H337" s="52"/>
      <c r="I337" s="52"/>
    </row>
    <row r="338" spans="1:9" s="53" customFormat="1">
      <c r="A338" s="49"/>
      <c r="B338" s="50"/>
      <c r="C338" s="51"/>
      <c r="D338" s="49"/>
      <c r="E338" s="52"/>
      <c r="F338" s="52"/>
      <c r="G338" s="52"/>
      <c r="H338" s="52"/>
      <c r="I338" s="52"/>
    </row>
    <row r="339" spans="1:9" s="53" customFormat="1">
      <c r="A339" s="49"/>
      <c r="B339" s="50"/>
      <c r="C339" s="51"/>
      <c r="D339" s="49"/>
      <c r="E339" s="52"/>
      <c r="F339" s="52"/>
      <c r="G339" s="52"/>
      <c r="H339" s="52"/>
      <c r="I339" s="52"/>
    </row>
    <row r="340" spans="1:9" s="53" customFormat="1">
      <c r="A340" s="49"/>
      <c r="B340" s="50"/>
      <c r="C340" s="51"/>
      <c r="D340" s="49"/>
      <c r="E340" s="52"/>
      <c r="F340" s="52"/>
      <c r="G340" s="52"/>
      <c r="H340" s="52"/>
      <c r="I340" s="52"/>
    </row>
    <row r="341" spans="1:9" s="53" customFormat="1">
      <c r="A341" s="49"/>
      <c r="B341" s="50"/>
      <c r="C341" s="51"/>
      <c r="D341" s="49"/>
      <c r="E341" s="52"/>
      <c r="F341" s="52"/>
      <c r="G341" s="52"/>
      <c r="H341" s="52"/>
      <c r="I341" s="52"/>
    </row>
    <row r="342" spans="1:9" s="53" customFormat="1">
      <c r="A342" s="49"/>
      <c r="B342" s="50"/>
      <c r="C342" s="51"/>
      <c r="D342" s="49"/>
      <c r="E342" s="52"/>
      <c r="F342" s="52"/>
      <c r="G342" s="52"/>
      <c r="H342" s="52"/>
      <c r="I342" s="52"/>
    </row>
    <row r="343" spans="1:9" s="53" customFormat="1">
      <c r="A343" s="49"/>
      <c r="B343" s="50"/>
      <c r="C343" s="51"/>
      <c r="D343" s="49"/>
      <c r="E343" s="52"/>
      <c r="F343" s="52"/>
      <c r="G343" s="52"/>
      <c r="H343" s="52"/>
      <c r="I343" s="52"/>
    </row>
    <row r="344" spans="1:9" s="53" customFormat="1">
      <c r="A344" s="49"/>
      <c r="B344" s="50"/>
      <c r="C344" s="51"/>
      <c r="D344" s="49"/>
      <c r="E344" s="52"/>
      <c r="F344" s="52"/>
      <c r="G344" s="52"/>
      <c r="H344" s="52"/>
      <c r="I344" s="52"/>
    </row>
    <row r="345" spans="1:9" s="53" customFormat="1">
      <c r="A345" s="49"/>
      <c r="B345" s="50"/>
      <c r="C345" s="51"/>
      <c r="D345" s="49"/>
      <c r="E345" s="52"/>
      <c r="F345" s="52"/>
      <c r="G345" s="52"/>
      <c r="H345" s="52"/>
      <c r="I345" s="52"/>
    </row>
    <row r="346" spans="1:9" s="53" customFormat="1">
      <c r="A346" s="49"/>
      <c r="B346" s="50"/>
      <c r="C346" s="51"/>
      <c r="D346" s="49"/>
      <c r="E346" s="52"/>
      <c r="F346" s="52"/>
      <c r="G346" s="52"/>
      <c r="H346" s="52"/>
      <c r="I346" s="52"/>
    </row>
    <row r="347" spans="1:9" s="53" customFormat="1">
      <c r="A347" s="49"/>
      <c r="B347" s="50"/>
      <c r="C347" s="51"/>
      <c r="D347" s="49"/>
      <c r="E347" s="52"/>
      <c r="F347" s="52"/>
      <c r="G347" s="52"/>
      <c r="H347" s="52"/>
      <c r="I347" s="52"/>
    </row>
    <row r="348" spans="1:9" s="53" customFormat="1">
      <c r="A348" s="49"/>
      <c r="B348" s="50"/>
      <c r="C348" s="51"/>
      <c r="D348" s="49"/>
      <c r="E348" s="52"/>
      <c r="F348" s="52"/>
      <c r="G348" s="52"/>
      <c r="H348" s="52"/>
      <c r="I348" s="52"/>
    </row>
    <row r="349" spans="1:9" s="53" customFormat="1">
      <c r="A349" s="49"/>
      <c r="B349" s="50"/>
      <c r="C349" s="51"/>
      <c r="D349" s="49"/>
      <c r="E349" s="52"/>
      <c r="F349" s="52"/>
      <c r="G349" s="52"/>
      <c r="H349" s="52"/>
      <c r="I349" s="52"/>
    </row>
    <row r="350" spans="1:9" s="53" customFormat="1">
      <c r="A350" s="49"/>
      <c r="B350" s="50"/>
      <c r="C350" s="51"/>
      <c r="D350" s="49"/>
      <c r="E350" s="52"/>
      <c r="F350" s="52"/>
      <c r="G350" s="52"/>
      <c r="H350" s="52"/>
      <c r="I350" s="52"/>
    </row>
    <row r="351" spans="1:9" s="53" customFormat="1">
      <c r="A351" s="49"/>
      <c r="B351" s="50"/>
      <c r="C351" s="51"/>
      <c r="D351" s="49"/>
      <c r="E351" s="52"/>
      <c r="F351" s="52"/>
      <c r="G351" s="52"/>
      <c r="H351" s="52"/>
      <c r="I351" s="52"/>
    </row>
    <row r="352" spans="1:9" s="53" customFormat="1">
      <c r="A352" s="49"/>
      <c r="B352" s="50"/>
      <c r="C352" s="51"/>
      <c r="D352" s="49"/>
      <c r="E352" s="52"/>
      <c r="F352" s="52"/>
      <c r="G352" s="52"/>
      <c r="H352" s="52"/>
      <c r="I352" s="52"/>
    </row>
    <row r="353" spans="1:9" s="53" customFormat="1">
      <c r="A353" s="49"/>
      <c r="B353" s="50"/>
      <c r="C353" s="51"/>
      <c r="D353" s="49"/>
      <c r="E353" s="52"/>
      <c r="F353" s="52"/>
      <c r="G353" s="52"/>
      <c r="H353" s="52"/>
      <c r="I353" s="52"/>
    </row>
    <row r="354" spans="1:9" s="53" customFormat="1">
      <c r="A354" s="49"/>
      <c r="B354" s="50"/>
      <c r="C354" s="51"/>
      <c r="D354" s="49"/>
      <c r="E354" s="52"/>
      <c r="F354" s="52"/>
      <c r="G354" s="52"/>
      <c r="H354" s="52"/>
      <c r="I354" s="52"/>
    </row>
    <row r="355" spans="1:9" s="53" customFormat="1">
      <c r="A355" s="49"/>
      <c r="B355" s="50"/>
      <c r="C355" s="51"/>
      <c r="D355" s="49"/>
      <c r="E355" s="52"/>
      <c r="F355" s="52"/>
      <c r="G355" s="52"/>
      <c r="H355" s="52"/>
      <c r="I355" s="52"/>
    </row>
    <row r="356" spans="1:9" s="53" customFormat="1">
      <c r="A356" s="49"/>
      <c r="B356" s="50"/>
      <c r="C356" s="51"/>
      <c r="D356" s="49"/>
      <c r="E356" s="52"/>
      <c r="F356" s="52"/>
      <c r="G356" s="52"/>
      <c r="H356" s="52"/>
      <c r="I356" s="52"/>
    </row>
    <row r="357" spans="1:9" s="53" customFormat="1">
      <c r="A357" s="49"/>
      <c r="B357" s="50"/>
      <c r="C357" s="51"/>
      <c r="D357" s="49"/>
      <c r="E357" s="52"/>
      <c r="F357" s="52"/>
      <c r="G357" s="52"/>
      <c r="H357" s="52"/>
      <c r="I357" s="52"/>
    </row>
    <row r="358" spans="1:9" s="53" customFormat="1">
      <c r="A358" s="49"/>
      <c r="B358" s="50"/>
      <c r="C358" s="51"/>
      <c r="D358" s="49"/>
      <c r="E358" s="52"/>
      <c r="F358" s="52"/>
      <c r="G358" s="52"/>
      <c r="H358" s="52"/>
      <c r="I358" s="52"/>
    </row>
    <row r="359" spans="1:9" s="53" customFormat="1">
      <c r="A359" s="49"/>
      <c r="B359" s="50"/>
      <c r="C359" s="51"/>
      <c r="D359" s="49"/>
      <c r="E359" s="52"/>
      <c r="F359" s="52"/>
      <c r="G359" s="52"/>
      <c r="H359" s="52"/>
      <c r="I359" s="52"/>
    </row>
    <row r="360" spans="1:9" s="53" customFormat="1">
      <c r="A360" s="49"/>
      <c r="B360" s="50"/>
      <c r="C360" s="51"/>
      <c r="D360" s="49"/>
      <c r="E360" s="52"/>
      <c r="F360" s="52"/>
      <c r="G360" s="52"/>
      <c r="H360" s="52"/>
      <c r="I360" s="52"/>
    </row>
    <row r="361" spans="1:9" s="53" customFormat="1">
      <c r="A361" s="49"/>
      <c r="B361" s="50"/>
      <c r="C361" s="51"/>
      <c r="D361" s="49"/>
      <c r="E361" s="52"/>
      <c r="F361" s="52"/>
      <c r="G361" s="52"/>
      <c r="H361" s="52"/>
      <c r="I361" s="52"/>
    </row>
    <row r="362" spans="1:9" s="53" customFormat="1">
      <c r="A362" s="49"/>
      <c r="B362" s="50"/>
      <c r="C362" s="51"/>
      <c r="D362" s="49"/>
      <c r="E362" s="52"/>
      <c r="F362" s="52"/>
      <c r="G362" s="52"/>
      <c r="H362" s="52"/>
      <c r="I362" s="52"/>
    </row>
    <row r="363" spans="1:9" s="53" customFormat="1">
      <c r="A363" s="49"/>
      <c r="B363" s="50"/>
      <c r="C363" s="51"/>
      <c r="D363" s="49"/>
      <c r="E363" s="52"/>
      <c r="F363" s="52"/>
      <c r="G363" s="52"/>
      <c r="H363" s="52"/>
      <c r="I363" s="52"/>
    </row>
    <row r="364" spans="1:9" s="53" customFormat="1">
      <c r="A364" s="49"/>
      <c r="B364" s="50"/>
      <c r="C364" s="51"/>
      <c r="D364" s="49"/>
      <c r="E364" s="52"/>
      <c r="F364" s="52"/>
      <c r="G364" s="52"/>
      <c r="H364" s="52"/>
      <c r="I364" s="52"/>
    </row>
    <row r="365" spans="1:9" s="53" customFormat="1">
      <c r="A365" s="49"/>
      <c r="B365" s="50"/>
      <c r="C365" s="51"/>
      <c r="D365" s="49"/>
      <c r="E365" s="52"/>
      <c r="F365" s="52"/>
      <c r="G365" s="52"/>
      <c r="H365" s="52"/>
      <c r="I365" s="52"/>
    </row>
    <row r="366" spans="1:9" s="53" customFormat="1">
      <c r="A366" s="49"/>
      <c r="B366" s="50"/>
      <c r="C366" s="51"/>
      <c r="D366" s="49"/>
      <c r="E366" s="52"/>
      <c r="F366" s="52"/>
      <c r="G366" s="52"/>
      <c r="H366" s="52"/>
      <c r="I366" s="52"/>
    </row>
    <row r="367" spans="1:9" s="53" customFormat="1">
      <c r="A367" s="49"/>
      <c r="B367" s="50"/>
      <c r="C367" s="51"/>
      <c r="D367" s="49"/>
      <c r="E367" s="52"/>
      <c r="F367" s="52"/>
      <c r="G367" s="52"/>
      <c r="H367" s="52"/>
      <c r="I367" s="52"/>
    </row>
    <row r="368" spans="1:9" s="53" customFormat="1">
      <c r="A368" s="49"/>
      <c r="B368" s="50"/>
      <c r="C368" s="51"/>
      <c r="D368" s="49"/>
      <c r="E368" s="52"/>
      <c r="F368" s="52"/>
      <c r="G368" s="52"/>
      <c r="H368" s="52"/>
      <c r="I368" s="52"/>
    </row>
    <row r="369" spans="1:9" s="53" customFormat="1">
      <c r="A369" s="49"/>
      <c r="B369" s="50"/>
      <c r="C369" s="51"/>
      <c r="D369" s="49"/>
      <c r="E369" s="52"/>
      <c r="F369" s="52"/>
      <c r="G369" s="52"/>
      <c r="H369" s="52"/>
      <c r="I369" s="52"/>
    </row>
    <row r="370" spans="1:9" s="53" customFormat="1">
      <c r="A370" s="49"/>
      <c r="B370" s="50"/>
      <c r="C370" s="51"/>
      <c r="D370" s="49"/>
      <c r="E370" s="52"/>
      <c r="F370" s="52"/>
      <c r="G370" s="52"/>
      <c r="H370" s="52"/>
      <c r="I370" s="52"/>
    </row>
    <row r="371" spans="1:9" s="53" customFormat="1">
      <c r="A371" s="49"/>
      <c r="B371" s="50"/>
      <c r="C371" s="51"/>
      <c r="D371" s="49"/>
      <c r="E371" s="52"/>
      <c r="F371" s="52"/>
      <c r="G371" s="52"/>
      <c r="H371" s="52"/>
      <c r="I371" s="52"/>
    </row>
    <row r="372" spans="1:9" s="53" customFormat="1">
      <c r="A372" s="49"/>
      <c r="B372" s="50"/>
      <c r="C372" s="51"/>
      <c r="D372" s="49"/>
      <c r="E372" s="52"/>
      <c r="F372" s="52"/>
      <c r="G372" s="52"/>
      <c r="H372" s="52"/>
      <c r="I372" s="52"/>
    </row>
    <row r="373" spans="1:9" s="53" customFormat="1">
      <c r="A373" s="49"/>
      <c r="B373" s="50"/>
      <c r="C373" s="51"/>
      <c r="D373" s="49"/>
      <c r="E373" s="52"/>
      <c r="F373" s="52"/>
      <c r="G373" s="52"/>
      <c r="H373" s="52"/>
      <c r="I373" s="52"/>
    </row>
    <row r="374" spans="1:9" s="53" customFormat="1">
      <c r="A374" s="49"/>
      <c r="B374" s="50"/>
      <c r="C374" s="51"/>
      <c r="D374" s="49"/>
      <c r="E374" s="52"/>
      <c r="F374" s="52"/>
      <c r="G374" s="52"/>
      <c r="H374" s="52"/>
      <c r="I374" s="52"/>
    </row>
    <row r="375" spans="1:9" s="53" customFormat="1">
      <c r="A375" s="49"/>
      <c r="B375" s="50"/>
      <c r="C375" s="51"/>
      <c r="D375" s="49"/>
      <c r="E375" s="52"/>
      <c r="F375" s="52"/>
      <c r="G375" s="52"/>
      <c r="H375" s="52"/>
      <c r="I375" s="52"/>
    </row>
    <row r="376" spans="1:9" s="53" customFormat="1">
      <c r="A376" s="49"/>
      <c r="B376" s="50"/>
      <c r="C376" s="51"/>
      <c r="D376" s="49"/>
      <c r="E376" s="52"/>
      <c r="F376" s="52"/>
      <c r="G376" s="52"/>
      <c r="H376" s="52"/>
      <c r="I376" s="52"/>
    </row>
    <row r="377" spans="1:9" s="53" customFormat="1">
      <c r="A377" s="49"/>
      <c r="B377" s="50"/>
      <c r="C377" s="51"/>
      <c r="D377" s="49"/>
      <c r="E377" s="52"/>
      <c r="F377" s="52"/>
      <c r="G377" s="52"/>
      <c r="H377" s="52"/>
      <c r="I377" s="52"/>
    </row>
    <row r="378" spans="1:9" s="53" customFormat="1">
      <c r="A378" s="49"/>
      <c r="B378" s="50"/>
      <c r="C378" s="51"/>
      <c r="D378" s="49"/>
      <c r="E378" s="52"/>
      <c r="F378" s="52"/>
      <c r="G378" s="52"/>
      <c r="H378" s="52"/>
      <c r="I378" s="52"/>
    </row>
    <row r="379" spans="1:9" s="53" customFormat="1">
      <c r="A379" s="49"/>
      <c r="B379" s="50"/>
      <c r="C379" s="51"/>
      <c r="D379" s="49"/>
      <c r="E379" s="52"/>
      <c r="F379" s="52"/>
      <c r="G379" s="52"/>
      <c r="H379" s="52"/>
      <c r="I379" s="52"/>
    </row>
    <row r="380" spans="1:9" s="53" customFormat="1">
      <c r="A380" s="49"/>
      <c r="B380" s="50"/>
      <c r="C380" s="51"/>
      <c r="D380" s="49"/>
      <c r="E380" s="52"/>
      <c r="F380" s="52"/>
      <c r="G380" s="52"/>
      <c r="H380" s="52"/>
      <c r="I380" s="52"/>
    </row>
    <row r="381" spans="1:9" s="53" customFormat="1">
      <c r="A381" s="49"/>
      <c r="B381" s="50"/>
      <c r="C381" s="51"/>
      <c r="D381" s="49"/>
      <c r="E381" s="52"/>
      <c r="F381" s="52"/>
      <c r="G381" s="52"/>
      <c r="H381" s="52"/>
      <c r="I381" s="52"/>
    </row>
    <row r="382" spans="1:9" s="53" customFormat="1">
      <c r="A382" s="49"/>
      <c r="B382" s="50"/>
      <c r="C382" s="51"/>
      <c r="D382" s="49"/>
      <c r="E382" s="52"/>
      <c r="F382" s="52"/>
      <c r="G382" s="52"/>
      <c r="H382" s="52"/>
      <c r="I382" s="52"/>
    </row>
    <row r="383" spans="1:9" s="53" customFormat="1">
      <c r="A383" s="49"/>
      <c r="B383" s="50"/>
      <c r="C383" s="51"/>
      <c r="D383" s="49"/>
      <c r="E383" s="52"/>
      <c r="F383" s="52"/>
      <c r="G383" s="52"/>
      <c r="H383" s="52"/>
      <c r="I383" s="52"/>
    </row>
    <row r="384" spans="1:9" s="53" customFormat="1">
      <c r="A384" s="49"/>
      <c r="B384" s="50"/>
      <c r="C384" s="51"/>
      <c r="D384" s="49"/>
      <c r="E384" s="52"/>
      <c r="F384" s="52"/>
      <c r="G384" s="52"/>
      <c r="H384" s="52"/>
      <c r="I384" s="52"/>
    </row>
    <row r="385" spans="1:9" s="53" customFormat="1">
      <c r="A385" s="49"/>
      <c r="B385" s="50"/>
      <c r="C385" s="51"/>
      <c r="D385" s="49"/>
      <c r="E385" s="52"/>
      <c r="F385" s="52"/>
      <c r="G385" s="52"/>
      <c r="H385" s="52"/>
      <c r="I385" s="52"/>
    </row>
    <row r="386" spans="1:9" s="53" customFormat="1">
      <c r="A386" s="49"/>
      <c r="B386" s="50"/>
      <c r="C386" s="51"/>
      <c r="D386" s="49"/>
      <c r="E386" s="52"/>
      <c r="F386" s="52"/>
      <c r="G386" s="52"/>
      <c r="H386" s="52"/>
      <c r="I386" s="52"/>
    </row>
    <row r="387" spans="1:9" s="53" customFormat="1">
      <c r="A387" s="49"/>
      <c r="B387" s="50"/>
      <c r="C387" s="51"/>
      <c r="D387" s="49"/>
      <c r="E387" s="52"/>
      <c r="F387" s="52"/>
      <c r="G387" s="52"/>
      <c r="H387" s="52"/>
      <c r="I387" s="52"/>
    </row>
    <row r="388" spans="1:9" s="53" customFormat="1">
      <c r="A388" s="49"/>
      <c r="B388" s="50"/>
      <c r="C388" s="51"/>
      <c r="D388" s="49"/>
      <c r="E388" s="52"/>
      <c r="F388" s="52"/>
      <c r="G388" s="52"/>
      <c r="H388" s="52"/>
      <c r="I388" s="52"/>
    </row>
    <row r="389" spans="1:9" s="53" customFormat="1">
      <c r="A389" s="49"/>
      <c r="B389" s="50"/>
      <c r="C389" s="51"/>
      <c r="D389" s="49"/>
      <c r="E389" s="52"/>
      <c r="F389" s="52"/>
      <c r="G389" s="52"/>
      <c r="H389" s="52"/>
      <c r="I389" s="52"/>
    </row>
    <row r="390" spans="1:9" s="53" customFormat="1">
      <c r="A390" s="49"/>
      <c r="B390" s="50"/>
      <c r="C390" s="51"/>
      <c r="D390" s="49"/>
      <c r="E390" s="52"/>
      <c r="F390" s="52"/>
      <c r="G390" s="52"/>
      <c r="H390" s="52"/>
      <c r="I390" s="52"/>
    </row>
    <row r="391" spans="1:9" s="53" customFormat="1">
      <c r="A391" s="49"/>
      <c r="B391" s="50"/>
      <c r="C391" s="51"/>
      <c r="D391" s="49"/>
      <c r="E391" s="52"/>
      <c r="F391" s="52"/>
      <c r="G391" s="52"/>
      <c r="H391" s="52"/>
      <c r="I391" s="52"/>
    </row>
    <row r="392" spans="1:9" s="53" customFormat="1">
      <c r="A392" s="49"/>
      <c r="B392" s="50"/>
      <c r="C392" s="51"/>
      <c r="D392" s="49"/>
      <c r="E392" s="52"/>
      <c r="F392" s="52"/>
      <c r="G392" s="52"/>
      <c r="H392" s="52"/>
      <c r="I392" s="52"/>
    </row>
    <row r="393" spans="1:9" s="53" customFormat="1">
      <c r="A393" s="49"/>
      <c r="B393" s="50"/>
      <c r="C393" s="51"/>
      <c r="D393" s="49"/>
      <c r="E393" s="52"/>
      <c r="F393" s="52"/>
      <c r="G393" s="52"/>
      <c r="H393" s="52"/>
      <c r="I393" s="52"/>
    </row>
    <row r="394" spans="1:9" s="53" customFormat="1">
      <c r="A394" s="49"/>
      <c r="B394" s="50"/>
      <c r="C394" s="51"/>
      <c r="D394" s="49"/>
      <c r="E394" s="52"/>
      <c r="F394" s="52"/>
      <c r="G394" s="52"/>
      <c r="H394" s="52"/>
      <c r="I394" s="52"/>
    </row>
    <row r="395" spans="1:9" s="53" customFormat="1">
      <c r="A395" s="49"/>
      <c r="B395" s="50"/>
      <c r="C395" s="51"/>
      <c r="D395" s="49"/>
      <c r="E395" s="52"/>
      <c r="F395" s="52"/>
      <c r="G395" s="52"/>
      <c r="H395" s="52"/>
      <c r="I395" s="52"/>
    </row>
    <row r="396" spans="1:9" s="53" customFormat="1">
      <c r="A396" s="49"/>
      <c r="B396" s="50"/>
      <c r="C396" s="51"/>
      <c r="D396" s="49"/>
      <c r="E396" s="52"/>
      <c r="F396" s="52"/>
      <c r="G396" s="52"/>
      <c r="H396" s="52"/>
      <c r="I396" s="52"/>
    </row>
    <row r="397" spans="1:9" s="53" customFormat="1">
      <c r="A397" s="49"/>
      <c r="B397" s="50"/>
      <c r="C397" s="51"/>
      <c r="D397" s="49"/>
      <c r="E397" s="52"/>
      <c r="F397" s="52"/>
      <c r="G397" s="52"/>
      <c r="H397" s="52"/>
      <c r="I397" s="52"/>
    </row>
    <row r="398" spans="1:9" s="53" customFormat="1">
      <c r="A398" s="49"/>
      <c r="B398" s="50"/>
      <c r="C398" s="51"/>
      <c r="D398" s="49"/>
      <c r="E398" s="52"/>
      <c r="F398" s="52"/>
      <c r="G398" s="52"/>
      <c r="H398" s="52"/>
      <c r="I398" s="52"/>
    </row>
    <row r="399" spans="1:9" s="53" customFormat="1">
      <c r="A399" s="49"/>
      <c r="B399" s="50"/>
      <c r="C399" s="51"/>
      <c r="D399" s="49"/>
      <c r="E399" s="52"/>
      <c r="F399" s="52"/>
      <c r="G399" s="52"/>
      <c r="H399" s="52"/>
      <c r="I399" s="52"/>
    </row>
    <row r="400" spans="1:9" s="53" customFormat="1">
      <c r="A400" s="49"/>
      <c r="B400" s="50"/>
      <c r="C400" s="51"/>
      <c r="D400" s="49"/>
      <c r="E400" s="52"/>
      <c r="F400" s="52"/>
      <c r="G400" s="52"/>
      <c r="H400" s="52"/>
      <c r="I400" s="52"/>
    </row>
    <row r="401" spans="1:9" s="53" customFormat="1">
      <c r="A401" s="49"/>
      <c r="B401" s="50"/>
      <c r="C401" s="51"/>
      <c r="D401" s="49"/>
      <c r="E401" s="52"/>
      <c r="F401" s="52"/>
      <c r="G401" s="52"/>
      <c r="H401" s="52"/>
      <c r="I401" s="52"/>
    </row>
    <row r="402" spans="1:9" s="53" customFormat="1">
      <c r="A402" s="49"/>
      <c r="B402" s="50"/>
      <c r="C402" s="51"/>
      <c r="D402" s="49"/>
      <c r="E402" s="52"/>
      <c r="F402" s="52"/>
      <c r="G402" s="52"/>
      <c r="H402" s="52"/>
      <c r="I402" s="52"/>
    </row>
    <row r="403" spans="1:9" s="53" customFormat="1">
      <c r="A403" s="49"/>
      <c r="B403" s="50"/>
      <c r="C403" s="51"/>
      <c r="D403" s="49"/>
      <c r="E403" s="52"/>
      <c r="F403" s="52"/>
      <c r="G403" s="52"/>
      <c r="H403" s="52"/>
      <c r="I403" s="52"/>
    </row>
    <row r="404" spans="1:9" s="53" customFormat="1">
      <c r="A404" s="49"/>
      <c r="B404" s="50"/>
      <c r="C404" s="51"/>
      <c r="D404" s="49"/>
      <c r="E404" s="52"/>
      <c r="F404" s="52"/>
      <c r="G404" s="52"/>
      <c r="H404" s="52"/>
      <c r="I404" s="52"/>
    </row>
    <row r="405" spans="1:9" s="53" customFormat="1">
      <c r="A405" s="49"/>
      <c r="B405" s="50"/>
      <c r="C405" s="51"/>
      <c r="D405" s="49"/>
      <c r="E405" s="52"/>
      <c r="F405" s="52"/>
      <c r="G405" s="52"/>
      <c r="H405" s="52"/>
      <c r="I405" s="52"/>
    </row>
    <row r="406" spans="1:9" s="53" customFormat="1">
      <c r="A406" s="49"/>
      <c r="B406" s="50"/>
      <c r="C406" s="51"/>
      <c r="D406" s="49"/>
      <c r="E406" s="52"/>
      <c r="F406" s="52"/>
      <c r="G406" s="52"/>
      <c r="H406" s="52"/>
      <c r="I406" s="52"/>
    </row>
    <row r="407" spans="1:9" s="53" customFormat="1">
      <c r="A407" s="49"/>
      <c r="B407" s="50"/>
      <c r="C407" s="51"/>
      <c r="D407" s="49"/>
      <c r="E407" s="52"/>
      <c r="F407" s="52"/>
      <c r="G407" s="52"/>
      <c r="H407" s="52"/>
      <c r="I407" s="52"/>
    </row>
    <row r="408" spans="1:9" s="53" customFormat="1">
      <c r="A408" s="49"/>
      <c r="B408" s="50"/>
      <c r="C408" s="51"/>
      <c r="D408" s="49"/>
      <c r="E408" s="52"/>
      <c r="F408" s="52"/>
      <c r="G408" s="52"/>
      <c r="H408" s="52"/>
      <c r="I408" s="52"/>
    </row>
    <row r="409" spans="1:9" s="53" customFormat="1">
      <c r="A409" s="49"/>
      <c r="B409" s="50"/>
      <c r="C409" s="51"/>
      <c r="D409" s="49"/>
      <c r="E409" s="52"/>
      <c r="F409" s="52"/>
      <c r="G409" s="52"/>
      <c r="H409" s="52"/>
      <c r="I409" s="52"/>
    </row>
    <row r="410" spans="1:9" s="53" customFormat="1">
      <c r="A410" s="49"/>
      <c r="B410" s="50"/>
      <c r="C410" s="51"/>
      <c r="D410" s="49"/>
      <c r="E410" s="52"/>
      <c r="F410" s="52"/>
      <c r="G410" s="52"/>
      <c r="H410" s="52"/>
      <c r="I410" s="52"/>
    </row>
    <row r="411" spans="1:9" s="53" customFormat="1">
      <c r="A411" s="49"/>
      <c r="B411" s="50"/>
      <c r="C411" s="51"/>
      <c r="D411" s="49"/>
      <c r="E411" s="52"/>
      <c r="F411" s="52"/>
      <c r="G411" s="52"/>
      <c r="H411" s="52"/>
      <c r="I411" s="52"/>
    </row>
    <row r="412" spans="1:9" s="53" customFormat="1">
      <c r="A412" s="49"/>
      <c r="B412" s="50"/>
      <c r="C412" s="51"/>
      <c r="D412" s="49"/>
      <c r="E412" s="52"/>
      <c r="F412" s="52"/>
      <c r="G412" s="52"/>
      <c r="H412" s="52"/>
      <c r="I412" s="52"/>
    </row>
    <row r="413" spans="1:9" s="53" customFormat="1">
      <c r="A413" s="49"/>
      <c r="B413" s="50"/>
      <c r="C413" s="51"/>
      <c r="D413" s="49"/>
      <c r="E413" s="52"/>
      <c r="F413" s="52"/>
      <c r="G413" s="52"/>
      <c r="H413" s="52"/>
      <c r="I413" s="52"/>
    </row>
    <row r="414" spans="1:9" s="53" customFormat="1">
      <c r="A414" s="49"/>
      <c r="B414" s="50"/>
      <c r="C414" s="51"/>
      <c r="D414" s="49"/>
      <c r="E414" s="52"/>
      <c r="F414" s="52"/>
      <c r="G414" s="52"/>
      <c r="H414" s="52"/>
      <c r="I414" s="52"/>
    </row>
    <row r="415" spans="1:9" s="53" customFormat="1">
      <c r="A415" s="49"/>
      <c r="B415" s="50"/>
      <c r="C415" s="51"/>
      <c r="D415" s="49"/>
      <c r="E415" s="52"/>
      <c r="F415" s="52"/>
      <c r="G415" s="52"/>
      <c r="H415" s="52"/>
      <c r="I415" s="52"/>
    </row>
    <row r="416" spans="1:9" s="53" customFormat="1">
      <c r="A416" s="49"/>
      <c r="B416" s="50"/>
      <c r="C416" s="51"/>
      <c r="D416" s="49"/>
      <c r="E416" s="52"/>
      <c r="F416" s="52"/>
      <c r="G416" s="52"/>
      <c r="H416" s="52"/>
      <c r="I416" s="52"/>
    </row>
    <row r="417" spans="1:9" s="53" customFormat="1">
      <c r="A417" s="49"/>
      <c r="B417" s="50"/>
      <c r="C417" s="51"/>
      <c r="D417" s="49"/>
      <c r="E417" s="52"/>
      <c r="F417" s="52"/>
      <c r="G417" s="52"/>
      <c r="H417" s="52"/>
      <c r="I417" s="52"/>
    </row>
    <row r="418" spans="1:9" s="53" customFormat="1">
      <c r="A418" s="49"/>
      <c r="B418" s="50"/>
      <c r="C418" s="51"/>
      <c r="D418" s="49"/>
      <c r="E418" s="52"/>
      <c r="F418" s="52"/>
      <c r="G418" s="52"/>
      <c r="H418" s="52"/>
      <c r="I418" s="52"/>
    </row>
    <row r="419" spans="1:9" s="53" customFormat="1">
      <c r="A419" s="49"/>
      <c r="B419" s="50"/>
      <c r="C419" s="51"/>
      <c r="D419" s="49"/>
      <c r="E419" s="52"/>
      <c r="F419" s="52"/>
      <c r="G419" s="52"/>
      <c r="H419" s="52"/>
      <c r="I419" s="52"/>
    </row>
    <row r="420" spans="1:9" s="53" customFormat="1">
      <c r="A420" s="49"/>
      <c r="B420" s="50"/>
      <c r="C420" s="51"/>
      <c r="D420" s="49"/>
      <c r="E420" s="52"/>
      <c r="F420" s="52"/>
      <c r="G420" s="52"/>
      <c r="H420" s="52"/>
      <c r="I420" s="52"/>
    </row>
    <row r="421" spans="1:9" s="53" customFormat="1">
      <c r="A421" s="49"/>
      <c r="B421" s="50"/>
      <c r="C421" s="51"/>
      <c r="D421" s="49"/>
      <c r="E421" s="52"/>
      <c r="F421" s="52"/>
      <c r="G421" s="52"/>
      <c r="H421" s="52"/>
      <c r="I421" s="52"/>
    </row>
    <row r="422" spans="1:9" s="53" customFormat="1">
      <c r="A422" s="49"/>
      <c r="B422" s="50"/>
      <c r="C422" s="51"/>
      <c r="D422" s="49"/>
      <c r="E422" s="52"/>
      <c r="F422" s="52"/>
      <c r="G422" s="52"/>
      <c r="H422" s="52"/>
      <c r="I422" s="52"/>
    </row>
    <row r="423" spans="1:9" s="53" customFormat="1">
      <c r="A423" s="49"/>
      <c r="B423" s="50"/>
      <c r="C423" s="51"/>
      <c r="D423" s="49"/>
      <c r="E423" s="52"/>
      <c r="F423" s="52"/>
      <c r="G423" s="52"/>
      <c r="H423" s="52"/>
      <c r="I423" s="52"/>
    </row>
    <row r="424" spans="1:9" s="53" customFormat="1">
      <c r="A424" s="49"/>
      <c r="B424" s="50"/>
      <c r="C424" s="51"/>
      <c r="D424" s="49"/>
      <c r="E424" s="52"/>
      <c r="F424" s="52"/>
      <c r="G424" s="52"/>
      <c r="H424" s="52"/>
      <c r="I424" s="52"/>
    </row>
    <row r="425" spans="1:9" s="53" customFormat="1">
      <c r="A425" s="49"/>
      <c r="B425" s="50"/>
      <c r="C425" s="51"/>
      <c r="D425" s="49"/>
      <c r="E425" s="52"/>
      <c r="F425" s="52"/>
      <c r="G425" s="52"/>
      <c r="H425" s="52"/>
      <c r="I425" s="52"/>
    </row>
    <row r="426" spans="1:9" s="53" customFormat="1">
      <c r="A426" s="49"/>
      <c r="B426" s="50"/>
      <c r="C426" s="51"/>
      <c r="D426" s="49"/>
      <c r="E426" s="52"/>
      <c r="F426" s="52"/>
      <c r="G426" s="52"/>
      <c r="H426" s="52"/>
      <c r="I426" s="52"/>
    </row>
    <row r="427" spans="1:9" s="53" customFormat="1">
      <c r="A427" s="49"/>
      <c r="B427" s="50"/>
      <c r="C427" s="51"/>
      <c r="D427" s="49"/>
      <c r="E427" s="52"/>
      <c r="F427" s="52"/>
      <c r="G427" s="52"/>
      <c r="H427" s="52"/>
      <c r="I427" s="52"/>
    </row>
    <row r="428" spans="1:9" s="53" customFormat="1">
      <c r="A428" s="49"/>
      <c r="B428" s="50"/>
      <c r="C428" s="51"/>
      <c r="D428" s="49"/>
      <c r="E428" s="52"/>
      <c r="F428" s="52"/>
      <c r="G428" s="52"/>
      <c r="H428" s="52"/>
      <c r="I428" s="52"/>
    </row>
    <row r="429" spans="1:9" s="53" customFormat="1">
      <c r="A429" s="49"/>
      <c r="B429" s="50"/>
      <c r="C429" s="51"/>
      <c r="D429" s="49"/>
      <c r="E429" s="52"/>
      <c r="F429" s="52"/>
      <c r="G429" s="52"/>
      <c r="H429" s="52"/>
      <c r="I429" s="52"/>
    </row>
    <row r="430" spans="1:9" s="53" customFormat="1">
      <c r="A430" s="49"/>
      <c r="B430" s="50"/>
      <c r="C430" s="51"/>
      <c r="D430" s="49"/>
      <c r="E430" s="52"/>
      <c r="F430" s="52"/>
      <c r="G430" s="52"/>
      <c r="H430" s="52"/>
      <c r="I430" s="52"/>
    </row>
    <row r="431" spans="1:9" s="53" customFormat="1">
      <c r="A431" s="49"/>
      <c r="B431" s="50"/>
      <c r="C431" s="51"/>
      <c r="D431" s="49"/>
      <c r="E431" s="52"/>
      <c r="F431" s="52"/>
      <c r="G431" s="52"/>
      <c r="H431" s="52"/>
      <c r="I431" s="52"/>
    </row>
    <row r="432" spans="1:9" s="53" customFormat="1">
      <c r="A432" s="49"/>
      <c r="B432" s="50"/>
      <c r="C432" s="51"/>
      <c r="D432" s="49"/>
      <c r="E432" s="52"/>
      <c r="F432" s="52"/>
      <c r="G432" s="52"/>
      <c r="H432" s="52"/>
      <c r="I432" s="52"/>
    </row>
    <row r="433" spans="1:9" s="53" customFormat="1">
      <c r="A433" s="49"/>
      <c r="B433" s="50"/>
      <c r="C433" s="51"/>
      <c r="D433" s="49"/>
      <c r="E433" s="52"/>
      <c r="F433" s="52"/>
      <c r="G433" s="52"/>
      <c r="H433" s="52"/>
      <c r="I433" s="52"/>
    </row>
    <row r="434" spans="1:9" s="53" customFormat="1">
      <c r="A434" s="49"/>
      <c r="B434" s="50"/>
      <c r="C434" s="51"/>
      <c r="D434" s="49"/>
      <c r="E434" s="52"/>
      <c r="F434" s="52"/>
      <c r="G434" s="52"/>
      <c r="H434" s="52"/>
      <c r="I434" s="52"/>
    </row>
    <row r="435" spans="1:9" s="53" customFormat="1">
      <c r="A435" s="49"/>
      <c r="B435" s="50"/>
      <c r="C435" s="51"/>
      <c r="D435" s="49"/>
      <c r="E435" s="52"/>
      <c r="F435" s="52"/>
      <c r="G435" s="52"/>
      <c r="H435" s="52"/>
      <c r="I435" s="52"/>
    </row>
    <row r="436" spans="1:9" s="53" customFormat="1">
      <c r="A436" s="49"/>
      <c r="B436" s="50"/>
      <c r="C436" s="51"/>
      <c r="D436" s="49"/>
      <c r="E436" s="52"/>
      <c r="F436" s="52"/>
      <c r="G436" s="52"/>
      <c r="H436" s="52"/>
      <c r="I436" s="52"/>
    </row>
    <row r="437" spans="1:9" s="53" customFormat="1">
      <c r="A437" s="49"/>
      <c r="B437" s="50"/>
      <c r="C437" s="51"/>
      <c r="D437" s="49"/>
      <c r="E437" s="52"/>
      <c r="F437" s="52"/>
      <c r="G437" s="52"/>
      <c r="H437" s="52"/>
      <c r="I437" s="52"/>
    </row>
    <row r="438" spans="1:9" s="53" customFormat="1">
      <c r="A438" s="49"/>
      <c r="B438" s="50"/>
      <c r="C438" s="51"/>
      <c r="D438" s="49"/>
      <c r="E438" s="52"/>
      <c r="F438" s="52"/>
      <c r="G438" s="52"/>
      <c r="H438" s="52"/>
      <c r="I438" s="52"/>
    </row>
    <row r="439" spans="1:9" s="53" customFormat="1">
      <c r="A439" s="49"/>
      <c r="B439" s="50"/>
      <c r="C439" s="51"/>
      <c r="D439" s="49"/>
      <c r="E439" s="52"/>
      <c r="F439" s="52"/>
      <c r="G439" s="52"/>
      <c r="H439" s="52"/>
      <c r="I439" s="52"/>
    </row>
    <row r="440" spans="1:9" s="53" customFormat="1">
      <c r="A440" s="49"/>
      <c r="B440" s="50"/>
      <c r="C440" s="51"/>
      <c r="D440" s="49"/>
      <c r="E440" s="52"/>
      <c r="F440" s="52"/>
      <c r="G440" s="52"/>
      <c r="H440" s="52"/>
      <c r="I440" s="52"/>
    </row>
    <row r="441" spans="1:9" s="53" customFormat="1">
      <c r="A441" s="49"/>
      <c r="B441" s="50"/>
      <c r="C441" s="51"/>
      <c r="D441" s="49"/>
      <c r="E441" s="52"/>
      <c r="F441" s="52"/>
      <c r="G441" s="52"/>
      <c r="H441" s="52"/>
      <c r="I441" s="52"/>
    </row>
    <row r="442" spans="1:9" s="53" customFormat="1">
      <c r="A442" s="49"/>
      <c r="B442" s="50"/>
      <c r="C442" s="51"/>
      <c r="D442" s="49"/>
      <c r="E442" s="52"/>
      <c r="F442" s="52"/>
      <c r="G442" s="52"/>
      <c r="H442" s="52"/>
      <c r="I442" s="52"/>
    </row>
    <row r="443" spans="1:9" s="53" customFormat="1">
      <c r="A443" s="49"/>
      <c r="B443" s="50"/>
      <c r="C443" s="51"/>
      <c r="D443" s="49"/>
      <c r="E443" s="52"/>
      <c r="F443" s="52"/>
      <c r="G443" s="52"/>
      <c r="H443" s="52"/>
      <c r="I443" s="52"/>
    </row>
    <row r="444" spans="1:9" s="53" customFormat="1">
      <c r="A444" s="49"/>
      <c r="B444" s="50"/>
      <c r="C444" s="51"/>
      <c r="D444" s="49"/>
      <c r="E444" s="52"/>
      <c r="F444" s="52"/>
      <c r="G444" s="52"/>
      <c r="H444" s="52"/>
      <c r="I444" s="52"/>
    </row>
    <row r="445" spans="1:9" s="53" customFormat="1">
      <c r="A445" s="49"/>
      <c r="B445" s="50"/>
      <c r="C445" s="51"/>
      <c r="D445" s="49"/>
      <c r="E445" s="52"/>
      <c r="F445" s="52"/>
      <c r="G445" s="52"/>
      <c r="H445" s="52"/>
      <c r="I445" s="52"/>
    </row>
    <row r="446" spans="1:9" s="53" customFormat="1">
      <c r="A446" s="49"/>
      <c r="B446" s="50"/>
      <c r="C446" s="51"/>
      <c r="D446" s="49"/>
      <c r="E446" s="52"/>
      <c r="F446" s="52"/>
      <c r="G446" s="52"/>
      <c r="H446" s="52"/>
      <c r="I446" s="52"/>
    </row>
    <row r="447" spans="1:9" s="53" customFormat="1">
      <c r="A447" s="49"/>
      <c r="B447" s="50"/>
      <c r="C447" s="51"/>
      <c r="D447" s="49"/>
      <c r="E447" s="52"/>
      <c r="F447" s="52"/>
      <c r="G447" s="52"/>
      <c r="H447" s="52"/>
      <c r="I447" s="52"/>
    </row>
    <row r="448" spans="1:9" s="53" customFormat="1">
      <c r="A448" s="49"/>
      <c r="B448" s="50"/>
      <c r="C448" s="51"/>
      <c r="D448" s="49"/>
      <c r="E448" s="52"/>
      <c r="F448" s="52"/>
      <c r="G448" s="52"/>
      <c r="H448" s="52"/>
      <c r="I448" s="52"/>
    </row>
    <row r="449" spans="1:9" s="53" customFormat="1">
      <c r="A449" s="49"/>
      <c r="B449" s="50"/>
      <c r="C449" s="51"/>
      <c r="D449" s="49"/>
      <c r="E449" s="52"/>
      <c r="F449" s="52"/>
      <c r="G449" s="52"/>
      <c r="H449" s="52"/>
      <c r="I449" s="52"/>
    </row>
    <row r="450" spans="1:9" s="53" customFormat="1">
      <c r="A450" s="49"/>
      <c r="B450" s="50"/>
      <c r="C450" s="51"/>
      <c r="D450" s="49"/>
      <c r="E450" s="52"/>
      <c r="F450" s="52"/>
      <c r="G450" s="52"/>
      <c r="H450" s="52"/>
      <c r="I450" s="52"/>
    </row>
    <row r="451" spans="1:9" s="53" customFormat="1">
      <c r="A451" s="49"/>
      <c r="B451" s="50"/>
      <c r="C451" s="51"/>
      <c r="D451" s="49"/>
      <c r="E451" s="52"/>
      <c r="F451" s="52"/>
      <c r="G451" s="52"/>
      <c r="H451" s="52"/>
      <c r="I451" s="52"/>
    </row>
    <row r="452" spans="1:9" s="53" customFormat="1">
      <c r="A452" s="49"/>
      <c r="B452" s="50"/>
      <c r="C452" s="51"/>
      <c r="D452" s="49"/>
      <c r="E452" s="52"/>
      <c r="F452" s="52"/>
      <c r="G452" s="52"/>
      <c r="H452" s="52"/>
      <c r="I452" s="52"/>
    </row>
    <row r="453" spans="1:9" s="53" customFormat="1">
      <c r="A453" s="49"/>
      <c r="B453" s="50"/>
      <c r="C453" s="51"/>
      <c r="D453" s="49"/>
      <c r="E453" s="52"/>
      <c r="F453" s="52"/>
      <c r="G453" s="52"/>
      <c r="H453" s="52"/>
      <c r="I453" s="52"/>
    </row>
    <row r="454" spans="1:9" s="53" customFormat="1">
      <c r="A454" s="49"/>
      <c r="B454" s="50"/>
      <c r="C454" s="51"/>
      <c r="D454" s="49"/>
      <c r="E454" s="52"/>
      <c r="F454" s="52"/>
      <c r="G454" s="52"/>
      <c r="H454" s="52"/>
      <c r="I454" s="52"/>
    </row>
    <row r="455" spans="1:9" s="53" customFormat="1">
      <c r="A455" s="49"/>
      <c r="B455" s="50"/>
      <c r="C455" s="51"/>
      <c r="D455" s="49"/>
      <c r="E455" s="52"/>
      <c r="F455" s="52"/>
      <c r="G455" s="52"/>
      <c r="H455" s="52"/>
      <c r="I455" s="52"/>
    </row>
    <row r="456" spans="1:9" s="53" customFormat="1">
      <c r="A456" s="49"/>
      <c r="B456" s="50"/>
      <c r="C456" s="51"/>
      <c r="D456" s="49"/>
      <c r="E456" s="52"/>
      <c r="F456" s="52"/>
      <c r="G456" s="52"/>
      <c r="H456" s="52"/>
      <c r="I456" s="52"/>
    </row>
    <row r="457" spans="1:9" s="53" customFormat="1">
      <c r="A457" s="49"/>
      <c r="B457" s="50"/>
      <c r="C457" s="51"/>
      <c r="D457" s="49"/>
      <c r="E457" s="52"/>
      <c r="F457" s="52"/>
      <c r="G457" s="52"/>
      <c r="H457" s="52"/>
      <c r="I457" s="52"/>
    </row>
    <row r="458" spans="1:9" s="53" customFormat="1">
      <c r="A458" s="49"/>
      <c r="B458" s="50"/>
      <c r="C458" s="51"/>
      <c r="D458" s="49"/>
      <c r="E458" s="52"/>
      <c r="F458" s="52"/>
      <c r="G458" s="52"/>
      <c r="H458" s="52"/>
      <c r="I458" s="52"/>
    </row>
    <row r="459" spans="1:9" s="53" customFormat="1">
      <c r="A459" s="49"/>
      <c r="B459" s="50"/>
      <c r="C459" s="51"/>
      <c r="D459" s="49"/>
      <c r="E459" s="52"/>
      <c r="F459" s="52"/>
      <c r="G459" s="52"/>
      <c r="H459" s="52"/>
      <c r="I459" s="52"/>
    </row>
    <row r="460" spans="1:9" s="53" customFormat="1">
      <c r="A460" s="49"/>
      <c r="B460" s="50"/>
      <c r="C460" s="51"/>
      <c r="D460" s="49"/>
      <c r="E460" s="52"/>
      <c r="F460" s="52"/>
      <c r="G460" s="52"/>
      <c r="H460" s="52"/>
      <c r="I460" s="52"/>
    </row>
    <row r="461" spans="1:9" s="53" customFormat="1">
      <c r="A461" s="49"/>
      <c r="B461" s="50"/>
      <c r="C461" s="51"/>
      <c r="D461" s="49"/>
      <c r="E461" s="52"/>
      <c r="F461" s="52"/>
      <c r="G461" s="52"/>
      <c r="H461" s="52"/>
      <c r="I461" s="52"/>
    </row>
    <row r="462" spans="1:9" s="53" customFormat="1">
      <c r="A462" s="49"/>
      <c r="B462" s="50"/>
      <c r="C462" s="51"/>
      <c r="D462" s="49"/>
      <c r="E462" s="52"/>
      <c r="F462" s="52"/>
      <c r="G462" s="52"/>
      <c r="H462" s="52"/>
      <c r="I462" s="52"/>
    </row>
    <row r="463" spans="1:9" s="53" customFormat="1">
      <c r="A463" s="49"/>
      <c r="B463" s="50"/>
      <c r="C463" s="51"/>
      <c r="D463" s="49"/>
      <c r="E463" s="52"/>
      <c r="F463" s="52"/>
      <c r="G463" s="52"/>
      <c r="H463" s="52"/>
      <c r="I463" s="52"/>
    </row>
    <row r="464" spans="1:9" s="53" customFormat="1">
      <c r="A464" s="49"/>
      <c r="B464" s="50"/>
      <c r="C464" s="51"/>
      <c r="D464" s="49"/>
      <c r="E464" s="52"/>
      <c r="F464" s="52"/>
      <c r="G464" s="52"/>
      <c r="H464" s="52"/>
      <c r="I464" s="52"/>
    </row>
    <row r="465" spans="1:9" s="53" customFormat="1">
      <c r="A465" s="49"/>
      <c r="B465" s="50"/>
      <c r="C465" s="51"/>
      <c r="D465" s="49"/>
      <c r="E465" s="52"/>
      <c r="F465" s="52"/>
      <c r="G465" s="52"/>
      <c r="H465" s="52"/>
      <c r="I465" s="52"/>
    </row>
    <row r="466" spans="1:9" s="53" customFormat="1">
      <c r="A466" s="49"/>
      <c r="B466" s="50"/>
      <c r="C466" s="51"/>
      <c r="D466" s="49"/>
      <c r="E466" s="52"/>
      <c r="F466" s="52"/>
      <c r="G466" s="52"/>
      <c r="H466" s="52"/>
      <c r="I466" s="52"/>
    </row>
    <row r="467" spans="1:9" s="53" customFormat="1">
      <c r="A467" s="49"/>
      <c r="B467" s="50"/>
      <c r="C467" s="51"/>
      <c r="D467" s="49"/>
      <c r="E467" s="52"/>
      <c r="F467" s="52"/>
      <c r="G467" s="52"/>
      <c r="H467" s="52"/>
      <c r="I467" s="52"/>
    </row>
    <row r="468" spans="1:9" s="53" customFormat="1">
      <c r="A468" s="49"/>
      <c r="B468" s="50"/>
      <c r="C468" s="51"/>
      <c r="D468" s="49"/>
      <c r="E468" s="52"/>
      <c r="F468" s="52"/>
      <c r="G468" s="52"/>
      <c r="H468" s="52"/>
      <c r="I468" s="52"/>
    </row>
    <row r="469" spans="1:9" s="53" customFormat="1">
      <c r="A469" s="49"/>
      <c r="B469" s="50"/>
      <c r="C469" s="51"/>
      <c r="D469" s="49"/>
      <c r="E469" s="52"/>
      <c r="F469" s="52"/>
      <c r="G469" s="52"/>
      <c r="H469" s="52"/>
      <c r="I469" s="52"/>
    </row>
    <row r="470" spans="1:9" s="53" customFormat="1">
      <c r="A470" s="49"/>
      <c r="B470" s="50"/>
      <c r="C470" s="51"/>
      <c r="D470" s="49"/>
      <c r="E470" s="52"/>
      <c r="F470" s="52"/>
      <c r="G470" s="52"/>
      <c r="H470" s="52"/>
      <c r="I470" s="52"/>
    </row>
    <row r="471" spans="1:9" s="53" customFormat="1">
      <c r="A471" s="49"/>
      <c r="B471" s="50"/>
      <c r="C471" s="51"/>
      <c r="D471" s="49"/>
      <c r="E471" s="52"/>
      <c r="F471" s="52"/>
      <c r="G471" s="52"/>
      <c r="H471" s="52"/>
      <c r="I471" s="52"/>
    </row>
    <row r="472" spans="1:9" s="53" customFormat="1">
      <c r="A472" s="49"/>
      <c r="B472" s="50"/>
      <c r="C472" s="51"/>
      <c r="D472" s="49"/>
      <c r="E472" s="52"/>
      <c r="F472" s="52"/>
      <c r="G472" s="52"/>
      <c r="H472" s="52"/>
      <c r="I472" s="52"/>
    </row>
    <row r="473" spans="1:9" s="53" customFormat="1">
      <c r="A473" s="49"/>
      <c r="B473" s="50"/>
      <c r="C473" s="51"/>
      <c r="D473" s="49"/>
      <c r="E473" s="52"/>
      <c r="F473" s="52"/>
      <c r="G473" s="52"/>
      <c r="H473" s="52"/>
      <c r="I473" s="52"/>
    </row>
    <row r="474" spans="1:9" s="53" customFormat="1">
      <c r="A474" s="49"/>
      <c r="B474" s="50"/>
      <c r="C474" s="51"/>
      <c r="D474" s="49"/>
      <c r="E474" s="52"/>
      <c r="F474" s="52"/>
      <c r="G474" s="52"/>
      <c r="H474" s="52"/>
      <c r="I474" s="52"/>
    </row>
    <row r="475" spans="1:9" s="53" customFormat="1">
      <c r="A475" s="49"/>
      <c r="B475" s="50"/>
      <c r="C475" s="51"/>
      <c r="D475" s="49"/>
      <c r="E475" s="52"/>
      <c r="F475" s="52"/>
      <c r="G475" s="52"/>
      <c r="H475" s="52"/>
      <c r="I475" s="52"/>
    </row>
    <row r="476" spans="1:9" s="53" customFormat="1">
      <c r="A476" s="49"/>
      <c r="B476" s="50"/>
      <c r="C476" s="51"/>
      <c r="D476" s="49"/>
      <c r="E476" s="52"/>
      <c r="F476" s="52"/>
      <c r="G476" s="52"/>
      <c r="H476" s="52"/>
      <c r="I476" s="52"/>
    </row>
    <row r="477" spans="1:9" s="53" customFormat="1">
      <c r="A477" s="49"/>
      <c r="B477" s="50"/>
      <c r="C477" s="51"/>
      <c r="D477" s="49"/>
      <c r="E477" s="52"/>
      <c r="F477" s="52"/>
      <c r="G477" s="52"/>
      <c r="H477" s="52"/>
      <c r="I477" s="52"/>
    </row>
    <row r="478" spans="1:9" s="53" customFormat="1">
      <c r="A478" s="49"/>
      <c r="B478" s="50"/>
      <c r="C478" s="51"/>
      <c r="D478" s="49"/>
      <c r="E478" s="52"/>
      <c r="F478" s="52"/>
      <c r="G478" s="52"/>
      <c r="H478" s="52"/>
      <c r="I478" s="52"/>
    </row>
    <row r="479" spans="1:9" s="53" customFormat="1">
      <c r="A479" s="49"/>
      <c r="B479" s="50"/>
      <c r="C479" s="51"/>
      <c r="D479" s="49"/>
      <c r="E479" s="52"/>
      <c r="F479" s="52"/>
      <c r="G479" s="52"/>
      <c r="H479" s="52"/>
      <c r="I479" s="52"/>
    </row>
    <row r="480" spans="1:9" s="53" customFormat="1">
      <c r="A480" s="49"/>
      <c r="B480" s="50"/>
      <c r="C480" s="51"/>
      <c r="D480" s="49"/>
      <c r="E480" s="52"/>
      <c r="F480" s="52"/>
      <c r="G480" s="52"/>
      <c r="H480" s="52"/>
      <c r="I480" s="52"/>
    </row>
    <row r="481" spans="1:9" s="53" customFormat="1">
      <c r="A481" s="49"/>
      <c r="B481" s="50"/>
      <c r="C481" s="51"/>
      <c r="D481" s="49"/>
      <c r="E481" s="52"/>
      <c r="F481" s="52"/>
      <c r="G481" s="52"/>
      <c r="H481" s="52"/>
      <c r="I481" s="52"/>
    </row>
    <row r="482" spans="1:9" s="53" customFormat="1">
      <c r="A482" s="49"/>
      <c r="B482" s="50"/>
      <c r="C482" s="51"/>
      <c r="D482" s="49"/>
      <c r="E482" s="52"/>
      <c r="F482" s="52"/>
      <c r="G482" s="52"/>
      <c r="H482" s="52"/>
      <c r="I482" s="52"/>
    </row>
    <row r="483" spans="1:9" s="53" customFormat="1">
      <c r="A483" s="49"/>
      <c r="B483" s="50"/>
      <c r="C483" s="51"/>
      <c r="D483" s="49"/>
      <c r="E483" s="52"/>
      <c r="F483" s="52"/>
      <c r="G483" s="52"/>
      <c r="H483" s="52"/>
      <c r="I483" s="52"/>
    </row>
    <row r="484" spans="1:9" s="53" customFormat="1">
      <c r="A484" s="49"/>
      <c r="B484" s="50"/>
      <c r="C484" s="51"/>
      <c r="D484" s="49"/>
      <c r="E484" s="52"/>
      <c r="F484" s="52"/>
      <c r="G484" s="52"/>
      <c r="H484" s="52"/>
      <c r="I484" s="52"/>
    </row>
    <row r="485" spans="1:9" s="53" customFormat="1">
      <c r="A485" s="49"/>
      <c r="B485" s="50"/>
      <c r="C485" s="51"/>
      <c r="D485" s="49"/>
      <c r="E485" s="52"/>
      <c r="F485" s="52"/>
      <c r="G485" s="52"/>
      <c r="H485" s="52"/>
      <c r="I485" s="52"/>
    </row>
    <row r="486" spans="1:9" s="53" customFormat="1">
      <c r="A486" s="49"/>
      <c r="B486" s="50"/>
      <c r="C486" s="51"/>
      <c r="D486" s="49"/>
      <c r="E486" s="52"/>
      <c r="F486" s="52"/>
      <c r="G486" s="52"/>
      <c r="H486" s="52"/>
      <c r="I486" s="52"/>
    </row>
    <row r="487" spans="1:9" s="53" customFormat="1">
      <c r="A487" s="49"/>
      <c r="B487" s="50"/>
      <c r="C487" s="51"/>
      <c r="D487" s="49"/>
      <c r="E487" s="52"/>
      <c r="F487" s="52"/>
      <c r="G487" s="52"/>
      <c r="H487" s="52"/>
      <c r="I487" s="52"/>
    </row>
    <row r="488" spans="1:9" s="53" customFormat="1">
      <c r="A488" s="49"/>
      <c r="B488" s="50"/>
      <c r="C488" s="51"/>
      <c r="D488" s="49"/>
      <c r="E488" s="52"/>
      <c r="F488" s="52"/>
      <c r="G488" s="52"/>
      <c r="H488" s="52"/>
      <c r="I488" s="52"/>
    </row>
    <row r="489" spans="1:9" s="53" customFormat="1">
      <c r="A489" s="49"/>
      <c r="B489" s="50"/>
      <c r="C489" s="51"/>
      <c r="D489" s="49"/>
      <c r="E489" s="52"/>
      <c r="F489" s="52"/>
      <c r="G489" s="52"/>
      <c r="H489" s="52"/>
      <c r="I489" s="52"/>
    </row>
    <row r="490" spans="1:9" s="53" customFormat="1">
      <c r="A490" s="49"/>
      <c r="B490" s="50"/>
      <c r="C490" s="51"/>
      <c r="D490" s="49"/>
      <c r="E490" s="52"/>
      <c r="F490" s="52"/>
      <c r="G490" s="52"/>
      <c r="H490" s="52"/>
      <c r="I490" s="52"/>
    </row>
    <row r="491" spans="1:9" s="53" customFormat="1">
      <c r="A491" s="49"/>
      <c r="B491" s="50"/>
      <c r="C491" s="51"/>
      <c r="D491" s="49"/>
      <c r="E491" s="52"/>
      <c r="F491" s="52"/>
      <c r="G491" s="52"/>
      <c r="H491" s="52"/>
      <c r="I491" s="52"/>
    </row>
    <row r="492" spans="1:9" s="53" customFormat="1">
      <c r="A492" s="49"/>
      <c r="B492" s="50"/>
      <c r="C492" s="51"/>
      <c r="D492" s="49"/>
      <c r="E492" s="52"/>
      <c r="F492" s="52"/>
      <c r="G492" s="52"/>
      <c r="H492" s="52"/>
      <c r="I492" s="52"/>
    </row>
    <row r="493" spans="1:9" s="53" customFormat="1">
      <c r="A493" s="49"/>
      <c r="B493" s="50"/>
      <c r="C493" s="51"/>
      <c r="D493" s="49"/>
      <c r="E493" s="52"/>
      <c r="F493" s="52"/>
      <c r="G493" s="52"/>
      <c r="H493" s="52"/>
      <c r="I493" s="52"/>
    </row>
    <row r="494" spans="1:9" s="53" customFormat="1">
      <c r="A494" s="49"/>
      <c r="B494" s="50"/>
      <c r="C494" s="51"/>
      <c r="D494" s="49"/>
      <c r="E494" s="52"/>
      <c r="F494" s="52"/>
      <c r="G494" s="52"/>
      <c r="H494" s="52"/>
      <c r="I494" s="52"/>
    </row>
    <row r="495" spans="1:9" s="53" customFormat="1">
      <c r="A495" s="49"/>
      <c r="B495" s="50"/>
      <c r="C495" s="51"/>
      <c r="D495" s="49"/>
      <c r="E495" s="52"/>
      <c r="F495" s="52"/>
      <c r="G495" s="52"/>
      <c r="H495" s="52"/>
      <c r="I495" s="52"/>
    </row>
    <row r="496" spans="1:9" s="53" customFormat="1">
      <c r="A496" s="49"/>
      <c r="B496" s="50"/>
      <c r="C496" s="51"/>
      <c r="D496" s="49"/>
      <c r="E496" s="52"/>
      <c r="F496" s="52"/>
      <c r="G496" s="52"/>
      <c r="H496" s="52"/>
      <c r="I496" s="52"/>
    </row>
    <row r="497" spans="1:9" s="53" customFormat="1">
      <c r="A497" s="49"/>
      <c r="B497" s="50"/>
      <c r="C497" s="51"/>
      <c r="D497" s="49"/>
      <c r="E497" s="52"/>
      <c r="F497" s="52"/>
      <c r="G497" s="52"/>
      <c r="H497" s="52"/>
      <c r="I497" s="52"/>
    </row>
    <row r="498" spans="1:9" s="53" customFormat="1">
      <c r="A498" s="49"/>
      <c r="B498" s="50"/>
      <c r="C498" s="51"/>
      <c r="D498" s="49"/>
      <c r="E498" s="52"/>
      <c r="F498" s="52"/>
      <c r="G498" s="52"/>
      <c r="H498" s="52"/>
      <c r="I498" s="52"/>
    </row>
    <row r="499" spans="1:9" s="53" customFormat="1">
      <c r="A499" s="49"/>
      <c r="B499" s="50"/>
      <c r="C499" s="51"/>
      <c r="D499" s="49"/>
      <c r="E499" s="52"/>
      <c r="F499" s="52"/>
      <c r="G499" s="52"/>
      <c r="H499" s="52"/>
      <c r="I499" s="52"/>
    </row>
    <row r="500" spans="1:9" s="53" customFormat="1">
      <c r="A500" s="49"/>
      <c r="B500" s="50"/>
      <c r="C500" s="51"/>
      <c r="D500" s="49"/>
      <c r="E500" s="52"/>
      <c r="F500" s="52"/>
      <c r="G500" s="52"/>
      <c r="H500" s="52"/>
      <c r="I500" s="52"/>
    </row>
    <row r="501" spans="1:9" s="53" customFormat="1">
      <c r="A501" s="49"/>
      <c r="B501" s="50"/>
      <c r="C501" s="51"/>
      <c r="D501" s="49"/>
      <c r="E501" s="52"/>
      <c r="F501" s="52"/>
      <c r="G501" s="52"/>
      <c r="H501" s="52"/>
      <c r="I501" s="52"/>
    </row>
    <row r="502" spans="1:9" s="53" customFormat="1">
      <c r="A502" s="49"/>
      <c r="B502" s="50"/>
      <c r="C502" s="51"/>
      <c r="D502" s="49"/>
      <c r="E502" s="52"/>
      <c r="F502" s="52"/>
      <c r="G502" s="52"/>
      <c r="H502" s="52"/>
      <c r="I502" s="52"/>
    </row>
    <row r="503" spans="1:9" s="53" customFormat="1">
      <c r="A503" s="49"/>
      <c r="B503" s="50"/>
      <c r="C503" s="51"/>
      <c r="D503" s="49"/>
      <c r="E503" s="52"/>
      <c r="F503" s="52"/>
      <c r="G503" s="52"/>
      <c r="H503" s="52"/>
      <c r="I503" s="52"/>
    </row>
    <row r="504" spans="1:9" s="53" customFormat="1">
      <c r="A504" s="49"/>
      <c r="B504" s="50"/>
      <c r="C504" s="51"/>
      <c r="D504" s="49"/>
      <c r="E504" s="52"/>
      <c r="F504" s="52"/>
      <c r="G504" s="52"/>
      <c r="H504" s="52"/>
      <c r="I504" s="52"/>
    </row>
    <row r="505" spans="1:9" s="53" customFormat="1">
      <c r="A505" s="49"/>
      <c r="B505" s="50"/>
      <c r="C505" s="51"/>
      <c r="D505" s="49"/>
      <c r="E505" s="52"/>
      <c r="F505" s="52"/>
      <c r="G505" s="52"/>
      <c r="H505" s="52"/>
      <c r="I505" s="52"/>
    </row>
    <row r="506" spans="1:9" s="53" customFormat="1">
      <c r="A506" s="49"/>
      <c r="B506" s="50"/>
      <c r="C506" s="51"/>
      <c r="D506" s="49"/>
      <c r="E506" s="52"/>
      <c r="F506" s="52"/>
      <c r="G506" s="52"/>
      <c r="H506" s="52"/>
      <c r="I506" s="52"/>
    </row>
    <row r="507" spans="1:9" s="53" customFormat="1">
      <c r="A507" s="49"/>
      <c r="B507" s="50"/>
      <c r="C507" s="51"/>
      <c r="D507" s="49"/>
      <c r="E507" s="52"/>
      <c r="F507" s="52"/>
      <c r="G507" s="52"/>
      <c r="H507" s="52"/>
      <c r="I507" s="52"/>
    </row>
    <row r="508" spans="1:9" s="53" customFormat="1">
      <c r="A508" s="49"/>
      <c r="B508" s="50"/>
      <c r="C508" s="51"/>
      <c r="D508" s="49"/>
      <c r="E508" s="52"/>
      <c r="F508" s="52"/>
      <c r="G508" s="52"/>
      <c r="H508" s="52"/>
      <c r="I508" s="52"/>
    </row>
    <row r="509" spans="1:9" s="53" customFormat="1">
      <c r="A509" s="49"/>
      <c r="B509" s="50"/>
      <c r="C509" s="51"/>
      <c r="D509" s="49"/>
      <c r="E509" s="52"/>
      <c r="F509" s="52"/>
      <c r="G509" s="52"/>
      <c r="H509" s="52"/>
      <c r="I509" s="52"/>
    </row>
    <row r="510" spans="1:9" s="53" customFormat="1">
      <c r="A510" s="49"/>
      <c r="B510" s="50"/>
      <c r="C510" s="51"/>
      <c r="D510" s="49"/>
      <c r="E510" s="52"/>
      <c r="F510" s="52"/>
      <c r="G510" s="52"/>
      <c r="H510" s="52"/>
      <c r="I510" s="52"/>
    </row>
    <row r="511" spans="1:9" s="53" customFormat="1">
      <c r="A511" s="49"/>
      <c r="B511" s="50"/>
      <c r="C511" s="51"/>
      <c r="D511" s="49"/>
      <c r="E511" s="52"/>
      <c r="F511" s="52"/>
      <c r="G511" s="52"/>
      <c r="H511" s="52"/>
      <c r="I511" s="52"/>
    </row>
    <row r="512" spans="1:9" s="53" customFormat="1">
      <c r="A512" s="49"/>
      <c r="B512" s="50"/>
      <c r="C512" s="51"/>
      <c r="D512" s="49"/>
      <c r="E512" s="52"/>
      <c r="F512" s="52"/>
      <c r="G512" s="52"/>
      <c r="H512" s="52"/>
      <c r="I512" s="52"/>
    </row>
    <row r="513" spans="1:9" s="53" customFormat="1">
      <c r="A513" s="49"/>
      <c r="B513" s="50"/>
      <c r="C513" s="51"/>
      <c r="D513" s="49"/>
      <c r="E513" s="52"/>
      <c r="F513" s="52"/>
      <c r="G513" s="52"/>
      <c r="H513" s="52"/>
      <c r="I513" s="52"/>
    </row>
    <row r="514" spans="1:9" s="53" customFormat="1">
      <c r="A514" s="49"/>
      <c r="B514" s="50"/>
      <c r="C514" s="51"/>
      <c r="D514" s="49"/>
      <c r="E514" s="52"/>
      <c r="F514" s="52"/>
      <c r="G514" s="52"/>
      <c r="H514" s="52"/>
      <c r="I514" s="52"/>
    </row>
    <row r="515" spans="1:9" s="53" customFormat="1">
      <c r="A515" s="49"/>
      <c r="B515" s="50"/>
      <c r="C515" s="51"/>
      <c r="D515" s="49"/>
      <c r="E515" s="52"/>
      <c r="F515" s="52"/>
      <c r="G515" s="52"/>
      <c r="H515" s="52"/>
      <c r="I515" s="52"/>
    </row>
    <row r="516" spans="1:9" s="53" customFormat="1">
      <c r="A516" s="49"/>
      <c r="B516" s="50"/>
      <c r="C516" s="51"/>
      <c r="D516" s="49"/>
      <c r="E516" s="52"/>
      <c r="F516" s="52"/>
      <c r="G516" s="52"/>
      <c r="H516" s="52"/>
      <c r="I516" s="52"/>
    </row>
    <row r="517" spans="1:9" s="53" customFormat="1">
      <c r="A517" s="49"/>
      <c r="B517" s="50"/>
      <c r="C517" s="51"/>
      <c r="D517" s="49"/>
      <c r="E517" s="52"/>
      <c r="F517" s="52"/>
      <c r="G517" s="52"/>
      <c r="H517" s="52"/>
      <c r="I517" s="52"/>
    </row>
    <row r="518" spans="1:9" s="53" customFormat="1">
      <c r="A518" s="49"/>
      <c r="B518" s="50"/>
      <c r="C518" s="51"/>
      <c r="D518" s="49"/>
      <c r="E518" s="52"/>
      <c r="F518" s="52"/>
      <c r="G518" s="52"/>
      <c r="H518" s="52"/>
      <c r="I518" s="52"/>
    </row>
    <row r="519" spans="1:9" s="53" customFormat="1">
      <c r="A519" s="49"/>
      <c r="B519" s="50"/>
      <c r="C519" s="51"/>
      <c r="D519" s="49"/>
      <c r="E519" s="52"/>
      <c r="F519" s="52"/>
      <c r="G519" s="52"/>
      <c r="H519" s="52"/>
      <c r="I519" s="52"/>
    </row>
    <row r="520" spans="1:9" s="53" customFormat="1">
      <c r="A520" s="49"/>
      <c r="B520" s="50"/>
      <c r="C520" s="51"/>
      <c r="D520" s="49"/>
      <c r="E520" s="52"/>
      <c r="F520" s="52"/>
      <c r="G520" s="52"/>
      <c r="H520" s="52"/>
      <c r="I520" s="52"/>
    </row>
    <row r="521" spans="1:9" s="53" customFormat="1">
      <c r="A521" s="49"/>
      <c r="B521" s="50"/>
      <c r="C521" s="51"/>
      <c r="D521" s="49"/>
      <c r="E521" s="52"/>
      <c r="F521" s="52"/>
      <c r="G521" s="52"/>
      <c r="H521" s="52"/>
      <c r="I521" s="52"/>
    </row>
    <row r="522" spans="1:9" s="53" customFormat="1">
      <c r="A522" s="49"/>
      <c r="B522" s="50"/>
      <c r="C522" s="51"/>
      <c r="D522" s="49"/>
      <c r="E522" s="52"/>
      <c r="F522" s="52"/>
      <c r="G522" s="52"/>
      <c r="H522" s="52"/>
      <c r="I522" s="52"/>
    </row>
    <row r="523" spans="1:9" s="53" customFormat="1">
      <c r="A523" s="49"/>
      <c r="B523" s="50"/>
      <c r="C523" s="51"/>
      <c r="D523" s="49"/>
      <c r="E523" s="52"/>
      <c r="F523" s="52"/>
      <c r="G523" s="52"/>
      <c r="H523" s="52"/>
      <c r="I523" s="52"/>
    </row>
    <row r="524" spans="1:9" s="53" customFormat="1">
      <c r="A524" s="49"/>
      <c r="B524" s="50"/>
      <c r="C524" s="51"/>
      <c r="D524" s="49"/>
      <c r="E524" s="52"/>
      <c r="F524" s="52"/>
      <c r="G524" s="52"/>
      <c r="H524" s="52"/>
      <c r="I524" s="52"/>
    </row>
    <row r="525" spans="1:9" s="53" customFormat="1">
      <c r="A525" s="49"/>
      <c r="B525" s="50"/>
      <c r="C525" s="51"/>
      <c r="D525" s="49"/>
      <c r="E525" s="52"/>
      <c r="F525" s="52"/>
      <c r="G525" s="52"/>
      <c r="H525" s="52"/>
      <c r="I525" s="52"/>
    </row>
    <row r="526" spans="1:9" s="53" customFormat="1">
      <c r="A526" s="49"/>
      <c r="B526" s="50"/>
      <c r="C526" s="51"/>
      <c r="D526" s="49"/>
      <c r="E526" s="52"/>
      <c r="F526" s="52"/>
      <c r="G526" s="52"/>
      <c r="H526" s="52"/>
      <c r="I526" s="52"/>
    </row>
    <row r="527" spans="1:9" s="53" customFormat="1">
      <c r="A527" s="49"/>
      <c r="B527" s="50"/>
      <c r="C527" s="51"/>
      <c r="D527" s="49"/>
      <c r="E527" s="52"/>
      <c r="F527" s="52"/>
      <c r="G527" s="52"/>
      <c r="H527" s="52"/>
      <c r="I527" s="52"/>
    </row>
    <row r="528" spans="1:9" s="53" customFormat="1">
      <c r="A528" s="49"/>
      <c r="B528" s="50"/>
      <c r="C528" s="51"/>
      <c r="D528" s="49"/>
      <c r="E528" s="52"/>
      <c r="F528" s="52"/>
      <c r="G528" s="52"/>
      <c r="H528" s="52"/>
      <c r="I528" s="52"/>
    </row>
    <row r="529" spans="1:9" s="53" customFormat="1">
      <c r="A529" s="49"/>
      <c r="B529" s="50"/>
      <c r="C529" s="51"/>
      <c r="D529" s="49"/>
      <c r="E529" s="52"/>
      <c r="F529" s="52"/>
      <c r="G529" s="52"/>
      <c r="H529" s="52"/>
      <c r="I529" s="52"/>
    </row>
    <row r="530" spans="1:9" s="53" customFormat="1">
      <c r="A530" s="49"/>
      <c r="B530" s="50"/>
      <c r="C530" s="51"/>
      <c r="D530" s="49"/>
      <c r="E530" s="52"/>
      <c r="F530" s="52"/>
      <c r="G530" s="52"/>
      <c r="H530" s="52"/>
      <c r="I530" s="52"/>
    </row>
    <row r="531" spans="1:9" s="53" customFormat="1">
      <c r="A531" s="49"/>
      <c r="B531" s="50"/>
      <c r="C531" s="51"/>
      <c r="D531" s="49"/>
      <c r="E531" s="52"/>
      <c r="F531" s="52"/>
      <c r="G531" s="52"/>
      <c r="H531" s="52"/>
      <c r="I531" s="52"/>
    </row>
    <row r="532" spans="1:9" s="53" customFormat="1">
      <c r="A532" s="49"/>
      <c r="B532" s="50"/>
      <c r="C532" s="51"/>
      <c r="D532" s="49"/>
      <c r="E532" s="52"/>
      <c r="F532" s="52"/>
      <c r="G532" s="52"/>
      <c r="H532" s="52"/>
      <c r="I532" s="52"/>
    </row>
    <row r="533" spans="1:9" s="53" customFormat="1">
      <c r="A533" s="49"/>
      <c r="B533" s="50"/>
      <c r="C533" s="51"/>
      <c r="D533" s="49"/>
      <c r="E533" s="52"/>
      <c r="F533" s="52"/>
      <c r="G533" s="52"/>
      <c r="H533" s="52"/>
      <c r="I533" s="52"/>
    </row>
    <row r="534" spans="1:9" s="53" customFormat="1">
      <c r="A534" s="49"/>
      <c r="B534" s="50"/>
      <c r="C534" s="51"/>
      <c r="D534" s="49"/>
      <c r="E534" s="52"/>
      <c r="F534" s="52"/>
      <c r="G534" s="52"/>
      <c r="H534" s="52"/>
      <c r="I534" s="52"/>
    </row>
    <row r="535" spans="1:9" s="53" customFormat="1">
      <c r="A535" s="49"/>
      <c r="B535" s="50"/>
      <c r="C535" s="51"/>
      <c r="D535" s="49"/>
      <c r="E535" s="52"/>
      <c r="F535" s="52"/>
      <c r="G535" s="52"/>
      <c r="H535" s="52"/>
      <c r="I535" s="52"/>
    </row>
    <row r="536" spans="1:9" s="53" customFormat="1">
      <c r="A536" s="49"/>
      <c r="B536" s="50"/>
      <c r="C536" s="51"/>
      <c r="D536" s="49"/>
      <c r="E536" s="52"/>
      <c r="F536" s="52"/>
      <c r="G536" s="52"/>
      <c r="H536" s="52"/>
      <c r="I536" s="52"/>
    </row>
    <row r="537" spans="1:9" s="53" customFormat="1">
      <c r="A537" s="49"/>
      <c r="B537" s="50"/>
      <c r="C537" s="51"/>
      <c r="D537" s="49"/>
      <c r="E537" s="52"/>
      <c r="F537" s="52"/>
      <c r="G537" s="52"/>
      <c r="H537" s="52"/>
      <c r="I537" s="52"/>
    </row>
    <row r="538" spans="1:9" s="53" customFormat="1">
      <c r="A538" s="49"/>
      <c r="B538" s="50"/>
      <c r="C538" s="51"/>
      <c r="D538" s="49"/>
      <c r="E538" s="52"/>
      <c r="F538" s="52"/>
      <c r="G538" s="52"/>
      <c r="H538" s="52"/>
      <c r="I538" s="52"/>
    </row>
    <row r="539" spans="1:9" s="53" customFormat="1">
      <c r="A539" s="49"/>
      <c r="B539" s="50"/>
      <c r="C539" s="51"/>
      <c r="D539" s="49"/>
      <c r="E539" s="52"/>
      <c r="F539" s="52"/>
      <c r="G539" s="52"/>
      <c r="H539" s="52"/>
      <c r="I539" s="52"/>
    </row>
    <row r="540" spans="1:9" s="53" customFormat="1">
      <c r="A540" s="49"/>
      <c r="B540" s="50"/>
      <c r="C540" s="51"/>
      <c r="D540" s="49"/>
      <c r="E540" s="52"/>
      <c r="F540" s="52"/>
      <c r="G540" s="52"/>
      <c r="H540" s="52"/>
      <c r="I540" s="52"/>
    </row>
    <row r="541" spans="1:9" s="53" customFormat="1">
      <c r="A541" s="49"/>
      <c r="B541" s="50"/>
      <c r="C541" s="51"/>
      <c r="D541" s="49"/>
      <c r="E541" s="52"/>
      <c r="F541" s="52"/>
      <c r="G541" s="52"/>
      <c r="H541" s="52"/>
      <c r="I541" s="52"/>
    </row>
    <row r="542" spans="1:9" s="53" customFormat="1">
      <c r="A542" s="49"/>
      <c r="B542" s="50"/>
      <c r="C542" s="51"/>
      <c r="D542" s="49"/>
      <c r="E542" s="52"/>
      <c r="F542" s="52"/>
      <c r="G542" s="52"/>
      <c r="H542" s="52"/>
      <c r="I542" s="52"/>
    </row>
    <row r="543" spans="1:9" s="53" customFormat="1">
      <c r="A543" s="49"/>
      <c r="B543" s="50"/>
      <c r="C543" s="51"/>
      <c r="D543" s="49"/>
      <c r="E543" s="52"/>
      <c r="F543" s="52"/>
      <c r="G543" s="52"/>
      <c r="H543" s="52"/>
      <c r="I543" s="52"/>
    </row>
    <row r="544" spans="1:9" s="53" customFormat="1">
      <c r="A544" s="49"/>
      <c r="B544" s="50"/>
      <c r="C544" s="51"/>
      <c r="D544" s="49"/>
      <c r="E544" s="52"/>
      <c r="F544" s="52"/>
      <c r="G544" s="52"/>
      <c r="H544" s="52"/>
      <c r="I544" s="52"/>
    </row>
    <row r="545" spans="1:9" s="53" customFormat="1">
      <c r="A545" s="49"/>
      <c r="B545" s="50"/>
      <c r="C545" s="51"/>
      <c r="D545" s="49"/>
      <c r="E545" s="52"/>
      <c r="F545" s="52"/>
      <c r="G545" s="52"/>
      <c r="H545" s="52"/>
      <c r="I545" s="52"/>
    </row>
    <row r="546" spans="1:9" s="53" customFormat="1">
      <c r="A546" s="49"/>
      <c r="B546" s="50"/>
      <c r="C546" s="51"/>
      <c r="D546" s="49"/>
      <c r="E546" s="52"/>
      <c r="F546" s="52"/>
      <c r="G546" s="52"/>
      <c r="H546" s="52"/>
      <c r="I546" s="52"/>
    </row>
    <row r="547" spans="1:9" s="53" customFormat="1">
      <c r="A547" s="49"/>
      <c r="B547" s="50"/>
      <c r="C547" s="51"/>
      <c r="D547" s="49"/>
      <c r="E547" s="52"/>
      <c r="F547" s="52"/>
      <c r="G547" s="52"/>
      <c r="H547" s="52"/>
      <c r="I547" s="52"/>
    </row>
    <row r="548" spans="1:9" s="53" customFormat="1">
      <c r="A548" s="49"/>
      <c r="B548" s="50"/>
      <c r="C548" s="51"/>
      <c r="D548" s="49"/>
      <c r="E548" s="52"/>
      <c r="F548" s="52"/>
      <c r="G548" s="52"/>
      <c r="H548" s="52"/>
      <c r="I548" s="52"/>
    </row>
    <row r="549" spans="1:9" s="53" customFormat="1">
      <c r="A549" s="49"/>
      <c r="B549" s="50"/>
      <c r="C549" s="51"/>
      <c r="D549" s="49"/>
      <c r="E549" s="52"/>
      <c r="F549" s="52"/>
      <c r="G549" s="52"/>
      <c r="H549" s="52"/>
      <c r="I549" s="52"/>
    </row>
    <row r="550" spans="1:9" s="53" customFormat="1">
      <c r="A550" s="49"/>
      <c r="B550" s="50"/>
      <c r="C550" s="51"/>
      <c r="D550" s="49"/>
      <c r="E550" s="52"/>
      <c r="F550" s="52"/>
      <c r="G550" s="52"/>
      <c r="H550" s="52"/>
      <c r="I550" s="52"/>
    </row>
    <row r="551" spans="1:9" s="53" customFormat="1">
      <c r="A551" s="49"/>
      <c r="B551" s="50"/>
      <c r="C551" s="51"/>
      <c r="D551" s="49"/>
      <c r="E551" s="52"/>
      <c r="F551" s="52"/>
      <c r="G551" s="52"/>
      <c r="H551" s="52"/>
      <c r="I551" s="52"/>
    </row>
    <row r="552" spans="1:9" s="53" customFormat="1">
      <c r="A552" s="49"/>
      <c r="B552" s="50"/>
      <c r="C552" s="51"/>
      <c r="D552" s="49"/>
      <c r="E552" s="52"/>
      <c r="F552" s="52"/>
      <c r="G552" s="52"/>
      <c r="H552" s="52"/>
      <c r="I552" s="52"/>
    </row>
    <row r="553" spans="1:9" s="53" customFormat="1">
      <c r="A553" s="49"/>
      <c r="B553" s="50"/>
      <c r="C553" s="51"/>
      <c r="D553" s="49"/>
      <c r="E553" s="52"/>
      <c r="F553" s="52"/>
      <c r="G553" s="52"/>
      <c r="H553" s="52"/>
      <c r="I553" s="52"/>
    </row>
    <row r="554" spans="1:9" s="53" customFormat="1">
      <c r="A554" s="49"/>
      <c r="B554" s="50"/>
      <c r="C554" s="51"/>
      <c r="D554" s="49"/>
      <c r="E554" s="52"/>
      <c r="F554" s="52"/>
      <c r="G554" s="52"/>
      <c r="H554" s="52"/>
      <c r="I554" s="52"/>
    </row>
    <row r="555" spans="1:9" s="53" customFormat="1">
      <c r="A555" s="49"/>
      <c r="B555" s="50"/>
      <c r="C555" s="51"/>
      <c r="D555" s="49"/>
      <c r="E555" s="52"/>
      <c r="F555" s="52"/>
      <c r="G555" s="52"/>
      <c r="H555" s="52"/>
      <c r="I555" s="52"/>
    </row>
    <row r="556" spans="1:9" s="53" customFormat="1">
      <c r="A556" s="49"/>
      <c r="B556" s="50"/>
      <c r="C556" s="51"/>
      <c r="D556" s="49"/>
      <c r="E556" s="52"/>
      <c r="F556" s="52"/>
      <c r="G556" s="52"/>
      <c r="H556" s="52"/>
      <c r="I556" s="52"/>
    </row>
    <row r="557" spans="1:9" s="53" customFormat="1">
      <c r="A557" s="49"/>
      <c r="B557" s="50"/>
      <c r="C557" s="51"/>
      <c r="D557" s="49"/>
      <c r="E557" s="52"/>
      <c r="F557" s="52"/>
      <c r="G557" s="52"/>
      <c r="H557" s="52"/>
      <c r="I557" s="52"/>
    </row>
    <row r="558" spans="1:9" s="53" customFormat="1">
      <c r="A558" s="49"/>
      <c r="B558" s="50"/>
      <c r="C558" s="51"/>
      <c r="D558" s="49"/>
      <c r="E558" s="52"/>
      <c r="F558" s="52"/>
      <c r="G558" s="52"/>
      <c r="H558" s="52"/>
      <c r="I558" s="52"/>
    </row>
    <row r="559" spans="1:9" s="53" customFormat="1">
      <c r="A559" s="49"/>
      <c r="B559" s="50"/>
      <c r="C559" s="51"/>
      <c r="D559" s="49"/>
      <c r="E559" s="52"/>
      <c r="F559" s="52"/>
      <c r="G559" s="52"/>
      <c r="H559" s="52"/>
      <c r="I559" s="52"/>
    </row>
    <row r="560" spans="1:9" s="53" customFormat="1">
      <c r="A560" s="49"/>
      <c r="B560" s="50"/>
      <c r="C560" s="51"/>
      <c r="D560" s="49"/>
      <c r="E560" s="52"/>
      <c r="F560" s="52"/>
      <c r="G560" s="52"/>
      <c r="H560" s="52"/>
      <c r="I560" s="52"/>
    </row>
    <row r="561" spans="1:9" s="53" customFormat="1">
      <c r="A561" s="49"/>
      <c r="B561" s="50"/>
      <c r="C561" s="51"/>
      <c r="D561" s="49"/>
      <c r="E561" s="52"/>
      <c r="F561" s="52"/>
      <c r="G561" s="52"/>
      <c r="H561" s="52"/>
      <c r="I561" s="52"/>
    </row>
    <row r="562" spans="1:9" s="53" customFormat="1">
      <c r="A562" s="49"/>
      <c r="B562" s="50"/>
      <c r="C562" s="51"/>
      <c r="D562" s="49"/>
      <c r="E562" s="52"/>
      <c r="F562" s="52"/>
      <c r="G562" s="52"/>
      <c r="H562" s="52"/>
      <c r="I562" s="52"/>
    </row>
    <row r="563" spans="1:9" s="53" customFormat="1">
      <c r="A563" s="49"/>
      <c r="B563" s="50"/>
      <c r="C563" s="51"/>
      <c r="D563" s="49"/>
      <c r="E563" s="52"/>
      <c r="F563" s="52"/>
      <c r="G563" s="52"/>
      <c r="H563" s="52"/>
      <c r="I563" s="52"/>
    </row>
    <row r="564" spans="1:9" s="53" customFormat="1">
      <c r="A564" s="49"/>
      <c r="B564" s="50"/>
      <c r="C564" s="51"/>
      <c r="D564" s="49"/>
      <c r="E564" s="52"/>
      <c r="F564" s="52"/>
      <c r="G564" s="52"/>
      <c r="H564" s="52"/>
      <c r="I564" s="52"/>
    </row>
    <row r="565" spans="1:9" s="53" customFormat="1">
      <c r="A565" s="49"/>
      <c r="B565" s="50"/>
      <c r="C565" s="51"/>
      <c r="D565" s="49"/>
      <c r="E565" s="52"/>
      <c r="F565" s="52"/>
      <c r="G565" s="52"/>
      <c r="H565" s="52"/>
      <c r="I565" s="52"/>
    </row>
    <row r="566" spans="1:9" s="53" customFormat="1">
      <c r="A566" s="49"/>
      <c r="B566" s="50"/>
      <c r="C566" s="51"/>
      <c r="D566" s="49"/>
      <c r="E566" s="52"/>
      <c r="F566" s="52"/>
      <c r="G566" s="52"/>
      <c r="H566" s="52"/>
      <c r="I566" s="52"/>
    </row>
    <row r="567" spans="1:9" s="53" customFormat="1">
      <c r="A567" s="49"/>
      <c r="B567" s="50"/>
      <c r="C567" s="51"/>
      <c r="D567" s="49"/>
      <c r="E567" s="52"/>
      <c r="F567" s="52"/>
      <c r="G567" s="52"/>
      <c r="H567" s="52"/>
      <c r="I567" s="52"/>
    </row>
    <row r="568" spans="1:9" s="53" customFormat="1">
      <c r="A568" s="49"/>
      <c r="B568" s="50"/>
      <c r="C568" s="51"/>
      <c r="D568" s="49"/>
      <c r="E568" s="52"/>
      <c r="F568" s="52"/>
      <c r="G568" s="52"/>
      <c r="H568" s="52"/>
      <c r="I568" s="52"/>
    </row>
    <row r="569" spans="1:9" s="53" customFormat="1">
      <c r="A569" s="49"/>
      <c r="B569" s="50"/>
      <c r="C569" s="51"/>
      <c r="D569" s="49"/>
      <c r="E569" s="52"/>
      <c r="F569" s="52"/>
      <c r="G569" s="52"/>
      <c r="H569" s="52"/>
      <c r="I569" s="52"/>
    </row>
    <row r="570" spans="1:9" s="53" customFormat="1">
      <c r="A570" s="49"/>
      <c r="B570" s="50"/>
      <c r="C570" s="51"/>
      <c r="D570" s="49"/>
      <c r="E570" s="52"/>
      <c r="F570" s="52"/>
      <c r="G570" s="52"/>
      <c r="H570" s="52"/>
      <c r="I570" s="52"/>
    </row>
    <row r="571" spans="1:9" s="53" customFormat="1">
      <c r="A571" s="49"/>
      <c r="B571" s="50"/>
      <c r="C571" s="51"/>
      <c r="D571" s="49"/>
      <c r="E571" s="52"/>
      <c r="F571" s="52"/>
      <c r="G571" s="52"/>
      <c r="H571" s="52"/>
      <c r="I571" s="52"/>
    </row>
    <row r="572" spans="1:9" s="53" customFormat="1">
      <c r="A572" s="49"/>
      <c r="B572" s="50"/>
      <c r="C572" s="51"/>
      <c r="D572" s="49"/>
      <c r="E572" s="52"/>
      <c r="F572" s="52"/>
      <c r="G572" s="52"/>
      <c r="H572" s="52"/>
      <c r="I572" s="52"/>
    </row>
    <row r="573" spans="1:9" s="53" customFormat="1">
      <c r="A573" s="49"/>
      <c r="B573" s="50"/>
      <c r="C573" s="51"/>
      <c r="D573" s="49"/>
      <c r="E573" s="52"/>
      <c r="F573" s="52"/>
      <c r="G573" s="52"/>
      <c r="H573" s="52"/>
      <c r="I573" s="52"/>
    </row>
    <row r="574" spans="1:9" s="53" customFormat="1">
      <c r="A574" s="49"/>
      <c r="B574" s="50"/>
      <c r="C574" s="51"/>
      <c r="D574" s="49"/>
      <c r="E574" s="52"/>
      <c r="F574" s="52"/>
      <c r="G574" s="52"/>
      <c r="H574" s="52"/>
      <c r="I574" s="52"/>
    </row>
    <row r="575" spans="1:9" s="53" customFormat="1">
      <c r="A575" s="49"/>
      <c r="B575" s="50"/>
      <c r="C575" s="51"/>
      <c r="D575" s="49"/>
      <c r="E575" s="52"/>
      <c r="F575" s="52"/>
      <c r="G575" s="52"/>
      <c r="H575" s="52"/>
      <c r="I575" s="52"/>
    </row>
    <row r="576" spans="1:9" s="53" customFormat="1">
      <c r="A576" s="49"/>
      <c r="B576" s="50"/>
      <c r="C576" s="51"/>
      <c r="D576" s="49"/>
      <c r="E576" s="52"/>
      <c r="F576" s="52"/>
      <c r="G576" s="52"/>
      <c r="H576" s="52"/>
      <c r="I576" s="52"/>
    </row>
    <row r="577" spans="1:9" s="53" customFormat="1">
      <c r="A577" s="49"/>
      <c r="B577" s="50"/>
      <c r="C577" s="51"/>
      <c r="D577" s="49"/>
      <c r="E577" s="52"/>
      <c r="F577" s="52"/>
      <c r="G577" s="52"/>
      <c r="H577" s="52"/>
      <c r="I577" s="52"/>
    </row>
    <row r="578" spans="1:9" s="53" customFormat="1">
      <c r="A578" s="49"/>
      <c r="B578" s="50"/>
      <c r="C578" s="51"/>
      <c r="D578" s="49"/>
      <c r="E578" s="52"/>
      <c r="F578" s="52"/>
      <c r="G578" s="52"/>
      <c r="H578" s="52"/>
      <c r="I578" s="52"/>
    </row>
    <row r="579" spans="1:9" s="53" customFormat="1">
      <c r="A579" s="49"/>
      <c r="B579" s="50"/>
      <c r="C579" s="51"/>
      <c r="D579" s="49"/>
      <c r="E579" s="52"/>
      <c r="F579" s="52"/>
      <c r="G579" s="52"/>
      <c r="H579" s="52"/>
      <c r="I579" s="52"/>
    </row>
    <row r="580" spans="1:9" s="53" customFormat="1">
      <c r="A580" s="49"/>
      <c r="B580" s="50"/>
      <c r="C580" s="51"/>
      <c r="D580" s="49"/>
      <c r="E580" s="52"/>
      <c r="F580" s="52"/>
      <c r="G580" s="52"/>
      <c r="H580" s="52"/>
      <c r="I580" s="52"/>
    </row>
    <row r="581" spans="1:9" s="53" customFormat="1">
      <c r="A581" s="49"/>
      <c r="B581" s="50"/>
      <c r="C581" s="51"/>
      <c r="D581" s="49"/>
      <c r="E581" s="52"/>
      <c r="F581" s="52"/>
      <c r="G581" s="52"/>
      <c r="H581" s="52"/>
      <c r="I581" s="52"/>
    </row>
    <row r="582" spans="1:9" s="53" customFormat="1">
      <c r="A582" s="49"/>
      <c r="B582" s="50"/>
      <c r="C582" s="51"/>
      <c r="D582" s="49"/>
      <c r="E582" s="52"/>
      <c r="F582" s="52"/>
      <c r="G582" s="52"/>
      <c r="H582" s="52"/>
      <c r="I582" s="52"/>
    </row>
    <row r="583" spans="1:9" s="53" customFormat="1">
      <c r="A583" s="49"/>
      <c r="B583" s="50"/>
      <c r="C583" s="51"/>
      <c r="D583" s="49"/>
      <c r="E583" s="52"/>
      <c r="F583" s="52"/>
      <c r="G583" s="52"/>
      <c r="H583" s="52"/>
      <c r="I583" s="52"/>
    </row>
    <row r="584" spans="1:9" s="53" customFormat="1">
      <c r="A584" s="49"/>
      <c r="B584" s="50"/>
      <c r="C584" s="51"/>
      <c r="D584" s="49"/>
      <c r="E584" s="52"/>
      <c r="F584" s="52"/>
      <c r="G584" s="52"/>
      <c r="H584" s="52"/>
      <c r="I584" s="52"/>
    </row>
    <row r="585" spans="1:9" s="53" customFormat="1">
      <c r="A585" s="49"/>
      <c r="B585" s="50"/>
      <c r="C585" s="51"/>
      <c r="D585" s="49"/>
      <c r="E585" s="52"/>
      <c r="F585" s="52"/>
      <c r="G585" s="52"/>
      <c r="H585" s="52"/>
      <c r="I585" s="52"/>
    </row>
    <row r="586" spans="1:9" s="53" customFormat="1">
      <c r="A586" s="49"/>
      <c r="B586" s="50"/>
      <c r="C586" s="51"/>
      <c r="D586" s="49"/>
      <c r="E586" s="52"/>
      <c r="F586" s="52"/>
      <c r="G586" s="52"/>
      <c r="H586" s="52"/>
      <c r="I586" s="52"/>
    </row>
    <row r="587" spans="1:9" s="53" customFormat="1">
      <c r="A587" s="49"/>
      <c r="B587" s="50"/>
      <c r="C587" s="51"/>
      <c r="D587" s="49"/>
      <c r="E587" s="52"/>
      <c r="F587" s="52"/>
      <c r="G587" s="52"/>
      <c r="H587" s="52"/>
      <c r="I587" s="52"/>
    </row>
    <row r="588" spans="1:9" s="53" customFormat="1">
      <c r="A588" s="49"/>
      <c r="B588" s="50"/>
      <c r="C588" s="51"/>
      <c r="D588" s="49"/>
      <c r="E588" s="52"/>
      <c r="F588" s="52"/>
      <c r="G588" s="52"/>
      <c r="H588" s="52"/>
      <c r="I588" s="52"/>
    </row>
    <row r="589" spans="1:9" s="53" customFormat="1">
      <c r="A589" s="49"/>
      <c r="B589" s="50"/>
      <c r="C589" s="51"/>
      <c r="D589" s="49"/>
      <c r="E589" s="52"/>
      <c r="F589" s="52"/>
      <c r="G589" s="52"/>
      <c r="H589" s="52"/>
      <c r="I589" s="52"/>
    </row>
    <row r="590" spans="1:9" s="53" customFormat="1">
      <c r="A590" s="49"/>
      <c r="B590" s="50"/>
      <c r="C590" s="51"/>
      <c r="D590" s="49"/>
      <c r="E590" s="52"/>
      <c r="F590" s="52"/>
      <c r="G590" s="52"/>
      <c r="H590" s="52"/>
      <c r="I590" s="52"/>
    </row>
    <row r="591" spans="1:9" s="53" customFormat="1">
      <c r="A591" s="49"/>
      <c r="B591" s="50"/>
      <c r="C591" s="51"/>
      <c r="D591" s="49"/>
      <c r="E591" s="52"/>
      <c r="F591" s="52"/>
      <c r="G591" s="52"/>
      <c r="H591" s="52"/>
      <c r="I591" s="52"/>
    </row>
    <row r="592" spans="1:9" s="53" customFormat="1">
      <c r="A592" s="49"/>
      <c r="B592" s="50"/>
      <c r="C592" s="51"/>
      <c r="D592" s="49"/>
      <c r="E592" s="52"/>
      <c r="F592" s="52"/>
      <c r="G592" s="52"/>
      <c r="H592" s="52"/>
      <c r="I592" s="52"/>
    </row>
    <row r="593" spans="1:9" s="53" customFormat="1">
      <c r="A593" s="49"/>
      <c r="B593" s="50"/>
      <c r="C593" s="51"/>
      <c r="D593" s="49"/>
      <c r="E593" s="52"/>
      <c r="F593" s="52"/>
      <c r="G593" s="52"/>
      <c r="H593" s="52"/>
      <c r="I593" s="52"/>
    </row>
    <row r="594" spans="1:9" s="53" customFormat="1">
      <c r="A594" s="49"/>
      <c r="B594" s="50"/>
      <c r="C594" s="51"/>
      <c r="D594" s="49"/>
      <c r="E594" s="52"/>
      <c r="F594" s="52"/>
      <c r="G594" s="52"/>
      <c r="H594" s="52"/>
      <c r="I594" s="52"/>
    </row>
    <row r="595" spans="1:9" s="53" customFormat="1">
      <c r="A595" s="49"/>
      <c r="B595" s="50"/>
      <c r="C595" s="51"/>
      <c r="D595" s="49"/>
      <c r="E595" s="52"/>
      <c r="F595" s="52"/>
      <c r="G595" s="52"/>
      <c r="H595" s="52"/>
      <c r="I595" s="52"/>
    </row>
    <row r="596" spans="1:9" s="53" customFormat="1">
      <c r="A596" s="49"/>
      <c r="B596" s="50"/>
      <c r="C596" s="51"/>
      <c r="D596" s="49"/>
      <c r="E596" s="52"/>
      <c r="F596" s="52"/>
      <c r="G596" s="52"/>
      <c r="H596" s="52"/>
      <c r="I596" s="52"/>
    </row>
    <row r="597" spans="1:9" s="53" customFormat="1">
      <c r="A597" s="49"/>
      <c r="B597" s="50"/>
      <c r="C597" s="51"/>
      <c r="D597" s="49"/>
      <c r="E597" s="52"/>
      <c r="F597" s="52"/>
      <c r="G597" s="52"/>
      <c r="H597" s="52"/>
      <c r="I597" s="52"/>
    </row>
    <row r="598" spans="1:9" s="53" customFormat="1">
      <c r="A598" s="49"/>
      <c r="B598" s="50"/>
      <c r="C598" s="51"/>
      <c r="D598" s="49"/>
      <c r="E598" s="52"/>
      <c r="F598" s="52"/>
      <c r="G598" s="52"/>
      <c r="H598" s="52"/>
      <c r="I598" s="52"/>
    </row>
    <row r="599" spans="1:9" s="53" customFormat="1">
      <c r="A599" s="49"/>
      <c r="B599" s="50"/>
      <c r="C599" s="51"/>
      <c r="D599" s="49"/>
      <c r="E599" s="52"/>
      <c r="F599" s="52"/>
      <c r="G599" s="52"/>
      <c r="H599" s="52"/>
      <c r="I599" s="52"/>
    </row>
    <row r="600" spans="1:9" s="53" customFormat="1">
      <c r="A600" s="49"/>
      <c r="B600" s="50"/>
      <c r="C600" s="51"/>
      <c r="D600" s="49"/>
      <c r="E600" s="52"/>
      <c r="F600" s="52"/>
      <c r="G600" s="52"/>
      <c r="H600" s="52"/>
      <c r="I600" s="52"/>
    </row>
    <row r="601" spans="1:9" s="53" customFormat="1">
      <c r="A601" s="49"/>
      <c r="B601" s="50"/>
      <c r="C601" s="51"/>
      <c r="D601" s="49"/>
      <c r="E601" s="52"/>
      <c r="F601" s="52"/>
      <c r="G601" s="52"/>
      <c r="H601" s="52"/>
      <c r="I601" s="52"/>
    </row>
    <row r="602" spans="1:9" s="53" customFormat="1">
      <c r="A602" s="49"/>
      <c r="B602" s="50"/>
      <c r="C602" s="51"/>
      <c r="D602" s="49"/>
      <c r="E602" s="52"/>
      <c r="F602" s="52"/>
      <c r="G602" s="52"/>
      <c r="H602" s="52"/>
      <c r="I602" s="52"/>
    </row>
    <row r="603" spans="1:9" s="53" customFormat="1">
      <c r="A603" s="49"/>
      <c r="B603" s="50"/>
      <c r="C603" s="51"/>
      <c r="D603" s="49"/>
      <c r="E603" s="52"/>
      <c r="F603" s="52"/>
      <c r="G603" s="52"/>
      <c r="H603" s="52"/>
      <c r="I603" s="52"/>
    </row>
    <row r="604" spans="1:9" s="53" customFormat="1">
      <c r="A604" s="49"/>
      <c r="B604" s="50"/>
      <c r="C604" s="51"/>
      <c r="D604" s="49"/>
      <c r="E604" s="52"/>
      <c r="F604" s="52"/>
      <c r="G604" s="52"/>
      <c r="H604" s="52"/>
      <c r="I604" s="52"/>
    </row>
    <row r="605" spans="1:9" s="53" customFormat="1">
      <c r="A605" s="49"/>
      <c r="B605" s="50"/>
      <c r="C605" s="51"/>
      <c r="D605" s="49"/>
      <c r="E605" s="52"/>
      <c r="F605" s="52"/>
      <c r="G605" s="52"/>
      <c r="H605" s="52"/>
      <c r="I605" s="52"/>
    </row>
    <row r="606" spans="1:9" s="53" customFormat="1">
      <c r="A606" s="49"/>
      <c r="B606" s="50"/>
      <c r="C606" s="51"/>
      <c r="D606" s="49"/>
      <c r="E606" s="52"/>
      <c r="F606" s="52"/>
      <c r="G606" s="52"/>
      <c r="H606" s="52"/>
      <c r="I606" s="52"/>
    </row>
    <row r="607" spans="1:9" s="53" customFormat="1">
      <c r="A607" s="49"/>
      <c r="B607" s="50"/>
      <c r="C607" s="51"/>
      <c r="D607" s="49"/>
      <c r="E607" s="52"/>
      <c r="F607" s="52"/>
      <c r="G607" s="52"/>
      <c r="H607" s="52"/>
      <c r="I607" s="52"/>
    </row>
    <row r="608" spans="1:9" s="53" customFormat="1">
      <c r="A608" s="49"/>
      <c r="B608" s="50"/>
      <c r="C608" s="51"/>
      <c r="D608" s="49"/>
      <c r="E608" s="52"/>
      <c r="F608" s="52"/>
      <c r="G608" s="52"/>
      <c r="H608" s="52"/>
      <c r="I608" s="52"/>
    </row>
    <row r="609" spans="1:9" s="53" customFormat="1">
      <c r="A609" s="49"/>
      <c r="B609" s="50"/>
      <c r="C609" s="51"/>
      <c r="D609" s="49"/>
      <c r="E609" s="52"/>
      <c r="F609" s="52"/>
      <c r="G609" s="52"/>
      <c r="H609" s="52"/>
      <c r="I609" s="52"/>
    </row>
    <row r="610" spans="1:9" s="53" customFormat="1">
      <c r="A610" s="49"/>
      <c r="B610" s="50"/>
      <c r="C610" s="51"/>
      <c r="D610" s="49"/>
      <c r="E610" s="52"/>
      <c r="F610" s="52"/>
      <c r="G610" s="52"/>
      <c r="H610" s="52"/>
      <c r="I610" s="52"/>
    </row>
    <row r="611" spans="1:9" s="53" customFormat="1">
      <c r="A611" s="49"/>
      <c r="B611" s="50"/>
      <c r="C611" s="51"/>
      <c r="D611" s="49"/>
      <c r="E611" s="52"/>
      <c r="F611" s="52"/>
      <c r="G611" s="52"/>
      <c r="H611" s="52"/>
      <c r="I611" s="52"/>
    </row>
    <row r="612" spans="1:9" s="53" customFormat="1">
      <c r="A612" s="49"/>
      <c r="B612" s="50"/>
      <c r="C612" s="51"/>
      <c r="D612" s="49"/>
      <c r="E612" s="52"/>
      <c r="F612" s="52"/>
      <c r="G612" s="52"/>
      <c r="H612" s="52"/>
      <c r="I612" s="52"/>
    </row>
    <row r="613" spans="1:9" s="53" customFormat="1">
      <c r="A613" s="49"/>
      <c r="B613" s="50"/>
      <c r="C613" s="51"/>
      <c r="D613" s="49"/>
      <c r="E613" s="52"/>
      <c r="F613" s="52"/>
      <c r="G613" s="52"/>
      <c r="H613" s="52"/>
      <c r="I613" s="52"/>
    </row>
    <row r="614" spans="1:9" s="53" customFormat="1">
      <c r="A614" s="49"/>
      <c r="B614" s="50"/>
      <c r="C614" s="51"/>
      <c r="D614" s="49"/>
      <c r="E614" s="52"/>
      <c r="F614" s="52"/>
      <c r="G614" s="52"/>
      <c r="H614" s="52"/>
      <c r="I614" s="52"/>
    </row>
    <row r="615" spans="1:9" s="53" customFormat="1">
      <c r="A615" s="49"/>
      <c r="B615" s="50"/>
      <c r="C615" s="51"/>
      <c r="D615" s="49"/>
      <c r="E615" s="52"/>
      <c r="F615" s="52"/>
      <c r="G615" s="52"/>
      <c r="H615" s="52"/>
      <c r="I615" s="52"/>
    </row>
    <row r="616" spans="1:9" s="53" customFormat="1">
      <c r="A616" s="49"/>
      <c r="B616" s="50"/>
      <c r="C616" s="51"/>
      <c r="D616" s="49"/>
      <c r="E616" s="52"/>
      <c r="F616" s="52"/>
      <c r="G616" s="52"/>
      <c r="H616" s="52"/>
      <c r="I616" s="52"/>
    </row>
    <row r="617" spans="1:9" s="53" customFormat="1">
      <c r="A617" s="49"/>
      <c r="B617" s="50"/>
      <c r="C617" s="51"/>
      <c r="D617" s="49"/>
      <c r="E617" s="52"/>
      <c r="F617" s="52"/>
      <c r="G617" s="52"/>
      <c r="H617" s="52"/>
      <c r="I617" s="52"/>
    </row>
    <row r="618" spans="1:9" s="53" customFormat="1">
      <c r="A618" s="49"/>
      <c r="B618" s="50"/>
      <c r="C618" s="51"/>
      <c r="D618" s="49"/>
      <c r="E618" s="52"/>
      <c r="F618" s="52"/>
      <c r="G618" s="52"/>
      <c r="H618" s="52"/>
      <c r="I618" s="52"/>
    </row>
    <row r="619" spans="1:9" s="53" customFormat="1">
      <c r="A619" s="49"/>
      <c r="B619" s="50"/>
      <c r="C619" s="51"/>
      <c r="D619" s="49"/>
      <c r="E619" s="52"/>
      <c r="F619" s="52"/>
      <c r="G619" s="52"/>
      <c r="H619" s="52"/>
      <c r="I619" s="52"/>
    </row>
    <row r="620" spans="1:9" s="53" customFormat="1">
      <c r="A620" s="49"/>
      <c r="B620" s="50"/>
      <c r="C620" s="51"/>
      <c r="D620" s="49"/>
      <c r="E620" s="52"/>
      <c r="F620" s="52"/>
      <c r="G620" s="52"/>
      <c r="H620" s="52"/>
      <c r="I620" s="52"/>
    </row>
    <row r="621" spans="1:9" s="53" customFormat="1">
      <c r="A621" s="49"/>
      <c r="B621" s="50"/>
      <c r="C621" s="51"/>
      <c r="D621" s="49"/>
      <c r="E621" s="52"/>
      <c r="F621" s="52"/>
      <c r="G621" s="52"/>
      <c r="H621" s="52"/>
      <c r="I621" s="52"/>
    </row>
    <row r="622" spans="1:9" s="53" customFormat="1">
      <c r="A622" s="49"/>
      <c r="B622" s="50"/>
      <c r="C622" s="51"/>
      <c r="D622" s="49"/>
      <c r="E622" s="52"/>
      <c r="F622" s="52"/>
      <c r="G622" s="52"/>
      <c r="H622" s="52"/>
      <c r="I622" s="52"/>
    </row>
    <row r="623" spans="1:9" s="53" customFormat="1">
      <c r="A623" s="49"/>
      <c r="B623" s="50"/>
      <c r="C623" s="51"/>
      <c r="D623" s="49"/>
      <c r="E623" s="52"/>
      <c r="F623" s="52"/>
      <c r="G623" s="52"/>
      <c r="H623" s="52"/>
      <c r="I623" s="52"/>
    </row>
    <row r="624" spans="1:9" s="53" customFormat="1">
      <c r="A624" s="49"/>
      <c r="B624" s="50"/>
      <c r="C624" s="51"/>
      <c r="D624" s="49"/>
      <c r="E624" s="52"/>
      <c r="F624" s="52"/>
      <c r="G624" s="52"/>
      <c r="H624" s="52"/>
      <c r="I624" s="52"/>
    </row>
    <row r="625" spans="1:9" s="53" customFormat="1">
      <c r="A625" s="49"/>
      <c r="B625" s="50"/>
      <c r="C625" s="51"/>
      <c r="D625" s="49"/>
      <c r="E625" s="52"/>
      <c r="F625" s="52"/>
      <c r="G625" s="52"/>
      <c r="H625" s="52"/>
      <c r="I625" s="52"/>
    </row>
    <row r="626" spans="1:9" s="53" customFormat="1">
      <c r="A626" s="49"/>
      <c r="B626" s="50"/>
      <c r="C626" s="51"/>
      <c r="D626" s="49"/>
      <c r="E626" s="52"/>
      <c r="F626" s="52"/>
      <c r="G626" s="52"/>
      <c r="H626" s="52"/>
      <c r="I626" s="52"/>
    </row>
    <row r="627" spans="1:9" s="53" customFormat="1">
      <c r="A627" s="49"/>
      <c r="B627" s="50"/>
      <c r="C627" s="51"/>
      <c r="D627" s="49"/>
      <c r="E627" s="52"/>
      <c r="F627" s="52"/>
      <c r="G627" s="52"/>
      <c r="H627" s="52"/>
      <c r="I627" s="52"/>
    </row>
    <row r="628" spans="1:9" s="53" customFormat="1">
      <c r="A628" s="49"/>
      <c r="B628" s="50"/>
      <c r="C628" s="51"/>
      <c r="D628" s="49"/>
      <c r="E628" s="52"/>
      <c r="F628" s="52"/>
      <c r="G628" s="52"/>
      <c r="H628" s="52"/>
      <c r="I628" s="52"/>
    </row>
    <row r="629" spans="1:9" s="53" customFormat="1">
      <c r="A629" s="49"/>
      <c r="B629" s="50"/>
      <c r="C629" s="51"/>
      <c r="D629" s="49"/>
      <c r="E629" s="52"/>
      <c r="F629" s="52"/>
      <c r="G629" s="52"/>
      <c r="H629" s="52"/>
      <c r="I629" s="52"/>
    </row>
    <row r="630" spans="1:9" s="53" customFormat="1">
      <c r="A630" s="49"/>
      <c r="B630" s="50"/>
      <c r="C630" s="51"/>
      <c r="D630" s="49"/>
      <c r="E630" s="52"/>
      <c r="F630" s="52"/>
      <c r="G630" s="52"/>
      <c r="H630" s="52"/>
      <c r="I630" s="52"/>
    </row>
    <row r="631" spans="1:9" s="53" customFormat="1">
      <c r="A631" s="49"/>
      <c r="B631" s="50"/>
      <c r="C631" s="51"/>
      <c r="D631" s="49"/>
      <c r="E631" s="52"/>
      <c r="F631" s="52"/>
      <c r="G631" s="52"/>
      <c r="H631" s="52"/>
      <c r="I631" s="52"/>
    </row>
    <row r="632" spans="1:9" s="53" customFormat="1">
      <c r="A632" s="49"/>
      <c r="B632" s="50"/>
      <c r="C632" s="51"/>
      <c r="D632" s="49"/>
      <c r="E632" s="52"/>
      <c r="F632" s="52"/>
      <c r="G632" s="52"/>
      <c r="H632" s="52"/>
      <c r="I632" s="52"/>
    </row>
    <row r="633" spans="1:9" s="53" customFormat="1">
      <c r="A633" s="49"/>
      <c r="B633" s="50"/>
      <c r="C633" s="51"/>
      <c r="D633" s="49"/>
      <c r="E633" s="52"/>
      <c r="F633" s="52"/>
      <c r="G633" s="52"/>
      <c r="H633" s="52"/>
      <c r="I633" s="52"/>
    </row>
    <row r="634" spans="1:9" s="53" customFormat="1">
      <c r="A634" s="49"/>
      <c r="B634" s="50"/>
      <c r="C634" s="51"/>
      <c r="D634" s="49"/>
      <c r="E634" s="52"/>
      <c r="F634" s="52"/>
      <c r="G634" s="52"/>
      <c r="H634" s="52"/>
      <c r="I634" s="52"/>
    </row>
    <row r="635" spans="1:9" s="53" customFormat="1">
      <c r="A635" s="49"/>
      <c r="B635" s="50"/>
      <c r="C635" s="51"/>
      <c r="D635" s="49"/>
      <c r="E635" s="52"/>
      <c r="F635" s="52"/>
      <c r="G635" s="52"/>
      <c r="H635" s="52"/>
      <c r="I635" s="52"/>
    </row>
    <row r="636" spans="1:9" s="53" customFormat="1">
      <c r="A636" s="49"/>
      <c r="B636" s="50"/>
      <c r="C636" s="51"/>
      <c r="D636" s="49"/>
      <c r="E636" s="52"/>
      <c r="F636" s="52"/>
      <c r="G636" s="52"/>
      <c r="H636" s="52"/>
      <c r="I636" s="52"/>
    </row>
    <row r="637" spans="1:9" s="53" customFormat="1">
      <c r="A637" s="49"/>
      <c r="B637" s="50"/>
      <c r="C637" s="51"/>
      <c r="D637" s="49"/>
      <c r="E637" s="52"/>
      <c r="F637" s="52"/>
      <c r="G637" s="52"/>
      <c r="H637" s="52"/>
      <c r="I637" s="52"/>
    </row>
    <row r="638" spans="1:9" s="53" customFormat="1">
      <c r="A638" s="49"/>
      <c r="B638" s="50"/>
      <c r="C638" s="51"/>
      <c r="D638" s="49"/>
      <c r="E638" s="52"/>
      <c r="F638" s="52"/>
      <c r="G638" s="52"/>
      <c r="H638" s="52"/>
      <c r="I638" s="52"/>
    </row>
    <row r="639" spans="1:9" s="53" customFormat="1">
      <c r="A639" s="49"/>
      <c r="B639" s="50"/>
      <c r="C639" s="51"/>
      <c r="D639" s="49"/>
      <c r="E639" s="52"/>
      <c r="F639" s="52"/>
      <c r="G639" s="52"/>
      <c r="H639" s="52"/>
      <c r="I639" s="52"/>
    </row>
    <row r="640" spans="1:9" s="53" customFormat="1">
      <c r="A640" s="49"/>
      <c r="B640" s="50"/>
      <c r="C640" s="51"/>
      <c r="D640" s="49"/>
      <c r="E640" s="52"/>
      <c r="F640" s="52"/>
      <c r="G640" s="52"/>
      <c r="H640" s="52"/>
      <c r="I640" s="52"/>
    </row>
    <row r="641" spans="1:9" s="53" customFormat="1">
      <c r="A641" s="49"/>
      <c r="B641" s="50"/>
      <c r="C641" s="51"/>
      <c r="D641" s="49"/>
      <c r="E641" s="52"/>
      <c r="F641" s="52"/>
      <c r="G641" s="52"/>
      <c r="H641" s="52"/>
      <c r="I641" s="52"/>
    </row>
    <row r="642" spans="1:9" s="53" customFormat="1">
      <c r="A642" s="49"/>
      <c r="B642" s="50"/>
      <c r="C642" s="51"/>
      <c r="D642" s="49"/>
      <c r="E642" s="52"/>
      <c r="F642" s="52"/>
      <c r="G642" s="52"/>
      <c r="H642" s="52"/>
      <c r="I642" s="52"/>
    </row>
    <row r="643" spans="1:9" s="53" customFormat="1">
      <c r="A643" s="49"/>
      <c r="B643" s="50"/>
      <c r="C643" s="51"/>
      <c r="D643" s="49"/>
      <c r="E643" s="52"/>
      <c r="F643" s="52"/>
      <c r="G643" s="52"/>
      <c r="H643" s="52"/>
      <c r="I643" s="52"/>
    </row>
    <row r="644" spans="1:9" s="53" customFormat="1">
      <c r="A644" s="49"/>
      <c r="B644" s="50"/>
      <c r="C644" s="51"/>
      <c r="D644" s="49"/>
      <c r="E644" s="52"/>
      <c r="F644" s="52"/>
      <c r="G644" s="52"/>
      <c r="H644" s="52"/>
      <c r="I644" s="52"/>
    </row>
    <row r="645" spans="1:9" s="53" customFormat="1">
      <c r="A645" s="49"/>
      <c r="B645" s="50"/>
      <c r="C645" s="51"/>
      <c r="D645" s="49"/>
      <c r="E645" s="52"/>
      <c r="F645" s="52"/>
      <c r="G645" s="52"/>
      <c r="H645" s="52"/>
      <c r="I645" s="52"/>
    </row>
    <row r="646" spans="1:9" s="53" customFormat="1">
      <c r="A646" s="49"/>
      <c r="B646" s="50"/>
      <c r="C646" s="51"/>
      <c r="D646" s="49"/>
      <c r="E646" s="52"/>
      <c r="F646" s="52"/>
      <c r="G646" s="52"/>
      <c r="H646" s="52"/>
      <c r="I646" s="52"/>
    </row>
    <row r="647" spans="1:9" s="53" customFormat="1">
      <c r="A647" s="49"/>
      <c r="B647" s="50"/>
      <c r="C647" s="51"/>
      <c r="D647" s="49"/>
      <c r="E647" s="52"/>
      <c r="F647" s="52"/>
      <c r="G647" s="52"/>
      <c r="H647" s="52"/>
      <c r="I647" s="52"/>
    </row>
    <row r="648" spans="1:9" s="53" customFormat="1">
      <c r="A648" s="49"/>
      <c r="B648" s="50"/>
      <c r="C648" s="51"/>
      <c r="D648" s="49"/>
      <c r="E648" s="52"/>
      <c r="F648" s="52"/>
      <c r="G648" s="52"/>
      <c r="H648" s="52"/>
      <c r="I648" s="52"/>
    </row>
    <row r="649" spans="1:9" s="53" customFormat="1">
      <c r="A649" s="49"/>
      <c r="B649" s="50"/>
      <c r="C649" s="51"/>
      <c r="D649" s="49"/>
      <c r="E649" s="52"/>
      <c r="F649" s="52"/>
      <c r="G649" s="52"/>
      <c r="H649" s="52"/>
      <c r="I649" s="52"/>
    </row>
    <row r="650" spans="1:9" s="53" customFormat="1">
      <c r="A650" s="49"/>
      <c r="B650" s="50"/>
      <c r="C650" s="51"/>
      <c r="D650" s="49"/>
      <c r="E650" s="52"/>
      <c r="F650" s="52"/>
      <c r="G650" s="52"/>
      <c r="H650" s="52"/>
      <c r="I650" s="52"/>
    </row>
    <row r="651" spans="1:9" s="53" customFormat="1">
      <c r="A651" s="49"/>
      <c r="B651" s="50"/>
      <c r="C651" s="51"/>
      <c r="D651" s="49"/>
      <c r="E651" s="52"/>
      <c r="F651" s="52"/>
      <c r="G651" s="52"/>
      <c r="H651" s="52"/>
      <c r="I651" s="52"/>
    </row>
    <row r="652" spans="1:9" s="53" customFormat="1">
      <c r="A652" s="49"/>
      <c r="B652" s="50"/>
      <c r="C652" s="51"/>
      <c r="D652" s="49"/>
      <c r="E652" s="52"/>
      <c r="F652" s="52"/>
      <c r="G652" s="52"/>
      <c r="H652" s="52"/>
      <c r="I652" s="52"/>
    </row>
    <row r="653" spans="1:9" s="53" customFormat="1">
      <c r="A653" s="49"/>
      <c r="B653" s="50"/>
      <c r="C653" s="51"/>
      <c r="D653" s="49"/>
      <c r="E653" s="52"/>
      <c r="F653" s="52"/>
      <c r="G653" s="52"/>
      <c r="H653" s="52"/>
      <c r="I653" s="52"/>
    </row>
    <row r="654" spans="1:9" s="53" customFormat="1">
      <c r="A654" s="49"/>
      <c r="B654" s="50"/>
      <c r="C654" s="51"/>
      <c r="D654" s="49"/>
      <c r="E654" s="52"/>
      <c r="F654" s="52"/>
      <c r="G654" s="52"/>
      <c r="H654" s="52"/>
      <c r="I654" s="52"/>
    </row>
    <row r="655" spans="1:9" s="53" customFormat="1">
      <c r="A655" s="49"/>
      <c r="B655" s="50"/>
      <c r="C655" s="51"/>
      <c r="D655" s="49"/>
      <c r="E655" s="52"/>
      <c r="F655" s="52"/>
      <c r="G655" s="52"/>
      <c r="H655" s="52"/>
      <c r="I655" s="52"/>
    </row>
    <row r="656" spans="1:9" s="53" customFormat="1">
      <c r="A656" s="49"/>
      <c r="B656" s="50"/>
      <c r="C656" s="51"/>
      <c r="D656" s="49"/>
      <c r="E656" s="52"/>
      <c r="F656" s="52"/>
      <c r="G656" s="52"/>
      <c r="H656" s="52"/>
      <c r="I656" s="52"/>
    </row>
    <row r="657" spans="1:9" s="53" customFormat="1">
      <c r="A657" s="49"/>
      <c r="B657" s="50"/>
      <c r="C657" s="51"/>
      <c r="D657" s="49"/>
      <c r="E657" s="52"/>
      <c r="F657" s="52"/>
      <c r="G657" s="52"/>
      <c r="H657" s="52"/>
      <c r="I657" s="52"/>
    </row>
    <row r="658" spans="1:9" s="53" customFormat="1">
      <c r="A658" s="49"/>
      <c r="B658" s="50"/>
      <c r="C658" s="51"/>
      <c r="D658" s="49"/>
      <c r="E658" s="52"/>
      <c r="F658" s="52"/>
      <c r="G658" s="52"/>
      <c r="H658" s="52"/>
      <c r="I658" s="52"/>
    </row>
    <row r="659" spans="1:9" s="53" customFormat="1">
      <c r="A659" s="49"/>
      <c r="B659" s="50"/>
      <c r="C659" s="51"/>
      <c r="D659" s="49"/>
      <c r="E659" s="52"/>
      <c r="F659" s="52"/>
      <c r="G659" s="52"/>
      <c r="H659" s="52"/>
      <c r="I659" s="52"/>
    </row>
    <row r="660" spans="1:9" s="53" customFormat="1">
      <c r="A660" s="49"/>
      <c r="B660" s="50"/>
      <c r="C660" s="51"/>
      <c r="D660" s="49"/>
      <c r="E660" s="52"/>
      <c r="F660" s="52"/>
      <c r="G660" s="52"/>
      <c r="H660" s="52"/>
      <c r="I660" s="52"/>
    </row>
    <row r="661" spans="1:9" s="53" customFormat="1">
      <c r="A661" s="49"/>
      <c r="B661" s="50"/>
      <c r="C661" s="51"/>
      <c r="D661" s="49"/>
      <c r="E661" s="52"/>
      <c r="F661" s="52"/>
      <c r="G661" s="52"/>
      <c r="H661" s="52"/>
      <c r="I661" s="52"/>
    </row>
    <row r="662" spans="1:9" s="53" customFormat="1">
      <c r="A662" s="49"/>
      <c r="B662" s="50"/>
      <c r="C662" s="51"/>
      <c r="D662" s="49"/>
      <c r="E662" s="52"/>
      <c r="F662" s="52"/>
      <c r="G662" s="52"/>
      <c r="H662" s="52"/>
      <c r="I662" s="52"/>
    </row>
    <row r="663" spans="1:9" s="53" customFormat="1">
      <c r="A663" s="49"/>
      <c r="B663" s="50"/>
      <c r="C663" s="51"/>
      <c r="D663" s="49"/>
      <c r="E663" s="52"/>
      <c r="F663" s="52"/>
      <c r="G663" s="52"/>
      <c r="H663" s="52"/>
      <c r="I663" s="52"/>
    </row>
    <row r="664" spans="1:9" s="53" customFormat="1">
      <c r="A664" s="49"/>
      <c r="B664" s="50"/>
      <c r="C664" s="51"/>
      <c r="D664" s="49"/>
      <c r="E664" s="52"/>
      <c r="F664" s="52"/>
      <c r="G664" s="52"/>
      <c r="H664" s="52"/>
      <c r="I664" s="52"/>
    </row>
    <row r="665" spans="1:9" s="53" customFormat="1">
      <c r="A665" s="49"/>
      <c r="B665" s="50"/>
      <c r="C665" s="51"/>
      <c r="D665" s="49"/>
      <c r="E665" s="52"/>
      <c r="F665" s="52"/>
      <c r="G665" s="52"/>
      <c r="H665" s="52"/>
      <c r="I665" s="52"/>
    </row>
    <row r="666" spans="1:9" s="53" customFormat="1">
      <c r="A666" s="49"/>
      <c r="B666" s="50"/>
      <c r="C666" s="51"/>
      <c r="D666" s="49"/>
      <c r="E666" s="52"/>
      <c r="F666" s="52"/>
      <c r="G666" s="52"/>
      <c r="H666" s="52"/>
      <c r="I666" s="52"/>
    </row>
    <row r="667" spans="1:9" s="53" customFormat="1">
      <c r="A667" s="49"/>
      <c r="B667" s="50"/>
      <c r="C667" s="51"/>
      <c r="D667" s="49"/>
      <c r="E667" s="52"/>
      <c r="F667" s="52"/>
      <c r="G667" s="52"/>
      <c r="H667" s="52"/>
      <c r="I667" s="52"/>
    </row>
    <row r="668" spans="1:9" s="53" customFormat="1">
      <c r="A668" s="49"/>
      <c r="B668" s="50"/>
      <c r="C668" s="51"/>
      <c r="D668" s="49"/>
      <c r="E668" s="52"/>
      <c r="F668" s="52"/>
      <c r="G668" s="52"/>
      <c r="H668" s="52"/>
      <c r="I668" s="52"/>
    </row>
    <row r="669" spans="1:9" s="53" customFormat="1">
      <c r="A669" s="49"/>
      <c r="B669" s="50"/>
      <c r="C669" s="51"/>
      <c r="D669" s="49"/>
      <c r="E669" s="52"/>
      <c r="F669" s="52"/>
      <c r="G669" s="52"/>
      <c r="H669" s="52"/>
      <c r="I669" s="52"/>
    </row>
    <row r="670" spans="1:9" s="53" customFormat="1">
      <c r="A670" s="49"/>
      <c r="B670" s="50"/>
      <c r="C670" s="51"/>
      <c r="D670" s="49"/>
      <c r="E670" s="52"/>
      <c r="F670" s="52"/>
      <c r="G670" s="52"/>
      <c r="H670" s="52"/>
      <c r="I670" s="52"/>
    </row>
    <row r="671" spans="1:9" s="53" customFormat="1">
      <c r="A671" s="49"/>
      <c r="B671" s="50"/>
      <c r="C671" s="51"/>
      <c r="D671" s="49"/>
      <c r="E671" s="52"/>
      <c r="F671" s="52"/>
      <c r="G671" s="52"/>
      <c r="H671" s="52"/>
      <c r="I671" s="52"/>
    </row>
    <row r="672" spans="1:9" s="53" customFormat="1">
      <c r="A672" s="49"/>
      <c r="B672" s="50"/>
      <c r="C672" s="51"/>
      <c r="D672" s="49"/>
      <c r="E672" s="52"/>
      <c r="F672" s="52"/>
      <c r="G672" s="52"/>
      <c r="H672" s="52"/>
      <c r="I672" s="52"/>
    </row>
    <row r="673" spans="1:9" s="53" customFormat="1">
      <c r="A673" s="49"/>
      <c r="B673" s="50"/>
      <c r="C673" s="51"/>
      <c r="D673" s="49"/>
      <c r="E673" s="52"/>
      <c r="F673" s="52"/>
      <c r="G673" s="52"/>
      <c r="H673" s="52"/>
      <c r="I673" s="52"/>
    </row>
    <row r="674" spans="1:9" s="53" customFormat="1">
      <c r="A674" s="49"/>
      <c r="B674" s="50"/>
      <c r="C674" s="51"/>
      <c r="D674" s="49"/>
      <c r="E674" s="52"/>
      <c r="F674" s="52"/>
      <c r="G674" s="52"/>
      <c r="H674" s="52"/>
      <c r="I674" s="52"/>
    </row>
    <row r="675" spans="1:9" s="53" customFormat="1">
      <c r="A675" s="49"/>
      <c r="B675" s="50"/>
      <c r="C675" s="51"/>
      <c r="D675" s="49"/>
      <c r="E675" s="52"/>
      <c r="F675" s="52"/>
      <c r="G675" s="52"/>
      <c r="H675" s="52"/>
      <c r="I675" s="52"/>
    </row>
    <row r="676" spans="1:9" s="53" customFormat="1">
      <c r="A676" s="49"/>
      <c r="B676" s="50"/>
      <c r="C676" s="51"/>
      <c r="D676" s="49"/>
      <c r="E676" s="52"/>
      <c r="F676" s="52"/>
      <c r="G676" s="52"/>
      <c r="H676" s="52"/>
      <c r="I676" s="52"/>
    </row>
    <row r="677" spans="1:9" s="53" customFormat="1">
      <c r="A677" s="49"/>
      <c r="B677" s="50"/>
      <c r="C677" s="51"/>
      <c r="D677" s="49"/>
      <c r="E677" s="52"/>
      <c r="F677" s="52"/>
      <c r="G677" s="52"/>
      <c r="H677" s="52"/>
      <c r="I677" s="52"/>
    </row>
    <row r="678" spans="1:9" s="53" customFormat="1">
      <c r="A678" s="49"/>
      <c r="B678" s="50"/>
      <c r="C678" s="51"/>
      <c r="D678" s="49"/>
      <c r="E678" s="52"/>
      <c r="F678" s="52"/>
      <c r="G678" s="52"/>
      <c r="H678" s="52"/>
      <c r="I678" s="52"/>
    </row>
    <row r="679" spans="1:9" s="53" customFormat="1">
      <c r="A679" s="49"/>
      <c r="B679" s="50"/>
      <c r="C679" s="51"/>
      <c r="D679" s="49"/>
      <c r="E679" s="52"/>
      <c r="F679" s="52"/>
      <c r="G679" s="52"/>
      <c r="H679" s="52"/>
      <c r="I679" s="52"/>
    </row>
    <row r="680" spans="1:9" s="53" customFormat="1">
      <c r="A680" s="49"/>
      <c r="B680" s="50"/>
      <c r="C680" s="51"/>
      <c r="D680" s="49"/>
      <c r="E680" s="52"/>
      <c r="F680" s="52"/>
      <c r="G680" s="52"/>
      <c r="H680" s="52"/>
      <c r="I680" s="52"/>
    </row>
    <row r="681" spans="1:9" s="53" customFormat="1">
      <c r="A681" s="49"/>
      <c r="B681" s="50"/>
      <c r="C681" s="51"/>
      <c r="D681" s="49"/>
      <c r="E681" s="52"/>
      <c r="F681" s="52"/>
      <c r="G681" s="52"/>
      <c r="H681" s="52"/>
      <c r="I681" s="52"/>
    </row>
    <row r="682" spans="1:9" s="53" customFormat="1">
      <c r="A682" s="49"/>
      <c r="B682" s="50"/>
      <c r="C682" s="51"/>
      <c r="D682" s="49"/>
      <c r="E682" s="52"/>
      <c r="F682" s="52"/>
      <c r="G682" s="52"/>
      <c r="H682" s="52"/>
      <c r="I682" s="52"/>
    </row>
    <row r="683" spans="1:9" s="53" customFormat="1">
      <c r="A683" s="49"/>
      <c r="B683" s="50"/>
      <c r="C683" s="51"/>
      <c r="D683" s="49"/>
      <c r="E683" s="52"/>
      <c r="F683" s="52"/>
      <c r="G683" s="52"/>
      <c r="H683" s="52"/>
      <c r="I683" s="52"/>
    </row>
    <row r="684" spans="1:9" s="53" customFormat="1">
      <c r="A684" s="49"/>
      <c r="B684" s="50"/>
      <c r="C684" s="51"/>
      <c r="D684" s="49"/>
      <c r="E684" s="52"/>
      <c r="F684" s="52"/>
      <c r="G684" s="52"/>
      <c r="H684" s="52"/>
      <c r="I684" s="52"/>
    </row>
    <row r="685" spans="1:9" s="53" customFormat="1">
      <c r="A685" s="49"/>
      <c r="B685" s="50"/>
      <c r="C685" s="51"/>
      <c r="D685" s="49"/>
      <c r="E685" s="52"/>
      <c r="F685" s="52"/>
      <c r="G685" s="52"/>
      <c r="H685" s="52"/>
      <c r="I685" s="52"/>
    </row>
    <row r="686" spans="1:9" s="53" customFormat="1">
      <c r="A686" s="49"/>
      <c r="B686" s="50"/>
      <c r="C686" s="51"/>
      <c r="D686" s="49"/>
      <c r="E686" s="52"/>
      <c r="F686" s="52"/>
      <c r="G686" s="52"/>
      <c r="H686" s="52"/>
      <c r="I686" s="52"/>
    </row>
    <row r="687" spans="1:9" s="53" customFormat="1">
      <c r="A687" s="49"/>
      <c r="B687" s="50"/>
      <c r="C687" s="51"/>
      <c r="D687" s="49"/>
      <c r="E687" s="52"/>
      <c r="F687" s="52"/>
      <c r="G687" s="52"/>
      <c r="H687" s="52"/>
      <c r="I687" s="52"/>
    </row>
    <row r="688" spans="1:9" s="53" customFormat="1">
      <c r="A688" s="49"/>
      <c r="B688" s="50"/>
      <c r="C688" s="51"/>
      <c r="D688" s="49"/>
      <c r="E688" s="52"/>
      <c r="F688" s="52"/>
      <c r="G688" s="52"/>
      <c r="H688" s="52"/>
      <c r="I688" s="52"/>
    </row>
    <row r="689" spans="1:9" s="53" customFormat="1">
      <c r="A689" s="49"/>
      <c r="B689" s="50"/>
      <c r="C689" s="51"/>
      <c r="D689" s="49"/>
      <c r="E689" s="52"/>
      <c r="F689" s="52"/>
      <c r="G689" s="52"/>
      <c r="H689" s="52"/>
      <c r="I689" s="52"/>
    </row>
    <row r="690" spans="1:9" s="53" customFormat="1">
      <c r="A690" s="49"/>
      <c r="B690" s="50"/>
      <c r="C690" s="51"/>
      <c r="D690" s="49"/>
      <c r="E690" s="52"/>
      <c r="F690" s="52"/>
      <c r="G690" s="52"/>
      <c r="H690" s="52"/>
      <c r="I690" s="52"/>
    </row>
    <row r="691" spans="1:9" s="53" customFormat="1">
      <c r="A691" s="49"/>
      <c r="B691" s="50"/>
      <c r="C691" s="51"/>
      <c r="D691" s="49"/>
      <c r="E691" s="52"/>
      <c r="F691" s="52"/>
      <c r="G691" s="52"/>
      <c r="H691" s="52"/>
      <c r="I691" s="52"/>
    </row>
    <row r="692" spans="1:9" s="53" customFormat="1">
      <c r="A692" s="49"/>
      <c r="B692" s="50"/>
      <c r="C692" s="51"/>
      <c r="D692" s="49"/>
      <c r="E692" s="52"/>
      <c r="F692" s="52"/>
      <c r="G692" s="52"/>
      <c r="H692" s="52"/>
      <c r="I692" s="52"/>
    </row>
    <row r="693" spans="1:9" s="53" customFormat="1">
      <c r="A693" s="49"/>
      <c r="B693" s="50"/>
      <c r="C693" s="51"/>
      <c r="D693" s="49"/>
      <c r="E693" s="52"/>
      <c r="F693" s="52"/>
      <c r="G693" s="52"/>
      <c r="H693" s="52"/>
      <c r="I693" s="52"/>
    </row>
    <row r="694" spans="1:9" s="53" customFormat="1">
      <c r="A694" s="49"/>
      <c r="B694" s="50"/>
      <c r="C694" s="51"/>
      <c r="D694" s="49"/>
      <c r="E694" s="52"/>
      <c r="F694" s="52"/>
      <c r="G694" s="52"/>
      <c r="H694" s="52"/>
      <c r="I694" s="52"/>
    </row>
    <row r="695" spans="1:9" s="53" customFormat="1">
      <c r="A695" s="49"/>
      <c r="B695" s="50"/>
      <c r="C695" s="51"/>
      <c r="D695" s="49"/>
      <c r="E695" s="52"/>
      <c r="F695" s="52"/>
      <c r="G695" s="52"/>
      <c r="H695" s="52"/>
      <c r="I695" s="52"/>
    </row>
    <row r="696" spans="1:9" s="53" customFormat="1">
      <c r="A696" s="49"/>
      <c r="B696" s="50"/>
      <c r="C696" s="51"/>
      <c r="D696" s="49"/>
      <c r="E696" s="52"/>
      <c r="F696" s="52"/>
      <c r="G696" s="52"/>
      <c r="H696" s="52"/>
      <c r="I696" s="52"/>
    </row>
    <row r="697" spans="1:9" s="53" customFormat="1">
      <c r="A697" s="49"/>
      <c r="B697" s="50"/>
      <c r="C697" s="51"/>
      <c r="D697" s="49"/>
      <c r="E697" s="52"/>
      <c r="F697" s="52"/>
      <c r="G697" s="52"/>
      <c r="H697" s="52"/>
      <c r="I697" s="52"/>
    </row>
    <row r="698" spans="1:9" s="53" customFormat="1">
      <c r="A698" s="49"/>
      <c r="B698" s="50"/>
      <c r="C698" s="51"/>
      <c r="D698" s="49"/>
      <c r="E698" s="52"/>
      <c r="F698" s="52"/>
      <c r="G698" s="52"/>
      <c r="H698" s="52"/>
      <c r="I698" s="52"/>
    </row>
    <row r="699" spans="1:9" s="53" customFormat="1">
      <c r="A699" s="49"/>
      <c r="B699" s="50"/>
      <c r="C699" s="51"/>
      <c r="D699" s="49"/>
      <c r="E699" s="52"/>
      <c r="F699" s="52"/>
      <c r="G699" s="52"/>
      <c r="H699" s="52"/>
      <c r="I699" s="52"/>
    </row>
    <row r="700" spans="1:9" s="53" customFormat="1">
      <c r="A700" s="49"/>
      <c r="B700" s="50"/>
      <c r="C700" s="51"/>
      <c r="D700" s="49"/>
      <c r="E700" s="52"/>
      <c r="F700" s="52"/>
      <c r="G700" s="52"/>
      <c r="H700" s="52"/>
      <c r="I700" s="52"/>
    </row>
    <row r="701" spans="1:9" s="53" customFormat="1">
      <c r="A701" s="49"/>
      <c r="B701" s="50"/>
      <c r="C701" s="51"/>
      <c r="D701" s="49"/>
      <c r="E701" s="52"/>
      <c r="F701" s="52"/>
      <c r="G701" s="52"/>
      <c r="H701" s="52"/>
      <c r="I701" s="52"/>
    </row>
    <row r="702" spans="1:9" s="53" customFormat="1">
      <c r="A702" s="49"/>
      <c r="B702" s="50"/>
      <c r="C702" s="51"/>
      <c r="D702" s="49"/>
      <c r="E702" s="52"/>
      <c r="F702" s="52"/>
      <c r="G702" s="52"/>
      <c r="H702" s="52"/>
      <c r="I702" s="52"/>
    </row>
    <row r="703" spans="1:9" s="53" customFormat="1">
      <c r="A703" s="49"/>
      <c r="B703" s="50"/>
      <c r="C703" s="51"/>
      <c r="D703" s="49"/>
      <c r="E703" s="52"/>
      <c r="F703" s="52"/>
      <c r="G703" s="52"/>
      <c r="H703" s="52"/>
      <c r="I703" s="52"/>
    </row>
    <row r="704" spans="1:9" s="53" customFormat="1">
      <c r="A704" s="49"/>
      <c r="B704" s="50"/>
      <c r="C704" s="51"/>
      <c r="D704" s="49"/>
      <c r="E704" s="52"/>
      <c r="F704" s="52"/>
      <c r="G704" s="52"/>
      <c r="H704" s="52"/>
      <c r="I704" s="52"/>
    </row>
    <row r="705" spans="1:9" s="53" customFormat="1">
      <c r="A705" s="49"/>
      <c r="B705" s="50"/>
      <c r="C705" s="51"/>
      <c r="D705" s="49"/>
      <c r="E705" s="52"/>
      <c r="F705" s="52"/>
      <c r="G705" s="52"/>
      <c r="H705" s="52"/>
      <c r="I705" s="52"/>
    </row>
    <row r="706" spans="1:9" s="53" customFormat="1">
      <c r="A706" s="49"/>
      <c r="B706" s="50"/>
      <c r="C706" s="51"/>
      <c r="D706" s="49"/>
      <c r="E706" s="52"/>
      <c r="F706" s="52"/>
      <c r="G706" s="52"/>
      <c r="H706" s="52"/>
      <c r="I706" s="52"/>
    </row>
    <row r="707" spans="1:9" s="53" customFormat="1">
      <c r="A707" s="49"/>
      <c r="B707" s="50"/>
      <c r="C707" s="51"/>
      <c r="D707" s="49"/>
      <c r="E707" s="52"/>
      <c r="F707" s="52"/>
      <c r="G707" s="52"/>
      <c r="H707" s="52"/>
      <c r="I707" s="52"/>
    </row>
    <row r="708" spans="1:9" s="53" customFormat="1">
      <c r="A708" s="49"/>
      <c r="B708" s="50"/>
      <c r="C708" s="51"/>
      <c r="D708" s="49"/>
      <c r="E708" s="52"/>
      <c r="F708" s="52"/>
      <c r="G708" s="52"/>
      <c r="H708" s="52"/>
      <c r="I708" s="52"/>
    </row>
    <row r="709" spans="1:9" s="53" customFormat="1">
      <c r="A709" s="49"/>
      <c r="B709" s="50"/>
      <c r="C709" s="51"/>
      <c r="D709" s="49"/>
      <c r="E709" s="52"/>
      <c r="F709" s="52"/>
      <c r="G709" s="52"/>
      <c r="H709" s="52"/>
      <c r="I709" s="52"/>
    </row>
    <row r="710" spans="1:9" s="53" customFormat="1">
      <c r="A710" s="49"/>
      <c r="B710" s="50"/>
      <c r="C710" s="51"/>
      <c r="D710" s="49"/>
      <c r="E710" s="52"/>
      <c r="F710" s="52"/>
      <c r="G710" s="52"/>
      <c r="H710" s="52"/>
      <c r="I710" s="52"/>
    </row>
    <row r="711" spans="1:9" s="53" customFormat="1">
      <c r="A711" s="49"/>
      <c r="B711" s="50"/>
      <c r="C711" s="51"/>
      <c r="D711" s="49"/>
      <c r="E711" s="52"/>
      <c r="F711" s="52"/>
      <c r="G711" s="52"/>
      <c r="H711" s="52"/>
      <c r="I711" s="52"/>
    </row>
    <row r="712" spans="1:9" s="53" customFormat="1">
      <c r="A712" s="49"/>
      <c r="B712" s="50"/>
      <c r="C712" s="51"/>
      <c r="D712" s="49"/>
      <c r="E712" s="52"/>
      <c r="F712" s="52"/>
      <c r="G712" s="52"/>
      <c r="H712" s="52"/>
      <c r="I712" s="52"/>
    </row>
    <row r="713" spans="1:9" s="53" customFormat="1">
      <c r="A713" s="49"/>
      <c r="B713" s="50"/>
      <c r="C713" s="51"/>
      <c r="D713" s="49"/>
      <c r="E713" s="52"/>
      <c r="F713" s="52"/>
      <c r="G713" s="52"/>
      <c r="H713" s="52"/>
      <c r="I713" s="52"/>
    </row>
    <row r="714" spans="1:9" s="53" customFormat="1">
      <c r="A714" s="49"/>
      <c r="B714" s="50"/>
      <c r="C714" s="51"/>
      <c r="D714" s="49"/>
      <c r="E714" s="52"/>
      <c r="F714" s="52"/>
      <c r="G714" s="52"/>
      <c r="H714" s="52"/>
      <c r="I714" s="52"/>
    </row>
    <row r="715" spans="1:9" s="53" customFormat="1">
      <c r="A715" s="49"/>
      <c r="B715" s="50"/>
      <c r="C715" s="51"/>
      <c r="D715" s="49"/>
      <c r="E715" s="52"/>
      <c r="F715" s="52"/>
      <c r="G715" s="52"/>
      <c r="H715" s="52"/>
      <c r="I715" s="52"/>
    </row>
    <row r="716" spans="1:9" s="53" customFormat="1">
      <c r="A716" s="49"/>
      <c r="B716" s="50"/>
      <c r="C716" s="51"/>
      <c r="D716" s="49"/>
      <c r="E716" s="52"/>
      <c r="F716" s="52"/>
      <c r="G716" s="52"/>
      <c r="H716" s="52"/>
      <c r="I716" s="52"/>
    </row>
    <row r="717" spans="1:9" s="53" customFormat="1">
      <c r="A717" s="49"/>
      <c r="B717" s="50"/>
      <c r="C717" s="51"/>
      <c r="D717" s="49"/>
      <c r="E717" s="52"/>
      <c r="F717" s="52"/>
      <c r="G717" s="52"/>
      <c r="H717" s="52"/>
      <c r="I717" s="52"/>
    </row>
    <row r="718" spans="1:9" s="53" customFormat="1">
      <c r="A718" s="49"/>
      <c r="B718" s="50"/>
      <c r="C718" s="51"/>
      <c r="D718" s="49"/>
      <c r="E718" s="52"/>
      <c r="F718" s="52"/>
      <c r="G718" s="52"/>
      <c r="H718" s="52"/>
      <c r="I718" s="52"/>
    </row>
    <row r="719" spans="1:9" s="53" customFormat="1">
      <c r="A719" s="49"/>
      <c r="B719" s="50"/>
      <c r="C719" s="51"/>
      <c r="D719" s="49"/>
      <c r="E719" s="52"/>
      <c r="F719" s="52"/>
      <c r="G719" s="52"/>
      <c r="H719" s="52"/>
      <c r="I719" s="52"/>
    </row>
    <row r="720" spans="1:9" s="53" customFormat="1">
      <c r="A720" s="49"/>
      <c r="B720" s="50"/>
      <c r="C720" s="51"/>
      <c r="D720" s="49"/>
      <c r="E720" s="52"/>
      <c r="F720" s="52"/>
      <c r="G720" s="52"/>
      <c r="H720" s="52"/>
      <c r="I720" s="52"/>
    </row>
    <row r="721" spans="1:9" s="53" customFormat="1">
      <c r="A721" s="49"/>
      <c r="B721" s="50"/>
      <c r="C721" s="51"/>
      <c r="D721" s="49"/>
      <c r="E721" s="52"/>
      <c r="F721" s="52"/>
      <c r="G721" s="52"/>
      <c r="H721" s="52"/>
      <c r="I721" s="52"/>
    </row>
    <row r="722" spans="1:9" s="53" customFormat="1">
      <c r="A722" s="49"/>
      <c r="B722" s="50"/>
      <c r="C722" s="51"/>
      <c r="D722" s="49"/>
      <c r="E722" s="52"/>
      <c r="F722" s="52"/>
      <c r="G722" s="52"/>
      <c r="H722" s="52"/>
      <c r="I722" s="52"/>
    </row>
    <row r="723" spans="1:9" s="53" customFormat="1">
      <c r="A723" s="49"/>
      <c r="B723" s="50"/>
      <c r="C723" s="51"/>
      <c r="D723" s="49"/>
      <c r="E723" s="52"/>
      <c r="F723" s="52"/>
      <c r="G723" s="52"/>
      <c r="H723" s="52"/>
      <c r="I723" s="52"/>
    </row>
    <row r="724" spans="1:9" s="53" customFormat="1">
      <c r="A724" s="49"/>
      <c r="B724" s="50"/>
      <c r="C724" s="51"/>
      <c r="D724" s="49"/>
      <c r="E724" s="52"/>
      <c r="F724" s="52"/>
      <c r="G724" s="52"/>
      <c r="H724" s="52"/>
      <c r="I724" s="52"/>
    </row>
    <row r="725" spans="1:9" s="53" customFormat="1">
      <c r="A725" s="49"/>
      <c r="B725" s="50"/>
      <c r="C725" s="51"/>
      <c r="D725" s="49"/>
      <c r="E725" s="52"/>
      <c r="F725" s="52"/>
      <c r="G725" s="52"/>
      <c r="H725" s="52"/>
      <c r="I725" s="52"/>
    </row>
    <row r="726" spans="1:9" s="53" customFormat="1">
      <c r="A726" s="49"/>
      <c r="B726" s="50"/>
      <c r="C726" s="51"/>
      <c r="D726" s="49"/>
      <c r="E726" s="52"/>
      <c r="F726" s="52"/>
      <c r="G726" s="52"/>
      <c r="H726" s="52"/>
      <c r="I726" s="52"/>
    </row>
    <row r="727" spans="1:9" s="53" customFormat="1">
      <c r="A727" s="49"/>
      <c r="B727" s="50"/>
      <c r="C727" s="51"/>
      <c r="D727" s="49"/>
      <c r="E727" s="52"/>
      <c r="F727" s="52"/>
      <c r="G727" s="52"/>
      <c r="H727" s="52"/>
      <c r="I727" s="52"/>
    </row>
    <row r="728" spans="1:9" s="53" customFormat="1">
      <c r="A728" s="49"/>
      <c r="B728" s="50"/>
      <c r="C728" s="51"/>
      <c r="D728" s="49"/>
      <c r="E728" s="52"/>
      <c r="F728" s="52"/>
      <c r="G728" s="52"/>
      <c r="H728" s="52"/>
      <c r="I728" s="52"/>
    </row>
    <row r="729" spans="1:9" s="53" customFormat="1">
      <c r="A729" s="49"/>
      <c r="B729" s="50"/>
      <c r="C729" s="51"/>
      <c r="D729" s="49"/>
      <c r="E729" s="52"/>
      <c r="F729" s="52"/>
      <c r="G729" s="52"/>
      <c r="H729" s="52"/>
      <c r="I729" s="52"/>
    </row>
    <row r="730" spans="1:9" s="53" customFormat="1">
      <c r="A730" s="49"/>
      <c r="B730" s="50"/>
      <c r="C730" s="51"/>
      <c r="D730" s="49"/>
      <c r="E730" s="52"/>
      <c r="F730" s="52"/>
      <c r="G730" s="52"/>
      <c r="H730" s="52"/>
      <c r="I730" s="52"/>
    </row>
    <row r="731" spans="1:9" s="53" customFormat="1">
      <c r="A731" s="49"/>
      <c r="B731" s="50"/>
      <c r="C731" s="51"/>
      <c r="D731" s="49"/>
      <c r="E731" s="52"/>
      <c r="F731" s="52"/>
      <c r="G731" s="52"/>
      <c r="H731" s="52"/>
      <c r="I731" s="52"/>
    </row>
    <row r="732" spans="1:9" s="53" customFormat="1">
      <c r="A732" s="49"/>
      <c r="B732" s="50"/>
      <c r="C732" s="51"/>
      <c r="D732" s="49"/>
      <c r="E732" s="52"/>
      <c r="F732" s="52"/>
      <c r="G732" s="52"/>
      <c r="H732" s="52"/>
      <c r="I732" s="52"/>
    </row>
    <row r="733" spans="1:9" s="53" customFormat="1">
      <c r="A733" s="49"/>
      <c r="B733" s="50"/>
      <c r="C733" s="51"/>
      <c r="D733" s="49"/>
      <c r="E733" s="52"/>
      <c r="F733" s="52"/>
      <c r="G733" s="52"/>
      <c r="H733" s="52"/>
      <c r="I733" s="52"/>
    </row>
    <row r="734" spans="1:9" s="53" customFormat="1">
      <c r="A734" s="49"/>
      <c r="B734" s="50"/>
      <c r="C734" s="51"/>
      <c r="D734" s="49"/>
      <c r="E734" s="52"/>
      <c r="F734" s="52"/>
      <c r="G734" s="52"/>
      <c r="H734" s="52"/>
      <c r="I734" s="52"/>
    </row>
    <row r="735" spans="1:9" s="53" customFormat="1">
      <c r="A735" s="49"/>
      <c r="B735" s="50"/>
      <c r="C735" s="51"/>
      <c r="D735" s="49"/>
      <c r="E735" s="52"/>
      <c r="F735" s="52"/>
      <c r="G735" s="52"/>
      <c r="H735" s="52"/>
      <c r="I735" s="52"/>
    </row>
    <row r="736" spans="1:9" s="53" customFormat="1">
      <c r="A736" s="49"/>
      <c r="B736" s="50"/>
      <c r="C736" s="51"/>
      <c r="D736" s="49"/>
      <c r="E736" s="52"/>
      <c r="F736" s="52"/>
      <c r="G736" s="52"/>
      <c r="H736" s="52"/>
      <c r="I736" s="52"/>
    </row>
    <row r="737" spans="1:9" s="53" customFormat="1">
      <c r="A737" s="49"/>
      <c r="B737" s="50"/>
      <c r="C737" s="51"/>
      <c r="D737" s="49"/>
      <c r="E737" s="52"/>
      <c r="F737" s="52"/>
      <c r="G737" s="52"/>
      <c r="H737" s="52"/>
      <c r="I737" s="52"/>
    </row>
    <row r="738" spans="1:9" s="53" customFormat="1">
      <c r="A738" s="49"/>
      <c r="B738" s="50"/>
      <c r="C738" s="51"/>
      <c r="D738" s="49"/>
      <c r="E738" s="52"/>
      <c r="F738" s="52"/>
      <c r="G738" s="52"/>
      <c r="H738" s="52"/>
      <c r="I738" s="52"/>
    </row>
    <row r="739" spans="1:9" s="53" customFormat="1">
      <c r="A739" s="49"/>
      <c r="B739" s="50"/>
      <c r="C739" s="51"/>
      <c r="D739" s="49"/>
      <c r="E739" s="52"/>
      <c r="F739" s="52"/>
      <c r="G739" s="52"/>
      <c r="H739" s="52"/>
      <c r="I739" s="52"/>
    </row>
    <row r="740" spans="1:9" s="53" customFormat="1">
      <c r="A740" s="49"/>
      <c r="B740" s="50"/>
      <c r="C740" s="51"/>
      <c r="D740" s="49"/>
      <c r="E740" s="52"/>
      <c r="F740" s="52"/>
      <c r="G740" s="52"/>
      <c r="H740" s="52"/>
      <c r="I740" s="52"/>
    </row>
    <row r="741" spans="1:9" s="53" customFormat="1">
      <c r="A741" s="49"/>
      <c r="B741" s="50"/>
      <c r="C741" s="51"/>
      <c r="D741" s="49"/>
      <c r="E741" s="52"/>
      <c r="F741" s="52"/>
      <c r="G741" s="52"/>
      <c r="H741" s="52"/>
      <c r="I741" s="52"/>
    </row>
    <row r="742" spans="1:9" s="53" customFormat="1">
      <c r="A742" s="49"/>
      <c r="B742" s="50"/>
      <c r="C742" s="51"/>
      <c r="D742" s="49"/>
      <c r="E742" s="52"/>
      <c r="F742" s="52"/>
      <c r="G742" s="52"/>
      <c r="H742" s="52"/>
      <c r="I742" s="52"/>
    </row>
    <row r="743" spans="1:9" s="53" customFormat="1">
      <c r="A743" s="49"/>
      <c r="B743" s="50"/>
      <c r="C743" s="51"/>
      <c r="D743" s="49"/>
      <c r="E743" s="52"/>
      <c r="F743" s="52"/>
      <c r="G743" s="52"/>
      <c r="H743" s="52"/>
      <c r="I743" s="52"/>
    </row>
    <row r="744" spans="1:9" s="53" customFormat="1">
      <c r="A744" s="49"/>
      <c r="B744" s="50"/>
      <c r="C744" s="51"/>
      <c r="D744" s="49"/>
      <c r="E744" s="52"/>
      <c r="F744" s="52"/>
      <c r="G744" s="52"/>
      <c r="H744" s="52"/>
      <c r="I744" s="52"/>
    </row>
    <row r="745" spans="1:9" s="53" customFormat="1">
      <c r="A745" s="49"/>
      <c r="B745" s="50"/>
      <c r="C745" s="51"/>
      <c r="D745" s="49"/>
      <c r="E745" s="52"/>
      <c r="F745" s="52"/>
      <c r="G745" s="52"/>
      <c r="H745" s="52"/>
      <c r="I745" s="52"/>
    </row>
    <row r="746" spans="1:9" s="53" customFormat="1">
      <c r="A746" s="49"/>
      <c r="B746" s="50"/>
      <c r="C746" s="51"/>
      <c r="D746" s="49"/>
      <c r="E746" s="52"/>
      <c r="F746" s="52"/>
      <c r="G746" s="52"/>
      <c r="H746" s="52"/>
      <c r="I746" s="52"/>
    </row>
    <row r="747" spans="1:9" s="53" customFormat="1">
      <c r="A747" s="49"/>
      <c r="B747" s="50"/>
      <c r="C747" s="51"/>
      <c r="D747" s="49"/>
      <c r="E747" s="52"/>
      <c r="F747" s="52"/>
      <c r="G747" s="52"/>
      <c r="H747" s="52"/>
      <c r="I747" s="52"/>
    </row>
    <row r="748" spans="1:9" s="53" customFormat="1">
      <c r="A748" s="49"/>
      <c r="B748" s="50"/>
      <c r="C748" s="51"/>
      <c r="D748" s="49"/>
      <c r="E748" s="52"/>
      <c r="F748" s="52"/>
      <c r="G748" s="52"/>
      <c r="H748" s="52"/>
      <c r="I748" s="52"/>
    </row>
    <row r="749" spans="1:9" s="53" customFormat="1">
      <c r="A749" s="49"/>
      <c r="B749" s="50"/>
      <c r="C749" s="51"/>
      <c r="D749" s="49"/>
      <c r="E749" s="52"/>
      <c r="F749" s="52"/>
      <c r="G749" s="52"/>
      <c r="H749" s="52"/>
      <c r="I749" s="52"/>
    </row>
    <row r="750" spans="1:9" s="53" customFormat="1">
      <c r="A750" s="49"/>
      <c r="B750" s="50"/>
      <c r="C750" s="51"/>
      <c r="D750" s="49"/>
      <c r="E750" s="52"/>
      <c r="F750" s="52"/>
      <c r="G750" s="52"/>
      <c r="H750" s="52"/>
      <c r="I750" s="52"/>
    </row>
    <row r="751" spans="1:9" s="53" customFormat="1">
      <c r="A751" s="49"/>
      <c r="B751" s="50"/>
      <c r="C751" s="51"/>
      <c r="D751" s="49"/>
      <c r="E751" s="52"/>
      <c r="F751" s="52"/>
      <c r="G751" s="52"/>
      <c r="H751" s="52"/>
      <c r="I751" s="52"/>
    </row>
    <row r="752" spans="1:9" s="53" customFormat="1">
      <c r="A752" s="49"/>
      <c r="B752" s="50"/>
      <c r="C752" s="51"/>
      <c r="D752" s="49"/>
      <c r="E752" s="52"/>
      <c r="F752" s="52"/>
      <c r="G752" s="52"/>
      <c r="H752" s="52"/>
      <c r="I752" s="52"/>
    </row>
    <row r="753" spans="1:9" s="53" customFormat="1">
      <c r="A753" s="49"/>
      <c r="B753" s="50"/>
      <c r="C753" s="51"/>
      <c r="D753" s="49"/>
      <c r="E753" s="52"/>
      <c r="F753" s="52"/>
      <c r="G753" s="52"/>
      <c r="H753" s="52"/>
      <c r="I753" s="52"/>
    </row>
    <row r="754" spans="1:9" s="53" customFormat="1">
      <c r="A754" s="49"/>
      <c r="B754" s="50"/>
      <c r="C754" s="51"/>
      <c r="D754" s="49"/>
      <c r="E754" s="52"/>
      <c r="F754" s="52"/>
      <c r="G754" s="52"/>
      <c r="H754" s="52"/>
      <c r="I754" s="52"/>
    </row>
    <row r="755" spans="1:9" s="53" customFormat="1">
      <c r="A755" s="49"/>
      <c r="B755" s="50"/>
      <c r="C755" s="51"/>
      <c r="D755" s="49"/>
      <c r="E755" s="52"/>
      <c r="F755" s="52"/>
      <c r="G755" s="52"/>
      <c r="H755" s="52"/>
      <c r="I755" s="52"/>
    </row>
    <row r="756" spans="1:9" s="53" customFormat="1">
      <c r="A756" s="49"/>
      <c r="B756" s="50"/>
      <c r="C756" s="51"/>
      <c r="D756" s="49"/>
      <c r="E756" s="52"/>
      <c r="F756" s="52"/>
      <c r="G756" s="52"/>
      <c r="H756" s="52"/>
      <c r="I756" s="52"/>
    </row>
    <row r="757" spans="1:9" s="53" customFormat="1">
      <c r="A757" s="49"/>
      <c r="B757" s="50"/>
      <c r="C757" s="51"/>
      <c r="D757" s="49"/>
      <c r="E757" s="52"/>
      <c r="F757" s="52"/>
      <c r="G757" s="52"/>
      <c r="H757" s="52"/>
      <c r="I757" s="52"/>
    </row>
    <row r="758" spans="1:9" s="53" customFormat="1">
      <c r="A758" s="49"/>
      <c r="B758" s="50"/>
      <c r="C758" s="51"/>
      <c r="D758" s="49"/>
      <c r="E758" s="52"/>
      <c r="F758" s="52"/>
      <c r="G758" s="52"/>
      <c r="H758" s="52"/>
      <c r="I758" s="52"/>
    </row>
    <row r="759" spans="1:9" s="53" customFormat="1">
      <c r="A759" s="49"/>
      <c r="B759" s="50"/>
      <c r="C759" s="51"/>
      <c r="D759" s="49"/>
      <c r="E759" s="52"/>
      <c r="F759" s="52"/>
      <c r="G759" s="52"/>
      <c r="H759" s="52"/>
      <c r="I759" s="52"/>
    </row>
    <row r="760" spans="1:9" s="53" customFormat="1">
      <c r="A760" s="49"/>
      <c r="B760" s="50"/>
      <c r="C760" s="51"/>
      <c r="D760" s="49"/>
      <c r="E760" s="52"/>
      <c r="F760" s="52"/>
      <c r="G760" s="52"/>
      <c r="H760" s="52"/>
      <c r="I760" s="52"/>
    </row>
    <row r="761" spans="1:9" s="53" customFormat="1">
      <c r="A761" s="49"/>
      <c r="B761" s="50"/>
      <c r="C761" s="51"/>
      <c r="D761" s="49"/>
      <c r="E761" s="52"/>
      <c r="F761" s="52"/>
      <c r="G761" s="52"/>
      <c r="H761" s="52"/>
      <c r="I761" s="52"/>
    </row>
    <row r="762" spans="1:9" s="53" customFormat="1">
      <c r="A762" s="49"/>
      <c r="B762" s="50"/>
      <c r="C762" s="51"/>
      <c r="D762" s="49"/>
      <c r="E762" s="52"/>
      <c r="F762" s="52"/>
      <c r="G762" s="52"/>
      <c r="H762" s="52"/>
      <c r="I762" s="52"/>
    </row>
    <row r="763" spans="1:9" s="53" customFormat="1">
      <c r="A763" s="49"/>
      <c r="B763" s="50"/>
      <c r="C763" s="51"/>
      <c r="D763" s="49"/>
      <c r="E763" s="52"/>
      <c r="F763" s="52"/>
      <c r="G763" s="52"/>
      <c r="H763" s="52"/>
      <c r="I763" s="52"/>
    </row>
    <row r="764" spans="1:9" s="53" customFormat="1">
      <c r="A764" s="49"/>
      <c r="B764" s="50"/>
      <c r="C764" s="51"/>
      <c r="D764" s="49"/>
      <c r="E764" s="52"/>
      <c r="F764" s="52"/>
      <c r="G764" s="52"/>
      <c r="H764" s="52"/>
      <c r="I764" s="52"/>
    </row>
    <row r="765" spans="1:9" s="53" customFormat="1">
      <c r="A765" s="49"/>
      <c r="B765" s="50"/>
      <c r="C765" s="51"/>
      <c r="D765" s="49"/>
      <c r="E765" s="52"/>
      <c r="F765" s="52"/>
      <c r="G765" s="52"/>
      <c r="H765" s="52"/>
      <c r="I765" s="52"/>
    </row>
    <row r="766" spans="1:9" s="53" customFormat="1">
      <c r="A766" s="49"/>
      <c r="B766" s="50"/>
      <c r="C766" s="51"/>
      <c r="D766" s="49"/>
      <c r="E766" s="52"/>
      <c r="F766" s="52"/>
      <c r="G766" s="52"/>
      <c r="H766" s="52"/>
      <c r="I766" s="52"/>
    </row>
    <row r="767" spans="1:9" s="53" customFormat="1">
      <c r="A767" s="49"/>
      <c r="B767" s="50"/>
      <c r="C767" s="51"/>
      <c r="D767" s="49"/>
      <c r="E767" s="52"/>
      <c r="F767" s="52"/>
      <c r="G767" s="52"/>
      <c r="H767" s="52"/>
      <c r="I767" s="52"/>
    </row>
    <row r="768" spans="1:9" s="53" customFormat="1">
      <c r="A768" s="49"/>
      <c r="B768" s="50"/>
      <c r="C768" s="51"/>
      <c r="D768" s="49"/>
      <c r="E768" s="52"/>
      <c r="F768" s="52"/>
      <c r="G768" s="52"/>
      <c r="H768" s="52"/>
      <c r="I768" s="52"/>
    </row>
    <row r="769" spans="1:9" s="53" customFormat="1">
      <c r="A769" s="49"/>
      <c r="B769" s="50"/>
      <c r="C769" s="51"/>
      <c r="D769" s="49"/>
      <c r="E769" s="52"/>
      <c r="F769" s="52"/>
      <c r="G769" s="52"/>
      <c r="H769" s="52"/>
      <c r="I769" s="52"/>
    </row>
    <row r="770" spans="1:9" s="53" customFormat="1">
      <c r="A770" s="49"/>
      <c r="B770" s="50"/>
      <c r="C770" s="51"/>
      <c r="D770" s="49"/>
      <c r="E770" s="52"/>
      <c r="F770" s="52"/>
      <c r="G770" s="52"/>
      <c r="H770" s="52"/>
      <c r="I770" s="52"/>
    </row>
    <row r="771" spans="1:9" s="53" customFormat="1">
      <c r="A771" s="49"/>
      <c r="B771" s="50"/>
      <c r="C771" s="51"/>
      <c r="D771" s="49"/>
      <c r="E771" s="52"/>
      <c r="F771" s="52"/>
      <c r="G771" s="52"/>
      <c r="H771" s="52"/>
      <c r="I771" s="52"/>
    </row>
    <row r="772" spans="1:9" s="53" customFormat="1">
      <c r="A772" s="49"/>
      <c r="B772" s="50"/>
      <c r="C772" s="51"/>
      <c r="D772" s="49"/>
      <c r="E772" s="52"/>
      <c r="F772" s="52"/>
      <c r="G772" s="52"/>
      <c r="H772" s="52"/>
      <c r="I772" s="52"/>
    </row>
    <row r="773" spans="1:9" s="53" customFormat="1">
      <c r="A773" s="49"/>
      <c r="B773" s="50"/>
      <c r="C773" s="51"/>
      <c r="D773" s="49"/>
      <c r="E773" s="52"/>
      <c r="F773" s="52"/>
      <c r="G773" s="52"/>
      <c r="H773" s="52"/>
      <c r="I773" s="52"/>
    </row>
    <row r="774" spans="1:9" s="53" customFormat="1">
      <c r="A774" s="49"/>
      <c r="B774" s="50"/>
      <c r="C774" s="51"/>
      <c r="D774" s="49"/>
      <c r="E774" s="52"/>
      <c r="F774" s="52"/>
      <c r="G774" s="52"/>
      <c r="H774" s="52"/>
      <c r="I774" s="52"/>
    </row>
    <row r="775" spans="1:9" s="53" customFormat="1">
      <c r="A775" s="49"/>
      <c r="B775" s="50"/>
      <c r="C775" s="51"/>
      <c r="D775" s="49"/>
      <c r="E775" s="52"/>
      <c r="F775" s="52"/>
      <c r="G775" s="52"/>
      <c r="H775" s="52"/>
      <c r="I775" s="52"/>
    </row>
    <row r="776" spans="1:9" s="53" customFormat="1">
      <c r="A776" s="49"/>
      <c r="B776" s="50"/>
      <c r="C776" s="51"/>
      <c r="D776" s="49"/>
      <c r="E776" s="52"/>
      <c r="F776" s="52"/>
      <c r="G776" s="52"/>
      <c r="H776" s="52"/>
      <c r="I776" s="52"/>
    </row>
    <row r="777" spans="1:9" s="53" customFormat="1">
      <c r="A777" s="49"/>
      <c r="B777" s="50"/>
      <c r="C777" s="51"/>
      <c r="D777" s="49"/>
      <c r="E777" s="52"/>
      <c r="F777" s="52"/>
      <c r="G777" s="52"/>
      <c r="H777" s="52"/>
      <c r="I777" s="52"/>
    </row>
    <row r="778" spans="1:9" s="53" customFormat="1">
      <c r="A778" s="49"/>
      <c r="B778" s="50"/>
      <c r="C778" s="51"/>
      <c r="D778" s="49"/>
      <c r="E778" s="52"/>
      <c r="F778" s="52"/>
      <c r="G778" s="52"/>
      <c r="H778" s="52"/>
      <c r="I778" s="52"/>
    </row>
    <row r="779" spans="1:9" s="53" customFormat="1">
      <c r="A779" s="49"/>
      <c r="B779" s="50"/>
      <c r="C779" s="51"/>
      <c r="D779" s="49"/>
      <c r="E779" s="52"/>
      <c r="F779" s="52"/>
      <c r="G779" s="52"/>
      <c r="H779" s="52"/>
      <c r="I779" s="52"/>
    </row>
    <row r="780" spans="1:9" s="53" customFormat="1">
      <c r="A780" s="49"/>
      <c r="B780" s="50"/>
      <c r="C780" s="51"/>
      <c r="D780" s="49"/>
      <c r="E780" s="52"/>
      <c r="F780" s="52"/>
      <c r="G780" s="52"/>
      <c r="H780" s="52"/>
      <c r="I780" s="52"/>
    </row>
    <row r="781" spans="1:9" s="53" customFormat="1">
      <c r="A781" s="49"/>
      <c r="B781" s="50"/>
      <c r="C781" s="51"/>
      <c r="D781" s="49"/>
      <c r="E781" s="52"/>
      <c r="F781" s="52"/>
      <c r="G781" s="52"/>
      <c r="H781" s="52"/>
      <c r="I781" s="52"/>
    </row>
    <row r="782" spans="1:9" s="53" customFormat="1">
      <c r="A782" s="49"/>
      <c r="B782" s="50"/>
      <c r="C782" s="51"/>
      <c r="D782" s="49"/>
      <c r="E782" s="52"/>
      <c r="F782" s="52"/>
      <c r="G782" s="52"/>
      <c r="H782" s="52"/>
      <c r="I782" s="52"/>
    </row>
    <row r="783" spans="1:9" s="53" customFormat="1">
      <c r="A783" s="49"/>
      <c r="B783" s="50"/>
      <c r="C783" s="51"/>
      <c r="D783" s="49"/>
      <c r="E783" s="52"/>
      <c r="F783" s="52"/>
      <c r="G783" s="52"/>
      <c r="H783" s="52"/>
      <c r="I783" s="52"/>
    </row>
    <row r="784" spans="1:9" s="53" customFormat="1">
      <c r="A784" s="49"/>
      <c r="B784" s="50"/>
      <c r="C784" s="51"/>
      <c r="D784" s="49"/>
      <c r="E784" s="52"/>
      <c r="F784" s="52"/>
      <c r="G784" s="52"/>
      <c r="H784" s="52"/>
      <c r="I784" s="52"/>
    </row>
    <row r="785" spans="1:9" s="53" customFormat="1">
      <c r="A785" s="49"/>
      <c r="B785" s="50"/>
      <c r="C785" s="51"/>
      <c r="D785" s="49"/>
      <c r="E785" s="52"/>
      <c r="F785" s="52"/>
      <c r="G785" s="52"/>
      <c r="H785" s="52"/>
      <c r="I785" s="52"/>
    </row>
    <row r="786" spans="1:9" s="53" customFormat="1">
      <c r="A786" s="49"/>
      <c r="B786" s="50"/>
      <c r="C786" s="51"/>
      <c r="D786" s="49"/>
      <c r="E786" s="52"/>
      <c r="F786" s="52"/>
      <c r="G786" s="52"/>
      <c r="H786" s="52"/>
      <c r="I786" s="52"/>
    </row>
    <row r="787" spans="1:9" s="53" customFormat="1">
      <c r="A787" s="49"/>
      <c r="B787" s="50"/>
      <c r="C787" s="51"/>
      <c r="D787" s="49"/>
      <c r="E787" s="52"/>
      <c r="F787" s="52"/>
      <c r="G787" s="52"/>
      <c r="H787" s="52"/>
      <c r="I787" s="52"/>
    </row>
    <row r="788" spans="1:9" s="53" customFormat="1">
      <c r="A788" s="49"/>
      <c r="B788" s="50"/>
      <c r="C788" s="51"/>
      <c r="D788" s="49"/>
      <c r="E788" s="52"/>
      <c r="F788" s="52"/>
      <c r="G788" s="52"/>
      <c r="H788" s="52"/>
      <c r="I788" s="52"/>
    </row>
    <row r="789" spans="1:9" s="53" customFormat="1">
      <c r="A789" s="49"/>
      <c r="B789" s="50"/>
      <c r="C789" s="51"/>
      <c r="D789" s="49"/>
      <c r="E789" s="52"/>
      <c r="F789" s="52"/>
      <c r="G789" s="52"/>
      <c r="H789" s="52"/>
      <c r="I789" s="52"/>
    </row>
    <row r="790" spans="1:9" s="53" customFormat="1">
      <c r="A790" s="49"/>
      <c r="B790" s="50"/>
      <c r="C790" s="51"/>
      <c r="D790" s="49"/>
      <c r="E790" s="52"/>
      <c r="F790" s="52"/>
      <c r="G790" s="52"/>
      <c r="H790" s="52"/>
      <c r="I790" s="52"/>
    </row>
    <row r="791" spans="1:9" s="53" customFormat="1">
      <c r="A791" s="49"/>
      <c r="B791" s="50"/>
      <c r="C791" s="51"/>
      <c r="D791" s="49"/>
      <c r="E791" s="52"/>
      <c r="F791" s="52"/>
      <c r="G791" s="52"/>
      <c r="H791" s="52"/>
      <c r="I791" s="52"/>
    </row>
    <row r="792" spans="1:9" s="53" customFormat="1">
      <c r="A792" s="49"/>
      <c r="B792" s="50"/>
      <c r="C792" s="51"/>
      <c r="D792" s="49"/>
      <c r="E792" s="52"/>
      <c r="F792" s="52"/>
      <c r="G792" s="52"/>
      <c r="H792" s="52"/>
      <c r="I792" s="52"/>
    </row>
    <row r="793" spans="1:9" s="53" customFormat="1">
      <c r="A793" s="49"/>
      <c r="B793" s="50"/>
      <c r="C793" s="51"/>
      <c r="D793" s="49"/>
      <c r="E793" s="52"/>
      <c r="F793" s="52"/>
      <c r="G793" s="52"/>
      <c r="H793" s="52"/>
      <c r="I793" s="52"/>
    </row>
    <row r="794" spans="1:9" s="53" customFormat="1">
      <c r="A794" s="49"/>
      <c r="B794" s="50"/>
      <c r="C794" s="51"/>
      <c r="D794" s="49"/>
      <c r="E794" s="52"/>
      <c r="F794" s="52"/>
      <c r="G794" s="52"/>
      <c r="H794" s="52"/>
      <c r="I794" s="52"/>
    </row>
    <row r="795" spans="1:9" s="53" customFormat="1">
      <c r="A795" s="49"/>
      <c r="B795" s="50"/>
      <c r="C795" s="51"/>
      <c r="D795" s="49"/>
      <c r="E795" s="52"/>
      <c r="F795" s="52"/>
      <c r="G795" s="52"/>
      <c r="H795" s="52"/>
      <c r="I795" s="52"/>
    </row>
    <row r="796" spans="1:9" s="53" customFormat="1">
      <c r="A796" s="49"/>
      <c r="B796" s="50"/>
      <c r="C796" s="51"/>
      <c r="D796" s="49"/>
      <c r="E796" s="52"/>
      <c r="F796" s="52"/>
      <c r="G796" s="52"/>
      <c r="H796" s="52"/>
      <c r="I796" s="52"/>
    </row>
    <row r="797" spans="1:9" s="53" customFormat="1">
      <c r="A797" s="49"/>
      <c r="B797" s="50"/>
      <c r="C797" s="51"/>
      <c r="D797" s="49"/>
      <c r="E797" s="52"/>
      <c r="F797" s="52"/>
      <c r="G797" s="52"/>
      <c r="H797" s="52"/>
      <c r="I797" s="52"/>
    </row>
    <row r="798" spans="1:9" s="53" customFormat="1">
      <c r="A798" s="49"/>
      <c r="B798" s="50"/>
      <c r="C798" s="51"/>
      <c r="D798" s="49"/>
      <c r="E798" s="52"/>
      <c r="F798" s="52"/>
      <c r="G798" s="52"/>
      <c r="H798" s="52"/>
      <c r="I798" s="52"/>
    </row>
    <row r="799" spans="1:9" s="53" customFormat="1">
      <c r="A799" s="49"/>
      <c r="B799" s="50"/>
      <c r="C799" s="51"/>
      <c r="D799" s="49"/>
      <c r="E799" s="52"/>
      <c r="F799" s="52"/>
      <c r="G799" s="52"/>
      <c r="H799" s="52"/>
      <c r="I799" s="52"/>
    </row>
    <row r="800" spans="1:9" s="53" customFormat="1">
      <c r="A800" s="49"/>
      <c r="B800" s="50"/>
      <c r="C800" s="51"/>
      <c r="D800" s="49"/>
      <c r="E800" s="52"/>
      <c r="F800" s="52"/>
      <c r="G800" s="52"/>
      <c r="H800" s="52"/>
      <c r="I800" s="52"/>
    </row>
    <row r="801" spans="1:9" s="53" customFormat="1">
      <c r="A801" s="49"/>
      <c r="B801" s="50"/>
      <c r="C801" s="51"/>
      <c r="D801" s="49"/>
      <c r="E801" s="52"/>
      <c r="F801" s="52"/>
      <c r="G801" s="52"/>
      <c r="H801" s="52"/>
      <c r="I801" s="52"/>
    </row>
    <row r="802" spans="1:9" s="53" customFormat="1">
      <c r="A802" s="49"/>
      <c r="B802" s="50"/>
      <c r="C802" s="51"/>
      <c r="D802" s="49"/>
      <c r="E802" s="52"/>
      <c r="F802" s="52"/>
      <c r="G802" s="52"/>
      <c r="H802" s="52"/>
      <c r="I802" s="52"/>
    </row>
    <row r="803" spans="1:9" s="53" customFormat="1">
      <c r="A803" s="49"/>
      <c r="B803" s="50"/>
      <c r="C803" s="51"/>
      <c r="D803" s="49"/>
      <c r="E803" s="52"/>
      <c r="F803" s="52"/>
      <c r="G803" s="52"/>
      <c r="H803" s="52"/>
      <c r="I803" s="52"/>
    </row>
    <row r="804" spans="1:9" s="53" customFormat="1">
      <c r="A804" s="49"/>
      <c r="B804" s="50"/>
      <c r="C804" s="51"/>
      <c r="D804" s="49"/>
      <c r="E804" s="52"/>
      <c r="F804" s="52"/>
      <c r="G804" s="52"/>
      <c r="H804" s="52"/>
      <c r="I804" s="52"/>
    </row>
    <row r="805" spans="1:9" s="53" customFormat="1">
      <c r="A805" s="49"/>
      <c r="B805" s="50"/>
      <c r="C805" s="51"/>
      <c r="D805" s="49"/>
      <c r="E805" s="52"/>
      <c r="F805" s="52"/>
      <c r="G805" s="52"/>
      <c r="H805" s="52"/>
      <c r="I805" s="52"/>
    </row>
    <row r="806" spans="1:9" s="53" customFormat="1">
      <c r="A806" s="49"/>
      <c r="B806" s="50"/>
      <c r="C806" s="51"/>
      <c r="D806" s="49"/>
      <c r="E806" s="52"/>
      <c r="F806" s="52"/>
      <c r="G806" s="52"/>
      <c r="H806" s="52"/>
      <c r="I806" s="52"/>
    </row>
    <row r="807" spans="1:9" s="53" customFormat="1">
      <c r="A807" s="49"/>
      <c r="B807" s="50"/>
      <c r="C807" s="51"/>
      <c r="D807" s="49"/>
      <c r="E807" s="52"/>
      <c r="F807" s="52"/>
      <c r="G807" s="52"/>
      <c r="H807" s="52"/>
      <c r="I807" s="52"/>
    </row>
    <row r="808" spans="1:9" s="53" customFormat="1">
      <c r="A808" s="49"/>
      <c r="B808" s="50"/>
      <c r="C808" s="51"/>
      <c r="D808" s="49"/>
      <c r="E808" s="52"/>
      <c r="F808" s="52"/>
      <c r="G808" s="52"/>
      <c r="H808" s="52"/>
      <c r="I808" s="52"/>
    </row>
    <row r="809" spans="1:9" s="53" customFormat="1">
      <c r="A809" s="49"/>
      <c r="B809" s="50"/>
      <c r="C809" s="51"/>
      <c r="D809" s="49"/>
      <c r="E809" s="52"/>
      <c r="F809" s="52"/>
      <c r="G809" s="52"/>
      <c r="H809" s="52"/>
      <c r="I809" s="52"/>
    </row>
    <row r="810" spans="1:9" s="53" customFormat="1">
      <c r="A810" s="49"/>
      <c r="B810" s="50"/>
      <c r="C810" s="51"/>
      <c r="D810" s="49"/>
      <c r="E810" s="52"/>
      <c r="F810" s="52"/>
      <c r="G810" s="52"/>
      <c r="H810" s="52"/>
      <c r="I810" s="52"/>
    </row>
    <row r="811" spans="1:9" s="53" customFormat="1">
      <c r="A811" s="49"/>
      <c r="B811" s="50"/>
      <c r="C811" s="51"/>
      <c r="D811" s="49"/>
      <c r="E811" s="52"/>
      <c r="F811" s="52"/>
      <c r="G811" s="52"/>
      <c r="H811" s="52"/>
      <c r="I811" s="52"/>
    </row>
    <row r="812" spans="1:9" s="53" customFormat="1">
      <c r="A812" s="49"/>
      <c r="B812" s="50"/>
      <c r="C812" s="51"/>
      <c r="D812" s="49"/>
      <c r="E812" s="52"/>
      <c r="F812" s="52"/>
      <c r="G812" s="52"/>
      <c r="H812" s="52"/>
      <c r="I812" s="52"/>
    </row>
    <row r="813" spans="1:9" s="53" customFormat="1">
      <c r="A813" s="49"/>
      <c r="B813" s="50"/>
      <c r="C813" s="51"/>
      <c r="D813" s="49"/>
      <c r="E813" s="52"/>
      <c r="F813" s="52"/>
      <c r="G813" s="52"/>
      <c r="H813" s="52"/>
      <c r="I813" s="52"/>
    </row>
    <row r="814" spans="1:9" s="53" customFormat="1">
      <c r="A814" s="49"/>
      <c r="B814" s="50"/>
      <c r="C814" s="51"/>
      <c r="D814" s="49"/>
      <c r="E814" s="52"/>
      <c r="F814" s="52"/>
      <c r="G814" s="52"/>
      <c r="H814" s="52"/>
      <c r="I814" s="52"/>
    </row>
    <row r="815" spans="1:9" s="53" customFormat="1">
      <c r="A815" s="49"/>
      <c r="B815" s="50"/>
      <c r="C815" s="51"/>
      <c r="D815" s="49"/>
      <c r="E815" s="52"/>
      <c r="F815" s="52"/>
      <c r="G815" s="52"/>
      <c r="H815" s="52"/>
      <c r="I815" s="52"/>
    </row>
    <row r="816" spans="1:9" s="53" customFormat="1">
      <c r="A816" s="49"/>
      <c r="B816" s="50"/>
      <c r="C816" s="51"/>
      <c r="D816" s="49"/>
      <c r="E816" s="52"/>
      <c r="F816" s="52"/>
      <c r="G816" s="52"/>
      <c r="H816" s="52"/>
      <c r="I816" s="52"/>
    </row>
    <row r="817" spans="1:9" s="53" customFormat="1">
      <c r="A817" s="49"/>
      <c r="B817" s="50"/>
      <c r="C817" s="51"/>
      <c r="D817" s="49"/>
      <c r="E817" s="52"/>
      <c r="F817" s="52"/>
      <c r="G817" s="52"/>
      <c r="H817" s="52"/>
      <c r="I817" s="52"/>
    </row>
    <row r="818" spans="1:9" s="53" customFormat="1">
      <c r="A818" s="49"/>
      <c r="B818" s="50"/>
      <c r="C818" s="51"/>
      <c r="D818" s="49"/>
      <c r="E818" s="52"/>
      <c r="F818" s="52"/>
      <c r="G818" s="52"/>
      <c r="H818" s="52"/>
      <c r="I818" s="52"/>
    </row>
    <row r="819" spans="1:9" s="53" customFormat="1">
      <c r="A819" s="49"/>
      <c r="B819" s="50"/>
      <c r="C819" s="51"/>
      <c r="D819" s="49"/>
      <c r="E819" s="52"/>
      <c r="F819" s="52"/>
      <c r="G819" s="52"/>
      <c r="H819" s="52"/>
      <c r="I819" s="52"/>
    </row>
    <row r="820" spans="1:9" s="53" customFormat="1">
      <c r="A820" s="49"/>
      <c r="B820" s="50"/>
      <c r="C820" s="51"/>
      <c r="D820" s="49"/>
      <c r="E820" s="52"/>
      <c r="F820" s="52"/>
      <c r="G820" s="52"/>
      <c r="H820" s="52"/>
      <c r="I820" s="52"/>
    </row>
    <row r="821" spans="1:9" s="53" customFormat="1">
      <c r="A821" s="49"/>
      <c r="B821" s="50"/>
      <c r="C821" s="51"/>
      <c r="D821" s="49"/>
      <c r="E821" s="52"/>
      <c r="F821" s="52"/>
      <c r="G821" s="52"/>
      <c r="H821" s="52"/>
      <c r="I821" s="52"/>
    </row>
    <row r="822" spans="1:9" s="53" customFormat="1">
      <c r="A822" s="49"/>
      <c r="B822" s="50"/>
      <c r="C822" s="51"/>
      <c r="D822" s="49"/>
      <c r="E822" s="52"/>
      <c r="F822" s="52"/>
      <c r="G822" s="52"/>
      <c r="H822" s="52"/>
      <c r="I822" s="52"/>
    </row>
    <row r="823" spans="1:9" s="53" customFormat="1">
      <c r="A823" s="49"/>
      <c r="B823" s="50"/>
      <c r="C823" s="51"/>
      <c r="D823" s="49"/>
      <c r="E823" s="52"/>
      <c r="F823" s="52"/>
      <c r="G823" s="52"/>
      <c r="H823" s="52"/>
      <c r="I823" s="52"/>
    </row>
    <row r="824" spans="1:9" s="53" customFormat="1">
      <c r="A824" s="49"/>
      <c r="B824" s="50"/>
      <c r="C824" s="51"/>
      <c r="D824" s="49"/>
      <c r="E824" s="52"/>
      <c r="F824" s="52"/>
      <c r="G824" s="52"/>
      <c r="H824" s="52"/>
      <c r="I824" s="52"/>
    </row>
    <row r="825" spans="1:9" s="53" customFormat="1">
      <c r="A825" s="49"/>
      <c r="B825" s="50"/>
      <c r="C825" s="51"/>
      <c r="D825" s="49"/>
      <c r="E825" s="52"/>
      <c r="F825" s="52"/>
      <c r="G825" s="52"/>
      <c r="H825" s="52"/>
      <c r="I825" s="52"/>
    </row>
    <row r="826" spans="1:9" s="53" customFormat="1">
      <c r="A826" s="49"/>
      <c r="B826" s="50"/>
      <c r="C826" s="51"/>
      <c r="D826" s="49"/>
      <c r="E826" s="52"/>
      <c r="F826" s="52"/>
      <c r="G826" s="52"/>
      <c r="H826" s="52"/>
      <c r="I826" s="52"/>
    </row>
    <row r="827" spans="1:9" s="53" customFormat="1">
      <c r="A827" s="49"/>
      <c r="B827" s="50"/>
      <c r="C827" s="51"/>
      <c r="D827" s="49"/>
      <c r="E827" s="52"/>
      <c r="F827" s="52"/>
      <c r="G827" s="52"/>
      <c r="H827" s="52"/>
      <c r="I827" s="52"/>
    </row>
    <row r="828" spans="1:9" s="53" customFormat="1">
      <c r="A828" s="49"/>
      <c r="B828" s="50"/>
      <c r="C828" s="51"/>
      <c r="D828" s="49"/>
      <c r="E828" s="52"/>
      <c r="F828" s="52"/>
      <c r="G828" s="52"/>
      <c r="H828" s="52"/>
      <c r="I828" s="52"/>
    </row>
    <row r="829" spans="1:9" s="53" customFormat="1">
      <c r="A829" s="49"/>
      <c r="B829" s="50"/>
      <c r="C829" s="51"/>
      <c r="D829" s="49"/>
      <c r="E829" s="52"/>
      <c r="F829" s="52"/>
      <c r="G829" s="52"/>
      <c r="H829" s="52"/>
      <c r="I829" s="52"/>
    </row>
    <row r="830" spans="1:9" s="53" customFormat="1">
      <c r="A830" s="49"/>
      <c r="B830" s="50"/>
      <c r="C830" s="51"/>
      <c r="D830" s="49"/>
      <c r="E830" s="52"/>
      <c r="F830" s="52"/>
      <c r="G830" s="52"/>
      <c r="H830" s="52"/>
      <c r="I830" s="52"/>
    </row>
    <row r="831" spans="1:9" s="53" customFormat="1">
      <c r="A831" s="49"/>
      <c r="B831" s="50"/>
      <c r="C831" s="51"/>
      <c r="D831" s="49"/>
      <c r="E831" s="52"/>
      <c r="F831" s="52"/>
      <c r="G831" s="52"/>
      <c r="H831" s="52"/>
      <c r="I831" s="52"/>
    </row>
    <row r="832" spans="1:9" s="53" customFormat="1">
      <c r="A832" s="49"/>
      <c r="B832" s="50"/>
      <c r="C832" s="51"/>
      <c r="D832" s="49"/>
      <c r="E832" s="52"/>
      <c r="F832" s="52"/>
      <c r="G832" s="52"/>
      <c r="H832" s="52"/>
      <c r="I832" s="52"/>
    </row>
    <row r="833" spans="1:9" s="53" customFormat="1">
      <c r="A833" s="49"/>
      <c r="B833" s="50"/>
      <c r="C833" s="51"/>
      <c r="D833" s="49"/>
      <c r="E833" s="52"/>
      <c r="F833" s="52"/>
      <c r="G833" s="52"/>
      <c r="H833" s="52"/>
      <c r="I833" s="52"/>
    </row>
    <row r="834" spans="1:9" s="53" customFormat="1">
      <c r="A834" s="49"/>
      <c r="B834" s="50"/>
      <c r="C834" s="51"/>
      <c r="D834" s="49"/>
      <c r="E834" s="52"/>
      <c r="F834" s="52"/>
      <c r="G834" s="52"/>
      <c r="H834" s="52"/>
      <c r="I834" s="52"/>
    </row>
    <row r="835" spans="1:9" s="53" customFormat="1">
      <c r="A835" s="49"/>
      <c r="B835" s="50"/>
      <c r="C835" s="51"/>
      <c r="D835" s="49"/>
      <c r="E835" s="52"/>
      <c r="F835" s="52"/>
      <c r="G835" s="52"/>
      <c r="H835" s="52"/>
      <c r="I835" s="52"/>
    </row>
    <row r="836" spans="1:9" s="53" customFormat="1">
      <c r="A836" s="49"/>
      <c r="B836" s="50"/>
      <c r="C836" s="51"/>
      <c r="D836" s="49"/>
      <c r="E836" s="52"/>
      <c r="F836" s="52"/>
      <c r="G836" s="52"/>
      <c r="H836" s="52"/>
      <c r="I836" s="52"/>
    </row>
    <row r="837" spans="1:9" s="53" customFormat="1">
      <c r="A837" s="49"/>
      <c r="B837" s="50"/>
      <c r="C837" s="51"/>
      <c r="D837" s="49"/>
      <c r="E837" s="52"/>
      <c r="F837" s="52"/>
      <c r="G837" s="52"/>
      <c r="H837" s="52"/>
      <c r="I837" s="52"/>
    </row>
    <row r="838" spans="1:9" s="53" customFormat="1">
      <c r="A838" s="49"/>
      <c r="B838" s="50"/>
      <c r="C838" s="51"/>
      <c r="D838" s="49"/>
      <c r="E838" s="52"/>
      <c r="F838" s="52"/>
      <c r="G838" s="52"/>
      <c r="H838" s="52"/>
      <c r="I838" s="52"/>
    </row>
    <row r="839" spans="1:9" s="53" customFormat="1">
      <c r="A839" s="49"/>
      <c r="B839" s="50"/>
      <c r="C839" s="51"/>
      <c r="D839" s="49"/>
      <c r="E839" s="52"/>
      <c r="F839" s="52"/>
      <c r="G839" s="52"/>
      <c r="H839" s="52"/>
      <c r="I839" s="52"/>
    </row>
    <row r="840" spans="1:9" s="53" customFormat="1">
      <c r="A840" s="49"/>
      <c r="B840" s="50"/>
      <c r="C840" s="51"/>
      <c r="D840" s="49"/>
      <c r="E840" s="52"/>
      <c r="F840" s="52"/>
      <c r="G840" s="52"/>
      <c r="H840" s="52"/>
      <c r="I840" s="52"/>
    </row>
    <row r="841" spans="1:9" s="53" customFormat="1">
      <c r="A841" s="49"/>
      <c r="B841" s="50"/>
      <c r="C841" s="51"/>
      <c r="D841" s="49"/>
      <c r="E841" s="52"/>
      <c r="F841" s="52"/>
      <c r="G841" s="52"/>
      <c r="H841" s="52"/>
      <c r="I841" s="52"/>
    </row>
    <row r="842" spans="1:9" s="53" customFormat="1">
      <c r="A842" s="49"/>
      <c r="B842" s="50"/>
      <c r="C842" s="51"/>
      <c r="D842" s="49"/>
      <c r="E842" s="52"/>
      <c r="F842" s="52"/>
      <c r="G842" s="52"/>
      <c r="H842" s="52"/>
      <c r="I842" s="52"/>
    </row>
    <row r="843" spans="1:9" s="53" customFormat="1">
      <c r="A843" s="49"/>
      <c r="B843" s="50"/>
      <c r="C843" s="51"/>
      <c r="D843" s="49"/>
      <c r="E843" s="52"/>
      <c r="F843" s="52"/>
      <c r="G843" s="52"/>
      <c r="H843" s="52"/>
      <c r="I843" s="52"/>
    </row>
    <row r="844" spans="1:9" s="53" customFormat="1">
      <c r="A844" s="49"/>
      <c r="B844" s="50"/>
      <c r="C844" s="51"/>
      <c r="D844" s="49"/>
      <c r="E844" s="52"/>
      <c r="F844" s="52"/>
      <c r="G844" s="52"/>
      <c r="H844" s="52"/>
      <c r="I844" s="52"/>
    </row>
    <row r="845" spans="1:9" s="53" customFormat="1">
      <c r="A845" s="49"/>
      <c r="B845" s="50"/>
      <c r="C845" s="51"/>
      <c r="D845" s="49"/>
      <c r="E845" s="52"/>
      <c r="F845" s="52"/>
      <c r="G845" s="52"/>
      <c r="H845" s="52"/>
      <c r="I845" s="52"/>
    </row>
    <row r="846" spans="1:9" s="53" customFormat="1">
      <c r="A846" s="49"/>
      <c r="B846" s="50"/>
      <c r="C846" s="51"/>
      <c r="D846" s="49"/>
      <c r="E846" s="52"/>
      <c r="F846" s="52"/>
      <c r="G846" s="52"/>
      <c r="H846" s="52"/>
      <c r="I846" s="52"/>
    </row>
    <row r="847" spans="1:9" s="53" customFormat="1">
      <c r="A847" s="49"/>
      <c r="B847" s="50"/>
      <c r="C847" s="51"/>
      <c r="D847" s="49"/>
      <c r="E847" s="52"/>
      <c r="F847" s="52"/>
      <c r="G847" s="52"/>
      <c r="H847" s="52"/>
      <c r="I847" s="52"/>
    </row>
    <row r="848" spans="1:9" s="53" customFormat="1">
      <c r="A848" s="49"/>
      <c r="B848" s="50"/>
      <c r="C848" s="51"/>
      <c r="D848" s="49"/>
      <c r="E848" s="52"/>
      <c r="F848" s="52"/>
      <c r="G848" s="52"/>
      <c r="H848" s="52"/>
      <c r="I848" s="52"/>
    </row>
    <row r="849" spans="1:9" s="53" customFormat="1">
      <c r="A849" s="49"/>
      <c r="B849" s="50"/>
      <c r="C849" s="51"/>
      <c r="D849" s="49"/>
      <c r="E849" s="52"/>
      <c r="F849" s="52"/>
      <c r="G849" s="52"/>
      <c r="H849" s="52"/>
      <c r="I849" s="52"/>
    </row>
    <row r="850" spans="1:9" s="53" customFormat="1">
      <c r="A850" s="49"/>
      <c r="B850" s="50"/>
      <c r="C850" s="51"/>
      <c r="D850" s="49"/>
      <c r="E850" s="52"/>
      <c r="F850" s="52"/>
      <c r="G850" s="52"/>
      <c r="H850" s="52"/>
      <c r="I850" s="52"/>
    </row>
    <row r="851" spans="1:9" s="53" customFormat="1">
      <c r="A851" s="49"/>
      <c r="B851" s="50"/>
      <c r="C851" s="51"/>
      <c r="D851" s="49"/>
      <c r="E851" s="52"/>
      <c r="F851" s="52"/>
      <c r="G851" s="52"/>
      <c r="H851" s="52"/>
      <c r="I851" s="52"/>
    </row>
    <row r="852" spans="1:9" s="53" customFormat="1">
      <c r="A852" s="49"/>
      <c r="B852" s="50"/>
      <c r="C852" s="51"/>
      <c r="D852" s="49"/>
      <c r="E852" s="52"/>
      <c r="F852" s="52"/>
      <c r="G852" s="52"/>
      <c r="H852" s="52"/>
      <c r="I852" s="52"/>
    </row>
    <row r="853" spans="1:9" s="53" customFormat="1">
      <c r="A853" s="49"/>
      <c r="B853" s="50"/>
      <c r="C853" s="51"/>
      <c r="D853" s="49"/>
      <c r="E853" s="52"/>
      <c r="F853" s="52"/>
      <c r="G853" s="52"/>
      <c r="H853" s="52"/>
      <c r="I853" s="52"/>
    </row>
    <row r="854" spans="1:9" s="53" customFormat="1">
      <c r="A854" s="49"/>
      <c r="B854" s="50"/>
      <c r="C854" s="51"/>
      <c r="D854" s="49"/>
      <c r="E854" s="52"/>
      <c r="F854" s="52"/>
      <c r="G854" s="52"/>
      <c r="H854" s="52"/>
      <c r="I854" s="52"/>
    </row>
    <row r="855" spans="1:9" s="53" customFormat="1">
      <c r="A855" s="49"/>
      <c r="B855" s="50"/>
      <c r="C855" s="51"/>
      <c r="D855" s="49"/>
      <c r="E855" s="52"/>
      <c r="F855" s="52"/>
      <c r="G855" s="52"/>
      <c r="H855" s="52"/>
      <c r="I855" s="52"/>
    </row>
    <row r="856" spans="1:9" s="53" customFormat="1">
      <c r="A856" s="49"/>
      <c r="B856" s="50"/>
      <c r="C856" s="51"/>
      <c r="D856" s="49"/>
      <c r="E856" s="52"/>
      <c r="F856" s="52"/>
      <c r="G856" s="52"/>
      <c r="H856" s="52"/>
      <c r="I856" s="52"/>
    </row>
    <row r="857" spans="1:9" s="53" customFormat="1">
      <c r="A857" s="49"/>
      <c r="B857" s="50"/>
      <c r="C857" s="51"/>
      <c r="D857" s="49"/>
      <c r="E857" s="52"/>
      <c r="F857" s="52"/>
      <c r="G857" s="52"/>
      <c r="H857" s="52"/>
      <c r="I857" s="52"/>
    </row>
    <row r="858" spans="1:9" s="53" customFormat="1">
      <c r="A858" s="49"/>
      <c r="B858" s="50"/>
      <c r="C858" s="51"/>
      <c r="D858" s="49"/>
      <c r="E858" s="52"/>
      <c r="F858" s="52"/>
      <c r="G858" s="52"/>
      <c r="H858" s="52"/>
      <c r="I858" s="52"/>
    </row>
    <row r="859" spans="1:9" s="53" customFormat="1">
      <c r="A859" s="49"/>
      <c r="B859" s="50"/>
      <c r="C859" s="51"/>
      <c r="D859" s="49"/>
      <c r="E859" s="52"/>
      <c r="F859" s="52"/>
      <c r="G859" s="52"/>
      <c r="H859" s="52"/>
      <c r="I859" s="52"/>
    </row>
    <row r="860" spans="1:9" s="53" customFormat="1">
      <c r="A860" s="49"/>
      <c r="B860" s="50"/>
      <c r="C860" s="51"/>
      <c r="D860" s="49"/>
      <c r="E860" s="52"/>
      <c r="F860" s="52"/>
      <c r="G860" s="52"/>
      <c r="H860" s="52"/>
      <c r="I860" s="52"/>
    </row>
    <row r="861" spans="1:9" s="53" customFormat="1">
      <c r="A861" s="49"/>
      <c r="B861" s="50"/>
      <c r="C861" s="51"/>
      <c r="D861" s="49"/>
      <c r="E861" s="52"/>
      <c r="F861" s="52"/>
      <c r="G861" s="52"/>
      <c r="H861" s="52"/>
      <c r="I861" s="52"/>
    </row>
    <row r="862" spans="1:9" s="53" customFormat="1">
      <c r="A862" s="49"/>
      <c r="B862" s="50"/>
      <c r="C862" s="51"/>
      <c r="D862" s="49"/>
      <c r="E862" s="52"/>
      <c r="F862" s="52"/>
      <c r="G862" s="52"/>
      <c r="H862" s="52"/>
      <c r="I862" s="52"/>
    </row>
    <row r="863" spans="1:9" s="53" customFormat="1">
      <c r="A863" s="49"/>
      <c r="B863" s="50"/>
      <c r="C863" s="51"/>
      <c r="D863" s="49"/>
      <c r="E863" s="52"/>
      <c r="F863" s="52"/>
      <c r="G863" s="52"/>
      <c r="H863" s="52"/>
      <c r="I863" s="52"/>
    </row>
    <row r="864" spans="1:9" s="53" customFormat="1">
      <c r="A864" s="49"/>
      <c r="B864" s="50"/>
      <c r="C864" s="51"/>
      <c r="D864" s="49"/>
      <c r="E864" s="52"/>
      <c r="F864" s="52"/>
      <c r="G864" s="52"/>
      <c r="H864" s="52"/>
      <c r="I864" s="52"/>
    </row>
    <row r="865" spans="1:9" s="53" customFormat="1">
      <c r="A865" s="49"/>
      <c r="B865" s="50"/>
      <c r="C865" s="51"/>
      <c r="D865" s="49"/>
      <c r="E865" s="52"/>
      <c r="F865" s="52"/>
      <c r="G865" s="52"/>
      <c r="H865" s="52"/>
      <c r="I865" s="52"/>
    </row>
    <row r="866" spans="1:9" s="53" customFormat="1">
      <c r="A866" s="49"/>
      <c r="B866" s="50"/>
      <c r="C866" s="51"/>
      <c r="D866" s="49"/>
      <c r="E866" s="52"/>
      <c r="F866" s="52"/>
      <c r="G866" s="52"/>
      <c r="H866" s="52"/>
      <c r="I866" s="52"/>
    </row>
    <row r="867" spans="1:9" s="53" customFormat="1">
      <c r="A867" s="49"/>
      <c r="B867" s="50"/>
      <c r="C867" s="51"/>
      <c r="D867" s="49"/>
      <c r="E867" s="52"/>
      <c r="F867" s="52"/>
      <c r="G867" s="52"/>
      <c r="H867" s="52"/>
      <c r="I867" s="52"/>
    </row>
    <row r="868" spans="1:9" s="53" customFormat="1">
      <c r="A868" s="49"/>
      <c r="B868" s="50"/>
      <c r="C868" s="51"/>
      <c r="D868" s="49"/>
      <c r="E868" s="52"/>
      <c r="F868" s="52"/>
      <c r="G868" s="52"/>
      <c r="H868" s="52"/>
      <c r="I868" s="52"/>
    </row>
    <row r="869" spans="1:9" s="53" customFormat="1">
      <c r="A869" s="49"/>
      <c r="B869" s="50"/>
      <c r="C869" s="51"/>
      <c r="D869" s="49"/>
      <c r="E869" s="52"/>
      <c r="F869" s="52"/>
      <c r="G869" s="52"/>
      <c r="H869" s="52"/>
      <c r="I869" s="52"/>
    </row>
    <row r="870" spans="1:9" s="53" customFormat="1">
      <c r="A870" s="49"/>
      <c r="B870" s="50"/>
      <c r="C870" s="51"/>
      <c r="D870" s="49"/>
      <c r="E870" s="52"/>
      <c r="F870" s="52"/>
      <c r="G870" s="52"/>
      <c r="H870" s="52"/>
      <c r="I870" s="52"/>
    </row>
    <row r="871" spans="1:9" s="53" customFormat="1">
      <c r="A871" s="49"/>
      <c r="B871" s="50"/>
      <c r="C871" s="51"/>
      <c r="D871" s="49"/>
      <c r="E871" s="52"/>
      <c r="F871" s="52"/>
      <c r="G871" s="52"/>
      <c r="H871" s="52"/>
      <c r="I871" s="52"/>
    </row>
    <row r="872" spans="1:9" s="53" customFormat="1">
      <c r="A872" s="49"/>
      <c r="B872" s="50"/>
      <c r="C872" s="51"/>
      <c r="D872" s="49"/>
      <c r="E872" s="52"/>
      <c r="F872" s="52"/>
      <c r="G872" s="52"/>
      <c r="H872" s="52"/>
      <c r="I872" s="52"/>
    </row>
    <row r="873" spans="1:9" s="53" customFormat="1">
      <c r="A873" s="49"/>
      <c r="B873" s="50"/>
      <c r="C873" s="51"/>
      <c r="D873" s="49"/>
      <c r="E873" s="52"/>
      <c r="F873" s="52"/>
      <c r="G873" s="52"/>
      <c r="H873" s="52"/>
      <c r="I873" s="52"/>
    </row>
    <row r="874" spans="1:9" s="53" customFormat="1">
      <c r="A874" s="49"/>
      <c r="B874" s="50"/>
      <c r="C874" s="51"/>
      <c r="D874" s="49"/>
      <c r="E874" s="52"/>
      <c r="F874" s="52"/>
      <c r="G874" s="52"/>
      <c r="H874" s="52"/>
      <c r="I874" s="52"/>
    </row>
    <row r="875" spans="1:9" s="53" customFormat="1">
      <c r="A875" s="49"/>
      <c r="B875" s="50"/>
      <c r="C875" s="51"/>
      <c r="D875" s="49"/>
      <c r="E875" s="52"/>
      <c r="F875" s="52"/>
      <c r="G875" s="52"/>
      <c r="H875" s="52"/>
      <c r="I875" s="52"/>
    </row>
    <row r="876" spans="1:9" s="53" customFormat="1">
      <c r="A876" s="49"/>
      <c r="B876" s="50"/>
      <c r="C876" s="51"/>
      <c r="D876" s="49"/>
      <c r="E876" s="52"/>
      <c r="F876" s="52"/>
      <c r="G876" s="52"/>
      <c r="H876" s="52"/>
      <c r="I876" s="52"/>
    </row>
    <row r="877" spans="1:9" s="53" customFormat="1">
      <c r="A877" s="49"/>
      <c r="B877" s="50"/>
      <c r="C877" s="51"/>
      <c r="D877" s="49"/>
      <c r="E877" s="52"/>
      <c r="F877" s="52"/>
      <c r="G877" s="52"/>
      <c r="H877" s="52"/>
      <c r="I877" s="52"/>
    </row>
    <row r="878" spans="1:9" s="53" customFormat="1">
      <c r="A878" s="49"/>
      <c r="B878" s="50"/>
      <c r="C878" s="51"/>
      <c r="D878" s="49"/>
      <c r="E878" s="52"/>
      <c r="F878" s="52"/>
      <c r="G878" s="52"/>
      <c r="H878" s="52"/>
      <c r="I878" s="52"/>
    </row>
    <row r="879" spans="1:9" s="53" customFormat="1">
      <c r="A879" s="49"/>
      <c r="B879" s="50"/>
      <c r="C879" s="51"/>
      <c r="D879" s="49"/>
      <c r="E879" s="52"/>
      <c r="F879" s="52"/>
      <c r="G879" s="52"/>
      <c r="H879" s="52"/>
      <c r="I879" s="52"/>
    </row>
    <row r="880" spans="1:9" s="53" customFormat="1">
      <c r="A880" s="49"/>
      <c r="B880" s="50"/>
      <c r="C880" s="51"/>
      <c r="D880" s="49"/>
      <c r="E880" s="52"/>
      <c r="F880" s="52"/>
      <c r="G880" s="52"/>
      <c r="H880" s="52"/>
      <c r="I880" s="52"/>
    </row>
    <row r="881" spans="1:9" s="53" customFormat="1">
      <c r="A881" s="49"/>
      <c r="B881" s="50"/>
      <c r="C881" s="51"/>
      <c r="D881" s="49"/>
      <c r="E881" s="52"/>
      <c r="F881" s="52"/>
      <c r="G881" s="52"/>
      <c r="H881" s="52"/>
      <c r="I881" s="52"/>
    </row>
    <row r="882" spans="1:9" s="53" customFormat="1">
      <c r="A882" s="49"/>
      <c r="B882" s="50"/>
      <c r="C882" s="51"/>
      <c r="D882" s="49"/>
      <c r="E882" s="52"/>
      <c r="F882" s="52"/>
      <c r="G882" s="52"/>
      <c r="H882" s="52"/>
      <c r="I882" s="52"/>
    </row>
    <row r="883" spans="1:9" s="53" customFormat="1">
      <c r="A883" s="49"/>
      <c r="B883" s="50"/>
      <c r="C883" s="51"/>
      <c r="D883" s="49"/>
      <c r="E883" s="52"/>
      <c r="F883" s="52"/>
      <c r="G883" s="52"/>
      <c r="H883" s="52"/>
      <c r="I883" s="52"/>
    </row>
    <row r="884" spans="1:9" s="53" customFormat="1">
      <c r="A884" s="49"/>
      <c r="B884" s="50"/>
      <c r="C884" s="51"/>
      <c r="D884" s="49"/>
      <c r="E884" s="52"/>
      <c r="F884" s="52"/>
      <c r="G884" s="52"/>
      <c r="H884" s="52"/>
      <c r="I884" s="52"/>
    </row>
    <row r="885" spans="1:9" s="53" customFormat="1">
      <c r="A885" s="49"/>
      <c r="B885" s="50"/>
      <c r="C885" s="51"/>
      <c r="D885" s="49"/>
      <c r="E885" s="52"/>
      <c r="F885" s="52"/>
      <c r="G885" s="52"/>
      <c r="H885" s="52"/>
      <c r="I885" s="52"/>
    </row>
    <row r="886" spans="1:9" s="53" customFormat="1">
      <c r="A886" s="49"/>
      <c r="B886" s="50"/>
      <c r="C886" s="51"/>
      <c r="D886" s="49"/>
      <c r="E886" s="52"/>
      <c r="F886" s="52"/>
      <c r="G886" s="52"/>
      <c r="H886" s="52"/>
      <c r="I886" s="52"/>
    </row>
    <row r="887" spans="1:9" s="53" customFormat="1">
      <c r="A887" s="49"/>
      <c r="B887" s="50"/>
      <c r="C887" s="51"/>
      <c r="D887" s="49"/>
      <c r="E887" s="52"/>
      <c r="F887" s="52"/>
      <c r="G887" s="52"/>
      <c r="H887" s="52"/>
      <c r="I887" s="52"/>
    </row>
    <row r="888" spans="1:9" s="53" customFormat="1">
      <c r="A888" s="49"/>
      <c r="B888" s="50"/>
      <c r="C888" s="51"/>
      <c r="D888" s="49"/>
      <c r="E888" s="52"/>
      <c r="F888" s="52"/>
      <c r="G888" s="52"/>
      <c r="H888" s="52"/>
      <c r="I888" s="52"/>
    </row>
    <row r="889" spans="1:9" s="53" customFormat="1">
      <c r="A889" s="49"/>
      <c r="B889" s="50"/>
      <c r="C889" s="51"/>
      <c r="D889" s="49"/>
      <c r="E889" s="52"/>
      <c r="F889" s="52"/>
      <c r="G889" s="52"/>
      <c r="H889" s="52"/>
      <c r="I889" s="52"/>
    </row>
    <row r="890" spans="1:9" s="53" customFormat="1">
      <c r="A890" s="49"/>
      <c r="B890" s="50"/>
      <c r="C890" s="51"/>
      <c r="D890" s="49"/>
      <c r="E890" s="52"/>
      <c r="F890" s="52"/>
      <c r="G890" s="52"/>
      <c r="H890" s="52"/>
      <c r="I890" s="52"/>
    </row>
    <row r="891" spans="1:9" s="53" customFormat="1">
      <c r="A891" s="49"/>
      <c r="B891" s="50"/>
      <c r="C891" s="51"/>
      <c r="D891" s="49"/>
      <c r="E891" s="52"/>
      <c r="F891" s="52"/>
      <c r="G891" s="52"/>
      <c r="H891" s="52"/>
      <c r="I891" s="52"/>
    </row>
    <row r="892" spans="1:9" s="53" customFormat="1">
      <c r="A892" s="49"/>
      <c r="B892" s="50"/>
      <c r="C892" s="51"/>
      <c r="D892" s="49"/>
      <c r="E892" s="52"/>
      <c r="F892" s="52"/>
      <c r="G892" s="52"/>
      <c r="H892" s="52"/>
      <c r="I892" s="52"/>
    </row>
    <row r="893" spans="1:9" s="53" customFormat="1">
      <c r="A893" s="49"/>
      <c r="B893" s="50"/>
      <c r="C893" s="51"/>
      <c r="D893" s="49"/>
      <c r="E893" s="52"/>
      <c r="F893" s="52"/>
      <c r="G893" s="52"/>
      <c r="H893" s="52"/>
      <c r="I893" s="52"/>
    </row>
    <row r="894" spans="1:9" s="53" customFormat="1">
      <c r="A894" s="49"/>
      <c r="B894" s="50"/>
      <c r="C894" s="51"/>
      <c r="D894" s="49"/>
      <c r="E894" s="52"/>
      <c r="F894" s="52"/>
      <c r="G894" s="52"/>
      <c r="H894" s="52"/>
      <c r="I894" s="52"/>
    </row>
    <row r="895" spans="1:9" s="53" customFormat="1">
      <c r="A895" s="49"/>
      <c r="B895" s="50"/>
      <c r="C895" s="51"/>
      <c r="D895" s="49"/>
      <c r="E895" s="52"/>
      <c r="F895" s="52"/>
      <c r="G895" s="52"/>
      <c r="H895" s="52"/>
      <c r="I895" s="52"/>
    </row>
    <row r="896" spans="1:9" s="53" customFormat="1">
      <c r="A896" s="49"/>
      <c r="B896" s="50"/>
      <c r="C896" s="51"/>
      <c r="D896" s="49"/>
      <c r="E896" s="52"/>
      <c r="F896" s="52"/>
      <c r="G896" s="52"/>
      <c r="H896" s="52"/>
      <c r="I896" s="52"/>
    </row>
    <row r="897" spans="1:9" s="53" customFormat="1">
      <c r="A897" s="49"/>
      <c r="B897" s="50"/>
      <c r="C897" s="51"/>
      <c r="D897" s="49"/>
      <c r="E897" s="52"/>
      <c r="F897" s="52"/>
      <c r="G897" s="52"/>
      <c r="H897" s="52"/>
      <c r="I897" s="52"/>
    </row>
    <row r="898" spans="1:9" s="53" customFormat="1">
      <c r="A898" s="49"/>
      <c r="B898" s="50"/>
      <c r="C898" s="51"/>
      <c r="D898" s="49"/>
      <c r="E898" s="52"/>
      <c r="F898" s="52"/>
      <c r="G898" s="52"/>
      <c r="H898" s="52"/>
      <c r="I898" s="52"/>
    </row>
    <row r="899" spans="1:9" s="53" customFormat="1">
      <c r="A899" s="49"/>
      <c r="B899" s="50"/>
      <c r="C899" s="51"/>
      <c r="D899" s="49"/>
      <c r="E899" s="52"/>
      <c r="F899" s="52"/>
      <c r="G899" s="52"/>
      <c r="H899" s="52"/>
      <c r="I899" s="52"/>
    </row>
    <row r="900" spans="1:9" s="53" customFormat="1">
      <c r="A900" s="49"/>
      <c r="B900" s="50"/>
      <c r="C900" s="51"/>
      <c r="D900" s="49"/>
      <c r="E900" s="52"/>
      <c r="F900" s="52"/>
      <c r="G900" s="52"/>
      <c r="H900" s="52"/>
      <c r="I900" s="52"/>
    </row>
    <row r="901" spans="1:9" s="53" customFormat="1">
      <c r="A901" s="49"/>
      <c r="B901" s="50"/>
      <c r="C901" s="51"/>
      <c r="D901" s="49"/>
      <c r="E901" s="52"/>
      <c r="F901" s="52"/>
      <c r="G901" s="52"/>
      <c r="H901" s="52"/>
      <c r="I901" s="52"/>
    </row>
    <row r="902" spans="1:9" s="53" customFormat="1">
      <c r="A902" s="49"/>
      <c r="B902" s="50"/>
      <c r="C902" s="51"/>
      <c r="D902" s="49"/>
      <c r="E902" s="52"/>
      <c r="F902" s="52"/>
      <c r="G902" s="52"/>
      <c r="H902" s="52"/>
      <c r="I902" s="52"/>
    </row>
    <row r="903" spans="1:9" s="53" customFormat="1">
      <c r="A903" s="49"/>
      <c r="B903" s="50"/>
      <c r="C903" s="51"/>
      <c r="D903" s="49"/>
      <c r="E903" s="52"/>
      <c r="F903" s="52"/>
      <c r="G903" s="52"/>
      <c r="H903" s="52"/>
      <c r="I903" s="52"/>
    </row>
    <row r="904" spans="1:9" s="53" customFormat="1">
      <c r="A904" s="49"/>
      <c r="B904" s="50"/>
      <c r="C904" s="51"/>
      <c r="D904" s="49"/>
      <c r="E904" s="52"/>
      <c r="F904" s="52"/>
      <c r="G904" s="52"/>
      <c r="H904" s="52"/>
      <c r="I904" s="52"/>
    </row>
    <row r="905" spans="1:9" s="53" customFormat="1">
      <c r="A905" s="49"/>
      <c r="B905" s="50"/>
      <c r="C905" s="51"/>
      <c r="D905" s="49"/>
      <c r="E905" s="52"/>
      <c r="F905" s="52"/>
      <c r="G905" s="52"/>
      <c r="H905" s="52"/>
      <c r="I905" s="52"/>
    </row>
    <row r="906" spans="1:9" s="53" customFormat="1">
      <c r="A906" s="49"/>
      <c r="B906" s="50"/>
      <c r="C906" s="51"/>
      <c r="D906" s="49"/>
      <c r="E906" s="52"/>
      <c r="F906" s="52"/>
      <c r="G906" s="52"/>
      <c r="H906" s="52"/>
      <c r="I906" s="52"/>
    </row>
    <row r="907" spans="1:9" s="53" customFormat="1">
      <c r="A907" s="49"/>
      <c r="B907" s="50"/>
      <c r="C907" s="51"/>
      <c r="D907" s="49"/>
      <c r="E907" s="52"/>
      <c r="F907" s="52"/>
      <c r="G907" s="52"/>
      <c r="H907" s="52"/>
      <c r="I907" s="52"/>
    </row>
    <row r="908" spans="1:9" s="53" customFormat="1">
      <c r="A908" s="49"/>
      <c r="B908" s="50"/>
      <c r="C908" s="51"/>
      <c r="D908" s="49"/>
      <c r="E908" s="52"/>
      <c r="F908" s="52"/>
      <c r="G908" s="52"/>
      <c r="H908" s="52"/>
      <c r="I908" s="52"/>
    </row>
    <row r="909" spans="1:9" s="53" customFormat="1">
      <c r="A909" s="49"/>
      <c r="B909" s="50"/>
      <c r="C909" s="51"/>
      <c r="D909" s="49"/>
      <c r="E909" s="52"/>
      <c r="F909" s="52"/>
      <c r="G909" s="52"/>
      <c r="H909" s="52"/>
      <c r="I909" s="52"/>
    </row>
    <row r="910" spans="1:9" s="53" customFormat="1">
      <c r="A910" s="49"/>
      <c r="B910" s="50"/>
      <c r="C910" s="51"/>
      <c r="D910" s="49"/>
      <c r="E910" s="52"/>
      <c r="F910" s="52"/>
      <c r="G910" s="52"/>
      <c r="H910" s="52"/>
      <c r="I910" s="52"/>
    </row>
    <row r="911" spans="1:9" s="53" customFormat="1">
      <c r="A911" s="49"/>
      <c r="B911" s="50"/>
      <c r="C911" s="51"/>
      <c r="D911" s="49"/>
      <c r="E911" s="52"/>
      <c r="F911" s="52"/>
      <c r="G911" s="52"/>
      <c r="H911" s="52"/>
      <c r="I911" s="52"/>
    </row>
    <row r="912" spans="1:9" s="53" customFormat="1">
      <c r="A912" s="49"/>
      <c r="B912" s="50"/>
      <c r="C912" s="51"/>
      <c r="D912" s="49"/>
      <c r="E912" s="52"/>
      <c r="F912" s="52"/>
      <c r="G912" s="52"/>
      <c r="H912" s="52"/>
      <c r="I912" s="52"/>
    </row>
    <row r="913" spans="1:9" s="53" customFormat="1">
      <c r="A913" s="49"/>
      <c r="B913" s="50"/>
      <c r="C913" s="51"/>
      <c r="D913" s="49"/>
      <c r="E913" s="52"/>
      <c r="F913" s="52"/>
      <c r="G913" s="52"/>
      <c r="H913" s="52"/>
      <c r="I913" s="52"/>
    </row>
    <row r="914" spans="1:9" s="53" customFormat="1">
      <c r="A914" s="49"/>
      <c r="B914" s="50"/>
      <c r="C914" s="51"/>
      <c r="D914" s="49"/>
      <c r="E914" s="52"/>
      <c r="F914" s="52"/>
      <c r="G914" s="52"/>
      <c r="H914" s="52"/>
      <c r="I914" s="52"/>
    </row>
    <row r="915" spans="1:9" s="53" customFormat="1">
      <c r="A915" s="49"/>
      <c r="B915" s="50"/>
      <c r="C915" s="51"/>
      <c r="D915" s="49"/>
      <c r="E915" s="52"/>
      <c r="F915" s="52"/>
      <c r="G915" s="52"/>
      <c r="H915" s="52"/>
      <c r="I915" s="52"/>
    </row>
    <row r="916" spans="1:9" s="53" customFormat="1">
      <c r="A916" s="49"/>
      <c r="B916" s="50"/>
      <c r="C916" s="51"/>
      <c r="D916" s="49"/>
      <c r="E916" s="52"/>
      <c r="F916" s="52"/>
      <c r="G916" s="52"/>
      <c r="H916" s="52"/>
      <c r="I916" s="52"/>
    </row>
    <row r="917" spans="1:9" s="53" customFormat="1">
      <c r="A917" s="49"/>
      <c r="B917" s="50"/>
      <c r="C917" s="51"/>
      <c r="D917" s="49"/>
      <c r="E917" s="52"/>
      <c r="F917" s="52"/>
      <c r="G917" s="52"/>
      <c r="H917" s="52"/>
      <c r="I917" s="52"/>
    </row>
    <row r="918" spans="1:9" s="53" customFormat="1">
      <c r="A918" s="49"/>
      <c r="B918" s="50"/>
      <c r="C918" s="51"/>
      <c r="D918" s="49"/>
      <c r="E918" s="52"/>
      <c r="F918" s="52"/>
      <c r="G918" s="52"/>
      <c r="H918" s="52"/>
      <c r="I918" s="52"/>
    </row>
    <row r="919" spans="1:9" s="53" customFormat="1">
      <c r="A919" s="49"/>
      <c r="B919" s="50"/>
      <c r="C919" s="51"/>
      <c r="D919" s="49"/>
      <c r="E919" s="52"/>
      <c r="F919" s="52"/>
      <c r="G919" s="52"/>
      <c r="H919" s="52"/>
      <c r="I919" s="52"/>
    </row>
    <row r="920" spans="1:9" s="53" customFormat="1">
      <c r="A920" s="49"/>
      <c r="B920" s="50"/>
      <c r="C920" s="51"/>
      <c r="D920" s="49"/>
      <c r="E920" s="52"/>
      <c r="F920" s="52"/>
      <c r="G920" s="52"/>
      <c r="H920" s="52"/>
      <c r="I920" s="52"/>
    </row>
    <row r="921" spans="1:9" s="53" customFormat="1">
      <c r="A921" s="49"/>
      <c r="B921" s="50"/>
      <c r="C921" s="51"/>
      <c r="D921" s="49"/>
      <c r="E921" s="52"/>
      <c r="F921" s="52"/>
      <c r="G921" s="52"/>
      <c r="H921" s="52"/>
      <c r="I921" s="52"/>
    </row>
    <row r="922" spans="1:9" s="53" customFormat="1">
      <c r="A922" s="49"/>
      <c r="B922" s="50"/>
      <c r="C922" s="51"/>
      <c r="D922" s="49"/>
      <c r="E922" s="52"/>
      <c r="F922" s="52"/>
      <c r="G922" s="52"/>
      <c r="H922" s="52"/>
      <c r="I922" s="52"/>
    </row>
    <row r="923" spans="1:9" s="53" customFormat="1">
      <c r="A923" s="49"/>
      <c r="B923" s="50"/>
      <c r="C923" s="51"/>
      <c r="D923" s="49"/>
      <c r="E923" s="52"/>
      <c r="F923" s="52"/>
      <c r="G923" s="52"/>
      <c r="H923" s="52"/>
      <c r="I923" s="52"/>
    </row>
    <row r="924" spans="1:9" s="53" customFormat="1">
      <c r="A924" s="49"/>
      <c r="B924" s="50"/>
      <c r="C924" s="51"/>
      <c r="D924" s="49"/>
      <c r="E924" s="52"/>
      <c r="F924" s="52"/>
      <c r="G924" s="52"/>
      <c r="H924" s="52"/>
      <c r="I924" s="52"/>
    </row>
    <row r="925" spans="1:9" s="53" customFormat="1">
      <c r="A925" s="49"/>
      <c r="B925" s="50"/>
      <c r="C925" s="51"/>
      <c r="D925" s="49"/>
      <c r="E925" s="52"/>
      <c r="F925" s="52"/>
      <c r="G925" s="52"/>
      <c r="H925" s="52"/>
      <c r="I925" s="52"/>
    </row>
    <row r="926" spans="1:9" s="53" customFormat="1">
      <c r="A926" s="49"/>
      <c r="B926" s="50"/>
      <c r="C926" s="51"/>
      <c r="D926" s="49"/>
      <c r="E926" s="52"/>
      <c r="F926" s="52"/>
      <c r="G926" s="52"/>
      <c r="H926" s="52"/>
      <c r="I926" s="52"/>
    </row>
    <row r="927" spans="1:9" s="53" customFormat="1">
      <c r="A927" s="49"/>
      <c r="B927" s="50"/>
      <c r="C927" s="51"/>
      <c r="D927" s="49"/>
      <c r="E927" s="52"/>
      <c r="F927" s="52"/>
      <c r="G927" s="52"/>
      <c r="H927" s="52"/>
      <c r="I927" s="52"/>
    </row>
    <row r="928" spans="1:9" s="53" customFormat="1">
      <c r="A928" s="49"/>
      <c r="B928" s="50"/>
      <c r="C928" s="51"/>
      <c r="D928" s="49"/>
      <c r="E928" s="52"/>
      <c r="F928" s="52"/>
      <c r="G928" s="52"/>
      <c r="H928" s="52"/>
      <c r="I928" s="52"/>
    </row>
    <row r="929" spans="1:9" s="53" customFormat="1">
      <c r="A929" s="49"/>
      <c r="B929" s="50"/>
      <c r="C929" s="51"/>
      <c r="D929" s="49"/>
      <c r="E929" s="52"/>
      <c r="F929" s="52"/>
      <c r="G929" s="52"/>
      <c r="H929" s="52"/>
      <c r="I929" s="52"/>
    </row>
    <row r="930" spans="1:9" s="53" customFormat="1">
      <c r="A930" s="49"/>
      <c r="B930" s="50"/>
      <c r="C930" s="51"/>
      <c r="D930" s="49"/>
      <c r="E930" s="52"/>
      <c r="F930" s="52"/>
      <c r="G930" s="52"/>
      <c r="H930" s="52"/>
      <c r="I930" s="52"/>
    </row>
    <row r="931" spans="1:9" s="53" customFormat="1">
      <c r="A931" s="49"/>
      <c r="B931" s="50"/>
      <c r="C931" s="51"/>
      <c r="D931" s="49"/>
      <c r="E931" s="52"/>
      <c r="F931" s="52"/>
      <c r="G931" s="52"/>
      <c r="H931" s="52"/>
      <c r="I931" s="52"/>
    </row>
    <row r="932" spans="1:9" s="53" customFormat="1">
      <c r="A932" s="49"/>
      <c r="B932" s="50"/>
      <c r="C932" s="51"/>
      <c r="D932" s="49"/>
      <c r="E932" s="52"/>
      <c r="F932" s="52"/>
      <c r="G932" s="52"/>
      <c r="H932" s="52"/>
      <c r="I932" s="52"/>
    </row>
    <row r="933" spans="1:9" s="53" customFormat="1">
      <c r="A933" s="49"/>
      <c r="B933" s="50"/>
      <c r="C933" s="51"/>
      <c r="D933" s="49"/>
      <c r="E933" s="52"/>
      <c r="F933" s="52"/>
      <c r="G933" s="52"/>
      <c r="H933" s="52"/>
      <c r="I933" s="52"/>
    </row>
    <row r="934" spans="1:9" s="53" customFormat="1">
      <c r="A934" s="49"/>
      <c r="B934" s="50"/>
      <c r="C934" s="51"/>
      <c r="D934" s="49"/>
      <c r="E934" s="52"/>
      <c r="F934" s="52"/>
      <c r="G934" s="52"/>
      <c r="H934" s="52"/>
      <c r="I934" s="52"/>
    </row>
    <row r="935" spans="1:9" s="53" customFormat="1">
      <c r="A935" s="49"/>
      <c r="B935" s="50"/>
      <c r="C935" s="51"/>
      <c r="D935" s="49"/>
      <c r="E935" s="52"/>
      <c r="F935" s="52"/>
      <c r="G935" s="52"/>
      <c r="H935" s="52"/>
      <c r="I935" s="52"/>
    </row>
    <row r="936" spans="1:9" s="53" customFormat="1">
      <c r="A936" s="49"/>
      <c r="B936" s="50"/>
      <c r="C936" s="51"/>
      <c r="D936" s="49"/>
      <c r="E936" s="52"/>
      <c r="F936" s="52"/>
      <c r="G936" s="52"/>
      <c r="H936" s="52"/>
      <c r="I936" s="52"/>
    </row>
    <row r="937" spans="1:9" s="53" customFormat="1">
      <c r="A937" s="49"/>
      <c r="B937" s="50"/>
      <c r="C937" s="51"/>
      <c r="D937" s="49"/>
      <c r="E937" s="52"/>
      <c r="F937" s="52"/>
      <c r="G937" s="52"/>
      <c r="H937" s="52"/>
      <c r="I937" s="52"/>
    </row>
    <row r="938" spans="1:9" s="53" customFormat="1">
      <c r="A938" s="49"/>
      <c r="B938" s="50"/>
      <c r="C938" s="51"/>
      <c r="D938" s="49"/>
      <c r="E938" s="52"/>
      <c r="F938" s="52"/>
      <c r="G938" s="52"/>
      <c r="H938" s="52"/>
      <c r="I938" s="52"/>
    </row>
    <row r="939" spans="1:9" s="53" customFormat="1">
      <c r="A939" s="49"/>
      <c r="B939" s="50"/>
      <c r="C939" s="51"/>
      <c r="D939" s="49"/>
      <c r="E939" s="52"/>
      <c r="F939" s="52"/>
      <c r="G939" s="52"/>
      <c r="H939" s="52"/>
      <c r="I939" s="52"/>
    </row>
    <row r="940" spans="1:9" s="53" customFormat="1">
      <c r="A940" s="49"/>
      <c r="B940" s="50"/>
      <c r="C940" s="51"/>
      <c r="D940" s="49"/>
      <c r="E940" s="52"/>
      <c r="F940" s="52"/>
      <c r="G940" s="52"/>
      <c r="H940" s="52"/>
      <c r="I940" s="52"/>
    </row>
    <row r="941" spans="1:9" s="53" customFormat="1">
      <c r="A941" s="49"/>
      <c r="B941" s="50"/>
      <c r="C941" s="51"/>
      <c r="D941" s="49"/>
      <c r="E941" s="52"/>
      <c r="F941" s="52"/>
      <c r="G941" s="52"/>
      <c r="H941" s="52"/>
      <c r="I941" s="52"/>
    </row>
    <row r="942" spans="1:9" s="53" customFormat="1">
      <c r="A942" s="49"/>
      <c r="B942" s="50"/>
      <c r="C942" s="51"/>
      <c r="D942" s="49"/>
      <c r="E942" s="52"/>
      <c r="F942" s="52"/>
      <c r="G942" s="52"/>
      <c r="H942" s="52"/>
      <c r="I942" s="52"/>
    </row>
    <row r="943" spans="1:9" s="53" customFormat="1">
      <c r="A943" s="49"/>
      <c r="B943" s="50"/>
      <c r="C943" s="51"/>
      <c r="D943" s="49"/>
      <c r="E943" s="52"/>
      <c r="F943" s="52"/>
      <c r="G943" s="52"/>
      <c r="H943" s="52"/>
      <c r="I943" s="52"/>
    </row>
    <row r="944" spans="1:9" s="53" customFormat="1">
      <c r="A944" s="49"/>
      <c r="B944" s="50"/>
      <c r="C944" s="51"/>
      <c r="D944" s="49"/>
      <c r="E944" s="52"/>
      <c r="F944" s="52"/>
      <c r="G944" s="52"/>
      <c r="H944" s="52"/>
      <c r="I944" s="52"/>
    </row>
    <row r="945" spans="1:9" s="53" customFormat="1">
      <c r="A945" s="49"/>
      <c r="B945" s="50"/>
      <c r="C945" s="51"/>
      <c r="D945" s="49"/>
      <c r="E945" s="52"/>
      <c r="F945" s="52"/>
      <c r="G945" s="52"/>
      <c r="H945" s="52"/>
      <c r="I945" s="52"/>
    </row>
    <row r="946" spans="1:9" s="53" customFormat="1">
      <c r="A946" s="49"/>
      <c r="B946" s="50"/>
      <c r="C946" s="51"/>
      <c r="D946" s="49"/>
      <c r="E946" s="52"/>
      <c r="F946" s="52"/>
      <c r="G946" s="52"/>
      <c r="H946" s="52"/>
      <c r="I946" s="52"/>
    </row>
    <row r="947" spans="1:9" s="53" customFormat="1">
      <c r="A947" s="49"/>
      <c r="B947" s="50"/>
      <c r="C947" s="51"/>
      <c r="D947" s="49"/>
      <c r="E947" s="52"/>
      <c r="F947" s="52"/>
      <c r="G947" s="52"/>
      <c r="H947" s="52"/>
      <c r="I947" s="52"/>
    </row>
    <row r="948" spans="1:9" s="53" customFormat="1">
      <c r="A948" s="49"/>
      <c r="B948" s="50"/>
      <c r="C948" s="51"/>
      <c r="D948" s="49"/>
      <c r="E948" s="52"/>
      <c r="F948" s="52"/>
      <c r="G948" s="52"/>
      <c r="H948" s="52"/>
      <c r="I948" s="52"/>
    </row>
    <row r="949" spans="1:9" s="53" customFormat="1">
      <c r="A949" s="49"/>
      <c r="B949" s="50"/>
      <c r="C949" s="51"/>
      <c r="D949" s="49"/>
      <c r="E949" s="52"/>
      <c r="F949" s="52"/>
      <c r="G949" s="52"/>
      <c r="H949" s="52"/>
      <c r="I949" s="52"/>
    </row>
    <row r="950" spans="1:9" s="53" customFormat="1">
      <c r="A950" s="49"/>
      <c r="B950" s="50"/>
      <c r="C950" s="51"/>
      <c r="D950" s="49"/>
      <c r="E950" s="52"/>
      <c r="F950" s="52"/>
      <c r="G950" s="52"/>
      <c r="H950" s="52"/>
      <c r="I950" s="52"/>
    </row>
    <row r="951" spans="1:9" s="53" customFormat="1">
      <c r="A951" s="49"/>
      <c r="B951" s="50"/>
      <c r="C951" s="51"/>
      <c r="D951" s="49"/>
      <c r="E951" s="52"/>
      <c r="F951" s="52"/>
      <c r="G951" s="52"/>
      <c r="H951" s="52"/>
      <c r="I951" s="52"/>
    </row>
    <row r="952" spans="1:9" s="53" customFormat="1">
      <c r="A952" s="49"/>
      <c r="B952" s="50"/>
      <c r="C952" s="51"/>
      <c r="D952" s="49"/>
      <c r="E952" s="52"/>
      <c r="F952" s="52"/>
      <c r="G952" s="52"/>
      <c r="H952" s="52"/>
      <c r="I952" s="52"/>
    </row>
    <row r="953" spans="1:9" s="53" customFormat="1">
      <c r="A953" s="49"/>
      <c r="B953" s="50"/>
      <c r="C953" s="51"/>
      <c r="D953" s="49"/>
      <c r="E953" s="52"/>
      <c r="F953" s="52"/>
      <c r="G953" s="52"/>
      <c r="H953" s="52"/>
      <c r="I953" s="52"/>
    </row>
    <row r="954" spans="1:9" s="53" customFormat="1">
      <c r="A954" s="49"/>
      <c r="B954" s="50"/>
      <c r="C954" s="51"/>
      <c r="D954" s="49"/>
      <c r="E954" s="52"/>
      <c r="F954" s="52"/>
      <c r="G954" s="52"/>
      <c r="H954" s="52"/>
      <c r="I954" s="52"/>
    </row>
    <row r="955" spans="1:9" s="53" customFormat="1">
      <c r="A955" s="49"/>
      <c r="B955" s="50"/>
      <c r="C955" s="51"/>
      <c r="D955" s="49"/>
      <c r="E955" s="52"/>
      <c r="F955" s="52"/>
      <c r="G955" s="52"/>
      <c r="H955" s="52"/>
      <c r="I955" s="52"/>
    </row>
    <row r="956" spans="1:9" s="53" customFormat="1">
      <c r="A956" s="49"/>
      <c r="B956" s="50"/>
      <c r="C956" s="51"/>
      <c r="D956" s="49"/>
      <c r="E956" s="52"/>
      <c r="F956" s="52"/>
      <c r="G956" s="52"/>
      <c r="H956" s="52"/>
      <c r="I956" s="52"/>
    </row>
    <row r="957" spans="1:9" s="53" customFormat="1">
      <c r="A957" s="49"/>
      <c r="B957" s="50"/>
      <c r="C957" s="51"/>
      <c r="D957" s="49"/>
      <c r="E957" s="52"/>
      <c r="F957" s="52"/>
      <c r="G957" s="52"/>
      <c r="H957" s="52"/>
      <c r="I957" s="52"/>
    </row>
    <row r="958" spans="1:9" s="53" customFormat="1">
      <c r="A958" s="49"/>
      <c r="B958" s="50"/>
      <c r="C958" s="51"/>
      <c r="D958" s="49"/>
      <c r="E958" s="52"/>
      <c r="F958" s="52"/>
      <c r="G958" s="52"/>
      <c r="H958" s="52"/>
      <c r="I958" s="52"/>
    </row>
    <row r="959" spans="1:9" s="53" customFormat="1">
      <c r="A959" s="49"/>
      <c r="B959" s="50"/>
      <c r="C959" s="51"/>
      <c r="D959" s="49"/>
      <c r="E959" s="52"/>
      <c r="F959" s="52"/>
      <c r="G959" s="52"/>
      <c r="H959" s="52"/>
      <c r="I959" s="52"/>
    </row>
    <row r="960" spans="1:9" s="53" customFormat="1">
      <c r="A960" s="49"/>
      <c r="B960" s="50"/>
      <c r="C960" s="51"/>
      <c r="D960" s="49"/>
      <c r="E960" s="52"/>
      <c r="F960" s="52"/>
      <c r="G960" s="52"/>
      <c r="H960" s="52"/>
      <c r="I960" s="52"/>
    </row>
    <row r="961" spans="1:9" s="53" customFormat="1">
      <c r="A961" s="49"/>
      <c r="B961" s="50"/>
      <c r="C961" s="51"/>
      <c r="D961" s="49"/>
      <c r="E961" s="52"/>
      <c r="F961" s="52"/>
      <c r="G961" s="52"/>
      <c r="H961" s="52"/>
      <c r="I961" s="52"/>
    </row>
    <row r="962" spans="1:9" s="53" customFormat="1">
      <c r="A962" s="49"/>
      <c r="B962" s="50"/>
      <c r="C962" s="51"/>
      <c r="D962" s="49"/>
      <c r="E962" s="52"/>
      <c r="F962" s="52"/>
      <c r="G962" s="52"/>
      <c r="H962" s="52"/>
      <c r="I962" s="52"/>
    </row>
    <row r="963" spans="1:9" s="53" customFormat="1">
      <c r="A963" s="49"/>
      <c r="B963" s="50"/>
      <c r="C963" s="51"/>
      <c r="D963" s="49"/>
      <c r="E963" s="52"/>
      <c r="F963" s="52"/>
      <c r="G963" s="52"/>
      <c r="H963" s="52"/>
      <c r="I963" s="52"/>
    </row>
    <row r="964" spans="1:9" s="53" customFormat="1">
      <c r="A964" s="49"/>
      <c r="B964" s="50"/>
      <c r="C964" s="51"/>
      <c r="D964" s="49"/>
      <c r="E964" s="52"/>
      <c r="F964" s="52"/>
      <c r="G964" s="52"/>
      <c r="H964" s="52"/>
      <c r="I964" s="52"/>
    </row>
    <row r="965" spans="1:9" s="53" customFormat="1">
      <c r="A965" s="49"/>
      <c r="B965" s="50"/>
      <c r="C965" s="51"/>
      <c r="D965" s="49"/>
      <c r="E965" s="52"/>
      <c r="F965" s="52"/>
      <c r="G965" s="52"/>
      <c r="H965" s="52"/>
      <c r="I965" s="52"/>
    </row>
    <row r="966" spans="1:9" s="53" customFormat="1">
      <c r="A966" s="49"/>
      <c r="B966" s="50"/>
      <c r="C966" s="51"/>
      <c r="D966" s="49"/>
      <c r="E966" s="52"/>
      <c r="F966" s="52"/>
      <c r="G966" s="52"/>
      <c r="H966" s="52"/>
      <c r="I966" s="52"/>
    </row>
    <row r="967" spans="1:9" s="53" customFormat="1">
      <c r="A967" s="49"/>
      <c r="B967" s="50"/>
      <c r="C967" s="51"/>
      <c r="D967" s="49"/>
      <c r="E967" s="52"/>
      <c r="F967" s="52"/>
      <c r="G967" s="52"/>
      <c r="H967" s="52"/>
      <c r="I967" s="52"/>
    </row>
    <row r="968" spans="1:9" s="53" customFormat="1">
      <c r="A968" s="49"/>
      <c r="B968" s="50"/>
      <c r="C968" s="51"/>
      <c r="D968" s="49"/>
      <c r="E968" s="52"/>
      <c r="F968" s="52"/>
      <c r="G968" s="52"/>
      <c r="H968" s="52"/>
      <c r="I968" s="52"/>
    </row>
    <row r="969" spans="1:9" s="53" customFormat="1">
      <c r="A969" s="49"/>
      <c r="B969" s="50"/>
      <c r="C969" s="51"/>
      <c r="D969" s="49"/>
      <c r="E969" s="52"/>
      <c r="F969" s="52"/>
      <c r="G969" s="52"/>
      <c r="H969" s="52"/>
      <c r="I969" s="52"/>
    </row>
    <row r="970" spans="1:9" s="53" customFormat="1">
      <c r="A970" s="49"/>
      <c r="B970" s="50"/>
      <c r="C970" s="51"/>
      <c r="D970" s="49"/>
      <c r="E970" s="52"/>
      <c r="F970" s="52"/>
      <c r="G970" s="52"/>
      <c r="H970" s="52"/>
      <c r="I970" s="52"/>
    </row>
    <row r="971" spans="1:9" s="53" customFormat="1">
      <c r="A971" s="49"/>
      <c r="B971" s="50"/>
      <c r="C971" s="51"/>
      <c r="D971" s="49"/>
      <c r="E971" s="52"/>
      <c r="F971" s="52"/>
      <c r="G971" s="52"/>
      <c r="H971" s="52"/>
      <c r="I971" s="52"/>
    </row>
    <row r="972" spans="1:9" s="53" customFormat="1">
      <c r="A972" s="49"/>
      <c r="B972" s="50"/>
      <c r="C972" s="51"/>
      <c r="D972" s="49"/>
      <c r="E972" s="52"/>
      <c r="F972" s="52"/>
      <c r="G972" s="52"/>
      <c r="H972" s="52"/>
      <c r="I972" s="52"/>
    </row>
    <row r="973" spans="1:9" s="53" customFormat="1">
      <c r="A973" s="49"/>
      <c r="B973" s="50"/>
      <c r="C973" s="51"/>
      <c r="D973" s="49"/>
      <c r="E973" s="52"/>
      <c r="F973" s="52"/>
      <c r="G973" s="52"/>
      <c r="H973" s="52"/>
      <c r="I973" s="52"/>
    </row>
    <row r="974" spans="1:9" s="53" customFormat="1">
      <c r="A974" s="49"/>
      <c r="B974" s="50"/>
      <c r="C974" s="51"/>
      <c r="D974" s="49"/>
      <c r="E974" s="52"/>
      <c r="F974" s="52"/>
      <c r="G974" s="52"/>
      <c r="H974" s="52"/>
      <c r="I974" s="52"/>
    </row>
    <row r="975" spans="1:9" s="53" customFormat="1">
      <c r="A975" s="49"/>
      <c r="B975" s="50"/>
      <c r="C975" s="51"/>
      <c r="D975" s="49"/>
      <c r="E975" s="52"/>
      <c r="F975" s="52"/>
      <c r="G975" s="52"/>
      <c r="H975" s="52"/>
      <c r="I975" s="52"/>
    </row>
    <row r="976" spans="1:9" s="53" customFormat="1">
      <c r="A976" s="49"/>
      <c r="B976" s="50"/>
      <c r="C976" s="51"/>
      <c r="D976" s="49"/>
      <c r="E976" s="52"/>
      <c r="F976" s="52"/>
      <c r="G976" s="52"/>
      <c r="H976" s="52"/>
      <c r="I976" s="52"/>
    </row>
    <row r="977" spans="1:9" s="53" customFormat="1">
      <c r="A977" s="49"/>
      <c r="B977" s="50"/>
      <c r="C977" s="51"/>
      <c r="D977" s="49"/>
      <c r="E977" s="52"/>
      <c r="F977" s="52"/>
      <c r="G977" s="52"/>
      <c r="H977" s="52"/>
      <c r="I977" s="52"/>
    </row>
    <row r="978" spans="1:9" s="53" customFormat="1">
      <c r="A978" s="49"/>
      <c r="B978" s="50"/>
      <c r="C978" s="51"/>
      <c r="D978" s="49"/>
      <c r="E978" s="52"/>
      <c r="F978" s="52"/>
      <c r="G978" s="52"/>
      <c r="H978" s="52"/>
      <c r="I978" s="52"/>
    </row>
    <row r="979" spans="1:9" s="53" customFormat="1">
      <c r="A979" s="49"/>
      <c r="B979" s="50"/>
      <c r="C979" s="51"/>
      <c r="D979" s="49"/>
      <c r="E979" s="52"/>
      <c r="F979" s="52"/>
      <c r="G979" s="52"/>
      <c r="H979" s="52"/>
      <c r="I979" s="52"/>
    </row>
    <row r="980" spans="1:9" s="53" customFormat="1">
      <c r="A980" s="49"/>
      <c r="B980" s="50"/>
      <c r="C980" s="51"/>
      <c r="D980" s="49"/>
      <c r="E980" s="52"/>
      <c r="F980" s="52"/>
      <c r="G980" s="52"/>
      <c r="H980" s="52"/>
      <c r="I980" s="52"/>
    </row>
    <row r="981" spans="1:9" s="53" customFormat="1">
      <c r="A981" s="49"/>
      <c r="B981" s="50"/>
      <c r="C981" s="51"/>
      <c r="D981" s="49"/>
      <c r="E981" s="52"/>
      <c r="F981" s="52"/>
      <c r="G981" s="52"/>
      <c r="H981" s="52"/>
      <c r="I981" s="52"/>
    </row>
    <row r="982" spans="1:9" s="53" customFormat="1">
      <c r="A982" s="49"/>
      <c r="B982" s="50"/>
      <c r="C982" s="51"/>
      <c r="D982" s="49"/>
      <c r="E982" s="52"/>
      <c r="F982" s="52"/>
      <c r="G982" s="52"/>
      <c r="H982" s="52"/>
      <c r="I982" s="52"/>
    </row>
    <row r="983" spans="1:9" s="53" customFormat="1">
      <c r="A983" s="49"/>
      <c r="B983" s="50"/>
      <c r="C983" s="51"/>
      <c r="D983" s="49"/>
      <c r="E983" s="52"/>
      <c r="F983" s="52"/>
      <c r="G983" s="52"/>
      <c r="H983" s="52"/>
      <c r="I983" s="52"/>
    </row>
    <row r="984" spans="1:9" s="53" customFormat="1">
      <c r="A984" s="49"/>
      <c r="B984" s="50"/>
      <c r="C984" s="51"/>
      <c r="D984" s="49"/>
      <c r="E984" s="52"/>
      <c r="F984" s="52"/>
      <c r="G984" s="52"/>
      <c r="H984" s="52"/>
      <c r="I984" s="52"/>
    </row>
    <row r="985" spans="1:9" s="53" customFormat="1">
      <c r="A985" s="49"/>
      <c r="B985" s="50"/>
      <c r="C985" s="51"/>
      <c r="D985" s="49"/>
      <c r="E985" s="52"/>
      <c r="F985" s="52"/>
      <c r="G985" s="52"/>
      <c r="H985" s="52"/>
      <c r="I985" s="52"/>
    </row>
    <row r="986" spans="1:9" s="53" customFormat="1">
      <c r="A986" s="49"/>
      <c r="B986" s="50"/>
      <c r="C986" s="51"/>
      <c r="D986" s="49"/>
      <c r="E986" s="52"/>
      <c r="F986" s="52"/>
      <c r="G986" s="52"/>
      <c r="H986" s="52"/>
      <c r="I986" s="52"/>
    </row>
    <row r="987" spans="1:9" s="53" customFormat="1">
      <c r="A987" s="49"/>
      <c r="B987" s="50"/>
      <c r="C987" s="51"/>
      <c r="D987" s="49"/>
      <c r="E987" s="52"/>
      <c r="F987" s="52"/>
      <c r="G987" s="52"/>
      <c r="H987" s="52"/>
      <c r="I987" s="52"/>
    </row>
    <row r="988" spans="1:9" s="53" customFormat="1">
      <c r="A988" s="49"/>
      <c r="B988" s="50"/>
      <c r="C988" s="51"/>
      <c r="D988" s="49"/>
      <c r="E988" s="52"/>
      <c r="F988" s="52"/>
      <c r="G988" s="52"/>
      <c r="H988" s="52"/>
      <c r="I988" s="52"/>
    </row>
    <row r="989" spans="1:9" s="53" customFormat="1">
      <c r="A989" s="49"/>
      <c r="B989" s="50"/>
      <c r="C989" s="51"/>
      <c r="D989" s="49"/>
      <c r="E989" s="52"/>
      <c r="F989" s="52"/>
      <c r="G989" s="52"/>
      <c r="H989" s="52"/>
      <c r="I989" s="52"/>
    </row>
    <row r="990" spans="1:9" s="53" customFormat="1">
      <c r="A990" s="49"/>
      <c r="B990" s="50"/>
      <c r="C990" s="51"/>
      <c r="D990" s="49"/>
      <c r="E990" s="52"/>
      <c r="F990" s="52"/>
      <c r="G990" s="52"/>
      <c r="H990" s="52"/>
      <c r="I990" s="52"/>
    </row>
    <row r="991" spans="1:9" s="53" customFormat="1">
      <c r="A991" s="49"/>
      <c r="B991" s="50"/>
      <c r="C991" s="51"/>
      <c r="D991" s="49"/>
      <c r="E991" s="52"/>
      <c r="F991" s="52"/>
      <c r="G991" s="52"/>
      <c r="H991" s="52"/>
      <c r="I991" s="52"/>
    </row>
    <row r="992" spans="1:9" s="53" customFormat="1">
      <c r="A992" s="49"/>
      <c r="B992" s="50"/>
      <c r="C992" s="51"/>
      <c r="D992" s="49"/>
      <c r="E992" s="52"/>
      <c r="F992" s="52"/>
      <c r="G992" s="52"/>
      <c r="H992" s="52"/>
      <c r="I992" s="52"/>
    </row>
    <row r="993" spans="1:9" s="53" customFormat="1">
      <c r="A993" s="49"/>
      <c r="B993" s="50"/>
      <c r="C993" s="51"/>
      <c r="D993" s="49"/>
      <c r="E993" s="52"/>
      <c r="F993" s="52"/>
      <c r="G993" s="52"/>
      <c r="H993" s="52"/>
      <c r="I993" s="52"/>
    </row>
    <row r="994" spans="1:9" s="53" customFormat="1">
      <c r="A994" s="49"/>
      <c r="B994" s="50"/>
      <c r="C994" s="51"/>
      <c r="D994" s="49"/>
      <c r="E994" s="52"/>
      <c r="F994" s="52"/>
      <c r="G994" s="52"/>
      <c r="H994" s="52"/>
      <c r="I994" s="52"/>
    </row>
    <row r="995" spans="1:9" s="53" customFormat="1">
      <c r="A995" s="49"/>
      <c r="B995" s="50"/>
      <c r="C995" s="51"/>
      <c r="D995" s="49"/>
      <c r="E995" s="52"/>
      <c r="F995" s="52"/>
      <c r="G995" s="52"/>
      <c r="H995" s="52"/>
      <c r="I995" s="52"/>
    </row>
    <row r="996" spans="1:9" s="53" customFormat="1">
      <c r="A996" s="49"/>
      <c r="B996" s="50"/>
      <c r="C996" s="51"/>
      <c r="D996" s="49"/>
      <c r="E996" s="52"/>
      <c r="F996" s="52"/>
      <c r="G996" s="52"/>
      <c r="H996" s="52"/>
      <c r="I996" s="52"/>
    </row>
    <row r="997" spans="1:9" s="53" customFormat="1">
      <c r="A997" s="49"/>
      <c r="B997" s="50"/>
      <c r="C997" s="51"/>
      <c r="D997" s="49"/>
      <c r="E997" s="52"/>
      <c r="F997" s="52"/>
      <c r="G997" s="52"/>
      <c r="H997" s="52"/>
      <c r="I997" s="52"/>
    </row>
    <row r="998" spans="1:9" s="53" customFormat="1">
      <c r="A998" s="49"/>
      <c r="B998" s="50"/>
      <c r="C998" s="51"/>
      <c r="D998" s="49"/>
      <c r="E998" s="52"/>
      <c r="F998" s="52"/>
      <c r="G998" s="52"/>
      <c r="H998" s="52"/>
      <c r="I998" s="52"/>
    </row>
    <row r="999" spans="1:9" s="53" customFormat="1">
      <c r="A999" s="49"/>
      <c r="B999" s="50"/>
      <c r="C999" s="51"/>
      <c r="D999" s="49"/>
      <c r="E999" s="52"/>
      <c r="F999" s="52"/>
      <c r="G999" s="52"/>
      <c r="H999" s="52"/>
      <c r="I999" s="52"/>
    </row>
    <row r="1000" spans="1:9" s="53" customFormat="1">
      <c r="A1000" s="49"/>
      <c r="B1000" s="50"/>
      <c r="C1000" s="51"/>
      <c r="D1000" s="49"/>
      <c r="E1000" s="52"/>
      <c r="F1000" s="52"/>
      <c r="G1000" s="52"/>
      <c r="H1000" s="52"/>
      <c r="I1000" s="52"/>
    </row>
    <row r="1001" spans="1:9" s="53" customFormat="1">
      <c r="A1001" s="49"/>
      <c r="B1001" s="50"/>
      <c r="C1001" s="51"/>
      <c r="D1001" s="49"/>
      <c r="E1001" s="52"/>
      <c r="F1001" s="52"/>
      <c r="G1001" s="52"/>
      <c r="H1001" s="52"/>
      <c r="I1001" s="52"/>
    </row>
    <row r="1002" spans="1:9" s="53" customFormat="1">
      <c r="A1002" s="49"/>
      <c r="B1002" s="50"/>
      <c r="C1002" s="51"/>
      <c r="D1002" s="49"/>
      <c r="E1002" s="52"/>
      <c r="F1002" s="52"/>
      <c r="G1002" s="52"/>
      <c r="H1002" s="52"/>
      <c r="I1002" s="52"/>
    </row>
    <row r="1003" spans="1:9" s="53" customFormat="1">
      <c r="A1003" s="49"/>
      <c r="B1003" s="50"/>
      <c r="C1003" s="51"/>
      <c r="D1003" s="49"/>
      <c r="E1003" s="52"/>
      <c r="F1003" s="52"/>
      <c r="G1003" s="52"/>
      <c r="H1003" s="52"/>
      <c r="I1003" s="52"/>
    </row>
    <row r="1004" spans="1:9" s="53" customFormat="1">
      <c r="A1004" s="49"/>
      <c r="B1004" s="50"/>
      <c r="C1004" s="51"/>
      <c r="D1004" s="49"/>
      <c r="E1004" s="52"/>
      <c r="F1004" s="52"/>
      <c r="G1004" s="52"/>
      <c r="H1004" s="52"/>
      <c r="I1004" s="52"/>
    </row>
    <row r="1005" spans="1:9" s="53" customFormat="1">
      <c r="A1005" s="49"/>
      <c r="B1005" s="50"/>
      <c r="C1005" s="51"/>
      <c r="D1005" s="49"/>
      <c r="E1005" s="52"/>
      <c r="F1005" s="52"/>
      <c r="G1005" s="52"/>
      <c r="H1005" s="52"/>
      <c r="I1005" s="52"/>
    </row>
    <row r="1006" spans="1:9" s="53" customFormat="1">
      <c r="A1006" s="49"/>
      <c r="B1006" s="50"/>
      <c r="C1006" s="51"/>
      <c r="D1006" s="49"/>
      <c r="E1006" s="52"/>
      <c r="F1006" s="52"/>
      <c r="G1006" s="52"/>
      <c r="H1006" s="52"/>
      <c r="I1006" s="52"/>
    </row>
    <row r="1007" spans="1:9" s="53" customFormat="1">
      <c r="A1007" s="49"/>
      <c r="B1007" s="50"/>
      <c r="C1007" s="51"/>
      <c r="D1007" s="49"/>
      <c r="E1007" s="52"/>
      <c r="F1007" s="52"/>
      <c r="G1007" s="52"/>
      <c r="H1007" s="52"/>
      <c r="I1007" s="52"/>
    </row>
    <row r="1008" spans="1:9" s="53" customFormat="1">
      <c r="A1008" s="49"/>
      <c r="B1008" s="50"/>
      <c r="C1008" s="51"/>
      <c r="D1008" s="49"/>
      <c r="E1008" s="52"/>
      <c r="F1008" s="52"/>
      <c r="G1008" s="52"/>
      <c r="H1008" s="52"/>
      <c r="I1008" s="52"/>
    </row>
    <row r="1009" spans="1:9" s="53" customFormat="1">
      <c r="A1009" s="49"/>
      <c r="B1009" s="50"/>
      <c r="C1009" s="51"/>
      <c r="D1009" s="49"/>
      <c r="E1009" s="52"/>
      <c r="F1009" s="52"/>
      <c r="G1009" s="52"/>
      <c r="H1009" s="52"/>
      <c r="I1009" s="52"/>
    </row>
    <row r="1010" spans="1:9" s="53" customFormat="1">
      <c r="A1010" s="49"/>
      <c r="B1010" s="50"/>
      <c r="C1010" s="51"/>
      <c r="D1010" s="49"/>
      <c r="E1010" s="52"/>
      <c r="F1010" s="52"/>
      <c r="G1010" s="52"/>
      <c r="H1010" s="52"/>
      <c r="I1010" s="52"/>
    </row>
    <row r="1011" spans="1:9" s="53" customFormat="1">
      <c r="A1011" s="49"/>
      <c r="B1011" s="50"/>
      <c r="C1011" s="51"/>
      <c r="D1011" s="49"/>
      <c r="E1011" s="52"/>
      <c r="F1011" s="52"/>
      <c r="G1011" s="52"/>
      <c r="H1011" s="52"/>
      <c r="I1011" s="52"/>
    </row>
    <row r="1012" spans="1:9" s="53" customFormat="1">
      <c r="A1012" s="49"/>
      <c r="B1012" s="50"/>
      <c r="C1012" s="51"/>
      <c r="D1012" s="49"/>
      <c r="E1012" s="52"/>
      <c r="F1012" s="52"/>
      <c r="G1012" s="52"/>
      <c r="H1012" s="52"/>
      <c r="I1012" s="52"/>
    </row>
    <row r="1013" spans="1:9" s="53" customFormat="1">
      <c r="A1013" s="49"/>
      <c r="B1013" s="50"/>
      <c r="C1013" s="51"/>
      <c r="D1013" s="49"/>
      <c r="E1013" s="52"/>
      <c r="F1013" s="52"/>
      <c r="G1013" s="52"/>
      <c r="H1013" s="52"/>
      <c r="I1013" s="52"/>
    </row>
    <row r="1014" spans="1:9" s="53" customFormat="1">
      <c r="A1014" s="49"/>
      <c r="B1014" s="50"/>
      <c r="C1014" s="51"/>
      <c r="D1014" s="49"/>
      <c r="E1014" s="52"/>
      <c r="F1014" s="52"/>
      <c r="G1014" s="52"/>
      <c r="H1014" s="52"/>
      <c r="I1014" s="52"/>
    </row>
    <row r="1015" spans="1:9" s="53" customFormat="1">
      <c r="A1015" s="49"/>
      <c r="B1015" s="50"/>
      <c r="C1015" s="51"/>
      <c r="D1015" s="49"/>
      <c r="E1015" s="52"/>
      <c r="F1015" s="52"/>
      <c r="G1015" s="52"/>
      <c r="H1015" s="52"/>
      <c r="I1015" s="52"/>
    </row>
    <row r="1016" spans="1:9" s="53" customFormat="1">
      <c r="A1016" s="49"/>
      <c r="B1016" s="50"/>
      <c r="C1016" s="51"/>
      <c r="D1016" s="49"/>
      <c r="E1016" s="52"/>
      <c r="F1016" s="52"/>
      <c r="G1016" s="52"/>
      <c r="H1016" s="52"/>
      <c r="I1016" s="52"/>
    </row>
    <row r="1017" spans="1:9" s="53" customFormat="1">
      <c r="A1017" s="49"/>
      <c r="B1017" s="50"/>
      <c r="C1017" s="51"/>
      <c r="D1017" s="49"/>
      <c r="E1017" s="52"/>
      <c r="F1017" s="52"/>
      <c r="G1017" s="52"/>
      <c r="H1017" s="52"/>
      <c r="I1017" s="52"/>
    </row>
    <row r="1018" spans="1:9" s="53" customFormat="1">
      <c r="A1018" s="49"/>
      <c r="B1018" s="50"/>
      <c r="C1018" s="51"/>
      <c r="D1018" s="49"/>
      <c r="E1018" s="52"/>
      <c r="F1018" s="52"/>
      <c r="G1018" s="52"/>
      <c r="H1018" s="52"/>
      <c r="I1018" s="52"/>
    </row>
    <row r="1019" spans="1:9" s="53" customFormat="1">
      <c r="A1019" s="49"/>
      <c r="B1019" s="50"/>
      <c r="C1019" s="51"/>
      <c r="D1019" s="49"/>
      <c r="E1019" s="52"/>
      <c r="F1019" s="52"/>
      <c r="G1019" s="52"/>
      <c r="H1019" s="52"/>
      <c r="I1019" s="52"/>
    </row>
    <row r="1020" spans="1:9" s="53" customFormat="1">
      <c r="A1020" s="49"/>
      <c r="B1020" s="50"/>
      <c r="C1020" s="51"/>
      <c r="D1020" s="49"/>
      <c r="E1020" s="52"/>
      <c r="F1020" s="52"/>
      <c r="G1020" s="52"/>
      <c r="H1020" s="52"/>
      <c r="I1020" s="52"/>
    </row>
    <row r="1021" spans="1:9" s="53" customFormat="1">
      <c r="A1021" s="49"/>
      <c r="B1021" s="50"/>
      <c r="C1021" s="51"/>
      <c r="D1021" s="49"/>
      <c r="E1021" s="52"/>
      <c r="F1021" s="52"/>
      <c r="G1021" s="52"/>
      <c r="H1021" s="52"/>
      <c r="I1021" s="52"/>
    </row>
    <row r="1022" spans="1:9" s="53" customFormat="1">
      <c r="A1022" s="49"/>
      <c r="B1022" s="50"/>
      <c r="C1022" s="51"/>
      <c r="D1022" s="49"/>
      <c r="E1022" s="52"/>
      <c r="F1022" s="52"/>
      <c r="G1022" s="52"/>
      <c r="H1022" s="52"/>
      <c r="I1022" s="52"/>
    </row>
    <row r="1023" spans="1:9" s="53" customFormat="1">
      <c r="A1023" s="49"/>
      <c r="B1023" s="50"/>
      <c r="C1023" s="51"/>
      <c r="D1023" s="49"/>
      <c r="E1023" s="52"/>
      <c r="F1023" s="52"/>
      <c r="G1023" s="52"/>
      <c r="H1023" s="52"/>
      <c r="I1023" s="52"/>
    </row>
    <row r="1024" spans="1:9" s="53" customFormat="1">
      <c r="A1024" s="49"/>
      <c r="B1024" s="50"/>
      <c r="C1024" s="51"/>
      <c r="D1024" s="49"/>
      <c r="E1024" s="52"/>
      <c r="F1024" s="52"/>
      <c r="G1024" s="52"/>
      <c r="H1024" s="52"/>
      <c r="I1024" s="52"/>
    </row>
    <row r="1025" spans="1:9" s="53" customFormat="1">
      <c r="A1025" s="49"/>
      <c r="B1025" s="50"/>
      <c r="C1025" s="51"/>
      <c r="D1025" s="49"/>
      <c r="E1025" s="52"/>
      <c r="F1025" s="52"/>
      <c r="G1025" s="52"/>
      <c r="H1025" s="52"/>
      <c r="I1025" s="52"/>
    </row>
    <row r="1026" spans="1:9" s="53" customFormat="1">
      <c r="A1026" s="49"/>
      <c r="B1026" s="50"/>
      <c r="C1026" s="51"/>
      <c r="D1026" s="49"/>
      <c r="E1026" s="52"/>
      <c r="F1026" s="52"/>
      <c r="G1026" s="52"/>
      <c r="H1026" s="52"/>
      <c r="I1026" s="52"/>
    </row>
    <row r="1027" spans="1:9" s="53" customFormat="1">
      <c r="A1027" s="49"/>
      <c r="B1027" s="50"/>
      <c r="C1027" s="51"/>
      <c r="D1027" s="49"/>
      <c r="E1027" s="52"/>
      <c r="F1027" s="52"/>
      <c r="G1027" s="52"/>
      <c r="H1027" s="52"/>
      <c r="I1027" s="52"/>
    </row>
    <row r="1028" spans="1:9" s="53" customFormat="1">
      <c r="A1028" s="49"/>
      <c r="B1028" s="50"/>
      <c r="C1028" s="51"/>
      <c r="D1028" s="49"/>
      <c r="E1028" s="52"/>
      <c r="F1028" s="52"/>
      <c r="G1028" s="52"/>
      <c r="H1028" s="52"/>
      <c r="I1028" s="52"/>
    </row>
    <row r="1029" spans="1:9" s="53" customFormat="1">
      <c r="A1029" s="49"/>
      <c r="B1029" s="50"/>
      <c r="C1029" s="51"/>
      <c r="D1029" s="49"/>
      <c r="E1029" s="52"/>
      <c r="F1029" s="52"/>
      <c r="G1029" s="52"/>
      <c r="H1029" s="52"/>
      <c r="I1029" s="52"/>
    </row>
    <row r="1030" spans="1:9" s="53" customFormat="1">
      <c r="A1030" s="49"/>
      <c r="B1030" s="50"/>
      <c r="C1030" s="51"/>
      <c r="D1030" s="49"/>
      <c r="E1030" s="52"/>
      <c r="F1030" s="52"/>
      <c r="G1030" s="52"/>
      <c r="H1030" s="52"/>
      <c r="I1030" s="52"/>
    </row>
    <row r="1031" spans="1:9" s="53" customFormat="1">
      <c r="A1031" s="49"/>
      <c r="B1031" s="50"/>
      <c r="C1031" s="51"/>
      <c r="D1031" s="49"/>
      <c r="E1031" s="52"/>
      <c r="F1031" s="52"/>
      <c r="G1031" s="52"/>
      <c r="H1031" s="52"/>
      <c r="I1031" s="52"/>
    </row>
    <row r="1032" spans="1:9" s="53" customFormat="1">
      <c r="A1032" s="49"/>
      <c r="B1032" s="50"/>
      <c r="C1032" s="51"/>
      <c r="D1032" s="49"/>
      <c r="E1032" s="52"/>
      <c r="F1032" s="52"/>
      <c r="G1032" s="52"/>
      <c r="H1032" s="52"/>
      <c r="I1032" s="52"/>
    </row>
    <row r="1033" spans="1:9" s="53" customFormat="1">
      <c r="A1033" s="49"/>
      <c r="B1033" s="50"/>
      <c r="C1033" s="51"/>
      <c r="D1033" s="49"/>
      <c r="E1033" s="52"/>
      <c r="F1033" s="52"/>
      <c r="G1033" s="52"/>
      <c r="H1033" s="52"/>
      <c r="I1033" s="52"/>
    </row>
    <row r="1034" spans="1:9" s="53" customFormat="1">
      <c r="A1034" s="49"/>
      <c r="B1034" s="50"/>
      <c r="C1034" s="51"/>
      <c r="D1034" s="49"/>
      <c r="E1034" s="52"/>
      <c r="F1034" s="52"/>
      <c r="G1034" s="52"/>
      <c r="H1034" s="52"/>
      <c r="I1034" s="52"/>
    </row>
    <row r="1035" spans="1:9" s="53" customFormat="1">
      <c r="A1035" s="49"/>
      <c r="B1035" s="50"/>
      <c r="C1035" s="51"/>
      <c r="D1035" s="49"/>
      <c r="E1035" s="52"/>
      <c r="F1035" s="52"/>
      <c r="G1035" s="52"/>
      <c r="H1035" s="52"/>
      <c r="I1035" s="52"/>
    </row>
    <row r="1036" spans="1:9" s="53" customFormat="1">
      <c r="A1036" s="49"/>
      <c r="B1036" s="50"/>
      <c r="C1036" s="51"/>
      <c r="D1036" s="49"/>
      <c r="E1036" s="52"/>
      <c r="F1036" s="52"/>
      <c r="G1036" s="52"/>
      <c r="H1036" s="52"/>
      <c r="I1036" s="52"/>
    </row>
    <row r="1037" spans="1:9" s="53" customFormat="1">
      <c r="A1037" s="49"/>
      <c r="B1037" s="50"/>
      <c r="C1037" s="51"/>
      <c r="D1037" s="49"/>
      <c r="E1037" s="52"/>
      <c r="F1037" s="52"/>
      <c r="G1037" s="52"/>
      <c r="H1037" s="52"/>
      <c r="I1037" s="52"/>
    </row>
    <row r="1038" spans="1:9" s="53" customFormat="1">
      <c r="A1038" s="49"/>
      <c r="B1038" s="50"/>
      <c r="C1038" s="51"/>
      <c r="D1038" s="49"/>
      <c r="E1038" s="52"/>
      <c r="F1038" s="52"/>
      <c r="G1038" s="52"/>
      <c r="H1038" s="52"/>
      <c r="I1038" s="52"/>
    </row>
    <row r="1039" spans="1:9" s="53" customFormat="1">
      <c r="A1039" s="49"/>
      <c r="B1039" s="50"/>
      <c r="C1039" s="51"/>
      <c r="D1039" s="49"/>
      <c r="E1039" s="52"/>
      <c r="F1039" s="52"/>
      <c r="G1039" s="52"/>
      <c r="H1039" s="52"/>
      <c r="I1039" s="52"/>
    </row>
    <row r="1040" spans="1:9" s="53" customFormat="1">
      <c r="A1040" s="49"/>
      <c r="B1040" s="50"/>
      <c r="C1040" s="51"/>
      <c r="D1040" s="49"/>
      <c r="E1040" s="52"/>
      <c r="F1040" s="52"/>
      <c r="G1040" s="52"/>
      <c r="H1040" s="52"/>
      <c r="I1040" s="52"/>
    </row>
    <row r="1041" spans="1:9" s="53" customFormat="1">
      <c r="A1041" s="49"/>
      <c r="B1041" s="50"/>
      <c r="C1041" s="51"/>
      <c r="D1041" s="49"/>
      <c r="E1041" s="52"/>
      <c r="F1041" s="52"/>
      <c r="G1041" s="52"/>
      <c r="H1041" s="52"/>
      <c r="I1041" s="52"/>
    </row>
    <row r="1042" spans="1:9" s="53" customFormat="1">
      <c r="A1042" s="49"/>
      <c r="B1042" s="50"/>
      <c r="C1042" s="51"/>
      <c r="D1042" s="49"/>
      <c r="E1042" s="52"/>
      <c r="F1042" s="52"/>
      <c r="G1042" s="52"/>
      <c r="H1042" s="52"/>
      <c r="I1042" s="52"/>
    </row>
    <row r="1043" spans="1:9" s="53" customFormat="1">
      <c r="A1043" s="49"/>
      <c r="B1043" s="50"/>
      <c r="C1043" s="51"/>
      <c r="D1043" s="49"/>
      <c r="E1043" s="52"/>
      <c r="F1043" s="52"/>
      <c r="G1043" s="52"/>
      <c r="H1043" s="52"/>
      <c r="I1043" s="52"/>
    </row>
    <row r="1044" spans="1:9" s="53" customFormat="1">
      <c r="A1044" s="49"/>
      <c r="B1044" s="50"/>
      <c r="C1044" s="51"/>
      <c r="D1044" s="49"/>
      <c r="E1044" s="52"/>
      <c r="F1044" s="52"/>
      <c r="G1044" s="52"/>
      <c r="H1044" s="52"/>
      <c r="I1044" s="52"/>
    </row>
    <row r="1045" spans="1:9" s="53" customFormat="1">
      <c r="A1045" s="49"/>
      <c r="B1045" s="50"/>
      <c r="C1045" s="51"/>
      <c r="D1045" s="49"/>
      <c r="E1045" s="52"/>
      <c r="F1045" s="52"/>
      <c r="G1045" s="52"/>
      <c r="H1045" s="52"/>
      <c r="I1045" s="52"/>
    </row>
    <row r="1046" spans="1:9" s="53" customFormat="1">
      <c r="A1046" s="49"/>
      <c r="B1046" s="50"/>
      <c r="C1046" s="51"/>
      <c r="D1046" s="49"/>
      <c r="E1046" s="52"/>
      <c r="F1046" s="52"/>
      <c r="G1046" s="52"/>
      <c r="H1046" s="52"/>
      <c r="I1046" s="52"/>
    </row>
    <row r="1047" spans="1:9" s="53" customFormat="1">
      <c r="A1047" s="49"/>
      <c r="B1047" s="50"/>
      <c r="C1047" s="51"/>
      <c r="D1047" s="49"/>
      <c r="E1047" s="52"/>
      <c r="F1047" s="52"/>
      <c r="G1047" s="52"/>
      <c r="H1047" s="52"/>
      <c r="I1047" s="52"/>
    </row>
    <row r="1048" spans="1:9" s="53" customFormat="1">
      <c r="A1048" s="49"/>
      <c r="B1048" s="50"/>
      <c r="C1048" s="51"/>
      <c r="D1048" s="49"/>
      <c r="E1048" s="52"/>
      <c r="F1048" s="52"/>
      <c r="G1048" s="52"/>
      <c r="H1048" s="52"/>
      <c r="I1048" s="52"/>
    </row>
    <row r="1049" spans="1:9" s="53" customFormat="1">
      <c r="A1049" s="49"/>
      <c r="B1049" s="50"/>
      <c r="C1049" s="51"/>
      <c r="D1049" s="49"/>
      <c r="E1049" s="52"/>
      <c r="F1049" s="52"/>
      <c r="G1049" s="52"/>
      <c r="H1049" s="52"/>
      <c r="I1049" s="52"/>
    </row>
    <row r="1050" spans="1:9" s="53" customFormat="1">
      <c r="A1050" s="49"/>
      <c r="B1050" s="50"/>
      <c r="C1050" s="51"/>
      <c r="D1050" s="49"/>
      <c r="E1050" s="52"/>
      <c r="F1050" s="52"/>
      <c r="G1050" s="52"/>
      <c r="H1050" s="52"/>
      <c r="I1050" s="52"/>
    </row>
    <row r="1051" spans="1:9" s="53" customFormat="1">
      <c r="A1051" s="49"/>
      <c r="B1051" s="50"/>
      <c r="C1051" s="51"/>
      <c r="D1051" s="49"/>
      <c r="E1051" s="52"/>
      <c r="F1051" s="52"/>
      <c r="G1051" s="52"/>
      <c r="H1051" s="52"/>
      <c r="I1051" s="52"/>
    </row>
    <row r="1052" spans="1:9" s="53" customFormat="1">
      <c r="A1052" s="49"/>
      <c r="B1052" s="50"/>
      <c r="C1052" s="51"/>
      <c r="D1052" s="49"/>
      <c r="E1052" s="52"/>
      <c r="F1052" s="52"/>
      <c r="G1052" s="52"/>
      <c r="H1052" s="52"/>
      <c r="I1052" s="52"/>
    </row>
    <row r="1053" spans="1:9" s="53" customFormat="1">
      <c r="A1053" s="49"/>
      <c r="B1053" s="50"/>
      <c r="C1053" s="51"/>
      <c r="D1053" s="49"/>
      <c r="E1053" s="52"/>
      <c r="F1053" s="52"/>
      <c r="G1053" s="52"/>
      <c r="H1053" s="52"/>
      <c r="I1053" s="52"/>
    </row>
    <row r="1054" spans="1:9" s="53" customFormat="1">
      <c r="A1054" s="49"/>
      <c r="B1054" s="50"/>
      <c r="C1054" s="51"/>
      <c r="D1054" s="49"/>
      <c r="E1054" s="52"/>
      <c r="F1054" s="52"/>
      <c r="G1054" s="52"/>
      <c r="H1054" s="52"/>
      <c r="I1054" s="52"/>
    </row>
    <row r="1055" spans="1:9" s="53" customFormat="1">
      <c r="A1055" s="49"/>
      <c r="B1055" s="50"/>
      <c r="C1055" s="51"/>
      <c r="D1055" s="49"/>
      <c r="E1055" s="52"/>
      <c r="F1055" s="52"/>
      <c r="G1055" s="52"/>
      <c r="H1055" s="52"/>
      <c r="I1055" s="52"/>
    </row>
    <row r="1056" spans="1:9" s="53" customFormat="1">
      <c r="A1056" s="49"/>
      <c r="B1056" s="50"/>
      <c r="C1056" s="51"/>
      <c r="D1056" s="49"/>
      <c r="E1056" s="52"/>
      <c r="F1056" s="52"/>
      <c r="G1056" s="52"/>
      <c r="H1056" s="52"/>
      <c r="I1056" s="52"/>
    </row>
    <row r="1057" spans="1:9" s="53" customFormat="1">
      <c r="A1057" s="49"/>
      <c r="B1057" s="50"/>
      <c r="C1057" s="51"/>
      <c r="D1057" s="49"/>
      <c r="E1057" s="52"/>
      <c r="F1057" s="52"/>
      <c r="G1057" s="52"/>
      <c r="H1057" s="52"/>
      <c r="I1057" s="52"/>
    </row>
    <row r="1058" spans="1:9" s="53" customFormat="1">
      <c r="A1058" s="49"/>
      <c r="B1058" s="50"/>
      <c r="C1058" s="51"/>
      <c r="D1058" s="49"/>
      <c r="E1058" s="52"/>
      <c r="F1058" s="52"/>
      <c r="G1058" s="52"/>
      <c r="H1058" s="52"/>
      <c r="I1058" s="52"/>
    </row>
    <row r="1059" spans="1:9" s="53" customFormat="1">
      <c r="A1059" s="49"/>
      <c r="B1059" s="50"/>
      <c r="C1059" s="51"/>
      <c r="D1059" s="49"/>
      <c r="E1059" s="52"/>
      <c r="F1059" s="52"/>
      <c r="G1059" s="52"/>
      <c r="H1059" s="52"/>
      <c r="I1059" s="52"/>
    </row>
    <row r="1060" spans="1:9" s="53" customFormat="1">
      <c r="A1060" s="49"/>
      <c r="B1060" s="50"/>
      <c r="C1060" s="51"/>
      <c r="D1060" s="49"/>
      <c r="E1060" s="52"/>
      <c r="F1060" s="52"/>
      <c r="G1060" s="52"/>
      <c r="H1060" s="52"/>
      <c r="I1060" s="52"/>
    </row>
    <row r="1061" spans="1:9" s="53" customFormat="1">
      <c r="A1061" s="49"/>
      <c r="B1061" s="50"/>
      <c r="C1061" s="51"/>
      <c r="D1061" s="49"/>
      <c r="E1061" s="52"/>
      <c r="F1061" s="52"/>
      <c r="G1061" s="52"/>
      <c r="H1061" s="52"/>
      <c r="I1061" s="52"/>
    </row>
    <row r="1062" spans="1:9" s="53" customFormat="1">
      <c r="A1062" s="49"/>
      <c r="B1062" s="50"/>
      <c r="C1062" s="51"/>
      <c r="D1062" s="49"/>
      <c r="E1062" s="52"/>
      <c r="F1062" s="52"/>
      <c r="G1062" s="52"/>
      <c r="H1062" s="52"/>
      <c r="I1062" s="52"/>
    </row>
    <row r="1063" spans="1:9" s="53" customFormat="1">
      <c r="A1063" s="49"/>
      <c r="B1063" s="50"/>
      <c r="C1063" s="51"/>
      <c r="D1063" s="49"/>
      <c r="E1063" s="52"/>
      <c r="F1063" s="52"/>
      <c r="G1063" s="52"/>
      <c r="H1063" s="52"/>
      <c r="I1063" s="52"/>
    </row>
    <row r="1064" spans="1:9" s="53" customFormat="1">
      <c r="A1064" s="49"/>
      <c r="B1064" s="50"/>
      <c r="C1064" s="51"/>
      <c r="D1064" s="49"/>
      <c r="E1064" s="52"/>
      <c r="F1064" s="52"/>
      <c r="G1064" s="52"/>
      <c r="H1064" s="52"/>
      <c r="I1064" s="52"/>
    </row>
    <row r="1065" spans="1:9" s="53" customFormat="1">
      <c r="A1065" s="49"/>
      <c r="B1065" s="50"/>
      <c r="C1065" s="51"/>
      <c r="D1065" s="49"/>
      <c r="E1065" s="52"/>
      <c r="F1065" s="52"/>
      <c r="G1065" s="52"/>
      <c r="H1065" s="52"/>
      <c r="I1065" s="52"/>
    </row>
    <row r="1066" spans="1:9" s="53" customFormat="1">
      <c r="A1066" s="49"/>
      <c r="B1066" s="50"/>
      <c r="C1066" s="51"/>
      <c r="D1066" s="49"/>
      <c r="E1066" s="52"/>
      <c r="F1066" s="52"/>
      <c r="G1066" s="52"/>
      <c r="H1066" s="52"/>
      <c r="I1066" s="52"/>
    </row>
    <row r="1067" spans="1:9" s="53" customFormat="1">
      <c r="A1067" s="49"/>
      <c r="B1067" s="50"/>
      <c r="C1067" s="51"/>
      <c r="D1067" s="49"/>
      <c r="E1067" s="52"/>
      <c r="F1067" s="52"/>
      <c r="G1067" s="52"/>
      <c r="H1067" s="52"/>
      <c r="I1067" s="52"/>
    </row>
    <row r="1068" spans="1:9" s="53" customFormat="1">
      <c r="A1068" s="49"/>
      <c r="B1068" s="50"/>
      <c r="C1068" s="51"/>
      <c r="D1068" s="49"/>
      <c r="E1068" s="52"/>
      <c r="F1068" s="52"/>
      <c r="G1068" s="52"/>
      <c r="H1068" s="52"/>
      <c r="I1068" s="52"/>
    </row>
    <row r="1069" spans="1:9" s="53" customFormat="1">
      <c r="A1069" s="49"/>
      <c r="B1069" s="50"/>
      <c r="C1069" s="51"/>
      <c r="D1069" s="49"/>
      <c r="E1069" s="52"/>
      <c r="F1069" s="52"/>
      <c r="G1069" s="52"/>
      <c r="H1069" s="52"/>
      <c r="I1069" s="52"/>
    </row>
    <row r="1070" spans="1:9" s="53" customFormat="1">
      <c r="A1070" s="49"/>
      <c r="B1070" s="50"/>
      <c r="C1070" s="51"/>
      <c r="D1070" s="49"/>
      <c r="E1070" s="52"/>
      <c r="F1070" s="52"/>
      <c r="G1070" s="52"/>
      <c r="H1070" s="52"/>
      <c r="I1070" s="52"/>
    </row>
    <row r="1071" spans="1:9" s="53" customFormat="1">
      <c r="A1071" s="49"/>
      <c r="B1071" s="50"/>
      <c r="C1071" s="51"/>
      <c r="D1071" s="49"/>
      <c r="E1071" s="52"/>
      <c r="F1071" s="52"/>
      <c r="G1071" s="52"/>
      <c r="H1071" s="52"/>
      <c r="I1071" s="52"/>
    </row>
    <row r="1072" spans="1:9" s="53" customFormat="1">
      <c r="A1072" s="49"/>
      <c r="B1072" s="50"/>
      <c r="C1072" s="51"/>
      <c r="D1072" s="49"/>
      <c r="E1072" s="52"/>
      <c r="F1072" s="52"/>
      <c r="G1072" s="52"/>
      <c r="H1072" s="52"/>
      <c r="I1072" s="52"/>
    </row>
    <row r="1073" spans="1:9" s="53" customFormat="1">
      <c r="A1073" s="49"/>
      <c r="B1073" s="50"/>
      <c r="C1073" s="51"/>
      <c r="D1073" s="49"/>
      <c r="E1073" s="52"/>
      <c r="F1073" s="52"/>
      <c r="G1073" s="52"/>
      <c r="H1073" s="52"/>
      <c r="I1073" s="52"/>
    </row>
    <row r="1074" spans="1:9" s="53" customFormat="1">
      <c r="A1074" s="49"/>
      <c r="B1074" s="50"/>
      <c r="C1074" s="51"/>
      <c r="D1074" s="49"/>
      <c r="E1074" s="52"/>
      <c r="F1074" s="52"/>
      <c r="G1074" s="52"/>
      <c r="H1074" s="52"/>
      <c r="I1074" s="52"/>
    </row>
    <row r="1075" spans="1:9" s="53" customFormat="1">
      <c r="A1075" s="49"/>
      <c r="B1075" s="50"/>
      <c r="C1075" s="51"/>
      <c r="D1075" s="49"/>
      <c r="E1075" s="52"/>
      <c r="F1075" s="52"/>
      <c r="G1075" s="52"/>
      <c r="H1075" s="52"/>
      <c r="I1075" s="52"/>
    </row>
    <row r="1076" spans="1:9" s="53" customFormat="1">
      <c r="A1076" s="49"/>
      <c r="B1076" s="50"/>
      <c r="C1076" s="51"/>
      <c r="D1076" s="49"/>
      <c r="E1076" s="52"/>
      <c r="F1076" s="52"/>
      <c r="G1076" s="52"/>
      <c r="H1076" s="52"/>
      <c r="I1076" s="52"/>
    </row>
    <row r="1077" spans="1:9" s="53" customFormat="1">
      <c r="A1077" s="49"/>
      <c r="B1077" s="50"/>
      <c r="C1077" s="51"/>
      <c r="D1077" s="49"/>
      <c r="E1077" s="52"/>
      <c r="F1077" s="52"/>
      <c r="G1077" s="52"/>
      <c r="H1077" s="52"/>
      <c r="I1077" s="52"/>
    </row>
    <row r="1078" spans="1:9" s="53" customFormat="1">
      <c r="A1078" s="49"/>
      <c r="B1078" s="50"/>
      <c r="C1078" s="51"/>
      <c r="D1078" s="49"/>
      <c r="E1078" s="52"/>
      <c r="F1078" s="52"/>
      <c r="G1078" s="52"/>
      <c r="H1078" s="52"/>
      <c r="I1078" s="52"/>
    </row>
    <row r="1079" spans="1:9" s="53" customFormat="1">
      <c r="A1079" s="49"/>
      <c r="B1079" s="50"/>
      <c r="C1079" s="51"/>
      <c r="D1079" s="49"/>
      <c r="E1079" s="52"/>
      <c r="F1079" s="52"/>
      <c r="G1079" s="52"/>
      <c r="H1079" s="52"/>
      <c r="I1079" s="52"/>
    </row>
    <row r="1080" spans="1:9" s="53" customFormat="1">
      <c r="A1080" s="49"/>
      <c r="B1080" s="50"/>
      <c r="C1080" s="51"/>
      <c r="D1080" s="49"/>
      <c r="E1080" s="52"/>
      <c r="F1080" s="52"/>
      <c r="G1080" s="52"/>
      <c r="H1080" s="52"/>
      <c r="I1080" s="52"/>
    </row>
    <row r="1081" spans="1:9" s="53" customFormat="1">
      <c r="A1081" s="49"/>
      <c r="B1081" s="50"/>
      <c r="C1081" s="51"/>
      <c r="D1081" s="49"/>
      <c r="E1081" s="52"/>
      <c r="F1081" s="52"/>
      <c r="G1081" s="52"/>
      <c r="H1081" s="52"/>
      <c r="I1081" s="52"/>
    </row>
    <row r="1082" spans="1:9" s="53" customFormat="1">
      <c r="A1082" s="49"/>
      <c r="B1082" s="50"/>
      <c r="C1082" s="51"/>
      <c r="D1082" s="49"/>
      <c r="E1082" s="52"/>
      <c r="F1082" s="52"/>
      <c r="G1082" s="52"/>
      <c r="H1082" s="52"/>
      <c r="I1082" s="52"/>
    </row>
    <row r="1083" spans="1:9" s="53" customFormat="1">
      <c r="A1083" s="49"/>
      <c r="B1083" s="50"/>
      <c r="C1083" s="51"/>
      <c r="D1083" s="49"/>
      <c r="E1083" s="52"/>
      <c r="F1083" s="52"/>
      <c r="G1083" s="52"/>
      <c r="H1083" s="52"/>
      <c r="I1083" s="52"/>
    </row>
    <row r="1084" spans="1:9" s="53" customFormat="1">
      <c r="A1084" s="49"/>
      <c r="B1084" s="50"/>
      <c r="C1084" s="51"/>
      <c r="D1084" s="49"/>
      <c r="E1084" s="52"/>
      <c r="F1084" s="52"/>
      <c r="G1084" s="52"/>
      <c r="H1084" s="52"/>
      <c r="I1084" s="52"/>
    </row>
    <row r="1085" spans="1:9" s="53" customFormat="1">
      <c r="A1085" s="49"/>
      <c r="B1085" s="50"/>
      <c r="C1085" s="51"/>
      <c r="D1085" s="49"/>
      <c r="E1085" s="52"/>
      <c r="F1085" s="52"/>
      <c r="G1085" s="52"/>
      <c r="H1085" s="52"/>
      <c r="I1085" s="52"/>
    </row>
    <row r="1086" spans="1:9" s="53" customFormat="1">
      <c r="A1086" s="49"/>
      <c r="B1086" s="50"/>
      <c r="C1086" s="51"/>
      <c r="D1086" s="49"/>
      <c r="E1086" s="52"/>
      <c r="F1086" s="52"/>
      <c r="G1086" s="52"/>
      <c r="H1086" s="52"/>
      <c r="I1086" s="52"/>
    </row>
    <row r="1087" spans="1:9" s="53" customFormat="1">
      <c r="A1087" s="49"/>
      <c r="B1087" s="50"/>
      <c r="C1087" s="51"/>
      <c r="D1087" s="49"/>
      <c r="E1087" s="52"/>
      <c r="F1087" s="52"/>
      <c r="G1087" s="52"/>
      <c r="H1087" s="52"/>
      <c r="I1087" s="52"/>
    </row>
    <row r="1088" spans="1:9" s="53" customFormat="1">
      <c r="A1088" s="49"/>
      <c r="B1088" s="50"/>
      <c r="C1088" s="51"/>
      <c r="D1088" s="49"/>
      <c r="E1088" s="52"/>
      <c r="F1088" s="52"/>
      <c r="G1088" s="52"/>
      <c r="H1088" s="52"/>
      <c r="I1088" s="52"/>
    </row>
    <row r="1089" spans="1:9" s="53" customFormat="1">
      <c r="A1089" s="49"/>
      <c r="B1089" s="50"/>
      <c r="C1089" s="51"/>
      <c r="D1089" s="49"/>
      <c r="E1089" s="52"/>
      <c r="F1089" s="52"/>
      <c r="G1089" s="52"/>
      <c r="H1089" s="52"/>
      <c r="I1089" s="52"/>
    </row>
    <row r="1090" spans="1:9" s="53" customFormat="1">
      <c r="A1090" s="49"/>
      <c r="B1090" s="50"/>
      <c r="C1090" s="51"/>
      <c r="D1090" s="49"/>
      <c r="E1090" s="52"/>
      <c r="F1090" s="52"/>
      <c r="G1090" s="52"/>
      <c r="H1090" s="52"/>
      <c r="I1090" s="52"/>
    </row>
    <row r="1091" spans="1:9" s="53" customFormat="1">
      <c r="A1091" s="49"/>
      <c r="B1091" s="50"/>
      <c r="C1091" s="51"/>
      <c r="D1091" s="49"/>
      <c r="E1091" s="52"/>
      <c r="F1091" s="52"/>
      <c r="G1091" s="52"/>
      <c r="H1091" s="52"/>
      <c r="I1091" s="52"/>
    </row>
    <row r="1092" spans="1:9" s="53" customFormat="1">
      <c r="A1092" s="49"/>
      <c r="B1092" s="50"/>
      <c r="C1092" s="51"/>
      <c r="D1092" s="49"/>
      <c r="E1092" s="52"/>
      <c r="F1092" s="52"/>
      <c r="G1092" s="52"/>
      <c r="H1092" s="52"/>
      <c r="I1092" s="52"/>
    </row>
    <row r="1093" spans="1:9" s="53" customFormat="1">
      <c r="A1093" s="49"/>
      <c r="B1093" s="50"/>
      <c r="C1093" s="51"/>
      <c r="D1093" s="49"/>
      <c r="E1093" s="52"/>
      <c r="F1093" s="52"/>
      <c r="G1093" s="52"/>
      <c r="H1093" s="52"/>
      <c r="I1093" s="52"/>
    </row>
    <row r="1094" spans="1:9" s="53" customFormat="1">
      <c r="A1094" s="49"/>
      <c r="B1094" s="50"/>
      <c r="C1094" s="51"/>
      <c r="D1094" s="49"/>
      <c r="E1094" s="52"/>
      <c r="F1094" s="52"/>
      <c r="G1094" s="52"/>
      <c r="H1094" s="52"/>
      <c r="I1094" s="52"/>
    </row>
    <row r="1095" spans="1:9" s="53" customFormat="1">
      <c r="A1095" s="49"/>
      <c r="B1095" s="50"/>
      <c r="C1095" s="51"/>
      <c r="D1095" s="49"/>
      <c r="E1095" s="52"/>
      <c r="F1095" s="52"/>
      <c r="G1095" s="52"/>
      <c r="H1095" s="52"/>
      <c r="I1095" s="52"/>
    </row>
    <row r="1096" spans="1:9" s="53" customFormat="1">
      <c r="A1096" s="49"/>
      <c r="B1096" s="50"/>
      <c r="C1096" s="51"/>
      <c r="D1096" s="49"/>
      <c r="E1096" s="52"/>
      <c r="F1096" s="52"/>
      <c r="G1096" s="52"/>
      <c r="H1096" s="52"/>
      <c r="I1096" s="52"/>
    </row>
    <row r="1097" spans="1:9" s="53" customFormat="1">
      <c r="A1097" s="49"/>
      <c r="B1097" s="50"/>
      <c r="C1097" s="51"/>
      <c r="D1097" s="49"/>
      <c r="E1097" s="52"/>
      <c r="F1097" s="52"/>
      <c r="G1097" s="52"/>
      <c r="H1097" s="52"/>
      <c r="I1097" s="52"/>
    </row>
    <row r="1098" spans="1:9" s="53" customFormat="1">
      <c r="A1098" s="49"/>
      <c r="B1098" s="50"/>
      <c r="C1098" s="51"/>
      <c r="D1098" s="49"/>
      <c r="E1098" s="52"/>
      <c r="F1098" s="52"/>
      <c r="G1098" s="52"/>
      <c r="H1098" s="52"/>
      <c r="I1098" s="52"/>
    </row>
    <row r="1099" spans="1:9" s="53" customFormat="1">
      <c r="A1099" s="49"/>
      <c r="B1099" s="50"/>
      <c r="C1099" s="51"/>
      <c r="D1099" s="49"/>
      <c r="E1099" s="52"/>
      <c r="F1099" s="52"/>
      <c r="G1099" s="52"/>
      <c r="H1099" s="52"/>
      <c r="I1099" s="52"/>
    </row>
    <row r="1100" spans="1:9" s="53" customFormat="1">
      <c r="A1100" s="49"/>
      <c r="B1100" s="50"/>
      <c r="C1100" s="51"/>
      <c r="D1100" s="49"/>
      <c r="E1100" s="52"/>
      <c r="F1100" s="52"/>
      <c r="G1100" s="52"/>
      <c r="H1100" s="52"/>
      <c r="I1100" s="52"/>
    </row>
    <row r="1101" spans="1:9" s="53" customFormat="1">
      <c r="A1101" s="49"/>
      <c r="B1101" s="50"/>
      <c r="C1101" s="51"/>
      <c r="D1101" s="49"/>
      <c r="E1101" s="52"/>
      <c r="F1101" s="52"/>
      <c r="G1101" s="52"/>
      <c r="H1101" s="52"/>
      <c r="I1101" s="52"/>
    </row>
    <row r="1102" spans="1:9" s="53" customFormat="1">
      <c r="A1102" s="49"/>
      <c r="B1102" s="50"/>
      <c r="C1102" s="51"/>
      <c r="D1102" s="49"/>
      <c r="E1102" s="52"/>
      <c r="F1102" s="52"/>
      <c r="G1102" s="52"/>
      <c r="H1102" s="52"/>
      <c r="I1102" s="52"/>
    </row>
    <row r="1103" spans="1:9" s="53" customFormat="1">
      <c r="A1103" s="49"/>
      <c r="B1103" s="50"/>
      <c r="C1103" s="51"/>
      <c r="D1103" s="49"/>
      <c r="E1103" s="52"/>
      <c r="F1103" s="52"/>
      <c r="G1103" s="52"/>
      <c r="H1103" s="52"/>
      <c r="I1103" s="52"/>
    </row>
    <row r="1104" spans="1:9" s="53" customFormat="1">
      <c r="A1104" s="49"/>
      <c r="B1104" s="50"/>
      <c r="C1104" s="51"/>
      <c r="D1104" s="49"/>
      <c r="E1104" s="52"/>
      <c r="F1104" s="52"/>
      <c r="G1104" s="52"/>
      <c r="H1104" s="52"/>
      <c r="I1104" s="52"/>
    </row>
    <row r="1105" spans="1:9" s="53" customFormat="1">
      <c r="A1105" s="49"/>
      <c r="B1105" s="50"/>
      <c r="C1105" s="51"/>
      <c r="D1105" s="49"/>
      <c r="E1105" s="52"/>
      <c r="F1105" s="52"/>
      <c r="G1105" s="52"/>
      <c r="H1105" s="52"/>
      <c r="I1105" s="52"/>
    </row>
    <row r="1106" spans="1:9" s="53" customFormat="1">
      <c r="A1106" s="49"/>
      <c r="B1106" s="50"/>
      <c r="C1106" s="51"/>
      <c r="D1106" s="49"/>
      <c r="E1106" s="52"/>
      <c r="F1106" s="52"/>
      <c r="G1106" s="52"/>
      <c r="H1106" s="52"/>
      <c r="I1106" s="52"/>
    </row>
    <row r="1107" spans="1:9" s="53" customFormat="1">
      <c r="A1107" s="49"/>
      <c r="B1107" s="50"/>
      <c r="C1107" s="51"/>
      <c r="D1107" s="49"/>
      <c r="E1107" s="52"/>
      <c r="F1107" s="52"/>
      <c r="G1107" s="52"/>
      <c r="H1107" s="52"/>
      <c r="I1107" s="52"/>
    </row>
    <row r="1108" spans="1:9" s="53" customFormat="1">
      <c r="A1108" s="49"/>
      <c r="B1108" s="50"/>
      <c r="C1108" s="51"/>
      <c r="D1108" s="49"/>
      <c r="E1108" s="52"/>
      <c r="F1108" s="52"/>
      <c r="G1108" s="52"/>
      <c r="H1108" s="52"/>
      <c r="I1108" s="52"/>
    </row>
    <row r="1109" spans="1:9" s="53" customFormat="1">
      <c r="A1109" s="49"/>
      <c r="B1109" s="50"/>
      <c r="C1109" s="51"/>
      <c r="D1109" s="49"/>
      <c r="E1109" s="52"/>
      <c r="F1109" s="52"/>
      <c r="G1109" s="52"/>
      <c r="H1109" s="52"/>
      <c r="I1109" s="52"/>
    </row>
    <row r="1110" spans="1:9" s="53" customFormat="1">
      <c r="A1110" s="49"/>
      <c r="B1110" s="50"/>
      <c r="C1110" s="51"/>
      <c r="D1110" s="49"/>
      <c r="E1110" s="52"/>
      <c r="F1110" s="52"/>
      <c r="G1110" s="52"/>
      <c r="H1110" s="52"/>
      <c r="I1110" s="52"/>
    </row>
    <row r="1111" spans="1:9" s="53" customFormat="1">
      <c r="A1111" s="49"/>
      <c r="B1111" s="50"/>
      <c r="C1111" s="51"/>
      <c r="D1111" s="49"/>
      <c r="E1111" s="52"/>
      <c r="F1111" s="52"/>
      <c r="G1111" s="52"/>
      <c r="H1111" s="52"/>
      <c r="I1111" s="52"/>
    </row>
    <row r="1112" spans="1:9" s="53" customFormat="1">
      <c r="A1112" s="49"/>
      <c r="B1112" s="50"/>
      <c r="C1112" s="51"/>
      <c r="D1112" s="49"/>
      <c r="E1112" s="52"/>
      <c r="F1112" s="52"/>
      <c r="G1112" s="52"/>
      <c r="H1112" s="52"/>
      <c r="I1112" s="52"/>
    </row>
    <row r="1113" spans="1:9" s="53" customFormat="1">
      <c r="A1113" s="49"/>
      <c r="B1113" s="50"/>
      <c r="C1113" s="51"/>
      <c r="D1113" s="49"/>
      <c r="E1113" s="52"/>
      <c r="F1113" s="52"/>
      <c r="G1113" s="52"/>
      <c r="H1113" s="52"/>
      <c r="I1113" s="52"/>
    </row>
    <row r="1114" spans="1:9" s="53" customFormat="1">
      <c r="A1114" s="49"/>
      <c r="B1114" s="50"/>
      <c r="C1114" s="51"/>
      <c r="D1114" s="49"/>
      <c r="E1114" s="52"/>
      <c r="F1114" s="52"/>
      <c r="G1114" s="52"/>
      <c r="H1114" s="52"/>
      <c r="I1114" s="52"/>
    </row>
    <row r="1115" spans="1:9" s="53" customFormat="1">
      <c r="A1115" s="49"/>
      <c r="B1115" s="50"/>
      <c r="C1115" s="51"/>
      <c r="D1115" s="49"/>
      <c r="E1115" s="52"/>
      <c r="F1115" s="52"/>
      <c r="G1115" s="52"/>
      <c r="H1115" s="52"/>
      <c r="I1115" s="52"/>
    </row>
    <row r="1116" spans="1:9" s="53" customFormat="1">
      <c r="A1116" s="49"/>
      <c r="B1116" s="50"/>
      <c r="C1116" s="51"/>
      <c r="D1116" s="49"/>
      <c r="E1116" s="52"/>
      <c r="F1116" s="52"/>
      <c r="G1116" s="52"/>
      <c r="H1116" s="52"/>
      <c r="I1116" s="52"/>
    </row>
    <row r="1117" spans="1:9" s="53" customFormat="1">
      <c r="A1117" s="49"/>
      <c r="B1117" s="50"/>
      <c r="C1117" s="51"/>
      <c r="D1117" s="49"/>
      <c r="E1117" s="52"/>
      <c r="F1117" s="52"/>
      <c r="G1117" s="52"/>
      <c r="H1117" s="52"/>
      <c r="I1117" s="52"/>
    </row>
    <row r="1118" spans="1:9" s="53" customFormat="1">
      <c r="A1118" s="49"/>
      <c r="B1118" s="50"/>
      <c r="C1118" s="51"/>
      <c r="D1118" s="49"/>
      <c r="E1118" s="52"/>
      <c r="F1118" s="52"/>
      <c r="G1118" s="52"/>
      <c r="H1118" s="52"/>
      <c r="I1118" s="52"/>
    </row>
    <row r="1119" spans="1:9" s="53" customFormat="1">
      <c r="A1119" s="49"/>
      <c r="B1119" s="50"/>
      <c r="C1119" s="51"/>
      <c r="D1119" s="49"/>
      <c r="E1119" s="52"/>
      <c r="F1119" s="52"/>
      <c r="G1119" s="52"/>
      <c r="H1119" s="52"/>
      <c r="I1119" s="52"/>
    </row>
    <row r="1120" spans="1:9" s="53" customFormat="1">
      <c r="A1120" s="49"/>
      <c r="B1120" s="50"/>
      <c r="C1120" s="51"/>
      <c r="D1120" s="49"/>
      <c r="E1120" s="52"/>
      <c r="F1120" s="52"/>
      <c r="G1120" s="52"/>
      <c r="H1120" s="52"/>
      <c r="I1120" s="52"/>
    </row>
    <row r="1121" spans="1:9" s="53" customFormat="1">
      <c r="A1121" s="49"/>
      <c r="B1121" s="50"/>
      <c r="C1121" s="51"/>
      <c r="D1121" s="49"/>
      <c r="E1121" s="52"/>
      <c r="F1121" s="52"/>
      <c r="G1121" s="52"/>
      <c r="H1121" s="52"/>
      <c r="I1121" s="52"/>
    </row>
    <row r="1122" spans="1:9" s="53" customFormat="1">
      <c r="A1122" s="49"/>
      <c r="B1122" s="50"/>
      <c r="C1122" s="51"/>
      <c r="D1122" s="49"/>
      <c r="E1122" s="52"/>
      <c r="F1122" s="52"/>
      <c r="G1122" s="52"/>
      <c r="H1122" s="52"/>
      <c r="I1122" s="52"/>
    </row>
    <row r="1123" spans="1:9" s="53" customFormat="1">
      <c r="A1123" s="49"/>
      <c r="B1123" s="50"/>
      <c r="C1123" s="51"/>
      <c r="D1123" s="49"/>
      <c r="E1123" s="52"/>
      <c r="F1123" s="52"/>
      <c r="G1123" s="52"/>
      <c r="H1123" s="52"/>
      <c r="I1123" s="52"/>
    </row>
    <row r="1124" spans="1:9" s="53" customFormat="1">
      <c r="A1124" s="49"/>
      <c r="B1124" s="50"/>
      <c r="C1124" s="51"/>
      <c r="D1124" s="49"/>
      <c r="E1124" s="52"/>
      <c r="F1124" s="52"/>
      <c r="G1124" s="52"/>
      <c r="H1124" s="52"/>
      <c r="I1124" s="52"/>
    </row>
    <row r="1125" spans="1:9" s="53" customFormat="1">
      <c r="A1125" s="49"/>
      <c r="B1125" s="50"/>
      <c r="C1125" s="51"/>
      <c r="D1125" s="49"/>
      <c r="E1125" s="52"/>
      <c r="F1125" s="52"/>
      <c r="G1125" s="52"/>
      <c r="H1125" s="52"/>
      <c r="I1125" s="52"/>
    </row>
    <row r="1126" spans="1:9" s="53" customFormat="1">
      <c r="A1126" s="49"/>
      <c r="B1126" s="50"/>
      <c r="C1126" s="51"/>
      <c r="D1126" s="49"/>
      <c r="E1126" s="52"/>
      <c r="F1126" s="52"/>
      <c r="G1126" s="52"/>
      <c r="H1126" s="52"/>
      <c r="I1126" s="52"/>
    </row>
    <row r="1127" spans="1:9" s="53" customFormat="1">
      <c r="A1127" s="49"/>
      <c r="B1127" s="50"/>
      <c r="C1127" s="51"/>
      <c r="D1127" s="49"/>
      <c r="E1127" s="52"/>
      <c r="F1127" s="52"/>
      <c r="G1127" s="52"/>
      <c r="H1127" s="52"/>
      <c r="I1127" s="52"/>
    </row>
    <row r="1128" spans="1:9" s="53" customFormat="1">
      <c r="A1128" s="49"/>
      <c r="B1128" s="50"/>
      <c r="C1128" s="51"/>
      <c r="D1128" s="49"/>
      <c r="E1128" s="52"/>
      <c r="F1128" s="52"/>
      <c r="G1128" s="52"/>
      <c r="H1128" s="52"/>
      <c r="I1128" s="52"/>
    </row>
    <row r="1129" spans="1:9" s="53" customFormat="1">
      <c r="A1129" s="49"/>
      <c r="B1129" s="50"/>
      <c r="C1129" s="51"/>
      <c r="D1129" s="49"/>
      <c r="E1129" s="52"/>
      <c r="F1129" s="52"/>
      <c r="G1129" s="52"/>
      <c r="H1129" s="52"/>
      <c r="I1129" s="52"/>
    </row>
    <row r="1130" spans="1:9" s="53" customFormat="1">
      <c r="A1130" s="49"/>
      <c r="B1130" s="50"/>
      <c r="C1130" s="51"/>
      <c r="D1130" s="49"/>
      <c r="E1130" s="52"/>
      <c r="F1130" s="52"/>
      <c r="G1130" s="52"/>
      <c r="H1130" s="52"/>
      <c r="I1130" s="52"/>
    </row>
    <row r="1131" spans="1:9" s="53" customFormat="1">
      <c r="A1131" s="49"/>
      <c r="B1131" s="50"/>
      <c r="C1131" s="51"/>
      <c r="D1131" s="49"/>
      <c r="E1131" s="52"/>
      <c r="F1131" s="52"/>
      <c r="G1131" s="52"/>
      <c r="H1131" s="52"/>
      <c r="I1131" s="52"/>
    </row>
    <row r="1132" spans="1:9" s="53" customFormat="1">
      <c r="A1132" s="49"/>
      <c r="B1132" s="50"/>
      <c r="C1132" s="51"/>
      <c r="D1132" s="49"/>
      <c r="E1132" s="52"/>
      <c r="F1132" s="52"/>
      <c r="G1132" s="52"/>
      <c r="H1132" s="52"/>
      <c r="I1132" s="52"/>
    </row>
    <row r="1133" spans="1:9" s="53" customFormat="1">
      <c r="A1133" s="49"/>
      <c r="B1133" s="50"/>
      <c r="C1133" s="51"/>
      <c r="D1133" s="49"/>
      <c r="E1133" s="52"/>
      <c r="F1133" s="52"/>
      <c r="G1133" s="52"/>
      <c r="H1133" s="52"/>
      <c r="I1133" s="52"/>
    </row>
    <row r="1134" spans="1:9" s="53" customFormat="1">
      <c r="A1134" s="49"/>
      <c r="B1134" s="50"/>
      <c r="C1134" s="51"/>
      <c r="D1134" s="49"/>
      <c r="E1134" s="52"/>
      <c r="F1134" s="52"/>
      <c r="G1134" s="52"/>
      <c r="H1134" s="52"/>
      <c r="I1134" s="52"/>
    </row>
    <row r="1135" spans="1:9" s="53" customFormat="1">
      <c r="A1135" s="49"/>
      <c r="B1135" s="50"/>
      <c r="C1135" s="51"/>
      <c r="D1135" s="49"/>
      <c r="E1135" s="52"/>
      <c r="F1135" s="52"/>
      <c r="G1135" s="52"/>
      <c r="H1135" s="52"/>
      <c r="I1135" s="52"/>
    </row>
    <row r="1136" spans="1:9" s="53" customFormat="1">
      <c r="A1136" s="49"/>
      <c r="B1136" s="50"/>
      <c r="C1136" s="51"/>
      <c r="D1136" s="49"/>
      <c r="E1136" s="52"/>
      <c r="F1136" s="52"/>
      <c r="G1136" s="52"/>
      <c r="H1136" s="52"/>
      <c r="I1136" s="52"/>
    </row>
    <row r="1137" spans="1:9" s="53" customFormat="1">
      <c r="A1137" s="49"/>
      <c r="B1137" s="50"/>
      <c r="C1137" s="51"/>
      <c r="D1137" s="49"/>
      <c r="E1137" s="52"/>
      <c r="F1137" s="52"/>
      <c r="G1137" s="52"/>
      <c r="H1137" s="52"/>
      <c r="I1137" s="52"/>
    </row>
    <row r="1138" spans="1:9" s="53" customFormat="1">
      <c r="A1138" s="49"/>
      <c r="B1138" s="50"/>
      <c r="C1138" s="51"/>
      <c r="D1138" s="49"/>
      <c r="E1138" s="52"/>
      <c r="F1138" s="52"/>
      <c r="G1138" s="52"/>
      <c r="H1138" s="52"/>
      <c r="I1138" s="52"/>
    </row>
    <row r="1139" spans="1:9" s="53" customFormat="1">
      <c r="A1139" s="49"/>
      <c r="B1139" s="50"/>
      <c r="C1139" s="51"/>
      <c r="D1139" s="49"/>
      <c r="E1139" s="52"/>
      <c r="F1139" s="52"/>
      <c r="G1139" s="52"/>
      <c r="H1139" s="52"/>
      <c r="I1139" s="52"/>
    </row>
    <row r="1140" spans="1:9" s="53" customFormat="1">
      <c r="A1140" s="49"/>
      <c r="B1140" s="50"/>
      <c r="C1140" s="51"/>
      <c r="D1140" s="49"/>
      <c r="E1140" s="52"/>
      <c r="F1140" s="52"/>
      <c r="G1140" s="52"/>
      <c r="H1140" s="52"/>
      <c r="I1140" s="52"/>
    </row>
    <row r="1141" spans="1:9" s="53" customFormat="1">
      <c r="A1141" s="49"/>
      <c r="B1141" s="50"/>
      <c r="C1141" s="51"/>
      <c r="D1141" s="49"/>
      <c r="E1141" s="52"/>
      <c r="F1141" s="52"/>
      <c r="G1141" s="52"/>
      <c r="H1141" s="52"/>
      <c r="I1141" s="52"/>
    </row>
    <row r="1142" spans="1:9" s="53" customFormat="1">
      <c r="A1142" s="49"/>
      <c r="B1142" s="50"/>
      <c r="C1142" s="51"/>
      <c r="D1142" s="49"/>
      <c r="E1142" s="52"/>
      <c r="F1142" s="52"/>
      <c r="G1142" s="52"/>
      <c r="H1142" s="52"/>
      <c r="I1142" s="52"/>
    </row>
    <row r="1143" spans="1:9" s="53" customFormat="1">
      <c r="A1143" s="49"/>
      <c r="B1143" s="50"/>
      <c r="C1143" s="51"/>
      <c r="D1143" s="49"/>
      <c r="E1143" s="52"/>
      <c r="F1143" s="52"/>
      <c r="G1143" s="52"/>
      <c r="H1143" s="52"/>
      <c r="I1143" s="52"/>
    </row>
    <row r="1144" spans="1:9" s="53" customFormat="1">
      <c r="A1144" s="49"/>
      <c r="B1144" s="50"/>
      <c r="C1144" s="51"/>
      <c r="D1144" s="49"/>
      <c r="E1144" s="52"/>
      <c r="F1144" s="52"/>
      <c r="G1144" s="52"/>
      <c r="H1144" s="52"/>
      <c r="I1144" s="52"/>
    </row>
    <row r="1145" spans="1:9" s="53" customFormat="1">
      <c r="A1145" s="49"/>
      <c r="B1145" s="50"/>
      <c r="C1145" s="51"/>
      <c r="D1145" s="49"/>
      <c r="E1145" s="52"/>
      <c r="F1145" s="52"/>
      <c r="G1145" s="52"/>
      <c r="H1145" s="52"/>
      <c r="I1145" s="52"/>
    </row>
    <row r="1146" spans="1:9" s="53" customFormat="1">
      <c r="A1146" s="49"/>
      <c r="B1146" s="50"/>
      <c r="C1146" s="51"/>
      <c r="D1146" s="49"/>
      <c r="E1146" s="52"/>
      <c r="F1146" s="52"/>
      <c r="G1146" s="52"/>
      <c r="H1146" s="52"/>
      <c r="I1146" s="52"/>
    </row>
    <row r="1147" spans="1:9" s="53" customFormat="1">
      <c r="A1147" s="49"/>
      <c r="B1147" s="50"/>
      <c r="C1147" s="51"/>
      <c r="D1147" s="49"/>
      <c r="E1147" s="52"/>
      <c r="F1147" s="52"/>
      <c r="G1147" s="52"/>
      <c r="H1147" s="52"/>
      <c r="I1147" s="52"/>
    </row>
    <row r="1148" spans="1:9" s="53" customFormat="1">
      <c r="A1148" s="49"/>
      <c r="B1148" s="50"/>
      <c r="C1148" s="51"/>
      <c r="D1148" s="49"/>
      <c r="E1148" s="52"/>
      <c r="F1148" s="52"/>
      <c r="G1148" s="52"/>
      <c r="H1148" s="52"/>
      <c r="I1148" s="52"/>
    </row>
    <row r="1149" spans="1:9" s="53" customFormat="1">
      <c r="A1149" s="49"/>
      <c r="B1149" s="50"/>
      <c r="C1149" s="51"/>
      <c r="D1149" s="49"/>
      <c r="E1149" s="52"/>
      <c r="F1149" s="52"/>
      <c r="G1149" s="52"/>
      <c r="H1149" s="52"/>
      <c r="I1149" s="52"/>
    </row>
    <row r="1150" spans="1:9" s="53" customFormat="1">
      <c r="A1150" s="49"/>
      <c r="B1150" s="50"/>
      <c r="C1150" s="51"/>
      <c r="D1150" s="49"/>
      <c r="E1150" s="52"/>
      <c r="F1150" s="52"/>
      <c r="G1150" s="52"/>
      <c r="H1150" s="52"/>
      <c r="I1150" s="52"/>
    </row>
    <row r="1151" spans="1:9" s="53" customFormat="1">
      <c r="A1151" s="49"/>
      <c r="B1151" s="50"/>
      <c r="C1151" s="51"/>
      <c r="D1151" s="49"/>
      <c r="E1151" s="52"/>
      <c r="F1151" s="52"/>
      <c r="G1151" s="52"/>
      <c r="H1151" s="52"/>
      <c r="I1151" s="52"/>
    </row>
    <row r="1152" spans="1:9" s="53" customFormat="1">
      <c r="A1152" s="49"/>
      <c r="B1152" s="50"/>
      <c r="C1152" s="51"/>
      <c r="D1152" s="49"/>
      <c r="E1152" s="52"/>
      <c r="F1152" s="52"/>
      <c r="G1152" s="52"/>
      <c r="H1152" s="52"/>
      <c r="I1152" s="52"/>
    </row>
    <row r="1153" spans="1:9" s="53" customFormat="1">
      <c r="A1153" s="49"/>
      <c r="B1153" s="50"/>
      <c r="C1153" s="51"/>
      <c r="D1153" s="49"/>
      <c r="E1153" s="52"/>
      <c r="F1153" s="52"/>
      <c r="G1153" s="52"/>
      <c r="H1153" s="52"/>
      <c r="I1153" s="52"/>
    </row>
    <row r="1154" spans="1:9" s="53" customFormat="1">
      <c r="A1154" s="49"/>
      <c r="B1154" s="50"/>
      <c r="C1154" s="51"/>
      <c r="D1154" s="49"/>
      <c r="E1154" s="52"/>
      <c r="F1154" s="52"/>
      <c r="G1154" s="52"/>
      <c r="H1154" s="52"/>
      <c r="I1154" s="52"/>
    </row>
    <row r="1155" spans="1:9" s="53" customFormat="1">
      <c r="A1155" s="49"/>
      <c r="B1155" s="50"/>
      <c r="C1155" s="51"/>
      <c r="D1155" s="49"/>
      <c r="E1155" s="52"/>
      <c r="F1155" s="52"/>
      <c r="G1155" s="52"/>
      <c r="H1155" s="52"/>
      <c r="I1155" s="52"/>
    </row>
    <row r="1156" spans="1:9" s="53" customFormat="1">
      <c r="A1156" s="49"/>
      <c r="B1156" s="50"/>
      <c r="C1156" s="51"/>
      <c r="D1156" s="49"/>
      <c r="E1156" s="52"/>
      <c r="F1156" s="52"/>
      <c r="G1156" s="52"/>
      <c r="H1156" s="52"/>
      <c r="I1156" s="52"/>
    </row>
    <row r="1157" spans="1:9" s="53" customFormat="1">
      <c r="A1157" s="49"/>
      <c r="B1157" s="50"/>
      <c r="C1157" s="51"/>
      <c r="D1157" s="49"/>
      <c r="E1157" s="52"/>
      <c r="F1157" s="52"/>
      <c r="G1157" s="52"/>
      <c r="H1157" s="52"/>
      <c r="I1157" s="52"/>
    </row>
    <row r="1158" spans="1:9" s="53" customFormat="1">
      <c r="A1158" s="49"/>
      <c r="B1158" s="50"/>
      <c r="C1158" s="51"/>
      <c r="D1158" s="49"/>
      <c r="E1158" s="52"/>
      <c r="F1158" s="52"/>
      <c r="G1158" s="52"/>
      <c r="H1158" s="52"/>
      <c r="I1158" s="52"/>
    </row>
    <row r="1159" spans="1:9" s="53" customFormat="1">
      <c r="A1159" s="49"/>
      <c r="B1159" s="50"/>
      <c r="C1159" s="51"/>
      <c r="D1159" s="49"/>
      <c r="E1159" s="52"/>
      <c r="F1159" s="52"/>
      <c r="G1159" s="52"/>
      <c r="H1159" s="52"/>
      <c r="I1159" s="52"/>
    </row>
    <row r="1160" spans="1:9" s="53" customFormat="1">
      <c r="A1160" s="49"/>
      <c r="B1160" s="50"/>
      <c r="C1160" s="51"/>
      <c r="D1160" s="49"/>
      <c r="E1160" s="52"/>
      <c r="F1160" s="52"/>
      <c r="G1160" s="52"/>
      <c r="H1160" s="52"/>
      <c r="I1160" s="52"/>
    </row>
    <row r="1161" spans="1:9" s="53" customFormat="1">
      <c r="A1161" s="49"/>
      <c r="B1161" s="50"/>
      <c r="C1161" s="51"/>
      <c r="D1161" s="49"/>
      <c r="E1161" s="52"/>
      <c r="F1161" s="52"/>
      <c r="G1161" s="52"/>
      <c r="H1161" s="52"/>
      <c r="I1161" s="52"/>
    </row>
    <row r="1162" spans="1:9" s="53" customFormat="1">
      <c r="A1162" s="49"/>
      <c r="B1162" s="50"/>
      <c r="C1162" s="51"/>
      <c r="D1162" s="49"/>
      <c r="E1162" s="52"/>
      <c r="F1162" s="52"/>
      <c r="G1162" s="52"/>
      <c r="H1162" s="52"/>
      <c r="I1162" s="52"/>
    </row>
    <row r="1163" spans="1:9" s="53" customFormat="1">
      <c r="A1163" s="49"/>
      <c r="B1163" s="50"/>
      <c r="C1163" s="51"/>
      <c r="D1163" s="49"/>
      <c r="E1163" s="52"/>
      <c r="F1163" s="52"/>
      <c r="G1163" s="52"/>
      <c r="H1163" s="52"/>
      <c r="I1163" s="52"/>
    </row>
    <row r="1164" spans="1:9" s="53" customFormat="1">
      <c r="A1164" s="49"/>
      <c r="B1164" s="50"/>
      <c r="C1164" s="51"/>
      <c r="D1164" s="49"/>
      <c r="E1164" s="52"/>
      <c r="F1164" s="52"/>
      <c r="G1164" s="52"/>
      <c r="H1164" s="52"/>
      <c r="I1164" s="52"/>
    </row>
    <row r="1165" spans="1:9" s="53" customFormat="1">
      <c r="A1165" s="49"/>
      <c r="B1165" s="50"/>
      <c r="C1165" s="51"/>
      <c r="D1165" s="49"/>
      <c r="E1165" s="52"/>
      <c r="F1165" s="52"/>
      <c r="G1165" s="52"/>
      <c r="H1165" s="52"/>
      <c r="I1165" s="52"/>
    </row>
    <row r="1166" spans="1:9" s="53" customFormat="1">
      <c r="A1166" s="49"/>
      <c r="B1166" s="50"/>
      <c r="C1166" s="51"/>
      <c r="D1166" s="49"/>
      <c r="E1166" s="52"/>
      <c r="F1166" s="52"/>
      <c r="G1166" s="52"/>
      <c r="H1166" s="52"/>
      <c r="I1166" s="52"/>
    </row>
    <row r="1167" spans="1:9" s="53" customFormat="1">
      <c r="A1167" s="49"/>
      <c r="B1167" s="50"/>
      <c r="C1167" s="51"/>
      <c r="D1167" s="49"/>
      <c r="E1167" s="52"/>
      <c r="F1167" s="52"/>
      <c r="G1167" s="52"/>
      <c r="H1167" s="52"/>
      <c r="I1167" s="52"/>
    </row>
    <row r="1168" spans="1:9" s="53" customFormat="1">
      <c r="A1168" s="49"/>
      <c r="B1168" s="50"/>
      <c r="C1168" s="51"/>
      <c r="D1168" s="49"/>
      <c r="E1168" s="52"/>
      <c r="F1168" s="52"/>
      <c r="G1168" s="52"/>
      <c r="H1168" s="52"/>
      <c r="I1168" s="52"/>
    </row>
    <row r="1169" spans="1:9" s="53" customFormat="1">
      <c r="A1169" s="49"/>
      <c r="B1169" s="50"/>
      <c r="C1169" s="51"/>
      <c r="D1169" s="49"/>
      <c r="E1169" s="52"/>
      <c r="F1169" s="52"/>
      <c r="G1169" s="52"/>
      <c r="H1169" s="52"/>
      <c r="I1169" s="52"/>
    </row>
    <row r="1170" spans="1:9" s="53" customFormat="1">
      <c r="A1170" s="49"/>
      <c r="B1170" s="50"/>
      <c r="C1170" s="51"/>
      <c r="D1170" s="49"/>
      <c r="E1170" s="52"/>
      <c r="F1170" s="52"/>
      <c r="G1170" s="52"/>
      <c r="H1170" s="52"/>
      <c r="I1170" s="52"/>
    </row>
    <row r="1171" spans="1:9" s="53" customFormat="1">
      <c r="A1171" s="49"/>
      <c r="B1171" s="50"/>
      <c r="C1171" s="51"/>
      <c r="D1171" s="49"/>
      <c r="E1171" s="52"/>
      <c r="F1171" s="52"/>
      <c r="G1171" s="52"/>
      <c r="H1171" s="52"/>
      <c r="I1171" s="52"/>
    </row>
    <row r="1172" spans="1:9" s="53" customFormat="1">
      <c r="A1172" s="49"/>
      <c r="B1172" s="50"/>
      <c r="C1172" s="51"/>
      <c r="D1172" s="49"/>
      <c r="E1172" s="52"/>
      <c r="F1172" s="52"/>
      <c r="G1172" s="52"/>
      <c r="H1172" s="52"/>
      <c r="I1172" s="52"/>
    </row>
    <row r="1173" spans="1:9" s="53" customFormat="1">
      <c r="A1173" s="49"/>
      <c r="B1173" s="50"/>
      <c r="C1173" s="51"/>
      <c r="D1173" s="49"/>
      <c r="E1173" s="52"/>
      <c r="F1173" s="52"/>
      <c r="G1173" s="52"/>
      <c r="H1173" s="52"/>
      <c r="I1173" s="52"/>
    </row>
    <row r="1174" spans="1:9" s="53" customFormat="1">
      <c r="A1174" s="49"/>
      <c r="B1174" s="50"/>
      <c r="C1174" s="51"/>
      <c r="D1174" s="49"/>
      <c r="E1174" s="52"/>
      <c r="F1174" s="52"/>
      <c r="G1174" s="52"/>
      <c r="H1174" s="52"/>
      <c r="I1174" s="52"/>
    </row>
    <row r="1175" spans="1:9" s="53" customFormat="1">
      <c r="A1175" s="49"/>
      <c r="B1175" s="50"/>
      <c r="C1175" s="51"/>
      <c r="D1175" s="49"/>
      <c r="E1175" s="52"/>
      <c r="F1175" s="52"/>
      <c r="G1175" s="52"/>
      <c r="H1175" s="52"/>
      <c r="I1175" s="52"/>
    </row>
    <row r="1176" spans="1:9" s="53" customFormat="1">
      <c r="A1176" s="49"/>
      <c r="B1176" s="50"/>
      <c r="C1176" s="51"/>
      <c r="D1176" s="49"/>
      <c r="E1176" s="52"/>
      <c r="F1176" s="52"/>
      <c r="G1176" s="52"/>
      <c r="H1176" s="52"/>
      <c r="I1176" s="52"/>
    </row>
    <row r="1177" spans="1:9" s="53" customFormat="1">
      <c r="A1177" s="49"/>
      <c r="B1177" s="50"/>
      <c r="C1177" s="51"/>
      <c r="D1177" s="49"/>
      <c r="E1177" s="52"/>
      <c r="F1177" s="52"/>
      <c r="G1177" s="52"/>
      <c r="H1177" s="52"/>
      <c r="I1177" s="52"/>
    </row>
    <row r="1178" spans="1:9" s="53" customFormat="1">
      <c r="A1178" s="49"/>
      <c r="B1178" s="50"/>
      <c r="C1178" s="51"/>
      <c r="D1178" s="49"/>
      <c r="E1178" s="52"/>
      <c r="F1178" s="52"/>
      <c r="G1178" s="52"/>
      <c r="H1178" s="52"/>
      <c r="I1178" s="52"/>
    </row>
    <row r="1179" spans="1:9" s="53" customFormat="1">
      <c r="A1179" s="49"/>
      <c r="B1179" s="50"/>
      <c r="C1179" s="51"/>
      <c r="D1179" s="49"/>
      <c r="E1179" s="52"/>
      <c r="F1179" s="52"/>
      <c r="G1179" s="52"/>
      <c r="H1179" s="52"/>
      <c r="I1179" s="52"/>
    </row>
    <row r="1180" spans="1:9" s="53" customFormat="1">
      <c r="A1180" s="49"/>
      <c r="B1180" s="50"/>
      <c r="C1180" s="51"/>
      <c r="D1180" s="49"/>
      <c r="E1180" s="52"/>
      <c r="F1180" s="52"/>
      <c r="G1180" s="52"/>
      <c r="H1180" s="52"/>
      <c r="I1180" s="52"/>
    </row>
    <row r="1181" spans="1:9" s="53" customFormat="1">
      <c r="A1181" s="49"/>
      <c r="B1181" s="50"/>
      <c r="C1181" s="51"/>
      <c r="D1181" s="49"/>
      <c r="E1181" s="52"/>
      <c r="F1181" s="52"/>
      <c r="G1181" s="52"/>
      <c r="H1181" s="52"/>
      <c r="I1181" s="52"/>
    </row>
    <row r="1182" spans="1:9" s="53" customFormat="1">
      <c r="A1182" s="49"/>
      <c r="B1182" s="50"/>
      <c r="C1182" s="51"/>
      <c r="D1182" s="49"/>
      <c r="E1182" s="52"/>
      <c r="F1182" s="52"/>
      <c r="G1182" s="52"/>
      <c r="H1182" s="52"/>
      <c r="I1182" s="52"/>
    </row>
    <row r="1183" spans="1:9" s="53" customFormat="1">
      <c r="A1183" s="49"/>
      <c r="B1183" s="50"/>
      <c r="C1183" s="51"/>
      <c r="D1183" s="49"/>
      <c r="E1183" s="52"/>
      <c r="F1183" s="52"/>
      <c r="G1183" s="52"/>
      <c r="H1183" s="52"/>
      <c r="I1183" s="52"/>
    </row>
    <row r="1184" spans="1:9" s="53" customFormat="1">
      <c r="A1184" s="49"/>
      <c r="B1184" s="50"/>
      <c r="C1184" s="51"/>
      <c r="D1184" s="49"/>
      <c r="E1184" s="52"/>
      <c r="F1184" s="52"/>
      <c r="G1184" s="52"/>
      <c r="H1184" s="52"/>
      <c r="I1184" s="52"/>
    </row>
    <row r="1185" spans="1:9" s="53" customFormat="1">
      <c r="A1185" s="49"/>
      <c r="B1185" s="50"/>
      <c r="C1185" s="51"/>
      <c r="D1185" s="49"/>
      <c r="E1185" s="52"/>
      <c r="F1185" s="52"/>
      <c r="G1185" s="52"/>
      <c r="H1185" s="52"/>
      <c r="I1185" s="52"/>
    </row>
    <row r="1186" spans="1:9" s="53" customFormat="1">
      <c r="A1186" s="49"/>
      <c r="B1186" s="50"/>
      <c r="C1186" s="51"/>
      <c r="D1186" s="49"/>
      <c r="E1186" s="52"/>
      <c r="F1186" s="52"/>
      <c r="G1186" s="52"/>
      <c r="H1186" s="52"/>
      <c r="I1186" s="52"/>
    </row>
    <row r="1187" spans="1:9" s="53" customFormat="1">
      <c r="A1187" s="49"/>
      <c r="B1187" s="50"/>
      <c r="C1187" s="51"/>
      <c r="D1187" s="49"/>
      <c r="E1187" s="52"/>
      <c r="F1187" s="52"/>
      <c r="G1187" s="52"/>
      <c r="H1187" s="52"/>
      <c r="I1187" s="52"/>
    </row>
    <row r="1188" spans="1:9" s="53" customFormat="1">
      <c r="A1188" s="49"/>
      <c r="B1188" s="50"/>
      <c r="C1188" s="51"/>
      <c r="D1188" s="49"/>
      <c r="E1188" s="52"/>
      <c r="F1188" s="52"/>
      <c r="G1188" s="52"/>
      <c r="H1188" s="52"/>
      <c r="I1188" s="52"/>
    </row>
    <row r="1189" spans="1:9" s="53" customFormat="1">
      <c r="A1189" s="49"/>
      <c r="B1189" s="50"/>
      <c r="C1189" s="51"/>
      <c r="D1189" s="49"/>
      <c r="E1189" s="52"/>
      <c r="F1189" s="52"/>
      <c r="G1189" s="52"/>
      <c r="H1189" s="52"/>
      <c r="I1189" s="52"/>
    </row>
    <row r="1190" spans="1:9" s="53" customFormat="1">
      <c r="A1190" s="49"/>
      <c r="B1190" s="50"/>
      <c r="C1190" s="51"/>
      <c r="D1190" s="49"/>
      <c r="E1190" s="52"/>
      <c r="F1190" s="52"/>
      <c r="G1190" s="52"/>
      <c r="H1190" s="52"/>
      <c r="I1190" s="52"/>
    </row>
    <row r="1191" spans="1:9" s="53" customFormat="1">
      <c r="A1191" s="49"/>
      <c r="B1191" s="50"/>
      <c r="C1191" s="51"/>
      <c r="D1191" s="49"/>
      <c r="E1191" s="52"/>
      <c r="F1191" s="52"/>
      <c r="G1191" s="52"/>
      <c r="H1191" s="52"/>
      <c r="I1191" s="52"/>
    </row>
    <row r="1192" spans="1:9" s="53" customFormat="1">
      <c r="A1192" s="49"/>
      <c r="B1192" s="50"/>
      <c r="C1192" s="51"/>
      <c r="D1192" s="49"/>
      <c r="E1192" s="52"/>
      <c r="F1192" s="52"/>
      <c r="G1192" s="52"/>
      <c r="H1192" s="52"/>
      <c r="I1192" s="52"/>
    </row>
    <row r="1193" spans="1:9" s="53" customFormat="1">
      <c r="A1193" s="49"/>
      <c r="B1193" s="50"/>
      <c r="C1193" s="51"/>
      <c r="D1193" s="49"/>
      <c r="E1193" s="52"/>
      <c r="F1193" s="52"/>
      <c r="G1193" s="52"/>
      <c r="H1193" s="52"/>
      <c r="I1193" s="52"/>
    </row>
    <row r="1194" spans="1:9" s="53" customFormat="1">
      <c r="A1194" s="49"/>
      <c r="B1194" s="50"/>
      <c r="C1194" s="51"/>
      <c r="D1194" s="49"/>
      <c r="E1194" s="52"/>
      <c r="F1194" s="52"/>
      <c r="G1194" s="52"/>
      <c r="H1194" s="52"/>
      <c r="I1194" s="52"/>
    </row>
    <row r="1195" spans="1:9" s="53" customFormat="1">
      <c r="A1195" s="49"/>
      <c r="B1195" s="50"/>
      <c r="C1195" s="51"/>
      <c r="D1195" s="49"/>
      <c r="E1195" s="52"/>
      <c r="F1195" s="52"/>
      <c r="G1195" s="52"/>
      <c r="H1195" s="52"/>
      <c r="I1195" s="52"/>
    </row>
    <row r="1196" spans="1:9" s="53" customFormat="1">
      <c r="A1196" s="49"/>
      <c r="B1196" s="50"/>
      <c r="C1196" s="51"/>
      <c r="D1196" s="49"/>
      <c r="E1196" s="52"/>
      <c r="F1196" s="52"/>
      <c r="G1196" s="52"/>
      <c r="H1196" s="52"/>
      <c r="I1196" s="52"/>
    </row>
    <row r="1197" spans="1:9" s="53" customFormat="1">
      <c r="A1197" s="49"/>
      <c r="B1197" s="50"/>
      <c r="C1197" s="51"/>
      <c r="D1197" s="49"/>
      <c r="E1197" s="52"/>
      <c r="F1197" s="52"/>
      <c r="G1197" s="52"/>
      <c r="H1197" s="52"/>
      <c r="I1197" s="52"/>
    </row>
    <row r="1198" spans="1:9" s="53" customFormat="1">
      <c r="A1198" s="49"/>
      <c r="B1198" s="50"/>
      <c r="C1198" s="51"/>
      <c r="D1198" s="49"/>
      <c r="E1198" s="52"/>
      <c r="F1198" s="52"/>
      <c r="G1198" s="52"/>
      <c r="H1198" s="52"/>
      <c r="I1198" s="52"/>
    </row>
    <row r="1199" spans="1:9" s="53" customFormat="1">
      <c r="A1199" s="49"/>
      <c r="B1199" s="50"/>
      <c r="C1199" s="51"/>
      <c r="D1199" s="49"/>
      <c r="E1199" s="52"/>
      <c r="F1199" s="52"/>
      <c r="G1199" s="52"/>
      <c r="H1199" s="52"/>
      <c r="I1199" s="52"/>
    </row>
    <row r="1200" spans="1:9" s="53" customFormat="1">
      <c r="A1200" s="49"/>
      <c r="B1200" s="50"/>
      <c r="C1200" s="51"/>
      <c r="D1200" s="49"/>
      <c r="E1200" s="52"/>
      <c r="F1200" s="52"/>
      <c r="G1200" s="52"/>
      <c r="H1200" s="52"/>
      <c r="I1200" s="52"/>
    </row>
    <row r="1201" spans="1:9" s="53" customFormat="1">
      <c r="A1201" s="49"/>
      <c r="B1201" s="50"/>
      <c r="C1201" s="51"/>
      <c r="D1201" s="49"/>
      <c r="E1201" s="52"/>
      <c r="F1201" s="52"/>
      <c r="G1201" s="52"/>
      <c r="H1201" s="52"/>
      <c r="I1201" s="52"/>
    </row>
    <row r="1202" spans="1:9" s="53" customFormat="1">
      <c r="A1202" s="49"/>
      <c r="B1202" s="50"/>
      <c r="C1202" s="51"/>
      <c r="D1202" s="49"/>
      <c r="E1202" s="52"/>
      <c r="F1202" s="52"/>
      <c r="G1202" s="52"/>
      <c r="H1202" s="52"/>
      <c r="I1202" s="52"/>
    </row>
    <row r="1203" spans="1:9" s="53" customFormat="1">
      <c r="A1203" s="49"/>
      <c r="B1203" s="50"/>
      <c r="C1203" s="51"/>
      <c r="D1203" s="49"/>
      <c r="E1203" s="52"/>
      <c r="F1203" s="52"/>
      <c r="G1203" s="52"/>
      <c r="H1203" s="52"/>
      <c r="I1203" s="52"/>
    </row>
    <row r="1204" spans="1:9" s="53" customFormat="1">
      <c r="A1204" s="49"/>
      <c r="B1204" s="50"/>
      <c r="C1204" s="51"/>
      <c r="D1204" s="49"/>
      <c r="E1204" s="52"/>
      <c r="F1204" s="52"/>
      <c r="G1204" s="52"/>
      <c r="H1204" s="52"/>
      <c r="I1204" s="52"/>
    </row>
    <row r="1205" spans="1:9" s="53" customFormat="1">
      <c r="A1205" s="49"/>
      <c r="B1205" s="50"/>
      <c r="C1205" s="51"/>
      <c r="D1205" s="49"/>
      <c r="E1205" s="52"/>
      <c r="F1205" s="52"/>
      <c r="G1205" s="52"/>
      <c r="H1205" s="52"/>
      <c r="I1205" s="52"/>
    </row>
    <row r="1206" spans="1:9" s="53" customFormat="1">
      <c r="A1206" s="49"/>
      <c r="B1206" s="50"/>
      <c r="C1206" s="51"/>
      <c r="D1206" s="49"/>
      <c r="E1206" s="52"/>
      <c r="F1206" s="52"/>
      <c r="G1206" s="52"/>
      <c r="H1206" s="52"/>
      <c r="I1206" s="52"/>
    </row>
    <row r="1207" spans="1:9" s="53" customFormat="1">
      <c r="A1207" s="49"/>
      <c r="B1207" s="50"/>
      <c r="C1207" s="51"/>
      <c r="D1207" s="49"/>
      <c r="E1207" s="52"/>
      <c r="F1207" s="52"/>
      <c r="G1207" s="52"/>
      <c r="H1207" s="52"/>
      <c r="I1207" s="52"/>
    </row>
    <row r="1208" spans="1:9" s="53" customFormat="1">
      <c r="A1208" s="49"/>
      <c r="B1208" s="50"/>
      <c r="C1208" s="51"/>
      <c r="D1208" s="49"/>
      <c r="E1208" s="52"/>
      <c r="F1208" s="52"/>
      <c r="G1208" s="52"/>
      <c r="H1208" s="52"/>
      <c r="I1208" s="52"/>
    </row>
    <row r="1209" spans="1:9" s="53" customFormat="1">
      <c r="A1209" s="49"/>
      <c r="B1209" s="50"/>
      <c r="C1209" s="51"/>
      <c r="D1209" s="49"/>
      <c r="E1209" s="52"/>
      <c r="F1209" s="52"/>
      <c r="G1209" s="52"/>
      <c r="H1209" s="52"/>
      <c r="I1209" s="52"/>
    </row>
    <row r="1210" spans="1:9" s="53" customFormat="1">
      <c r="A1210" s="49"/>
      <c r="B1210" s="50"/>
      <c r="C1210" s="51"/>
      <c r="D1210" s="49"/>
      <c r="E1210" s="52"/>
      <c r="F1210" s="52"/>
      <c r="G1210" s="52"/>
      <c r="H1210" s="52"/>
      <c r="I1210" s="52"/>
    </row>
    <row r="1211" spans="1:9" s="53" customFormat="1">
      <c r="A1211" s="49"/>
      <c r="B1211" s="50"/>
      <c r="C1211" s="51"/>
      <c r="D1211" s="49"/>
      <c r="E1211" s="52"/>
      <c r="F1211" s="52"/>
      <c r="G1211" s="52"/>
      <c r="H1211" s="52"/>
      <c r="I1211" s="52"/>
    </row>
    <row r="1212" spans="1:9" s="53" customFormat="1">
      <c r="A1212" s="49"/>
      <c r="B1212" s="50"/>
      <c r="C1212" s="51"/>
      <c r="D1212" s="49"/>
      <c r="E1212" s="52"/>
      <c r="F1212" s="52"/>
      <c r="G1212" s="52"/>
      <c r="H1212" s="52"/>
      <c r="I1212" s="52"/>
    </row>
    <row r="1213" spans="1:9" s="53" customFormat="1">
      <c r="A1213" s="49"/>
      <c r="B1213" s="50"/>
      <c r="C1213" s="51"/>
      <c r="D1213" s="49"/>
      <c r="E1213" s="52"/>
      <c r="F1213" s="52"/>
      <c r="G1213" s="52"/>
      <c r="H1213" s="52"/>
      <c r="I1213" s="52"/>
    </row>
    <row r="1214" spans="1:9" s="53" customFormat="1">
      <c r="A1214" s="49"/>
      <c r="B1214" s="50"/>
      <c r="C1214" s="51"/>
      <c r="D1214" s="49"/>
      <c r="E1214" s="52"/>
      <c r="F1214" s="52"/>
      <c r="G1214" s="52"/>
      <c r="H1214" s="52"/>
      <c r="I1214" s="52"/>
    </row>
    <row r="1215" spans="1:9" s="53" customFormat="1">
      <c r="A1215" s="49"/>
      <c r="B1215" s="50"/>
      <c r="C1215" s="51"/>
      <c r="D1215" s="49"/>
      <c r="E1215" s="52"/>
      <c r="F1215" s="52"/>
      <c r="G1215" s="52"/>
      <c r="H1215" s="52"/>
      <c r="I1215" s="52"/>
    </row>
    <row r="1216" spans="1:9" s="53" customFormat="1">
      <c r="A1216" s="49"/>
      <c r="B1216" s="50"/>
      <c r="C1216" s="51"/>
      <c r="D1216" s="49"/>
      <c r="E1216" s="52"/>
      <c r="F1216" s="52"/>
      <c r="G1216" s="52"/>
      <c r="H1216" s="52"/>
      <c r="I1216" s="52"/>
    </row>
    <row r="1217" spans="1:9" s="53" customFormat="1">
      <c r="A1217" s="49"/>
      <c r="B1217" s="50"/>
      <c r="C1217" s="51"/>
      <c r="D1217" s="49"/>
      <c r="E1217" s="52"/>
      <c r="F1217" s="52"/>
      <c r="G1217" s="52"/>
      <c r="H1217" s="52"/>
      <c r="I1217" s="52"/>
    </row>
    <row r="1218" spans="1:9" s="53" customFormat="1">
      <c r="A1218" s="49"/>
      <c r="B1218" s="50"/>
      <c r="C1218" s="51"/>
      <c r="D1218" s="49"/>
      <c r="E1218" s="52"/>
      <c r="F1218" s="52"/>
      <c r="G1218" s="52"/>
      <c r="H1218" s="52"/>
      <c r="I1218" s="52"/>
    </row>
    <row r="1219" spans="1:9" s="53" customFormat="1">
      <c r="A1219" s="49"/>
      <c r="B1219" s="50"/>
      <c r="C1219" s="51"/>
      <c r="D1219" s="49"/>
      <c r="E1219" s="52"/>
      <c r="F1219" s="52"/>
      <c r="G1219" s="52"/>
      <c r="H1219" s="52"/>
      <c r="I1219" s="52"/>
    </row>
    <row r="1220" spans="1:9" s="53" customFormat="1">
      <c r="A1220" s="49"/>
      <c r="B1220" s="50"/>
      <c r="C1220" s="51"/>
      <c r="D1220" s="49"/>
      <c r="E1220" s="52"/>
      <c r="F1220" s="52"/>
      <c r="G1220" s="52"/>
      <c r="H1220" s="52"/>
      <c r="I1220" s="52"/>
    </row>
    <row r="1221" spans="1:9" s="53" customFormat="1">
      <c r="A1221" s="49"/>
      <c r="B1221" s="50"/>
      <c r="C1221" s="51"/>
      <c r="D1221" s="49"/>
      <c r="E1221" s="52"/>
      <c r="F1221" s="52"/>
      <c r="G1221" s="52"/>
      <c r="H1221" s="52"/>
      <c r="I1221" s="52"/>
    </row>
    <row r="1222" spans="1:9" s="53" customFormat="1">
      <c r="A1222" s="49"/>
      <c r="B1222" s="50"/>
      <c r="C1222" s="51"/>
      <c r="D1222" s="49"/>
      <c r="E1222" s="52"/>
      <c r="F1222" s="52"/>
      <c r="G1222" s="52"/>
      <c r="H1222" s="52"/>
      <c r="I1222" s="52"/>
    </row>
    <row r="1223" spans="1:9" s="53" customFormat="1">
      <c r="A1223" s="49"/>
      <c r="B1223" s="50"/>
      <c r="C1223" s="51"/>
      <c r="D1223" s="49"/>
      <c r="E1223" s="52"/>
      <c r="F1223" s="52"/>
      <c r="G1223" s="52"/>
      <c r="H1223" s="52"/>
      <c r="I1223" s="52"/>
    </row>
    <row r="1224" spans="1:9" s="53" customFormat="1">
      <c r="A1224" s="49"/>
      <c r="B1224" s="50"/>
      <c r="C1224" s="51"/>
      <c r="D1224" s="49"/>
      <c r="E1224" s="52"/>
      <c r="F1224" s="52"/>
      <c r="G1224" s="52"/>
      <c r="H1224" s="52"/>
      <c r="I1224" s="52"/>
    </row>
    <row r="1225" spans="1:9" s="53" customFormat="1">
      <c r="A1225" s="49"/>
      <c r="B1225" s="50"/>
      <c r="C1225" s="51"/>
      <c r="D1225" s="49"/>
      <c r="E1225" s="52"/>
      <c r="F1225" s="52"/>
      <c r="G1225" s="52"/>
      <c r="H1225" s="52"/>
      <c r="I1225" s="52"/>
    </row>
    <row r="1226" spans="1:9" s="53" customFormat="1">
      <c r="A1226" s="49"/>
      <c r="B1226" s="50"/>
      <c r="C1226" s="51"/>
      <c r="D1226" s="49"/>
      <c r="E1226" s="52"/>
      <c r="F1226" s="52"/>
      <c r="G1226" s="52"/>
      <c r="H1226" s="52"/>
      <c r="I1226" s="52"/>
    </row>
    <row r="1227" spans="1:9" s="53" customFormat="1">
      <c r="A1227" s="49"/>
      <c r="B1227" s="50"/>
      <c r="C1227" s="51"/>
      <c r="D1227" s="49"/>
      <c r="E1227" s="52"/>
      <c r="F1227" s="52"/>
      <c r="G1227" s="52"/>
      <c r="H1227" s="52"/>
      <c r="I1227" s="52"/>
    </row>
    <row r="1228" spans="1:9" s="53" customFormat="1">
      <c r="A1228" s="49"/>
      <c r="B1228" s="50"/>
      <c r="C1228" s="51"/>
      <c r="D1228" s="49"/>
      <c r="E1228" s="52"/>
      <c r="F1228" s="52"/>
      <c r="G1228" s="52"/>
      <c r="H1228" s="52"/>
      <c r="I1228" s="52"/>
    </row>
    <row r="1229" spans="1:9" s="53" customFormat="1">
      <c r="A1229" s="49"/>
      <c r="B1229" s="50"/>
      <c r="C1229" s="51"/>
      <c r="D1229" s="49"/>
      <c r="E1229" s="52"/>
      <c r="F1229" s="52"/>
      <c r="G1229" s="52"/>
      <c r="H1229" s="52"/>
      <c r="I1229" s="52"/>
    </row>
    <row r="1230" spans="1:9" s="53" customFormat="1">
      <c r="A1230" s="49"/>
      <c r="B1230" s="50"/>
      <c r="C1230" s="51"/>
      <c r="D1230" s="49"/>
      <c r="E1230" s="52"/>
      <c r="F1230" s="52"/>
      <c r="G1230" s="52"/>
      <c r="H1230" s="52"/>
      <c r="I1230" s="52"/>
    </row>
    <row r="1231" spans="1:9" s="53" customFormat="1">
      <c r="A1231" s="49"/>
      <c r="B1231" s="50"/>
      <c r="C1231" s="51"/>
      <c r="D1231" s="49"/>
      <c r="E1231" s="52"/>
      <c r="F1231" s="52"/>
      <c r="G1231" s="52"/>
      <c r="H1231" s="52"/>
      <c r="I1231" s="52"/>
    </row>
    <row r="1232" spans="1:9" s="53" customFormat="1">
      <c r="A1232" s="49"/>
      <c r="B1232" s="50"/>
      <c r="C1232" s="51"/>
      <c r="D1232" s="49"/>
      <c r="E1232" s="52"/>
      <c r="F1232" s="52"/>
      <c r="G1232" s="52"/>
      <c r="H1232" s="52"/>
      <c r="I1232" s="52"/>
    </row>
    <row r="1233" spans="1:9" s="53" customFormat="1">
      <c r="A1233" s="49"/>
      <c r="B1233" s="50"/>
      <c r="C1233" s="51"/>
      <c r="D1233" s="49"/>
      <c r="E1233" s="52"/>
      <c r="F1233" s="52"/>
      <c r="G1233" s="52"/>
      <c r="H1233" s="52"/>
      <c r="I1233" s="52"/>
    </row>
    <row r="1234" spans="1:9" s="53" customFormat="1">
      <c r="A1234" s="49"/>
      <c r="B1234" s="50"/>
      <c r="C1234" s="51"/>
      <c r="D1234" s="49"/>
      <c r="E1234" s="52"/>
      <c r="F1234" s="52"/>
      <c r="G1234" s="52"/>
      <c r="H1234" s="52"/>
      <c r="I1234" s="52"/>
    </row>
    <row r="1235" spans="1:9" s="53" customFormat="1">
      <c r="A1235" s="49"/>
      <c r="B1235" s="50"/>
      <c r="C1235" s="51"/>
      <c r="D1235" s="49"/>
      <c r="E1235" s="52"/>
      <c r="F1235" s="52"/>
      <c r="G1235" s="52"/>
      <c r="H1235" s="52"/>
      <c r="I1235" s="52"/>
    </row>
    <row r="1236" spans="1:9" s="53" customFormat="1">
      <c r="A1236" s="49"/>
      <c r="B1236" s="50"/>
      <c r="C1236" s="51"/>
      <c r="D1236" s="49"/>
      <c r="E1236" s="52"/>
      <c r="F1236" s="52"/>
      <c r="G1236" s="52"/>
      <c r="H1236" s="52"/>
      <c r="I1236" s="52"/>
    </row>
    <row r="1237" spans="1:9" s="53" customFormat="1">
      <c r="A1237" s="49"/>
      <c r="B1237" s="50"/>
      <c r="C1237" s="51"/>
      <c r="D1237" s="49"/>
      <c r="E1237" s="52"/>
      <c r="F1237" s="52"/>
      <c r="G1237" s="52"/>
      <c r="H1237" s="52"/>
      <c r="I1237" s="52"/>
    </row>
    <row r="1238" spans="1:9" s="53" customFormat="1">
      <c r="A1238" s="49"/>
      <c r="B1238" s="50"/>
      <c r="C1238" s="51"/>
      <c r="D1238" s="49"/>
      <c r="E1238" s="52"/>
      <c r="F1238" s="52"/>
      <c r="G1238" s="52"/>
      <c r="H1238" s="52"/>
      <c r="I1238" s="52"/>
    </row>
    <row r="1239" spans="1:9" s="53" customFormat="1">
      <c r="A1239" s="49"/>
      <c r="B1239" s="50"/>
      <c r="C1239" s="51"/>
      <c r="D1239" s="49"/>
      <c r="E1239" s="52"/>
      <c r="F1239" s="52"/>
      <c r="G1239" s="52"/>
      <c r="H1239" s="52"/>
      <c r="I1239" s="52"/>
    </row>
    <row r="1240" spans="1:9" s="53" customFormat="1">
      <c r="A1240" s="49"/>
      <c r="B1240" s="50"/>
      <c r="C1240" s="51"/>
      <c r="D1240" s="49"/>
      <c r="E1240" s="52"/>
      <c r="F1240" s="52"/>
      <c r="G1240" s="52"/>
      <c r="H1240" s="52"/>
      <c r="I1240" s="52"/>
    </row>
    <row r="1241" spans="1:9" s="53" customFormat="1">
      <c r="A1241" s="49"/>
      <c r="B1241" s="50"/>
      <c r="C1241" s="51"/>
      <c r="D1241" s="49"/>
      <c r="E1241" s="52"/>
      <c r="F1241" s="52"/>
      <c r="G1241" s="52"/>
      <c r="H1241" s="52"/>
      <c r="I1241" s="52"/>
    </row>
    <row r="1242" spans="1:9" s="53" customFormat="1">
      <c r="A1242" s="49"/>
      <c r="B1242" s="50"/>
      <c r="C1242" s="51"/>
      <c r="D1242" s="49"/>
      <c r="E1242" s="52"/>
      <c r="F1242" s="52"/>
      <c r="G1242" s="52"/>
      <c r="H1242" s="52"/>
      <c r="I1242" s="52"/>
    </row>
    <row r="1243" spans="1:9" s="53" customFormat="1">
      <c r="A1243" s="49"/>
      <c r="B1243" s="50"/>
      <c r="C1243" s="51"/>
      <c r="D1243" s="49"/>
      <c r="E1243" s="52"/>
      <c r="F1243" s="52"/>
      <c r="G1243" s="52"/>
      <c r="H1243" s="52"/>
      <c r="I1243" s="52"/>
    </row>
    <row r="1244" spans="1:9" s="53" customFormat="1">
      <c r="A1244" s="49"/>
      <c r="B1244" s="50"/>
      <c r="C1244" s="51"/>
      <c r="D1244" s="49"/>
      <c r="E1244" s="52"/>
      <c r="F1244" s="52"/>
      <c r="G1244" s="52"/>
      <c r="H1244" s="52"/>
      <c r="I1244" s="52"/>
    </row>
    <row r="1245" spans="1:9" s="53" customFormat="1">
      <c r="A1245" s="49"/>
      <c r="B1245" s="50"/>
      <c r="C1245" s="51"/>
      <c r="D1245" s="49"/>
      <c r="E1245" s="52"/>
      <c r="F1245" s="52"/>
      <c r="G1245" s="52"/>
      <c r="H1245" s="52"/>
      <c r="I1245" s="52"/>
    </row>
    <row r="1246" spans="1:9" s="53" customFormat="1">
      <c r="A1246" s="49"/>
      <c r="B1246" s="50"/>
      <c r="C1246" s="51"/>
      <c r="D1246" s="49"/>
      <c r="E1246" s="52"/>
      <c r="F1246" s="52"/>
      <c r="G1246" s="52"/>
      <c r="H1246" s="52"/>
      <c r="I1246" s="52"/>
    </row>
    <row r="1247" spans="1:9" s="53" customFormat="1">
      <c r="A1247" s="49"/>
      <c r="B1247" s="50"/>
      <c r="C1247" s="51"/>
      <c r="D1247" s="49"/>
      <c r="E1247" s="52"/>
      <c r="F1247" s="52"/>
      <c r="G1247" s="52"/>
      <c r="H1247" s="52"/>
      <c r="I1247" s="52"/>
    </row>
    <row r="1248" spans="1:9" s="53" customFormat="1">
      <c r="A1248" s="49"/>
      <c r="B1248" s="50"/>
      <c r="C1248" s="51"/>
      <c r="D1248" s="49"/>
      <c r="E1248" s="52"/>
      <c r="F1248" s="52"/>
      <c r="G1248" s="52"/>
      <c r="H1248" s="52"/>
      <c r="I1248" s="52"/>
    </row>
    <row r="1249" spans="1:9" s="53" customFormat="1">
      <c r="A1249" s="49"/>
      <c r="B1249" s="50"/>
      <c r="C1249" s="51"/>
      <c r="D1249" s="49"/>
      <c r="E1249" s="52"/>
      <c r="F1249" s="52"/>
      <c r="G1249" s="52"/>
      <c r="H1249" s="52"/>
      <c r="I1249" s="52"/>
    </row>
    <row r="1250" spans="1:9" s="53" customFormat="1">
      <c r="A1250" s="49"/>
      <c r="B1250" s="50"/>
      <c r="C1250" s="51"/>
      <c r="D1250" s="49"/>
      <c r="E1250" s="52"/>
      <c r="F1250" s="52"/>
      <c r="G1250" s="52"/>
      <c r="H1250" s="52"/>
      <c r="I1250" s="52"/>
    </row>
    <row r="1251" spans="1:9" s="53" customFormat="1">
      <c r="A1251" s="49"/>
      <c r="B1251" s="50"/>
      <c r="C1251" s="51"/>
      <c r="D1251" s="49"/>
      <c r="E1251" s="52"/>
      <c r="F1251" s="52"/>
      <c r="G1251" s="52"/>
      <c r="H1251" s="52"/>
      <c r="I1251" s="52"/>
    </row>
    <row r="1252" spans="1:9" s="53" customFormat="1">
      <c r="A1252" s="49"/>
      <c r="B1252" s="50"/>
      <c r="C1252" s="51"/>
      <c r="D1252" s="49"/>
      <c r="E1252" s="52"/>
      <c r="F1252" s="52"/>
      <c r="G1252" s="52"/>
      <c r="H1252" s="52"/>
      <c r="I1252" s="52"/>
    </row>
    <row r="1253" spans="1:9" s="53" customFormat="1">
      <c r="A1253" s="49"/>
      <c r="B1253" s="50"/>
      <c r="C1253" s="51"/>
      <c r="D1253" s="49"/>
      <c r="E1253" s="52"/>
      <c r="F1253" s="52"/>
      <c r="G1253" s="52"/>
      <c r="H1253" s="52"/>
      <c r="I1253" s="52"/>
    </row>
    <row r="1254" spans="1:9" s="53" customFormat="1">
      <c r="A1254" s="49"/>
      <c r="B1254" s="50"/>
      <c r="C1254" s="51"/>
      <c r="D1254" s="49"/>
      <c r="E1254" s="52"/>
      <c r="F1254" s="52"/>
      <c r="G1254" s="52"/>
      <c r="H1254" s="52"/>
      <c r="I1254" s="52"/>
    </row>
    <row r="1255" spans="1:9" s="53" customFormat="1">
      <c r="A1255" s="49"/>
      <c r="B1255" s="50"/>
      <c r="C1255" s="51"/>
      <c r="D1255" s="49"/>
      <c r="E1255" s="52"/>
      <c r="F1255" s="52"/>
      <c r="G1255" s="52"/>
      <c r="H1255" s="52"/>
      <c r="I1255" s="52"/>
    </row>
    <row r="1256" spans="1:9" s="53" customFormat="1">
      <c r="A1256" s="49"/>
      <c r="B1256" s="50"/>
      <c r="C1256" s="51"/>
      <c r="D1256" s="49"/>
      <c r="E1256" s="52"/>
      <c r="F1256" s="52"/>
      <c r="G1256" s="52"/>
      <c r="H1256" s="52"/>
      <c r="I1256" s="52"/>
    </row>
    <row r="1257" spans="1:9" s="53" customFormat="1">
      <c r="A1257" s="49"/>
      <c r="B1257" s="50"/>
      <c r="C1257" s="51"/>
      <c r="D1257" s="49"/>
      <c r="E1257" s="52"/>
      <c r="F1257" s="52"/>
      <c r="G1257" s="52"/>
      <c r="H1257" s="52"/>
      <c r="I1257" s="52"/>
    </row>
    <row r="1258" spans="1:9" s="53" customFormat="1">
      <c r="A1258" s="49"/>
      <c r="B1258" s="50"/>
      <c r="C1258" s="51"/>
      <c r="D1258" s="49"/>
      <c r="E1258" s="52"/>
      <c r="F1258" s="52"/>
      <c r="G1258" s="52"/>
      <c r="H1258" s="52"/>
      <c r="I1258" s="52"/>
    </row>
    <row r="1259" spans="1:9" s="53" customFormat="1">
      <c r="A1259" s="49"/>
      <c r="B1259" s="50"/>
      <c r="C1259" s="51"/>
      <c r="D1259" s="49"/>
      <c r="E1259" s="52"/>
      <c r="F1259" s="52"/>
      <c r="G1259" s="52"/>
      <c r="H1259" s="52"/>
      <c r="I1259" s="52"/>
    </row>
    <row r="1260" spans="1:9" s="53" customFormat="1">
      <c r="A1260" s="49"/>
      <c r="B1260" s="50"/>
      <c r="C1260" s="51"/>
      <c r="D1260" s="49"/>
      <c r="E1260" s="52"/>
      <c r="F1260" s="52"/>
      <c r="G1260" s="52"/>
      <c r="H1260" s="52"/>
      <c r="I1260" s="52"/>
    </row>
    <row r="1261" spans="1:9" s="53" customFormat="1">
      <c r="A1261" s="49"/>
      <c r="B1261" s="50"/>
      <c r="C1261" s="51"/>
      <c r="D1261" s="49"/>
      <c r="E1261" s="52"/>
      <c r="F1261" s="52"/>
      <c r="G1261" s="52"/>
      <c r="H1261" s="52"/>
      <c r="I1261" s="52"/>
    </row>
    <row r="1262" spans="1:9" s="53" customFormat="1">
      <c r="A1262" s="49"/>
      <c r="B1262" s="50"/>
      <c r="C1262" s="51"/>
      <c r="D1262" s="49"/>
      <c r="E1262" s="52"/>
      <c r="F1262" s="52"/>
      <c r="G1262" s="52"/>
      <c r="H1262" s="52"/>
      <c r="I1262" s="52"/>
    </row>
    <row r="1263" spans="1:9" s="53" customFormat="1">
      <c r="A1263" s="49"/>
      <c r="B1263" s="50"/>
      <c r="C1263" s="51"/>
      <c r="D1263" s="49"/>
      <c r="E1263" s="52"/>
      <c r="F1263" s="52"/>
      <c r="G1263" s="52"/>
      <c r="H1263" s="52"/>
      <c r="I1263" s="52"/>
    </row>
    <row r="1264" spans="1:9" s="53" customFormat="1">
      <c r="A1264" s="49"/>
      <c r="B1264" s="50"/>
      <c r="C1264" s="51"/>
      <c r="D1264" s="49"/>
      <c r="E1264" s="52"/>
      <c r="F1264" s="52"/>
      <c r="G1264" s="52"/>
      <c r="H1264" s="52"/>
      <c r="I1264" s="52"/>
    </row>
    <row r="1265" spans="1:9" s="53" customFormat="1">
      <c r="A1265" s="49"/>
      <c r="B1265" s="50"/>
      <c r="C1265" s="51"/>
      <c r="D1265" s="49"/>
      <c r="E1265" s="52"/>
      <c r="F1265" s="52"/>
      <c r="G1265" s="52"/>
      <c r="H1265" s="52"/>
      <c r="I1265" s="52"/>
    </row>
    <row r="1266" spans="1:9" s="53" customFormat="1">
      <c r="A1266" s="49"/>
      <c r="B1266" s="50"/>
      <c r="C1266" s="51"/>
      <c r="D1266" s="49"/>
      <c r="E1266" s="52"/>
      <c r="F1266" s="52"/>
      <c r="G1266" s="52"/>
      <c r="H1266" s="52"/>
      <c r="I1266" s="52"/>
    </row>
    <row r="1267" spans="1:9" s="53" customFormat="1">
      <c r="A1267" s="49"/>
      <c r="B1267" s="50"/>
      <c r="C1267" s="51"/>
      <c r="D1267" s="49"/>
      <c r="E1267" s="52"/>
      <c r="F1267" s="52"/>
      <c r="G1267" s="52"/>
      <c r="H1267" s="52"/>
      <c r="I1267" s="52"/>
    </row>
    <row r="1268" spans="1:9" s="53" customFormat="1">
      <c r="A1268" s="49"/>
      <c r="B1268" s="50"/>
      <c r="C1268" s="51"/>
      <c r="D1268" s="49"/>
      <c r="E1268" s="52"/>
      <c r="F1268" s="52"/>
      <c r="G1268" s="52"/>
      <c r="H1268" s="52"/>
      <c r="I1268" s="52"/>
    </row>
    <row r="1269" spans="1:9" s="53" customFormat="1">
      <c r="A1269" s="49"/>
      <c r="B1269" s="50"/>
      <c r="C1269" s="51"/>
      <c r="D1269" s="49"/>
      <c r="E1269" s="52"/>
      <c r="F1269" s="52"/>
      <c r="G1269" s="52"/>
      <c r="H1269" s="52"/>
      <c r="I1269" s="52"/>
    </row>
    <row r="1270" spans="1:9" s="53" customFormat="1">
      <c r="A1270" s="49"/>
      <c r="B1270" s="50"/>
      <c r="C1270" s="51"/>
      <c r="D1270" s="49"/>
      <c r="E1270" s="52"/>
      <c r="F1270" s="52"/>
      <c r="G1270" s="52"/>
      <c r="H1270" s="52"/>
      <c r="I1270" s="52"/>
    </row>
    <row r="1271" spans="1:9" s="53" customFormat="1">
      <c r="A1271" s="49"/>
      <c r="B1271" s="50"/>
      <c r="C1271" s="51"/>
      <c r="D1271" s="49"/>
      <c r="E1271" s="52"/>
      <c r="F1271" s="52"/>
      <c r="G1271" s="52"/>
      <c r="H1271" s="52"/>
      <c r="I1271" s="52"/>
    </row>
    <row r="1272" spans="1:9" s="53" customFormat="1">
      <c r="A1272" s="49"/>
      <c r="B1272" s="50"/>
      <c r="C1272" s="51"/>
      <c r="D1272" s="49"/>
      <c r="E1272" s="52"/>
      <c r="F1272" s="52"/>
      <c r="G1272" s="52"/>
      <c r="H1272" s="52"/>
      <c r="I1272" s="52"/>
    </row>
    <row r="1273" spans="1:9" s="53" customFormat="1">
      <c r="A1273" s="49"/>
      <c r="B1273" s="50"/>
      <c r="C1273" s="51"/>
      <c r="D1273" s="49"/>
      <c r="E1273" s="52"/>
      <c r="F1273" s="52"/>
      <c r="G1273" s="52"/>
      <c r="H1273" s="52"/>
      <c r="I1273" s="52"/>
    </row>
    <row r="1274" spans="1:9" s="53" customFormat="1">
      <c r="A1274" s="49"/>
      <c r="B1274" s="50"/>
      <c r="C1274" s="51"/>
      <c r="D1274" s="49"/>
      <c r="E1274" s="52"/>
      <c r="F1274" s="52"/>
      <c r="G1274" s="52"/>
      <c r="H1274" s="52"/>
      <c r="I1274" s="52"/>
    </row>
    <row r="1275" spans="1:9" s="53" customFormat="1">
      <c r="A1275" s="49"/>
      <c r="B1275" s="50"/>
      <c r="C1275" s="51"/>
      <c r="D1275" s="49"/>
      <c r="E1275" s="52"/>
      <c r="F1275" s="52"/>
      <c r="G1275" s="52"/>
      <c r="H1275" s="52"/>
      <c r="I1275" s="52"/>
    </row>
    <row r="1276" spans="1:9" s="53" customFormat="1">
      <c r="A1276" s="49"/>
      <c r="B1276" s="50"/>
      <c r="C1276" s="51"/>
      <c r="D1276" s="49"/>
      <c r="E1276" s="52"/>
      <c r="F1276" s="52"/>
      <c r="G1276" s="52"/>
      <c r="H1276" s="52"/>
      <c r="I1276" s="52"/>
    </row>
    <row r="1277" spans="1:9" s="53" customFormat="1">
      <c r="A1277" s="49"/>
      <c r="B1277" s="50"/>
      <c r="C1277" s="51"/>
      <c r="D1277" s="49"/>
      <c r="E1277" s="52"/>
      <c r="F1277" s="52"/>
      <c r="G1277" s="52"/>
      <c r="H1277" s="52"/>
      <c r="I1277" s="52"/>
    </row>
    <row r="1278" spans="1:9" s="53" customFormat="1">
      <c r="A1278" s="49"/>
      <c r="B1278" s="50"/>
      <c r="C1278" s="51"/>
      <c r="D1278" s="49"/>
      <c r="E1278" s="52"/>
      <c r="F1278" s="52"/>
      <c r="G1278" s="52"/>
      <c r="H1278" s="52"/>
      <c r="I1278" s="52"/>
    </row>
    <row r="1279" spans="1:9" s="53" customFormat="1">
      <c r="A1279" s="49"/>
      <c r="B1279" s="50"/>
      <c r="C1279" s="51"/>
      <c r="D1279" s="49"/>
      <c r="E1279" s="52"/>
      <c r="F1279" s="52"/>
      <c r="G1279" s="52"/>
      <c r="H1279" s="52"/>
      <c r="I1279" s="52"/>
    </row>
    <row r="1280" spans="1:9" s="53" customFormat="1">
      <c r="A1280" s="49"/>
      <c r="B1280" s="50"/>
      <c r="C1280" s="51"/>
      <c r="D1280" s="49"/>
      <c r="E1280" s="52"/>
      <c r="F1280" s="52"/>
      <c r="G1280" s="52"/>
      <c r="H1280" s="52"/>
      <c r="I1280" s="52"/>
    </row>
    <row r="1281" spans="1:9" s="53" customFormat="1">
      <c r="A1281" s="49"/>
      <c r="B1281" s="50"/>
      <c r="C1281" s="51"/>
      <c r="D1281" s="49"/>
      <c r="E1281" s="52"/>
      <c r="F1281" s="52"/>
      <c r="G1281" s="52"/>
      <c r="H1281" s="52"/>
      <c r="I1281" s="52"/>
    </row>
    <row r="1282" spans="1:9" s="53" customFormat="1">
      <c r="A1282" s="49"/>
      <c r="B1282" s="50"/>
      <c r="C1282" s="51"/>
      <c r="D1282" s="49"/>
      <c r="E1282" s="52"/>
      <c r="F1282" s="52"/>
      <c r="G1282" s="52"/>
      <c r="H1282" s="52"/>
      <c r="I1282" s="52"/>
    </row>
    <row r="1283" spans="1:9" s="53" customFormat="1">
      <c r="A1283" s="49"/>
      <c r="B1283" s="50"/>
      <c r="C1283" s="51"/>
      <c r="D1283" s="49"/>
      <c r="E1283" s="52"/>
      <c r="F1283" s="52"/>
      <c r="G1283" s="52"/>
      <c r="H1283" s="52"/>
      <c r="I1283" s="52"/>
    </row>
    <row r="1284" spans="1:9" s="53" customFormat="1">
      <c r="A1284" s="49"/>
      <c r="B1284" s="50"/>
      <c r="C1284" s="51"/>
      <c r="D1284" s="49"/>
      <c r="E1284" s="52"/>
      <c r="F1284" s="52"/>
      <c r="G1284" s="52"/>
      <c r="H1284" s="52"/>
      <c r="I1284" s="52"/>
    </row>
    <row r="1285" spans="1:9" s="53" customFormat="1">
      <c r="A1285" s="49"/>
      <c r="B1285" s="50"/>
      <c r="C1285" s="51"/>
      <c r="D1285" s="49"/>
      <c r="E1285" s="52"/>
      <c r="F1285" s="52"/>
      <c r="G1285" s="52"/>
      <c r="H1285" s="52"/>
      <c r="I1285" s="52"/>
    </row>
    <row r="1286" spans="1:9" s="53" customFormat="1">
      <c r="A1286" s="49"/>
      <c r="B1286" s="50"/>
      <c r="C1286" s="51"/>
      <c r="D1286" s="49"/>
      <c r="E1286" s="52"/>
      <c r="F1286" s="52"/>
      <c r="G1286" s="52"/>
      <c r="H1286" s="52"/>
      <c r="I1286" s="52"/>
    </row>
    <row r="1287" spans="1:9" s="53" customFormat="1">
      <c r="A1287" s="49"/>
      <c r="B1287" s="50"/>
      <c r="C1287" s="51"/>
      <c r="D1287" s="49"/>
      <c r="E1287" s="52"/>
      <c r="F1287" s="52"/>
      <c r="G1287" s="52"/>
      <c r="H1287" s="52"/>
      <c r="I1287" s="52"/>
    </row>
    <row r="1288" spans="1:9" s="53" customFormat="1">
      <c r="A1288" s="49"/>
      <c r="B1288" s="50"/>
      <c r="C1288" s="51"/>
      <c r="D1288" s="49"/>
      <c r="E1288" s="52"/>
      <c r="F1288" s="52"/>
      <c r="G1288" s="52"/>
      <c r="H1288" s="52"/>
      <c r="I1288" s="52"/>
    </row>
    <row r="1289" spans="1:9" s="53" customFormat="1">
      <c r="A1289" s="49"/>
      <c r="B1289" s="50"/>
      <c r="C1289" s="51"/>
      <c r="D1289" s="49"/>
      <c r="E1289" s="52"/>
      <c r="F1289" s="52"/>
      <c r="G1289" s="52"/>
      <c r="H1289" s="52"/>
      <c r="I1289" s="52"/>
    </row>
    <row r="1290" spans="1:9" s="53" customFormat="1">
      <c r="A1290" s="49"/>
      <c r="B1290" s="50"/>
      <c r="C1290" s="51"/>
      <c r="D1290" s="49"/>
      <c r="E1290" s="52"/>
      <c r="F1290" s="52"/>
      <c r="G1290" s="52"/>
      <c r="H1290" s="52"/>
      <c r="I1290" s="52"/>
    </row>
    <row r="1291" spans="1:9" s="53" customFormat="1">
      <c r="A1291" s="49"/>
      <c r="B1291" s="50"/>
      <c r="C1291" s="51"/>
      <c r="D1291" s="49"/>
      <c r="E1291" s="52"/>
      <c r="F1291" s="52"/>
      <c r="G1291" s="52"/>
      <c r="H1291" s="52"/>
      <c r="I1291" s="52"/>
    </row>
    <row r="1292" spans="1:9" s="53" customFormat="1">
      <c r="A1292" s="49"/>
      <c r="B1292" s="50"/>
      <c r="C1292" s="51"/>
      <c r="D1292" s="49"/>
      <c r="E1292" s="52"/>
      <c r="F1292" s="52"/>
      <c r="G1292" s="52"/>
      <c r="H1292" s="52"/>
      <c r="I1292" s="52"/>
    </row>
    <row r="1293" spans="1:9" s="53" customFormat="1">
      <c r="A1293" s="49"/>
      <c r="B1293" s="50"/>
      <c r="C1293" s="51"/>
      <c r="D1293" s="49"/>
      <c r="E1293" s="52"/>
      <c r="F1293" s="52"/>
      <c r="G1293" s="52"/>
      <c r="H1293" s="52"/>
      <c r="I1293" s="52"/>
    </row>
    <row r="1294" spans="1:9" s="53" customFormat="1">
      <c r="A1294" s="49"/>
      <c r="B1294" s="50"/>
      <c r="C1294" s="51"/>
      <c r="D1294" s="49"/>
      <c r="E1294" s="52"/>
      <c r="F1294" s="52"/>
      <c r="G1294" s="52"/>
      <c r="H1294" s="52"/>
      <c r="I1294" s="52"/>
    </row>
    <row r="1295" spans="1:9" s="53" customFormat="1">
      <c r="A1295" s="49"/>
      <c r="B1295" s="50"/>
      <c r="C1295" s="51"/>
      <c r="D1295" s="49"/>
      <c r="E1295" s="52"/>
      <c r="F1295" s="52"/>
      <c r="G1295" s="52"/>
      <c r="H1295" s="52"/>
      <c r="I1295" s="52"/>
    </row>
    <row r="1296" spans="1:9" s="53" customFormat="1">
      <c r="A1296" s="49"/>
      <c r="B1296" s="50"/>
      <c r="C1296" s="51"/>
      <c r="D1296" s="49"/>
      <c r="E1296" s="52"/>
      <c r="F1296" s="52"/>
      <c r="G1296" s="52"/>
      <c r="H1296" s="52"/>
      <c r="I1296" s="52"/>
    </row>
    <row r="1297" spans="1:9" s="53" customFormat="1">
      <c r="A1297" s="49"/>
      <c r="B1297" s="50"/>
      <c r="C1297" s="51"/>
      <c r="D1297" s="49"/>
      <c r="E1297" s="52"/>
      <c r="F1297" s="52"/>
      <c r="G1297" s="52"/>
      <c r="H1297" s="52"/>
      <c r="I1297" s="52"/>
    </row>
    <row r="1298" spans="1:9" s="53" customFormat="1">
      <c r="A1298" s="49"/>
      <c r="B1298" s="50"/>
      <c r="C1298" s="51"/>
      <c r="D1298" s="49"/>
      <c r="E1298" s="52"/>
      <c r="F1298" s="52"/>
      <c r="G1298" s="52"/>
      <c r="H1298" s="52"/>
      <c r="I1298" s="52"/>
    </row>
    <row r="1299" spans="1:9" s="53" customFormat="1">
      <c r="A1299" s="49"/>
      <c r="B1299" s="50"/>
      <c r="C1299" s="51"/>
      <c r="D1299" s="49"/>
      <c r="E1299" s="52"/>
      <c r="F1299" s="52"/>
      <c r="G1299" s="52"/>
      <c r="H1299" s="52"/>
      <c r="I1299" s="52"/>
    </row>
    <row r="1300" spans="1:9" s="53" customFormat="1">
      <c r="A1300" s="49"/>
      <c r="B1300" s="50"/>
      <c r="C1300" s="51"/>
      <c r="D1300" s="49"/>
      <c r="E1300" s="52"/>
      <c r="F1300" s="52"/>
      <c r="G1300" s="52"/>
      <c r="H1300" s="52"/>
      <c r="I1300" s="52"/>
    </row>
    <row r="1301" spans="1:9" s="53" customFormat="1">
      <c r="A1301" s="49"/>
      <c r="B1301" s="50"/>
      <c r="C1301" s="51"/>
      <c r="D1301" s="49"/>
      <c r="E1301" s="52"/>
      <c r="F1301" s="52"/>
      <c r="G1301" s="52"/>
      <c r="H1301" s="52"/>
      <c r="I1301" s="52"/>
    </row>
    <row r="1302" spans="1:9" s="53" customFormat="1">
      <c r="A1302" s="49"/>
      <c r="B1302" s="50"/>
      <c r="C1302" s="51"/>
      <c r="D1302" s="49"/>
      <c r="E1302" s="52"/>
      <c r="F1302" s="52"/>
      <c r="G1302" s="52"/>
      <c r="H1302" s="52"/>
      <c r="I1302" s="52"/>
    </row>
    <row r="1303" spans="1:9" s="53" customFormat="1">
      <c r="A1303" s="49"/>
      <c r="B1303" s="50"/>
      <c r="C1303" s="51"/>
      <c r="D1303" s="49"/>
      <c r="E1303" s="52"/>
      <c r="F1303" s="52"/>
      <c r="G1303" s="52"/>
      <c r="H1303" s="52"/>
      <c r="I1303" s="52"/>
    </row>
    <row r="1304" spans="1:9" s="53" customFormat="1">
      <c r="A1304" s="49"/>
      <c r="B1304" s="50"/>
      <c r="C1304" s="51"/>
      <c r="D1304" s="49"/>
      <c r="E1304" s="52"/>
      <c r="F1304" s="52"/>
      <c r="G1304" s="52"/>
      <c r="H1304" s="52"/>
      <c r="I1304" s="52"/>
    </row>
    <row r="1305" spans="1:9" s="53" customFormat="1">
      <c r="A1305" s="49"/>
      <c r="B1305" s="50"/>
      <c r="C1305" s="51"/>
      <c r="D1305" s="49"/>
      <c r="E1305" s="52"/>
      <c r="F1305" s="52"/>
      <c r="G1305" s="52"/>
      <c r="H1305" s="52"/>
      <c r="I1305" s="52"/>
    </row>
    <row r="1306" spans="1:9" s="53" customFormat="1">
      <c r="A1306" s="49"/>
      <c r="B1306" s="50"/>
      <c r="C1306" s="51"/>
      <c r="D1306" s="49"/>
      <c r="E1306" s="52"/>
      <c r="F1306" s="52"/>
      <c r="G1306" s="52"/>
      <c r="H1306" s="52"/>
      <c r="I1306" s="52"/>
    </row>
    <row r="1307" spans="1:9" s="53" customFormat="1">
      <c r="A1307" s="49"/>
      <c r="B1307" s="50"/>
      <c r="C1307" s="51"/>
      <c r="D1307" s="49"/>
      <c r="E1307" s="52"/>
      <c r="F1307" s="52"/>
      <c r="G1307" s="52"/>
      <c r="H1307" s="52"/>
      <c r="I1307" s="52"/>
    </row>
    <row r="1308" spans="1:9" s="53" customFormat="1">
      <c r="A1308" s="49"/>
      <c r="B1308" s="50"/>
      <c r="C1308" s="51"/>
      <c r="D1308" s="49"/>
      <c r="E1308" s="52"/>
      <c r="F1308" s="52"/>
      <c r="G1308" s="52"/>
      <c r="H1308" s="52"/>
      <c r="I1308" s="52"/>
    </row>
    <row r="1309" spans="1:9" s="53" customFormat="1">
      <c r="A1309" s="49"/>
      <c r="B1309" s="50"/>
      <c r="C1309" s="51"/>
      <c r="D1309" s="49"/>
      <c r="E1309" s="52"/>
      <c r="F1309" s="52"/>
      <c r="G1309" s="52"/>
      <c r="H1309" s="52"/>
      <c r="I1309" s="52"/>
    </row>
    <row r="1310" spans="1:9" s="53" customFormat="1">
      <c r="A1310" s="49"/>
      <c r="B1310" s="50"/>
      <c r="C1310" s="51"/>
      <c r="D1310" s="49"/>
      <c r="E1310" s="52"/>
      <c r="F1310" s="52"/>
      <c r="G1310" s="52"/>
      <c r="H1310" s="52"/>
      <c r="I1310" s="52"/>
    </row>
    <row r="1311" spans="1:9" s="53" customFormat="1">
      <c r="A1311" s="49"/>
      <c r="B1311" s="50"/>
      <c r="C1311" s="51"/>
      <c r="D1311" s="49"/>
      <c r="E1311" s="52"/>
      <c r="F1311" s="52"/>
      <c r="G1311" s="52"/>
      <c r="H1311" s="52"/>
      <c r="I1311" s="52"/>
    </row>
    <row r="1312" spans="1:9" s="53" customFormat="1">
      <c r="A1312" s="49"/>
      <c r="B1312" s="50"/>
      <c r="C1312" s="51"/>
      <c r="D1312" s="49"/>
      <c r="E1312" s="52"/>
      <c r="F1312" s="52"/>
      <c r="G1312" s="52"/>
      <c r="H1312" s="52"/>
      <c r="I1312" s="52"/>
    </row>
    <row r="1313" spans="1:9" s="53" customFormat="1">
      <c r="A1313" s="49"/>
      <c r="B1313" s="50"/>
      <c r="C1313" s="51"/>
      <c r="D1313" s="49"/>
      <c r="E1313" s="52"/>
      <c r="F1313" s="52"/>
      <c r="G1313" s="52"/>
      <c r="H1313" s="52"/>
      <c r="I1313" s="52"/>
    </row>
    <row r="1314" spans="1:9" s="53" customFormat="1">
      <c r="A1314" s="49"/>
      <c r="B1314" s="50"/>
      <c r="C1314" s="51"/>
      <c r="D1314" s="49"/>
      <c r="E1314" s="52"/>
      <c r="F1314" s="52"/>
      <c r="G1314" s="52"/>
      <c r="H1314" s="52"/>
      <c r="I1314" s="52"/>
    </row>
    <row r="1315" spans="1:9" s="53" customFormat="1">
      <c r="A1315" s="49"/>
      <c r="B1315" s="50"/>
      <c r="C1315" s="51"/>
      <c r="D1315" s="49"/>
      <c r="E1315" s="52"/>
      <c r="F1315" s="52"/>
      <c r="G1315" s="52"/>
      <c r="H1315" s="52"/>
      <c r="I1315" s="52"/>
    </row>
    <row r="1316" spans="1:9" s="53" customFormat="1">
      <c r="A1316" s="49"/>
      <c r="B1316" s="50"/>
      <c r="C1316" s="51"/>
      <c r="D1316" s="49"/>
      <c r="E1316" s="52"/>
      <c r="F1316" s="52"/>
      <c r="G1316" s="52"/>
      <c r="H1316" s="52"/>
      <c r="I1316" s="52"/>
    </row>
    <row r="1317" spans="1:9" s="53" customFormat="1">
      <c r="A1317" s="49"/>
      <c r="B1317" s="50"/>
      <c r="C1317" s="51"/>
      <c r="D1317" s="49"/>
      <c r="E1317" s="52"/>
      <c r="F1317" s="52"/>
      <c r="G1317" s="52"/>
      <c r="H1317" s="52"/>
      <c r="I1317" s="52"/>
    </row>
    <row r="1318" spans="1:9" s="53" customFormat="1">
      <c r="A1318" s="49"/>
      <c r="B1318" s="50"/>
      <c r="C1318" s="51"/>
      <c r="D1318" s="49"/>
      <c r="E1318" s="52"/>
      <c r="F1318" s="52"/>
      <c r="G1318" s="52"/>
      <c r="H1318" s="52"/>
      <c r="I1318" s="52"/>
    </row>
    <row r="1319" spans="1:9" s="53" customFormat="1">
      <c r="A1319" s="49"/>
      <c r="B1319" s="50"/>
      <c r="C1319" s="51"/>
      <c r="D1319" s="49"/>
      <c r="E1319" s="52"/>
      <c r="F1319" s="52"/>
      <c r="G1319" s="52"/>
      <c r="H1319" s="52"/>
      <c r="I1319" s="52"/>
    </row>
    <row r="1320" spans="1:9" s="53" customFormat="1">
      <c r="A1320" s="49"/>
      <c r="B1320" s="50"/>
      <c r="C1320" s="51"/>
      <c r="D1320" s="49"/>
      <c r="E1320" s="52"/>
      <c r="F1320" s="52"/>
      <c r="G1320" s="52"/>
      <c r="H1320" s="52"/>
      <c r="I1320" s="52"/>
    </row>
    <row r="1321" spans="1:9" s="53" customFormat="1">
      <c r="A1321" s="49"/>
      <c r="B1321" s="50"/>
      <c r="C1321" s="51"/>
      <c r="D1321" s="49"/>
      <c r="E1321" s="52"/>
      <c r="F1321" s="52"/>
      <c r="G1321" s="52"/>
      <c r="H1321" s="52"/>
      <c r="I1321" s="52"/>
    </row>
    <row r="1322" spans="1:9" s="53" customFormat="1">
      <c r="A1322" s="49"/>
      <c r="B1322" s="50"/>
      <c r="C1322" s="51"/>
      <c r="D1322" s="49"/>
      <c r="E1322" s="52"/>
      <c r="F1322" s="52"/>
      <c r="G1322" s="52"/>
      <c r="H1322" s="52"/>
      <c r="I1322" s="52"/>
    </row>
    <row r="1323" spans="1:9" s="53" customFormat="1">
      <c r="A1323" s="49"/>
      <c r="B1323" s="50"/>
      <c r="C1323" s="51"/>
      <c r="D1323" s="49"/>
      <c r="E1323" s="52"/>
      <c r="F1323" s="52"/>
      <c r="G1323" s="52"/>
      <c r="H1323" s="52"/>
      <c r="I1323" s="52"/>
    </row>
    <row r="1324" spans="1:9" s="53" customFormat="1">
      <c r="A1324" s="49"/>
      <c r="B1324" s="50"/>
      <c r="C1324" s="51"/>
      <c r="D1324" s="49"/>
      <c r="E1324" s="52"/>
      <c r="F1324" s="52"/>
      <c r="G1324" s="52"/>
      <c r="H1324" s="52"/>
      <c r="I1324" s="52"/>
    </row>
    <row r="1325" spans="1:9" s="53" customFormat="1">
      <c r="A1325" s="49"/>
      <c r="B1325" s="50"/>
      <c r="C1325" s="51"/>
      <c r="D1325" s="49"/>
      <c r="E1325" s="52"/>
      <c r="F1325" s="52"/>
      <c r="G1325" s="52"/>
      <c r="H1325" s="52"/>
      <c r="I1325" s="52"/>
    </row>
    <row r="1326" spans="1:9" s="53" customFormat="1">
      <c r="A1326" s="49"/>
      <c r="B1326" s="50"/>
      <c r="C1326" s="51"/>
      <c r="D1326" s="49"/>
      <c r="E1326" s="52"/>
      <c r="F1326" s="52"/>
      <c r="G1326" s="52"/>
      <c r="H1326" s="52"/>
      <c r="I1326" s="52"/>
    </row>
    <row r="1327" spans="1:9" s="53" customFormat="1">
      <c r="A1327" s="49"/>
      <c r="B1327" s="50"/>
      <c r="C1327" s="51"/>
      <c r="D1327" s="49"/>
      <c r="E1327" s="52"/>
      <c r="F1327" s="52"/>
      <c r="G1327" s="52"/>
      <c r="H1327" s="52"/>
      <c r="I1327" s="52"/>
    </row>
    <row r="1328" spans="1:9" s="53" customFormat="1">
      <c r="A1328" s="49"/>
      <c r="B1328" s="50"/>
      <c r="C1328" s="51"/>
      <c r="D1328" s="49"/>
      <c r="E1328" s="52"/>
      <c r="F1328" s="52"/>
      <c r="G1328" s="52"/>
      <c r="H1328" s="52"/>
      <c r="I1328" s="52"/>
    </row>
    <row r="1329" spans="1:9" s="53" customFormat="1">
      <c r="A1329" s="49"/>
      <c r="B1329" s="50"/>
      <c r="C1329" s="51"/>
      <c r="D1329" s="49"/>
      <c r="E1329" s="52"/>
      <c r="F1329" s="52"/>
      <c r="G1329" s="52"/>
      <c r="H1329" s="52"/>
      <c r="I1329" s="52"/>
    </row>
    <row r="1330" spans="1:9" s="53" customFormat="1">
      <c r="A1330" s="49"/>
      <c r="B1330" s="50"/>
      <c r="C1330" s="51"/>
      <c r="D1330" s="49"/>
      <c r="E1330" s="52"/>
      <c r="F1330" s="52"/>
      <c r="G1330" s="52"/>
      <c r="H1330" s="52"/>
      <c r="I1330" s="52"/>
    </row>
    <row r="1331" spans="1:9" s="53" customFormat="1">
      <c r="A1331" s="49"/>
      <c r="B1331" s="50"/>
      <c r="C1331" s="51"/>
      <c r="D1331" s="49"/>
      <c r="E1331" s="52"/>
      <c r="F1331" s="52"/>
      <c r="G1331" s="52"/>
      <c r="H1331" s="52"/>
      <c r="I1331" s="52"/>
    </row>
    <row r="1332" spans="1:9" s="53" customFormat="1">
      <c r="A1332" s="49"/>
      <c r="B1332" s="50"/>
      <c r="C1332" s="51"/>
      <c r="D1332" s="49"/>
      <c r="E1332" s="52"/>
      <c r="F1332" s="52"/>
      <c r="G1332" s="52"/>
      <c r="H1332" s="52"/>
      <c r="I1332" s="52"/>
    </row>
    <row r="1333" spans="1:9" s="53" customFormat="1">
      <c r="A1333" s="49"/>
      <c r="B1333" s="50"/>
      <c r="C1333" s="51"/>
      <c r="D1333" s="49"/>
      <c r="E1333" s="52"/>
      <c r="F1333" s="52"/>
      <c r="G1333" s="52"/>
      <c r="H1333" s="52"/>
      <c r="I1333" s="52"/>
    </row>
    <row r="1334" spans="1:9" s="53" customFormat="1">
      <c r="A1334" s="49"/>
      <c r="B1334" s="50"/>
      <c r="C1334" s="51"/>
      <c r="D1334" s="49"/>
      <c r="E1334" s="52"/>
      <c r="F1334" s="52"/>
      <c r="G1334" s="52"/>
      <c r="H1334" s="52"/>
      <c r="I1334" s="52"/>
    </row>
    <row r="1335" spans="1:9" s="53" customFormat="1">
      <c r="A1335" s="49"/>
      <c r="B1335" s="50"/>
      <c r="C1335" s="51"/>
      <c r="D1335" s="49"/>
      <c r="E1335" s="52"/>
      <c r="F1335" s="52"/>
      <c r="G1335" s="52"/>
      <c r="H1335" s="52"/>
      <c r="I1335" s="52"/>
    </row>
    <row r="1336" spans="1:9" s="53" customFormat="1">
      <c r="A1336" s="49"/>
      <c r="B1336" s="50"/>
      <c r="C1336" s="51"/>
      <c r="D1336" s="49"/>
      <c r="E1336" s="52"/>
      <c r="F1336" s="52"/>
      <c r="G1336" s="52"/>
      <c r="H1336" s="52"/>
      <c r="I1336" s="52"/>
    </row>
    <row r="1337" spans="1:9" s="53" customFormat="1">
      <c r="A1337" s="49"/>
      <c r="B1337" s="50"/>
      <c r="C1337" s="51"/>
      <c r="D1337" s="49"/>
      <c r="E1337" s="52"/>
      <c r="F1337" s="52"/>
      <c r="G1337" s="52"/>
      <c r="H1337" s="52"/>
      <c r="I1337" s="52"/>
    </row>
    <row r="1338" spans="1:9" s="53" customFormat="1">
      <c r="A1338" s="49"/>
      <c r="B1338" s="50"/>
      <c r="C1338" s="51"/>
      <c r="D1338" s="49"/>
      <c r="E1338" s="52"/>
      <c r="F1338" s="52"/>
      <c r="G1338" s="52"/>
      <c r="H1338" s="52"/>
      <c r="I1338" s="52"/>
    </row>
    <row r="1339" spans="1:9" s="53" customFormat="1">
      <c r="A1339" s="49"/>
      <c r="B1339" s="50"/>
      <c r="C1339" s="51"/>
      <c r="D1339" s="49"/>
      <c r="E1339" s="52"/>
      <c r="F1339" s="52"/>
      <c r="G1339" s="52"/>
      <c r="H1339" s="52"/>
      <c r="I1339" s="52"/>
    </row>
    <row r="1340" spans="1:9" s="53" customFormat="1">
      <c r="A1340" s="49"/>
      <c r="B1340" s="50"/>
      <c r="C1340" s="51"/>
      <c r="D1340" s="49"/>
      <c r="E1340" s="52"/>
      <c r="F1340" s="52"/>
      <c r="G1340" s="52"/>
      <c r="H1340" s="52"/>
      <c r="I1340" s="52"/>
    </row>
    <row r="1341" spans="1:9" s="53" customFormat="1">
      <c r="A1341" s="49"/>
      <c r="B1341" s="50"/>
      <c r="C1341" s="51"/>
      <c r="D1341" s="49"/>
      <c r="E1341" s="52"/>
      <c r="F1341" s="52"/>
      <c r="G1341" s="52"/>
      <c r="H1341" s="52"/>
      <c r="I1341" s="52"/>
    </row>
    <row r="1342" spans="1:9" s="53" customFormat="1">
      <c r="A1342" s="49"/>
      <c r="B1342" s="50"/>
      <c r="C1342" s="51"/>
      <c r="D1342" s="49"/>
      <c r="E1342" s="52"/>
      <c r="F1342" s="52"/>
      <c r="G1342" s="52"/>
      <c r="H1342" s="52"/>
      <c r="I1342" s="52"/>
    </row>
    <row r="1343" spans="1:9" s="53" customFormat="1">
      <c r="A1343" s="49"/>
      <c r="B1343" s="50"/>
      <c r="C1343" s="51"/>
      <c r="D1343" s="49"/>
      <c r="E1343" s="52"/>
      <c r="F1343" s="52"/>
      <c r="G1343" s="52"/>
      <c r="H1343" s="52"/>
      <c r="I1343" s="52"/>
    </row>
    <row r="1344" spans="1:9" s="53" customFormat="1">
      <c r="A1344" s="49"/>
      <c r="B1344" s="50"/>
      <c r="C1344" s="51"/>
      <c r="D1344" s="49"/>
      <c r="E1344" s="52"/>
      <c r="F1344" s="52"/>
      <c r="G1344" s="52"/>
      <c r="H1344" s="52"/>
      <c r="I1344" s="52"/>
    </row>
    <row r="1345" spans="1:9" s="53" customFormat="1">
      <c r="A1345" s="49"/>
      <c r="B1345" s="50"/>
      <c r="C1345" s="51"/>
      <c r="D1345" s="49"/>
      <c r="E1345" s="52"/>
      <c r="F1345" s="52"/>
      <c r="G1345" s="52"/>
      <c r="H1345" s="52"/>
      <c r="I1345" s="52"/>
    </row>
    <row r="1346" spans="1:9" s="53" customFormat="1">
      <c r="A1346" s="49"/>
      <c r="B1346" s="50"/>
      <c r="C1346" s="51"/>
      <c r="D1346" s="49"/>
      <c r="E1346" s="52"/>
      <c r="F1346" s="52"/>
      <c r="G1346" s="52"/>
      <c r="H1346" s="52"/>
      <c r="I1346" s="52"/>
    </row>
    <row r="1347" spans="1:9" s="53" customFormat="1">
      <c r="A1347" s="49"/>
      <c r="B1347" s="50"/>
      <c r="C1347" s="51"/>
      <c r="D1347" s="49"/>
      <c r="E1347" s="52"/>
      <c r="F1347" s="52"/>
      <c r="G1347" s="52"/>
      <c r="H1347" s="52"/>
      <c r="I1347" s="52"/>
    </row>
    <row r="1348" spans="1:9" s="53" customFormat="1">
      <c r="A1348" s="49"/>
      <c r="B1348" s="50"/>
      <c r="C1348" s="51"/>
      <c r="D1348" s="49"/>
      <c r="E1348" s="52"/>
      <c r="F1348" s="52"/>
      <c r="G1348" s="52"/>
      <c r="H1348" s="52"/>
      <c r="I1348" s="52"/>
    </row>
    <row r="1349" spans="1:9" s="53" customFormat="1">
      <c r="A1349" s="49"/>
      <c r="B1349" s="50"/>
      <c r="C1349" s="51"/>
      <c r="D1349" s="49"/>
      <c r="E1349" s="52"/>
      <c r="F1349" s="52"/>
      <c r="G1349" s="52"/>
      <c r="H1349" s="52"/>
      <c r="I1349" s="52"/>
    </row>
    <row r="1350" spans="1:9" s="53" customFormat="1">
      <c r="A1350" s="49"/>
      <c r="B1350" s="50"/>
      <c r="C1350" s="51"/>
      <c r="D1350" s="49"/>
      <c r="E1350" s="52"/>
      <c r="F1350" s="52"/>
      <c r="G1350" s="52"/>
      <c r="H1350" s="52"/>
      <c r="I1350" s="52"/>
    </row>
    <row r="1351" spans="1:9" s="53" customFormat="1">
      <c r="A1351" s="49"/>
      <c r="B1351" s="50"/>
      <c r="C1351" s="51"/>
      <c r="D1351" s="49"/>
      <c r="E1351" s="52"/>
      <c r="F1351" s="52"/>
      <c r="G1351" s="52"/>
      <c r="H1351" s="52"/>
      <c r="I1351" s="52"/>
    </row>
    <row r="1352" spans="1:9" s="53" customFormat="1">
      <c r="A1352" s="49"/>
      <c r="B1352" s="50"/>
      <c r="C1352" s="51"/>
      <c r="D1352" s="49"/>
      <c r="E1352" s="52"/>
      <c r="F1352" s="52"/>
      <c r="G1352" s="52"/>
      <c r="H1352" s="52"/>
      <c r="I1352" s="52"/>
    </row>
    <row r="1353" spans="1:9" s="53" customFormat="1">
      <c r="A1353" s="49"/>
      <c r="B1353" s="50"/>
      <c r="C1353" s="51"/>
      <c r="D1353" s="49"/>
      <c r="E1353" s="52"/>
      <c r="F1353" s="52"/>
      <c r="G1353" s="52"/>
      <c r="H1353" s="52"/>
      <c r="I1353" s="52"/>
    </row>
    <row r="1354" spans="1:9" s="53" customFormat="1">
      <c r="A1354" s="49"/>
      <c r="B1354" s="50"/>
      <c r="C1354" s="51"/>
      <c r="D1354" s="49"/>
      <c r="E1354" s="52"/>
      <c r="F1354" s="52"/>
      <c r="G1354" s="52"/>
      <c r="H1354" s="52"/>
      <c r="I1354" s="52"/>
    </row>
    <row r="1355" spans="1:9" s="53" customFormat="1">
      <c r="A1355" s="49"/>
      <c r="B1355" s="50"/>
      <c r="C1355" s="51"/>
      <c r="D1355" s="49"/>
      <c r="E1355" s="52"/>
      <c r="F1355" s="52"/>
      <c r="G1355" s="52"/>
      <c r="H1355" s="52"/>
      <c r="I1355" s="52"/>
    </row>
    <row r="1356" spans="1:9" s="53" customFormat="1">
      <c r="A1356" s="49"/>
      <c r="B1356" s="50"/>
      <c r="C1356" s="51"/>
      <c r="D1356" s="49"/>
      <c r="E1356" s="52"/>
      <c r="F1356" s="52"/>
      <c r="G1356" s="52"/>
      <c r="H1356" s="52"/>
      <c r="I1356" s="52"/>
    </row>
    <row r="1357" spans="1:9" s="53" customFormat="1">
      <c r="A1357" s="49"/>
      <c r="B1357" s="50"/>
      <c r="C1357" s="51"/>
      <c r="D1357" s="49"/>
      <c r="E1357" s="52"/>
      <c r="F1357" s="52"/>
      <c r="G1357" s="52"/>
      <c r="H1357" s="52"/>
      <c r="I1357" s="52"/>
    </row>
    <row r="1358" spans="1:9" s="53" customFormat="1">
      <c r="A1358" s="49"/>
      <c r="B1358" s="50"/>
      <c r="C1358" s="51"/>
      <c r="D1358" s="49"/>
      <c r="E1358" s="52"/>
      <c r="F1358" s="52"/>
      <c r="G1358" s="52"/>
      <c r="H1358" s="52"/>
      <c r="I1358" s="52"/>
    </row>
    <row r="1359" spans="1:9" s="53" customFormat="1">
      <c r="A1359" s="49"/>
      <c r="B1359" s="50"/>
      <c r="C1359" s="51"/>
      <c r="D1359" s="49"/>
      <c r="E1359" s="52"/>
      <c r="F1359" s="52"/>
      <c r="G1359" s="52"/>
      <c r="H1359" s="52"/>
      <c r="I1359" s="52"/>
    </row>
    <row r="1360" spans="1:9" s="53" customFormat="1">
      <c r="A1360" s="49"/>
      <c r="B1360" s="50"/>
      <c r="C1360" s="51"/>
      <c r="D1360" s="49"/>
      <c r="E1360" s="52"/>
      <c r="F1360" s="52"/>
      <c r="G1360" s="52"/>
      <c r="H1360" s="52"/>
      <c r="I1360" s="52"/>
    </row>
    <row r="1361" spans="1:9" s="53" customFormat="1">
      <c r="A1361" s="49"/>
      <c r="B1361" s="50"/>
      <c r="C1361" s="51"/>
      <c r="D1361" s="49"/>
      <c r="E1361" s="52"/>
      <c r="F1361" s="52"/>
      <c r="G1361" s="52"/>
      <c r="H1361" s="52"/>
      <c r="I1361" s="52"/>
    </row>
    <row r="1362" spans="1:9" s="53" customFormat="1">
      <c r="A1362" s="49"/>
      <c r="B1362" s="50"/>
      <c r="C1362" s="51"/>
      <c r="D1362" s="49"/>
      <c r="E1362" s="52"/>
      <c r="F1362" s="52"/>
      <c r="G1362" s="52"/>
      <c r="H1362" s="52"/>
      <c r="I1362" s="52"/>
    </row>
    <row r="1363" spans="1:9" s="53" customFormat="1">
      <c r="A1363" s="49"/>
      <c r="B1363" s="50"/>
      <c r="C1363" s="51"/>
      <c r="D1363" s="49"/>
      <c r="E1363" s="52"/>
      <c r="F1363" s="52"/>
      <c r="G1363" s="52"/>
      <c r="H1363" s="52"/>
      <c r="I1363" s="52"/>
    </row>
    <row r="1364" spans="1:9" s="53" customFormat="1">
      <c r="A1364" s="49"/>
      <c r="B1364" s="50"/>
      <c r="C1364" s="51"/>
      <c r="D1364" s="49"/>
      <c r="E1364" s="52"/>
      <c r="F1364" s="52"/>
      <c r="G1364" s="52"/>
      <c r="H1364" s="52"/>
      <c r="I1364" s="52"/>
    </row>
    <row r="1365" spans="1:9" s="53" customFormat="1">
      <c r="A1365" s="49"/>
      <c r="B1365" s="50"/>
      <c r="C1365" s="51"/>
      <c r="D1365" s="49"/>
      <c r="E1365" s="52"/>
      <c r="F1365" s="52"/>
      <c r="G1365" s="52"/>
      <c r="H1365" s="52"/>
      <c r="I1365" s="52"/>
    </row>
    <row r="1366" spans="1:9" s="53" customFormat="1">
      <c r="A1366" s="49"/>
      <c r="B1366" s="50"/>
      <c r="C1366" s="51"/>
      <c r="D1366" s="49"/>
      <c r="E1366" s="52"/>
      <c r="F1366" s="52"/>
      <c r="G1366" s="52"/>
      <c r="H1366" s="52"/>
      <c r="I1366" s="52"/>
    </row>
    <row r="1367" spans="1:9" s="53" customFormat="1">
      <c r="A1367" s="49"/>
      <c r="B1367" s="50"/>
      <c r="C1367" s="51"/>
      <c r="D1367" s="49"/>
      <c r="E1367" s="52"/>
      <c r="F1367" s="52"/>
      <c r="G1367" s="52"/>
      <c r="H1367" s="52"/>
      <c r="I1367" s="52"/>
    </row>
    <row r="1368" spans="1:9" s="53" customFormat="1">
      <c r="A1368" s="49"/>
      <c r="B1368" s="50"/>
      <c r="C1368" s="51"/>
      <c r="D1368" s="49"/>
      <c r="E1368" s="52"/>
      <c r="F1368" s="52"/>
      <c r="G1368" s="52"/>
      <c r="H1368" s="52"/>
      <c r="I1368" s="52"/>
    </row>
    <row r="1369" spans="1:9" s="53" customFormat="1">
      <c r="A1369" s="49"/>
      <c r="B1369" s="50"/>
      <c r="C1369" s="51"/>
      <c r="D1369" s="49"/>
      <c r="E1369" s="52"/>
      <c r="F1369" s="52"/>
      <c r="G1369" s="52"/>
      <c r="H1369" s="52"/>
      <c r="I1369" s="52"/>
    </row>
    <row r="1370" spans="1:9" s="53" customFormat="1">
      <c r="A1370" s="49"/>
      <c r="B1370" s="50"/>
      <c r="C1370" s="51"/>
      <c r="D1370" s="49"/>
      <c r="E1370" s="52"/>
      <c r="F1370" s="52"/>
      <c r="G1370" s="52"/>
      <c r="H1370" s="52"/>
      <c r="I1370" s="52"/>
    </row>
    <row r="1371" spans="1:9" s="53" customFormat="1">
      <c r="A1371" s="49"/>
      <c r="B1371" s="50"/>
      <c r="C1371" s="51"/>
      <c r="D1371" s="49"/>
      <c r="E1371" s="52"/>
      <c r="F1371" s="52"/>
      <c r="G1371" s="52"/>
      <c r="H1371" s="52"/>
      <c r="I1371" s="52"/>
    </row>
    <row r="1372" spans="1:9" s="53" customFormat="1">
      <c r="A1372" s="49"/>
      <c r="B1372" s="50"/>
      <c r="C1372" s="51"/>
      <c r="D1372" s="49"/>
      <c r="E1372" s="52"/>
      <c r="F1372" s="52"/>
      <c r="G1372" s="52"/>
      <c r="H1372" s="52"/>
      <c r="I1372" s="52"/>
    </row>
    <row r="1373" spans="1:9" s="53" customFormat="1">
      <c r="A1373" s="49"/>
      <c r="B1373" s="50"/>
      <c r="C1373" s="51"/>
      <c r="D1373" s="49"/>
      <c r="E1373" s="52"/>
      <c r="F1373" s="52"/>
      <c r="G1373" s="52"/>
      <c r="H1373" s="52"/>
      <c r="I1373" s="52"/>
    </row>
    <row r="1374" spans="1:9" s="53" customFormat="1">
      <c r="A1374" s="49"/>
      <c r="B1374" s="50"/>
      <c r="C1374" s="51"/>
      <c r="D1374" s="49"/>
      <c r="E1374" s="52"/>
      <c r="F1374" s="52"/>
      <c r="G1374" s="52"/>
      <c r="H1374" s="52"/>
      <c r="I1374" s="52"/>
    </row>
    <row r="1375" spans="1:9" s="53" customFormat="1">
      <c r="A1375" s="49"/>
      <c r="B1375" s="50"/>
      <c r="C1375" s="51"/>
      <c r="D1375" s="49"/>
      <c r="E1375" s="52"/>
      <c r="F1375" s="52"/>
      <c r="G1375" s="52"/>
      <c r="H1375" s="52"/>
      <c r="I1375" s="52"/>
    </row>
    <row r="1376" spans="1:9" s="53" customFormat="1">
      <c r="A1376" s="49"/>
      <c r="B1376" s="50"/>
      <c r="C1376" s="51"/>
      <c r="D1376" s="49"/>
      <c r="E1376" s="52"/>
      <c r="F1376" s="52"/>
      <c r="G1376" s="52"/>
      <c r="H1376" s="52"/>
      <c r="I1376" s="52"/>
    </row>
    <row r="1377" spans="1:9" s="53" customFormat="1">
      <c r="A1377" s="49"/>
      <c r="B1377" s="50"/>
      <c r="C1377" s="51"/>
      <c r="D1377" s="49"/>
      <c r="E1377" s="52"/>
      <c r="F1377" s="52"/>
      <c r="G1377" s="52"/>
      <c r="H1377" s="52"/>
      <c r="I1377" s="52"/>
    </row>
    <row r="1378" spans="1:9" s="53" customFormat="1">
      <c r="A1378" s="49"/>
      <c r="B1378" s="50"/>
      <c r="C1378" s="51"/>
      <c r="D1378" s="49"/>
      <c r="E1378" s="52"/>
      <c r="F1378" s="52"/>
      <c r="G1378" s="52"/>
      <c r="H1378" s="52"/>
      <c r="I1378" s="52"/>
    </row>
    <row r="1379" spans="1:9" s="53" customFormat="1">
      <c r="A1379" s="49"/>
      <c r="B1379" s="50"/>
      <c r="C1379" s="51"/>
      <c r="D1379" s="49"/>
      <c r="E1379" s="52"/>
      <c r="F1379" s="52"/>
      <c r="G1379" s="52"/>
      <c r="H1379" s="52"/>
      <c r="I1379" s="52"/>
    </row>
    <row r="1380" spans="1:9" s="53" customFormat="1">
      <c r="A1380" s="49"/>
      <c r="B1380" s="50"/>
      <c r="C1380" s="51"/>
      <c r="D1380" s="49"/>
      <c r="E1380" s="52"/>
      <c r="F1380" s="52"/>
      <c r="G1380" s="52"/>
      <c r="H1380" s="52"/>
      <c r="I1380" s="52"/>
    </row>
    <row r="1381" spans="1:9" s="53" customFormat="1">
      <c r="A1381" s="49"/>
      <c r="B1381" s="50"/>
      <c r="C1381" s="51"/>
      <c r="D1381" s="49"/>
      <c r="E1381" s="52"/>
      <c r="F1381" s="52"/>
      <c r="G1381" s="52"/>
      <c r="H1381" s="52"/>
      <c r="I1381" s="52"/>
    </row>
    <row r="1382" spans="1:9" s="53" customFormat="1">
      <c r="A1382" s="49"/>
      <c r="B1382" s="50"/>
      <c r="C1382" s="51"/>
      <c r="D1382" s="49"/>
      <c r="E1382" s="52"/>
      <c r="F1382" s="52"/>
      <c r="G1382" s="52"/>
      <c r="H1382" s="52"/>
      <c r="I1382" s="52"/>
    </row>
    <row r="1383" spans="1:9" s="53" customFormat="1">
      <c r="A1383" s="49"/>
      <c r="B1383" s="50"/>
      <c r="C1383" s="51"/>
      <c r="D1383" s="49"/>
      <c r="E1383" s="52"/>
      <c r="F1383" s="52"/>
      <c r="G1383" s="52"/>
      <c r="H1383" s="52"/>
      <c r="I1383" s="52"/>
    </row>
    <row r="1384" spans="1:9" s="53" customFormat="1">
      <c r="A1384" s="49"/>
      <c r="B1384" s="50"/>
      <c r="C1384" s="51"/>
      <c r="D1384" s="49"/>
      <c r="E1384" s="52"/>
      <c r="F1384" s="52"/>
      <c r="G1384" s="52"/>
      <c r="H1384" s="52"/>
      <c r="I1384" s="52"/>
    </row>
    <row r="1385" spans="1:9" s="53" customFormat="1">
      <c r="A1385" s="49"/>
      <c r="B1385" s="50"/>
      <c r="C1385" s="51"/>
      <c r="D1385" s="49"/>
      <c r="E1385" s="52"/>
      <c r="F1385" s="52"/>
      <c r="G1385" s="52"/>
      <c r="H1385" s="52"/>
      <c r="I1385" s="52"/>
    </row>
    <row r="1386" spans="1:9" s="53" customFormat="1">
      <c r="A1386" s="49"/>
      <c r="B1386" s="50"/>
      <c r="C1386" s="51"/>
      <c r="D1386" s="49"/>
      <c r="E1386" s="52"/>
      <c r="F1386" s="52"/>
      <c r="G1386" s="52"/>
      <c r="H1386" s="52"/>
      <c r="I1386" s="52"/>
    </row>
    <row r="1387" spans="1:9" s="53" customFormat="1">
      <c r="A1387" s="49"/>
      <c r="B1387" s="50"/>
      <c r="C1387" s="51"/>
      <c r="D1387" s="49"/>
      <c r="E1387" s="52"/>
      <c r="F1387" s="52"/>
      <c r="G1387" s="52"/>
      <c r="H1387" s="52"/>
      <c r="I1387" s="52"/>
    </row>
    <row r="1388" spans="1:9" s="53" customFormat="1">
      <c r="A1388" s="49"/>
      <c r="B1388" s="50"/>
      <c r="C1388" s="51"/>
      <c r="D1388" s="49"/>
      <c r="E1388" s="52"/>
      <c r="F1388" s="52"/>
      <c r="G1388" s="52"/>
      <c r="H1388" s="52"/>
      <c r="I1388" s="52"/>
    </row>
    <row r="1389" spans="1:9" s="53" customFormat="1">
      <c r="A1389" s="49"/>
      <c r="B1389" s="50"/>
      <c r="C1389" s="51"/>
      <c r="D1389" s="49"/>
      <c r="E1389" s="52"/>
      <c r="F1389" s="52"/>
      <c r="G1389" s="52"/>
      <c r="H1389" s="52"/>
      <c r="I1389" s="52"/>
    </row>
    <row r="1390" spans="1:9" s="53" customFormat="1">
      <c r="A1390" s="49"/>
      <c r="B1390" s="50"/>
      <c r="C1390" s="51"/>
      <c r="D1390" s="49"/>
      <c r="E1390" s="52"/>
      <c r="F1390" s="52"/>
      <c r="G1390" s="52"/>
      <c r="H1390" s="52"/>
      <c r="I1390" s="52"/>
    </row>
    <row r="1391" spans="1:9" s="53" customFormat="1">
      <c r="A1391" s="49"/>
      <c r="B1391" s="50"/>
      <c r="C1391" s="51"/>
      <c r="D1391" s="49"/>
      <c r="E1391" s="52"/>
      <c r="F1391" s="52"/>
      <c r="G1391" s="52"/>
      <c r="H1391" s="52"/>
      <c r="I1391" s="52"/>
    </row>
    <row r="1392" spans="1:9" s="53" customFormat="1">
      <c r="A1392" s="49"/>
      <c r="B1392" s="50"/>
      <c r="C1392" s="51"/>
      <c r="D1392" s="49"/>
      <c r="E1392" s="52"/>
      <c r="F1392" s="52"/>
      <c r="G1392" s="52"/>
      <c r="H1392" s="52"/>
      <c r="I1392" s="52"/>
    </row>
    <row r="1393" spans="1:9" s="53" customFormat="1">
      <c r="A1393" s="49"/>
      <c r="B1393" s="50"/>
      <c r="C1393" s="51"/>
      <c r="D1393" s="49"/>
      <c r="E1393" s="52"/>
      <c r="F1393" s="52"/>
      <c r="G1393" s="52"/>
      <c r="H1393" s="52"/>
      <c r="I1393" s="52"/>
    </row>
    <row r="1394" spans="1:9" s="53" customFormat="1">
      <c r="A1394" s="49"/>
      <c r="B1394" s="50"/>
      <c r="C1394" s="51"/>
      <c r="D1394" s="49"/>
      <c r="E1394" s="52"/>
      <c r="F1394" s="52"/>
      <c r="G1394" s="52"/>
      <c r="H1394" s="52"/>
      <c r="I1394" s="52"/>
    </row>
    <row r="1395" spans="1:9" s="53" customFormat="1">
      <c r="A1395" s="49"/>
      <c r="B1395" s="50"/>
      <c r="C1395" s="51"/>
      <c r="D1395" s="49"/>
      <c r="E1395" s="52"/>
      <c r="F1395" s="52"/>
      <c r="G1395" s="52"/>
      <c r="H1395" s="52"/>
      <c r="I1395" s="52"/>
    </row>
    <row r="1396" spans="1:9" s="53" customFormat="1">
      <c r="A1396" s="49"/>
      <c r="B1396" s="50"/>
      <c r="C1396" s="51"/>
      <c r="D1396" s="49"/>
      <c r="E1396" s="52"/>
      <c r="F1396" s="52"/>
      <c r="G1396" s="52"/>
      <c r="H1396" s="52"/>
      <c r="I1396" s="52"/>
    </row>
    <row r="1397" spans="1:9" s="53" customFormat="1">
      <c r="A1397" s="49"/>
      <c r="B1397" s="50"/>
      <c r="C1397" s="51"/>
      <c r="D1397" s="49"/>
      <c r="E1397" s="52"/>
      <c r="F1397" s="52"/>
      <c r="G1397" s="52"/>
      <c r="H1397" s="52"/>
      <c r="I1397" s="52"/>
    </row>
    <row r="1398" spans="1:9" s="53" customFormat="1">
      <c r="A1398" s="49"/>
      <c r="B1398" s="50"/>
      <c r="C1398" s="51"/>
      <c r="D1398" s="49"/>
      <c r="E1398" s="52"/>
      <c r="F1398" s="52"/>
      <c r="G1398" s="52"/>
      <c r="H1398" s="52"/>
      <c r="I1398" s="52"/>
    </row>
    <row r="1399" spans="1:9" s="53" customFormat="1">
      <c r="A1399" s="49"/>
      <c r="B1399" s="50"/>
      <c r="C1399" s="51"/>
      <c r="D1399" s="49"/>
      <c r="E1399" s="52"/>
      <c r="F1399" s="52"/>
      <c r="G1399" s="52"/>
      <c r="H1399" s="52"/>
      <c r="I1399" s="52"/>
    </row>
    <row r="1400" spans="1:9" s="53" customFormat="1">
      <c r="A1400" s="49"/>
      <c r="B1400" s="50"/>
      <c r="C1400" s="51"/>
      <c r="D1400" s="49"/>
      <c r="E1400" s="52"/>
      <c r="F1400" s="52"/>
      <c r="G1400" s="52"/>
      <c r="H1400" s="52"/>
      <c r="I1400" s="52"/>
    </row>
    <row r="1401" spans="1:9" s="53" customFormat="1">
      <c r="A1401" s="49"/>
      <c r="B1401" s="50"/>
      <c r="C1401" s="51"/>
      <c r="D1401" s="49"/>
      <c r="E1401" s="52"/>
      <c r="F1401" s="52"/>
      <c r="G1401" s="52"/>
      <c r="H1401" s="52"/>
      <c r="I1401" s="52"/>
    </row>
    <row r="1402" spans="1:9" s="53" customFormat="1">
      <c r="A1402" s="49"/>
      <c r="B1402" s="50"/>
      <c r="C1402" s="51"/>
      <c r="D1402" s="49"/>
      <c r="E1402" s="52"/>
      <c r="F1402" s="52"/>
      <c r="G1402" s="52"/>
      <c r="H1402" s="52"/>
      <c r="I1402" s="52"/>
    </row>
    <row r="1403" spans="1:9" s="53" customFormat="1">
      <c r="A1403" s="49"/>
      <c r="B1403" s="50"/>
      <c r="C1403" s="51"/>
      <c r="D1403" s="49"/>
      <c r="E1403" s="52"/>
      <c r="F1403" s="52"/>
      <c r="G1403" s="52"/>
      <c r="H1403" s="52"/>
      <c r="I1403" s="52"/>
    </row>
    <row r="1404" spans="1:9" s="53" customFormat="1">
      <c r="A1404" s="49"/>
      <c r="B1404" s="50"/>
      <c r="C1404" s="51"/>
      <c r="D1404" s="49"/>
      <c r="E1404" s="52"/>
      <c r="F1404" s="52"/>
      <c r="G1404" s="52"/>
      <c r="H1404" s="52"/>
      <c r="I1404" s="52"/>
    </row>
    <row r="1405" spans="1:9" s="53" customFormat="1">
      <c r="A1405" s="49"/>
      <c r="B1405" s="50"/>
      <c r="C1405" s="51"/>
      <c r="D1405" s="49"/>
      <c r="E1405" s="52"/>
      <c r="F1405" s="52"/>
      <c r="G1405" s="52"/>
      <c r="H1405" s="52"/>
      <c r="I1405" s="52"/>
    </row>
    <row r="1406" spans="1:9" s="53" customFormat="1">
      <c r="A1406" s="49"/>
      <c r="B1406" s="50"/>
      <c r="C1406" s="51"/>
      <c r="D1406" s="49"/>
      <c r="E1406" s="52"/>
      <c r="F1406" s="52"/>
      <c r="G1406" s="52"/>
      <c r="H1406" s="52"/>
      <c r="I1406" s="52"/>
    </row>
    <row r="1407" spans="1:9" s="53" customFormat="1">
      <c r="A1407" s="49"/>
      <c r="B1407" s="50"/>
      <c r="C1407" s="51"/>
      <c r="D1407" s="49"/>
      <c r="E1407" s="52"/>
      <c r="F1407" s="52"/>
      <c r="G1407" s="52"/>
      <c r="H1407" s="52"/>
      <c r="I1407" s="52"/>
    </row>
    <row r="1408" spans="1:9" s="53" customFormat="1">
      <c r="A1408" s="49"/>
      <c r="B1408" s="50"/>
      <c r="C1408" s="51"/>
      <c r="D1408" s="49"/>
      <c r="E1408" s="52"/>
      <c r="F1408" s="52"/>
      <c r="G1408" s="52"/>
      <c r="H1408" s="52"/>
      <c r="I1408" s="52"/>
    </row>
    <row r="1409" spans="1:9" s="53" customFormat="1">
      <c r="A1409" s="49"/>
      <c r="B1409" s="50"/>
      <c r="C1409" s="51"/>
      <c r="D1409" s="49"/>
      <c r="E1409" s="52"/>
      <c r="F1409" s="52"/>
      <c r="G1409" s="52"/>
      <c r="H1409" s="52"/>
      <c r="I1409" s="52"/>
    </row>
    <row r="1410" spans="1:9" s="53" customFormat="1">
      <c r="A1410" s="49"/>
      <c r="B1410" s="50"/>
      <c r="C1410" s="51"/>
      <c r="D1410" s="49"/>
      <c r="E1410" s="52"/>
      <c r="F1410" s="52"/>
      <c r="G1410" s="52"/>
      <c r="H1410" s="52"/>
      <c r="I1410" s="52"/>
    </row>
    <row r="1411" spans="1:9" s="53" customFormat="1">
      <c r="A1411" s="49"/>
      <c r="B1411" s="50"/>
      <c r="C1411" s="51"/>
      <c r="D1411" s="49"/>
      <c r="E1411" s="52"/>
      <c r="F1411" s="52"/>
      <c r="G1411" s="52"/>
      <c r="H1411" s="52"/>
      <c r="I1411" s="52"/>
    </row>
    <row r="1412" spans="1:9" s="53" customFormat="1">
      <c r="A1412" s="49"/>
      <c r="B1412" s="50"/>
      <c r="C1412" s="51"/>
      <c r="D1412" s="49"/>
      <c r="E1412" s="52"/>
      <c r="F1412" s="52"/>
      <c r="G1412" s="52"/>
      <c r="H1412" s="52"/>
      <c r="I1412" s="52"/>
    </row>
    <row r="1413" spans="1:9" s="53" customFormat="1">
      <c r="A1413" s="49"/>
      <c r="B1413" s="50"/>
      <c r="C1413" s="51"/>
      <c r="D1413" s="49"/>
      <c r="E1413" s="52"/>
      <c r="F1413" s="52"/>
      <c r="G1413" s="52"/>
      <c r="H1413" s="52"/>
      <c r="I1413" s="52"/>
    </row>
    <row r="1414" spans="1:9" s="53" customFormat="1">
      <c r="A1414" s="49"/>
      <c r="B1414" s="50"/>
      <c r="C1414" s="51"/>
      <c r="D1414" s="49"/>
      <c r="E1414" s="52"/>
      <c r="F1414" s="52"/>
      <c r="G1414" s="52"/>
      <c r="H1414" s="52"/>
      <c r="I1414" s="52"/>
    </row>
    <row r="1415" spans="1:9" s="53" customFormat="1">
      <c r="A1415" s="49"/>
      <c r="B1415" s="50"/>
      <c r="C1415" s="51"/>
      <c r="D1415" s="49"/>
      <c r="E1415" s="52"/>
      <c r="F1415" s="52"/>
      <c r="G1415" s="52"/>
      <c r="H1415" s="52"/>
      <c r="I1415" s="52"/>
    </row>
    <row r="1416" spans="1:9" s="53" customFormat="1">
      <c r="A1416" s="49"/>
      <c r="B1416" s="50"/>
      <c r="C1416" s="51"/>
      <c r="D1416" s="49"/>
      <c r="E1416" s="52"/>
      <c r="F1416" s="52"/>
      <c r="G1416" s="52"/>
      <c r="H1416" s="52"/>
      <c r="I1416" s="52"/>
    </row>
    <row r="1417" spans="1:9" s="53" customFormat="1">
      <c r="A1417" s="49"/>
      <c r="B1417" s="50"/>
      <c r="C1417" s="51"/>
      <c r="D1417" s="49"/>
      <c r="E1417" s="52"/>
      <c r="F1417" s="52"/>
      <c r="G1417" s="52"/>
      <c r="H1417" s="52"/>
      <c r="I1417" s="52"/>
    </row>
    <row r="1418" spans="1:9" s="53" customFormat="1">
      <c r="A1418" s="49"/>
      <c r="B1418" s="50"/>
      <c r="C1418" s="51"/>
      <c r="D1418" s="49"/>
      <c r="E1418" s="52"/>
      <c r="F1418" s="52"/>
      <c r="G1418" s="52"/>
      <c r="H1418" s="52"/>
      <c r="I1418" s="52"/>
    </row>
    <row r="1419" spans="1:9" s="53" customFormat="1">
      <c r="A1419" s="49"/>
      <c r="B1419" s="50"/>
      <c r="C1419" s="51"/>
      <c r="D1419" s="49"/>
      <c r="E1419" s="52"/>
      <c r="F1419" s="52"/>
      <c r="G1419" s="52"/>
      <c r="H1419" s="52"/>
      <c r="I1419" s="52"/>
    </row>
    <row r="1420" spans="1:9" s="53" customFormat="1">
      <c r="A1420" s="49"/>
      <c r="B1420" s="50"/>
      <c r="C1420" s="51"/>
      <c r="D1420" s="49"/>
      <c r="E1420" s="52"/>
      <c r="F1420" s="52"/>
      <c r="G1420" s="52"/>
      <c r="H1420" s="52"/>
      <c r="I1420" s="52"/>
    </row>
    <row r="1421" spans="1:9" s="53" customFormat="1">
      <c r="A1421" s="49"/>
      <c r="B1421" s="50"/>
      <c r="C1421" s="51"/>
      <c r="D1421" s="49"/>
      <c r="E1421" s="52"/>
      <c r="F1421" s="52"/>
      <c r="G1421" s="52"/>
      <c r="H1421" s="52"/>
      <c r="I1421" s="52"/>
    </row>
    <row r="1422" spans="1:9" s="53" customFormat="1">
      <c r="A1422" s="49"/>
      <c r="B1422" s="50"/>
      <c r="C1422" s="51"/>
      <c r="D1422" s="49"/>
      <c r="E1422" s="52"/>
      <c r="F1422" s="52"/>
      <c r="G1422" s="52"/>
      <c r="H1422" s="52"/>
      <c r="I1422" s="52"/>
    </row>
    <row r="1423" spans="1:9" s="53" customFormat="1">
      <c r="A1423" s="49"/>
      <c r="B1423" s="50"/>
      <c r="C1423" s="51"/>
      <c r="D1423" s="49"/>
      <c r="E1423" s="52"/>
      <c r="F1423" s="52"/>
      <c r="G1423" s="52"/>
      <c r="H1423" s="52"/>
      <c r="I1423" s="52"/>
    </row>
    <row r="1424" spans="1:9" s="53" customFormat="1">
      <c r="A1424" s="49"/>
      <c r="B1424" s="50"/>
      <c r="C1424" s="51"/>
      <c r="D1424" s="49"/>
      <c r="E1424" s="52"/>
      <c r="F1424" s="52"/>
      <c r="G1424" s="52"/>
      <c r="H1424" s="52"/>
      <c r="I1424" s="52"/>
    </row>
    <row r="1425" spans="1:9" s="53" customFormat="1">
      <c r="A1425" s="49"/>
      <c r="B1425" s="50"/>
      <c r="C1425" s="51"/>
      <c r="D1425" s="49"/>
      <c r="E1425" s="52"/>
      <c r="F1425" s="52"/>
      <c r="G1425" s="52"/>
      <c r="H1425" s="52"/>
      <c r="I1425" s="52"/>
    </row>
    <row r="1426" spans="1:9" s="53" customFormat="1">
      <c r="A1426" s="49"/>
      <c r="B1426" s="50"/>
      <c r="C1426" s="51"/>
      <c r="D1426" s="49"/>
      <c r="E1426" s="52"/>
      <c r="F1426" s="52"/>
      <c r="G1426" s="52"/>
      <c r="H1426" s="52"/>
      <c r="I1426" s="52"/>
    </row>
    <row r="1427" spans="1:9" s="53" customFormat="1">
      <c r="A1427" s="49"/>
      <c r="B1427" s="50"/>
      <c r="C1427" s="51"/>
      <c r="D1427" s="49"/>
      <c r="E1427" s="52"/>
      <c r="F1427" s="52"/>
      <c r="G1427" s="52"/>
      <c r="H1427" s="52"/>
      <c r="I1427" s="52"/>
    </row>
    <row r="1428" spans="1:9" s="53" customFormat="1">
      <c r="A1428" s="49"/>
      <c r="B1428" s="50"/>
      <c r="C1428" s="51"/>
      <c r="D1428" s="49"/>
      <c r="E1428" s="52"/>
      <c r="F1428" s="52"/>
      <c r="G1428" s="52"/>
      <c r="H1428" s="52"/>
      <c r="I1428" s="52"/>
    </row>
    <row r="1429" spans="1:9" s="53" customFormat="1">
      <c r="A1429" s="49"/>
      <c r="B1429" s="50"/>
      <c r="C1429" s="51"/>
      <c r="D1429" s="49"/>
      <c r="E1429" s="52"/>
      <c r="F1429" s="52"/>
      <c r="G1429" s="52"/>
      <c r="H1429" s="52"/>
      <c r="I1429" s="52"/>
    </row>
    <row r="1430" spans="1:9" s="53" customFormat="1">
      <c r="A1430" s="49"/>
      <c r="B1430" s="50"/>
      <c r="C1430" s="51"/>
      <c r="D1430" s="49"/>
      <c r="E1430" s="52"/>
      <c r="F1430" s="52"/>
      <c r="G1430" s="52"/>
      <c r="H1430" s="52"/>
      <c r="I1430" s="52"/>
    </row>
    <row r="1431" spans="1:9" s="53" customFormat="1">
      <c r="A1431" s="49"/>
      <c r="B1431" s="50"/>
      <c r="C1431" s="51"/>
      <c r="D1431" s="49"/>
      <c r="E1431" s="52"/>
      <c r="F1431" s="52"/>
      <c r="G1431" s="52"/>
      <c r="H1431" s="52"/>
      <c r="I1431" s="52"/>
    </row>
    <row r="1432" spans="1:9" s="53" customFormat="1">
      <c r="A1432" s="49"/>
      <c r="B1432" s="50"/>
      <c r="C1432" s="51"/>
      <c r="D1432" s="49"/>
      <c r="E1432" s="52"/>
      <c r="F1432" s="52"/>
      <c r="G1432" s="52"/>
      <c r="H1432" s="52"/>
      <c r="I1432" s="52"/>
    </row>
    <row r="1433" spans="1:9" s="53" customFormat="1">
      <c r="A1433" s="49"/>
      <c r="B1433" s="50"/>
      <c r="C1433" s="51"/>
      <c r="D1433" s="49"/>
      <c r="E1433" s="52"/>
      <c r="F1433" s="52"/>
      <c r="G1433" s="52"/>
      <c r="H1433" s="52"/>
      <c r="I1433" s="52"/>
    </row>
    <row r="1434" spans="1:9" s="53" customFormat="1">
      <c r="A1434" s="49"/>
      <c r="B1434" s="50"/>
      <c r="C1434" s="51"/>
      <c r="D1434" s="49"/>
      <c r="E1434" s="52"/>
      <c r="F1434" s="52"/>
      <c r="G1434" s="52"/>
      <c r="H1434" s="52"/>
      <c r="I1434" s="52"/>
    </row>
    <row r="1435" spans="1:9" s="53" customFormat="1">
      <c r="A1435" s="49"/>
      <c r="B1435" s="50"/>
      <c r="C1435" s="51"/>
      <c r="D1435" s="49"/>
      <c r="E1435" s="52"/>
      <c r="F1435" s="52"/>
      <c r="G1435" s="52"/>
      <c r="H1435" s="52"/>
      <c r="I1435" s="52"/>
    </row>
    <row r="1436" spans="1:9" s="53" customFormat="1">
      <c r="A1436" s="49"/>
      <c r="B1436" s="50"/>
      <c r="C1436" s="51"/>
      <c r="D1436" s="49"/>
      <c r="E1436" s="52"/>
      <c r="F1436" s="52"/>
      <c r="G1436" s="52"/>
      <c r="H1436" s="52"/>
      <c r="I1436" s="52"/>
    </row>
    <row r="1437" spans="1:9" s="53" customFormat="1">
      <c r="A1437" s="49"/>
      <c r="B1437" s="50"/>
      <c r="C1437" s="51"/>
      <c r="D1437" s="49"/>
      <c r="E1437" s="52"/>
      <c r="F1437" s="52"/>
      <c r="G1437" s="52"/>
      <c r="H1437" s="52"/>
      <c r="I1437" s="52"/>
    </row>
    <row r="1438" spans="1:9" s="53" customFormat="1">
      <c r="A1438" s="49"/>
      <c r="B1438" s="50"/>
      <c r="C1438" s="51"/>
      <c r="D1438" s="49"/>
      <c r="E1438" s="52"/>
      <c r="F1438" s="52"/>
      <c r="G1438" s="52"/>
      <c r="H1438" s="52"/>
      <c r="I1438" s="52"/>
    </row>
    <row r="1439" spans="1:9" s="53" customFormat="1">
      <c r="A1439" s="49"/>
      <c r="B1439" s="50"/>
      <c r="C1439" s="51"/>
      <c r="D1439" s="49"/>
      <c r="E1439" s="52"/>
      <c r="F1439" s="52"/>
      <c r="G1439" s="52"/>
      <c r="H1439" s="52"/>
      <c r="I1439" s="52"/>
    </row>
    <row r="1440" spans="1:9" s="53" customFormat="1">
      <c r="A1440" s="49"/>
      <c r="B1440" s="50"/>
      <c r="C1440" s="51"/>
      <c r="D1440" s="49"/>
      <c r="E1440" s="52"/>
      <c r="F1440" s="52"/>
      <c r="G1440" s="52"/>
      <c r="H1440" s="52"/>
      <c r="I1440" s="52"/>
    </row>
    <row r="1441" spans="1:9" s="53" customFormat="1">
      <c r="A1441" s="49"/>
      <c r="B1441" s="50"/>
      <c r="C1441" s="51"/>
      <c r="D1441" s="49"/>
      <c r="E1441" s="52"/>
      <c r="F1441" s="52"/>
      <c r="G1441" s="52"/>
      <c r="H1441" s="52"/>
      <c r="I1441" s="52"/>
    </row>
    <row r="1442" spans="1:9" s="53" customFormat="1">
      <c r="A1442" s="49"/>
      <c r="B1442" s="50"/>
      <c r="C1442" s="51"/>
      <c r="D1442" s="49"/>
      <c r="E1442" s="52"/>
      <c r="F1442" s="52"/>
      <c r="G1442" s="52"/>
      <c r="H1442" s="52"/>
      <c r="I1442" s="52"/>
    </row>
    <row r="1443" spans="1:9" s="53" customFormat="1">
      <c r="A1443" s="49"/>
      <c r="B1443" s="50"/>
      <c r="C1443" s="51"/>
      <c r="D1443" s="49"/>
      <c r="E1443" s="52"/>
      <c r="F1443" s="52"/>
      <c r="G1443" s="52"/>
      <c r="H1443" s="52"/>
      <c r="I1443" s="52"/>
    </row>
    <row r="1444" spans="1:9" s="53" customFormat="1">
      <c r="A1444" s="49"/>
      <c r="B1444" s="50"/>
      <c r="C1444" s="51"/>
      <c r="D1444" s="49"/>
      <c r="E1444" s="52"/>
      <c r="F1444" s="52"/>
      <c r="G1444" s="52"/>
      <c r="H1444" s="52"/>
      <c r="I1444" s="52"/>
    </row>
    <row r="1445" spans="1:9" s="53" customFormat="1">
      <c r="A1445" s="49"/>
      <c r="B1445" s="50"/>
      <c r="C1445" s="51"/>
      <c r="D1445" s="49"/>
      <c r="E1445" s="52"/>
      <c r="F1445" s="52"/>
      <c r="G1445" s="52"/>
      <c r="H1445" s="52"/>
      <c r="I1445" s="52"/>
    </row>
    <row r="1446" spans="1:9" s="53" customFormat="1">
      <c r="A1446" s="49"/>
      <c r="B1446" s="50"/>
      <c r="C1446" s="51"/>
      <c r="D1446" s="49"/>
      <c r="E1446" s="52"/>
      <c r="F1446" s="52"/>
      <c r="G1446" s="52"/>
      <c r="H1446" s="52"/>
      <c r="I1446" s="52"/>
    </row>
    <row r="1447" spans="1:9" s="53" customFormat="1">
      <c r="A1447" s="49"/>
      <c r="B1447" s="50"/>
      <c r="C1447" s="51"/>
      <c r="D1447" s="49"/>
      <c r="E1447" s="52"/>
      <c r="F1447" s="52"/>
      <c r="G1447" s="52"/>
      <c r="H1447" s="52"/>
      <c r="I1447" s="52"/>
    </row>
    <row r="1448" spans="1:9" s="53" customFormat="1">
      <c r="A1448" s="49"/>
      <c r="B1448" s="50"/>
      <c r="C1448" s="51"/>
      <c r="D1448" s="49"/>
      <c r="E1448" s="52"/>
      <c r="F1448" s="52"/>
      <c r="G1448" s="52"/>
      <c r="H1448" s="52"/>
      <c r="I1448" s="52"/>
    </row>
    <row r="1449" spans="1:9" s="53" customFormat="1">
      <c r="A1449" s="49"/>
      <c r="B1449" s="50"/>
      <c r="C1449" s="51"/>
      <c r="D1449" s="49"/>
      <c r="E1449" s="52"/>
      <c r="F1449" s="52"/>
      <c r="G1449" s="52"/>
      <c r="H1449" s="52"/>
      <c r="I1449" s="52"/>
    </row>
    <row r="1450" spans="1:9" s="53" customFormat="1">
      <c r="A1450" s="49"/>
      <c r="B1450" s="50"/>
      <c r="C1450" s="51"/>
      <c r="D1450" s="49"/>
      <c r="E1450" s="52"/>
      <c r="F1450" s="52"/>
      <c r="G1450" s="52"/>
      <c r="H1450" s="52"/>
      <c r="I1450" s="52"/>
    </row>
    <row r="1451" spans="1:9" s="53" customFormat="1">
      <c r="A1451" s="49"/>
      <c r="B1451" s="50"/>
      <c r="C1451" s="51"/>
      <c r="D1451" s="49"/>
      <c r="E1451" s="52"/>
      <c r="F1451" s="52"/>
      <c r="G1451" s="52"/>
      <c r="H1451" s="52"/>
      <c r="I1451" s="52"/>
    </row>
    <row r="1452" spans="1:9" s="53" customFormat="1">
      <c r="A1452" s="49"/>
      <c r="B1452" s="50"/>
      <c r="C1452" s="51"/>
      <c r="D1452" s="49"/>
      <c r="E1452" s="52"/>
      <c r="F1452" s="52"/>
      <c r="G1452" s="52"/>
      <c r="H1452" s="52"/>
      <c r="I1452" s="52"/>
    </row>
    <row r="1453" spans="1:9" s="53" customFormat="1">
      <c r="A1453" s="49"/>
      <c r="B1453" s="50"/>
      <c r="C1453" s="51"/>
      <c r="D1453" s="49"/>
      <c r="E1453" s="52"/>
      <c r="F1453" s="52"/>
      <c r="G1453" s="52"/>
      <c r="H1453" s="52"/>
      <c r="I1453" s="52"/>
    </row>
    <row r="1454" spans="1:9" s="53" customFormat="1">
      <c r="A1454" s="49"/>
      <c r="B1454" s="50"/>
      <c r="C1454" s="51"/>
      <c r="D1454" s="49"/>
      <c r="E1454" s="52"/>
      <c r="F1454" s="52"/>
      <c r="G1454" s="52"/>
      <c r="H1454" s="52"/>
      <c r="I1454" s="52"/>
    </row>
    <row r="1455" spans="1:9" s="53" customFormat="1">
      <c r="A1455" s="49"/>
      <c r="B1455" s="50"/>
      <c r="C1455" s="51"/>
      <c r="D1455" s="49"/>
      <c r="E1455" s="52"/>
      <c r="F1455" s="52"/>
      <c r="G1455" s="52"/>
      <c r="H1455" s="52"/>
      <c r="I1455" s="52"/>
    </row>
    <row r="1456" spans="1:9" s="53" customFormat="1">
      <c r="A1456" s="49"/>
      <c r="B1456" s="50"/>
      <c r="C1456" s="51"/>
      <c r="D1456" s="49"/>
      <c r="E1456" s="52"/>
      <c r="F1456" s="52"/>
      <c r="G1456" s="52"/>
      <c r="H1456" s="52"/>
      <c r="I1456" s="52"/>
    </row>
    <row r="1457" spans="1:9" s="53" customFormat="1">
      <c r="A1457" s="49"/>
      <c r="B1457" s="50"/>
      <c r="C1457" s="51"/>
      <c r="D1457" s="49"/>
      <c r="E1457" s="52"/>
      <c r="F1457" s="52"/>
      <c r="G1457" s="52"/>
      <c r="H1457" s="52"/>
      <c r="I1457" s="52"/>
    </row>
    <row r="1458" spans="1:9" s="53" customFormat="1">
      <c r="A1458" s="49"/>
      <c r="B1458" s="50"/>
      <c r="C1458" s="51"/>
      <c r="D1458" s="49"/>
      <c r="E1458" s="52"/>
      <c r="F1458" s="52"/>
      <c r="G1458" s="52"/>
      <c r="H1458" s="52"/>
      <c r="I1458" s="52"/>
    </row>
    <row r="1459" spans="1:9" s="53" customFormat="1">
      <c r="A1459" s="49"/>
      <c r="B1459" s="50"/>
      <c r="C1459" s="51"/>
      <c r="D1459" s="49"/>
      <c r="E1459" s="52"/>
      <c r="F1459" s="52"/>
      <c r="G1459" s="52"/>
      <c r="H1459" s="52"/>
      <c r="I1459" s="52"/>
    </row>
    <row r="1460" spans="1:9" s="53" customFormat="1">
      <c r="A1460" s="49"/>
      <c r="B1460" s="50"/>
      <c r="C1460" s="51"/>
      <c r="D1460" s="49"/>
      <c r="E1460" s="52"/>
      <c r="F1460" s="52"/>
      <c r="G1460" s="52"/>
      <c r="H1460" s="52"/>
      <c r="I1460" s="52"/>
    </row>
    <row r="1461" spans="1:9" s="53" customFormat="1">
      <c r="A1461" s="49"/>
      <c r="B1461" s="50"/>
      <c r="C1461" s="51"/>
      <c r="D1461" s="49"/>
      <c r="E1461" s="52"/>
      <c r="F1461" s="52"/>
      <c r="G1461" s="52"/>
      <c r="H1461" s="52"/>
      <c r="I1461" s="52"/>
    </row>
    <row r="1462" spans="1:9" s="53" customFormat="1">
      <c r="A1462" s="49"/>
      <c r="B1462" s="50"/>
      <c r="C1462" s="51"/>
      <c r="D1462" s="49"/>
      <c r="E1462" s="52"/>
      <c r="F1462" s="52"/>
      <c r="G1462" s="52"/>
      <c r="H1462" s="52"/>
      <c r="I1462" s="52"/>
    </row>
    <row r="1463" spans="1:9" s="53" customFormat="1">
      <c r="A1463" s="49"/>
      <c r="B1463" s="50"/>
      <c r="C1463" s="51"/>
      <c r="D1463" s="49"/>
      <c r="E1463" s="52"/>
      <c r="F1463" s="52"/>
      <c r="G1463" s="52"/>
      <c r="H1463" s="52"/>
      <c r="I1463" s="52"/>
    </row>
    <row r="1464" spans="1:9" s="53" customFormat="1">
      <c r="A1464" s="49"/>
      <c r="B1464" s="50"/>
      <c r="C1464" s="51"/>
      <c r="D1464" s="49"/>
      <c r="E1464" s="52"/>
      <c r="F1464" s="52"/>
      <c r="G1464" s="52"/>
      <c r="H1464" s="52"/>
      <c r="I1464" s="52"/>
    </row>
    <row r="1465" spans="1:9" s="53" customFormat="1">
      <c r="A1465" s="49"/>
      <c r="B1465" s="50"/>
      <c r="C1465" s="51"/>
      <c r="D1465" s="49"/>
      <c r="E1465" s="52"/>
      <c r="F1465" s="52"/>
      <c r="G1465" s="52"/>
      <c r="H1465" s="52"/>
      <c r="I1465" s="52"/>
    </row>
    <row r="1466" spans="1:9" s="53" customFormat="1">
      <c r="A1466" s="49"/>
      <c r="B1466" s="50"/>
      <c r="C1466" s="51"/>
      <c r="D1466" s="49"/>
      <c r="E1466" s="52"/>
      <c r="F1466" s="52"/>
      <c r="G1466" s="52"/>
      <c r="H1466" s="52"/>
      <c r="I1466" s="52"/>
    </row>
    <row r="1467" spans="1:9" s="53" customFormat="1">
      <c r="A1467" s="49"/>
      <c r="B1467" s="50"/>
      <c r="C1467" s="51"/>
      <c r="D1467" s="49"/>
      <c r="E1467" s="52"/>
      <c r="F1467" s="52"/>
      <c r="G1467" s="52"/>
      <c r="H1467" s="52"/>
      <c r="I1467" s="52"/>
    </row>
    <row r="1468" spans="1:9" s="53" customFormat="1">
      <c r="A1468" s="49"/>
      <c r="B1468" s="50"/>
      <c r="C1468" s="51"/>
      <c r="D1468" s="49"/>
      <c r="E1468" s="52"/>
      <c r="F1468" s="52"/>
      <c r="G1468" s="52"/>
      <c r="H1468" s="52"/>
      <c r="I1468" s="52"/>
    </row>
    <row r="1469" spans="1:9" s="53" customFormat="1">
      <c r="A1469" s="49"/>
      <c r="B1469" s="50"/>
      <c r="C1469" s="51"/>
      <c r="D1469" s="49"/>
      <c r="E1469" s="52"/>
      <c r="F1469" s="52"/>
      <c r="G1469" s="52"/>
      <c r="H1469" s="52"/>
      <c r="I1469" s="52"/>
    </row>
    <row r="1470" spans="1:9" s="53" customFormat="1">
      <c r="A1470" s="49"/>
      <c r="B1470" s="50"/>
      <c r="C1470" s="51"/>
      <c r="D1470" s="49"/>
      <c r="E1470" s="52"/>
      <c r="F1470" s="52"/>
      <c r="G1470" s="52"/>
      <c r="H1470" s="52"/>
      <c r="I1470" s="52"/>
    </row>
    <row r="1471" spans="1:9" s="53" customFormat="1">
      <c r="A1471" s="49"/>
      <c r="B1471" s="50"/>
      <c r="C1471" s="51"/>
      <c r="D1471" s="49"/>
      <c r="E1471" s="52"/>
      <c r="F1471" s="52"/>
      <c r="G1471" s="52"/>
      <c r="H1471" s="52"/>
      <c r="I1471" s="52"/>
    </row>
    <row r="1472" spans="1:9" s="53" customFormat="1">
      <c r="A1472" s="49"/>
      <c r="B1472" s="50"/>
      <c r="C1472" s="51"/>
      <c r="D1472" s="49"/>
      <c r="E1472" s="52"/>
      <c r="F1472" s="52"/>
      <c r="G1472" s="52"/>
      <c r="H1472" s="52"/>
      <c r="I1472" s="52"/>
    </row>
    <row r="1473" spans="1:9" s="53" customFormat="1">
      <c r="A1473" s="49"/>
      <c r="B1473" s="50"/>
      <c r="C1473" s="51"/>
      <c r="D1473" s="49"/>
      <c r="E1473" s="52"/>
      <c r="F1473" s="52"/>
      <c r="G1473" s="52"/>
      <c r="H1473" s="52"/>
      <c r="I1473" s="52"/>
    </row>
    <row r="1474" spans="1:9" s="53" customFormat="1">
      <c r="A1474" s="49"/>
      <c r="B1474" s="50"/>
      <c r="C1474" s="51"/>
      <c r="D1474" s="49"/>
      <c r="E1474" s="52"/>
      <c r="F1474" s="52"/>
      <c r="G1474" s="52"/>
      <c r="H1474" s="52"/>
      <c r="I1474" s="52"/>
    </row>
    <row r="1475" spans="1:9" s="53" customFormat="1">
      <c r="A1475" s="49"/>
      <c r="B1475" s="50"/>
      <c r="C1475" s="51"/>
      <c r="D1475" s="49"/>
      <c r="E1475" s="52"/>
      <c r="F1475" s="52"/>
      <c r="G1475" s="52"/>
      <c r="H1475" s="52"/>
      <c r="I1475" s="52"/>
    </row>
    <row r="1476" spans="1:9" s="53" customFormat="1">
      <c r="A1476" s="49"/>
      <c r="B1476" s="50"/>
      <c r="C1476" s="51"/>
      <c r="D1476" s="49"/>
      <c r="E1476" s="52"/>
      <c r="F1476" s="52"/>
      <c r="G1476" s="52"/>
      <c r="H1476" s="52"/>
      <c r="I1476" s="52"/>
    </row>
    <row r="1477" spans="1:9" s="53" customFormat="1">
      <c r="A1477" s="49"/>
      <c r="B1477" s="50"/>
      <c r="C1477" s="51"/>
      <c r="D1477" s="49"/>
      <c r="E1477" s="52"/>
      <c r="F1477" s="52"/>
      <c r="G1477" s="52"/>
      <c r="H1477" s="52"/>
      <c r="I1477" s="52"/>
    </row>
    <row r="1478" spans="1:9" s="53" customFormat="1">
      <c r="A1478" s="49"/>
      <c r="B1478" s="50"/>
      <c r="C1478" s="51"/>
      <c r="D1478" s="49"/>
      <c r="E1478" s="52"/>
      <c r="F1478" s="52"/>
      <c r="G1478" s="52"/>
      <c r="H1478" s="52"/>
      <c r="I1478" s="52"/>
    </row>
    <row r="1479" spans="1:9" s="53" customFormat="1">
      <c r="A1479" s="49"/>
      <c r="B1479" s="50"/>
      <c r="C1479" s="51"/>
      <c r="D1479" s="49"/>
      <c r="E1479" s="52"/>
      <c r="F1479" s="52"/>
      <c r="G1479" s="52"/>
      <c r="H1479" s="52"/>
      <c r="I1479" s="52"/>
    </row>
    <row r="1480" spans="1:9" s="53" customFormat="1">
      <c r="A1480" s="49"/>
      <c r="B1480" s="50"/>
      <c r="C1480" s="51"/>
      <c r="D1480" s="49"/>
      <c r="E1480" s="52"/>
      <c r="F1480" s="52"/>
      <c r="G1480" s="52"/>
      <c r="H1480" s="52"/>
      <c r="I1480" s="52"/>
    </row>
    <row r="1481" spans="1:9" s="53" customFormat="1">
      <c r="A1481" s="49"/>
      <c r="B1481" s="50"/>
      <c r="C1481" s="51"/>
      <c r="D1481" s="49"/>
      <c r="E1481" s="52"/>
      <c r="F1481" s="52"/>
      <c r="G1481" s="52"/>
      <c r="H1481" s="52"/>
      <c r="I1481" s="52"/>
    </row>
    <row r="1482" spans="1:9" s="53" customFormat="1">
      <c r="A1482" s="49"/>
      <c r="B1482" s="50"/>
      <c r="C1482" s="51"/>
      <c r="D1482" s="49"/>
      <c r="E1482" s="52"/>
      <c r="F1482" s="52"/>
      <c r="G1482" s="52"/>
      <c r="H1482" s="52"/>
      <c r="I1482" s="52"/>
    </row>
    <row r="1483" spans="1:9" s="53" customFormat="1">
      <c r="A1483" s="49"/>
      <c r="B1483" s="50"/>
      <c r="C1483" s="51"/>
      <c r="D1483" s="49"/>
      <c r="E1483" s="52"/>
      <c r="F1483" s="52"/>
      <c r="G1483" s="52"/>
      <c r="H1483" s="52"/>
      <c r="I1483" s="52"/>
    </row>
    <row r="1484" spans="1:9" s="53" customFormat="1">
      <c r="A1484" s="49"/>
      <c r="B1484" s="50"/>
      <c r="C1484" s="51"/>
      <c r="D1484" s="49"/>
      <c r="E1484" s="52"/>
      <c r="F1484" s="52"/>
      <c r="G1484" s="52"/>
      <c r="H1484" s="52"/>
      <c r="I1484" s="52"/>
    </row>
    <row r="1485" spans="1:9" s="53" customFormat="1">
      <c r="A1485" s="49"/>
      <c r="B1485" s="50"/>
      <c r="C1485" s="51"/>
      <c r="D1485" s="49"/>
      <c r="E1485" s="52"/>
      <c r="F1485" s="52"/>
      <c r="G1485" s="52"/>
      <c r="H1485" s="52"/>
      <c r="I1485" s="52"/>
    </row>
    <row r="1486" spans="1:9" s="53" customFormat="1">
      <c r="A1486" s="49"/>
      <c r="B1486" s="50"/>
      <c r="C1486" s="51"/>
      <c r="D1486" s="49"/>
      <c r="E1486" s="52"/>
      <c r="F1486" s="52"/>
      <c r="G1486" s="52"/>
      <c r="H1486" s="52"/>
      <c r="I1486" s="52"/>
    </row>
    <row r="1487" spans="1:9" s="53" customFormat="1">
      <c r="A1487" s="49"/>
      <c r="B1487" s="50"/>
      <c r="C1487" s="51"/>
      <c r="D1487" s="49"/>
      <c r="E1487" s="52"/>
      <c r="F1487" s="52"/>
      <c r="G1487" s="52"/>
      <c r="H1487" s="52"/>
      <c r="I1487" s="52"/>
    </row>
    <row r="1488" spans="1:9" s="53" customFormat="1">
      <c r="A1488" s="49"/>
      <c r="B1488" s="50"/>
      <c r="C1488" s="51"/>
      <c r="D1488" s="49"/>
      <c r="E1488" s="52"/>
      <c r="F1488" s="52"/>
      <c r="G1488" s="52"/>
      <c r="H1488" s="52"/>
      <c r="I1488" s="52"/>
    </row>
    <row r="1489" spans="1:9" s="53" customFormat="1">
      <c r="A1489" s="49"/>
      <c r="B1489" s="50"/>
      <c r="C1489" s="51"/>
      <c r="D1489" s="49"/>
      <c r="E1489" s="52"/>
      <c r="F1489" s="52"/>
      <c r="G1489" s="52"/>
      <c r="H1489" s="52"/>
      <c r="I1489" s="52"/>
    </row>
    <row r="1490" spans="1:9" s="53" customFormat="1">
      <c r="A1490" s="49"/>
      <c r="B1490" s="50"/>
      <c r="C1490" s="51"/>
      <c r="D1490" s="49"/>
      <c r="E1490" s="52"/>
      <c r="F1490" s="52"/>
      <c r="G1490" s="52"/>
      <c r="H1490" s="52"/>
      <c r="I1490" s="52"/>
    </row>
    <row r="1491" spans="1:9" s="53" customFormat="1">
      <c r="A1491" s="49"/>
      <c r="B1491" s="50"/>
      <c r="C1491" s="51"/>
      <c r="D1491" s="49"/>
      <c r="E1491" s="52"/>
      <c r="F1491" s="52"/>
      <c r="G1491" s="52"/>
      <c r="H1491" s="52"/>
      <c r="I1491" s="52"/>
    </row>
    <row r="1492" spans="1:9" s="53" customFormat="1">
      <c r="A1492" s="49"/>
      <c r="B1492" s="50"/>
      <c r="C1492" s="51"/>
      <c r="D1492" s="49"/>
      <c r="E1492" s="52"/>
      <c r="F1492" s="52"/>
      <c r="G1492" s="52"/>
      <c r="H1492" s="52"/>
      <c r="I1492" s="52"/>
    </row>
    <row r="1493" spans="1:9" s="53" customFormat="1">
      <c r="A1493" s="49"/>
      <c r="B1493" s="50"/>
      <c r="C1493" s="51"/>
      <c r="D1493" s="49"/>
      <c r="E1493" s="52"/>
      <c r="F1493" s="52"/>
      <c r="G1493" s="52"/>
      <c r="H1493" s="52"/>
      <c r="I1493" s="52"/>
    </row>
    <row r="1494" spans="1:9" s="53" customFormat="1">
      <c r="A1494" s="49"/>
      <c r="B1494" s="50"/>
      <c r="C1494" s="51"/>
      <c r="D1494" s="49"/>
      <c r="E1494" s="52"/>
      <c r="F1494" s="52"/>
      <c r="G1494" s="52"/>
      <c r="H1494" s="52"/>
      <c r="I1494" s="52"/>
    </row>
    <row r="1495" spans="1:9" s="53" customFormat="1">
      <c r="A1495" s="49"/>
      <c r="B1495" s="50"/>
      <c r="C1495" s="51"/>
      <c r="D1495" s="49"/>
      <c r="E1495" s="52"/>
      <c r="F1495" s="52"/>
      <c r="G1495" s="52"/>
      <c r="H1495" s="52"/>
      <c r="I1495" s="52"/>
    </row>
    <row r="1496" spans="1:9" s="53" customFormat="1">
      <c r="A1496" s="49"/>
      <c r="B1496" s="50"/>
      <c r="C1496" s="51"/>
      <c r="D1496" s="49"/>
      <c r="E1496" s="52"/>
      <c r="F1496" s="52"/>
      <c r="G1496" s="52"/>
      <c r="H1496" s="52"/>
      <c r="I1496" s="52"/>
    </row>
    <row r="1497" spans="1:9" s="53" customFormat="1">
      <c r="A1497" s="49"/>
      <c r="B1497" s="50"/>
      <c r="C1497" s="51"/>
      <c r="D1497" s="49"/>
      <c r="E1497" s="52"/>
      <c r="F1497" s="52"/>
      <c r="G1497" s="52"/>
      <c r="H1497" s="52"/>
      <c r="I1497" s="52"/>
    </row>
    <row r="1498" spans="1:9" s="53" customFormat="1">
      <c r="A1498" s="49"/>
      <c r="B1498" s="50"/>
      <c r="C1498" s="51"/>
      <c r="D1498" s="49"/>
      <c r="E1498" s="52"/>
      <c r="F1498" s="52"/>
      <c r="G1498" s="52"/>
      <c r="H1498" s="52"/>
      <c r="I1498" s="52"/>
    </row>
    <row r="1499" spans="1:9" s="53" customFormat="1">
      <c r="A1499" s="49"/>
      <c r="B1499" s="50"/>
      <c r="C1499" s="51"/>
      <c r="D1499" s="49"/>
      <c r="E1499" s="52"/>
      <c r="F1499" s="52"/>
      <c r="G1499" s="52"/>
      <c r="H1499" s="52"/>
      <c r="I1499" s="52"/>
    </row>
    <row r="1500" spans="1:9" s="53" customFormat="1">
      <c r="A1500" s="49"/>
      <c r="B1500" s="50"/>
      <c r="C1500" s="51"/>
      <c r="D1500" s="49"/>
      <c r="E1500" s="52"/>
      <c r="F1500" s="52"/>
      <c r="G1500" s="52"/>
      <c r="H1500" s="52"/>
      <c r="I1500" s="52"/>
    </row>
    <row r="1501" spans="1:9" s="53" customFormat="1">
      <c r="A1501" s="49"/>
      <c r="B1501" s="50"/>
      <c r="C1501" s="51"/>
      <c r="D1501" s="49"/>
      <c r="E1501" s="52"/>
      <c r="F1501" s="52"/>
      <c r="G1501" s="52"/>
      <c r="H1501" s="52"/>
      <c r="I1501" s="52"/>
    </row>
    <row r="1502" spans="1:9" s="53" customFormat="1">
      <c r="A1502" s="49"/>
      <c r="B1502" s="50"/>
      <c r="C1502" s="51"/>
      <c r="D1502" s="49"/>
      <c r="E1502" s="52"/>
      <c r="F1502" s="52"/>
      <c r="G1502" s="52"/>
      <c r="H1502" s="52"/>
      <c r="I1502" s="52"/>
    </row>
    <row r="1503" spans="1:9" s="53" customFormat="1">
      <c r="A1503" s="49"/>
      <c r="B1503" s="50"/>
      <c r="C1503" s="51"/>
      <c r="D1503" s="49"/>
      <c r="E1503" s="52"/>
      <c r="F1503" s="52"/>
      <c r="G1503" s="52"/>
      <c r="H1503" s="52"/>
      <c r="I1503" s="52"/>
    </row>
    <row r="1504" spans="1:9" s="53" customFormat="1">
      <c r="A1504" s="49"/>
      <c r="B1504" s="50"/>
      <c r="C1504" s="51"/>
      <c r="D1504" s="49"/>
      <c r="E1504" s="52"/>
      <c r="F1504" s="52"/>
      <c r="G1504" s="52"/>
      <c r="H1504" s="52"/>
      <c r="I1504" s="52"/>
    </row>
    <row r="1505" spans="1:9" s="53" customFormat="1">
      <c r="A1505" s="49"/>
      <c r="B1505" s="50"/>
      <c r="C1505" s="51"/>
      <c r="D1505" s="49"/>
      <c r="E1505" s="52"/>
      <c r="F1505" s="52"/>
      <c r="G1505" s="52"/>
      <c r="H1505" s="52"/>
      <c r="I1505" s="52"/>
    </row>
    <row r="1506" spans="1:9" s="53" customFormat="1">
      <c r="A1506" s="49"/>
      <c r="B1506" s="50"/>
      <c r="C1506" s="51"/>
      <c r="D1506" s="49"/>
      <c r="E1506" s="52"/>
      <c r="F1506" s="52"/>
      <c r="G1506" s="52"/>
      <c r="H1506" s="52"/>
      <c r="I1506" s="52"/>
    </row>
    <row r="1507" spans="1:9" s="53" customFormat="1">
      <c r="A1507" s="49"/>
      <c r="B1507" s="50"/>
      <c r="C1507" s="51"/>
      <c r="D1507" s="49"/>
      <c r="E1507" s="52"/>
      <c r="F1507" s="52"/>
      <c r="G1507" s="52"/>
      <c r="H1507" s="52"/>
      <c r="I1507" s="52"/>
    </row>
    <row r="1508" spans="1:9" s="53" customFormat="1">
      <c r="A1508" s="49"/>
      <c r="B1508" s="50"/>
      <c r="C1508" s="51"/>
      <c r="D1508" s="49"/>
      <c r="E1508" s="52"/>
      <c r="F1508" s="52"/>
      <c r="G1508" s="52"/>
      <c r="H1508" s="52"/>
      <c r="I1508" s="52"/>
    </row>
    <row r="1509" spans="1:9" s="53" customFormat="1">
      <c r="A1509" s="49"/>
      <c r="B1509" s="50"/>
      <c r="C1509" s="51"/>
      <c r="D1509" s="49"/>
      <c r="E1509" s="52"/>
      <c r="F1509" s="52"/>
      <c r="G1509" s="52"/>
      <c r="H1509" s="52"/>
      <c r="I1509" s="52"/>
    </row>
    <row r="1510" spans="1:9" s="53" customFormat="1">
      <c r="A1510" s="49"/>
      <c r="B1510" s="50"/>
      <c r="C1510" s="51"/>
      <c r="D1510" s="49"/>
      <c r="E1510" s="52"/>
      <c r="F1510" s="52"/>
      <c r="G1510" s="52"/>
      <c r="H1510" s="52"/>
      <c r="I1510" s="52"/>
    </row>
    <row r="1511" spans="1:9" s="53" customFormat="1">
      <c r="A1511" s="49"/>
      <c r="B1511" s="50"/>
      <c r="C1511" s="51"/>
      <c r="D1511" s="49"/>
      <c r="E1511" s="52"/>
      <c r="F1511" s="52"/>
      <c r="G1511" s="52"/>
      <c r="H1511" s="52"/>
      <c r="I1511" s="52"/>
    </row>
    <row r="1512" spans="1:9" s="53" customFormat="1">
      <c r="A1512" s="49"/>
      <c r="B1512" s="50"/>
      <c r="C1512" s="51"/>
      <c r="D1512" s="49"/>
      <c r="E1512" s="52"/>
      <c r="F1512" s="52"/>
      <c r="G1512" s="52"/>
      <c r="H1512" s="52"/>
      <c r="I1512" s="52"/>
    </row>
    <row r="1513" spans="1:9" s="53" customFormat="1">
      <c r="A1513" s="49"/>
      <c r="B1513" s="50"/>
      <c r="C1513" s="51"/>
      <c r="D1513" s="49"/>
      <c r="E1513" s="52"/>
      <c r="F1513" s="52"/>
      <c r="G1513" s="52"/>
      <c r="H1513" s="52"/>
      <c r="I1513" s="52"/>
    </row>
    <row r="1514" spans="1:9" s="53" customFormat="1">
      <c r="A1514" s="49"/>
      <c r="B1514" s="50"/>
      <c r="C1514" s="51"/>
      <c r="D1514" s="49"/>
      <c r="E1514" s="52"/>
      <c r="F1514" s="52"/>
      <c r="G1514" s="52"/>
      <c r="H1514" s="52"/>
      <c r="I1514" s="52"/>
    </row>
    <row r="1515" spans="1:9" s="53" customFormat="1">
      <c r="A1515" s="49"/>
      <c r="B1515" s="50"/>
      <c r="C1515" s="51"/>
      <c r="D1515" s="49"/>
      <c r="E1515" s="52"/>
      <c r="F1515" s="52"/>
      <c r="G1515" s="52"/>
      <c r="H1515" s="52"/>
      <c r="I1515" s="52"/>
    </row>
    <row r="1516" spans="1:9" s="53" customFormat="1">
      <c r="A1516" s="49"/>
      <c r="B1516" s="50"/>
      <c r="C1516" s="51"/>
      <c r="D1516" s="49"/>
      <c r="E1516" s="52"/>
      <c r="F1516" s="52"/>
      <c r="G1516" s="52"/>
      <c r="H1516" s="52"/>
      <c r="I1516" s="52"/>
    </row>
    <row r="1517" spans="1:9" s="53" customFormat="1">
      <c r="A1517" s="49"/>
      <c r="B1517" s="50"/>
      <c r="C1517" s="51"/>
      <c r="D1517" s="49"/>
      <c r="E1517" s="52"/>
      <c r="F1517" s="52"/>
      <c r="G1517" s="52"/>
      <c r="H1517" s="52"/>
      <c r="I1517" s="52"/>
    </row>
    <row r="1518" spans="1:9" s="53" customFormat="1">
      <c r="A1518" s="49"/>
      <c r="B1518" s="50"/>
      <c r="C1518" s="51"/>
      <c r="D1518" s="49"/>
      <c r="E1518" s="52"/>
      <c r="F1518" s="52"/>
      <c r="G1518" s="52"/>
      <c r="H1518" s="52"/>
      <c r="I1518" s="52"/>
    </row>
    <row r="1519" spans="1:9" s="53" customFormat="1">
      <c r="A1519" s="49"/>
      <c r="B1519" s="50"/>
      <c r="C1519" s="51"/>
      <c r="D1519" s="49"/>
      <c r="E1519" s="52"/>
      <c r="F1519" s="52"/>
      <c r="G1519" s="52"/>
      <c r="H1519" s="52"/>
      <c r="I1519" s="52"/>
    </row>
    <row r="1520" spans="1:9" s="53" customFormat="1">
      <c r="A1520" s="49"/>
      <c r="B1520" s="50"/>
      <c r="C1520" s="51"/>
      <c r="D1520" s="49"/>
      <c r="E1520" s="52"/>
      <c r="F1520" s="52"/>
      <c r="G1520" s="52"/>
      <c r="H1520" s="52"/>
      <c r="I1520" s="52"/>
    </row>
    <row r="1521" spans="1:9" s="53" customFormat="1">
      <c r="A1521" s="49"/>
      <c r="B1521" s="50"/>
      <c r="C1521" s="51"/>
      <c r="D1521" s="49"/>
      <c r="E1521" s="52"/>
      <c r="F1521" s="52"/>
      <c r="G1521" s="52"/>
      <c r="H1521" s="52"/>
      <c r="I1521" s="52"/>
    </row>
    <row r="1522" spans="1:9" s="53" customFormat="1">
      <c r="A1522" s="49"/>
      <c r="B1522" s="50"/>
      <c r="C1522" s="51"/>
      <c r="D1522" s="49"/>
      <c r="E1522" s="52"/>
      <c r="F1522" s="52"/>
      <c r="G1522" s="52"/>
      <c r="H1522" s="52"/>
      <c r="I1522" s="52"/>
    </row>
    <row r="1523" spans="1:9" s="53" customFormat="1">
      <c r="A1523" s="49"/>
      <c r="B1523" s="50"/>
      <c r="C1523" s="51"/>
      <c r="D1523" s="49"/>
      <c r="E1523" s="52"/>
      <c r="F1523" s="52"/>
      <c r="G1523" s="52"/>
      <c r="H1523" s="52"/>
      <c r="I1523" s="52"/>
    </row>
    <row r="1524" spans="1:9" s="53" customFormat="1">
      <c r="A1524" s="49"/>
      <c r="B1524" s="50"/>
      <c r="C1524" s="51"/>
      <c r="D1524" s="49"/>
      <c r="E1524" s="52"/>
      <c r="F1524" s="52"/>
      <c r="G1524" s="52"/>
      <c r="H1524" s="52"/>
      <c r="I1524" s="52"/>
    </row>
    <row r="1525" spans="1:9" s="53" customFormat="1">
      <c r="A1525" s="49"/>
      <c r="B1525" s="50"/>
      <c r="C1525" s="51"/>
      <c r="D1525" s="49"/>
      <c r="E1525" s="52"/>
      <c r="F1525" s="52"/>
      <c r="G1525" s="52"/>
      <c r="H1525" s="52"/>
      <c r="I1525" s="52"/>
    </row>
    <row r="1526" spans="1:9" s="53" customFormat="1">
      <c r="A1526" s="49"/>
      <c r="B1526" s="50"/>
      <c r="C1526" s="51"/>
      <c r="D1526" s="49"/>
      <c r="E1526" s="52"/>
      <c r="F1526" s="52"/>
      <c r="G1526" s="52"/>
      <c r="H1526" s="52"/>
      <c r="I1526" s="52"/>
    </row>
    <row r="1527" spans="1:9" s="53" customFormat="1">
      <c r="A1527" s="49"/>
      <c r="B1527" s="50"/>
      <c r="C1527" s="51"/>
      <c r="D1527" s="49"/>
      <c r="E1527" s="52"/>
      <c r="F1527" s="52"/>
      <c r="G1527" s="52"/>
      <c r="H1527" s="52"/>
      <c r="I1527" s="52"/>
    </row>
    <row r="1528" spans="1:9" s="53" customFormat="1">
      <c r="A1528" s="49"/>
      <c r="B1528" s="50"/>
      <c r="C1528" s="51"/>
      <c r="D1528" s="49"/>
      <c r="E1528" s="52"/>
      <c r="F1528" s="52"/>
      <c r="G1528" s="52"/>
      <c r="H1528" s="52"/>
      <c r="I1528" s="52"/>
    </row>
    <row r="1529" spans="1:9" s="53" customFormat="1">
      <c r="A1529" s="49"/>
      <c r="B1529" s="50"/>
      <c r="C1529" s="51"/>
      <c r="D1529" s="49"/>
      <c r="E1529" s="52"/>
      <c r="F1529" s="52"/>
      <c r="G1529" s="52"/>
      <c r="H1529" s="52"/>
      <c r="I1529" s="52"/>
    </row>
    <row r="1530" spans="1:9" s="53" customFormat="1">
      <c r="A1530" s="49"/>
      <c r="B1530" s="50"/>
      <c r="C1530" s="51"/>
      <c r="D1530" s="49"/>
      <c r="E1530" s="52"/>
      <c r="F1530" s="52"/>
      <c r="G1530" s="52"/>
      <c r="H1530" s="52"/>
      <c r="I1530" s="52"/>
    </row>
    <row r="1531" spans="1:9" s="53" customFormat="1">
      <c r="A1531" s="49"/>
      <c r="B1531" s="50"/>
      <c r="C1531" s="51"/>
      <c r="D1531" s="49"/>
      <c r="E1531" s="52"/>
      <c r="F1531" s="52"/>
      <c r="G1531" s="52"/>
      <c r="H1531" s="52"/>
      <c r="I1531" s="52"/>
    </row>
    <row r="1532" spans="1:9" s="53" customFormat="1">
      <c r="A1532" s="49"/>
      <c r="B1532" s="50"/>
      <c r="C1532" s="51"/>
      <c r="D1532" s="49"/>
      <c r="E1532" s="52"/>
      <c r="F1532" s="52"/>
      <c r="G1532" s="52"/>
      <c r="H1532" s="52"/>
      <c r="I1532" s="52"/>
    </row>
    <row r="1533" spans="1:9" s="53" customFormat="1">
      <c r="A1533" s="49"/>
      <c r="B1533" s="50"/>
      <c r="C1533" s="51"/>
      <c r="D1533" s="49"/>
      <c r="E1533" s="52"/>
      <c r="F1533" s="52"/>
      <c r="G1533" s="52"/>
      <c r="H1533" s="52"/>
      <c r="I1533" s="52"/>
    </row>
    <row r="1534" spans="1:9" s="53" customFormat="1">
      <c r="A1534" s="49"/>
      <c r="B1534" s="50"/>
      <c r="C1534" s="51"/>
      <c r="D1534" s="49"/>
      <c r="E1534" s="52"/>
      <c r="F1534" s="52"/>
      <c r="G1534" s="52"/>
      <c r="H1534" s="52"/>
      <c r="I1534" s="52"/>
    </row>
    <row r="1535" spans="1:9" s="53" customFormat="1">
      <c r="A1535" s="49"/>
      <c r="B1535" s="50"/>
      <c r="C1535" s="51"/>
      <c r="D1535" s="49"/>
      <c r="E1535" s="52"/>
      <c r="F1535" s="52"/>
      <c r="G1535" s="52"/>
      <c r="H1535" s="52"/>
      <c r="I1535" s="52"/>
    </row>
    <row r="1536" spans="1:9" s="53" customFormat="1">
      <c r="A1536" s="49"/>
      <c r="B1536" s="50"/>
      <c r="C1536" s="51"/>
      <c r="D1536" s="49"/>
      <c r="E1536" s="52"/>
      <c r="F1536" s="52"/>
      <c r="G1536" s="52"/>
      <c r="H1536" s="52"/>
      <c r="I1536" s="52"/>
    </row>
    <row r="1537" spans="1:9" s="53" customFormat="1">
      <c r="A1537" s="49"/>
      <c r="B1537" s="50"/>
      <c r="C1537" s="51"/>
      <c r="D1537" s="49"/>
      <c r="E1537" s="52"/>
      <c r="F1537" s="52"/>
      <c r="G1537" s="52"/>
      <c r="H1537" s="52"/>
      <c r="I1537" s="52"/>
    </row>
    <row r="1538" spans="1:9" s="53" customFormat="1">
      <c r="A1538" s="49"/>
      <c r="B1538" s="50"/>
      <c r="C1538" s="51"/>
      <c r="D1538" s="49"/>
      <c r="E1538" s="52"/>
      <c r="F1538" s="52"/>
      <c r="G1538" s="52"/>
      <c r="H1538" s="52"/>
      <c r="I1538" s="52"/>
    </row>
    <row r="1539" spans="1:9" s="53" customFormat="1">
      <c r="A1539" s="49"/>
      <c r="B1539" s="50"/>
      <c r="C1539" s="51"/>
      <c r="D1539" s="49"/>
      <c r="E1539" s="52"/>
      <c r="F1539" s="52"/>
      <c r="G1539" s="52"/>
      <c r="H1539" s="52"/>
      <c r="I1539" s="52"/>
    </row>
    <row r="1540" spans="1:9" s="53" customFormat="1">
      <c r="A1540" s="49"/>
      <c r="B1540" s="50"/>
      <c r="C1540" s="51"/>
      <c r="D1540" s="49"/>
      <c r="E1540" s="52"/>
      <c r="F1540" s="52"/>
      <c r="G1540" s="52"/>
      <c r="H1540" s="52"/>
      <c r="I1540" s="52"/>
    </row>
    <row r="1541" spans="1:9" s="53" customFormat="1">
      <c r="A1541" s="49"/>
      <c r="B1541" s="50"/>
      <c r="C1541" s="51"/>
      <c r="D1541" s="49"/>
      <c r="E1541" s="52"/>
      <c r="F1541" s="52"/>
      <c r="G1541" s="52"/>
      <c r="H1541" s="52"/>
      <c r="I1541" s="52"/>
    </row>
    <row r="1542" spans="1:9" s="53" customFormat="1">
      <c r="A1542" s="49"/>
      <c r="B1542" s="50"/>
      <c r="C1542" s="51"/>
      <c r="D1542" s="49"/>
      <c r="E1542" s="52"/>
      <c r="F1542" s="52"/>
      <c r="G1542" s="52"/>
      <c r="H1542" s="52"/>
      <c r="I1542" s="52"/>
    </row>
    <row r="1543" spans="1:9" s="53" customFormat="1">
      <c r="A1543" s="49"/>
      <c r="B1543" s="50"/>
      <c r="C1543" s="51"/>
      <c r="D1543" s="49"/>
      <c r="E1543" s="52"/>
      <c r="F1543" s="52"/>
      <c r="G1543" s="52"/>
      <c r="H1543" s="52"/>
      <c r="I1543" s="52"/>
    </row>
    <row r="1544" spans="1:9" s="53" customFormat="1">
      <c r="A1544" s="49"/>
      <c r="B1544" s="50"/>
      <c r="C1544" s="51"/>
      <c r="D1544" s="49"/>
      <c r="E1544" s="52"/>
      <c r="F1544" s="52"/>
      <c r="G1544" s="52"/>
      <c r="H1544" s="52"/>
      <c r="I1544" s="52"/>
    </row>
    <row r="1545" spans="1:9" s="53" customFormat="1">
      <c r="A1545" s="49"/>
      <c r="B1545" s="50"/>
      <c r="C1545" s="51"/>
      <c r="D1545" s="49"/>
      <c r="E1545" s="52"/>
      <c r="F1545" s="52"/>
      <c r="G1545" s="52"/>
      <c r="H1545" s="52"/>
      <c r="I1545" s="52"/>
    </row>
    <row r="1546" spans="1:9" s="53" customFormat="1">
      <c r="A1546" s="49"/>
      <c r="B1546" s="50"/>
      <c r="C1546" s="51"/>
      <c r="D1546" s="49"/>
      <c r="E1546" s="52"/>
      <c r="F1546" s="52"/>
      <c r="G1546" s="52"/>
      <c r="H1546" s="52"/>
      <c r="I1546" s="52"/>
    </row>
    <row r="1547" spans="1:9" s="53" customFormat="1">
      <c r="A1547" s="49"/>
      <c r="B1547" s="50"/>
      <c r="C1547" s="51"/>
      <c r="D1547" s="49"/>
      <c r="E1547" s="52"/>
      <c r="F1547" s="52"/>
      <c r="G1547" s="52"/>
      <c r="H1547" s="52"/>
      <c r="I1547" s="52"/>
    </row>
    <row r="1548" spans="1:9" s="53" customFormat="1">
      <c r="A1548" s="49"/>
      <c r="B1548" s="50"/>
      <c r="C1548" s="51"/>
      <c r="D1548" s="49"/>
      <c r="E1548" s="52"/>
      <c r="F1548" s="52"/>
      <c r="G1548" s="52"/>
      <c r="H1548" s="52"/>
      <c r="I1548" s="52"/>
    </row>
    <row r="1549" spans="1:9" s="53" customFormat="1">
      <c r="A1549" s="49"/>
      <c r="B1549" s="50"/>
      <c r="C1549" s="51"/>
      <c r="D1549" s="49"/>
      <c r="E1549" s="52"/>
      <c r="F1549" s="52"/>
      <c r="G1549" s="52"/>
      <c r="H1549" s="52"/>
      <c r="I1549" s="52"/>
    </row>
    <row r="1550" spans="1:9" s="53" customFormat="1">
      <c r="A1550" s="49"/>
      <c r="B1550" s="50"/>
      <c r="C1550" s="51"/>
      <c r="D1550" s="49"/>
      <c r="E1550" s="52"/>
      <c r="F1550" s="52"/>
      <c r="G1550" s="52"/>
      <c r="H1550" s="52"/>
      <c r="I1550" s="52"/>
    </row>
    <row r="1551" spans="1:9" s="53" customFormat="1">
      <c r="A1551" s="49"/>
      <c r="B1551" s="50"/>
      <c r="C1551" s="51"/>
      <c r="D1551" s="49"/>
      <c r="E1551" s="52"/>
      <c r="F1551" s="52"/>
      <c r="G1551" s="52"/>
      <c r="H1551" s="52"/>
      <c r="I1551" s="52"/>
    </row>
    <row r="1552" spans="1:9" s="53" customFormat="1">
      <c r="A1552" s="49"/>
      <c r="B1552" s="50"/>
      <c r="C1552" s="51"/>
      <c r="D1552" s="49"/>
      <c r="E1552" s="52"/>
      <c r="F1552" s="52"/>
      <c r="G1552" s="52"/>
      <c r="H1552" s="52"/>
      <c r="I1552" s="52"/>
    </row>
    <row r="1553" spans="1:9" s="53" customFormat="1">
      <c r="A1553" s="49"/>
      <c r="B1553" s="50"/>
      <c r="C1553" s="51"/>
      <c r="D1553" s="49"/>
      <c r="E1553" s="52"/>
      <c r="F1553" s="52"/>
      <c r="G1553" s="52"/>
      <c r="H1553" s="52"/>
      <c r="I1553" s="52"/>
    </row>
    <row r="1554" spans="1:9" s="53" customFormat="1">
      <c r="A1554" s="49"/>
      <c r="B1554" s="50"/>
      <c r="C1554" s="51"/>
      <c r="D1554" s="49"/>
      <c r="E1554" s="52"/>
      <c r="F1554" s="52"/>
      <c r="G1554" s="52"/>
      <c r="H1554" s="52"/>
      <c r="I1554" s="52"/>
    </row>
    <row r="1555" spans="1:9" s="53" customFormat="1">
      <c r="A1555" s="49"/>
      <c r="B1555" s="50"/>
      <c r="C1555" s="51"/>
      <c r="D1555" s="49"/>
      <c r="E1555" s="52"/>
      <c r="F1555" s="52"/>
      <c r="G1555" s="52"/>
      <c r="H1555" s="52"/>
      <c r="I1555" s="52"/>
    </row>
    <row r="1556" spans="1:9" s="53" customFormat="1">
      <c r="A1556" s="49"/>
      <c r="B1556" s="50"/>
      <c r="C1556" s="51"/>
      <c r="D1556" s="49"/>
      <c r="E1556" s="52"/>
      <c r="F1556" s="52"/>
      <c r="G1556" s="52"/>
      <c r="H1556" s="52"/>
      <c r="I1556" s="52"/>
    </row>
    <row r="1557" spans="1:9" s="53" customFormat="1">
      <c r="A1557" s="49"/>
      <c r="B1557" s="50"/>
      <c r="C1557" s="51"/>
      <c r="D1557" s="49"/>
      <c r="E1557" s="52"/>
      <c r="F1557" s="52"/>
      <c r="G1557" s="52"/>
      <c r="H1557" s="52"/>
      <c r="I1557" s="52"/>
    </row>
    <row r="1558" spans="1:9" s="53" customFormat="1">
      <c r="A1558" s="49"/>
      <c r="B1558" s="50"/>
      <c r="C1558" s="51"/>
      <c r="D1558" s="49"/>
      <c r="E1558" s="52"/>
      <c r="F1558" s="52"/>
      <c r="G1558" s="52"/>
      <c r="H1558" s="52"/>
      <c r="I1558" s="52"/>
    </row>
    <row r="1559" spans="1:9" s="53" customFormat="1">
      <c r="A1559" s="49"/>
      <c r="B1559" s="50"/>
      <c r="C1559" s="51"/>
      <c r="D1559" s="49"/>
      <c r="E1559" s="52"/>
      <c r="F1559" s="52"/>
      <c r="G1559" s="52"/>
      <c r="H1559" s="52"/>
      <c r="I1559" s="52"/>
    </row>
    <row r="1560" spans="1:9" s="53" customFormat="1">
      <c r="A1560" s="49"/>
      <c r="B1560" s="50"/>
      <c r="C1560" s="51"/>
      <c r="D1560" s="49"/>
      <c r="E1560" s="52"/>
      <c r="F1560" s="52"/>
      <c r="G1560" s="52"/>
      <c r="H1560" s="52"/>
      <c r="I1560" s="52"/>
    </row>
    <row r="1561" spans="1:9" s="53" customFormat="1">
      <c r="A1561" s="49"/>
      <c r="B1561" s="50"/>
      <c r="C1561" s="51"/>
      <c r="D1561" s="49"/>
      <c r="E1561" s="52"/>
      <c r="F1561" s="52"/>
      <c r="G1561" s="52"/>
      <c r="H1561" s="52"/>
      <c r="I1561" s="52"/>
    </row>
    <row r="1562" spans="1:9" s="53" customFormat="1">
      <c r="A1562" s="49"/>
      <c r="B1562" s="50"/>
      <c r="C1562" s="51"/>
      <c r="D1562" s="49"/>
      <c r="E1562" s="52"/>
      <c r="F1562" s="52"/>
      <c r="G1562" s="52"/>
      <c r="H1562" s="52"/>
      <c r="I1562" s="52"/>
    </row>
    <row r="1563" spans="1:9" s="53" customFormat="1">
      <c r="A1563" s="49"/>
      <c r="B1563" s="50"/>
      <c r="C1563" s="51"/>
      <c r="D1563" s="49"/>
      <c r="E1563" s="52"/>
      <c r="F1563" s="52"/>
      <c r="G1563" s="52"/>
      <c r="H1563" s="52"/>
      <c r="I1563" s="52"/>
    </row>
    <row r="1564" spans="1:9" s="53" customFormat="1">
      <c r="A1564" s="49"/>
      <c r="B1564" s="50"/>
      <c r="C1564" s="51"/>
      <c r="D1564" s="49"/>
      <c r="E1564" s="52"/>
      <c r="F1564" s="52"/>
      <c r="G1564" s="52"/>
      <c r="H1564" s="52"/>
      <c r="I1564" s="52"/>
    </row>
    <row r="1565" spans="1:9" s="53" customFormat="1">
      <c r="A1565" s="49"/>
      <c r="B1565" s="50"/>
      <c r="C1565" s="51"/>
      <c r="D1565" s="49"/>
      <c r="E1565" s="52"/>
      <c r="F1565" s="52"/>
      <c r="G1565" s="52"/>
      <c r="H1565" s="52"/>
      <c r="I1565" s="52"/>
    </row>
    <row r="1566" spans="1:9" s="53" customFormat="1">
      <c r="A1566" s="49"/>
      <c r="B1566" s="50"/>
      <c r="C1566" s="51"/>
      <c r="D1566" s="49"/>
      <c r="E1566" s="52"/>
      <c r="F1566" s="52"/>
      <c r="G1566" s="52"/>
      <c r="H1566" s="52"/>
      <c r="I1566" s="52"/>
    </row>
    <row r="1567" spans="1:9" s="53" customFormat="1">
      <c r="A1567" s="49"/>
      <c r="B1567" s="50"/>
      <c r="C1567" s="51"/>
      <c r="D1567" s="49"/>
      <c r="E1567" s="52"/>
      <c r="F1567" s="52"/>
      <c r="G1567" s="52"/>
      <c r="H1567" s="52"/>
      <c r="I1567" s="52"/>
    </row>
    <row r="1568" spans="1:9" s="53" customFormat="1">
      <c r="A1568" s="49"/>
      <c r="B1568" s="50"/>
      <c r="C1568" s="51"/>
      <c r="D1568" s="49"/>
      <c r="E1568" s="52"/>
      <c r="F1568" s="52"/>
      <c r="G1568" s="52"/>
      <c r="H1568" s="52"/>
      <c r="I1568" s="52"/>
    </row>
    <row r="1569" spans="1:9" s="53" customFormat="1">
      <c r="A1569" s="49"/>
      <c r="B1569" s="50"/>
      <c r="C1569" s="51"/>
      <c r="D1569" s="49"/>
      <c r="E1569" s="52"/>
      <c r="F1569" s="52"/>
      <c r="G1569" s="52"/>
      <c r="H1569" s="52"/>
      <c r="I1569" s="52"/>
    </row>
    <row r="1570" spans="1:9" s="53" customFormat="1">
      <c r="A1570" s="49"/>
      <c r="B1570" s="50"/>
      <c r="C1570" s="51"/>
      <c r="D1570" s="49"/>
      <c r="E1570" s="52"/>
      <c r="F1570" s="52"/>
      <c r="G1570" s="52"/>
      <c r="H1570" s="52"/>
      <c r="I1570" s="52"/>
    </row>
    <row r="1571" spans="1:9" s="53" customFormat="1">
      <c r="A1571" s="49"/>
      <c r="B1571" s="50"/>
      <c r="C1571" s="51"/>
      <c r="D1571" s="49"/>
      <c r="E1571" s="52"/>
      <c r="F1571" s="52"/>
      <c r="G1571" s="52"/>
      <c r="H1571" s="52"/>
      <c r="I1571" s="52"/>
    </row>
    <row r="1572" spans="1:9" s="53" customFormat="1">
      <c r="A1572" s="49"/>
      <c r="B1572" s="50"/>
      <c r="C1572" s="51"/>
      <c r="D1572" s="49"/>
      <c r="E1572" s="52"/>
      <c r="F1572" s="52"/>
      <c r="G1572" s="52"/>
      <c r="H1572" s="52"/>
      <c r="I1572" s="52"/>
    </row>
    <row r="1573" spans="1:9" s="53" customFormat="1">
      <c r="A1573" s="49"/>
      <c r="B1573" s="50"/>
      <c r="C1573" s="51"/>
      <c r="D1573" s="49"/>
      <c r="E1573" s="52"/>
      <c r="F1573" s="52"/>
      <c r="G1573" s="52"/>
      <c r="H1573" s="52"/>
      <c r="I1573" s="52"/>
    </row>
    <row r="1574" spans="1:9" s="53" customFormat="1">
      <c r="A1574" s="49"/>
      <c r="B1574" s="50"/>
      <c r="C1574" s="51"/>
      <c r="D1574" s="49"/>
      <c r="E1574" s="52"/>
      <c r="F1574" s="52"/>
      <c r="G1574" s="52"/>
      <c r="H1574" s="52"/>
      <c r="I1574" s="52"/>
    </row>
    <row r="1575" spans="1:9" s="53" customFormat="1">
      <c r="A1575" s="49"/>
      <c r="B1575" s="50"/>
      <c r="C1575" s="51"/>
      <c r="D1575" s="49"/>
      <c r="E1575" s="52"/>
      <c r="F1575" s="52"/>
      <c r="G1575" s="52"/>
      <c r="H1575" s="52"/>
      <c r="I1575" s="52"/>
    </row>
    <row r="1576" spans="1:9" s="53" customFormat="1">
      <c r="A1576" s="49"/>
      <c r="B1576" s="50"/>
      <c r="C1576" s="51"/>
      <c r="D1576" s="49"/>
      <c r="E1576" s="52"/>
      <c r="F1576" s="52"/>
      <c r="G1576" s="52"/>
      <c r="H1576" s="52"/>
      <c r="I1576" s="52"/>
    </row>
    <row r="1577" spans="1:9" s="53" customFormat="1">
      <c r="A1577" s="49"/>
      <c r="B1577" s="50"/>
      <c r="C1577" s="51"/>
      <c r="D1577" s="49"/>
      <c r="E1577" s="52"/>
      <c r="F1577" s="52"/>
      <c r="G1577" s="52"/>
      <c r="H1577" s="52"/>
      <c r="I1577" s="52"/>
    </row>
    <row r="1578" spans="1:9" s="53" customFormat="1">
      <c r="A1578" s="49"/>
      <c r="B1578" s="50"/>
      <c r="C1578" s="51"/>
      <c r="D1578" s="49"/>
      <c r="E1578" s="52"/>
      <c r="F1578" s="52"/>
      <c r="G1578" s="52"/>
      <c r="H1578" s="52"/>
      <c r="I1578" s="52"/>
    </row>
    <row r="1579" spans="1:9" s="53" customFormat="1">
      <c r="A1579" s="49"/>
      <c r="B1579" s="50"/>
      <c r="C1579" s="51"/>
      <c r="D1579" s="49"/>
      <c r="E1579" s="52"/>
      <c r="F1579" s="52"/>
      <c r="G1579" s="52"/>
      <c r="H1579" s="52"/>
      <c r="I1579" s="52"/>
    </row>
    <row r="1580" spans="1:9" s="53" customFormat="1">
      <c r="A1580" s="49"/>
      <c r="B1580" s="50"/>
      <c r="C1580" s="51"/>
      <c r="D1580" s="49"/>
      <c r="E1580" s="52"/>
      <c r="F1580" s="52"/>
      <c r="G1580" s="52"/>
      <c r="H1580" s="52"/>
      <c r="I1580" s="52"/>
    </row>
    <row r="1581" spans="1:9" s="53" customFormat="1">
      <c r="A1581" s="49"/>
      <c r="B1581" s="50"/>
      <c r="C1581" s="51"/>
      <c r="D1581" s="49"/>
      <c r="E1581" s="52"/>
      <c r="F1581" s="52"/>
      <c r="G1581" s="52"/>
      <c r="H1581" s="52"/>
      <c r="I1581" s="52"/>
    </row>
    <row r="1582" spans="1:9" s="53" customFormat="1">
      <c r="A1582" s="49"/>
      <c r="B1582" s="50"/>
      <c r="C1582" s="51"/>
      <c r="D1582" s="49"/>
      <c r="E1582" s="52"/>
      <c r="F1582" s="52"/>
      <c r="G1582" s="52"/>
      <c r="H1582" s="52"/>
      <c r="I1582" s="52"/>
    </row>
    <row r="1583" spans="1:9" s="53" customFormat="1">
      <c r="A1583" s="49"/>
      <c r="B1583" s="50"/>
      <c r="C1583" s="51"/>
      <c r="D1583" s="49"/>
      <c r="E1583" s="52"/>
      <c r="F1583" s="52"/>
      <c r="G1583" s="52"/>
      <c r="H1583" s="52"/>
      <c r="I1583" s="52"/>
    </row>
    <row r="1584" spans="1:9" s="53" customFormat="1">
      <c r="A1584" s="49"/>
      <c r="B1584" s="50"/>
      <c r="C1584" s="51"/>
      <c r="D1584" s="49"/>
      <c r="E1584" s="52"/>
      <c r="F1584" s="52"/>
      <c r="G1584" s="52"/>
      <c r="H1584" s="52"/>
      <c r="I1584" s="52"/>
    </row>
    <row r="1585" spans="1:9" s="53" customFormat="1">
      <c r="A1585" s="49"/>
      <c r="B1585" s="50"/>
      <c r="C1585" s="51"/>
      <c r="D1585" s="49"/>
      <c r="E1585" s="52"/>
      <c r="F1585" s="52"/>
      <c r="G1585" s="52"/>
      <c r="H1585" s="52"/>
      <c r="I1585" s="52"/>
    </row>
    <row r="1586" spans="1:9" s="53" customFormat="1">
      <c r="A1586" s="49"/>
      <c r="B1586" s="50"/>
      <c r="C1586" s="51"/>
      <c r="D1586" s="49"/>
      <c r="E1586" s="52"/>
      <c r="F1586" s="52"/>
      <c r="G1586" s="52"/>
      <c r="H1586" s="52"/>
      <c r="I1586" s="52"/>
    </row>
    <row r="1587" spans="1:9" s="53" customFormat="1">
      <c r="A1587" s="49"/>
      <c r="B1587" s="50"/>
      <c r="C1587" s="51"/>
      <c r="D1587" s="49"/>
      <c r="E1587" s="52"/>
      <c r="F1587" s="52"/>
      <c r="G1587" s="52"/>
      <c r="H1587" s="52"/>
      <c r="I1587" s="52"/>
    </row>
    <row r="1588" spans="1:9" s="53" customFormat="1">
      <c r="A1588" s="49"/>
      <c r="B1588" s="50"/>
      <c r="C1588" s="51"/>
      <c r="D1588" s="49"/>
      <c r="E1588" s="52"/>
      <c r="F1588" s="52"/>
      <c r="G1588" s="52"/>
      <c r="H1588" s="52"/>
      <c r="I1588" s="52"/>
    </row>
    <row r="1589" spans="1:9" s="53" customFormat="1">
      <c r="A1589" s="49"/>
      <c r="B1589" s="50"/>
      <c r="C1589" s="51"/>
      <c r="D1589" s="49"/>
      <c r="E1589" s="52"/>
      <c r="F1589" s="52"/>
      <c r="G1589" s="52"/>
      <c r="H1589" s="52"/>
      <c r="I1589" s="52"/>
    </row>
    <row r="1590" spans="1:9" s="53" customFormat="1">
      <c r="A1590" s="49"/>
      <c r="B1590" s="50"/>
      <c r="C1590" s="51"/>
      <c r="D1590" s="49"/>
      <c r="E1590" s="52"/>
      <c r="F1590" s="52"/>
      <c r="G1590" s="52"/>
      <c r="H1590" s="52"/>
      <c r="I1590" s="52"/>
    </row>
    <row r="1591" spans="1:9" s="53" customFormat="1">
      <c r="A1591" s="49"/>
      <c r="B1591" s="50"/>
      <c r="C1591" s="51"/>
      <c r="D1591" s="49"/>
      <c r="E1591" s="52"/>
      <c r="F1591" s="52"/>
      <c r="G1591" s="52"/>
      <c r="H1591" s="52"/>
      <c r="I1591" s="52"/>
    </row>
    <row r="1592" spans="1:9" s="53" customFormat="1">
      <c r="A1592" s="49"/>
      <c r="B1592" s="50"/>
      <c r="C1592" s="51"/>
      <c r="D1592" s="49"/>
      <c r="E1592" s="52"/>
      <c r="F1592" s="52"/>
      <c r="G1592" s="52"/>
      <c r="H1592" s="52"/>
      <c r="I1592" s="52"/>
    </row>
    <row r="1593" spans="1:9" s="53" customFormat="1">
      <c r="A1593" s="49"/>
      <c r="B1593" s="50"/>
      <c r="C1593" s="51"/>
      <c r="D1593" s="49"/>
      <c r="E1593" s="52"/>
      <c r="F1593" s="52"/>
      <c r="G1593" s="52"/>
      <c r="H1593" s="52"/>
      <c r="I1593" s="52"/>
    </row>
    <row r="1594" spans="1:9" s="53" customFormat="1">
      <c r="A1594" s="49"/>
      <c r="B1594" s="50"/>
      <c r="C1594" s="51"/>
      <c r="D1594" s="49"/>
      <c r="E1594" s="52"/>
      <c r="F1594" s="52"/>
      <c r="G1594" s="52"/>
      <c r="H1594" s="52"/>
      <c r="I1594" s="52"/>
    </row>
    <row r="1595" spans="1:9" s="53" customFormat="1">
      <c r="A1595" s="49"/>
      <c r="B1595" s="50"/>
      <c r="C1595" s="51"/>
      <c r="D1595" s="49"/>
      <c r="E1595" s="52"/>
      <c r="F1595" s="52"/>
      <c r="G1595" s="52"/>
      <c r="H1595" s="52"/>
      <c r="I1595" s="52"/>
    </row>
    <row r="1596" spans="1:9" s="53" customFormat="1">
      <c r="A1596" s="49"/>
      <c r="B1596" s="50"/>
      <c r="C1596" s="51"/>
      <c r="D1596" s="49"/>
      <c r="E1596" s="52"/>
      <c r="F1596" s="52"/>
      <c r="G1596" s="52"/>
      <c r="H1596" s="52"/>
      <c r="I1596" s="52"/>
    </row>
    <row r="1597" spans="1:9" s="53" customFormat="1">
      <c r="A1597" s="49"/>
      <c r="B1597" s="50"/>
      <c r="C1597" s="51"/>
      <c r="D1597" s="49"/>
      <c r="E1597" s="52"/>
      <c r="F1597" s="52"/>
      <c r="G1597" s="52"/>
      <c r="H1597" s="52"/>
      <c r="I1597" s="52"/>
    </row>
    <row r="1598" spans="1:9" s="53" customFormat="1">
      <c r="A1598" s="49"/>
      <c r="B1598" s="50"/>
      <c r="C1598" s="51"/>
      <c r="D1598" s="49"/>
      <c r="E1598" s="52"/>
      <c r="F1598" s="52"/>
      <c r="G1598" s="52"/>
      <c r="H1598" s="52"/>
      <c r="I1598" s="52"/>
    </row>
    <row r="1599" spans="1:9" s="53" customFormat="1">
      <c r="A1599" s="49"/>
      <c r="B1599" s="50"/>
      <c r="C1599" s="51"/>
      <c r="D1599" s="49"/>
      <c r="E1599" s="52"/>
      <c r="F1599" s="52"/>
      <c r="G1599" s="52"/>
      <c r="H1599" s="52"/>
      <c r="I1599" s="52"/>
    </row>
    <row r="1600" spans="1:9" s="53" customFormat="1">
      <c r="A1600" s="49"/>
      <c r="B1600" s="50"/>
      <c r="C1600" s="51"/>
      <c r="D1600" s="49"/>
      <c r="E1600" s="52"/>
      <c r="F1600" s="52"/>
      <c r="G1600" s="52"/>
      <c r="H1600" s="52"/>
      <c r="I1600" s="52"/>
    </row>
    <row r="1601" spans="1:9" s="53" customFormat="1">
      <c r="A1601" s="49"/>
      <c r="B1601" s="50"/>
      <c r="C1601" s="51"/>
      <c r="D1601" s="49"/>
      <c r="E1601" s="52"/>
      <c r="F1601" s="52"/>
      <c r="G1601" s="52"/>
      <c r="H1601" s="52"/>
      <c r="I1601" s="52"/>
    </row>
    <row r="1602" spans="1:9" s="53" customFormat="1">
      <c r="A1602" s="49"/>
      <c r="B1602" s="50"/>
      <c r="C1602" s="51"/>
      <c r="D1602" s="49"/>
      <c r="E1602" s="52"/>
      <c r="F1602" s="52"/>
      <c r="G1602" s="52"/>
      <c r="H1602" s="52"/>
      <c r="I1602" s="52"/>
    </row>
    <row r="1603" spans="1:9" s="53" customFormat="1">
      <c r="A1603" s="49"/>
      <c r="B1603" s="50"/>
      <c r="C1603" s="51"/>
      <c r="D1603" s="49"/>
      <c r="E1603" s="52"/>
      <c r="F1603" s="52"/>
      <c r="G1603" s="52"/>
      <c r="H1603" s="52"/>
      <c r="I1603" s="52"/>
    </row>
    <row r="1604" spans="1:9" s="53" customFormat="1">
      <c r="A1604" s="49"/>
      <c r="B1604" s="50"/>
      <c r="C1604" s="51"/>
      <c r="D1604" s="49"/>
      <c r="E1604" s="52"/>
      <c r="F1604" s="52"/>
      <c r="G1604" s="52"/>
      <c r="H1604" s="52"/>
      <c r="I1604" s="52"/>
    </row>
    <row r="1605" spans="1:9" s="53" customFormat="1">
      <c r="A1605" s="49"/>
      <c r="B1605" s="50"/>
      <c r="C1605" s="51"/>
      <c r="D1605" s="49"/>
      <c r="E1605" s="52"/>
      <c r="F1605" s="52"/>
      <c r="G1605" s="52"/>
      <c r="H1605" s="52"/>
      <c r="I1605" s="52"/>
    </row>
    <row r="1606" spans="1:9" s="53" customFormat="1">
      <c r="A1606" s="49"/>
      <c r="B1606" s="50"/>
      <c r="C1606" s="51"/>
      <c r="D1606" s="49"/>
      <c r="E1606" s="52"/>
      <c r="F1606" s="52"/>
      <c r="G1606" s="52"/>
      <c r="H1606" s="52"/>
      <c r="I1606" s="52"/>
    </row>
    <row r="1607" spans="1:9" s="53" customFormat="1">
      <c r="A1607" s="49"/>
      <c r="B1607" s="50"/>
      <c r="C1607" s="51"/>
      <c r="D1607" s="49"/>
      <c r="E1607" s="52"/>
      <c r="F1607" s="52"/>
      <c r="G1607" s="52"/>
      <c r="H1607" s="52"/>
      <c r="I1607" s="52"/>
    </row>
    <row r="1608" spans="1:9" s="53" customFormat="1">
      <c r="A1608" s="49"/>
      <c r="B1608" s="50"/>
      <c r="C1608" s="51"/>
      <c r="D1608" s="49"/>
      <c r="E1608" s="52"/>
      <c r="F1608" s="52"/>
      <c r="G1608" s="52"/>
      <c r="H1608" s="52"/>
      <c r="I1608" s="52"/>
    </row>
    <row r="1609" spans="1:9" s="53" customFormat="1">
      <c r="A1609" s="49"/>
      <c r="B1609" s="50"/>
      <c r="C1609" s="51"/>
      <c r="D1609" s="49"/>
      <c r="E1609" s="52"/>
      <c r="F1609" s="52"/>
      <c r="G1609" s="52"/>
      <c r="H1609" s="52"/>
      <c r="I1609" s="52"/>
    </row>
    <row r="1610" spans="1:9" s="53" customFormat="1">
      <c r="A1610" s="49"/>
      <c r="B1610" s="50"/>
      <c r="C1610" s="51"/>
      <c r="D1610" s="49"/>
      <c r="E1610" s="52"/>
      <c r="F1610" s="52"/>
      <c r="G1610" s="52"/>
      <c r="H1610" s="52"/>
      <c r="I1610" s="52"/>
    </row>
    <row r="1611" spans="1:9" s="53" customFormat="1">
      <c r="A1611" s="49"/>
      <c r="B1611" s="50"/>
      <c r="C1611" s="51"/>
      <c r="D1611" s="49"/>
      <c r="E1611" s="52"/>
      <c r="F1611" s="52"/>
      <c r="G1611" s="52"/>
      <c r="H1611" s="52"/>
      <c r="I1611" s="52"/>
    </row>
    <row r="1612" spans="1:9" s="53" customFormat="1">
      <c r="A1612" s="49"/>
      <c r="B1612" s="50"/>
      <c r="C1612" s="51"/>
      <c r="D1612" s="49"/>
      <c r="E1612" s="52"/>
      <c r="F1612" s="52"/>
      <c r="G1612" s="52"/>
      <c r="H1612" s="52"/>
      <c r="I1612" s="52"/>
    </row>
    <row r="1613" spans="1:9" s="53" customFormat="1">
      <c r="A1613" s="49"/>
      <c r="B1613" s="50"/>
      <c r="C1613" s="51"/>
      <c r="D1613" s="49"/>
      <c r="E1613" s="52"/>
      <c r="F1613" s="52"/>
      <c r="G1613" s="52"/>
      <c r="H1613" s="52"/>
      <c r="I1613" s="52"/>
    </row>
    <row r="1614" spans="1:9" s="53" customFormat="1">
      <c r="A1614" s="49"/>
      <c r="B1614" s="50"/>
      <c r="C1614" s="51"/>
      <c r="D1614" s="49"/>
      <c r="E1614" s="52"/>
      <c r="F1614" s="52"/>
      <c r="G1614" s="52"/>
      <c r="H1614" s="52"/>
      <c r="I1614" s="52"/>
    </row>
    <row r="1615" spans="1:9" s="53" customFormat="1">
      <c r="A1615" s="49"/>
      <c r="B1615" s="50"/>
      <c r="C1615" s="51"/>
      <c r="D1615" s="49"/>
      <c r="E1615" s="52"/>
      <c r="F1615" s="52"/>
      <c r="G1615" s="52"/>
      <c r="H1615" s="52"/>
      <c r="I1615" s="52"/>
    </row>
    <row r="1616" spans="1:9" s="53" customFormat="1">
      <c r="A1616" s="49"/>
      <c r="B1616" s="50"/>
      <c r="C1616" s="51"/>
      <c r="D1616" s="49"/>
      <c r="E1616" s="52"/>
      <c r="F1616" s="52"/>
      <c r="G1616" s="52"/>
      <c r="H1616" s="52"/>
      <c r="I1616" s="52"/>
    </row>
    <row r="1617" spans="1:9" s="53" customFormat="1">
      <c r="A1617" s="49"/>
      <c r="B1617" s="50"/>
      <c r="C1617" s="51"/>
      <c r="D1617" s="49"/>
      <c r="E1617" s="52"/>
      <c r="F1617" s="52"/>
      <c r="G1617" s="52"/>
      <c r="H1617" s="52"/>
      <c r="I1617" s="52"/>
    </row>
    <row r="1618" spans="1:9" s="53" customFormat="1">
      <c r="A1618" s="49"/>
      <c r="B1618" s="50"/>
      <c r="C1618" s="51"/>
      <c r="D1618" s="49"/>
      <c r="E1618" s="52"/>
      <c r="F1618" s="52"/>
      <c r="G1618" s="52"/>
      <c r="H1618" s="52"/>
      <c r="I1618" s="52"/>
    </row>
    <row r="1619" spans="1:9" s="53" customFormat="1">
      <c r="A1619" s="49"/>
      <c r="B1619" s="50"/>
      <c r="C1619" s="51"/>
      <c r="D1619" s="49"/>
      <c r="E1619" s="52"/>
      <c r="F1619" s="52"/>
      <c r="G1619" s="52"/>
      <c r="H1619" s="52"/>
      <c r="I1619" s="52"/>
    </row>
    <row r="1620" spans="1:9" s="53" customFormat="1">
      <c r="A1620" s="49"/>
      <c r="B1620" s="50"/>
      <c r="C1620" s="51"/>
      <c r="D1620" s="49"/>
      <c r="E1620" s="52"/>
      <c r="F1620" s="52"/>
      <c r="G1620" s="52"/>
      <c r="H1620" s="52"/>
      <c r="I1620" s="52"/>
    </row>
    <row r="1621" spans="1:9" s="53" customFormat="1">
      <c r="A1621" s="49"/>
      <c r="B1621" s="50"/>
      <c r="C1621" s="51"/>
      <c r="D1621" s="49"/>
      <c r="E1621" s="52"/>
      <c r="F1621" s="52"/>
      <c r="G1621" s="52"/>
      <c r="H1621" s="52"/>
      <c r="I1621" s="52"/>
    </row>
    <row r="1622" spans="1:9" s="53" customFormat="1">
      <c r="A1622" s="49"/>
      <c r="B1622" s="50"/>
      <c r="C1622" s="51"/>
      <c r="D1622" s="49"/>
      <c r="E1622" s="52"/>
      <c r="F1622" s="52"/>
      <c r="G1622" s="52"/>
      <c r="H1622" s="52"/>
      <c r="I1622" s="52"/>
    </row>
    <row r="1623" spans="1:9" s="53" customFormat="1">
      <c r="A1623" s="49"/>
      <c r="B1623" s="50"/>
      <c r="C1623" s="51"/>
      <c r="D1623" s="49"/>
      <c r="E1623" s="52"/>
      <c r="F1623" s="52"/>
      <c r="G1623" s="52"/>
      <c r="H1623" s="52"/>
      <c r="I1623" s="52"/>
    </row>
    <row r="1624" spans="1:9" s="53" customFormat="1">
      <c r="A1624" s="49"/>
      <c r="B1624" s="50"/>
      <c r="C1624" s="51"/>
      <c r="D1624" s="49"/>
      <c r="E1624" s="52"/>
      <c r="F1624" s="52"/>
      <c r="G1624" s="52"/>
      <c r="H1624" s="52"/>
      <c r="I1624" s="52"/>
    </row>
    <row r="1625" spans="1:9" s="53" customFormat="1">
      <c r="A1625" s="49"/>
      <c r="B1625" s="50"/>
      <c r="C1625" s="51"/>
      <c r="D1625" s="49"/>
      <c r="E1625" s="52"/>
      <c r="F1625" s="52"/>
      <c r="G1625" s="52"/>
      <c r="H1625" s="52"/>
      <c r="I1625" s="52"/>
    </row>
    <row r="1626" spans="1:9" s="53" customFormat="1">
      <c r="A1626" s="49"/>
      <c r="B1626" s="50"/>
      <c r="C1626" s="51"/>
      <c r="D1626" s="49"/>
      <c r="E1626" s="52"/>
      <c r="F1626" s="52"/>
      <c r="G1626" s="52"/>
      <c r="H1626" s="52"/>
      <c r="I1626" s="52"/>
    </row>
    <row r="1627" spans="1:9" s="53" customFormat="1">
      <c r="A1627" s="49"/>
      <c r="B1627" s="50"/>
      <c r="C1627" s="51"/>
      <c r="D1627" s="49"/>
      <c r="E1627" s="52"/>
      <c r="F1627" s="52"/>
      <c r="G1627" s="52"/>
      <c r="H1627" s="52"/>
      <c r="I1627" s="52"/>
    </row>
    <row r="1628" spans="1:9" s="53" customFormat="1">
      <c r="A1628" s="49"/>
      <c r="B1628" s="50"/>
      <c r="C1628" s="51"/>
      <c r="D1628" s="49"/>
      <c r="E1628" s="52"/>
      <c r="F1628" s="52"/>
      <c r="G1628" s="52"/>
      <c r="H1628" s="52"/>
      <c r="I1628" s="52"/>
    </row>
    <row r="1629" spans="1:9" s="53" customFormat="1">
      <c r="A1629" s="49"/>
      <c r="B1629" s="50"/>
      <c r="C1629" s="51"/>
      <c r="D1629" s="49"/>
      <c r="E1629" s="52"/>
      <c r="F1629" s="52"/>
      <c r="G1629" s="52"/>
      <c r="H1629" s="52"/>
      <c r="I1629" s="52"/>
    </row>
    <row r="1630" spans="1:9" s="53" customFormat="1">
      <c r="A1630" s="49"/>
      <c r="B1630" s="50"/>
      <c r="C1630" s="51"/>
      <c r="D1630" s="49"/>
      <c r="E1630" s="52"/>
      <c r="F1630" s="52"/>
      <c r="G1630" s="52"/>
      <c r="H1630" s="52"/>
      <c r="I1630" s="52"/>
    </row>
    <row r="1631" spans="1:9" s="53" customFormat="1">
      <c r="A1631" s="49"/>
      <c r="B1631" s="50"/>
      <c r="C1631" s="51"/>
      <c r="D1631" s="49"/>
      <c r="E1631" s="52"/>
      <c r="F1631" s="52"/>
      <c r="G1631" s="52"/>
      <c r="H1631" s="52"/>
      <c r="I1631" s="52"/>
    </row>
    <row r="1632" spans="1:9" s="53" customFormat="1">
      <c r="A1632" s="49"/>
      <c r="B1632" s="50"/>
      <c r="C1632" s="51"/>
      <c r="D1632" s="49"/>
      <c r="E1632" s="52"/>
      <c r="F1632" s="52"/>
      <c r="G1632" s="52"/>
      <c r="H1632" s="52"/>
      <c r="I1632" s="52"/>
    </row>
    <row r="1633" spans="1:9" s="53" customFormat="1">
      <c r="A1633" s="49"/>
      <c r="B1633" s="50"/>
      <c r="C1633" s="51"/>
      <c r="D1633" s="49"/>
      <c r="E1633" s="52"/>
      <c r="F1633" s="52"/>
      <c r="G1633" s="52"/>
      <c r="H1633" s="52"/>
      <c r="I1633" s="52"/>
    </row>
    <row r="1634" spans="1:9" s="53" customFormat="1">
      <c r="A1634" s="49"/>
      <c r="B1634" s="50"/>
      <c r="C1634" s="51"/>
      <c r="D1634" s="49"/>
      <c r="E1634" s="52"/>
      <c r="F1634" s="52"/>
      <c r="G1634" s="52"/>
      <c r="H1634" s="52"/>
      <c r="I1634" s="52"/>
    </row>
    <row r="1635" spans="1:9" s="53" customFormat="1">
      <c r="A1635" s="49"/>
      <c r="B1635" s="50"/>
      <c r="C1635" s="51"/>
      <c r="D1635" s="49"/>
      <c r="E1635" s="52"/>
      <c r="F1635" s="52"/>
      <c r="G1635" s="52"/>
      <c r="H1635" s="52"/>
      <c r="I1635" s="52"/>
    </row>
    <row r="1636" spans="1:9" s="53" customFormat="1">
      <c r="A1636" s="49"/>
      <c r="B1636" s="50"/>
      <c r="C1636" s="51"/>
      <c r="D1636" s="49"/>
      <c r="E1636" s="52"/>
      <c r="F1636" s="52"/>
      <c r="G1636" s="52"/>
      <c r="H1636" s="52"/>
      <c r="I1636" s="52"/>
    </row>
    <row r="1637" spans="1:9" s="53" customFormat="1">
      <c r="A1637" s="49"/>
      <c r="B1637" s="50"/>
      <c r="C1637" s="51"/>
      <c r="D1637" s="49"/>
      <c r="E1637" s="52"/>
      <c r="F1637" s="52"/>
      <c r="G1637" s="52"/>
      <c r="H1637" s="52"/>
      <c r="I1637" s="52"/>
    </row>
    <row r="1638" spans="1:9" s="53" customFormat="1">
      <c r="A1638" s="49"/>
      <c r="B1638" s="50"/>
      <c r="C1638" s="51"/>
      <c r="D1638" s="49"/>
      <c r="E1638" s="52"/>
      <c r="F1638" s="52"/>
      <c r="G1638" s="52"/>
      <c r="H1638" s="52"/>
      <c r="I1638" s="52"/>
    </row>
    <row r="1639" spans="1:9" s="53" customFormat="1">
      <c r="A1639" s="49"/>
      <c r="B1639" s="50"/>
      <c r="C1639" s="51"/>
      <c r="D1639" s="49"/>
      <c r="E1639" s="52"/>
      <c r="F1639" s="52"/>
      <c r="G1639" s="52"/>
      <c r="H1639" s="52"/>
      <c r="I1639" s="52"/>
    </row>
    <row r="1640" spans="1:9" s="53" customFormat="1">
      <c r="A1640" s="49"/>
      <c r="B1640" s="50"/>
      <c r="C1640" s="51"/>
      <c r="D1640" s="49"/>
      <c r="E1640" s="52"/>
      <c r="F1640" s="52"/>
      <c r="G1640" s="52"/>
      <c r="H1640" s="52"/>
      <c r="I1640" s="52"/>
    </row>
    <row r="1641" spans="1:9" s="53" customFormat="1">
      <c r="A1641" s="49"/>
      <c r="B1641" s="50"/>
      <c r="C1641" s="51"/>
      <c r="D1641" s="49"/>
      <c r="E1641" s="52"/>
      <c r="F1641" s="52"/>
      <c r="G1641" s="52"/>
      <c r="H1641" s="52"/>
      <c r="I1641" s="52"/>
    </row>
    <row r="1642" spans="1:9" s="53" customFormat="1">
      <c r="A1642" s="49"/>
      <c r="B1642" s="50"/>
      <c r="C1642" s="51"/>
      <c r="D1642" s="49"/>
      <c r="E1642" s="52"/>
      <c r="F1642" s="52"/>
      <c r="G1642" s="52"/>
      <c r="H1642" s="52"/>
      <c r="I1642" s="52"/>
    </row>
    <row r="1643" spans="1:9" s="53" customFormat="1">
      <c r="A1643" s="49"/>
      <c r="B1643" s="50"/>
      <c r="C1643" s="51"/>
      <c r="D1643" s="49"/>
      <c r="E1643" s="52"/>
      <c r="F1643" s="52"/>
      <c r="G1643" s="52"/>
      <c r="H1643" s="52"/>
      <c r="I1643" s="52"/>
    </row>
    <row r="1644" spans="1:9" s="53" customFormat="1">
      <c r="A1644" s="49"/>
      <c r="B1644" s="50"/>
      <c r="C1644" s="51"/>
      <c r="D1644" s="49"/>
      <c r="E1644" s="52"/>
      <c r="F1644" s="52"/>
      <c r="G1644" s="52"/>
      <c r="H1644" s="52"/>
      <c r="I1644" s="52"/>
    </row>
    <row r="1645" spans="1:9" s="53" customFormat="1">
      <c r="A1645" s="49"/>
      <c r="B1645" s="50"/>
      <c r="C1645" s="51"/>
      <c r="D1645" s="49"/>
      <c r="E1645" s="52"/>
      <c r="F1645" s="52"/>
      <c r="G1645" s="52"/>
      <c r="H1645" s="52"/>
      <c r="I1645" s="52"/>
    </row>
    <row r="1646" spans="1:9" s="53" customFormat="1">
      <c r="A1646" s="49"/>
      <c r="B1646" s="50"/>
      <c r="C1646" s="51"/>
      <c r="D1646" s="49"/>
      <c r="E1646" s="52"/>
      <c r="F1646" s="52"/>
      <c r="G1646" s="52"/>
      <c r="H1646" s="52"/>
      <c r="I1646" s="52"/>
    </row>
    <row r="1647" spans="1:9" s="53" customFormat="1">
      <c r="A1647" s="49"/>
      <c r="B1647" s="50"/>
      <c r="C1647" s="51"/>
      <c r="D1647" s="49"/>
      <c r="E1647" s="52"/>
      <c r="F1647" s="52"/>
      <c r="G1647" s="52"/>
      <c r="H1647" s="52"/>
      <c r="I1647" s="52"/>
    </row>
    <row r="1648" spans="1:9" s="53" customFormat="1">
      <c r="A1648" s="49"/>
      <c r="B1648" s="50"/>
      <c r="C1648" s="51"/>
      <c r="D1648" s="49"/>
      <c r="E1648" s="52"/>
      <c r="F1648" s="52"/>
      <c r="G1648" s="52"/>
      <c r="H1648" s="52"/>
      <c r="I1648" s="52"/>
    </row>
    <row r="1649" spans="1:9" s="53" customFormat="1">
      <c r="A1649" s="49"/>
      <c r="B1649" s="50"/>
      <c r="C1649" s="51"/>
      <c r="D1649" s="49"/>
      <c r="E1649" s="52"/>
      <c r="F1649" s="52"/>
      <c r="G1649" s="52"/>
      <c r="H1649" s="52"/>
      <c r="I1649" s="52"/>
    </row>
    <row r="1650" spans="1:9" s="53" customFormat="1">
      <c r="A1650" s="49"/>
      <c r="B1650" s="50"/>
      <c r="C1650" s="51"/>
      <c r="D1650" s="49"/>
      <c r="E1650" s="52"/>
      <c r="F1650" s="52"/>
      <c r="G1650" s="52"/>
      <c r="H1650" s="52"/>
      <c r="I1650" s="52"/>
    </row>
    <row r="1651" spans="1:9" s="53" customFormat="1">
      <c r="A1651" s="49"/>
      <c r="B1651" s="50"/>
      <c r="C1651" s="51"/>
      <c r="D1651" s="49"/>
      <c r="E1651" s="52"/>
      <c r="F1651" s="52"/>
      <c r="G1651" s="52"/>
      <c r="H1651" s="52"/>
      <c r="I1651" s="52"/>
    </row>
    <row r="1652" spans="1:9" s="53" customFormat="1">
      <c r="A1652" s="49"/>
      <c r="B1652" s="50"/>
      <c r="C1652" s="51"/>
      <c r="D1652" s="49"/>
      <c r="E1652" s="52"/>
      <c r="F1652" s="52"/>
      <c r="G1652" s="52"/>
      <c r="H1652" s="52"/>
      <c r="I1652" s="52"/>
    </row>
    <row r="1653" spans="1:9" s="53" customFormat="1">
      <c r="A1653" s="49"/>
      <c r="B1653" s="50"/>
      <c r="C1653" s="51"/>
      <c r="D1653" s="49"/>
      <c r="E1653" s="52"/>
      <c r="F1653" s="52"/>
      <c r="G1653" s="52"/>
      <c r="H1653" s="52"/>
      <c r="I1653" s="52"/>
    </row>
    <row r="1654" spans="1:9" s="53" customFormat="1">
      <c r="A1654" s="49"/>
      <c r="B1654" s="50"/>
      <c r="C1654" s="51"/>
      <c r="D1654" s="49"/>
      <c r="E1654" s="52"/>
      <c r="F1654" s="52"/>
      <c r="G1654" s="52"/>
      <c r="H1654" s="52"/>
      <c r="I1654" s="52"/>
    </row>
    <row r="1655" spans="1:9" s="53" customFormat="1">
      <c r="A1655" s="49"/>
      <c r="B1655" s="50"/>
      <c r="C1655" s="51"/>
      <c r="D1655" s="49"/>
      <c r="E1655" s="52"/>
      <c r="F1655" s="52"/>
      <c r="G1655" s="52"/>
      <c r="H1655" s="52"/>
      <c r="I1655" s="52"/>
    </row>
    <row r="1656" spans="1:9" s="53" customFormat="1">
      <c r="A1656" s="49"/>
      <c r="B1656" s="50"/>
      <c r="C1656" s="51"/>
      <c r="D1656" s="49"/>
      <c r="E1656" s="52"/>
      <c r="F1656" s="52"/>
      <c r="G1656" s="52"/>
      <c r="H1656" s="52"/>
      <c r="I1656" s="52"/>
    </row>
    <row r="1657" spans="1:9" s="53" customFormat="1">
      <c r="A1657" s="49"/>
      <c r="B1657" s="50"/>
      <c r="C1657" s="51"/>
      <c r="D1657" s="49"/>
      <c r="E1657" s="52"/>
      <c r="F1657" s="52"/>
      <c r="G1657" s="52"/>
      <c r="H1657" s="52"/>
      <c r="I1657" s="52"/>
    </row>
    <row r="1658" spans="1:9" s="53" customFormat="1">
      <c r="A1658" s="49"/>
      <c r="B1658" s="50"/>
      <c r="C1658" s="51"/>
      <c r="D1658" s="49"/>
      <c r="E1658" s="52"/>
      <c r="F1658" s="52"/>
      <c r="G1658" s="52"/>
      <c r="H1658" s="52"/>
      <c r="I1658" s="52"/>
    </row>
    <row r="1659" spans="1:9" s="53" customFormat="1">
      <c r="A1659" s="49"/>
      <c r="B1659" s="50"/>
      <c r="C1659" s="51"/>
      <c r="D1659" s="49"/>
      <c r="E1659" s="52"/>
      <c r="F1659" s="52"/>
      <c r="G1659" s="52"/>
      <c r="H1659" s="52"/>
      <c r="I1659" s="52"/>
    </row>
    <row r="1660" spans="1:9" s="53" customFormat="1">
      <c r="A1660" s="49"/>
      <c r="B1660" s="50"/>
      <c r="C1660" s="51"/>
      <c r="D1660" s="49"/>
      <c r="E1660" s="52"/>
      <c r="F1660" s="52"/>
      <c r="G1660" s="52"/>
      <c r="H1660" s="52"/>
      <c r="I1660" s="52"/>
    </row>
    <row r="1661" spans="1:9" s="53" customFormat="1">
      <c r="A1661" s="49"/>
      <c r="B1661" s="50"/>
      <c r="C1661" s="51"/>
      <c r="D1661" s="49"/>
      <c r="E1661" s="52"/>
      <c r="F1661" s="52"/>
      <c r="G1661" s="52"/>
      <c r="H1661" s="52"/>
      <c r="I1661" s="52"/>
    </row>
    <row r="1662" spans="1:9" s="53" customFormat="1">
      <c r="A1662" s="49"/>
      <c r="B1662" s="50"/>
      <c r="C1662" s="51"/>
      <c r="D1662" s="49"/>
      <c r="E1662" s="52"/>
      <c r="F1662" s="52"/>
      <c r="G1662" s="52"/>
      <c r="H1662" s="52"/>
      <c r="I1662" s="52"/>
    </row>
    <row r="1663" spans="1:9" s="53" customFormat="1">
      <c r="A1663" s="49"/>
      <c r="B1663" s="50"/>
      <c r="C1663" s="51"/>
      <c r="D1663" s="49"/>
      <c r="E1663" s="52"/>
      <c r="F1663" s="52"/>
      <c r="G1663" s="52"/>
      <c r="H1663" s="52"/>
      <c r="I1663" s="52"/>
    </row>
    <row r="1664" spans="1:9" s="53" customFormat="1">
      <c r="A1664" s="49"/>
      <c r="B1664" s="50"/>
      <c r="C1664" s="51"/>
      <c r="D1664" s="49"/>
      <c r="E1664" s="52"/>
      <c r="F1664" s="52"/>
      <c r="G1664" s="52"/>
      <c r="H1664" s="52"/>
      <c r="I1664" s="52"/>
    </row>
    <row r="1665" spans="1:9" s="53" customFormat="1">
      <c r="A1665" s="49"/>
      <c r="B1665" s="50"/>
      <c r="C1665" s="51"/>
      <c r="D1665" s="49"/>
      <c r="E1665" s="52"/>
      <c r="F1665" s="52"/>
      <c r="G1665" s="52"/>
      <c r="H1665" s="52"/>
      <c r="I1665" s="52"/>
    </row>
    <row r="1666" spans="1:9" s="53" customFormat="1">
      <c r="A1666" s="49"/>
      <c r="B1666" s="50"/>
      <c r="C1666" s="51"/>
      <c r="D1666" s="49"/>
      <c r="E1666" s="52"/>
      <c r="F1666" s="52"/>
      <c r="G1666" s="52"/>
      <c r="H1666" s="52"/>
      <c r="I1666" s="52"/>
    </row>
    <row r="1667" spans="1:9" s="53" customFormat="1">
      <c r="A1667" s="49"/>
      <c r="B1667" s="50"/>
      <c r="C1667" s="51"/>
      <c r="D1667" s="49"/>
      <c r="E1667" s="52"/>
      <c r="F1667" s="52"/>
      <c r="G1667" s="52"/>
      <c r="H1667" s="52"/>
      <c r="I1667" s="52"/>
    </row>
    <row r="1668" spans="1:9" s="53" customFormat="1">
      <c r="A1668" s="49"/>
      <c r="B1668" s="50"/>
      <c r="C1668" s="51"/>
      <c r="D1668" s="49"/>
      <c r="E1668" s="52"/>
      <c r="F1668" s="52"/>
      <c r="G1668" s="52"/>
      <c r="H1668" s="52"/>
      <c r="I1668" s="52"/>
    </row>
    <row r="1669" spans="1:9" s="53" customFormat="1">
      <c r="A1669" s="49"/>
      <c r="B1669" s="50"/>
      <c r="C1669" s="51"/>
      <c r="D1669" s="49"/>
      <c r="E1669" s="52"/>
      <c r="F1669" s="52"/>
      <c r="G1669" s="52"/>
      <c r="H1669" s="52"/>
      <c r="I1669" s="52"/>
    </row>
    <row r="1670" spans="1:9" s="53" customFormat="1">
      <c r="A1670" s="49"/>
      <c r="B1670" s="50"/>
      <c r="C1670" s="51"/>
      <c r="D1670" s="49"/>
      <c r="E1670" s="52"/>
      <c r="F1670" s="52"/>
      <c r="G1670" s="52"/>
      <c r="H1670" s="52"/>
      <c r="I1670" s="52"/>
    </row>
    <row r="1671" spans="1:9" s="53" customFormat="1">
      <c r="A1671" s="49"/>
      <c r="B1671" s="50"/>
      <c r="C1671" s="51"/>
      <c r="D1671" s="49"/>
      <c r="E1671" s="52"/>
      <c r="F1671" s="52"/>
      <c r="G1671" s="52"/>
      <c r="H1671" s="52"/>
      <c r="I1671" s="52"/>
    </row>
    <row r="1672" spans="1:9" s="53" customFormat="1">
      <c r="A1672" s="49"/>
      <c r="B1672" s="50"/>
      <c r="C1672" s="51"/>
      <c r="D1672" s="49"/>
      <c r="E1672" s="52"/>
      <c r="F1672" s="52"/>
      <c r="G1672" s="52"/>
      <c r="H1672" s="52"/>
      <c r="I1672" s="52"/>
    </row>
    <row r="1673" spans="1:9" s="53" customFormat="1">
      <c r="A1673" s="49"/>
      <c r="B1673" s="50"/>
      <c r="C1673" s="51"/>
      <c r="D1673" s="49"/>
      <c r="E1673" s="52"/>
      <c r="F1673" s="52"/>
      <c r="G1673" s="52"/>
      <c r="H1673" s="52"/>
      <c r="I1673" s="52"/>
    </row>
    <row r="1674" spans="1:9" s="53" customFormat="1">
      <c r="A1674" s="49"/>
      <c r="B1674" s="50"/>
      <c r="C1674" s="51"/>
      <c r="D1674" s="49"/>
      <c r="E1674" s="52"/>
      <c r="F1674" s="52"/>
      <c r="G1674" s="52"/>
      <c r="H1674" s="52"/>
      <c r="I1674" s="52"/>
    </row>
    <row r="1675" spans="1:9" s="53" customFormat="1">
      <c r="A1675" s="49"/>
      <c r="B1675" s="50"/>
      <c r="C1675" s="51"/>
      <c r="D1675" s="49"/>
      <c r="E1675" s="52"/>
      <c r="F1675" s="52"/>
      <c r="G1675" s="52"/>
      <c r="H1675" s="52"/>
      <c r="I1675" s="52"/>
    </row>
    <row r="1676" spans="1:9" s="53" customFormat="1">
      <c r="A1676" s="49"/>
      <c r="B1676" s="50"/>
      <c r="C1676" s="51"/>
      <c r="D1676" s="49"/>
      <c r="E1676" s="52"/>
      <c r="F1676" s="52"/>
      <c r="G1676" s="52"/>
      <c r="H1676" s="52"/>
      <c r="I1676" s="52"/>
    </row>
    <row r="1677" spans="1:9" s="53" customFormat="1">
      <c r="A1677" s="49"/>
      <c r="B1677" s="50"/>
      <c r="C1677" s="51"/>
      <c r="D1677" s="49"/>
      <c r="E1677" s="52"/>
      <c r="F1677" s="52"/>
      <c r="G1677" s="52"/>
      <c r="H1677" s="52"/>
      <c r="I1677" s="52"/>
    </row>
    <row r="1678" spans="1:9" s="53" customFormat="1">
      <c r="A1678" s="49"/>
      <c r="B1678" s="50"/>
      <c r="C1678" s="51"/>
      <c r="D1678" s="49"/>
      <c r="E1678" s="52"/>
      <c r="F1678" s="52"/>
      <c r="G1678" s="52"/>
      <c r="H1678" s="52"/>
      <c r="I1678" s="52"/>
    </row>
    <row r="1679" spans="1:9" s="53" customFormat="1">
      <c r="A1679" s="49"/>
      <c r="B1679" s="50"/>
      <c r="C1679" s="51"/>
      <c r="D1679" s="49"/>
      <c r="E1679" s="52"/>
      <c r="F1679" s="52"/>
      <c r="G1679" s="52"/>
      <c r="H1679" s="52"/>
      <c r="I1679" s="52"/>
    </row>
    <row r="1680" spans="1:9" s="53" customFormat="1">
      <c r="A1680" s="49"/>
      <c r="B1680" s="50"/>
      <c r="C1680" s="51"/>
      <c r="D1680" s="49"/>
      <c r="E1680" s="52"/>
      <c r="F1680" s="52"/>
      <c r="G1680" s="52"/>
      <c r="H1680" s="52"/>
      <c r="I1680" s="52"/>
    </row>
    <row r="1681" spans="1:9" s="53" customFormat="1">
      <c r="A1681" s="49"/>
      <c r="B1681" s="50"/>
      <c r="C1681" s="51"/>
      <c r="D1681" s="49"/>
      <c r="E1681" s="52"/>
      <c r="F1681" s="52"/>
      <c r="G1681" s="52"/>
      <c r="H1681" s="52"/>
      <c r="I1681" s="52"/>
    </row>
    <row r="1682" spans="1:9" s="53" customFormat="1">
      <c r="A1682" s="49"/>
      <c r="B1682" s="50"/>
      <c r="C1682" s="51"/>
      <c r="D1682" s="49"/>
      <c r="E1682" s="52"/>
      <c r="F1682" s="52"/>
      <c r="G1682" s="52"/>
      <c r="H1682" s="52"/>
      <c r="I1682" s="52"/>
    </row>
    <row r="1683" spans="1:9" s="53" customFormat="1">
      <c r="A1683" s="49"/>
      <c r="B1683" s="50"/>
      <c r="C1683" s="51"/>
      <c r="D1683" s="49"/>
      <c r="E1683" s="52"/>
      <c r="F1683" s="52"/>
      <c r="G1683" s="52"/>
      <c r="H1683" s="52"/>
      <c r="I1683" s="52"/>
    </row>
    <row r="1684" spans="1:9" s="53" customFormat="1">
      <c r="A1684" s="49"/>
      <c r="B1684" s="50"/>
      <c r="C1684" s="51"/>
      <c r="D1684" s="49"/>
      <c r="E1684" s="52"/>
      <c r="F1684" s="52"/>
      <c r="G1684" s="52"/>
      <c r="H1684" s="52"/>
      <c r="I1684" s="52"/>
    </row>
    <row r="1685" spans="1:9" s="53" customFormat="1">
      <c r="A1685" s="49"/>
      <c r="B1685" s="50"/>
      <c r="C1685" s="51"/>
      <c r="D1685" s="49"/>
      <c r="E1685" s="52"/>
      <c r="F1685" s="52"/>
      <c r="G1685" s="52"/>
      <c r="H1685" s="52"/>
      <c r="I1685" s="52"/>
    </row>
    <row r="1686" spans="1:9" s="53" customFormat="1">
      <c r="A1686" s="49"/>
      <c r="B1686" s="50"/>
      <c r="C1686" s="51"/>
      <c r="D1686" s="49"/>
      <c r="E1686" s="52"/>
      <c r="F1686" s="52"/>
      <c r="G1686" s="52"/>
      <c r="H1686" s="52"/>
      <c r="I1686" s="52"/>
    </row>
    <row r="1687" spans="1:9" s="53" customFormat="1">
      <c r="A1687" s="49"/>
      <c r="B1687" s="50"/>
      <c r="C1687" s="51"/>
      <c r="D1687" s="49"/>
      <c r="E1687" s="52"/>
      <c r="F1687" s="52"/>
      <c r="G1687" s="52"/>
      <c r="H1687" s="52"/>
      <c r="I1687" s="52"/>
    </row>
    <row r="1688" spans="1:9" s="53" customFormat="1">
      <c r="A1688" s="49"/>
      <c r="B1688" s="50"/>
      <c r="C1688" s="51"/>
      <c r="D1688" s="49"/>
      <c r="E1688" s="52"/>
      <c r="F1688" s="52"/>
      <c r="G1688" s="52"/>
      <c r="H1688" s="52"/>
      <c r="I1688" s="52"/>
    </row>
    <row r="1689" spans="1:9" s="53" customFormat="1">
      <c r="A1689" s="49"/>
      <c r="B1689" s="50"/>
      <c r="C1689" s="51"/>
      <c r="D1689" s="49"/>
      <c r="E1689" s="52"/>
      <c r="F1689" s="52"/>
      <c r="G1689" s="52"/>
      <c r="H1689" s="52"/>
      <c r="I1689" s="52"/>
    </row>
    <row r="1690" spans="1:9" s="53" customFormat="1">
      <c r="A1690" s="49"/>
      <c r="B1690" s="50"/>
      <c r="C1690" s="51"/>
      <c r="D1690" s="49"/>
      <c r="E1690" s="52"/>
      <c r="F1690" s="52"/>
      <c r="G1690" s="52"/>
      <c r="H1690" s="52"/>
      <c r="I1690" s="52"/>
    </row>
    <row r="1691" spans="1:9" s="53" customFormat="1">
      <c r="A1691" s="49"/>
      <c r="B1691" s="50"/>
      <c r="C1691" s="51"/>
      <c r="D1691" s="49"/>
      <c r="E1691" s="52"/>
      <c r="F1691" s="52"/>
      <c r="G1691" s="52"/>
      <c r="H1691" s="52"/>
      <c r="I1691" s="52"/>
    </row>
    <row r="1692" spans="1:9" s="53" customFormat="1">
      <c r="A1692" s="49"/>
      <c r="B1692" s="50"/>
      <c r="C1692" s="51"/>
      <c r="D1692" s="49"/>
      <c r="E1692" s="52"/>
      <c r="F1692" s="52"/>
      <c r="G1692" s="52"/>
      <c r="H1692" s="52"/>
      <c r="I1692" s="52"/>
    </row>
    <row r="1693" spans="1:9" s="53" customFormat="1">
      <c r="A1693" s="49"/>
      <c r="B1693" s="50"/>
      <c r="C1693" s="51"/>
      <c r="D1693" s="49"/>
      <c r="E1693" s="52"/>
      <c r="F1693" s="52"/>
      <c r="G1693" s="52"/>
      <c r="H1693" s="52"/>
      <c r="I1693" s="52"/>
    </row>
    <row r="1694" spans="1:9" s="53" customFormat="1">
      <c r="A1694" s="49"/>
      <c r="B1694" s="50"/>
      <c r="C1694" s="51"/>
      <c r="D1694" s="49"/>
      <c r="E1694" s="52"/>
      <c r="F1694" s="52"/>
      <c r="G1694" s="52"/>
      <c r="H1694" s="52"/>
      <c r="I1694" s="52"/>
    </row>
    <row r="1695" spans="1:9" s="53" customFormat="1">
      <c r="A1695" s="49"/>
      <c r="B1695" s="50"/>
      <c r="C1695" s="51"/>
      <c r="D1695" s="49"/>
      <c r="E1695" s="52"/>
      <c r="F1695" s="52"/>
      <c r="G1695" s="52"/>
      <c r="H1695" s="52"/>
      <c r="I1695" s="52"/>
    </row>
    <row r="1696" spans="1:9" s="53" customFormat="1">
      <c r="A1696" s="49"/>
      <c r="B1696" s="50"/>
      <c r="C1696" s="51"/>
      <c r="D1696" s="49"/>
      <c r="E1696" s="52"/>
      <c r="F1696" s="52"/>
      <c r="G1696" s="52"/>
      <c r="H1696" s="52"/>
      <c r="I1696" s="52"/>
    </row>
    <row r="1697" spans="1:9" s="53" customFormat="1">
      <c r="A1697" s="49"/>
      <c r="B1697" s="50"/>
      <c r="C1697" s="51"/>
      <c r="D1697" s="49"/>
      <c r="E1697" s="52"/>
      <c r="F1697" s="52"/>
      <c r="G1697" s="52"/>
      <c r="H1697" s="52"/>
      <c r="I1697" s="52"/>
    </row>
    <row r="1698" spans="1:9" s="53" customFormat="1">
      <c r="A1698" s="49"/>
      <c r="B1698" s="50"/>
      <c r="C1698" s="51"/>
      <c r="D1698" s="49"/>
      <c r="E1698" s="52"/>
      <c r="F1698" s="52"/>
      <c r="G1698" s="52"/>
      <c r="H1698" s="52"/>
      <c r="I1698" s="52"/>
    </row>
    <row r="1699" spans="1:9" s="53" customFormat="1">
      <c r="A1699" s="49"/>
      <c r="B1699" s="50"/>
      <c r="C1699" s="51"/>
      <c r="D1699" s="49"/>
      <c r="E1699" s="52"/>
      <c r="F1699" s="52"/>
      <c r="G1699" s="52"/>
      <c r="H1699" s="52"/>
      <c r="I1699" s="52"/>
    </row>
    <row r="1700" spans="1:9" s="53" customFormat="1">
      <c r="A1700" s="49"/>
      <c r="B1700" s="50"/>
      <c r="C1700" s="51"/>
      <c r="D1700" s="49"/>
      <c r="E1700" s="52"/>
      <c r="F1700" s="52"/>
      <c r="G1700" s="52"/>
      <c r="H1700" s="52"/>
      <c r="I1700" s="52"/>
    </row>
    <row r="1701" spans="1:9" s="53" customFormat="1">
      <c r="A1701" s="49"/>
      <c r="B1701" s="50"/>
      <c r="C1701" s="51"/>
      <c r="D1701" s="49"/>
      <c r="E1701" s="52"/>
      <c r="F1701" s="52"/>
      <c r="G1701" s="52"/>
      <c r="H1701" s="52"/>
      <c r="I1701" s="52"/>
    </row>
    <row r="1702" spans="1:9" s="53" customFormat="1">
      <c r="A1702" s="49"/>
      <c r="B1702" s="50"/>
      <c r="C1702" s="51"/>
      <c r="D1702" s="49"/>
      <c r="E1702" s="52"/>
      <c r="F1702" s="52"/>
      <c r="G1702" s="52"/>
      <c r="H1702" s="52"/>
      <c r="I1702" s="52"/>
    </row>
    <row r="1703" spans="1:9" s="53" customFormat="1">
      <c r="A1703" s="49"/>
      <c r="B1703" s="50"/>
      <c r="C1703" s="51"/>
      <c r="D1703" s="49"/>
      <c r="E1703" s="52"/>
      <c r="F1703" s="52"/>
      <c r="G1703" s="52"/>
      <c r="H1703" s="52"/>
      <c r="I1703" s="52"/>
    </row>
    <row r="1704" spans="1:9" s="53" customFormat="1">
      <c r="A1704" s="49"/>
      <c r="B1704" s="50"/>
      <c r="C1704" s="51"/>
      <c r="D1704" s="49"/>
      <c r="E1704" s="52"/>
      <c r="F1704" s="52"/>
      <c r="G1704" s="52"/>
      <c r="H1704" s="52"/>
      <c r="I1704" s="52"/>
    </row>
    <row r="1705" spans="1:9" s="53" customFormat="1">
      <c r="A1705" s="49"/>
      <c r="B1705" s="50"/>
      <c r="C1705" s="51"/>
      <c r="D1705" s="49"/>
      <c r="E1705" s="52"/>
      <c r="F1705" s="52"/>
      <c r="G1705" s="52"/>
      <c r="H1705" s="52"/>
      <c r="I1705" s="52"/>
    </row>
    <row r="1706" spans="1:9" s="53" customFormat="1">
      <c r="A1706" s="49"/>
      <c r="B1706" s="50"/>
      <c r="C1706" s="51"/>
      <c r="D1706" s="49"/>
      <c r="E1706" s="52"/>
      <c r="F1706" s="52"/>
      <c r="G1706" s="52"/>
      <c r="H1706" s="52"/>
      <c r="I1706" s="52"/>
    </row>
    <row r="1707" spans="1:9" s="53" customFormat="1">
      <c r="A1707" s="49"/>
      <c r="B1707" s="50"/>
      <c r="C1707" s="51"/>
      <c r="D1707" s="49"/>
      <c r="E1707" s="52"/>
      <c r="F1707" s="52"/>
      <c r="G1707" s="52"/>
      <c r="H1707" s="52"/>
      <c r="I1707" s="52"/>
    </row>
    <row r="1708" spans="1:9" s="53" customFormat="1">
      <c r="A1708" s="49"/>
      <c r="B1708" s="50"/>
      <c r="C1708" s="51"/>
      <c r="D1708" s="49"/>
      <c r="E1708" s="52"/>
      <c r="F1708" s="52"/>
      <c r="G1708" s="52"/>
      <c r="H1708" s="52"/>
      <c r="I1708" s="52"/>
    </row>
    <row r="1709" spans="1:9" s="53" customFormat="1">
      <c r="A1709" s="49"/>
      <c r="B1709" s="50"/>
      <c r="C1709" s="51"/>
      <c r="D1709" s="49"/>
      <c r="E1709" s="52"/>
      <c r="F1709" s="52"/>
      <c r="G1709" s="52"/>
      <c r="H1709" s="52"/>
      <c r="I1709" s="52"/>
    </row>
    <row r="1710" spans="1:9" s="53" customFormat="1">
      <c r="A1710" s="49"/>
      <c r="B1710" s="50"/>
      <c r="C1710" s="51"/>
      <c r="D1710" s="49"/>
      <c r="E1710" s="52"/>
      <c r="F1710" s="52"/>
      <c r="G1710" s="52"/>
      <c r="H1710" s="52"/>
      <c r="I1710" s="52"/>
    </row>
    <row r="1711" spans="1:9" s="53" customFormat="1">
      <c r="A1711" s="49"/>
      <c r="B1711" s="50"/>
      <c r="C1711" s="51"/>
      <c r="D1711" s="49"/>
      <c r="E1711" s="52"/>
      <c r="F1711" s="52"/>
      <c r="G1711" s="52"/>
      <c r="H1711" s="52"/>
      <c r="I1711" s="52"/>
    </row>
    <row r="1712" spans="1:9" s="53" customFormat="1">
      <c r="A1712" s="49"/>
      <c r="B1712" s="50"/>
      <c r="C1712" s="51"/>
      <c r="D1712" s="49"/>
      <c r="E1712" s="52"/>
      <c r="F1712" s="52"/>
      <c r="G1712" s="52"/>
      <c r="H1712" s="52"/>
      <c r="I1712" s="52"/>
    </row>
    <row r="1713" spans="1:9" s="53" customFormat="1">
      <c r="A1713" s="49"/>
      <c r="B1713" s="50"/>
      <c r="C1713" s="51"/>
      <c r="D1713" s="49"/>
      <c r="E1713" s="52"/>
      <c r="F1713" s="52"/>
      <c r="G1713" s="52"/>
      <c r="H1713" s="52"/>
      <c r="I1713" s="52"/>
    </row>
    <row r="1714" spans="1:9" s="53" customFormat="1">
      <c r="A1714" s="49"/>
      <c r="B1714" s="50"/>
      <c r="C1714" s="51"/>
      <c r="D1714" s="49"/>
      <c r="E1714" s="52"/>
      <c r="F1714" s="52"/>
      <c r="G1714" s="52"/>
      <c r="H1714" s="52"/>
      <c r="I1714" s="52"/>
    </row>
    <row r="1715" spans="1:9" s="53" customFormat="1">
      <c r="A1715" s="49"/>
      <c r="B1715" s="50"/>
      <c r="C1715" s="51"/>
      <c r="D1715" s="49"/>
      <c r="E1715" s="52"/>
      <c r="F1715" s="52"/>
      <c r="G1715" s="52"/>
      <c r="H1715" s="52"/>
      <c r="I1715" s="52"/>
    </row>
    <row r="1716" spans="1:9" s="53" customFormat="1">
      <c r="A1716" s="49"/>
      <c r="B1716" s="50"/>
      <c r="C1716" s="51"/>
      <c r="D1716" s="49"/>
      <c r="E1716" s="52"/>
      <c r="F1716" s="52"/>
      <c r="G1716" s="52"/>
      <c r="H1716" s="52"/>
      <c r="I1716" s="52"/>
    </row>
    <row r="1717" spans="1:9" s="53" customFormat="1">
      <c r="A1717" s="49"/>
      <c r="B1717" s="50"/>
      <c r="C1717" s="51"/>
      <c r="D1717" s="49"/>
      <c r="E1717" s="52"/>
      <c r="F1717" s="52"/>
      <c r="G1717" s="52"/>
      <c r="H1717" s="52"/>
      <c r="I1717" s="52"/>
    </row>
    <row r="1718" spans="1:9" s="53" customFormat="1">
      <c r="A1718" s="49"/>
      <c r="B1718" s="50"/>
      <c r="C1718" s="51"/>
      <c r="D1718" s="49"/>
      <c r="E1718" s="52"/>
      <c r="F1718" s="52"/>
      <c r="G1718" s="52"/>
      <c r="H1718" s="52"/>
      <c r="I1718" s="52"/>
    </row>
    <row r="1719" spans="1:9" s="53" customFormat="1">
      <c r="A1719" s="49"/>
      <c r="B1719" s="50"/>
      <c r="C1719" s="51"/>
      <c r="D1719" s="49"/>
      <c r="E1719" s="52"/>
      <c r="F1719" s="52"/>
      <c r="G1719" s="52"/>
      <c r="H1719" s="52"/>
      <c r="I1719" s="52"/>
    </row>
    <row r="1720" spans="1:9" s="53" customFormat="1">
      <c r="A1720" s="49"/>
      <c r="B1720" s="50"/>
      <c r="C1720" s="51"/>
      <c r="D1720" s="49"/>
      <c r="E1720" s="52"/>
      <c r="F1720" s="52"/>
      <c r="G1720" s="52"/>
      <c r="H1720" s="52"/>
      <c r="I1720" s="52"/>
    </row>
    <row r="1721" spans="1:9" s="53" customFormat="1">
      <c r="A1721" s="49"/>
      <c r="B1721" s="50"/>
      <c r="C1721" s="51"/>
      <c r="D1721" s="49"/>
      <c r="E1721" s="52"/>
      <c r="F1721" s="52"/>
      <c r="G1721" s="52"/>
      <c r="H1721" s="52"/>
      <c r="I1721" s="52"/>
    </row>
    <row r="1722" spans="1:9" s="53" customFormat="1">
      <c r="A1722" s="49"/>
      <c r="B1722" s="50"/>
      <c r="C1722" s="51"/>
      <c r="D1722" s="49"/>
      <c r="E1722" s="52"/>
      <c r="F1722" s="52"/>
      <c r="G1722" s="52"/>
      <c r="H1722" s="52"/>
      <c r="I1722" s="52"/>
    </row>
    <row r="1723" spans="1:9" s="53" customFormat="1">
      <c r="A1723" s="49"/>
      <c r="B1723" s="50"/>
      <c r="C1723" s="51"/>
      <c r="D1723" s="49"/>
      <c r="E1723" s="52"/>
      <c r="F1723" s="52"/>
      <c r="G1723" s="52"/>
      <c r="H1723" s="52"/>
      <c r="I1723" s="52"/>
    </row>
    <row r="1724" spans="1:9" s="53" customFormat="1">
      <c r="A1724" s="49"/>
      <c r="B1724" s="50"/>
      <c r="C1724" s="51"/>
      <c r="D1724" s="49"/>
      <c r="E1724" s="52"/>
      <c r="F1724" s="52"/>
      <c r="G1724" s="52"/>
      <c r="H1724" s="52"/>
      <c r="I1724" s="52"/>
    </row>
    <row r="1725" spans="1:9" s="53" customFormat="1">
      <c r="A1725" s="49"/>
      <c r="B1725" s="50"/>
      <c r="C1725" s="51"/>
      <c r="D1725" s="49"/>
      <c r="E1725" s="52"/>
      <c r="F1725" s="52"/>
      <c r="G1725" s="52"/>
      <c r="H1725" s="52"/>
      <c r="I1725" s="52"/>
    </row>
    <row r="1726" spans="1:9" s="53" customFormat="1">
      <c r="A1726" s="49"/>
      <c r="B1726" s="50"/>
      <c r="C1726" s="51"/>
      <c r="D1726" s="49"/>
      <c r="E1726" s="52"/>
      <c r="F1726" s="52"/>
      <c r="G1726" s="52"/>
      <c r="H1726" s="52"/>
      <c r="I1726" s="52"/>
    </row>
    <row r="1727" spans="1:9" s="53" customFormat="1">
      <c r="A1727" s="49"/>
      <c r="B1727" s="50"/>
      <c r="C1727" s="51"/>
      <c r="D1727" s="49"/>
      <c r="E1727" s="52"/>
      <c r="F1727" s="52"/>
      <c r="G1727" s="52"/>
      <c r="H1727" s="52"/>
      <c r="I1727" s="52"/>
    </row>
    <row r="1728" spans="1:9" s="53" customFormat="1">
      <c r="A1728" s="49"/>
      <c r="B1728" s="50"/>
      <c r="C1728" s="51"/>
      <c r="D1728" s="49"/>
      <c r="E1728" s="52"/>
      <c r="F1728" s="52"/>
      <c r="G1728" s="52"/>
      <c r="H1728" s="52"/>
      <c r="I1728" s="52"/>
    </row>
    <row r="1729" spans="1:9" s="53" customFormat="1">
      <c r="A1729" s="49"/>
      <c r="B1729" s="50"/>
      <c r="C1729" s="51"/>
      <c r="D1729" s="49"/>
      <c r="E1729" s="52"/>
      <c r="F1729" s="52"/>
      <c r="G1729" s="52"/>
      <c r="H1729" s="52"/>
      <c r="I1729" s="52"/>
    </row>
    <row r="1730" spans="1:9" s="53" customFormat="1">
      <c r="A1730" s="49"/>
      <c r="B1730" s="50"/>
      <c r="C1730" s="51"/>
      <c r="D1730" s="49"/>
      <c r="E1730" s="52"/>
      <c r="F1730" s="52"/>
      <c r="G1730" s="52"/>
      <c r="H1730" s="52"/>
      <c r="I1730" s="52"/>
    </row>
    <row r="1731" spans="1:9" s="53" customFormat="1">
      <c r="A1731" s="49"/>
      <c r="B1731" s="50"/>
      <c r="C1731" s="51"/>
      <c r="D1731" s="49"/>
      <c r="E1731" s="52"/>
      <c r="F1731" s="52"/>
      <c r="G1731" s="52"/>
      <c r="H1731" s="52"/>
      <c r="I1731" s="52"/>
    </row>
    <row r="1732" spans="1:9" s="53" customFormat="1">
      <c r="A1732" s="49"/>
      <c r="B1732" s="50"/>
      <c r="C1732" s="51"/>
      <c r="D1732" s="49"/>
      <c r="E1732" s="52"/>
      <c r="F1732" s="52"/>
      <c r="G1732" s="52"/>
      <c r="H1732" s="52"/>
      <c r="I1732" s="52"/>
    </row>
    <row r="1733" spans="1:9" s="53" customFormat="1">
      <c r="A1733" s="49"/>
      <c r="B1733" s="50"/>
      <c r="C1733" s="51"/>
      <c r="D1733" s="49"/>
      <c r="E1733" s="52"/>
      <c r="F1733" s="52"/>
      <c r="G1733" s="52"/>
      <c r="H1733" s="52"/>
      <c r="I1733" s="52"/>
    </row>
    <row r="1734" spans="1:9" s="53" customFormat="1">
      <c r="A1734" s="49"/>
      <c r="B1734" s="50"/>
      <c r="C1734" s="51"/>
      <c r="D1734" s="49"/>
      <c r="E1734" s="52"/>
      <c r="F1734" s="52"/>
      <c r="G1734" s="52"/>
      <c r="H1734" s="52"/>
      <c r="I1734" s="52"/>
    </row>
    <row r="1735" spans="1:9" s="53" customFormat="1">
      <c r="A1735" s="49"/>
      <c r="B1735" s="50"/>
      <c r="C1735" s="51"/>
      <c r="D1735" s="49"/>
      <c r="E1735" s="52"/>
      <c r="F1735" s="52"/>
      <c r="G1735" s="52"/>
      <c r="H1735" s="52"/>
      <c r="I1735" s="52"/>
    </row>
    <row r="1736" spans="1:9" s="53" customFormat="1">
      <c r="A1736" s="49"/>
      <c r="B1736" s="50"/>
      <c r="C1736" s="51"/>
      <c r="D1736" s="49"/>
      <c r="E1736" s="52"/>
      <c r="F1736" s="52"/>
      <c r="G1736" s="52"/>
      <c r="H1736" s="52"/>
      <c r="I1736" s="52"/>
    </row>
    <row r="1737" spans="1:9" s="53" customFormat="1">
      <c r="A1737" s="49"/>
      <c r="B1737" s="50"/>
      <c r="C1737" s="51"/>
      <c r="D1737" s="49"/>
      <c r="E1737" s="52"/>
      <c r="F1737" s="52"/>
      <c r="G1737" s="52"/>
      <c r="H1737" s="52"/>
      <c r="I1737" s="52"/>
    </row>
    <row r="1738" spans="1:9" s="53" customFormat="1">
      <c r="A1738" s="49"/>
      <c r="B1738" s="50"/>
      <c r="C1738" s="51"/>
      <c r="D1738" s="49"/>
      <c r="E1738" s="52"/>
      <c r="F1738" s="52"/>
      <c r="G1738" s="52"/>
      <c r="H1738" s="52"/>
      <c r="I1738" s="52"/>
    </row>
    <row r="1739" spans="1:9" s="53" customFormat="1">
      <c r="A1739" s="49"/>
      <c r="B1739" s="50"/>
      <c r="C1739" s="51"/>
      <c r="D1739" s="49"/>
      <c r="E1739" s="52"/>
      <c r="F1739" s="52"/>
      <c r="G1739" s="52"/>
      <c r="H1739" s="52"/>
      <c r="I1739" s="52"/>
    </row>
    <row r="1740" spans="1:9" s="53" customFormat="1">
      <c r="A1740" s="49"/>
      <c r="B1740" s="50"/>
      <c r="C1740" s="51"/>
      <c r="D1740" s="49"/>
      <c r="E1740" s="52"/>
      <c r="F1740" s="52"/>
      <c r="G1740" s="52"/>
      <c r="H1740" s="52"/>
      <c r="I1740" s="52"/>
    </row>
    <row r="1741" spans="1:9" s="53" customFormat="1">
      <c r="A1741" s="49"/>
      <c r="B1741" s="50"/>
      <c r="C1741" s="51"/>
      <c r="D1741" s="49"/>
      <c r="E1741" s="52"/>
      <c r="F1741" s="52"/>
      <c r="G1741" s="52"/>
      <c r="H1741" s="52"/>
      <c r="I1741" s="52"/>
    </row>
    <row r="1742" spans="1:9" s="53" customFormat="1">
      <c r="A1742" s="49"/>
      <c r="B1742" s="50"/>
      <c r="C1742" s="51"/>
      <c r="D1742" s="49"/>
      <c r="E1742" s="52"/>
      <c r="F1742" s="52"/>
      <c r="G1742" s="52"/>
      <c r="H1742" s="52"/>
      <c r="I1742" s="52"/>
    </row>
    <row r="1743" spans="1:9" s="53" customFormat="1">
      <c r="A1743" s="49"/>
      <c r="B1743" s="50"/>
      <c r="C1743" s="51"/>
      <c r="D1743" s="49"/>
      <c r="E1743" s="52"/>
      <c r="F1743" s="52"/>
      <c r="G1743" s="52"/>
      <c r="H1743" s="52"/>
      <c r="I1743" s="52"/>
    </row>
    <row r="1744" spans="1:9" s="53" customFormat="1">
      <c r="A1744" s="49"/>
      <c r="B1744" s="50"/>
      <c r="C1744" s="51"/>
      <c r="D1744" s="49"/>
      <c r="E1744" s="52"/>
      <c r="F1744" s="52"/>
      <c r="G1744" s="52"/>
      <c r="H1744" s="52"/>
      <c r="I1744" s="52"/>
    </row>
    <row r="1745" spans="1:9" s="53" customFormat="1">
      <c r="A1745" s="49"/>
      <c r="B1745" s="50"/>
      <c r="C1745" s="51"/>
      <c r="D1745" s="49"/>
      <c r="E1745" s="52"/>
      <c r="F1745" s="52"/>
      <c r="G1745" s="52"/>
      <c r="H1745" s="52"/>
      <c r="I1745" s="52"/>
    </row>
    <row r="1746" spans="1:9" s="53" customFormat="1">
      <c r="A1746" s="49"/>
      <c r="B1746" s="50"/>
      <c r="C1746" s="51"/>
      <c r="D1746" s="49"/>
      <c r="E1746" s="52"/>
      <c r="F1746" s="52"/>
      <c r="G1746" s="52"/>
      <c r="H1746" s="52"/>
      <c r="I1746" s="52"/>
    </row>
    <row r="1747" spans="1:9" s="53" customFormat="1">
      <c r="A1747" s="49"/>
      <c r="B1747" s="50"/>
      <c r="C1747" s="51"/>
      <c r="D1747" s="49"/>
      <c r="E1747" s="52"/>
      <c r="F1747" s="52"/>
      <c r="G1747" s="52"/>
      <c r="H1747" s="52"/>
      <c r="I1747" s="52"/>
    </row>
    <row r="1748" spans="1:9" s="53" customFormat="1">
      <c r="A1748" s="49"/>
      <c r="B1748" s="50"/>
      <c r="C1748" s="51"/>
      <c r="D1748" s="49"/>
      <c r="E1748" s="52"/>
      <c r="F1748" s="52"/>
      <c r="G1748" s="52"/>
      <c r="H1748" s="52"/>
      <c r="I1748" s="52"/>
    </row>
    <row r="1749" spans="1:9" s="53" customFormat="1">
      <c r="A1749" s="49"/>
      <c r="B1749" s="50"/>
      <c r="C1749" s="51"/>
      <c r="D1749" s="49"/>
      <c r="E1749" s="52"/>
      <c r="F1749" s="52"/>
      <c r="G1749" s="52"/>
      <c r="H1749" s="52"/>
      <c r="I1749" s="52"/>
    </row>
    <row r="1750" spans="1:9" s="53" customFormat="1">
      <c r="A1750" s="49"/>
      <c r="B1750" s="50"/>
      <c r="C1750" s="51"/>
      <c r="D1750" s="49"/>
      <c r="E1750" s="52"/>
      <c r="F1750" s="52"/>
      <c r="G1750" s="52"/>
      <c r="H1750" s="52"/>
      <c r="I1750" s="52"/>
    </row>
    <row r="1751" spans="1:9" s="53" customFormat="1">
      <c r="A1751" s="49"/>
      <c r="B1751" s="50"/>
      <c r="C1751" s="51"/>
      <c r="D1751" s="49"/>
      <c r="E1751" s="52"/>
      <c r="F1751" s="52"/>
      <c r="G1751" s="52"/>
      <c r="H1751" s="52"/>
      <c r="I1751" s="52"/>
    </row>
    <row r="1752" spans="1:9" s="53" customFormat="1">
      <c r="A1752" s="49"/>
      <c r="B1752" s="50"/>
      <c r="C1752" s="51"/>
      <c r="D1752" s="49"/>
      <c r="E1752" s="52"/>
      <c r="F1752" s="52"/>
      <c r="G1752" s="52"/>
      <c r="H1752" s="52"/>
      <c r="I1752" s="52"/>
    </row>
    <row r="1753" spans="1:9" s="53" customFormat="1">
      <c r="A1753" s="49"/>
      <c r="B1753" s="50"/>
      <c r="C1753" s="51"/>
      <c r="D1753" s="49"/>
      <c r="E1753" s="52"/>
      <c r="F1753" s="52"/>
      <c r="G1753" s="52"/>
      <c r="H1753" s="52"/>
      <c r="I1753" s="52"/>
    </row>
    <row r="1754" spans="1:9" s="53" customFormat="1">
      <c r="A1754" s="49"/>
      <c r="B1754" s="50"/>
      <c r="C1754" s="51"/>
      <c r="D1754" s="49"/>
      <c r="E1754" s="52"/>
      <c r="F1754" s="52"/>
      <c r="G1754" s="52"/>
      <c r="H1754" s="52"/>
      <c r="I1754" s="52"/>
    </row>
    <row r="1755" spans="1:9" s="53" customFormat="1">
      <c r="A1755" s="49"/>
      <c r="B1755" s="50"/>
      <c r="C1755" s="51"/>
      <c r="D1755" s="49"/>
      <c r="E1755" s="52"/>
      <c r="F1755" s="52"/>
      <c r="G1755" s="52"/>
      <c r="H1755" s="52"/>
      <c r="I1755" s="52"/>
    </row>
    <row r="1756" spans="1:9" s="53" customFormat="1">
      <c r="A1756" s="49"/>
      <c r="B1756" s="50"/>
      <c r="C1756" s="51"/>
      <c r="D1756" s="49"/>
      <c r="E1756" s="52"/>
      <c r="F1756" s="52"/>
      <c r="G1756" s="52"/>
      <c r="H1756" s="52"/>
      <c r="I1756" s="52"/>
    </row>
    <row r="1757" spans="1:9" s="53" customFormat="1">
      <c r="A1757" s="49"/>
      <c r="B1757" s="50"/>
      <c r="C1757" s="51"/>
      <c r="D1757" s="49"/>
      <c r="E1757" s="52"/>
      <c r="F1757" s="52"/>
      <c r="G1757" s="52"/>
      <c r="H1757" s="52"/>
      <c r="I1757" s="52"/>
    </row>
    <row r="1758" spans="1:9" s="53" customFormat="1">
      <c r="A1758" s="49"/>
      <c r="B1758" s="50"/>
      <c r="C1758" s="51"/>
      <c r="D1758" s="49"/>
      <c r="E1758" s="52"/>
      <c r="F1758" s="52"/>
      <c r="G1758" s="52"/>
      <c r="H1758" s="52"/>
      <c r="I1758" s="52"/>
    </row>
    <row r="1759" spans="1:9" s="53" customFormat="1">
      <c r="A1759" s="49"/>
      <c r="B1759" s="50"/>
      <c r="C1759" s="51"/>
      <c r="D1759" s="49"/>
      <c r="E1759" s="52"/>
      <c r="F1759" s="52"/>
      <c r="G1759" s="52"/>
      <c r="H1759" s="52"/>
      <c r="I1759" s="52"/>
    </row>
    <row r="1760" spans="1:9" s="53" customFormat="1">
      <c r="A1760" s="49"/>
      <c r="B1760" s="50"/>
      <c r="C1760" s="51"/>
      <c r="D1760" s="49"/>
      <c r="E1760" s="52"/>
      <c r="F1760" s="52"/>
      <c r="G1760" s="52"/>
      <c r="H1760" s="52"/>
      <c r="I1760" s="52"/>
    </row>
    <row r="1761" spans="1:9" s="53" customFormat="1">
      <c r="A1761" s="49"/>
      <c r="B1761" s="50"/>
      <c r="C1761" s="51"/>
      <c r="D1761" s="49"/>
      <c r="E1761" s="52"/>
      <c r="F1761" s="52"/>
      <c r="G1761" s="52"/>
      <c r="H1761" s="52"/>
      <c r="I1761" s="52"/>
    </row>
    <row r="1762" spans="1:9" s="53" customFormat="1">
      <c r="A1762" s="49"/>
      <c r="B1762" s="50"/>
      <c r="C1762" s="51"/>
      <c r="D1762" s="49"/>
      <c r="E1762" s="52"/>
      <c r="F1762" s="52"/>
      <c r="G1762" s="52"/>
      <c r="H1762" s="52"/>
      <c r="I1762" s="52"/>
    </row>
    <row r="1763" spans="1:9" s="53" customFormat="1">
      <c r="A1763" s="49"/>
      <c r="B1763" s="50"/>
      <c r="C1763" s="51"/>
      <c r="D1763" s="49"/>
      <c r="E1763" s="52"/>
      <c r="F1763" s="52"/>
      <c r="G1763" s="52"/>
      <c r="H1763" s="52"/>
      <c r="I1763" s="52"/>
    </row>
    <row r="1764" spans="1:9" s="53" customFormat="1">
      <c r="A1764" s="49"/>
      <c r="B1764" s="50"/>
      <c r="C1764" s="51"/>
      <c r="D1764" s="49"/>
      <c r="E1764" s="52"/>
      <c r="F1764" s="52"/>
      <c r="G1764" s="52"/>
      <c r="H1764" s="52"/>
      <c r="I1764" s="52"/>
    </row>
    <row r="1765" spans="1:9" s="53" customFormat="1">
      <c r="A1765" s="49"/>
      <c r="B1765" s="50"/>
      <c r="C1765" s="51"/>
      <c r="D1765" s="49"/>
      <c r="E1765" s="52"/>
      <c r="F1765" s="52"/>
      <c r="G1765" s="52"/>
      <c r="H1765" s="52"/>
      <c r="I1765" s="52"/>
    </row>
    <row r="1766" spans="1:9" s="53" customFormat="1">
      <c r="A1766" s="49"/>
      <c r="B1766" s="50"/>
      <c r="C1766" s="51"/>
      <c r="D1766" s="49"/>
      <c r="E1766" s="52"/>
      <c r="F1766" s="52"/>
      <c r="G1766" s="52"/>
      <c r="H1766" s="52"/>
      <c r="I1766" s="52"/>
    </row>
    <row r="1767" spans="1:9" s="53" customFormat="1">
      <c r="A1767" s="49"/>
      <c r="B1767" s="50"/>
      <c r="C1767" s="51"/>
      <c r="D1767" s="49"/>
      <c r="E1767" s="52"/>
      <c r="F1767" s="52"/>
      <c r="G1767" s="52"/>
      <c r="H1767" s="52"/>
      <c r="I1767" s="52"/>
    </row>
    <row r="1768" spans="1:9" s="53" customFormat="1">
      <c r="A1768" s="49"/>
      <c r="B1768" s="50"/>
      <c r="C1768" s="51"/>
      <c r="D1768" s="49"/>
      <c r="E1768" s="52"/>
      <c r="F1768" s="52"/>
      <c r="G1768" s="52"/>
      <c r="H1768" s="52"/>
      <c r="I1768" s="52"/>
    </row>
    <row r="1769" spans="1:9" s="53" customFormat="1">
      <c r="A1769" s="49"/>
      <c r="B1769" s="50"/>
      <c r="C1769" s="51"/>
      <c r="D1769" s="49"/>
      <c r="E1769" s="52"/>
      <c r="F1769" s="52"/>
      <c r="G1769" s="52"/>
      <c r="H1769" s="52"/>
      <c r="I1769" s="52"/>
    </row>
    <row r="1770" spans="1:9" s="53" customFormat="1">
      <c r="A1770" s="49"/>
      <c r="B1770" s="50"/>
      <c r="C1770" s="51"/>
      <c r="D1770" s="49"/>
      <c r="E1770" s="52"/>
      <c r="F1770" s="52"/>
      <c r="G1770" s="52"/>
      <c r="H1770" s="52"/>
      <c r="I1770" s="52"/>
    </row>
    <row r="1771" spans="1:9" s="53" customFormat="1">
      <c r="A1771" s="49"/>
      <c r="B1771" s="50"/>
      <c r="C1771" s="51"/>
      <c r="D1771" s="49"/>
      <c r="E1771" s="52"/>
      <c r="F1771" s="52"/>
      <c r="G1771" s="52"/>
      <c r="H1771" s="52"/>
      <c r="I1771" s="52"/>
    </row>
    <row r="1772" spans="1:9" s="53" customFormat="1">
      <c r="A1772" s="49"/>
      <c r="B1772" s="50"/>
      <c r="C1772" s="51"/>
      <c r="D1772" s="49"/>
      <c r="E1772" s="52"/>
      <c r="F1772" s="52"/>
      <c r="G1772" s="52"/>
      <c r="H1772" s="52"/>
      <c r="I1772" s="52"/>
    </row>
    <row r="1773" spans="1:9" s="53" customFormat="1">
      <c r="A1773" s="49"/>
      <c r="B1773" s="50"/>
      <c r="C1773" s="51"/>
      <c r="D1773" s="49"/>
      <c r="E1773" s="52"/>
      <c r="F1773" s="52"/>
      <c r="G1773" s="52"/>
      <c r="H1773" s="52"/>
      <c r="I1773" s="52"/>
    </row>
    <row r="1774" spans="1:9" s="53" customFormat="1">
      <c r="A1774" s="49"/>
      <c r="B1774" s="50"/>
      <c r="C1774" s="51"/>
      <c r="D1774" s="49"/>
      <c r="E1774" s="52"/>
      <c r="F1774" s="52"/>
      <c r="G1774" s="52"/>
      <c r="H1774" s="52"/>
      <c r="I1774" s="52"/>
    </row>
    <row r="1775" spans="1:9" s="53" customFormat="1">
      <c r="A1775" s="49"/>
      <c r="B1775" s="50"/>
      <c r="C1775" s="51"/>
      <c r="D1775" s="49"/>
      <c r="E1775" s="52"/>
      <c r="F1775" s="52"/>
      <c r="G1775" s="52"/>
      <c r="H1775" s="52"/>
      <c r="I1775" s="52"/>
    </row>
    <row r="1776" spans="1:9" s="53" customFormat="1">
      <c r="A1776" s="49"/>
      <c r="B1776" s="50"/>
      <c r="C1776" s="51"/>
      <c r="D1776" s="49"/>
      <c r="E1776" s="52"/>
      <c r="F1776" s="52"/>
      <c r="G1776" s="52"/>
      <c r="H1776" s="52"/>
      <c r="I1776" s="52"/>
    </row>
    <row r="1777" spans="1:9" s="53" customFormat="1">
      <c r="A1777" s="49"/>
      <c r="B1777" s="50"/>
      <c r="C1777" s="51"/>
      <c r="D1777" s="49"/>
      <c r="E1777" s="52"/>
      <c r="F1777" s="52"/>
      <c r="G1777" s="52"/>
      <c r="H1777" s="52"/>
      <c r="I1777" s="52"/>
    </row>
    <row r="1778" spans="1:9" s="53" customFormat="1">
      <c r="A1778" s="49"/>
      <c r="B1778" s="50"/>
      <c r="C1778" s="51"/>
      <c r="D1778" s="49"/>
      <c r="E1778" s="52"/>
      <c r="F1778" s="52"/>
      <c r="G1778" s="52"/>
      <c r="H1778" s="52"/>
      <c r="I1778" s="52"/>
    </row>
    <row r="1779" spans="1:9" s="53" customFormat="1">
      <c r="A1779" s="49"/>
      <c r="B1779" s="50"/>
      <c r="C1779" s="51"/>
      <c r="D1779" s="49"/>
      <c r="E1779" s="52"/>
      <c r="F1779" s="52"/>
      <c r="G1779" s="52"/>
      <c r="H1779" s="52"/>
      <c r="I1779" s="52"/>
    </row>
    <row r="1780" spans="1:9" s="53" customFormat="1">
      <c r="A1780" s="49"/>
      <c r="B1780" s="50"/>
      <c r="C1780" s="51"/>
      <c r="D1780" s="49"/>
      <c r="E1780" s="52"/>
      <c r="F1780" s="52"/>
      <c r="G1780" s="52"/>
      <c r="H1780" s="52"/>
      <c r="I1780" s="52"/>
    </row>
    <row r="1781" spans="1:9" s="53" customFormat="1">
      <c r="A1781" s="49"/>
      <c r="B1781" s="50"/>
      <c r="C1781" s="51"/>
      <c r="D1781" s="49"/>
      <c r="E1781" s="52"/>
      <c r="F1781" s="52"/>
      <c r="G1781" s="52"/>
      <c r="H1781" s="52"/>
      <c r="I1781" s="52"/>
    </row>
    <row r="1782" spans="1:9" s="53" customFormat="1">
      <c r="A1782" s="49"/>
      <c r="B1782" s="50"/>
      <c r="C1782" s="51"/>
      <c r="D1782" s="49"/>
      <c r="E1782" s="52"/>
      <c r="F1782" s="52"/>
      <c r="G1782" s="52"/>
      <c r="H1782" s="52"/>
      <c r="I1782" s="52"/>
    </row>
    <row r="1783" spans="1:9" s="53" customFormat="1">
      <c r="A1783" s="49"/>
      <c r="B1783" s="50"/>
      <c r="C1783" s="51"/>
      <c r="D1783" s="49"/>
      <c r="E1783" s="52"/>
      <c r="F1783" s="52"/>
      <c r="G1783" s="52"/>
      <c r="H1783" s="52"/>
      <c r="I1783" s="52"/>
    </row>
    <row r="1784" spans="1:9" s="53" customFormat="1">
      <c r="A1784" s="49"/>
      <c r="B1784" s="50"/>
      <c r="C1784" s="51"/>
      <c r="D1784" s="49"/>
      <c r="E1784" s="52"/>
      <c r="F1784" s="52"/>
      <c r="G1784" s="52"/>
      <c r="H1784" s="52"/>
      <c r="I1784" s="52"/>
    </row>
    <row r="1785" spans="1:9" s="53" customFormat="1">
      <c r="A1785" s="49"/>
      <c r="B1785" s="50"/>
      <c r="C1785" s="51"/>
      <c r="D1785" s="49"/>
      <c r="E1785" s="52"/>
      <c r="F1785" s="52"/>
      <c r="G1785" s="52"/>
      <c r="H1785" s="52"/>
      <c r="I1785" s="52"/>
    </row>
    <row r="1786" spans="1:9" s="53" customFormat="1">
      <c r="A1786" s="49"/>
      <c r="B1786" s="50"/>
      <c r="C1786" s="51"/>
      <c r="D1786" s="49"/>
      <c r="E1786" s="52"/>
      <c r="F1786" s="52"/>
      <c r="G1786" s="52"/>
      <c r="H1786" s="52"/>
      <c r="I1786" s="52"/>
    </row>
    <row r="1787" spans="1:9" s="53" customFormat="1">
      <c r="A1787" s="49"/>
      <c r="B1787" s="50"/>
      <c r="C1787" s="51"/>
      <c r="D1787" s="49"/>
      <c r="E1787" s="52"/>
      <c r="F1787" s="52"/>
      <c r="G1787" s="52"/>
      <c r="H1787" s="52"/>
      <c r="I1787" s="52"/>
    </row>
    <row r="1788" spans="1:9" s="53" customFormat="1">
      <c r="A1788" s="49"/>
      <c r="B1788" s="50"/>
      <c r="C1788" s="51"/>
      <c r="D1788" s="49"/>
      <c r="E1788" s="52"/>
      <c r="F1788" s="52"/>
      <c r="G1788" s="52"/>
      <c r="H1788" s="52"/>
      <c r="I1788" s="52"/>
    </row>
    <row r="1789" spans="1:9" s="53" customFormat="1">
      <c r="A1789" s="49"/>
      <c r="B1789" s="50"/>
      <c r="C1789" s="51"/>
      <c r="D1789" s="49"/>
      <c r="E1789" s="52"/>
      <c r="F1789" s="52"/>
      <c r="G1789" s="52"/>
      <c r="H1789" s="52"/>
      <c r="I1789" s="52"/>
    </row>
    <row r="1790" spans="1:9" s="53" customFormat="1">
      <c r="A1790" s="49"/>
      <c r="B1790" s="50"/>
      <c r="C1790" s="51"/>
      <c r="D1790" s="49"/>
      <c r="E1790" s="52"/>
      <c r="F1790" s="52"/>
      <c r="G1790" s="52"/>
      <c r="H1790" s="52"/>
      <c r="I1790" s="52"/>
    </row>
    <row r="1791" spans="1:9" s="53" customFormat="1">
      <c r="A1791" s="49"/>
      <c r="B1791" s="50"/>
      <c r="C1791" s="51"/>
      <c r="D1791" s="49"/>
      <c r="E1791" s="52"/>
      <c r="F1791" s="52"/>
      <c r="G1791" s="52"/>
      <c r="H1791" s="52"/>
      <c r="I1791" s="52"/>
    </row>
    <row r="1792" spans="1:9" s="53" customFormat="1">
      <c r="A1792" s="49"/>
      <c r="B1792" s="50"/>
      <c r="C1792" s="51"/>
      <c r="D1792" s="49"/>
      <c r="E1792" s="52"/>
      <c r="F1792" s="52"/>
      <c r="G1792" s="52"/>
      <c r="H1792" s="52"/>
      <c r="I1792" s="52"/>
    </row>
    <row r="1793" spans="1:9" s="53" customFormat="1">
      <c r="A1793" s="49"/>
      <c r="B1793" s="50"/>
      <c r="C1793" s="51"/>
      <c r="D1793" s="49"/>
      <c r="E1793" s="52"/>
      <c r="F1793" s="52"/>
      <c r="G1793" s="52"/>
      <c r="H1793" s="52"/>
      <c r="I1793" s="52"/>
    </row>
    <row r="1794" spans="1:9" s="53" customFormat="1">
      <c r="A1794" s="49"/>
      <c r="B1794" s="50"/>
      <c r="C1794" s="51"/>
      <c r="D1794" s="49"/>
      <c r="E1794" s="52"/>
      <c r="F1794" s="52"/>
      <c r="G1794" s="52"/>
      <c r="H1794" s="52"/>
      <c r="I1794" s="52"/>
    </row>
    <row r="1795" spans="1:9" s="53" customFormat="1">
      <c r="A1795" s="49"/>
      <c r="B1795" s="50"/>
      <c r="C1795" s="51"/>
      <c r="D1795" s="49"/>
      <c r="E1795" s="52"/>
      <c r="F1795" s="52"/>
      <c r="G1795" s="52"/>
      <c r="H1795" s="52"/>
      <c r="I1795" s="52"/>
    </row>
    <row r="1796" spans="1:9" s="53" customFormat="1">
      <c r="A1796" s="49"/>
      <c r="B1796" s="50"/>
      <c r="C1796" s="51"/>
      <c r="D1796" s="49"/>
      <c r="E1796" s="52"/>
      <c r="F1796" s="52"/>
      <c r="G1796" s="52"/>
      <c r="H1796" s="52"/>
      <c r="I1796" s="52"/>
    </row>
    <row r="1797" spans="1:9" s="53" customFormat="1">
      <c r="A1797" s="49"/>
      <c r="B1797" s="50"/>
      <c r="C1797" s="51"/>
      <c r="D1797" s="49"/>
      <c r="E1797" s="52"/>
      <c r="F1797" s="52"/>
      <c r="G1797" s="52"/>
      <c r="H1797" s="52"/>
      <c r="I1797" s="52"/>
    </row>
    <row r="1798" spans="1:9" s="53" customFormat="1">
      <c r="A1798" s="49"/>
      <c r="B1798" s="50"/>
      <c r="C1798" s="51"/>
      <c r="D1798" s="49"/>
      <c r="E1798" s="52"/>
      <c r="F1798" s="52"/>
      <c r="G1798" s="52"/>
      <c r="H1798" s="52"/>
      <c r="I1798" s="52"/>
    </row>
    <row r="1799" spans="1:9" s="53" customFormat="1">
      <c r="A1799" s="49"/>
      <c r="B1799" s="50"/>
      <c r="C1799" s="51"/>
      <c r="D1799" s="49"/>
      <c r="E1799" s="52"/>
      <c r="F1799" s="52"/>
      <c r="G1799" s="52"/>
      <c r="H1799" s="52"/>
      <c r="I1799" s="52"/>
    </row>
    <row r="1800" spans="1:9" s="53" customFormat="1">
      <c r="A1800" s="49"/>
      <c r="B1800" s="50"/>
      <c r="C1800" s="51"/>
      <c r="D1800" s="49"/>
      <c r="E1800" s="52"/>
      <c r="F1800" s="52"/>
      <c r="G1800" s="52"/>
      <c r="H1800" s="52"/>
      <c r="I1800" s="52"/>
    </row>
    <row r="1801" spans="1:9" s="53" customFormat="1">
      <c r="A1801" s="49"/>
      <c r="B1801" s="50"/>
      <c r="C1801" s="51"/>
      <c r="D1801" s="49"/>
      <c r="E1801" s="52"/>
      <c r="F1801" s="52"/>
      <c r="G1801" s="52"/>
      <c r="H1801" s="52"/>
      <c r="I1801" s="52"/>
    </row>
    <row r="1802" spans="1:9" s="53" customFormat="1">
      <c r="A1802" s="49"/>
      <c r="B1802" s="50"/>
      <c r="C1802" s="51"/>
      <c r="D1802" s="49"/>
      <c r="E1802" s="52"/>
      <c r="F1802" s="52"/>
      <c r="G1802" s="52"/>
      <c r="H1802" s="52"/>
      <c r="I1802" s="52"/>
    </row>
    <row r="1803" spans="1:9" s="53" customFormat="1">
      <c r="A1803" s="49"/>
      <c r="B1803" s="50"/>
      <c r="C1803" s="51"/>
      <c r="D1803" s="49"/>
      <c r="E1803" s="52"/>
      <c r="F1803" s="52"/>
      <c r="G1803" s="52"/>
      <c r="H1803" s="52"/>
      <c r="I1803" s="52"/>
    </row>
    <row r="1804" spans="1:9" s="53" customFormat="1">
      <c r="A1804" s="49"/>
      <c r="B1804" s="50"/>
      <c r="C1804" s="51"/>
      <c r="D1804" s="49"/>
      <c r="E1804" s="52"/>
      <c r="F1804" s="52"/>
      <c r="G1804" s="52"/>
      <c r="H1804" s="52"/>
      <c r="I1804" s="52"/>
    </row>
    <row r="1805" spans="1:9" s="53" customFormat="1">
      <c r="A1805" s="49"/>
      <c r="B1805" s="50"/>
      <c r="C1805" s="51"/>
      <c r="D1805" s="49"/>
      <c r="E1805" s="52"/>
      <c r="F1805" s="52"/>
      <c r="G1805" s="52"/>
      <c r="H1805" s="52"/>
      <c r="I1805" s="52"/>
    </row>
    <row r="1806" spans="1:9" s="53" customFormat="1">
      <c r="A1806" s="49"/>
      <c r="B1806" s="50"/>
      <c r="C1806" s="51"/>
      <c r="D1806" s="49"/>
      <c r="E1806" s="52"/>
      <c r="F1806" s="52"/>
      <c r="G1806" s="52"/>
      <c r="H1806" s="52"/>
      <c r="I1806" s="52"/>
    </row>
    <row r="1807" spans="1:9" s="53" customFormat="1">
      <c r="A1807" s="49"/>
      <c r="B1807" s="50"/>
      <c r="C1807" s="51"/>
      <c r="D1807" s="49"/>
      <c r="E1807" s="52"/>
      <c r="F1807" s="52"/>
      <c r="G1807" s="52"/>
      <c r="H1807" s="52"/>
      <c r="I1807" s="52"/>
    </row>
    <row r="1808" spans="1:9" s="53" customFormat="1">
      <c r="A1808" s="49"/>
      <c r="B1808" s="50"/>
      <c r="C1808" s="51"/>
      <c r="D1808" s="49"/>
      <c r="E1808" s="52"/>
      <c r="F1808" s="52"/>
      <c r="G1808" s="52"/>
      <c r="H1808" s="52"/>
      <c r="I1808" s="52"/>
    </row>
    <row r="1809" spans="1:9" s="53" customFormat="1">
      <c r="A1809" s="49"/>
      <c r="B1809" s="50"/>
      <c r="C1809" s="51"/>
      <c r="D1809" s="49"/>
      <c r="E1809" s="52"/>
      <c r="F1809" s="52"/>
      <c r="G1809" s="52"/>
      <c r="H1809" s="52"/>
      <c r="I1809" s="52"/>
    </row>
    <row r="1810" spans="1:9" s="53" customFormat="1">
      <c r="A1810" s="49"/>
      <c r="B1810" s="50"/>
      <c r="C1810" s="51"/>
      <c r="D1810" s="49"/>
      <c r="E1810" s="52"/>
      <c r="F1810" s="52"/>
      <c r="G1810" s="52"/>
      <c r="H1810" s="52"/>
      <c r="I1810" s="52"/>
    </row>
    <row r="1811" spans="1:9" s="53" customFormat="1">
      <c r="A1811" s="49"/>
      <c r="B1811" s="50"/>
      <c r="C1811" s="51"/>
      <c r="D1811" s="49"/>
      <c r="E1811" s="52"/>
      <c r="F1811" s="52"/>
      <c r="G1811" s="52"/>
      <c r="H1811" s="52"/>
      <c r="I1811" s="52"/>
    </row>
    <row r="1812" spans="1:9" s="53" customFormat="1">
      <c r="A1812" s="49"/>
      <c r="B1812" s="50"/>
      <c r="C1812" s="51"/>
      <c r="D1812" s="49"/>
      <c r="E1812" s="52"/>
      <c r="F1812" s="52"/>
      <c r="G1812" s="52"/>
      <c r="H1812" s="52"/>
      <c r="I1812" s="52"/>
    </row>
    <row r="1813" spans="1:9" s="53" customFormat="1">
      <c r="A1813" s="49"/>
      <c r="B1813" s="50"/>
      <c r="C1813" s="51"/>
      <c r="D1813" s="49"/>
      <c r="E1813" s="52"/>
      <c r="F1813" s="52"/>
      <c r="G1813" s="52"/>
      <c r="H1813" s="52"/>
      <c r="I1813" s="52"/>
    </row>
    <row r="1814" spans="1:9" s="53" customFormat="1">
      <c r="A1814" s="49"/>
      <c r="B1814" s="50"/>
      <c r="C1814" s="51"/>
      <c r="D1814" s="49"/>
      <c r="E1814" s="52"/>
      <c r="F1814" s="52"/>
      <c r="G1814" s="52"/>
      <c r="H1814" s="52"/>
      <c r="I1814" s="52"/>
    </row>
    <row r="1815" spans="1:9" s="53" customFormat="1">
      <c r="A1815" s="49"/>
      <c r="B1815" s="50"/>
      <c r="C1815" s="51"/>
      <c r="D1815" s="49"/>
      <c r="E1815" s="52"/>
      <c r="F1815" s="52"/>
      <c r="G1815" s="52"/>
      <c r="H1815" s="52"/>
      <c r="I1815" s="52"/>
    </row>
    <row r="1816" spans="1:9" s="53" customFormat="1">
      <c r="A1816" s="49"/>
      <c r="B1816" s="50"/>
      <c r="C1816" s="51"/>
      <c r="D1816" s="49"/>
      <c r="E1816" s="52"/>
      <c r="F1816" s="52"/>
      <c r="G1816" s="52"/>
      <c r="H1816" s="52"/>
      <c r="I1816" s="52"/>
    </row>
    <row r="1817" spans="1:9" s="53" customFormat="1">
      <c r="A1817" s="49"/>
      <c r="B1817" s="50"/>
      <c r="C1817" s="51"/>
      <c r="D1817" s="49"/>
      <c r="E1817" s="52"/>
      <c r="F1817" s="52"/>
      <c r="G1817" s="52"/>
      <c r="H1817" s="52"/>
      <c r="I1817" s="52"/>
    </row>
    <row r="1818" spans="1:9" s="53" customFormat="1">
      <c r="A1818" s="49"/>
      <c r="B1818" s="50"/>
      <c r="C1818" s="51"/>
      <c r="D1818" s="49"/>
      <c r="E1818" s="52"/>
      <c r="F1818" s="52"/>
      <c r="G1818" s="52"/>
      <c r="H1818" s="52"/>
      <c r="I1818" s="52"/>
    </row>
    <row r="1819" spans="1:9" s="53" customFormat="1">
      <c r="A1819" s="49"/>
      <c r="B1819" s="50"/>
      <c r="C1819" s="51"/>
      <c r="D1819" s="49"/>
      <c r="E1819" s="52"/>
      <c r="F1819" s="52"/>
      <c r="G1819" s="52"/>
      <c r="H1819" s="52"/>
      <c r="I1819" s="52"/>
    </row>
    <row r="1820" spans="1:9" s="53" customFormat="1">
      <c r="A1820" s="49"/>
      <c r="B1820" s="50"/>
      <c r="C1820" s="51"/>
      <c r="D1820" s="49"/>
      <c r="E1820" s="52"/>
      <c r="F1820" s="52"/>
      <c r="G1820" s="52"/>
      <c r="H1820" s="52"/>
      <c r="I1820" s="52"/>
    </row>
    <row r="1821" spans="1:9" s="53" customFormat="1">
      <c r="A1821" s="49"/>
      <c r="B1821" s="50"/>
      <c r="C1821" s="51"/>
      <c r="D1821" s="49"/>
      <c r="E1821" s="52"/>
      <c r="F1821" s="52"/>
      <c r="G1821" s="52"/>
      <c r="H1821" s="52"/>
      <c r="I1821" s="52"/>
    </row>
    <row r="1822" spans="1:9" s="53" customFormat="1">
      <c r="A1822" s="49"/>
      <c r="B1822" s="50"/>
      <c r="C1822" s="51"/>
      <c r="D1822" s="49"/>
      <c r="E1822" s="52"/>
      <c r="F1822" s="52"/>
      <c r="G1822" s="52"/>
      <c r="H1822" s="52"/>
      <c r="I1822" s="52"/>
    </row>
    <row r="1823" spans="1:9" s="53" customFormat="1">
      <c r="A1823" s="49"/>
      <c r="B1823" s="50"/>
      <c r="C1823" s="51"/>
      <c r="D1823" s="49"/>
      <c r="E1823" s="52"/>
      <c r="F1823" s="52"/>
      <c r="G1823" s="52"/>
      <c r="H1823" s="52"/>
      <c r="I1823" s="52"/>
    </row>
    <row r="1824" spans="1:9" s="53" customFormat="1">
      <c r="A1824" s="49"/>
      <c r="B1824" s="50"/>
      <c r="C1824" s="51"/>
      <c r="D1824" s="49"/>
      <c r="E1824" s="52"/>
      <c r="F1824" s="52"/>
      <c r="G1824" s="52"/>
      <c r="H1824" s="52"/>
      <c r="I1824" s="52"/>
    </row>
    <row r="1825" spans="1:9" s="53" customFormat="1">
      <c r="A1825" s="49"/>
      <c r="B1825" s="50"/>
      <c r="C1825" s="51"/>
      <c r="D1825" s="49"/>
      <c r="E1825" s="52"/>
      <c r="F1825" s="52"/>
      <c r="G1825" s="52"/>
      <c r="H1825" s="52"/>
      <c r="I1825" s="52"/>
    </row>
    <row r="1826" spans="1:9" s="53" customFormat="1">
      <c r="A1826" s="49"/>
      <c r="B1826" s="50"/>
      <c r="C1826" s="51"/>
      <c r="D1826" s="49"/>
      <c r="E1826" s="52"/>
      <c r="F1826" s="52"/>
      <c r="G1826" s="52"/>
      <c r="H1826" s="52"/>
      <c r="I1826" s="52"/>
    </row>
    <row r="1827" spans="1:9" s="53" customFormat="1">
      <c r="A1827" s="49"/>
      <c r="B1827" s="50"/>
      <c r="C1827" s="51"/>
      <c r="D1827" s="49"/>
      <c r="E1827" s="52"/>
      <c r="F1827" s="52"/>
      <c r="G1827" s="52"/>
      <c r="H1827" s="52"/>
      <c r="I1827" s="52"/>
    </row>
    <row r="1828" spans="1:9" s="53" customFormat="1">
      <c r="A1828" s="49"/>
      <c r="B1828" s="50"/>
      <c r="C1828" s="51"/>
      <c r="D1828" s="49"/>
      <c r="E1828" s="52"/>
      <c r="F1828" s="52"/>
      <c r="G1828" s="52"/>
      <c r="H1828" s="52"/>
      <c r="I1828" s="52"/>
    </row>
    <row r="1829" spans="1:9" s="53" customFormat="1">
      <c r="A1829" s="49"/>
      <c r="B1829" s="50"/>
      <c r="C1829" s="51"/>
      <c r="D1829" s="49"/>
      <c r="E1829" s="52"/>
      <c r="F1829" s="52"/>
      <c r="G1829" s="52"/>
      <c r="H1829" s="52"/>
      <c r="I1829" s="52"/>
    </row>
    <row r="1830" spans="1:9" s="53" customFormat="1">
      <c r="A1830" s="49"/>
      <c r="B1830" s="50"/>
      <c r="C1830" s="51"/>
      <c r="D1830" s="49"/>
      <c r="E1830" s="52"/>
      <c r="F1830" s="52"/>
      <c r="G1830" s="52"/>
      <c r="H1830" s="52"/>
      <c r="I1830" s="52"/>
    </row>
    <row r="1831" spans="1:9" s="53" customFormat="1">
      <c r="A1831" s="49"/>
      <c r="B1831" s="50"/>
      <c r="C1831" s="51"/>
      <c r="D1831" s="49"/>
      <c r="E1831" s="52"/>
      <c r="F1831" s="52"/>
      <c r="G1831" s="52"/>
      <c r="H1831" s="52"/>
      <c r="I1831" s="52"/>
    </row>
    <row r="1832" spans="1:9" s="53" customFormat="1">
      <c r="A1832" s="49"/>
      <c r="B1832" s="50"/>
      <c r="C1832" s="51"/>
      <c r="D1832" s="49"/>
      <c r="E1832" s="52"/>
      <c r="F1832" s="52"/>
      <c r="G1832" s="52"/>
      <c r="H1832" s="52"/>
      <c r="I1832" s="52"/>
    </row>
    <row r="1833" spans="1:9" s="53" customFormat="1">
      <c r="A1833" s="49"/>
      <c r="B1833" s="50"/>
      <c r="C1833" s="51"/>
      <c r="D1833" s="49"/>
      <c r="E1833" s="52"/>
      <c r="F1833" s="52"/>
      <c r="G1833" s="52"/>
      <c r="H1833" s="52"/>
      <c r="I1833" s="52"/>
    </row>
    <row r="1834" spans="1:9" s="53" customFormat="1">
      <c r="A1834" s="49"/>
      <c r="B1834" s="50"/>
      <c r="C1834" s="51"/>
      <c r="D1834" s="49"/>
      <c r="E1834" s="52"/>
      <c r="F1834" s="52"/>
      <c r="G1834" s="52"/>
      <c r="H1834" s="52"/>
      <c r="I1834" s="52"/>
    </row>
    <row r="1835" spans="1:9" s="53" customFormat="1">
      <c r="A1835" s="49"/>
      <c r="B1835" s="50"/>
      <c r="C1835" s="51"/>
      <c r="D1835" s="49"/>
      <c r="E1835" s="52"/>
      <c r="F1835" s="52"/>
      <c r="G1835" s="52"/>
      <c r="H1835" s="52"/>
      <c r="I1835" s="52"/>
    </row>
    <row r="1836" spans="1:9" s="53" customFormat="1">
      <c r="A1836" s="49"/>
      <c r="B1836" s="50"/>
      <c r="C1836" s="51"/>
      <c r="D1836" s="49"/>
      <c r="E1836" s="52"/>
      <c r="F1836" s="52"/>
      <c r="G1836" s="52"/>
      <c r="H1836" s="52"/>
      <c r="I1836" s="52"/>
    </row>
    <row r="1837" spans="1:9" s="53" customFormat="1">
      <c r="A1837" s="49"/>
      <c r="B1837" s="50"/>
      <c r="C1837" s="51"/>
      <c r="D1837" s="49"/>
      <c r="E1837" s="52"/>
      <c r="F1837" s="52"/>
      <c r="G1837" s="52"/>
      <c r="H1837" s="52"/>
      <c r="I1837" s="52"/>
    </row>
    <row r="1838" spans="1:9" s="53" customFormat="1">
      <c r="A1838" s="49"/>
      <c r="B1838" s="50"/>
      <c r="C1838" s="51"/>
      <c r="D1838" s="49"/>
      <c r="E1838" s="52"/>
      <c r="F1838" s="52"/>
      <c r="G1838" s="52"/>
      <c r="H1838" s="52"/>
      <c r="I1838" s="52"/>
    </row>
    <row r="1839" spans="1:9" s="53" customFormat="1">
      <c r="A1839" s="49"/>
      <c r="B1839" s="50"/>
      <c r="C1839" s="51"/>
      <c r="D1839" s="49"/>
      <c r="E1839" s="52"/>
      <c r="F1839" s="52"/>
      <c r="G1839" s="52"/>
      <c r="H1839" s="52"/>
      <c r="I1839" s="52"/>
    </row>
    <row r="1840" spans="1:9" s="53" customFormat="1">
      <c r="A1840" s="49"/>
      <c r="B1840" s="50"/>
      <c r="C1840" s="51"/>
      <c r="D1840" s="49"/>
      <c r="E1840" s="52"/>
      <c r="F1840" s="52"/>
      <c r="G1840" s="52"/>
      <c r="H1840" s="52"/>
      <c r="I1840" s="52"/>
    </row>
    <row r="1841" spans="1:9" s="53" customFormat="1">
      <c r="A1841" s="49"/>
      <c r="B1841" s="50"/>
      <c r="C1841" s="51"/>
      <c r="D1841" s="49"/>
      <c r="E1841" s="52"/>
      <c r="F1841" s="52"/>
      <c r="G1841" s="52"/>
      <c r="H1841" s="52"/>
      <c r="I1841" s="52"/>
    </row>
    <row r="1842" spans="1:9" s="53" customFormat="1">
      <c r="A1842" s="49"/>
      <c r="B1842" s="50"/>
      <c r="C1842" s="51"/>
      <c r="D1842" s="49"/>
      <c r="E1842" s="52"/>
      <c r="F1842" s="52"/>
      <c r="G1842" s="52"/>
      <c r="H1842" s="52"/>
      <c r="I1842" s="52"/>
    </row>
    <row r="1843" spans="1:9" s="53" customFormat="1">
      <c r="A1843" s="49"/>
      <c r="B1843" s="50"/>
      <c r="C1843" s="51"/>
      <c r="D1843" s="49"/>
      <c r="E1843" s="52"/>
      <c r="F1843" s="52"/>
      <c r="G1843" s="52"/>
      <c r="H1843" s="52"/>
      <c r="I1843" s="52"/>
    </row>
    <row r="1844" spans="1:9" s="53" customFormat="1">
      <c r="A1844" s="49"/>
      <c r="B1844" s="50"/>
      <c r="C1844" s="51"/>
      <c r="D1844" s="49"/>
      <c r="E1844" s="52"/>
      <c r="F1844" s="52"/>
      <c r="G1844" s="52"/>
      <c r="H1844" s="52"/>
      <c r="I1844" s="52"/>
    </row>
    <row r="1845" spans="1:9" s="53" customFormat="1">
      <c r="A1845" s="49"/>
      <c r="B1845" s="50"/>
      <c r="C1845" s="51"/>
      <c r="D1845" s="49"/>
      <c r="E1845" s="52"/>
      <c r="F1845" s="52"/>
      <c r="G1845" s="52"/>
      <c r="H1845" s="52"/>
      <c r="I1845" s="52"/>
    </row>
    <row r="1846" spans="1:9" s="53" customFormat="1">
      <c r="A1846" s="49"/>
      <c r="B1846" s="50"/>
      <c r="C1846" s="51"/>
      <c r="D1846" s="49"/>
      <c r="E1846" s="52"/>
      <c r="F1846" s="52"/>
      <c r="G1846" s="52"/>
      <c r="H1846" s="52"/>
      <c r="I1846" s="52"/>
    </row>
    <row r="1847" spans="1:9" s="53" customFormat="1">
      <c r="A1847" s="49"/>
      <c r="B1847" s="50"/>
      <c r="C1847" s="51"/>
      <c r="D1847" s="49"/>
      <c r="E1847" s="52"/>
      <c r="F1847" s="52"/>
      <c r="G1847" s="52"/>
      <c r="H1847" s="52"/>
      <c r="I1847" s="52"/>
    </row>
    <row r="1848" spans="1:9" s="53" customFormat="1">
      <c r="A1848" s="49"/>
      <c r="B1848" s="50"/>
      <c r="C1848" s="51"/>
      <c r="D1848" s="49"/>
      <c r="E1848" s="52"/>
      <c r="F1848" s="52"/>
      <c r="G1848" s="52"/>
      <c r="H1848" s="52"/>
      <c r="I1848" s="52"/>
    </row>
    <row r="1849" spans="1:9" s="53" customFormat="1">
      <c r="A1849" s="49"/>
      <c r="B1849" s="50"/>
      <c r="C1849" s="51"/>
      <c r="D1849" s="49"/>
      <c r="E1849" s="52"/>
      <c r="F1849" s="52"/>
      <c r="G1849" s="52"/>
      <c r="H1849" s="52"/>
      <c r="I1849" s="52"/>
    </row>
    <row r="1850" spans="1:9" s="53" customFormat="1">
      <c r="A1850" s="49"/>
      <c r="B1850" s="50"/>
      <c r="C1850" s="51"/>
      <c r="D1850" s="49"/>
      <c r="E1850" s="52"/>
      <c r="F1850" s="52"/>
      <c r="G1850" s="52"/>
      <c r="H1850" s="52"/>
      <c r="I1850" s="52"/>
    </row>
    <row r="1851" spans="1:9" s="53" customFormat="1">
      <c r="A1851" s="49"/>
      <c r="B1851" s="50"/>
      <c r="C1851" s="51"/>
      <c r="D1851" s="49"/>
      <c r="E1851" s="52"/>
      <c r="F1851" s="52"/>
      <c r="G1851" s="52"/>
      <c r="H1851" s="52"/>
      <c r="I1851" s="52"/>
    </row>
    <row r="1852" spans="1:9" s="53" customFormat="1">
      <c r="A1852" s="49"/>
      <c r="B1852" s="50"/>
      <c r="C1852" s="51"/>
      <c r="D1852" s="49"/>
      <c r="E1852" s="52"/>
      <c r="F1852" s="52"/>
      <c r="G1852" s="52"/>
      <c r="H1852" s="52"/>
      <c r="I1852" s="52"/>
    </row>
    <row r="1853" spans="1:9" s="53" customFormat="1">
      <c r="A1853" s="49"/>
      <c r="B1853" s="50"/>
      <c r="C1853" s="51"/>
      <c r="D1853" s="49"/>
      <c r="E1853" s="52"/>
      <c r="F1853" s="52"/>
      <c r="G1853" s="52"/>
      <c r="H1853" s="52"/>
      <c r="I1853" s="52"/>
    </row>
    <row r="1854" spans="1:9" s="53" customFormat="1">
      <c r="A1854" s="49"/>
      <c r="B1854" s="50"/>
      <c r="C1854" s="51"/>
      <c r="D1854" s="49"/>
      <c r="E1854" s="52"/>
      <c r="F1854" s="52"/>
      <c r="G1854" s="52"/>
      <c r="H1854" s="52"/>
      <c r="I1854" s="52"/>
    </row>
    <row r="1855" spans="1:9" s="53" customFormat="1">
      <c r="A1855" s="49"/>
      <c r="B1855" s="50"/>
      <c r="C1855" s="51"/>
      <c r="D1855" s="49"/>
      <c r="E1855" s="52"/>
      <c r="F1855" s="52"/>
      <c r="G1855" s="52"/>
      <c r="H1855" s="52"/>
      <c r="I1855" s="52"/>
    </row>
    <row r="1856" spans="1:9" s="53" customFormat="1">
      <c r="A1856" s="49"/>
      <c r="B1856" s="50"/>
      <c r="C1856" s="51"/>
      <c r="D1856" s="49"/>
      <c r="E1856" s="52"/>
      <c r="F1856" s="52"/>
      <c r="G1856" s="52"/>
      <c r="H1856" s="52"/>
      <c r="I1856" s="52"/>
    </row>
    <row r="1857" spans="1:9" s="53" customFormat="1">
      <c r="A1857" s="49"/>
      <c r="B1857" s="50"/>
      <c r="C1857" s="51"/>
      <c r="D1857" s="49"/>
      <c r="E1857" s="52"/>
      <c r="F1857" s="52"/>
      <c r="G1857" s="52"/>
      <c r="H1857" s="52"/>
      <c r="I1857" s="52"/>
    </row>
    <row r="1858" spans="1:9" s="53" customFormat="1">
      <c r="A1858" s="49"/>
      <c r="B1858" s="50"/>
      <c r="C1858" s="51"/>
      <c r="D1858" s="49"/>
      <c r="E1858" s="52"/>
      <c r="F1858" s="52"/>
      <c r="G1858" s="52"/>
      <c r="H1858" s="52"/>
      <c r="I1858" s="52"/>
    </row>
    <row r="1859" spans="1:9" s="53" customFormat="1">
      <c r="A1859" s="49"/>
      <c r="B1859" s="50"/>
      <c r="C1859" s="51"/>
      <c r="D1859" s="49"/>
      <c r="E1859" s="52"/>
      <c r="F1859" s="52"/>
      <c r="G1859" s="52"/>
      <c r="H1859" s="52"/>
      <c r="I1859" s="52"/>
    </row>
    <row r="1860" spans="1:9" s="53" customFormat="1">
      <c r="A1860" s="49"/>
      <c r="B1860" s="50"/>
      <c r="C1860" s="51"/>
      <c r="D1860" s="49"/>
      <c r="E1860" s="52"/>
      <c r="F1860" s="52"/>
      <c r="G1860" s="52"/>
      <c r="H1860" s="52"/>
      <c r="I1860" s="52"/>
    </row>
    <row r="1861" spans="1:9" s="53" customFormat="1">
      <c r="A1861" s="49"/>
      <c r="B1861" s="50"/>
      <c r="C1861" s="51"/>
      <c r="D1861" s="49"/>
      <c r="E1861" s="52"/>
      <c r="F1861" s="52"/>
      <c r="G1861" s="52"/>
      <c r="H1861" s="52"/>
      <c r="I1861" s="52"/>
    </row>
    <row r="1862" spans="1:9" s="53" customFormat="1">
      <c r="A1862" s="49"/>
      <c r="B1862" s="50"/>
      <c r="C1862" s="51"/>
      <c r="D1862" s="49"/>
      <c r="E1862" s="52"/>
      <c r="F1862" s="52"/>
      <c r="G1862" s="52"/>
      <c r="H1862" s="52"/>
      <c r="I1862" s="52"/>
    </row>
    <row r="1863" spans="1:9" s="53" customFormat="1">
      <c r="A1863" s="49"/>
      <c r="B1863" s="50"/>
      <c r="C1863" s="51"/>
      <c r="D1863" s="49"/>
      <c r="E1863" s="52"/>
      <c r="F1863" s="52"/>
      <c r="G1863" s="52"/>
      <c r="H1863" s="52"/>
      <c r="I1863" s="52"/>
    </row>
    <row r="1864" spans="1:9" s="53" customFormat="1">
      <c r="A1864" s="49"/>
      <c r="B1864" s="50"/>
      <c r="C1864" s="51"/>
      <c r="D1864" s="49"/>
      <c r="E1864" s="52"/>
      <c r="F1864" s="52"/>
      <c r="G1864" s="52"/>
      <c r="H1864" s="52"/>
      <c r="I1864" s="52"/>
    </row>
    <row r="1865" spans="1:9" s="53" customFormat="1">
      <c r="A1865" s="49"/>
      <c r="B1865" s="50"/>
      <c r="C1865" s="51"/>
      <c r="D1865" s="49"/>
      <c r="E1865" s="52"/>
      <c r="F1865" s="52"/>
      <c r="G1865" s="52"/>
      <c r="H1865" s="52"/>
      <c r="I1865" s="52"/>
    </row>
    <row r="1866" spans="1:9" s="53" customFormat="1">
      <c r="A1866" s="49"/>
      <c r="B1866" s="50"/>
      <c r="C1866" s="51"/>
      <c r="D1866" s="49"/>
      <c r="E1866" s="52"/>
      <c r="F1866" s="52"/>
      <c r="G1866" s="52"/>
      <c r="H1866" s="52"/>
      <c r="I1866" s="52"/>
    </row>
    <row r="1867" spans="1:9" s="53" customFormat="1">
      <c r="A1867" s="49"/>
      <c r="B1867" s="50"/>
      <c r="C1867" s="51"/>
      <c r="D1867" s="49"/>
      <c r="E1867" s="52"/>
      <c r="F1867" s="52"/>
      <c r="G1867" s="52"/>
      <c r="H1867" s="52"/>
      <c r="I1867" s="52"/>
    </row>
    <row r="1868" spans="1:9" s="53" customFormat="1">
      <c r="A1868" s="49"/>
      <c r="B1868" s="50"/>
      <c r="C1868" s="51"/>
      <c r="D1868" s="49"/>
      <c r="E1868" s="52"/>
      <c r="F1868" s="52"/>
      <c r="G1868" s="52"/>
      <c r="H1868" s="52"/>
      <c r="I1868" s="52"/>
    </row>
    <row r="1869" spans="1:9" s="53" customFormat="1">
      <c r="A1869" s="49"/>
      <c r="B1869" s="50"/>
      <c r="C1869" s="51"/>
      <c r="D1869" s="49"/>
      <c r="E1869" s="52"/>
      <c r="F1869" s="52"/>
      <c r="G1869" s="52"/>
      <c r="H1869" s="52"/>
      <c r="I1869" s="52"/>
    </row>
    <row r="1870" spans="1:9" s="53" customFormat="1">
      <c r="A1870" s="49"/>
      <c r="B1870" s="50"/>
      <c r="C1870" s="51"/>
      <c r="D1870" s="49"/>
      <c r="E1870" s="52"/>
      <c r="F1870" s="52"/>
      <c r="G1870" s="52"/>
      <c r="H1870" s="52"/>
      <c r="I1870" s="52"/>
    </row>
    <row r="1871" spans="1:9" s="53" customFormat="1">
      <c r="A1871" s="49"/>
      <c r="B1871" s="50"/>
      <c r="C1871" s="51"/>
      <c r="D1871" s="49"/>
      <c r="E1871" s="52"/>
      <c r="F1871" s="52"/>
      <c r="G1871" s="52"/>
      <c r="H1871" s="52"/>
      <c r="I1871" s="52"/>
    </row>
    <row r="1872" spans="1:9" s="53" customFormat="1">
      <c r="A1872" s="49"/>
      <c r="B1872" s="50"/>
      <c r="C1872" s="51"/>
      <c r="D1872" s="49"/>
      <c r="E1872" s="52"/>
      <c r="F1872" s="52"/>
      <c r="G1872" s="52"/>
      <c r="H1872" s="52"/>
      <c r="I1872" s="52"/>
    </row>
    <row r="1873" spans="1:9" s="53" customFormat="1">
      <c r="A1873" s="49"/>
      <c r="B1873" s="50"/>
      <c r="C1873" s="51"/>
      <c r="D1873" s="49"/>
      <c r="E1873" s="52"/>
      <c r="F1873" s="52"/>
      <c r="G1873" s="52"/>
      <c r="H1873" s="52"/>
      <c r="I1873" s="52"/>
    </row>
    <row r="1874" spans="1:9" s="53" customFormat="1">
      <c r="A1874" s="49"/>
      <c r="B1874" s="50"/>
      <c r="C1874" s="51"/>
      <c r="D1874" s="49"/>
      <c r="E1874" s="52"/>
      <c r="F1874" s="52"/>
      <c r="G1874" s="52"/>
      <c r="H1874" s="52"/>
      <c r="I1874" s="52"/>
    </row>
    <row r="1875" spans="1:9" s="53" customFormat="1">
      <c r="A1875" s="49"/>
      <c r="B1875" s="50"/>
      <c r="C1875" s="51"/>
      <c r="D1875" s="49"/>
      <c r="E1875" s="52"/>
      <c r="F1875" s="52"/>
      <c r="G1875" s="52"/>
      <c r="H1875" s="52"/>
      <c r="I1875" s="52"/>
    </row>
    <row r="1876" spans="1:9" s="53" customFormat="1">
      <c r="A1876" s="49"/>
      <c r="B1876" s="50"/>
      <c r="C1876" s="51"/>
      <c r="D1876" s="49"/>
      <c r="E1876" s="52"/>
      <c r="F1876" s="52"/>
      <c r="G1876" s="52"/>
      <c r="H1876" s="52"/>
      <c r="I1876" s="52"/>
    </row>
    <row r="1877" spans="1:9" s="53" customFormat="1">
      <c r="A1877" s="49"/>
      <c r="B1877" s="50"/>
      <c r="C1877" s="51"/>
      <c r="D1877" s="49"/>
      <c r="E1877" s="52"/>
      <c r="F1877" s="52"/>
      <c r="G1877" s="52"/>
      <c r="H1877" s="52"/>
      <c r="I1877" s="52"/>
    </row>
    <row r="1878" spans="1:9" s="53" customFormat="1">
      <c r="A1878" s="49"/>
      <c r="B1878" s="50"/>
      <c r="C1878" s="51"/>
      <c r="D1878" s="49"/>
      <c r="E1878" s="52"/>
      <c r="F1878" s="52"/>
      <c r="G1878" s="52"/>
      <c r="H1878" s="52"/>
      <c r="I1878" s="52"/>
    </row>
    <row r="1879" spans="1:9" s="53" customFormat="1">
      <c r="A1879" s="49"/>
      <c r="B1879" s="50"/>
      <c r="C1879" s="51"/>
      <c r="D1879" s="49"/>
      <c r="E1879" s="52"/>
      <c r="F1879" s="52"/>
      <c r="G1879" s="52"/>
      <c r="H1879" s="52"/>
      <c r="I1879" s="52"/>
    </row>
    <row r="1880" spans="1:9" s="53" customFormat="1">
      <c r="A1880" s="49"/>
      <c r="B1880" s="50"/>
      <c r="C1880" s="51"/>
      <c r="D1880" s="49"/>
      <c r="E1880" s="52"/>
      <c r="F1880" s="52"/>
      <c r="G1880" s="52"/>
      <c r="H1880" s="52"/>
      <c r="I1880" s="52"/>
    </row>
    <row r="1881" spans="1:9" s="53" customFormat="1">
      <c r="A1881" s="49"/>
      <c r="B1881" s="50"/>
      <c r="C1881" s="51"/>
      <c r="D1881" s="49"/>
      <c r="E1881" s="52"/>
      <c r="F1881" s="52"/>
      <c r="G1881" s="52"/>
      <c r="H1881" s="52"/>
      <c r="I1881" s="52"/>
    </row>
    <row r="1882" spans="1:9" s="53" customFormat="1">
      <c r="A1882" s="49"/>
      <c r="B1882" s="50"/>
      <c r="C1882" s="51"/>
      <c r="D1882" s="49"/>
      <c r="E1882" s="52"/>
      <c r="F1882" s="52"/>
      <c r="G1882" s="52"/>
      <c r="H1882" s="52"/>
      <c r="I1882" s="52"/>
    </row>
    <row r="1883" spans="1:9" s="53" customFormat="1">
      <c r="A1883" s="49"/>
      <c r="B1883" s="50"/>
      <c r="C1883" s="51"/>
      <c r="D1883" s="49"/>
      <c r="E1883" s="52"/>
      <c r="F1883" s="52"/>
      <c r="G1883" s="52"/>
      <c r="H1883" s="52"/>
      <c r="I1883" s="52"/>
    </row>
    <row r="1884" spans="1:9" s="53" customFormat="1">
      <c r="A1884" s="49"/>
      <c r="B1884" s="50"/>
      <c r="C1884" s="51"/>
      <c r="D1884" s="49"/>
      <c r="E1884" s="52"/>
      <c r="F1884" s="52"/>
      <c r="G1884" s="52"/>
      <c r="H1884" s="52"/>
      <c r="I1884" s="52"/>
    </row>
    <row r="1885" spans="1:9" s="53" customFormat="1">
      <c r="A1885" s="49"/>
      <c r="B1885" s="50"/>
      <c r="C1885" s="51"/>
      <c r="D1885" s="49"/>
      <c r="E1885" s="52"/>
      <c r="F1885" s="52"/>
      <c r="G1885" s="52"/>
      <c r="H1885" s="52"/>
      <c r="I1885" s="52"/>
    </row>
    <row r="1886" spans="1:9" s="53" customFormat="1">
      <c r="A1886" s="49"/>
      <c r="B1886" s="50"/>
      <c r="C1886" s="51"/>
      <c r="D1886" s="49"/>
      <c r="E1886" s="52"/>
      <c r="F1886" s="52"/>
      <c r="G1886" s="52"/>
      <c r="H1886" s="52"/>
      <c r="I1886" s="52"/>
    </row>
    <row r="1887" spans="1:9" s="53" customFormat="1">
      <c r="A1887" s="49"/>
      <c r="B1887" s="50"/>
      <c r="C1887" s="51"/>
      <c r="D1887" s="49"/>
      <c r="E1887" s="52"/>
      <c r="F1887" s="52"/>
      <c r="G1887" s="52"/>
      <c r="H1887" s="52"/>
      <c r="I1887" s="52"/>
    </row>
    <row r="1888" spans="1:9" s="53" customFormat="1">
      <c r="A1888" s="49"/>
      <c r="B1888" s="50"/>
      <c r="C1888" s="51"/>
      <c r="D1888" s="49"/>
      <c r="E1888" s="52"/>
      <c r="F1888" s="52"/>
      <c r="G1888" s="52"/>
      <c r="H1888" s="52"/>
      <c r="I1888" s="52"/>
    </row>
    <row r="1889" spans="1:9" s="53" customFormat="1">
      <c r="A1889" s="49"/>
      <c r="B1889" s="50"/>
      <c r="C1889" s="51"/>
      <c r="D1889" s="49"/>
      <c r="E1889" s="52"/>
      <c r="F1889" s="52"/>
      <c r="G1889" s="52"/>
      <c r="H1889" s="52"/>
      <c r="I1889" s="52"/>
    </row>
    <row r="1890" spans="1:9" s="53" customFormat="1">
      <c r="A1890" s="49"/>
      <c r="B1890" s="50"/>
      <c r="C1890" s="51"/>
      <c r="D1890" s="49"/>
      <c r="E1890" s="52"/>
      <c r="F1890" s="52"/>
      <c r="G1890" s="52"/>
      <c r="H1890" s="52"/>
      <c r="I1890" s="52"/>
    </row>
    <row r="1891" spans="1:9" s="53" customFormat="1">
      <c r="A1891" s="49"/>
      <c r="B1891" s="50"/>
      <c r="C1891" s="51"/>
      <c r="D1891" s="49"/>
      <c r="E1891" s="52"/>
      <c r="F1891" s="52"/>
      <c r="G1891" s="52"/>
      <c r="H1891" s="52"/>
      <c r="I1891" s="52"/>
    </row>
    <row r="1892" spans="1:9" s="53" customFormat="1">
      <c r="A1892" s="49"/>
      <c r="B1892" s="50"/>
      <c r="C1892" s="51"/>
      <c r="D1892" s="49"/>
      <c r="E1892" s="52"/>
      <c r="F1892" s="52"/>
      <c r="G1892" s="52"/>
      <c r="H1892" s="52"/>
      <c r="I1892" s="52"/>
    </row>
    <row r="1893" spans="1:9" s="53" customFormat="1">
      <c r="A1893" s="49"/>
      <c r="B1893" s="50"/>
      <c r="C1893" s="51"/>
      <c r="D1893" s="49"/>
      <c r="E1893" s="52"/>
      <c r="F1893" s="52"/>
      <c r="G1893" s="52"/>
      <c r="H1893" s="52"/>
      <c r="I1893" s="52"/>
    </row>
    <row r="1894" spans="1:9" s="53" customFormat="1">
      <c r="A1894" s="49"/>
      <c r="B1894" s="50"/>
      <c r="C1894" s="51"/>
      <c r="D1894" s="49"/>
      <c r="E1894" s="52"/>
      <c r="F1894" s="52"/>
      <c r="G1894" s="52"/>
      <c r="H1894" s="52"/>
      <c r="I1894" s="52"/>
    </row>
    <row r="1895" spans="1:9" s="53" customFormat="1">
      <c r="A1895" s="49"/>
      <c r="B1895" s="50"/>
      <c r="C1895" s="51"/>
      <c r="D1895" s="49"/>
      <c r="E1895" s="52"/>
      <c r="F1895" s="52"/>
      <c r="G1895" s="52"/>
      <c r="H1895" s="52"/>
      <c r="I1895" s="52"/>
    </row>
    <row r="1896" spans="1:9" s="53" customFormat="1">
      <c r="A1896" s="49"/>
      <c r="B1896" s="50"/>
      <c r="C1896" s="51"/>
      <c r="D1896" s="49"/>
      <c r="E1896" s="52"/>
      <c r="F1896" s="52"/>
      <c r="G1896" s="52"/>
      <c r="H1896" s="52"/>
      <c r="I1896" s="52"/>
    </row>
    <row r="1897" spans="1:9" s="53" customFormat="1">
      <c r="A1897" s="49"/>
      <c r="B1897" s="50"/>
      <c r="C1897" s="51"/>
      <c r="D1897" s="49"/>
      <c r="E1897" s="52"/>
      <c r="F1897" s="52"/>
      <c r="G1897" s="52"/>
      <c r="H1897" s="52"/>
      <c r="I1897" s="52"/>
    </row>
    <row r="1898" spans="1:9" s="53" customFormat="1">
      <c r="A1898" s="49"/>
      <c r="B1898" s="50"/>
      <c r="C1898" s="51"/>
      <c r="D1898" s="49"/>
      <c r="E1898" s="52"/>
      <c r="F1898" s="52"/>
      <c r="G1898" s="52"/>
      <c r="H1898" s="52"/>
      <c r="I1898" s="52"/>
    </row>
    <row r="1899" spans="1:9" s="53" customFormat="1">
      <c r="A1899" s="49"/>
      <c r="B1899" s="50"/>
      <c r="C1899" s="51"/>
      <c r="D1899" s="49"/>
      <c r="E1899" s="52"/>
      <c r="F1899" s="52"/>
      <c r="G1899" s="52"/>
      <c r="H1899" s="52"/>
      <c r="I1899" s="52"/>
    </row>
    <row r="1900" spans="1:9" s="53" customFormat="1">
      <c r="A1900" s="49"/>
      <c r="B1900" s="50"/>
      <c r="C1900" s="51"/>
      <c r="D1900" s="49"/>
      <c r="E1900" s="52"/>
      <c r="F1900" s="52"/>
      <c r="G1900" s="52"/>
      <c r="H1900" s="52"/>
      <c r="I1900" s="52"/>
    </row>
    <row r="1901" spans="1:9" s="53" customFormat="1">
      <c r="A1901" s="49"/>
      <c r="B1901" s="50"/>
      <c r="C1901" s="51"/>
      <c r="D1901" s="49"/>
      <c r="E1901" s="52"/>
      <c r="F1901" s="52"/>
      <c r="G1901" s="52"/>
      <c r="H1901" s="52"/>
      <c r="I1901" s="52"/>
    </row>
    <row r="1902" spans="1:9" s="53" customFormat="1">
      <c r="A1902" s="49"/>
      <c r="B1902" s="50"/>
      <c r="C1902" s="51"/>
      <c r="D1902" s="49"/>
      <c r="E1902" s="52"/>
      <c r="F1902" s="52"/>
      <c r="G1902" s="52"/>
      <c r="H1902" s="52"/>
      <c r="I1902" s="52"/>
    </row>
    <row r="1903" spans="1:9" s="53" customFormat="1">
      <c r="A1903" s="49"/>
      <c r="B1903" s="50"/>
      <c r="C1903" s="51"/>
      <c r="D1903" s="49"/>
      <c r="E1903" s="52"/>
      <c r="F1903" s="52"/>
      <c r="G1903" s="52"/>
      <c r="H1903" s="52"/>
      <c r="I1903" s="52"/>
    </row>
    <row r="1904" spans="1:9" s="53" customFormat="1">
      <c r="A1904" s="49"/>
      <c r="B1904" s="50"/>
      <c r="C1904" s="51"/>
      <c r="D1904" s="49"/>
      <c r="E1904" s="52"/>
      <c r="F1904" s="52"/>
      <c r="G1904" s="52"/>
      <c r="H1904" s="52"/>
      <c r="I1904" s="52"/>
    </row>
    <row r="1905" spans="1:9" s="53" customFormat="1">
      <c r="A1905" s="49"/>
      <c r="B1905" s="50"/>
      <c r="C1905" s="51"/>
      <c r="D1905" s="49"/>
      <c r="E1905" s="52"/>
      <c r="F1905" s="52"/>
      <c r="G1905" s="52"/>
      <c r="H1905" s="52"/>
      <c r="I1905" s="52"/>
    </row>
    <row r="1906" spans="1:9" s="53" customFormat="1">
      <c r="A1906" s="49"/>
      <c r="B1906" s="50"/>
      <c r="C1906" s="51"/>
      <c r="D1906" s="49"/>
      <c r="E1906" s="52"/>
      <c r="F1906" s="52"/>
      <c r="G1906" s="52"/>
      <c r="H1906" s="52"/>
      <c r="I1906" s="52"/>
    </row>
    <row r="1907" spans="1:9" s="53" customFormat="1">
      <c r="A1907" s="49"/>
      <c r="B1907" s="50"/>
      <c r="C1907" s="51"/>
      <c r="D1907" s="49"/>
      <c r="E1907" s="52"/>
      <c r="F1907" s="52"/>
      <c r="G1907" s="52"/>
      <c r="H1907" s="52"/>
      <c r="I1907" s="52"/>
    </row>
    <row r="1908" spans="1:9" s="53" customFormat="1">
      <c r="A1908" s="49"/>
      <c r="B1908" s="50"/>
      <c r="C1908" s="51"/>
      <c r="D1908" s="49"/>
      <c r="E1908" s="52"/>
      <c r="F1908" s="52"/>
      <c r="G1908" s="52"/>
      <c r="H1908" s="52"/>
      <c r="I1908" s="52"/>
    </row>
    <row r="1909" spans="1:9" s="53" customFormat="1">
      <c r="A1909" s="49"/>
      <c r="B1909" s="50"/>
      <c r="C1909" s="51"/>
      <c r="D1909" s="49"/>
      <c r="E1909" s="52"/>
      <c r="F1909" s="52"/>
      <c r="G1909" s="52"/>
      <c r="H1909" s="52"/>
      <c r="I1909" s="52"/>
    </row>
    <row r="1910" spans="1:9" s="53" customFormat="1">
      <c r="A1910" s="49"/>
      <c r="B1910" s="50"/>
      <c r="C1910" s="51"/>
      <c r="D1910" s="49"/>
      <c r="E1910" s="52"/>
      <c r="F1910" s="52"/>
      <c r="G1910" s="52"/>
      <c r="H1910" s="52"/>
      <c r="I1910" s="52"/>
    </row>
    <row r="1911" spans="1:9" s="53" customFormat="1">
      <c r="A1911" s="49"/>
      <c r="B1911" s="50"/>
      <c r="C1911" s="51"/>
      <c r="D1911" s="49"/>
      <c r="E1911" s="52"/>
      <c r="F1911" s="52"/>
      <c r="G1911" s="52"/>
      <c r="H1911" s="52"/>
      <c r="I1911" s="52"/>
    </row>
    <row r="1912" spans="1:9" s="53" customFormat="1">
      <c r="A1912" s="49"/>
      <c r="B1912" s="50"/>
      <c r="C1912" s="51"/>
      <c r="D1912" s="49"/>
      <c r="E1912" s="52"/>
      <c r="F1912" s="52"/>
      <c r="G1912" s="52"/>
      <c r="H1912" s="52"/>
      <c r="I1912" s="52"/>
    </row>
    <row r="1913" spans="1:9" s="53" customFormat="1">
      <c r="A1913" s="49"/>
      <c r="B1913" s="50"/>
      <c r="C1913" s="51"/>
      <c r="D1913" s="49"/>
      <c r="E1913" s="52"/>
      <c r="F1913" s="52"/>
      <c r="G1913" s="52"/>
      <c r="H1913" s="52"/>
      <c r="I1913" s="52"/>
    </row>
    <row r="1914" spans="1:9" s="53" customFormat="1">
      <c r="A1914" s="49"/>
      <c r="B1914" s="50"/>
      <c r="C1914" s="51"/>
      <c r="D1914" s="49"/>
      <c r="E1914" s="52"/>
      <c r="F1914" s="52"/>
      <c r="G1914" s="52"/>
      <c r="H1914" s="52"/>
      <c r="I1914" s="52"/>
    </row>
    <row r="1915" spans="1:9" s="53" customFormat="1">
      <c r="A1915" s="49"/>
      <c r="B1915" s="50"/>
      <c r="C1915" s="51"/>
      <c r="D1915" s="49"/>
      <c r="E1915" s="52"/>
      <c r="F1915" s="52"/>
      <c r="G1915" s="52"/>
      <c r="H1915" s="52"/>
      <c r="I1915" s="52"/>
    </row>
    <row r="1916" spans="1:9" s="53" customFormat="1">
      <c r="A1916" s="49"/>
      <c r="B1916" s="50"/>
      <c r="C1916" s="51"/>
      <c r="D1916" s="49"/>
      <c r="E1916" s="52"/>
      <c r="F1916" s="52"/>
      <c r="G1916" s="52"/>
      <c r="H1916" s="52"/>
      <c r="I1916" s="52"/>
    </row>
    <row r="1917" spans="1:9" s="53" customFormat="1">
      <c r="A1917" s="49"/>
      <c r="B1917" s="50"/>
      <c r="C1917" s="51"/>
      <c r="D1917" s="49"/>
      <c r="E1917" s="52"/>
      <c r="F1917" s="52"/>
      <c r="G1917" s="52"/>
      <c r="H1917" s="52"/>
      <c r="I1917" s="52"/>
    </row>
    <row r="1918" spans="1:9" s="53" customFormat="1">
      <c r="A1918" s="49"/>
      <c r="B1918" s="50"/>
      <c r="C1918" s="51"/>
      <c r="D1918" s="49"/>
      <c r="E1918" s="52"/>
      <c r="F1918" s="52"/>
      <c r="G1918" s="52"/>
      <c r="H1918" s="52"/>
      <c r="I1918" s="52"/>
    </row>
    <row r="1919" spans="1:9" s="53" customFormat="1">
      <c r="A1919" s="49"/>
      <c r="B1919" s="50"/>
      <c r="C1919" s="51"/>
      <c r="D1919" s="49"/>
      <c r="E1919" s="52"/>
      <c r="F1919" s="52"/>
      <c r="G1919" s="52"/>
      <c r="H1919" s="52"/>
      <c r="I1919" s="52"/>
    </row>
    <row r="1920" spans="1:9" s="53" customFormat="1">
      <c r="A1920" s="49"/>
      <c r="B1920" s="50"/>
      <c r="C1920" s="51"/>
      <c r="D1920" s="49"/>
      <c r="E1920" s="52"/>
      <c r="F1920" s="52"/>
      <c r="G1920" s="52"/>
      <c r="H1920" s="52"/>
      <c r="I1920" s="52"/>
    </row>
    <row r="1921" spans="1:9" s="53" customFormat="1">
      <c r="A1921" s="49"/>
      <c r="B1921" s="50"/>
      <c r="C1921" s="51"/>
      <c r="D1921" s="49"/>
      <c r="E1921" s="52"/>
      <c r="F1921" s="52"/>
      <c r="G1921" s="52"/>
      <c r="H1921" s="52"/>
      <c r="I1921" s="52"/>
    </row>
    <row r="1922" spans="1:9" s="53" customFormat="1">
      <c r="A1922" s="49"/>
      <c r="B1922" s="50"/>
      <c r="C1922" s="51"/>
      <c r="D1922" s="49"/>
      <c r="E1922" s="52"/>
      <c r="F1922" s="52"/>
      <c r="G1922" s="52"/>
      <c r="H1922" s="52"/>
      <c r="I1922" s="52"/>
    </row>
    <row r="1923" spans="1:9" s="53" customFormat="1">
      <c r="A1923" s="49"/>
      <c r="B1923" s="50"/>
      <c r="C1923" s="51"/>
      <c r="D1923" s="49"/>
      <c r="E1923" s="52"/>
      <c r="F1923" s="52"/>
      <c r="G1923" s="52"/>
      <c r="H1923" s="52"/>
      <c r="I1923" s="52"/>
    </row>
    <row r="1924" spans="1:9" s="53" customFormat="1">
      <c r="A1924" s="49"/>
      <c r="B1924" s="50"/>
      <c r="C1924" s="51"/>
      <c r="D1924" s="49"/>
      <c r="E1924" s="52"/>
      <c r="F1924" s="52"/>
      <c r="G1924" s="52"/>
      <c r="H1924" s="52"/>
      <c r="I1924" s="52"/>
    </row>
    <row r="1925" spans="1:9" s="53" customFormat="1">
      <c r="A1925" s="49"/>
      <c r="B1925" s="50"/>
      <c r="C1925" s="51"/>
      <c r="D1925" s="49"/>
      <c r="E1925" s="52"/>
      <c r="F1925" s="52"/>
      <c r="G1925" s="52"/>
      <c r="H1925" s="52"/>
      <c r="I1925" s="52"/>
    </row>
    <row r="1926" spans="1:9" s="53" customFormat="1">
      <c r="A1926" s="49"/>
      <c r="B1926" s="50"/>
      <c r="C1926" s="51"/>
      <c r="D1926" s="49"/>
      <c r="E1926" s="52"/>
      <c r="F1926" s="52"/>
      <c r="G1926" s="52"/>
      <c r="H1926" s="52"/>
      <c r="I1926" s="52"/>
    </row>
    <row r="1927" spans="1:9" s="53" customFormat="1">
      <c r="A1927" s="49"/>
      <c r="B1927" s="50"/>
      <c r="C1927" s="51"/>
      <c r="D1927" s="49"/>
      <c r="E1927" s="52"/>
      <c r="F1927" s="52"/>
      <c r="G1927" s="52"/>
      <c r="H1927" s="52"/>
      <c r="I1927" s="52"/>
    </row>
    <row r="1928" spans="1:9" s="53" customFormat="1">
      <c r="A1928" s="49"/>
      <c r="B1928" s="50"/>
      <c r="C1928" s="51"/>
      <c r="D1928" s="49"/>
      <c r="E1928" s="52"/>
      <c r="F1928" s="52"/>
      <c r="G1928" s="52"/>
      <c r="H1928" s="52"/>
      <c r="I1928" s="52"/>
    </row>
    <row r="1929" spans="1:9" s="53" customFormat="1">
      <c r="A1929" s="49"/>
      <c r="B1929" s="50"/>
      <c r="C1929" s="51"/>
      <c r="D1929" s="49"/>
      <c r="E1929" s="52"/>
      <c r="F1929" s="52"/>
      <c r="G1929" s="52"/>
      <c r="H1929" s="52"/>
      <c r="I1929" s="52"/>
    </row>
    <row r="1930" spans="1:9" s="53" customFormat="1">
      <c r="A1930" s="49"/>
      <c r="B1930" s="50"/>
      <c r="C1930" s="51"/>
      <c r="D1930" s="49"/>
      <c r="E1930" s="52"/>
      <c r="F1930" s="52"/>
      <c r="G1930" s="52"/>
      <c r="H1930" s="52"/>
      <c r="I1930" s="52"/>
    </row>
    <row r="1931" spans="1:9" s="53" customFormat="1">
      <c r="A1931" s="49"/>
      <c r="B1931" s="50"/>
      <c r="C1931" s="51"/>
      <c r="D1931" s="49"/>
      <c r="E1931" s="52"/>
      <c r="F1931" s="52"/>
      <c r="G1931" s="52"/>
      <c r="H1931" s="52"/>
      <c r="I1931" s="52"/>
    </row>
    <row r="1932" spans="1:9" s="53" customFormat="1">
      <c r="A1932" s="49"/>
      <c r="B1932" s="50"/>
      <c r="C1932" s="51"/>
      <c r="D1932" s="49"/>
      <c r="E1932" s="52"/>
      <c r="F1932" s="52"/>
      <c r="G1932" s="52"/>
      <c r="H1932" s="52"/>
      <c r="I1932" s="52"/>
    </row>
    <row r="1933" spans="1:9" s="53" customFormat="1">
      <c r="A1933" s="49"/>
      <c r="B1933" s="50"/>
      <c r="C1933" s="51"/>
      <c r="D1933" s="49"/>
      <c r="E1933" s="52"/>
      <c r="F1933" s="52"/>
      <c r="G1933" s="52"/>
      <c r="H1933" s="52"/>
      <c r="I1933" s="52"/>
    </row>
    <row r="1934" spans="1:9" s="53" customFormat="1">
      <c r="A1934" s="49"/>
      <c r="B1934" s="50"/>
      <c r="C1934" s="51"/>
      <c r="D1934" s="49"/>
      <c r="E1934" s="52"/>
      <c r="F1934" s="52"/>
      <c r="G1934" s="52"/>
      <c r="H1934" s="52"/>
      <c r="I1934" s="52"/>
    </row>
    <row r="1935" spans="1:9" s="53" customFormat="1">
      <c r="A1935" s="49"/>
      <c r="B1935" s="50"/>
      <c r="C1935" s="51"/>
      <c r="D1935" s="49"/>
      <c r="E1935" s="52"/>
      <c r="F1935" s="52"/>
      <c r="G1935" s="52"/>
      <c r="H1935" s="52"/>
      <c r="I1935" s="52"/>
    </row>
    <row r="1936" spans="1:9" s="53" customFormat="1">
      <c r="A1936" s="49"/>
      <c r="B1936" s="50"/>
      <c r="C1936" s="51"/>
      <c r="D1936" s="49"/>
      <c r="E1936" s="52"/>
      <c r="F1936" s="52"/>
      <c r="G1936" s="52"/>
      <c r="H1936" s="52"/>
      <c r="I1936" s="52"/>
    </row>
    <row r="1937" spans="1:9" s="53" customFormat="1">
      <c r="A1937" s="49"/>
      <c r="B1937" s="50"/>
      <c r="C1937" s="51"/>
      <c r="D1937" s="49"/>
      <c r="E1937" s="52"/>
      <c r="F1937" s="52"/>
      <c r="G1937" s="52"/>
      <c r="H1937" s="52"/>
      <c r="I1937" s="52"/>
    </row>
    <row r="1938" spans="1:9" s="53" customFormat="1">
      <c r="A1938" s="49"/>
      <c r="B1938" s="50"/>
      <c r="C1938" s="51"/>
      <c r="D1938" s="49"/>
      <c r="E1938" s="52"/>
      <c r="F1938" s="52"/>
      <c r="G1938" s="52"/>
      <c r="H1938" s="52"/>
      <c r="I1938" s="52"/>
    </row>
    <row r="1939" spans="1:9" s="53" customFormat="1">
      <c r="A1939" s="49"/>
      <c r="B1939" s="50"/>
      <c r="C1939" s="51"/>
      <c r="D1939" s="49"/>
      <c r="E1939" s="52"/>
      <c r="F1939" s="52"/>
      <c r="G1939" s="52"/>
      <c r="H1939" s="52"/>
      <c r="I1939" s="52"/>
    </row>
    <row r="1940" spans="1:9" s="53" customFormat="1">
      <c r="A1940" s="49"/>
      <c r="B1940" s="50"/>
      <c r="C1940" s="51"/>
      <c r="D1940" s="49"/>
      <c r="E1940" s="52"/>
      <c r="F1940" s="52"/>
      <c r="G1940" s="52"/>
      <c r="H1940" s="52"/>
      <c r="I1940" s="52"/>
    </row>
    <row r="1941" spans="1:9" s="53" customFormat="1">
      <c r="A1941" s="49"/>
      <c r="B1941" s="50"/>
      <c r="C1941" s="51"/>
      <c r="D1941" s="49"/>
      <c r="E1941" s="52"/>
      <c r="F1941" s="52"/>
      <c r="G1941" s="52"/>
      <c r="H1941" s="52"/>
      <c r="I1941" s="52"/>
    </row>
    <row r="1942" spans="1:9" s="53" customFormat="1">
      <c r="A1942" s="49"/>
      <c r="B1942" s="50"/>
      <c r="C1942" s="51"/>
      <c r="D1942" s="49"/>
      <c r="E1942" s="52"/>
      <c r="F1942" s="52"/>
      <c r="G1942" s="52"/>
      <c r="H1942" s="52"/>
      <c r="I1942" s="52"/>
    </row>
    <row r="1943" spans="1:9" s="53" customFormat="1">
      <c r="A1943" s="49"/>
      <c r="B1943" s="50"/>
      <c r="C1943" s="51"/>
      <c r="D1943" s="49"/>
      <c r="E1943" s="52"/>
      <c r="F1943" s="52"/>
      <c r="G1943" s="52"/>
      <c r="H1943" s="52"/>
      <c r="I1943" s="52"/>
    </row>
    <row r="1944" spans="1:9" s="53" customFormat="1">
      <c r="A1944" s="49"/>
      <c r="B1944" s="50"/>
      <c r="C1944" s="51"/>
      <c r="D1944" s="49"/>
      <c r="E1944" s="52"/>
      <c r="F1944" s="52"/>
      <c r="G1944" s="52"/>
      <c r="H1944" s="52"/>
      <c r="I1944" s="52"/>
    </row>
    <row r="1945" spans="1:9" s="53" customFormat="1">
      <c r="A1945" s="49"/>
      <c r="B1945" s="50"/>
      <c r="C1945" s="51"/>
      <c r="D1945" s="49"/>
      <c r="E1945" s="52"/>
      <c r="F1945" s="52"/>
      <c r="G1945" s="52"/>
      <c r="H1945" s="52"/>
      <c r="I1945" s="52"/>
    </row>
    <row r="1946" spans="1:9" s="53" customFormat="1">
      <c r="A1946" s="49"/>
      <c r="B1946" s="50"/>
      <c r="C1946" s="51"/>
      <c r="D1946" s="49"/>
      <c r="E1946" s="52"/>
      <c r="F1946" s="52"/>
      <c r="G1946" s="52"/>
      <c r="H1946" s="52"/>
      <c r="I1946" s="52"/>
    </row>
    <row r="1947" spans="1:9" s="53" customFormat="1">
      <c r="A1947" s="49"/>
      <c r="B1947" s="50"/>
      <c r="C1947" s="51"/>
      <c r="D1947" s="49"/>
      <c r="E1947" s="52"/>
      <c r="F1947" s="52"/>
      <c r="G1947" s="52"/>
      <c r="H1947" s="52"/>
      <c r="I1947" s="52"/>
    </row>
    <row r="1948" spans="1:9" s="53" customFormat="1">
      <c r="A1948" s="49"/>
      <c r="B1948" s="50"/>
      <c r="C1948" s="51"/>
      <c r="D1948" s="49"/>
      <c r="E1948" s="52"/>
      <c r="F1948" s="52"/>
      <c r="G1948" s="52"/>
      <c r="H1948" s="52"/>
      <c r="I1948" s="52"/>
    </row>
    <row r="1949" spans="1:9" s="53" customFormat="1">
      <c r="A1949" s="49"/>
      <c r="B1949" s="50"/>
      <c r="C1949" s="51"/>
      <c r="D1949" s="49"/>
      <c r="E1949" s="52"/>
      <c r="F1949" s="52"/>
      <c r="G1949" s="52"/>
      <c r="H1949" s="52"/>
      <c r="I1949" s="52"/>
    </row>
    <row r="1950" spans="1:9" s="53" customFormat="1">
      <c r="A1950" s="49"/>
      <c r="B1950" s="50"/>
      <c r="C1950" s="51"/>
      <c r="D1950" s="49"/>
      <c r="E1950" s="52"/>
      <c r="F1950" s="52"/>
      <c r="G1950" s="52"/>
      <c r="H1950" s="52"/>
      <c r="I1950" s="52"/>
    </row>
    <row r="1951" spans="1:9" s="53" customFormat="1">
      <c r="A1951" s="49"/>
      <c r="B1951" s="50"/>
      <c r="C1951" s="51"/>
      <c r="D1951" s="49"/>
      <c r="E1951" s="52"/>
      <c r="F1951" s="52"/>
      <c r="G1951" s="52"/>
      <c r="H1951" s="52"/>
      <c r="I1951" s="52"/>
    </row>
    <row r="1952" spans="1:9" s="53" customFormat="1">
      <c r="A1952" s="49"/>
      <c r="B1952" s="50"/>
      <c r="C1952" s="51"/>
      <c r="D1952" s="49"/>
      <c r="E1952" s="52"/>
      <c r="F1952" s="52"/>
      <c r="G1952" s="52"/>
      <c r="H1952" s="52"/>
      <c r="I1952" s="52"/>
    </row>
    <row r="1953" spans="1:9" s="53" customFormat="1">
      <c r="A1953" s="49"/>
      <c r="B1953" s="50"/>
      <c r="C1953" s="51"/>
      <c r="D1953" s="49"/>
      <c r="E1953" s="52"/>
      <c r="F1953" s="52"/>
      <c r="G1953" s="52"/>
      <c r="H1953" s="52"/>
      <c r="I1953" s="52"/>
    </row>
    <row r="1954" spans="1:9" s="53" customFormat="1">
      <c r="A1954" s="49"/>
      <c r="B1954" s="50"/>
      <c r="C1954" s="51"/>
      <c r="D1954" s="49"/>
      <c r="E1954" s="52"/>
      <c r="F1954" s="52"/>
      <c r="G1954" s="52"/>
      <c r="H1954" s="52"/>
      <c r="I1954" s="52"/>
    </row>
    <row r="1955" spans="1:9" s="53" customFormat="1">
      <c r="A1955" s="49"/>
      <c r="B1955" s="50"/>
      <c r="C1955" s="51"/>
      <c r="D1955" s="49"/>
      <c r="E1955" s="52"/>
      <c r="F1955" s="52"/>
      <c r="G1955" s="52"/>
      <c r="H1955" s="52"/>
      <c r="I1955" s="52"/>
    </row>
    <row r="1956" spans="1:9" s="53" customFormat="1">
      <c r="A1956" s="49"/>
      <c r="B1956" s="50"/>
      <c r="C1956" s="51"/>
      <c r="D1956" s="49"/>
      <c r="E1956" s="52"/>
      <c r="F1956" s="52"/>
      <c r="G1956" s="52"/>
      <c r="H1956" s="52"/>
      <c r="I1956" s="52"/>
    </row>
    <row r="1957" spans="1:9" s="53" customFormat="1">
      <c r="A1957" s="49"/>
      <c r="B1957" s="50"/>
      <c r="C1957" s="51"/>
      <c r="D1957" s="49"/>
      <c r="E1957" s="52"/>
      <c r="F1957" s="52"/>
      <c r="G1957" s="52"/>
      <c r="H1957" s="52"/>
      <c r="I1957" s="52"/>
    </row>
    <row r="1958" spans="1:9" s="53" customFormat="1">
      <c r="A1958" s="49"/>
      <c r="B1958" s="50"/>
      <c r="C1958" s="51"/>
      <c r="D1958" s="49"/>
      <c r="E1958" s="52"/>
      <c r="F1958" s="52"/>
      <c r="G1958" s="52"/>
      <c r="H1958" s="52"/>
      <c r="I1958" s="52"/>
    </row>
    <row r="1959" spans="1:9" s="53" customFormat="1">
      <c r="A1959" s="49"/>
      <c r="B1959" s="50"/>
      <c r="C1959" s="51"/>
      <c r="D1959" s="49"/>
      <c r="E1959" s="52"/>
      <c r="F1959" s="52"/>
      <c r="G1959" s="52"/>
      <c r="H1959" s="52"/>
      <c r="I1959" s="52"/>
    </row>
    <row r="1960" spans="1:9" s="53" customFormat="1">
      <c r="A1960" s="49"/>
      <c r="B1960" s="50"/>
      <c r="C1960" s="51"/>
      <c r="D1960" s="49"/>
      <c r="E1960" s="52"/>
      <c r="F1960" s="52"/>
      <c r="G1960" s="52"/>
      <c r="H1960" s="52"/>
      <c r="I1960" s="52"/>
    </row>
    <row r="1961" spans="1:9" s="53" customFormat="1">
      <c r="A1961" s="49"/>
      <c r="B1961" s="50"/>
      <c r="C1961" s="51"/>
      <c r="D1961" s="49"/>
      <c r="E1961" s="52"/>
      <c r="F1961" s="52"/>
      <c r="G1961" s="52"/>
      <c r="H1961" s="52"/>
      <c r="I1961" s="52"/>
    </row>
    <row r="1962" spans="1:9" s="53" customFormat="1">
      <c r="A1962" s="49"/>
      <c r="B1962" s="50"/>
      <c r="C1962" s="51"/>
      <c r="D1962" s="49"/>
      <c r="E1962" s="52"/>
      <c r="F1962" s="52"/>
      <c r="G1962" s="52"/>
      <c r="H1962" s="52"/>
      <c r="I1962" s="52"/>
    </row>
    <row r="1963" spans="1:9" s="53" customFormat="1">
      <c r="A1963" s="49"/>
      <c r="B1963" s="50"/>
      <c r="C1963" s="51"/>
      <c r="D1963" s="49"/>
      <c r="E1963" s="52"/>
      <c r="F1963" s="52"/>
      <c r="G1963" s="52"/>
      <c r="H1963" s="52"/>
      <c r="I1963" s="52"/>
    </row>
    <row r="1964" spans="1:9" s="53" customFormat="1">
      <c r="A1964" s="49"/>
      <c r="B1964" s="50"/>
      <c r="C1964" s="51"/>
      <c r="D1964" s="49"/>
      <c r="E1964" s="52"/>
      <c r="F1964" s="52"/>
      <c r="G1964" s="52"/>
      <c r="H1964" s="52"/>
      <c r="I1964" s="52"/>
    </row>
    <row r="1965" spans="1:9" s="53" customFormat="1">
      <c r="A1965" s="49"/>
      <c r="B1965" s="50"/>
      <c r="C1965" s="51"/>
      <c r="D1965" s="49"/>
      <c r="E1965" s="52"/>
      <c r="F1965" s="52"/>
      <c r="G1965" s="52"/>
      <c r="H1965" s="52"/>
      <c r="I1965" s="52"/>
    </row>
    <row r="1966" spans="1:9" s="53" customFormat="1">
      <c r="A1966" s="49"/>
      <c r="B1966" s="50"/>
      <c r="C1966" s="51"/>
      <c r="D1966" s="49"/>
      <c r="E1966" s="52"/>
      <c r="F1966" s="52"/>
      <c r="G1966" s="52"/>
      <c r="H1966" s="52"/>
      <c r="I1966" s="52"/>
    </row>
    <row r="1967" spans="1:9" s="53" customFormat="1">
      <c r="A1967" s="49"/>
      <c r="B1967" s="50"/>
      <c r="C1967" s="51"/>
      <c r="D1967" s="49"/>
      <c r="E1967" s="52"/>
      <c r="F1967" s="52"/>
      <c r="G1967" s="52"/>
      <c r="H1967" s="52"/>
      <c r="I1967" s="52"/>
    </row>
    <row r="1968" spans="1:9" s="53" customFormat="1">
      <c r="A1968" s="49"/>
      <c r="B1968" s="50"/>
      <c r="C1968" s="51"/>
      <c r="D1968" s="49"/>
      <c r="E1968" s="52"/>
      <c r="F1968" s="52"/>
      <c r="G1968" s="52"/>
      <c r="H1968" s="52"/>
      <c r="I1968" s="52"/>
    </row>
    <row r="1969" spans="1:9" s="53" customFormat="1">
      <c r="A1969" s="49"/>
      <c r="B1969" s="50"/>
      <c r="C1969" s="51"/>
      <c r="D1969" s="49"/>
      <c r="E1969" s="52"/>
      <c r="F1969" s="52"/>
      <c r="G1969" s="52"/>
      <c r="H1969" s="52"/>
      <c r="I1969" s="52"/>
    </row>
    <row r="1970" spans="1:9" s="53" customFormat="1">
      <c r="A1970" s="49"/>
      <c r="B1970" s="50"/>
      <c r="C1970" s="51"/>
      <c r="D1970" s="49"/>
      <c r="E1970" s="52"/>
      <c r="F1970" s="52"/>
      <c r="G1970" s="52"/>
      <c r="H1970" s="52"/>
      <c r="I1970" s="52"/>
    </row>
    <row r="1971" spans="1:9" s="53" customFormat="1">
      <c r="A1971" s="49"/>
      <c r="B1971" s="50"/>
      <c r="C1971" s="51"/>
      <c r="D1971" s="49"/>
      <c r="E1971" s="52"/>
      <c r="F1971" s="52"/>
      <c r="G1971" s="52"/>
      <c r="H1971" s="52"/>
      <c r="I1971" s="52"/>
    </row>
    <row r="1972" spans="1:9" s="53" customFormat="1">
      <c r="A1972" s="49"/>
      <c r="B1972" s="50"/>
      <c r="C1972" s="51"/>
      <c r="D1972" s="49"/>
      <c r="E1972" s="52"/>
      <c r="F1972" s="52"/>
      <c r="G1972" s="52"/>
      <c r="H1972" s="52"/>
      <c r="I1972" s="52"/>
    </row>
    <row r="1973" spans="1:9" s="53" customFormat="1">
      <c r="A1973" s="49"/>
      <c r="B1973" s="50"/>
      <c r="C1973" s="51"/>
      <c r="D1973" s="49"/>
      <c r="E1973" s="52"/>
      <c r="F1973" s="52"/>
      <c r="G1973" s="52"/>
      <c r="H1973" s="52"/>
      <c r="I1973" s="52"/>
    </row>
    <row r="1974" spans="1:9" s="53" customFormat="1">
      <c r="A1974" s="49"/>
      <c r="B1974" s="50"/>
      <c r="C1974" s="51"/>
      <c r="D1974" s="49"/>
      <c r="E1974" s="52"/>
      <c r="F1974" s="52"/>
      <c r="G1974" s="52"/>
      <c r="H1974" s="52"/>
      <c r="I1974" s="52"/>
    </row>
    <row r="1975" spans="1:9" s="53" customFormat="1">
      <c r="A1975" s="49"/>
      <c r="B1975" s="50"/>
      <c r="C1975" s="51"/>
      <c r="D1975" s="49"/>
      <c r="E1975" s="52"/>
      <c r="F1975" s="52"/>
      <c r="G1975" s="52"/>
      <c r="H1975" s="52"/>
      <c r="I1975" s="52"/>
    </row>
    <row r="1976" spans="1:9" s="53" customFormat="1">
      <c r="A1976" s="49"/>
      <c r="B1976" s="50"/>
      <c r="C1976" s="51"/>
      <c r="D1976" s="49"/>
      <c r="E1976" s="52"/>
      <c r="F1976" s="52"/>
      <c r="G1976" s="52"/>
      <c r="H1976" s="52"/>
      <c r="I1976" s="52"/>
    </row>
    <row r="1977" spans="1:9" s="53" customFormat="1">
      <c r="A1977" s="49"/>
      <c r="B1977" s="50"/>
      <c r="C1977" s="51"/>
      <c r="D1977" s="49"/>
      <c r="E1977" s="52"/>
      <c r="F1977" s="52"/>
      <c r="G1977" s="52"/>
      <c r="H1977" s="52"/>
      <c r="I1977" s="52"/>
    </row>
    <row r="1978" spans="1:9" s="53" customFormat="1">
      <c r="A1978" s="49"/>
      <c r="B1978" s="50"/>
      <c r="C1978" s="51"/>
      <c r="D1978" s="49"/>
      <c r="E1978" s="52"/>
      <c r="F1978" s="52"/>
      <c r="G1978" s="52"/>
      <c r="H1978" s="52"/>
      <c r="I1978" s="52"/>
    </row>
    <row r="1979" spans="1:9" s="53" customFormat="1">
      <c r="A1979" s="49"/>
      <c r="B1979" s="50"/>
      <c r="C1979" s="51"/>
      <c r="D1979" s="49"/>
      <c r="E1979" s="52"/>
      <c r="F1979" s="52"/>
      <c r="G1979" s="52"/>
      <c r="H1979" s="52"/>
      <c r="I1979" s="52"/>
    </row>
    <row r="1980" spans="1:9" s="53" customFormat="1">
      <c r="A1980" s="49"/>
      <c r="B1980" s="50"/>
      <c r="C1980" s="51"/>
      <c r="D1980" s="49"/>
      <c r="E1980" s="52"/>
      <c r="F1980" s="52"/>
      <c r="G1980" s="52"/>
      <c r="H1980" s="52"/>
      <c r="I1980" s="52"/>
    </row>
    <row r="1981" spans="1:9" s="53" customFormat="1">
      <c r="A1981" s="49"/>
      <c r="B1981" s="50"/>
      <c r="C1981" s="51"/>
      <c r="D1981" s="49"/>
      <c r="E1981" s="52"/>
      <c r="F1981" s="52"/>
      <c r="G1981" s="52"/>
      <c r="H1981" s="52"/>
      <c r="I1981" s="52"/>
    </row>
    <row r="1982" spans="1:9" s="53" customFormat="1">
      <c r="A1982" s="49"/>
      <c r="B1982" s="50"/>
      <c r="C1982" s="51"/>
      <c r="D1982" s="49"/>
      <c r="E1982" s="52"/>
      <c r="F1982" s="52"/>
      <c r="G1982" s="52"/>
      <c r="H1982" s="52"/>
      <c r="I1982" s="52"/>
    </row>
    <row r="1983" spans="1:9" s="53" customFormat="1">
      <c r="A1983" s="49"/>
      <c r="B1983" s="50"/>
      <c r="C1983" s="51"/>
      <c r="D1983" s="49"/>
      <c r="E1983" s="52"/>
      <c r="F1983" s="52"/>
      <c r="G1983" s="52"/>
      <c r="H1983" s="52"/>
      <c r="I1983" s="52"/>
    </row>
    <row r="1984" spans="1:9" s="53" customFormat="1">
      <c r="A1984" s="49"/>
      <c r="B1984" s="50"/>
      <c r="C1984" s="51"/>
      <c r="D1984" s="49"/>
      <c r="E1984" s="52"/>
      <c r="F1984" s="52"/>
      <c r="G1984" s="52"/>
      <c r="H1984" s="52"/>
      <c r="I1984" s="52"/>
    </row>
    <row r="1985" spans="1:9" s="53" customFormat="1">
      <c r="A1985" s="49"/>
      <c r="B1985" s="50"/>
      <c r="C1985" s="51"/>
      <c r="D1985" s="49"/>
      <c r="E1985" s="52"/>
      <c r="F1985" s="52"/>
      <c r="G1985" s="52"/>
      <c r="H1985" s="52"/>
      <c r="I1985" s="52"/>
    </row>
    <row r="1986" spans="1:9" s="53" customFormat="1">
      <c r="A1986" s="49"/>
      <c r="B1986" s="50"/>
      <c r="C1986" s="51"/>
      <c r="D1986" s="49"/>
      <c r="E1986" s="52"/>
      <c r="F1986" s="52"/>
      <c r="G1986" s="52"/>
      <c r="H1986" s="52"/>
      <c r="I1986" s="52"/>
    </row>
    <row r="1987" spans="1:9" s="53" customFormat="1">
      <c r="A1987" s="49"/>
      <c r="B1987" s="50"/>
      <c r="C1987" s="51"/>
      <c r="D1987" s="49"/>
      <c r="E1987" s="52"/>
      <c r="F1987" s="52"/>
      <c r="G1987" s="52"/>
      <c r="H1987" s="52"/>
      <c r="I1987" s="52"/>
    </row>
    <row r="1988" spans="1:9" s="53" customFormat="1">
      <c r="A1988" s="49"/>
      <c r="B1988" s="50"/>
      <c r="C1988" s="51"/>
      <c r="D1988" s="49"/>
      <c r="E1988" s="52"/>
      <c r="F1988" s="52"/>
      <c r="G1988" s="52"/>
      <c r="H1988" s="52"/>
      <c r="I1988" s="52"/>
    </row>
    <row r="1989" spans="1:9" s="53" customFormat="1">
      <c r="A1989" s="49"/>
      <c r="B1989" s="50"/>
      <c r="C1989" s="51"/>
      <c r="D1989" s="49"/>
      <c r="E1989" s="52"/>
      <c r="F1989" s="52"/>
      <c r="G1989" s="52"/>
      <c r="H1989" s="52"/>
      <c r="I1989" s="52"/>
    </row>
    <row r="1990" spans="1:9" s="53" customFormat="1">
      <c r="A1990" s="49"/>
      <c r="B1990" s="50"/>
      <c r="C1990" s="51"/>
      <c r="D1990" s="49"/>
      <c r="E1990" s="52"/>
      <c r="F1990" s="52"/>
      <c r="G1990" s="52"/>
      <c r="H1990" s="52"/>
      <c r="I1990" s="52"/>
    </row>
    <row r="1991" spans="1:9" s="53" customFormat="1">
      <c r="A1991" s="49"/>
      <c r="B1991" s="50"/>
      <c r="C1991" s="51"/>
      <c r="D1991" s="49"/>
      <c r="E1991" s="52"/>
      <c r="F1991" s="52"/>
      <c r="G1991" s="52"/>
      <c r="H1991" s="52"/>
      <c r="I1991" s="52"/>
    </row>
    <row r="1992" spans="1:9" s="53" customFormat="1">
      <c r="A1992" s="49"/>
      <c r="B1992" s="50"/>
      <c r="C1992" s="51"/>
      <c r="D1992" s="49"/>
      <c r="E1992" s="52"/>
      <c r="F1992" s="52"/>
      <c r="G1992" s="52"/>
      <c r="H1992" s="52"/>
      <c r="I1992" s="52"/>
    </row>
    <row r="1993" spans="1:9" s="53" customFormat="1">
      <c r="A1993" s="49"/>
      <c r="B1993" s="50"/>
      <c r="C1993" s="51"/>
      <c r="D1993" s="49"/>
      <c r="E1993" s="52"/>
      <c r="F1993" s="52"/>
      <c r="G1993" s="52"/>
      <c r="H1993" s="52"/>
      <c r="I1993" s="52"/>
    </row>
    <row r="1994" spans="1:9" s="53" customFormat="1">
      <c r="A1994" s="49"/>
      <c r="B1994" s="50"/>
      <c r="C1994" s="51"/>
      <c r="D1994" s="49"/>
      <c r="E1994" s="52"/>
      <c r="F1994" s="52"/>
      <c r="G1994" s="52"/>
      <c r="H1994" s="52"/>
      <c r="I1994" s="52"/>
    </row>
    <row r="1995" spans="1:9" s="53" customFormat="1">
      <c r="A1995" s="49"/>
      <c r="B1995" s="50"/>
      <c r="C1995" s="51"/>
      <c r="D1995" s="49"/>
      <c r="E1995" s="52"/>
      <c r="F1995" s="52"/>
      <c r="G1995" s="52"/>
      <c r="H1995" s="52"/>
      <c r="I1995" s="52"/>
    </row>
    <row r="1996" spans="1:9" s="53" customFormat="1">
      <c r="A1996" s="49"/>
      <c r="B1996" s="50"/>
      <c r="C1996" s="51"/>
      <c r="D1996" s="49"/>
      <c r="E1996" s="52"/>
      <c r="F1996" s="52"/>
      <c r="G1996" s="52"/>
      <c r="H1996" s="52"/>
      <c r="I1996" s="52"/>
    </row>
    <row r="1997" spans="1:9" s="53" customFormat="1">
      <c r="A1997" s="49"/>
      <c r="B1997" s="50"/>
      <c r="C1997" s="51"/>
      <c r="D1997" s="49"/>
      <c r="E1997" s="52"/>
      <c r="F1997" s="52"/>
      <c r="G1997" s="52"/>
      <c r="H1997" s="52"/>
      <c r="I1997" s="52"/>
    </row>
    <row r="1998" spans="1:9" s="53" customFormat="1">
      <c r="A1998" s="49"/>
      <c r="B1998" s="50"/>
      <c r="C1998" s="51"/>
      <c r="D1998" s="49"/>
      <c r="E1998" s="52"/>
      <c r="F1998" s="52"/>
      <c r="G1998" s="52"/>
      <c r="H1998" s="52"/>
      <c r="I1998" s="52"/>
    </row>
    <row r="1999" spans="1:9" s="53" customFormat="1">
      <c r="A1999" s="49"/>
      <c r="B1999" s="50"/>
      <c r="C1999" s="51"/>
      <c r="D1999" s="49"/>
      <c r="E1999" s="52"/>
      <c r="F1999" s="52"/>
      <c r="G1999" s="52"/>
      <c r="H1999" s="52"/>
      <c r="I1999" s="52"/>
    </row>
    <row r="2000" spans="1:9" s="53" customFormat="1">
      <c r="A2000" s="49"/>
      <c r="B2000" s="50"/>
      <c r="C2000" s="51"/>
      <c r="D2000" s="49"/>
      <c r="E2000" s="52"/>
      <c r="F2000" s="52"/>
      <c r="G2000" s="52"/>
      <c r="H2000" s="52"/>
      <c r="I2000" s="52"/>
    </row>
    <row r="2001" spans="1:9" s="53" customFormat="1">
      <c r="A2001" s="49"/>
      <c r="B2001" s="50"/>
      <c r="C2001" s="51"/>
      <c r="D2001" s="49"/>
      <c r="E2001" s="52"/>
      <c r="F2001" s="52"/>
      <c r="G2001" s="52"/>
      <c r="H2001" s="52"/>
      <c r="I2001" s="52"/>
    </row>
    <row r="2002" spans="1:9" s="53" customFormat="1">
      <c r="A2002" s="49"/>
      <c r="B2002" s="50"/>
      <c r="C2002" s="51"/>
      <c r="D2002" s="49"/>
      <c r="E2002" s="52"/>
      <c r="F2002" s="52"/>
      <c r="G2002" s="52"/>
      <c r="H2002" s="52"/>
      <c r="I2002" s="52"/>
    </row>
    <row r="2003" spans="1:9" s="53" customFormat="1">
      <c r="A2003" s="49"/>
      <c r="B2003" s="50"/>
      <c r="C2003" s="51"/>
      <c r="D2003" s="49"/>
      <c r="E2003" s="52"/>
      <c r="F2003" s="52"/>
      <c r="G2003" s="52"/>
      <c r="H2003" s="52"/>
      <c r="I2003" s="52"/>
    </row>
    <row r="2004" spans="1:9" s="53" customFormat="1">
      <c r="A2004" s="49"/>
      <c r="B2004" s="50"/>
      <c r="C2004" s="51"/>
      <c r="D2004" s="49"/>
      <c r="E2004" s="52"/>
      <c r="F2004" s="52"/>
      <c r="G2004" s="52"/>
      <c r="H2004" s="52"/>
      <c r="I2004" s="52"/>
    </row>
    <row r="2005" spans="1:9" s="53" customFormat="1">
      <c r="A2005" s="49"/>
      <c r="B2005" s="50"/>
      <c r="C2005" s="51"/>
      <c r="D2005" s="49"/>
      <c r="E2005" s="52"/>
      <c r="F2005" s="52"/>
      <c r="G2005" s="52"/>
      <c r="H2005" s="52"/>
      <c r="I2005" s="52"/>
    </row>
    <row r="2006" spans="1:9" s="53" customFormat="1">
      <c r="A2006" s="49"/>
      <c r="B2006" s="50"/>
      <c r="C2006" s="51"/>
      <c r="D2006" s="49"/>
      <c r="E2006" s="52"/>
      <c r="F2006" s="52"/>
      <c r="G2006" s="52"/>
      <c r="H2006" s="52"/>
      <c r="I2006" s="52"/>
    </row>
    <row r="2007" spans="1:9" s="53" customFormat="1">
      <c r="A2007" s="49"/>
      <c r="B2007" s="50"/>
      <c r="C2007" s="51"/>
      <c r="D2007" s="49"/>
      <c r="E2007" s="52"/>
      <c r="F2007" s="52"/>
      <c r="G2007" s="52"/>
      <c r="H2007" s="52"/>
      <c r="I2007" s="52"/>
    </row>
    <row r="2008" spans="1:9" s="53" customFormat="1">
      <c r="A2008" s="49"/>
      <c r="B2008" s="50"/>
      <c r="C2008" s="51"/>
      <c r="D2008" s="49"/>
      <c r="E2008" s="52"/>
      <c r="F2008" s="52"/>
      <c r="G2008" s="52"/>
      <c r="H2008" s="52"/>
      <c r="I2008" s="52"/>
    </row>
    <row r="2009" spans="1:9" s="53" customFormat="1">
      <c r="A2009" s="49"/>
      <c r="B2009" s="50"/>
      <c r="C2009" s="51"/>
      <c r="D2009" s="49"/>
      <c r="E2009" s="52"/>
      <c r="F2009" s="52"/>
      <c r="G2009" s="52"/>
      <c r="H2009" s="52"/>
      <c r="I2009" s="52"/>
    </row>
    <row r="2010" spans="1:9" s="53" customFormat="1">
      <c r="A2010" s="49"/>
      <c r="B2010" s="50"/>
      <c r="C2010" s="51"/>
      <c r="D2010" s="49"/>
      <c r="E2010" s="52"/>
      <c r="F2010" s="52"/>
      <c r="G2010" s="52"/>
      <c r="H2010" s="52"/>
      <c r="I2010" s="52"/>
    </row>
    <row r="2011" spans="1:9" s="53" customFormat="1">
      <c r="A2011" s="49"/>
      <c r="B2011" s="50"/>
      <c r="C2011" s="51"/>
      <c r="D2011" s="49"/>
      <c r="E2011" s="52"/>
      <c r="F2011" s="52"/>
      <c r="G2011" s="52"/>
      <c r="H2011" s="52"/>
      <c r="I2011" s="52"/>
    </row>
    <row r="2012" spans="1:9" s="53" customFormat="1">
      <c r="A2012" s="49"/>
      <c r="B2012" s="50"/>
      <c r="C2012" s="51"/>
      <c r="D2012" s="49"/>
      <c r="E2012" s="52"/>
      <c r="F2012" s="52"/>
      <c r="G2012" s="52"/>
      <c r="H2012" s="52"/>
      <c r="I2012" s="52"/>
    </row>
    <row r="2013" spans="1:9" s="53" customFormat="1">
      <c r="A2013" s="49"/>
      <c r="B2013" s="50"/>
      <c r="C2013" s="51"/>
      <c r="D2013" s="49"/>
      <c r="E2013" s="52"/>
      <c r="F2013" s="52"/>
      <c r="G2013" s="52"/>
      <c r="H2013" s="52"/>
      <c r="I2013" s="52"/>
    </row>
    <row r="2014" spans="1:9" s="53" customFormat="1">
      <c r="A2014" s="49"/>
      <c r="B2014" s="50"/>
      <c r="C2014" s="51"/>
      <c r="D2014" s="49"/>
      <c r="E2014" s="52"/>
      <c r="F2014" s="52"/>
      <c r="G2014" s="52"/>
      <c r="H2014" s="52"/>
      <c r="I2014" s="52"/>
    </row>
    <row r="2015" spans="1:9" s="53" customFormat="1">
      <c r="A2015" s="49"/>
      <c r="B2015" s="50"/>
      <c r="C2015" s="51"/>
      <c r="D2015" s="49"/>
      <c r="E2015" s="52"/>
      <c r="F2015" s="52"/>
      <c r="G2015" s="52"/>
      <c r="H2015" s="52"/>
      <c r="I2015" s="52"/>
    </row>
    <row r="2016" spans="1:9" s="53" customFormat="1">
      <c r="A2016" s="49"/>
      <c r="B2016" s="50"/>
      <c r="C2016" s="51"/>
      <c r="D2016" s="49"/>
      <c r="E2016" s="52"/>
      <c r="F2016" s="52"/>
      <c r="G2016" s="52"/>
      <c r="H2016" s="52"/>
      <c r="I2016" s="52"/>
    </row>
    <row r="2017" spans="1:9" s="53" customFormat="1">
      <c r="A2017" s="49"/>
      <c r="B2017" s="50"/>
      <c r="C2017" s="51"/>
      <c r="D2017" s="49"/>
      <c r="E2017" s="52"/>
      <c r="F2017" s="52"/>
      <c r="G2017" s="52"/>
      <c r="H2017" s="52"/>
      <c r="I2017" s="52"/>
    </row>
    <row r="2018" spans="1:9" s="53" customFormat="1">
      <c r="A2018" s="49"/>
      <c r="B2018" s="50"/>
      <c r="C2018" s="51"/>
      <c r="D2018" s="49"/>
      <c r="E2018" s="52"/>
      <c r="F2018" s="52"/>
      <c r="G2018" s="52"/>
      <c r="H2018" s="52"/>
      <c r="I2018" s="52"/>
    </row>
    <row r="2019" spans="1:9" s="53" customFormat="1">
      <c r="A2019" s="49"/>
      <c r="B2019" s="50"/>
      <c r="C2019" s="51"/>
      <c r="D2019" s="49"/>
      <c r="E2019" s="52"/>
      <c r="F2019" s="52"/>
      <c r="G2019" s="52"/>
      <c r="H2019" s="52"/>
      <c r="I2019" s="52"/>
    </row>
    <row r="2020" spans="1:9" s="53" customFormat="1">
      <c r="A2020" s="49"/>
      <c r="B2020" s="50"/>
      <c r="C2020" s="51"/>
      <c r="D2020" s="49"/>
      <c r="E2020" s="52"/>
      <c r="F2020" s="52"/>
      <c r="G2020" s="52"/>
      <c r="H2020" s="52"/>
      <c r="I2020" s="52"/>
    </row>
    <row r="2021" spans="1:9" s="53" customFormat="1">
      <c r="A2021" s="49"/>
      <c r="B2021" s="50"/>
      <c r="C2021" s="51"/>
      <c r="D2021" s="49"/>
      <c r="E2021" s="52"/>
      <c r="F2021" s="52"/>
      <c r="G2021" s="52"/>
      <c r="H2021" s="52"/>
      <c r="I2021" s="52"/>
    </row>
    <row r="2022" spans="1:9" s="53" customFormat="1">
      <c r="A2022" s="49"/>
      <c r="B2022" s="50"/>
      <c r="C2022" s="51"/>
      <c r="D2022" s="49"/>
      <c r="E2022" s="52"/>
      <c r="F2022" s="52"/>
      <c r="G2022" s="52"/>
      <c r="H2022" s="52"/>
      <c r="I2022" s="52"/>
    </row>
    <row r="2023" spans="1:9" s="53" customFormat="1">
      <c r="A2023" s="49"/>
      <c r="B2023" s="50"/>
      <c r="C2023" s="51"/>
      <c r="D2023" s="49"/>
      <c r="E2023" s="52"/>
      <c r="F2023" s="52"/>
      <c r="G2023" s="52"/>
      <c r="H2023" s="52"/>
      <c r="I2023" s="52"/>
    </row>
    <row r="2024" spans="1:9" s="53" customFormat="1">
      <c r="A2024" s="49"/>
      <c r="B2024" s="50"/>
      <c r="C2024" s="51"/>
      <c r="D2024" s="49"/>
      <c r="E2024" s="52"/>
      <c r="F2024" s="52"/>
      <c r="G2024" s="52"/>
      <c r="H2024" s="52"/>
      <c r="I2024" s="52"/>
    </row>
    <row r="2025" spans="1:9" s="53" customFormat="1">
      <c r="A2025" s="49"/>
      <c r="B2025" s="50"/>
      <c r="C2025" s="51"/>
      <c r="D2025" s="49"/>
      <c r="E2025" s="52"/>
      <c r="F2025" s="52"/>
      <c r="G2025" s="52"/>
      <c r="H2025" s="52"/>
      <c r="I2025" s="52"/>
    </row>
    <row r="2026" spans="1:9" s="53" customFormat="1">
      <c r="A2026" s="49"/>
      <c r="B2026" s="50"/>
      <c r="C2026" s="51"/>
      <c r="D2026" s="49"/>
      <c r="E2026" s="52"/>
      <c r="F2026" s="52"/>
      <c r="G2026" s="52"/>
      <c r="H2026" s="52"/>
      <c r="I2026" s="52"/>
    </row>
    <row r="2027" spans="1:9" s="53" customFormat="1">
      <c r="A2027" s="49"/>
      <c r="B2027" s="50"/>
      <c r="C2027" s="51"/>
      <c r="D2027" s="49"/>
      <c r="E2027" s="52"/>
      <c r="F2027" s="52"/>
      <c r="G2027" s="52"/>
      <c r="H2027" s="52"/>
      <c r="I2027" s="52"/>
    </row>
    <row r="2028" spans="1:9" s="53" customFormat="1">
      <c r="A2028" s="49"/>
      <c r="B2028" s="50"/>
      <c r="C2028" s="51"/>
      <c r="D2028" s="49"/>
      <c r="E2028" s="52"/>
      <c r="F2028" s="52"/>
      <c r="G2028" s="52"/>
      <c r="H2028" s="52"/>
      <c r="I2028" s="52"/>
    </row>
    <row r="2029" spans="1:9" s="53" customFormat="1">
      <c r="A2029" s="49"/>
      <c r="B2029" s="50"/>
      <c r="C2029" s="51"/>
      <c r="D2029" s="49"/>
      <c r="E2029" s="52"/>
      <c r="F2029" s="52"/>
      <c r="G2029" s="52"/>
      <c r="H2029" s="52"/>
      <c r="I2029" s="52"/>
    </row>
    <row r="2030" spans="1:9" s="53" customFormat="1">
      <c r="A2030" s="49"/>
      <c r="B2030" s="50"/>
      <c r="C2030" s="51"/>
      <c r="D2030" s="49"/>
      <c r="E2030" s="52"/>
      <c r="F2030" s="52"/>
      <c r="G2030" s="52"/>
      <c r="H2030" s="52"/>
      <c r="I2030" s="52"/>
    </row>
    <row r="2031" spans="1:9" s="53" customFormat="1">
      <c r="A2031" s="49"/>
      <c r="B2031" s="50"/>
      <c r="C2031" s="51"/>
      <c r="D2031" s="49"/>
      <c r="E2031" s="52"/>
      <c r="F2031" s="52"/>
      <c r="G2031" s="52"/>
      <c r="H2031" s="52"/>
      <c r="I2031" s="52"/>
    </row>
    <row r="2032" spans="1:9" s="53" customFormat="1">
      <c r="A2032" s="49"/>
      <c r="B2032" s="50"/>
      <c r="C2032" s="51"/>
      <c r="D2032" s="49"/>
      <c r="E2032" s="52"/>
      <c r="F2032" s="52"/>
      <c r="G2032" s="52"/>
      <c r="H2032" s="52"/>
      <c r="I2032" s="52"/>
    </row>
    <row r="2033" spans="1:9" s="53" customFormat="1">
      <c r="A2033" s="49"/>
      <c r="B2033" s="50"/>
      <c r="C2033" s="51"/>
      <c r="D2033" s="49"/>
      <c r="E2033" s="52"/>
      <c r="F2033" s="52"/>
      <c r="G2033" s="52"/>
      <c r="H2033" s="52"/>
      <c r="I2033" s="52"/>
    </row>
    <row r="2034" spans="1:9" s="53" customFormat="1">
      <c r="A2034" s="49"/>
      <c r="B2034" s="50"/>
      <c r="C2034" s="51"/>
      <c r="D2034" s="49"/>
      <c r="E2034" s="52"/>
      <c r="F2034" s="52"/>
      <c r="G2034" s="52"/>
      <c r="H2034" s="52"/>
      <c r="I2034" s="52"/>
    </row>
    <row r="2035" spans="1:9" s="53" customFormat="1">
      <c r="A2035" s="49"/>
      <c r="B2035" s="50"/>
      <c r="C2035" s="51"/>
      <c r="D2035" s="49"/>
      <c r="E2035" s="52"/>
      <c r="F2035" s="52"/>
      <c r="G2035" s="52"/>
      <c r="H2035" s="52"/>
      <c r="I2035" s="52"/>
    </row>
    <row r="2036" spans="1:9" s="53" customFormat="1">
      <c r="A2036" s="49"/>
      <c r="B2036" s="50"/>
      <c r="C2036" s="51"/>
      <c r="D2036" s="49"/>
      <c r="E2036" s="52"/>
      <c r="F2036" s="52"/>
      <c r="G2036" s="52"/>
      <c r="H2036" s="52"/>
      <c r="I2036" s="52"/>
    </row>
    <row r="2037" spans="1:9" s="53" customFormat="1">
      <c r="A2037" s="49"/>
      <c r="B2037" s="50"/>
      <c r="C2037" s="51"/>
      <c r="D2037" s="49"/>
      <c r="E2037" s="52"/>
      <c r="F2037" s="52"/>
      <c r="G2037" s="52"/>
      <c r="H2037" s="52"/>
      <c r="I2037" s="52"/>
    </row>
    <row r="2038" spans="1:9" s="53" customFormat="1">
      <c r="A2038" s="49"/>
      <c r="B2038" s="50"/>
      <c r="C2038" s="51"/>
      <c r="D2038" s="49"/>
      <c r="E2038" s="52"/>
      <c r="F2038" s="52"/>
      <c r="G2038" s="52"/>
      <c r="H2038" s="52"/>
      <c r="I2038" s="52"/>
    </row>
    <row r="2039" spans="1:9" s="53" customFormat="1">
      <c r="A2039" s="49"/>
      <c r="B2039" s="50"/>
      <c r="C2039" s="51"/>
      <c r="D2039" s="49"/>
      <c r="E2039" s="52"/>
      <c r="F2039" s="52"/>
      <c r="G2039" s="52"/>
      <c r="H2039" s="52"/>
      <c r="I2039" s="52"/>
    </row>
    <row r="2040" spans="1:9" s="53" customFormat="1">
      <c r="A2040" s="49"/>
      <c r="B2040" s="50"/>
      <c r="C2040" s="51"/>
      <c r="D2040" s="49"/>
      <c r="E2040" s="52"/>
      <c r="F2040" s="52"/>
      <c r="G2040" s="52"/>
      <c r="H2040" s="52"/>
      <c r="I2040" s="52"/>
    </row>
    <row r="2041" spans="1:9" s="53" customFormat="1">
      <c r="A2041" s="49"/>
      <c r="B2041" s="50"/>
      <c r="C2041" s="51"/>
      <c r="D2041" s="49"/>
      <c r="E2041" s="52"/>
      <c r="F2041" s="52"/>
      <c r="G2041" s="52"/>
      <c r="H2041" s="52"/>
      <c r="I2041" s="52"/>
    </row>
    <row r="2042" spans="1:9" s="53" customFormat="1">
      <c r="A2042" s="49"/>
      <c r="B2042" s="50"/>
      <c r="C2042" s="51"/>
      <c r="D2042" s="49"/>
      <c r="E2042" s="52"/>
      <c r="F2042" s="52"/>
      <c r="G2042" s="52"/>
      <c r="H2042" s="52"/>
      <c r="I2042" s="52"/>
    </row>
    <row r="2043" spans="1:9" s="53" customFormat="1">
      <c r="A2043" s="49"/>
      <c r="B2043" s="50"/>
      <c r="C2043" s="51"/>
      <c r="D2043" s="49"/>
      <c r="E2043" s="52"/>
      <c r="F2043" s="52"/>
      <c r="G2043" s="52"/>
      <c r="H2043" s="52"/>
      <c r="I2043" s="52"/>
    </row>
    <row r="2044" spans="1:9" s="53" customFormat="1">
      <c r="A2044" s="49"/>
      <c r="B2044" s="50"/>
      <c r="C2044" s="51"/>
      <c r="D2044" s="49"/>
      <c r="E2044" s="52"/>
      <c r="F2044" s="52"/>
      <c r="G2044" s="52"/>
      <c r="H2044" s="52"/>
      <c r="I2044" s="52"/>
    </row>
    <row r="2045" spans="1:9" s="53" customFormat="1">
      <c r="A2045" s="49"/>
      <c r="B2045" s="50"/>
      <c r="C2045" s="51"/>
      <c r="D2045" s="49"/>
      <c r="E2045" s="52"/>
      <c r="F2045" s="52"/>
      <c r="G2045" s="52"/>
      <c r="H2045" s="52"/>
      <c r="I2045" s="52"/>
    </row>
    <row r="2046" spans="1:9" s="53" customFormat="1">
      <c r="A2046" s="49"/>
      <c r="B2046" s="50"/>
      <c r="C2046" s="51"/>
      <c r="D2046" s="49"/>
      <c r="E2046" s="52"/>
      <c r="F2046" s="52"/>
      <c r="G2046" s="52"/>
      <c r="H2046" s="52"/>
      <c r="I2046" s="52"/>
    </row>
    <row r="2047" spans="1:9" s="53" customFormat="1">
      <c r="A2047" s="49"/>
      <c r="B2047" s="50"/>
      <c r="C2047" s="51"/>
      <c r="D2047" s="49"/>
      <c r="E2047" s="52"/>
      <c r="F2047" s="52"/>
      <c r="G2047" s="52"/>
      <c r="H2047" s="52"/>
      <c r="I2047" s="52"/>
    </row>
    <row r="2048" spans="1:9" s="53" customFormat="1">
      <c r="A2048" s="49"/>
      <c r="B2048" s="50"/>
      <c r="C2048" s="51"/>
      <c r="D2048" s="49"/>
      <c r="E2048" s="52"/>
      <c r="F2048" s="52"/>
      <c r="G2048" s="52"/>
      <c r="H2048" s="52"/>
      <c r="I2048" s="52"/>
    </row>
    <row r="2049" spans="1:9" s="53" customFormat="1">
      <c r="A2049" s="49"/>
      <c r="B2049" s="50"/>
      <c r="C2049" s="51"/>
      <c r="D2049" s="49"/>
      <c r="E2049" s="52"/>
      <c r="F2049" s="52"/>
      <c r="G2049" s="52"/>
      <c r="H2049" s="52"/>
      <c r="I2049" s="52"/>
    </row>
    <row r="2050" spans="1:9" s="53" customFormat="1">
      <c r="A2050" s="49"/>
      <c r="B2050" s="50"/>
      <c r="C2050" s="51"/>
      <c r="D2050" s="49"/>
      <c r="E2050" s="52"/>
      <c r="F2050" s="52"/>
      <c r="G2050" s="52"/>
      <c r="H2050" s="52"/>
      <c r="I2050" s="52"/>
    </row>
    <row r="2051" spans="1:9" s="53" customFormat="1">
      <c r="A2051" s="49"/>
      <c r="B2051" s="50"/>
      <c r="C2051" s="51"/>
      <c r="D2051" s="49"/>
      <c r="E2051" s="52"/>
      <c r="F2051" s="52"/>
      <c r="G2051" s="52"/>
      <c r="H2051" s="52"/>
      <c r="I2051" s="52"/>
    </row>
    <row r="2052" spans="1:9" s="53" customFormat="1">
      <c r="A2052" s="49"/>
      <c r="B2052" s="50"/>
      <c r="C2052" s="51"/>
      <c r="D2052" s="49"/>
      <c r="E2052" s="52"/>
      <c r="F2052" s="52"/>
      <c r="G2052" s="52"/>
      <c r="H2052" s="52"/>
      <c r="I2052" s="52"/>
    </row>
    <row r="2053" spans="1:9" s="53" customFormat="1">
      <c r="A2053" s="49"/>
      <c r="B2053" s="50"/>
      <c r="C2053" s="51"/>
      <c r="D2053" s="49"/>
      <c r="E2053" s="52"/>
      <c r="F2053" s="52"/>
      <c r="G2053" s="52"/>
      <c r="H2053" s="52"/>
      <c r="I2053" s="52"/>
    </row>
    <row r="2054" spans="1:9" s="53" customFormat="1">
      <c r="A2054" s="49"/>
      <c r="B2054" s="50"/>
      <c r="C2054" s="51"/>
      <c r="D2054" s="49"/>
      <c r="E2054" s="52"/>
      <c r="F2054" s="52"/>
      <c r="G2054" s="52"/>
      <c r="H2054" s="52"/>
      <c r="I2054" s="52"/>
    </row>
    <row r="2055" spans="1:9" s="53" customFormat="1">
      <c r="A2055" s="49"/>
      <c r="B2055" s="50"/>
      <c r="C2055" s="51"/>
      <c r="D2055" s="49"/>
      <c r="E2055" s="52"/>
      <c r="F2055" s="52"/>
      <c r="G2055" s="52"/>
      <c r="H2055" s="52"/>
      <c r="I2055" s="52"/>
    </row>
    <row r="2056" spans="1:9" s="53" customFormat="1">
      <c r="A2056" s="49"/>
      <c r="B2056" s="50"/>
      <c r="C2056" s="51"/>
      <c r="D2056" s="49"/>
      <c r="E2056" s="52"/>
      <c r="F2056" s="52"/>
      <c r="G2056" s="52"/>
      <c r="H2056" s="52"/>
      <c r="I2056" s="52"/>
    </row>
    <row r="2057" spans="1:9" s="53" customFormat="1">
      <c r="A2057" s="49"/>
      <c r="B2057" s="50"/>
      <c r="C2057" s="51"/>
      <c r="D2057" s="49"/>
      <c r="E2057" s="52"/>
      <c r="F2057" s="52"/>
      <c r="G2057" s="52"/>
      <c r="H2057" s="52"/>
      <c r="I2057" s="52"/>
    </row>
    <row r="2058" spans="1:9" s="53" customFormat="1">
      <c r="A2058" s="49"/>
      <c r="B2058" s="50"/>
      <c r="C2058" s="51"/>
      <c r="D2058" s="49"/>
      <c r="E2058" s="52"/>
      <c r="F2058" s="52"/>
      <c r="G2058" s="52"/>
      <c r="H2058" s="52"/>
      <c r="I2058" s="52"/>
    </row>
    <row r="2059" spans="1:9" s="53" customFormat="1">
      <c r="A2059" s="49"/>
      <c r="B2059" s="50"/>
      <c r="C2059" s="51"/>
      <c r="D2059" s="49"/>
      <c r="E2059" s="52"/>
      <c r="F2059" s="52"/>
      <c r="G2059" s="52"/>
      <c r="H2059" s="52"/>
      <c r="I2059" s="52"/>
    </row>
    <row r="2060" spans="1:9" s="53" customFormat="1">
      <c r="A2060" s="49"/>
      <c r="B2060" s="50"/>
      <c r="C2060" s="51"/>
      <c r="D2060" s="49"/>
      <c r="E2060" s="52"/>
      <c r="F2060" s="52"/>
      <c r="G2060" s="52"/>
      <c r="H2060" s="52"/>
      <c r="I2060" s="52"/>
    </row>
    <row r="2061" spans="1:9" s="53" customFormat="1">
      <c r="A2061" s="49"/>
      <c r="B2061" s="50"/>
      <c r="C2061" s="51"/>
      <c r="D2061" s="49"/>
      <c r="E2061" s="52"/>
      <c r="F2061" s="52"/>
      <c r="G2061" s="52"/>
      <c r="H2061" s="52"/>
      <c r="I2061" s="52"/>
    </row>
    <row r="2062" spans="1:9" s="53" customFormat="1">
      <c r="A2062" s="49"/>
      <c r="B2062" s="50"/>
      <c r="C2062" s="51"/>
      <c r="D2062" s="49"/>
      <c r="E2062" s="52"/>
      <c r="F2062" s="52"/>
      <c r="G2062" s="52"/>
      <c r="H2062" s="52"/>
      <c r="I2062" s="52"/>
    </row>
    <row r="2063" spans="1:9" s="53" customFormat="1">
      <c r="A2063" s="49"/>
      <c r="B2063" s="50"/>
      <c r="C2063" s="51"/>
      <c r="D2063" s="49"/>
      <c r="E2063" s="52"/>
      <c r="F2063" s="52"/>
      <c r="G2063" s="52"/>
      <c r="H2063" s="52"/>
      <c r="I2063" s="52"/>
    </row>
    <row r="2064" spans="1:9" s="53" customFormat="1">
      <c r="A2064" s="49"/>
      <c r="B2064" s="50"/>
      <c r="C2064" s="51"/>
      <c r="D2064" s="49"/>
      <c r="E2064" s="52"/>
      <c r="F2064" s="52"/>
      <c r="G2064" s="52"/>
      <c r="H2064" s="52"/>
      <c r="I2064" s="52"/>
    </row>
    <row r="2065" spans="1:9" s="53" customFormat="1">
      <c r="A2065" s="49"/>
      <c r="B2065" s="50"/>
      <c r="C2065" s="51"/>
      <c r="D2065" s="49"/>
      <c r="E2065" s="52"/>
      <c r="F2065" s="52"/>
      <c r="G2065" s="52"/>
      <c r="H2065" s="52"/>
      <c r="I2065" s="52"/>
    </row>
    <row r="2066" spans="1:9" s="53" customFormat="1">
      <c r="A2066" s="49"/>
      <c r="B2066" s="50"/>
      <c r="C2066" s="51"/>
      <c r="D2066" s="49"/>
      <c r="E2066" s="52"/>
      <c r="F2066" s="52"/>
      <c r="G2066" s="52"/>
      <c r="H2066" s="52"/>
      <c r="I2066" s="52"/>
    </row>
    <row r="2067" spans="1:9" s="53" customFormat="1">
      <c r="A2067" s="49"/>
      <c r="B2067" s="50"/>
      <c r="C2067" s="51"/>
      <c r="D2067" s="49"/>
      <c r="E2067" s="52"/>
      <c r="F2067" s="52"/>
      <c r="G2067" s="52"/>
      <c r="H2067" s="52"/>
      <c r="I2067" s="52"/>
    </row>
    <row r="2068" spans="1:9" s="53" customFormat="1">
      <c r="A2068" s="49"/>
      <c r="B2068" s="50"/>
      <c r="C2068" s="51"/>
      <c r="D2068" s="49"/>
      <c r="E2068" s="52"/>
      <c r="F2068" s="52"/>
      <c r="G2068" s="52"/>
      <c r="H2068" s="52"/>
      <c r="I2068" s="52"/>
    </row>
    <row r="2069" spans="1:9" s="53" customFormat="1">
      <c r="A2069" s="49"/>
      <c r="B2069" s="50"/>
      <c r="C2069" s="51"/>
      <c r="D2069" s="49"/>
      <c r="E2069" s="52"/>
      <c r="F2069" s="52"/>
      <c r="G2069" s="52"/>
      <c r="H2069" s="52"/>
      <c r="I2069" s="52"/>
    </row>
    <row r="2070" spans="1:9" s="53" customFormat="1">
      <c r="A2070" s="49"/>
      <c r="B2070" s="50"/>
      <c r="C2070" s="51"/>
      <c r="D2070" s="49"/>
      <c r="E2070" s="52"/>
      <c r="F2070" s="52"/>
      <c r="G2070" s="52"/>
      <c r="H2070" s="52"/>
      <c r="I2070" s="52"/>
    </row>
    <row r="2071" spans="1:9" s="53" customFormat="1">
      <c r="A2071" s="49"/>
      <c r="B2071" s="50"/>
      <c r="C2071" s="51"/>
      <c r="D2071" s="49"/>
      <c r="E2071" s="52"/>
      <c r="F2071" s="52"/>
      <c r="G2071" s="52"/>
      <c r="H2071" s="52"/>
      <c r="I2071" s="52"/>
    </row>
    <row r="2072" spans="1:9" s="53" customFormat="1">
      <c r="A2072" s="49"/>
      <c r="B2072" s="50"/>
      <c r="C2072" s="51"/>
      <c r="D2072" s="49"/>
      <c r="E2072" s="52"/>
      <c r="F2072" s="52"/>
      <c r="G2072" s="52"/>
      <c r="H2072" s="52"/>
      <c r="I2072" s="52"/>
    </row>
    <row r="2073" spans="1:9" s="53" customFormat="1">
      <c r="A2073" s="49"/>
      <c r="B2073" s="50"/>
      <c r="C2073" s="51"/>
      <c r="D2073" s="49"/>
      <c r="E2073" s="52"/>
      <c r="F2073" s="52"/>
      <c r="G2073" s="52"/>
      <c r="H2073" s="52"/>
      <c r="I2073" s="52"/>
    </row>
    <row r="2074" spans="1:9" s="53" customFormat="1">
      <c r="A2074" s="49"/>
      <c r="B2074" s="50"/>
      <c r="C2074" s="51"/>
      <c r="D2074" s="49"/>
      <c r="E2074" s="52"/>
      <c r="F2074" s="52"/>
      <c r="G2074" s="52"/>
      <c r="H2074" s="52"/>
      <c r="I2074" s="52"/>
    </row>
    <row r="2075" spans="1:9" s="53" customFormat="1">
      <c r="A2075" s="49"/>
      <c r="B2075" s="50"/>
      <c r="C2075" s="51"/>
      <c r="D2075" s="49"/>
      <c r="E2075" s="52"/>
      <c r="F2075" s="52"/>
      <c r="G2075" s="52"/>
      <c r="H2075" s="52"/>
      <c r="I2075" s="52"/>
    </row>
    <row r="2076" spans="1:9" s="53" customFormat="1">
      <c r="A2076" s="49"/>
      <c r="B2076" s="50"/>
      <c r="C2076" s="51"/>
      <c r="D2076" s="49"/>
      <c r="E2076" s="52"/>
      <c r="F2076" s="52"/>
      <c r="G2076" s="52"/>
      <c r="H2076" s="52"/>
      <c r="I2076" s="52"/>
    </row>
    <row r="2077" spans="1:9" s="53" customFormat="1">
      <c r="A2077" s="49"/>
      <c r="B2077" s="50"/>
      <c r="C2077" s="51"/>
      <c r="D2077" s="49"/>
      <c r="E2077" s="52"/>
      <c r="F2077" s="52"/>
      <c r="G2077" s="52"/>
      <c r="H2077" s="52"/>
      <c r="I2077" s="52"/>
    </row>
    <row r="2078" spans="1:9" s="53" customFormat="1">
      <c r="A2078" s="49"/>
      <c r="B2078" s="50"/>
      <c r="C2078" s="51"/>
      <c r="D2078" s="49"/>
      <c r="E2078" s="52"/>
      <c r="F2078" s="52"/>
      <c r="G2078" s="52"/>
      <c r="H2078" s="52"/>
      <c r="I2078" s="52"/>
    </row>
    <row r="2079" spans="1:9" s="53" customFormat="1">
      <c r="A2079" s="49"/>
      <c r="B2079" s="50"/>
      <c r="C2079" s="51"/>
      <c r="D2079" s="49"/>
      <c r="E2079" s="52"/>
      <c r="F2079" s="52"/>
      <c r="G2079" s="52"/>
      <c r="H2079" s="52"/>
      <c r="I2079" s="52"/>
    </row>
    <row r="2080" spans="1:9" s="53" customFormat="1">
      <c r="A2080" s="49"/>
      <c r="B2080" s="50"/>
      <c r="C2080" s="51"/>
      <c r="D2080" s="49"/>
      <c r="E2080" s="52"/>
      <c r="F2080" s="52"/>
      <c r="G2080" s="52"/>
      <c r="H2080" s="52"/>
      <c r="I2080" s="52"/>
    </row>
    <row r="2081" spans="1:9" s="53" customFormat="1">
      <c r="A2081" s="49"/>
      <c r="B2081" s="50"/>
      <c r="C2081" s="51"/>
      <c r="D2081" s="49"/>
      <c r="E2081" s="52"/>
      <c r="F2081" s="52"/>
      <c r="G2081" s="52"/>
      <c r="H2081" s="52"/>
      <c r="I2081" s="52"/>
    </row>
    <row r="2082" spans="1:9" s="53" customFormat="1">
      <c r="A2082" s="49"/>
      <c r="B2082" s="50"/>
      <c r="C2082" s="51"/>
      <c r="D2082" s="49"/>
      <c r="E2082" s="52"/>
      <c r="F2082" s="52"/>
      <c r="G2082" s="52"/>
      <c r="H2082" s="52"/>
      <c r="I2082" s="52"/>
    </row>
    <row r="2083" spans="1:9" s="53" customFormat="1">
      <c r="A2083" s="49"/>
      <c r="B2083" s="50"/>
      <c r="C2083" s="51"/>
      <c r="D2083" s="49"/>
      <c r="E2083" s="52"/>
      <c r="F2083" s="52"/>
      <c r="G2083" s="52"/>
      <c r="H2083" s="52"/>
      <c r="I2083" s="52"/>
    </row>
    <row r="2084" spans="1:9" s="53" customFormat="1">
      <c r="A2084" s="49"/>
      <c r="B2084" s="50"/>
      <c r="C2084" s="51"/>
      <c r="D2084" s="49"/>
      <c r="E2084" s="52"/>
      <c r="F2084" s="52"/>
      <c r="G2084" s="52"/>
      <c r="H2084" s="52"/>
      <c r="I2084" s="52"/>
    </row>
    <row r="2085" spans="1:9" s="53" customFormat="1">
      <c r="A2085" s="49"/>
      <c r="B2085" s="50"/>
      <c r="C2085" s="51"/>
      <c r="D2085" s="49"/>
      <c r="E2085" s="52"/>
      <c r="F2085" s="52"/>
      <c r="G2085" s="52"/>
      <c r="H2085" s="52"/>
      <c r="I2085" s="52"/>
    </row>
    <row r="2086" spans="1:9" s="53" customFormat="1">
      <c r="A2086" s="49"/>
      <c r="B2086" s="50"/>
      <c r="C2086" s="51"/>
      <c r="D2086" s="49"/>
      <c r="E2086" s="52"/>
      <c r="F2086" s="52"/>
      <c r="G2086" s="52"/>
      <c r="H2086" s="52"/>
      <c r="I2086" s="52"/>
    </row>
    <row r="2087" spans="1:9" s="53" customFormat="1">
      <c r="A2087" s="49"/>
      <c r="B2087" s="50"/>
      <c r="C2087" s="51"/>
      <c r="D2087" s="49"/>
      <c r="E2087" s="52"/>
      <c r="F2087" s="52"/>
      <c r="G2087" s="52"/>
      <c r="H2087" s="52"/>
      <c r="I2087" s="52"/>
    </row>
    <row r="2088" spans="1:9" s="53" customFormat="1">
      <c r="A2088" s="49"/>
      <c r="B2088" s="50"/>
      <c r="C2088" s="51"/>
      <c r="D2088" s="49"/>
      <c r="E2088" s="52"/>
      <c r="F2088" s="52"/>
      <c r="G2088" s="52"/>
      <c r="H2088" s="52"/>
      <c r="I2088" s="52"/>
    </row>
    <row r="2089" spans="1:9" s="53" customFormat="1">
      <c r="A2089" s="49"/>
      <c r="B2089" s="50"/>
      <c r="C2089" s="51"/>
      <c r="D2089" s="49"/>
      <c r="E2089" s="52"/>
      <c r="F2089" s="52"/>
      <c r="G2089" s="52"/>
      <c r="H2089" s="52"/>
      <c r="I2089" s="52"/>
    </row>
    <row r="2090" spans="1:9" s="53" customFormat="1">
      <c r="A2090" s="49"/>
      <c r="B2090" s="50"/>
      <c r="C2090" s="51"/>
      <c r="D2090" s="49"/>
      <c r="E2090" s="52"/>
      <c r="F2090" s="52"/>
      <c r="G2090" s="52"/>
      <c r="H2090" s="52"/>
      <c r="I2090" s="52"/>
    </row>
    <row r="2091" spans="1:9" s="53" customFormat="1">
      <c r="A2091" s="49"/>
      <c r="B2091" s="50"/>
      <c r="C2091" s="51"/>
      <c r="D2091" s="49"/>
      <c r="E2091" s="52"/>
      <c r="F2091" s="52"/>
      <c r="G2091" s="52"/>
      <c r="H2091" s="52"/>
      <c r="I2091" s="52"/>
    </row>
    <row r="2092" spans="1:9" s="53" customFormat="1">
      <c r="A2092" s="49"/>
      <c r="B2092" s="50"/>
      <c r="C2092" s="51"/>
      <c r="D2092" s="49"/>
      <c r="E2092" s="52"/>
      <c r="F2092" s="52"/>
      <c r="G2092" s="52"/>
      <c r="H2092" s="52"/>
      <c r="I2092" s="52"/>
    </row>
    <row r="2093" spans="1:9" s="53" customFormat="1">
      <c r="A2093" s="49"/>
      <c r="B2093" s="50"/>
      <c r="C2093" s="51"/>
      <c r="D2093" s="49"/>
      <c r="E2093" s="52"/>
      <c r="F2093" s="52"/>
      <c r="G2093" s="52"/>
      <c r="H2093" s="52"/>
      <c r="I2093" s="52"/>
    </row>
    <row r="2094" spans="1:9" s="53" customFormat="1">
      <c r="A2094" s="49"/>
      <c r="B2094" s="50"/>
      <c r="C2094" s="51"/>
      <c r="D2094" s="49"/>
      <c r="E2094" s="52"/>
      <c r="F2094" s="52"/>
      <c r="G2094" s="52"/>
      <c r="H2094" s="52"/>
      <c r="I2094" s="52"/>
    </row>
    <row r="2095" spans="1:9" s="53" customFormat="1">
      <c r="A2095" s="49"/>
      <c r="B2095" s="50"/>
      <c r="C2095" s="51"/>
      <c r="D2095" s="49"/>
      <c r="E2095" s="52"/>
      <c r="F2095" s="52"/>
      <c r="G2095" s="52"/>
      <c r="H2095" s="52"/>
      <c r="I2095" s="52"/>
    </row>
    <row r="2096" spans="1:9" s="53" customFormat="1">
      <c r="A2096" s="49"/>
      <c r="B2096" s="50"/>
      <c r="C2096" s="51"/>
      <c r="D2096" s="49"/>
      <c r="E2096" s="52"/>
      <c r="F2096" s="52"/>
      <c r="G2096" s="52"/>
      <c r="H2096" s="52"/>
      <c r="I2096" s="52"/>
    </row>
    <row r="2097" spans="1:9" s="53" customFormat="1">
      <c r="A2097" s="49"/>
      <c r="B2097" s="50"/>
      <c r="C2097" s="51"/>
      <c r="D2097" s="49"/>
      <c r="E2097" s="52"/>
      <c r="F2097" s="52"/>
      <c r="G2097" s="52"/>
      <c r="H2097" s="52"/>
      <c r="I2097" s="52"/>
    </row>
    <row r="2098" spans="1:9" s="53" customFormat="1">
      <c r="A2098" s="49"/>
      <c r="B2098" s="50"/>
      <c r="C2098" s="51"/>
      <c r="D2098" s="49"/>
      <c r="E2098" s="52"/>
      <c r="F2098" s="52"/>
      <c r="G2098" s="52"/>
      <c r="H2098" s="52"/>
      <c r="I2098" s="52"/>
    </row>
    <row r="2099" spans="1:9" s="53" customFormat="1">
      <c r="A2099" s="49"/>
      <c r="B2099" s="50"/>
      <c r="C2099" s="51"/>
      <c r="D2099" s="49"/>
      <c r="E2099" s="52"/>
      <c r="F2099" s="52"/>
      <c r="G2099" s="52"/>
      <c r="H2099" s="52"/>
      <c r="I2099" s="52"/>
    </row>
    <row r="2100" spans="1:9" s="53" customFormat="1">
      <c r="A2100" s="49"/>
      <c r="B2100" s="50"/>
      <c r="C2100" s="51"/>
      <c r="D2100" s="49"/>
      <c r="E2100" s="52"/>
      <c r="F2100" s="52"/>
      <c r="G2100" s="52"/>
      <c r="H2100" s="52"/>
      <c r="I2100" s="52"/>
    </row>
    <row r="2101" spans="1:9" s="53" customFormat="1">
      <c r="A2101" s="49"/>
      <c r="B2101" s="50"/>
      <c r="C2101" s="51"/>
      <c r="D2101" s="49"/>
      <c r="E2101" s="52"/>
      <c r="F2101" s="52"/>
      <c r="G2101" s="52"/>
      <c r="H2101" s="52"/>
      <c r="I2101" s="52"/>
    </row>
    <row r="2102" spans="1:9" s="53" customFormat="1">
      <c r="A2102" s="49"/>
      <c r="B2102" s="50"/>
      <c r="C2102" s="51"/>
      <c r="D2102" s="49"/>
      <c r="E2102" s="52"/>
      <c r="F2102" s="52"/>
      <c r="G2102" s="52"/>
      <c r="H2102" s="52"/>
      <c r="I2102" s="52"/>
    </row>
    <row r="2103" spans="1:9" s="53" customFormat="1">
      <c r="A2103" s="49"/>
      <c r="B2103" s="50"/>
      <c r="C2103" s="51"/>
      <c r="D2103" s="49"/>
      <c r="E2103" s="52"/>
      <c r="F2103" s="52"/>
      <c r="G2103" s="52"/>
      <c r="H2103" s="52"/>
      <c r="I2103" s="52"/>
    </row>
    <row r="2104" spans="1:9" s="53" customFormat="1">
      <c r="A2104" s="49"/>
      <c r="B2104" s="50"/>
      <c r="C2104" s="51"/>
      <c r="D2104" s="49"/>
      <c r="E2104" s="52"/>
      <c r="F2104" s="52"/>
      <c r="G2104" s="52"/>
      <c r="H2104" s="52"/>
      <c r="I2104" s="52"/>
    </row>
    <row r="2105" spans="1:9" s="53" customFormat="1">
      <c r="A2105" s="49"/>
      <c r="B2105" s="50"/>
      <c r="C2105" s="51"/>
      <c r="D2105" s="49"/>
      <c r="E2105" s="52"/>
      <c r="F2105" s="52"/>
      <c r="G2105" s="52"/>
      <c r="H2105" s="52"/>
      <c r="I2105" s="52"/>
    </row>
    <row r="2106" spans="1:9" s="53" customFormat="1">
      <c r="A2106" s="49"/>
      <c r="B2106" s="50"/>
      <c r="C2106" s="51"/>
      <c r="D2106" s="49"/>
      <c r="E2106" s="52"/>
      <c r="F2106" s="52"/>
      <c r="G2106" s="52"/>
      <c r="H2106" s="52"/>
      <c r="I2106" s="52"/>
    </row>
    <row r="2107" spans="1:9" s="53" customFormat="1">
      <c r="A2107" s="49"/>
      <c r="B2107" s="50"/>
      <c r="C2107" s="51"/>
      <c r="D2107" s="49"/>
      <c r="E2107" s="52"/>
      <c r="F2107" s="52"/>
      <c r="G2107" s="52"/>
      <c r="H2107" s="52"/>
      <c r="I2107" s="52"/>
    </row>
    <row r="2108" spans="1:9" s="53" customFormat="1">
      <c r="A2108" s="49"/>
      <c r="B2108" s="50"/>
      <c r="C2108" s="51"/>
      <c r="D2108" s="49"/>
      <c r="E2108" s="52"/>
      <c r="F2108" s="52"/>
      <c r="G2108" s="52"/>
      <c r="H2108" s="52"/>
      <c r="I2108" s="52"/>
    </row>
    <row r="2109" spans="1:9" s="53" customFormat="1">
      <c r="A2109" s="49"/>
      <c r="B2109" s="50"/>
      <c r="C2109" s="51"/>
      <c r="D2109" s="49"/>
      <c r="E2109" s="52"/>
      <c r="F2109" s="52"/>
      <c r="G2109" s="52"/>
      <c r="H2109" s="52"/>
      <c r="I2109" s="52"/>
    </row>
    <row r="2110" spans="1:9" s="53" customFormat="1">
      <c r="A2110" s="49"/>
      <c r="B2110" s="50"/>
      <c r="C2110" s="51"/>
      <c r="D2110" s="49"/>
      <c r="E2110" s="52"/>
      <c r="F2110" s="52"/>
      <c r="G2110" s="52"/>
      <c r="H2110" s="52"/>
      <c r="I2110" s="52"/>
    </row>
    <row r="2111" spans="1:9" s="53" customFormat="1">
      <c r="A2111" s="49"/>
      <c r="B2111" s="50"/>
      <c r="C2111" s="51"/>
      <c r="D2111" s="49"/>
      <c r="E2111" s="52"/>
      <c r="F2111" s="52"/>
      <c r="G2111" s="52"/>
      <c r="H2111" s="52"/>
      <c r="I2111" s="52"/>
    </row>
    <row r="2112" spans="1:9" s="53" customFormat="1">
      <c r="A2112" s="49"/>
      <c r="B2112" s="50"/>
      <c r="C2112" s="51"/>
      <c r="D2112" s="49"/>
      <c r="E2112" s="52"/>
      <c r="F2112" s="52"/>
      <c r="G2112" s="52"/>
      <c r="H2112" s="52"/>
      <c r="I2112" s="52"/>
    </row>
    <row r="2113" spans="1:9" s="53" customFormat="1">
      <c r="A2113" s="49"/>
      <c r="B2113" s="50"/>
      <c r="C2113" s="51"/>
      <c r="D2113" s="49"/>
      <c r="E2113" s="52"/>
      <c r="F2113" s="52"/>
      <c r="G2113" s="52"/>
      <c r="H2113" s="52"/>
      <c r="I2113" s="52"/>
    </row>
    <row r="2114" spans="1:9" s="53" customFormat="1">
      <c r="A2114" s="49"/>
      <c r="B2114" s="50"/>
      <c r="C2114" s="51"/>
      <c r="D2114" s="49"/>
      <c r="E2114" s="52"/>
      <c r="F2114" s="52"/>
      <c r="G2114" s="52"/>
      <c r="H2114" s="52"/>
      <c r="I2114" s="52"/>
    </row>
    <row r="2115" spans="1:9" s="53" customFormat="1">
      <c r="A2115" s="49"/>
      <c r="B2115" s="50"/>
      <c r="C2115" s="51"/>
      <c r="D2115" s="49"/>
      <c r="E2115" s="52"/>
      <c r="F2115" s="52"/>
      <c r="G2115" s="52"/>
      <c r="H2115" s="52"/>
      <c r="I2115" s="52"/>
    </row>
    <row r="2116" spans="1:9" s="53" customFormat="1">
      <c r="A2116" s="49"/>
      <c r="B2116" s="50"/>
      <c r="C2116" s="51"/>
      <c r="D2116" s="49"/>
      <c r="E2116" s="52"/>
      <c r="F2116" s="52"/>
      <c r="G2116" s="52"/>
      <c r="H2116" s="52"/>
      <c r="I2116" s="52"/>
    </row>
    <row r="2117" spans="1:9" s="53" customFormat="1">
      <c r="A2117" s="49"/>
      <c r="B2117" s="50"/>
      <c r="C2117" s="51"/>
      <c r="D2117" s="49"/>
      <c r="E2117" s="52"/>
      <c r="F2117" s="52"/>
      <c r="G2117" s="52"/>
      <c r="H2117" s="52"/>
      <c r="I2117" s="52"/>
    </row>
    <row r="2118" spans="1:9" s="53" customFormat="1">
      <c r="A2118" s="49"/>
      <c r="B2118" s="50"/>
      <c r="C2118" s="51"/>
      <c r="D2118" s="49"/>
      <c r="E2118" s="52"/>
      <c r="F2118" s="52"/>
      <c r="G2118" s="52"/>
      <c r="H2118" s="52"/>
      <c r="I2118" s="52"/>
    </row>
    <row r="2119" spans="1:9" s="53" customFormat="1">
      <c r="A2119" s="49"/>
      <c r="B2119" s="50"/>
      <c r="C2119" s="51"/>
      <c r="D2119" s="49"/>
      <c r="E2119" s="52"/>
      <c r="F2119" s="52"/>
      <c r="G2119" s="52"/>
      <c r="H2119" s="52"/>
      <c r="I2119" s="52"/>
    </row>
    <row r="2120" spans="1:9" s="53" customFormat="1">
      <c r="A2120" s="49"/>
      <c r="B2120" s="50"/>
      <c r="C2120" s="51"/>
      <c r="D2120" s="49"/>
      <c r="E2120" s="52"/>
      <c r="F2120" s="52"/>
      <c r="G2120" s="52"/>
      <c r="H2120" s="52"/>
      <c r="I2120" s="52"/>
    </row>
    <row r="2121" spans="1:9" s="53" customFormat="1">
      <c r="A2121" s="49"/>
      <c r="B2121" s="50"/>
      <c r="C2121" s="51"/>
      <c r="D2121" s="49"/>
      <c r="E2121" s="52"/>
      <c r="F2121" s="52"/>
      <c r="G2121" s="52"/>
      <c r="H2121" s="52"/>
      <c r="I2121" s="52"/>
    </row>
    <row r="2122" spans="1:9" s="53" customFormat="1">
      <c r="A2122" s="49"/>
      <c r="B2122" s="50"/>
      <c r="C2122" s="51"/>
      <c r="D2122" s="49"/>
      <c r="E2122" s="52"/>
      <c r="F2122" s="52"/>
      <c r="G2122" s="52"/>
      <c r="H2122" s="52"/>
      <c r="I2122" s="52"/>
    </row>
    <row r="2123" spans="1:9" s="53" customFormat="1">
      <c r="A2123" s="49"/>
      <c r="B2123" s="50"/>
      <c r="C2123" s="51"/>
      <c r="D2123" s="49"/>
      <c r="E2123" s="52"/>
      <c r="F2123" s="52"/>
      <c r="G2123" s="52"/>
      <c r="H2123" s="52"/>
      <c r="I2123" s="52"/>
    </row>
    <row r="2124" spans="1:9" s="53" customFormat="1">
      <c r="A2124" s="49"/>
      <c r="B2124" s="50"/>
      <c r="C2124" s="51"/>
      <c r="D2124" s="49"/>
      <c r="E2124" s="52"/>
      <c r="F2124" s="52"/>
      <c r="G2124" s="52"/>
      <c r="H2124" s="52"/>
      <c r="I2124" s="52"/>
    </row>
    <row r="2125" spans="1:9" s="53" customFormat="1">
      <c r="A2125" s="49"/>
      <c r="B2125" s="50"/>
      <c r="C2125" s="51"/>
      <c r="D2125" s="49"/>
      <c r="E2125" s="52"/>
      <c r="F2125" s="52"/>
      <c r="G2125" s="52"/>
      <c r="H2125" s="52"/>
      <c r="I2125" s="52"/>
    </row>
    <row r="2126" spans="1:9" s="53" customFormat="1">
      <c r="A2126" s="49"/>
      <c r="B2126" s="50"/>
      <c r="C2126" s="51"/>
      <c r="D2126" s="49"/>
      <c r="E2126" s="52"/>
      <c r="F2126" s="52"/>
      <c r="G2126" s="52"/>
      <c r="H2126" s="52"/>
      <c r="I2126" s="52"/>
    </row>
    <row r="2127" spans="1:9" s="53" customFormat="1">
      <c r="A2127" s="49"/>
      <c r="B2127" s="50"/>
      <c r="C2127" s="51"/>
      <c r="D2127" s="49"/>
      <c r="E2127" s="52"/>
      <c r="F2127" s="52"/>
      <c r="G2127" s="52"/>
      <c r="H2127" s="52"/>
      <c r="I2127" s="52"/>
    </row>
    <row r="2128" spans="1:9" s="53" customFormat="1">
      <c r="A2128" s="49"/>
      <c r="B2128" s="50"/>
      <c r="C2128" s="51"/>
      <c r="D2128" s="49"/>
      <c r="E2128" s="52"/>
      <c r="F2128" s="52"/>
      <c r="G2128" s="52"/>
      <c r="H2128" s="52"/>
      <c r="I2128" s="52"/>
    </row>
    <row r="2129" spans="1:9" s="53" customFormat="1">
      <c r="A2129" s="49"/>
      <c r="B2129" s="50"/>
      <c r="C2129" s="51"/>
      <c r="D2129" s="49"/>
      <c r="E2129" s="52"/>
      <c r="F2129" s="52"/>
      <c r="G2129" s="52"/>
      <c r="H2129" s="52"/>
      <c r="I2129" s="52"/>
    </row>
    <row r="2130" spans="1:9" s="53" customFormat="1">
      <c r="A2130" s="49"/>
      <c r="B2130" s="50"/>
      <c r="C2130" s="51"/>
      <c r="D2130" s="49"/>
      <c r="E2130" s="52"/>
      <c r="F2130" s="52"/>
      <c r="G2130" s="52"/>
      <c r="H2130" s="52"/>
      <c r="I2130" s="52"/>
    </row>
    <row r="2131" spans="1:9" s="53" customFormat="1">
      <c r="A2131" s="49"/>
      <c r="B2131" s="50"/>
      <c r="C2131" s="51"/>
      <c r="D2131" s="49"/>
      <c r="E2131" s="52"/>
      <c r="F2131" s="52"/>
      <c r="G2131" s="52"/>
      <c r="H2131" s="52"/>
      <c r="I2131" s="52"/>
    </row>
    <row r="2132" spans="1:9" s="53" customFormat="1">
      <c r="A2132" s="49"/>
      <c r="B2132" s="50"/>
      <c r="C2132" s="51"/>
      <c r="D2132" s="49"/>
      <c r="E2132" s="52"/>
      <c r="F2132" s="52"/>
      <c r="G2132" s="52"/>
      <c r="H2132" s="52"/>
      <c r="I2132" s="52"/>
    </row>
    <row r="2133" spans="1:9" s="53" customFormat="1">
      <c r="A2133" s="49"/>
      <c r="B2133" s="50"/>
      <c r="C2133" s="51"/>
      <c r="D2133" s="49"/>
      <c r="E2133" s="52"/>
      <c r="F2133" s="52"/>
      <c r="G2133" s="52"/>
      <c r="H2133" s="52"/>
      <c r="I2133" s="52"/>
    </row>
    <row r="2134" spans="1:9" s="53" customFormat="1">
      <c r="A2134" s="49"/>
      <c r="B2134" s="50"/>
      <c r="C2134" s="51"/>
      <c r="D2134" s="49"/>
      <c r="E2134" s="52"/>
      <c r="F2134" s="52"/>
      <c r="G2134" s="52"/>
      <c r="H2134" s="52"/>
      <c r="I2134" s="52"/>
    </row>
    <row r="2135" spans="1:9" s="53" customFormat="1">
      <c r="A2135" s="49"/>
      <c r="B2135" s="50"/>
      <c r="C2135" s="51"/>
      <c r="D2135" s="49"/>
      <c r="E2135" s="52"/>
      <c r="F2135" s="52"/>
      <c r="G2135" s="52"/>
      <c r="H2135" s="52"/>
      <c r="I2135" s="52"/>
    </row>
    <row r="2136" spans="1:9" s="53" customFormat="1">
      <c r="A2136" s="49"/>
      <c r="B2136" s="50"/>
      <c r="C2136" s="51"/>
      <c r="D2136" s="49"/>
      <c r="E2136" s="52"/>
      <c r="F2136" s="52"/>
      <c r="G2136" s="52"/>
      <c r="H2136" s="52"/>
      <c r="I2136" s="52"/>
    </row>
    <row r="2137" spans="1:9" s="53" customFormat="1">
      <c r="A2137" s="49"/>
      <c r="B2137" s="50"/>
      <c r="C2137" s="51"/>
      <c r="D2137" s="49"/>
      <c r="E2137" s="52"/>
      <c r="F2137" s="52"/>
      <c r="G2137" s="52"/>
      <c r="H2137" s="52"/>
      <c r="I2137" s="52"/>
    </row>
    <row r="2138" spans="1:9" s="53" customFormat="1">
      <c r="A2138" s="49"/>
      <c r="B2138" s="50"/>
      <c r="C2138" s="51"/>
      <c r="D2138" s="49"/>
      <c r="E2138" s="52"/>
      <c r="F2138" s="52"/>
      <c r="G2138" s="52"/>
      <c r="H2138" s="52"/>
      <c r="I2138" s="52"/>
    </row>
    <row r="2139" spans="1:9" s="53" customFormat="1">
      <c r="A2139" s="49"/>
      <c r="B2139" s="50"/>
      <c r="C2139" s="51"/>
      <c r="D2139" s="49"/>
      <c r="E2139" s="52"/>
      <c r="F2139" s="52"/>
      <c r="G2139" s="52"/>
      <c r="H2139" s="52"/>
      <c r="I2139" s="52"/>
    </row>
    <row r="2140" spans="1:9" s="53" customFormat="1">
      <c r="A2140" s="49"/>
      <c r="B2140" s="50"/>
      <c r="C2140" s="51"/>
      <c r="D2140" s="49"/>
      <c r="E2140" s="52"/>
      <c r="F2140" s="52"/>
      <c r="G2140" s="52"/>
      <c r="H2140" s="52"/>
      <c r="I2140" s="52"/>
    </row>
    <row r="2141" spans="1:9" s="53" customFormat="1">
      <c r="A2141" s="49"/>
      <c r="B2141" s="50"/>
      <c r="C2141" s="51"/>
      <c r="D2141" s="49"/>
      <c r="E2141" s="52"/>
      <c r="F2141" s="52"/>
      <c r="G2141" s="52"/>
      <c r="H2141" s="52"/>
      <c r="I2141" s="52"/>
    </row>
    <row r="2142" spans="1:9" s="53" customFormat="1">
      <c r="A2142" s="49"/>
      <c r="B2142" s="50"/>
      <c r="C2142" s="51"/>
      <c r="D2142" s="49"/>
      <c r="E2142" s="52"/>
      <c r="F2142" s="52"/>
      <c r="G2142" s="52"/>
      <c r="H2142" s="52"/>
      <c r="I2142" s="52"/>
    </row>
    <row r="2143" spans="1:9" s="53" customFormat="1">
      <c r="A2143" s="49"/>
      <c r="B2143" s="50"/>
      <c r="C2143" s="51"/>
      <c r="D2143" s="49"/>
      <c r="E2143" s="52"/>
      <c r="F2143" s="52"/>
      <c r="G2143" s="52"/>
      <c r="H2143" s="52"/>
      <c r="I2143" s="52"/>
    </row>
    <row r="2144" spans="1:9" s="53" customFormat="1">
      <c r="A2144" s="49"/>
      <c r="B2144" s="50"/>
      <c r="C2144" s="51"/>
      <c r="D2144" s="49"/>
      <c r="E2144" s="52"/>
      <c r="F2144" s="52"/>
      <c r="G2144" s="52"/>
      <c r="H2144" s="52"/>
      <c r="I2144" s="52"/>
    </row>
    <row r="2145" spans="1:9" s="53" customFormat="1">
      <c r="A2145" s="49"/>
      <c r="B2145" s="50"/>
      <c r="C2145" s="51"/>
      <c r="D2145" s="49"/>
      <c r="E2145" s="52"/>
      <c r="F2145" s="52"/>
      <c r="G2145" s="52"/>
      <c r="H2145" s="52"/>
      <c r="I2145" s="52"/>
    </row>
    <row r="2146" spans="1:9" s="53" customFormat="1">
      <c r="A2146" s="49"/>
      <c r="B2146" s="50"/>
      <c r="C2146" s="51"/>
      <c r="D2146" s="49"/>
      <c r="E2146" s="52"/>
      <c r="F2146" s="52"/>
      <c r="G2146" s="52"/>
      <c r="H2146" s="52"/>
      <c r="I2146" s="52"/>
    </row>
    <row r="2147" spans="1:9" s="53" customFormat="1">
      <c r="A2147" s="49"/>
      <c r="B2147" s="50"/>
      <c r="C2147" s="51"/>
      <c r="D2147" s="49"/>
      <c r="E2147" s="52"/>
      <c r="F2147" s="52"/>
      <c r="G2147" s="52"/>
      <c r="H2147" s="52"/>
      <c r="I2147" s="52"/>
    </row>
    <row r="2148" spans="1:9" s="53" customFormat="1">
      <c r="A2148" s="49"/>
      <c r="B2148" s="50"/>
      <c r="C2148" s="51"/>
      <c r="D2148" s="49"/>
      <c r="E2148" s="52"/>
      <c r="F2148" s="52"/>
      <c r="G2148" s="52"/>
      <c r="H2148" s="52"/>
      <c r="I2148" s="52"/>
    </row>
    <row r="2149" spans="1:9" s="53" customFormat="1">
      <c r="A2149" s="49"/>
      <c r="B2149" s="50"/>
      <c r="C2149" s="51"/>
      <c r="D2149" s="49"/>
      <c r="E2149" s="52"/>
      <c r="F2149" s="52"/>
      <c r="G2149" s="52"/>
      <c r="H2149" s="52"/>
      <c r="I2149" s="52"/>
    </row>
    <row r="2150" spans="1:9" s="53" customFormat="1">
      <c r="A2150" s="49"/>
      <c r="B2150" s="50"/>
      <c r="C2150" s="51"/>
      <c r="D2150" s="49"/>
      <c r="E2150" s="52"/>
      <c r="F2150" s="52"/>
      <c r="G2150" s="52"/>
      <c r="H2150" s="52"/>
      <c r="I2150" s="52"/>
    </row>
    <row r="2151" spans="1:9" s="53" customFormat="1">
      <c r="A2151" s="49"/>
      <c r="B2151" s="50"/>
      <c r="C2151" s="51"/>
      <c r="D2151" s="49"/>
      <c r="E2151" s="52"/>
      <c r="F2151" s="52"/>
      <c r="G2151" s="52"/>
      <c r="H2151" s="52"/>
      <c r="I2151" s="52"/>
    </row>
    <row r="2152" spans="1:9" s="53" customFormat="1">
      <c r="A2152" s="49"/>
      <c r="B2152" s="50"/>
      <c r="C2152" s="51"/>
      <c r="D2152" s="49"/>
      <c r="E2152" s="52"/>
      <c r="F2152" s="52"/>
      <c r="G2152" s="52"/>
      <c r="H2152" s="52"/>
      <c r="I2152" s="52"/>
    </row>
    <row r="2153" spans="1:9" s="53" customFormat="1">
      <c r="A2153" s="49"/>
      <c r="B2153" s="50"/>
      <c r="C2153" s="51"/>
      <c r="D2153" s="49"/>
      <c r="E2153" s="52"/>
      <c r="F2153" s="52"/>
      <c r="G2153" s="52"/>
      <c r="H2153" s="52"/>
      <c r="I2153" s="52"/>
    </row>
    <row r="2154" spans="1:9" s="53" customFormat="1">
      <c r="A2154" s="49"/>
      <c r="B2154" s="50"/>
      <c r="C2154" s="51"/>
      <c r="D2154" s="49"/>
      <c r="E2154" s="52"/>
      <c r="F2154" s="52"/>
      <c r="G2154" s="52"/>
      <c r="H2154" s="52"/>
      <c r="I2154" s="52"/>
    </row>
    <row r="2155" spans="1:9" s="53" customFormat="1">
      <c r="A2155" s="49"/>
      <c r="B2155" s="50"/>
      <c r="C2155" s="51"/>
      <c r="D2155" s="49"/>
      <c r="E2155" s="52"/>
      <c r="F2155" s="52"/>
      <c r="G2155" s="52"/>
      <c r="H2155" s="52"/>
      <c r="I2155" s="52"/>
    </row>
    <row r="2156" spans="1:9" s="53" customFormat="1">
      <c r="A2156" s="49"/>
      <c r="B2156" s="50"/>
      <c r="C2156" s="51"/>
      <c r="D2156" s="49"/>
      <c r="E2156" s="52"/>
      <c r="F2156" s="52"/>
      <c r="G2156" s="52"/>
      <c r="H2156" s="52"/>
      <c r="I2156" s="52"/>
    </row>
    <row r="2157" spans="1:9" s="53" customFormat="1">
      <c r="A2157" s="49"/>
      <c r="B2157" s="50"/>
      <c r="C2157" s="51"/>
      <c r="D2157" s="49"/>
      <c r="E2157" s="52"/>
      <c r="F2157" s="52"/>
      <c r="G2157" s="52"/>
      <c r="H2157" s="52"/>
      <c r="I2157" s="52"/>
    </row>
    <row r="2158" spans="1:9" s="53" customFormat="1">
      <c r="A2158" s="49"/>
      <c r="B2158" s="50"/>
      <c r="C2158" s="51"/>
      <c r="D2158" s="49"/>
      <c r="E2158" s="52"/>
      <c r="F2158" s="52"/>
      <c r="G2158" s="52"/>
      <c r="H2158" s="52"/>
      <c r="I2158" s="52"/>
    </row>
    <row r="2159" spans="1:9" s="53" customFormat="1">
      <c r="A2159" s="49"/>
      <c r="B2159" s="50"/>
      <c r="C2159" s="51"/>
      <c r="D2159" s="49"/>
      <c r="E2159" s="52"/>
      <c r="F2159" s="52"/>
      <c r="G2159" s="52"/>
      <c r="H2159" s="52"/>
      <c r="I2159" s="52"/>
    </row>
    <row r="2160" spans="1:9" s="53" customFormat="1">
      <c r="A2160" s="49"/>
      <c r="B2160" s="50"/>
      <c r="C2160" s="51"/>
      <c r="D2160" s="49"/>
      <c r="E2160" s="52"/>
      <c r="F2160" s="52"/>
      <c r="G2160" s="52"/>
      <c r="H2160" s="52"/>
      <c r="I2160" s="52"/>
    </row>
    <row r="2161" spans="1:9" s="53" customFormat="1">
      <c r="A2161" s="49"/>
      <c r="B2161" s="50"/>
      <c r="C2161" s="51"/>
      <c r="D2161" s="49"/>
      <c r="E2161" s="52"/>
      <c r="F2161" s="52"/>
      <c r="G2161" s="52"/>
      <c r="H2161" s="52"/>
      <c r="I2161" s="52"/>
    </row>
    <row r="2162" spans="1:9" s="53" customFormat="1">
      <c r="A2162" s="49"/>
      <c r="B2162" s="50"/>
      <c r="C2162" s="51"/>
      <c r="D2162" s="49"/>
      <c r="E2162" s="52"/>
      <c r="F2162" s="52"/>
      <c r="G2162" s="52"/>
      <c r="H2162" s="52"/>
      <c r="I2162" s="52"/>
    </row>
    <row r="2163" spans="1:9" s="53" customFormat="1">
      <c r="A2163" s="49"/>
      <c r="B2163" s="50"/>
      <c r="C2163" s="51"/>
      <c r="D2163" s="49"/>
      <c r="E2163" s="52"/>
      <c r="F2163" s="52"/>
      <c r="G2163" s="52"/>
      <c r="H2163" s="52"/>
      <c r="I2163" s="52"/>
    </row>
    <row r="2164" spans="1:9" s="53" customFormat="1">
      <c r="A2164" s="49"/>
      <c r="B2164" s="50"/>
      <c r="C2164" s="51"/>
      <c r="D2164" s="49"/>
      <c r="E2164" s="52"/>
      <c r="F2164" s="52"/>
      <c r="G2164" s="52"/>
      <c r="H2164" s="52"/>
      <c r="I2164" s="52"/>
    </row>
    <row r="2165" spans="1:9" s="53" customFormat="1">
      <c r="A2165" s="49"/>
      <c r="B2165" s="50"/>
      <c r="C2165" s="51"/>
      <c r="D2165" s="49"/>
      <c r="E2165" s="52"/>
      <c r="F2165" s="52"/>
      <c r="G2165" s="52"/>
      <c r="H2165" s="52"/>
      <c r="I2165" s="52"/>
    </row>
    <row r="2166" spans="1:9" s="53" customFormat="1">
      <c r="A2166" s="49"/>
      <c r="B2166" s="50"/>
      <c r="C2166" s="51"/>
      <c r="D2166" s="49"/>
      <c r="E2166" s="52"/>
      <c r="F2166" s="52"/>
      <c r="G2166" s="52"/>
      <c r="H2166" s="52"/>
      <c r="I2166" s="52"/>
    </row>
    <row r="2167" spans="1:9" s="53" customFormat="1">
      <c r="A2167" s="49"/>
      <c r="B2167" s="50"/>
      <c r="C2167" s="51"/>
      <c r="D2167" s="49"/>
      <c r="E2167" s="52"/>
      <c r="F2167" s="52"/>
      <c r="G2167" s="52"/>
      <c r="H2167" s="52"/>
      <c r="I2167" s="52"/>
    </row>
    <row r="2168" spans="1:9" s="53" customFormat="1">
      <c r="A2168" s="49"/>
      <c r="B2168" s="50"/>
      <c r="C2168" s="51"/>
      <c r="D2168" s="49"/>
      <c r="E2168" s="52"/>
      <c r="F2168" s="52"/>
      <c r="G2168" s="52"/>
      <c r="H2168" s="52"/>
      <c r="I2168" s="52"/>
    </row>
    <row r="2169" spans="1:9" s="53" customFormat="1">
      <c r="A2169" s="49"/>
      <c r="B2169" s="50"/>
      <c r="C2169" s="51"/>
      <c r="D2169" s="49"/>
      <c r="E2169" s="52"/>
      <c r="F2169" s="52"/>
      <c r="G2169" s="52"/>
      <c r="H2169" s="52"/>
      <c r="I2169" s="52"/>
    </row>
    <row r="2170" spans="1:9" s="53" customFormat="1">
      <c r="A2170" s="49"/>
      <c r="B2170" s="50"/>
      <c r="C2170" s="51"/>
      <c r="D2170" s="49"/>
      <c r="E2170" s="52"/>
      <c r="F2170" s="52"/>
      <c r="G2170" s="52"/>
      <c r="H2170" s="52"/>
      <c r="I2170" s="52"/>
    </row>
    <row r="2171" spans="1:9" s="53" customFormat="1">
      <c r="A2171" s="49"/>
      <c r="B2171" s="50"/>
      <c r="C2171" s="51"/>
      <c r="D2171" s="49"/>
      <c r="E2171" s="52"/>
      <c r="F2171" s="52"/>
      <c r="G2171" s="52"/>
      <c r="H2171" s="52"/>
      <c r="I2171" s="52"/>
    </row>
    <row r="2172" spans="1:9" s="53" customFormat="1">
      <c r="A2172" s="49"/>
      <c r="B2172" s="50"/>
      <c r="C2172" s="51"/>
      <c r="D2172" s="49"/>
      <c r="E2172" s="52"/>
      <c r="F2172" s="52"/>
      <c r="G2172" s="52"/>
      <c r="H2172" s="52"/>
      <c r="I2172" s="52"/>
    </row>
    <row r="2173" spans="1:9" s="53" customFormat="1">
      <c r="A2173" s="49"/>
      <c r="B2173" s="50"/>
      <c r="C2173" s="51"/>
      <c r="D2173" s="49"/>
      <c r="E2173" s="52"/>
      <c r="F2173" s="52"/>
      <c r="G2173" s="52"/>
      <c r="H2173" s="52"/>
      <c r="I2173" s="52"/>
    </row>
    <row r="2174" spans="1:9" s="53" customFormat="1">
      <c r="A2174" s="49"/>
      <c r="B2174" s="50"/>
      <c r="C2174" s="51"/>
      <c r="D2174" s="49"/>
      <c r="E2174" s="52"/>
      <c r="F2174" s="52"/>
      <c r="G2174" s="52"/>
      <c r="H2174" s="52"/>
      <c r="I2174" s="52"/>
    </row>
    <row r="2175" spans="1:9" s="53" customFormat="1">
      <c r="A2175" s="49"/>
      <c r="B2175" s="50"/>
      <c r="C2175" s="51"/>
      <c r="D2175" s="49"/>
      <c r="E2175" s="52"/>
      <c r="F2175" s="52"/>
      <c r="G2175" s="52"/>
      <c r="H2175" s="52"/>
      <c r="I2175" s="52"/>
    </row>
    <row r="2176" spans="1:9" s="53" customFormat="1">
      <c r="A2176" s="49"/>
      <c r="B2176" s="50"/>
      <c r="C2176" s="51"/>
      <c r="D2176" s="49"/>
      <c r="E2176" s="52"/>
      <c r="F2176" s="52"/>
      <c r="G2176" s="52"/>
      <c r="H2176" s="52"/>
      <c r="I2176" s="52"/>
    </row>
    <row r="2177" spans="1:9" s="53" customFormat="1">
      <c r="A2177" s="49"/>
      <c r="B2177" s="50"/>
      <c r="C2177" s="51"/>
      <c r="D2177" s="49"/>
      <c r="E2177" s="52"/>
      <c r="F2177" s="52"/>
      <c r="G2177" s="52"/>
      <c r="H2177" s="52"/>
      <c r="I2177" s="52"/>
    </row>
    <row r="2178" spans="1:9" s="53" customFormat="1">
      <c r="A2178" s="49"/>
      <c r="B2178" s="50"/>
      <c r="C2178" s="51"/>
      <c r="D2178" s="49"/>
      <c r="E2178" s="52"/>
      <c r="F2178" s="52"/>
      <c r="G2178" s="52"/>
      <c r="H2178" s="52"/>
      <c r="I2178" s="52"/>
    </row>
    <row r="2179" spans="1:9" s="53" customFormat="1">
      <c r="A2179" s="49"/>
      <c r="B2179" s="50"/>
      <c r="C2179" s="51"/>
      <c r="D2179" s="49"/>
      <c r="E2179" s="52"/>
      <c r="F2179" s="52"/>
      <c r="G2179" s="52"/>
      <c r="H2179" s="52"/>
      <c r="I2179" s="52"/>
    </row>
    <row r="2180" spans="1:9" s="53" customFormat="1">
      <c r="A2180" s="49"/>
      <c r="B2180" s="50"/>
      <c r="C2180" s="51"/>
      <c r="D2180" s="49"/>
      <c r="E2180" s="52"/>
      <c r="F2180" s="52"/>
      <c r="G2180" s="52"/>
      <c r="H2180" s="52"/>
      <c r="I2180" s="52"/>
    </row>
    <row r="2181" spans="1:9" s="53" customFormat="1">
      <c r="A2181" s="49"/>
      <c r="B2181" s="50"/>
      <c r="C2181" s="51"/>
      <c r="D2181" s="49"/>
      <c r="E2181" s="52"/>
      <c r="F2181" s="52"/>
      <c r="G2181" s="52"/>
      <c r="H2181" s="52"/>
      <c r="I2181" s="52"/>
    </row>
    <row r="2182" spans="1:9" s="53" customFormat="1">
      <c r="A2182" s="49"/>
      <c r="B2182" s="50"/>
      <c r="C2182" s="51"/>
      <c r="D2182" s="49"/>
      <c r="E2182" s="52"/>
      <c r="F2182" s="52"/>
      <c r="G2182" s="52"/>
      <c r="H2182" s="52"/>
      <c r="I2182" s="52"/>
    </row>
    <row r="2183" spans="1:9" s="53" customFormat="1">
      <c r="A2183" s="49"/>
      <c r="B2183" s="50"/>
      <c r="C2183" s="51"/>
      <c r="D2183" s="49"/>
      <c r="E2183" s="52"/>
      <c r="F2183" s="52"/>
      <c r="G2183" s="52"/>
      <c r="H2183" s="52"/>
      <c r="I2183" s="52"/>
    </row>
    <row r="2184" spans="1:9" s="53" customFormat="1">
      <c r="A2184" s="49"/>
      <c r="B2184" s="50"/>
      <c r="C2184" s="51"/>
      <c r="D2184" s="49"/>
      <c r="E2184" s="52"/>
      <c r="F2184" s="52"/>
      <c r="G2184" s="52"/>
      <c r="H2184" s="52"/>
      <c r="I2184" s="52"/>
    </row>
    <row r="2185" spans="1:9" s="53" customFormat="1">
      <c r="A2185" s="49"/>
      <c r="B2185" s="50"/>
      <c r="C2185" s="51"/>
      <c r="D2185" s="49"/>
      <c r="E2185" s="52"/>
      <c r="F2185" s="52"/>
      <c r="G2185" s="52"/>
      <c r="H2185" s="52"/>
      <c r="I2185" s="52"/>
    </row>
    <row r="2186" spans="1:9" s="53" customFormat="1">
      <c r="A2186" s="49"/>
      <c r="B2186" s="50"/>
      <c r="C2186" s="51"/>
      <c r="D2186" s="49"/>
      <c r="E2186" s="52"/>
      <c r="F2186" s="52"/>
      <c r="G2186" s="52"/>
      <c r="H2186" s="52"/>
      <c r="I2186" s="52"/>
    </row>
    <row r="2187" spans="1:9" s="53" customFormat="1">
      <c r="A2187" s="49"/>
      <c r="B2187" s="50"/>
      <c r="C2187" s="51"/>
      <c r="D2187" s="49"/>
      <c r="E2187" s="52"/>
      <c r="F2187" s="52"/>
      <c r="G2187" s="52"/>
      <c r="H2187" s="52"/>
      <c r="I2187" s="52"/>
    </row>
    <row r="2188" spans="1:9" s="53" customFormat="1">
      <c r="A2188" s="49"/>
      <c r="B2188" s="50"/>
      <c r="C2188" s="51"/>
      <c r="D2188" s="49"/>
      <c r="E2188" s="52"/>
      <c r="F2188" s="52"/>
      <c r="G2188" s="52"/>
      <c r="H2188" s="52"/>
      <c r="I2188" s="52"/>
    </row>
    <row r="2189" spans="1:9" s="53" customFormat="1">
      <c r="A2189" s="49"/>
      <c r="B2189" s="50"/>
      <c r="C2189" s="51"/>
      <c r="D2189" s="49"/>
      <c r="E2189" s="52"/>
      <c r="F2189" s="52"/>
      <c r="G2189" s="52"/>
      <c r="H2189" s="52"/>
      <c r="I2189" s="52"/>
    </row>
    <row r="2190" spans="1:9" s="53" customFormat="1">
      <c r="A2190" s="49"/>
      <c r="B2190" s="50"/>
      <c r="C2190" s="51"/>
      <c r="D2190" s="49"/>
      <c r="E2190" s="52"/>
      <c r="F2190" s="52"/>
      <c r="G2190" s="52"/>
      <c r="H2190" s="52"/>
      <c r="I2190" s="52"/>
    </row>
    <row r="2191" spans="1:9" s="53" customFormat="1">
      <c r="A2191" s="49"/>
      <c r="B2191" s="50"/>
      <c r="C2191" s="51"/>
      <c r="D2191" s="49"/>
      <c r="E2191" s="52"/>
      <c r="F2191" s="52"/>
      <c r="G2191" s="52"/>
      <c r="H2191" s="52"/>
      <c r="I2191" s="52"/>
    </row>
    <row r="2192" spans="1:9" s="53" customFormat="1">
      <c r="A2192" s="49"/>
      <c r="B2192" s="50"/>
      <c r="C2192" s="51"/>
      <c r="D2192" s="49"/>
      <c r="E2192" s="52"/>
      <c r="F2192" s="52"/>
      <c r="G2192" s="52"/>
      <c r="H2192" s="52"/>
      <c r="I2192" s="52"/>
    </row>
    <row r="2193" spans="1:9" s="53" customFormat="1">
      <c r="A2193" s="49"/>
      <c r="B2193" s="50"/>
      <c r="C2193" s="51"/>
      <c r="D2193" s="49"/>
      <c r="E2193" s="52"/>
      <c r="F2193" s="52"/>
      <c r="G2193" s="52"/>
      <c r="H2193" s="52"/>
      <c r="I2193" s="52"/>
    </row>
    <row r="2194" spans="1:9" s="53" customFormat="1">
      <c r="A2194" s="49"/>
      <c r="B2194" s="50"/>
      <c r="C2194" s="51"/>
      <c r="D2194" s="49"/>
      <c r="E2194" s="52"/>
      <c r="F2194" s="52"/>
      <c r="G2194" s="52"/>
      <c r="H2194" s="52"/>
      <c r="I2194" s="52"/>
    </row>
    <row r="2195" spans="1:9" s="53" customFormat="1">
      <c r="A2195" s="49"/>
      <c r="B2195" s="50"/>
      <c r="C2195" s="51"/>
      <c r="D2195" s="49"/>
      <c r="E2195" s="52"/>
      <c r="F2195" s="52"/>
      <c r="G2195" s="52"/>
      <c r="H2195" s="52"/>
      <c r="I2195" s="52"/>
    </row>
    <row r="2196" spans="1:9" s="53" customFormat="1">
      <c r="A2196" s="49"/>
      <c r="B2196" s="50"/>
      <c r="C2196" s="51"/>
      <c r="D2196" s="49"/>
      <c r="E2196" s="52"/>
      <c r="F2196" s="52"/>
      <c r="G2196" s="52"/>
      <c r="H2196" s="52"/>
      <c r="I2196" s="52"/>
    </row>
    <row r="2197" spans="1:9" s="53" customFormat="1">
      <c r="A2197" s="49"/>
      <c r="B2197" s="50"/>
      <c r="C2197" s="51"/>
      <c r="D2197" s="49"/>
      <c r="E2197" s="52"/>
      <c r="F2197" s="52"/>
      <c r="G2197" s="52"/>
      <c r="H2197" s="52"/>
      <c r="I2197" s="52"/>
    </row>
    <row r="2198" spans="1:9" s="53" customFormat="1">
      <c r="A2198" s="49"/>
      <c r="B2198" s="50"/>
      <c r="C2198" s="51"/>
      <c r="D2198" s="49"/>
      <c r="E2198" s="52"/>
      <c r="F2198" s="52"/>
      <c r="G2198" s="52"/>
      <c r="H2198" s="52"/>
      <c r="I2198" s="52"/>
    </row>
    <row r="2199" spans="1:9" s="53" customFormat="1">
      <c r="A2199" s="49"/>
      <c r="B2199" s="50"/>
      <c r="C2199" s="51"/>
      <c r="D2199" s="49"/>
      <c r="E2199" s="52"/>
      <c r="F2199" s="52"/>
      <c r="G2199" s="52"/>
      <c r="H2199" s="52"/>
      <c r="I2199" s="52"/>
    </row>
    <row r="2200" spans="1:9" s="53" customFormat="1">
      <c r="A2200" s="49"/>
      <c r="B2200" s="50"/>
      <c r="C2200" s="51"/>
      <c r="D2200" s="49"/>
      <c r="E2200" s="52"/>
      <c r="F2200" s="52"/>
      <c r="G2200" s="52"/>
      <c r="H2200" s="52"/>
      <c r="I2200" s="52"/>
    </row>
    <row r="2201" spans="1:9" s="53" customFormat="1">
      <c r="A2201" s="49"/>
      <c r="B2201" s="50"/>
      <c r="C2201" s="51"/>
      <c r="D2201" s="49"/>
      <c r="E2201" s="52"/>
      <c r="F2201" s="52"/>
      <c r="G2201" s="52"/>
      <c r="H2201" s="52"/>
      <c r="I2201" s="52"/>
    </row>
    <row r="2202" spans="1:9" s="53" customFormat="1">
      <c r="A2202" s="49"/>
      <c r="B2202" s="50"/>
      <c r="C2202" s="51"/>
      <c r="D2202" s="49"/>
      <c r="E2202" s="52"/>
      <c r="F2202" s="52"/>
      <c r="G2202" s="52"/>
      <c r="H2202" s="52"/>
      <c r="I2202" s="52"/>
    </row>
    <row r="2203" spans="1:9" s="53" customFormat="1">
      <c r="A2203" s="49"/>
      <c r="B2203" s="50"/>
      <c r="C2203" s="51"/>
      <c r="D2203" s="49"/>
      <c r="E2203" s="52"/>
      <c r="F2203" s="52"/>
      <c r="G2203" s="52"/>
      <c r="H2203" s="52"/>
      <c r="I2203" s="52"/>
    </row>
    <row r="2204" spans="1:9" s="53" customFormat="1">
      <c r="A2204" s="49"/>
      <c r="B2204" s="50"/>
      <c r="C2204" s="51"/>
      <c r="D2204" s="49"/>
      <c r="E2204" s="52"/>
      <c r="F2204" s="52"/>
      <c r="G2204" s="52"/>
      <c r="H2204" s="52"/>
      <c r="I2204" s="52"/>
    </row>
    <row r="2205" spans="1:9" s="53" customFormat="1">
      <c r="A2205" s="49"/>
      <c r="B2205" s="50"/>
      <c r="C2205" s="51"/>
      <c r="D2205" s="49"/>
      <c r="E2205" s="52"/>
      <c r="F2205" s="52"/>
      <c r="G2205" s="52"/>
      <c r="H2205" s="52"/>
      <c r="I2205" s="52"/>
    </row>
    <row r="2206" spans="1:9" s="53" customFormat="1">
      <c r="A2206" s="49"/>
      <c r="B2206" s="50"/>
      <c r="C2206" s="51"/>
      <c r="D2206" s="49"/>
      <c r="E2206" s="52"/>
      <c r="F2206" s="52"/>
      <c r="G2206" s="52"/>
      <c r="H2206" s="52"/>
      <c r="I2206" s="52"/>
    </row>
    <row r="2207" spans="1:9" s="53" customFormat="1">
      <c r="A2207" s="49"/>
      <c r="B2207" s="50"/>
      <c r="C2207" s="51"/>
      <c r="D2207" s="49"/>
      <c r="E2207" s="52"/>
      <c r="F2207" s="52"/>
      <c r="G2207" s="52"/>
      <c r="H2207" s="52"/>
      <c r="I2207" s="52"/>
    </row>
    <row r="2208" spans="1:9" s="53" customFormat="1">
      <c r="A2208" s="49"/>
      <c r="B2208" s="50"/>
      <c r="C2208" s="51"/>
      <c r="D2208" s="49"/>
      <c r="E2208" s="52"/>
      <c r="F2208" s="52"/>
      <c r="G2208" s="52"/>
      <c r="H2208" s="52"/>
      <c r="I2208" s="52"/>
    </row>
    <row r="2209" spans="1:9" s="53" customFormat="1">
      <c r="A2209" s="49"/>
      <c r="B2209" s="50"/>
      <c r="C2209" s="51"/>
      <c r="D2209" s="49"/>
      <c r="E2209" s="52"/>
      <c r="F2209" s="52"/>
      <c r="G2209" s="52"/>
      <c r="H2209" s="52"/>
      <c r="I2209" s="52"/>
    </row>
    <row r="2210" spans="1:9" s="53" customFormat="1">
      <c r="A2210" s="49"/>
      <c r="B2210" s="50"/>
      <c r="C2210" s="51"/>
      <c r="D2210" s="49"/>
      <c r="E2210" s="52"/>
      <c r="F2210" s="52"/>
      <c r="G2210" s="52"/>
      <c r="H2210" s="52"/>
      <c r="I2210" s="52"/>
    </row>
    <row r="2211" spans="1:9" s="53" customFormat="1">
      <c r="A2211" s="49"/>
      <c r="B2211" s="50"/>
      <c r="C2211" s="51"/>
      <c r="D2211" s="49"/>
      <c r="E2211" s="52"/>
      <c r="F2211" s="52"/>
      <c r="G2211" s="52"/>
      <c r="H2211" s="52"/>
      <c r="I2211" s="52"/>
    </row>
    <row r="2212" spans="1:9" s="53" customFormat="1">
      <c r="A2212" s="49"/>
      <c r="B2212" s="50"/>
      <c r="C2212" s="51"/>
      <c r="D2212" s="49"/>
      <c r="E2212" s="52"/>
      <c r="F2212" s="52"/>
      <c r="G2212" s="52"/>
      <c r="H2212" s="52"/>
      <c r="I2212" s="52"/>
    </row>
    <row r="2213" spans="1:9" s="53" customFormat="1">
      <c r="A2213" s="49"/>
      <c r="B2213" s="50"/>
      <c r="C2213" s="51"/>
      <c r="D2213" s="49"/>
      <c r="E2213" s="52"/>
      <c r="F2213" s="52"/>
      <c r="G2213" s="52"/>
      <c r="H2213" s="52"/>
      <c r="I2213" s="52"/>
    </row>
    <row r="2214" spans="1:9" s="53" customFormat="1">
      <c r="A2214" s="49"/>
      <c r="B2214" s="50"/>
      <c r="C2214" s="51"/>
      <c r="D2214" s="49"/>
      <c r="E2214" s="52"/>
      <c r="F2214" s="52"/>
      <c r="G2214" s="52"/>
      <c r="H2214" s="52"/>
      <c r="I2214" s="52"/>
    </row>
    <row r="2215" spans="1:9" s="53" customFormat="1">
      <c r="A2215" s="49"/>
      <c r="B2215" s="50"/>
      <c r="C2215" s="51"/>
      <c r="D2215" s="49"/>
      <c r="E2215" s="52"/>
      <c r="F2215" s="52"/>
      <c r="G2215" s="52"/>
      <c r="H2215" s="52"/>
      <c r="I2215" s="52"/>
    </row>
    <row r="2216" spans="1:9" s="53" customFormat="1">
      <c r="A2216" s="49"/>
      <c r="B2216" s="50"/>
      <c r="C2216" s="51"/>
      <c r="D2216" s="49"/>
      <c r="E2216" s="52"/>
      <c r="F2216" s="52"/>
      <c r="G2216" s="52"/>
      <c r="H2216" s="52"/>
      <c r="I2216" s="52"/>
    </row>
    <row r="2217" spans="1:9" s="53" customFormat="1">
      <c r="A2217" s="49"/>
      <c r="B2217" s="50"/>
      <c r="C2217" s="51"/>
      <c r="D2217" s="49"/>
      <c r="E2217" s="52"/>
      <c r="F2217" s="52"/>
      <c r="G2217" s="52"/>
      <c r="H2217" s="52"/>
      <c r="I2217" s="52"/>
    </row>
    <row r="2218" spans="1:9" s="53" customFormat="1">
      <c r="A2218" s="49"/>
      <c r="B2218" s="50"/>
      <c r="C2218" s="51"/>
      <c r="D2218" s="49"/>
      <c r="E2218" s="52"/>
      <c r="F2218" s="52"/>
      <c r="G2218" s="52"/>
      <c r="H2218" s="52"/>
      <c r="I2218" s="52"/>
    </row>
    <row r="2219" spans="1:9" s="53" customFormat="1">
      <c r="A2219" s="49"/>
      <c r="B2219" s="50"/>
      <c r="C2219" s="51"/>
      <c r="D2219" s="49"/>
      <c r="E2219" s="52"/>
      <c r="F2219" s="52"/>
      <c r="G2219" s="52"/>
      <c r="H2219" s="52"/>
      <c r="I2219" s="52"/>
    </row>
    <row r="2220" spans="1:9" s="53" customFormat="1">
      <c r="A2220" s="49"/>
      <c r="B2220" s="50"/>
      <c r="C2220" s="51"/>
      <c r="D2220" s="49"/>
      <c r="E2220" s="52"/>
      <c r="F2220" s="52"/>
      <c r="G2220" s="52"/>
      <c r="H2220" s="52"/>
      <c r="I2220" s="52"/>
    </row>
    <row r="2221" spans="1:9" s="53" customFormat="1">
      <c r="A2221" s="49"/>
      <c r="B2221" s="50"/>
      <c r="C2221" s="51"/>
      <c r="D2221" s="49"/>
      <c r="E2221" s="52"/>
      <c r="F2221" s="52"/>
      <c r="G2221" s="52"/>
      <c r="H2221" s="52"/>
      <c r="I2221" s="52"/>
    </row>
    <row r="2222" spans="1:9" s="53" customFormat="1">
      <c r="A2222" s="49"/>
      <c r="B2222" s="50"/>
      <c r="C2222" s="51"/>
      <c r="D2222" s="49"/>
      <c r="E2222" s="52"/>
      <c r="F2222" s="52"/>
      <c r="G2222" s="52"/>
      <c r="H2222" s="52"/>
      <c r="I2222" s="52"/>
    </row>
    <row r="2223" spans="1:9" s="53" customFormat="1">
      <c r="A2223" s="49"/>
      <c r="B2223" s="50"/>
      <c r="C2223" s="51"/>
      <c r="D2223" s="49"/>
      <c r="E2223" s="52"/>
      <c r="F2223" s="52"/>
      <c r="G2223" s="52"/>
      <c r="H2223" s="52"/>
      <c r="I2223" s="52"/>
    </row>
    <row r="2224" spans="1:9" s="53" customFormat="1">
      <c r="A2224" s="49"/>
      <c r="B2224" s="50"/>
      <c r="C2224" s="51"/>
      <c r="D2224" s="49"/>
      <c r="E2224" s="52"/>
      <c r="F2224" s="52"/>
      <c r="G2224" s="52"/>
      <c r="H2224" s="52"/>
      <c r="I2224" s="52"/>
    </row>
    <row r="2225" spans="1:9" s="53" customFormat="1">
      <c r="A2225" s="49"/>
      <c r="B2225" s="50"/>
      <c r="C2225" s="51"/>
      <c r="D2225" s="49"/>
      <c r="E2225" s="52"/>
      <c r="F2225" s="52"/>
      <c r="G2225" s="52"/>
      <c r="H2225" s="52"/>
      <c r="I2225" s="52"/>
    </row>
    <row r="2226" spans="1:9" s="53" customFormat="1">
      <c r="A2226" s="49"/>
      <c r="B2226" s="50"/>
      <c r="C2226" s="51"/>
      <c r="D2226" s="49"/>
      <c r="E2226" s="52"/>
      <c r="F2226" s="52"/>
      <c r="G2226" s="52"/>
      <c r="H2226" s="52"/>
      <c r="I2226" s="52"/>
    </row>
    <row r="2227" spans="1:9" s="53" customFormat="1">
      <c r="A2227" s="49"/>
      <c r="B2227" s="50"/>
      <c r="C2227" s="51"/>
      <c r="D2227" s="49"/>
      <c r="E2227" s="52"/>
      <c r="F2227" s="52"/>
      <c r="G2227" s="52"/>
      <c r="H2227" s="52"/>
      <c r="I2227" s="52"/>
    </row>
    <row r="2228" spans="1:9" s="53" customFormat="1">
      <c r="A2228" s="49"/>
      <c r="B2228" s="50"/>
      <c r="C2228" s="51"/>
      <c r="D2228" s="49"/>
      <c r="E2228" s="52"/>
      <c r="F2228" s="52"/>
      <c r="G2228" s="52"/>
      <c r="H2228" s="52"/>
      <c r="I2228" s="52"/>
    </row>
    <row r="2229" spans="1:9" s="53" customFormat="1">
      <c r="A2229" s="49"/>
      <c r="B2229" s="50"/>
      <c r="C2229" s="51"/>
      <c r="D2229" s="49"/>
      <c r="E2229" s="52"/>
      <c r="F2229" s="52"/>
      <c r="G2229" s="52"/>
      <c r="H2229" s="52"/>
      <c r="I2229" s="52"/>
    </row>
    <row r="2230" spans="1:9" s="53" customFormat="1">
      <c r="A2230" s="49"/>
      <c r="B2230" s="50"/>
      <c r="C2230" s="51"/>
      <c r="D2230" s="49"/>
      <c r="E2230" s="52"/>
      <c r="F2230" s="52"/>
      <c r="G2230" s="52"/>
      <c r="H2230" s="52"/>
      <c r="I2230" s="52"/>
    </row>
    <row r="2231" spans="1:9" s="53" customFormat="1">
      <c r="A2231" s="49"/>
      <c r="B2231" s="50"/>
      <c r="C2231" s="51"/>
      <c r="D2231" s="49"/>
      <c r="E2231" s="52"/>
      <c r="F2231" s="52"/>
      <c r="G2231" s="52"/>
      <c r="H2231" s="52"/>
      <c r="I2231" s="52"/>
    </row>
    <row r="2232" spans="1:9" s="53" customFormat="1">
      <c r="A2232" s="49"/>
      <c r="B2232" s="50"/>
      <c r="C2232" s="51"/>
      <c r="D2232" s="49"/>
      <c r="E2232" s="52"/>
      <c r="F2232" s="52"/>
      <c r="G2232" s="52"/>
      <c r="H2232" s="52"/>
      <c r="I2232" s="52"/>
    </row>
    <row r="2233" spans="1:9" s="53" customFormat="1">
      <c r="A2233" s="49"/>
      <c r="B2233" s="50"/>
      <c r="C2233" s="51"/>
      <c r="D2233" s="49"/>
      <c r="E2233" s="52"/>
      <c r="F2233" s="52"/>
      <c r="G2233" s="52"/>
      <c r="H2233" s="52"/>
      <c r="I2233" s="52"/>
    </row>
    <row r="2234" spans="1:9" s="53" customFormat="1">
      <c r="A2234" s="49"/>
      <c r="B2234" s="50"/>
      <c r="C2234" s="51"/>
      <c r="D2234" s="49"/>
      <c r="E2234" s="52"/>
      <c r="F2234" s="52"/>
      <c r="G2234" s="52"/>
      <c r="H2234" s="52"/>
      <c r="I2234" s="52"/>
    </row>
    <row r="2235" spans="1:9" s="53" customFormat="1">
      <c r="A2235" s="49"/>
      <c r="B2235" s="50"/>
      <c r="C2235" s="51"/>
      <c r="D2235" s="49"/>
      <c r="E2235" s="52"/>
      <c r="F2235" s="52"/>
      <c r="G2235" s="52"/>
      <c r="H2235" s="52"/>
      <c r="I2235" s="52"/>
    </row>
    <row r="2236" spans="1:9" s="53" customFormat="1">
      <c r="A2236" s="49"/>
      <c r="B2236" s="50"/>
      <c r="C2236" s="51"/>
      <c r="D2236" s="49"/>
      <c r="E2236" s="52"/>
      <c r="F2236" s="52"/>
      <c r="G2236" s="52"/>
      <c r="H2236" s="52"/>
      <c r="I2236" s="52"/>
    </row>
    <row r="2237" spans="1:9" s="53" customFormat="1">
      <c r="A2237" s="49"/>
      <c r="B2237" s="50"/>
      <c r="C2237" s="51"/>
      <c r="D2237" s="49"/>
      <c r="E2237" s="52"/>
      <c r="F2237" s="52"/>
      <c r="G2237" s="52"/>
      <c r="H2237" s="52"/>
      <c r="I2237" s="52"/>
    </row>
    <row r="2238" spans="1:9" s="53" customFormat="1">
      <c r="A2238" s="49"/>
      <c r="B2238" s="50"/>
      <c r="C2238" s="51"/>
      <c r="D2238" s="49"/>
      <c r="E2238" s="52"/>
      <c r="F2238" s="52"/>
      <c r="G2238" s="52"/>
      <c r="H2238" s="52"/>
      <c r="I2238" s="52"/>
    </row>
    <row r="2239" spans="1:9" s="53" customFormat="1">
      <c r="A2239" s="49"/>
      <c r="B2239" s="50"/>
      <c r="C2239" s="51"/>
      <c r="D2239" s="49"/>
      <c r="E2239" s="52"/>
      <c r="F2239" s="52"/>
      <c r="G2239" s="52"/>
      <c r="H2239" s="52"/>
      <c r="I2239" s="52"/>
    </row>
    <row r="2240" spans="1:9" s="53" customFormat="1">
      <c r="A2240" s="49"/>
      <c r="B2240" s="50"/>
      <c r="C2240" s="51"/>
      <c r="D2240" s="49"/>
      <c r="E2240" s="52"/>
      <c r="F2240" s="52"/>
      <c r="G2240" s="52"/>
      <c r="H2240" s="52"/>
      <c r="I2240" s="52"/>
    </row>
    <row r="2241" spans="1:9" s="53" customFormat="1">
      <c r="A2241" s="49"/>
      <c r="B2241" s="50"/>
      <c r="C2241" s="51"/>
      <c r="D2241" s="49"/>
      <c r="E2241" s="52"/>
      <c r="F2241" s="52"/>
      <c r="G2241" s="52"/>
      <c r="H2241" s="52"/>
      <c r="I2241" s="52"/>
    </row>
    <row r="2242" spans="1:9" s="53" customFormat="1">
      <c r="A2242" s="49"/>
      <c r="B2242" s="50"/>
      <c r="C2242" s="51"/>
      <c r="D2242" s="49"/>
      <c r="E2242" s="52"/>
      <c r="F2242" s="52"/>
      <c r="G2242" s="52"/>
      <c r="H2242" s="52"/>
      <c r="I2242" s="52"/>
    </row>
    <row r="2243" spans="1:9" s="53" customFormat="1">
      <c r="A2243" s="49"/>
      <c r="B2243" s="50"/>
      <c r="C2243" s="51"/>
      <c r="D2243" s="49"/>
      <c r="E2243" s="52"/>
      <c r="F2243" s="52"/>
      <c r="G2243" s="52"/>
      <c r="H2243" s="52"/>
      <c r="I2243" s="52"/>
    </row>
    <row r="2244" spans="1:9" s="53" customFormat="1">
      <c r="A2244" s="49"/>
      <c r="B2244" s="50"/>
      <c r="C2244" s="51"/>
      <c r="D2244" s="49"/>
      <c r="E2244" s="52"/>
      <c r="F2244" s="52"/>
      <c r="G2244" s="52"/>
      <c r="H2244" s="52"/>
      <c r="I2244" s="52"/>
    </row>
    <row r="2245" spans="1:9" s="53" customFormat="1">
      <c r="A2245" s="49"/>
      <c r="B2245" s="50"/>
      <c r="C2245" s="51"/>
      <c r="D2245" s="49"/>
      <c r="E2245" s="52"/>
      <c r="F2245" s="52"/>
      <c r="G2245" s="52"/>
      <c r="H2245" s="52"/>
      <c r="I2245" s="52"/>
    </row>
    <row r="2246" spans="1:9" s="53" customFormat="1">
      <c r="A2246" s="49"/>
      <c r="B2246" s="50"/>
      <c r="C2246" s="51"/>
      <c r="D2246" s="49"/>
      <c r="E2246" s="52"/>
      <c r="F2246" s="52"/>
      <c r="G2246" s="52"/>
      <c r="H2246" s="52"/>
      <c r="I2246" s="52"/>
    </row>
    <row r="2247" spans="1:9" s="53" customFormat="1">
      <c r="A2247" s="49"/>
      <c r="B2247" s="50"/>
      <c r="C2247" s="51"/>
      <c r="D2247" s="49"/>
      <c r="E2247" s="52"/>
      <c r="F2247" s="52"/>
      <c r="G2247" s="52"/>
      <c r="H2247" s="52"/>
      <c r="I2247" s="52"/>
    </row>
    <row r="2248" spans="1:9" s="53" customFormat="1">
      <c r="A2248" s="49"/>
      <c r="B2248" s="50"/>
      <c r="C2248" s="51"/>
      <c r="D2248" s="49"/>
      <c r="E2248" s="52"/>
      <c r="F2248" s="52"/>
      <c r="G2248" s="52"/>
      <c r="H2248" s="52"/>
      <c r="I2248" s="52"/>
    </row>
    <row r="2249" spans="1:9" s="53" customFormat="1">
      <c r="A2249" s="49"/>
      <c r="B2249" s="50"/>
      <c r="C2249" s="51"/>
      <c r="D2249" s="49"/>
      <c r="E2249" s="52"/>
      <c r="F2249" s="52"/>
      <c r="G2249" s="52"/>
      <c r="H2249" s="52"/>
      <c r="I2249" s="52"/>
    </row>
    <row r="2250" spans="1:9" s="53" customFormat="1">
      <c r="A2250" s="49"/>
      <c r="B2250" s="50"/>
      <c r="C2250" s="51"/>
      <c r="D2250" s="49"/>
      <c r="E2250" s="52"/>
      <c r="F2250" s="52"/>
      <c r="G2250" s="52"/>
      <c r="H2250" s="52"/>
      <c r="I2250" s="52"/>
    </row>
    <row r="2251" spans="1:9" s="53" customFormat="1">
      <c r="A2251" s="49"/>
      <c r="B2251" s="50"/>
      <c r="C2251" s="51"/>
      <c r="D2251" s="49"/>
      <c r="E2251" s="52"/>
      <c r="F2251" s="52"/>
      <c r="G2251" s="52"/>
      <c r="H2251" s="52"/>
      <c r="I2251" s="52"/>
    </row>
    <row r="2252" spans="1:9" s="53" customFormat="1">
      <c r="A2252" s="49"/>
      <c r="B2252" s="50"/>
      <c r="C2252" s="51"/>
      <c r="D2252" s="49"/>
      <c r="E2252" s="52"/>
      <c r="F2252" s="52"/>
      <c r="G2252" s="52"/>
      <c r="H2252" s="52"/>
      <c r="I2252" s="52"/>
    </row>
    <row r="2253" spans="1:9" s="53" customFormat="1">
      <c r="A2253" s="49"/>
      <c r="B2253" s="50"/>
      <c r="C2253" s="51"/>
      <c r="D2253" s="49"/>
      <c r="E2253" s="52"/>
      <c r="F2253" s="52"/>
      <c r="G2253" s="52"/>
      <c r="H2253" s="52"/>
      <c r="I2253" s="52"/>
    </row>
    <row r="2254" spans="1:9" s="53" customFormat="1">
      <c r="A2254" s="49"/>
      <c r="B2254" s="50"/>
      <c r="C2254" s="51"/>
      <c r="D2254" s="49"/>
      <c r="E2254" s="52"/>
      <c r="F2254" s="52"/>
      <c r="G2254" s="52"/>
      <c r="H2254" s="52"/>
      <c r="I2254" s="52"/>
    </row>
    <row r="2255" spans="1:9" s="53" customFormat="1">
      <c r="A2255" s="49"/>
      <c r="B2255" s="50"/>
      <c r="C2255" s="51"/>
      <c r="D2255" s="49"/>
      <c r="E2255" s="52"/>
      <c r="F2255" s="52"/>
      <c r="G2255" s="52"/>
      <c r="H2255" s="52"/>
      <c r="I2255" s="52"/>
    </row>
    <row r="2256" spans="1:9" s="53" customFormat="1">
      <c r="A2256" s="49"/>
      <c r="B2256" s="50"/>
      <c r="C2256" s="51"/>
      <c r="D2256" s="49"/>
      <c r="E2256" s="52"/>
      <c r="F2256" s="52"/>
      <c r="G2256" s="52"/>
      <c r="H2256" s="52"/>
      <c r="I2256" s="52"/>
    </row>
    <row r="2257" spans="1:9" s="53" customFormat="1">
      <c r="A2257" s="49"/>
      <c r="B2257" s="50"/>
      <c r="C2257" s="51"/>
      <c r="D2257" s="49"/>
      <c r="E2257" s="52"/>
      <c r="F2257" s="52"/>
      <c r="G2257" s="52"/>
      <c r="H2257" s="52"/>
      <c r="I2257" s="52"/>
    </row>
    <row r="2258" spans="1:9" s="53" customFormat="1">
      <c r="A2258" s="49"/>
      <c r="B2258" s="50"/>
      <c r="C2258" s="51"/>
      <c r="D2258" s="49"/>
      <c r="E2258" s="52"/>
      <c r="F2258" s="52"/>
      <c r="G2258" s="52"/>
      <c r="H2258" s="52"/>
      <c r="I2258" s="52"/>
    </row>
    <row r="2259" spans="1:9" s="53" customFormat="1">
      <c r="A2259" s="49"/>
      <c r="B2259" s="50"/>
      <c r="C2259" s="51"/>
      <c r="D2259" s="49"/>
      <c r="E2259" s="52"/>
      <c r="F2259" s="52"/>
      <c r="G2259" s="52"/>
      <c r="H2259" s="52"/>
      <c r="I2259" s="52"/>
    </row>
    <row r="2260" spans="1:9" s="53" customFormat="1">
      <c r="A2260" s="49"/>
      <c r="B2260" s="50"/>
      <c r="C2260" s="51"/>
      <c r="D2260" s="49"/>
      <c r="E2260" s="52"/>
      <c r="F2260" s="52"/>
      <c r="G2260" s="52"/>
      <c r="H2260" s="52"/>
      <c r="I2260" s="52"/>
    </row>
    <row r="2261" spans="1:9" s="53" customFormat="1">
      <c r="A2261" s="49"/>
      <c r="B2261" s="50"/>
      <c r="C2261" s="51"/>
      <c r="D2261" s="49"/>
      <c r="E2261" s="52"/>
      <c r="F2261" s="52"/>
      <c r="G2261" s="52"/>
      <c r="H2261" s="52"/>
      <c r="I2261" s="52"/>
    </row>
    <row r="2262" spans="1:9" s="53" customFormat="1">
      <c r="A2262" s="49"/>
      <c r="B2262" s="50"/>
      <c r="C2262" s="51"/>
      <c r="D2262" s="49"/>
      <c r="E2262" s="52"/>
      <c r="F2262" s="52"/>
      <c r="G2262" s="52"/>
      <c r="H2262" s="52"/>
      <c r="I2262" s="52"/>
    </row>
    <row r="2263" spans="1:9" s="53" customFormat="1">
      <c r="A2263" s="49"/>
      <c r="B2263" s="50"/>
      <c r="C2263" s="51"/>
      <c r="D2263" s="49"/>
      <c r="E2263" s="52"/>
      <c r="F2263" s="52"/>
      <c r="G2263" s="52"/>
      <c r="H2263" s="52"/>
      <c r="I2263" s="52"/>
    </row>
    <row r="2264" spans="1:9" s="53" customFormat="1">
      <c r="A2264" s="49"/>
      <c r="B2264" s="50"/>
      <c r="C2264" s="51"/>
      <c r="D2264" s="49"/>
      <c r="E2264" s="52"/>
      <c r="F2264" s="52"/>
      <c r="G2264" s="52"/>
      <c r="H2264" s="52"/>
      <c r="I2264" s="52"/>
    </row>
    <row r="2265" spans="1:9" s="53" customFormat="1">
      <c r="A2265" s="49"/>
      <c r="B2265" s="50"/>
      <c r="C2265" s="51"/>
      <c r="D2265" s="49"/>
      <c r="E2265" s="52"/>
      <c r="F2265" s="52"/>
      <c r="G2265" s="52"/>
      <c r="H2265" s="52"/>
      <c r="I2265" s="52"/>
    </row>
    <row r="2266" spans="1:9" s="53" customFormat="1">
      <c r="A2266" s="49"/>
      <c r="B2266" s="50"/>
      <c r="C2266" s="51"/>
      <c r="D2266" s="49"/>
      <c r="E2266" s="52"/>
      <c r="F2266" s="52"/>
      <c r="G2266" s="52"/>
      <c r="H2266" s="52"/>
      <c r="I2266" s="52"/>
    </row>
    <row r="2267" spans="1:9" s="53" customFormat="1">
      <c r="A2267" s="49"/>
      <c r="B2267" s="50"/>
      <c r="C2267" s="51"/>
      <c r="D2267" s="49"/>
      <c r="E2267" s="52"/>
      <c r="F2267" s="52"/>
      <c r="G2267" s="52"/>
      <c r="H2267" s="52"/>
      <c r="I2267" s="52"/>
    </row>
    <row r="2268" spans="1:9" s="53" customFormat="1">
      <c r="A2268" s="49"/>
      <c r="B2268" s="50"/>
      <c r="C2268" s="51"/>
      <c r="D2268" s="49"/>
      <c r="E2268" s="52"/>
      <c r="F2268" s="52"/>
      <c r="G2268" s="52"/>
      <c r="H2268" s="52"/>
      <c r="I2268" s="52"/>
    </row>
    <row r="2269" spans="1:9" s="53" customFormat="1">
      <c r="A2269" s="49"/>
      <c r="B2269" s="50"/>
      <c r="C2269" s="51"/>
      <c r="D2269" s="49"/>
      <c r="E2269" s="52"/>
      <c r="F2269" s="52"/>
      <c r="G2269" s="52"/>
      <c r="H2269" s="52"/>
      <c r="I2269" s="52"/>
    </row>
    <row r="2270" spans="1:9" s="53" customFormat="1">
      <c r="A2270" s="49"/>
      <c r="B2270" s="50"/>
      <c r="C2270" s="51"/>
      <c r="D2270" s="49"/>
      <c r="E2270" s="52"/>
      <c r="F2270" s="52"/>
      <c r="G2270" s="52"/>
      <c r="H2270" s="52"/>
      <c r="I2270" s="52"/>
    </row>
    <row r="2271" spans="1:9" s="53" customFormat="1">
      <c r="A2271" s="49"/>
      <c r="B2271" s="50"/>
      <c r="C2271" s="51"/>
      <c r="D2271" s="49"/>
      <c r="E2271" s="52"/>
      <c r="F2271" s="52"/>
      <c r="G2271" s="52"/>
      <c r="H2271" s="52"/>
      <c r="I2271" s="52"/>
    </row>
    <row r="2272" spans="1:9" s="53" customFormat="1">
      <c r="A2272" s="49"/>
      <c r="B2272" s="50"/>
      <c r="C2272" s="51"/>
      <c r="D2272" s="49"/>
      <c r="E2272" s="52"/>
      <c r="F2272" s="52"/>
      <c r="G2272" s="52"/>
      <c r="H2272" s="52"/>
      <c r="I2272" s="52"/>
    </row>
    <row r="2273" spans="1:9" s="53" customFormat="1">
      <c r="A2273" s="49"/>
      <c r="B2273" s="50"/>
      <c r="C2273" s="51"/>
      <c r="D2273" s="49"/>
      <c r="E2273" s="52"/>
      <c r="F2273" s="52"/>
      <c r="G2273" s="52"/>
      <c r="H2273" s="52"/>
      <c r="I2273" s="52"/>
    </row>
    <row r="2274" spans="1:9" s="53" customFormat="1">
      <c r="A2274" s="49"/>
      <c r="B2274" s="50"/>
      <c r="C2274" s="51"/>
      <c r="D2274" s="49"/>
      <c r="E2274" s="52"/>
      <c r="F2274" s="52"/>
      <c r="G2274" s="52"/>
      <c r="H2274" s="52"/>
      <c r="I2274" s="52"/>
    </row>
    <row r="2275" spans="1:9" s="53" customFormat="1">
      <c r="A2275" s="49"/>
      <c r="B2275" s="50"/>
      <c r="C2275" s="51"/>
      <c r="D2275" s="49"/>
      <c r="E2275" s="52"/>
      <c r="F2275" s="52"/>
      <c r="G2275" s="52"/>
      <c r="H2275" s="52"/>
      <c r="I2275" s="52"/>
    </row>
    <row r="2276" spans="1:9" s="53" customFormat="1">
      <c r="A2276" s="49"/>
      <c r="B2276" s="50"/>
      <c r="C2276" s="51"/>
      <c r="D2276" s="49"/>
      <c r="E2276" s="52"/>
      <c r="F2276" s="52"/>
      <c r="G2276" s="52"/>
      <c r="H2276" s="52"/>
      <c r="I2276" s="52"/>
    </row>
    <row r="2277" spans="1:9" s="53" customFormat="1">
      <c r="A2277" s="49"/>
      <c r="B2277" s="50"/>
      <c r="C2277" s="51"/>
      <c r="D2277" s="49"/>
      <c r="E2277" s="52"/>
      <c r="F2277" s="52"/>
      <c r="G2277" s="52"/>
      <c r="H2277" s="52"/>
      <c r="I2277" s="52"/>
    </row>
    <row r="2278" spans="1:9" s="53" customFormat="1">
      <c r="A2278" s="49"/>
      <c r="B2278" s="50"/>
      <c r="C2278" s="51"/>
      <c r="D2278" s="49"/>
      <c r="E2278" s="52"/>
      <c r="F2278" s="52"/>
      <c r="G2278" s="52"/>
      <c r="H2278" s="52"/>
      <c r="I2278" s="52"/>
    </row>
    <row r="2279" spans="1:9" s="53" customFormat="1">
      <c r="A2279" s="49"/>
      <c r="B2279" s="50"/>
      <c r="C2279" s="51"/>
      <c r="D2279" s="49"/>
      <c r="E2279" s="52"/>
      <c r="F2279" s="52"/>
      <c r="G2279" s="52"/>
      <c r="H2279" s="52"/>
      <c r="I2279" s="52"/>
    </row>
    <row r="2280" spans="1:9" s="53" customFormat="1">
      <c r="A2280" s="49"/>
      <c r="B2280" s="50"/>
      <c r="C2280" s="51"/>
      <c r="D2280" s="49"/>
      <c r="E2280" s="52"/>
      <c r="F2280" s="52"/>
      <c r="G2280" s="52"/>
      <c r="H2280" s="52"/>
      <c r="I2280" s="52"/>
    </row>
    <row r="2281" spans="1:9" s="53" customFormat="1">
      <c r="A2281" s="49"/>
      <c r="B2281" s="50"/>
      <c r="C2281" s="51"/>
      <c r="D2281" s="49"/>
      <c r="E2281" s="52"/>
      <c r="F2281" s="52"/>
      <c r="G2281" s="52"/>
      <c r="H2281" s="52"/>
      <c r="I2281" s="52"/>
    </row>
    <row r="2282" spans="1:9" s="53" customFormat="1">
      <c r="A2282" s="49"/>
      <c r="B2282" s="50"/>
      <c r="C2282" s="51"/>
      <c r="D2282" s="49"/>
      <c r="E2282" s="52"/>
      <c r="F2282" s="52"/>
      <c r="G2282" s="52"/>
      <c r="H2282" s="52"/>
      <c r="I2282" s="52"/>
    </row>
    <row r="2283" spans="1:9" s="53" customFormat="1">
      <c r="A2283" s="49"/>
      <c r="B2283" s="50"/>
      <c r="C2283" s="51"/>
      <c r="D2283" s="49"/>
      <c r="E2283" s="52"/>
      <c r="F2283" s="52"/>
      <c r="G2283" s="52"/>
      <c r="H2283" s="52"/>
      <c r="I2283" s="52"/>
    </row>
    <row r="2284" spans="1:9" s="53" customFormat="1">
      <c r="A2284" s="49"/>
      <c r="B2284" s="50"/>
      <c r="C2284" s="51"/>
      <c r="D2284" s="49"/>
      <c r="E2284" s="52"/>
      <c r="F2284" s="52"/>
      <c r="G2284" s="52"/>
      <c r="H2284" s="52"/>
      <c r="I2284" s="52"/>
    </row>
    <row r="2285" spans="1:9" s="53" customFormat="1">
      <c r="A2285" s="49"/>
      <c r="B2285" s="50"/>
      <c r="C2285" s="51"/>
      <c r="D2285" s="49"/>
      <c r="E2285" s="52"/>
      <c r="F2285" s="52"/>
      <c r="G2285" s="52"/>
      <c r="H2285" s="52"/>
      <c r="I2285" s="52"/>
    </row>
    <row r="2286" spans="1:9" s="53" customFormat="1">
      <c r="A2286" s="49"/>
      <c r="B2286" s="50"/>
      <c r="C2286" s="51"/>
      <c r="D2286" s="49"/>
      <c r="E2286" s="52"/>
      <c r="F2286" s="52"/>
      <c r="G2286" s="52"/>
      <c r="H2286" s="52"/>
      <c r="I2286" s="52"/>
    </row>
    <row r="2287" spans="1:9" s="53" customFormat="1">
      <c r="A2287" s="49"/>
      <c r="B2287" s="50"/>
      <c r="C2287" s="51"/>
      <c r="D2287" s="49"/>
      <c r="E2287" s="52"/>
      <c r="F2287" s="52"/>
      <c r="G2287" s="52"/>
      <c r="H2287" s="52"/>
      <c r="I2287" s="52"/>
    </row>
    <row r="2288" spans="1:9" s="53" customFormat="1">
      <c r="A2288" s="49"/>
      <c r="B2288" s="50"/>
      <c r="C2288" s="51"/>
      <c r="D2288" s="49"/>
      <c r="E2288" s="52"/>
      <c r="F2288" s="52"/>
      <c r="G2288" s="52"/>
      <c r="H2288" s="52"/>
      <c r="I2288" s="52"/>
    </row>
    <row r="2289" spans="1:9" s="53" customFormat="1">
      <c r="A2289" s="49"/>
      <c r="B2289" s="50"/>
      <c r="C2289" s="51"/>
      <c r="D2289" s="49"/>
      <c r="E2289" s="52"/>
      <c r="F2289" s="52"/>
      <c r="G2289" s="52"/>
      <c r="H2289" s="52"/>
      <c r="I2289" s="52"/>
    </row>
    <row r="2290" spans="1:9" s="53" customFormat="1">
      <c r="A2290" s="49"/>
      <c r="B2290" s="50"/>
      <c r="C2290" s="51"/>
      <c r="D2290" s="49"/>
      <c r="E2290" s="52"/>
      <c r="F2290" s="52"/>
      <c r="G2290" s="52"/>
      <c r="H2290" s="52"/>
      <c r="I2290" s="52"/>
    </row>
    <row r="2291" spans="1:9" s="53" customFormat="1">
      <c r="A2291" s="49"/>
      <c r="B2291" s="50"/>
      <c r="C2291" s="51"/>
      <c r="D2291" s="49"/>
      <c r="E2291" s="52"/>
      <c r="F2291" s="52"/>
      <c r="G2291" s="52"/>
      <c r="H2291" s="52"/>
      <c r="I2291" s="52"/>
    </row>
    <row r="2292" spans="1:9" s="53" customFormat="1">
      <c r="A2292" s="49"/>
      <c r="B2292" s="50"/>
      <c r="C2292" s="51"/>
      <c r="D2292" s="49"/>
      <c r="E2292" s="52"/>
      <c r="F2292" s="52"/>
      <c r="G2292" s="52"/>
      <c r="H2292" s="52"/>
      <c r="I2292" s="52"/>
    </row>
    <row r="2293" spans="1:9" s="53" customFormat="1">
      <c r="A2293" s="49"/>
      <c r="B2293" s="50"/>
      <c r="C2293" s="51"/>
      <c r="D2293" s="49"/>
      <c r="E2293" s="52"/>
      <c r="F2293" s="52"/>
      <c r="G2293" s="52"/>
      <c r="H2293" s="52"/>
      <c r="I2293" s="52"/>
    </row>
    <row r="2294" spans="1:9" s="53" customFormat="1">
      <c r="A2294" s="49"/>
      <c r="B2294" s="50"/>
      <c r="C2294" s="51"/>
      <c r="D2294" s="49"/>
      <c r="E2294" s="52"/>
      <c r="F2294" s="52"/>
      <c r="G2294" s="52"/>
      <c r="H2294" s="52"/>
      <c r="I2294" s="52"/>
    </row>
    <row r="2295" spans="1:9" s="53" customFormat="1">
      <c r="A2295" s="49"/>
      <c r="B2295" s="50"/>
      <c r="C2295" s="51"/>
      <c r="D2295" s="49"/>
      <c r="E2295" s="52"/>
      <c r="F2295" s="52"/>
      <c r="G2295" s="52"/>
      <c r="H2295" s="52"/>
      <c r="I2295" s="52"/>
    </row>
    <row r="2296" spans="1:9" s="53" customFormat="1">
      <c r="A2296" s="49"/>
      <c r="B2296" s="50"/>
      <c r="C2296" s="51"/>
      <c r="D2296" s="49"/>
      <c r="E2296" s="52"/>
      <c r="F2296" s="52"/>
      <c r="G2296" s="52"/>
      <c r="H2296" s="52"/>
      <c r="I2296" s="52"/>
    </row>
    <row r="2297" spans="1:9" s="53" customFormat="1">
      <c r="A2297" s="49"/>
      <c r="B2297" s="50"/>
      <c r="C2297" s="51"/>
      <c r="D2297" s="49"/>
      <c r="E2297" s="52"/>
      <c r="F2297" s="52"/>
      <c r="G2297" s="52"/>
      <c r="H2297" s="52"/>
      <c r="I2297" s="52"/>
    </row>
    <row r="2298" spans="1:9" s="53" customFormat="1">
      <c r="A2298" s="49"/>
      <c r="B2298" s="50"/>
      <c r="C2298" s="51"/>
      <c r="D2298" s="49"/>
      <c r="E2298" s="52"/>
      <c r="F2298" s="52"/>
      <c r="G2298" s="52"/>
      <c r="H2298" s="52"/>
      <c r="I2298" s="52"/>
    </row>
    <row r="2299" spans="1:9" s="53" customFormat="1">
      <c r="A2299" s="49"/>
      <c r="B2299" s="50"/>
      <c r="C2299" s="51"/>
      <c r="D2299" s="49"/>
      <c r="E2299" s="52"/>
      <c r="F2299" s="52"/>
      <c r="G2299" s="52"/>
      <c r="H2299" s="52"/>
      <c r="I2299" s="52"/>
    </row>
    <row r="2300" spans="1:9" s="53" customFormat="1">
      <c r="A2300" s="49"/>
      <c r="B2300" s="50"/>
      <c r="C2300" s="51"/>
      <c r="D2300" s="49"/>
      <c r="E2300" s="52"/>
      <c r="F2300" s="52"/>
      <c r="G2300" s="52"/>
      <c r="H2300" s="52"/>
      <c r="I2300" s="52"/>
    </row>
    <row r="2301" spans="1:9" s="53" customFormat="1">
      <c r="A2301" s="49"/>
      <c r="B2301" s="50"/>
      <c r="C2301" s="51"/>
      <c r="D2301" s="49"/>
      <c r="E2301" s="52"/>
      <c r="F2301" s="52"/>
      <c r="G2301" s="52"/>
      <c r="H2301" s="52"/>
      <c r="I2301" s="52"/>
    </row>
    <row r="2302" spans="1:9" s="53" customFormat="1">
      <c r="A2302" s="49"/>
      <c r="B2302" s="50"/>
      <c r="C2302" s="51"/>
      <c r="D2302" s="49"/>
      <c r="E2302" s="52"/>
      <c r="F2302" s="52"/>
      <c r="G2302" s="52"/>
      <c r="H2302" s="52"/>
      <c r="I2302" s="52"/>
    </row>
    <row r="2303" spans="1:9" s="53" customFormat="1">
      <c r="A2303" s="49"/>
      <c r="B2303" s="50"/>
      <c r="C2303" s="51"/>
      <c r="D2303" s="49"/>
      <c r="E2303" s="52"/>
      <c r="F2303" s="52"/>
      <c r="G2303" s="52"/>
      <c r="H2303" s="52"/>
      <c r="I2303" s="52"/>
    </row>
    <row r="2304" spans="1:9" s="53" customFormat="1">
      <c r="A2304" s="49"/>
      <c r="B2304" s="50"/>
      <c r="C2304" s="51"/>
      <c r="D2304" s="49"/>
      <c r="E2304" s="52"/>
      <c r="F2304" s="52"/>
      <c r="G2304" s="52"/>
      <c r="H2304" s="52"/>
      <c r="I2304" s="52"/>
    </row>
    <row r="2305" spans="1:9" s="53" customFormat="1">
      <c r="A2305" s="49"/>
      <c r="B2305" s="50"/>
      <c r="C2305" s="51"/>
      <c r="D2305" s="49"/>
      <c r="E2305" s="52"/>
      <c r="F2305" s="52"/>
      <c r="G2305" s="52"/>
      <c r="H2305" s="52"/>
      <c r="I2305" s="52"/>
    </row>
    <row r="2306" spans="1:9" s="53" customFormat="1">
      <c r="A2306" s="49"/>
      <c r="B2306" s="50"/>
      <c r="C2306" s="51"/>
      <c r="D2306" s="49"/>
      <c r="E2306" s="52"/>
      <c r="F2306" s="52"/>
      <c r="G2306" s="52"/>
      <c r="H2306" s="52"/>
      <c r="I2306" s="52"/>
    </row>
    <row r="2307" spans="1:9" s="53" customFormat="1">
      <c r="A2307" s="49"/>
      <c r="B2307" s="50"/>
      <c r="C2307" s="51"/>
      <c r="D2307" s="49"/>
      <c r="E2307" s="52"/>
      <c r="F2307" s="52"/>
      <c r="G2307" s="52"/>
      <c r="H2307" s="52"/>
      <c r="I2307" s="52"/>
    </row>
    <row r="2308" spans="1:9" s="53" customFormat="1">
      <c r="A2308" s="49"/>
      <c r="B2308" s="50"/>
      <c r="C2308" s="51"/>
      <c r="D2308" s="49"/>
      <c r="E2308" s="52"/>
      <c r="F2308" s="52"/>
      <c r="G2308" s="52"/>
      <c r="H2308" s="52"/>
      <c r="I2308" s="52"/>
    </row>
    <row r="2309" spans="1:9" s="53" customFormat="1">
      <c r="A2309" s="49"/>
      <c r="B2309" s="50"/>
      <c r="C2309" s="51"/>
      <c r="D2309" s="49"/>
      <c r="E2309" s="52"/>
      <c r="F2309" s="52"/>
      <c r="G2309" s="52"/>
      <c r="H2309" s="52"/>
      <c r="I2309" s="52"/>
    </row>
    <row r="2310" spans="1:9" s="53" customFormat="1">
      <c r="A2310" s="49"/>
      <c r="B2310" s="50"/>
      <c r="C2310" s="51"/>
      <c r="D2310" s="49"/>
      <c r="E2310" s="52"/>
      <c r="F2310" s="52"/>
      <c r="G2310" s="52"/>
      <c r="H2310" s="52"/>
      <c r="I2310" s="52"/>
    </row>
    <row r="2311" spans="1:9" s="53" customFormat="1">
      <c r="A2311" s="49"/>
      <c r="B2311" s="50"/>
      <c r="C2311" s="51"/>
      <c r="D2311" s="49"/>
      <c r="E2311" s="52"/>
      <c r="F2311" s="52"/>
      <c r="G2311" s="52"/>
      <c r="H2311" s="52"/>
      <c r="I2311" s="52"/>
    </row>
    <row r="2312" spans="1:9" s="53" customFormat="1">
      <c r="A2312" s="49"/>
      <c r="B2312" s="50"/>
      <c r="C2312" s="51"/>
      <c r="D2312" s="49"/>
      <c r="E2312" s="52"/>
      <c r="F2312" s="52"/>
      <c r="G2312" s="52"/>
      <c r="H2312" s="52"/>
      <c r="I2312" s="52"/>
    </row>
    <row r="2313" spans="1:9" s="53" customFormat="1">
      <c r="A2313" s="49"/>
      <c r="B2313" s="50"/>
      <c r="C2313" s="51"/>
      <c r="D2313" s="49"/>
      <c r="E2313" s="52"/>
      <c r="F2313" s="52"/>
      <c r="G2313" s="52"/>
      <c r="H2313" s="52"/>
      <c r="I2313" s="52"/>
    </row>
    <row r="2314" spans="1:9" s="53" customFormat="1">
      <c r="A2314" s="49"/>
      <c r="B2314" s="50"/>
      <c r="C2314" s="51"/>
      <c r="D2314" s="49"/>
      <c r="E2314" s="52"/>
      <c r="F2314" s="52"/>
      <c r="G2314" s="52"/>
      <c r="H2314" s="52"/>
      <c r="I2314" s="52"/>
    </row>
    <row r="2315" spans="1:9" s="53" customFormat="1">
      <c r="A2315" s="49"/>
      <c r="B2315" s="50"/>
      <c r="C2315" s="51"/>
      <c r="D2315" s="49"/>
      <c r="E2315" s="52"/>
      <c r="F2315" s="52"/>
      <c r="G2315" s="52"/>
      <c r="H2315" s="52"/>
      <c r="I2315" s="52"/>
    </row>
    <row r="2316" spans="1:9" s="53" customFormat="1">
      <c r="A2316" s="49"/>
      <c r="B2316" s="50"/>
      <c r="C2316" s="51"/>
      <c r="D2316" s="49"/>
      <c r="E2316" s="52"/>
      <c r="F2316" s="52"/>
      <c r="G2316" s="52"/>
      <c r="H2316" s="52"/>
      <c r="I2316" s="52"/>
    </row>
    <row r="2317" spans="1:9" s="53" customFormat="1">
      <c r="A2317" s="49"/>
      <c r="B2317" s="50"/>
      <c r="C2317" s="51"/>
      <c r="D2317" s="49"/>
      <c r="E2317" s="52"/>
      <c r="F2317" s="52"/>
      <c r="G2317" s="52"/>
      <c r="H2317" s="52"/>
      <c r="I2317" s="52"/>
    </row>
    <row r="2318" spans="1:9" s="53" customFormat="1">
      <c r="A2318" s="49"/>
      <c r="B2318" s="50"/>
      <c r="C2318" s="51"/>
      <c r="D2318" s="49"/>
      <c r="E2318" s="52"/>
      <c r="F2318" s="52"/>
      <c r="G2318" s="52"/>
      <c r="H2318" s="52"/>
      <c r="I2318" s="52"/>
    </row>
    <row r="2319" spans="1:9" s="53" customFormat="1">
      <c r="A2319" s="49"/>
      <c r="B2319" s="50"/>
      <c r="C2319" s="51"/>
      <c r="D2319" s="49"/>
      <c r="E2319" s="52"/>
      <c r="F2319" s="52"/>
      <c r="G2319" s="52"/>
      <c r="H2319" s="52"/>
      <c r="I2319" s="52"/>
    </row>
    <row r="2320" spans="1:9" s="53" customFormat="1">
      <c r="A2320" s="49"/>
      <c r="B2320" s="50"/>
      <c r="C2320" s="51"/>
      <c r="D2320" s="49"/>
      <c r="E2320" s="52"/>
      <c r="F2320" s="52"/>
      <c r="G2320" s="52"/>
      <c r="H2320" s="52"/>
      <c r="I2320" s="52"/>
    </row>
    <row r="2321" spans="1:9" s="53" customFormat="1">
      <c r="A2321" s="49"/>
      <c r="B2321" s="50"/>
      <c r="C2321" s="51"/>
      <c r="D2321" s="49"/>
      <c r="E2321" s="52"/>
      <c r="F2321" s="52"/>
      <c r="G2321" s="52"/>
      <c r="H2321" s="52"/>
      <c r="I2321" s="52"/>
    </row>
    <row r="2322" spans="1:9" s="53" customFormat="1">
      <c r="A2322" s="49"/>
      <c r="B2322" s="50"/>
      <c r="C2322" s="51"/>
      <c r="D2322" s="49"/>
      <c r="E2322" s="52"/>
      <c r="F2322" s="52"/>
      <c r="G2322" s="52"/>
      <c r="H2322" s="52"/>
      <c r="I2322" s="52"/>
    </row>
    <row r="2323" spans="1:9" s="53" customFormat="1">
      <c r="A2323" s="49"/>
      <c r="B2323" s="50"/>
      <c r="C2323" s="51"/>
      <c r="D2323" s="49"/>
      <c r="E2323" s="52"/>
      <c r="F2323" s="52"/>
      <c r="G2323" s="52"/>
      <c r="H2323" s="52"/>
      <c r="I2323" s="52"/>
    </row>
    <row r="2324" spans="1:9" s="53" customFormat="1">
      <c r="A2324" s="49"/>
      <c r="B2324" s="50"/>
      <c r="C2324" s="51"/>
      <c r="D2324" s="49"/>
      <c r="E2324" s="52"/>
      <c r="F2324" s="52"/>
      <c r="G2324" s="52"/>
      <c r="H2324" s="52"/>
      <c r="I2324" s="52"/>
    </row>
    <row r="2325" spans="1:9" s="53" customFormat="1">
      <c r="A2325" s="49"/>
      <c r="B2325" s="50"/>
      <c r="C2325" s="51"/>
      <c r="D2325" s="49"/>
      <c r="E2325" s="52"/>
      <c r="F2325" s="52"/>
      <c r="G2325" s="52"/>
      <c r="H2325" s="52"/>
      <c r="I2325" s="52"/>
    </row>
    <row r="2326" spans="1:9" s="53" customFormat="1">
      <c r="A2326" s="49"/>
      <c r="B2326" s="50"/>
      <c r="C2326" s="51"/>
      <c r="D2326" s="49"/>
      <c r="E2326" s="52"/>
      <c r="F2326" s="52"/>
      <c r="G2326" s="52"/>
      <c r="H2326" s="52"/>
      <c r="I2326" s="52"/>
    </row>
    <row r="2327" spans="1:9" s="53" customFormat="1">
      <c r="A2327" s="49"/>
      <c r="B2327" s="50"/>
      <c r="C2327" s="51"/>
      <c r="D2327" s="49"/>
      <c r="E2327" s="52"/>
      <c r="F2327" s="52"/>
      <c r="G2327" s="52"/>
      <c r="H2327" s="52"/>
      <c r="I2327" s="52"/>
    </row>
    <row r="2328" spans="1:9" s="53" customFormat="1">
      <c r="A2328" s="49"/>
      <c r="B2328" s="50"/>
      <c r="C2328" s="51"/>
      <c r="D2328" s="49"/>
      <c r="E2328" s="52"/>
      <c r="F2328" s="52"/>
      <c r="G2328" s="52"/>
      <c r="H2328" s="52"/>
      <c r="I2328" s="52"/>
    </row>
    <row r="2329" spans="1:9" s="53" customFormat="1">
      <c r="A2329" s="49"/>
      <c r="B2329" s="50"/>
      <c r="C2329" s="51"/>
      <c r="D2329" s="49"/>
      <c r="E2329" s="52"/>
      <c r="F2329" s="52"/>
      <c r="G2329" s="52"/>
      <c r="H2329" s="52"/>
      <c r="I2329" s="52"/>
    </row>
    <row r="2330" spans="1:9" s="53" customFormat="1">
      <c r="A2330" s="49"/>
      <c r="B2330" s="50"/>
      <c r="C2330" s="51"/>
      <c r="D2330" s="49"/>
      <c r="E2330" s="52"/>
      <c r="F2330" s="52"/>
      <c r="G2330" s="52"/>
      <c r="H2330" s="52"/>
      <c r="I2330" s="52"/>
    </row>
    <row r="2331" spans="1:9" s="53" customFormat="1">
      <c r="A2331" s="49"/>
      <c r="B2331" s="50"/>
      <c r="C2331" s="51"/>
      <c r="D2331" s="49"/>
      <c r="E2331" s="52"/>
      <c r="F2331" s="52"/>
      <c r="G2331" s="52"/>
      <c r="H2331" s="52"/>
      <c r="I2331" s="52"/>
    </row>
    <row r="2332" spans="1:9" s="53" customFormat="1">
      <c r="A2332" s="49"/>
      <c r="B2332" s="50"/>
      <c r="C2332" s="51"/>
      <c r="D2332" s="49"/>
      <c r="E2332" s="52"/>
      <c r="F2332" s="52"/>
      <c r="G2332" s="52"/>
      <c r="H2332" s="52"/>
      <c r="I2332" s="52"/>
    </row>
    <row r="2333" spans="1:9" s="53" customFormat="1">
      <c r="A2333" s="49"/>
      <c r="B2333" s="50"/>
      <c r="C2333" s="51"/>
      <c r="D2333" s="49"/>
      <c r="E2333" s="52"/>
      <c r="F2333" s="52"/>
      <c r="G2333" s="52"/>
      <c r="H2333" s="52"/>
      <c r="I2333" s="52"/>
    </row>
    <row r="2334" spans="1:9" s="53" customFormat="1">
      <c r="A2334" s="49"/>
      <c r="B2334" s="50"/>
      <c r="C2334" s="51"/>
      <c r="D2334" s="49"/>
      <c r="E2334" s="52"/>
      <c r="F2334" s="52"/>
      <c r="G2334" s="52"/>
      <c r="H2334" s="52"/>
      <c r="I2334" s="52"/>
    </row>
    <row r="2335" spans="1:9" s="53" customFormat="1">
      <c r="A2335" s="49"/>
      <c r="B2335" s="50"/>
      <c r="C2335" s="51"/>
      <c r="D2335" s="49"/>
      <c r="E2335" s="52"/>
      <c r="F2335" s="52"/>
      <c r="G2335" s="52"/>
      <c r="H2335" s="52"/>
      <c r="I2335" s="52"/>
    </row>
    <row r="2336" spans="1:9" s="53" customFormat="1">
      <c r="A2336" s="49"/>
      <c r="B2336" s="50"/>
      <c r="C2336" s="51"/>
      <c r="D2336" s="49"/>
      <c r="E2336" s="52"/>
      <c r="F2336" s="52"/>
      <c r="G2336" s="52"/>
      <c r="H2336" s="52"/>
      <c r="I2336" s="52"/>
    </row>
    <row r="2337" spans="1:9" s="53" customFormat="1">
      <c r="A2337" s="49"/>
      <c r="B2337" s="50"/>
      <c r="C2337" s="51"/>
      <c r="D2337" s="49"/>
      <c r="E2337" s="52"/>
      <c r="F2337" s="52"/>
      <c r="G2337" s="52"/>
      <c r="H2337" s="52"/>
      <c r="I2337" s="52"/>
    </row>
    <row r="2338" spans="1:9" s="53" customFormat="1">
      <c r="A2338" s="49"/>
      <c r="B2338" s="50"/>
      <c r="C2338" s="51"/>
      <c r="D2338" s="49"/>
      <c r="E2338" s="52"/>
      <c r="F2338" s="52"/>
      <c r="G2338" s="52"/>
      <c r="H2338" s="52"/>
      <c r="I2338" s="52"/>
    </row>
    <row r="2339" spans="1:9" s="53" customFormat="1">
      <c r="A2339" s="49"/>
      <c r="B2339" s="50"/>
      <c r="C2339" s="51"/>
      <c r="D2339" s="49"/>
      <c r="E2339" s="52"/>
      <c r="F2339" s="52"/>
      <c r="G2339" s="52"/>
      <c r="H2339" s="52"/>
      <c r="I2339" s="52"/>
    </row>
    <row r="2340" spans="1:9" s="53" customFormat="1">
      <c r="A2340" s="49"/>
      <c r="B2340" s="50"/>
      <c r="C2340" s="51"/>
      <c r="D2340" s="49"/>
      <c r="E2340" s="52"/>
      <c r="F2340" s="52"/>
      <c r="G2340" s="52"/>
      <c r="H2340" s="52"/>
      <c r="I2340" s="52"/>
    </row>
    <row r="2341" spans="1:9" s="53" customFormat="1">
      <c r="A2341" s="49"/>
      <c r="B2341" s="50"/>
      <c r="C2341" s="51"/>
      <c r="D2341" s="49"/>
      <c r="E2341" s="52"/>
      <c r="F2341" s="52"/>
      <c r="G2341" s="52"/>
      <c r="H2341" s="52"/>
      <c r="I2341" s="52"/>
    </row>
    <row r="2342" spans="1:9" s="53" customFormat="1">
      <c r="A2342" s="49"/>
      <c r="B2342" s="50"/>
      <c r="C2342" s="51"/>
      <c r="D2342" s="49"/>
      <c r="E2342" s="52"/>
      <c r="F2342" s="52"/>
      <c r="G2342" s="52"/>
      <c r="H2342" s="52"/>
      <c r="I2342" s="52"/>
    </row>
    <row r="2343" spans="1:9" s="53" customFormat="1">
      <c r="A2343" s="49"/>
      <c r="B2343" s="50"/>
      <c r="C2343" s="51"/>
      <c r="D2343" s="49"/>
      <c r="E2343" s="52"/>
      <c r="F2343" s="52"/>
      <c r="G2343" s="52"/>
      <c r="H2343" s="52"/>
      <c r="I2343" s="52"/>
    </row>
    <row r="2344" spans="1:9" s="53" customFormat="1">
      <c r="A2344" s="49"/>
      <c r="B2344" s="50"/>
      <c r="C2344" s="51"/>
      <c r="D2344" s="49"/>
      <c r="E2344" s="52"/>
      <c r="F2344" s="52"/>
      <c r="G2344" s="52"/>
      <c r="H2344" s="52"/>
      <c r="I2344" s="52"/>
    </row>
    <row r="2345" spans="1:9" s="53" customFormat="1">
      <c r="A2345" s="49"/>
      <c r="B2345" s="50"/>
      <c r="C2345" s="51"/>
      <c r="D2345" s="49"/>
      <c r="E2345" s="52"/>
      <c r="F2345" s="52"/>
      <c r="G2345" s="52"/>
      <c r="H2345" s="52"/>
      <c r="I2345" s="52"/>
    </row>
    <row r="2346" spans="1:9" s="53" customFormat="1">
      <c r="A2346" s="49"/>
      <c r="B2346" s="50"/>
      <c r="C2346" s="51"/>
      <c r="D2346" s="49"/>
      <c r="E2346" s="52"/>
      <c r="F2346" s="52"/>
      <c r="G2346" s="52"/>
      <c r="H2346" s="52"/>
      <c r="I2346" s="52"/>
    </row>
    <row r="2347" spans="1:9" s="53" customFormat="1">
      <c r="A2347" s="49"/>
      <c r="B2347" s="50"/>
      <c r="C2347" s="51"/>
      <c r="D2347" s="49"/>
      <c r="E2347" s="52"/>
      <c r="F2347" s="52"/>
      <c r="G2347" s="52"/>
      <c r="H2347" s="52"/>
      <c r="I2347" s="52"/>
    </row>
    <row r="2348" spans="1:9" s="53" customFormat="1">
      <c r="A2348" s="49"/>
      <c r="B2348" s="50"/>
      <c r="C2348" s="51"/>
      <c r="D2348" s="49"/>
      <c r="E2348" s="52"/>
      <c r="F2348" s="52"/>
      <c r="G2348" s="52"/>
      <c r="H2348" s="52"/>
      <c r="I2348" s="52"/>
    </row>
    <row r="2349" spans="1:9" s="53" customFormat="1">
      <c r="A2349" s="49"/>
      <c r="B2349" s="50"/>
      <c r="C2349" s="51"/>
      <c r="D2349" s="49"/>
      <c r="E2349" s="52"/>
      <c r="F2349" s="52"/>
      <c r="G2349" s="52"/>
      <c r="H2349" s="52"/>
      <c r="I2349" s="52"/>
    </row>
    <row r="2350" spans="1:9" s="53" customFormat="1">
      <c r="A2350" s="49"/>
      <c r="B2350" s="50"/>
      <c r="C2350" s="51"/>
      <c r="D2350" s="49"/>
      <c r="E2350" s="52"/>
      <c r="F2350" s="52"/>
      <c r="G2350" s="52"/>
      <c r="H2350" s="52"/>
      <c r="I2350" s="52"/>
    </row>
    <row r="2351" spans="1:9" s="53" customFormat="1">
      <c r="A2351" s="49"/>
      <c r="B2351" s="50"/>
      <c r="C2351" s="51"/>
      <c r="D2351" s="49"/>
      <c r="E2351" s="52"/>
      <c r="F2351" s="52"/>
      <c r="G2351" s="52"/>
      <c r="H2351" s="52"/>
      <c r="I2351" s="52"/>
    </row>
    <row r="2352" spans="1:9" s="53" customFormat="1">
      <c r="A2352" s="49"/>
      <c r="B2352" s="50"/>
      <c r="C2352" s="51"/>
      <c r="D2352" s="49"/>
      <c r="E2352" s="52"/>
      <c r="F2352" s="52"/>
      <c r="G2352" s="52"/>
      <c r="H2352" s="52"/>
      <c r="I2352" s="52"/>
    </row>
    <row r="2353" spans="1:9" s="53" customFormat="1">
      <c r="A2353" s="49"/>
      <c r="B2353" s="50"/>
      <c r="C2353" s="51"/>
      <c r="D2353" s="49"/>
      <c r="E2353" s="52"/>
      <c r="F2353" s="52"/>
      <c r="G2353" s="52"/>
      <c r="H2353" s="52"/>
      <c r="I2353" s="52"/>
    </row>
    <row r="2354" spans="1:9" s="53" customFormat="1">
      <c r="A2354" s="49"/>
      <c r="B2354" s="50"/>
      <c r="C2354" s="51"/>
      <c r="D2354" s="49"/>
      <c r="E2354" s="52"/>
      <c r="F2354" s="52"/>
      <c r="G2354" s="52"/>
      <c r="H2354" s="52"/>
      <c r="I2354" s="52"/>
    </row>
    <row r="2355" spans="1:9" s="53" customFormat="1">
      <c r="A2355" s="49"/>
      <c r="B2355" s="50"/>
      <c r="C2355" s="51"/>
      <c r="D2355" s="49"/>
      <c r="E2355" s="52"/>
      <c r="F2355" s="52"/>
      <c r="G2355" s="52"/>
      <c r="H2355" s="52"/>
      <c r="I2355" s="52"/>
    </row>
    <row r="2356" spans="1:9" s="53" customFormat="1">
      <c r="A2356" s="49"/>
      <c r="B2356" s="50"/>
      <c r="C2356" s="51"/>
      <c r="D2356" s="49"/>
      <c r="E2356" s="52"/>
      <c r="F2356" s="52"/>
      <c r="G2356" s="52"/>
      <c r="H2356" s="52"/>
      <c r="I2356" s="52"/>
    </row>
    <row r="2357" spans="1:9" s="53" customFormat="1">
      <c r="A2357" s="49"/>
      <c r="B2357" s="50"/>
      <c r="C2357" s="51"/>
      <c r="D2357" s="49"/>
      <c r="E2357" s="52"/>
      <c r="F2357" s="52"/>
      <c r="G2357" s="52"/>
      <c r="H2357" s="52"/>
      <c r="I2357" s="52"/>
    </row>
    <row r="2358" spans="1:9" s="53" customFormat="1">
      <c r="A2358" s="49"/>
      <c r="B2358" s="50"/>
      <c r="C2358" s="51"/>
      <c r="D2358" s="49"/>
      <c r="E2358" s="52"/>
      <c r="F2358" s="52"/>
      <c r="G2358" s="52"/>
      <c r="H2358" s="52"/>
      <c r="I2358" s="52"/>
    </row>
    <row r="2359" spans="1:9" s="53" customFormat="1">
      <c r="A2359" s="49"/>
      <c r="B2359" s="50"/>
      <c r="C2359" s="51"/>
      <c r="D2359" s="49"/>
      <c r="E2359" s="52"/>
      <c r="F2359" s="52"/>
      <c r="G2359" s="52"/>
      <c r="H2359" s="52"/>
      <c r="I2359" s="52"/>
    </row>
    <row r="2360" spans="1:9" s="53" customFormat="1">
      <c r="A2360" s="49"/>
      <c r="B2360" s="50"/>
      <c r="C2360" s="51"/>
      <c r="D2360" s="49"/>
      <c r="E2360" s="52"/>
      <c r="F2360" s="52"/>
      <c r="G2360" s="52"/>
      <c r="H2360" s="52"/>
      <c r="I2360" s="52"/>
    </row>
    <row r="2361" spans="1:9" s="53" customFormat="1">
      <c r="A2361" s="49"/>
      <c r="B2361" s="50"/>
      <c r="C2361" s="51"/>
      <c r="D2361" s="49"/>
      <c r="E2361" s="52"/>
      <c r="F2361" s="52"/>
      <c r="G2361" s="52"/>
      <c r="H2361" s="52"/>
      <c r="I2361" s="52"/>
    </row>
    <row r="2362" spans="1:9" s="53" customFormat="1">
      <c r="A2362" s="49"/>
      <c r="B2362" s="50"/>
      <c r="C2362" s="51"/>
      <c r="D2362" s="49"/>
      <c r="E2362" s="52"/>
      <c r="F2362" s="52"/>
      <c r="G2362" s="52"/>
      <c r="H2362" s="52"/>
      <c r="I2362" s="52"/>
    </row>
    <row r="2363" spans="1:9" s="53" customFormat="1">
      <c r="A2363" s="49"/>
      <c r="B2363" s="50"/>
      <c r="C2363" s="51"/>
      <c r="D2363" s="49"/>
      <c r="E2363" s="52"/>
      <c r="F2363" s="52"/>
      <c r="G2363" s="52"/>
      <c r="H2363" s="52"/>
      <c r="I2363" s="52"/>
    </row>
    <row r="2364" spans="1:9" s="53" customFormat="1">
      <c r="A2364" s="49"/>
      <c r="B2364" s="50"/>
      <c r="C2364" s="51"/>
      <c r="D2364" s="49"/>
      <c r="E2364" s="52"/>
      <c r="F2364" s="52"/>
      <c r="G2364" s="52"/>
      <c r="H2364" s="52"/>
      <c r="I2364" s="52"/>
    </row>
    <row r="2365" spans="1:9" s="53" customFormat="1">
      <c r="A2365" s="49"/>
      <c r="B2365" s="50"/>
      <c r="C2365" s="51"/>
      <c r="D2365" s="49"/>
      <c r="E2365" s="52"/>
      <c r="F2365" s="52"/>
      <c r="G2365" s="52"/>
      <c r="H2365" s="52"/>
      <c r="I2365" s="52"/>
    </row>
    <row r="2366" spans="1:9" s="53" customFormat="1">
      <c r="A2366" s="49"/>
      <c r="B2366" s="50"/>
      <c r="C2366" s="51"/>
      <c r="D2366" s="49"/>
      <c r="E2366" s="52"/>
      <c r="F2366" s="52"/>
      <c r="G2366" s="52"/>
      <c r="H2366" s="52"/>
      <c r="I2366" s="52"/>
    </row>
    <row r="2367" spans="1:9" s="53" customFormat="1">
      <c r="A2367" s="49"/>
      <c r="B2367" s="50"/>
      <c r="C2367" s="51"/>
      <c r="D2367" s="49"/>
      <c r="E2367" s="52"/>
      <c r="F2367" s="52"/>
      <c r="G2367" s="52"/>
      <c r="H2367" s="52"/>
      <c r="I2367" s="52"/>
    </row>
    <row r="2368" spans="1:9" s="53" customFormat="1">
      <c r="A2368" s="49"/>
      <c r="B2368" s="50"/>
      <c r="C2368" s="51"/>
      <c r="D2368" s="49"/>
      <c r="E2368" s="52"/>
      <c r="F2368" s="52"/>
      <c r="G2368" s="52"/>
      <c r="H2368" s="52"/>
      <c r="I2368" s="52"/>
    </row>
    <row r="2369" spans="1:9" s="53" customFormat="1">
      <c r="A2369" s="49"/>
      <c r="B2369" s="50"/>
      <c r="C2369" s="51"/>
      <c r="D2369" s="49"/>
      <c r="E2369" s="52"/>
      <c r="F2369" s="52"/>
      <c r="G2369" s="52"/>
      <c r="H2369" s="52"/>
      <c r="I2369" s="52"/>
    </row>
    <row r="2370" spans="1:9" s="53" customFormat="1">
      <c r="A2370" s="49"/>
      <c r="B2370" s="50"/>
      <c r="C2370" s="51"/>
      <c r="D2370" s="49"/>
      <c r="E2370" s="52"/>
      <c r="F2370" s="52"/>
      <c r="G2370" s="52"/>
      <c r="H2370" s="52"/>
      <c r="I2370" s="52"/>
    </row>
    <row r="2371" spans="1:9" s="53" customFormat="1">
      <c r="A2371" s="49"/>
      <c r="B2371" s="50"/>
      <c r="C2371" s="51"/>
      <c r="D2371" s="49"/>
      <c r="E2371" s="52"/>
      <c r="F2371" s="52"/>
      <c r="G2371" s="52"/>
      <c r="H2371" s="52"/>
      <c r="I2371" s="52"/>
    </row>
    <row r="2372" spans="1:9" s="53" customFormat="1">
      <c r="A2372" s="49"/>
      <c r="B2372" s="50"/>
      <c r="C2372" s="51"/>
      <c r="D2372" s="49"/>
      <c r="E2372" s="52"/>
      <c r="F2372" s="52"/>
      <c r="G2372" s="52"/>
      <c r="H2372" s="52"/>
      <c r="I2372" s="52"/>
    </row>
    <row r="2373" spans="1:9" s="53" customFormat="1">
      <c r="A2373" s="49"/>
      <c r="B2373" s="50"/>
      <c r="C2373" s="51"/>
      <c r="D2373" s="49"/>
      <c r="E2373" s="52"/>
      <c r="F2373" s="52"/>
      <c r="G2373" s="52"/>
      <c r="H2373" s="52"/>
      <c r="I2373" s="52"/>
    </row>
    <row r="2374" spans="1:9" s="53" customFormat="1">
      <c r="A2374" s="49"/>
      <c r="B2374" s="50"/>
      <c r="C2374" s="51"/>
      <c r="D2374" s="49"/>
      <c r="E2374" s="52"/>
      <c r="F2374" s="52"/>
      <c r="G2374" s="52"/>
      <c r="H2374" s="52"/>
      <c r="I2374" s="52"/>
    </row>
    <row r="2375" spans="1:9" s="53" customFormat="1">
      <c r="A2375" s="49"/>
      <c r="B2375" s="50"/>
      <c r="C2375" s="51"/>
      <c r="D2375" s="49"/>
      <c r="E2375" s="52"/>
      <c r="F2375" s="52"/>
      <c r="G2375" s="52"/>
      <c r="H2375" s="52"/>
      <c r="I2375" s="52"/>
    </row>
    <row r="2376" spans="1:9" s="53" customFormat="1">
      <c r="A2376" s="49"/>
      <c r="B2376" s="50"/>
      <c r="C2376" s="51"/>
      <c r="D2376" s="49"/>
      <c r="E2376" s="52"/>
      <c r="F2376" s="52"/>
      <c r="G2376" s="52"/>
      <c r="H2376" s="52"/>
      <c r="I2376" s="52"/>
    </row>
    <row r="2377" spans="1:9" s="53" customFormat="1">
      <c r="A2377" s="49"/>
      <c r="B2377" s="50"/>
      <c r="C2377" s="51"/>
      <c r="D2377" s="49"/>
      <c r="E2377" s="52"/>
      <c r="F2377" s="52"/>
      <c r="G2377" s="52"/>
      <c r="H2377" s="52"/>
      <c r="I2377" s="52"/>
    </row>
    <row r="2378" spans="1:9" s="53" customFormat="1">
      <c r="A2378" s="49"/>
      <c r="B2378" s="50"/>
      <c r="C2378" s="51"/>
      <c r="D2378" s="49"/>
      <c r="E2378" s="52"/>
      <c r="F2378" s="52"/>
      <c r="G2378" s="52"/>
      <c r="H2378" s="52"/>
      <c r="I2378" s="52"/>
    </row>
    <row r="2379" spans="1:9" s="53" customFormat="1">
      <c r="A2379" s="49"/>
      <c r="B2379" s="50"/>
      <c r="C2379" s="51"/>
      <c r="D2379" s="49"/>
      <c r="E2379" s="52"/>
      <c r="F2379" s="52"/>
      <c r="G2379" s="52"/>
      <c r="H2379" s="52"/>
      <c r="I2379" s="52"/>
    </row>
    <row r="2380" spans="1:9" s="53" customFormat="1">
      <c r="A2380" s="49"/>
      <c r="B2380" s="50"/>
      <c r="C2380" s="51"/>
      <c r="D2380" s="49"/>
      <c r="E2380" s="52"/>
      <c r="F2380" s="52"/>
      <c r="G2380" s="52"/>
      <c r="H2380" s="52"/>
      <c r="I2380" s="52"/>
    </row>
    <row r="2381" spans="1:9" s="53" customFormat="1">
      <c r="A2381" s="49"/>
      <c r="B2381" s="50"/>
      <c r="C2381" s="51"/>
      <c r="D2381" s="49"/>
      <c r="E2381" s="52"/>
      <c r="F2381" s="52"/>
      <c r="G2381" s="52"/>
      <c r="H2381" s="52"/>
      <c r="I2381" s="52"/>
    </row>
    <row r="2382" spans="1:9" s="53" customFormat="1">
      <c r="A2382" s="49"/>
      <c r="B2382" s="50"/>
      <c r="C2382" s="51"/>
      <c r="D2382" s="49"/>
      <c r="E2382" s="52"/>
      <c r="F2382" s="52"/>
      <c r="G2382" s="52"/>
      <c r="H2382" s="52"/>
      <c r="I2382" s="52"/>
    </row>
    <row r="2383" spans="1:9" s="53" customFormat="1">
      <c r="A2383" s="49"/>
      <c r="B2383" s="50"/>
      <c r="C2383" s="51"/>
      <c r="D2383" s="49"/>
      <c r="E2383" s="52"/>
      <c r="F2383" s="52"/>
      <c r="G2383" s="52"/>
      <c r="H2383" s="52"/>
      <c r="I2383" s="52"/>
    </row>
    <row r="2384" spans="1:9" s="53" customFormat="1">
      <c r="A2384" s="49"/>
      <c r="B2384" s="50"/>
      <c r="C2384" s="51"/>
      <c r="D2384" s="49"/>
      <c r="E2384" s="52"/>
      <c r="F2384" s="52"/>
      <c r="G2384" s="52"/>
      <c r="H2384" s="52"/>
      <c r="I2384" s="52"/>
    </row>
    <row r="2385" spans="1:9" s="53" customFormat="1">
      <c r="A2385" s="49"/>
      <c r="B2385" s="50"/>
      <c r="C2385" s="51"/>
      <c r="D2385" s="49"/>
      <c r="E2385" s="52"/>
      <c r="F2385" s="52"/>
      <c r="G2385" s="52"/>
      <c r="H2385" s="52"/>
      <c r="I2385" s="52"/>
    </row>
    <row r="2386" spans="1:9" s="53" customFormat="1">
      <c r="A2386" s="49"/>
      <c r="B2386" s="50"/>
      <c r="C2386" s="51"/>
      <c r="D2386" s="49"/>
      <c r="E2386" s="52"/>
      <c r="F2386" s="52"/>
      <c r="G2386" s="52"/>
      <c r="H2386" s="52"/>
      <c r="I2386" s="52"/>
    </row>
    <row r="2387" spans="1:9" s="53" customFormat="1">
      <c r="A2387" s="49"/>
      <c r="B2387" s="50"/>
      <c r="C2387" s="51"/>
      <c r="D2387" s="49"/>
      <c r="E2387" s="52"/>
      <c r="F2387" s="52"/>
      <c r="G2387" s="52"/>
      <c r="H2387" s="52"/>
      <c r="I2387" s="52"/>
    </row>
    <row r="2388" spans="1:9" s="53" customFormat="1">
      <c r="A2388" s="49"/>
      <c r="B2388" s="50"/>
      <c r="C2388" s="51"/>
      <c r="D2388" s="49"/>
      <c r="E2388" s="52"/>
      <c r="F2388" s="52"/>
      <c r="G2388" s="52"/>
      <c r="H2388" s="52"/>
      <c r="I2388" s="52"/>
    </row>
    <row r="2389" spans="1:9" s="53" customFormat="1">
      <c r="A2389" s="49"/>
      <c r="B2389" s="50"/>
      <c r="C2389" s="51"/>
      <c r="D2389" s="49"/>
      <c r="E2389" s="52"/>
      <c r="F2389" s="52"/>
      <c r="G2389" s="52"/>
      <c r="H2389" s="52"/>
      <c r="I2389" s="52"/>
    </row>
    <row r="2390" spans="1:9" s="53" customFormat="1">
      <c r="A2390" s="49"/>
      <c r="B2390" s="50"/>
      <c r="C2390" s="51"/>
      <c r="D2390" s="49"/>
      <c r="E2390" s="52"/>
      <c r="F2390" s="52"/>
      <c r="G2390" s="52"/>
      <c r="H2390" s="52"/>
      <c r="I2390" s="52"/>
    </row>
    <row r="2391" spans="1:9" s="53" customFormat="1">
      <c r="A2391" s="49"/>
      <c r="B2391" s="50"/>
      <c r="C2391" s="51"/>
      <c r="D2391" s="49"/>
      <c r="E2391" s="52"/>
      <c r="F2391" s="52"/>
      <c r="G2391" s="52"/>
      <c r="H2391" s="52"/>
      <c r="I2391" s="52"/>
    </row>
    <row r="2392" spans="1:9" s="53" customFormat="1">
      <c r="A2392" s="49"/>
      <c r="B2392" s="50"/>
      <c r="C2392" s="51"/>
      <c r="D2392" s="49"/>
      <c r="E2392" s="52"/>
      <c r="F2392" s="52"/>
      <c r="G2392" s="52"/>
      <c r="H2392" s="52"/>
      <c r="I2392" s="52"/>
    </row>
    <row r="2393" spans="1:9" s="53" customFormat="1">
      <c r="A2393" s="49"/>
      <c r="B2393" s="50"/>
      <c r="C2393" s="51"/>
      <c r="D2393" s="49"/>
      <c r="E2393" s="52"/>
      <c r="F2393" s="52"/>
      <c r="G2393" s="52"/>
      <c r="H2393" s="52"/>
      <c r="I2393" s="52"/>
    </row>
    <row r="2394" spans="1:9" s="53" customFormat="1">
      <c r="A2394" s="49"/>
      <c r="B2394" s="50"/>
      <c r="C2394" s="51"/>
      <c r="D2394" s="49"/>
      <c r="E2394" s="52"/>
      <c r="F2394" s="52"/>
      <c r="G2394" s="52"/>
      <c r="H2394" s="52"/>
      <c r="I2394" s="52"/>
    </row>
    <row r="2395" spans="1:9" s="53" customFormat="1">
      <c r="A2395" s="49"/>
      <c r="B2395" s="50"/>
      <c r="C2395" s="51"/>
      <c r="D2395" s="49"/>
      <c r="E2395" s="52"/>
      <c r="F2395" s="52"/>
      <c r="G2395" s="52"/>
      <c r="H2395" s="52"/>
      <c r="I2395" s="52"/>
    </row>
    <row r="2396" spans="1:9" s="53" customFormat="1">
      <c r="A2396" s="49"/>
      <c r="B2396" s="50"/>
      <c r="C2396" s="51"/>
      <c r="D2396" s="49"/>
      <c r="E2396" s="52"/>
      <c r="F2396" s="52"/>
      <c r="G2396" s="52"/>
      <c r="H2396" s="52"/>
      <c r="I2396" s="52"/>
    </row>
    <row r="2397" spans="1:9" s="53" customFormat="1">
      <c r="A2397" s="49"/>
      <c r="B2397" s="50"/>
      <c r="C2397" s="51"/>
      <c r="D2397" s="49"/>
      <c r="E2397" s="52"/>
      <c r="F2397" s="52"/>
      <c r="G2397" s="52"/>
      <c r="H2397" s="52"/>
      <c r="I2397" s="52"/>
    </row>
    <row r="2398" spans="1:9" s="53" customFormat="1">
      <c r="A2398" s="49"/>
      <c r="B2398" s="50"/>
      <c r="C2398" s="51"/>
      <c r="D2398" s="49"/>
      <c r="E2398" s="52"/>
      <c r="F2398" s="52"/>
      <c r="G2398" s="52"/>
      <c r="H2398" s="52"/>
      <c r="I2398" s="52"/>
    </row>
    <row r="2399" spans="1:9" s="53" customFormat="1">
      <c r="A2399" s="49"/>
      <c r="B2399" s="50"/>
      <c r="C2399" s="51"/>
      <c r="D2399" s="49"/>
      <c r="E2399" s="52"/>
      <c r="F2399" s="52"/>
      <c r="G2399" s="52"/>
      <c r="H2399" s="52"/>
      <c r="I2399" s="52"/>
    </row>
    <row r="2400" spans="1:9" s="53" customFormat="1">
      <c r="A2400" s="49"/>
      <c r="B2400" s="50"/>
      <c r="C2400" s="51"/>
      <c r="D2400" s="49"/>
      <c r="E2400" s="52"/>
      <c r="F2400" s="52"/>
      <c r="G2400" s="52"/>
      <c r="H2400" s="52"/>
      <c r="I2400" s="52"/>
    </row>
    <row r="2401" spans="1:9" s="53" customFormat="1">
      <c r="A2401" s="49"/>
      <c r="B2401" s="50"/>
      <c r="C2401" s="51"/>
      <c r="D2401" s="49"/>
      <c r="E2401" s="52"/>
      <c r="F2401" s="52"/>
      <c r="G2401" s="52"/>
      <c r="H2401" s="52"/>
      <c r="I2401" s="52"/>
    </row>
    <row r="2402" spans="1:9" s="53" customFormat="1">
      <c r="A2402" s="49"/>
      <c r="B2402" s="50"/>
      <c r="C2402" s="51"/>
      <c r="D2402" s="49"/>
      <c r="E2402" s="52"/>
      <c r="F2402" s="52"/>
      <c r="G2402" s="52"/>
      <c r="H2402" s="52"/>
      <c r="I2402" s="52"/>
    </row>
    <row r="2403" spans="1:9" s="53" customFormat="1">
      <c r="A2403" s="49"/>
      <c r="B2403" s="50"/>
      <c r="C2403" s="51"/>
      <c r="D2403" s="49"/>
      <c r="E2403" s="52"/>
      <c r="F2403" s="52"/>
      <c r="G2403" s="52"/>
      <c r="H2403" s="52"/>
      <c r="I2403" s="52"/>
    </row>
    <row r="2404" spans="1:9" s="53" customFormat="1">
      <c r="A2404" s="49"/>
      <c r="B2404" s="50"/>
      <c r="C2404" s="51"/>
      <c r="D2404" s="49"/>
      <c r="E2404" s="52"/>
      <c r="F2404" s="52"/>
      <c r="G2404" s="52"/>
      <c r="H2404" s="52"/>
      <c r="I2404" s="52"/>
    </row>
    <row r="2405" spans="1:9" s="53" customFormat="1">
      <c r="A2405" s="49"/>
      <c r="B2405" s="50"/>
      <c r="C2405" s="51"/>
      <c r="D2405" s="49"/>
      <c r="E2405" s="52"/>
      <c r="F2405" s="52"/>
      <c r="G2405" s="52"/>
      <c r="H2405" s="52"/>
      <c r="I2405" s="52"/>
    </row>
    <row r="2406" spans="1:9" s="53" customFormat="1">
      <c r="A2406" s="49"/>
      <c r="B2406" s="50"/>
      <c r="C2406" s="51"/>
      <c r="D2406" s="49"/>
      <c r="E2406" s="52"/>
      <c r="F2406" s="52"/>
      <c r="G2406" s="52"/>
      <c r="H2406" s="52"/>
      <c r="I2406" s="52"/>
    </row>
    <row r="2407" spans="1:9" s="53" customFormat="1">
      <c r="A2407" s="49"/>
      <c r="B2407" s="50"/>
      <c r="C2407" s="51"/>
      <c r="D2407" s="49"/>
      <c r="E2407" s="52"/>
      <c r="F2407" s="52"/>
      <c r="G2407" s="52"/>
      <c r="H2407" s="52"/>
      <c r="I2407" s="52"/>
    </row>
    <row r="2408" spans="1:9" s="53" customFormat="1">
      <c r="A2408" s="49"/>
      <c r="B2408" s="50"/>
      <c r="C2408" s="51"/>
      <c r="D2408" s="49"/>
      <c r="E2408" s="52"/>
      <c r="F2408" s="52"/>
      <c r="G2408" s="52"/>
      <c r="H2408" s="52"/>
      <c r="I2408" s="52"/>
    </row>
    <row r="2409" spans="1:9" s="53" customFormat="1">
      <c r="A2409" s="49"/>
      <c r="B2409" s="50"/>
      <c r="C2409" s="51"/>
      <c r="D2409" s="49"/>
      <c r="E2409" s="52"/>
      <c r="F2409" s="52"/>
      <c r="G2409" s="52"/>
      <c r="H2409" s="52"/>
      <c r="I2409" s="52"/>
    </row>
    <row r="2410" spans="1:9" s="53" customFormat="1">
      <c r="A2410" s="49"/>
      <c r="B2410" s="50"/>
      <c r="C2410" s="51"/>
      <c r="D2410" s="49"/>
      <c r="E2410" s="52"/>
      <c r="F2410" s="52"/>
      <c r="G2410" s="52"/>
      <c r="H2410" s="52"/>
      <c r="I2410" s="52"/>
    </row>
    <row r="2411" spans="1:9" s="53" customFormat="1">
      <c r="A2411" s="49"/>
      <c r="B2411" s="50"/>
      <c r="C2411" s="51"/>
      <c r="D2411" s="49"/>
      <c r="E2411" s="52"/>
      <c r="F2411" s="52"/>
      <c r="G2411" s="52"/>
      <c r="H2411" s="52"/>
      <c r="I2411" s="52"/>
    </row>
    <row r="2412" spans="1:9" s="53" customFormat="1">
      <c r="A2412" s="49"/>
      <c r="B2412" s="50"/>
      <c r="C2412" s="51"/>
      <c r="D2412" s="49"/>
      <c r="E2412" s="52"/>
      <c r="F2412" s="52"/>
      <c r="G2412" s="52"/>
      <c r="H2412" s="52"/>
      <c r="I2412" s="52"/>
    </row>
    <row r="2413" spans="1:9" s="53" customFormat="1">
      <c r="A2413" s="49"/>
      <c r="B2413" s="50"/>
      <c r="C2413" s="51"/>
      <c r="D2413" s="49"/>
      <c r="E2413" s="52"/>
      <c r="F2413" s="52"/>
      <c r="G2413" s="52"/>
      <c r="H2413" s="52"/>
      <c r="I2413" s="52"/>
    </row>
    <row r="2414" spans="1:9" s="53" customFormat="1">
      <c r="A2414" s="49"/>
      <c r="B2414" s="50"/>
      <c r="C2414" s="51"/>
      <c r="D2414" s="49"/>
      <c r="E2414" s="52"/>
      <c r="F2414" s="52"/>
      <c r="G2414" s="52"/>
      <c r="H2414" s="52"/>
      <c r="I2414" s="52"/>
    </row>
    <row r="2415" spans="1:9" s="53" customFormat="1">
      <c r="A2415" s="49"/>
      <c r="B2415" s="50"/>
      <c r="C2415" s="51"/>
      <c r="D2415" s="49"/>
      <c r="E2415" s="52"/>
      <c r="F2415" s="52"/>
      <c r="G2415" s="52"/>
      <c r="H2415" s="52"/>
      <c r="I2415" s="52"/>
    </row>
    <row r="2416" spans="1:9" s="53" customFormat="1">
      <c r="A2416" s="49"/>
      <c r="B2416" s="50"/>
      <c r="C2416" s="51"/>
      <c r="D2416" s="49"/>
      <c r="E2416" s="52"/>
      <c r="F2416" s="52"/>
      <c r="G2416" s="52"/>
      <c r="H2416" s="52"/>
      <c r="I2416" s="52"/>
    </row>
    <row r="2417" spans="1:9" s="53" customFormat="1">
      <c r="A2417" s="49"/>
      <c r="B2417" s="50"/>
      <c r="C2417" s="51"/>
      <c r="D2417" s="49"/>
      <c r="E2417" s="52"/>
      <c r="F2417" s="52"/>
      <c r="G2417" s="52"/>
      <c r="H2417" s="52"/>
      <c r="I2417" s="52"/>
    </row>
    <row r="2418" spans="1:9" s="53" customFormat="1">
      <c r="A2418" s="49"/>
      <c r="B2418" s="50"/>
      <c r="C2418" s="51"/>
      <c r="D2418" s="49"/>
      <c r="E2418" s="52"/>
      <c r="F2418" s="52"/>
      <c r="G2418" s="52"/>
      <c r="H2418" s="52"/>
      <c r="I2418" s="52"/>
    </row>
    <row r="2419" spans="1:9" s="53" customFormat="1">
      <c r="A2419" s="49"/>
      <c r="B2419" s="50"/>
      <c r="C2419" s="51"/>
      <c r="D2419" s="49"/>
      <c r="E2419" s="52"/>
      <c r="F2419" s="52"/>
      <c r="G2419" s="52"/>
      <c r="H2419" s="52"/>
      <c r="I2419" s="52"/>
    </row>
    <row r="2420" spans="1:9" s="53" customFormat="1">
      <c r="A2420" s="49"/>
      <c r="B2420" s="50"/>
      <c r="C2420" s="51"/>
      <c r="D2420" s="49"/>
      <c r="E2420" s="52"/>
      <c r="F2420" s="52"/>
      <c r="G2420" s="52"/>
      <c r="H2420" s="52"/>
      <c r="I2420" s="52"/>
    </row>
    <row r="2421" spans="1:9" s="53" customFormat="1">
      <c r="A2421" s="49"/>
      <c r="B2421" s="50"/>
      <c r="C2421" s="51"/>
      <c r="D2421" s="49"/>
      <c r="E2421" s="52"/>
      <c r="F2421" s="52"/>
      <c r="G2421" s="52"/>
      <c r="H2421" s="52"/>
      <c r="I2421" s="52"/>
    </row>
    <row r="2422" spans="1:9" s="53" customFormat="1">
      <c r="A2422" s="49"/>
      <c r="B2422" s="50"/>
      <c r="C2422" s="51"/>
      <c r="D2422" s="49"/>
      <c r="E2422" s="52"/>
      <c r="F2422" s="52"/>
      <c r="G2422" s="52"/>
      <c r="H2422" s="52"/>
      <c r="I2422" s="52"/>
    </row>
    <row r="2423" spans="1:9" s="53" customFormat="1">
      <c r="A2423" s="49"/>
      <c r="B2423" s="50"/>
      <c r="C2423" s="51"/>
      <c r="D2423" s="49"/>
      <c r="E2423" s="52"/>
      <c r="F2423" s="52"/>
      <c r="G2423" s="52"/>
      <c r="H2423" s="52"/>
      <c r="I2423" s="52"/>
    </row>
    <row r="2424" spans="1:9" s="53" customFormat="1">
      <c r="A2424" s="49"/>
      <c r="B2424" s="50"/>
      <c r="C2424" s="51"/>
      <c r="D2424" s="49"/>
      <c r="E2424" s="52"/>
      <c r="F2424" s="52"/>
      <c r="G2424" s="52"/>
      <c r="H2424" s="52"/>
      <c r="I2424" s="52"/>
    </row>
    <row r="2425" spans="1:9" s="53" customFormat="1">
      <c r="A2425" s="49"/>
      <c r="B2425" s="50"/>
      <c r="C2425" s="51"/>
      <c r="D2425" s="49"/>
      <c r="E2425" s="52"/>
      <c r="F2425" s="52"/>
      <c r="G2425" s="52"/>
      <c r="H2425" s="52"/>
      <c r="I2425" s="52"/>
    </row>
    <row r="2426" spans="1:9" s="53" customFormat="1">
      <c r="A2426" s="49"/>
      <c r="B2426" s="50"/>
      <c r="C2426" s="51"/>
      <c r="D2426" s="49"/>
      <c r="E2426" s="52"/>
      <c r="F2426" s="52"/>
      <c r="G2426" s="52"/>
      <c r="H2426" s="52"/>
      <c r="I2426" s="52"/>
    </row>
    <row r="2427" spans="1:9" s="53" customFormat="1">
      <c r="A2427" s="49"/>
      <c r="B2427" s="50"/>
      <c r="C2427" s="51"/>
      <c r="D2427" s="49"/>
      <c r="E2427" s="52"/>
      <c r="F2427" s="52"/>
      <c r="G2427" s="52"/>
      <c r="H2427" s="52"/>
      <c r="I2427" s="52"/>
    </row>
    <row r="2428" spans="1:9" s="53" customFormat="1">
      <c r="A2428" s="49"/>
      <c r="B2428" s="50"/>
      <c r="C2428" s="51"/>
      <c r="D2428" s="49"/>
      <c r="E2428" s="52"/>
      <c r="F2428" s="52"/>
      <c r="G2428" s="52"/>
      <c r="H2428" s="52"/>
      <c r="I2428" s="52"/>
    </row>
    <row r="2429" spans="1:9" s="53" customFormat="1">
      <c r="A2429" s="49"/>
      <c r="B2429" s="50"/>
      <c r="C2429" s="51"/>
      <c r="D2429" s="49"/>
      <c r="E2429" s="52"/>
      <c r="F2429" s="52"/>
      <c r="G2429" s="52"/>
      <c r="H2429" s="52"/>
      <c r="I2429" s="52"/>
    </row>
    <row r="2430" spans="1:9" s="53" customFormat="1">
      <c r="A2430" s="49"/>
      <c r="B2430" s="50"/>
      <c r="C2430" s="51"/>
      <c r="D2430" s="49"/>
      <c r="E2430" s="52"/>
      <c r="F2430" s="52"/>
      <c r="G2430" s="52"/>
      <c r="H2430" s="52"/>
      <c r="I2430" s="52"/>
    </row>
    <row r="2431" spans="1:9" s="53" customFormat="1">
      <c r="A2431" s="49"/>
      <c r="B2431" s="50"/>
      <c r="C2431" s="51"/>
      <c r="D2431" s="49"/>
      <c r="E2431" s="52"/>
      <c r="F2431" s="52"/>
      <c r="G2431" s="52"/>
      <c r="H2431" s="52"/>
      <c r="I2431" s="52"/>
    </row>
    <row r="2432" spans="1:9" s="53" customFormat="1">
      <c r="A2432" s="49"/>
      <c r="B2432" s="50"/>
      <c r="C2432" s="51"/>
      <c r="D2432" s="49"/>
      <c r="E2432" s="52"/>
      <c r="F2432" s="52"/>
      <c r="G2432" s="52"/>
      <c r="H2432" s="52"/>
      <c r="I2432" s="52"/>
    </row>
    <row r="2433" spans="1:9" s="53" customFormat="1">
      <c r="A2433" s="49"/>
      <c r="B2433" s="50"/>
      <c r="C2433" s="51"/>
      <c r="D2433" s="49"/>
      <c r="E2433" s="52"/>
      <c r="F2433" s="52"/>
      <c r="G2433" s="52"/>
      <c r="H2433" s="52"/>
      <c r="I2433" s="52"/>
    </row>
    <row r="2434" spans="1:9" s="53" customFormat="1">
      <c r="A2434" s="49"/>
      <c r="B2434" s="50"/>
      <c r="C2434" s="51"/>
      <c r="D2434" s="49"/>
      <c r="E2434" s="52"/>
      <c r="F2434" s="52"/>
      <c r="G2434" s="52"/>
      <c r="H2434" s="52"/>
      <c r="I2434" s="52"/>
    </row>
    <row r="2435" spans="1:9" s="53" customFormat="1">
      <c r="A2435" s="49"/>
      <c r="B2435" s="50"/>
      <c r="C2435" s="51"/>
      <c r="D2435" s="49"/>
      <c r="E2435" s="52"/>
      <c r="F2435" s="52"/>
      <c r="G2435" s="52"/>
      <c r="H2435" s="52"/>
      <c r="I2435" s="52"/>
    </row>
    <row r="2436" spans="1:9" s="53" customFormat="1">
      <c r="A2436" s="49"/>
      <c r="B2436" s="50"/>
      <c r="C2436" s="51"/>
      <c r="D2436" s="49"/>
      <c r="E2436" s="52"/>
      <c r="F2436" s="52"/>
      <c r="G2436" s="52"/>
      <c r="H2436" s="52"/>
      <c r="I2436" s="52"/>
    </row>
    <row r="2437" spans="1:9" s="53" customFormat="1">
      <c r="A2437" s="49"/>
      <c r="B2437" s="50"/>
      <c r="C2437" s="51"/>
      <c r="D2437" s="49"/>
      <c r="E2437" s="52"/>
      <c r="F2437" s="52"/>
      <c r="G2437" s="52"/>
      <c r="H2437" s="52"/>
      <c r="I2437" s="52"/>
    </row>
    <row r="2438" spans="1:9" s="53" customFormat="1">
      <c r="A2438" s="49"/>
      <c r="B2438" s="50"/>
      <c r="C2438" s="51"/>
      <c r="D2438" s="49"/>
      <c r="E2438" s="52"/>
      <c r="F2438" s="52"/>
      <c r="G2438" s="52"/>
      <c r="H2438" s="52"/>
      <c r="I2438" s="52"/>
    </row>
    <row r="2439" spans="1:9" s="53" customFormat="1">
      <c r="A2439" s="49"/>
      <c r="B2439" s="50"/>
      <c r="C2439" s="51"/>
      <c r="D2439" s="49"/>
      <c r="E2439" s="52"/>
      <c r="F2439" s="52"/>
      <c r="G2439" s="52"/>
      <c r="H2439" s="52"/>
      <c r="I2439" s="52"/>
    </row>
    <row r="2440" spans="1:9" s="53" customFormat="1">
      <c r="A2440" s="49"/>
      <c r="B2440" s="50"/>
      <c r="C2440" s="51"/>
      <c r="D2440" s="49"/>
      <c r="E2440" s="52"/>
      <c r="F2440" s="52"/>
      <c r="G2440" s="52"/>
      <c r="H2440" s="52"/>
      <c r="I2440" s="52"/>
    </row>
    <row r="2441" spans="1:9" s="53" customFormat="1">
      <c r="A2441" s="49"/>
      <c r="B2441" s="50"/>
      <c r="C2441" s="51"/>
      <c r="D2441" s="49"/>
      <c r="E2441" s="52"/>
      <c r="F2441" s="52"/>
      <c r="G2441" s="52"/>
      <c r="H2441" s="52"/>
      <c r="I2441" s="52"/>
    </row>
    <row r="2442" spans="1:9" s="53" customFormat="1">
      <c r="A2442" s="49"/>
      <c r="B2442" s="50"/>
      <c r="C2442" s="51"/>
      <c r="D2442" s="49"/>
      <c r="E2442" s="52"/>
      <c r="F2442" s="52"/>
      <c r="G2442" s="52"/>
      <c r="H2442" s="52"/>
      <c r="I2442" s="52"/>
    </row>
    <row r="2443" spans="1:9" s="53" customFormat="1">
      <c r="A2443" s="49"/>
      <c r="B2443" s="50"/>
      <c r="C2443" s="51"/>
      <c r="D2443" s="49"/>
      <c r="E2443" s="52"/>
      <c r="F2443" s="52"/>
      <c r="G2443" s="52"/>
      <c r="H2443" s="52"/>
      <c r="I2443" s="52"/>
    </row>
    <row r="2444" spans="1:9" s="53" customFormat="1">
      <c r="A2444" s="49"/>
      <c r="B2444" s="50"/>
      <c r="C2444" s="51"/>
      <c r="D2444" s="49"/>
      <c r="E2444" s="52"/>
      <c r="F2444" s="52"/>
      <c r="G2444" s="52"/>
      <c r="H2444" s="52"/>
      <c r="I2444" s="52"/>
    </row>
    <row r="2445" spans="1:9" s="53" customFormat="1">
      <c r="A2445" s="49"/>
      <c r="B2445" s="50"/>
      <c r="C2445" s="51"/>
      <c r="D2445" s="49"/>
      <c r="E2445" s="52"/>
      <c r="F2445" s="52"/>
      <c r="G2445" s="52"/>
      <c r="H2445" s="52"/>
      <c r="I2445" s="52"/>
    </row>
    <row r="2446" spans="1:9" s="53" customFormat="1">
      <c r="A2446" s="49"/>
      <c r="B2446" s="50"/>
      <c r="C2446" s="51"/>
      <c r="D2446" s="49"/>
      <c r="E2446" s="52"/>
      <c r="F2446" s="52"/>
      <c r="G2446" s="52"/>
      <c r="H2446" s="52"/>
      <c r="I2446" s="52"/>
    </row>
    <row r="2447" spans="1:9" s="53" customFormat="1">
      <c r="A2447" s="49"/>
      <c r="B2447" s="50"/>
      <c r="C2447" s="51"/>
      <c r="D2447" s="49"/>
      <c r="E2447" s="52"/>
      <c r="F2447" s="52"/>
      <c r="G2447" s="52"/>
      <c r="H2447" s="52"/>
      <c r="I2447" s="52"/>
    </row>
    <row r="2448" spans="1:9" s="53" customFormat="1">
      <c r="A2448" s="49"/>
      <c r="B2448" s="50"/>
      <c r="C2448" s="51"/>
      <c r="D2448" s="49"/>
      <c r="E2448" s="52"/>
      <c r="F2448" s="52"/>
      <c r="G2448" s="52"/>
      <c r="H2448" s="52"/>
      <c r="I2448" s="52"/>
    </row>
    <row r="2449" spans="1:9" s="53" customFormat="1">
      <c r="A2449" s="49"/>
      <c r="B2449" s="50"/>
      <c r="C2449" s="51"/>
      <c r="D2449" s="49"/>
      <c r="E2449" s="52"/>
      <c r="F2449" s="52"/>
      <c r="G2449" s="52"/>
      <c r="H2449" s="52"/>
      <c r="I2449" s="52"/>
    </row>
    <row r="2450" spans="1:9" s="53" customFormat="1">
      <c r="A2450" s="49"/>
      <c r="B2450" s="50"/>
      <c r="C2450" s="51"/>
      <c r="D2450" s="49"/>
      <c r="E2450" s="52"/>
      <c r="F2450" s="52"/>
      <c r="G2450" s="52"/>
      <c r="H2450" s="52"/>
      <c r="I2450" s="52"/>
    </row>
    <row r="2451" spans="1:9" s="53" customFormat="1">
      <c r="A2451" s="49"/>
      <c r="B2451" s="50"/>
      <c r="C2451" s="51"/>
      <c r="D2451" s="49"/>
      <c r="E2451" s="52"/>
      <c r="F2451" s="52"/>
      <c r="G2451" s="52"/>
      <c r="H2451" s="52"/>
      <c r="I2451" s="52"/>
    </row>
    <row r="2452" spans="1:9" s="53" customFormat="1">
      <c r="A2452" s="49"/>
      <c r="B2452" s="50"/>
      <c r="C2452" s="51"/>
      <c r="D2452" s="49"/>
      <c r="E2452" s="52"/>
      <c r="F2452" s="52"/>
      <c r="G2452" s="52"/>
      <c r="H2452" s="52"/>
      <c r="I2452" s="52"/>
    </row>
    <row r="2453" spans="1:9" s="53" customFormat="1">
      <c r="A2453" s="49"/>
      <c r="B2453" s="50"/>
      <c r="C2453" s="51"/>
      <c r="D2453" s="49"/>
      <c r="E2453" s="52"/>
      <c r="F2453" s="52"/>
      <c r="G2453" s="52"/>
      <c r="H2453" s="52"/>
      <c r="I2453" s="52"/>
    </row>
    <row r="2454" spans="1:9" s="53" customFormat="1">
      <c r="A2454" s="49"/>
      <c r="B2454" s="50"/>
      <c r="C2454" s="51"/>
      <c r="D2454" s="49"/>
      <c r="E2454" s="52"/>
      <c r="F2454" s="52"/>
      <c r="G2454" s="52"/>
      <c r="H2454" s="52"/>
      <c r="I2454" s="52"/>
    </row>
    <row r="2455" spans="1:9" s="53" customFormat="1">
      <c r="A2455" s="49"/>
      <c r="B2455" s="50"/>
      <c r="C2455" s="51"/>
      <c r="D2455" s="49"/>
      <c r="E2455" s="52"/>
      <c r="F2455" s="52"/>
      <c r="G2455" s="52"/>
      <c r="H2455" s="52"/>
      <c r="I2455" s="52"/>
    </row>
    <row r="2456" spans="1:9" s="53" customFormat="1">
      <c r="A2456" s="49"/>
      <c r="B2456" s="50"/>
      <c r="C2456" s="51"/>
      <c r="D2456" s="49"/>
      <c r="E2456" s="52"/>
      <c r="F2456" s="52"/>
      <c r="G2456" s="52"/>
      <c r="H2456" s="52"/>
      <c r="I2456" s="52"/>
    </row>
    <row r="2457" spans="1:9" s="53" customFormat="1">
      <c r="A2457" s="49"/>
      <c r="B2457" s="50"/>
      <c r="C2457" s="51"/>
      <c r="D2457" s="49"/>
      <c r="E2457" s="52"/>
      <c r="F2457" s="52"/>
      <c r="G2457" s="52"/>
      <c r="H2457" s="52"/>
      <c r="I2457" s="52"/>
    </row>
    <row r="2458" spans="1:9" s="53" customFormat="1">
      <c r="A2458" s="49"/>
      <c r="B2458" s="50"/>
      <c r="C2458" s="51"/>
      <c r="D2458" s="49"/>
      <c r="E2458" s="52"/>
      <c r="F2458" s="52"/>
      <c r="G2458" s="52"/>
      <c r="H2458" s="52"/>
      <c r="I2458" s="52"/>
    </row>
    <row r="2459" spans="1:9" s="53" customFormat="1">
      <c r="A2459" s="49"/>
      <c r="B2459" s="50"/>
      <c r="C2459" s="51"/>
      <c r="D2459" s="49"/>
      <c r="E2459" s="52"/>
      <c r="F2459" s="52"/>
      <c r="G2459" s="52"/>
      <c r="H2459" s="52"/>
      <c r="I2459" s="52"/>
    </row>
    <row r="2460" spans="1:9" s="53" customFormat="1">
      <c r="A2460" s="49"/>
      <c r="B2460" s="50"/>
      <c r="C2460" s="51"/>
      <c r="D2460" s="49"/>
      <c r="E2460" s="52"/>
      <c r="F2460" s="52"/>
      <c r="G2460" s="52"/>
      <c r="H2460" s="52"/>
      <c r="I2460" s="52"/>
    </row>
    <row r="2461" spans="1:9" s="53" customFormat="1">
      <c r="A2461" s="49"/>
      <c r="B2461" s="50"/>
      <c r="C2461" s="51"/>
      <c r="D2461" s="49"/>
      <c r="E2461" s="52"/>
      <c r="F2461" s="52"/>
      <c r="G2461" s="52"/>
      <c r="H2461" s="52"/>
      <c r="I2461" s="52"/>
    </row>
    <row r="2462" spans="1:9" s="53" customFormat="1">
      <c r="A2462" s="49"/>
      <c r="B2462" s="50"/>
      <c r="C2462" s="51"/>
      <c r="D2462" s="49"/>
      <c r="E2462" s="52"/>
      <c r="F2462" s="52"/>
      <c r="G2462" s="52"/>
      <c r="H2462" s="52"/>
      <c r="I2462" s="52"/>
    </row>
    <row r="2463" spans="1:9" s="53" customFormat="1">
      <c r="A2463" s="49"/>
      <c r="B2463" s="50"/>
      <c r="C2463" s="51"/>
      <c r="D2463" s="49"/>
      <c r="E2463" s="52"/>
      <c r="F2463" s="52"/>
      <c r="G2463" s="52"/>
      <c r="H2463" s="52"/>
      <c r="I2463" s="52"/>
    </row>
    <row r="2464" spans="1:9" s="53" customFormat="1">
      <c r="A2464" s="49"/>
      <c r="B2464" s="50"/>
      <c r="C2464" s="51"/>
      <c r="D2464" s="49"/>
      <c r="E2464" s="52"/>
      <c r="F2464" s="52"/>
      <c r="G2464" s="52"/>
      <c r="H2464" s="52"/>
      <c r="I2464" s="52"/>
    </row>
    <row r="2465" spans="1:9" s="53" customFormat="1">
      <c r="A2465" s="49"/>
      <c r="B2465" s="50"/>
      <c r="C2465" s="51"/>
      <c r="D2465" s="49"/>
      <c r="E2465" s="52"/>
      <c r="F2465" s="52"/>
      <c r="G2465" s="52"/>
      <c r="H2465" s="52"/>
      <c r="I2465" s="52"/>
    </row>
    <row r="2466" spans="1:9" s="53" customFormat="1">
      <c r="A2466" s="49"/>
      <c r="B2466" s="50"/>
      <c r="C2466" s="51"/>
      <c r="D2466" s="49"/>
      <c r="E2466" s="52"/>
      <c r="F2466" s="52"/>
      <c r="G2466" s="52"/>
      <c r="H2466" s="52"/>
      <c r="I2466" s="52"/>
    </row>
    <row r="2467" spans="1:9" s="53" customFormat="1">
      <c r="A2467" s="49"/>
      <c r="B2467" s="50"/>
      <c r="C2467" s="51"/>
      <c r="D2467" s="49"/>
      <c r="E2467" s="52"/>
      <c r="F2467" s="52"/>
      <c r="G2467" s="52"/>
      <c r="H2467" s="52"/>
      <c r="I2467" s="52"/>
    </row>
    <row r="2468" spans="1:9" s="53" customFormat="1">
      <c r="A2468" s="49"/>
      <c r="B2468" s="50"/>
      <c r="C2468" s="51"/>
      <c r="D2468" s="49"/>
      <c r="E2468" s="52"/>
      <c r="F2468" s="52"/>
      <c r="G2468" s="52"/>
      <c r="H2468" s="52"/>
      <c r="I2468" s="52"/>
    </row>
    <row r="2469" spans="1:9" s="53" customFormat="1">
      <c r="A2469" s="49"/>
      <c r="B2469" s="50"/>
      <c r="C2469" s="51"/>
      <c r="D2469" s="49"/>
      <c r="E2469" s="52"/>
      <c r="F2469" s="52"/>
      <c r="G2469" s="52"/>
      <c r="H2469" s="52"/>
      <c r="I2469" s="52"/>
    </row>
    <row r="2470" spans="1:9" s="53" customFormat="1">
      <c r="A2470" s="49"/>
      <c r="B2470" s="50"/>
      <c r="C2470" s="51"/>
      <c r="D2470" s="49"/>
      <c r="E2470" s="52"/>
      <c r="F2470" s="52"/>
      <c r="G2470" s="52"/>
      <c r="H2470" s="52"/>
      <c r="I2470" s="52"/>
    </row>
    <row r="2471" spans="1:9" s="53" customFormat="1">
      <c r="A2471" s="49"/>
      <c r="B2471" s="50"/>
      <c r="C2471" s="51"/>
      <c r="D2471" s="49"/>
      <c r="E2471" s="52"/>
      <c r="F2471" s="52"/>
      <c r="G2471" s="52"/>
      <c r="H2471" s="52"/>
      <c r="I2471" s="52"/>
    </row>
    <row r="2472" spans="1:9" s="53" customFormat="1">
      <c r="A2472" s="49"/>
      <c r="B2472" s="50"/>
      <c r="C2472" s="51"/>
      <c r="D2472" s="49"/>
      <c r="E2472" s="52"/>
      <c r="F2472" s="52"/>
      <c r="G2472" s="52"/>
      <c r="H2472" s="52"/>
      <c r="I2472" s="52"/>
    </row>
    <row r="2473" spans="1:9" s="53" customFormat="1">
      <c r="A2473" s="49"/>
      <c r="B2473" s="50"/>
      <c r="C2473" s="51"/>
      <c r="D2473" s="49"/>
      <c r="E2473" s="52"/>
      <c r="F2473" s="52"/>
      <c r="G2473" s="52"/>
      <c r="H2473" s="52"/>
      <c r="I2473" s="52"/>
    </row>
    <row r="2474" spans="1:9" s="53" customFormat="1">
      <c r="A2474" s="49"/>
      <c r="B2474" s="50"/>
      <c r="C2474" s="51"/>
      <c r="D2474" s="49"/>
      <c r="E2474" s="52"/>
      <c r="F2474" s="52"/>
      <c r="G2474" s="52"/>
      <c r="H2474" s="52"/>
      <c r="I2474" s="52"/>
    </row>
    <row r="2475" spans="1:9" s="53" customFormat="1">
      <c r="A2475" s="49"/>
      <c r="B2475" s="50"/>
      <c r="C2475" s="51"/>
      <c r="D2475" s="49"/>
      <c r="E2475" s="52"/>
      <c r="F2475" s="52"/>
      <c r="G2475" s="52"/>
      <c r="H2475" s="52"/>
      <c r="I2475" s="52"/>
    </row>
    <row r="2476" spans="1:9" s="53" customFormat="1">
      <c r="A2476" s="49"/>
      <c r="B2476" s="50"/>
      <c r="C2476" s="51"/>
      <c r="D2476" s="49"/>
      <c r="E2476" s="52"/>
      <c r="F2476" s="52"/>
      <c r="G2476" s="52"/>
      <c r="H2476" s="52"/>
      <c r="I2476" s="52"/>
    </row>
    <row r="2477" spans="1:9" s="53" customFormat="1">
      <c r="A2477" s="49"/>
      <c r="B2477" s="50"/>
      <c r="C2477" s="51"/>
      <c r="D2477" s="49"/>
      <c r="E2477" s="52"/>
      <c r="F2477" s="52"/>
      <c r="G2477" s="52"/>
      <c r="H2477" s="52"/>
      <c r="I2477" s="52"/>
    </row>
    <row r="2478" spans="1:9" s="53" customFormat="1">
      <c r="A2478" s="49"/>
      <c r="B2478" s="50"/>
      <c r="C2478" s="51"/>
      <c r="D2478" s="49"/>
      <c r="E2478" s="52"/>
      <c r="F2478" s="52"/>
      <c r="G2478" s="52"/>
      <c r="H2478" s="52"/>
      <c r="I2478" s="52"/>
    </row>
    <row r="2479" spans="1:9" s="53" customFormat="1">
      <c r="A2479" s="49"/>
      <c r="B2479" s="50"/>
      <c r="C2479" s="51"/>
      <c r="D2479" s="49"/>
      <c r="E2479" s="52"/>
      <c r="F2479" s="52"/>
      <c r="G2479" s="52"/>
      <c r="H2479" s="52"/>
      <c r="I2479" s="52"/>
    </row>
    <row r="2480" spans="1:9" s="53" customFormat="1">
      <c r="A2480" s="49"/>
      <c r="B2480" s="50"/>
      <c r="C2480" s="51"/>
      <c r="D2480" s="49"/>
      <c r="E2480" s="52"/>
      <c r="F2480" s="52"/>
      <c r="G2480" s="52"/>
      <c r="H2480" s="52"/>
      <c r="I2480" s="52"/>
    </row>
    <row r="2481" spans="1:9" s="53" customFormat="1">
      <c r="A2481" s="49"/>
      <c r="B2481" s="50"/>
      <c r="C2481" s="51"/>
      <c r="D2481" s="49"/>
      <c r="E2481" s="52"/>
      <c r="F2481" s="52"/>
      <c r="G2481" s="52"/>
      <c r="H2481" s="52"/>
      <c r="I2481" s="52"/>
    </row>
    <row r="2482" spans="1:9" s="53" customFormat="1">
      <c r="A2482" s="49"/>
      <c r="B2482" s="50"/>
      <c r="C2482" s="51"/>
      <c r="D2482" s="49"/>
      <c r="E2482" s="52"/>
      <c r="F2482" s="52"/>
      <c r="G2482" s="52"/>
      <c r="H2482" s="52"/>
      <c r="I2482" s="52"/>
    </row>
    <row r="2483" spans="1:9" s="53" customFormat="1">
      <c r="A2483" s="49"/>
      <c r="B2483" s="50"/>
      <c r="C2483" s="51"/>
      <c r="D2483" s="49"/>
      <c r="E2483" s="52"/>
      <c r="F2483" s="52"/>
      <c r="G2483" s="52"/>
      <c r="H2483" s="52"/>
      <c r="I2483" s="52"/>
    </row>
    <row r="2484" spans="1:9" s="53" customFormat="1">
      <c r="A2484" s="49"/>
      <c r="B2484" s="50"/>
      <c r="C2484" s="51"/>
      <c r="D2484" s="49"/>
      <c r="E2484" s="52"/>
      <c r="F2484" s="52"/>
      <c r="G2484" s="52"/>
      <c r="H2484" s="52"/>
      <c r="I2484" s="52"/>
    </row>
    <row r="2485" spans="1:9" s="53" customFormat="1">
      <c r="A2485" s="49"/>
      <c r="B2485" s="50"/>
      <c r="C2485" s="51"/>
      <c r="D2485" s="49"/>
      <c r="E2485" s="52"/>
      <c r="F2485" s="52"/>
      <c r="G2485" s="52"/>
      <c r="H2485" s="52"/>
      <c r="I2485" s="52"/>
    </row>
    <row r="2486" spans="1:9" s="53" customFormat="1">
      <c r="A2486" s="49"/>
      <c r="B2486" s="50"/>
      <c r="C2486" s="51"/>
      <c r="D2486" s="49"/>
      <c r="E2486" s="52"/>
      <c r="F2486" s="52"/>
      <c r="G2486" s="52"/>
      <c r="H2486" s="52"/>
      <c r="I2486" s="52"/>
    </row>
    <row r="2487" spans="1:9" s="53" customFormat="1">
      <c r="A2487" s="49"/>
      <c r="B2487" s="50"/>
      <c r="C2487" s="51"/>
      <c r="D2487" s="49"/>
      <c r="E2487" s="52"/>
      <c r="F2487" s="52"/>
      <c r="G2487" s="52"/>
      <c r="H2487" s="52"/>
      <c r="I2487" s="52"/>
    </row>
    <row r="2488" spans="1:9" s="53" customFormat="1">
      <c r="A2488" s="49"/>
      <c r="B2488" s="50"/>
      <c r="C2488" s="51"/>
      <c r="D2488" s="49"/>
      <c r="E2488" s="52"/>
      <c r="F2488" s="52"/>
      <c r="G2488" s="52"/>
      <c r="H2488" s="52"/>
      <c r="I2488" s="52"/>
    </row>
    <row r="2489" spans="1:9" s="53" customFormat="1">
      <c r="A2489" s="49"/>
      <c r="B2489" s="50"/>
      <c r="C2489" s="51"/>
      <c r="D2489" s="49"/>
      <c r="E2489" s="52"/>
      <c r="F2489" s="52"/>
      <c r="G2489" s="52"/>
      <c r="H2489" s="52"/>
      <c r="I2489" s="52"/>
    </row>
    <row r="2490" spans="1:9" s="53" customFormat="1">
      <c r="A2490" s="49"/>
      <c r="B2490" s="50"/>
      <c r="C2490" s="51"/>
      <c r="D2490" s="49"/>
      <c r="E2490" s="52"/>
      <c r="F2490" s="52"/>
      <c r="G2490" s="52"/>
      <c r="H2490" s="52"/>
      <c r="I2490" s="52"/>
    </row>
    <row r="2491" spans="1:9" s="53" customFormat="1">
      <c r="A2491" s="49"/>
      <c r="B2491" s="50"/>
      <c r="C2491" s="51"/>
      <c r="D2491" s="49"/>
      <c r="E2491" s="52"/>
      <c r="F2491" s="52"/>
      <c r="G2491" s="52"/>
      <c r="H2491" s="52"/>
      <c r="I2491" s="52"/>
    </row>
    <row r="2492" spans="1:9" s="53" customFormat="1">
      <c r="A2492" s="49"/>
      <c r="B2492" s="50"/>
      <c r="C2492" s="51"/>
      <c r="D2492" s="49"/>
      <c r="E2492" s="52"/>
      <c r="F2492" s="52"/>
      <c r="G2492" s="52"/>
      <c r="H2492" s="52"/>
      <c r="I2492" s="52"/>
    </row>
    <row r="2493" spans="1:9" s="53" customFormat="1">
      <c r="A2493" s="49"/>
      <c r="B2493" s="50"/>
      <c r="C2493" s="51"/>
      <c r="D2493" s="49"/>
      <c r="E2493" s="52"/>
      <c r="F2493" s="52"/>
      <c r="G2493" s="52"/>
      <c r="H2493" s="52"/>
      <c r="I2493" s="52"/>
    </row>
    <row r="2494" spans="1:9" s="53" customFormat="1">
      <c r="A2494" s="49"/>
      <c r="B2494" s="50"/>
      <c r="C2494" s="51"/>
      <c r="D2494" s="49"/>
      <c r="E2494" s="52"/>
      <c r="F2494" s="52"/>
      <c r="G2494" s="52"/>
      <c r="H2494" s="52"/>
      <c r="I2494" s="52"/>
    </row>
    <row r="2495" spans="1:9" s="53" customFormat="1">
      <c r="A2495" s="49"/>
      <c r="B2495" s="50"/>
      <c r="C2495" s="51"/>
      <c r="D2495" s="49"/>
      <c r="E2495" s="52"/>
      <c r="F2495" s="52"/>
      <c r="G2495" s="52"/>
      <c r="H2495" s="52"/>
      <c r="I2495" s="52"/>
    </row>
    <row r="2496" spans="1:9" s="53" customFormat="1">
      <c r="A2496" s="49"/>
      <c r="B2496" s="50"/>
      <c r="C2496" s="51"/>
      <c r="D2496" s="49"/>
      <c r="E2496" s="52"/>
      <c r="F2496" s="52"/>
      <c r="G2496" s="52"/>
      <c r="H2496" s="52"/>
      <c r="I2496" s="52"/>
    </row>
    <row r="2497" spans="1:9" s="53" customFormat="1">
      <c r="A2497" s="49"/>
      <c r="B2497" s="50"/>
      <c r="C2497" s="51"/>
      <c r="D2497" s="49"/>
      <c r="E2497" s="52"/>
      <c r="F2497" s="52"/>
      <c r="G2497" s="52"/>
      <c r="H2497" s="52"/>
      <c r="I2497" s="52"/>
    </row>
    <row r="2498" spans="1:9" s="53" customFormat="1">
      <c r="A2498" s="49"/>
      <c r="B2498" s="50"/>
      <c r="C2498" s="51"/>
      <c r="D2498" s="49"/>
      <c r="E2498" s="52"/>
      <c r="F2498" s="52"/>
      <c r="G2498" s="52"/>
      <c r="H2498" s="52"/>
      <c r="I2498" s="52"/>
    </row>
    <row r="2499" spans="1:9" s="53" customFormat="1">
      <c r="A2499" s="49"/>
      <c r="B2499" s="50"/>
      <c r="C2499" s="51"/>
      <c r="D2499" s="49"/>
      <c r="E2499" s="52"/>
      <c r="F2499" s="52"/>
      <c r="G2499" s="52"/>
      <c r="H2499" s="52"/>
      <c r="I2499" s="52"/>
    </row>
    <row r="2500" spans="1:9" s="53" customFormat="1">
      <c r="A2500" s="49"/>
      <c r="B2500" s="50"/>
      <c r="C2500" s="51"/>
      <c r="D2500" s="49"/>
      <c r="E2500" s="52"/>
      <c r="F2500" s="52"/>
      <c r="G2500" s="52"/>
      <c r="H2500" s="52"/>
      <c r="I2500" s="52"/>
    </row>
    <row r="2501" spans="1:9" s="53" customFormat="1">
      <c r="A2501" s="49"/>
      <c r="B2501" s="50"/>
      <c r="C2501" s="51"/>
      <c r="D2501" s="49"/>
      <c r="E2501" s="52"/>
      <c r="F2501" s="52"/>
      <c r="G2501" s="52"/>
      <c r="H2501" s="52"/>
      <c r="I2501" s="52"/>
    </row>
    <row r="2502" spans="1:9" s="53" customFormat="1">
      <c r="A2502" s="49"/>
      <c r="B2502" s="50"/>
      <c r="C2502" s="51"/>
      <c r="D2502" s="49"/>
      <c r="E2502" s="52"/>
      <c r="F2502" s="52"/>
      <c r="G2502" s="52"/>
      <c r="H2502" s="52"/>
      <c r="I2502" s="52"/>
    </row>
    <row r="2503" spans="1:9" s="53" customFormat="1">
      <c r="A2503" s="49"/>
      <c r="B2503" s="50"/>
      <c r="C2503" s="51"/>
      <c r="D2503" s="49"/>
      <c r="E2503" s="52"/>
      <c r="F2503" s="52"/>
      <c r="G2503" s="52"/>
      <c r="H2503" s="52"/>
      <c r="I2503" s="52"/>
    </row>
    <row r="2504" spans="1:9" s="53" customFormat="1">
      <c r="A2504" s="49"/>
      <c r="B2504" s="50"/>
      <c r="C2504" s="51"/>
      <c r="D2504" s="49"/>
      <c r="E2504" s="52"/>
      <c r="F2504" s="52"/>
      <c r="G2504" s="52"/>
      <c r="H2504" s="52"/>
      <c r="I2504" s="52"/>
    </row>
    <row r="2505" spans="1:9" s="53" customFormat="1">
      <c r="A2505" s="49"/>
      <c r="B2505" s="50"/>
      <c r="C2505" s="51"/>
      <c r="D2505" s="49"/>
      <c r="E2505" s="52"/>
      <c r="F2505" s="52"/>
      <c r="G2505" s="52"/>
      <c r="H2505" s="52"/>
      <c r="I2505" s="52"/>
    </row>
    <row r="2506" spans="1:9" s="53" customFormat="1">
      <c r="A2506" s="49"/>
      <c r="B2506" s="50"/>
      <c r="C2506" s="51"/>
      <c r="D2506" s="49"/>
      <c r="E2506" s="52"/>
      <c r="F2506" s="52"/>
      <c r="G2506" s="52"/>
      <c r="H2506" s="52"/>
      <c r="I2506" s="52"/>
    </row>
    <row r="2507" spans="1:9" s="53" customFormat="1">
      <c r="A2507" s="49"/>
      <c r="B2507" s="50"/>
      <c r="C2507" s="51"/>
      <c r="D2507" s="49"/>
      <c r="E2507" s="52"/>
      <c r="F2507" s="52"/>
      <c r="G2507" s="52"/>
      <c r="H2507" s="52"/>
      <c r="I2507" s="52"/>
    </row>
    <row r="2508" spans="1:9" s="53" customFormat="1">
      <c r="A2508" s="49"/>
      <c r="B2508" s="50"/>
      <c r="C2508" s="51"/>
      <c r="D2508" s="49"/>
      <c r="E2508" s="52"/>
      <c r="F2508" s="52"/>
      <c r="G2508" s="52"/>
      <c r="H2508" s="52"/>
      <c r="I2508" s="52"/>
    </row>
    <row r="2509" spans="1:9" s="53" customFormat="1">
      <c r="A2509" s="49"/>
      <c r="B2509" s="50"/>
      <c r="C2509" s="51"/>
      <c r="D2509" s="49"/>
      <c r="E2509" s="52"/>
      <c r="F2509" s="52"/>
      <c r="G2509" s="52"/>
      <c r="H2509" s="52"/>
      <c r="I2509" s="52"/>
    </row>
    <row r="2510" spans="1:9" s="53" customFormat="1">
      <c r="A2510" s="49"/>
      <c r="B2510" s="50"/>
      <c r="C2510" s="51"/>
      <c r="D2510" s="49"/>
      <c r="E2510" s="52"/>
      <c r="F2510" s="52"/>
      <c r="G2510" s="52"/>
      <c r="H2510" s="52"/>
      <c r="I2510" s="52"/>
    </row>
    <row r="2511" spans="1:9" s="53" customFormat="1">
      <c r="A2511" s="49"/>
      <c r="B2511" s="50"/>
      <c r="C2511" s="51"/>
      <c r="D2511" s="49"/>
      <c r="E2511" s="52"/>
      <c r="F2511" s="52"/>
      <c r="G2511" s="52"/>
      <c r="H2511" s="52"/>
      <c r="I2511" s="52"/>
    </row>
    <row r="2512" spans="1:9" s="53" customFormat="1">
      <c r="A2512" s="49"/>
      <c r="B2512" s="50"/>
      <c r="C2512" s="51"/>
      <c r="D2512" s="49"/>
      <c r="E2512" s="52"/>
      <c r="F2512" s="52"/>
      <c r="G2512" s="52"/>
      <c r="H2512" s="52"/>
      <c r="I2512" s="52"/>
    </row>
    <row r="2513" spans="1:9" s="53" customFormat="1">
      <c r="A2513" s="49"/>
      <c r="B2513" s="50"/>
      <c r="C2513" s="51"/>
      <c r="D2513" s="49"/>
      <c r="E2513" s="52"/>
      <c r="F2513" s="52"/>
      <c r="G2513" s="52"/>
      <c r="H2513" s="52"/>
      <c r="I2513" s="52"/>
    </row>
    <row r="2514" spans="1:9" s="53" customFormat="1">
      <c r="A2514" s="49"/>
      <c r="B2514" s="50"/>
      <c r="C2514" s="51"/>
      <c r="D2514" s="49"/>
      <c r="E2514" s="52"/>
      <c r="F2514" s="52"/>
      <c r="G2514" s="52"/>
      <c r="H2514" s="52"/>
      <c r="I2514" s="52"/>
    </row>
    <row r="2515" spans="1:9" s="53" customFormat="1">
      <c r="A2515" s="49"/>
      <c r="B2515" s="50"/>
      <c r="C2515" s="51"/>
      <c r="D2515" s="49"/>
      <c r="E2515" s="52"/>
      <c r="F2515" s="52"/>
      <c r="G2515" s="52"/>
      <c r="H2515" s="52"/>
      <c r="I2515" s="52"/>
    </row>
    <row r="2516" spans="1:9" s="53" customFormat="1">
      <c r="A2516" s="49"/>
      <c r="B2516" s="50"/>
      <c r="C2516" s="51"/>
      <c r="D2516" s="49"/>
      <c r="E2516" s="52"/>
      <c r="F2516" s="52"/>
      <c r="G2516" s="52"/>
      <c r="H2516" s="52"/>
      <c r="I2516" s="52"/>
    </row>
    <row r="2517" spans="1:9" s="53" customFormat="1">
      <c r="A2517" s="49"/>
      <c r="B2517" s="50"/>
      <c r="C2517" s="51"/>
      <c r="D2517" s="49"/>
      <c r="E2517" s="52"/>
      <c r="F2517" s="52"/>
      <c r="G2517" s="52"/>
      <c r="H2517" s="52"/>
      <c r="I2517" s="52"/>
    </row>
    <row r="2518" spans="1:9" s="53" customFormat="1">
      <c r="A2518" s="49"/>
      <c r="B2518" s="50"/>
      <c r="C2518" s="51"/>
      <c r="D2518" s="49"/>
      <c r="E2518" s="52"/>
      <c r="F2518" s="52"/>
      <c r="G2518" s="52"/>
      <c r="H2518" s="52"/>
      <c r="I2518" s="52"/>
    </row>
    <row r="2519" spans="1:9" s="53" customFormat="1">
      <c r="A2519" s="49"/>
      <c r="B2519" s="50"/>
      <c r="C2519" s="51"/>
      <c r="D2519" s="49"/>
      <c r="E2519" s="52"/>
      <c r="F2519" s="52"/>
      <c r="G2519" s="52"/>
      <c r="H2519" s="52"/>
      <c r="I2519" s="52"/>
    </row>
    <row r="2520" spans="1:9" s="53" customFormat="1">
      <c r="A2520" s="49"/>
      <c r="B2520" s="50"/>
      <c r="C2520" s="51"/>
      <c r="D2520" s="49"/>
      <c r="E2520" s="52"/>
      <c r="F2520" s="52"/>
      <c r="G2520" s="52"/>
      <c r="H2520" s="52"/>
      <c r="I2520" s="52"/>
    </row>
    <row r="2521" spans="1:9" s="53" customFormat="1">
      <c r="A2521" s="49"/>
      <c r="B2521" s="50"/>
      <c r="C2521" s="51"/>
      <c r="D2521" s="49"/>
      <c r="E2521" s="52"/>
      <c r="F2521" s="52"/>
      <c r="G2521" s="52"/>
      <c r="H2521" s="52"/>
      <c r="I2521" s="52"/>
    </row>
    <row r="2522" spans="1:9" s="53" customFormat="1">
      <c r="A2522" s="49"/>
      <c r="B2522" s="50"/>
      <c r="C2522" s="51"/>
      <c r="D2522" s="49"/>
      <c r="E2522" s="52"/>
      <c r="F2522" s="52"/>
      <c r="G2522" s="52"/>
      <c r="H2522" s="52"/>
      <c r="I2522" s="52"/>
    </row>
    <row r="2523" spans="1:9" s="53" customFormat="1">
      <c r="A2523" s="49"/>
      <c r="B2523" s="50"/>
      <c r="C2523" s="51"/>
      <c r="D2523" s="49"/>
      <c r="E2523" s="52"/>
      <c r="F2523" s="52"/>
      <c r="G2523" s="52"/>
      <c r="H2523" s="52"/>
      <c r="I2523" s="52"/>
    </row>
    <row r="2524" spans="1:9" s="53" customFormat="1">
      <c r="A2524" s="49"/>
      <c r="B2524" s="50"/>
      <c r="C2524" s="51"/>
      <c r="D2524" s="49"/>
      <c r="E2524" s="52"/>
      <c r="F2524" s="52"/>
      <c r="G2524" s="52"/>
      <c r="H2524" s="52"/>
      <c r="I2524" s="52"/>
    </row>
    <row r="2525" spans="1:9" s="53" customFormat="1">
      <c r="A2525" s="49"/>
      <c r="B2525" s="50"/>
      <c r="C2525" s="51"/>
      <c r="D2525" s="49"/>
      <c r="E2525" s="52"/>
      <c r="F2525" s="52"/>
      <c r="G2525" s="52"/>
      <c r="H2525" s="52"/>
      <c r="I2525" s="52"/>
    </row>
    <row r="2526" spans="1:9" s="53" customFormat="1">
      <c r="A2526" s="49"/>
      <c r="B2526" s="50"/>
      <c r="C2526" s="51"/>
      <c r="D2526" s="49"/>
      <c r="E2526" s="52"/>
      <c r="F2526" s="52"/>
      <c r="G2526" s="52"/>
      <c r="H2526" s="52"/>
      <c r="I2526" s="52"/>
    </row>
    <row r="2527" spans="1:9" s="53" customFormat="1">
      <c r="A2527" s="49"/>
      <c r="B2527" s="50"/>
      <c r="C2527" s="51"/>
      <c r="D2527" s="49"/>
      <c r="E2527" s="52"/>
      <c r="F2527" s="52"/>
      <c r="G2527" s="52"/>
      <c r="H2527" s="52"/>
      <c r="I2527" s="52"/>
    </row>
    <row r="2528" spans="1:9" s="53" customFormat="1">
      <c r="A2528" s="49"/>
      <c r="B2528" s="50"/>
      <c r="C2528" s="51"/>
      <c r="D2528" s="49"/>
      <c r="E2528" s="52"/>
      <c r="F2528" s="52"/>
      <c r="G2528" s="52"/>
      <c r="H2528" s="52"/>
      <c r="I2528" s="52"/>
    </row>
    <row r="2529" spans="1:9" s="53" customFormat="1">
      <c r="A2529" s="49"/>
      <c r="B2529" s="50"/>
      <c r="C2529" s="51"/>
      <c r="D2529" s="49"/>
      <c r="E2529" s="52"/>
      <c r="F2529" s="52"/>
      <c r="G2529" s="52"/>
      <c r="H2529" s="52"/>
      <c r="I2529" s="52"/>
    </row>
    <row r="2530" spans="1:9" s="53" customFormat="1">
      <c r="A2530" s="49"/>
      <c r="B2530" s="50"/>
      <c r="C2530" s="51"/>
      <c r="D2530" s="49"/>
      <c r="E2530" s="52"/>
      <c r="F2530" s="52"/>
      <c r="G2530" s="52"/>
      <c r="H2530" s="52"/>
      <c r="I2530" s="52"/>
    </row>
    <row r="2531" spans="1:9" s="53" customFormat="1">
      <c r="A2531" s="49"/>
      <c r="B2531" s="50"/>
      <c r="C2531" s="51"/>
      <c r="D2531" s="49"/>
      <c r="E2531" s="52"/>
      <c r="F2531" s="52"/>
      <c r="G2531" s="52"/>
      <c r="H2531" s="52"/>
      <c r="I2531" s="52"/>
    </row>
    <row r="2532" spans="1:9" s="53" customFormat="1">
      <c r="A2532" s="49"/>
      <c r="B2532" s="50"/>
      <c r="C2532" s="51"/>
      <c r="D2532" s="49"/>
      <c r="E2532" s="52"/>
      <c r="F2532" s="52"/>
      <c r="G2532" s="52"/>
      <c r="H2532" s="52"/>
      <c r="I2532" s="52"/>
    </row>
    <row r="2533" spans="1:9" s="53" customFormat="1">
      <c r="A2533" s="49"/>
      <c r="B2533" s="50"/>
      <c r="C2533" s="51"/>
      <c r="D2533" s="49"/>
      <c r="E2533" s="52"/>
      <c r="F2533" s="52"/>
      <c r="G2533" s="52"/>
      <c r="H2533" s="52"/>
      <c r="I2533" s="52"/>
    </row>
    <row r="2534" spans="1:9" s="53" customFormat="1">
      <c r="A2534" s="49"/>
      <c r="B2534" s="50"/>
      <c r="C2534" s="51"/>
      <c r="D2534" s="49"/>
      <c r="E2534" s="52"/>
      <c r="F2534" s="52"/>
      <c r="G2534" s="52"/>
      <c r="H2534" s="52"/>
      <c r="I2534" s="52"/>
    </row>
    <row r="2535" spans="1:9" s="53" customFormat="1">
      <c r="A2535" s="49"/>
      <c r="B2535" s="50"/>
      <c r="C2535" s="51"/>
      <c r="D2535" s="49"/>
      <c r="E2535" s="52"/>
      <c r="F2535" s="52"/>
      <c r="G2535" s="52"/>
      <c r="H2535" s="52"/>
      <c r="I2535" s="52"/>
    </row>
    <row r="2536" spans="1:9" s="53" customFormat="1">
      <c r="A2536" s="49"/>
      <c r="B2536" s="50"/>
      <c r="C2536" s="51"/>
      <c r="D2536" s="49"/>
      <c r="E2536" s="52"/>
      <c r="F2536" s="52"/>
      <c r="G2536" s="52"/>
      <c r="H2536" s="52"/>
      <c r="I2536" s="52"/>
    </row>
    <row r="2537" spans="1:9" s="53" customFormat="1">
      <c r="A2537" s="49"/>
      <c r="B2537" s="50"/>
      <c r="C2537" s="51"/>
      <c r="D2537" s="49"/>
      <c r="E2537" s="52"/>
      <c r="F2537" s="52"/>
      <c r="G2537" s="52"/>
      <c r="H2537" s="52"/>
      <c r="I2537" s="52"/>
    </row>
    <row r="2538" spans="1:9" s="53" customFormat="1">
      <c r="A2538" s="49"/>
      <c r="B2538" s="50"/>
      <c r="C2538" s="51"/>
      <c r="D2538" s="49"/>
      <c r="E2538" s="52"/>
      <c r="F2538" s="52"/>
      <c r="G2538" s="52"/>
      <c r="H2538" s="52"/>
      <c r="I2538" s="52"/>
    </row>
    <row r="2539" spans="1:9" s="53" customFormat="1">
      <c r="A2539" s="49"/>
      <c r="B2539" s="50"/>
      <c r="C2539" s="51"/>
      <c r="D2539" s="49"/>
      <c r="E2539" s="52"/>
      <c r="F2539" s="52"/>
      <c r="G2539" s="52"/>
      <c r="H2539" s="52"/>
      <c r="I2539" s="52"/>
    </row>
    <row r="2540" spans="1:9" s="53" customFormat="1">
      <c r="A2540" s="49"/>
      <c r="B2540" s="50"/>
      <c r="C2540" s="51"/>
      <c r="D2540" s="49"/>
      <c r="E2540" s="52"/>
      <c r="F2540" s="52"/>
      <c r="G2540" s="52"/>
      <c r="H2540" s="52"/>
      <c r="I2540" s="52"/>
    </row>
    <row r="2541" spans="1:9" s="53" customFormat="1">
      <c r="A2541" s="49"/>
      <c r="B2541" s="50"/>
      <c r="C2541" s="51"/>
      <c r="D2541" s="49"/>
      <c r="E2541" s="52"/>
      <c r="F2541" s="52"/>
      <c r="G2541" s="52"/>
      <c r="H2541" s="52"/>
      <c r="I2541" s="52"/>
    </row>
    <row r="2542" spans="1:9" s="53" customFormat="1">
      <c r="A2542" s="49"/>
      <c r="B2542" s="50"/>
      <c r="C2542" s="51"/>
      <c r="D2542" s="49"/>
      <c r="E2542" s="52"/>
      <c r="F2542" s="52"/>
      <c r="G2542" s="52"/>
      <c r="H2542" s="52"/>
      <c r="I2542" s="52"/>
    </row>
    <row r="2543" spans="1:9" s="53" customFormat="1">
      <c r="A2543" s="49"/>
      <c r="B2543" s="50"/>
      <c r="C2543" s="51"/>
      <c r="D2543" s="49"/>
      <c r="E2543" s="52"/>
      <c r="F2543" s="52"/>
      <c r="G2543" s="52"/>
      <c r="H2543" s="52"/>
      <c r="I2543" s="52"/>
    </row>
    <row r="2544" spans="1:9" s="53" customFormat="1">
      <c r="A2544" s="49"/>
      <c r="B2544" s="50"/>
      <c r="C2544" s="51"/>
      <c r="D2544" s="49"/>
      <c r="E2544" s="52"/>
      <c r="F2544" s="52"/>
      <c r="G2544" s="52"/>
      <c r="H2544" s="52"/>
      <c r="I2544" s="52"/>
    </row>
    <row r="2545" spans="1:9" s="53" customFormat="1">
      <c r="A2545" s="49"/>
      <c r="B2545" s="50"/>
      <c r="C2545" s="51"/>
      <c r="D2545" s="49"/>
      <c r="E2545" s="52"/>
      <c r="F2545" s="52"/>
      <c r="G2545" s="52"/>
      <c r="H2545" s="52"/>
      <c r="I2545" s="52"/>
    </row>
    <row r="2546" spans="1:9" s="53" customFormat="1">
      <c r="A2546" s="49"/>
      <c r="B2546" s="50"/>
      <c r="C2546" s="51"/>
      <c r="D2546" s="49"/>
      <c r="E2546" s="52"/>
      <c r="F2546" s="52"/>
      <c r="G2546" s="52"/>
      <c r="H2546" s="52"/>
      <c r="I2546" s="52"/>
    </row>
    <row r="2547" spans="1:9" s="53" customFormat="1">
      <c r="A2547" s="49"/>
      <c r="B2547" s="50"/>
      <c r="C2547" s="51"/>
      <c r="D2547" s="49"/>
      <c r="E2547" s="52"/>
      <c r="F2547" s="52"/>
      <c r="G2547" s="52"/>
      <c r="H2547" s="52"/>
      <c r="I2547" s="52"/>
    </row>
    <row r="2548" spans="1:9" s="53" customFormat="1">
      <c r="A2548" s="49"/>
      <c r="B2548" s="50"/>
      <c r="C2548" s="51"/>
      <c r="D2548" s="49"/>
      <c r="E2548" s="52"/>
      <c r="F2548" s="52"/>
      <c r="G2548" s="52"/>
      <c r="H2548" s="52"/>
      <c r="I2548" s="52"/>
    </row>
    <row r="2549" spans="1:9" s="53" customFormat="1">
      <c r="A2549" s="49"/>
      <c r="B2549" s="50"/>
      <c r="C2549" s="51"/>
      <c r="D2549" s="49"/>
      <c r="E2549" s="52"/>
      <c r="F2549" s="52"/>
      <c r="G2549" s="52"/>
      <c r="H2549" s="52"/>
      <c r="I2549" s="52"/>
    </row>
    <row r="2550" spans="1:9" s="53" customFormat="1">
      <c r="A2550" s="49"/>
      <c r="B2550" s="50"/>
      <c r="C2550" s="51"/>
      <c r="D2550" s="49"/>
      <c r="E2550" s="52"/>
      <c r="F2550" s="52"/>
      <c r="G2550" s="52"/>
      <c r="H2550" s="52"/>
      <c r="I2550" s="52"/>
    </row>
    <row r="2551" spans="1:9" s="53" customFormat="1">
      <c r="A2551" s="49"/>
      <c r="B2551" s="50"/>
      <c r="C2551" s="51"/>
      <c r="D2551" s="49"/>
      <c r="E2551" s="52"/>
      <c r="F2551" s="52"/>
      <c r="G2551" s="52"/>
      <c r="H2551" s="52"/>
      <c r="I2551" s="52"/>
    </row>
    <row r="2552" spans="1:9" s="53" customFormat="1">
      <c r="A2552" s="49"/>
      <c r="B2552" s="50"/>
      <c r="C2552" s="51"/>
      <c r="D2552" s="49"/>
      <c r="E2552" s="52"/>
      <c r="F2552" s="52"/>
      <c r="G2552" s="52"/>
      <c r="H2552" s="52"/>
      <c r="I2552" s="52"/>
    </row>
    <row r="2553" spans="1:9" s="53" customFormat="1">
      <c r="A2553" s="49"/>
      <c r="B2553" s="50"/>
      <c r="C2553" s="51"/>
      <c r="D2553" s="49"/>
      <c r="E2553" s="52"/>
      <c r="F2553" s="52"/>
      <c r="G2553" s="52"/>
      <c r="H2553" s="52"/>
      <c r="I2553" s="52"/>
    </row>
    <row r="2554" spans="1:9" s="53" customFormat="1">
      <c r="A2554" s="49"/>
      <c r="B2554" s="50"/>
      <c r="C2554" s="51"/>
      <c r="D2554" s="49"/>
      <c r="E2554" s="52"/>
      <c r="F2554" s="52"/>
      <c r="G2554" s="52"/>
      <c r="H2554" s="52"/>
      <c r="I2554" s="52"/>
    </row>
    <row r="2555" spans="1:9" s="53" customFormat="1">
      <c r="A2555" s="49"/>
      <c r="B2555" s="50"/>
      <c r="C2555" s="51"/>
      <c r="D2555" s="49"/>
      <c r="E2555" s="52"/>
      <c r="F2555" s="52"/>
      <c r="G2555" s="52"/>
      <c r="H2555" s="52"/>
      <c r="I2555" s="52"/>
    </row>
    <row r="2556" spans="1:9" s="53" customFormat="1">
      <c r="A2556" s="49"/>
      <c r="B2556" s="50"/>
      <c r="C2556" s="51"/>
      <c r="D2556" s="49"/>
      <c r="E2556" s="52"/>
      <c r="F2556" s="52"/>
      <c r="G2556" s="52"/>
      <c r="H2556" s="52"/>
      <c r="I2556" s="52"/>
    </row>
    <row r="2557" spans="1:9" s="53" customFormat="1">
      <c r="A2557" s="49"/>
      <c r="B2557" s="50"/>
      <c r="C2557" s="51"/>
      <c r="D2557" s="49"/>
      <c r="E2557" s="52"/>
      <c r="F2557" s="52"/>
      <c r="G2557" s="52"/>
      <c r="H2557" s="52"/>
      <c r="I2557" s="52"/>
    </row>
    <row r="2558" spans="1:9" s="53" customFormat="1">
      <c r="A2558" s="49"/>
      <c r="B2558" s="50"/>
      <c r="C2558" s="51"/>
      <c r="D2558" s="49"/>
      <c r="E2558" s="52"/>
      <c r="F2558" s="52"/>
      <c r="G2558" s="52"/>
      <c r="H2558" s="52"/>
      <c r="I2558" s="52"/>
    </row>
    <row r="2559" spans="1:9" s="53" customFormat="1">
      <c r="A2559" s="49"/>
      <c r="B2559" s="50"/>
      <c r="C2559" s="51"/>
      <c r="D2559" s="49"/>
      <c r="E2559" s="52"/>
      <c r="F2559" s="52"/>
      <c r="G2559" s="52"/>
      <c r="H2559" s="52"/>
      <c r="I2559" s="52"/>
    </row>
    <row r="2560" spans="1:9" s="53" customFormat="1">
      <c r="A2560" s="49"/>
      <c r="B2560" s="50"/>
      <c r="C2560" s="51"/>
      <c r="D2560" s="49"/>
      <c r="E2560" s="52"/>
      <c r="F2560" s="52"/>
      <c r="G2560" s="52"/>
      <c r="H2560" s="52"/>
      <c r="I2560" s="52"/>
    </row>
    <row r="2561" spans="1:9" s="53" customFormat="1">
      <c r="A2561" s="49"/>
      <c r="B2561" s="50"/>
      <c r="C2561" s="51"/>
      <c r="D2561" s="49"/>
      <c r="E2561" s="52"/>
      <c r="F2561" s="52"/>
      <c r="G2561" s="52"/>
      <c r="H2561" s="52"/>
      <c r="I2561" s="52"/>
    </row>
    <row r="2562" spans="1:9" s="53" customFormat="1">
      <c r="A2562" s="49"/>
      <c r="B2562" s="50"/>
      <c r="C2562" s="51"/>
      <c r="D2562" s="49"/>
      <c r="E2562" s="52"/>
      <c r="F2562" s="52"/>
      <c r="G2562" s="52"/>
      <c r="H2562" s="52"/>
      <c r="I2562" s="52"/>
    </row>
    <row r="2563" spans="1:9" s="53" customFormat="1">
      <c r="A2563" s="49"/>
      <c r="B2563" s="50"/>
      <c r="C2563" s="51"/>
      <c r="D2563" s="49"/>
      <c r="E2563" s="52"/>
      <c r="F2563" s="52"/>
      <c r="G2563" s="52"/>
      <c r="H2563" s="52"/>
      <c r="I2563" s="52"/>
    </row>
    <row r="2564" spans="1:9" s="53" customFormat="1">
      <c r="A2564" s="49"/>
      <c r="B2564" s="50"/>
      <c r="C2564" s="51"/>
      <c r="D2564" s="49"/>
      <c r="E2564" s="52"/>
      <c r="F2564" s="52"/>
      <c r="G2564" s="52"/>
      <c r="H2564" s="52"/>
      <c r="I2564" s="52"/>
    </row>
    <row r="2565" spans="1:9" s="53" customFormat="1">
      <c r="A2565" s="49"/>
      <c r="B2565" s="50"/>
      <c r="C2565" s="51"/>
      <c r="D2565" s="49"/>
      <c r="E2565" s="52"/>
      <c r="F2565" s="52"/>
      <c r="G2565" s="52"/>
      <c r="H2565" s="52"/>
      <c r="I2565" s="52"/>
    </row>
    <row r="2566" spans="1:9" s="53" customFormat="1">
      <c r="A2566" s="49"/>
      <c r="B2566" s="50"/>
      <c r="C2566" s="51"/>
      <c r="D2566" s="49"/>
      <c r="E2566" s="52"/>
      <c r="F2566" s="52"/>
      <c r="G2566" s="52"/>
      <c r="H2566" s="52"/>
      <c r="I2566" s="52"/>
    </row>
    <row r="2567" spans="1:9" s="53" customFormat="1">
      <c r="A2567" s="49"/>
      <c r="B2567" s="50"/>
      <c r="C2567" s="51"/>
      <c r="D2567" s="49"/>
      <c r="E2567" s="52"/>
      <c r="F2567" s="52"/>
      <c r="G2567" s="52"/>
      <c r="H2567" s="52"/>
      <c r="I2567" s="52"/>
    </row>
    <row r="2568" spans="1:9" s="53" customFormat="1">
      <c r="A2568" s="49"/>
      <c r="B2568" s="50"/>
      <c r="C2568" s="51"/>
      <c r="D2568" s="49"/>
      <c r="E2568" s="52"/>
      <c r="F2568" s="52"/>
      <c r="G2568" s="52"/>
      <c r="H2568" s="52"/>
      <c r="I2568" s="52"/>
    </row>
    <row r="2569" spans="1:9" s="53" customFormat="1">
      <c r="A2569" s="49"/>
      <c r="B2569" s="50"/>
      <c r="C2569" s="51"/>
      <c r="D2569" s="49"/>
      <c r="E2569" s="52"/>
      <c r="F2569" s="52"/>
      <c r="G2569" s="52"/>
      <c r="H2569" s="52"/>
      <c r="I2569" s="52"/>
    </row>
    <row r="2570" spans="1:9" s="53" customFormat="1">
      <c r="A2570" s="49"/>
      <c r="B2570" s="50"/>
      <c r="C2570" s="51"/>
      <c r="D2570" s="49"/>
      <c r="E2570" s="52"/>
      <c r="F2570" s="52"/>
      <c r="G2570" s="52"/>
      <c r="H2570" s="52"/>
      <c r="I2570" s="52"/>
    </row>
    <row r="2571" spans="1:9" s="53" customFormat="1">
      <c r="A2571" s="49"/>
      <c r="B2571" s="50"/>
      <c r="C2571" s="51"/>
      <c r="D2571" s="49"/>
      <c r="E2571" s="52"/>
      <c r="F2571" s="52"/>
      <c r="G2571" s="52"/>
      <c r="H2571" s="52"/>
      <c r="I2571" s="52"/>
    </row>
    <row r="2572" spans="1:9" s="53" customFormat="1">
      <c r="A2572" s="49"/>
      <c r="B2572" s="50"/>
      <c r="C2572" s="51"/>
      <c r="D2572" s="49"/>
      <c r="E2572" s="52"/>
      <c r="F2572" s="52"/>
      <c r="G2572" s="52"/>
      <c r="H2572" s="52"/>
      <c r="I2572" s="52"/>
    </row>
    <row r="2573" spans="1:9" s="53" customFormat="1">
      <c r="A2573" s="49"/>
      <c r="B2573" s="50"/>
      <c r="C2573" s="51"/>
      <c r="D2573" s="49"/>
      <c r="E2573" s="52"/>
      <c r="F2573" s="52"/>
      <c r="G2573" s="52"/>
      <c r="H2573" s="52"/>
      <c r="I2573" s="52"/>
    </row>
    <row r="2574" spans="1:9" s="53" customFormat="1">
      <c r="A2574" s="49"/>
      <c r="B2574" s="50"/>
      <c r="C2574" s="51"/>
      <c r="D2574" s="49"/>
      <c r="E2574" s="52"/>
      <c r="F2574" s="52"/>
      <c r="G2574" s="52"/>
      <c r="H2574" s="52"/>
      <c r="I2574" s="52"/>
    </row>
    <row r="2575" spans="1:9" s="53" customFormat="1">
      <c r="A2575" s="49"/>
      <c r="B2575" s="50"/>
      <c r="C2575" s="51"/>
      <c r="D2575" s="49"/>
      <c r="E2575" s="52"/>
      <c r="F2575" s="52"/>
      <c r="G2575" s="52"/>
      <c r="H2575" s="52"/>
      <c r="I2575" s="52"/>
    </row>
    <row r="2576" spans="1:9" s="53" customFormat="1">
      <c r="A2576" s="49"/>
      <c r="B2576" s="50"/>
      <c r="C2576" s="51"/>
      <c r="D2576" s="49"/>
      <c r="E2576" s="52"/>
      <c r="F2576" s="52"/>
      <c r="G2576" s="52"/>
      <c r="H2576" s="52"/>
      <c r="I2576" s="52"/>
    </row>
    <row r="2577" spans="1:9" s="53" customFormat="1">
      <c r="A2577" s="49"/>
      <c r="B2577" s="50"/>
      <c r="C2577" s="51"/>
      <c r="D2577" s="49"/>
      <c r="E2577" s="52"/>
      <c r="F2577" s="52"/>
      <c r="G2577" s="52"/>
      <c r="H2577" s="52"/>
      <c r="I2577" s="52"/>
    </row>
    <row r="2578" spans="1:9" s="53" customFormat="1">
      <c r="A2578" s="49"/>
      <c r="B2578" s="50"/>
      <c r="C2578" s="51"/>
      <c r="D2578" s="49"/>
      <c r="E2578" s="52"/>
      <c r="F2578" s="52"/>
      <c r="G2578" s="52"/>
      <c r="H2578" s="52"/>
      <c r="I2578" s="52"/>
    </row>
    <row r="2579" spans="1:9" s="53" customFormat="1">
      <c r="A2579" s="49"/>
      <c r="B2579" s="50"/>
      <c r="C2579" s="51"/>
      <c r="D2579" s="49"/>
      <c r="E2579" s="52"/>
      <c r="F2579" s="52"/>
      <c r="G2579" s="52"/>
      <c r="H2579" s="52"/>
      <c r="I2579" s="52"/>
    </row>
    <row r="2580" spans="1:9" s="53" customFormat="1">
      <c r="A2580" s="49"/>
      <c r="B2580" s="50"/>
      <c r="C2580" s="51"/>
      <c r="D2580" s="49"/>
      <c r="E2580" s="52"/>
      <c r="F2580" s="52"/>
      <c r="G2580" s="52"/>
      <c r="H2580" s="52"/>
      <c r="I2580" s="52"/>
    </row>
    <row r="2581" spans="1:9" s="53" customFormat="1">
      <c r="A2581" s="49"/>
      <c r="B2581" s="50"/>
      <c r="C2581" s="51"/>
      <c r="D2581" s="49"/>
      <c r="E2581" s="52"/>
      <c r="F2581" s="52"/>
      <c r="G2581" s="52"/>
      <c r="H2581" s="52"/>
      <c r="I2581" s="52"/>
    </row>
    <row r="2582" spans="1:9" s="53" customFormat="1">
      <c r="A2582" s="49"/>
      <c r="B2582" s="50"/>
      <c r="C2582" s="51"/>
      <c r="D2582" s="49"/>
      <c r="E2582" s="52"/>
      <c r="F2582" s="52"/>
      <c r="G2582" s="52"/>
      <c r="H2582" s="52"/>
      <c r="I2582" s="52"/>
    </row>
    <row r="2583" spans="1:9" s="53" customFormat="1">
      <c r="A2583" s="49"/>
      <c r="B2583" s="50"/>
      <c r="C2583" s="51"/>
      <c r="D2583" s="49"/>
      <c r="E2583" s="52"/>
      <c r="F2583" s="52"/>
      <c r="G2583" s="52"/>
      <c r="H2583" s="52"/>
      <c r="I2583" s="52"/>
    </row>
    <row r="2584" spans="1:9" s="53" customFormat="1">
      <c r="A2584" s="49"/>
      <c r="B2584" s="50"/>
      <c r="C2584" s="51"/>
      <c r="D2584" s="49"/>
      <c r="E2584" s="52"/>
      <c r="F2584" s="52"/>
      <c r="G2584" s="52"/>
      <c r="H2584" s="52"/>
      <c r="I2584" s="52"/>
    </row>
    <row r="2585" spans="1:9" s="53" customFormat="1">
      <c r="A2585" s="49"/>
      <c r="B2585" s="50"/>
      <c r="C2585" s="51"/>
      <c r="D2585" s="49"/>
      <c r="E2585" s="52"/>
      <c r="F2585" s="52"/>
      <c r="G2585" s="52"/>
      <c r="H2585" s="52"/>
      <c r="I2585" s="52"/>
    </row>
    <row r="2586" spans="1:9" s="53" customFormat="1">
      <c r="A2586" s="49"/>
      <c r="B2586" s="50"/>
      <c r="C2586" s="51"/>
      <c r="D2586" s="49"/>
      <c r="E2586" s="52"/>
      <c r="F2586" s="52"/>
      <c r="G2586" s="52"/>
      <c r="H2586" s="52"/>
      <c r="I2586" s="52"/>
    </row>
    <row r="2587" spans="1:9" s="53" customFormat="1">
      <c r="A2587" s="49"/>
      <c r="B2587" s="50"/>
      <c r="C2587" s="51"/>
      <c r="D2587" s="49"/>
      <c r="E2587" s="52"/>
      <c r="F2587" s="52"/>
      <c r="G2587" s="52"/>
      <c r="H2587" s="52"/>
      <c r="I2587" s="52"/>
    </row>
    <row r="2588" spans="1:9" s="53" customFormat="1">
      <c r="A2588" s="49"/>
      <c r="B2588" s="50"/>
      <c r="C2588" s="51"/>
      <c r="D2588" s="49"/>
      <c r="E2588" s="52"/>
      <c r="F2588" s="52"/>
      <c r="G2588" s="52"/>
      <c r="H2588" s="52"/>
      <c r="I2588" s="52"/>
    </row>
    <row r="2589" spans="1:9" s="53" customFormat="1">
      <c r="A2589" s="49"/>
      <c r="B2589" s="50"/>
      <c r="C2589" s="51"/>
      <c r="D2589" s="49"/>
      <c r="E2589" s="52"/>
      <c r="F2589" s="52"/>
      <c r="G2589" s="52"/>
      <c r="H2589" s="52"/>
      <c r="I2589" s="52"/>
    </row>
    <row r="2590" spans="1:9" s="53" customFormat="1">
      <c r="A2590" s="49"/>
      <c r="B2590" s="50"/>
      <c r="C2590" s="51"/>
      <c r="D2590" s="49"/>
      <c r="E2590" s="52"/>
      <c r="F2590" s="52"/>
      <c r="G2590" s="52"/>
      <c r="H2590" s="52"/>
      <c r="I2590" s="52"/>
    </row>
    <row r="2591" spans="1:9" s="53" customFormat="1">
      <c r="A2591" s="49"/>
      <c r="B2591" s="50"/>
      <c r="C2591" s="51"/>
      <c r="D2591" s="49"/>
      <c r="E2591" s="52"/>
      <c r="F2591" s="52"/>
      <c r="G2591" s="52"/>
      <c r="H2591" s="52"/>
      <c r="I2591" s="52"/>
    </row>
    <row r="2592" spans="1:9" s="53" customFormat="1">
      <c r="A2592" s="49"/>
      <c r="B2592" s="50"/>
      <c r="C2592" s="51"/>
      <c r="D2592" s="49"/>
      <c r="E2592" s="52"/>
      <c r="F2592" s="52"/>
      <c r="G2592" s="52"/>
      <c r="H2592" s="52"/>
      <c r="I2592" s="52"/>
    </row>
    <row r="2593" spans="1:9" s="53" customFormat="1">
      <c r="A2593" s="49"/>
      <c r="B2593" s="50"/>
      <c r="C2593" s="51"/>
      <c r="D2593" s="49"/>
      <c r="E2593" s="52"/>
      <c r="F2593" s="52"/>
      <c r="G2593" s="52"/>
      <c r="H2593" s="52"/>
      <c r="I2593" s="52"/>
    </row>
    <row r="2594" spans="1:9" s="53" customFormat="1">
      <c r="A2594" s="49"/>
      <c r="B2594" s="50"/>
      <c r="C2594" s="51"/>
      <c r="D2594" s="49"/>
      <c r="E2594" s="52"/>
      <c r="F2594" s="52"/>
      <c r="G2594" s="52"/>
      <c r="H2594" s="52"/>
      <c r="I2594" s="52"/>
    </row>
    <row r="2595" spans="1:9" s="53" customFormat="1">
      <c r="A2595" s="49"/>
      <c r="B2595" s="50"/>
      <c r="C2595" s="51"/>
      <c r="D2595" s="49"/>
      <c r="E2595" s="52"/>
      <c r="F2595" s="52"/>
      <c r="G2595" s="52"/>
      <c r="H2595" s="52"/>
      <c r="I2595" s="52"/>
    </row>
    <row r="2596" spans="1:9" s="53" customFormat="1">
      <c r="A2596" s="49"/>
      <c r="B2596" s="50"/>
      <c r="C2596" s="51"/>
      <c r="D2596" s="49"/>
      <c r="E2596" s="52"/>
      <c r="F2596" s="52"/>
      <c r="G2596" s="52"/>
      <c r="H2596" s="52"/>
      <c r="I2596" s="52"/>
    </row>
    <row r="2597" spans="1:9" s="53" customFormat="1">
      <c r="A2597" s="49"/>
      <c r="B2597" s="50"/>
      <c r="C2597" s="51"/>
      <c r="D2597" s="49"/>
      <c r="E2597" s="52"/>
      <c r="F2597" s="52"/>
      <c r="G2597" s="52"/>
      <c r="H2597" s="52"/>
      <c r="I2597" s="52"/>
    </row>
    <row r="2598" spans="1:9" s="53" customFormat="1">
      <c r="A2598" s="49"/>
      <c r="B2598" s="50"/>
      <c r="C2598" s="51"/>
      <c r="D2598" s="49"/>
      <c r="E2598" s="52"/>
      <c r="F2598" s="52"/>
      <c r="G2598" s="52"/>
      <c r="H2598" s="52"/>
      <c r="I2598" s="52"/>
    </row>
    <row r="2599" spans="1:9" s="53" customFormat="1">
      <c r="A2599" s="49"/>
      <c r="B2599" s="50"/>
      <c r="C2599" s="51"/>
      <c r="D2599" s="49"/>
      <c r="E2599" s="52"/>
      <c r="F2599" s="52"/>
      <c r="G2599" s="52"/>
      <c r="H2599" s="52"/>
      <c r="I2599" s="52"/>
    </row>
    <row r="2600" spans="1:9" s="53" customFormat="1">
      <c r="A2600" s="49"/>
      <c r="B2600" s="50"/>
      <c r="C2600" s="51"/>
      <c r="D2600" s="49"/>
      <c r="E2600" s="52"/>
      <c r="F2600" s="52"/>
      <c r="G2600" s="52"/>
      <c r="H2600" s="52"/>
      <c r="I2600" s="52"/>
    </row>
    <row r="2601" spans="1:9" s="53" customFormat="1">
      <c r="A2601" s="49"/>
      <c r="B2601" s="50"/>
      <c r="C2601" s="51"/>
      <c r="D2601" s="49"/>
      <c r="E2601" s="52"/>
      <c r="F2601" s="52"/>
      <c r="G2601" s="52"/>
      <c r="H2601" s="52"/>
      <c r="I2601" s="52"/>
    </row>
    <row r="2602" spans="1:9" s="53" customFormat="1">
      <c r="A2602" s="49"/>
      <c r="B2602" s="50"/>
      <c r="C2602" s="51"/>
      <c r="D2602" s="49"/>
      <c r="E2602" s="52"/>
      <c r="F2602" s="52"/>
      <c r="G2602" s="52"/>
      <c r="H2602" s="52"/>
      <c r="I2602" s="52"/>
    </row>
    <row r="2603" spans="1:9" s="53" customFormat="1">
      <c r="A2603" s="49"/>
      <c r="B2603" s="50"/>
      <c r="C2603" s="51"/>
      <c r="D2603" s="49"/>
      <c r="E2603" s="52"/>
      <c r="F2603" s="52"/>
      <c r="G2603" s="52"/>
      <c r="H2603" s="52"/>
      <c r="I2603" s="52"/>
    </row>
    <row r="2604" spans="1:9" s="53" customFormat="1">
      <c r="A2604" s="49"/>
      <c r="B2604" s="50"/>
      <c r="C2604" s="51"/>
      <c r="D2604" s="49"/>
      <c r="E2604" s="52"/>
      <c r="F2604" s="52"/>
      <c r="G2604" s="52"/>
      <c r="H2604" s="52"/>
      <c r="I2604" s="52"/>
    </row>
    <row r="2605" spans="1:9" s="53" customFormat="1">
      <c r="A2605" s="49"/>
      <c r="B2605" s="50"/>
      <c r="C2605" s="51"/>
      <c r="D2605" s="49"/>
      <c r="E2605" s="52"/>
      <c r="F2605" s="52"/>
      <c r="G2605" s="52"/>
      <c r="H2605" s="52"/>
      <c r="I2605" s="52"/>
    </row>
    <row r="2606" spans="1:9" s="53" customFormat="1">
      <c r="A2606" s="49"/>
      <c r="B2606" s="50"/>
      <c r="C2606" s="51"/>
      <c r="D2606" s="49"/>
      <c r="E2606" s="52"/>
      <c r="F2606" s="52"/>
      <c r="G2606" s="52"/>
      <c r="H2606" s="52"/>
      <c r="I2606" s="52"/>
    </row>
    <row r="2607" spans="1:9" s="53" customFormat="1">
      <c r="A2607" s="49"/>
      <c r="B2607" s="50"/>
      <c r="C2607" s="51"/>
      <c r="D2607" s="49"/>
      <c r="E2607" s="52"/>
      <c r="F2607" s="52"/>
      <c r="G2607" s="52"/>
      <c r="H2607" s="52"/>
      <c r="I2607" s="52"/>
    </row>
    <row r="2608" spans="1:9" s="53" customFormat="1">
      <c r="A2608" s="49"/>
      <c r="B2608" s="50"/>
      <c r="C2608" s="51"/>
      <c r="D2608" s="49"/>
      <c r="E2608" s="52"/>
      <c r="F2608" s="52"/>
      <c r="G2608" s="52"/>
      <c r="H2608" s="52"/>
      <c r="I2608" s="52"/>
    </row>
    <row r="2609" spans="1:9" s="53" customFormat="1">
      <c r="A2609" s="49"/>
      <c r="B2609" s="50"/>
      <c r="C2609" s="51"/>
      <c r="D2609" s="49"/>
      <c r="E2609" s="52"/>
      <c r="F2609" s="52"/>
      <c r="G2609" s="52"/>
      <c r="H2609" s="52"/>
      <c r="I2609" s="52"/>
    </row>
    <row r="2610" spans="1:9" s="53" customFormat="1">
      <c r="A2610" s="49"/>
      <c r="B2610" s="50"/>
      <c r="C2610" s="51"/>
      <c r="D2610" s="49"/>
      <c r="E2610" s="52"/>
      <c r="F2610" s="52"/>
      <c r="G2610" s="52"/>
      <c r="H2610" s="52"/>
      <c r="I2610" s="52"/>
    </row>
    <row r="2611" spans="1:9" s="53" customFormat="1">
      <c r="A2611" s="49"/>
      <c r="B2611" s="50"/>
      <c r="C2611" s="51"/>
      <c r="D2611" s="49"/>
      <c r="E2611" s="52"/>
      <c r="F2611" s="52"/>
      <c r="G2611" s="52"/>
      <c r="H2611" s="52"/>
      <c r="I2611" s="52"/>
    </row>
    <row r="2612" spans="1:9" s="53" customFormat="1">
      <c r="A2612" s="49"/>
      <c r="B2612" s="50"/>
      <c r="C2612" s="51"/>
      <c r="D2612" s="49"/>
      <c r="E2612" s="52"/>
      <c r="F2612" s="52"/>
      <c r="G2612" s="52"/>
      <c r="H2612" s="52"/>
      <c r="I2612" s="52"/>
    </row>
    <row r="2613" spans="1:9" s="53" customFormat="1">
      <c r="A2613" s="49"/>
      <c r="B2613" s="50"/>
      <c r="C2613" s="51"/>
      <c r="D2613" s="49"/>
      <c r="E2613" s="52"/>
      <c r="F2613" s="52"/>
      <c r="G2613" s="52"/>
      <c r="H2613" s="52"/>
      <c r="I2613" s="52"/>
    </row>
    <row r="2614" spans="1:9" s="53" customFormat="1">
      <c r="A2614" s="49"/>
      <c r="B2614" s="50"/>
      <c r="C2614" s="51"/>
      <c r="D2614" s="49"/>
      <c r="E2614" s="52"/>
      <c r="F2614" s="52"/>
      <c r="G2614" s="52"/>
      <c r="H2614" s="52"/>
      <c r="I2614" s="52"/>
    </row>
    <row r="2615" spans="1:9" s="53" customFormat="1">
      <c r="A2615" s="49"/>
      <c r="B2615" s="50"/>
      <c r="C2615" s="51"/>
      <c r="D2615" s="49"/>
      <c r="E2615" s="52"/>
      <c r="F2615" s="52"/>
      <c r="G2615" s="52"/>
      <c r="H2615" s="52"/>
      <c r="I2615" s="52"/>
    </row>
    <row r="2616" spans="1:9" s="53" customFormat="1">
      <c r="A2616" s="49"/>
      <c r="B2616" s="50"/>
      <c r="C2616" s="51"/>
      <c r="D2616" s="49"/>
      <c r="E2616" s="52"/>
      <c r="F2616" s="52"/>
      <c r="G2616" s="52"/>
      <c r="H2616" s="52"/>
      <c r="I2616" s="52"/>
    </row>
    <row r="2617" spans="1:9" s="53" customFormat="1">
      <c r="A2617" s="49"/>
      <c r="B2617" s="50"/>
      <c r="C2617" s="51"/>
      <c r="D2617" s="49"/>
      <c r="E2617" s="52"/>
      <c r="F2617" s="52"/>
      <c r="G2617" s="52"/>
      <c r="H2617" s="52"/>
      <c r="I2617" s="52"/>
    </row>
    <row r="2618" spans="1:9" s="53" customFormat="1">
      <c r="A2618" s="49"/>
      <c r="B2618" s="50"/>
      <c r="C2618" s="51"/>
      <c r="D2618" s="49"/>
      <c r="E2618" s="52"/>
      <c r="F2618" s="52"/>
      <c r="G2618" s="52"/>
      <c r="H2618" s="52"/>
      <c r="I2618" s="52"/>
    </row>
    <row r="2619" spans="1:9" s="53" customFormat="1">
      <c r="A2619" s="49"/>
      <c r="B2619" s="50"/>
      <c r="C2619" s="51"/>
      <c r="D2619" s="49"/>
      <c r="E2619" s="52"/>
      <c r="F2619" s="52"/>
      <c r="G2619" s="52"/>
      <c r="H2619" s="52"/>
      <c r="I2619" s="52"/>
    </row>
    <row r="2620" spans="1:9" s="53" customFormat="1">
      <c r="A2620" s="49"/>
      <c r="B2620" s="50"/>
      <c r="C2620" s="51"/>
      <c r="D2620" s="49"/>
      <c r="E2620" s="52"/>
      <c r="F2620" s="52"/>
      <c r="G2620" s="52"/>
      <c r="H2620" s="52"/>
      <c r="I2620" s="52"/>
    </row>
    <row r="2621" spans="1:9" s="53" customFormat="1">
      <c r="A2621" s="49"/>
      <c r="B2621" s="50"/>
      <c r="C2621" s="51"/>
      <c r="D2621" s="49"/>
      <c r="E2621" s="52"/>
      <c r="F2621" s="52"/>
      <c r="G2621" s="52"/>
      <c r="H2621" s="52"/>
      <c r="I2621" s="52"/>
    </row>
    <row r="2622" spans="1:9" s="53" customFormat="1">
      <c r="A2622" s="49"/>
      <c r="B2622" s="50"/>
      <c r="C2622" s="51"/>
      <c r="D2622" s="49"/>
      <c r="E2622" s="52"/>
      <c r="F2622" s="52"/>
      <c r="G2622" s="52"/>
      <c r="H2622" s="52"/>
      <c r="I2622" s="52"/>
    </row>
    <row r="2623" spans="1:9" s="53" customFormat="1">
      <c r="A2623" s="49"/>
      <c r="B2623" s="50"/>
      <c r="C2623" s="51"/>
      <c r="D2623" s="49"/>
      <c r="E2623" s="52"/>
      <c r="F2623" s="52"/>
      <c r="G2623" s="52"/>
      <c r="H2623" s="52"/>
      <c r="I2623" s="52"/>
    </row>
    <row r="2624" spans="1:9" s="53" customFormat="1">
      <c r="A2624" s="49"/>
      <c r="B2624" s="50"/>
      <c r="C2624" s="51"/>
      <c r="D2624" s="49"/>
      <c r="E2624" s="52"/>
      <c r="F2624" s="52"/>
      <c r="G2624" s="52"/>
      <c r="H2624" s="52"/>
      <c r="I2624" s="52"/>
    </row>
    <row r="2625" spans="1:9" s="53" customFormat="1">
      <c r="A2625" s="49"/>
      <c r="B2625" s="50"/>
      <c r="C2625" s="51"/>
      <c r="D2625" s="49"/>
      <c r="E2625" s="52"/>
      <c r="F2625" s="52"/>
      <c r="G2625" s="52"/>
      <c r="H2625" s="52"/>
      <c r="I2625" s="52"/>
    </row>
    <row r="2626" spans="1:9" s="53" customFormat="1">
      <c r="A2626" s="49"/>
      <c r="B2626" s="50"/>
      <c r="C2626" s="51"/>
      <c r="D2626" s="49"/>
      <c r="E2626" s="52"/>
      <c r="F2626" s="52"/>
      <c r="G2626" s="52"/>
      <c r="H2626" s="52"/>
      <c r="I2626" s="52"/>
    </row>
    <row r="2627" spans="1:9" s="53" customFormat="1">
      <c r="A2627" s="49"/>
      <c r="B2627" s="50"/>
      <c r="C2627" s="51"/>
      <c r="D2627" s="49"/>
      <c r="E2627" s="52"/>
      <c r="F2627" s="52"/>
      <c r="G2627" s="52"/>
      <c r="H2627" s="52"/>
      <c r="I2627" s="52"/>
    </row>
    <row r="2628" spans="1:9" s="53" customFormat="1">
      <c r="A2628" s="49"/>
      <c r="B2628" s="50"/>
      <c r="C2628" s="51"/>
      <c r="D2628" s="49"/>
      <c r="E2628" s="52"/>
      <c r="F2628" s="52"/>
      <c r="G2628" s="52"/>
      <c r="H2628" s="52"/>
      <c r="I2628" s="52"/>
    </row>
    <row r="2629" spans="1:9" s="53" customFormat="1">
      <c r="A2629" s="49"/>
      <c r="B2629" s="50"/>
      <c r="C2629" s="51"/>
      <c r="D2629" s="49"/>
      <c r="E2629" s="52"/>
      <c r="F2629" s="52"/>
      <c r="G2629" s="52"/>
      <c r="H2629" s="52"/>
      <c r="I2629" s="52"/>
    </row>
    <row r="2630" spans="1:9" s="53" customFormat="1">
      <c r="A2630" s="49"/>
      <c r="B2630" s="50"/>
      <c r="C2630" s="51"/>
      <c r="D2630" s="49"/>
      <c r="E2630" s="52"/>
      <c r="F2630" s="52"/>
      <c r="G2630" s="52"/>
      <c r="H2630" s="52"/>
      <c r="I2630" s="52"/>
    </row>
    <row r="2631" spans="1:9" s="53" customFormat="1">
      <c r="A2631" s="49"/>
      <c r="B2631" s="50"/>
      <c r="C2631" s="51"/>
      <c r="D2631" s="49"/>
      <c r="E2631" s="52"/>
      <c r="F2631" s="52"/>
      <c r="G2631" s="52"/>
      <c r="H2631" s="52"/>
      <c r="I2631" s="52"/>
    </row>
    <row r="2632" spans="1:9" s="53" customFormat="1">
      <c r="A2632" s="49"/>
      <c r="B2632" s="50"/>
      <c r="C2632" s="51"/>
      <c r="D2632" s="49"/>
      <c r="E2632" s="52"/>
      <c r="F2632" s="52"/>
      <c r="G2632" s="52"/>
      <c r="H2632" s="52"/>
      <c r="I2632" s="52"/>
    </row>
    <row r="2633" spans="1:9" s="53" customFormat="1">
      <c r="A2633" s="49"/>
      <c r="B2633" s="50"/>
      <c r="C2633" s="51"/>
      <c r="D2633" s="49"/>
      <c r="E2633" s="52"/>
      <c r="F2633" s="52"/>
      <c r="G2633" s="52"/>
      <c r="H2633" s="52"/>
      <c r="I2633" s="52"/>
    </row>
    <row r="2634" spans="1:9" s="53" customFormat="1">
      <c r="A2634" s="49"/>
      <c r="B2634" s="50"/>
      <c r="C2634" s="51"/>
      <c r="D2634" s="49"/>
      <c r="E2634" s="52"/>
      <c r="F2634" s="52"/>
      <c r="G2634" s="52"/>
      <c r="H2634" s="52"/>
      <c r="I2634" s="52"/>
    </row>
    <row r="2635" spans="1:9" s="53" customFormat="1">
      <c r="A2635" s="49"/>
      <c r="B2635" s="50"/>
      <c r="C2635" s="51"/>
      <c r="D2635" s="49"/>
      <c r="E2635" s="52"/>
      <c r="F2635" s="52"/>
      <c r="G2635" s="52"/>
      <c r="H2635" s="52"/>
      <c r="I2635" s="52"/>
    </row>
    <row r="2636" spans="1:9" s="53" customFormat="1">
      <c r="A2636" s="49"/>
      <c r="B2636" s="50"/>
      <c r="C2636" s="51"/>
      <c r="D2636" s="49"/>
      <c r="E2636" s="52"/>
      <c r="F2636" s="52"/>
      <c r="G2636" s="52"/>
      <c r="H2636" s="52"/>
      <c r="I2636" s="52"/>
    </row>
    <row r="2637" spans="1:9" s="53" customFormat="1">
      <c r="A2637" s="49"/>
      <c r="B2637" s="50"/>
      <c r="C2637" s="51"/>
      <c r="D2637" s="49"/>
      <c r="E2637" s="52"/>
      <c r="F2637" s="52"/>
      <c r="G2637" s="52"/>
      <c r="H2637" s="52"/>
      <c r="I2637" s="52"/>
    </row>
    <row r="2638" spans="1:9" s="53" customFormat="1">
      <c r="A2638" s="49"/>
      <c r="B2638" s="50"/>
      <c r="C2638" s="51"/>
      <c r="D2638" s="49"/>
      <c r="E2638" s="52"/>
      <c r="F2638" s="52"/>
      <c r="G2638" s="52"/>
      <c r="H2638" s="52"/>
      <c r="I2638" s="52"/>
    </row>
    <row r="2639" spans="1:9" s="53" customFormat="1">
      <c r="A2639" s="49"/>
      <c r="B2639" s="50"/>
      <c r="C2639" s="51"/>
      <c r="D2639" s="49"/>
      <c r="E2639" s="52"/>
      <c r="F2639" s="52"/>
      <c r="G2639" s="52"/>
      <c r="H2639" s="52"/>
      <c r="I2639" s="52"/>
    </row>
    <row r="2640" spans="1:9" s="53" customFormat="1">
      <c r="A2640" s="49"/>
      <c r="B2640" s="50"/>
      <c r="C2640" s="51"/>
      <c r="D2640" s="49"/>
      <c r="E2640" s="52"/>
      <c r="F2640" s="52"/>
      <c r="G2640" s="52"/>
      <c r="H2640" s="52"/>
      <c r="I2640" s="52"/>
    </row>
    <row r="2641" spans="1:9" s="53" customFormat="1">
      <c r="A2641" s="49"/>
      <c r="B2641" s="50"/>
      <c r="C2641" s="51"/>
      <c r="D2641" s="49"/>
      <c r="E2641" s="52"/>
      <c r="F2641" s="52"/>
      <c r="G2641" s="52"/>
      <c r="H2641" s="52"/>
      <c r="I2641" s="52"/>
    </row>
    <row r="2642" spans="1:9" s="53" customFormat="1">
      <c r="A2642" s="49"/>
      <c r="B2642" s="50"/>
      <c r="C2642" s="51"/>
      <c r="D2642" s="49"/>
      <c r="E2642" s="52"/>
      <c r="F2642" s="52"/>
      <c r="G2642" s="52"/>
      <c r="H2642" s="52"/>
      <c r="I2642" s="52"/>
    </row>
    <row r="2643" spans="1:9" s="53" customFormat="1">
      <c r="A2643" s="49"/>
      <c r="B2643" s="50"/>
      <c r="C2643" s="51"/>
      <c r="D2643" s="49"/>
      <c r="E2643" s="52"/>
      <c r="F2643" s="52"/>
      <c r="G2643" s="52"/>
      <c r="H2643" s="52"/>
      <c r="I2643" s="52"/>
    </row>
    <row r="2644" spans="1:9" s="53" customFormat="1">
      <c r="A2644" s="49"/>
      <c r="B2644" s="50"/>
      <c r="C2644" s="51"/>
      <c r="D2644" s="49"/>
      <c r="E2644" s="52"/>
      <c r="F2644" s="52"/>
      <c r="G2644" s="52"/>
      <c r="H2644" s="52"/>
      <c r="I2644" s="52"/>
    </row>
    <row r="2645" spans="1:9" s="53" customFormat="1">
      <c r="A2645" s="49"/>
      <c r="B2645" s="50"/>
      <c r="C2645" s="51"/>
      <c r="D2645" s="49"/>
      <c r="E2645" s="52"/>
      <c r="F2645" s="52"/>
      <c r="G2645" s="52"/>
      <c r="H2645" s="52"/>
      <c r="I2645" s="52"/>
    </row>
    <row r="2646" spans="1:9" s="53" customFormat="1">
      <c r="A2646" s="49"/>
      <c r="B2646" s="50"/>
      <c r="C2646" s="51"/>
      <c r="D2646" s="49"/>
      <c r="E2646" s="52"/>
      <c r="F2646" s="52"/>
      <c r="G2646" s="52"/>
      <c r="H2646" s="52"/>
      <c r="I2646" s="52"/>
    </row>
    <row r="2647" spans="1:9" s="53" customFormat="1">
      <c r="A2647" s="49"/>
      <c r="B2647" s="50"/>
      <c r="C2647" s="51"/>
      <c r="D2647" s="49"/>
      <c r="E2647" s="52"/>
      <c r="F2647" s="52"/>
      <c r="G2647" s="52"/>
      <c r="H2647" s="52"/>
      <c r="I2647" s="52"/>
    </row>
    <row r="2648" spans="1:9" s="53" customFormat="1">
      <c r="A2648" s="49"/>
      <c r="B2648" s="50"/>
      <c r="C2648" s="51"/>
      <c r="D2648" s="49"/>
      <c r="E2648" s="52"/>
      <c r="F2648" s="52"/>
      <c r="G2648" s="52"/>
      <c r="H2648" s="52"/>
      <c r="I2648" s="52"/>
    </row>
    <row r="2649" spans="1:9" s="53" customFormat="1">
      <c r="A2649" s="49"/>
      <c r="B2649" s="50"/>
      <c r="C2649" s="51"/>
      <c r="D2649" s="49"/>
      <c r="E2649" s="52"/>
      <c r="F2649" s="52"/>
      <c r="G2649" s="52"/>
      <c r="H2649" s="52"/>
      <c r="I2649" s="52"/>
    </row>
    <row r="2650" spans="1:9" s="53" customFormat="1">
      <c r="A2650" s="49"/>
      <c r="B2650" s="50"/>
      <c r="C2650" s="51"/>
      <c r="D2650" s="49"/>
      <c r="E2650" s="52"/>
      <c r="F2650" s="52"/>
      <c r="G2650" s="52"/>
      <c r="H2650" s="52"/>
      <c r="I2650" s="52"/>
    </row>
    <row r="2651" spans="1:9" s="53" customFormat="1">
      <c r="A2651" s="49"/>
      <c r="B2651" s="50"/>
      <c r="C2651" s="51"/>
      <c r="D2651" s="49"/>
      <c r="E2651" s="52"/>
      <c r="F2651" s="52"/>
      <c r="G2651" s="52"/>
      <c r="H2651" s="52"/>
      <c r="I2651" s="52"/>
    </row>
    <row r="2652" spans="1:9" s="53" customFormat="1">
      <c r="A2652" s="49"/>
      <c r="B2652" s="50"/>
      <c r="C2652" s="51"/>
      <c r="D2652" s="49"/>
      <c r="E2652" s="52"/>
      <c r="F2652" s="52"/>
      <c r="G2652" s="52"/>
      <c r="H2652" s="52"/>
      <c r="I2652" s="52"/>
    </row>
    <row r="2653" spans="1:9" s="53" customFormat="1">
      <c r="A2653" s="49"/>
      <c r="B2653" s="50"/>
      <c r="C2653" s="51"/>
      <c r="D2653" s="49"/>
      <c r="E2653" s="52"/>
      <c r="F2653" s="52"/>
      <c r="G2653" s="52"/>
      <c r="H2653" s="52"/>
      <c r="I2653" s="52"/>
    </row>
    <row r="2654" spans="1:9" s="53" customFormat="1">
      <c r="A2654" s="49"/>
      <c r="B2654" s="50"/>
      <c r="C2654" s="51"/>
      <c r="D2654" s="49"/>
      <c r="E2654" s="52"/>
      <c r="F2654" s="52"/>
      <c r="G2654" s="52"/>
      <c r="H2654" s="52"/>
      <c r="I2654" s="52"/>
    </row>
    <row r="2655" spans="1:9" s="53" customFormat="1">
      <c r="A2655" s="49"/>
      <c r="B2655" s="50"/>
      <c r="C2655" s="51"/>
      <c r="D2655" s="49"/>
      <c r="E2655" s="52"/>
      <c r="F2655" s="52"/>
      <c r="G2655" s="52"/>
      <c r="H2655" s="52"/>
      <c r="I2655" s="52"/>
    </row>
    <row r="2656" spans="1:9" s="53" customFormat="1">
      <c r="A2656" s="49"/>
      <c r="B2656" s="50"/>
      <c r="C2656" s="51"/>
      <c r="D2656" s="49"/>
      <c r="E2656" s="52"/>
      <c r="F2656" s="52"/>
      <c r="G2656" s="52"/>
      <c r="H2656" s="52"/>
      <c r="I2656" s="52"/>
    </row>
    <row r="2657" spans="1:9" s="53" customFormat="1">
      <c r="A2657" s="49"/>
      <c r="B2657" s="50"/>
      <c r="C2657" s="51"/>
      <c r="D2657" s="49"/>
      <c r="E2657" s="52"/>
      <c r="F2657" s="52"/>
      <c r="G2657" s="52"/>
      <c r="H2657" s="52"/>
      <c r="I2657" s="52"/>
    </row>
    <row r="2658" spans="1:9" s="53" customFormat="1">
      <c r="A2658" s="49"/>
      <c r="B2658" s="50"/>
      <c r="C2658" s="51"/>
      <c r="D2658" s="49"/>
      <c r="E2658" s="52"/>
      <c r="F2658" s="52"/>
      <c r="G2658" s="52"/>
      <c r="H2658" s="52"/>
      <c r="I2658" s="52"/>
    </row>
    <row r="2659" spans="1:9" s="53" customFormat="1">
      <c r="A2659" s="49"/>
      <c r="B2659" s="50"/>
      <c r="C2659" s="51"/>
      <c r="D2659" s="49"/>
      <c r="E2659" s="52"/>
      <c r="F2659" s="52"/>
      <c r="G2659" s="52"/>
      <c r="H2659" s="52"/>
      <c r="I2659" s="52"/>
    </row>
    <row r="2660" spans="1:9" s="53" customFormat="1">
      <c r="A2660" s="49"/>
      <c r="B2660" s="50"/>
      <c r="C2660" s="51"/>
      <c r="D2660" s="49"/>
      <c r="E2660" s="52"/>
      <c r="F2660" s="52"/>
      <c r="G2660" s="52"/>
      <c r="H2660" s="52"/>
      <c r="I2660" s="52"/>
    </row>
    <row r="2661" spans="1:9" s="53" customFormat="1">
      <c r="A2661" s="49"/>
      <c r="B2661" s="50"/>
      <c r="C2661" s="51"/>
      <c r="D2661" s="49"/>
      <c r="E2661" s="52"/>
      <c r="F2661" s="52"/>
      <c r="G2661" s="52"/>
      <c r="H2661" s="52"/>
      <c r="I2661" s="52"/>
    </row>
    <row r="2662" spans="1:9" s="53" customFormat="1">
      <c r="A2662" s="49"/>
      <c r="B2662" s="50"/>
      <c r="C2662" s="51"/>
      <c r="D2662" s="49"/>
      <c r="E2662" s="52"/>
      <c r="F2662" s="52"/>
      <c r="G2662" s="52"/>
      <c r="H2662" s="52"/>
      <c r="I2662" s="52"/>
    </row>
    <row r="2663" spans="1:9" s="53" customFormat="1">
      <c r="A2663" s="49"/>
      <c r="B2663" s="50"/>
      <c r="C2663" s="51"/>
      <c r="D2663" s="49"/>
      <c r="E2663" s="52"/>
      <c r="F2663" s="52"/>
      <c r="G2663" s="52"/>
      <c r="H2663" s="52"/>
      <c r="I2663" s="52"/>
    </row>
    <row r="2664" spans="1:9" s="53" customFormat="1">
      <c r="A2664" s="49"/>
      <c r="B2664" s="50"/>
      <c r="C2664" s="51"/>
      <c r="D2664" s="49"/>
      <c r="E2664" s="52"/>
      <c r="F2664" s="52"/>
      <c r="G2664" s="52"/>
      <c r="H2664" s="52"/>
      <c r="I2664" s="52"/>
    </row>
    <row r="2665" spans="1:9" s="53" customFormat="1">
      <c r="A2665" s="49"/>
      <c r="B2665" s="50"/>
      <c r="C2665" s="51"/>
      <c r="D2665" s="49"/>
      <c r="E2665" s="52"/>
      <c r="F2665" s="52"/>
      <c r="G2665" s="52"/>
      <c r="H2665" s="52"/>
      <c r="I2665" s="52"/>
    </row>
    <row r="2666" spans="1:9" s="53" customFormat="1">
      <c r="A2666" s="49"/>
      <c r="B2666" s="50"/>
      <c r="C2666" s="51"/>
      <c r="D2666" s="49"/>
      <c r="E2666" s="52"/>
      <c r="F2666" s="52"/>
      <c r="G2666" s="52"/>
      <c r="H2666" s="52"/>
      <c r="I2666" s="52"/>
    </row>
    <row r="2667" spans="1:9" s="53" customFormat="1">
      <c r="A2667" s="49"/>
      <c r="B2667" s="50"/>
      <c r="C2667" s="51"/>
      <c r="D2667" s="49"/>
      <c r="E2667" s="52"/>
      <c r="F2667" s="52"/>
      <c r="G2667" s="52"/>
      <c r="H2667" s="52"/>
      <c r="I2667" s="52"/>
    </row>
    <row r="2668" spans="1:9" s="53" customFormat="1">
      <c r="A2668" s="49"/>
      <c r="B2668" s="50"/>
      <c r="C2668" s="51"/>
      <c r="D2668" s="49"/>
      <c r="E2668" s="52"/>
      <c r="F2668" s="52"/>
      <c r="G2668" s="52"/>
      <c r="H2668" s="52"/>
      <c r="I2668" s="52"/>
    </row>
    <row r="2669" spans="1:9" s="53" customFormat="1">
      <c r="A2669" s="49"/>
      <c r="B2669" s="50"/>
      <c r="C2669" s="51"/>
      <c r="D2669" s="49"/>
      <c r="E2669" s="52"/>
      <c r="F2669" s="52"/>
      <c r="G2669" s="52"/>
      <c r="H2669" s="52"/>
      <c r="I2669" s="52"/>
    </row>
    <row r="2670" spans="1:9" s="53" customFormat="1">
      <c r="A2670" s="49"/>
      <c r="B2670" s="50"/>
      <c r="C2670" s="51"/>
      <c r="D2670" s="49"/>
      <c r="E2670" s="52"/>
      <c r="F2670" s="52"/>
      <c r="G2670" s="52"/>
      <c r="H2670" s="52"/>
      <c r="I2670" s="52"/>
    </row>
    <row r="2671" spans="1:9" s="53" customFormat="1">
      <c r="A2671" s="49"/>
      <c r="B2671" s="50"/>
      <c r="C2671" s="51"/>
      <c r="D2671" s="49"/>
      <c r="E2671" s="52"/>
      <c r="F2671" s="52"/>
      <c r="G2671" s="52"/>
      <c r="H2671" s="52"/>
      <c r="I2671" s="52"/>
    </row>
    <row r="2672" spans="1:9" s="53" customFormat="1">
      <c r="A2672" s="49"/>
      <c r="B2672" s="50"/>
      <c r="C2672" s="51"/>
      <c r="D2672" s="49"/>
      <c r="E2672" s="52"/>
      <c r="F2672" s="52"/>
      <c r="G2672" s="52"/>
      <c r="H2672" s="52"/>
      <c r="I2672" s="52"/>
    </row>
    <row r="2673" spans="1:9" s="53" customFormat="1">
      <c r="A2673" s="49"/>
      <c r="B2673" s="50"/>
      <c r="C2673" s="51"/>
      <c r="D2673" s="49"/>
      <c r="E2673" s="52"/>
      <c r="F2673" s="52"/>
      <c r="G2673" s="52"/>
      <c r="H2673" s="52"/>
      <c r="I2673" s="52"/>
    </row>
    <row r="2674" spans="1:9" s="53" customFormat="1">
      <c r="A2674" s="49"/>
      <c r="B2674" s="50"/>
      <c r="C2674" s="51"/>
      <c r="D2674" s="49"/>
      <c r="E2674" s="52"/>
      <c r="F2674" s="52"/>
      <c r="G2674" s="52"/>
      <c r="H2674" s="52"/>
      <c r="I2674" s="52"/>
    </row>
    <row r="2675" spans="1:9" s="53" customFormat="1">
      <c r="A2675" s="49"/>
      <c r="B2675" s="50"/>
      <c r="C2675" s="51"/>
      <c r="D2675" s="49"/>
      <c r="E2675" s="52"/>
      <c r="F2675" s="52"/>
      <c r="G2675" s="52"/>
      <c r="H2675" s="52"/>
      <c r="I2675" s="52"/>
    </row>
    <row r="2676" spans="1:9" s="53" customFormat="1">
      <c r="A2676" s="49"/>
      <c r="B2676" s="50"/>
      <c r="C2676" s="51"/>
      <c r="D2676" s="49"/>
      <c r="E2676" s="52"/>
      <c r="F2676" s="52"/>
      <c r="G2676" s="52"/>
      <c r="H2676" s="52"/>
      <c r="I2676" s="52"/>
    </row>
    <row r="2677" spans="1:9" s="53" customFormat="1">
      <c r="A2677" s="49"/>
      <c r="B2677" s="50"/>
      <c r="C2677" s="51"/>
      <c r="D2677" s="49"/>
      <c r="E2677" s="52"/>
      <c r="F2677" s="52"/>
      <c r="G2677" s="52"/>
      <c r="H2677" s="52"/>
      <c r="I2677" s="52"/>
    </row>
    <row r="2678" spans="1:9" s="53" customFormat="1">
      <c r="A2678" s="49"/>
      <c r="B2678" s="50"/>
      <c r="C2678" s="51"/>
      <c r="D2678" s="49"/>
      <c r="E2678" s="52"/>
      <c r="F2678" s="52"/>
      <c r="G2678" s="52"/>
      <c r="H2678" s="52"/>
      <c r="I2678" s="52"/>
    </row>
    <row r="2679" spans="1:9" s="53" customFormat="1">
      <c r="A2679" s="49"/>
      <c r="B2679" s="50"/>
      <c r="C2679" s="51"/>
      <c r="D2679" s="49"/>
      <c r="E2679" s="52"/>
      <c r="F2679" s="52"/>
      <c r="G2679" s="52"/>
      <c r="H2679" s="52"/>
      <c r="I2679" s="52"/>
    </row>
    <row r="2680" spans="1:9" s="53" customFormat="1">
      <c r="A2680" s="49"/>
      <c r="B2680" s="50"/>
      <c r="C2680" s="51"/>
      <c r="D2680" s="49"/>
      <c r="E2680" s="52"/>
      <c r="F2680" s="52"/>
      <c r="G2680" s="52"/>
      <c r="H2680" s="52"/>
      <c r="I2680" s="52"/>
    </row>
    <row r="2681" spans="1:9" s="53" customFormat="1">
      <c r="A2681" s="49"/>
      <c r="B2681" s="50"/>
      <c r="C2681" s="51"/>
      <c r="D2681" s="49"/>
      <c r="E2681" s="52"/>
      <c r="F2681" s="52"/>
      <c r="G2681" s="52"/>
      <c r="H2681" s="52"/>
      <c r="I2681" s="52"/>
    </row>
    <row r="2682" spans="1:9" s="53" customFormat="1">
      <c r="A2682" s="49"/>
      <c r="B2682" s="50"/>
      <c r="C2682" s="51"/>
      <c r="D2682" s="49"/>
      <c r="E2682" s="52"/>
      <c r="F2682" s="52"/>
      <c r="G2682" s="52"/>
      <c r="H2682" s="52"/>
      <c r="I2682" s="52"/>
    </row>
    <row r="2683" spans="1:9" s="53" customFormat="1">
      <c r="A2683" s="49"/>
      <c r="B2683" s="50"/>
      <c r="C2683" s="51"/>
      <c r="D2683" s="49"/>
      <c r="E2683" s="52"/>
      <c r="F2683" s="52"/>
      <c r="G2683" s="52"/>
      <c r="H2683" s="52"/>
      <c r="I2683" s="52"/>
    </row>
    <row r="2684" spans="1:9" s="53" customFormat="1">
      <c r="A2684" s="49"/>
      <c r="B2684" s="50"/>
      <c r="C2684" s="51"/>
      <c r="D2684" s="49"/>
      <c r="E2684" s="52"/>
      <c r="F2684" s="52"/>
      <c r="G2684" s="52"/>
      <c r="H2684" s="52"/>
      <c r="I2684" s="52"/>
    </row>
    <row r="2685" spans="1:9" s="53" customFormat="1">
      <c r="A2685" s="49"/>
      <c r="B2685" s="50"/>
      <c r="C2685" s="51"/>
      <c r="D2685" s="49"/>
      <c r="E2685" s="52"/>
      <c r="F2685" s="52"/>
      <c r="G2685" s="52"/>
      <c r="H2685" s="52"/>
      <c r="I2685" s="52"/>
    </row>
    <row r="2686" spans="1:9" s="53" customFormat="1">
      <c r="A2686" s="49"/>
      <c r="B2686" s="50"/>
      <c r="C2686" s="51"/>
      <c r="D2686" s="49"/>
      <c r="E2686" s="52"/>
      <c r="F2686" s="52"/>
      <c r="G2686" s="52"/>
      <c r="H2686" s="52"/>
      <c r="I2686" s="52"/>
    </row>
    <row r="2687" spans="1:9" s="53" customFormat="1">
      <c r="A2687" s="49"/>
      <c r="B2687" s="50"/>
      <c r="C2687" s="51"/>
      <c r="D2687" s="49"/>
      <c r="E2687" s="52"/>
      <c r="F2687" s="52"/>
      <c r="G2687" s="52"/>
      <c r="H2687" s="52"/>
      <c r="I2687" s="52"/>
    </row>
    <row r="2688" spans="1:9" s="53" customFormat="1">
      <c r="A2688" s="49"/>
      <c r="B2688" s="50"/>
      <c r="C2688" s="51"/>
      <c r="D2688" s="49"/>
      <c r="E2688" s="52"/>
      <c r="F2688" s="52"/>
      <c r="G2688" s="52"/>
      <c r="H2688" s="52"/>
      <c r="I2688" s="52"/>
    </row>
    <row r="2689" spans="1:9" s="53" customFormat="1">
      <c r="A2689" s="49"/>
      <c r="B2689" s="50"/>
      <c r="C2689" s="51"/>
      <c r="D2689" s="49"/>
      <c r="E2689" s="52"/>
      <c r="F2689" s="52"/>
      <c r="G2689" s="52"/>
      <c r="H2689" s="52"/>
      <c r="I2689" s="52"/>
    </row>
    <row r="2690" spans="1:9" s="53" customFormat="1">
      <c r="A2690" s="49"/>
      <c r="B2690" s="50"/>
      <c r="C2690" s="51"/>
      <c r="D2690" s="49"/>
      <c r="E2690" s="52"/>
      <c r="F2690" s="52"/>
      <c r="G2690" s="52"/>
      <c r="H2690" s="52"/>
      <c r="I2690" s="52"/>
    </row>
    <row r="2691" spans="1:9" s="53" customFormat="1">
      <c r="A2691" s="49"/>
      <c r="B2691" s="50"/>
      <c r="C2691" s="51"/>
      <c r="D2691" s="49"/>
      <c r="E2691" s="52"/>
      <c r="F2691" s="52"/>
      <c r="G2691" s="52"/>
      <c r="H2691" s="52"/>
      <c r="I2691" s="52"/>
    </row>
    <row r="2692" spans="1:9" s="53" customFormat="1">
      <c r="A2692" s="49"/>
      <c r="B2692" s="50"/>
      <c r="C2692" s="51"/>
      <c r="D2692" s="49"/>
      <c r="E2692" s="52"/>
      <c r="F2692" s="52"/>
      <c r="G2692" s="52"/>
      <c r="H2692" s="52"/>
      <c r="I2692" s="52"/>
    </row>
    <row r="2693" spans="1:9" s="53" customFormat="1">
      <c r="A2693" s="49"/>
      <c r="B2693" s="50"/>
      <c r="C2693" s="51"/>
      <c r="D2693" s="49"/>
      <c r="E2693" s="52"/>
      <c r="F2693" s="52"/>
      <c r="G2693" s="52"/>
      <c r="H2693" s="52"/>
      <c r="I2693" s="52"/>
    </row>
    <row r="2694" spans="1:9" s="53" customFormat="1">
      <c r="A2694" s="49"/>
      <c r="B2694" s="50"/>
      <c r="C2694" s="51"/>
      <c r="D2694" s="49"/>
      <c r="E2694" s="52"/>
      <c r="F2694" s="52"/>
      <c r="G2694" s="52"/>
      <c r="H2694" s="52"/>
      <c r="I2694" s="52"/>
    </row>
    <row r="2695" spans="1:9" s="53" customFormat="1">
      <c r="A2695" s="49"/>
      <c r="B2695" s="50"/>
      <c r="C2695" s="51"/>
      <c r="D2695" s="49"/>
      <c r="E2695" s="52"/>
      <c r="F2695" s="52"/>
      <c r="G2695" s="52"/>
      <c r="H2695" s="52"/>
      <c r="I2695" s="52"/>
    </row>
    <row r="2696" spans="1:9" s="53" customFormat="1">
      <c r="A2696" s="49"/>
      <c r="B2696" s="50"/>
      <c r="C2696" s="51"/>
      <c r="D2696" s="49"/>
      <c r="E2696" s="52"/>
      <c r="F2696" s="52"/>
      <c r="G2696" s="52"/>
      <c r="H2696" s="52"/>
      <c r="I2696" s="52"/>
    </row>
    <row r="2697" spans="1:9" s="53" customFormat="1">
      <c r="A2697" s="49"/>
      <c r="B2697" s="50"/>
      <c r="C2697" s="51"/>
      <c r="D2697" s="49"/>
      <c r="E2697" s="52"/>
      <c r="F2697" s="52"/>
      <c r="G2697" s="52"/>
      <c r="H2697" s="52"/>
      <c r="I2697" s="52"/>
    </row>
    <row r="2698" spans="1:9" s="53" customFormat="1">
      <c r="A2698" s="49"/>
      <c r="B2698" s="50"/>
      <c r="C2698" s="51"/>
      <c r="D2698" s="49"/>
      <c r="E2698" s="52"/>
      <c r="F2698" s="52"/>
      <c r="G2698" s="52"/>
      <c r="H2698" s="52"/>
      <c r="I2698" s="52"/>
    </row>
    <row r="2699" spans="1:9" s="53" customFormat="1">
      <c r="A2699" s="49"/>
      <c r="B2699" s="50"/>
      <c r="C2699" s="51"/>
      <c r="D2699" s="49"/>
      <c r="E2699" s="52"/>
      <c r="F2699" s="52"/>
      <c r="G2699" s="52"/>
      <c r="H2699" s="52"/>
      <c r="I2699" s="52"/>
    </row>
    <row r="2700" spans="1:9" s="53" customFormat="1">
      <c r="A2700" s="49"/>
      <c r="B2700" s="50"/>
      <c r="C2700" s="51"/>
      <c r="D2700" s="49"/>
      <c r="E2700" s="52"/>
      <c r="F2700" s="52"/>
      <c r="G2700" s="52"/>
      <c r="H2700" s="52"/>
      <c r="I2700" s="52"/>
    </row>
    <row r="2701" spans="1:9" s="53" customFormat="1">
      <c r="A2701" s="49"/>
      <c r="B2701" s="50"/>
      <c r="C2701" s="51"/>
      <c r="D2701" s="49"/>
      <c r="E2701" s="52"/>
      <c r="F2701" s="52"/>
      <c r="G2701" s="52"/>
      <c r="H2701" s="52"/>
      <c r="I2701" s="52"/>
    </row>
    <row r="2702" spans="1:9" s="53" customFormat="1">
      <c r="A2702" s="49"/>
      <c r="B2702" s="50"/>
      <c r="C2702" s="51"/>
      <c r="D2702" s="49"/>
      <c r="E2702" s="52"/>
      <c r="F2702" s="52"/>
      <c r="G2702" s="52"/>
      <c r="H2702" s="52"/>
      <c r="I2702" s="52"/>
    </row>
    <row r="2703" spans="1:9" s="53" customFormat="1">
      <c r="A2703" s="49"/>
      <c r="B2703" s="50"/>
      <c r="C2703" s="51"/>
      <c r="D2703" s="49"/>
      <c r="E2703" s="52"/>
      <c r="F2703" s="52"/>
      <c r="G2703" s="52"/>
      <c r="H2703" s="52"/>
      <c r="I2703" s="52"/>
    </row>
    <row r="2704" spans="1:9" s="53" customFormat="1">
      <c r="A2704" s="49"/>
      <c r="B2704" s="50"/>
      <c r="C2704" s="51"/>
      <c r="D2704" s="49"/>
      <c r="E2704" s="52"/>
      <c r="F2704" s="52"/>
      <c r="G2704" s="52"/>
      <c r="H2704" s="52"/>
      <c r="I2704" s="52"/>
    </row>
    <row r="2705" spans="1:9" s="53" customFormat="1">
      <c r="A2705" s="49"/>
      <c r="B2705" s="50"/>
      <c r="C2705" s="51"/>
      <c r="D2705" s="49"/>
      <c r="E2705" s="52"/>
      <c r="F2705" s="52"/>
      <c r="G2705" s="52"/>
      <c r="H2705" s="52"/>
      <c r="I2705" s="52"/>
    </row>
    <row r="2706" spans="1:9" s="53" customFormat="1">
      <c r="A2706" s="49"/>
      <c r="B2706" s="50"/>
      <c r="C2706" s="51"/>
      <c r="D2706" s="49"/>
      <c r="E2706" s="52"/>
      <c r="F2706" s="52"/>
      <c r="G2706" s="52"/>
      <c r="H2706" s="52"/>
      <c r="I2706" s="52"/>
    </row>
    <row r="2707" spans="1:9" s="53" customFormat="1">
      <c r="A2707" s="49"/>
      <c r="B2707" s="50"/>
      <c r="C2707" s="51"/>
      <c r="D2707" s="49"/>
      <c r="E2707" s="52"/>
      <c r="F2707" s="52"/>
      <c r="G2707" s="52"/>
      <c r="H2707" s="52"/>
      <c r="I2707" s="52"/>
    </row>
    <row r="2708" spans="1:9" s="53" customFormat="1">
      <c r="A2708" s="49"/>
      <c r="B2708" s="50"/>
      <c r="C2708" s="51"/>
      <c r="D2708" s="49"/>
      <c r="E2708" s="52"/>
      <c r="F2708" s="52"/>
      <c r="G2708" s="52"/>
      <c r="H2708" s="52"/>
      <c r="I2708" s="52"/>
    </row>
    <row r="2709" spans="1:9" s="53" customFormat="1">
      <c r="A2709" s="49"/>
      <c r="B2709" s="50"/>
      <c r="C2709" s="51"/>
      <c r="D2709" s="49"/>
      <c r="E2709" s="52"/>
      <c r="F2709" s="52"/>
      <c r="G2709" s="52"/>
      <c r="H2709" s="52"/>
      <c r="I2709" s="52"/>
    </row>
    <row r="2710" spans="1:9" s="53" customFormat="1">
      <c r="A2710" s="49"/>
      <c r="B2710" s="50"/>
      <c r="C2710" s="51"/>
      <c r="D2710" s="49"/>
      <c r="E2710" s="52"/>
      <c r="F2710" s="52"/>
      <c r="G2710" s="52"/>
      <c r="H2710" s="52"/>
      <c r="I2710" s="52"/>
    </row>
    <row r="2711" spans="1:9" s="53" customFormat="1">
      <c r="A2711" s="49"/>
      <c r="B2711" s="50"/>
      <c r="C2711" s="51"/>
      <c r="D2711" s="49"/>
      <c r="E2711" s="52"/>
      <c r="F2711" s="52"/>
      <c r="G2711" s="52"/>
      <c r="H2711" s="52"/>
      <c r="I2711" s="52"/>
    </row>
    <row r="2712" spans="1:9" s="53" customFormat="1">
      <c r="A2712" s="49"/>
      <c r="B2712" s="50"/>
      <c r="C2712" s="51"/>
      <c r="D2712" s="49"/>
      <c r="E2712" s="52"/>
      <c r="F2712" s="52"/>
      <c r="G2712" s="52"/>
      <c r="H2712" s="52"/>
      <c r="I2712" s="52"/>
    </row>
    <row r="2713" spans="1:9" s="53" customFormat="1">
      <c r="A2713" s="49"/>
      <c r="B2713" s="50"/>
      <c r="C2713" s="51"/>
      <c r="D2713" s="49"/>
      <c r="E2713" s="52"/>
      <c r="F2713" s="52"/>
      <c r="G2713" s="52"/>
      <c r="H2713" s="52"/>
      <c r="I2713" s="52"/>
    </row>
    <row r="2714" spans="1:9" s="53" customFormat="1">
      <c r="A2714" s="49"/>
      <c r="B2714" s="50"/>
      <c r="C2714" s="51"/>
      <c r="D2714" s="49"/>
      <c r="E2714" s="52"/>
      <c r="F2714" s="52"/>
      <c r="G2714" s="52"/>
      <c r="H2714" s="52"/>
      <c r="I2714" s="52"/>
    </row>
    <row r="2715" spans="1:9" s="53" customFormat="1">
      <c r="A2715" s="49"/>
      <c r="B2715" s="50"/>
      <c r="C2715" s="51"/>
      <c r="D2715" s="49"/>
      <c r="E2715" s="52"/>
      <c r="F2715" s="52"/>
      <c r="G2715" s="52"/>
      <c r="H2715" s="52"/>
      <c r="I2715" s="52"/>
    </row>
    <row r="2716" spans="1:9" s="53" customFormat="1">
      <c r="A2716" s="49"/>
      <c r="B2716" s="50"/>
      <c r="C2716" s="51"/>
      <c r="D2716" s="49"/>
      <c r="E2716" s="52"/>
      <c r="F2716" s="52"/>
      <c r="G2716" s="52"/>
      <c r="H2716" s="52"/>
      <c r="I2716" s="52"/>
    </row>
    <row r="2717" spans="1:9" s="53" customFormat="1">
      <c r="A2717" s="49"/>
      <c r="B2717" s="50"/>
      <c r="C2717" s="51"/>
      <c r="D2717" s="49"/>
      <c r="E2717" s="52"/>
      <c r="F2717" s="52"/>
      <c r="G2717" s="52"/>
      <c r="H2717" s="52"/>
      <c r="I2717" s="52"/>
    </row>
    <row r="2718" spans="1:9" s="53" customFormat="1">
      <c r="A2718" s="49"/>
      <c r="B2718" s="50"/>
      <c r="C2718" s="51"/>
      <c r="D2718" s="49"/>
      <c r="E2718" s="52"/>
      <c r="F2718" s="52"/>
      <c r="G2718" s="52"/>
      <c r="H2718" s="52"/>
      <c r="I2718" s="52"/>
    </row>
    <row r="2719" spans="1:9" s="53" customFormat="1">
      <c r="A2719" s="49"/>
      <c r="B2719" s="50"/>
      <c r="C2719" s="51"/>
      <c r="D2719" s="49"/>
      <c r="E2719" s="52"/>
      <c r="F2719" s="52"/>
      <c r="G2719" s="52"/>
      <c r="H2719" s="52"/>
      <c r="I2719" s="52"/>
    </row>
    <row r="2720" spans="1:9" s="53" customFormat="1">
      <c r="A2720" s="49"/>
      <c r="B2720" s="50"/>
      <c r="C2720" s="51"/>
      <c r="D2720" s="49"/>
      <c r="E2720" s="52"/>
      <c r="F2720" s="52"/>
      <c r="G2720" s="52"/>
      <c r="H2720" s="52"/>
      <c r="I2720" s="52"/>
    </row>
    <row r="2721" spans="1:9" s="53" customFormat="1">
      <c r="A2721" s="49"/>
      <c r="B2721" s="50"/>
      <c r="C2721" s="51"/>
      <c r="D2721" s="49"/>
      <c r="E2721" s="52"/>
      <c r="F2721" s="52"/>
      <c r="G2721" s="52"/>
      <c r="H2721" s="52"/>
      <c r="I2721" s="52"/>
    </row>
    <row r="2722" spans="1:9" s="53" customFormat="1">
      <c r="A2722" s="49"/>
      <c r="B2722" s="50"/>
      <c r="C2722" s="51"/>
      <c r="D2722" s="49"/>
      <c r="E2722" s="52"/>
      <c r="F2722" s="52"/>
      <c r="G2722" s="52"/>
      <c r="H2722" s="52"/>
      <c r="I2722" s="52"/>
    </row>
    <row r="2723" spans="1:9" s="53" customFormat="1">
      <c r="A2723" s="49"/>
      <c r="B2723" s="50"/>
      <c r="C2723" s="51"/>
      <c r="D2723" s="49"/>
      <c r="E2723" s="52"/>
      <c r="F2723" s="52"/>
      <c r="G2723" s="52"/>
      <c r="H2723" s="52"/>
      <c r="I2723" s="52"/>
    </row>
    <row r="2724" spans="1:9" s="53" customFormat="1">
      <c r="A2724" s="49"/>
      <c r="B2724" s="50"/>
      <c r="C2724" s="51"/>
      <c r="D2724" s="49"/>
      <c r="E2724" s="52"/>
      <c r="F2724" s="52"/>
      <c r="G2724" s="52"/>
      <c r="H2724" s="52"/>
      <c r="I2724" s="52"/>
    </row>
    <row r="2725" spans="1:9" s="53" customFormat="1">
      <c r="A2725" s="49"/>
      <c r="B2725" s="50"/>
      <c r="C2725" s="51"/>
      <c r="D2725" s="49"/>
      <c r="E2725" s="52"/>
      <c r="F2725" s="52"/>
      <c r="G2725" s="52"/>
      <c r="H2725" s="52"/>
      <c r="I2725" s="52"/>
    </row>
    <row r="2726" spans="1:9" s="53" customFormat="1">
      <c r="A2726" s="49"/>
      <c r="B2726" s="50"/>
      <c r="C2726" s="51"/>
      <c r="D2726" s="49"/>
      <c r="E2726" s="52"/>
      <c r="F2726" s="52"/>
      <c r="G2726" s="52"/>
      <c r="H2726" s="52"/>
      <c r="I2726" s="52"/>
    </row>
    <row r="2727" spans="1:9" s="53" customFormat="1">
      <c r="A2727" s="49"/>
      <c r="B2727" s="50"/>
      <c r="C2727" s="51"/>
      <c r="D2727" s="49"/>
      <c r="E2727" s="52"/>
      <c r="F2727" s="52"/>
      <c r="G2727" s="52"/>
      <c r="H2727" s="52"/>
      <c r="I2727" s="52"/>
    </row>
    <row r="2728" spans="1:9" s="53" customFormat="1">
      <c r="A2728" s="49"/>
      <c r="B2728" s="50"/>
      <c r="C2728" s="51"/>
      <c r="D2728" s="49"/>
      <c r="E2728" s="52"/>
      <c r="F2728" s="52"/>
      <c r="G2728" s="52"/>
      <c r="H2728" s="52"/>
      <c r="I2728" s="52"/>
    </row>
    <row r="2729" spans="1:9" s="53" customFormat="1">
      <c r="A2729" s="49"/>
      <c r="B2729" s="50"/>
      <c r="C2729" s="51"/>
      <c r="D2729" s="49"/>
      <c r="E2729" s="52"/>
      <c r="F2729" s="52"/>
      <c r="G2729" s="52"/>
      <c r="H2729" s="52"/>
      <c r="I2729" s="52"/>
    </row>
    <row r="2730" spans="1:9" s="53" customFormat="1">
      <c r="A2730" s="49"/>
      <c r="B2730" s="50"/>
      <c r="C2730" s="51"/>
      <c r="D2730" s="49"/>
      <c r="E2730" s="52"/>
      <c r="F2730" s="52"/>
      <c r="G2730" s="52"/>
      <c r="H2730" s="52"/>
      <c r="I2730" s="52"/>
    </row>
    <row r="2731" spans="1:9" s="53" customFormat="1">
      <c r="A2731" s="49"/>
      <c r="B2731" s="50"/>
      <c r="C2731" s="51"/>
      <c r="D2731" s="49"/>
      <c r="E2731" s="52"/>
      <c r="F2731" s="52"/>
      <c r="G2731" s="52"/>
      <c r="H2731" s="52"/>
      <c r="I2731" s="52"/>
    </row>
    <row r="2732" spans="1:9" s="53" customFormat="1">
      <c r="A2732" s="49"/>
      <c r="B2732" s="50"/>
      <c r="C2732" s="51"/>
      <c r="D2732" s="49"/>
      <c r="E2732" s="52"/>
      <c r="F2732" s="52"/>
      <c r="G2732" s="52"/>
      <c r="H2732" s="52"/>
      <c r="I2732" s="52"/>
    </row>
    <row r="2733" spans="1:9" s="53" customFormat="1">
      <c r="A2733" s="49"/>
      <c r="B2733" s="50"/>
      <c r="C2733" s="51"/>
      <c r="D2733" s="49"/>
      <c r="E2733" s="52"/>
      <c r="F2733" s="52"/>
      <c r="G2733" s="52"/>
      <c r="H2733" s="52"/>
      <c r="I2733" s="52"/>
    </row>
    <row r="2734" spans="1:9" s="53" customFormat="1">
      <c r="A2734" s="49"/>
      <c r="B2734" s="50"/>
      <c r="C2734" s="51"/>
      <c r="D2734" s="49"/>
      <c r="E2734" s="52"/>
      <c r="F2734" s="52"/>
      <c r="G2734" s="52"/>
      <c r="H2734" s="52"/>
      <c r="I2734" s="52"/>
    </row>
    <row r="2735" spans="1:9" s="53" customFormat="1">
      <c r="A2735" s="49"/>
      <c r="B2735" s="50"/>
      <c r="C2735" s="51"/>
      <c r="D2735" s="49"/>
      <c r="E2735" s="52"/>
      <c r="F2735" s="52"/>
      <c r="G2735" s="52"/>
      <c r="H2735" s="52"/>
      <c r="I2735" s="52"/>
    </row>
    <row r="2736" spans="1:9" s="53" customFormat="1">
      <c r="A2736" s="49"/>
      <c r="B2736" s="50"/>
      <c r="C2736" s="51"/>
      <c r="D2736" s="49"/>
      <c r="E2736" s="52"/>
      <c r="F2736" s="52"/>
      <c r="G2736" s="52"/>
      <c r="H2736" s="52"/>
      <c r="I2736" s="52"/>
    </row>
    <row r="2737" spans="1:9" s="53" customFormat="1">
      <c r="A2737" s="49"/>
      <c r="B2737" s="50"/>
      <c r="C2737" s="51"/>
      <c r="D2737" s="49"/>
      <c r="E2737" s="52"/>
      <c r="F2737" s="52"/>
      <c r="G2737" s="52"/>
      <c r="H2737" s="52"/>
      <c r="I2737" s="52"/>
    </row>
    <row r="2738" spans="1:9" s="53" customFormat="1">
      <c r="A2738" s="49"/>
      <c r="B2738" s="50"/>
      <c r="C2738" s="51"/>
      <c r="D2738" s="49"/>
      <c r="E2738" s="52"/>
      <c r="F2738" s="52"/>
      <c r="G2738" s="52"/>
      <c r="H2738" s="52"/>
      <c r="I2738" s="52"/>
    </row>
    <row r="2739" spans="1:9" s="53" customFormat="1">
      <c r="A2739" s="49"/>
      <c r="B2739" s="50"/>
      <c r="C2739" s="51"/>
      <c r="D2739" s="49"/>
      <c r="E2739" s="52"/>
      <c r="F2739" s="52"/>
      <c r="G2739" s="52"/>
      <c r="H2739" s="52"/>
      <c r="I2739" s="52"/>
    </row>
    <row r="2740" spans="1:9" s="53" customFormat="1">
      <c r="A2740" s="49"/>
      <c r="B2740" s="50"/>
      <c r="C2740" s="51"/>
      <c r="D2740" s="49"/>
      <c r="E2740" s="52"/>
      <c r="F2740" s="52"/>
      <c r="G2740" s="52"/>
      <c r="H2740" s="52"/>
      <c r="I2740" s="52"/>
    </row>
    <row r="2741" spans="1:9" s="53" customFormat="1">
      <c r="A2741" s="49"/>
      <c r="B2741" s="50"/>
      <c r="C2741" s="51"/>
      <c r="D2741" s="49"/>
      <c r="E2741" s="52"/>
      <c r="F2741" s="52"/>
      <c r="G2741" s="52"/>
      <c r="H2741" s="52"/>
      <c r="I2741" s="52"/>
    </row>
    <row r="2742" spans="1:9" s="53" customFormat="1">
      <c r="A2742" s="49"/>
      <c r="B2742" s="50"/>
      <c r="C2742" s="51"/>
      <c r="D2742" s="49"/>
      <c r="E2742" s="52"/>
      <c r="F2742" s="52"/>
      <c r="G2742" s="52"/>
      <c r="H2742" s="52"/>
      <c r="I2742" s="52"/>
    </row>
    <row r="2743" spans="1:9" s="53" customFormat="1">
      <c r="A2743" s="49"/>
      <c r="B2743" s="50"/>
      <c r="C2743" s="51"/>
      <c r="D2743" s="49"/>
      <c r="E2743" s="52"/>
      <c r="F2743" s="52"/>
      <c r="G2743" s="52"/>
      <c r="H2743" s="52"/>
      <c r="I2743" s="52"/>
    </row>
    <row r="2744" spans="1:9" s="53" customFormat="1">
      <c r="A2744" s="49"/>
      <c r="B2744" s="50"/>
      <c r="C2744" s="51"/>
      <c r="D2744" s="49"/>
      <c r="E2744" s="52"/>
      <c r="F2744" s="52"/>
      <c r="G2744" s="52"/>
      <c r="H2744" s="52"/>
      <c r="I2744" s="52"/>
    </row>
    <row r="2745" spans="1:9" s="53" customFormat="1">
      <c r="A2745" s="49"/>
      <c r="B2745" s="50"/>
      <c r="C2745" s="51"/>
      <c r="D2745" s="49"/>
      <c r="E2745" s="52"/>
      <c r="F2745" s="52"/>
      <c r="G2745" s="52"/>
      <c r="H2745" s="52"/>
      <c r="I2745" s="52"/>
    </row>
    <row r="2746" spans="1:9" s="53" customFormat="1">
      <c r="A2746" s="49"/>
      <c r="B2746" s="50"/>
      <c r="C2746" s="51"/>
      <c r="D2746" s="49"/>
      <c r="E2746" s="52"/>
      <c r="F2746" s="52"/>
      <c r="G2746" s="52"/>
      <c r="H2746" s="52"/>
      <c r="I2746" s="52"/>
    </row>
    <row r="2747" spans="1:9" s="53" customFormat="1">
      <c r="A2747" s="49"/>
      <c r="B2747" s="50"/>
      <c r="C2747" s="51"/>
      <c r="D2747" s="49"/>
      <c r="E2747" s="52"/>
      <c r="F2747" s="52"/>
      <c r="G2747" s="52"/>
      <c r="H2747" s="52"/>
      <c r="I2747" s="52"/>
    </row>
    <row r="2748" spans="1:9" s="53" customFormat="1">
      <c r="A2748" s="49"/>
      <c r="B2748" s="50"/>
      <c r="C2748" s="51"/>
      <c r="D2748" s="49"/>
      <c r="E2748" s="52"/>
      <c r="F2748" s="52"/>
      <c r="G2748" s="52"/>
      <c r="H2748" s="52"/>
      <c r="I2748" s="52"/>
    </row>
    <row r="2749" spans="1:9" s="53" customFormat="1">
      <c r="A2749" s="49"/>
      <c r="B2749" s="50"/>
      <c r="C2749" s="51"/>
      <c r="D2749" s="49"/>
      <c r="E2749" s="52"/>
      <c r="F2749" s="52"/>
      <c r="G2749" s="52"/>
      <c r="H2749" s="52"/>
      <c r="I2749" s="52"/>
    </row>
    <row r="2750" spans="1:9" s="53" customFormat="1">
      <c r="A2750" s="49"/>
      <c r="B2750" s="50"/>
      <c r="C2750" s="51"/>
      <c r="D2750" s="49"/>
      <c r="E2750" s="52"/>
      <c r="F2750" s="52"/>
      <c r="G2750" s="52"/>
      <c r="H2750" s="52"/>
      <c r="I2750" s="52"/>
    </row>
    <row r="2751" spans="1:9" s="53" customFormat="1">
      <c r="A2751" s="49"/>
      <c r="B2751" s="50"/>
      <c r="C2751" s="51"/>
      <c r="D2751" s="49"/>
      <c r="E2751" s="52"/>
      <c r="F2751" s="52"/>
      <c r="G2751" s="52"/>
      <c r="H2751" s="52"/>
      <c r="I2751" s="52"/>
    </row>
    <row r="2752" spans="1:9" s="53" customFormat="1">
      <c r="A2752" s="49"/>
      <c r="B2752" s="50"/>
      <c r="C2752" s="51"/>
      <c r="D2752" s="49"/>
      <c r="E2752" s="52"/>
      <c r="F2752" s="52"/>
      <c r="G2752" s="52"/>
      <c r="H2752" s="52"/>
      <c r="I2752" s="52"/>
    </row>
    <row r="2753" spans="1:9" s="53" customFormat="1">
      <c r="A2753" s="49"/>
      <c r="B2753" s="50"/>
      <c r="C2753" s="51"/>
      <c r="D2753" s="49"/>
      <c r="E2753" s="52"/>
      <c r="F2753" s="52"/>
      <c r="G2753" s="52"/>
      <c r="H2753" s="52"/>
      <c r="I2753" s="52"/>
    </row>
    <row r="2754" spans="1:9" s="53" customFormat="1">
      <c r="A2754" s="49"/>
      <c r="B2754" s="50"/>
      <c r="C2754" s="51"/>
      <c r="D2754" s="49"/>
      <c r="E2754" s="52"/>
      <c r="F2754" s="52"/>
      <c r="G2754" s="52"/>
      <c r="H2754" s="52"/>
      <c r="I2754" s="52"/>
    </row>
    <row r="2755" spans="1:9" s="53" customFormat="1">
      <c r="A2755" s="49"/>
      <c r="B2755" s="50"/>
      <c r="C2755" s="51"/>
      <c r="D2755" s="49"/>
      <c r="E2755" s="52"/>
      <c r="F2755" s="52"/>
      <c r="G2755" s="52"/>
      <c r="H2755" s="52"/>
      <c r="I2755" s="52"/>
    </row>
    <row r="2756" spans="1:9" s="53" customFormat="1">
      <c r="A2756" s="49"/>
      <c r="B2756" s="50"/>
      <c r="C2756" s="51"/>
      <c r="D2756" s="49"/>
      <c r="E2756" s="52"/>
      <c r="F2756" s="52"/>
      <c r="G2756" s="52"/>
      <c r="H2756" s="52"/>
      <c r="I2756" s="52"/>
    </row>
    <row r="2757" spans="1:9" s="53" customFormat="1">
      <c r="A2757" s="49"/>
      <c r="B2757" s="50"/>
      <c r="C2757" s="51"/>
      <c r="D2757" s="49"/>
      <c r="E2757" s="52"/>
      <c r="F2757" s="52"/>
      <c r="G2757" s="52"/>
      <c r="H2757" s="52"/>
      <c r="I2757" s="52"/>
    </row>
    <row r="2758" spans="1:9" s="53" customFormat="1">
      <c r="A2758" s="49"/>
      <c r="B2758" s="50"/>
      <c r="C2758" s="51"/>
      <c r="D2758" s="49"/>
      <c r="E2758" s="52"/>
      <c r="F2758" s="52"/>
      <c r="G2758" s="52"/>
      <c r="H2758" s="52"/>
      <c r="I2758" s="52"/>
    </row>
    <row r="2759" spans="1:9" s="53" customFormat="1">
      <c r="A2759" s="49"/>
      <c r="B2759" s="50"/>
      <c r="C2759" s="51"/>
      <c r="D2759" s="49"/>
      <c r="E2759" s="52"/>
      <c r="F2759" s="52"/>
      <c r="G2759" s="52"/>
      <c r="H2759" s="52"/>
      <c r="I2759" s="52"/>
    </row>
    <row r="2760" spans="1:9" s="53" customFormat="1">
      <c r="A2760" s="49"/>
      <c r="B2760" s="50"/>
      <c r="C2760" s="51"/>
      <c r="D2760" s="49"/>
      <c r="E2760" s="52"/>
      <c r="F2760" s="52"/>
      <c r="G2760" s="52"/>
      <c r="H2760" s="52"/>
      <c r="I2760" s="52"/>
    </row>
    <row r="2761" spans="1:9" s="53" customFormat="1">
      <c r="A2761" s="49"/>
      <c r="B2761" s="50"/>
      <c r="C2761" s="51"/>
      <c r="D2761" s="49"/>
      <c r="E2761" s="52"/>
      <c r="F2761" s="52"/>
      <c r="G2761" s="52"/>
      <c r="H2761" s="52"/>
      <c r="I2761" s="52"/>
    </row>
    <row r="2762" spans="1:9" s="53" customFormat="1">
      <c r="A2762" s="49"/>
      <c r="B2762" s="50"/>
      <c r="C2762" s="51"/>
      <c r="D2762" s="49"/>
      <c r="E2762" s="52"/>
      <c r="F2762" s="52"/>
      <c r="G2762" s="52"/>
      <c r="H2762" s="52"/>
      <c r="I2762" s="52"/>
    </row>
    <row r="2763" spans="1:9" s="53" customFormat="1">
      <c r="A2763" s="49"/>
      <c r="B2763" s="50"/>
      <c r="C2763" s="51"/>
      <c r="D2763" s="49"/>
      <c r="E2763" s="52"/>
      <c r="F2763" s="52"/>
      <c r="G2763" s="52"/>
      <c r="H2763" s="52"/>
      <c r="I2763" s="52"/>
    </row>
    <row r="2764" spans="1:9" s="53" customFormat="1">
      <c r="A2764" s="49"/>
      <c r="B2764" s="50"/>
      <c r="C2764" s="51"/>
      <c r="D2764" s="49"/>
      <c r="E2764" s="52"/>
      <c r="F2764" s="52"/>
      <c r="G2764" s="52"/>
      <c r="H2764" s="52"/>
      <c r="I2764" s="52"/>
    </row>
    <row r="2765" spans="1:9" s="53" customFormat="1">
      <c r="A2765" s="49"/>
      <c r="B2765" s="50"/>
      <c r="C2765" s="51"/>
      <c r="D2765" s="49"/>
      <c r="E2765" s="52"/>
      <c r="F2765" s="52"/>
      <c r="G2765" s="52"/>
      <c r="H2765" s="52"/>
      <c r="I2765" s="52"/>
    </row>
    <row r="2766" spans="1:9" s="53" customFormat="1">
      <c r="A2766" s="49"/>
      <c r="B2766" s="50"/>
      <c r="C2766" s="51"/>
      <c r="D2766" s="49"/>
      <c r="E2766" s="52"/>
      <c r="F2766" s="52"/>
      <c r="G2766" s="52"/>
      <c r="H2766" s="52"/>
      <c r="I2766" s="52"/>
    </row>
    <row r="2767" spans="1:9" s="53" customFormat="1">
      <c r="A2767" s="49"/>
      <c r="B2767" s="50"/>
      <c r="C2767" s="51"/>
      <c r="D2767" s="49"/>
      <c r="E2767" s="52"/>
      <c r="F2767" s="52"/>
      <c r="G2767" s="52"/>
      <c r="H2767" s="52"/>
      <c r="I2767" s="52"/>
    </row>
    <row r="2768" spans="1:9" s="53" customFormat="1">
      <c r="A2768" s="49"/>
      <c r="B2768" s="50"/>
      <c r="C2768" s="51"/>
      <c r="D2768" s="49"/>
      <c r="E2768" s="52"/>
      <c r="F2768" s="52"/>
      <c r="G2768" s="52"/>
      <c r="H2768" s="52"/>
      <c r="I2768" s="52"/>
    </row>
    <row r="2769" spans="1:9" s="53" customFormat="1">
      <c r="A2769" s="49"/>
      <c r="B2769" s="50"/>
      <c r="C2769" s="51"/>
      <c r="D2769" s="49"/>
      <c r="E2769" s="52"/>
      <c r="F2769" s="52"/>
      <c r="G2769" s="52"/>
      <c r="H2769" s="52"/>
      <c r="I2769" s="52"/>
    </row>
    <row r="2770" spans="1:9" s="53" customFormat="1">
      <c r="A2770" s="49"/>
      <c r="B2770" s="50"/>
      <c r="C2770" s="51"/>
      <c r="D2770" s="49"/>
      <c r="E2770" s="52"/>
      <c r="F2770" s="52"/>
      <c r="G2770" s="52"/>
      <c r="H2770" s="52"/>
      <c r="I2770" s="52"/>
    </row>
    <row r="2771" spans="1:9" s="53" customFormat="1">
      <c r="A2771" s="49"/>
      <c r="B2771" s="50"/>
      <c r="C2771" s="51"/>
      <c r="D2771" s="49"/>
      <c r="E2771" s="52"/>
      <c r="F2771" s="52"/>
      <c r="G2771" s="52"/>
      <c r="H2771" s="52"/>
      <c r="I2771" s="52"/>
    </row>
    <row r="2772" spans="1:9" s="53" customFormat="1">
      <c r="A2772" s="49"/>
      <c r="B2772" s="50"/>
      <c r="C2772" s="51"/>
      <c r="D2772" s="49"/>
      <c r="E2772" s="52"/>
      <c r="F2772" s="52"/>
      <c r="G2772" s="52"/>
      <c r="H2772" s="52"/>
      <c r="I2772" s="52"/>
    </row>
    <row r="2773" spans="1:9" s="53" customFormat="1">
      <c r="A2773" s="49"/>
      <c r="B2773" s="50"/>
      <c r="C2773" s="51"/>
      <c r="D2773" s="49"/>
      <c r="E2773" s="52"/>
      <c r="F2773" s="52"/>
      <c r="G2773" s="52"/>
      <c r="H2773" s="52"/>
      <c r="I2773" s="52"/>
    </row>
    <row r="2774" spans="1:9" s="53" customFormat="1">
      <c r="A2774" s="49"/>
      <c r="B2774" s="50"/>
      <c r="C2774" s="51"/>
      <c r="D2774" s="49"/>
      <c r="E2774" s="52"/>
      <c r="F2774" s="52"/>
      <c r="G2774" s="52"/>
      <c r="H2774" s="52"/>
      <c r="I2774" s="52"/>
    </row>
    <row r="2775" spans="1:9" s="53" customFormat="1">
      <c r="A2775" s="49"/>
      <c r="B2775" s="50"/>
      <c r="C2775" s="51"/>
      <c r="D2775" s="49"/>
      <c r="E2775" s="52"/>
      <c r="F2775" s="52"/>
      <c r="G2775" s="52"/>
      <c r="H2775" s="52"/>
      <c r="I2775" s="52"/>
    </row>
    <row r="2776" spans="1:9" s="53" customFormat="1">
      <c r="A2776" s="49"/>
      <c r="B2776" s="50"/>
      <c r="C2776" s="51"/>
      <c r="D2776" s="49"/>
      <c r="E2776" s="52"/>
      <c r="F2776" s="52"/>
      <c r="G2776" s="52"/>
      <c r="H2776" s="52"/>
      <c r="I2776" s="52"/>
    </row>
    <row r="2777" spans="1:9" s="53" customFormat="1">
      <c r="A2777" s="49"/>
      <c r="B2777" s="50"/>
      <c r="C2777" s="51"/>
      <c r="D2777" s="49"/>
      <c r="E2777" s="52"/>
      <c r="F2777" s="52"/>
      <c r="G2777" s="52"/>
      <c r="H2777" s="52"/>
      <c r="I2777" s="52"/>
    </row>
    <row r="2778" spans="1:9" s="53" customFormat="1">
      <c r="A2778" s="49"/>
      <c r="B2778" s="50"/>
      <c r="C2778" s="51"/>
      <c r="D2778" s="49"/>
      <c r="E2778" s="52"/>
      <c r="F2778" s="52"/>
      <c r="G2778" s="52"/>
      <c r="H2778" s="52"/>
      <c r="I2778" s="52"/>
    </row>
    <row r="2779" spans="1:9" s="53" customFormat="1">
      <c r="A2779" s="49"/>
      <c r="B2779" s="50"/>
      <c r="C2779" s="51"/>
      <c r="D2779" s="49"/>
      <c r="E2779" s="52"/>
      <c r="F2779" s="52"/>
      <c r="G2779" s="52"/>
      <c r="H2779" s="52"/>
      <c r="I2779" s="52"/>
    </row>
    <row r="2780" spans="1:9" s="53" customFormat="1">
      <c r="A2780" s="49"/>
      <c r="B2780" s="50"/>
      <c r="C2780" s="51"/>
      <c r="D2780" s="49"/>
      <c r="E2780" s="52"/>
      <c r="F2780" s="52"/>
      <c r="G2780" s="52"/>
      <c r="H2780" s="52"/>
      <c r="I2780" s="52"/>
    </row>
    <row r="2781" spans="1:9" s="53" customFormat="1">
      <c r="A2781" s="49"/>
      <c r="B2781" s="50"/>
      <c r="C2781" s="51"/>
      <c r="D2781" s="49"/>
      <c r="E2781" s="52"/>
      <c r="F2781" s="52"/>
      <c r="G2781" s="52"/>
      <c r="H2781" s="52"/>
      <c r="I2781" s="52"/>
    </row>
    <row r="2782" spans="1:9" s="53" customFormat="1">
      <c r="A2782" s="49"/>
      <c r="B2782" s="50"/>
      <c r="C2782" s="51"/>
      <c r="D2782" s="49"/>
      <c r="E2782" s="52"/>
      <c r="F2782" s="52"/>
      <c r="G2782" s="52"/>
      <c r="H2782" s="52"/>
      <c r="I2782" s="52"/>
    </row>
    <row r="2783" spans="1:9" s="53" customFormat="1">
      <c r="A2783" s="49"/>
      <c r="B2783" s="50"/>
      <c r="C2783" s="51"/>
      <c r="D2783" s="49"/>
      <c r="E2783" s="52"/>
      <c r="F2783" s="52"/>
      <c r="G2783" s="52"/>
      <c r="H2783" s="52"/>
      <c r="I2783" s="52"/>
    </row>
    <row r="2784" spans="1:9" s="53" customFormat="1">
      <c r="A2784" s="49"/>
      <c r="B2784" s="50"/>
      <c r="C2784" s="51"/>
      <c r="D2784" s="49"/>
      <c r="E2784" s="52"/>
      <c r="F2784" s="52"/>
      <c r="G2784" s="52"/>
      <c r="H2784" s="52"/>
      <c r="I2784" s="52"/>
    </row>
    <row r="2785" spans="1:9" s="53" customFormat="1">
      <c r="A2785" s="49"/>
      <c r="B2785" s="50"/>
      <c r="C2785" s="51"/>
      <c r="D2785" s="49"/>
      <c r="E2785" s="52"/>
      <c r="F2785" s="52"/>
      <c r="G2785" s="52"/>
      <c r="H2785" s="52"/>
      <c r="I2785" s="52"/>
    </row>
    <row r="2786" spans="1:9" s="53" customFormat="1">
      <c r="A2786" s="49"/>
      <c r="B2786" s="50"/>
      <c r="C2786" s="51"/>
      <c r="D2786" s="49"/>
      <c r="E2786" s="52"/>
      <c r="F2786" s="52"/>
      <c r="G2786" s="52"/>
      <c r="H2786" s="52"/>
      <c r="I2786" s="52"/>
    </row>
    <row r="2787" spans="1:9" s="53" customFormat="1">
      <c r="A2787" s="49"/>
      <c r="B2787" s="50"/>
      <c r="C2787" s="51"/>
      <c r="D2787" s="49"/>
      <c r="E2787" s="52"/>
      <c r="F2787" s="52"/>
      <c r="G2787" s="52"/>
      <c r="H2787" s="52"/>
      <c r="I2787" s="52"/>
    </row>
    <row r="2788" spans="1:9" s="53" customFormat="1">
      <c r="A2788" s="49"/>
      <c r="B2788" s="50"/>
      <c r="C2788" s="51"/>
      <c r="D2788" s="49"/>
      <c r="E2788" s="52"/>
      <c r="F2788" s="52"/>
      <c r="G2788" s="52"/>
      <c r="H2788" s="52"/>
      <c r="I2788" s="52"/>
    </row>
    <row r="2789" spans="1:9" s="53" customFormat="1">
      <c r="A2789" s="49"/>
      <c r="B2789" s="50"/>
      <c r="C2789" s="51"/>
      <c r="D2789" s="49"/>
      <c r="E2789" s="52"/>
      <c r="F2789" s="52"/>
      <c r="G2789" s="52"/>
      <c r="H2789" s="52"/>
      <c r="I2789" s="52"/>
    </row>
    <row r="2790" spans="1:9" s="53" customFormat="1">
      <c r="A2790" s="49"/>
      <c r="B2790" s="50"/>
      <c r="C2790" s="51"/>
      <c r="D2790" s="49"/>
      <c r="E2790" s="52"/>
      <c r="F2790" s="52"/>
      <c r="G2790" s="52"/>
      <c r="H2790" s="52"/>
      <c r="I2790" s="52"/>
    </row>
    <row r="2791" spans="1:9" s="53" customFormat="1">
      <c r="A2791" s="49"/>
      <c r="B2791" s="50"/>
      <c r="C2791" s="51"/>
      <c r="D2791" s="49"/>
      <c r="E2791" s="52"/>
      <c r="F2791" s="52"/>
      <c r="G2791" s="52"/>
      <c r="H2791" s="52"/>
      <c r="I2791" s="52"/>
    </row>
    <row r="2792" spans="1:9" s="53" customFormat="1">
      <c r="A2792" s="49"/>
      <c r="B2792" s="50"/>
      <c r="C2792" s="51"/>
      <c r="D2792" s="49"/>
      <c r="E2792" s="52"/>
      <c r="F2792" s="52"/>
      <c r="G2792" s="52"/>
      <c r="H2792" s="52"/>
      <c r="I2792" s="52"/>
    </row>
    <row r="2793" spans="1:9" s="53" customFormat="1">
      <c r="A2793" s="49"/>
      <c r="B2793" s="50"/>
      <c r="C2793" s="51"/>
      <c r="D2793" s="49"/>
      <c r="E2793" s="52"/>
      <c r="F2793" s="52"/>
      <c r="G2793" s="52"/>
      <c r="H2793" s="52"/>
      <c r="I2793" s="52"/>
    </row>
    <row r="2794" spans="1:9" s="53" customFormat="1">
      <c r="A2794" s="49"/>
      <c r="B2794" s="50"/>
      <c r="C2794" s="51"/>
      <c r="D2794" s="49"/>
      <c r="E2794" s="52"/>
      <c r="F2794" s="52"/>
      <c r="G2794" s="52"/>
      <c r="H2794" s="52"/>
      <c r="I2794" s="52"/>
    </row>
    <row r="2795" spans="1:9" s="53" customFormat="1">
      <c r="A2795" s="49"/>
      <c r="B2795" s="50"/>
      <c r="C2795" s="51"/>
      <c r="D2795" s="49"/>
      <c r="E2795" s="52"/>
      <c r="F2795" s="52"/>
      <c r="G2795" s="52"/>
      <c r="H2795" s="52"/>
      <c r="I2795" s="52"/>
    </row>
    <row r="2796" spans="1:9" s="53" customFormat="1">
      <c r="A2796" s="49"/>
      <c r="B2796" s="50"/>
      <c r="C2796" s="51"/>
      <c r="D2796" s="49"/>
      <c r="E2796" s="52"/>
      <c r="F2796" s="52"/>
      <c r="G2796" s="52"/>
      <c r="H2796" s="52"/>
      <c r="I2796" s="52"/>
    </row>
    <row r="2797" spans="1:9" s="53" customFormat="1">
      <c r="A2797" s="49"/>
      <c r="B2797" s="50"/>
      <c r="C2797" s="51"/>
      <c r="D2797" s="49"/>
      <c r="E2797" s="52"/>
      <c r="F2797" s="52"/>
      <c r="G2797" s="52"/>
      <c r="H2797" s="52"/>
      <c r="I2797" s="52"/>
    </row>
    <row r="2798" spans="1:9" s="53" customFormat="1">
      <c r="A2798" s="49"/>
      <c r="B2798" s="50"/>
      <c r="C2798" s="51"/>
      <c r="D2798" s="49"/>
      <c r="E2798" s="52"/>
      <c r="F2798" s="52"/>
      <c r="G2798" s="52"/>
      <c r="H2798" s="52"/>
      <c r="I2798" s="52"/>
    </row>
    <row r="2799" spans="1:9" s="53" customFormat="1">
      <c r="A2799" s="49"/>
      <c r="B2799" s="50"/>
      <c r="C2799" s="51"/>
      <c r="D2799" s="49"/>
      <c r="E2799" s="52"/>
      <c r="F2799" s="52"/>
      <c r="G2799" s="52"/>
      <c r="H2799" s="52"/>
      <c r="I2799" s="52"/>
    </row>
    <row r="2800" spans="1:9" s="53" customFormat="1">
      <c r="A2800" s="49"/>
      <c r="B2800" s="50"/>
      <c r="C2800" s="51"/>
      <c r="D2800" s="49"/>
      <c r="E2800" s="52"/>
      <c r="F2800" s="52"/>
      <c r="G2800" s="52"/>
      <c r="H2800" s="52"/>
      <c r="I2800" s="52"/>
    </row>
    <row r="2801" spans="1:9" s="53" customFormat="1">
      <c r="A2801" s="49"/>
      <c r="B2801" s="50"/>
      <c r="C2801" s="51"/>
      <c r="D2801" s="49"/>
      <c r="E2801" s="52"/>
      <c r="F2801" s="52"/>
      <c r="G2801" s="52"/>
      <c r="H2801" s="52"/>
      <c r="I2801" s="52"/>
    </row>
    <row r="2802" spans="1:9" s="53" customFormat="1">
      <c r="A2802" s="49"/>
      <c r="B2802" s="50"/>
      <c r="C2802" s="51"/>
      <c r="D2802" s="49"/>
      <c r="E2802" s="52"/>
      <c r="F2802" s="52"/>
      <c r="G2802" s="52"/>
      <c r="H2802" s="52"/>
      <c r="I2802" s="52"/>
    </row>
    <row r="2803" spans="1:9" s="53" customFormat="1">
      <c r="A2803" s="49"/>
      <c r="B2803" s="50"/>
      <c r="C2803" s="51"/>
      <c r="D2803" s="49"/>
      <c r="E2803" s="52"/>
      <c r="F2803" s="52"/>
      <c r="G2803" s="52"/>
      <c r="H2803" s="52"/>
      <c r="I2803" s="52"/>
    </row>
    <row r="2804" spans="1:9" s="53" customFormat="1">
      <c r="A2804" s="49"/>
      <c r="B2804" s="50"/>
      <c r="C2804" s="51"/>
      <c r="D2804" s="49"/>
      <c r="E2804" s="52"/>
      <c r="F2804" s="52"/>
      <c r="G2804" s="52"/>
      <c r="H2804" s="52"/>
      <c r="I2804" s="52"/>
    </row>
    <row r="2805" spans="1:9" s="53" customFormat="1">
      <c r="A2805" s="49"/>
      <c r="B2805" s="50"/>
      <c r="C2805" s="51"/>
      <c r="D2805" s="49"/>
      <c r="E2805" s="52"/>
      <c r="F2805" s="52"/>
      <c r="G2805" s="52"/>
      <c r="H2805" s="52"/>
      <c r="I2805" s="52"/>
    </row>
    <row r="2806" spans="1:9" s="53" customFormat="1">
      <c r="A2806" s="49"/>
      <c r="B2806" s="50"/>
      <c r="C2806" s="51"/>
      <c r="D2806" s="49"/>
      <c r="E2806" s="52"/>
      <c r="F2806" s="52"/>
      <c r="G2806" s="52"/>
      <c r="H2806" s="52"/>
      <c r="I2806" s="52"/>
    </row>
    <row r="2807" spans="1:9" s="53" customFormat="1">
      <c r="A2807" s="49"/>
      <c r="B2807" s="50"/>
      <c r="C2807" s="51"/>
      <c r="D2807" s="49"/>
      <c r="E2807" s="52"/>
      <c r="F2807" s="52"/>
      <c r="G2807" s="52"/>
      <c r="H2807" s="52"/>
      <c r="I2807" s="52"/>
    </row>
    <row r="2808" spans="1:9" s="53" customFormat="1">
      <c r="A2808" s="49"/>
      <c r="B2808" s="50"/>
      <c r="C2808" s="51"/>
      <c r="D2808" s="49"/>
      <c r="E2808" s="52"/>
      <c r="F2808" s="52"/>
      <c r="G2808" s="52"/>
      <c r="H2808" s="52"/>
      <c r="I2808" s="52"/>
    </row>
    <row r="2809" spans="1:9" s="53" customFormat="1">
      <c r="A2809" s="49"/>
      <c r="B2809" s="50"/>
      <c r="C2809" s="51"/>
      <c r="D2809" s="49"/>
      <c r="E2809" s="52"/>
      <c r="F2809" s="52"/>
      <c r="G2809" s="52"/>
      <c r="H2809" s="52"/>
      <c r="I2809" s="52"/>
    </row>
    <row r="2810" spans="1:9" s="53" customFormat="1">
      <c r="A2810" s="49"/>
      <c r="B2810" s="50"/>
      <c r="C2810" s="51"/>
      <c r="D2810" s="49"/>
      <c r="E2810" s="52"/>
      <c r="F2810" s="52"/>
      <c r="G2810" s="52"/>
      <c r="H2810" s="52"/>
      <c r="I2810" s="52"/>
    </row>
    <row r="2811" spans="1:9" s="53" customFormat="1">
      <c r="A2811" s="49"/>
      <c r="B2811" s="50"/>
      <c r="C2811" s="51"/>
      <c r="D2811" s="49"/>
      <c r="E2811" s="52"/>
      <c r="F2811" s="52"/>
      <c r="G2811" s="52"/>
      <c r="H2811" s="52"/>
      <c r="I2811" s="52"/>
    </row>
    <row r="2812" spans="1:9" s="53" customFormat="1">
      <c r="A2812" s="49"/>
      <c r="B2812" s="50"/>
      <c r="C2812" s="51"/>
      <c r="D2812" s="49"/>
      <c r="E2812" s="52"/>
      <c r="F2812" s="52"/>
      <c r="G2812" s="52"/>
      <c r="H2812" s="52"/>
      <c r="I2812" s="52"/>
    </row>
    <row r="2813" spans="1:9" s="53" customFormat="1">
      <c r="A2813" s="49"/>
      <c r="B2813" s="50"/>
      <c r="C2813" s="51"/>
      <c r="D2813" s="49"/>
      <c r="E2813" s="52"/>
      <c r="F2813" s="52"/>
      <c r="G2813" s="52"/>
      <c r="H2813" s="52"/>
      <c r="I2813" s="52"/>
    </row>
    <row r="2814" spans="1:9" s="53" customFormat="1">
      <c r="A2814" s="49"/>
      <c r="B2814" s="50"/>
      <c r="C2814" s="51"/>
      <c r="D2814" s="49"/>
      <c r="E2814" s="52"/>
      <c r="F2814" s="52"/>
      <c r="G2814" s="52"/>
      <c r="H2814" s="52"/>
      <c r="I2814" s="52"/>
    </row>
    <row r="2815" spans="1:9" s="53" customFormat="1">
      <c r="A2815" s="49"/>
      <c r="B2815" s="50"/>
      <c r="C2815" s="51"/>
      <c r="D2815" s="49"/>
      <c r="E2815" s="52"/>
      <c r="F2815" s="52"/>
      <c r="G2815" s="52"/>
      <c r="H2815" s="52"/>
      <c r="I2815" s="52"/>
    </row>
    <row r="2816" spans="1:9" s="53" customFormat="1">
      <c r="A2816" s="49"/>
      <c r="B2816" s="50"/>
      <c r="C2816" s="51"/>
      <c r="D2816" s="49"/>
      <c r="E2816" s="52"/>
      <c r="F2816" s="52"/>
      <c r="G2816" s="52"/>
      <c r="H2816" s="52"/>
      <c r="I2816" s="52"/>
    </row>
    <row r="2817" spans="1:9" s="53" customFormat="1">
      <c r="A2817" s="49"/>
      <c r="B2817" s="50"/>
      <c r="C2817" s="51"/>
      <c r="D2817" s="49"/>
      <c r="E2817" s="52"/>
      <c r="F2817" s="52"/>
      <c r="G2817" s="52"/>
      <c r="H2817" s="52"/>
      <c r="I2817" s="52"/>
    </row>
    <row r="2818" spans="1:9" s="53" customFormat="1">
      <c r="A2818" s="49"/>
      <c r="B2818" s="50"/>
      <c r="C2818" s="51"/>
      <c r="D2818" s="49"/>
      <c r="E2818" s="52"/>
      <c r="F2818" s="52"/>
      <c r="G2818" s="52"/>
      <c r="H2818" s="52"/>
      <c r="I2818" s="52"/>
    </row>
    <row r="2819" spans="1:9" s="53" customFormat="1">
      <c r="A2819" s="49"/>
      <c r="B2819" s="50"/>
      <c r="C2819" s="51"/>
      <c r="D2819" s="49"/>
      <c r="E2819" s="52"/>
      <c r="F2819" s="52"/>
      <c r="G2819" s="52"/>
      <c r="H2819" s="52"/>
      <c r="I2819" s="52"/>
    </row>
    <row r="2820" spans="1:9" s="53" customFormat="1">
      <c r="A2820" s="49"/>
      <c r="B2820" s="50"/>
      <c r="C2820" s="51"/>
      <c r="D2820" s="49"/>
      <c r="E2820" s="52"/>
      <c r="F2820" s="52"/>
      <c r="G2820" s="52"/>
      <c r="H2820" s="52"/>
      <c r="I2820" s="52"/>
    </row>
    <row r="2821" spans="1:9" s="53" customFormat="1">
      <c r="A2821" s="49"/>
      <c r="B2821" s="50"/>
      <c r="C2821" s="51"/>
      <c r="D2821" s="49"/>
      <c r="E2821" s="52"/>
      <c r="F2821" s="52"/>
      <c r="G2821" s="52"/>
      <c r="H2821" s="52"/>
      <c r="I2821" s="52"/>
    </row>
    <row r="2822" spans="1:9" s="53" customFormat="1">
      <c r="A2822" s="49"/>
      <c r="B2822" s="50"/>
      <c r="C2822" s="51"/>
      <c r="D2822" s="49"/>
      <c r="E2822" s="52"/>
      <c r="F2822" s="52"/>
      <c r="G2822" s="52"/>
      <c r="H2822" s="52"/>
      <c r="I2822" s="52"/>
    </row>
    <row r="2823" spans="1:9" s="53" customFormat="1">
      <c r="A2823" s="49"/>
      <c r="B2823" s="50"/>
      <c r="C2823" s="51"/>
      <c r="D2823" s="49"/>
      <c r="E2823" s="52"/>
      <c r="F2823" s="52"/>
      <c r="G2823" s="52"/>
      <c r="H2823" s="52"/>
      <c r="I2823" s="52"/>
    </row>
    <row r="2824" spans="1:9" s="53" customFormat="1">
      <c r="A2824" s="49"/>
      <c r="B2824" s="50"/>
      <c r="C2824" s="51"/>
      <c r="D2824" s="49"/>
      <c r="E2824" s="52"/>
      <c r="F2824" s="52"/>
      <c r="G2824" s="52"/>
      <c r="H2824" s="52"/>
      <c r="I2824" s="52"/>
    </row>
    <row r="2825" spans="1:9" s="53" customFormat="1">
      <c r="A2825" s="49"/>
      <c r="B2825" s="50"/>
      <c r="C2825" s="51"/>
      <c r="D2825" s="49"/>
      <c r="E2825" s="52"/>
      <c r="F2825" s="52"/>
      <c r="G2825" s="52"/>
      <c r="H2825" s="52"/>
      <c r="I2825" s="52"/>
    </row>
    <row r="2826" spans="1:9" s="53" customFormat="1">
      <c r="A2826" s="49"/>
      <c r="B2826" s="50"/>
      <c r="C2826" s="51"/>
      <c r="D2826" s="49"/>
      <c r="E2826" s="52"/>
      <c r="F2826" s="52"/>
      <c r="G2826" s="52"/>
      <c r="H2826" s="52"/>
      <c r="I2826" s="52"/>
    </row>
    <row r="2827" spans="1:9" s="53" customFormat="1">
      <c r="A2827" s="49"/>
      <c r="B2827" s="50"/>
      <c r="C2827" s="51"/>
      <c r="D2827" s="49"/>
      <c r="E2827" s="52"/>
      <c r="F2827" s="52"/>
      <c r="G2827" s="52"/>
      <c r="H2827" s="52"/>
      <c r="I2827" s="52"/>
    </row>
    <row r="2828" spans="1:9" s="53" customFormat="1">
      <c r="A2828" s="49"/>
      <c r="B2828" s="50"/>
      <c r="C2828" s="51"/>
      <c r="D2828" s="49"/>
      <c r="E2828" s="52"/>
      <c r="F2828" s="52"/>
      <c r="G2828" s="52"/>
      <c r="H2828" s="52"/>
      <c r="I2828" s="52"/>
    </row>
    <row r="2829" spans="1:9" s="53" customFormat="1">
      <c r="A2829" s="49"/>
      <c r="B2829" s="50"/>
      <c r="C2829" s="51"/>
      <c r="D2829" s="49"/>
      <c r="E2829" s="52"/>
      <c r="F2829" s="52"/>
      <c r="G2829" s="52"/>
      <c r="H2829" s="52"/>
      <c r="I2829" s="52"/>
    </row>
    <row r="2830" spans="1:9" s="53" customFormat="1">
      <c r="A2830" s="49"/>
      <c r="B2830" s="50"/>
      <c r="C2830" s="51"/>
      <c r="D2830" s="49"/>
      <c r="E2830" s="52"/>
      <c r="F2830" s="52"/>
      <c r="G2830" s="52"/>
      <c r="H2830" s="52"/>
      <c r="I2830" s="52"/>
    </row>
    <row r="2831" spans="1:9" s="53" customFormat="1">
      <c r="A2831" s="49"/>
      <c r="B2831" s="50"/>
      <c r="C2831" s="51"/>
      <c r="D2831" s="49"/>
      <c r="E2831" s="52"/>
      <c r="F2831" s="52"/>
      <c r="G2831" s="52"/>
      <c r="H2831" s="52"/>
      <c r="I2831" s="52"/>
    </row>
    <row r="2832" spans="1:9" s="53" customFormat="1">
      <c r="A2832" s="49"/>
      <c r="B2832" s="50"/>
      <c r="C2832" s="51"/>
      <c r="D2832" s="49"/>
      <c r="E2832" s="52"/>
      <c r="F2832" s="52"/>
      <c r="G2832" s="52"/>
      <c r="H2832" s="52"/>
      <c r="I2832" s="52"/>
    </row>
    <row r="2833" spans="1:9" s="53" customFormat="1">
      <c r="A2833" s="49"/>
      <c r="B2833" s="50"/>
      <c r="C2833" s="51"/>
      <c r="D2833" s="49"/>
      <c r="E2833" s="52"/>
      <c r="F2833" s="52"/>
      <c r="G2833" s="52"/>
      <c r="H2833" s="52"/>
      <c r="I2833" s="52"/>
    </row>
    <row r="2834" spans="1:9" s="53" customFormat="1">
      <c r="A2834" s="49"/>
      <c r="B2834" s="50"/>
      <c r="C2834" s="51"/>
      <c r="D2834" s="49"/>
      <c r="E2834" s="52"/>
      <c r="F2834" s="52"/>
      <c r="G2834" s="52"/>
      <c r="H2834" s="52"/>
      <c r="I2834" s="52"/>
    </row>
    <row r="2835" spans="1:9" s="53" customFormat="1">
      <c r="A2835" s="49"/>
      <c r="B2835" s="50"/>
      <c r="C2835" s="51"/>
      <c r="D2835" s="49"/>
      <c r="E2835" s="52"/>
      <c r="F2835" s="52"/>
      <c r="G2835" s="52"/>
      <c r="H2835" s="52"/>
      <c r="I2835" s="52"/>
    </row>
    <row r="2836" spans="1:9" s="53" customFormat="1">
      <c r="A2836" s="49"/>
      <c r="B2836" s="50"/>
      <c r="C2836" s="51"/>
      <c r="D2836" s="49"/>
      <c r="E2836" s="52"/>
      <c r="F2836" s="52"/>
      <c r="G2836" s="52"/>
      <c r="H2836" s="52"/>
      <c r="I2836" s="52"/>
    </row>
    <row r="2837" spans="1:9" s="53" customFormat="1">
      <c r="A2837" s="49"/>
      <c r="B2837" s="50"/>
      <c r="C2837" s="51"/>
      <c r="D2837" s="49"/>
      <c r="E2837" s="52"/>
      <c r="F2837" s="52"/>
      <c r="G2837" s="52"/>
      <c r="H2837" s="52"/>
      <c r="I2837" s="52"/>
    </row>
    <row r="2838" spans="1:9" s="53" customFormat="1">
      <c r="A2838" s="49"/>
      <c r="B2838" s="50"/>
      <c r="C2838" s="51"/>
      <c r="D2838" s="49"/>
      <c r="E2838" s="52"/>
      <c r="F2838" s="52"/>
      <c r="G2838" s="52"/>
      <c r="H2838" s="52"/>
      <c r="I2838" s="52"/>
    </row>
    <row r="2839" spans="1:9" s="53" customFormat="1">
      <c r="A2839" s="49"/>
      <c r="B2839" s="50"/>
      <c r="C2839" s="51"/>
      <c r="D2839" s="49"/>
      <c r="E2839" s="52"/>
      <c r="F2839" s="52"/>
      <c r="G2839" s="52"/>
      <c r="H2839" s="52"/>
      <c r="I2839" s="52"/>
    </row>
    <row r="2840" spans="1:9" s="53" customFormat="1">
      <c r="A2840" s="49"/>
      <c r="B2840" s="50"/>
      <c r="C2840" s="51"/>
      <c r="D2840" s="49"/>
      <c r="E2840" s="52"/>
      <c r="F2840" s="52"/>
      <c r="G2840" s="52"/>
      <c r="H2840" s="52"/>
      <c r="I2840" s="52"/>
    </row>
    <row r="2841" spans="1:9" s="53" customFormat="1">
      <c r="A2841" s="49"/>
      <c r="B2841" s="50"/>
      <c r="C2841" s="51"/>
      <c r="D2841" s="49"/>
      <c r="E2841" s="52"/>
      <c r="F2841" s="52"/>
      <c r="G2841" s="52"/>
      <c r="H2841" s="52"/>
      <c r="I2841" s="52"/>
    </row>
    <row r="2842" spans="1:9" s="53" customFormat="1">
      <c r="A2842" s="49"/>
      <c r="B2842" s="50"/>
      <c r="C2842" s="51"/>
      <c r="D2842" s="49"/>
      <c r="E2842" s="52"/>
      <c r="F2842" s="52"/>
      <c r="G2842" s="52"/>
      <c r="H2842" s="52"/>
      <c r="I2842" s="52"/>
    </row>
    <row r="2843" spans="1:9" s="53" customFormat="1">
      <c r="A2843" s="49"/>
      <c r="B2843" s="50"/>
      <c r="C2843" s="51"/>
      <c r="D2843" s="49"/>
      <c r="E2843" s="52"/>
      <c r="F2843" s="52"/>
      <c r="G2843" s="52"/>
      <c r="H2843" s="52"/>
      <c r="I2843" s="52"/>
    </row>
    <row r="2844" spans="1:9" s="53" customFormat="1">
      <c r="A2844" s="49"/>
      <c r="B2844" s="50"/>
      <c r="C2844" s="51"/>
      <c r="D2844" s="49"/>
      <c r="E2844" s="52"/>
      <c r="F2844" s="52"/>
      <c r="G2844" s="52"/>
      <c r="H2844" s="52"/>
      <c r="I2844" s="52"/>
    </row>
    <row r="2845" spans="1:9" s="53" customFormat="1">
      <c r="A2845" s="49"/>
      <c r="B2845" s="50"/>
      <c r="C2845" s="51"/>
      <c r="D2845" s="49"/>
      <c r="E2845" s="52"/>
      <c r="F2845" s="52"/>
      <c r="G2845" s="52"/>
      <c r="H2845" s="52"/>
      <c r="I2845" s="52"/>
    </row>
    <row r="2846" spans="1:9" s="53" customFormat="1">
      <c r="A2846" s="49"/>
      <c r="B2846" s="50"/>
      <c r="C2846" s="51"/>
      <c r="D2846" s="49"/>
      <c r="E2846" s="52"/>
      <c r="F2846" s="52"/>
      <c r="G2846" s="52"/>
      <c r="H2846" s="52"/>
      <c r="I2846" s="52"/>
    </row>
    <row r="2847" spans="1:9" s="53" customFormat="1">
      <c r="A2847" s="49"/>
      <c r="B2847" s="50"/>
      <c r="C2847" s="51"/>
      <c r="D2847" s="49"/>
      <c r="E2847" s="52"/>
      <c r="F2847" s="52"/>
      <c r="G2847" s="52"/>
      <c r="H2847" s="52"/>
      <c r="I2847" s="52"/>
    </row>
    <row r="2848" spans="1:9" s="53" customFormat="1">
      <c r="A2848" s="49"/>
      <c r="B2848" s="50"/>
      <c r="C2848" s="51"/>
      <c r="D2848" s="49"/>
      <c r="E2848" s="52"/>
      <c r="F2848" s="52"/>
      <c r="G2848" s="52"/>
      <c r="H2848" s="52"/>
      <c r="I2848" s="52"/>
    </row>
    <row r="2849" spans="1:9" s="53" customFormat="1">
      <c r="A2849" s="49"/>
      <c r="B2849" s="50"/>
      <c r="C2849" s="51"/>
      <c r="D2849" s="49"/>
      <c r="E2849" s="52"/>
      <c r="F2849" s="52"/>
      <c r="G2849" s="52"/>
      <c r="H2849" s="52"/>
      <c r="I2849" s="52"/>
    </row>
    <row r="2850" spans="1:9" s="53" customFormat="1">
      <c r="A2850" s="49"/>
      <c r="B2850" s="50"/>
      <c r="C2850" s="51"/>
      <c r="D2850" s="49"/>
      <c r="E2850" s="52"/>
      <c r="F2850" s="52"/>
      <c r="G2850" s="52"/>
      <c r="H2850" s="52"/>
      <c r="I2850" s="52"/>
    </row>
    <row r="2851" spans="1:9" s="53" customFormat="1">
      <c r="A2851" s="49"/>
      <c r="B2851" s="50"/>
      <c r="C2851" s="51"/>
      <c r="D2851" s="49"/>
      <c r="E2851" s="52"/>
      <c r="F2851" s="52"/>
      <c r="G2851" s="52"/>
      <c r="H2851" s="52"/>
      <c r="I2851" s="52"/>
    </row>
    <row r="2852" spans="1:9" s="53" customFormat="1">
      <c r="A2852" s="49"/>
      <c r="B2852" s="50"/>
      <c r="C2852" s="51"/>
      <c r="D2852" s="49"/>
      <c r="E2852" s="52"/>
      <c r="F2852" s="52"/>
      <c r="G2852" s="52"/>
      <c r="H2852" s="52"/>
      <c r="I2852" s="52"/>
    </row>
    <row r="2853" spans="1:9" s="53" customFormat="1">
      <c r="A2853" s="49"/>
      <c r="B2853" s="50"/>
      <c r="C2853" s="51"/>
      <c r="D2853" s="49"/>
      <c r="E2853" s="52"/>
      <c r="F2853" s="52"/>
      <c r="G2853" s="52"/>
      <c r="H2853" s="52"/>
      <c r="I2853" s="52"/>
    </row>
    <row r="2854" spans="1:9" s="53" customFormat="1">
      <c r="A2854" s="49"/>
      <c r="B2854" s="50"/>
      <c r="C2854" s="51"/>
      <c r="D2854" s="49"/>
      <c r="E2854" s="52"/>
      <c r="F2854" s="52"/>
      <c r="G2854" s="52"/>
      <c r="H2854" s="52"/>
      <c r="I2854" s="52"/>
    </row>
    <row r="2855" spans="1:9" s="53" customFormat="1">
      <c r="A2855" s="49"/>
      <c r="B2855" s="50"/>
      <c r="C2855" s="51"/>
      <c r="D2855" s="49"/>
      <c r="E2855" s="52"/>
      <c r="F2855" s="52"/>
      <c r="G2855" s="52"/>
      <c r="H2855" s="52"/>
      <c r="I2855" s="52"/>
    </row>
    <row r="2856" spans="1:9" s="53" customFormat="1">
      <c r="A2856" s="49"/>
      <c r="B2856" s="50"/>
      <c r="C2856" s="51"/>
      <c r="D2856" s="49"/>
      <c r="E2856" s="52"/>
      <c r="F2856" s="52"/>
      <c r="G2856" s="52"/>
      <c r="H2856" s="52"/>
      <c r="I2856" s="52"/>
    </row>
    <row r="2857" spans="1:9" s="53" customFormat="1">
      <c r="A2857" s="49"/>
      <c r="B2857" s="50"/>
      <c r="C2857" s="51"/>
      <c r="D2857" s="49"/>
      <c r="E2857" s="52"/>
      <c r="F2857" s="52"/>
      <c r="G2857" s="52"/>
      <c r="H2857" s="52"/>
      <c r="I2857" s="52"/>
    </row>
    <row r="2858" spans="1:9" s="53" customFormat="1">
      <c r="A2858" s="49"/>
      <c r="B2858" s="50"/>
      <c r="C2858" s="51"/>
      <c r="D2858" s="49"/>
      <c r="E2858" s="52"/>
      <c r="F2858" s="52"/>
      <c r="G2858" s="52"/>
      <c r="H2858" s="52"/>
      <c r="I2858" s="52"/>
    </row>
    <row r="2859" spans="1:9" s="53" customFormat="1">
      <c r="A2859" s="49"/>
      <c r="B2859" s="50"/>
      <c r="C2859" s="51"/>
      <c r="D2859" s="49"/>
      <c r="E2859" s="52"/>
      <c r="F2859" s="52"/>
      <c r="G2859" s="52"/>
      <c r="H2859" s="52"/>
      <c r="I2859" s="52"/>
    </row>
    <row r="2860" spans="1:9" s="53" customFormat="1">
      <c r="A2860" s="49"/>
      <c r="B2860" s="50"/>
      <c r="C2860" s="51"/>
      <c r="D2860" s="49"/>
      <c r="E2860" s="52"/>
      <c r="F2860" s="52"/>
      <c r="G2860" s="52"/>
      <c r="H2860" s="52"/>
      <c r="I2860" s="52"/>
    </row>
    <row r="2861" spans="1:9" s="53" customFormat="1">
      <c r="A2861" s="49"/>
      <c r="B2861" s="50"/>
      <c r="C2861" s="51"/>
      <c r="D2861" s="49"/>
      <c r="E2861" s="52"/>
      <c r="F2861" s="52"/>
      <c r="G2861" s="52"/>
      <c r="H2861" s="52"/>
      <c r="I2861" s="52"/>
    </row>
    <row r="2862" spans="1:9" s="53" customFormat="1">
      <c r="A2862" s="49"/>
      <c r="B2862" s="50"/>
      <c r="C2862" s="51"/>
      <c r="D2862" s="49"/>
      <c r="E2862" s="52"/>
      <c r="F2862" s="52"/>
      <c r="G2862" s="52"/>
      <c r="H2862" s="52"/>
      <c r="I2862" s="52"/>
    </row>
    <row r="2863" spans="1:9" s="53" customFormat="1">
      <c r="A2863" s="49"/>
      <c r="B2863" s="50"/>
      <c r="C2863" s="51"/>
      <c r="D2863" s="49"/>
      <c r="E2863" s="52"/>
      <c r="F2863" s="52"/>
      <c r="G2863" s="52"/>
      <c r="H2863" s="52"/>
      <c r="I2863" s="52"/>
    </row>
    <row r="2864" spans="1:9" s="53" customFormat="1">
      <c r="A2864" s="49"/>
      <c r="B2864" s="50"/>
      <c r="C2864" s="51"/>
      <c r="D2864" s="49"/>
      <c r="E2864" s="52"/>
      <c r="F2864" s="52"/>
      <c r="G2864" s="52"/>
      <c r="H2864" s="52"/>
      <c r="I2864" s="52"/>
    </row>
    <row r="2865" spans="1:9" s="53" customFormat="1">
      <c r="A2865" s="49"/>
      <c r="B2865" s="50"/>
      <c r="C2865" s="51"/>
      <c r="D2865" s="49"/>
      <c r="E2865" s="52"/>
      <c r="F2865" s="52"/>
      <c r="G2865" s="52"/>
      <c r="H2865" s="52"/>
      <c r="I2865" s="52"/>
    </row>
    <row r="2866" spans="1:9" s="53" customFormat="1">
      <c r="A2866" s="49"/>
      <c r="B2866" s="50"/>
      <c r="C2866" s="51"/>
      <c r="D2866" s="49"/>
      <c r="E2866" s="52"/>
      <c r="F2866" s="52"/>
      <c r="G2866" s="52"/>
      <c r="H2866" s="52"/>
      <c r="I2866" s="52"/>
    </row>
    <row r="2867" spans="1:9" s="53" customFormat="1">
      <c r="A2867" s="49"/>
      <c r="B2867" s="50"/>
      <c r="C2867" s="51"/>
      <c r="D2867" s="49"/>
      <c r="E2867" s="52"/>
      <c r="F2867" s="52"/>
      <c r="G2867" s="52"/>
      <c r="H2867" s="52"/>
      <c r="I2867" s="52"/>
    </row>
    <row r="2868" spans="1:9" s="53" customFormat="1">
      <c r="A2868" s="49"/>
      <c r="B2868" s="50"/>
      <c r="C2868" s="51"/>
      <c r="D2868" s="49"/>
      <c r="E2868" s="52"/>
      <c r="F2868" s="52"/>
      <c r="G2868" s="52"/>
      <c r="H2868" s="52"/>
      <c r="I2868" s="52"/>
    </row>
    <row r="2869" spans="1:9" s="53" customFormat="1">
      <c r="A2869" s="49"/>
      <c r="B2869" s="50"/>
      <c r="C2869" s="51"/>
      <c r="D2869" s="49"/>
      <c r="E2869" s="52"/>
      <c r="F2869" s="52"/>
      <c r="G2869" s="52"/>
      <c r="H2869" s="52"/>
      <c r="I2869" s="52"/>
    </row>
    <row r="2870" spans="1:9" s="53" customFormat="1">
      <c r="A2870" s="49"/>
      <c r="B2870" s="50"/>
      <c r="C2870" s="51"/>
      <c r="D2870" s="49"/>
      <c r="E2870" s="52"/>
      <c r="F2870" s="52"/>
      <c r="G2870" s="52"/>
      <c r="H2870" s="52"/>
      <c r="I2870" s="52"/>
    </row>
    <row r="2871" spans="1:9" s="53" customFormat="1">
      <c r="A2871" s="49"/>
      <c r="B2871" s="50"/>
      <c r="C2871" s="51"/>
      <c r="D2871" s="49"/>
      <c r="E2871" s="52"/>
      <c r="F2871" s="52"/>
      <c r="G2871" s="52"/>
      <c r="H2871" s="52"/>
      <c r="I2871" s="52"/>
    </row>
    <row r="2872" spans="1:9" s="53" customFormat="1">
      <c r="A2872" s="49"/>
      <c r="B2872" s="50"/>
      <c r="C2872" s="51"/>
      <c r="D2872" s="49"/>
      <c r="E2872" s="52"/>
      <c r="F2872" s="52"/>
      <c r="G2872" s="52"/>
      <c r="H2872" s="52"/>
      <c r="I2872" s="52"/>
    </row>
    <row r="2873" spans="1:9" s="53" customFormat="1">
      <c r="A2873" s="49"/>
      <c r="B2873" s="50"/>
      <c r="C2873" s="51"/>
      <c r="D2873" s="49"/>
      <c r="E2873" s="52"/>
      <c r="F2873" s="52"/>
      <c r="G2873" s="52"/>
      <c r="H2873" s="52"/>
      <c r="I2873" s="52"/>
    </row>
    <row r="2874" spans="1:9" s="53" customFormat="1">
      <c r="A2874" s="49"/>
      <c r="B2874" s="50"/>
      <c r="C2874" s="51"/>
      <c r="D2874" s="49"/>
      <c r="E2874" s="52"/>
      <c r="F2874" s="52"/>
      <c r="G2874" s="52"/>
      <c r="H2874" s="52"/>
      <c r="I2874" s="52"/>
    </row>
    <row r="2875" spans="1:9" s="53" customFormat="1">
      <c r="A2875" s="49"/>
      <c r="B2875" s="50"/>
      <c r="C2875" s="51"/>
      <c r="D2875" s="49"/>
      <c r="E2875" s="52"/>
      <c r="F2875" s="52"/>
      <c r="G2875" s="52"/>
      <c r="H2875" s="52"/>
      <c r="I2875" s="52"/>
    </row>
    <row r="2876" spans="1:9" s="53" customFormat="1">
      <c r="A2876" s="49"/>
      <c r="B2876" s="50"/>
      <c r="C2876" s="51"/>
      <c r="D2876" s="49"/>
      <c r="E2876" s="52"/>
      <c r="F2876" s="52"/>
      <c r="G2876" s="52"/>
      <c r="H2876" s="52"/>
      <c r="I2876" s="52"/>
    </row>
    <row r="2877" spans="1:9" s="53" customFormat="1">
      <c r="A2877" s="49"/>
      <c r="B2877" s="50"/>
      <c r="C2877" s="51"/>
      <c r="D2877" s="49"/>
      <c r="E2877" s="52"/>
      <c r="F2877" s="52"/>
      <c r="G2877" s="52"/>
      <c r="H2877" s="52"/>
      <c r="I2877" s="52"/>
    </row>
    <row r="2878" spans="1:9" s="53" customFormat="1">
      <c r="A2878" s="49"/>
      <c r="B2878" s="50"/>
      <c r="C2878" s="51"/>
      <c r="D2878" s="49"/>
      <c r="E2878" s="52"/>
      <c r="F2878" s="52"/>
      <c r="G2878" s="52"/>
      <c r="H2878" s="52"/>
      <c r="I2878" s="52"/>
    </row>
    <row r="2879" spans="1:9" s="53" customFormat="1">
      <c r="A2879" s="49"/>
      <c r="B2879" s="50"/>
      <c r="C2879" s="51"/>
      <c r="D2879" s="49"/>
      <c r="E2879" s="52"/>
      <c r="F2879" s="52"/>
      <c r="G2879" s="52"/>
      <c r="H2879" s="52"/>
      <c r="I2879" s="52"/>
    </row>
    <row r="2880" spans="1:9" s="53" customFormat="1">
      <c r="A2880" s="49"/>
      <c r="B2880" s="50"/>
      <c r="C2880" s="51"/>
      <c r="D2880" s="49"/>
      <c r="E2880" s="52"/>
      <c r="F2880" s="52"/>
      <c r="G2880" s="52"/>
      <c r="H2880" s="52"/>
      <c r="I2880" s="52"/>
    </row>
    <row r="2881" spans="1:9" s="53" customFormat="1">
      <c r="A2881" s="49"/>
      <c r="B2881" s="50"/>
      <c r="C2881" s="51"/>
      <c r="D2881" s="49"/>
      <c r="E2881" s="52"/>
      <c r="F2881" s="52"/>
      <c r="G2881" s="52"/>
      <c r="H2881" s="52"/>
      <c r="I2881" s="52"/>
    </row>
    <row r="2882" spans="1:9" s="53" customFormat="1">
      <c r="A2882" s="49"/>
      <c r="B2882" s="50"/>
      <c r="C2882" s="51"/>
      <c r="D2882" s="49"/>
      <c r="E2882" s="52"/>
      <c r="F2882" s="52"/>
      <c r="G2882" s="52"/>
      <c r="H2882" s="52"/>
      <c r="I2882" s="52"/>
    </row>
    <row r="2883" spans="1:9" s="53" customFormat="1">
      <c r="A2883" s="49"/>
      <c r="B2883" s="50"/>
      <c r="C2883" s="51"/>
      <c r="D2883" s="49"/>
      <c r="E2883" s="52"/>
      <c r="F2883" s="52"/>
      <c r="G2883" s="52"/>
      <c r="H2883" s="52"/>
      <c r="I2883" s="52"/>
    </row>
    <row r="2884" spans="1:9" s="53" customFormat="1">
      <c r="A2884" s="49"/>
      <c r="B2884" s="50"/>
      <c r="C2884" s="51"/>
      <c r="D2884" s="49"/>
      <c r="E2884" s="52"/>
      <c r="F2884" s="52"/>
      <c r="G2884" s="52"/>
      <c r="H2884" s="52"/>
      <c r="I2884" s="52"/>
    </row>
    <row r="2885" spans="1:9" s="53" customFormat="1">
      <c r="A2885" s="49"/>
      <c r="B2885" s="50"/>
      <c r="C2885" s="51"/>
      <c r="D2885" s="49"/>
      <c r="E2885" s="52"/>
      <c r="F2885" s="52"/>
      <c r="G2885" s="52"/>
      <c r="H2885" s="52"/>
      <c r="I2885" s="52"/>
    </row>
    <row r="2886" spans="1:9" s="53" customFormat="1">
      <c r="A2886" s="49"/>
      <c r="B2886" s="50"/>
      <c r="C2886" s="51"/>
      <c r="D2886" s="49"/>
      <c r="E2886" s="52"/>
      <c r="F2886" s="52"/>
      <c r="G2886" s="52"/>
      <c r="H2886" s="52"/>
      <c r="I2886" s="52"/>
    </row>
    <row r="2887" spans="1:9" s="53" customFormat="1">
      <c r="A2887" s="49"/>
      <c r="B2887" s="50"/>
      <c r="C2887" s="51"/>
      <c r="D2887" s="49"/>
      <c r="E2887" s="52"/>
      <c r="F2887" s="52"/>
      <c r="G2887" s="52"/>
      <c r="H2887" s="52"/>
      <c r="I2887" s="52"/>
    </row>
    <row r="2888" spans="1:9" s="53" customFormat="1">
      <c r="A2888" s="49"/>
      <c r="B2888" s="50"/>
      <c r="C2888" s="51"/>
      <c r="D2888" s="49"/>
      <c r="E2888" s="52"/>
      <c r="F2888" s="52"/>
      <c r="G2888" s="52"/>
      <c r="H2888" s="52"/>
      <c r="I2888" s="52"/>
    </row>
    <row r="2889" spans="1:9" s="53" customFormat="1">
      <c r="A2889" s="49"/>
      <c r="B2889" s="50"/>
      <c r="C2889" s="51"/>
      <c r="D2889" s="49"/>
      <c r="E2889" s="52"/>
      <c r="F2889" s="52"/>
      <c r="G2889" s="52"/>
      <c r="H2889" s="52"/>
      <c r="I2889" s="52"/>
    </row>
    <row r="2890" spans="1:9" s="53" customFormat="1">
      <c r="A2890" s="49"/>
      <c r="B2890" s="50"/>
      <c r="C2890" s="51"/>
      <c r="D2890" s="49"/>
      <c r="E2890" s="52"/>
      <c r="F2890" s="52"/>
      <c r="G2890" s="52"/>
      <c r="H2890" s="52"/>
      <c r="I2890" s="52"/>
    </row>
    <row r="2891" spans="1:9" s="53" customFormat="1">
      <c r="A2891" s="49"/>
      <c r="B2891" s="50"/>
      <c r="C2891" s="51"/>
      <c r="D2891" s="49"/>
      <c r="E2891" s="52"/>
      <c r="F2891" s="52"/>
      <c r="G2891" s="52"/>
      <c r="H2891" s="52"/>
      <c r="I2891" s="52"/>
    </row>
    <row r="2892" spans="1:9" s="53" customFormat="1">
      <c r="A2892" s="49"/>
      <c r="B2892" s="50"/>
      <c r="C2892" s="51"/>
      <c r="D2892" s="49"/>
      <c r="E2892" s="52"/>
      <c r="F2892" s="52"/>
      <c r="G2892" s="52"/>
      <c r="H2892" s="52"/>
      <c r="I2892" s="52"/>
    </row>
    <row r="2893" spans="1:9" s="53" customFormat="1">
      <c r="A2893" s="49"/>
      <c r="B2893" s="50"/>
      <c r="C2893" s="51"/>
      <c r="D2893" s="49"/>
      <c r="E2893" s="52"/>
      <c r="F2893" s="52"/>
      <c r="G2893" s="52"/>
      <c r="H2893" s="52"/>
      <c r="I2893" s="52"/>
    </row>
    <row r="2894" spans="1:9" s="53" customFormat="1">
      <c r="A2894" s="49"/>
      <c r="B2894" s="50"/>
      <c r="C2894" s="51"/>
      <c r="D2894" s="49"/>
      <c r="E2894" s="52"/>
      <c r="F2894" s="52"/>
      <c r="G2894" s="52"/>
      <c r="H2894" s="52"/>
      <c r="I2894" s="52"/>
    </row>
    <row r="2895" spans="1:9" s="53" customFormat="1">
      <c r="A2895" s="49"/>
      <c r="B2895" s="50"/>
      <c r="C2895" s="51"/>
      <c r="D2895" s="49"/>
      <c r="E2895" s="52"/>
      <c r="F2895" s="52"/>
      <c r="G2895" s="52"/>
      <c r="H2895" s="52"/>
      <c r="I2895" s="52"/>
    </row>
    <row r="2896" spans="1:9" s="53" customFormat="1">
      <c r="A2896" s="49"/>
      <c r="B2896" s="50"/>
      <c r="C2896" s="51"/>
      <c r="D2896" s="49"/>
      <c r="E2896" s="52"/>
      <c r="F2896" s="52"/>
      <c r="G2896" s="52"/>
      <c r="H2896" s="52"/>
      <c r="I2896" s="52"/>
    </row>
    <row r="2897" spans="1:9" s="53" customFormat="1">
      <c r="A2897" s="49"/>
      <c r="B2897" s="50"/>
      <c r="C2897" s="51"/>
      <c r="D2897" s="49"/>
      <c r="E2897" s="52"/>
      <c r="F2897" s="52"/>
      <c r="G2897" s="52"/>
      <c r="H2897" s="52"/>
      <c r="I2897" s="52"/>
    </row>
    <row r="2898" spans="1:9" s="53" customFormat="1">
      <c r="A2898" s="49"/>
      <c r="B2898" s="50"/>
      <c r="C2898" s="51"/>
      <c r="D2898" s="49"/>
      <c r="E2898" s="52"/>
      <c r="F2898" s="52"/>
      <c r="G2898" s="52"/>
      <c r="H2898" s="52"/>
      <c r="I2898" s="52"/>
    </row>
    <row r="2899" spans="1:9" s="53" customFormat="1">
      <c r="A2899" s="49"/>
      <c r="B2899" s="50"/>
      <c r="C2899" s="51"/>
      <c r="D2899" s="49"/>
      <c r="E2899" s="52"/>
      <c r="F2899" s="52"/>
      <c r="G2899" s="52"/>
      <c r="H2899" s="52"/>
      <c r="I2899" s="52"/>
    </row>
    <row r="2900" spans="1:9" s="53" customFormat="1">
      <c r="A2900" s="49"/>
      <c r="B2900" s="50"/>
      <c r="C2900" s="51"/>
      <c r="D2900" s="49"/>
      <c r="E2900" s="52"/>
      <c r="F2900" s="52"/>
      <c r="G2900" s="52"/>
      <c r="H2900" s="52"/>
      <c r="I2900" s="52"/>
    </row>
    <row r="2901" spans="1:9" s="53" customFormat="1">
      <c r="A2901" s="49"/>
      <c r="B2901" s="50"/>
      <c r="C2901" s="51"/>
      <c r="D2901" s="49"/>
      <c r="E2901" s="52"/>
      <c r="F2901" s="52"/>
      <c r="G2901" s="52"/>
      <c r="H2901" s="52"/>
      <c r="I2901" s="52"/>
    </row>
    <row r="2902" spans="1:9" s="53" customFormat="1">
      <c r="A2902" s="49"/>
      <c r="B2902" s="50"/>
      <c r="C2902" s="51"/>
      <c r="D2902" s="49"/>
      <c r="E2902" s="52"/>
      <c r="F2902" s="52"/>
      <c r="G2902" s="52"/>
      <c r="H2902" s="52"/>
      <c r="I2902" s="52"/>
    </row>
    <row r="2903" spans="1:9" s="53" customFormat="1">
      <c r="A2903" s="49"/>
      <c r="B2903" s="50"/>
      <c r="C2903" s="51"/>
      <c r="D2903" s="49"/>
      <c r="E2903" s="52"/>
      <c r="F2903" s="52"/>
      <c r="G2903" s="52"/>
      <c r="H2903" s="52"/>
      <c r="I2903" s="52"/>
    </row>
    <row r="2904" spans="1:9" s="53" customFormat="1">
      <c r="A2904" s="49"/>
      <c r="B2904" s="50"/>
      <c r="C2904" s="51"/>
      <c r="D2904" s="49"/>
      <c r="E2904" s="52"/>
      <c r="F2904" s="52"/>
      <c r="G2904" s="52"/>
      <c r="H2904" s="52"/>
      <c r="I2904" s="52"/>
    </row>
    <row r="2905" spans="1:9" s="53" customFormat="1">
      <c r="A2905" s="49"/>
      <c r="B2905" s="50"/>
      <c r="C2905" s="51"/>
      <c r="D2905" s="49"/>
      <c r="E2905" s="52"/>
      <c r="F2905" s="52"/>
      <c r="G2905" s="52"/>
      <c r="H2905" s="52"/>
      <c r="I2905" s="52"/>
    </row>
    <row r="2906" spans="1:9" s="53" customFormat="1">
      <c r="A2906" s="49"/>
      <c r="B2906" s="50"/>
      <c r="C2906" s="51"/>
      <c r="D2906" s="49"/>
      <c r="E2906" s="52"/>
      <c r="F2906" s="52"/>
      <c r="G2906" s="52"/>
      <c r="H2906" s="52"/>
      <c r="I2906" s="52"/>
    </row>
    <row r="2907" spans="1:9" s="53" customFormat="1">
      <c r="A2907" s="49"/>
      <c r="B2907" s="50"/>
      <c r="C2907" s="51"/>
      <c r="D2907" s="49"/>
      <c r="E2907" s="52"/>
      <c r="F2907" s="52"/>
      <c r="G2907" s="52"/>
      <c r="H2907" s="52"/>
      <c r="I2907" s="52"/>
    </row>
    <row r="2908" spans="1:9" s="53" customFormat="1">
      <c r="A2908" s="49"/>
      <c r="B2908" s="50"/>
      <c r="C2908" s="51"/>
      <c r="D2908" s="49"/>
      <c r="E2908" s="52"/>
      <c r="F2908" s="52"/>
      <c r="G2908" s="52"/>
      <c r="H2908" s="52"/>
      <c r="I2908" s="52"/>
    </row>
    <row r="2909" spans="1:9" s="53" customFormat="1">
      <c r="A2909" s="49"/>
      <c r="B2909" s="50"/>
      <c r="C2909" s="51"/>
      <c r="D2909" s="49"/>
      <c r="E2909" s="52"/>
      <c r="F2909" s="52"/>
      <c r="G2909" s="52"/>
      <c r="H2909" s="52"/>
      <c r="I2909" s="52"/>
    </row>
    <row r="2910" spans="1:9" s="53" customFormat="1">
      <c r="A2910" s="49"/>
      <c r="B2910" s="50"/>
      <c r="C2910" s="51"/>
      <c r="D2910" s="49"/>
      <c r="E2910" s="52"/>
      <c r="F2910" s="52"/>
      <c r="G2910" s="52"/>
      <c r="H2910" s="52"/>
      <c r="I2910" s="52"/>
    </row>
    <row r="2911" spans="1:9" s="53" customFormat="1">
      <c r="A2911" s="49"/>
      <c r="B2911" s="50"/>
      <c r="C2911" s="51"/>
      <c r="D2911" s="49"/>
      <c r="E2911" s="52"/>
      <c r="F2911" s="52"/>
      <c r="G2911" s="52"/>
      <c r="H2911" s="52"/>
      <c r="I2911" s="52"/>
    </row>
    <row r="2912" spans="1:9" s="53" customFormat="1">
      <c r="A2912" s="49"/>
      <c r="B2912" s="50"/>
      <c r="C2912" s="51"/>
      <c r="D2912" s="49"/>
      <c r="E2912" s="52"/>
      <c r="F2912" s="52"/>
      <c r="G2912" s="52"/>
      <c r="H2912" s="52"/>
      <c r="I2912" s="52"/>
    </row>
    <row r="2913" spans="1:9" s="53" customFormat="1">
      <c r="A2913" s="49"/>
      <c r="B2913" s="50"/>
      <c r="C2913" s="51"/>
      <c r="D2913" s="49"/>
      <c r="E2913" s="52"/>
      <c r="F2913" s="52"/>
      <c r="G2913" s="52"/>
      <c r="H2913" s="52"/>
      <c r="I2913" s="52"/>
    </row>
    <row r="2914" spans="1:9" s="53" customFormat="1">
      <c r="A2914" s="49"/>
      <c r="B2914" s="50"/>
      <c r="C2914" s="51"/>
      <c r="D2914" s="49"/>
      <c r="E2914" s="52"/>
      <c r="F2914" s="52"/>
      <c r="G2914" s="52"/>
      <c r="H2914" s="52"/>
      <c r="I2914" s="52"/>
    </row>
    <row r="2915" spans="1:9" s="53" customFormat="1">
      <c r="A2915" s="49"/>
      <c r="B2915" s="50"/>
      <c r="C2915" s="51"/>
      <c r="D2915" s="49"/>
      <c r="E2915" s="52"/>
      <c r="F2915" s="52"/>
      <c r="G2915" s="52"/>
      <c r="H2915" s="52"/>
      <c r="I2915" s="52"/>
    </row>
    <row r="2916" spans="1:9" s="53" customFormat="1">
      <c r="A2916" s="49"/>
      <c r="B2916" s="50"/>
      <c r="C2916" s="51"/>
      <c r="D2916" s="49"/>
      <c r="E2916" s="52"/>
      <c r="F2916" s="52"/>
      <c r="G2916" s="52"/>
      <c r="H2916" s="52"/>
      <c r="I2916" s="52"/>
    </row>
    <row r="2917" spans="1:9" s="53" customFormat="1">
      <c r="A2917" s="49"/>
      <c r="B2917" s="50"/>
      <c r="C2917" s="51"/>
      <c r="D2917" s="49"/>
      <c r="E2917" s="52"/>
      <c r="F2917" s="52"/>
      <c r="G2917" s="52"/>
      <c r="H2917" s="52"/>
      <c r="I2917" s="52"/>
    </row>
    <row r="2918" spans="1:9" s="53" customFormat="1">
      <c r="A2918" s="49"/>
      <c r="B2918" s="50"/>
      <c r="C2918" s="51"/>
      <c r="D2918" s="49"/>
      <c r="E2918" s="52"/>
      <c r="F2918" s="52"/>
      <c r="G2918" s="52"/>
      <c r="H2918" s="52"/>
      <c r="I2918" s="52"/>
    </row>
    <row r="2919" spans="1:9" s="53" customFormat="1">
      <c r="A2919" s="49"/>
      <c r="B2919" s="50"/>
      <c r="C2919" s="51"/>
      <c r="D2919" s="49"/>
      <c r="E2919" s="52"/>
      <c r="F2919" s="52"/>
      <c r="G2919" s="52"/>
      <c r="H2919" s="52"/>
      <c r="I2919" s="52"/>
    </row>
    <row r="2920" spans="1:9" s="53" customFormat="1">
      <c r="A2920" s="49"/>
      <c r="B2920" s="50"/>
      <c r="C2920" s="51"/>
      <c r="D2920" s="49"/>
      <c r="E2920" s="52"/>
      <c r="F2920" s="52"/>
      <c r="G2920" s="52"/>
      <c r="H2920" s="52"/>
      <c r="I2920" s="52"/>
    </row>
    <row r="2921" spans="1:9" s="53" customFormat="1">
      <c r="A2921" s="49"/>
      <c r="B2921" s="50"/>
      <c r="C2921" s="51"/>
      <c r="D2921" s="49"/>
      <c r="E2921" s="52"/>
      <c r="F2921" s="52"/>
      <c r="G2921" s="52"/>
      <c r="H2921" s="52"/>
      <c r="I2921" s="52"/>
    </row>
    <row r="2922" spans="1:9" s="53" customFormat="1">
      <c r="A2922" s="49"/>
      <c r="B2922" s="50"/>
      <c r="C2922" s="51"/>
      <c r="D2922" s="49"/>
      <c r="E2922" s="52"/>
      <c r="F2922" s="52"/>
      <c r="G2922" s="52"/>
      <c r="H2922" s="52"/>
      <c r="I2922" s="52"/>
    </row>
    <row r="2923" spans="1:9" s="53" customFormat="1">
      <c r="A2923" s="49"/>
      <c r="B2923" s="50"/>
      <c r="C2923" s="51"/>
      <c r="D2923" s="49"/>
      <c r="E2923" s="52"/>
      <c r="F2923" s="52"/>
      <c r="G2923" s="52"/>
      <c r="H2923" s="52"/>
      <c r="I2923" s="52"/>
    </row>
    <row r="2924" spans="1:9" s="53" customFormat="1">
      <c r="A2924" s="49"/>
      <c r="B2924" s="50"/>
      <c r="C2924" s="51"/>
      <c r="D2924" s="49"/>
      <c r="E2924" s="52"/>
      <c r="F2924" s="52"/>
      <c r="G2924" s="52"/>
      <c r="H2924" s="52"/>
      <c r="I2924" s="52"/>
    </row>
    <row r="2925" spans="1:9" s="53" customFormat="1">
      <c r="A2925" s="49"/>
      <c r="B2925" s="50"/>
      <c r="C2925" s="51"/>
      <c r="D2925" s="49"/>
      <c r="E2925" s="52"/>
      <c r="F2925" s="52"/>
      <c r="G2925" s="52"/>
      <c r="H2925" s="52"/>
      <c r="I2925" s="52"/>
    </row>
    <row r="2926" spans="1:9" s="53" customFormat="1">
      <c r="A2926" s="49"/>
      <c r="B2926" s="50"/>
      <c r="C2926" s="51"/>
      <c r="D2926" s="49"/>
      <c r="E2926" s="52"/>
      <c r="F2926" s="52"/>
      <c r="G2926" s="52"/>
      <c r="H2926" s="52"/>
      <c r="I2926" s="52"/>
    </row>
    <row r="2927" spans="1:9" s="53" customFormat="1">
      <c r="A2927" s="49"/>
      <c r="B2927" s="50"/>
      <c r="C2927" s="51"/>
      <c r="D2927" s="49"/>
      <c r="E2927" s="52"/>
      <c r="F2927" s="52"/>
      <c r="G2927" s="52"/>
      <c r="H2927" s="52"/>
      <c r="I2927" s="52"/>
    </row>
    <row r="2928" spans="1:9" s="53" customFormat="1">
      <c r="A2928" s="49"/>
      <c r="B2928" s="50"/>
      <c r="C2928" s="51"/>
      <c r="D2928" s="49"/>
      <c r="E2928" s="52"/>
      <c r="F2928" s="52"/>
      <c r="G2928" s="52"/>
      <c r="H2928" s="52"/>
      <c r="I2928" s="52"/>
    </row>
    <row r="2929" spans="1:9" s="53" customFormat="1">
      <c r="A2929" s="49"/>
      <c r="B2929" s="50"/>
      <c r="C2929" s="51"/>
      <c r="D2929" s="49"/>
      <c r="E2929" s="52"/>
      <c r="F2929" s="52"/>
      <c r="G2929" s="52"/>
      <c r="H2929" s="52"/>
      <c r="I2929" s="52"/>
    </row>
    <row r="2930" spans="1:9" s="53" customFormat="1">
      <c r="A2930" s="49"/>
      <c r="B2930" s="50"/>
      <c r="C2930" s="51"/>
      <c r="D2930" s="49"/>
      <c r="E2930" s="52"/>
      <c r="F2930" s="52"/>
      <c r="G2930" s="52"/>
      <c r="H2930" s="52"/>
      <c r="I2930" s="52"/>
    </row>
    <row r="2931" spans="1:9" s="53" customFormat="1">
      <c r="A2931" s="49"/>
      <c r="B2931" s="50"/>
      <c r="C2931" s="51"/>
      <c r="D2931" s="49"/>
      <c r="E2931" s="52"/>
      <c r="F2931" s="52"/>
      <c r="G2931" s="52"/>
      <c r="H2931" s="52"/>
      <c r="I2931" s="52"/>
    </row>
    <row r="2932" spans="1:9" s="53" customFormat="1">
      <c r="A2932" s="49"/>
      <c r="B2932" s="50"/>
      <c r="C2932" s="51"/>
      <c r="D2932" s="49"/>
      <c r="E2932" s="52"/>
      <c r="F2932" s="52"/>
      <c r="G2932" s="52"/>
      <c r="H2932" s="52"/>
      <c r="I2932" s="52"/>
    </row>
    <row r="2933" spans="1:9" s="53" customFormat="1">
      <c r="A2933" s="49"/>
      <c r="B2933" s="50"/>
      <c r="C2933" s="51"/>
      <c r="D2933" s="49"/>
      <c r="E2933" s="52"/>
      <c r="F2933" s="52"/>
      <c r="G2933" s="52"/>
      <c r="H2933" s="52"/>
      <c r="I2933" s="52"/>
    </row>
    <row r="2934" spans="1:9" s="53" customFormat="1">
      <c r="A2934" s="49"/>
      <c r="B2934" s="50"/>
      <c r="C2934" s="51"/>
      <c r="D2934" s="49"/>
      <c r="E2934" s="52"/>
      <c r="F2934" s="52"/>
      <c r="G2934" s="52"/>
      <c r="H2934" s="52"/>
      <c r="I2934" s="52"/>
    </row>
    <row r="2935" spans="1:9" s="53" customFormat="1">
      <c r="A2935" s="49"/>
      <c r="B2935" s="50"/>
      <c r="C2935" s="51"/>
      <c r="D2935" s="49"/>
      <c r="E2935" s="52"/>
      <c r="F2935" s="52"/>
      <c r="G2935" s="52"/>
      <c r="H2935" s="52"/>
      <c r="I2935" s="52"/>
    </row>
    <row r="2936" spans="1:9" s="53" customFormat="1">
      <c r="A2936" s="49"/>
      <c r="B2936" s="50"/>
      <c r="C2936" s="51"/>
      <c r="D2936" s="49"/>
      <c r="E2936" s="52"/>
      <c r="F2936" s="52"/>
      <c r="G2936" s="52"/>
      <c r="H2936" s="52"/>
      <c r="I2936" s="52"/>
    </row>
    <row r="2937" spans="1:9" s="53" customFormat="1">
      <c r="A2937" s="49"/>
      <c r="B2937" s="50"/>
      <c r="C2937" s="51"/>
      <c r="D2937" s="49"/>
      <c r="E2937" s="52"/>
      <c r="F2937" s="52"/>
      <c r="G2937" s="52"/>
      <c r="H2937" s="52"/>
      <c r="I2937" s="52"/>
    </row>
    <row r="2938" spans="1:9" s="53" customFormat="1">
      <c r="A2938" s="49"/>
      <c r="B2938" s="50"/>
      <c r="C2938" s="51"/>
      <c r="D2938" s="49"/>
      <c r="E2938" s="52"/>
      <c r="F2938" s="52"/>
      <c r="G2938" s="52"/>
      <c r="H2938" s="52"/>
      <c r="I2938" s="52"/>
    </row>
    <row r="2939" spans="1:9" s="53" customFormat="1">
      <c r="A2939" s="49"/>
      <c r="B2939" s="50"/>
      <c r="C2939" s="51"/>
      <c r="D2939" s="49"/>
      <c r="E2939" s="52"/>
      <c r="F2939" s="52"/>
      <c r="G2939" s="52"/>
      <c r="H2939" s="52"/>
      <c r="I2939" s="52"/>
    </row>
    <row r="2940" spans="1:9" s="53" customFormat="1">
      <c r="A2940" s="49"/>
      <c r="B2940" s="50"/>
      <c r="C2940" s="51"/>
      <c r="D2940" s="49"/>
      <c r="E2940" s="52"/>
      <c r="F2940" s="52"/>
      <c r="G2940" s="52"/>
      <c r="H2940" s="52"/>
      <c r="I2940" s="52"/>
    </row>
    <row r="2941" spans="1:9" s="53" customFormat="1">
      <c r="A2941" s="49"/>
      <c r="B2941" s="50"/>
      <c r="C2941" s="51"/>
      <c r="D2941" s="49"/>
      <c r="E2941" s="52"/>
      <c r="F2941" s="52"/>
      <c r="G2941" s="52"/>
      <c r="H2941" s="52"/>
      <c r="I2941" s="52"/>
    </row>
    <row r="2942" spans="1:9" s="53" customFormat="1">
      <c r="A2942" s="49"/>
      <c r="B2942" s="50"/>
      <c r="C2942" s="51"/>
      <c r="D2942" s="49"/>
      <c r="E2942" s="52"/>
      <c r="F2942" s="52"/>
      <c r="G2942" s="52"/>
      <c r="H2942" s="52"/>
      <c r="I2942" s="52"/>
    </row>
    <row r="2943" spans="1:9" s="53" customFormat="1">
      <c r="A2943" s="49"/>
      <c r="B2943" s="50"/>
      <c r="C2943" s="51"/>
      <c r="D2943" s="49"/>
      <c r="E2943" s="52"/>
      <c r="F2943" s="52"/>
      <c r="G2943" s="52"/>
      <c r="H2943" s="52"/>
      <c r="I2943" s="52"/>
    </row>
    <row r="2944" spans="1:9" s="53" customFormat="1">
      <c r="A2944" s="49"/>
      <c r="B2944" s="50"/>
      <c r="C2944" s="51"/>
      <c r="D2944" s="49"/>
      <c r="E2944" s="52"/>
      <c r="F2944" s="52"/>
      <c r="G2944" s="52"/>
      <c r="H2944" s="52"/>
      <c r="I2944" s="52"/>
    </row>
    <row r="2945" spans="1:9" s="53" customFormat="1">
      <c r="A2945" s="49"/>
      <c r="B2945" s="50"/>
      <c r="C2945" s="51"/>
      <c r="D2945" s="49"/>
      <c r="E2945" s="52"/>
      <c r="F2945" s="52"/>
      <c r="G2945" s="52"/>
      <c r="H2945" s="52"/>
      <c r="I2945" s="52"/>
    </row>
    <row r="2946" spans="1:9" s="53" customFormat="1">
      <c r="A2946" s="49"/>
      <c r="B2946" s="50"/>
      <c r="C2946" s="51"/>
      <c r="D2946" s="49"/>
      <c r="E2946" s="52"/>
      <c r="F2946" s="52"/>
      <c r="G2946" s="52"/>
      <c r="H2946" s="52"/>
      <c r="I2946" s="52"/>
    </row>
    <row r="2947" spans="1:9" s="53" customFormat="1">
      <c r="A2947" s="49"/>
      <c r="B2947" s="50"/>
      <c r="C2947" s="51"/>
      <c r="D2947" s="49"/>
      <c r="E2947" s="52"/>
      <c r="F2947" s="52"/>
      <c r="G2947" s="52"/>
      <c r="H2947" s="52"/>
      <c r="I2947" s="52"/>
    </row>
    <row r="2948" spans="1:9" s="53" customFormat="1">
      <c r="A2948" s="49"/>
      <c r="B2948" s="50"/>
      <c r="C2948" s="51"/>
      <c r="D2948" s="49"/>
      <c r="E2948" s="52"/>
      <c r="F2948" s="52"/>
      <c r="G2948" s="52"/>
      <c r="H2948" s="52"/>
      <c r="I2948" s="52"/>
    </row>
    <row r="2949" spans="1:9" s="53" customFormat="1">
      <c r="A2949" s="49"/>
      <c r="B2949" s="50"/>
      <c r="C2949" s="51"/>
      <c r="D2949" s="49"/>
      <c r="E2949" s="52"/>
      <c r="F2949" s="52"/>
      <c r="G2949" s="52"/>
      <c r="H2949" s="52"/>
      <c r="I2949" s="52"/>
    </row>
    <row r="2950" spans="1:9" s="53" customFormat="1">
      <c r="A2950" s="49"/>
      <c r="B2950" s="50"/>
      <c r="C2950" s="51"/>
      <c r="D2950" s="49"/>
      <c r="E2950" s="52"/>
      <c r="F2950" s="52"/>
      <c r="G2950" s="52"/>
      <c r="H2950" s="52"/>
      <c r="I2950" s="52"/>
    </row>
    <row r="2951" spans="1:9" s="53" customFormat="1">
      <c r="A2951" s="49"/>
      <c r="B2951" s="50"/>
      <c r="C2951" s="51"/>
      <c r="D2951" s="49"/>
      <c r="E2951" s="52"/>
      <c r="F2951" s="52"/>
      <c r="G2951" s="52"/>
      <c r="H2951" s="52"/>
      <c r="I2951" s="52"/>
    </row>
    <row r="2952" spans="1:9" s="53" customFormat="1">
      <c r="A2952" s="49"/>
      <c r="B2952" s="50"/>
      <c r="C2952" s="51"/>
      <c r="D2952" s="49"/>
      <c r="E2952" s="52"/>
      <c r="F2952" s="52"/>
      <c r="G2952" s="52"/>
      <c r="H2952" s="52"/>
      <c r="I2952" s="52"/>
    </row>
    <row r="2953" spans="1:9" s="53" customFormat="1">
      <c r="A2953" s="49"/>
      <c r="B2953" s="50"/>
      <c r="C2953" s="51"/>
      <c r="D2953" s="49"/>
      <c r="E2953" s="52"/>
      <c r="F2953" s="52"/>
      <c r="G2953" s="52"/>
      <c r="H2953" s="52"/>
      <c r="I2953" s="52"/>
    </row>
    <row r="2954" spans="1:9" s="53" customFormat="1">
      <c r="A2954" s="49"/>
      <c r="B2954" s="50"/>
      <c r="C2954" s="51"/>
      <c r="D2954" s="49"/>
      <c r="E2954" s="52"/>
      <c r="F2954" s="52"/>
      <c r="G2954" s="52"/>
      <c r="H2954" s="52"/>
      <c r="I2954" s="52"/>
    </row>
    <row r="2955" spans="1:9" s="53" customFormat="1">
      <c r="A2955" s="49"/>
      <c r="B2955" s="50"/>
      <c r="C2955" s="51"/>
      <c r="D2955" s="49"/>
      <c r="E2955" s="52"/>
      <c r="F2955" s="52"/>
      <c r="G2955" s="52"/>
      <c r="H2955" s="52"/>
      <c r="I2955" s="52"/>
    </row>
    <row r="2956" spans="1:9" s="53" customFormat="1">
      <c r="A2956" s="49"/>
      <c r="B2956" s="50"/>
      <c r="C2956" s="51"/>
      <c r="D2956" s="49"/>
      <c r="E2956" s="52"/>
      <c r="F2956" s="52"/>
      <c r="G2956" s="52"/>
      <c r="H2956" s="52"/>
      <c r="I2956" s="52"/>
    </row>
    <row r="2957" spans="1:9" s="53" customFormat="1">
      <c r="A2957" s="49"/>
      <c r="B2957" s="50"/>
      <c r="C2957" s="51"/>
      <c r="D2957" s="49"/>
      <c r="E2957" s="52"/>
      <c r="F2957" s="52"/>
      <c r="G2957" s="52"/>
      <c r="H2957" s="52"/>
      <c r="I2957" s="52"/>
    </row>
    <row r="2958" spans="1:9" s="53" customFormat="1">
      <c r="A2958" s="49"/>
      <c r="B2958" s="50"/>
      <c r="C2958" s="51"/>
      <c r="D2958" s="49"/>
      <c r="E2958" s="52"/>
      <c r="F2958" s="52"/>
      <c r="G2958" s="52"/>
      <c r="H2958" s="52"/>
      <c r="I2958" s="52"/>
    </row>
    <row r="2959" spans="1:9" s="53" customFormat="1">
      <c r="A2959" s="49"/>
      <c r="B2959" s="50"/>
      <c r="C2959" s="51"/>
      <c r="D2959" s="49"/>
      <c r="E2959" s="52"/>
      <c r="F2959" s="52"/>
      <c r="G2959" s="52"/>
      <c r="H2959" s="52"/>
      <c r="I2959" s="52"/>
    </row>
    <row r="2960" spans="1:9" s="53" customFormat="1">
      <c r="A2960" s="49"/>
      <c r="B2960" s="50"/>
      <c r="C2960" s="51"/>
      <c r="D2960" s="49"/>
      <c r="E2960" s="52"/>
      <c r="F2960" s="52"/>
      <c r="G2960" s="52"/>
      <c r="H2960" s="52"/>
      <c r="I2960" s="52"/>
    </row>
    <row r="2961" spans="1:9" s="53" customFormat="1">
      <c r="A2961" s="49"/>
      <c r="B2961" s="50"/>
      <c r="C2961" s="51"/>
      <c r="D2961" s="49"/>
      <c r="E2961" s="52"/>
      <c r="F2961" s="52"/>
      <c r="G2961" s="52"/>
      <c r="H2961" s="52"/>
      <c r="I2961" s="52"/>
    </row>
    <row r="2962" spans="1:9" s="53" customFormat="1">
      <c r="A2962" s="49"/>
      <c r="B2962" s="50"/>
      <c r="C2962" s="51"/>
      <c r="D2962" s="49"/>
      <c r="E2962" s="52"/>
      <c r="F2962" s="52"/>
      <c r="G2962" s="52"/>
      <c r="H2962" s="52"/>
      <c r="I2962" s="52"/>
    </row>
    <row r="2963" spans="1:9" s="53" customFormat="1">
      <c r="A2963" s="49"/>
      <c r="B2963" s="50"/>
      <c r="C2963" s="51"/>
      <c r="D2963" s="49"/>
      <c r="E2963" s="52"/>
      <c r="F2963" s="52"/>
      <c r="G2963" s="52"/>
      <c r="H2963" s="52"/>
      <c r="I2963" s="52"/>
    </row>
    <row r="2964" spans="1:9" s="53" customFormat="1">
      <c r="A2964" s="49"/>
      <c r="B2964" s="50"/>
      <c r="C2964" s="51"/>
      <c r="D2964" s="49"/>
      <c r="E2964" s="52"/>
      <c r="F2964" s="52"/>
      <c r="G2964" s="52"/>
      <c r="H2964" s="52"/>
      <c r="I2964" s="52"/>
    </row>
    <row r="2965" spans="1:9" s="53" customFormat="1">
      <c r="A2965" s="49"/>
      <c r="B2965" s="50"/>
      <c r="C2965" s="51"/>
      <c r="D2965" s="49"/>
      <c r="E2965" s="52"/>
      <c r="F2965" s="52"/>
      <c r="G2965" s="52"/>
      <c r="H2965" s="52"/>
      <c r="I2965" s="52"/>
    </row>
    <row r="2966" spans="1:9" s="53" customFormat="1">
      <c r="A2966" s="49"/>
      <c r="B2966" s="50"/>
      <c r="C2966" s="51"/>
      <c r="D2966" s="49"/>
      <c r="E2966" s="52"/>
      <c r="F2966" s="52"/>
      <c r="G2966" s="52"/>
      <c r="H2966" s="52"/>
      <c r="I2966" s="52"/>
    </row>
    <row r="2967" spans="1:9" s="53" customFormat="1">
      <c r="A2967" s="49"/>
      <c r="B2967" s="50"/>
      <c r="C2967" s="51"/>
      <c r="D2967" s="49"/>
      <c r="E2967" s="52"/>
      <c r="F2967" s="52"/>
      <c r="G2967" s="52"/>
      <c r="H2967" s="52"/>
      <c r="I2967" s="52"/>
    </row>
    <row r="2968" spans="1:9" s="53" customFormat="1">
      <c r="A2968" s="49"/>
      <c r="B2968" s="50"/>
      <c r="C2968" s="51"/>
      <c r="D2968" s="49"/>
      <c r="E2968" s="52"/>
      <c r="F2968" s="52"/>
      <c r="G2968" s="52"/>
      <c r="H2968" s="52"/>
      <c r="I2968" s="52"/>
    </row>
    <row r="2969" spans="1:9" s="53" customFormat="1">
      <c r="A2969" s="49"/>
      <c r="B2969" s="50"/>
      <c r="C2969" s="51"/>
      <c r="D2969" s="49"/>
      <c r="E2969" s="52"/>
      <c r="F2969" s="52"/>
      <c r="G2969" s="52"/>
      <c r="H2969" s="52"/>
      <c r="I2969" s="52"/>
    </row>
    <row r="2970" spans="1:9" s="53" customFormat="1">
      <c r="A2970" s="49"/>
      <c r="B2970" s="50"/>
      <c r="C2970" s="51"/>
      <c r="D2970" s="49"/>
      <c r="E2970" s="52"/>
      <c r="F2970" s="52"/>
      <c r="G2970" s="52"/>
      <c r="H2970" s="52"/>
      <c r="I2970" s="52"/>
    </row>
    <row r="2971" spans="1:9" s="53" customFormat="1">
      <c r="A2971" s="49"/>
      <c r="B2971" s="50"/>
      <c r="C2971" s="51"/>
      <c r="D2971" s="49"/>
      <c r="E2971" s="52"/>
      <c r="F2971" s="52"/>
      <c r="G2971" s="52"/>
      <c r="H2971" s="52"/>
      <c r="I2971" s="52"/>
    </row>
    <row r="2972" spans="1:9" s="53" customFormat="1">
      <c r="A2972" s="49"/>
      <c r="B2972" s="50"/>
      <c r="C2972" s="51"/>
      <c r="D2972" s="49"/>
      <c r="E2972" s="52"/>
      <c r="F2972" s="52"/>
      <c r="G2972" s="52"/>
      <c r="H2972" s="52"/>
      <c r="I2972" s="52"/>
    </row>
    <row r="2973" spans="1:9" s="53" customFormat="1">
      <c r="A2973" s="49"/>
      <c r="B2973" s="50"/>
      <c r="C2973" s="51"/>
      <c r="D2973" s="49"/>
      <c r="E2973" s="52"/>
      <c r="F2973" s="52"/>
      <c r="G2973" s="52"/>
      <c r="H2973" s="52"/>
      <c r="I2973" s="52"/>
    </row>
    <row r="2974" spans="1:9" s="53" customFormat="1">
      <c r="A2974" s="49"/>
      <c r="B2974" s="50"/>
      <c r="C2974" s="51"/>
      <c r="D2974" s="49"/>
      <c r="E2974" s="52"/>
      <c r="F2974" s="52"/>
      <c r="G2974" s="52"/>
      <c r="H2974" s="52"/>
      <c r="I2974" s="52"/>
    </row>
    <row r="2975" spans="1:9" s="53" customFormat="1">
      <c r="A2975" s="49"/>
      <c r="B2975" s="50"/>
      <c r="C2975" s="51"/>
      <c r="D2975" s="49"/>
      <c r="E2975" s="52"/>
      <c r="F2975" s="52"/>
      <c r="G2975" s="52"/>
      <c r="H2975" s="52"/>
      <c r="I2975" s="52"/>
    </row>
    <row r="2976" spans="1:9" s="53" customFormat="1">
      <c r="A2976" s="49"/>
      <c r="B2976" s="50"/>
      <c r="C2976" s="51"/>
      <c r="D2976" s="49"/>
      <c r="E2976" s="52"/>
      <c r="F2976" s="52"/>
      <c r="G2976" s="52"/>
      <c r="H2976" s="52"/>
      <c r="I2976" s="52"/>
    </row>
    <row r="2977" spans="1:9" s="53" customFormat="1">
      <c r="A2977" s="49"/>
      <c r="B2977" s="50"/>
      <c r="C2977" s="51"/>
      <c r="D2977" s="49"/>
      <c r="E2977" s="52"/>
      <c r="F2977" s="52"/>
      <c r="G2977" s="52"/>
      <c r="H2977" s="52"/>
      <c r="I2977" s="52"/>
    </row>
    <row r="2978" spans="1:9" s="53" customFormat="1">
      <c r="A2978" s="49"/>
      <c r="B2978" s="50"/>
      <c r="C2978" s="51"/>
      <c r="D2978" s="49"/>
      <c r="E2978" s="52"/>
      <c r="F2978" s="52"/>
      <c r="G2978" s="52"/>
      <c r="H2978" s="52"/>
      <c r="I2978" s="52"/>
    </row>
    <row r="2979" spans="1:9" s="53" customFormat="1">
      <c r="A2979" s="49"/>
      <c r="B2979" s="50"/>
      <c r="C2979" s="51"/>
      <c r="D2979" s="49"/>
      <c r="E2979" s="52"/>
      <c r="F2979" s="52"/>
      <c r="G2979" s="52"/>
      <c r="H2979" s="52"/>
      <c r="I2979" s="52"/>
    </row>
    <row r="2980" spans="1:9" s="53" customFormat="1">
      <c r="A2980" s="49"/>
      <c r="B2980" s="50"/>
      <c r="C2980" s="51"/>
      <c r="D2980" s="49"/>
      <c r="E2980" s="52"/>
      <c r="F2980" s="52"/>
      <c r="G2980" s="52"/>
      <c r="H2980" s="52"/>
      <c r="I2980" s="52"/>
    </row>
    <row r="2981" spans="1:9" s="53" customFormat="1">
      <c r="A2981" s="49"/>
      <c r="B2981" s="50"/>
      <c r="C2981" s="51"/>
      <c r="D2981" s="49"/>
      <c r="E2981" s="52"/>
      <c r="F2981" s="52"/>
      <c r="G2981" s="52"/>
      <c r="H2981" s="52"/>
      <c r="I2981" s="52"/>
    </row>
    <row r="2982" spans="1:9" s="53" customFormat="1">
      <c r="A2982" s="49"/>
      <c r="B2982" s="50"/>
      <c r="C2982" s="51"/>
      <c r="D2982" s="49"/>
      <c r="E2982" s="52"/>
      <c r="F2982" s="52"/>
      <c r="G2982" s="52"/>
      <c r="H2982" s="52"/>
      <c r="I2982" s="52"/>
    </row>
    <row r="2983" spans="1:9" s="53" customFormat="1">
      <c r="A2983" s="49"/>
      <c r="B2983" s="50"/>
      <c r="C2983" s="51"/>
      <c r="D2983" s="49"/>
      <c r="E2983" s="52"/>
      <c r="F2983" s="52"/>
      <c r="G2983" s="52"/>
      <c r="H2983" s="52"/>
      <c r="I2983" s="52"/>
    </row>
    <row r="2984" spans="1:9" s="53" customFormat="1">
      <c r="A2984" s="49"/>
      <c r="B2984" s="50"/>
      <c r="C2984" s="51"/>
      <c r="D2984" s="49"/>
      <c r="E2984" s="52"/>
      <c r="F2984" s="52"/>
      <c r="G2984" s="52"/>
      <c r="H2984" s="52"/>
      <c r="I2984" s="52"/>
    </row>
    <row r="2985" spans="1:9" s="53" customFormat="1">
      <c r="A2985" s="49"/>
      <c r="B2985" s="50"/>
      <c r="C2985" s="51"/>
      <c r="D2985" s="49"/>
      <c r="E2985" s="52"/>
      <c r="F2985" s="52"/>
      <c r="G2985" s="52"/>
      <c r="H2985" s="52"/>
      <c r="I2985" s="52"/>
    </row>
    <row r="2986" spans="1:9" s="53" customFormat="1">
      <c r="A2986" s="49"/>
      <c r="B2986" s="50"/>
      <c r="C2986" s="51"/>
      <c r="D2986" s="49"/>
      <c r="E2986" s="52"/>
      <c r="F2986" s="52"/>
      <c r="G2986" s="52"/>
      <c r="H2986" s="52"/>
      <c r="I2986" s="52"/>
    </row>
    <row r="2987" spans="1:9" s="53" customFormat="1">
      <c r="A2987" s="49"/>
      <c r="B2987" s="50"/>
      <c r="C2987" s="51"/>
      <c r="D2987" s="49"/>
      <c r="E2987" s="52"/>
      <c r="F2987" s="52"/>
      <c r="G2987" s="52"/>
      <c r="H2987" s="52"/>
      <c r="I2987" s="52"/>
    </row>
    <row r="2988" spans="1:9" s="53" customFormat="1">
      <c r="A2988" s="49"/>
      <c r="B2988" s="50"/>
      <c r="C2988" s="51"/>
      <c r="D2988" s="49"/>
      <c r="E2988" s="52"/>
      <c r="F2988" s="52"/>
      <c r="G2988" s="52"/>
      <c r="H2988" s="52"/>
      <c r="I2988" s="52"/>
    </row>
    <row r="2989" spans="1:9" s="53" customFormat="1">
      <c r="A2989" s="49"/>
      <c r="B2989" s="50"/>
      <c r="C2989" s="51"/>
      <c r="D2989" s="49"/>
      <c r="E2989" s="52"/>
      <c r="F2989" s="52"/>
      <c r="G2989" s="52"/>
      <c r="H2989" s="52"/>
      <c r="I2989" s="52"/>
    </row>
    <row r="2990" spans="1:9" s="53" customFormat="1">
      <c r="A2990" s="49"/>
      <c r="B2990" s="50"/>
      <c r="C2990" s="51"/>
      <c r="D2990" s="49"/>
      <c r="E2990" s="52"/>
      <c r="F2990" s="52"/>
      <c r="G2990" s="52"/>
      <c r="H2990" s="52"/>
      <c r="I2990" s="52"/>
    </row>
    <row r="2991" spans="1:9" s="53" customFormat="1">
      <c r="A2991" s="49"/>
      <c r="B2991" s="50"/>
      <c r="C2991" s="51"/>
      <c r="D2991" s="49"/>
      <c r="E2991" s="52"/>
      <c r="F2991" s="52"/>
      <c r="G2991" s="52"/>
      <c r="H2991" s="52"/>
      <c r="I2991" s="52"/>
    </row>
    <row r="2992" spans="1:9" s="53" customFormat="1">
      <c r="A2992" s="49"/>
      <c r="B2992" s="50"/>
      <c r="C2992" s="51"/>
      <c r="D2992" s="49"/>
      <c r="E2992" s="52"/>
      <c r="F2992" s="52"/>
      <c r="G2992" s="52"/>
      <c r="H2992" s="52"/>
      <c r="I2992" s="52"/>
    </row>
    <row r="2993" spans="1:9" s="53" customFormat="1">
      <c r="A2993" s="49"/>
      <c r="B2993" s="50"/>
      <c r="C2993" s="51"/>
      <c r="D2993" s="49"/>
      <c r="E2993" s="52"/>
      <c r="F2993" s="52"/>
      <c r="G2993" s="52"/>
      <c r="H2993" s="52"/>
      <c r="I2993" s="52"/>
    </row>
    <row r="2994" spans="1:9" s="53" customFormat="1">
      <c r="A2994" s="49"/>
      <c r="B2994" s="50"/>
      <c r="C2994" s="51"/>
      <c r="D2994" s="49"/>
      <c r="E2994" s="52"/>
      <c r="F2994" s="52"/>
      <c r="G2994" s="52"/>
      <c r="H2994" s="52"/>
      <c r="I2994" s="52"/>
    </row>
    <row r="2995" spans="1:9" s="53" customFormat="1">
      <c r="A2995" s="49"/>
      <c r="B2995" s="50"/>
      <c r="C2995" s="51"/>
      <c r="D2995" s="49"/>
      <c r="E2995" s="52"/>
      <c r="F2995" s="52"/>
      <c r="G2995" s="52"/>
      <c r="H2995" s="52"/>
      <c r="I2995" s="52"/>
    </row>
    <row r="2996" spans="1:9" s="53" customFormat="1">
      <c r="A2996" s="49"/>
      <c r="B2996" s="50"/>
      <c r="C2996" s="51"/>
      <c r="D2996" s="49"/>
      <c r="E2996" s="52"/>
      <c r="F2996" s="52"/>
      <c r="G2996" s="52"/>
      <c r="H2996" s="52"/>
      <c r="I2996" s="52"/>
    </row>
    <row r="2997" spans="1:9" s="53" customFormat="1">
      <c r="A2997" s="49"/>
      <c r="B2997" s="50"/>
      <c r="C2997" s="51"/>
      <c r="D2997" s="49"/>
      <c r="E2997" s="52"/>
      <c r="F2997" s="52"/>
      <c r="G2997" s="52"/>
      <c r="H2997" s="52"/>
      <c r="I2997" s="52"/>
    </row>
    <row r="2998" spans="1:9" s="53" customFormat="1">
      <c r="A2998" s="49"/>
      <c r="B2998" s="50"/>
      <c r="C2998" s="51"/>
      <c r="D2998" s="49"/>
      <c r="E2998" s="52"/>
      <c r="F2998" s="52"/>
      <c r="G2998" s="52"/>
      <c r="H2998" s="52"/>
      <c r="I2998" s="52"/>
    </row>
    <row r="2999" spans="1:9" s="53" customFormat="1">
      <c r="A2999" s="49"/>
      <c r="B2999" s="50"/>
      <c r="C2999" s="51"/>
      <c r="D2999" s="49"/>
      <c r="E2999" s="52"/>
      <c r="F2999" s="52"/>
      <c r="G2999" s="52"/>
      <c r="H2999" s="52"/>
      <c r="I2999" s="52"/>
    </row>
    <row r="3000" spans="1:9" s="53" customFormat="1">
      <c r="A3000" s="49"/>
      <c r="B3000" s="50"/>
      <c r="C3000" s="51"/>
      <c r="D3000" s="49"/>
      <c r="E3000" s="52"/>
      <c r="F3000" s="52"/>
      <c r="G3000" s="52"/>
      <c r="H3000" s="52"/>
      <c r="I3000" s="52"/>
    </row>
    <row r="3001" spans="1:9" s="53" customFormat="1">
      <c r="A3001" s="49"/>
      <c r="B3001" s="50"/>
      <c r="C3001" s="51"/>
      <c r="D3001" s="49"/>
      <c r="E3001" s="52"/>
      <c r="F3001" s="52"/>
      <c r="G3001" s="52"/>
      <c r="H3001" s="52"/>
      <c r="I3001" s="52"/>
    </row>
    <row r="3002" spans="1:9" s="53" customFormat="1">
      <c r="A3002" s="49"/>
      <c r="B3002" s="50"/>
      <c r="C3002" s="51"/>
      <c r="D3002" s="49"/>
      <c r="E3002" s="52"/>
      <c r="F3002" s="52"/>
      <c r="G3002" s="52"/>
      <c r="H3002" s="52"/>
      <c r="I3002" s="52"/>
    </row>
    <row r="3003" spans="1:9" s="53" customFormat="1">
      <c r="A3003" s="49"/>
      <c r="B3003" s="50"/>
      <c r="C3003" s="51"/>
      <c r="D3003" s="49"/>
      <c r="E3003" s="52"/>
      <c r="F3003" s="52"/>
      <c r="G3003" s="52"/>
      <c r="H3003" s="52"/>
      <c r="I3003" s="52"/>
    </row>
    <row r="3004" spans="1:9" s="53" customFormat="1">
      <c r="A3004" s="49"/>
      <c r="B3004" s="50"/>
      <c r="C3004" s="51"/>
      <c r="D3004" s="49"/>
      <c r="E3004" s="52"/>
      <c r="F3004" s="52"/>
      <c r="G3004" s="52"/>
      <c r="H3004" s="52"/>
      <c r="I3004" s="52"/>
    </row>
    <row r="3005" spans="1:9" s="53" customFormat="1">
      <c r="A3005" s="49"/>
      <c r="B3005" s="50"/>
      <c r="C3005" s="51"/>
      <c r="D3005" s="49"/>
      <c r="E3005" s="52"/>
      <c r="F3005" s="52"/>
      <c r="G3005" s="52"/>
      <c r="H3005" s="52"/>
      <c r="I3005" s="52"/>
    </row>
    <row r="3006" spans="1:9" s="53" customFormat="1">
      <c r="A3006" s="49"/>
      <c r="B3006" s="50"/>
      <c r="C3006" s="51"/>
      <c r="D3006" s="49"/>
      <c r="E3006" s="52"/>
      <c r="F3006" s="52"/>
      <c r="G3006" s="52"/>
      <c r="H3006" s="52"/>
      <c r="I3006" s="52"/>
    </row>
    <row r="3007" spans="1:9" s="53" customFormat="1">
      <c r="A3007" s="49"/>
      <c r="B3007" s="50"/>
      <c r="C3007" s="51"/>
      <c r="D3007" s="49"/>
      <c r="E3007" s="52"/>
      <c r="F3007" s="52"/>
      <c r="G3007" s="52"/>
      <c r="H3007" s="52"/>
      <c r="I3007" s="52"/>
    </row>
    <row r="3008" spans="1:9" s="53" customFormat="1">
      <c r="A3008" s="49"/>
      <c r="B3008" s="50"/>
      <c r="C3008" s="51"/>
      <c r="D3008" s="49"/>
      <c r="E3008" s="52"/>
      <c r="F3008" s="52"/>
      <c r="G3008" s="52"/>
      <c r="H3008" s="52"/>
      <c r="I3008" s="52"/>
    </row>
    <row r="3009" spans="1:9" s="53" customFormat="1">
      <c r="A3009" s="49"/>
      <c r="B3009" s="50"/>
      <c r="C3009" s="51"/>
      <c r="D3009" s="49"/>
      <c r="E3009" s="52"/>
      <c r="F3009" s="52"/>
      <c r="G3009" s="52"/>
      <c r="H3009" s="52"/>
      <c r="I3009" s="52"/>
    </row>
    <row r="3010" spans="1:9" s="53" customFormat="1">
      <c r="A3010" s="49"/>
      <c r="B3010" s="50"/>
      <c r="C3010" s="51"/>
      <c r="D3010" s="49"/>
      <c r="E3010" s="52"/>
      <c r="F3010" s="52"/>
      <c r="G3010" s="52"/>
      <c r="H3010" s="52"/>
      <c r="I3010" s="52"/>
    </row>
    <row r="3011" spans="1:9" s="53" customFormat="1">
      <c r="A3011" s="49"/>
      <c r="B3011" s="50"/>
      <c r="C3011" s="51"/>
      <c r="D3011" s="49"/>
      <c r="E3011" s="52"/>
      <c r="F3011" s="52"/>
      <c r="G3011" s="52"/>
      <c r="H3011" s="52"/>
      <c r="I3011" s="52"/>
    </row>
    <row r="3012" spans="1:9" s="53" customFormat="1">
      <c r="A3012" s="49"/>
      <c r="B3012" s="50"/>
      <c r="C3012" s="51"/>
      <c r="D3012" s="49"/>
      <c r="E3012" s="52"/>
      <c r="F3012" s="52"/>
      <c r="G3012" s="52"/>
      <c r="H3012" s="52"/>
      <c r="I3012" s="52"/>
    </row>
    <row r="3013" spans="1:9" s="53" customFormat="1">
      <c r="A3013" s="49"/>
      <c r="B3013" s="50"/>
      <c r="C3013" s="51"/>
      <c r="D3013" s="49"/>
      <c r="E3013" s="52"/>
      <c r="F3013" s="52"/>
      <c r="G3013" s="52"/>
      <c r="H3013" s="52"/>
      <c r="I3013" s="52"/>
    </row>
    <row r="3014" spans="1:9" s="53" customFormat="1">
      <c r="A3014" s="49"/>
      <c r="B3014" s="50"/>
      <c r="C3014" s="51"/>
      <c r="D3014" s="49"/>
      <c r="E3014" s="52"/>
      <c r="F3014" s="52"/>
      <c r="G3014" s="52"/>
      <c r="H3014" s="52"/>
      <c r="I3014" s="52"/>
    </row>
    <row r="3015" spans="1:9" s="53" customFormat="1">
      <c r="A3015" s="49"/>
      <c r="B3015" s="50"/>
      <c r="C3015" s="51"/>
      <c r="D3015" s="49"/>
      <c r="E3015" s="52"/>
      <c r="F3015" s="52"/>
      <c r="G3015" s="52"/>
      <c r="H3015" s="52"/>
      <c r="I3015" s="52"/>
    </row>
    <row r="3016" spans="1:9" s="53" customFormat="1">
      <c r="A3016" s="49"/>
      <c r="B3016" s="50"/>
      <c r="C3016" s="51"/>
      <c r="D3016" s="49"/>
      <c r="E3016" s="52"/>
      <c r="F3016" s="52"/>
      <c r="G3016" s="52"/>
      <c r="H3016" s="52"/>
      <c r="I3016" s="52"/>
    </row>
    <row r="3017" spans="1:9" s="53" customFormat="1">
      <c r="A3017" s="49"/>
      <c r="B3017" s="50"/>
      <c r="C3017" s="51"/>
      <c r="D3017" s="49"/>
      <c r="E3017" s="52"/>
      <c r="F3017" s="52"/>
      <c r="G3017" s="52"/>
      <c r="H3017" s="52"/>
      <c r="I3017" s="52"/>
    </row>
    <row r="3018" spans="1:9" s="53" customFormat="1">
      <c r="A3018" s="49"/>
      <c r="B3018" s="50"/>
      <c r="C3018" s="51"/>
      <c r="D3018" s="49"/>
      <c r="E3018" s="52"/>
      <c r="F3018" s="52"/>
      <c r="G3018" s="52"/>
      <c r="H3018" s="52"/>
      <c r="I3018" s="52"/>
    </row>
    <row r="3019" spans="1:9" s="53" customFormat="1">
      <c r="A3019" s="49"/>
      <c r="B3019" s="50"/>
      <c r="C3019" s="51"/>
      <c r="D3019" s="49"/>
      <c r="E3019" s="52"/>
      <c r="F3019" s="52"/>
      <c r="G3019" s="52"/>
      <c r="H3019" s="52"/>
      <c r="I3019" s="52"/>
    </row>
    <row r="3020" spans="1:9" s="53" customFormat="1">
      <c r="A3020" s="49"/>
      <c r="B3020" s="50"/>
      <c r="C3020" s="51"/>
      <c r="D3020" s="49"/>
      <c r="E3020" s="52"/>
      <c r="F3020" s="52"/>
      <c r="G3020" s="52"/>
      <c r="H3020" s="52"/>
      <c r="I3020" s="52"/>
    </row>
    <row r="3021" spans="1:9" s="53" customFormat="1">
      <c r="A3021" s="49"/>
      <c r="B3021" s="50"/>
      <c r="C3021" s="51"/>
      <c r="D3021" s="49"/>
      <c r="E3021" s="52"/>
      <c r="F3021" s="52"/>
      <c r="G3021" s="52"/>
      <c r="H3021" s="52"/>
      <c r="I3021" s="52"/>
    </row>
    <row r="3022" spans="1:9" s="53" customFormat="1">
      <c r="A3022" s="49"/>
      <c r="B3022" s="50"/>
      <c r="C3022" s="51"/>
      <c r="D3022" s="49"/>
      <c r="E3022" s="52"/>
      <c r="F3022" s="52"/>
      <c r="G3022" s="52"/>
      <c r="H3022" s="52"/>
      <c r="I3022" s="52"/>
    </row>
    <row r="3023" spans="1:9" s="53" customFormat="1">
      <c r="A3023" s="49"/>
      <c r="B3023" s="50"/>
      <c r="C3023" s="51"/>
      <c r="D3023" s="49"/>
      <c r="E3023" s="52"/>
      <c r="F3023" s="52"/>
      <c r="G3023" s="52"/>
      <c r="H3023" s="52"/>
      <c r="I3023" s="52"/>
    </row>
    <row r="3024" spans="1:9" s="53" customFormat="1">
      <c r="A3024" s="49"/>
      <c r="B3024" s="50"/>
      <c r="C3024" s="51"/>
      <c r="D3024" s="49"/>
      <c r="E3024" s="52"/>
      <c r="F3024" s="52"/>
      <c r="G3024" s="52"/>
      <c r="H3024" s="52"/>
      <c r="I3024" s="52"/>
    </row>
    <row r="3025" spans="1:9" s="53" customFormat="1">
      <c r="A3025" s="49"/>
      <c r="B3025" s="50"/>
      <c r="C3025" s="51"/>
      <c r="D3025" s="49"/>
      <c r="E3025" s="52"/>
      <c r="F3025" s="52"/>
      <c r="G3025" s="52"/>
      <c r="H3025" s="52"/>
      <c r="I3025" s="52"/>
    </row>
    <row r="3026" spans="1:9" s="53" customFormat="1">
      <c r="A3026" s="49"/>
      <c r="B3026" s="50"/>
      <c r="C3026" s="51"/>
      <c r="D3026" s="49"/>
      <c r="E3026" s="52"/>
      <c r="F3026" s="52"/>
      <c r="G3026" s="52"/>
      <c r="H3026" s="52"/>
      <c r="I3026" s="52"/>
    </row>
    <row r="3027" spans="1:9" s="53" customFormat="1">
      <c r="A3027" s="49"/>
      <c r="B3027" s="50"/>
      <c r="C3027" s="51"/>
      <c r="D3027" s="49"/>
      <c r="E3027" s="52"/>
      <c r="F3027" s="52"/>
      <c r="G3027" s="52"/>
      <c r="H3027" s="52"/>
      <c r="I3027" s="52"/>
    </row>
    <row r="3028" spans="1:9" s="53" customFormat="1">
      <c r="A3028" s="49"/>
      <c r="B3028" s="50"/>
      <c r="C3028" s="51"/>
      <c r="D3028" s="49"/>
      <c r="E3028" s="52"/>
      <c r="F3028" s="52"/>
      <c r="G3028" s="52"/>
      <c r="H3028" s="52"/>
      <c r="I3028" s="52"/>
    </row>
    <row r="3029" spans="1:9" s="53" customFormat="1">
      <c r="A3029" s="49"/>
      <c r="B3029" s="50"/>
      <c r="C3029" s="51"/>
      <c r="D3029" s="49"/>
      <c r="E3029" s="52"/>
      <c r="F3029" s="52"/>
      <c r="G3029" s="52"/>
      <c r="H3029" s="52"/>
      <c r="I3029" s="52"/>
    </row>
    <row r="3030" spans="1:9" s="53" customFormat="1">
      <c r="A3030" s="49"/>
      <c r="B3030" s="50"/>
      <c r="C3030" s="51"/>
      <c r="D3030" s="49"/>
      <c r="E3030" s="52"/>
      <c r="F3030" s="52"/>
      <c r="G3030" s="52"/>
      <c r="H3030" s="52"/>
      <c r="I3030" s="52"/>
    </row>
    <row r="3031" spans="1:9" s="53" customFormat="1">
      <c r="A3031" s="49"/>
      <c r="B3031" s="50"/>
      <c r="C3031" s="51"/>
      <c r="D3031" s="49"/>
      <c r="E3031" s="52"/>
      <c r="F3031" s="52"/>
      <c r="G3031" s="52"/>
      <c r="H3031" s="52"/>
      <c r="I3031" s="52"/>
    </row>
    <row r="3032" spans="1:9" s="53" customFormat="1">
      <c r="A3032" s="49"/>
      <c r="B3032" s="50"/>
      <c r="C3032" s="51"/>
      <c r="D3032" s="49"/>
      <c r="E3032" s="52"/>
      <c r="F3032" s="52"/>
      <c r="G3032" s="52"/>
      <c r="H3032" s="52"/>
      <c r="I3032" s="52"/>
    </row>
    <row r="3033" spans="1:9" s="53" customFormat="1">
      <c r="A3033" s="49"/>
      <c r="B3033" s="50"/>
      <c r="C3033" s="51"/>
      <c r="D3033" s="49"/>
      <c r="E3033" s="52"/>
      <c r="F3033" s="52"/>
      <c r="G3033" s="52"/>
      <c r="H3033" s="52"/>
      <c r="I3033" s="52"/>
    </row>
    <row r="3034" spans="1:9" s="53" customFormat="1">
      <c r="A3034" s="49"/>
      <c r="B3034" s="50"/>
      <c r="C3034" s="51"/>
      <c r="D3034" s="49"/>
      <c r="E3034" s="52"/>
      <c r="F3034" s="52"/>
      <c r="G3034" s="52"/>
      <c r="H3034" s="52"/>
      <c r="I3034" s="52"/>
    </row>
    <row r="3035" spans="1:9" s="53" customFormat="1">
      <c r="A3035" s="49"/>
      <c r="B3035" s="50"/>
      <c r="C3035" s="51"/>
      <c r="D3035" s="49"/>
      <c r="E3035" s="52"/>
      <c r="F3035" s="52"/>
      <c r="G3035" s="52"/>
      <c r="H3035" s="52"/>
      <c r="I3035" s="52"/>
    </row>
    <row r="3036" spans="1:9" s="53" customFormat="1">
      <c r="A3036" s="49"/>
      <c r="B3036" s="50"/>
      <c r="C3036" s="51"/>
      <c r="D3036" s="49"/>
      <c r="E3036" s="52"/>
      <c r="F3036" s="52"/>
      <c r="G3036" s="52"/>
      <c r="H3036" s="52"/>
      <c r="I3036" s="52"/>
    </row>
    <row r="3037" spans="1:9" s="53" customFormat="1">
      <c r="A3037" s="49"/>
      <c r="B3037" s="50"/>
      <c r="C3037" s="51"/>
      <c r="D3037" s="49"/>
      <c r="E3037" s="52"/>
      <c r="F3037" s="52"/>
      <c r="G3037" s="52"/>
      <c r="H3037" s="52"/>
      <c r="I3037" s="52"/>
    </row>
    <row r="3038" spans="1:9" s="53" customFormat="1">
      <c r="A3038" s="49"/>
      <c r="B3038" s="50"/>
      <c r="C3038" s="51"/>
      <c r="D3038" s="49"/>
      <c r="E3038" s="52"/>
      <c r="F3038" s="52"/>
      <c r="G3038" s="52"/>
      <c r="H3038" s="52"/>
      <c r="I3038" s="52"/>
    </row>
    <row r="3039" spans="1:9" s="53" customFormat="1">
      <c r="A3039" s="49"/>
      <c r="B3039" s="50"/>
      <c r="C3039" s="51"/>
      <c r="D3039" s="49"/>
      <c r="E3039" s="52"/>
      <c r="F3039" s="52"/>
      <c r="G3039" s="52"/>
      <c r="H3039" s="52"/>
      <c r="I3039" s="52"/>
    </row>
    <row r="3040" spans="1:9" s="53" customFormat="1">
      <c r="A3040" s="49"/>
      <c r="B3040" s="50"/>
      <c r="C3040" s="51"/>
      <c r="D3040" s="49"/>
      <c r="E3040" s="52"/>
      <c r="F3040" s="52"/>
      <c r="G3040" s="52"/>
      <c r="H3040" s="52"/>
      <c r="I3040" s="52"/>
    </row>
    <row r="3041" spans="1:9" s="53" customFormat="1">
      <c r="A3041" s="49"/>
      <c r="B3041" s="50"/>
      <c r="C3041" s="51"/>
      <c r="D3041" s="49"/>
      <c r="E3041" s="52"/>
      <c r="F3041" s="52"/>
      <c r="G3041" s="52"/>
      <c r="H3041" s="52"/>
      <c r="I3041" s="52"/>
    </row>
    <row r="3042" spans="1:9" s="53" customFormat="1">
      <c r="A3042" s="49"/>
      <c r="B3042" s="50"/>
      <c r="C3042" s="51"/>
      <c r="D3042" s="49"/>
      <c r="E3042" s="52"/>
      <c r="F3042" s="52"/>
      <c r="G3042" s="52"/>
      <c r="H3042" s="52"/>
      <c r="I3042" s="52"/>
    </row>
    <row r="3043" spans="1:9" s="53" customFormat="1">
      <c r="A3043" s="49"/>
      <c r="B3043" s="50"/>
      <c r="C3043" s="51"/>
      <c r="D3043" s="49"/>
      <c r="E3043" s="52"/>
      <c r="F3043" s="52"/>
      <c r="G3043" s="52"/>
      <c r="H3043" s="52"/>
      <c r="I3043" s="52"/>
    </row>
    <row r="3044" spans="1:9" s="53" customFormat="1">
      <c r="A3044" s="49"/>
      <c r="B3044" s="50"/>
      <c r="C3044" s="51"/>
      <c r="D3044" s="49"/>
      <c r="E3044" s="52"/>
      <c r="F3044" s="52"/>
      <c r="G3044" s="52"/>
      <c r="H3044" s="52"/>
      <c r="I3044" s="52"/>
    </row>
    <row r="3045" spans="1:9" s="53" customFormat="1">
      <c r="A3045" s="49"/>
      <c r="B3045" s="50"/>
      <c r="C3045" s="51"/>
      <c r="D3045" s="49"/>
      <c r="E3045" s="52"/>
      <c r="F3045" s="52"/>
      <c r="G3045" s="52"/>
      <c r="H3045" s="52"/>
      <c r="I3045" s="52"/>
    </row>
    <row r="3046" spans="1:9" s="53" customFormat="1">
      <c r="A3046" s="49"/>
      <c r="B3046" s="50"/>
      <c r="C3046" s="51"/>
      <c r="D3046" s="49"/>
      <c r="E3046" s="52"/>
      <c r="F3046" s="52"/>
      <c r="G3046" s="52"/>
      <c r="H3046" s="52"/>
      <c r="I3046" s="52"/>
    </row>
    <row r="3047" spans="1:9" s="53" customFormat="1">
      <c r="A3047" s="49"/>
      <c r="B3047" s="50"/>
      <c r="C3047" s="51"/>
      <c r="D3047" s="49"/>
      <c r="E3047" s="52"/>
      <c r="F3047" s="52"/>
      <c r="G3047" s="52"/>
      <c r="H3047" s="52"/>
      <c r="I3047" s="52"/>
    </row>
    <row r="3048" spans="1:9" s="53" customFormat="1">
      <c r="A3048" s="49"/>
      <c r="B3048" s="50"/>
      <c r="C3048" s="51"/>
      <c r="D3048" s="49"/>
      <c r="E3048" s="52"/>
      <c r="F3048" s="52"/>
      <c r="G3048" s="52"/>
      <c r="H3048" s="52"/>
      <c r="I3048" s="52"/>
    </row>
    <row r="3049" spans="1:9" s="53" customFormat="1">
      <c r="A3049" s="49"/>
      <c r="B3049" s="50"/>
      <c r="C3049" s="51"/>
      <c r="D3049" s="49"/>
      <c r="E3049" s="52"/>
      <c r="F3049" s="52"/>
      <c r="G3049" s="52"/>
      <c r="H3049" s="52"/>
      <c r="I3049" s="52"/>
    </row>
    <row r="3050" spans="1:9" s="53" customFormat="1">
      <c r="A3050" s="49"/>
      <c r="B3050" s="50"/>
      <c r="C3050" s="51"/>
      <c r="D3050" s="49"/>
      <c r="E3050" s="52"/>
      <c r="F3050" s="52"/>
      <c r="G3050" s="52"/>
      <c r="H3050" s="52"/>
      <c r="I3050" s="52"/>
    </row>
    <row r="3051" spans="1:9" s="53" customFormat="1">
      <c r="A3051" s="49"/>
      <c r="B3051" s="50"/>
      <c r="C3051" s="51"/>
      <c r="D3051" s="49"/>
      <c r="E3051" s="52"/>
      <c r="F3051" s="52"/>
      <c r="G3051" s="52"/>
      <c r="H3051" s="52"/>
      <c r="I3051" s="52"/>
    </row>
    <row r="3052" spans="1:9" s="53" customFormat="1">
      <c r="A3052" s="49"/>
      <c r="B3052" s="50"/>
      <c r="C3052" s="51"/>
      <c r="D3052" s="49"/>
      <c r="E3052" s="52"/>
      <c r="F3052" s="52"/>
      <c r="G3052" s="52"/>
      <c r="H3052" s="52"/>
      <c r="I3052" s="52"/>
    </row>
    <row r="3053" spans="1:9" s="53" customFormat="1">
      <c r="A3053" s="49"/>
      <c r="B3053" s="50"/>
      <c r="C3053" s="51"/>
      <c r="D3053" s="49"/>
      <c r="E3053" s="52"/>
      <c r="F3053" s="52"/>
      <c r="G3053" s="52"/>
      <c r="H3053" s="52"/>
      <c r="I3053" s="52"/>
    </row>
    <row r="3054" spans="1:9" s="53" customFormat="1">
      <c r="A3054" s="49"/>
      <c r="B3054" s="50"/>
      <c r="C3054" s="51"/>
      <c r="D3054" s="49"/>
      <c r="E3054" s="52"/>
      <c r="F3054" s="52"/>
      <c r="G3054" s="52"/>
      <c r="H3054" s="52"/>
      <c r="I3054" s="52"/>
    </row>
    <row r="3055" spans="1:9" s="53" customFormat="1">
      <c r="A3055" s="49"/>
      <c r="B3055" s="50"/>
      <c r="C3055" s="51"/>
      <c r="D3055" s="49"/>
      <c r="E3055" s="52"/>
      <c r="F3055" s="52"/>
      <c r="G3055" s="52"/>
      <c r="H3055" s="52"/>
      <c r="I3055" s="52"/>
    </row>
    <row r="3056" spans="1:9" s="53" customFormat="1">
      <c r="A3056" s="49"/>
      <c r="B3056" s="50"/>
      <c r="C3056" s="51"/>
      <c r="D3056" s="49"/>
      <c r="E3056" s="52"/>
      <c r="F3056" s="52"/>
      <c r="G3056" s="52"/>
      <c r="H3056" s="52"/>
      <c r="I3056" s="52"/>
    </row>
    <row r="3057" spans="1:9" s="53" customFormat="1">
      <c r="A3057" s="49"/>
      <c r="B3057" s="50"/>
      <c r="C3057" s="51"/>
      <c r="D3057" s="49"/>
      <c r="E3057" s="52"/>
      <c r="F3057" s="52"/>
      <c r="G3057" s="52"/>
      <c r="H3057" s="52"/>
      <c r="I3057" s="52"/>
    </row>
    <row r="3058" spans="1:9" s="53" customFormat="1">
      <c r="A3058" s="49"/>
      <c r="B3058" s="50"/>
      <c r="C3058" s="51"/>
      <c r="D3058" s="49"/>
      <c r="E3058" s="52"/>
      <c r="F3058" s="52"/>
      <c r="G3058" s="52"/>
      <c r="H3058" s="52"/>
      <c r="I3058" s="52"/>
    </row>
    <row r="3059" spans="1:9" s="53" customFormat="1">
      <c r="A3059" s="49"/>
      <c r="B3059" s="50"/>
      <c r="C3059" s="51"/>
      <c r="D3059" s="49"/>
      <c r="E3059" s="52"/>
      <c r="F3059" s="52"/>
      <c r="G3059" s="52"/>
      <c r="H3059" s="52"/>
      <c r="I3059" s="52"/>
    </row>
    <row r="3060" spans="1:9" s="53" customFormat="1">
      <c r="A3060" s="49"/>
      <c r="B3060" s="50"/>
      <c r="C3060" s="51"/>
      <c r="D3060" s="49"/>
      <c r="E3060" s="52"/>
      <c r="F3060" s="52"/>
      <c r="G3060" s="52"/>
      <c r="H3060" s="52"/>
      <c r="I3060" s="52"/>
    </row>
    <row r="3061" spans="1:9" s="53" customFormat="1">
      <c r="A3061" s="49"/>
      <c r="B3061" s="50"/>
      <c r="C3061" s="51"/>
      <c r="D3061" s="49"/>
      <c r="E3061" s="52"/>
      <c r="F3061" s="52"/>
      <c r="G3061" s="52"/>
      <c r="H3061" s="52"/>
      <c r="I3061" s="52"/>
    </row>
    <row r="3062" spans="1:9" s="53" customFormat="1">
      <c r="A3062" s="49"/>
      <c r="B3062" s="50"/>
      <c r="C3062" s="51"/>
      <c r="D3062" s="49"/>
      <c r="E3062" s="52"/>
      <c r="F3062" s="52"/>
      <c r="G3062" s="52"/>
      <c r="H3062" s="52"/>
      <c r="I3062" s="52"/>
    </row>
    <row r="3063" spans="1:9" s="53" customFormat="1">
      <c r="A3063" s="49"/>
      <c r="B3063" s="50"/>
      <c r="C3063" s="51"/>
      <c r="D3063" s="49"/>
      <c r="E3063" s="52"/>
      <c r="F3063" s="52"/>
      <c r="G3063" s="52"/>
      <c r="H3063" s="52"/>
      <c r="I3063" s="52"/>
    </row>
    <row r="3064" spans="1:9" s="53" customFormat="1">
      <c r="A3064" s="49"/>
      <c r="B3064" s="50"/>
      <c r="C3064" s="51"/>
      <c r="D3064" s="49"/>
      <c r="E3064" s="52"/>
      <c r="F3064" s="52"/>
      <c r="G3064" s="52"/>
      <c r="H3064" s="52"/>
      <c r="I3064" s="52"/>
    </row>
    <row r="3065" spans="1:9" s="53" customFormat="1">
      <c r="A3065" s="49"/>
      <c r="B3065" s="50"/>
      <c r="C3065" s="51"/>
      <c r="D3065" s="49"/>
      <c r="E3065" s="52"/>
      <c r="F3065" s="52"/>
      <c r="G3065" s="52"/>
      <c r="H3065" s="52"/>
      <c r="I3065" s="52"/>
    </row>
    <row r="3066" spans="1:9" s="53" customFormat="1">
      <c r="A3066" s="49"/>
      <c r="B3066" s="50"/>
      <c r="C3066" s="51"/>
      <c r="D3066" s="49"/>
      <c r="E3066" s="52"/>
      <c r="F3066" s="52"/>
      <c r="G3066" s="52"/>
      <c r="H3066" s="52"/>
      <c r="I3066" s="52"/>
    </row>
    <row r="3067" spans="1:9" s="53" customFormat="1">
      <c r="A3067" s="49"/>
      <c r="B3067" s="50"/>
      <c r="C3067" s="51"/>
      <c r="D3067" s="49"/>
      <c r="E3067" s="52"/>
      <c r="F3067" s="52"/>
      <c r="G3067" s="52"/>
      <c r="H3067" s="52"/>
      <c r="I3067" s="52"/>
    </row>
    <row r="3068" spans="1:9" s="53" customFormat="1">
      <c r="A3068" s="49"/>
      <c r="B3068" s="50"/>
      <c r="C3068" s="51"/>
      <c r="D3068" s="49"/>
      <c r="E3068" s="52"/>
      <c r="F3068" s="52"/>
      <c r="G3068" s="52"/>
      <c r="H3068" s="52"/>
      <c r="I3068" s="52"/>
    </row>
    <row r="3069" spans="1:9" s="53" customFormat="1">
      <c r="A3069" s="49"/>
      <c r="B3069" s="50"/>
      <c r="C3069" s="51"/>
      <c r="D3069" s="49"/>
      <c r="E3069" s="52"/>
      <c r="F3069" s="52"/>
      <c r="G3069" s="52"/>
      <c r="H3069" s="52"/>
      <c r="I3069" s="52"/>
    </row>
    <row r="3070" spans="1:9" s="53" customFormat="1">
      <c r="A3070" s="49"/>
      <c r="B3070" s="50"/>
      <c r="C3070" s="51"/>
      <c r="D3070" s="49"/>
      <c r="E3070" s="52"/>
      <c r="F3070" s="52"/>
      <c r="G3070" s="52"/>
      <c r="H3070" s="52"/>
      <c r="I3070" s="52"/>
    </row>
    <row r="3071" spans="1:9" s="53" customFormat="1">
      <c r="A3071" s="49"/>
      <c r="B3071" s="50"/>
      <c r="C3071" s="51"/>
      <c r="D3071" s="49"/>
      <c r="E3071" s="52"/>
      <c r="F3071" s="52"/>
      <c r="G3071" s="52"/>
      <c r="H3071" s="52"/>
      <c r="I3071" s="52"/>
    </row>
    <row r="3072" spans="1:9" s="53" customFormat="1">
      <c r="A3072" s="49"/>
      <c r="B3072" s="50"/>
      <c r="C3072" s="51"/>
      <c r="D3072" s="49"/>
      <c r="E3072" s="52"/>
      <c r="F3072" s="52"/>
      <c r="G3072" s="52"/>
      <c r="H3072" s="52"/>
      <c r="I3072" s="52"/>
    </row>
    <row r="3073" spans="1:9" s="53" customFormat="1">
      <c r="A3073" s="49"/>
      <c r="B3073" s="50"/>
      <c r="C3073" s="51"/>
      <c r="D3073" s="49"/>
      <c r="E3073" s="52"/>
      <c r="F3073" s="52"/>
      <c r="G3073" s="52"/>
      <c r="H3073" s="52"/>
      <c r="I3073" s="52"/>
    </row>
    <row r="3074" spans="1:9" s="53" customFormat="1">
      <c r="A3074" s="49"/>
      <c r="B3074" s="50"/>
      <c r="C3074" s="51"/>
      <c r="D3074" s="49"/>
      <c r="E3074" s="52"/>
      <c r="F3074" s="52"/>
      <c r="G3074" s="52"/>
      <c r="H3074" s="52"/>
      <c r="I3074" s="52"/>
    </row>
    <row r="3075" spans="1:9" s="53" customFormat="1">
      <c r="A3075" s="49"/>
      <c r="B3075" s="50"/>
      <c r="C3075" s="51"/>
      <c r="D3075" s="49"/>
      <c r="E3075" s="52"/>
      <c r="F3075" s="52"/>
      <c r="G3075" s="52"/>
      <c r="H3075" s="52"/>
      <c r="I3075" s="52"/>
    </row>
    <row r="3076" spans="1:9" s="53" customFormat="1">
      <c r="A3076" s="49"/>
      <c r="B3076" s="50"/>
      <c r="C3076" s="51"/>
      <c r="D3076" s="49"/>
      <c r="E3076" s="52"/>
      <c r="F3076" s="52"/>
      <c r="G3076" s="52"/>
      <c r="H3076" s="52"/>
      <c r="I3076" s="52"/>
    </row>
    <row r="3077" spans="1:9" s="53" customFormat="1">
      <c r="A3077" s="49"/>
      <c r="B3077" s="50"/>
      <c r="C3077" s="51"/>
      <c r="D3077" s="49"/>
      <c r="E3077" s="52"/>
      <c r="F3077" s="52"/>
      <c r="G3077" s="52"/>
      <c r="H3077" s="52"/>
      <c r="I3077" s="52"/>
    </row>
    <row r="3078" spans="1:9" s="53" customFormat="1">
      <c r="A3078" s="49"/>
      <c r="B3078" s="50"/>
      <c r="C3078" s="51"/>
      <c r="D3078" s="49"/>
      <c r="E3078" s="52"/>
      <c r="F3078" s="52"/>
      <c r="G3078" s="52"/>
      <c r="H3078" s="52"/>
      <c r="I3078" s="52"/>
    </row>
    <row r="3079" spans="1:9" s="53" customFormat="1">
      <c r="A3079" s="49"/>
      <c r="B3079" s="50"/>
      <c r="C3079" s="51"/>
      <c r="D3079" s="49"/>
      <c r="E3079" s="52"/>
      <c r="F3079" s="52"/>
      <c r="G3079" s="52"/>
      <c r="H3079" s="52"/>
      <c r="I3079" s="52"/>
    </row>
    <row r="3080" spans="1:9" s="53" customFormat="1">
      <c r="A3080" s="49"/>
      <c r="B3080" s="50"/>
      <c r="C3080" s="51"/>
      <c r="D3080" s="49"/>
      <c r="E3080" s="52"/>
      <c r="F3080" s="52"/>
      <c r="G3080" s="52"/>
      <c r="H3080" s="52"/>
      <c r="I3080" s="52"/>
    </row>
    <row r="3081" spans="1:9" s="53" customFormat="1">
      <c r="A3081" s="49"/>
      <c r="B3081" s="50"/>
      <c r="C3081" s="51"/>
      <c r="D3081" s="49"/>
      <c r="E3081" s="52"/>
      <c r="F3081" s="52"/>
      <c r="G3081" s="52"/>
      <c r="H3081" s="52"/>
      <c r="I3081" s="52"/>
    </row>
    <row r="3082" spans="1:9" s="53" customFormat="1">
      <c r="A3082" s="49"/>
      <c r="B3082" s="50"/>
      <c r="C3082" s="51"/>
      <c r="D3082" s="49"/>
      <c r="E3082" s="52"/>
      <c r="F3082" s="52"/>
      <c r="G3082" s="52"/>
      <c r="H3082" s="52"/>
      <c r="I3082" s="52"/>
    </row>
    <row r="3083" spans="1:9" s="53" customFormat="1">
      <c r="A3083" s="49"/>
      <c r="B3083" s="50"/>
      <c r="C3083" s="51"/>
      <c r="D3083" s="49"/>
      <c r="E3083" s="52"/>
      <c r="F3083" s="52"/>
      <c r="G3083" s="52"/>
      <c r="H3083" s="52"/>
      <c r="I3083" s="52"/>
    </row>
    <row r="3084" spans="1:9" s="53" customFormat="1">
      <c r="A3084" s="49"/>
      <c r="B3084" s="50"/>
      <c r="C3084" s="51"/>
      <c r="D3084" s="49"/>
      <c r="E3084" s="52"/>
      <c r="F3084" s="52"/>
      <c r="G3084" s="52"/>
      <c r="H3084" s="52"/>
      <c r="I3084" s="52"/>
    </row>
    <row r="3085" spans="1:9" s="53" customFormat="1">
      <c r="A3085" s="49"/>
      <c r="B3085" s="50"/>
      <c r="C3085" s="51"/>
      <c r="D3085" s="49"/>
      <c r="E3085" s="52"/>
      <c r="F3085" s="52"/>
      <c r="G3085" s="52"/>
      <c r="H3085" s="52"/>
      <c r="I3085" s="52"/>
    </row>
    <row r="3086" spans="1:9" s="53" customFormat="1">
      <c r="A3086" s="49"/>
      <c r="B3086" s="50"/>
      <c r="C3086" s="51"/>
      <c r="D3086" s="49"/>
      <c r="E3086" s="52"/>
      <c r="F3086" s="52"/>
      <c r="G3086" s="52"/>
      <c r="H3086" s="52"/>
      <c r="I3086" s="52"/>
    </row>
    <row r="3087" spans="1:9" s="53" customFormat="1">
      <c r="A3087" s="49"/>
      <c r="B3087" s="50"/>
      <c r="C3087" s="51"/>
      <c r="D3087" s="49"/>
      <c r="E3087" s="52"/>
      <c r="F3087" s="52"/>
      <c r="G3087" s="52"/>
      <c r="H3087" s="52"/>
      <c r="I3087" s="52"/>
    </row>
    <row r="3088" spans="1:9" s="53" customFormat="1">
      <c r="A3088" s="49"/>
      <c r="B3088" s="50"/>
      <c r="C3088" s="51"/>
      <c r="D3088" s="49"/>
      <c r="E3088" s="52"/>
      <c r="F3088" s="52"/>
      <c r="G3088" s="52"/>
      <c r="H3088" s="52"/>
      <c r="I3088" s="52"/>
    </row>
    <row r="3089" spans="1:9" s="53" customFormat="1">
      <c r="A3089" s="49"/>
      <c r="B3089" s="50"/>
      <c r="C3089" s="51"/>
      <c r="D3089" s="49"/>
      <c r="E3089" s="52"/>
      <c r="F3089" s="52"/>
      <c r="G3089" s="52"/>
      <c r="H3089" s="52"/>
      <c r="I3089" s="52"/>
    </row>
    <row r="3090" spans="1:9" s="53" customFormat="1">
      <c r="A3090" s="49"/>
      <c r="B3090" s="50"/>
      <c r="C3090" s="51"/>
      <c r="D3090" s="49"/>
      <c r="E3090" s="52"/>
      <c r="F3090" s="52"/>
      <c r="G3090" s="52"/>
      <c r="H3090" s="52"/>
      <c r="I3090" s="52"/>
    </row>
    <row r="3091" spans="1:9" s="53" customFormat="1">
      <c r="A3091" s="49"/>
      <c r="B3091" s="50"/>
      <c r="C3091" s="51"/>
      <c r="D3091" s="49"/>
      <c r="E3091" s="52"/>
      <c r="F3091" s="52"/>
      <c r="G3091" s="52"/>
      <c r="H3091" s="52"/>
      <c r="I3091" s="52"/>
    </row>
    <row r="3092" spans="1:9" s="53" customFormat="1">
      <c r="A3092" s="49"/>
      <c r="B3092" s="50"/>
      <c r="C3092" s="51"/>
      <c r="D3092" s="49"/>
      <c r="E3092" s="52"/>
      <c r="F3092" s="52"/>
      <c r="G3092" s="52"/>
      <c r="H3092" s="52"/>
      <c r="I3092" s="52"/>
    </row>
    <row r="3093" spans="1:9" s="53" customFormat="1">
      <c r="A3093" s="49"/>
      <c r="B3093" s="50"/>
      <c r="C3093" s="51"/>
      <c r="D3093" s="49"/>
      <c r="E3093" s="52"/>
      <c r="F3093" s="52"/>
      <c r="G3093" s="52"/>
      <c r="H3093" s="52"/>
      <c r="I3093" s="52"/>
    </row>
    <row r="3094" spans="1:9" s="53" customFormat="1">
      <c r="A3094" s="49"/>
      <c r="B3094" s="50"/>
      <c r="C3094" s="51"/>
      <c r="D3094" s="49"/>
      <c r="E3094" s="52"/>
      <c r="F3094" s="52"/>
      <c r="G3094" s="52"/>
      <c r="H3094" s="52"/>
      <c r="I3094" s="52"/>
    </row>
    <row r="3095" spans="1:9" s="53" customFormat="1">
      <c r="A3095" s="49"/>
      <c r="B3095" s="50"/>
      <c r="C3095" s="51"/>
      <c r="D3095" s="49"/>
      <c r="E3095" s="52"/>
      <c r="F3095" s="52"/>
      <c r="G3095" s="52"/>
      <c r="H3095" s="52"/>
      <c r="I3095" s="52"/>
    </row>
    <row r="3096" spans="1:9" s="53" customFormat="1">
      <c r="A3096" s="49"/>
      <c r="B3096" s="50"/>
      <c r="C3096" s="51"/>
      <c r="D3096" s="49"/>
      <c r="E3096" s="52"/>
      <c r="F3096" s="52"/>
      <c r="G3096" s="52"/>
      <c r="H3096" s="52"/>
      <c r="I3096" s="52"/>
    </row>
    <row r="3097" spans="1:9" s="53" customFormat="1">
      <c r="A3097" s="49"/>
      <c r="B3097" s="50"/>
      <c r="C3097" s="51"/>
      <c r="D3097" s="49"/>
      <c r="E3097" s="52"/>
      <c r="F3097" s="52"/>
      <c r="G3097" s="52"/>
      <c r="H3097" s="52"/>
      <c r="I3097" s="52"/>
    </row>
    <row r="3098" spans="1:9" s="53" customFormat="1">
      <c r="A3098" s="49"/>
      <c r="B3098" s="50"/>
      <c r="C3098" s="51"/>
      <c r="D3098" s="49"/>
      <c r="E3098" s="52"/>
      <c r="F3098" s="52"/>
      <c r="G3098" s="52"/>
      <c r="H3098" s="52"/>
      <c r="I3098" s="52"/>
    </row>
    <row r="3099" spans="1:9" s="53" customFormat="1">
      <c r="A3099" s="49"/>
      <c r="B3099" s="50"/>
      <c r="C3099" s="51"/>
      <c r="D3099" s="49"/>
      <c r="E3099" s="52"/>
      <c r="F3099" s="52"/>
      <c r="G3099" s="52"/>
      <c r="H3099" s="52"/>
      <c r="I3099" s="52"/>
    </row>
    <row r="3100" spans="1:9" s="53" customFormat="1">
      <c r="A3100" s="49"/>
      <c r="B3100" s="50"/>
      <c r="C3100" s="51"/>
      <c r="D3100" s="49"/>
      <c r="E3100" s="52"/>
      <c r="F3100" s="52"/>
      <c r="G3100" s="52"/>
      <c r="H3100" s="52"/>
      <c r="I3100" s="52"/>
    </row>
    <row r="3101" spans="1:9" s="53" customFormat="1">
      <c r="A3101" s="49"/>
      <c r="B3101" s="50"/>
      <c r="C3101" s="51"/>
      <c r="D3101" s="49"/>
      <c r="E3101" s="52"/>
      <c r="F3101" s="52"/>
      <c r="G3101" s="52"/>
      <c r="H3101" s="52"/>
      <c r="I3101" s="52"/>
    </row>
    <row r="3102" spans="1:9" s="53" customFormat="1">
      <c r="A3102" s="49"/>
      <c r="B3102" s="50"/>
      <c r="C3102" s="51"/>
      <c r="D3102" s="49"/>
      <c r="E3102" s="52"/>
      <c r="F3102" s="52"/>
      <c r="G3102" s="52"/>
      <c r="H3102" s="52"/>
      <c r="I3102" s="52"/>
    </row>
    <row r="3103" spans="1:9" s="53" customFormat="1">
      <c r="A3103" s="49"/>
      <c r="B3103" s="50"/>
      <c r="C3103" s="51"/>
      <c r="D3103" s="49"/>
      <c r="E3103" s="52"/>
      <c r="F3103" s="52"/>
      <c r="G3103" s="52"/>
      <c r="H3103" s="52"/>
      <c r="I3103" s="52"/>
    </row>
    <row r="3104" spans="1:9" s="53" customFormat="1">
      <c r="A3104" s="49"/>
      <c r="B3104" s="50"/>
      <c r="C3104" s="51"/>
      <c r="D3104" s="49"/>
      <c r="E3104" s="52"/>
      <c r="F3104" s="52"/>
      <c r="G3104" s="52"/>
      <c r="H3104" s="52"/>
      <c r="I3104" s="52"/>
    </row>
    <row r="3105" spans="1:9" s="53" customFormat="1">
      <c r="A3105" s="49"/>
      <c r="B3105" s="50"/>
      <c r="C3105" s="51"/>
      <c r="D3105" s="49"/>
      <c r="E3105" s="52"/>
      <c r="F3105" s="52"/>
      <c r="G3105" s="52"/>
      <c r="H3105" s="52"/>
      <c r="I3105" s="52"/>
    </row>
    <row r="3106" spans="1:9" s="53" customFormat="1">
      <c r="A3106" s="49"/>
      <c r="B3106" s="50"/>
      <c r="C3106" s="51"/>
      <c r="D3106" s="49"/>
      <c r="E3106" s="52"/>
      <c r="F3106" s="52"/>
      <c r="G3106" s="52"/>
      <c r="H3106" s="52"/>
      <c r="I3106" s="52"/>
    </row>
    <row r="3107" spans="1:9" s="53" customFormat="1">
      <c r="A3107" s="49"/>
      <c r="B3107" s="50"/>
      <c r="C3107" s="51"/>
      <c r="D3107" s="49"/>
      <c r="E3107" s="52"/>
      <c r="F3107" s="52"/>
      <c r="G3107" s="52"/>
      <c r="H3107" s="52"/>
      <c r="I3107" s="52"/>
    </row>
    <row r="3108" spans="1:9" s="53" customFormat="1">
      <c r="A3108" s="49"/>
      <c r="B3108" s="50"/>
      <c r="C3108" s="51"/>
      <c r="D3108" s="49"/>
      <c r="E3108" s="52"/>
      <c r="F3108" s="52"/>
      <c r="G3108" s="52"/>
      <c r="H3108" s="52"/>
      <c r="I3108" s="52"/>
    </row>
    <row r="3109" spans="1:9" s="53" customFormat="1">
      <c r="A3109" s="49"/>
      <c r="B3109" s="50"/>
      <c r="C3109" s="51"/>
      <c r="D3109" s="49"/>
      <c r="E3109" s="52"/>
      <c r="F3109" s="52"/>
      <c r="G3109" s="52"/>
      <c r="H3109" s="52"/>
      <c r="I3109" s="52"/>
    </row>
    <row r="3110" spans="1:9" s="53" customFormat="1">
      <c r="A3110" s="49"/>
      <c r="B3110" s="50"/>
      <c r="C3110" s="51"/>
      <c r="D3110" s="49"/>
      <c r="E3110" s="52"/>
      <c r="F3110" s="52"/>
      <c r="G3110" s="52"/>
      <c r="H3110" s="52"/>
      <c r="I3110" s="52"/>
    </row>
    <row r="3111" spans="1:9" s="53" customFormat="1">
      <c r="A3111" s="49"/>
      <c r="B3111" s="50"/>
      <c r="C3111" s="51"/>
      <c r="D3111" s="49"/>
      <c r="E3111" s="52"/>
      <c r="F3111" s="52"/>
      <c r="G3111" s="52"/>
      <c r="H3111" s="52"/>
      <c r="I3111" s="52"/>
    </row>
    <row r="3112" spans="1:9" s="53" customFormat="1">
      <c r="A3112" s="49"/>
      <c r="B3112" s="50"/>
      <c r="C3112" s="51"/>
      <c r="D3112" s="49"/>
      <c r="E3112" s="52"/>
      <c r="F3112" s="52"/>
      <c r="G3112" s="52"/>
      <c r="H3112" s="52"/>
      <c r="I3112" s="52"/>
    </row>
    <row r="3113" spans="1:9" s="53" customFormat="1">
      <c r="A3113" s="49"/>
      <c r="B3113" s="50"/>
      <c r="C3113" s="51"/>
      <c r="D3113" s="49"/>
      <c r="E3113" s="52"/>
      <c r="F3113" s="52"/>
      <c r="G3113" s="52"/>
      <c r="H3113" s="52"/>
      <c r="I3113" s="52"/>
    </row>
    <row r="3114" spans="1:9" s="53" customFormat="1">
      <c r="A3114" s="49"/>
      <c r="B3114" s="50"/>
      <c r="C3114" s="51"/>
      <c r="D3114" s="49"/>
      <c r="E3114" s="52"/>
      <c r="F3114" s="52"/>
      <c r="G3114" s="52"/>
      <c r="H3114" s="52"/>
      <c r="I3114" s="52"/>
    </row>
    <row r="3115" spans="1:9" s="53" customFormat="1">
      <c r="A3115" s="49"/>
      <c r="B3115" s="50"/>
      <c r="C3115" s="51"/>
      <c r="D3115" s="49"/>
      <c r="E3115" s="52"/>
      <c r="F3115" s="52"/>
      <c r="G3115" s="52"/>
      <c r="H3115" s="52"/>
      <c r="I3115" s="52"/>
    </row>
    <row r="3116" spans="1:9" s="53" customFormat="1">
      <c r="A3116" s="49"/>
      <c r="B3116" s="50"/>
      <c r="C3116" s="51"/>
      <c r="D3116" s="49"/>
      <c r="E3116" s="52"/>
      <c r="F3116" s="52"/>
      <c r="G3116" s="52"/>
      <c r="H3116" s="52"/>
      <c r="I3116" s="52"/>
    </row>
    <row r="3117" spans="1:9" s="53" customFormat="1">
      <c r="A3117" s="49"/>
      <c r="B3117" s="50"/>
      <c r="C3117" s="51"/>
      <c r="D3117" s="49"/>
      <c r="E3117" s="52"/>
      <c r="F3117" s="52"/>
      <c r="G3117" s="52"/>
      <c r="H3117" s="52"/>
      <c r="I3117" s="52"/>
    </row>
    <row r="3118" spans="1:9" s="53" customFormat="1">
      <c r="A3118" s="49"/>
      <c r="B3118" s="50"/>
      <c r="C3118" s="51"/>
      <c r="D3118" s="49"/>
      <c r="E3118" s="52"/>
      <c r="F3118" s="52"/>
      <c r="G3118" s="52"/>
      <c r="H3118" s="52"/>
      <c r="I3118" s="52"/>
    </row>
    <row r="3119" spans="1:9" s="53" customFormat="1">
      <c r="A3119" s="49"/>
      <c r="B3119" s="50"/>
      <c r="C3119" s="51"/>
      <c r="D3119" s="49"/>
      <c r="E3119" s="52"/>
      <c r="F3119" s="52"/>
      <c r="G3119" s="52"/>
      <c r="H3119" s="52"/>
      <c r="I3119" s="52"/>
    </row>
    <row r="3120" spans="1:9" s="53" customFormat="1">
      <c r="A3120" s="49"/>
      <c r="B3120" s="50"/>
      <c r="C3120" s="51"/>
      <c r="D3120" s="49"/>
      <c r="E3120" s="52"/>
      <c r="F3120" s="52"/>
      <c r="G3120" s="52"/>
      <c r="H3120" s="52"/>
      <c r="I3120" s="52"/>
    </row>
    <row r="3121" spans="1:9" s="53" customFormat="1">
      <c r="A3121" s="49"/>
      <c r="B3121" s="50"/>
      <c r="C3121" s="51"/>
      <c r="D3121" s="49"/>
      <c r="E3121" s="52"/>
      <c r="F3121" s="52"/>
      <c r="G3121" s="52"/>
      <c r="H3121" s="52"/>
      <c r="I3121" s="52"/>
    </row>
    <row r="3122" spans="1:9" s="53" customFormat="1">
      <c r="A3122" s="49"/>
      <c r="B3122" s="50"/>
      <c r="C3122" s="51"/>
      <c r="D3122" s="49"/>
      <c r="E3122" s="52"/>
      <c r="F3122" s="52"/>
      <c r="G3122" s="52"/>
      <c r="H3122" s="52"/>
      <c r="I3122" s="52"/>
    </row>
    <row r="3123" spans="1:9" s="53" customFormat="1">
      <c r="A3123" s="49"/>
      <c r="B3123" s="50"/>
      <c r="C3123" s="51"/>
      <c r="D3123" s="49"/>
      <c r="E3123" s="52"/>
      <c r="F3123" s="52"/>
      <c r="G3123" s="52"/>
      <c r="H3123" s="52"/>
      <c r="I3123" s="52"/>
    </row>
    <row r="3124" spans="1:9" s="53" customFormat="1">
      <c r="A3124" s="49"/>
      <c r="B3124" s="50"/>
      <c r="C3124" s="51"/>
      <c r="D3124" s="49"/>
      <c r="E3124" s="52"/>
      <c r="F3124" s="52"/>
      <c r="G3124" s="52"/>
      <c r="H3124" s="52"/>
      <c r="I3124" s="52"/>
    </row>
    <row r="3125" spans="1:9" s="53" customFormat="1">
      <c r="A3125" s="49"/>
      <c r="B3125" s="50"/>
      <c r="C3125" s="51"/>
      <c r="D3125" s="49"/>
      <c r="E3125" s="52"/>
      <c r="F3125" s="52"/>
      <c r="G3125" s="52"/>
      <c r="H3125" s="52"/>
      <c r="I3125" s="52"/>
    </row>
    <row r="3126" spans="1:9" s="53" customFormat="1">
      <c r="A3126" s="49"/>
      <c r="B3126" s="50"/>
      <c r="C3126" s="51"/>
      <c r="D3126" s="49"/>
      <c r="E3126" s="52"/>
      <c r="F3126" s="52"/>
      <c r="G3126" s="52"/>
      <c r="H3126" s="52"/>
      <c r="I3126" s="52"/>
    </row>
    <row r="3127" spans="1:9" s="53" customFormat="1">
      <c r="A3127" s="49"/>
      <c r="B3127" s="50"/>
      <c r="C3127" s="51"/>
      <c r="D3127" s="49"/>
      <c r="E3127" s="52"/>
      <c r="F3127" s="52"/>
      <c r="G3127" s="52"/>
      <c r="H3127" s="52"/>
      <c r="I3127" s="52"/>
    </row>
    <row r="3128" spans="1:9" s="53" customFormat="1">
      <c r="A3128" s="49"/>
      <c r="B3128" s="50"/>
      <c r="C3128" s="51"/>
      <c r="D3128" s="49"/>
      <c r="E3128" s="52"/>
      <c r="F3128" s="52"/>
      <c r="G3128" s="52"/>
      <c r="H3128" s="52"/>
      <c r="I3128" s="52"/>
    </row>
    <row r="3129" spans="1:9" s="53" customFormat="1">
      <c r="A3129" s="49"/>
      <c r="B3129" s="50"/>
      <c r="C3129" s="51"/>
      <c r="D3129" s="49"/>
      <c r="E3129" s="52"/>
      <c r="F3129" s="52"/>
      <c r="G3129" s="52"/>
      <c r="H3129" s="52"/>
      <c r="I3129" s="52"/>
    </row>
    <row r="3130" spans="1:9" s="53" customFormat="1">
      <c r="A3130" s="49"/>
      <c r="B3130" s="50"/>
      <c r="C3130" s="51"/>
      <c r="D3130" s="49"/>
      <c r="E3130" s="52"/>
      <c r="F3130" s="52"/>
      <c r="G3130" s="52"/>
      <c r="H3130" s="52"/>
      <c r="I3130" s="52"/>
    </row>
    <row r="3131" spans="1:9" s="53" customFormat="1">
      <c r="A3131" s="49"/>
      <c r="B3131" s="50"/>
      <c r="C3131" s="51"/>
      <c r="D3131" s="49"/>
      <c r="E3131" s="52"/>
      <c r="F3131" s="52"/>
      <c r="G3131" s="52"/>
      <c r="H3131" s="52"/>
      <c r="I3131" s="52"/>
    </row>
    <row r="3132" spans="1:9" s="53" customFormat="1">
      <c r="A3132" s="49"/>
      <c r="B3132" s="50"/>
      <c r="C3132" s="51"/>
      <c r="D3132" s="49"/>
      <c r="E3132" s="52"/>
      <c r="F3132" s="52"/>
      <c r="G3132" s="52"/>
      <c r="H3132" s="52"/>
      <c r="I3132" s="52"/>
    </row>
    <row r="3133" spans="1:9" s="53" customFormat="1">
      <c r="A3133" s="49"/>
      <c r="B3133" s="50"/>
      <c r="C3133" s="51"/>
      <c r="D3133" s="49"/>
      <c r="E3133" s="52"/>
      <c r="F3133" s="52"/>
      <c r="G3133" s="52"/>
      <c r="H3133" s="52"/>
      <c r="I3133" s="52"/>
    </row>
    <row r="3134" spans="1:9" s="53" customFormat="1">
      <c r="A3134" s="49"/>
      <c r="B3134" s="50"/>
      <c r="C3134" s="51"/>
      <c r="D3134" s="49"/>
      <c r="E3134" s="52"/>
      <c r="F3134" s="52"/>
      <c r="G3134" s="52"/>
      <c r="H3134" s="52"/>
      <c r="I3134" s="52"/>
    </row>
    <row r="3135" spans="1:9" s="53" customFormat="1">
      <c r="A3135" s="49"/>
      <c r="B3135" s="50"/>
      <c r="C3135" s="51"/>
      <c r="D3135" s="49"/>
      <c r="E3135" s="52"/>
      <c r="F3135" s="52"/>
      <c r="G3135" s="52"/>
      <c r="H3135" s="52"/>
      <c r="I3135" s="52"/>
    </row>
    <row r="3136" spans="1:9" s="53" customFormat="1">
      <c r="A3136" s="49"/>
      <c r="B3136" s="50"/>
      <c r="C3136" s="51"/>
      <c r="D3136" s="49"/>
      <c r="E3136" s="52"/>
      <c r="F3136" s="52"/>
      <c r="G3136" s="52"/>
      <c r="H3136" s="52"/>
      <c r="I3136" s="52"/>
    </row>
    <row r="3137" spans="1:9" s="53" customFormat="1">
      <c r="A3137" s="49"/>
      <c r="B3137" s="50"/>
      <c r="C3137" s="51"/>
      <c r="D3137" s="49"/>
      <c r="E3137" s="52"/>
      <c r="F3137" s="52"/>
      <c r="G3137" s="52"/>
      <c r="H3137" s="52"/>
      <c r="I3137" s="52"/>
    </row>
    <row r="3138" spans="1:9" s="53" customFormat="1">
      <c r="A3138" s="49"/>
      <c r="B3138" s="50"/>
      <c r="C3138" s="51"/>
      <c r="D3138" s="49"/>
      <c r="E3138" s="52"/>
      <c r="F3138" s="52"/>
      <c r="G3138" s="52"/>
      <c r="H3138" s="52"/>
      <c r="I3138" s="52"/>
    </row>
    <row r="3139" spans="1:9" s="53" customFormat="1">
      <c r="A3139" s="49"/>
      <c r="B3139" s="50"/>
      <c r="C3139" s="51"/>
      <c r="D3139" s="49"/>
      <c r="E3139" s="52"/>
      <c r="F3139" s="52"/>
      <c r="G3139" s="52"/>
      <c r="H3139" s="52"/>
      <c r="I3139" s="52"/>
    </row>
    <row r="3140" spans="1:9" s="53" customFormat="1">
      <c r="A3140" s="49"/>
      <c r="B3140" s="50"/>
      <c r="C3140" s="51"/>
      <c r="D3140" s="49"/>
      <c r="E3140" s="52"/>
      <c r="F3140" s="52"/>
      <c r="G3140" s="52"/>
      <c r="H3140" s="52"/>
      <c r="I3140" s="52"/>
    </row>
    <row r="3141" spans="1:9" s="53" customFormat="1">
      <c r="A3141" s="49"/>
      <c r="B3141" s="50"/>
      <c r="C3141" s="51"/>
      <c r="D3141" s="49"/>
      <c r="E3141" s="52"/>
      <c r="F3141" s="52"/>
      <c r="G3141" s="52"/>
      <c r="H3141" s="52"/>
      <c r="I3141" s="52"/>
    </row>
    <row r="3142" spans="1:9" s="53" customFormat="1">
      <c r="A3142" s="49"/>
      <c r="B3142" s="50"/>
      <c r="C3142" s="51"/>
      <c r="D3142" s="49"/>
      <c r="E3142" s="52"/>
      <c r="F3142" s="52"/>
      <c r="G3142" s="52"/>
      <c r="H3142" s="52"/>
      <c r="I3142" s="52"/>
    </row>
    <row r="3143" spans="1:9" s="53" customFormat="1">
      <c r="A3143" s="49"/>
      <c r="B3143" s="50"/>
      <c r="C3143" s="51"/>
      <c r="D3143" s="49"/>
      <c r="E3143" s="52"/>
      <c r="F3143" s="52"/>
      <c r="G3143" s="52"/>
      <c r="H3143" s="52"/>
      <c r="I3143" s="52"/>
    </row>
    <row r="3144" spans="1:9" s="53" customFormat="1">
      <c r="A3144" s="49"/>
      <c r="B3144" s="50"/>
      <c r="C3144" s="51"/>
      <c r="D3144" s="49"/>
      <c r="E3144" s="52"/>
      <c r="F3144" s="52"/>
      <c r="G3144" s="52"/>
      <c r="H3144" s="52"/>
      <c r="I3144" s="52"/>
    </row>
    <row r="3145" spans="1:9" s="53" customFormat="1">
      <c r="A3145" s="49"/>
      <c r="B3145" s="50"/>
      <c r="C3145" s="51"/>
      <c r="D3145" s="49"/>
      <c r="E3145" s="52"/>
      <c r="F3145" s="52"/>
      <c r="G3145" s="52"/>
      <c r="H3145" s="52"/>
      <c r="I3145" s="52"/>
    </row>
    <row r="3146" spans="1:9" s="53" customFormat="1">
      <c r="A3146" s="49"/>
      <c r="B3146" s="50"/>
      <c r="C3146" s="51"/>
      <c r="D3146" s="49"/>
      <c r="E3146" s="52"/>
      <c r="F3146" s="52"/>
      <c r="G3146" s="52"/>
      <c r="H3146" s="52"/>
      <c r="I3146" s="52"/>
    </row>
    <row r="3147" spans="1:9" s="53" customFormat="1">
      <c r="A3147" s="49"/>
      <c r="B3147" s="50"/>
      <c r="C3147" s="51"/>
      <c r="D3147" s="49"/>
      <c r="E3147" s="52"/>
      <c r="F3147" s="52"/>
      <c r="G3147" s="52"/>
      <c r="H3147" s="52"/>
      <c r="I3147" s="52"/>
    </row>
    <row r="3148" spans="1:9" s="53" customFormat="1">
      <c r="A3148" s="49"/>
      <c r="B3148" s="50"/>
      <c r="C3148" s="51"/>
      <c r="D3148" s="49"/>
      <c r="E3148" s="52"/>
      <c r="F3148" s="52"/>
      <c r="G3148" s="52"/>
      <c r="H3148" s="52"/>
      <c r="I3148" s="52"/>
    </row>
    <row r="3149" spans="1:9" s="53" customFormat="1">
      <c r="A3149" s="49"/>
      <c r="B3149" s="50"/>
      <c r="C3149" s="51"/>
      <c r="D3149" s="49"/>
      <c r="E3149" s="52"/>
      <c r="F3149" s="52"/>
      <c r="G3149" s="52"/>
      <c r="H3149" s="52"/>
      <c r="I3149" s="52"/>
    </row>
    <row r="3150" spans="1:9" s="53" customFormat="1">
      <c r="A3150" s="49"/>
      <c r="B3150" s="50"/>
      <c r="C3150" s="51"/>
      <c r="D3150" s="49"/>
      <c r="E3150" s="52"/>
      <c r="F3150" s="52"/>
      <c r="G3150" s="52"/>
      <c r="H3150" s="52"/>
      <c r="I3150" s="52"/>
    </row>
    <row r="3151" spans="1:9" s="53" customFormat="1">
      <c r="A3151" s="49"/>
      <c r="B3151" s="50"/>
      <c r="C3151" s="51"/>
      <c r="D3151" s="49"/>
      <c r="E3151" s="52"/>
      <c r="F3151" s="52"/>
      <c r="G3151" s="52"/>
      <c r="H3151" s="52"/>
      <c r="I3151" s="52"/>
    </row>
    <row r="3152" spans="1:9" s="53" customFormat="1">
      <c r="A3152" s="49"/>
      <c r="B3152" s="50"/>
      <c r="C3152" s="51"/>
      <c r="D3152" s="49"/>
      <c r="E3152" s="52"/>
      <c r="F3152" s="52"/>
      <c r="G3152" s="52"/>
      <c r="H3152" s="52"/>
      <c r="I3152" s="52"/>
    </row>
    <row r="3153" spans="1:9" s="53" customFormat="1">
      <c r="A3153" s="49"/>
      <c r="B3153" s="50"/>
      <c r="C3153" s="51"/>
      <c r="D3153" s="49"/>
      <c r="E3153" s="52"/>
      <c r="F3153" s="52"/>
      <c r="G3153" s="52"/>
      <c r="H3153" s="52"/>
      <c r="I3153" s="52"/>
    </row>
    <row r="3154" spans="1:9" s="53" customFormat="1">
      <c r="A3154" s="49"/>
      <c r="B3154" s="50"/>
      <c r="C3154" s="51"/>
      <c r="D3154" s="49"/>
      <c r="E3154" s="52"/>
      <c r="F3154" s="52"/>
      <c r="G3154" s="52"/>
      <c r="H3154" s="52"/>
      <c r="I3154" s="52"/>
    </row>
    <row r="3155" spans="1:9" s="53" customFormat="1">
      <c r="A3155" s="49"/>
      <c r="B3155" s="50"/>
      <c r="C3155" s="51"/>
      <c r="D3155" s="49"/>
      <c r="E3155" s="52"/>
      <c r="F3155" s="52"/>
      <c r="G3155" s="52"/>
      <c r="H3155" s="52"/>
      <c r="I3155" s="52"/>
    </row>
    <row r="3156" spans="1:9" s="53" customFormat="1">
      <c r="A3156" s="49"/>
      <c r="B3156" s="50"/>
      <c r="C3156" s="51"/>
      <c r="D3156" s="49"/>
      <c r="E3156" s="52"/>
      <c r="F3156" s="52"/>
      <c r="G3156" s="52"/>
      <c r="H3156" s="52"/>
      <c r="I3156" s="52"/>
    </row>
    <row r="3157" spans="1:9" s="53" customFormat="1">
      <c r="A3157" s="49"/>
      <c r="B3157" s="50"/>
      <c r="C3157" s="51"/>
      <c r="D3157" s="49"/>
      <c r="E3157" s="52"/>
      <c r="F3157" s="52"/>
      <c r="G3157" s="52"/>
      <c r="H3157" s="52"/>
      <c r="I3157" s="52"/>
    </row>
    <row r="3158" spans="1:9" s="53" customFormat="1">
      <c r="A3158" s="49"/>
      <c r="B3158" s="50"/>
      <c r="C3158" s="51"/>
      <c r="D3158" s="49"/>
      <c r="E3158" s="52"/>
      <c r="F3158" s="52"/>
      <c r="G3158" s="52"/>
      <c r="H3158" s="52"/>
      <c r="I3158" s="52"/>
    </row>
    <row r="3159" spans="1:9" s="53" customFormat="1">
      <c r="A3159" s="49"/>
      <c r="B3159" s="50"/>
      <c r="C3159" s="51"/>
      <c r="D3159" s="49"/>
      <c r="E3159" s="52"/>
      <c r="F3159" s="52"/>
      <c r="G3159" s="52"/>
      <c r="H3159" s="52"/>
      <c r="I3159" s="52"/>
    </row>
    <row r="3160" spans="1:9" s="53" customFormat="1">
      <c r="A3160" s="49"/>
      <c r="B3160" s="50"/>
      <c r="C3160" s="51"/>
      <c r="D3160" s="49"/>
      <c r="E3160" s="52"/>
      <c r="F3160" s="52"/>
      <c r="G3160" s="52"/>
      <c r="H3160" s="52"/>
      <c r="I3160" s="52"/>
    </row>
    <row r="3161" spans="1:9" s="53" customFormat="1">
      <c r="A3161" s="49"/>
      <c r="B3161" s="50"/>
      <c r="C3161" s="51"/>
      <c r="D3161" s="49"/>
      <c r="E3161" s="52"/>
      <c r="F3161" s="52"/>
      <c r="G3161" s="52"/>
      <c r="H3161" s="52"/>
      <c r="I3161" s="52"/>
    </row>
    <row r="3162" spans="1:9" s="53" customFormat="1">
      <c r="A3162" s="49"/>
      <c r="B3162" s="50"/>
      <c r="C3162" s="51"/>
      <c r="D3162" s="49"/>
      <c r="E3162" s="52"/>
      <c r="F3162" s="52"/>
      <c r="G3162" s="52"/>
      <c r="H3162" s="52"/>
      <c r="I3162" s="52"/>
    </row>
    <row r="3163" spans="1:9" s="53" customFormat="1">
      <c r="A3163" s="49"/>
      <c r="B3163" s="50"/>
      <c r="C3163" s="51"/>
      <c r="D3163" s="49"/>
      <c r="E3163" s="52"/>
      <c r="F3163" s="52"/>
      <c r="G3163" s="52"/>
      <c r="H3163" s="52"/>
      <c r="I3163" s="52"/>
    </row>
    <row r="3164" spans="1:9" s="53" customFormat="1">
      <c r="A3164" s="49"/>
      <c r="B3164" s="50"/>
      <c r="C3164" s="51"/>
      <c r="D3164" s="49"/>
      <c r="E3164" s="52"/>
      <c r="F3164" s="52"/>
      <c r="G3164" s="52"/>
      <c r="H3164" s="52"/>
      <c r="I3164" s="52"/>
    </row>
    <row r="3165" spans="1:9" s="53" customFormat="1">
      <c r="A3165" s="49"/>
      <c r="B3165" s="50"/>
      <c r="C3165" s="51"/>
      <c r="D3165" s="49"/>
      <c r="E3165" s="52"/>
      <c r="F3165" s="52"/>
      <c r="G3165" s="52"/>
      <c r="H3165" s="52"/>
      <c r="I3165" s="52"/>
    </row>
    <row r="3166" spans="1:9" s="53" customFormat="1">
      <c r="A3166" s="49"/>
      <c r="B3166" s="50"/>
      <c r="C3166" s="51"/>
      <c r="D3166" s="49"/>
      <c r="E3166" s="52"/>
      <c r="F3166" s="52"/>
      <c r="G3166" s="52"/>
      <c r="H3166" s="52"/>
      <c r="I3166" s="52"/>
    </row>
    <row r="3167" spans="1:9" s="53" customFormat="1">
      <c r="A3167" s="49"/>
      <c r="B3167" s="50"/>
      <c r="C3167" s="51"/>
      <c r="D3167" s="49"/>
      <c r="E3167" s="52"/>
      <c r="F3167" s="52"/>
      <c r="G3167" s="52"/>
      <c r="H3167" s="52"/>
      <c r="I3167" s="52"/>
    </row>
    <row r="3168" spans="1:9" s="53" customFormat="1">
      <c r="A3168" s="49"/>
      <c r="B3168" s="50"/>
      <c r="C3168" s="51"/>
      <c r="D3168" s="49"/>
      <c r="E3168" s="52"/>
      <c r="F3168" s="52"/>
      <c r="G3168" s="52"/>
      <c r="H3168" s="52"/>
      <c r="I3168" s="52"/>
    </row>
    <row r="3169" spans="1:9" s="53" customFormat="1">
      <c r="A3169" s="49"/>
      <c r="B3169" s="50"/>
      <c r="C3169" s="51"/>
      <c r="D3169" s="49"/>
      <c r="E3169" s="52"/>
      <c r="F3169" s="52"/>
      <c r="G3169" s="52"/>
      <c r="H3169" s="52"/>
      <c r="I3169" s="52"/>
    </row>
    <row r="3170" spans="1:9" s="53" customFormat="1">
      <c r="A3170" s="49"/>
      <c r="B3170" s="50"/>
      <c r="C3170" s="51"/>
      <c r="D3170" s="49"/>
      <c r="E3170" s="52"/>
      <c r="F3170" s="52"/>
      <c r="G3170" s="52"/>
      <c r="H3170" s="52"/>
      <c r="I3170" s="52"/>
    </row>
    <row r="3171" spans="1:9" s="53" customFormat="1">
      <c r="A3171" s="49"/>
      <c r="B3171" s="50"/>
      <c r="C3171" s="51"/>
      <c r="D3171" s="49"/>
      <c r="E3171" s="52"/>
      <c r="F3171" s="52"/>
      <c r="G3171" s="52"/>
      <c r="H3171" s="52"/>
      <c r="I3171" s="52"/>
    </row>
    <row r="3172" spans="1:9" s="53" customFormat="1">
      <c r="A3172" s="49"/>
      <c r="B3172" s="50"/>
      <c r="C3172" s="51"/>
      <c r="D3172" s="49"/>
      <c r="E3172" s="52"/>
      <c r="F3172" s="52"/>
      <c r="G3172" s="52"/>
      <c r="H3172" s="52"/>
      <c r="I3172" s="52"/>
    </row>
    <row r="3173" spans="1:9" s="53" customFormat="1">
      <c r="A3173" s="49"/>
      <c r="B3173" s="50"/>
      <c r="C3173" s="51"/>
      <c r="D3173" s="49"/>
      <c r="E3173" s="52"/>
      <c r="F3173" s="52"/>
      <c r="G3173" s="52"/>
      <c r="H3173" s="52"/>
      <c r="I3173" s="52"/>
    </row>
    <row r="3174" spans="1:9" s="53" customFormat="1">
      <c r="A3174" s="49"/>
      <c r="B3174" s="50"/>
      <c r="C3174" s="51"/>
      <c r="D3174" s="49"/>
      <c r="E3174" s="52"/>
      <c r="F3174" s="52"/>
      <c r="G3174" s="52"/>
      <c r="H3174" s="52"/>
      <c r="I3174" s="52"/>
    </row>
    <row r="3175" spans="1:9" s="53" customFormat="1">
      <c r="A3175" s="49"/>
      <c r="B3175" s="50"/>
      <c r="C3175" s="51"/>
      <c r="D3175" s="49"/>
      <c r="E3175" s="52"/>
      <c r="F3175" s="52"/>
      <c r="G3175" s="52"/>
      <c r="H3175" s="52"/>
      <c r="I3175" s="52"/>
    </row>
    <row r="3176" spans="1:9" s="53" customFormat="1">
      <c r="A3176" s="49"/>
      <c r="B3176" s="50"/>
      <c r="C3176" s="51"/>
      <c r="D3176" s="49"/>
      <c r="E3176" s="52"/>
      <c r="F3176" s="52"/>
      <c r="G3176" s="52"/>
      <c r="H3176" s="52"/>
      <c r="I3176" s="52"/>
    </row>
    <row r="3177" spans="1:9" s="53" customFormat="1">
      <c r="A3177" s="49"/>
      <c r="B3177" s="50"/>
      <c r="C3177" s="51"/>
      <c r="D3177" s="49"/>
      <c r="E3177" s="52"/>
      <c r="F3177" s="52"/>
      <c r="G3177" s="52"/>
      <c r="H3177" s="52"/>
      <c r="I3177" s="52"/>
    </row>
    <row r="3178" spans="1:9" s="53" customFormat="1">
      <c r="A3178" s="49"/>
      <c r="B3178" s="50"/>
      <c r="C3178" s="51"/>
      <c r="D3178" s="49"/>
      <c r="E3178" s="52"/>
      <c r="F3178" s="52"/>
      <c r="G3178" s="52"/>
      <c r="H3178" s="52"/>
      <c r="I3178" s="52"/>
    </row>
    <row r="3179" spans="1:9" s="53" customFormat="1">
      <c r="A3179" s="49"/>
      <c r="B3179" s="50"/>
      <c r="C3179" s="51"/>
      <c r="D3179" s="49"/>
      <c r="E3179" s="52"/>
      <c r="F3179" s="52"/>
      <c r="G3179" s="52"/>
      <c r="H3179" s="52"/>
      <c r="I3179" s="52"/>
    </row>
    <row r="3180" spans="1:9" s="53" customFormat="1">
      <c r="A3180" s="49"/>
      <c r="B3180" s="50"/>
      <c r="C3180" s="51"/>
      <c r="D3180" s="49"/>
      <c r="E3180" s="52"/>
      <c r="F3180" s="52"/>
      <c r="G3180" s="52"/>
      <c r="H3180" s="52"/>
      <c r="I3180" s="52"/>
    </row>
    <row r="3181" spans="1:9" s="53" customFormat="1">
      <c r="A3181" s="49"/>
      <c r="B3181" s="50"/>
      <c r="C3181" s="51"/>
      <c r="D3181" s="49"/>
      <c r="E3181" s="52"/>
      <c r="F3181" s="52"/>
      <c r="G3181" s="52"/>
      <c r="H3181" s="52"/>
      <c r="I3181" s="52"/>
    </row>
    <row r="3182" spans="1:9" s="53" customFormat="1">
      <c r="A3182" s="49"/>
      <c r="B3182" s="50"/>
      <c r="C3182" s="51"/>
      <c r="D3182" s="49"/>
      <c r="E3182" s="52"/>
      <c r="F3182" s="52"/>
      <c r="G3182" s="52"/>
      <c r="H3182" s="52"/>
      <c r="I3182" s="52"/>
    </row>
    <row r="3183" spans="1:9" s="53" customFormat="1">
      <c r="A3183" s="49"/>
      <c r="B3183" s="50"/>
      <c r="C3183" s="51"/>
      <c r="D3183" s="49"/>
      <c r="E3183" s="52"/>
      <c r="F3183" s="52"/>
      <c r="G3183" s="52"/>
      <c r="H3183" s="52"/>
      <c r="I3183" s="52"/>
    </row>
    <row r="3184" spans="1:9" s="53" customFormat="1">
      <c r="A3184" s="49"/>
      <c r="B3184" s="50"/>
      <c r="C3184" s="51"/>
      <c r="D3184" s="49"/>
      <c r="E3184" s="52"/>
      <c r="F3184" s="52"/>
      <c r="G3184" s="52"/>
      <c r="H3184" s="52"/>
      <c r="I3184" s="52"/>
    </row>
    <row r="3185" spans="1:9" s="53" customFormat="1">
      <c r="A3185" s="49"/>
      <c r="B3185" s="50"/>
      <c r="C3185" s="51"/>
      <c r="D3185" s="49"/>
      <c r="E3185" s="52"/>
      <c r="F3185" s="52"/>
      <c r="G3185" s="52"/>
      <c r="H3185" s="52"/>
      <c r="I3185" s="52"/>
    </row>
    <row r="3186" spans="1:9" s="53" customFormat="1">
      <c r="A3186" s="49"/>
      <c r="B3186" s="50"/>
      <c r="C3186" s="51"/>
      <c r="D3186" s="49"/>
      <c r="E3186" s="52"/>
      <c r="F3186" s="52"/>
      <c r="G3186" s="52"/>
      <c r="H3186" s="52"/>
      <c r="I3186" s="52"/>
    </row>
    <row r="3187" spans="1:9" s="53" customFormat="1">
      <c r="A3187" s="49"/>
      <c r="B3187" s="50"/>
      <c r="C3187" s="51"/>
      <c r="D3187" s="49"/>
      <c r="E3187" s="52"/>
      <c r="F3187" s="52"/>
      <c r="G3187" s="52"/>
      <c r="H3187" s="52"/>
      <c r="I3187" s="52"/>
    </row>
    <row r="3188" spans="1:9" s="53" customFormat="1">
      <c r="A3188" s="49"/>
      <c r="B3188" s="50"/>
      <c r="C3188" s="51"/>
      <c r="D3188" s="49"/>
      <c r="E3188" s="52"/>
      <c r="F3188" s="52"/>
      <c r="G3188" s="52"/>
      <c r="H3188" s="52"/>
      <c r="I3188" s="52"/>
    </row>
    <row r="3189" spans="1:9" s="53" customFormat="1">
      <c r="A3189" s="49"/>
      <c r="B3189" s="50"/>
      <c r="C3189" s="51"/>
      <c r="D3189" s="49"/>
      <c r="E3189" s="52"/>
      <c r="F3189" s="52"/>
      <c r="G3189" s="52"/>
      <c r="H3189" s="52"/>
      <c r="I3189" s="52"/>
    </row>
    <row r="3190" spans="1:9" s="53" customFormat="1">
      <c r="A3190" s="49"/>
      <c r="B3190" s="50"/>
      <c r="C3190" s="51"/>
      <c r="D3190" s="49"/>
      <c r="E3190" s="52"/>
      <c r="F3190" s="52"/>
      <c r="G3190" s="52"/>
      <c r="H3190" s="52"/>
      <c r="I3190" s="52"/>
    </row>
    <row r="3191" spans="1:9" s="53" customFormat="1">
      <c r="A3191" s="49"/>
      <c r="B3191" s="50"/>
      <c r="C3191" s="51"/>
      <c r="D3191" s="49"/>
      <c r="E3191" s="52"/>
      <c r="F3191" s="52"/>
      <c r="G3191" s="52"/>
      <c r="H3191" s="52"/>
      <c r="I3191" s="52"/>
    </row>
    <row r="3192" spans="1:9" s="53" customFormat="1">
      <c r="A3192" s="49"/>
      <c r="B3192" s="50"/>
      <c r="C3192" s="51"/>
      <c r="D3192" s="49"/>
      <c r="E3192" s="52"/>
      <c r="F3192" s="52"/>
      <c r="G3192" s="52"/>
      <c r="H3192" s="52"/>
      <c r="I3192" s="52"/>
    </row>
    <row r="3193" spans="1:9" s="53" customFormat="1">
      <c r="A3193" s="49"/>
      <c r="B3193" s="50"/>
      <c r="C3193" s="51"/>
      <c r="D3193" s="49"/>
      <c r="E3193" s="52"/>
      <c r="F3193" s="52"/>
      <c r="G3193" s="52"/>
      <c r="H3193" s="52"/>
      <c r="I3193" s="52"/>
    </row>
    <row r="3194" spans="1:9" s="53" customFormat="1">
      <c r="A3194" s="49"/>
      <c r="B3194" s="50"/>
      <c r="C3194" s="51"/>
      <c r="D3194" s="49"/>
      <c r="E3194" s="52"/>
      <c r="F3194" s="52"/>
      <c r="G3194" s="52"/>
      <c r="H3194" s="52"/>
      <c r="I3194" s="52"/>
    </row>
    <row r="3195" spans="1:9" s="53" customFormat="1">
      <c r="A3195" s="49"/>
      <c r="B3195" s="50"/>
      <c r="C3195" s="51"/>
      <c r="D3195" s="49"/>
      <c r="E3195" s="52"/>
      <c r="F3195" s="52"/>
      <c r="G3195" s="52"/>
      <c r="H3195" s="52"/>
      <c r="I3195" s="52"/>
    </row>
    <row r="3196" spans="1:9" s="53" customFormat="1">
      <c r="A3196" s="49"/>
      <c r="B3196" s="50"/>
      <c r="C3196" s="51"/>
      <c r="D3196" s="49"/>
      <c r="E3196" s="52"/>
      <c r="F3196" s="52"/>
      <c r="G3196" s="52"/>
      <c r="H3196" s="52"/>
      <c r="I3196" s="52"/>
    </row>
    <row r="3197" spans="1:9" s="53" customFormat="1">
      <c r="A3197" s="49"/>
      <c r="B3197" s="50"/>
      <c r="C3197" s="51"/>
      <c r="D3197" s="49"/>
      <c r="E3197" s="52"/>
      <c r="F3197" s="52"/>
      <c r="G3197" s="52"/>
      <c r="H3197" s="52"/>
      <c r="I3197" s="52"/>
    </row>
    <row r="3198" spans="1:9" s="53" customFormat="1">
      <c r="A3198" s="49"/>
      <c r="B3198" s="50"/>
      <c r="C3198" s="51"/>
      <c r="D3198" s="49"/>
      <c r="E3198" s="52"/>
      <c r="F3198" s="52"/>
      <c r="G3198" s="52"/>
      <c r="H3198" s="52"/>
      <c r="I3198" s="52"/>
    </row>
    <row r="3199" spans="1:9" s="53" customFormat="1">
      <c r="A3199" s="49"/>
      <c r="B3199" s="50"/>
      <c r="C3199" s="51"/>
      <c r="D3199" s="49"/>
      <c r="E3199" s="52"/>
      <c r="F3199" s="52"/>
      <c r="G3199" s="52"/>
      <c r="H3199" s="52"/>
      <c r="I3199" s="52"/>
    </row>
    <row r="3200" spans="1:9" s="53" customFormat="1">
      <c r="A3200" s="49"/>
      <c r="B3200" s="50"/>
      <c r="C3200" s="51"/>
      <c r="D3200" s="49"/>
      <c r="E3200" s="52"/>
      <c r="F3200" s="52"/>
      <c r="G3200" s="52"/>
      <c r="H3200" s="52"/>
      <c r="I3200" s="52"/>
    </row>
    <row r="3201" spans="1:9" s="53" customFormat="1">
      <c r="A3201" s="49"/>
      <c r="B3201" s="50"/>
      <c r="C3201" s="51"/>
      <c r="D3201" s="49"/>
      <c r="E3201" s="52"/>
      <c r="F3201" s="52"/>
      <c r="G3201" s="52"/>
      <c r="H3201" s="52"/>
      <c r="I3201" s="52"/>
    </row>
    <row r="3202" spans="1:9" s="53" customFormat="1">
      <c r="A3202" s="49"/>
      <c r="B3202" s="50"/>
      <c r="C3202" s="51"/>
      <c r="D3202" s="49"/>
      <c r="E3202" s="52"/>
      <c r="F3202" s="52"/>
      <c r="G3202" s="52"/>
      <c r="H3202" s="52"/>
      <c r="I3202" s="52"/>
    </row>
    <row r="3203" spans="1:9" s="53" customFormat="1">
      <c r="A3203" s="49"/>
      <c r="B3203" s="50"/>
      <c r="C3203" s="51"/>
      <c r="D3203" s="49"/>
      <c r="E3203" s="52"/>
      <c r="F3203" s="52"/>
      <c r="G3203" s="52"/>
      <c r="H3203" s="52"/>
      <c r="I3203" s="52"/>
    </row>
    <row r="3204" spans="1:9" s="53" customFormat="1">
      <c r="A3204" s="49"/>
      <c r="B3204" s="50"/>
      <c r="C3204" s="51"/>
      <c r="D3204" s="49"/>
      <c r="E3204" s="52"/>
      <c r="F3204" s="52"/>
      <c r="G3204" s="52"/>
      <c r="H3204" s="52"/>
      <c r="I3204" s="52"/>
    </row>
    <row r="3205" spans="1:9" s="53" customFormat="1">
      <c r="A3205" s="49"/>
      <c r="B3205" s="50"/>
      <c r="C3205" s="51"/>
      <c r="D3205" s="49"/>
      <c r="E3205" s="52"/>
      <c r="F3205" s="52"/>
      <c r="G3205" s="52"/>
      <c r="H3205" s="52"/>
      <c r="I3205" s="52"/>
    </row>
    <row r="3206" spans="1:9" s="53" customFormat="1">
      <c r="A3206" s="49"/>
      <c r="B3206" s="50"/>
      <c r="C3206" s="51"/>
      <c r="D3206" s="49"/>
      <c r="E3206" s="52"/>
      <c r="F3206" s="52"/>
      <c r="G3206" s="52"/>
      <c r="H3206" s="52"/>
      <c r="I3206" s="52"/>
    </row>
    <row r="3207" spans="1:9" s="53" customFormat="1">
      <c r="A3207" s="49"/>
      <c r="B3207" s="50"/>
      <c r="C3207" s="51"/>
      <c r="D3207" s="49"/>
      <c r="E3207" s="52"/>
      <c r="F3207" s="52"/>
      <c r="G3207" s="52"/>
      <c r="H3207" s="52"/>
      <c r="I3207" s="52"/>
    </row>
    <row r="3208" spans="1:9" s="53" customFormat="1">
      <c r="A3208" s="49"/>
      <c r="B3208" s="50"/>
      <c r="C3208" s="51"/>
      <c r="D3208" s="49"/>
      <c r="E3208" s="52"/>
      <c r="F3208" s="52"/>
      <c r="G3208" s="52"/>
      <c r="H3208" s="52"/>
      <c r="I3208" s="52"/>
    </row>
    <row r="3209" spans="1:9" s="53" customFormat="1">
      <c r="A3209" s="49"/>
      <c r="B3209" s="50"/>
      <c r="C3209" s="51"/>
      <c r="D3209" s="49"/>
      <c r="E3209" s="52"/>
      <c r="F3209" s="52"/>
      <c r="G3209" s="52"/>
      <c r="H3209" s="52"/>
      <c r="I3209" s="52"/>
    </row>
    <row r="3210" spans="1:9" s="53" customFormat="1">
      <c r="A3210" s="49"/>
      <c r="B3210" s="50"/>
      <c r="C3210" s="51"/>
      <c r="D3210" s="49"/>
      <c r="E3210" s="52"/>
      <c r="F3210" s="52"/>
      <c r="G3210" s="52"/>
      <c r="H3210" s="52"/>
      <c r="I3210" s="52"/>
    </row>
    <row r="3211" spans="1:9" s="53" customFormat="1">
      <c r="A3211" s="49"/>
      <c r="B3211" s="50"/>
      <c r="C3211" s="51"/>
      <c r="D3211" s="49"/>
      <c r="E3211" s="52"/>
      <c r="F3211" s="52"/>
      <c r="G3211" s="52"/>
      <c r="H3211" s="52"/>
      <c r="I3211" s="52"/>
    </row>
    <row r="3212" spans="1:9" s="53" customFormat="1">
      <c r="A3212" s="49"/>
      <c r="B3212" s="50"/>
      <c r="C3212" s="51"/>
      <c r="D3212" s="49"/>
      <c r="E3212" s="52"/>
      <c r="F3212" s="52"/>
      <c r="G3212" s="52"/>
      <c r="H3212" s="52"/>
      <c r="I3212" s="52"/>
    </row>
    <row r="3213" spans="1:9" s="53" customFormat="1">
      <c r="A3213" s="49"/>
      <c r="B3213" s="50"/>
      <c r="C3213" s="51"/>
      <c r="D3213" s="49"/>
      <c r="E3213" s="52"/>
      <c r="F3213" s="52"/>
      <c r="G3213" s="52"/>
      <c r="H3213" s="52"/>
      <c r="I3213" s="52"/>
    </row>
    <row r="3214" spans="1:9" s="53" customFormat="1">
      <c r="A3214" s="49"/>
      <c r="B3214" s="50"/>
      <c r="C3214" s="51"/>
      <c r="D3214" s="49"/>
      <c r="E3214" s="52"/>
      <c r="F3214" s="52"/>
      <c r="G3214" s="52"/>
      <c r="H3214" s="52"/>
      <c r="I3214" s="52"/>
    </row>
    <row r="3215" spans="1:9" s="53" customFormat="1">
      <c r="A3215" s="49"/>
      <c r="B3215" s="50"/>
      <c r="C3215" s="51"/>
      <c r="D3215" s="49"/>
      <c r="E3215" s="52"/>
      <c r="F3215" s="52"/>
      <c r="G3215" s="52"/>
      <c r="H3215" s="52"/>
      <c r="I3215" s="52"/>
    </row>
    <row r="3216" spans="1:9" s="53" customFormat="1">
      <c r="A3216" s="49"/>
      <c r="B3216" s="50"/>
      <c r="C3216" s="51"/>
      <c r="D3216" s="49"/>
      <c r="E3216" s="52"/>
      <c r="F3216" s="52"/>
      <c r="G3216" s="52"/>
      <c r="H3216" s="52"/>
      <c r="I3216" s="52"/>
    </row>
    <row r="3217" spans="1:9" s="53" customFormat="1">
      <c r="A3217" s="49"/>
      <c r="B3217" s="50"/>
      <c r="C3217" s="51"/>
      <c r="D3217" s="49"/>
      <c r="E3217" s="52"/>
      <c r="F3217" s="52"/>
      <c r="G3217" s="52"/>
      <c r="H3217" s="52"/>
      <c r="I3217" s="52"/>
    </row>
    <row r="3218" spans="1:9" s="53" customFormat="1">
      <c r="A3218" s="49"/>
      <c r="B3218" s="50"/>
      <c r="C3218" s="51"/>
      <c r="D3218" s="49"/>
      <c r="E3218" s="52"/>
      <c r="F3218" s="52"/>
      <c r="G3218" s="52"/>
      <c r="H3218" s="52"/>
      <c r="I3218" s="52"/>
    </row>
    <row r="3219" spans="1:9" s="53" customFormat="1">
      <c r="A3219" s="49"/>
      <c r="B3219" s="50"/>
      <c r="C3219" s="51"/>
      <c r="D3219" s="49"/>
      <c r="E3219" s="52"/>
      <c r="F3219" s="52"/>
      <c r="G3219" s="52"/>
      <c r="H3219" s="52"/>
      <c r="I3219" s="52"/>
    </row>
    <row r="3220" spans="1:9" s="53" customFormat="1">
      <c r="A3220" s="49"/>
      <c r="B3220" s="50"/>
      <c r="C3220" s="51"/>
      <c r="D3220" s="49"/>
      <c r="E3220" s="52"/>
      <c r="F3220" s="52"/>
      <c r="G3220" s="52"/>
      <c r="H3220" s="52"/>
      <c r="I3220" s="52"/>
    </row>
    <row r="3221" spans="1:9" s="53" customFormat="1">
      <c r="A3221" s="49"/>
      <c r="B3221" s="50"/>
      <c r="C3221" s="51"/>
      <c r="D3221" s="49"/>
      <c r="E3221" s="52"/>
      <c r="F3221" s="52"/>
      <c r="G3221" s="52"/>
      <c r="H3221" s="52"/>
      <c r="I3221" s="52"/>
    </row>
    <row r="3222" spans="1:9" s="53" customFormat="1">
      <c r="A3222" s="49"/>
      <c r="B3222" s="50"/>
      <c r="C3222" s="51"/>
      <c r="D3222" s="49"/>
      <c r="E3222" s="52"/>
      <c r="F3222" s="52"/>
      <c r="G3222" s="52"/>
      <c r="H3222" s="52"/>
      <c r="I3222" s="52"/>
    </row>
    <row r="3223" spans="1:9" s="53" customFormat="1">
      <c r="A3223" s="49"/>
      <c r="B3223" s="50"/>
      <c r="C3223" s="51"/>
      <c r="D3223" s="49"/>
      <c r="E3223" s="52"/>
      <c r="F3223" s="52"/>
      <c r="G3223" s="52"/>
      <c r="H3223" s="52"/>
      <c r="I3223" s="52"/>
    </row>
    <row r="3224" spans="1:9" s="53" customFormat="1">
      <c r="A3224" s="49"/>
      <c r="B3224" s="50"/>
      <c r="C3224" s="51"/>
      <c r="D3224" s="49"/>
      <c r="E3224" s="52"/>
      <c r="F3224" s="52"/>
      <c r="G3224" s="52"/>
      <c r="H3224" s="52"/>
      <c r="I3224" s="52"/>
    </row>
    <row r="3225" spans="1:9" s="53" customFormat="1">
      <c r="A3225" s="49"/>
      <c r="B3225" s="50"/>
      <c r="C3225" s="51"/>
      <c r="D3225" s="49"/>
      <c r="E3225" s="52"/>
      <c r="F3225" s="52"/>
      <c r="G3225" s="52"/>
      <c r="H3225" s="52"/>
      <c r="I3225" s="52"/>
    </row>
    <row r="3226" spans="1:9" s="53" customFormat="1">
      <c r="A3226" s="49"/>
      <c r="B3226" s="50"/>
      <c r="C3226" s="51"/>
      <c r="D3226" s="49"/>
      <c r="E3226" s="52"/>
      <c r="F3226" s="52"/>
      <c r="G3226" s="52"/>
      <c r="H3226" s="52"/>
      <c r="I3226" s="52"/>
    </row>
    <row r="3227" spans="1:9" s="53" customFormat="1">
      <c r="A3227" s="49"/>
      <c r="B3227" s="50"/>
      <c r="C3227" s="51"/>
      <c r="D3227" s="49"/>
      <c r="E3227" s="52"/>
      <c r="F3227" s="52"/>
      <c r="G3227" s="52"/>
      <c r="H3227" s="52"/>
      <c r="I3227" s="52"/>
    </row>
    <row r="3228" spans="1:9" s="53" customFormat="1">
      <c r="A3228" s="49"/>
      <c r="B3228" s="50"/>
      <c r="C3228" s="51"/>
      <c r="D3228" s="49"/>
      <c r="E3228" s="52"/>
      <c r="F3228" s="52"/>
      <c r="G3228" s="52"/>
      <c r="H3228" s="52"/>
      <c r="I3228" s="52"/>
    </row>
    <row r="3229" spans="1:9" s="53" customFormat="1">
      <c r="A3229" s="49"/>
      <c r="B3229" s="50"/>
      <c r="C3229" s="51"/>
      <c r="D3229" s="49"/>
      <c r="E3229" s="52"/>
      <c r="F3229" s="52"/>
      <c r="G3229" s="52"/>
      <c r="H3229" s="52"/>
      <c r="I3229" s="52"/>
    </row>
    <row r="3230" spans="1:9" s="53" customFormat="1">
      <c r="A3230" s="49"/>
      <c r="B3230" s="50"/>
      <c r="C3230" s="51"/>
      <c r="D3230" s="49"/>
      <c r="E3230" s="52"/>
      <c r="F3230" s="52"/>
      <c r="G3230" s="52"/>
      <c r="H3230" s="52"/>
      <c r="I3230" s="52"/>
    </row>
    <row r="3231" spans="1:9" s="53" customFormat="1">
      <c r="A3231" s="49"/>
      <c r="B3231" s="50"/>
      <c r="C3231" s="51"/>
      <c r="D3231" s="49"/>
      <c r="E3231" s="52"/>
      <c r="F3231" s="52"/>
      <c r="G3231" s="52"/>
      <c r="H3231" s="52"/>
      <c r="I3231" s="52"/>
    </row>
    <row r="3232" spans="1:9" s="53" customFormat="1">
      <c r="A3232" s="49"/>
      <c r="B3232" s="50"/>
      <c r="C3232" s="51"/>
      <c r="D3232" s="49"/>
      <c r="E3232" s="52"/>
      <c r="F3232" s="52"/>
      <c r="G3232" s="52"/>
      <c r="H3232" s="52"/>
      <c r="I3232" s="52"/>
    </row>
    <row r="3233" spans="1:9" s="53" customFormat="1">
      <c r="A3233" s="49"/>
      <c r="B3233" s="50"/>
      <c r="C3233" s="51"/>
      <c r="D3233" s="49"/>
      <c r="E3233" s="52"/>
      <c r="F3233" s="52"/>
      <c r="G3233" s="52"/>
      <c r="H3233" s="52"/>
      <c r="I3233" s="52"/>
    </row>
    <row r="3234" spans="1:9" s="53" customFormat="1">
      <c r="A3234" s="49"/>
      <c r="B3234" s="50"/>
      <c r="C3234" s="51"/>
      <c r="D3234" s="49"/>
      <c r="E3234" s="52"/>
      <c r="F3234" s="52"/>
      <c r="G3234" s="52"/>
      <c r="H3234" s="52"/>
      <c r="I3234" s="52"/>
    </row>
    <row r="3235" spans="1:9" s="53" customFormat="1">
      <c r="A3235" s="49"/>
      <c r="B3235" s="50"/>
      <c r="C3235" s="51"/>
      <c r="D3235" s="49"/>
      <c r="E3235" s="52"/>
      <c r="F3235" s="52"/>
      <c r="G3235" s="52"/>
      <c r="H3235" s="52"/>
      <c r="I3235" s="52"/>
    </row>
    <row r="3236" spans="1:9" s="53" customFormat="1">
      <c r="A3236" s="49"/>
      <c r="B3236" s="50"/>
      <c r="C3236" s="51"/>
      <c r="D3236" s="49"/>
      <c r="E3236" s="52"/>
      <c r="F3236" s="52"/>
      <c r="G3236" s="52"/>
      <c r="H3236" s="52"/>
      <c r="I3236" s="52"/>
    </row>
    <row r="3237" spans="1:9" s="53" customFormat="1">
      <c r="A3237" s="49"/>
      <c r="B3237" s="50"/>
      <c r="C3237" s="51"/>
      <c r="D3237" s="49"/>
      <c r="E3237" s="52"/>
      <c r="F3237" s="52"/>
      <c r="G3237" s="52"/>
      <c r="H3237" s="52"/>
      <c r="I3237" s="52"/>
    </row>
    <row r="3238" spans="1:9" s="53" customFormat="1">
      <c r="A3238" s="49"/>
      <c r="B3238" s="50"/>
      <c r="C3238" s="51"/>
      <c r="D3238" s="49"/>
      <c r="E3238" s="52"/>
      <c r="F3238" s="52"/>
      <c r="G3238" s="52"/>
      <c r="H3238" s="52"/>
      <c r="I3238" s="52"/>
    </row>
    <row r="3239" spans="1:9" s="53" customFormat="1">
      <c r="A3239" s="49"/>
      <c r="B3239" s="50"/>
      <c r="C3239" s="51"/>
      <c r="D3239" s="49"/>
      <c r="E3239" s="52"/>
      <c r="F3239" s="52"/>
      <c r="G3239" s="52"/>
      <c r="H3239" s="52"/>
      <c r="I3239" s="52"/>
    </row>
    <row r="3240" spans="1:9" s="53" customFormat="1">
      <c r="A3240" s="49"/>
      <c r="B3240" s="50"/>
      <c r="C3240" s="51"/>
      <c r="D3240" s="49"/>
      <c r="E3240" s="52"/>
      <c r="F3240" s="52"/>
      <c r="G3240" s="52"/>
      <c r="H3240" s="52"/>
      <c r="I3240" s="52"/>
    </row>
    <row r="3241" spans="1:9" s="53" customFormat="1">
      <c r="A3241" s="49"/>
      <c r="B3241" s="50"/>
      <c r="C3241" s="51"/>
      <c r="D3241" s="49"/>
      <c r="E3241" s="52"/>
      <c r="F3241" s="52"/>
      <c r="G3241" s="52"/>
      <c r="H3241" s="52"/>
      <c r="I3241" s="52"/>
    </row>
    <row r="3242" spans="1:9" s="53" customFormat="1">
      <c r="A3242" s="49"/>
      <c r="B3242" s="50"/>
      <c r="C3242" s="51"/>
      <c r="D3242" s="49"/>
      <c r="E3242" s="52"/>
      <c r="F3242" s="52"/>
      <c r="G3242" s="52"/>
      <c r="H3242" s="52"/>
      <c r="I3242" s="52"/>
    </row>
    <row r="3243" spans="1:9" s="53" customFormat="1">
      <c r="A3243" s="54"/>
      <c r="B3243" s="55"/>
      <c r="C3243" s="56"/>
      <c r="D3243" s="54"/>
      <c r="E3243" s="52"/>
      <c r="F3243" s="52"/>
      <c r="G3243" s="52"/>
      <c r="H3243" s="52"/>
      <c r="I3243" s="52"/>
    </row>
    <row r="3244" spans="1:9" s="53" customFormat="1">
      <c r="A3244" s="54"/>
      <c r="B3244" s="55"/>
      <c r="C3244" s="56"/>
      <c r="D3244" s="54"/>
      <c r="E3244" s="52"/>
      <c r="F3244" s="52"/>
      <c r="G3244" s="52"/>
      <c r="H3244" s="52"/>
      <c r="I3244" s="52"/>
    </row>
    <row r="3245" spans="1:9" s="53" customFormat="1">
      <c r="A3245" s="54"/>
      <c r="B3245" s="55"/>
      <c r="C3245" s="56"/>
      <c r="D3245" s="54"/>
      <c r="E3245" s="52"/>
      <c r="F3245" s="52"/>
      <c r="G3245" s="52"/>
      <c r="H3245" s="52"/>
      <c r="I3245" s="52"/>
    </row>
    <row r="3246" spans="1:9" s="53" customFormat="1">
      <c r="A3246" s="54"/>
      <c r="B3246" s="55"/>
      <c r="C3246" s="56"/>
      <c r="D3246" s="54"/>
      <c r="E3246" s="52"/>
      <c r="F3246" s="52"/>
      <c r="G3246" s="52"/>
      <c r="H3246" s="52"/>
      <c r="I3246" s="52"/>
    </row>
    <row r="3247" spans="1:9" s="53" customFormat="1">
      <c r="A3247" s="54"/>
      <c r="B3247" s="55"/>
      <c r="C3247" s="56"/>
      <c r="D3247" s="54"/>
      <c r="E3247" s="52"/>
      <c r="F3247" s="52"/>
      <c r="G3247" s="52"/>
      <c r="H3247" s="52"/>
      <c r="I3247" s="52"/>
    </row>
    <row r="3248" spans="1:9" s="53" customFormat="1">
      <c r="A3248" s="54"/>
      <c r="B3248" s="55"/>
      <c r="C3248" s="56"/>
      <c r="D3248" s="54"/>
      <c r="E3248" s="52"/>
      <c r="F3248" s="52"/>
      <c r="G3248" s="52"/>
      <c r="H3248" s="52"/>
      <c r="I3248" s="52"/>
    </row>
    <row r="3249" spans="1:9" s="53" customFormat="1">
      <c r="A3249" s="54"/>
      <c r="B3249" s="55"/>
      <c r="C3249" s="56"/>
      <c r="D3249" s="54"/>
      <c r="E3249" s="52"/>
      <c r="F3249" s="52"/>
      <c r="G3249" s="52"/>
      <c r="H3249" s="52"/>
      <c r="I3249" s="52"/>
    </row>
    <row r="3250" spans="1:9" s="53" customFormat="1">
      <c r="A3250" s="54"/>
      <c r="B3250" s="55"/>
      <c r="C3250" s="56"/>
      <c r="D3250" s="54"/>
      <c r="E3250" s="52"/>
      <c r="F3250" s="52"/>
      <c r="G3250" s="52"/>
      <c r="H3250" s="52"/>
      <c r="I3250" s="52"/>
    </row>
    <row r="3251" spans="1:9" s="53" customFormat="1">
      <c r="A3251" s="54"/>
      <c r="B3251" s="55"/>
      <c r="C3251" s="56"/>
      <c r="D3251" s="54"/>
      <c r="E3251" s="52"/>
      <c r="F3251" s="52"/>
      <c r="G3251" s="52"/>
      <c r="H3251" s="52"/>
      <c r="I3251" s="52"/>
    </row>
    <row r="3252" spans="1:9" s="53" customFormat="1">
      <c r="A3252" s="54"/>
      <c r="B3252" s="55"/>
      <c r="C3252" s="56"/>
      <c r="D3252" s="54"/>
      <c r="E3252" s="52"/>
      <c r="F3252" s="52"/>
      <c r="G3252" s="52"/>
      <c r="H3252" s="52"/>
      <c r="I3252" s="52"/>
    </row>
    <row r="3253" spans="1:9" s="53" customFormat="1">
      <c r="A3253" s="54"/>
      <c r="B3253" s="55"/>
      <c r="C3253" s="56"/>
      <c r="D3253" s="54"/>
      <c r="E3253" s="52"/>
      <c r="F3253" s="52"/>
      <c r="G3253" s="52"/>
      <c r="H3253" s="52"/>
      <c r="I3253" s="52"/>
    </row>
    <row r="3254" spans="1:9" s="53" customFormat="1">
      <c r="A3254" s="54"/>
      <c r="B3254" s="55"/>
      <c r="C3254" s="56"/>
      <c r="D3254" s="54"/>
      <c r="E3254" s="52"/>
      <c r="F3254" s="52"/>
      <c r="G3254" s="52"/>
      <c r="H3254" s="52"/>
      <c r="I3254" s="52"/>
    </row>
    <row r="3255" spans="1:9" s="53" customFormat="1">
      <c r="A3255" s="54"/>
      <c r="B3255" s="55"/>
      <c r="C3255" s="56"/>
      <c r="D3255" s="54"/>
      <c r="E3255" s="52"/>
      <c r="F3255" s="52"/>
      <c r="G3255" s="52"/>
      <c r="H3255" s="52"/>
      <c r="I3255" s="52"/>
    </row>
    <row r="3256" spans="1:9" s="53" customFormat="1">
      <c r="A3256" s="54"/>
      <c r="B3256" s="55"/>
      <c r="C3256" s="56"/>
      <c r="D3256" s="54"/>
      <c r="E3256" s="52"/>
      <c r="F3256" s="52"/>
      <c r="G3256" s="52"/>
      <c r="H3256" s="52"/>
      <c r="I3256" s="52"/>
    </row>
    <row r="3257" spans="1:9" s="53" customFormat="1">
      <c r="A3257" s="54"/>
      <c r="B3257" s="55"/>
      <c r="C3257" s="56"/>
      <c r="D3257" s="54"/>
      <c r="E3257" s="52"/>
      <c r="F3257" s="52"/>
      <c r="G3257" s="52"/>
      <c r="H3257" s="52"/>
      <c r="I3257" s="52"/>
    </row>
    <row r="3258" spans="1:9" s="53" customFormat="1">
      <c r="A3258" s="54"/>
      <c r="B3258" s="55"/>
      <c r="C3258" s="56"/>
      <c r="D3258" s="54"/>
      <c r="E3258" s="52"/>
      <c r="F3258" s="52"/>
      <c r="G3258" s="52"/>
      <c r="H3258" s="52"/>
      <c r="I3258" s="52"/>
    </row>
    <row r="3259" spans="1:9" s="53" customFormat="1">
      <c r="A3259" s="54"/>
      <c r="B3259" s="55"/>
      <c r="C3259" s="56"/>
      <c r="D3259" s="54"/>
      <c r="E3259" s="52"/>
      <c r="F3259" s="52"/>
      <c r="G3259" s="52"/>
      <c r="H3259" s="52"/>
      <c r="I3259" s="52"/>
    </row>
    <row r="3260" spans="1:9" s="53" customFormat="1">
      <c r="A3260" s="54"/>
      <c r="B3260" s="55"/>
      <c r="C3260" s="56"/>
      <c r="D3260" s="54"/>
      <c r="E3260" s="52"/>
      <c r="F3260" s="52"/>
      <c r="G3260" s="52"/>
      <c r="H3260" s="52"/>
      <c r="I3260" s="52"/>
    </row>
    <row r="3261" spans="1:9" s="53" customFormat="1">
      <c r="A3261" s="54"/>
      <c r="B3261" s="55"/>
      <c r="C3261" s="56"/>
      <c r="D3261" s="54"/>
      <c r="E3261" s="52"/>
      <c r="F3261" s="52"/>
      <c r="G3261" s="52"/>
      <c r="H3261" s="52"/>
      <c r="I3261" s="52"/>
    </row>
    <row r="3262" spans="1:9" s="53" customFormat="1">
      <c r="A3262" s="54"/>
      <c r="B3262" s="55"/>
      <c r="C3262" s="56"/>
      <c r="D3262" s="54"/>
      <c r="E3262" s="52"/>
      <c r="F3262" s="52"/>
      <c r="G3262" s="52"/>
      <c r="H3262" s="52"/>
      <c r="I3262" s="52"/>
    </row>
    <row r="3263" spans="1:9" s="53" customFormat="1">
      <c r="A3263" s="54"/>
      <c r="B3263" s="55"/>
      <c r="C3263" s="56"/>
      <c r="D3263" s="54"/>
      <c r="E3263" s="52"/>
      <c r="F3263" s="52"/>
      <c r="G3263" s="52"/>
      <c r="H3263" s="52"/>
      <c r="I3263" s="52"/>
    </row>
    <row r="3264" spans="1:9" s="53" customFormat="1">
      <c r="A3264" s="54"/>
      <c r="B3264" s="55"/>
      <c r="C3264" s="56"/>
      <c r="D3264" s="54"/>
      <c r="E3264" s="52"/>
      <c r="F3264" s="52"/>
      <c r="G3264" s="52"/>
      <c r="H3264" s="52"/>
      <c r="I3264" s="52"/>
    </row>
    <row r="3265" spans="1:9" s="53" customFormat="1">
      <c r="A3265" s="54"/>
      <c r="B3265" s="55"/>
      <c r="C3265" s="56"/>
      <c r="D3265" s="54"/>
      <c r="E3265" s="52"/>
      <c r="F3265" s="52"/>
      <c r="G3265" s="52"/>
      <c r="H3265" s="52"/>
      <c r="I3265" s="52"/>
    </row>
    <row r="3266" spans="1:9" s="53" customFormat="1">
      <c r="A3266" s="54"/>
      <c r="B3266" s="55"/>
      <c r="C3266" s="56"/>
      <c r="D3266" s="54"/>
      <c r="E3266" s="52"/>
      <c r="F3266" s="52"/>
      <c r="G3266" s="52"/>
      <c r="H3266" s="52"/>
      <c r="I3266" s="52"/>
    </row>
    <row r="3267" spans="1:9" s="53" customFormat="1">
      <c r="A3267" s="54"/>
      <c r="B3267" s="55"/>
      <c r="C3267" s="56"/>
      <c r="D3267" s="54"/>
      <c r="E3267" s="52"/>
      <c r="F3267" s="52"/>
      <c r="G3267" s="52"/>
      <c r="H3267" s="52"/>
      <c r="I3267" s="52"/>
    </row>
    <row r="3268" spans="1:9" s="53" customFormat="1">
      <c r="A3268" s="54"/>
      <c r="B3268" s="55"/>
      <c r="C3268" s="56"/>
      <c r="D3268" s="54"/>
      <c r="E3268" s="52"/>
      <c r="F3268" s="52"/>
      <c r="G3268" s="52"/>
      <c r="H3268" s="52"/>
      <c r="I3268" s="52"/>
    </row>
    <row r="3269" spans="1:9" s="53" customFormat="1">
      <c r="A3269" s="54"/>
      <c r="B3269" s="55"/>
      <c r="C3269" s="56"/>
      <c r="D3269" s="54"/>
      <c r="E3269" s="52"/>
      <c r="F3269" s="52"/>
      <c r="G3269" s="52"/>
      <c r="H3269" s="52"/>
      <c r="I3269" s="52"/>
    </row>
    <row r="3270" spans="1:9" s="53" customFormat="1">
      <c r="A3270" s="54"/>
      <c r="B3270" s="55"/>
      <c r="C3270" s="56"/>
      <c r="D3270" s="54"/>
      <c r="E3270" s="52"/>
      <c r="F3270" s="52"/>
      <c r="G3270" s="52"/>
      <c r="H3270" s="52"/>
      <c r="I3270" s="52"/>
    </row>
    <row r="3271" spans="1:9" s="53" customFormat="1">
      <c r="A3271" s="54"/>
      <c r="B3271" s="55"/>
      <c r="C3271" s="56"/>
      <c r="D3271" s="54"/>
      <c r="E3271" s="52"/>
      <c r="F3271" s="52"/>
      <c r="G3271" s="52"/>
      <c r="H3271" s="52"/>
      <c r="I3271" s="52"/>
    </row>
    <row r="3272" spans="1:9" s="53" customFormat="1">
      <c r="A3272" s="54"/>
      <c r="B3272" s="55"/>
      <c r="C3272" s="56"/>
      <c r="D3272" s="54"/>
      <c r="E3272" s="52"/>
      <c r="F3272" s="52"/>
      <c r="G3272" s="52"/>
      <c r="H3272" s="52"/>
      <c r="I3272" s="52"/>
    </row>
    <row r="3273" spans="1:9" s="53" customFormat="1">
      <c r="A3273" s="54"/>
      <c r="B3273" s="55"/>
      <c r="C3273" s="56"/>
      <c r="D3273" s="54"/>
      <c r="E3273" s="52"/>
      <c r="F3273" s="52"/>
      <c r="G3273" s="52"/>
      <c r="H3273" s="52"/>
      <c r="I3273" s="52"/>
    </row>
    <row r="3274" spans="1:9" s="53" customFormat="1">
      <c r="A3274" s="54"/>
      <c r="B3274" s="55"/>
      <c r="C3274" s="56"/>
      <c r="D3274" s="54"/>
      <c r="E3274" s="52"/>
      <c r="F3274" s="52"/>
      <c r="G3274" s="52"/>
      <c r="H3274" s="52"/>
      <c r="I3274" s="52"/>
    </row>
    <row r="3275" spans="1:9" s="53" customFormat="1">
      <c r="A3275" s="54"/>
      <c r="B3275" s="55"/>
      <c r="C3275" s="56"/>
      <c r="D3275" s="54"/>
      <c r="E3275" s="52"/>
      <c r="F3275" s="52"/>
      <c r="G3275" s="52"/>
      <c r="H3275" s="52"/>
      <c r="I3275" s="52"/>
    </row>
    <row r="3276" spans="1:9" s="53" customFormat="1">
      <c r="A3276" s="54"/>
      <c r="B3276" s="55"/>
      <c r="C3276" s="56"/>
      <c r="D3276" s="54"/>
      <c r="E3276" s="52"/>
      <c r="F3276" s="52"/>
      <c r="G3276" s="52"/>
      <c r="H3276" s="52"/>
      <c r="I3276" s="52"/>
    </row>
    <row r="3277" spans="1:9" s="53" customFormat="1">
      <c r="A3277" s="54"/>
      <c r="B3277" s="55"/>
      <c r="C3277" s="56"/>
      <c r="D3277" s="54"/>
      <c r="E3277" s="52"/>
      <c r="F3277" s="52"/>
      <c r="G3277" s="52"/>
      <c r="H3277" s="52"/>
      <c r="I3277" s="52"/>
    </row>
    <row r="3278" spans="1:9" s="53" customFormat="1">
      <c r="A3278" s="54"/>
      <c r="B3278" s="55"/>
      <c r="C3278" s="56"/>
      <c r="D3278" s="54"/>
      <c r="E3278" s="52"/>
      <c r="F3278" s="52"/>
      <c r="G3278" s="52"/>
      <c r="H3278" s="52"/>
      <c r="I3278" s="52"/>
    </row>
    <row r="3279" spans="1:9" s="53" customFormat="1">
      <c r="A3279" s="54"/>
      <c r="B3279" s="55"/>
      <c r="C3279" s="56"/>
      <c r="D3279" s="54"/>
      <c r="E3279" s="52"/>
      <c r="F3279" s="52"/>
      <c r="G3279" s="52"/>
      <c r="H3279" s="52"/>
      <c r="I3279" s="52"/>
    </row>
    <row r="3280" spans="1:9" s="53" customFormat="1">
      <c r="A3280" s="54"/>
      <c r="B3280" s="55"/>
      <c r="C3280" s="56"/>
      <c r="D3280" s="54"/>
      <c r="E3280" s="52"/>
      <c r="F3280" s="52"/>
      <c r="G3280" s="52"/>
      <c r="H3280" s="52"/>
      <c r="I3280" s="52"/>
    </row>
    <row r="3281" spans="1:9" s="53" customFormat="1">
      <c r="A3281" s="54"/>
      <c r="B3281" s="55"/>
      <c r="C3281" s="56"/>
      <c r="D3281" s="54"/>
      <c r="E3281" s="52"/>
      <c r="F3281" s="52"/>
      <c r="G3281" s="52"/>
      <c r="H3281" s="52"/>
      <c r="I3281" s="52"/>
    </row>
    <row r="3282" spans="1:9" s="53" customFormat="1">
      <c r="A3282" s="54"/>
      <c r="B3282" s="55"/>
      <c r="C3282" s="56"/>
      <c r="D3282" s="54"/>
      <c r="E3282" s="52"/>
      <c r="F3282" s="52"/>
      <c r="G3282" s="52"/>
      <c r="H3282" s="52"/>
      <c r="I3282" s="52"/>
    </row>
    <row r="3283" spans="1:9" s="53" customFormat="1">
      <c r="A3283" s="54"/>
      <c r="B3283" s="55"/>
      <c r="C3283" s="56"/>
      <c r="D3283" s="54"/>
      <c r="E3283" s="52"/>
      <c r="F3283" s="52"/>
      <c r="G3283" s="52"/>
      <c r="H3283" s="52"/>
      <c r="I3283" s="52"/>
    </row>
    <row r="3284" spans="1:9" s="53" customFormat="1">
      <c r="A3284" s="54"/>
      <c r="B3284" s="55"/>
      <c r="C3284" s="56"/>
      <c r="D3284" s="54"/>
      <c r="E3284" s="52"/>
      <c r="F3284" s="52"/>
      <c r="G3284" s="52"/>
      <c r="H3284" s="52"/>
      <c r="I3284" s="52"/>
    </row>
    <row r="3285" spans="1:9" s="53" customFormat="1">
      <c r="A3285" s="54"/>
      <c r="B3285" s="55"/>
      <c r="C3285" s="56"/>
      <c r="D3285" s="54"/>
      <c r="E3285" s="52"/>
      <c r="F3285" s="52"/>
      <c r="G3285" s="52"/>
      <c r="H3285" s="52"/>
      <c r="I3285" s="52"/>
    </row>
    <row r="3286" spans="1:9" s="53" customFormat="1">
      <c r="A3286" s="54"/>
      <c r="B3286" s="55"/>
      <c r="C3286" s="56"/>
      <c r="D3286" s="54"/>
      <c r="E3286" s="52"/>
      <c r="F3286" s="52"/>
      <c r="G3286" s="52"/>
      <c r="H3286" s="52"/>
      <c r="I3286" s="52"/>
    </row>
    <row r="3287" spans="1:9" s="53" customFormat="1">
      <c r="A3287" s="54"/>
      <c r="B3287" s="55"/>
      <c r="C3287" s="56"/>
      <c r="D3287" s="54"/>
      <c r="E3287" s="52"/>
      <c r="F3287" s="52"/>
      <c r="G3287" s="52"/>
      <c r="H3287" s="52"/>
      <c r="I3287" s="52"/>
    </row>
    <row r="3288" spans="1:9" s="53" customFormat="1">
      <c r="A3288" s="54"/>
      <c r="B3288" s="55"/>
      <c r="C3288" s="56"/>
      <c r="D3288" s="54"/>
      <c r="E3288" s="52"/>
      <c r="F3288" s="52"/>
      <c r="G3288" s="52"/>
      <c r="H3288" s="52"/>
      <c r="I3288" s="52"/>
    </row>
    <row r="3289" spans="1:9" s="53" customFormat="1">
      <c r="A3289" s="54"/>
      <c r="B3289" s="55"/>
      <c r="C3289" s="56"/>
      <c r="D3289" s="54"/>
      <c r="E3289" s="52"/>
      <c r="F3289" s="52"/>
      <c r="G3289" s="52"/>
      <c r="H3289" s="52"/>
      <c r="I3289" s="52"/>
    </row>
    <row r="3290" spans="1:9" s="53" customFormat="1">
      <c r="A3290" s="54"/>
      <c r="B3290" s="55"/>
      <c r="C3290" s="56"/>
      <c r="D3290" s="54"/>
      <c r="E3290" s="52"/>
      <c r="F3290" s="52"/>
      <c r="G3290" s="52"/>
      <c r="H3290" s="52"/>
      <c r="I3290" s="52"/>
    </row>
  </sheetData>
  <mergeCells count="54">
    <mergeCell ref="A38:A39"/>
    <mergeCell ref="C38:C39"/>
    <mergeCell ref="D38:D39"/>
    <mergeCell ref="C28:C29"/>
    <mergeCell ref="D28:D29"/>
    <mergeCell ref="A28:A29"/>
    <mergeCell ref="A36:A37"/>
    <mergeCell ref="C36:C37"/>
    <mergeCell ref="D36:D37"/>
    <mergeCell ref="A30:A31"/>
    <mergeCell ref="C30:C31"/>
    <mergeCell ref="D30:D31"/>
    <mergeCell ref="A40:A41"/>
    <mergeCell ref="C40:C41"/>
    <mergeCell ref="D40:D41"/>
    <mergeCell ref="A42:A43"/>
    <mergeCell ref="C42:C43"/>
    <mergeCell ref="D42:D43"/>
    <mergeCell ref="A24:A25"/>
    <mergeCell ref="C24:C25"/>
    <mergeCell ref="D24:D25"/>
    <mergeCell ref="A26:A27"/>
    <mergeCell ref="C26:C27"/>
    <mergeCell ref="D26:D27"/>
    <mergeCell ref="A16:A17"/>
    <mergeCell ref="C16:C17"/>
    <mergeCell ref="D16:D17"/>
    <mergeCell ref="A18:A19"/>
    <mergeCell ref="C18:C19"/>
    <mergeCell ref="D18:D19"/>
    <mergeCell ref="A12:A13"/>
    <mergeCell ref="C12:C13"/>
    <mergeCell ref="D12:D13"/>
    <mergeCell ref="A14:A15"/>
    <mergeCell ref="C14:C15"/>
    <mergeCell ref="D14:D15"/>
    <mergeCell ref="A8:A9"/>
    <mergeCell ref="C8:C9"/>
    <mergeCell ref="D8:D9"/>
    <mergeCell ref="A10:A11"/>
    <mergeCell ref="C10:C11"/>
    <mergeCell ref="D10:D11"/>
    <mergeCell ref="G1:G2"/>
    <mergeCell ref="H1:H2"/>
    <mergeCell ref="I1:I2"/>
    <mergeCell ref="A6:A7"/>
    <mergeCell ref="C6:C7"/>
    <mergeCell ref="D6:D7"/>
    <mergeCell ref="A1:A2"/>
    <mergeCell ref="B1:B2"/>
    <mergeCell ref="C1:C2"/>
    <mergeCell ref="D1:D2"/>
    <mergeCell ref="E1:E2"/>
    <mergeCell ref="F1:F2"/>
  </mergeCells>
  <pageMargins left="0.78740157480314965" right="0.19685039370078741" top="0.94488188976377963" bottom="0.94488188976377963" header="0.51181102362204722" footer="0.51181102362204722"/>
  <pageSetup paperSize="9" scale="70" fitToHeight="0" orientation="portrait" r:id="rId1"/>
  <headerFooter alignWithMargins="0">
    <oddHeader xml:space="preserve">&amp;CVZDUCHOTECHNIKA
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/>
  </sheetPr>
  <dimension ref="A1:BH108"/>
  <sheetViews>
    <sheetView topLeftCell="A43" workbookViewId="0">
      <selection activeCell="F84" sqref="F84"/>
    </sheetView>
  </sheetViews>
  <sheetFormatPr defaultRowHeight="12.5" outlineLevelRow="1"/>
  <cols>
    <col min="1" max="1" width="4.26953125" style="29" customWidth="1"/>
    <col min="2" max="2" width="14.453125" style="46" customWidth="1"/>
    <col min="3" max="3" width="38.26953125" style="46" customWidth="1"/>
    <col min="4" max="4" width="4.54296875" style="29" customWidth="1"/>
    <col min="5" max="5" width="10.54296875" style="29" customWidth="1"/>
    <col min="6" max="6" width="9.81640625" style="29" customWidth="1"/>
    <col min="7" max="7" width="12.7265625" style="29" customWidth="1"/>
    <col min="8" max="21" width="0" style="29" hidden="1" customWidth="1"/>
    <col min="22" max="28" width="8.7265625" style="29"/>
    <col min="29" max="39" width="0" style="29" hidden="1" customWidth="1"/>
    <col min="40" max="16384" width="8.7265625" style="29"/>
  </cols>
  <sheetData>
    <row r="1" spans="1:60" ht="15.75" customHeight="1">
      <c r="A1" s="541" t="s">
        <v>67</v>
      </c>
      <c r="B1" s="541"/>
      <c r="C1" s="541"/>
      <c r="D1" s="541"/>
      <c r="E1" s="541"/>
      <c r="F1" s="541"/>
      <c r="G1" s="541"/>
      <c r="AE1" s="29" t="s">
        <v>68</v>
      </c>
    </row>
    <row r="2" spans="1:60" ht="25" customHeight="1">
      <c r="A2" s="233" t="s">
        <v>69</v>
      </c>
      <c r="B2" s="319"/>
      <c r="C2" s="542" t="s">
        <v>942</v>
      </c>
      <c r="D2" s="543"/>
      <c r="E2" s="543"/>
      <c r="F2" s="543"/>
      <c r="G2" s="544"/>
      <c r="AE2" s="29" t="s">
        <v>70</v>
      </c>
    </row>
    <row r="3" spans="1:60" ht="25" customHeight="1">
      <c r="A3" s="233" t="s">
        <v>71</v>
      </c>
      <c r="B3" s="319"/>
      <c r="C3" s="542" t="s">
        <v>443</v>
      </c>
      <c r="D3" s="543"/>
      <c r="E3" s="543"/>
      <c r="F3" s="543"/>
      <c r="G3" s="544"/>
      <c r="AE3" s="29" t="s">
        <v>72</v>
      </c>
    </row>
    <row r="4" spans="1:60" ht="25" hidden="1" customHeight="1">
      <c r="A4" s="233" t="s">
        <v>73</v>
      </c>
      <c r="B4" s="319"/>
      <c r="C4" s="542"/>
      <c r="D4" s="543"/>
      <c r="E4" s="543"/>
      <c r="F4" s="543"/>
      <c r="G4" s="544"/>
      <c r="AE4" s="29" t="s">
        <v>74</v>
      </c>
    </row>
    <row r="5" spans="1:60" ht="14.5" hidden="1" customHeight="1">
      <c r="A5" s="234" t="s">
        <v>75</v>
      </c>
      <c r="B5" s="235"/>
      <c r="C5" s="236"/>
      <c r="D5" s="237"/>
      <c r="E5" s="237"/>
      <c r="F5" s="237"/>
      <c r="G5" s="238"/>
      <c r="AE5" s="29" t="s">
        <v>76</v>
      </c>
    </row>
    <row r="6" spans="1:60" ht="14.5">
      <c r="A6"/>
      <c r="B6" s="239"/>
      <c r="C6" s="239"/>
      <c r="D6"/>
      <c r="E6"/>
      <c r="F6"/>
      <c r="G6"/>
    </row>
    <row r="7" spans="1:60" ht="38.5">
      <c r="A7" s="240" t="s">
        <v>77</v>
      </c>
      <c r="B7" s="241" t="s">
        <v>78</v>
      </c>
      <c r="C7" s="241" t="s">
        <v>79</v>
      </c>
      <c r="D7" s="240" t="s">
        <v>80</v>
      </c>
      <c r="E7" s="240" t="s">
        <v>81</v>
      </c>
      <c r="F7" s="242" t="s">
        <v>82</v>
      </c>
      <c r="G7" s="240" t="s">
        <v>63</v>
      </c>
      <c r="H7" s="30" t="s">
        <v>83</v>
      </c>
      <c r="I7" s="30" t="s">
        <v>84</v>
      </c>
      <c r="J7" s="30" t="s">
        <v>85</v>
      </c>
      <c r="K7" s="30" t="s">
        <v>86</v>
      </c>
      <c r="L7" s="30" t="s">
        <v>87</v>
      </c>
      <c r="M7" s="30" t="s">
        <v>88</v>
      </c>
      <c r="N7" s="30" t="s">
        <v>89</v>
      </c>
      <c r="O7" s="30" t="s">
        <v>90</v>
      </c>
      <c r="P7" s="30" t="s">
        <v>91</v>
      </c>
      <c r="Q7" s="30" t="s">
        <v>92</v>
      </c>
      <c r="R7" s="30" t="s">
        <v>93</v>
      </c>
      <c r="S7" s="30" t="s">
        <v>94</v>
      </c>
      <c r="T7" s="30" t="s">
        <v>95</v>
      </c>
      <c r="U7" s="30" t="s">
        <v>96</v>
      </c>
    </row>
    <row r="8" spans="1:60" ht="14.5">
      <c r="A8" s="243" t="s">
        <v>97</v>
      </c>
      <c r="B8" s="244" t="s">
        <v>60</v>
      </c>
      <c r="C8" s="245" t="s">
        <v>59</v>
      </c>
      <c r="D8" s="246"/>
      <c r="E8" s="247"/>
      <c r="F8" s="248"/>
      <c r="G8" s="248">
        <f>SUMIF(AE9:AE11,"&lt;&gt;NOR",G9:G11)</f>
        <v>0</v>
      </c>
      <c r="H8" s="33"/>
      <c r="I8" s="33" t="e">
        <f>SUM(I9:I11)</f>
        <v>#REF!</v>
      </c>
      <c r="J8" s="33"/>
      <c r="K8" s="33" t="e">
        <f>SUM(K9:K11)</f>
        <v>#REF!</v>
      </c>
      <c r="L8" s="33"/>
      <c r="M8" s="33" t="e">
        <f>SUM(M9:M11)</f>
        <v>#REF!</v>
      </c>
      <c r="N8" s="32"/>
      <c r="O8" s="32" t="e">
        <f>SUM(O9:O11)</f>
        <v>#REF!</v>
      </c>
      <c r="P8" s="32"/>
      <c r="Q8" s="32" t="e">
        <f>SUM(Q9:Q11)</f>
        <v>#REF!</v>
      </c>
      <c r="R8" s="32"/>
      <c r="S8" s="32"/>
      <c r="T8" s="31"/>
      <c r="U8" s="32" t="e">
        <f>SUM(U9:U11)</f>
        <v>#REF!</v>
      </c>
      <c r="AE8" s="29" t="s">
        <v>98</v>
      </c>
    </row>
    <row r="9" spans="1:60" outlineLevel="1">
      <c r="A9" s="249">
        <v>1</v>
      </c>
      <c r="B9" s="250" t="s">
        <v>452</v>
      </c>
      <c r="C9" s="251" t="s">
        <v>453</v>
      </c>
      <c r="D9" s="252" t="s">
        <v>121</v>
      </c>
      <c r="E9" s="253">
        <v>20</v>
      </c>
      <c r="F9" s="320">
        <v>0</v>
      </c>
      <c r="G9" s="254">
        <f>ROUND(E9*F9,2)</f>
        <v>0</v>
      </c>
      <c r="H9" s="35">
        <v>47.92</v>
      </c>
      <c r="I9" s="35" t="e">
        <f>ROUND(#REF!*H9,2)</f>
        <v>#REF!</v>
      </c>
      <c r="J9" s="35">
        <v>226.57999999999998</v>
      </c>
      <c r="K9" s="35" t="e">
        <f>ROUND(#REF!*J9,2)</f>
        <v>#REF!</v>
      </c>
      <c r="L9" s="35">
        <v>0</v>
      </c>
      <c r="M9" s="35" t="e">
        <f>#REF!*(1+L9/100)</f>
        <v>#REF!</v>
      </c>
      <c r="N9" s="34">
        <v>4.0869999999999997E-2</v>
      </c>
      <c r="O9" s="34" t="e">
        <f>ROUND(#REF!*N9,5)</f>
        <v>#REF!</v>
      </c>
      <c r="P9" s="34">
        <v>0</v>
      </c>
      <c r="Q9" s="34" t="e">
        <f>ROUND(#REF!*P9,5)</f>
        <v>#REF!</v>
      </c>
      <c r="R9" s="34"/>
      <c r="S9" s="34"/>
      <c r="T9" s="36">
        <v>0.47499999999999998</v>
      </c>
      <c r="U9" s="34" t="e">
        <f>ROUND(#REF!*T9,2)</f>
        <v>#REF!</v>
      </c>
      <c r="V9" s="37"/>
      <c r="W9" s="37"/>
      <c r="X9" s="37"/>
      <c r="Y9" s="37"/>
      <c r="Z9" s="37"/>
      <c r="AA9" s="37"/>
      <c r="AB9" s="37"/>
      <c r="AC9" s="37"/>
      <c r="AD9" s="37"/>
      <c r="AE9" s="37" t="s">
        <v>102</v>
      </c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</row>
    <row r="10" spans="1:60" outlineLevel="1">
      <c r="A10" s="249">
        <v>2</v>
      </c>
      <c r="B10" s="250" t="s">
        <v>454</v>
      </c>
      <c r="C10" s="251" t="s">
        <v>455</v>
      </c>
      <c r="D10" s="252" t="s">
        <v>121</v>
      </c>
      <c r="E10" s="253">
        <v>20</v>
      </c>
      <c r="F10" s="320">
        <v>0</v>
      </c>
      <c r="G10" s="254">
        <f>ROUND(E10*F10,2)</f>
        <v>0</v>
      </c>
      <c r="H10" s="35">
        <v>53.51</v>
      </c>
      <c r="I10" s="35" t="e">
        <f>ROUND(#REF!*H10,2)</f>
        <v>#REF!</v>
      </c>
      <c r="J10" s="35">
        <v>315.49</v>
      </c>
      <c r="K10" s="35" t="e">
        <f>ROUND(#REF!*J10,2)</f>
        <v>#REF!</v>
      </c>
      <c r="L10" s="35">
        <v>0</v>
      </c>
      <c r="M10" s="35" t="e">
        <f>#REF!*(1+L10/100)</f>
        <v>#REF!</v>
      </c>
      <c r="N10" s="34">
        <v>4.5580000000000002E-2</v>
      </c>
      <c r="O10" s="34" t="e">
        <f>ROUND(#REF!*N10,5)</f>
        <v>#REF!</v>
      </c>
      <c r="P10" s="34">
        <v>0</v>
      </c>
      <c r="Q10" s="34" t="e">
        <f>ROUND(#REF!*P10,5)</f>
        <v>#REF!</v>
      </c>
      <c r="R10" s="34"/>
      <c r="S10" s="34"/>
      <c r="T10" s="36">
        <v>0.60799999999999998</v>
      </c>
      <c r="U10" s="34" t="e">
        <f>ROUND(#REF!*T10,2)</f>
        <v>#REF!</v>
      </c>
      <c r="V10" s="37"/>
      <c r="W10" s="37"/>
      <c r="X10" s="37"/>
      <c r="Y10" s="37"/>
      <c r="Z10" s="37"/>
      <c r="AA10" s="37"/>
      <c r="AB10" s="37"/>
      <c r="AC10" s="37"/>
      <c r="AD10" s="37"/>
      <c r="AE10" s="37" t="s">
        <v>102</v>
      </c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</row>
    <row r="11" spans="1:60" outlineLevel="1">
      <c r="A11" s="249">
        <v>3</v>
      </c>
      <c r="B11" s="250" t="s">
        <v>456</v>
      </c>
      <c r="C11" s="251" t="s">
        <v>457</v>
      </c>
      <c r="D11" s="252" t="s">
        <v>121</v>
      </c>
      <c r="E11" s="253">
        <v>20</v>
      </c>
      <c r="F11" s="320">
        <v>0</v>
      </c>
      <c r="G11" s="254">
        <f>ROUND(E11*F11,2)</f>
        <v>0</v>
      </c>
      <c r="H11" s="35">
        <v>3.26</v>
      </c>
      <c r="I11" s="35" t="e">
        <f>ROUND(#REF!*H11,2)</f>
        <v>#REF!</v>
      </c>
      <c r="J11" s="35">
        <v>38.04</v>
      </c>
      <c r="K11" s="35" t="e">
        <f>ROUND(#REF!*J11,2)</f>
        <v>#REF!</v>
      </c>
      <c r="L11" s="35">
        <v>0</v>
      </c>
      <c r="M11" s="35" t="e">
        <f>#REF!*(1+L11/100)</f>
        <v>#REF!</v>
      </c>
      <c r="N11" s="34">
        <v>2.9299999999999999E-3</v>
      </c>
      <c r="O11" s="34" t="e">
        <f>ROUND(#REF!*N11,5)</f>
        <v>#REF!</v>
      </c>
      <c r="P11" s="34">
        <v>0</v>
      </c>
      <c r="Q11" s="34" t="e">
        <f>ROUND(#REF!*P11,5)</f>
        <v>#REF!</v>
      </c>
      <c r="R11" s="34"/>
      <c r="S11" s="34"/>
      <c r="T11" s="36">
        <v>7.3249999999999996E-2</v>
      </c>
      <c r="U11" s="34" t="e">
        <f>ROUND(#REF!*T11,2)</f>
        <v>#REF!</v>
      </c>
      <c r="V11" s="37"/>
      <c r="W11" s="37"/>
      <c r="X11" s="37"/>
      <c r="Y11" s="37"/>
      <c r="Z11" s="37"/>
      <c r="AA11" s="37"/>
      <c r="AB11" s="37"/>
      <c r="AC11" s="37"/>
      <c r="AD11" s="37"/>
      <c r="AE11" s="37" t="s">
        <v>102</v>
      </c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</row>
    <row r="12" spans="1:60" ht="14.5">
      <c r="A12" s="255" t="s">
        <v>97</v>
      </c>
      <c r="B12" s="256" t="s">
        <v>50</v>
      </c>
      <c r="C12" s="257" t="s">
        <v>49</v>
      </c>
      <c r="D12" s="258"/>
      <c r="E12" s="259"/>
      <c r="F12" s="260"/>
      <c r="G12" s="260">
        <f>SUMIF(AE13:AE15,"&lt;&gt;NOR",G13:G15)</f>
        <v>0</v>
      </c>
      <c r="H12" s="40"/>
      <c r="I12" s="40" t="e">
        <f>SUM(I13:I15)</f>
        <v>#REF!</v>
      </c>
      <c r="J12" s="40"/>
      <c r="K12" s="40" t="e">
        <f>SUM(K13:K15)</f>
        <v>#REF!</v>
      </c>
      <c r="L12" s="40"/>
      <c r="M12" s="40" t="e">
        <f>SUM(M13:M15)</f>
        <v>#REF!</v>
      </c>
      <c r="N12" s="39"/>
      <c r="O12" s="39" t="e">
        <f>SUM(O13:O15)</f>
        <v>#REF!</v>
      </c>
      <c r="P12" s="39"/>
      <c r="Q12" s="39" t="e">
        <f>SUM(Q13:Q15)</f>
        <v>#REF!</v>
      </c>
      <c r="R12" s="39"/>
      <c r="S12" s="39"/>
      <c r="T12" s="41"/>
      <c r="U12" s="39" t="e">
        <f>SUM(U13:U15)</f>
        <v>#REF!</v>
      </c>
      <c r="AE12" s="29" t="s">
        <v>98</v>
      </c>
    </row>
    <row r="13" spans="1:60" outlineLevel="1">
      <c r="A13" s="249">
        <v>4</v>
      </c>
      <c r="B13" s="250" t="s">
        <v>458</v>
      </c>
      <c r="C13" s="251" t="s">
        <v>459</v>
      </c>
      <c r="D13" s="252" t="s">
        <v>304</v>
      </c>
      <c r="E13" s="253">
        <v>20</v>
      </c>
      <c r="F13" s="320">
        <v>0</v>
      </c>
      <c r="G13" s="254">
        <f>ROUND(E13*F13,2)</f>
        <v>0</v>
      </c>
      <c r="H13" s="35">
        <v>14.36</v>
      </c>
      <c r="I13" s="35" t="e">
        <f>ROUND(#REF!*H13,2)</f>
        <v>#REF!</v>
      </c>
      <c r="J13" s="35">
        <v>265.64</v>
      </c>
      <c r="K13" s="35" t="e">
        <f>ROUND(#REF!*J13,2)</f>
        <v>#REF!</v>
      </c>
      <c r="L13" s="35">
        <v>0</v>
      </c>
      <c r="M13" s="35" t="e">
        <f>#REF!*(1+L13/100)</f>
        <v>#REF!</v>
      </c>
      <c r="N13" s="34">
        <v>4.8999999999999998E-4</v>
      </c>
      <c r="O13" s="34" t="e">
        <f>ROUND(#REF!*N13,5)</f>
        <v>#REF!</v>
      </c>
      <c r="P13" s="34">
        <v>0.04</v>
      </c>
      <c r="Q13" s="34" t="e">
        <f>ROUND(#REF!*P13,5)</f>
        <v>#REF!</v>
      </c>
      <c r="R13" s="34"/>
      <c r="S13" s="34"/>
      <c r="T13" s="36">
        <v>0.66800000000000004</v>
      </c>
      <c r="U13" s="34" t="e">
        <f>ROUND(#REF!*T13,2)</f>
        <v>#REF!</v>
      </c>
      <c r="V13" s="37"/>
      <c r="W13" s="37"/>
      <c r="X13" s="37"/>
      <c r="Y13" s="37"/>
      <c r="Z13" s="37"/>
      <c r="AA13" s="37"/>
      <c r="AB13" s="37"/>
      <c r="AC13" s="37"/>
      <c r="AD13" s="37"/>
      <c r="AE13" s="37" t="s">
        <v>102</v>
      </c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</row>
    <row r="14" spans="1:60" outlineLevel="1">
      <c r="A14" s="249">
        <v>5</v>
      </c>
      <c r="B14" s="250" t="s">
        <v>251</v>
      </c>
      <c r="C14" s="251" t="s">
        <v>252</v>
      </c>
      <c r="D14" s="252" t="s">
        <v>107</v>
      </c>
      <c r="E14" s="253">
        <v>1</v>
      </c>
      <c r="F14" s="320">
        <v>0</v>
      </c>
      <c r="G14" s="254">
        <f>ROUND(E14*F14,2)</f>
        <v>0</v>
      </c>
      <c r="H14" s="35">
        <v>0</v>
      </c>
      <c r="I14" s="35" t="e">
        <f>ROUND(#REF!*H14,2)</f>
        <v>#REF!</v>
      </c>
      <c r="J14" s="35">
        <v>264</v>
      </c>
      <c r="K14" s="35" t="e">
        <f>ROUND(#REF!*J14,2)</f>
        <v>#REF!</v>
      </c>
      <c r="L14" s="35">
        <v>0</v>
      </c>
      <c r="M14" s="35" t="e">
        <f>#REF!*(1+L14/100)</f>
        <v>#REF!</v>
      </c>
      <c r="N14" s="34">
        <v>0</v>
      </c>
      <c r="O14" s="34" t="e">
        <f>ROUND(#REF!*N14,5)</f>
        <v>#REF!</v>
      </c>
      <c r="P14" s="34">
        <v>0</v>
      </c>
      <c r="Q14" s="34" t="e">
        <f>ROUND(#REF!*P14,5)</f>
        <v>#REF!</v>
      </c>
      <c r="R14" s="34"/>
      <c r="S14" s="34"/>
      <c r="T14" s="36">
        <v>0.49</v>
      </c>
      <c r="U14" s="34" t="e">
        <f>ROUND(#REF!*T14,2)</f>
        <v>#REF!</v>
      </c>
      <c r="V14" s="37"/>
      <c r="W14" s="37"/>
      <c r="X14" s="37"/>
      <c r="Y14" s="37"/>
      <c r="Z14" s="37"/>
      <c r="AA14" s="37"/>
      <c r="AB14" s="37"/>
      <c r="AC14" s="37"/>
      <c r="AD14" s="37"/>
      <c r="AE14" s="37" t="s">
        <v>102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</row>
    <row r="15" spans="1:60" outlineLevel="1">
      <c r="A15" s="249">
        <v>6</v>
      </c>
      <c r="B15" s="250" t="s">
        <v>253</v>
      </c>
      <c r="C15" s="251" t="s">
        <v>460</v>
      </c>
      <c r="D15" s="252" t="s">
        <v>107</v>
      </c>
      <c r="E15" s="253">
        <v>100</v>
      </c>
      <c r="F15" s="320">
        <v>0</v>
      </c>
      <c r="G15" s="254">
        <f>ROUND(E15*F15,2)</f>
        <v>0</v>
      </c>
      <c r="H15" s="35">
        <v>0</v>
      </c>
      <c r="I15" s="35" t="e">
        <f>ROUND(#REF!*H15,2)</f>
        <v>#REF!</v>
      </c>
      <c r="J15" s="35">
        <v>25</v>
      </c>
      <c r="K15" s="35" t="e">
        <f>ROUND(#REF!*J15,2)</f>
        <v>#REF!</v>
      </c>
      <c r="L15" s="35">
        <v>0</v>
      </c>
      <c r="M15" s="35" t="e">
        <f>#REF!*(1+L15/100)</f>
        <v>#REF!</v>
      </c>
      <c r="N15" s="34">
        <v>0</v>
      </c>
      <c r="O15" s="34" t="e">
        <f>ROUND(#REF!*N15,5)</f>
        <v>#REF!</v>
      </c>
      <c r="P15" s="34">
        <v>0</v>
      </c>
      <c r="Q15" s="34" t="e">
        <f>ROUND(#REF!*P15,5)</f>
        <v>#REF!</v>
      </c>
      <c r="R15" s="34"/>
      <c r="S15" s="34"/>
      <c r="T15" s="36">
        <v>0</v>
      </c>
      <c r="U15" s="34" t="e">
        <f>ROUND(#REF!*T15,2)</f>
        <v>#REF!</v>
      </c>
      <c r="V15" s="37"/>
      <c r="W15" s="37"/>
      <c r="X15" s="37"/>
      <c r="Y15" s="37"/>
      <c r="Z15" s="37"/>
      <c r="AA15" s="37"/>
      <c r="AB15" s="37"/>
      <c r="AC15" s="37"/>
      <c r="AD15" s="37"/>
      <c r="AE15" s="37" t="s">
        <v>102</v>
      </c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</row>
    <row r="16" spans="1:60" ht="14.5">
      <c r="A16" s="255" t="s">
        <v>97</v>
      </c>
      <c r="B16" s="256" t="s">
        <v>444</v>
      </c>
      <c r="C16" s="257" t="s">
        <v>445</v>
      </c>
      <c r="D16" s="258"/>
      <c r="E16" s="259"/>
      <c r="F16" s="260"/>
      <c r="G16" s="260">
        <f>SUMIF(AE17:AE29,"&lt;&gt;NOR",G17:G29)</f>
        <v>0</v>
      </c>
      <c r="H16" s="40"/>
      <c r="I16" s="40" t="e">
        <f>SUM(I17:I29)</f>
        <v>#REF!</v>
      </c>
      <c r="J16" s="40"/>
      <c r="K16" s="40" t="e">
        <f>SUM(K17:K29)</f>
        <v>#REF!</v>
      </c>
      <c r="L16" s="40"/>
      <c r="M16" s="40" t="e">
        <f>SUM(M17:M29)</f>
        <v>#REF!</v>
      </c>
      <c r="N16" s="39"/>
      <c r="O16" s="39" t="e">
        <f>SUM(O17:O29)</f>
        <v>#REF!</v>
      </c>
      <c r="P16" s="39"/>
      <c r="Q16" s="39" t="e">
        <f>SUM(Q17:Q29)</f>
        <v>#REF!</v>
      </c>
      <c r="R16" s="39"/>
      <c r="S16" s="39"/>
      <c r="T16" s="41"/>
      <c r="U16" s="39" t="e">
        <f>SUM(U17:U29)</f>
        <v>#REF!</v>
      </c>
      <c r="AE16" s="29" t="s">
        <v>98</v>
      </c>
    </row>
    <row r="17" spans="1:60" outlineLevel="1">
      <c r="A17" s="249">
        <v>7</v>
      </c>
      <c r="B17" s="250" t="s">
        <v>461</v>
      </c>
      <c r="C17" s="251" t="s">
        <v>462</v>
      </c>
      <c r="D17" s="252" t="s">
        <v>304</v>
      </c>
      <c r="E17" s="253">
        <v>10</v>
      </c>
      <c r="F17" s="320">
        <v>0</v>
      </c>
      <c r="G17" s="254">
        <f t="shared" ref="G17:G29" si="0">ROUND(E17*F17,2)</f>
        <v>0</v>
      </c>
      <c r="H17" s="35">
        <v>0</v>
      </c>
      <c r="I17" s="35" t="e">
        <f>ROUND(#REF!*H17,2)</f>
        <v>#REF!</v>
      </c>
      <c r="J17" s="35">
        <v>178</v>
      </c>
      <c r="K17" s="35" t="e">
        <f>ROUND(#REF!*J17,2)</f>
        <v>#REF!</v>
      </c>
      <c r="L17" s="35">
        <v>0</v>
      </c>
      <c r="M17" s="35" t="e">
        <f>#REF!*(1+L17/100)</f>
        <v>#REF!</v>
      </c>
      <c r="N17" s="34">
        <v>0</v>
      </c>
      <c r="O17" s="34" t="e">
        <f>ROUND(#REF!*N17,5)</f>
        <v>#REF!</v>
      </c>
      <c r="P17" s="34">
        <v>1.4919999999999999E-2</v>
      </c>
      <c r="Q17" s="34" t="e">
        <f>ROUND(#REF!*P17,5)</f>
        <v>#REF!</v>
      </c>
      <c r="R17" s="34"/>
      <c r="S17" s="34"/>
      <c r="T17" s="36">
        <v>0.41299999999999998</v>
      </c>
      <c r="U17" s="34" t="e">
        <f>ROUND(#REF!*T17,2)</f>
        <v>#REF!</v>
      </c>
      <c r="V17" s="37"/>
      <c r="W17" s="37"/>
      <c r="X17" s="37"/>
      <c r="Y17" s="37"/>
      <c r="Z17" s="37"/>
      <c r="AA17" s="37"/>
      <c r="AB17" s="37"/>
      <c r="AC17" s="37"/>
      <c r="AD17" s="37"/>
      <c r="AE17" s="37" t="s">
        <v>102</v>
      </c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</row>
    <row r="18" spans="1:60" outlineLevel="1">
      <c r="A18" s="249">
        <v>8</v>
      </c>
      <c r="B18" s="250" t="s">
        <v>463</v>
      </c>
      <c r="C18" s="251" t="s">
        <v>464</v>
      </c>
      <c r="D18" s="252" t="s">
        <v>107</v>
      </c>
      <c r="E18" s="253">
        <v>0.15</v>
      </c>
      <c r="F18" s="320">
        <v>0</v>
      </c>
      <c r="G18" s="254">
        <f t="shared" si="0"/>
        <v>0</v>
      </c>
      <c r="H18" s="35">
        <v>0</v>
      </c>
      <c r="I18" s="35" t="e">
        <f>ROUND(#REF!*H18,2)</f>
        <v>#REF!</v>
      </c>
      <c r="J18" s="35">
        <v>2380</v>
      </c>
      <c r="K18" s="35" t="e">
        <f>ROUND(#REF!*J18,2)</f>
        <v>#REF!</v>
      </c>
      <c r="L18" s="35">
        <v>0</v>
      </c>
      <c r="M18" s="35" t="e">
        <f>#REF!*(1+L18/100)</f>
        <v>#REF!</v>
      </c>
      <c r="N18" s="34">
        <v>0</v>
      </c>
      <c r="O18" s="34" t="e">
        <f>ROUND(#REF!*N18,5)</f>
        <v>#REF!</v>
      </c>
      <c r="P18" s="34">
        <v>0</v>
      </c>
      <c r="Q18" s="34" t="e">
        <f>ROUND(#REF!*P18,5)</f>
        <v>#REF!</v>
      </c>
      <c r="R18" s="34"/>
      <c r="S18" s="34"/>
      <c r="T18" s="36">
        <v>4.1550000000000002</v>
      </c>
      <c r="U18" s="34" t="e">
        <f>ROUND(#REF!*T18,2)</f>
        <v>#REF!</v>
      </c>
      <c r="V18" s="37"/>
      <c r="W18" s="37"/>
      <c r="X18" s="37"/>
      <c r="Y18" s="37"/>
      <c r="Z18" s="37"/>
      <c r="AA18" s="37"/>
      <c r="AB18" s="37"/>
      <c r="AC18" s="37"/>
      <c r="AD18" s="37"/>
      <c r="AE18" s="37" t="s">
        <v>102</v>
      </c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</row>
    <row r="19" spans="1:60" outlineLevel="1">
      <c r="A19" s="249">
        <v>9</v>
      </c>
      <c r="B19" s="250" t="s">
        <v>465</v>
      </c>
      <c r="C19" s="251" t="s">
        <v>466</v>
      </c>
      <c r="D19" s="252" t="s">
        <v>101</v>
      </c>
      <c r="E19" s="253">
        <v>2</v>
      </c>
      <c r="F19" s="320">
        <v>0</v>
      </c>
      <c r="G19" s="254">
        <f t="shared" si="0"/>
        <v>0</v>
      </c>
      <c r="H19" s="35">
        <v>0</v>
      </c>
      <c r="I19" s="35" t="e">
        <f>ROUND(#REF!*H19,2)</f>
        <v>#REF!</v>
      </c>
      <c r="J19" s="35">
        <v>85.5</v>
      </c>
      <c r="K19" s="35" t="e">
        <f>ROUND(#REF!*J19,2)</f>
        <v>#REF!</v>
      </c>
      <c r="L19" s="35">
        <v>0</v>
      </c>
      <c r="M19" s="35" t="e">
        <f>#REF!*(1+L19/100)</f>
        <v>#REF!</v>
      </c>
      <c r="N19" s="34">
        <v>0</v>
      </c>
      <c r="O19" s="34" t="e">
        <f>ROUND(#REF!*N19,5)</f>
        <v>#REF!</v>
      </c>
      <c r="P19" s="34">
        <v>0</v>
      </c>
      <c r="Q19" s="34" t="e">
        <f>ROUND(#REF!*P19,5)</f>
        <v>#REF!</v>
      </c>
      <c r="R19" s="34"/>
      <c r="S19" s="34"/>
      <c r="T19" s="36">
        <v>0.157</v>
      </c>
      <c r="U19" s="34" t="e">
        <f>ROUND(#REF!*T19,2)</f>
        <v>#REF!</v>
      </c>
      <c r="V19" s="37"/>
      <c r="W19" s="37"/>
      <c r="X19" s="37"/>
      <c r="Y19" s="37"/>
      <c r="Z19" s="37"/>
      <c r="AA19" s="37"/>
      <c r="AB19" s="37"/>
      <c r="AC19" s="37"/>
      <c r="AD19" s="37"/>
      <c r="AE19" s="37" t="s">
        <v>102</v>
      </c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</row>
    <row r="20" spans="1:60" outlineLevel="1">
      <c r="A20" s="249">
        <v>10</v>
      </c>
      <c r="B20" s="250" t="s">
        <v>467</v>
      </c>
      <c r="C20" s="251" t="s">
        <v>468</v>
      </c>
      <c r="D20" s="252" t="s">
        <v>101</v>
      </c>
      <c r="E20" s="253">
        <v>4</v>
      </c>
      <c r="F20" s="320">
        <v>0</v>
      </c>
      <c r="G20" s="254">
        <f t="shared" si="0"/>
        <v>0</v>
      </c>
      <c r="H20" s="35">
        <v>0</v>
      </c>
      <c r="I20" s="35" t="e">
        <f>ROUND(#REF!*H20,2)</f>
        <v>#REF!</v>
      </c>
      <c r="J20" s="35">
        <v>94.8</v>
      </c>
      <c r="K20" s="35" t="e">
        <f>ROUND(#REF!*J20,2)</f>
        <v>#REF!</v>
      </c>
      <c r="L20" s="35">
        <v>0</v>
      </c>
      <c r="M20" s="35" t="e">
        <f>#REF!*(1+L20/100)</f>
        <v>#REF!</v>
      </c>
      <c r="N20" s="34">
        <v>0</v>
      </c>
      <c r="O20" s="34" t="e">
        <f>ROUND(#REF!*N20,5)</f>
        <v>#REF!</v>
      </c>
      <c r="P20" s="34">
        <v>0</v>
      </c>
      <c r="Q20" s="34" t="e">
        <f>ROUND(#REF!*P20,5)</f>
        <v>#REF!</v>
      </c>
      <c r="R20" s="34"/>
      <c r="S20" s="34"/>
      <c r="T20" s="36">
        <v>0.17399999999999999</v>
      </c>
      <c r="U20" s="34" t="e">
        <f>ROUND(#REF!*T20,2)</f>
        <v>#REF!</v>
      </c>
      <c r="V20" s="37"/>
      <c r="W20" s="37"/>
      <c r="X20" s="37"/>
      <c r="Y20" s="37"/>
      <c r="Z20" s="37"/>
      <c r="AA20" s="37"/>
      <c r="AB20" s="37"/>
      <c r="AC20" s="37"/>
      <c r="AD20" s="37"/>
      <c r="AE20" s="37" t="s">
        <v>102</v>
      </c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</row>
    <row r="21" spans="1:60" outlineLevel="1">
      <c r="A21" s="249">
        <v>11</v>
      </c>
      <c r="B21" s="250" t="s">
        <v>469</v>
      </c>
      <c r="C21" s="251" t="s">
        <v>470</v>
      </c>
      <c r="D21" s="252" t="s">
        <v>101</v>
      </c>
      <c r="E21" s="253">
        <v>1</v>
      </c>
      <c r="F21" s="320">
        <v>0</v>
      </c>
      <c r="G21" s="254">
        <f t="shared" si="0"/>
        <v>0</v>
      </c>
      <c r="H21" s="35">
        <v>0</v>
      </c>
      <c r="I21" s="35" t="e">
        <f>ROUND(#REF!*H21,2)</f>
        <v>#REF!</v>
      </c>
      <c r="J21" s="35">
        <v>141</v>
      </c>
      <c r="K21" s="35" t="e">
        <f>ROUND(#REF!*J21,2)</f>
        <v>#REF!</v>
      </c>
      <c r="L21" s="35">
        <v>0</v>
      </c>
      <c r="M21" s="35" t="e">
        <f>#REF!*(1+L21/100)</f>
        <v>#REF!</v>
      </c>
      <c r="N21" s="34">
        <v>0</v>
      </c>
      <c r="O21" s="34" t="e">
        <f>ROUND(#REF!*N21,5)</f>
        <v>#REF!</v>
      </c>
      <c r="P21" s="34">
        <v>0</v>
      </c>
      <c r="Q21" s="34" t="e">
        <f>ROUND(#REF!*P21,5)</f>
        <v>#REF!</v>
      </c>
      <c r="R21" s="34"/>
      <c r="S21" s="34"/>
      <c r="T21" s="36">
        <v>0.25900000000000001</v>
      </c>
      <c r="U21" s="34" t="e">
        <f>ROUND(#REF!*T21,2)</f>
        <v>#REF!</v>
      </c>
      <c r="V21" s="37"/>
      <c r="W21" s="37"/>
      <c r="X21" s="37"/>
      <c r="Y21" s="37"/>
      <c r="Z21" s="37"/>
      <c r="AA21" s="37"/>
      <c r="AB21" s="37"/>
      <c r="AC21" s="37"/>
      <c r="AD21" s="37"/>
      <c r="AE21" s="37" t="s">
        <v>102</v>
      </c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</row>
    <row r="22" spans="1:60" outlineLevel="1">
      <c r="A22" s="249">
        <v>12</v>
      </c>
      <c r="B22" s="250" t="s">
        <v>471</v>
      </c>
      <c r="C22" s="251" t="s">
        <v>472</v>
      </c>
      <c r="D22" s="252" t="s">
        <v>304</v>
      </c>
      <c r="E22" s="253">
        <v>30</v>
      </c>
      <c r="F22" s="320">
        <v>0</v>
      </c>
      <c r="G22" s="254">
        <f t="shared" si="0"/>
        <v>0</v>
      </c>
      <c r="H22" s="35">
        <v>0</v>
      </c>
      <c r="I22" s="35" t="e">
        <f>ROUND(#REF!*H22,2)</f>
        <v>#REF!</v>
      </c>
      <c r="J22" s="35">
        <v>32.200000000000003</v>
      </c>
      <c r="K22" s="35" t="e">
        <f>ROUND(#REF!*J22,2)</f>
        <v>#REF!</v>
      </c>
      <c r="L22" s="35">
        <v>0</v>
      </c>
      <c r="M22" s="35" t="e">
        <f>#REF!*(1+L22/100)</f>
        <v>#REF!</v>
      </c>
      <c r="N22" s="34">
        <v>0</v>
      </c>
      <c r="O22" s="34" t="e">
        <f>ROUND(#REF!*N22,5)</f>
        <v>#REF!</v>
      </c>
      <c r="P22" s="34">
        <v>0</v>
      </c>
      <c r="Q22" s="34" t="e">
        <f>ROUND(#REF!*P22,5)</f>
        <v>#REF!</v>
      </c>
      <c r="R22" s="34"/>
      <c r="S22" s="34"/>
      <c r="T22" s="36">
        <v>5.8999999999999997E-2</v>
      </c>
      <c r="U22" s="34" t="e">
        <f>ROUND(#REF!*T22,2)</f>
        <v>#REF!</v>
      </c>
      <c r="V22" s="37"/>
      <c r="W22" s="37"/>
      <c r="X22" s="37"/>
      <c r="Y22" s="37"/>
      <c r="Z22" s="37"/>
      <c r="AA22" s="37"/>
      <c r="AB22" s="37"/>
      <c r="AC22" s="37"/>
      <c r="AD22" s="37"/>
      <c r="AE22" s="37" t="s">
        <v>102</v>
      </c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</row>
    <row r="23" spans="1:60" outlineLevel="1">
      <c r="A23" s="249">
        <v>13</v>
      </c>
      <c r="B23" s="250" t="s">
        <v>473</v>
      </c>
      <c r="C23" s="251" t="s">
        <v>474</v>
      </c>
      <c r="D23" s="252" t="s">
        <v>304</v>
      </c>
      <c r="E23" s="253">
        <v>5</v>
      </c>
      <c r="F23" s="320">
        <v>0</v>
      </c>
      <c r="G23" s="254">
        <f t="shared" si="0"/>
        <v>0</v>
      </c>
      <c r="H23" s="35">
        <v>115.81</v>
      </c>
      <c r="I23" s="35" t="e">
        <f>ROUND(#REF!*H23,2)</f>
        <v>#REF!</v>
      </c>
      <c r="J23" s="35">
        <v>174.19</v>
      </c>
      <c r="K23" s="35" t="e">
        <f>ROUND(#REF!*J23,2)</f>
        <v>#REF!</v>
      </c>
      <c r="L23" s="35">
        <v>0</v>
      </c>
      <c r="M23" s="35" t="e">
        <f>#REF!*(1+L23/100)</f>
        <v>#REF!</v>
      </c>
      <c r="N23" s="34">
        <v>3.8000000000000002E-4</v>
      </c>
      <c r="O23" s="34" t="e">
        <f>ROUND(#REF!*N23,5)</f>
        <v>#REF!</v>
      </c>
      <c r="P23" s="34">
        <v>0</v>
      </c>
      <c r="Q23" s="34" t="e">
        <f>ROUND(#REF!*P23,5)</f>
        <v>#REF!</v>
      </c>
      <c r="R23" s="34"/>
      <c r="S23" s="34"/>
      <c r="T23" s="36">
        <v>0.32</v>
      </c>
      <c r="U23" s="34" t="e">
        <f>ROUND(#REF!*T23,2)</f>
        <v>#REF!</v>
      </c>
      <c r="V23" s="37"/>
      <c r="W23" s="37"/>
      <c r="X23" s="37"/>
      <c r="Y23" s="37"/>
      <c r="Z23" s="37"/>
      <c r="AA23" s="37"/>
      <c r="AB23" s="37"/>
      <c r="AC23" s="37"/>
      <c r="AD23" s="37"/>
      <c r="AE23" s="37" t="s">
        <v>102</v>
      </c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</row>
    <row r="24" spans="1:60" outlineLevel="1">
      <c r="A24" s="249">
        <v>14</v>
      </c>
      <c r="B24" s="250" t="s">
        <v>475</v>
      </c>
      <c r="C24" s="251" t="s">
        <v>476</v>
      </c>
      <c r="D24" s="252" t="s">
        <v>304</v>
      </c>
      <c r="E24" s="253">
        <v>10</v>
      </c>
      <c r="F24" s="320">
        <v>0</v>
      </c>
      <c r="G24" s="254">
        <f t="shared" si="0"/>
        <v>0</v>
      </c>
      <c r="H24" s="35">
        <v>129.59</v>
      </c>
      <c r="I24" s="35" t="e">
        <f>ROUND(#REF!*H24,2)</f>
        <v>#REF!</v>
      </c>
      <c r="J24" s="35">
        <v>195.41</v>
      </c>
      <c r="K24" s="35" t="e">
        <f>ROUND(#REF!*J24,2)</f>
        <v>#REF!</v>
      </c>
      <c r="L24" s="35">
        <v>0</v>
      </c>
      <c r="M24" s="35" t="e">
        <f>#REF!*(1+L24/100)</f>
        <v>#REF!</v>
      </c>
      <c r="N24" s="34">
        <v>4.6999999999999999E-4</v>
      </c>
      <c r="O24" s="34" t="e">
        <f>ROUND(#REF!*N24,5)</f>
        <v>#REF!</v>
      </c>
      <c r="P24" s="34">
        <v>0</v>
      </c>
      <c r="Q24" s="34" t="e">
        <f>ROUND(#REF!*P24,5)</f>
        <v>#REF!</v>
      </c>
      <c r="R24" s="34"/>
      <c r="S24" s="34"/>
      <c r="T24" s="36">
        <v>0.35899999999999999</v>
      </c>
      <c r="U24" s="34" t="e">
        <f>ROUND(#REF!*T24,2)</f>
        <v>#REF!</v>
      </c>
      <c r="V24" s="37"/>
      <c r="W24" s="37"/>
      <c r="X24" s="37"/>
      <c r="Y24" s="37"/>
      <c r="Z24" s="37"/>
      <c r="AA24" s="37"/>
      <c r="AB24" s="37"/>
      <c r="AC24" s="37"/>
      <c r="AD24" s="37"/>
      <c r="AE24" s="37" t="s">
        <v>102</v>
      </c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</row>
    <row r="25" spans="1:60" outlineLevel="1">
      <c r="A25" s="249">
        <v>15</v>
      </c>
      <c r="B25" s="250" t="s">
        <v>477</v>
      </c>
      <c r="C25" s="251" t="s">
        <v>478</v>
      </c>
      <c r="D25" s="252" t="s">
        <v>304</v>
      </c>
      <c r="E25" s="253">
        <v>7</v>
      </c>
      <c r="F25" s="320">
        <v>0</v>
      </c>
      <c r="G25" s="254">
        <f t="shared" si="0"/>
        <v>0</v>
      </c>
      <c r="H25" s="35">
        <v>292.77999999999997</v>
      </c>
      <c r="I25" s="35" t="e">
        <f>ROUND(#REF!*H25,2)</f>
        <v>#REF!</v>
      </c>
      <c r="J25" s="35">
        <v>445.22</v>
      </c>
      <c r="K25" s="35" t="e">
        <f>ROUND(#REF!*J25,2)</f>
        <v>#REF!</v>
      </c>
      <c r="L25" s="35">
        <v>0</v>
      </c>
      <c r="M25" s="35" t="e">
        <f>#REF!*(1+L25/100)</f>
        <v>#REF!</v>
      </c>
      <c r="N25" s="34">
        <v>7.7999999999999999E-4</v>
      </c>
      <c r="O25" s="34" t="e">
        <f>ROUND(#REF!*N25,5)</f>
        <v>#REF!</v>
      </c>
      <c r="P25" s="34">
        <v>0</v>
      </c>
      <c r="Q25" s="34" t="e">
        <f>ROUND(#REF!*P25,5)</f>
        <v>#REF!</v>
      </c>
      <c r="R25" s="34"/>
      <c r="S25" s="34"/>
      <c r="T25" s="36">
        <v>0.81899999999999995</v>
      </c>
      <c r="U25" s="34" t="e">
        <f>ROUND(#REF!*T25,2)</f>
        <v>#REF!</v>
      </c>
      <c r="V25" s="37"/>
      <c r="W25" s="37"/>
      <c r="X25" s="37"/>
      <c r="Y25" s="37"/>
      <c r="Z25" s="37"/>
      <c r="AA25" s="37"/>
      <c r="AB25" s="37"/>
      <c r="AC25" s="37"/>
      <c r="AD25" s="37"/>
      <c r="AE25" s="37" t="s">
        <v>102</v>
      </c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</row>
    <row r="26" spans="1:60" outlineLevel="1">
      <c r="A26" s="249">
        <v>16</v>
      </c>
      <c r="B26" s="250" t="s">
        <v>479</v>
      </c>
      <c r="C26" s="251" t="s">
        <v>480</v>
      </c>
      <c r="D26" s="252" t="s">
        <v>304</v>
      </c>
      <c r="E26" s="253">
        <v>8</v>
      </c>
      <c r="F26" s="320">
        <v>0</v>
      </c>
      <c r="G26" s="254">
        <f t="shared" si="0"/>
        <v>0</v>
      </c>
      <c r="H26" s="35">
        <v>409.75</v>
      </c>
      <c r="I26" s="35" t="e">
        <f>ROUND(#REF!*H26,2)</f>
        <v>#REF!</v>
      </c>
      <c r="J26" s="35">
        <v>433.25</v>
      </c>
      <c r="K26" s="35" t="e">
        <f>ROUND(#REF!*J26,2)</f>
        <v>#REF!</v>
      </c>
      <c r="L26" s="35">
        <v>0</v>
      </c>
      <c r="M26" s="35" t="e">
        <f>#REF!*(1+L26/100)</f>
        <v>#REF!</v>
      </c>
      <c r="N26" s="34">
        <v>1.31E-3</v>
      </c>
      <c r="O26" s="34" t="e">
        <f>ROUND(#REF!*N26,5)</f>
        <v>#REF!</v>
      </c>
      <c r="P26" s="34">
        <v>0</v>
      </c>
      <c r="Q26" s="34" t="e">
        <f>ROUND(#REF!*P26,5)</f>
        <v>#REF!</v>
      </c>
      <c r="R26" s="34"/>
      <c r="S26" s="34"/>
      <c r="T26" s="36">
        <v>0.79700000000000004</v>
      </c>
      <c r="U26" s="34" t="e">
        <f>ROUND(#REF!*T26,2)</f>
        <v>#REF!</v>
      </c>
      <c r="V26" s="37"/>
      <c r="W26" s="37"/>
      <c r="X26" s="37"/>
      <c r="Y26" s="37"/>
      <c r="Z26" s="37"/>
      <c r="AA26" s="37"/>
      <c r="AB26" s="37"/>
      <c r="AC26" s="37"/>
      <c r="AD26" s="37"/>
      <c r="AE26" s="37" t="s">
        <v>102</v>
      </c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</row>
    <row r="27" spans="1:60" ht="20" outlineLevel="1">
      <c r="A27" s="249">
        <v>17</v>
      </c>
      <c r="B27" s="250" t="s">
        <v>481</v>
      </c>
      <c r="C27" s="251" t="s">
        <v>482</v>
      </c>
      <c r="D27" s="252" t="s">
        <v>101</v>
      </c>
      <c r="E27" s="253">
        <v>1</v>
      </c>
      <c r="F27" s="320">
        <v>0</v>
      </c>
      <c r="G27" s="254">
        <f t="shared" si="0"/>
        <v>0</v>
      </c>
      <c r="H27" s="35">
        <v>401</v>
      </c>
      <c r="I27" s="35" t="e">
        <f>ROUND(#REF!*H27,2)</f>
        <v>#REF!</v>
      </c>
      <c r="J27" s="35">
        <v>0</v>
      </c>
      <c r="K27" s="35" t="e">
        <f>ROUND(#REF!*J27,2)</f>
        <v>#REF!</v>
      </c>
      <c r="L27" s="35">
        <v>0</v>
      </c>
      <c r="M27" s="35" t="e">
        <f>#REF!*(1+L27/100)</f>
        <v>#REF!</v>
      </c>
      <c r="N27" s="34">
        <v>9.0000000000000006E-5</v>
      </c>
      <c r="O27" s="34" t="e">
        <f>ROUND(#REF!*N27,5)</f>
        <v>#REF!</v>
      </c>
      <c r="P27" s="34">
        <v>0</v>
      </c>
      <c r="Q27" s="34" t="e">
        <f>ROUND(#REF!*P27,5)</f>
        <v>#REF!</v>
      </c>
      <c r="R27" s="34"/>
      <c r="S27" s="34"/>
      <c r="T27" s="36">
        <v>0</v>
      </c>
      <c r="U27" s="34" t="e">
        <f>ROUND(#REF!*T27,2)</f>
        <v>#REF!</v>
      </c>
      <c r="V27" s="37"/>
      <c r="W27" s="37"/>
      <c r="X27" s="37"/>
      <c r="Y27" s="37"/>
      <c r="Z27" s="37"/>
      <c r="AA27" s="37"/>
      <c r="AB27" s="37"/>
      <c r="AC27" s="37"/>
      <c r="AD27" s="37"/>
      <c r="AE27" s="37" t="s">
        <v>113</v>
      </c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</row>
    <row r="28" spans="1:60" ht="20" outlineLevel="1">
      <c r="A28" s="249">
        <v>18</v>
      </c>
      <c r="B28" s="250" t="s">
        <v>483</v>
      </c>
      <c r="C28" s="251" t="s">
        <v>484</v>
      </c>
      <c r="D28" s="252" t="s">
        <v>101</v>
      </c>
      <c r="E28" s="253">
        <v>2</v>
      </c>
      <c r="F28" s="320">
        <v>0</v>
      </c>
      <c r="G28" s="254">
        <f t="shared" si="0"/>
        <v>0</v>
      </c>
      <c r="H28" s="35">
        <v>93.7</v>
      </c>
      <c r="I28" s="35" t="e">
        <f>ROUND(#REF!*H28,2)</f>
        <v>#REF!</v>
      </c>
      <c r="J28" s="35">
        <v>365.8</v>
      </c>
      <c r="K28" s="35" t="e">
        <f>ROUND(#REF!*J28,2)</f>
        <v>#REF!</v>
      </c>
      <c r="L28" s="35">
        <v>0</v>
      </c>
      <c r="M28" s="35" t="e">
        <f>#REF!*(1+L28/100)</f>
        <v>#REF!</v>
      </c>
      <c r="N28" s="34">
        <v>6.7499999999999999E-3</v>
      </c>
      <c r="O28" s="34" t="e">
        <f>ROUND(#REF!*N28,5)</f>
        <v>#REF!</v>
      </c>
      <c r="P28" s="34">
        <v>0</v>
      </c>
      <c r="Q28" s="34" t="e">
        <f>ROUND(#REF!*P28,5)</f>
        <v>#REF!</v>
      </c>
      <c r="R28" s="34"/>
      <c r="S28" s="34"/>
      <c r="T28" s="36">
        <v>0.70899999999999996</v>
      </c>
      <c r="U28" s="34" t="e">
        <f>ROUND(#REF!*T28,2)</f>
        <v>#REF!</v>
      </c>
      <c r="V28" s="37"/>
      <c r="W28" s="37"/>
      <c r="X28" s="37"/>
      <c r="Y28" s="37"/>
      <c r="Z28" s="37"/>
      <c r="AA28" s="37"/>
      <c r="AB28" s="37"/>
      <c r="AC28" s="37"/>
      <c r="AD28" s="37"/>
      <c r="AE28" s="37" t="s">
        <v>102</v>
      </c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</row>
    <row r="29" spans="1:60" outlineLevel="1">
      <c r="A29" s="249">
        <v>19</v>
      </c>
      <c r="B29" s="250" t="s">
        <v>485</v>
      </c>
      <c r="C29" s="251" t="s">
        <v>486</v>
      </c>
      <c r="D29" s="252" t="s">
        <v>65</v>
      </c>
      <c r="E29" s="253">
        <v>217</v>
      </c>
      <c r="F29" s="320">
        <v>0</v>
      </c>
      <c r="G29" s="254">
        <f t="shared" si="0"/>
        <v>0</v>
      </c>
      <c r="H29" s="35">
        <v>0</v>
      </c>
      <c r="I29" s="35" t="e">
        <f>ROUND(#REF!*H29,2)</f>
        <v>#REF!</v>
      </c>
      <c r="J29" s="35">
        <v>2</v>
      </c>
      <c r="K29" s="35" t="e">
        <f>ROUND(#REF!*J29,2)</f>
        <v>#REF!</v>
      </c>
      <c r="L29" s="35">
        <v>0</v>
      </c>
      <c r="M29" s="35" t="e">
        <f>#REF!*(1+L29/100)</f>
        <v>#REF!</v>
      </c>
      <c r="N29" s="34">
        <v>0</v>
      </c>
      <c r="O29" s="34" t="e">
        <f>ROUND(#REF!*N29,5)</f>
        <v>#REF!</v>
      </c>
      <c r="P29" s="34">
        <v>0</v>
      </c>
      <c r="Q29" s="34" t="e">
        <f>ROUND(#REF!*P29,5)</f>
        <v>#REF!</v>
      </c>
      <c r="R29" s="34"/>
      <c r="S29" s="34"/>
      <c r="T29" s="36">
        <v>0</v>
      </c>
      <c r="U29" s="34" t="e">
        <f>ROUND(#REF!*T29,2)</f>
        <v>#REF!</v>
      </c>
      <c r="V29" s="37"/>
      <c r="W29" s="37"/>
      <c r="X29" s="37"/>
      <c r="Y29" s="37"/>
      <c r="Z29" s="37"/>
      <c r="AA29" s="37"/>
      <c r="AB29" s="37"/>
      <c r="AC29" s="37"/>
      <c r="AD29" s="37"/>
      <c r="AE29" s="37" t="s">
        <v>102</v>
      </c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</row>
    <row r="30" spans="1:60" ht="14.5">
      <c r="A30" s="255" t="s">
        <v>97</v>
      </c>
      <c r="B30" s="256" t="s">
        <v>446</v>
      </c>
      <c r="C30" s="257" t="s">
        <v>447</v>
      </c>
      <c r="D30" s="258"/>
      <c r="E30" s="259"/>
      <c r="F30" s="260"/>
      <c r="G30" s="260">
        <f>SUMIF(AE31:AE57,"&lt;&gt;NOR",G31:G57)</f>
        <v>0</v>
      </c>
      <c r="H30" s="40"/>
      <c r="I30" s="40" t="e">
        <f>SUM(I31:I57)</f>
        <v>#REF!</v>
      </c>
      <c r="J30" s="40"/>
      <c r="K30" s="40" t="e">
        <f>SUM(K31:K57)</f>
        <v>#REF!</v>
      </c>
      <c r="L30" s="40"/>
      <c r="M30" s="40" t="e">
        <f>SUM(M31:M57)</f>
        <v>#REF!</v>
      </c>
      <c r="N30" s="39"/>
      <c r="O30" s="39" t="e">
        <f>SUM(O31:O57)</f>
        <v>#REF!</v>
      </c>
      <c r="P30" s="39"/>
      <c r="Q30" s="39" t="e">
        <f>SUM(Q31:Q57)</f>
        <v>#REF!</v>
      </c>
      <c r="R30" s="39"/>
      <c r="S30" s="39"/>
      <c r="T30" s="41"/>
      <c r="U30" s="39" t="e">
        <f>SUM(U31:U57)</f>
        <v>#REF!</v>
      </c>
      <c r="AE30" s="29" t="s">
        <v>98</v>
      </c>
    </row>
    <row r="31" spans="1:60" outlineLevel="1">
      <c r="A31" s="249">
        <v>20</v>
      </c>
      <c r="B31" s="250" t="s">
        <v>487</v>
      </c>
      <c r="C31" s="251" t="s">
        <v>488</v>
      </c>
      <c r="D31" s="252" t="s">
        <v>304</v>
      </c>
      <c r="E31" s="253">
        <v>30</v>
      </c>
      <c r="F31" s="320">
        <v>0</v>
      </c>
      <c r="G31" s="254">
        <f t="shared" ref="G31:G57" si="1">ROUND(E31*F31,2)</f>
        <v>0</v>
      </c>
      <c r="H31" s="35">
        <v>0</v>
      </c>
      <c r="I31" s="35" t="e">
        <f>ROUND(#REF!*H31,2)</f>
        <v>#REF!</v>
      </c>
      <c r="J31" s="35">
        <v>103</v>
      </c>
      <c r="K31" s="35" t="e">
        <f>ROUND(#REF!*J31,2)</f>
        <v>#REF!</v>
      </c>
      <c r="L31" s="35">
        <v>0</v>
      </c>
      <c r="M31" s="35" t="e">
        <f>#REF!*(1+L31/100)</f>
        <v>#REF!</v>
      </c>
      <c r="N31" s="34">
        <v>0</v>
      </c>
      <c r="O31" s="34" t="e">
        <f>ROUND(#REF!*N31,5)</f>
        <v>#REF!</v>
      </c>
      <c r="P31" s="34">
        <v>6.7000000000000002E-3</v>
      </c>
      <c r="Q31" s="34" t="e">
        <f>ROUND(#REF!*P31,5)</f>
        <v>#REF!</v>
      </c>
      <c r="R31" s="34"/>
      <c r="S31" s="34"/>
      <c r="T31" s="36">
        <v>0.23899999999999999</v>
      </c>
      <c r="U31" s="34" t="e">
        <f>ROUND(#REF!*T31,2)</f>
        <v>#REF!</v>
      </c>
      <c r="V31" s="37"/>
      <c r="W31" s="37"/>
      <c r="X31" s="37"/>
      <c r="Y31" s="37"/>
      <c r="Z31" s="37"/>
      <c r="AA31" s="37"/>
      <c r="AB31" s="37"/>
      <c r="AC31" s="37"/>
      <c r="AD31" s="37"/>
      <c r="AE31" s="37" t="s">
        <v>102</v>
      </c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</row>
    <row r="32" spans="1:60" outlineLevel="1">
      <c r="A32" s="249">
        <v>21</v>
      </c>
      <c r="B32" s="250" t="s">
        <v>489</v>
      </c>
      <c r="C32" s="251" t="s">
        <v>490</v>
      </c>
      <c r="D32" s="252" t="s">
        <v>107</v>
      </c>
      <c r="E32" s="253">
        <v>0.2</v>
      </c>
      <c r="F32" s="320">
        <v>0</v>
      </c>
      <c r="G32" s="254">
        <f t="shared" si="1"/>
        <v>0</v>
      </c>
      <c r="H32" s="35">
        <v>0</v>
      </c>
      <c r="I32" s="35" t="e">
        <f>ROUND(#REF!*H32,2)</f>
        <v>#REF!</v>
      </c>
      <c r="J32" s="35">
        <v>2380</v>
      </c>
      <c r="K32" s="35" t="e">
        <f>ROUND(#REF!*J32,2)</f>
        <v>#REF!</v>
      </c>
      <c r="L32" s="35">
        <v>0</v>
      </c>
      <c r="M32" s="35" t="e">
        <f>#REF!*(1+L32/100)</f>
        <v>#REF!</v>
      </c>
      <c r="N32" s="34">
        <v>0</v>
      </c>
      <c r="O32" s="34" t="e">
        <f>ROUND(#REF!*N32,5)</f>
        <v>#REF!</v>
      </c>
      <c r="P32" s="34">
        <v>0</v>
      </c>
      <c r="Q32" s="34" t="e">
        <f>ROUND(#REF!*P32,5)</f>
        <v>#REF!</v>
      </c>
      <c r="R32" s="34"/>
      <c r="S32" s="34"/>
      <c r="T32" s="36">
        <v>4.1550000000000002</v>
      </c>
      <c r="U32" s="34" t="e">
        <f>ROUND(#REF!*T32,2)</f>
        <v>#REF!</v>
      </c>
      <c r="V32" s="37"/>
      <c r="W32" s="37"/>
      <c r="X32" s="37"/>
      <c r="Y32" s="37"/>
      <c r="Z32" s="37"/>
      <c r="AA32" s="37"/>
      <c r="AB32" s="37"/>
      <c r="AC32" s="37"/>
      <c r="AD32" s="37"/>
      <c r="AE32" s="37" t="s">
        <v>102</v>
      </c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</row>
    <row r="33" spans="1:60" outlineLevel="1">
      <c r="A33" s="249">
        <v>22</v>
      </c>
      <c r="B33" s="250" t="s">
        <v>491</v>
      </c>
      <c r="C33" s="251" t="s">
        <v>492</v>
      </c>
      <c r="D33" s="252" t="s">
        <v>101</v>
      </c>
      <c r="E33" s="253">
        <v>11</v>
      </c>
      <c r="F33" s="320">
        <v>0</v>
      </c>
      <c r="G33" s="254">
        <f t="shared" si="1"/>
        <v>0</v>
      </c>
      <c r="H33" s="35">
        <v>0</v>
      </c>
      <c r="I33" s="35" t="e">
        <f>ROUND(#REF!*H33,2)</f>
        <v>#REF!</v>
      </c>
      <c r="J33" s="35">
        <v>246.5</v>
      </c>
      <c r="K33" s="35" t="e">
        <f>ROUND(#REF!*J33,2)</f>
        <v>#REF!</v>
      </c>
      <c r="L33" s="35">
        <v>0</v>
      </c>
      <c r="M33" s="35" t="e">
        <f>#REF!*(1+L33/100)</f>
        <v>#REF!</v>
      </c>
      <c r="N33" s="34">
        <v>0</v>
      </c>
      <c r="O33" s="34" t="e">
        <f>ROUND(#REF!*N33,5)</f>
        <v>#REF!</v>
      </c>
      <c r="P33" s="34">
        <v>0</v>
      </c>
      <c r="Q33" s="34" t="e">
        <f>ROUND(#REF!*P33,5)</f>
        <v>#REF!</v>
      </c>
      <c r="R33" s="34"/>
      <c r="S33" s="34"/>
      <c r="T33" s="36">
        <v>0.42499999999999999</v>
      </c>
      <c r="U33" s="34" t="e">
        <f>ROUND(#REF!*T33,2)</f>
        <v>#REF!</v>
      </c>
      <c r="V33" s="37"/>
      <c r="W33" s="37"/>
      <c r="X33" s="37"/>
      <c r="Y33" s="37"/>
      <c r="Z33" s="37"/>
      <c r="AA33" s="37"/>
      <c r="AB33" s="37"/>
      <c r="AC33" s="37"/>
      <c r="AD33" s="37"/>
      <c r="AE33" s="37" t="s">
        <v>102</v>
      </c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</row>
    <row r="34" spans="1:60" outlineLevel="1">
      <c r="A34" s="249">
        <v>23</v>
      </c>
      <c r="B34" s="250" t="s">
        <v>493</v>
      </c>
      <c r="C34" s="251" t="s">
        <v>494</v>
      </c>
      <c r="D34" s="252" t="s">
        <v>304</v>
      </c>
      <c r="E34" s="253">
        <v>46</v>
      </c>
      <c r="F34" s="320">
        <v>0</v>
      </c>
      <c r="G34" s="254">
        <f t="shared" si="1"/>
        <v>0</v>
      </c>
      <c r="H34" s="35">
        <v>0.44</v>
      </c>
      <c r="I34" s="35" t="e">
        <f>ROUND(#REF!*H34,2)</f>
        <v>#REF!</v>
      </c>
      <c r="J34" s="35">
        <v>22.86</v>
      </c>
      <c r="K34" s="35" t="e">
        <f>ROUND(#REF!*J34,2)</f>
        <v>#REF!</v>
      </c>
      <c r="L34" s="35">
        <v>0</v>
      </c>
      <c r="M34" s="35" t="e">
        <f>#REF!*(1+L34/100)</f>
        <v>#REF!</v>
      </c>
      <c r="N34" s="34">
        <v>0</v>
      </c>
      <c r="O34" s="34" t="e">
        <f>ROUND(#REF!*N34,5)</f>
        <v>#REF!</v>
      </c>
      <c r="P34" s="34">
        <v>0</v>
      </c>
      <c r="Q34" s="34" t="e">
        <f>ROUND(#REF!*P34,5)</f>
        <v>#REF!</v>
      </c>
      <c r="R34" s="34"/>
      <c r="S34" s="34"/>
      <c r="T34" s="36">
        <v>4.2000000000000003E-2</v>
      </c>
      <c r="U34" s="34" t="e">
        <f>ROUND(#REF!*T34,2)</f>
        <v>#REF!</v>
      </c>
      <c r="V34" s="37"/>
      <c r="W34" s="37"/>
      <c r="X34" s="37"/>
      <c r="Y34" s="37"/>
      <c r="Z34" s="37"/>
      <c r="AA34" s="37"/>
      <c r="AB34" s="37"/>
      <c r="AC34" s="37"/>
      <c r="AD34" s="37"/>
      <c r="AE34" s="37" t="s">
        <v>102</v>
      </c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</row>
    <row r="35" spans="1:60" outlineLevel="1">
      <c r="A35" s="249">
        <v>24</v>
      </c>
      <c r="B35" s="250" t="s">
        <v>495</v>
      </c>
      <c r="C35" s="251" t="s">
        <v>496</v>
      </c>
      <c r="D35" s="252" t="s">
        <v>304</v>
      </c>
      <c r="E35" s="253">
        <v>46</v>
      </c>
      <c r="F35" s="320">
        <v>0</v>
      </c>
      <c r="G35" s="254">
        <f t="shared" si="1"/>
        <v>0</v>
      </c>
      <c r="H35" s="35">
        <v>1.87</v>
      </c>
      <c r="I35" s="35" t="e">
        <f>ROUND(#REF!*H35,2)</f>
        <v>#REF!</v>
      </c>
      <c r="J35" s="35">
        <v>33.830000000000005</v>
      </c>
      <c r="K35" s="35" t="e">
        <f>ROUND(#REF!*J35,2)</f>
        <v>#REF!</v>
      </c>
      <c r="L35" s="35">
        <v>0</v>
      </c>
      <c r="M35" s="35" t="e">
        <f>#REF!*(1+L35/100)</f>
        <v>#REF!</v>
      </c>
      <c r="N35" s="34">
        <v>1.0000000000000001E-5</v>
      </c>
      <c r="O35" s="34" t="e">
        <f>ROUND(#REF!*N35,5)</f>
        <v>#REF!</v>
      </c>
      <c r="P35" s="34">
        <v>0</v>
      </c>
      <c r="Q35" s="34" t="e">
        <f>ROUND(#REF!*P35,5)</f>
        <v>#REF!</v>
      </c>
      <c r="R35" s="34"/>
      <c r="S35" s="34"/>
      <c r="T35" s="36">
        <v>6.2E-2</v>
      </c>
      <c r="U35" s="34" t="e">
        <f>ROUND(#REF!*T35,2)</f>
        <v>#REF!</v>
      </c>
      <c r="V35" s="37"/>
      <c r="W35" s="37"/>
      <c r="X35" s="37"/>
      <c r="Y35" s="37"/>
      <c r="Z35" s="37"/>
      <c r="AA35" s="37"/>
      <c r="AB35" s="37"/>
      <c r="AC35" s="37"/>
      <c r="AD35" s="37"/>
      <c r="AE35" s="37" t="s">
        <v>102</v>
      </c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</row>
    <row r="36" spans="1:60" outlineLevel="1">
      <c r="A36" s="249">
        <v>25</v>
      </c>
      <c r="B36" s="250" t="s">
        <v>497</v>
      </c>
      <c r="C36" s="251" t="s">
        <v>498</v>
      </c>
      <c r="D36" s="252" t="s">
        <v>304</v>
      </c>
      <c r="E36" s="253">
        <v>25</v>
      </c>
      <c r="F36" s="320">
        <v>0</v>
      </c>
      <c r="G36" s="254">
        <f t="shared" si="1"/>
        <v>0</v>
      </c>
      <c r="H36" s="35">
        <v>15.04</v>
      </c>
      <c r="I36" s="35" t="e">
        <f>ROUND(#REF!*H36,2)</f>
        <v>#REF!</v>
      </c>
      <c r="J36" s="35">
        <v>64.56</v>
      </c>
      <c r="K36" s="35" t="e">
        <f>ROUND(#REF!*J36,2)</f>
        <v>#REF!</v>
      </c>
      <c r="L36" s="35">
        <v>0</v>
      </c>
      <c r="M36" s="35" t="e">
        <f>#REF!*(1+L36/100)</f>
        <v>#REF!</v>
      </c>
      <c r="N36" s="34">
        <v>2.0000000000000002E-5</v>
      </c>
      <c r="O36" s="34" t="e">
        <f>ROUND(#REF!*N36,5)</f>
        <v>#REF!</v>
      </c>
      <c r="P36" s="34">
        <v>0</v>
      </c>
      <c r="Q36" s="34" t="e">
        <f>ROUND(#REF!*P36,5)</f>
        <v>#REF!</v>
      </c>
      <c r="R36" s="34"/>
      <c r="S36" s="34"/>
      <c r="T36" s="36">
        <v>0.129</v>
      </c>
      <c r="U36" s="34" t="e">
        <f>ROUND(#REF!*T36,2)</f>
        <v>#REF!</v>
      </c>
      <c r="V36" s="37"/>
      <c r="W36" s="37"/>
      <c r="X36" s="37"/>
      <c r="Y36" s="37"/>
      <c r="Z36" s="37"/>
      <c r="AA36" s="37"/>
      <c r="AB36" s="37"/>
      <c r="AC36" s="37"/>
      <c r="AD36" s="37"/>
      <c r="AE36" s="37" t="s">
        <v>102</v>
      </c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</row>
    <row r="37" spans="1:60" outlineLevel="1">
      <c r="A37" s="249">
        <v>26</v>
      </c>
      <c r="B37" s="250" t="s">
        <v>499</v>
      </c>
      <c r="C37" s="251" t="s">
        <v>500</v>
      </c>
      <c r="D37" s="252" t="s">
        <v>304</v>
      </c>
      <c r="E37" s="253">
        <v>1</v>
      </c>
      <c r="F37" s="320">
        <v>0</v>
      </c>
      <c r="G37" s="254">
        <f t="shared" si="1"/>
        <v>0</v>
      </c>
      <c r="H37" s="35">
        <v>17.420000000000002</v>
      </c>
      <c r="I37" s="35" t="e">
        <f>ROUND(#REF!*H37,2)</f>
        <v>#REF!</v>
      </c>
      <c r="J37" s="35">
        <v>64.48</v>
      </c>
      <c r="K37" s="35" t="e">
        <f>ROUND(#REF!*J37,2)</f>
        <v>#REF!</v>
      </c>
      <c r="L37" s="35">
        <v>0</v>
      </c>
      <c r="M37" s="35" t="e">
        <f>#REF!*(1+L37/100)</f>
        <v>#REF!</v>
      </c>
      <c r="N37" s="34">
        <v>4.0000000000000003E-5</v>
      </c>
      <c r="O37" s="34" t="e">
        <f>ROUND(#REF!*N37,5)</f>
        <v>#REF!</v>
      </c>
      <c r="P37" s="34">
        <v>0</v>
      </c>
      <c r="Q37" s="34" t="e">
        <f>ROUND(#REF!*P37,5)</f>
        <v>#REF!</v>
      </c>
      <c r="R37" s="34"/>
      <c r="S37" s="34"/>
      <c r="T37" s="36">
        <v>0.129</v>
      </c>
      <c r="U37" s="34" t="e">
        <f>ROUND(#REF!*T37,2)</f>
        <v>#REF!</v>
      </c>
      <c r="V37" s="37"/>
      <c r="W37" s="37"/>
      <c r="X37" s="37"/>
      <c r="Y37" s="37"/>
      <c r="Z37" s="37"/>
      <c r="AA37" s="37"/>
      <c r="AB37" s="37"/>
      <c r="AC37" s="37"/>
      <c r="AD37" s="37"/>
      <c r="AE37" s="37" t="s">
        <v>102</v>
      </c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</row>
    <row r="38" spans="1:60" outlineLevel="1">
      <c r="A38" s="249">
        <v>27</v>
      </c>
      <c r="B38" s="250" t="s">
        <v>503</v>
      </c>
      <c r="C38" s="251" t="s">
        <v>504</v>
      </c>
      <c r="D38" s="252" t="s">
        <v>304</v>
      </c>
      <c r="E38" s="253">
        <v>20</v>
      </c>
      <c r="F38" s="320">
        <v>0</v>
      </c>
      <c r="G38" s="254">
        <f t="shared" si="1"/>
        <v>0</v>
      </c>
      <c r="H38" s="35">
        <v>0</v>
      </c>
      <c r="I38" s="35" t="e">
        <f>ROUND(#REF!*H38,2)</f>
        <v>#REF!</v>
      </c>
      <c r="J38" s="35">
        <v>270</v>
      </c>
      <c r="K38" s="35" t="e">
        <f>ROUND(#REF!*J38,2)</f>
        <v>#REF!</v>
      </c>
      <c r="L38" s="35">
        <v>0</v>
      </c>
      <c r="M38" s="35" t="e">
        <f>#REF!*(1+L38/100)</f>
        <v>#REF!</v>
      </c>
      <c r="N38" s="34">
        <v>0</v>
      </c>
      <c r="O38" s="34" t="e">
        <f>ROUND(#REF!*N38,5)</f>
        <v>#REF!</v>
      </c>
      <c r="P38" s="34">
        <v>0</v>
      </c>
      <c r="Q38" s="34" t="e">
        <f>ROUND(#REF!*P38,5)</f>
        <v>#REF!</v>
      </c>
      <c r="R38" s="34"/>
      <c r="S38" s="34"/>
      <c r="T38" s="36">
        <v>0</v>
      </c>
      <c r="U38" s="34" t="e">
        <f>ROUND(#REF!*T38,2)</f>
        <v>#REF!</v>
      </c>
      <c r="V38" s="37"/>
      <c r="W38" s="37"/>
      <c r="X38" s="37"/>
      <c r="Y38" s="37"/>
      <c r="Z38" s="37"/>
      <c r="AA38" s="37"/>
      <c r="AB38" s="37"/>
      <c r="AC38" s="37"/>
      <c r="AD38" s="37"/>
      <c r="AE38" s="37" t="s">
        <v>102</v>
      </c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</row>
    <row r="39" spans="1:60" outlineLevel="1">
      <c r="A39" s="249">
        <v>28</v>
      </c>
      <c r="B39" s="250" t="s">
        <v>503</v>
      </c>
      <c r="C39" s="251" t="s">
        <v>505</v>
      </c>
      <c r="D39" s="252" t="s">
        <v>304</v>
      </c>
      <c r="E39" s="253">
        <v>45</v>
      </c>
      <c r="F39" s="320">
        <v>0</v>
      </c>
      <c r="G39" s="254">
        <f t="shared" si="1"/>
        <v>0</v>
      </c>
      <c r="H39" s="35">
        <v>0</v>
      </c>
      <c r="I39" s="35" t="e">
        <f>ROUND(#REF!*H39,2)</f>
        <v>#REF!</v>
      </c>
      <c r="J39" s="35">
        <v>224.5</v>
      </c>
      <c r="K39" s="35" t="e">
        <f>ROUND(#REF!*J39,2)</f>
        <v>#REF!</v>
      </c>
      <c r="L39" s="35">
        <v>0</v>
      </c>
      <c r="M39" s="35" t="e">
        <f>#REF!*(1+L39/100)</f>
        <v>#REF!</v>
      </c>
      <c r="N39" s="34">
        <v>0</v>
      </c>
      <c r="O39" s="34" t="e">
        <f>ROUND(#REF!*N39,5)</f>
        <v>#REF!</v>
      </c>
      <c r="P39" s="34">
        <v>0</v>
      </c>
      <c r="Q39" s="34" t="e">
        <f>ROUND(#REF!*P39,5)</f>
        <v>#REF!</v>
      </c>
      <c r="R39" s="34"/>
      <c r="S39" s="34"/>
      <c r="T39" s="36">
        <v>0</v>
      </c>
      <c r="U39" s="34" t="e">
        <f>ROUND(#REF!*T39,2)</f>
        <v>#REF!</v>
      </c>
      <c r="V39" s="37"/>
      <c r="W39" s="37"/>
      <c r="X39" s="37"/>
      <c r="Y39" s="37"/>
      <c r="Z39" s="37"/>
      <c r="AA39" s="37"/>
      <c r="AB39" s="37"/>
      <c r="AC39" s="37"/>
      <c r="AD39" s="37"/>
      <c r="AE39" s="37" t="s">
        <v>102</v>
      </c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</row>
    <row r="40" spans="1:60" outlineLevel="1">
      <c r="A40" s="249">
        <v>29</v>
      </c>
      <c r="B40" s="250" t="s">
        <v>503</v>
      </c>
      <c r="C40" s="251" t="s">
        <v>506</v>
      </c>
      <c r="D40" s="252" t="s">
        <v>304</v>
      </c>
      <c r="E40" s="253">
        <v>1</v>
      </c>
      <c r="F40" s="320">
        <v>0</v>
      </c>
      <c r="G40" s="254">
        <f t="shared" si="1"/>
        <v>0</v>
      </c>
      <c r="H40" s="35">
        <v>0</v>
      </c>
      <c r="I40" s="35" t="e">
        <f>ROUND(#REF!*H40,2)</f>
        <v>#REF!</v>
      </c>
      <c r="J40" s="35">
        <v>272.5</v>
      </c>
      <c r="K40" s="35" t="e">
        <f>ROUND(#REF!*J40,2)</f>
        <v>#REF!</v>
      </c>
      <c r="L40" s="35">
        <v>0</v>
      </c>
      <c r="M40" s="35" t="e">
        <f>#REF!*(1+L40/100)</f>
        <v>#REF!</v>
      </c>
      <c r="N40" s="34">
        <v>0</v>
      </c>
      <c r="O40" s="34" t="e">
        <f>ROUND(#REF!*N40,5)</f>
        <v>#REF!</v>
      </c>
      <c r="P40" s="34">
        <v>0</v>
      </c>
      <c r="Q40" s="34" t="e">
        <f>ROUND(#REF!*P40,5)</f>
        <v>#REF!</v>
      </c>
      <c r="R40" s="34"/>
      <c r="S40" s="34"/>
      <c r="T40" s="36">
        <v>0</v>
      </c>
      <c r="U40" s="34" t="e">
        <f>ROUND(#REF!*T40,2)</f>
        <v>#REF!</v>
      </c>
      <c r="V40" s="37"/>
      <c r="W40" s="37"/>
      <c r="X40" s="37"/>
      <c r="Y40" s="37"/>
      <c r="Z40" s="37"/>
      <c r="AA40" s="37"/>
      <c r="AB40" s="37"/>
      <c r="AC40" s="37"/>
      <c r="AD40" s="37"/>
      <c r="AE40" s="37" t="s">
        <v>102</v>
      </c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</row>
    <row r="41" spans="1:60" outlineLevel="1">
      <c r="A41" s="249">
        <v>30</v>
      </c>
      <c r="B41" s="250" t="s">
        <v>507</v>
      </c>
      <c r="C41" s="251" t="s">
        <v>508</v>
      </c>
      <c r="D41" s="252" t="s">
        <v>304</v>
      </c>
      <c r="E41" s="253">
        <v>45</v>
      </c>
      <c r="F41" s="320">
        <v>0</v>
      </c>
      <c r="G41" s="254">
        <f t="shared" si="1"/>
        <v>0</v>
      </c>
      <c r="H41" s="35">
        <v>8.09</v>
      </c>
      <c r="I41" s="35" t="e">
        <f>ROUND(#REF!*H41,2)</f>
        <v>#REF!</v>
      </c>
      <c r="J41" s="35">
        <v>197.41</v>
      </c>
      <c r="K41" s="35" t="e">
        <f>ROUND(#REF!*J41,2)</f>
        <v>#REF!</v>
      </c>
      <c r="L41" s="35">
        <v>0</v>
      </c>
      <c r="M41" s="35" t="e">
        <f>#REF!*(1+L41/100)</f>
        <v>#REF!</v>
      </c>
      <c r="N41" s="34">
        <v>2.7999999999999998E-4</v>
      </c>
      <c r="O41" s="34" t="e">
        <f>ROUND(#REF!*N41,5)</f>
        <v>#REF!</v>
      </c>
      <c r="P41" s="34">
        <v>0</v>
      </c>
      <c r="Q41" s="34" t="e">
        <f>ROUND(#REF!*P41,5)</f>
        <v>#REF!</v>
      </c>
      <c r="R41" s="34"/>
      <c r="S41" s="34"/>
      <c r="T41" s="36">
        <v>0.36516999999999999</v>
      </c>
      <c r="U41" s="34" t="e">
        <f>ROUND(#REF!*T41,2)</f>
        <v>#REF!</v>
      </c>
      <c r="V41" s="37"/>
      <c r="W41" s="37"/>
      <c r="X41" s="37"/>
      <c r="Y41" s="37"/>
      <c r="Z41" s="37"/>
      <c r="AA41" s="37"/>
      <c r="AB41" s="37"/>
      <c r="AC41" s="37"/>
      <c r="AD41" s="37"/>
      <c r="AE41" s="37" t="s">
        <v>102</v>
      </c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</row>
    <row r="42" spans="1:60" outlineLevel="1">
      <c r="A42" s="249">
        <v>31</v>
      </c>
      <c r="B42" s="250" t="s">
        <v>509</v>
      </c>
      <c r="C42" s="251" t="s">
        <v>510</v>
      </c>
      <c r="D42" s="252" t="s">
        <v>304</v>
      </c>
      <c r="E42" s="253">
        <v>1</v>
      </c>
      <c r="F42" s="320">
        <v>0</v>
      </c>
      <c r="G42" s="254">
        <f t="shared" si="1"/>
        <v>0</v>
      </c>
      <c r="H42" s="35">
        <v>8.09</v>
      </c>
      <c r="I42" s="35" t="e">
        <f>ROUND(#REF!*H42,2)</f>
        <v>#REF!</v>
      </c>
      <c r="J42" s="35">
        <v>215.91</v>
      </c>
      <c r="K42" s="35" t="e">
        <f>ROUND(#REF!*J42,2)</f>
        <v>#REF!</v>
      </c>
      <c r="L42" s="35">
        <v>0</v>
      </c>
      <c r="M42" s="35" t="e">
        <f>#REF!*(1+L42/100)</f>
        <v>#REF!</v>
      </c>
      <c r="N42" s="34">
        <v>2.7999999999999998E-4</v>
      </c>
      <c r="O42" s="34" t="e">
        <f>ROUND(#REF!*N42,5)</f>
        <v>#REF!</v>
      </c>
      <c r="P42" s="34">
        <v>0</v>
      </c>
      <c r="Q42" s="34" t="e">
        <f>ROUND(#REF!*P42,5)</f>
        <v>#REF!</v>
      </c>
      <c r="R42" s="34"/>
      <c r="S42" s="34"/>
      <c r="T42" s="36">
        <v>0.40018999999999999</v>
      </c>
      <c r="U42" s="34" t="e">
        <f>ROUND(#REF!*T42,2)</f>
        <v>#REF!</v>
      </c>
      <c r="V42" s="37"/>
      <c r="W42" s="37"/>
      <c r="X42" s="37"/>
      <c r="Y42" s="37"/>
      <c r="Z42" s="37"/>
      <c r="AA42" s="37"/>
      <c r="AB42" s="37"/>
      <c r="AC42" s="37"/>
      <c r="AD42" s="37"/>
      <c r="AE42" s="37" t="s">
        <v>102</v>
      </c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</row>
    <row r="43" spans="1:60" ht="20" outlineLevel="1">
      <c r="A43" s="249">
        <v>32</v>
      </c>
      <c r="B43" s="250" t="s">
        <v>511</v>
      </c>
      <c r="C43" s="251" t="s">
        <v>512</v>
      </c>
      <c r="D43" s="252" t="s">
        <v>304</v>
      </c>
      <c r="E43" s="253">
        <v>46</v>
      </c>
      <c r="F43" s="320">
        <v>0</v>
      </c>
      <c r="G43" s="254">
        <f t="shared" si="1"/>
        <v>0</v>
      </c>
      <c r="H43" s="35">
        <v>0</v>
      </c>
      <c r="I43" s="35" t="e">
        <f>ROUND(#REF!*H43,2)</f>
        <v>#REF!</v>
      </c>
      <c r="J43" s="35">
        <v>41</v>
      </c>
      <c r="K43" s="35" t="e">
        <f>ROUND(#REF!*J43,2)</f>
        <v>#REF!</v>
      </c>
      <c r="L43" s="35">
        <v>0</v>
      </c>
      <c r="M43" s="35" t="e">
        <f>#REF!*(1+L43/100)</f>
        <v>#REF!</v>
      </c>
      <c r="N43" s="34">
        <v>0</v>
      </c>
      <c r="O43" s="34" t="e">
        <f>ROUND(#REF!*N43,5)</f>
        <v>#REF!</v>
      </c>
      <c r="P43" s="34">
        <v>0</v>
      </c>
      <c r="Q43" s="34" t="e">
        <f>ROUND(#REF!*P43,5)</f>
        <v>#REF!</v>
      </c>
      <c r="R43" s="34"/>
      <c r="S43" s="34"/>
      <c r="T43" s="36">
        <v>8.2000000000000003E-2</v>
      </c>
      <c r="U43" s="34" t="e">
        <f>ROUND(#REF!*T43,2)</f>
        <v>#REF!</v>
      </c>
      <c r="V43" s="37"/>
      <c r="W43" s="37"/>
      <c r="X43" s="37"/>
      <c r="Y43" s="37"/>
      <c r="Z43" s="37"/>
      <c r="AA43" s="37"/>
      <c r="AB43" s="37"/>
      <c r="AC43" s="37"/>
      <c r="AD43" s="37"/>
      <c r="AE43" s="37" t="s">
        <v>102</v>
      </c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</row>
    <row r="44" spans="1:60" outlineLevel="1">
      <c r="A44" s="249">
        <v>33</v>
      </c>
      <c r="B44" s="250" t="s">
        <v>513</v>
      </c>
      <c r="C44" s="251" t="s">
        <v>514</v>
      </c>
      <c r="D44" s="252" t="s">
        <v>101</v>
      </c>
      <c r="E44" s="253">
        <v>1</v>
      </c>
      <c r="F44" s="320">
        <v>0</v>
      </c>
      <c r="G44" s="254">
        <f t="shared" si="1"/>
        <v>0</v>
      </c>
      <c r="H44" s="35">
        <v>217</v>
      </c>
      <c r="I44" s="35" t="e">
        <f>ROUND(#REF!*H44,2)</f>
        <v>#REF!</v>
      </c>
      <c r="J44" s="35">
        <v>0</v>
      </c>
      <c r="K44" s="35" t="e">
        <f>ROUND(#REF!*J44,2)</f>
        <v>#REF!</v>
      </c>
      <c r="L44" s="35">
        <v>0</v>
      </c>
      <c r="M44" s="35" t="e">
        <f>#REF!*(1+L44/100)</f>
        <v>#REF!</v>
      </c>
      <c r="N44" s="34">
        <v>1.3999999999999999E-4</v>
      </c>
      <c r="O44" s="34" t="e">
        <f>ROUND(#REF!*N44,5)</f>
        <v>#REF!</v>
      </c>
      <c r="P44" s="34">
        <v>0</v>
      </c>
      <c r="Q44" s="34" t="e">
        <f>ROUND(#REF!*P44,5)</f>
        <v>#REF!</v>
      </c>
      <c r="R44" s="34"/>
      <c r="S44" s="34"/>
      <c r="T44" s="36">
        <v>0</v>
      </c>
      <c r="U44" s="34" t="e">
        <f>ROUND(#REF!*T44,2)</f>
        <v>#REF!</v>
      </c>
      <c r="V44" s="37"/>
      <c r="W44" s="37"/>
      <c r="X44" s="37"/>
      <c r="Y44" s="37"/>
      <c r="Z44" s="37"/>
      <c r="AA44" s="37"/>
      <c r="AB44" s="37"/>
      <c r="AC44" s="37"/>
      <c r="AD44" s="37"/>
      <c r="AE44" s="37" t="s">
        <v>113</v>
      </c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</row>
    <row r="45" spans="1:60" outlineLevel="1">
      <c r="A45" s="249">
        <v>34</v>
      </c>
      <c r="B45" s="250" t="s">
        <v>513</v>
      </c>
      <c r="C45" s="251" t="s">
        <v>515</v>
      </c>
      <c r="D45" s="252" t="s">
        <v>101</v>
      </c>
      <c r="E45" s="253">
        <v>1</v>
      </c>
      <c r="F45" s="320">
        <v>0</v>
      </c>
      <c r="G45" s="254">
        <f t="shared" si="1"/>
        <v>0</v>
      </c>
      <c r="H45" s="35">
        <v>311</v>
      </c>
      <c r="I45" s="35" t="e">
        <f>ROUND(#REF!*H45,2)</f>
        <v>#REF!</v>
      </c>
      <c r="J45" s="35">
        <v>0</v>
      </c>
      <c r="K45" s="35" t="e">
        <f>ROUND(#REF!*J45,2)</f>
        <v>#REF!</v>
      </c>
      <c r="L45" s="35">
        <v>0</v>
      </c>
      <c r="M45" s="35" t="e">
        <f>#REF!*(1+L45/100)</f>
        <v>#REF!</v>
      </c>
      <c r="N45" s="34">
        <v>1.3999999999999999E-4</v>
      </c>
      <c r="O45" s="34" t="e">
        <f>ROUND(#REF!*N45,5)</f>
        <v>#REF!</v>
      </c>
      <c r="P45" s="34">
        <v>0</v>
      </c>
      <c r="Q45" s="34" t="e">
        <f>ROUND(#REF!*P45,5)</f>
        <v>#REF!</v>
      </c>
      <c r="R45" s="34"/>
      <c r="S45" s="34"/>
      <c r="T45" s="36">
        <v>0</v>
      </c>
      <c r="U45" s="34" t="e">
        <f>ROUND(#REF!*T45,2)</f>
        <v>#REF!</v>
      </c>
      <c r="V45" s="37"/>
      <c r="W45" s="37"/>
      <c r="X45" s="37"/>
      <c r="Y45" s="37"/>
      <c r="Z45" s="37"/>
      <c r="AA45" s="37"/>
      <c r="AB45" s="37"/>
      <c r="AC45" s="37"/>
      <c r="AD45" s="37"/>
      <c r="AE45" s="37" t="s">
        <v>113</v>
      </c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</row>
    <row r="46" spans="1:60" outlineLevel="1">
      <c r="A46" s="249">
        <v>35</v>
      </c>
      <c r="B46" s="250" t="s">
        <v>513</v>
      </c>
      <c r="C46" s="251" t="s">
        <v>516</v>
      </c>
      <c r="D46" s="252" t="s">
        <v>101</v>
      </c>
      <c r="E46" s="253">
        <v>2</v>
      </c>
      <c r="F46" s="320">
        <v>0</v>
      </c>
      <c r="G46" s="254">
        <f t="shared" si="1"/>
        <v>0</v>
      </c>
      <c r="H46" s="35">
        <v>315</v>
      </c>
      <c r="I46" s="35" t="e">
        <f>ROUND(#REF!*H46,2)</f>
        <v>#REF!</v>
      </c>
      <c r="J46" s="35">
        <v>0</v>
      </c>
      <c r="K46" s="35" t="e">
        <f>ROUND(#REF!*J46,2)</f>
        <v>#REF!</v>
      </c>
      <c r="L46" s="35">
        <v>0</v>
      </c>
      <c r="M46" s="35" t="e">
        <f>#REF!*(1+L46/100)</f>
        <v>#REF!</v>
      </c>
      <c r="N46" s="34">
        <v>3.1E-4</v>
      </c>
      <c r="O46" s="34" t="e">
        <f>ROUND(#REF!*N46,5)</f>
        <v>#REF!</v>
      </c>
      <c r="P46" s="34">
        <v>0</v>
      </c>
      <c r="Q46" s="34" t="e">
        <f>ROUND(#REF!*P46,5)</f>
        <v>#REF!</v>
      </c>
      <c r="R46" s="34"/>
      <c r="S46" s="34"/>
      <c r="T46" s="36">
        <v>0</v>
      </c>
      <c r="U46" s="34" t="e">
        <f>ROUND(#REF!*T46,2)</f>
        <v>#REF!</v>
      </c>
      <c r="V46" s="37"/>
      <c r="W46" s="37"/>
      <c r="X46" s="37"/>
      <c r="Y46" s="37"/>
      <c r="Z46" s="37"/>
      <c r="AA46" s="37"/>
      <c r="AB46" s="37"/>
      <c r="AC46" s="37"/>
      <c r="AD46" s="37"/>
      <c r="AE46" s="37" t="s">
        <v>113</v>
      </c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</row>
    <row r="47" spans="1:60" outlineLevel="1">
      <c r="A47" s="249">
        <v>36</v>
      </c>
      <c r="B47" s="250" t="s">
        <v>517</v>
      </c>
      <c r="C47" s="251" t="s">
        <v>518</v>
      </c>
      <c r="D47" s="252" t="s">
        <v>101</v>
      </c>
      <c r="E47" s="253">
        <v>1</v>
      </c>
      <c r="F47" s="320">
        <v>0</v>
      </c>
      <c r="G47" s="254">
        <f t="shared" si="1"/>
        <v>0</v>
      </c>
      <c r="H47" s="35">
        <v>350</v>
      </c>
      <c r="I47" s="35" t="e">
        <f>ROUND(#REF!*H47,2)</f>
        <v>#REF!</v>
      </c>
      <c r="J47" s="35">
        <v>0</v>
      </c>
      <c r="K47" s="35" t="e">
        <f>ROUND(#REF!*J47,2)</f>
        <v>#REF!</v>
      </c>
      <c r="L47" s="35">
        <v>0</v>
      </c>
      <c r="M47" s="35" t="e">
        <f>#REF!*(1+L47/100)</f>
        <v>#REF!</v>
      </c>
      <c r="N47" s="34">
        <v>1.4999999999999999E-4</v>
      </c>
      <c r="O47" s="34" t="e">
        <f>ROUND(#REF!*N47,5)</f>
        <v>#REF!</v>
      </c>
      <c r="P47" s="34">
        <v>0</v>
      </c>
      <c r="Q47" s="34" t="e">
        <f>ROUND(#REF!*P47,5)</f>
        <v>#REF!</v>
      </c>
      <c r="R47" s="34"/>
      <c r="S47" s="34"/>
      <c r="T47" s="36">
        <v>0</v>
      </c>
      <c r="U47" s="34" t="e">
        <f>ROUND(#REF!*T47,2)</f>
        <v>#REF!</v>
      </c>
      <c r="V47" s="37"/>
      <c r="W47" s="37"/>
      <c r="X47" s="37"/>
      <c r="Y47" s="37"/>
      <c r="Z47" s="37"/>
      <c r="AA47" s="37"/>
      <c r="AB47" s="37"/>
      <c r="AC47" s="37"/>
      <c r="AD47" s="37"/>
      <c r="AE47" s="37" t="s">
        <v>113</v>
      </c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</row>
    <row r="48" spans="1:60" outlineLevel="1">
      <c r="A48" s="249">
        <v>37</v>
      </c>
      <c r="B48" s="250" t="s">
        <v>503</v>
      </c>
      <c r="C48" s="251" t="s">
        <v>519</v>
      </c>
      <c r="D48" s="252" t="s">
        <v>101</v>
      </c>
      <c r="E48" s="253">
        <v>1</v>
      </c>
      <c r="F48" s="320">
        <v>0</v>
      </c>
      <c r="G48" s="254">
        <f t="shared" si="1"/>
        <v>0</v>
      </c>
      <c r="H48" s="35">
        <v>501.87</v>
      </c>
      <c r="I48" s="35" t="e">
        <f>ROUND(#REF!*H48,2)</f>
        <v>#REF!</v>
      </c>
      <c r="J48" s="35">
        <v>748.13</v>
      </c>
      <c r="K48" s="35" t="e">
        <f>ROUND(#REF!*J48,2)</f>
        <v>#REF!</v>
      </c>
      <c r="L48" s="35">
        <v>0</v>
      </c>
      <c r="M48" s="35" t="e">
        <f>#REF!*(1+L48/100)</f>
        <v>#REF!</v>
      </c>
      <c r="N48" s="34">
        <v>2.15E-3</v>
      </c>
      <c r="O48" s="34" t="e">
        <f>ROUND(#REF!*N48,5)</f>
        <v>#REF!</v>
      </c>
      <c r="P48" s="34">
        <v>0</v>
      </c>
      <c r="Q48" s="34" t="e">
        <f>ROUND(#REF!*P48,5)</f>
        <v>#REF!</v>
      </c>
      <c r="R48" s="34"/>
      <c r="S48" s="34"/>
      <c r="T48" s="36">
        <v>0.372</v>
      </c>
      <c r="U48" s="34" t="e">
        <f>ROUND(#REF!*T48,2)</f>
        <v>#REF!</v>
      </c>
      <c r="V48" s="37"/>
      <c r="W48" s="37"/>
      <c r="X48" s="37"/>
      <c r="Y48" s="37"/>
      <c r="Z48" s="37"/>
      <c r="AA48" s="37"/>
      <c r="AB48" s="37"/>
      <c r="AC48" s="37"/>
      <c r="AD48" s="37"/>
      <c r="AE48" s="37" t="s">
        <v>102</v>
      </c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</row>
    <row r="49" spans="1:60" outlineLevel="1">
      <c r="A49" s="249">
        <v>38</v>
      </c>
      <c r="B49" s="250" t="s">
        <v>520</v>
      </c>
      <c r="C49" s="251" t="s">
        <v>521</v>
      </c>
      <c r="D49" s="252" t="s">
        <v>101</v>
      </c>
      <c r="E49" s="253">
        <v>1</v>
      </c>
      <c r="F49" s="320">
        <v>0</v>
      </c>
      <c r="G49" s="254">
        <f t="shared" si="1"/>
        <v>0</v>
      </c>
      <c r="H49" s="35">
        <v>239.58</v>
      </c>
      <c r="I49" s="35" t="e">
        <f>ROUND(#REF!*H49,2)</f>
        <v>#REF!</v>
      </c>
      <c r="J49" s="35">
        <v>213.92</v>
      </c>
      <c r="K49" s="35" t="e">
        <f>ROUND(#REF!*J49,2)</f>
        <v>#REF!</v>
      </c>
      <c r="L49" s="35">
        <v>0</v>
      </c>
      <c r="M49" s="35" t="e">
        <f>#REF!*(1+L49/100)</f>
        <v>#REF!</v>
      </c>
      <c r="N49" s="34">
        <v>1.9400000000000001E-3</v>
      </c>
      <c r="O49" s="34" t="e">
        <f>ROUND(#REF!*N49,5)</f>
        <v>#REF!</v>
      </c>
      <c r="P49" s="34">
        <v>0</v>
      </c>
      <c r="Q49" s="34" t="e">
        <f>ROUND(#REF!*P49,5)</f>
        <v>#REF!</v>
      </c>
      <c r="R49" s="34"/>
      <c r="S49" s="34"/>
      <c r="T49" s="36">
        <v>0.39300000000000002</v>
      </c>
      <c r="U49" s="34" t="e">
        <f>ROUND(#REF!*T49,2)</f>
        <v>#REF!</v>
      </c>
      <c r="V49" s="37"/>
      <c r="W49" s="37"/>
      <c r="X49" s="37"/>
      <c r="Y49" s="37"/>
      <c r="Z49" s="37"/>
      <c r="AA49" s="37"/>
      <c r="AB49" s="37"/>
      <c r="AC49" s="37"/>
      <c r="AD49" s="37"/>
      <c r="AE49" s="37" t="s">
        <v>102</v>
      </c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</row>
    <row r="50" spans="1:60" outlineLevel="1">
      <c r="A50" s="249">
        <v>39</v>
      </c>
      <c r="B50" s="250" t="s">
        <v>522</v>
      </c>
      <c r="C50" s="251" t="s">
        <v>523</v>
      </c>
      <c r="D50" s="252" t="s">
        <v>101</v>
      </c>
      <c r="E50" s="253">
        <v>3</v>
      </c>
      <c r="F50" s="320">
        <v>0</v>
      </c>
      <c r="G50" s="254">
        <f t="shared" si="1"/>
        <v>0</v>
      </c>
      <c r="H50" s="35">
        <v>3.92</v>
      </c>
      <c r="I50" s="35" t="e">
        <f>ROUND(#REF!*H50,2)</f>
        <v>#REF!</v>
      </c>
      <c r="J50" s="35">
        <v>89.88</v>
      </c>
      <c r="K50" s="35" t="e">
        <f>ROUND(#REF!*J50,2)</f>
        <v>#REF!</v>
      </c>
      <c r="L50" s="35">
        <v>0</v>
      </c>
      <c r="M50" s="35" t="e">
        <f>#REF!*(1+L50/100)</f>
        <v>#REF!</v>
      </c>
      <c r="N50" s="34">
        <v>0</v>
      </c>
      <c r="O50" s="34" t="e">
        <f>ROUND(#REF!*N50,5)</f>
        <v>#REF!</v>
      </c>
      <c r="P50" s="34">
        <v>0</v>
      </c>
      <c r="Q50" s="34" t="e">
        <f>ROUND(#REF!*P50,5)</f>
        <v>#REF!</v>
      </c>
      <c r="R50" s="34"/>
      <c r="S50" s="34"/>
      <c r="T50" s="36">
        <v>0.16500000000000001</v>
      </c>
      <c r="U50" s="34" t="e">
        <f>ROUND(#REF!*T50,2)</f>
        <v>#REF!</v>
      </c>
      <c r="V50" s="37"/>
      <c r="W50" s="37"/>
      <c r="X50" s="37"/>
      <c r="Y50" s="37"/>
      <c r="Z50" s="37"/>
      <c r="AA50" s="37"/>
      <c r="AB50" s="37"/>
      <c r="AC50" s="37"/>
      <c r="AD50" s="37"/>
      <c r="AE50" s="37" t="s">
        <v>102</v>
      </c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</row>
    <row r="51" spans="1:60" outlineLevel="1">
      <c r="A51" s="249">
        <v>40</v>
      </c>
      <c r="B51" s="250" t="s">
        <v>524</v>
      </c>
      <c r="C51" s="251" t="s">
        <v>525</v>
      </c>
      <c r="D51" s="252" t="s">
        <v>101</v>
      </c>
      <c r="E51" s="253">
        <v>1</v>
      </c>
      <c r="F51" s="320">
        <v>0</v>
      </c>
      <c r="G51" s="254">
        <f t="shared" si="1"/>
        <v>0</v>
      </c>
      <c r="H51" s="35">
        <v>5.22</v>
      </c>
      <c r="I51" s="35" t="e">
        <f>ROUND(#REF!*H51,2)</f>
        <v>#REF!</v>
      </c>
      <c r="J51" s="35">
        <v>112.78</v>
      </c>
      <c r="K51" s="35" t="e">
        <f>ROUND(#REF!*J51,2)</f>
        <v>#REF!</v>
      </c>
      <c r="L51" s="35">
        <v>0</v>
      </c>
      <c r="M51" s="35" t="e">
        <f>#REF!*(1+L51/100)</f>
        <v>#REF!</v>
      </c>
      <c r="N51" s="34">
        <v>0</v>
      </c>
      <c r="O51" s="34" t="e">
        <f>ROUND(#REF!*N51,5)</f>
        <v>#REF!</v>
      </c>
      <c r="P51" s="34">
        <v>0</v>
      </c>
      <c r="Q51" s="34" t="e">
        <f>ROUND(#REF!*P51,5)</f>
        <v>#REF!</v>
      </c>
      <c r="R51" s="34"/>
      <c r="S51" s="34"/>
      <c r="T51" s="36">
        <v>0.20699999999999999</v>
      </c>
      <c r="U51" s="34" t="e">
        <f>ROUND(#REF!*T51,2)</f>
        <v>#REF!</v>
      </c>
      <c r="V51" s="37"/>
      <c r="W51" s="37"/>
      <c r="X51" s="37"/>
      <c r="Y51" s="37"/>
      <c r="Z51" s="37"/>
      <c r="AA51" s="37"/>
      <c r="AB51" s="37"/>
      <c r="AC51" s="37"/>
      <c r="AD51" s="37"/>
      <c r="AE51" s="37" t="s">
        <v>102</v>
      </c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</row>
    <row r="52" spans="1:60" outlineLevel="1">
      <c r="A52" s="249">
        <v>41</v>
      </c>
      <c r="B52" s="250" t="s">
        <v>526</v>
      </c>
      <c r="C52" s="251" t="s">
        <v>527</v>
      </c>
      <c r="D52" s="252" t="s">
        <v>101</v>
      </c>
      <c r="E52" s="253">
        <v>1</v>
      </c>
      <c r="F52" s="320">
        <v>0</v>
      </c>
      <c r="G52" s="254">
        <f t="shared" si="1"/>
        <v>0</v>
      </c>
      <c r="H52" s="35">
        <v>1439.8</v>
      </c>
      <c r="I52" s="35" t="e">
        <f>ROUND(#REF!*H52,2)</f>
        <v>#REF!</v>
      </c>
      <c r="J52" s="35">
        <v>119.20000000000005</v>
      </c>
      <c r="K52" s="35" t="e">
        <f>ROUND(#REF!*J52,2)</f>
        <v>#REF!</v>
      </c>
      <c r="L52" s="35">
        <v>0</v>
      </c>
      <c r="M52" s="35" t="e">
        <f>#REF!*(1+L52/100)</f>
        <v>#REF!</v>
      </c>
      <c r="N52" s="34">
        <v>2.5000000000000001E-3</v>
      </c>
      <c r="O52" s="34" t="e">
        <f>ROUND(#REF!*N52,5)</f>
        <v>#REF!</v>
      </c>
      <c r="P52" s="34">
        <v>0</v>
      </c>
      <c r="Q52" s="34" t="e">
        <f>ROUND(#REF!*P52,5)</f>
        <v>#REF!</v>
      </c>
      <c r="R52" s="34"/>
      <c r="S52" s="34"/>
      <c r="T52" s="36">
        <v>0.219</v>
      </c>
      <c r="U52" s="34" t="e">
        <f>ROUND(#REF!*T52,2)</f>
        <v>#REF!</v>
      </c>
      <c r="V52" s="37"/>
      <c r="W52" s="37"/>
      <c r="X52" s="37"/>
      <c r="Y52" s="37"/>
      <c r="Z52" s="37"/>
      <c r="AA52" s="37"/>
      <c r="AB52" s="37"/>
      <c r="AC52" s="37"/>
      <c r="AD52" s="37"/>
      <c r="AE52" s="37" t="s">
        <v>102</v>
      </c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</row>
    <row r="53" spans="1:60" outlineLevel="1">
      <c r="A53" s="249">
        <v>42</v>
      </c>
      <c r="B53" s="250" t="s">
        <v>528</v>
      </c>
      <c r="C53" s="251" t="s">
        <v>529</v>
      </c>
      <c r="D53" s="252" t="s">
        <v>530</v>
      </c>
      <c r="E53" s="253">
        <v>1</v>
      </c>
      <c r="F53" s="320">
        <v>0</v>
      </c>
      <c r="G53" s="254">
        <f t="shared" si="1"/>
        <v>0</v>
      </c>
      <c r="H53" s="35">
        <v>150.91</v>
      </c>
      <c r="I53" s="35" t="e">
        <f>ROUND(#REF!*H53,2)</f>
        <v>#REF!</v>
      </c>
      <c r="J53" s="35">
        <v>130.09</v>
      </c>
      <c r="K53" s="35" t="e">
        <f>ROUND(#REF!*J53,2)</f>
        <v>#REF!</v>
      </c>
      <c r="L53" s="35">
        <v>0</v>
      </c>
      <c r="M53" s="35" t="e">
        <f>#REF!*(1+L53/100)</f>
        <v>#REF!</v>
      </c>
      <c r="N53" s="34">
        <v>5.2999999999999998E-4</v>
      </c>
      <c r="O53" s="34" t="e">
        <f>ROUND(#REF!*N53,5)</f>
        <v>#REF!</v>
      </c>
      <c r="P53" s="34">
        <v>0</v>
      </c>
      <c r="Q53" s="34" t="e">
        <f>ROUND(#REF!*P53,5)</f>
        <v>#REF!</v>
      </c>
      <c r="R53" s="34"/>
      <c r="S53" s="34"/>
      <c r="T53" s="36">
        <v>0.23899999999999999</v>
      </c>
      <c r="U53" s="34" t="e">
        <f>ROUND(#REF!*T53,2)</f>
        <v>#REF!</v>
      </c>
      <c r="V53" s="37"/>
      <c r="W53" s="37"/>
      <c r="X53" s="37"/>
      <c r="Y53" s="37"/>
      <c r="Z53" s="37"/>
      <c r="AA53" s="37"/>
      <c r="AB53" s="37"/>
      <c r="AC53" s="37"/>
      <c r="AD53" s="37"/>
      <c r="AE53" s="37" t="s">
        <v>102</v>
      </c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</row>
    <row r="54" spans="1:60" outlineLevel="1">
      <c r="A54" s="249">
        <v>43</v>
      </c>
      <c r="B54" s="250" t="s">
        <v>532</v>
      </c>
      <c r="C54" s="251" t="s">
        <v>533</v>
      </c>
      <c r="D54" s="252" t="s">
        <v>101</v>
      </c>
      <c r="E54" s="253">
        <v>1</v>
      </c>
      <c r="F54" s="320">
        <v>0</v>
      </c>
      <c r="G54" s="254">
        <f t="shared" si="1"/>
        <v>0</v>
      </c>
      <c r="H54" s="35">
        <v>268.17</v>
      </c>
      <c r="I54" s="35" t="e">
        <f>ROUND(#REF!*H54,2)</f>
        <v>#REF!</v>
      </c>
      <c r="J54" s="35">
        <v>89.829999999999984</v>
      </c>
      <c r="K54" s="35" t="e">
        <f>ROUND(#REF!*J54,2)</f>
        <v>#REF!</v>
      </c>
      <c r="L54" s="35">
        <v>0</v>
      </c>
      <c r="M54" s="35" t="e">
        <f>#REF!*(1+L54/100)</f>
        <v>#REF!</v>
      </c>
      <c r="N54" s="34">
        <v>1.1E-4</v>
      </c>
      <c r="O54" s="34" t="e">
        <f>ROUND(#REF!*N54,5)</f>
        <v>#REF!</v>
      </c>
      <c r="P54" s="34">
        <v>0</v>
      </c>
      <c r="Q54" s="34" t="e">
        <f>ROUND(#REF!*P54,5)</f>
        <v>#REF!</v>
      </c>
      <c r="R54" s="34"/>
      <c r="S54" s="34"/>
      <c r="T54" s="36">
        <v>0.16500000000000001</v>
      </c>
      <c r="U54" s="34" t="e">
        <f>ROUND(#REF!*T54,2)</f>
        <v>#REF!</v>
      </c>
      <c r="V54" s="37"/>
      <c r="W54" s="37"/>
      <c r="X54" s="37"/>
      <c r="Y54" s="37"/>
      <c r="Z54" s="37"/>
      <c r="AA54" s="37"/>
      <c r="AB54" s="37"/>
      <c r="AC54" s="37"/>
      <c r="AD54" s="37"/>
      <c r="AE54" s="37" t="s">
        <v>102</v>
      </c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</row>
    <row r="55" spans="1:60" outlineLevel="1">
      <c r="A55" s="249">
        <v>44</v>
      </c>
      <c r="B55" s="250" t="s">
        <v>536</v>
      </c>
      <c r="C55" s="251" t="s">
        <v>537</v>
      </c>
      <c r="D55" s="252" t="s">
        <v>101</v>
      </c>
      <c r="E55" s="253">
        <v>2</v>
      </c>
      <c r="F55" s="320">
        <v>0</v>
      </c>
      <c r="G55" s="254">
        <f t="shared" si="1"/>
        <v>0</v>
      </c>
      <c r="H55" s="35">
        <v>0</v>
      </c>
      <c r="I55" s="35" t="e">
        <f>ROUND(#REF!*H55,2)</f>
        <v>#REF!</v>
      </c>
      <c r="J55" s="35">
        <v>89.9</v>
      </c>
      <c r="K55" s="35" t="e">
        <f>ROUND(#REF!*J55,2)</f>
        <v>#REF!</v>
      </c>
      <c r="L55" s="35">
        <v>0</v>
      </c>
      <c r="M55" s="35" t="e">
        <f>#REF!*(1+L55/100)</f>
        <v>#REF!</v>
      </c>
      <c r="N55" s="34">
        <v>0</v>
      </c>
      <c r="O55" s="34" t="e">
        <f>ROUND(#REF!*N55,5)</f>
        <v>#REF!</v>
      </c>
      <c r="P55" s="34">
        <v>0</v>
      </c>
      <c r="Q55" s="34" t="e">
        <f>ROUND(#REF!*P55,5)</f>
        <v>#REF!</v>
      </c>
      <c r="R55" s="34"/>
      <c r="S55" s="34"/>
      <c r="T55" s="36">
        <v>0.16500000000000001</v>
      </c>
      <c r="U55" s="34" t="e">
        <f>ROUND(#REF!*T55,2)</f>
        <v>#REF!</v>
      </c>
      <c r="V55" s="37"/>
      <c r="W55" s="37"/>
      <c r="X55" s="37"/>
      <c r="Y55" s="37"/>
      <c r="Z55" s="37"/>
      <c r="AA55" s="37"/>
      <c r="AB55" s="37"/>
      <c r="AC55" s="37"/>
      <c r="AD55" s="37"/>
      <c r="AE55" s="37" t="s">
        <v>102</v>
      </c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</row>
    <row r="56" spans="1:60" ht="20" outlineLevel="1">
      <c r="A56" s="249">
        <v>45</v>
      </c>
      <c r="B56" s="250" t="s">
        <v>538</v>
      </c>
      <c r="C56" s="251" t="s">
        <v>539</v>
      </c>
      <c r="D56" s="252" t="s">
        <v>101</v>
      </c>
      <c r="E56" s="253">
        <v>1</v>
      </c>
      <c r="F56" s="320">
        <v>0</v>
      </c>
      <c r="G56" s="254">
        <f t="shared" si="1"/>
        <v>0</v>
      </c>
      <c r="H56" s="35">
        <v>172.82</v>
      </c>
      <c r="I56" s="35" t="e">
        <f>ROUND(#REF!*H56,2)</f>
        <v>#REF!</v>
      </c>
      <c r="J56" s="35">
        <v>155.68</v>
      </c>
      <c r="K56" s="35" t="e">
        <f>ROUND(#REF!*J56,2)</f>
        <v>#REF!</v>
      </c>
      <c r="L56" s="35">
        <v>0</v>
      </c>
      <c r="M56" s="35" t="e">
        <f>#REF!*(1+L56/100)</f>
        <v>#REF!</v>
      </c>
      <c r="N56" s="34">
        <v>2.1000000000000001E-4</v>
      </c>
      <c r="O56" s="34" t="e">
        <f>ROUND(#REF!*N56,5)</f>
        <v>#REF!</v>
      </c>
      <c r="P56" s="34">
        <v>0</v>
      </c>
      <c r="Q56" s="34" t="e">
        <f>ROUND(#REF!*P56,5)</f>
        <v>#REF!</v>
      </c>
      <c r="R56" s="34"/>
      <c r="S56" s="34"/>
      <c r="T56" s="36">
        <v>0.28599999999999998</v>
      </c>
      <c r="U56" s="34" t="e">
        <f>ROUND(#REF!*T56,2)</f>
        <v>#REF!</v>
      </c>
      <c r="V56" s="37"/>
      <c r="W56" s="37"/>
      <c r="X56" s="37"/>
      <c r="Y56" s="37"/>
      <c r="Z56" s="37"/>
      <c r="AA56" s="37"/>
      <c r="AB56" s="37"/>
      <c r="AC56" s="37"/>
      <c r="AD56" s="37"/>
      <c r="AE56" s="37" t="s">
        <v>102</v>
      </c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</row>
    <row r="57" spans="1:60" outlineLevel="1">
      <c r="A57" s="249">
        <v>46</v>
      </c>
      <c r="B57" s="250" t="s">
        <v>540</v>
      </c>
      <c r="C57" s="251" t="s">
        <v>541</v>
      </c>
      <c r="D57" s="252" t="s">
        <v>65</v>
      </c>
      <c r="E57" s="253">
        <v>445</v>
      </c>
      <c r="F57" s="320">
        <v>0</v>
      </c>
      <c r="G57" s="254">
        <f t="shared" si="1"/>
        <v>0</v>
      </c>
      <c r="H57" s="35">
        <v>0</v>
      </c>
      <c r="I57" s="35" t="e">
        <f>ROUND(#REF!*H57,2)</f>
        <v>#REF!</v>
      </c>
      <c r="J57" s="35">
        <v>1.4</v>
      </c>
      <c r="K57" s="35" t="e">
        <f>ROUND(#REF!*J57,2)</f>
        <v>#REF!</v>
      </c>
      <c r="L57" s="35">
        <v>0</v>
      </c>
      <c r="M57" s="35" t="e">
        <f>#REF!*(1+L57/100)</f>
        <v>#REF!</v>
      </c>
      <c r="N57" s="34">
        <v>0</v>
      </c>
      <c r="O57" s="34" t="e">
        <f>ROUND(#REF!*N57,5)</f>
        <v>#REF!</v>
      </c>
      <c r="P57" s="34">
        <v>0</v>
      </c>
      <c r="Q57" s="34" t="e">
        <f>ROUND(#REF!*P57,5)</f>
        <v>#REF!</v>
      </c>
      <c r="R57" s="34"/>
      <c r="S57" s="34"/>
      <c r="T57" s="36">
        <v>0</v>
      </c>
      <c r="U57" s="34" t="e">
        <f>ROUND(#REF!*T57,2)</f>
        <v>#REF!</v>
      </c>
      <c r="V57" s="37"/>
      <c r="W57" s="37"/>
      <c r="X57" s="37"/>
      <c r="Y57" s="37"/>
      <c r="Z57" s="37"/>
      <c r="AA57" s="37"/>
      <c r="AB57" s="37"/>
      <c r="AC57" s="37"/>
      <c r="AD57" s="37"/>
      <c r="AE57" s="37" t="s">
        <v>102</v>
      </c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</row>
    <row r="58" spans="1:60" ht="14.5">
      <c r="A58" s="255" t="s">
        <v>97</v>
      </c>
      <c r="B58" s="256" t="s">
        <v>448</v>
      </c>
      <c r="C58" s="257" t="s">
        <v>449</v>
      </c>
      <c r="D58" s="258"/>
      <c r="E58" s="259"/>
      <c r="F58" s="260"/>
      <c r="G58" s="260">
        <f>SUMIF(AE59:AE71,"&lt;&gt;NOR",G59:G71)</f>
        <v>0</v>
      </c>
      <c r="H58" s="40"/>
      <c r="I58" s="40" t="e">
        <f>SUM(I59:I71)</f>
        <v>#REF!</v>
      </c>
      <c r="J58" s="40"/>
      <c r="K58" s="40" t="e">
        <f>SUM(K59:K71)</f>
        <v>#REF!</v>
      </c>
      <c r="L58" s="40"/>
      <c r="M58" s="40" t="e">
        <f>SUM(M59:M71)</f>
        <v>#REF!</v>
      </c>
      <c r="N58" s="39"/>
      <c r="O58" s="39" t="e">
        <f>SUM(O59:O71)</f>
        <v>#REF!</v>
      </c>
      <c r="P58" s="39"/>
      <c r="Q58" s="39" t="e">
        <f>SUM(Q59:Q71)</f>
        <v>#REF!</v>
      </c>
      <c r="R58" s="39"/>
      <c r="S58" s="39"/>
      <c r="T58" s="41"/>
      <c r="U58" s="39" t="e">
        <f>SUM(U59:U71)</f>
        <v>#REF!</v>
      </c>
      <c r="AE58" s="29" t="s">
        <v>98</v>
      </c>
    </row>
    <row r="59" spans="1:60" outlineLevel="1">
      <c r="A59" s="249">
        <v>47</v>
      </c>
      <c r="B59" s="250" t="s">
        <v>542</v>
      </c>
      <c r="C59" s="251" t="s">
        <v>543</v>
      </c>
      <c r="D59" s="252" t="s">
        <v>304</v>
      </c>
      <c r="E59" s="253">
        <v>30</v>
      </c>
      <c r="F59" s="320">
        <v>0</v>
      </c>
      <c r="G59" s="254">
        <f t="shared" ref="G59:G71" si="2">ROUND(E59*F59,2)</f>
        <v>0</v>
      </c>
      <c r="H59" s="35">
        <v>34.700000000000003</v>
      </c>
      <c r="I59" s="35" t="e">
        <f>ROUND(#REF!*H59,2)</f>
        <v>#REF!</v>
      </c>
      <c r="J59" s="35">
        <v>12.899999999999999</v>
      </c>
      <c r="K59" s="35" t="e">
        <f>ROUND(#REF!*J59,2)</f>
        <v>#REF!</v>
      </c>
      <c r="L59" s="35">
        <v>0</v>
      </c>
      <c r="M59" s="35" t="e">
        <f>#REF!*(1+L59/100)</f>
        <v>#REF!</v>
      </c>
      <c r="N59" s="34">
        <v>1.1E-4</v>
      </c>
      <c r="O59" s="34" t="e">
        <f>ROUND(#REF!*N59,5)</f>
        <v>#REF!</v>
      </c>
      <c r="P59" s="34">
        <v>2.15E-3</v>
      </c>
      <c r="Q59" s="34" t="e">
        <f>ROUND(#REF!*P59,5)</f>
        <v>#REF!</v>
      </c>
      <c r="R59" s="34"/>
      <c r="S59" s="34"/>
      <c r="T59" s="36">
        <v>0.03</v>
      </c>
      <c r="U59" s="34" t="e">
        <f>ROUND(#REF!*T59,2)</f>
        <v>#REF!</v>
      </c>
      <c r="V59" s="37"/>
      <c r="W59" s="37"/>
      <c r="X59" s="37"/>
      <c r="Y59" s="37"/>
      <c r="Z59" s="37"/>
      <c r="AA59" s="37"/>
      <c r="AB59" s="37"/>
      <c r="AC59" s="37"/>
      <c r="AD59" s="37"/>
      <c r="AE59" s="37" t="s">
        <v>102</v>
      </c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</row>
    <row r="60" spans="1:60" outlineLevel="1">
      <c r="A60" s="249">
        <v>48</v>
      </c>
      <c r="B60" s="250" t="s">
        <v>544</v>
      </c>
      <c r="C60" s="251" t="s">
        <v>545</v>
      </c>
      <c r="D60" s="252" t="s">
        <v>107</v>
      </c>
      <c r="E60" s="253">
        <v>7.0000000000000007E-2</v>
      </c>
      <c r="F60" s="320">
        <v>0</v>
      </c>
      <c r="G60" s="254">
        <f t="shared" si="2"/>
        <v>0</v>
      </c>
      <c r="H60" s="35">
        <v>0</v>
      </c>
      <c r="I60" s="35" t="e">
        <f>ROUND(#REF!*H60,2)</f>
        <v>#REF!</v>
      </c>
      <c r="J60" s="35">
        <v>1989</v>
      </c>
      <c r="K60" s="35" t="e">
        <f>ROUND(#REF!*J60,2)</f>
        <v>#REF!</v>
      </c>
      <c r="L60" s="35">
        <v>0</v>
      </c>
      <c r="M60" s="35" t="e">
        <f>#REF!*(1+L60/100)</f>
        <v>#REF!</v>
      </c>
      <c r="N60" s="34">
        <v>0</v>
      </c>
      <c r="O60" s="34" t="e">
        <f>ROUND(#REF!*N60,5)</f>
        <v>#REF!</v>
      </c>
      <c r="P60" s="34">
        <v>0</v>
      </c>
      <c r="Q60" s="34" t="e">
        <f>ROUND(#REF!*P60,5)</f>
        <v>#REF!</v>
      </c>
      <c r="R60" s="34"/>
      <c r="S60" s="34"/>
      <c r="T60" s="36">
        <v>3.379</v>
      </c>
      <c r="U60" s="34" t="e">
        <f>ROUND(#REF!*T60,2)</f>
        <v>#REF!</v>
      </c>
      <c r="V60" s="37"/>
      <c r="W60" s="37"/>
      <c r="X60" s="37"/>
      <c r="Y60" s="37"/>
      <c r="Z60" s="37"/>
      <c r="AA60" s="37"/>
      <c r="AB60" s="37"/>
      <c r="AC60" s="37"/>
      <c r="AD60" s="37"/>
      <c r="AE60" s="37" t="s">
        <v>102</v>
      </c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</row>
    <row r="61" spans="1:60" outlineLevel="1">
      <c r="A61" s="249">
        <v>49</v>
      </c>
      <c r="B61" s="250" t="s">
        <v>546</v>
      </c>
      <c r="C61" s="251" t="s">
        <v>547</v>
      </c>
      <c r="D61" s="252" t="s">
        <v>304</v>
      </c>
      <c r="E61" s="253">
        <v>1</v>
      </c>
      <c r="F61" s="320">
        <v>0</v>
      </c>
      <c r="G61" s="254">
        <f t="shared" si="2"/>
        <v>0</v>
      </c>
      <c r="H61" s="35">
        <v>462.22</v>
      </c>
      <c r="I61" s="35" t="e">
        <f>ROUND(#REF!*H61,2)</f>
        <v>#REF!</v>
      </c>
      <c r="J61" s="35">
        <v>193.77999999999997</v>
      </c>
      <c r="K61" s="35" t="e">
        <f>ROUND(#REF!*J61,2)</f>
        <v>#REF!</v>
      </c>
      <c r="L61" s="35">
        <v>0</v>
      </c>
      <c r="M61" s="35" t="e">
        <f>#REF!*(1+L61/100)</f>
        <v>#REF!</v>
      </c>
      <c r="N61" s="34">
        <v>1.06E-3</v>
      </c>
      <c r="O61" s="34" t="e">
        <f>ROUND(#REF!*N61,5)</f>
        <v>#REF!</v>
      </c>
      <c r="P61" s="34">
        <v>0</v>
      </c>
      <c r="Q61" s="34" t="e">
        <f>ROUND(#REF!*P61,5)</f>
        <v>#REF!</v>
      </c>
      <c r="R61" s="34"/>
      <c r="S61" s="34"/>
      <c r="T61" s="36">
        <v>0.33262999999999998</v>
      </c>
      <c r="U61" s="34" t="e">
        <f>ROUND(#REF!*T61,2)</f>
        <v>#REF!</v>
      </c>
      <c r="V61" s="37"/>
      <c r="W61" s="37"/>
      <c r="X61" s="37"/>
      <c r="Y61" s="37"/>
      <c r="Z61" s="37"/>
      <c r="AA61" s="37"/>
      <c r="AB61" s="37"/>
      <c r="AC61" s="37"/>
      <c r="AD61" s="37"/>
      <c r="AE61" s="37" t="s">
        <v>102</v>
      </c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</row>
    <row r="62" spans="1:60" outlineLevel="1">
      <c r="A62" s="249">
        <v>50</v>
      </c>
      <c r="B62" s="250" t="s">
        <v>548</v>
      </c>
      <c r="C62" s="251" t="s">
        <v>549</v>
      </c>
      <c r="D62" s="252" t="s">
        <v>304</v>
      </c>
      <c r="E62" s="253">
        <v>15</v>
      </c>
      <c r="F62" s="320">
        <v>0</v>
      </c>
      <c r="G62" s="254">
        <f t="shared" si="2"/>
        <v>0</v>
      </c>
      <c r="H62" s="35">
        <v>729.21</v>
      </c>
      <c r="I62" s="35" t="e">
        <f>ROUND(#REF!*H62,2)</f>
        <v>#REF!</v>
      </c>
      <c r="J62" s="35">
        <v>206.78999999999996</v>
      </c>
      <c r="K62" s="35" t="e">
        <f>ROUND(#REF!*J62,2)</f>
        <v>#REF!</v>
      </c>
      <c r="L62" s="35">
        <v>0</v>
      </c>
      <c r="M62" s="35" t="e">
        <f>#REF!*(1+L62/100)</f>
        <v>#REF!</v>
      </c>
      <c r="N62" s="34">
        <v>1.66E-3</v>
      </c>
      <c r="O62" s="34" t="e">
        <f>ROUND(#REF!*N62,5)</f>
        <v>#REF!</v>
      </c>
      <c r="P62" s="34">
        <v>0</v>
      </c>
      <c r="Q62" s="34" t="e">
        <f>ROUND(#REF!*P62,5)</f>
        <v>#REF!</v>
      </c>
      <c r="R62" s="34"/>
      <c r="S62" s="34"/>
      <c r="T62" s="36">
        <v>0.35470000000000002</v>
      </c>
      <c r="U62" s="34" t="e">
        <f>ROUND(#REF!*T62,2)</f>
        <v>#REF!</v>
      </c>
      <c r="V62" s="37"/>
      <c r="W62" s="37"/>
      <c r="X62" s="37"/>
      <c r="Y62" s="37"/>
      <c r="Z62" s="37"/>
      <c r="AA62" s="37"/>
      <c r="AB62" s="37"/>
      <c r="AC62" s="37"/>
      <c r="AD62" s="37"/>
      <c r="AE62" s="37" t="s">
        <v>102</v>
      </c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</row>
    <row r="63" spans="1:60" outlineLevel="1">
      <c r="A63" s="249">
        <v>51</v>
      </c>
      <c r="B63" s="250" t="s">
        <v>550</v>
      </c>
      <c r="C63" s="251" t="s">
        <v>551</v>
      </c>
      <c r="D63" s="252" t="s">
        <v>304</v>
      </c>
      <c r="E63" s="253">
        <v>1</v>
      </c>
      <c r="F63" s="320">
        <v>0</v>
      </c>
      <c r="G63" s="254">
        <f t="shared" si="2"/>
        <v>0</v>
      </c>
      <c r="H63" s="35">
        <v>24.37</v>
      </c>
      <c r="I63" s="35" t="e">
        <f>ROUND(#REF!*H63,2)</f>
        <v>#REF!</v>
      </c>
      <c r="J63" s="35">
        <v>240.13</v>
      </c>
      <c r="K63" s="35" t="e">
        <f>ROUND(#REF!*J63,2)</f>
        <v>#REF!</v>
      </c>
      <c r="L63" s="35">
        <v>0</v>
      </c>
      <c r="M63" s="35" t="e">
        <f>#REF!*(1+L63/100)</f>
        <v>#REF!</v>
      </c>
      <c r="N63" s="34">
        <v>5.8599999999999998E-3</v>
      </c>
      <c r="O63" s="34" t="e">
        <f>ROUND(#REF!*N63,5)</f>
        <v>#REF!</v>
      </c>
      <c r="P63" s="34">
        <v>0</v>
      </c>
      <c r="Q63" s="34" t="e">
        <f>ROUND(#REF!*P63,5)</f>
        <v>#REF!</v>
      </c>
      <c r="R63" s="34"/>
      <c r="S63" s="34"/>
      <c r="T63" s="36">
        <v>0.43159999999999998</v>
      </c>
      <c r="U63" s="34" t="e">
        <f>ROUND(#REF!*T63,2)</f>
        <v>#REF!</v>
      </c>
      <c r="V63" s="37"/>
      <c r="W63" s="37"/>
      <c r="X63" s="37"/>
      <c r="Y63" s="37"/>
      <c r="Z63" s="37"/>
      <c r="AA63" s="37"/>
      <c r="AB63" s="37"/>
      <c r="AC63" s="37"/>
      <c r="AD63" s="37"/>
      <c r="AE63" s="37" t="s">
        <v>102</v>
      </c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</row>
    <row r="64" spans="1:60" outlineLevel="1">
      <c r="A64" s="249">
        <v>52</v>
      </c>
      <c r="B64" s="250" t="s">
        <v>552</v>
      </c>
      <c r="C64" s="251" t="s">
        <v>553</v>
      </c>
      <c r="D64" s="252" t="s">
        <v>304</v>
      </c>
      <c r="E64" s="253">
        <v>15</v>
      </c>
      <c r="F64" s="320">
        <v>0</v>
      </c>
      <c r="G64" s="254">
        <f t="shared" si="2"/>
        <v>0</v>
      </c>
      <c r="H64" s="35">
        <v>41.98</v>
      </c>
      <c r="I64" s="35" t="e">
        <f>ROUND(#REF!*H64,2)</f>
        <v>#REF!</v>
      </c>
      <c r="J64" s="35">
        <v>248.02</v>
      </c>
      <c r="K64" s="35" t="e">
        <f>ROUND(#REF!*J64,2)</f>
        <v>#REF!</v>
      </c>
      <c r="L64" s="35">
        <v>0</v>
      </c>
      <c r="M64" s="35" t="e">
        <f>#REF!*(1+L64/100)</f>
        <v>#REF!</v>
      </c>
      <c r="N64" s="34">
        <v>4.8700000000000002E-3</v>
      </c>
      <c r="O64" s="34" t="e">
        <f>ROUND(#REF!*N64,5)</f>
        <v>#REF!</v>
      </c>
      <c r="P64" s="34">
        <v>0</v>
      </c>
      <c r="Q64" s="34" t="e">
        <f>ROUND(#REF!*P64,5)</f>
        <v>#REF!</v>
      </c>
      <c r="R64" s="34"/>
      <c r="S64" s="34"/>
      <c r="T64" s="36">
        <v>0.44556000000000001</v>
      </c>
      <c r="U64" s="34" t="e">
        <f>ROUND(#REF!*T64,2)</f>
        <v>#REF!</v>
      </c>
      <c r="V64" s="37"/>
      <c r="W64" s="37"/>
      <c r="X64" s="37"/>
      <c r="Y64" s="37"/>
      <c r="Z64" s="37"/>
      <c r="AA64" s="37"/>
      <c r="AB64" s="37"/>
      <c r="AC64" s="37"/>
      <c r="AD64" s="37"/>
      <c r="AE64" s="37" t="s">
        <v>102</v>
      </c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</row>
    <row r="65" spans="1:60" outlineLevel="1">
      <c r="A65" s="249">
        <v>53</v>
      </c>
      <c r="B65" s="250" t="s">
        <v>554</v>
      </c>
      <c r="C65" s="251" t="s">
        <v>943</v>
      </c>
      <c r="D65" s="252" t="s">
        <v>402</v>
      </c>
      <c r="E65" s="253">
        <v>2</v>
      </c>
      <c r="F65" s="320">
        <v>0</v>
      </c>
      <c r="G65" s="254">
        <f t="shared" si="2"/>
        <v>0</v>
      </c>
      <c r="H65" s="35">
        <v>405</v>
      </c>
      <c r="I65" s="35" t="e">
        <f>ROUND(#REF!*H65,2)</f>
        <v>#REF!</v>
      </c>
      <c r="J65" s="35">
        <v>0</v>
      </c>
      <c r="K65" s="35" t="e">
        <f>ROUND(#REF!*J65,2)</f>
        <v>#REF!</v>
      </c>
      <c r="L65" s="35">
        <v>0</v>
      </c>
      <c r="M65" s="35" t="e">
        <f>#REF!*(1+L65/100)</f>
        <v>#REF!</v>
      </c>
      <c r="N65" s="34">
        <v>2.9999999999999997E-4</v>
      </c>
      <c r="O65" s="34" t="e">
        <f>ROUND(#REF!*N65,5)</f>
        <v>#REF!</v>
      </c>
      <c r="P65" s="34">
        <v>0</v>
      </c>
      <c r="Q65" s="34" t="e">
        <f>ROUND(#REF!*P65,5)</f>
        <v>#REF!</v>
      </c>
      <c r="R65" s="34"/>
      <c r="S65" s="34"/>
      <c r="T65" s="36">
        <v>0</v>
      </c>
      <c r="U65" s="34" t="e">
        <f>ROUND(#REF!*T65,2)</f>
        <v>#REF!</v>
      </c>
      <c r="V65" s="37"/>
      <c r="W65" s="37"/>
      <c r="X65" s="37"/>
      <c r="Y65" s="37"/>
      <c r="Z65" s="37"/>
      <c r="AA65" s="37"/>
      <c r="AB65" s="37"/>
      <c r="AC65" s="37"/>
      <c r="AD65" s="37"/>
      <c r="AE65" s="37" t="s">
        <v>113</v>
      </c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</row>
    <row r="66" spans="1:60" outlineLevel="1">
      <c r="A66" s="249">
        <v>54</v>
      </c>
      <c r="B66" s="250" t="s">
        <v>556</v>
      </c>
      <c r="C66" s="251" t="s">
        <v>557</v>
      </c>
      <c r="D66" s="252" t="s">
        <v>101</v>
      </c>
      <c r="E66" s="253">
        <v>2</v>
      </c>
      <c r="F66" s="320">
        <v>0</v>
      </c>
      <c r="G66" s="254">
        <f t="shared" si="2"/>
        <v>0</v>
      </c>
      <c r="H66" s="35">
        <v>5.5</v>
      </c>
      <c r="I66" s="35" t="e">
        <f>ROUND(#REF!*H66,2)</f>
        <v>#REF!</v>
      </c>
      <c r="J66" s="35">
        <v>122.5</v>
      </c>
      <c r="K66" s="35" t="e">
        <f>ROUND(#REF!*J66,2)</f>
        <v>#REF!</v>
      </c>
      <c r="L66" s="35">
        <v>0</v>
      </c>
      <c r="M66" s="35" t="e">
        <f>#REF!*(1+L66/100)</f>
        <v>#REF!</v>
      </c>
      <c r="N66" s="34">
        <v>3.0000000000000001E-5</v>
      </c>
      <c r="O66" s="34" t="e">
        <f>ROUND(#REF!*N66,5)</f>
        <v>#REF!</v>
      </c>
      <c r="P66" s="34">
        <v>0</v>
      </c>
      <c r="Q66" s="34" t="e">
        <f>ROUND(#REF!*P66,5)</f>
        <v>#REF!</v>
      </c>
      <c r="R66" s="34"/>
      <c r="S66" s="34"/>
      <c r="T66" s="36">
        <v>0.20599999999999999</v>
      </c>
      <c r="U66" s="34" t="e">
        <f>ROUND(#REF!*T66,2)</f>
        <v>#REF!</v>
      </c>
      <c r="V66" s="37"/>
      <c r="W66" s="37"/>
      <c r="X66" s="37"/>
      <c r="Y66" s="37"/>
      <c r="Z66" s="37"/>
      <c r="AA66" s="37"/>
      <c r="AB66" s="37"/>
      <c r="AC66" s="37"/>
      <c r="AD66" s="37"/>
      <c r="AE66" s="37" t="s">
        <v>102</v>
      </c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</row>
    <row r="67" spans="1:60" outlineLevel="1">
      <c r="A67" s="249">
        <v>55</v>
      </c>
      <c r="B67" s="250" t="s">
        <v>558</v>
      </c>
      <c r="C67" s="251" t="s">
        <v>559</v>
      </c>
      <c r="D67" s="252" t="s">
        <v>101</v>
      </c>
      <c r="E67" s="253">
        <v>1</v>
      </c>
      <c r="F67" s="320">
        <v>0</v>
      </c>
      <c r="G67" s="254">
        <f t="shared" si="2"/>
        <v>0</v>
      </c>
      <c r="H67" s="35">
        <v>0</v>
      </c>
      <c r="I67" s="35" t="e">
        <f>ROUND(#REF!*H67,2)</f>
        <v>#REF!</v>
      </c>
      <c r="J67" s="35">
        <v>287</v>
      </c>
      <c r="K67" s="35" t="e">
        <f>ROUND(#REF!*J67,2)</f>
        <v>#REF!</v>
      </c>
      <c r="L67" s="35">
        <v>0</v>
      </c>
      <c r="M67" s="35" t="e">
        <f>#REF!*(1+L67/100)</f>
        <v>#REF!</v>
      </c>
      <c r="N67" s="34">
        <v>0</v>
      </c>
      <c r="O67" s="34" t="e">
        <f>ROUND(#REF!*N67,5)</f>
        <v>#REF!</v>
      </c>
      <c r="P67" s="34">
        <v>0</v>
      </c>
      <c r="Q67" s="34" t="e">
        <f>ROUND(#REF!*P67,5)</f>
        <v>#REF!</v>
      </c>
      <c r="R67" s="34"/>
      <c r="S67" s="34"/>
      <c r="T67" s="36">
        <v>0.48199999999999998</v>
      </c>
      <c r="U67" s="34" t="e">
        <f>ROUND(#REF!*T67,2)</f>
        <v>#REF!</v>
      </c>
      <c r="V67" s="37"/>
      <c r="W67" s="37"/>
      <c r="X67" s="37"/>
      <c r="Y67" s="37"/>
      <c r="Z67" s="37"/>
      <c r="AA67" s="37"/>
      <c r="AB67" s="37"/>
      <c r="AC67" s="37"/>
      <c r="AD67" s="37"/>
      <c r="AE67" s="37" t="s">
        <v>102</v>
      </c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</row>
    <row r="68" spans="1:60" outlineLevel="1">
      <c r="A68" s="249">
        <v>56</v>
      </c>
      <c r="B68" s="250" t="s">
        <v>560</v>
      </c>
      <c r="C68" s="251" t="s">
        <v>561</v>
      </c>
      <c r="D68" s="252" t="s">
        <v>304</v>
      </c>
      <c r="E68" s="253">
        <v>16</v>
      </c>
      <c r="F68" s="320">
        <v>0</v>
      </c>
      <c r="G68" s="254">
        <f t="shared" si="2"/>
        <v>0</v>
      </c>
      <c r="H68" s="35">
        <v>0</v>
      </c>
      <c r="I68" s="35" t="e">
        <f>ROUND(#REF!*H68,2)</f>
        <v>#REF!</v>
      </c>
      <c r="J68" s="35">
        <v>33.799999999999997</v>
      </c>
      <c r="K68" s="35" t="e">
        <f>ROUND(#REF!*J68,2)</f>
        <v>#REF!</v>
      </c>
      <c r="L68" s="35">
        <v>0</v>
      </c>
      <c r="M68" s="35" t="e">
        <f>#REF!*(1+L68/100)</f>
        <v>#REF!</v>
      </c>
      <c r="N68" s="34">
        <v>0</v>
      </c>
      <c r="O68" s="34" t="e">
        <f>ROUND(#REF!*N68,5)</f>
        <v>#REF!</v>
      </c>
      <c r="P68" s="34">
        <v>0</v>
      </c>
      <c r="Q68" s="34" t="e">
        <f>ROUND(#REF!*P68,5)</f>
        <v>#REF!</v>
      </c>
      <c r="R68" s="34"/>
      <c r="S68" s="34"/>
      <c r="T68" s="36">
        <v>6.2E-2</v>
      </c>
      <c r="U68" s="34" t="e">
        <f>ROUND(#REF!*T68,2)</f>
        <v>#REF!</v>
      </c>
      <c r="V68" s="37"/>
      <c r="W68" s="37"/>
      <c r="X68" s="37"/>
      <c r="Y68" s="37"/>
      <c r="Z68" s="37"/>
      <c r="AA68" s="37"/>
      <c r="AB68" s="37"/>
      <c r="AC68" s="37"/>
      <c r="AD68" s="37"/>
      <c r="AE68" s="37" t="s">
        <v>102</v>
      </c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</row>
    <row r="69" spans="1:60" outlineLevel="1">
      <c r="A69" s="249">
        <v>57</v>
      </c>
      <c r="B69" s="250" t="s">
        <v>562</v>
      </c>
      <c r="C69" s="251" t="s">
        <v>563</v>
      </c>
      <c r="D69" s="252" t="s">
        <v>530</v>
      </c>
      <c r="E69" s="253">
        <v>1</v>
      </c>
      <c r="F69" s="320">
        <v>0</v>
      </c>
      <c r="G69" s="254">
        <f t="shared" si="2"/>
        <v>0</v>
      </c>
      <c r="H69" s="35">
        <v>622.57000000000005</v>
      </c>
      <c r="I69" s="35" t="e">
        <f>ROUND(#REF!*H69,2)</f>
        <v>#REF!</v>
      </c>
      <c r="J69" s="35">
        <v>4377.43</v>
      </c>
      <c r="K69" s="35" t="e">
        <f>ROUND(#REF!*J69,2)</f>
        <v>#REF!</v>
      </c>
      <c r="L69" s="35">
        <v>0</v>
      </c>
      <c r="M69" s="35" t="e">
        <f>#REF!*(1+L69/100)</f>
        <v>#REF!</v>
      </c>
      <c r="N69" s="34">
        <v>2.8250000000000001E-2</v>
      </c>
      <c r="O69" s="34" t="e">
        <f>ROUND(#REF!*N69,5)</f>
        <v>#REF!</v>
      </c>
      <c r="P69" s="34">
        <v>0</v>
      </c>
      <c r="Q69" s="34" t="e">
        <f>ROUND(#REF!*P69,5)</f>
        <v>#REF!</v>
      </c>
      <c r="R69" s="34"/>
      <c r="S69" s="34"/>
      <c r="T69" s="36">
        <v>0.9</v>
      </c>
      <c r="U69" s="34" t="e">
        <f>ROUND(#REF!*T69,2)</f>
        <v>#REF!</v>
      </c>
      <c r="V69" s="37"/>
      <c r="W69" s="37"/>
      <c r="X69" s="37"/>
      <c r="Y69" s="37"/>
      <c r="Z69" s="37"/>
      <c r="AA69" s="37"/>
      <c r="AB69" s="37"/>
      <c r="AC69" s="37"/>
      <c r="AD69" s="37"/>
      <c r="AE69" s="37" t="s">
        <v>102</v>
      </c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</row>
    <row r="70" spans="1:60" outlineLevel="1">
      <c r="A70" s="249">
        <v>58</v>
      </c>
      <c r="B70" s="250" t="s">
        <v>564</v>
      </c>
      <c r="C70" s="251" t="s">
        <v>565</v>
      </c>
      <c r="D70" s="252" t="s">
        <v>101</v>
      </c>
      <c r="E70" s="253">
        <v>1</v>
      </c>
      <c r="F70" s="320">
        <v>0</v>
      </c>
      <c r="G70" s="254">
        <f t="shared" si="2"/>
        <v>0</v>
      </c>
      <c r="H70" s="35">
        <v>0</v>
      </c>
      <c r="I70" s="35" t="e">
        <f>ROUND(#REF!*H70,2)</f>
        <v>#REF!</v>
      </c>
      <c r="J70" s="35">
        <v>38.1</v>
      </c>
      <c r="K70" s="35" t="e">
        <f>ROUND(#REF!*J70,2)</f>
        <v>#REF!</v>
      </c>
      <c r="L70" s="35">
        <v>0</v>
      </c>
      <c r="M70" s="35" t="e">
        <f>#REF!*(1+L70/100)</f>
        <v>#REF!</v>
      </c>
      <c r="N70" s="34">
        <v>0</v>
      </c>
      <c r="O70" s="34" t="e">
        <f>ROUND(#REF!*N70,5)</f>
        <v>#REF!</v>
      </c>
      <c r="P70" s="34">
        <v>0</v>
      </c>
      <c r="Q70" s="34" t="e">
        <f>ROUND(#REF!*P70,5)</f>
        <v>#REF!</v>
      </c>
      <c r="R70" s="34"/>
      <c r="S70" s="34"/>
      <c r="T70" s="36">
        <v>6.4000000000000001E-2</v>
      </c>
      <c r="U70" s="34" t="e">
        <f>ROUND(#REF!*T70,2)</f>
        <v>#REF!</v>
      </c>
      <c r="V70" s="37"/>
      <c r="W70" s="37"/>
      <c r="X70" s="37"/>
      <c r="Y70" s="37"/>
      <c r="Z70" s="37"/>
      <c r="AA70" s="37"/>
      <c r="AB70" s="37"/>
      <c r="AC70" s="37"/>
      <c r="AD70" s="37"/>
      <c r="AE70" s="37" t="s">
        <v>102</v>
      </c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</row>
    <row r="71" spans="1:60" outlineLevel="1">
      <c r="A71" s="249">
        <v>59</v>
      </c>
      <c r="B71" s="250" t="s">
        <v>566</v>
      </c>
      <c r="C71" s="251" t="s">
        <v>567</v>
      </c>
      <c r="D71" s="252" t="s">
        <v>65</v>
      </c>
      <c r="E71" s="253">
        <v>277</v>
      </c>
      <c r="F71" s="320">
        <v>0</v>
      </c>
      <c r="G71" s="254">
        <f t="shared" si="2"/>
        <v>0</v>
      </c>
      <c r="H71" s="35">
        <v>0</v>
      </c>
      <c r="I71" s="35" t="e">
        <f>ROUND(#REF!*H71,2)</f>
        <v>#REF!</v>
      </c>
      <c r="J71" s="35">
        <v>1.4</v>
      </c>
      <c r="K71" s="35" t="e">
        <f>ROUND(#REF!*J71,2)</f>
        <v>#REF!</v>
      </c>
      <c r="L71" s="35">
        <v>0</v>
      </c>
      <c r="M71" s="35" t="e">
        <f>#REF!*(1+L71/100)</f>
        <v>#REF!</v>
      </c>
      <c r="N71" s="34">
        <v>0</v>
      </c>
      <c r="O71" s="34" t="e">
        <f>ROUND(#REF!*N71,5)</f>
        <v>#REF!</v>
      </c>
      <c r="P71" s="34">
        <v>0</v>
      </c>
      <c r="Q71" s="34" t="e">
        <f>ROUND(#REF!*P71,5)</f>
        <v>#REF!</v>
      </c>
      <c r="R71" s="34"/>
      <c r="S71" s="34"/>
      <c r="T71" s="36">
        <v>0</v>
      </c>
      <c r="U71" s="34" t="e">
        <f>ROUND(#REF!*T71,2)</f>
        <v>#REF!</v>
      </c>
      <c r="V71" s="37"/>
      <c r="W71" s="37"/>
      <c r="X71" s="37"/>
      <c r="Y71" s="37"/>
      <c r="Z71" s="37"/>
      <c r="AA71" s="37"/>
      <c r="AB71" s="37"/>
      <c r="AC71" s="37"/>
      <c r="AD71" s="37"/>
      <c r="AE71" s="37" t="s">
        <v>102</v>
      </c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</row>
    <row r="72" spans="1:60" ht="14.5">
      <c r="A72" s="255" t="s">
        <v>97</v>
      </c>
      <c r="B72" s="256" t="s">
        <v>450</v>
      </c>
      <c r="C72" s="257" t="s">
        <v>451</v>
      </c>
      <c r="D72" s="258"/>
      <c r="E72" s="259"/>
      <c r="F72" s="260"/>
      <c r="G72" s="260">
        <f>SUMIF(AE73:AE105,"&lt;&gt;NOR",G73:G105)</f>
        <v>0</v>
      </c>
      <c r="H72" s="40"/>
      <c r="I72" s="40" t="e">
        <f>SUM(I73:I105)</f>
        <v>#REF!</v>
      </c>
      <c r="J72" s="40"/>
      <c r="K72" s="40" t="e">
        <f>SUM(K73:K105)</f>
        <v>#REF!</v>
      </c>
      <c r="L72" s="40"/>
      <c r="M72" s="40" t="e">
        <f>SUM(M73:M105)</f>
        <v>#REF!</v>
      </c>
      <c r="N72" s="39"/>
      <c r="O72" s="39" t="e">
        <f>SUM(O73:O105)</f>
        <v>#REF!</v>
      </c>
      <c r="P72" s="39"/>
      <c r="Q72" s="39" t="e">
        <f>SUM(Q73:Q105)</f>
        <v>#REF!</v>
      </c>
      <c r="R72" s="39"/>
      <c r="S72" s="39"/>
      <c r="T72" s="41"/>
      <c r="U72" s="39" t="e">
        <f>SUM(U73:U105)</f>
        <v>#REF!</v>
      </c>
      <c r="AE72" s="29" t="s">
        <v>98</v>
      </c>
    </row>
    <row r="73" spans="1:60" outlineLevel="1">
      <c r="A73" s="249">
        <v>60</v>
      </c>
      <c r="B73" s="250" t="s">
        <v>568</v>
      </c>
      <c r="C73" s="251" t="s">
        <v>569</v>
      </c>
      <c r="D73" s="252" t="s">
        <v>530</v>
      </c>
      <c r="E73" s="253">
        <v>1</v>
      </c>
      <c r="F73" s="320">
        <v>0</v>
      </c>
      <c r="G73" s="254">
        <f t="shared" ref="G73:G105" si="3">ROUND(E73*F73,2)</f>
        <v>0</v>
      </c>
      <c r="H73" s="35">
        <v>0</v>
      </c>
      <c r="I73" s="35" t="e">
        <f>ROUND(#REF!*H73,2)</f>
        <v>#REF!</v>
      </c>
      <c r="J73" s="35">
        <v>200</v>
      </c>
      <c r="K73" s="35" t="e">
        <f>ROUND(#REF!*J73,2)</f>
        <v>#REF!</v>
      </c>
      <c r="L73" s="35">
        <v>0</v>
      </c>
      <c r="M73" s="35" t="e">
        <f>#REF!*(1+L73/100)</f>
        <v>#REF!</v>
      </c>
      <c r="N73" s="34">
        <v>0</v>
      </c>
      <c r="O73" s="34" t="e">
        <f>ROUND(#REF!*N73,5)</f>
        <v>#REF!</v>
      </c>
      <c r="P73" s="34">
        <v>3.4200000000000001E-2</v>
      </c>
      <c r="Q73" s="34" t="e">
        <f>ROUND(#REF!*P73,5)</f>
        <v>#REF!</v>
      </c>
      <c r="R73" s="34"/>
      <c r="S73" s="34"/>
      <c r="T73" s="36">
        <v>0.46500000000000002</v>
      </c>
      <c r="U73" s="34" t="e">
        <f>ROUND(#REF!*T73,2)</f>
        <v>#REF!</v>
      </c>
      <c r="V73" s="37"/>
      <c r="W73" s="37"/>
      <c r="X73" s="37"/>
      <c r="Y73" s="37"/>
      <c r="Z73" s="37"/>
      <c r="AA73" s="37"/>
      <c r="AB73" s="37"/>
      <c r="AC73" s="37"/>
      <c r="AD73" s="37"/>
      <c r="AE73" s="37" t="s">
        <v>102</v>
      </c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</row>
    <row r="74" spans="1:60" outlineLevel="1">
      <c r="A74" s="249">
        <v>61</v>
      </c>
      <c r="B74" s="250" t="s">
        <v>570</v>
      </c>
      <c r="C74" s="251" t="s">
        <v>571</v>
      </c>
      <c r="D74" s="252" t="s">
        <v>530</v>
      </c>
      <c r="E74" s="253">
        <v>1</v>
      </c>
      <c r="F74" s="320">
        <v>0</v>
      </c>
      <c r="G74" s="254">
        <f t="shared" si="3"/>
        <v>0</v>
      </c>
      <c r="H74" s="35">
        <v>0</v>
      </c>
      <c r="I74" s="35" t="e">
        <f>ROUND(#REF!*H74,2)</f>
        <v>#REF!</v>
      </c>
      <c r="J74" s="35">
        <v>164.5</v>
      </c>
      <c r="K74" s="35" t="e">
        <f>ROUND(#REF!*J74,2)</f>
        <v>#REF!</v>
      </c>
      <c r="L74" s="35">
        <v>0</v>
      </c>
      <c r="M74" s="35" t="e">
        <f>#REF!*(1+L74/100)</f>
        <v>#REF!</v>
      </c>
      <c r="N74" s="34">
        <v>0</v>
      </c>
      <c r="O74" s="34" t="e">
        <f>ROUND(#REF!*N74,5)</f>
        <v>#REF!</v>
      </c>
      <c r="P74" s="34">
        <v>1.9460000000000002E-2</v>
      </c>
      <c r="Q74" s="34" t="e">
        <f>ROUND(#REF!*P74,5)</f>
        <v>#REF!</v>
      </c>
      <c r="R74" s="34"/>
      <c r="S74" s="34"/>
      <c r="T74" s="36">
        <v>0.38200000000000001</v>
      </c>
      <c r="U74" s="34" t="e">
        <f>ROUND(#REF!*T74,2)</f>
        <v>#REF!</v>
      </c>
      <c r="V74" s="37"/>
      <c r="W74" s="37"/>
      <c r="X74" s="37"/>
      <c r="Y74" s="37"/>
      <c r="Z74" s="37"/>
      <c r="AA74" s="37"/>
      <c r="AB74" s="37"/>
      <c r="AC74" s="37"/>
      <c r="AD74" s="37"/>
      <c r="AE74" s="37" t="s">
        <v>102</v>
      </c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</row>
    <row r="75" spans="1:60" outlineLevel="1">
      <c r="A75" s="249">
        <v>62</v>
      </c>
      <c r="B75" s="250" t="s">
        <v>844</v>
      </c>
      <c r="C75" s="251" t="s">
        <v>845</v>
      </c>
      <c r="D75" s="252" t="s">
        <v>101</v>
      </c>
      <c r="E75" s="253">
        <v>1</v>
      </c>
      <c r="F75" s="320">
        <v>0</v>
      </c>
      <c r="G75" s="254">
        <f t="shared" si="3"/>
        <v>0</v>
      </c>
      <c r="H75" s="35">
        <v>27.62</v>
      </c>
      <c r="I75" s="35" t="e">
        <f>ROUND(#REF!*H75,2)</f>
        <v>#REF!</v>
      </c>
      <c r="J75" s="35">
        <v>1313.38</v>
      </c>
      <c r="K75" s="35" t="e">
        <f>ROUND(#REF!*J75,2)</f>
        <v>#REF!</v>
      </c>
      <c r="L75" s="35">
        <v>0</v>
      </c>
      <c r="M75" s="35" t="e">
        <f>#REF!*(1+L75/100)</f>
        <v>#REF!</v>
      </c>
      <c r="N75" s="34">
        <v>9.5E-4</v>
      </c>
      <c r="O75" s="34" t="e">
        <f>ROUND(#REF!*N75,5)</f>
        <v>#REF!</v>
      </c>
      <c r="P75" s="34">
        <v>0.38472000000000001</v>
      </c>
      <c r="Q75" s="34" t="e">
        <f>ROUND(#REF!*P75,5)</f>
        <v>#REF!</v>
      </c>
      <c r="R75" s="34"/>
      <c r="S75" s="34"/>
      <c r="T75" s="36">
        <v>2.7669800000000002</v>
      </c>
      <c r="U75" s="34" t="e">
        <f>ROUND(#REF!*T75,2)</f>
        <v>#REF!</v>
      </c>
      <c r="V75" s="37"/>
      <c r="W75" s="37"/>
      <c r="X75" s="37"/>
      <c r="Y75" s="37"/>
      <c r="Z75" s="37"/>
      <c r="AA75" s="37"/>
      <c r="AB75" s="37"/>
      <c r="AC75" s="37"/>
      <c r="AD75" s="37"/>
      <c r="AE75" s="37" t="s">
        <v>846</v>
      </c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</row>
    <row r="76" spans="1:60" outlineLevel="1">
      <c r="A76" s="249">
        <v>63</v>
      </c>
      <c r="B76" s="250" t="s">
        <v>574</v>
      </c>
      <c r="C76" s="251" t="s">
        <v>575</v>
      </c>
      <c r="D76" s="252" t="s">
        <v>530</v>
      </c>
      <c r="E76" s="253">
        <v>2</v>
      </c>
      <c r="F76" s="320">
        <v>0</v>
      </c>
      <c r="G76" s="254">
        <f t="shared" si="3"/>
        <v>0</v>
      </c>
      <c r="H76" s="35">
        <v>0</v>
      </c>
      <c r="I76" s="35" t="e">
        <f>ROUND(#REF!*H76,2)</f>
        <v>#REF!</v>
      </c>
      <c r="J76" s="35">
        <v>95.5</v>
      </c>
      <c r="K76" s="35" t="e">
        <f>ROUND(#REF!*J76,2)</f>
        <v>#REF!</v>
      </c>
      <c r="L76" s="35">
        <v>0</v>
      </c>
      <c r="M76" s="35" t="e">
        <f>#REF!*(1+L76/100)</f>
        <v>#REF!</v>
      </c>
      <c r="N76" s="34">
        <v>0</v>
      </c>
      <c r="O76" s="34" t="e">
        <f>ROUND(#REF!*N76,5)</f>
        <v>#REF!</v>
      </c>
      <c r="P76" s="34">
        <v>8.5999999999999998E-4</v>
      </c>
      <c r="Q76" s="34" t="e">
        <f>ROUND(#REF!*P76,5)</f>
        <v>#REF!</v>
      </c>
      <c r="R76" s="34"/>
      <c r="S76" s="34"/>
      <c r="T76" s="36">
        <v>0.222</v>
      </c>
      <c r="U76" s="34" t="e">
        <f>ROUND(#REF!*T76,2)</f>
        <v>#REF!</v>
      </c>
      <c r="V76" s="37"/>
      <c r="W76" s="37"/>
      <c r="X76" s="37"/>
      <c r="Y76" s="37"/>
      <c r="Z76" s="37"/>
      <c r="AA76" s="37"/>
      <c r="AB76" s="37"/>
      <c r="AC76" s="37"/>
      <c r="AD76" s="37"/>
      <c r="AE76" s="37" t="s">
        <v>102</v>
      </c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</row>
    <row r="77" spans="1:60" outlineLevel="1">
      <c r="A77" s="249">
        <v>64</v>
      </c>
      <c r="B77" s="250" t="s">
        <v>576</v>
      </c>
      <c r="C77" s="251" t="s">
        <v>577</v>
      </c>
      <c r="D77" s="252" t="s">
        <v>530</v>
      </c>
      <c r="E77" s="253">
        <v>1</v>
      </c>
      <c r="F77" s="320">
        <v>0</v>
      </c>
      <c r="G77" s="254">
        <f t="shared" si="3"/>
        <v>0</v>
      </c>
      <c r="H77" s="35">
        <v>0</v>
      </c>
      <c r="I77" s="35" t="e">
        <f>ROUND(#REF!*H77,2)</f>
        <v>#REF!</v>
      </c>
      <c r="J77" s="35">
        <v>93.3</v>
      </c>
      <c r="K77" s="35" t="e">
        <f>ROUND(#REF!*J77,2)</f>
        <v>#REF!</v>
      </c>
      <c r="L77" s="35">
        <v>0</v>
      </c>
      <c r="M77" s="35" t="e">
        <f>#REF!*(1+L77/100)</f>
        <v>#REF!</v>
      </c>
      <c r="N77" s="34">
        <v>0</v>
      </c>
      <c r="O77" s="34" t="e">
        <f>ROUND(#REF!*N77,5)</f>
        <v>#REF!</v>
      </c>
      <c r="P77" s="34">
        <v>1.56E-3</v>
      </c>
      <c r="Q77" s="34" t="e">
        <f>ROUND(#REF!*P77,5)</f>
        <v>#REF!</v>
      </c>
      <c r="R77" s="34"/>
      <c r="S77" s="34"/>
      <c r="T77" s="36">
        <v>0.217</v>
      </c>
      <c r="U77" s="34" t="e">
        <f>ROUND(#REF!*T77,2)</f>
        <v>#REF!</v>
      </c>
      <c r="V77" s="37"/>
      <c r="W77" s="37"/>
      <c r="X77" s="37"/>
      <c r="Y77" s="37"/>
      <c r="Z77" s="37"/>
      <c r="AA77" s="37"/>
      <c r="AB77" s="37"/>
      <c r="AC77" s="37"/>
      <c r="AD77" s="37"/>
      <c r="AE77" s="37" t="s">
        <v>102</v>
      </c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</row>
    <row r="78" spans="1:60" outlineLevel="1">
      <c r="A78" s="249">
        <v>65</v>
      </c>
      <c r="B78" s="250" t="s">
        <v>578</v>
      </c>
      <c r="C78" s="251" t="s">
        <v>579</v>
      </c>
      <c r="D78" s="252" t="s">
        <v>530</v>
      </c>
      <c r="E78" s="253">
        <v>1</v>
      </c>
      <c r="F78" s="320">
        <v>0</v>
      </c>
      <c r="G78" s="254">
        <f t="shared" si="3"/>
        <v>0</v>
      </c>
      <c r="H78" s="35">
        <v>0</v>
      </c>
      <c r="I78" s="35" t="e">
        <f>ROUND(#REF!*H78,2)</f>
        <v>#REF!</v>
      </c>
      <c r="J78" s="35">
        <v>133.5</v>
      </c>
      <c r="K78" s="35" t="e">
        <f>ROUND(#REF!*J78,2)</f>
        <v>#REF!</v>
      </c>
      <c r="L78" s="35">
        <v>0</v>
      </c>
      <c r="M78" s="35" t="e">
        <f>#REF!*(1+L78/100)</f>
        <v>#REF!</v>
      </c>
      <c r="N78" s="34">
        <v>0</v>
      </c>
      <c r="O78" s="34" t="e">
        <f>ROUND(#REF!*N78,5)</f>
        <v>#REF!</v>
      </c>
      <c r="P78" s="34">
        <v>6.7000000000000004E-2</v>
      </c>
      <c r="Q78" s="34" t="e">
        <f>ROUND(#REF!*P78,5)</f>
        <v>#REF!</v>
      </c>
      <c r="R78" s="34"/>
      <c r="S78" s="34"/>
      <c r="T78" s="36">
        <v>0.31</v>
      </c>
      <c r="U78" s="34" t="e">
        <f>ROUND(#REF!*T78,2)</f>
        <v>#REF!</v>
      </c>
      <c r="V78" s="37"/>
      <c r="W78" s="37"/>
      <c r="X78" s="37"/>
      <c r="Y78" s="37"/>
      <c r="Z78" s="37"/>
      <c r="AA78" s="37"/>
      <c r="AB78" s="37"/>
      <c r="AC78" s="37"/>
      <c r="AD78" s="37"/>
      <c r="AE78" s="37" t="s">
        <v>102</v>
      </c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</row>
    <row r="79" spans="1:60" outlineLevel="1">
      <c r="A79" s="249">
        <v>66</v>
      </c>
      <c r="B79" s="250" t="s">
        <v>580</v>
      </c>
      <c r="C79" s="251" t="s">
        <v>581</v>
      </c>
      <c r="D79" s="252" t="s">
        <v>530</v>
      </c>
      <c r="E79" s="253">
        <v>1</v>
      </c>
      <c r="F79" s="320">
        <v>0</v>
      </c>
      <c r="G79" s="254">
        <f t="shared" si="3"/>
        <v>0</v>
      </c>
      <c r="H79" s="35">
        <v>0</v>
      </c>
      <c r="I79" s="35" t="e">
        <f>ROUND(#REF!*H79,2)</f>
        <v>#REF!</v>
      </c>
      <c r="J79" s="35">
        <v>360</v>
      </c>
      <c r="K79" s="35" t="e">
        <f>ROUND(#REF!*J79,2)</f>
        <v>#REF!</v>
      </c>
      <c r="L79" s="35">
        <v>0</v>
      </c>
      <c r="M79" s="35" t="e">
        <f>#REF!*(1+L79/100)</f>
        <v>#REF!</v>
      </c>
      <c r="N79" s="34">
        <v>0</v>
      </c>
      <c r="O79" s="34" t="e">
        <f>ROUND(#REF!*N79,5)</f>
        <v>#REF!</v>
      </c>
      <c r="P79" s="34">
        <v>0.155</v>
      </c>
      <c r="Q79" s="34" t="e">
        <f>ROUND(#REF!*P79,5)</f>
        <v>#REF!</v>
      </c>
      <c r="R79" s="34"/>
      <c r="S79" s="34"/>
      <c r="T79" s="36">
        <v>0.83699999999999997</v>
      </c>
      <c r="U79" s="34" t="e">
        <f>ROUND(#REF!*T79,2)</f>
        <v>#REF!</v>
      </c>
      <c r="V79" s="37"/>
      <c r="W79" s="37"/>
      <c r="X79" s="37"/>
      <c r="Y79" s="37"/>
      <c r="Z79" s="37"/>
      <c r="AA79" s="37"/>
      <c r="AB79" s="37"/>
      <c r="AC79" s="37"/>
      <c r="AD79" s="37"/>
      <c r="AE79" s="37" t="s">
        <v>102</v>
      </c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</row>
    <row r="80" spans="1:60" outlineLevel="1">
      <c r="A80" s="249">
        <v>67</v>
      </c>
      <c r="B80" s="250" t="s">
        <v>582</v>
      </c>
      <c r="C80" s="251" t="s">
        <v>583</v>
      </c>
      <c r="D80" s="252" t="s">
        <v>530</v>
      </c>
      <c r="E80" s="253">
        <v>2</v>
      </c>
      <c r="F80" s="320">
        <v>0</v>
      </c>
      <c r="G80" s="254">
        <f t="shared" si="3"/>
        <v>0</v>
      </c>
      <c r="H80" s="35">
        <v>0</v>
      </c>
      <c r="I80" s="35" t="e">
        <f>ROUND(#REF!*H80,2)</f>
        <v>#REF!</v>
      </c>
      <c r="J80" s="35">
        <v>307</v>
      </c>
      <c r="K80" s="35" t="e">
        <f>ROUND(#REF!*J80,2)</f>
        <v>#REF!</v>
      </c>
      <c r="L80" s="35">
        <v>0</v>
      </c>
      <c r="M80" s="35" t="e">
        <f>#REF!*(1+L80/100)</f>
        <v>#REF!</v>
      </c>
      <c r="N80" s="34">
        <v>0</v>
      </c>
      <c r="O80" s="34" t="e">
        <f>ROUND(#REF!*N80,5)</f>
        <v>#REF!</v>
      </c>
      <c r="P80" s="34">
        <v>4.3499999999999997E-2</v>
      </c>
      <c r="Q80" s="34" t="e">
        <f>ROUND(#REF!*P80,5)</f>
        <v>#REF!</v>
      </c>
      <c r="R80" s="34"/>
      <c r="S80" s="34"/>
      <c r="T80" s="36">
        <v>0.71299999999999997</v>
      </c>
      <c r="U80" s="34" t="e">
        <f>ROUND(#REF!*T80,2)</f>
        <v>#REF!</v>
      </c>
      <c r="V80" s="37"/>
      <c r="W80" s="37"/>
      <c r="X80" s="37"/>
      <c r="Y80" s="37"/>
      <c r="Z80" s="37"/>
      <c r="AA80" s="37"/>
      <c r="AB80" s="37"/>
      <c r="AC80" s="37"/>
      <c r="AD80" s="37"/>
      <c r="AE80" s="37" t="s">
        <v>102</v>
      </c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</row>
    <row r="81" spans="1:60" outlineLevel="1">
      <c r="A81" s="249">
        <v>68</v>
      </c>
      <c r="B81" s="250" t="s">
        <v>584</v>
      </c>
      <c r="C81" s="251" t="s">
        <v>585</v>
      </c>
      <c r="D81" s="252" t="s">
        <v>107</v>
      </c>
      <c r="E81" s="253">
        <v>0.75</v>
      </c>
      <c r="F81" s="320">
        <v>0</v>
      </c>
      <c r="G81" s="254">
        <f t="shared" si="3"/>
        <v>0</v>
      </c>
      <c r="H81" s="35">
        <v>0</v>
      </c>
      <c r="I81" s="35" t="e">
        <f>ROUND(#REF!*H81,2)</f>
        <v>#REF!</v>
      </c>
      <c r="J81" s="35">
        <v>1762</v>
      </c>
      <c r="K81" s="35" t="e">
        <f>ROUND(#REF!*J81,2)</f>
        <v>#REF!</v>
      </c>
      <c r="L81" s="35">
        <v>0</v>
      </c>
      <c r="M81" s="35" t="e">
        <f>#REF!*(1+L81/100)</f>
        <v>#REF!</v>
      </c>
      <c r="N81" s="34">
        <v>0</v>
      </c>
      <c r="O81" s="34" t="e">
        <f>ROUND(#REF!*N81,5)</f>
        <v>#REF!</v>
      </c>
      <c r="P81" s="34">
        <v>0</v>
      </c>
      <c r="Q81" s="34" t="e">
        <f>ROUND(#REF!*P81,5)</f>
        <v>#REF!</v>
      </c>
      <c r="R81" s="34"/>
      <c r="S81" s="34"/>
      <c r="T81" s="36">
        <v>3.169</v>
      </c>
      <c r="U81" s="34" t="e">
        <f>ROUND(#REF!*T81,2)</f>
        <v>#REF!</v>
      </c>
      <c r="V81" s="37"/>
      <c r="W81" s="37"/>
      <c r="X81" s="37"/>
      <c r="Y81" s="37"/>
      <c r="Z81" s="37"/>
      <c r="AA81" s="37"/>
      <c r="AB81" s="37"/>
      <c r="AC81" s="37"/>
      <c r="AD81" s="37"/>
      <c r="AE81" s="37" t="s">
        <v>102</v>
      </c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</row>
    <row r="82" spans="1:60" ht="20" outlineLevel="1">
      <c r="A82" s="249">
        <v>69</v>
      </c>
      <c r="B82" s="250" t="s">
        <v>586</v>
      </c>
      <c r="C82" s="251" t="s">
        <v>587</v>
      </c>
      <c r="D82" s="252" t="s">
        <v>530</v>
      </c>
      <c r="E82" s="253">
        <v>1</v>
      </c>
      <c r="F82" s="320">
        <v>0</v>
      </c>
      <c r="G82" s="254">
        <f t="shared" si="3"/>
        <v>0</v>
      </c>
      <c r="H82" s="35">
        <v>4972.08</v>
      </c>
      <c r="I82" s="35" t="e">
        <f>ROUND(#REF!*H82,2)</f>
        <v>#REF!</v>
      </c>
      <c r="J82" s="35">
        <v>572.92000000000007</v>
      </c>
      <c r="K82" s="35" t="e">
        <f>ROUND(#REF!*J82,2)</f>
        <v>#REF!</v>
      </c>
      <c r="L82" s="35">
        <v>0</v>
      </c>
      <c r="M82" s="35" t="e">
        <f>#REF!*(1+L82/100)</f>
        <v>#REF!</v>
      </c>
      <c r="N82" s="34">
        <v>1.772E-2</v>
      </c>
      <c r="O82" s="34" t="e">
        <f>ROUND(#REF!*N82,5)</f>
        <v>#REF!</v>
      </c>
      <c r="P82" s="34">
        <v>0</v>
      </c>
      <c r="Q82" s="34" t="e">
        <f>ROUND(#REF!*P82,5)</f>
        <v>#REF!</v>
      </c>
      <c r="R82" s="34"/>
      <c r="S82" s="34"/>
      <c r="T82" s="36">
        <v>0.97299999999999998</v>
      </c>
      <c r="U82" s="34" t="e">
        <f>ROUND(#REF!*T82,2)</f>
        <v>#REF!</v>
      </c>
      <c r="V82" s="37"/>
      <c r="W82" s="37"/>
      <c r="X82" s="37"/>
      <c r="Y82" s="37"/>
      <c r="Z82" s="37"/>
      <c r="AA82" s="37"/>
      <c r="AB82" s="37"/>
      <c r="AC82" s="37"/>
      <c r="AD82" s="37"/>
      <c r="AE82" s="37" t="s">
        <v>102</v>
      </c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</row>
    <row r="83" spans="1:60" outlineLevel="1">
      <c r="A83" s="249">
        <v>70</v>
      </c>
      <c r="B83" s="250" t="s">
        <v>588</v>
      </c>
      <c r="C83" s="251" t="s">
        <v>589</v>
      </c>
      <c r="D83" s="252" t="s">
        <v>530</v>
      </c>
      <c r="E83" s="253">
        <v>1</v>
      </c>
      <c r="F83" s="320">
        <v>0</v>
      </c>
      <c r="G83" s="254">
        <f t="shared" si="3"/>
        <v>0</v>
      </c>
      <c r="H83" s="35">
        <v>205.89</v>
      </c>
      <c r="I83" s="35" t="e">
        <f>ROUND(#REF!*H83,2)</f>
        <v>#REF!</v>
      </c>
      <c r="J83" s="35">
        <v>660.11</v>
      </c>
      <c r="K83" s="35" t="e">
        <f>ROUND(#REF!*J83,2)</f>
        <v>#REF!</v>
      </c>
      <c r="L83" s="35">
        <v>0</v>
      </c>
      <c r="M83" s="35" t="e">
        <f>#REF!*(1+L83/100)</f>
        <v>#REF!</v>
      </c>
      <c r="N83" s="34">
        <v>8.8999999999999995E-4</v>
      </c>
      <c r="O83" s="34" t="e">
        <f>ROUND(#REF!*N83,5)</f>
        <v>#REF!</v>
      </c>
      <c r="P83" s="34">
        <v>0</v>
      </c>
      <c r="Q83" s="34" t="e">
        <f>ROUND(#REF!*P83,5)</f>
        <v>#REF!</v>
      </c>
      <c r="R83" s="34"/>
      <c r="S83" s="34"/>
      <c r="T83" s="36">
        <v>1.1200000000000001</v>
      </c>
      <c r="U83" s="34" t="e">
        <f>ROUND(#REF!*T83,2)</f>
        <v>#REF!</v>
      </c>
      <c r="V83" s="37"/>
      <c r="W83" s="37"/>
      <c r="X83" s="37"/>
      <c r="Y83" s="37"/>
      <c r="Z83" s="37"/>
      <c r="AA83" s="37"/>
      <c r="AB83" s="37"/>
      <c r="AC83" s="37"/>
      <c r="AD83" s="37"/>
      <c r="AE83" s="37" t="s">
        <v>102</v>
      </c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</row>
    <row r="84" spans="1:60" outlineLevel="1">
      <c r="A84" s="249">
        <v>71</v>
      </c>
      <c r="B84" s="250" t="s">
        <v>590</v>
      </c>
      <c r="C84" s="251" t="s">
        <v>591</v>
      </c>
      <c r="D84" s="252" t="s">
        <v>530</v>
      </c>
      <c r="E84" s="253">
        <v>1</v>
      </c>
      <c r="F84" s="320">
        <v>0</v>
      </c>
      <c r="G84" s="254">
        <f t="shared" si="3"/>
        <v>0</v>
      </c>
      <c r="H84" s="35">
        <v>9141.24</v>
      </c>
      <c r="I84" s="35" t="e">
        <f>ROUND(#REF!*H84,2)</f>
        <v>#REF!</v>
      </c>
      <c r="J84" s="35">
        <v>1118.7600000000002</v>
      </c>
      <c r="K84" s="35" t="e">
        <f>ROUND(#REF!*J84,2)</f>
        <v>#REF!</v>
      </c>
      <c r="L84" s="35">
        <v>0</v>
      </c>
      <c r="M84" s="35" t="e">
        <f>#REF!*(1+L84/100)</f>
        <v>#REF!</v>
      </c>
      <c r="N84" s="34">
        <v>1.2970000000000001E-2</v>
      </c>
      <c r="O84" s="34" t="e">
        <f>ROUND(#REF!*N84,5)</f>
        <v>#REF!</v>
      </c>
      <c r="P84" s="34">
        <v>0</v>
      </c>
      <c r="Q84" s="34" t="e">
        <f>ROUND(#REF!*P84,5)</f>
        <v>#REF!</v>
      </c>
      <c r="R84" s="34"/>
      <c r="S84" s="34"/>
      <c r="T84" s="36">
        <v>1.9</v>
      </c>
      <c r="U84" s="34" t="e">
        <f>ROUND(#REF!*T84,2)</f>
        <v>#REF!</v>
      </c>
      <c r="V84" s="37"/>
      <c r="W84" s="37"/>
      <c r="X84" s="37"/>
      <c r="Y84" s="37"/>
      <c r="Z84" s="37"/>
      <c r="AA84" s="37"/>
      <c r="AB84" s="37"/>
      <c r="AC84" s="37"/>
      <c r="AD84" s="37"/>
      <c r="AE84" s="37" t="s">
        <v>102</v>
      </c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</row>
    <row r="85" spans="1:60" outlineLevel="1">
      <c r="A85" s="249">
        <v>72</v>
      </c>
      <c r="B85" s="250" t="s">
        <v>592</v>
      </c>
      <c r="C85" s="251" t="s">
        <v>593</v>
      </c>
      <c r="D85" s="252" t="s">
        <v>530</v>
      </c>
      <c r="E85" s="253">
        <v>1</v>
      </c>
      <c r="F85" s="320">
        <v>0</v>
      </c>
      <c r="G85" s="254">
        <f t="shared" si="3"/>
        <v>0</v>
      </c>
      <c r="H85" s="35">
        <v>0</v>
      </c>
      <c r="I85" s="35" t="e">
        <f>ROUND(#REF!*H85,2)</f>
        <v>#REF!</v>
      </c>
      <c r="J85" s="35">
        <v>1119</v>
      </c>
      <c r="K85" s="35" t="e">
        <f>ROUND(#REF!*J85,2)</f>
        <v>#REF!</v>
      </c>
      <c r="L85" s="35">
        <v>0</v>
      </c>
      <c r="M85" s="35" t="e">
        <f>#REF!*(1+L85/100)</f>
        <v>#REF!</v>
      </c>
      <c r="N85" s="34">
        <v>0</v>
      </c>
      <c r="O85" s="34" t="e">
        <f>ROUND(#REF!*N85,5)</f>
        <v>#REF!</v>
      </c>
      <c r="P85" s="34">
        <v>0</v>
      </c>
      <c r="Q85" s="34" t="e">
        <f>ROUND(#REF!*P85,5)</f>
        <v>#REF!</v>
      </c>
      <c r="R85" s="34"/>
      <c r="S85" s="34"/>
      <c r="T85" s="36">
        <v>1.9</v>
      </c>
      <c r="U85" s="34" t="e">
        <f>ROUND(#REF!*T85,2)</f>
        <v>#REF!</v>
      </c>
      <c r="V85" s="37"/>
      <c r="W85" s="37"/>
      <c r="X85" s="37"/>
      <c r="Y85" s="37"/>
      <c r="Z85" s="37"/>
      <c r="AA85" s="37"/>
      <c r="AB85" s="37"/>
      <c r="AC85" s="37"/>
      <c r="AD85" s="37"/>
      <c r="AE85" s="37" t="s">
        <v>102</v>
      </c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</row>
    <row r="86" spans="1:60" outlineLevel="1">
      <c r="A86" s="249">
        <v>73</v>
      </c>
      <c r="B86" s="250" t="s">
        <v>594</v>
      </c>
      <c r="C86" s="251" t="s">
        <v>595</v>
      </c>
      <c r="D86" s="252" t="s">
        <v>101</v>
      </c>
      <c r="E86" s="253">
        <v>1</v>
      </c>
      <c r="F86" s="320">
        <v>0</v>
      </c>
      <c r="G86" s="254">
        <f t="shared" si="3"/>
        <v>0</v>
      </c>
      <c r="H86" s="35">
        <v>2295</v>
      </c>
      <c r="I86" s="35" t="e">
        <f>ROUND(#REF!*H86,2)</f>
        <v>#REF!</v>
      </c>
      <c r="J86" s="35">
        <v>0</v>
      </c>
      <c r="K86" s="35" t="e">
        <f>ROUND(#REF!*J86,2)</f>
        <v>#REF!</v>
      </c>
      <c r="L86" s="35">
        <v>0</v>
      </c>
      <c r="M86" s="35" t="e">
        <f>#REF!*(1+L86/100)</f>
        <v>#REF!</v>
      </c>
      <c r="N86" s="34">
        <v>3.2000000000000003E-4</v>
      </c>
      <c r="O86" s="34" t="e">
        <f>ROUND(#REF!*N86,5)</f>
        <v>#REF!</v>
      </c>
      <c r="P86" s="34">
        <v>0</v>
      </c>
      <c r="Q86" s="34" t="e">
        <f>ROUND(#REF!*P86,5)</f>
        <v>#REF!</v>
      </c>
      <c r="R86" s="34"/>
      <c r="S86" s="34"/>
      <c r="T86" s="36">
        <v>0</v>
      </c>
      <c r="U86" s="34" t="e">
        <f>ROUND(#REF!*T86,2)</f>
        <v>#REF!</v>
      </c>
      <c r="V86" s="37"/>
      <c r="W86" s="37"/>
      <c r="X86" s="37"/>
      <c r="Y86" s="37"/>
      <c r="Z86" s="37"/>
      <c r="AA86" s="37"/>
      <c r="AB86" s="37"/>
      <c r="AC86" s="37"/>
      <c r="AD86" s="37"/>
      <c r="AE86" s="37" t="s">
        <v>113</v>
      </c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</row>
    <row r="87" spans="1:60" ht="20" outlineLevel="1">
      <c r="A87" s="249">
        <v>74</v>
      </c>
      <c r="B87" s="250" t="s">
        <v>596</v>
      </c>
      <c r="C87" s="251" t="s">
        <v>597</v>
      </c>
      <c r="D87" s="252" t="s">
        <v>402</v>
      </c>
      <c r="E87" s="253">
        <v>1</v>
      </c>
      <c r="F87" s="320">
        <v>0</v>
      </c>
      <c r="G87" s="254">
        <f t="shared" si="3"/>
        <v>0</v>
      </c>
      <c r="H87" s="35">
        <v>0</v>
      </c>
      <c r="I87" s="35" t="e">
        <f>ROUND(#REF!*H87,2)</f>
        <v>#REF!</v>
      </c>
      <c r="J87" s="35">
        <v>186</v>
      </c>
      <c r="K87" s="35" t="e">
        <f>ROUND(#REF!*J87,2)</f>
        <v>#REF!</v>
      </c>
      <c r="L87" s="35">
        <v>0</v>
      </c>
      <c r="M87" s="35" t="e">
        <f>#REF!*(1+L87/100)</f>
        <v>#REF!</v>
      </c>
      <c r="N87" s="34">
        <v>0</v>
      </c>
      <c r="O87" s="34" t="e">
        <f>ROUND(#REF!*N87,5)</f>
        <v>#REF!</v>
      </c>
      <c r="P87" s="34">
        <v>0</v>
      </c>
      <c r="Q87" s="34" t="e">
        <f>ROUND(#REF!*P87,5)</f>
        <v>#REF!</v>
      </c>
      <c r="R87" s="34"/>
      <c r="S87" s="34"/>
      <c r="T87" s="36">
        <v>0</v>
      </c>
      <c r="U87" s="34" t="e">
        <f>ROUND(#REF!*T87,2)</f>
        <v>#REF!</v>
      </c>
      <c r="V87" s="37"/>
      <c r="W87" s="37"/>
      <c r="X87" s="37"/>
      <c r="Y87" s="37"/>
      <c r="Z87" s="37"/>
      <c r="AA87" s="37"/>
      <c r="AB87" s="37"/>
      <c r="AC87" s="37"/>
      <c r="AD87" s="37"/>
      <c r="AE87" s="37" t="s">
        <v>102</v>
      </c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</row>
    <row r="88" spans="1:60" outlineLevel="1">
      <c r="A88" s="249">
        <v>75</v>
      </c>
      <c r="B88" s="250" t="s">
        <v>598</v>
      </c>
      <c r="C88" s="251" t="s">
        <v>599</v>
      </c>
      <c r="D88" s="252" t="s">
        <v>530</v>
      </c>
      <c r="E88" s="253">
        <v>1</v>
      </c>
      <c r="F88" s="320">
        <v>0</v>
      </c>
      <c r="G88" s="254">
        <f t="shared" si="3"/>
        <v>0</v>
      </c>
      <c r="H88" s="35">
        <v>2019.89</v>
      </c>
      <c r="I88" s="35" t="e">
        <f>ROUND(#REF!*H88,2)</f>
        <v>#REF!</v>
      </c>
      <c r="J88" s="35">
        <v>700.1099999999999</v>
      </c>
      <c r="K88" s="35" t="e">
        <f>ROUND(#REF!*J88,2)</f>
        <v>#REF!</v>
      </c>
      <c r="L88" s="35">
        <v>0</v>
      </c>
      <c r="M88" s="35" t="e">
        <f>#REF!*(1+L88/100)</f>
        <v>#REF!</v>
      </c>
      <c r="N88" s="34">
        <v>1.7010000000000001E-2</v>
      </c>
      <c r="O88" s="34" t="e">
        <f>ROUND(#REF!*N88,5)</f>
        <v>#REF!</v>
      </c>
      <c r="P88" s="34">
        <v>0</v>
      </c>
      <c r="Q88" s="34" t="e">
        <f>ROUND(#REF!*P88,5)</f>
        <v>#REF!</v>
      </c>
      <c r="R88" s="34"/>
      <c r="S88" s="34"/>
      <c r="T88" s="36">
        <v>1.1890000000000001</v>
      </c>
      <c r="U88" s="34" t="e">
        <f>ROUND(#REF!*T88,2)</f>
        <v>#REF!</v>
      </c>
      <c r="V88" s="37"/>
      <c r="W88" s="37"/>
      <c r="X88" s="37"/>
      <c r="Y88" s="37"/>
      <c r="Z88" s="37"/>
      <c r="AA88" s="37"/>
      <c r="AB88" s="37"/>
      <c r="AC88" s="37"/>
      <c r="AD88" s="37"/>
      <c r="AE88" s="37" t="s">
        <v>102</v>
      </c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</row>
    <row r="89" spans="1:60" outlineLevel="1">
      <c r="A89" s="249">
        <v>76</v>
      </c>
      <c r="B89" s="250" t="s">
        <v>602</v>
      </c>
      <c r="C89" s="251" t="s">
        <v>603</v>
      </c>
      <c r="D89" s="252" t="s">
        <v>530</v>
      </c>
      <c r="E89" s="253">
        <v>1</v>
      </c>
      <c r="F89" s="320">
        <v>0</v>
      </c>
      <c r="G89" s="254">
        <f t="shared" si="3"/>
        <v>0</v>
      </c>
      <c r="H89" s="35">
        <v>146.44</v>
      </c>
      <c r="I89" s="35" t="e">
        <f>ROUND(#REF!*H89,2)</f>
        <v>#REF!</v>
      </c>
      <c r="J89" s="35">
        <v>820.56</v>
      </c>
      <c r="K89" s="35" t="e">
        <f>ROUND(#REF!*J89,2)</f>
        <v>#REF!</v>
      </c>
      <c r="L89" s="35">
        <v>0</v>
      </c>
      <c r="M89" s="35" t="e">
        <f>#REF!*(1+L89/100)</f>
        <v>#REF!</v>
      </c>
      <c r="N89" s="34">
        <v>1.41E-3</v>
      </c>
      <c r="O89" s="34" t="e">
        <f>ROUND(#REF!*N89,5)</f>
        <v>#REF!</v>
      </c>
      <c r="P89" s="34">
        <v>0</v>
      </c>
      <c r="Q89" s="34" t="e">
        <f>ROUND(#REF!*P89,5)</f>
        <v>#REF!</v>
      </c>
      <c r="R89" s="34"/>
      <c r="S89" s="34"/>
      <c r="T89" s="36">
        <v>1.575</v>
      </c>
      <c r="U89" s="34" t="e">
        <f>ROUND(#REF!*T89,2)</f>
        <v>#REF!</v>
      </c>
      <c r="V89" s="37"/>
      <c r="W89" s="37"/>
      <c r="X89" s="37"/>
      <c r="Y89" s="37"/>
      <c r="Z89" s="37"/>
      <c r="AA89" s="37"/>
      <c r="AB89" s="37"/>
      <c r="AC89" s="37"/>
      <c r="AD89" s="37"/>
      <c r="AE89" s="37" t="s">
        <v>102</v>
      </c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</row>
    <row r="90" spans="1:60" ht="20" outlineLevel="1">
      <c r="A90" s="249">
        <v>77</v>
      </c>
      <c r="B90" s="250" t="s">
        <v>604</v>
      </c>
      <c r="C90" s="251" t="s">
        <v>605</v>
      </c>
      <c r="D90" s="252" t="s">
        <v>101</v>
      </c>
      <c r="E90" s="253">
        <v>1</v>
      </c>
      <c r="F90" s="320">
        <v>0</v>
      </c>
      <c r="G90" s="254">
        <f t="shared" si="3"/>
        <v>0</v>
      </c>
      <c r="H90" s="35">
        <v>2340.98</v>
      </c>
      <c r="I90" s="35" t="e">
        <f>ROUND(#REF!*H90,2)</f>
        <v>#REF!</v>
      </c>
      <c r="J90" s="35">
        <v>264.02</v>
      </c>
      <c r="K90" s="35" t="e">
        <f>ROUND(#REF!*J90,2)</f>
        <v>#REF!</v>
      </c>
      <c r="L90" s="35">
        <v>0</v>
      </c>
      <c r="M90" s="35" t="e">
        <f>#REF!*(1+L90/100)</f>
        <v>#REF!</v>
      </c>
      <c r="N90" s="34">
        <v>8.4999999999999995E-4</v>
      </c>
      <c r="O90" s="34" t="e">
        <f>ROUND(#REF!*N90,5)</f>
        <v>#REF!</v>
      </c>
      <c r="P90" s="34">
        <v>0</v>
      </c>
      <c r="Q90" s="34" t="e">
        <f>ROUND(#REF!*P90,5)</f>
        <v>#REF!</v>
      </c>
      <c r="R90" s="34"/>
      <c r="S90" s="34"/>
      <c r="T90" s="36">
        <v>0.48499999999999999</v>
      </c>
      <c r="U90" s="34" t="e">
        <f>ROUND(#REF!*T90,2)</f>
        <v>#REF!</v>
      </c>
      <c r="V90" s="37"/>
      <c r="W90" s="37"/>
      <c r="X90" s="37"/>
      <c r="Y90" s="37"/>
      <c r="Z90" s="37"/>
      <c r="AA90" s="37"/>
      <c r="AB90" s="37"/>
      <c r="AC90" s="37"/>
      <c r="AD90" s="37"/>
      <c r="AE90" s="37" t="s">
        <v>102</v>
      </c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</row>
    <row r="91" spans="1:60" outlineLevel="1">
      <c r="A91" s="249">
        <v>78</v>
      </c>
      <c r="B91" s="250" t="s">
        <v>606</v>
      </c>
      <c r="C91" s="251" t="s">
        <v>607</v>
      </c>
      <c r="D91" s="252" t="s">
        <v>101</v>
      </c>
      <c r="E91" s="253">
        <v>3</v>
      </c>
      <c r="F91" s="320">
        <v>0</v>
      </c>
      <c r="G91" s="254">
        <f t="shared" si="3"/>
        <v>0</v>
      </c>
      <c r="H91" s="35">
        <v>8.82</v>
      </c>
      <c r="I91" s="35" t="e">
        <f>ROUND(#REF!*H91,2)</f>
        <v>#REF!</v>
      </c>
      <c r="J91" s="35">
        <v>242.68</v>
      </c>
      <c r="K91" s="35" t="e">
        <f>ROUND(#REF!*J91,2)</f>
        <v>#REF!</v>
      </c>
      <c r="L91" s="35">
        <v>0</v>
      </c>
      <c r="M91" s="35" t="e">
        <f>#REF!*(1+L91/100)</f>
        <v>#REF!</v>
      </c>
      <c r="N91" s="34">
        <v>4.0000000000000003E-5</v>
      </c>
      <c r="O91" s="34" t="e">
        <f>ROUND(#REF!*N91,5)</f>
        <v>#REF!</v>
      </c>
      <c r="P91" s="34">
        <v>0</v>
      </c>
      <c r="Q91" s="34" t="e">
        <f>ROUND(#REF!*P91,5)</f>
        <v>#REF!</v>
      </c>
      <c r="R91" s="34"/>
      <c r="S91" s="34"/>
      <c r="T91" s="36">
        <v>0.44500000000000001</v>
      </c>
      <c r="U91" s="34" t="e">
        <f>ROUND(#REF!*T91,2)</f>
        <v>#REF!</v>
      </c>
      <c r="V91" s="37"/>
      <c r="W91" s="37"/>
      <c r="X91" s="37"/>
      <c r="Y91" s="37"/>
      <c r="Z91" s="37"/>
      <c r="AA91" s="37"/>
      <c r="AB91" s="37"/>
      <c r="AC91" s="37"/>
      <c r="AD91" s="37"/>
      <c r="AE91" s="37" t="s">
        <v>102</v>
      </c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</row>
    <row r="92" spans="1:60" outlineLevel="1">
      <c r="A92" s="249">
        <v>79</v>
      </c>
      <c r="B92" s="250" t="s">
        <v>608</v>
      </c>
      <c r="C92" s="251" t="s">
        <v>609</v>
      </c>
      <c r="D92" s="252" t="s">
        <v>101</v>
      </c>
      <c r="E92" s="253">
        <v>1</v>
      </c>
      <c r="F92" s="320">
        <v>0</v>
      </c>
      <c r="G92" s="254">
        <f t="shared" si="3"/>
        <v>0</v>
      </c>
      <c r="H92" s="35">
        <v>290.10000000000002</v>
      </c>
      <c r="I92" s="35" t="e">
        <f>ROUND(#REF!*H92,2)</f>
        <v>#REF!</v>
      </c>
      <c r="J92" s="35">
        <v>133.89999999999998</v>
      </c>
      <c r="K92" s="35" t="e">
        <f>ROUND(#REF!*J92,2)</f>
        <v>#REF!</v>
      </c>
      <c r="L92" s="35">
        <v>0</v>
      </c>
      <c r="M92" s="35" t="e">
        <f>#REF!*(1+L92/100)</f>
        <v>#REF!</v>
      </c>
      <c r="N92" s="34">
        <v>2.0000000000000001E-4</v>
      </c>
      <c r="O92" s="34" t="e">
        <f>ROUND(#REF!*N92,5)</f>
        <v>#REF!</v>
      </c>
      <c r="P92" s="34">
        <v>0</v>
      </c>
      <c r="Q92" s="34" t="e">
        <f>ROUND(#REF!*P92,5)</f>
        <v>#REF!</v>
      </c>
      <c r="R92" s="34"/>
      <c r="S92" s="34"/>
      <c r="T92" s="36">
        <v>0.246</v>
      </c>
      <c r="U92" s="34" t="e">
        <f>ROUND(#REF!*T92,2)</f>
        <v>#REF!</v>
      </c>
      <c r="V92" s="37"/>
      <c r="W92" s="37"/>
      <c r="X92" s="37"/>
      <c r="Y92" s="37"/>
      <c r="Z92" s="37"/>
      <c r="AA92" s="37"/>
      <c r="AB92" s="37"/>
      <c r="AC92" s="37"/>
      <c r="AD92" s="37"/>
      <c r="AE92" s="37" t="s">
        <v>102</v>
      </c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</row>
    <row r="93" spans="1:60" outlineLevel="1">
      <c r="A93" s="249">
        <v>80</v>
      </c>
      <c r="B93" s="250" t="s">
        <v>610</v>
      </c>
      <c r="C93" s="251" t="s">
        <v>611</v>
      </c>
      <c r="D93" s="252" t="s">
        <v>101</v>
      </c>
      <c r="E93" s="253">
        <v>1</v>
      </c>
      <c r="F93" s="320">
        <v>0</v>
      </c>
      <c r="G93" s="254">
        <f t="shared" si="3"/>
        <v>0</v>
      </c>
      <c r="H93" s="35">
        <v>45.12</v>
      </c>
      <c r="I93" s="35" t="e">
        <f>ROUND(#REF!*H93,2)</f>
        <v>#REF!</v>
      </c>
      <c r="J93" s="35">
        <v>134.38</v>
      </c>
      <c r="K93" s="35" t="e">
        <f>ROUND(#REF!*J93,2)</f>
        <v>#REF!</v>
      </c>
      <c r="L93" s="35">
        <v>0</v>
      </c>
      <c r="M93" s="35" t="e">
        <f>#REF!*(1+L93/100)</f>
        <v>#REF!</v>
      </c>
      <c r="N93" s="34">
        <v>1E-4</v>
      </c>
      <c r="O93" s="34" t="e">
        <f>ROUND(#REF!*N93,5)</f>
        <v>#REF!</v>
      </c>
      <c r="P93" s="34">
        <v>0</v>
      </c>
      <c r="Q93" s="34" t="e">
        <f>ROUND(#REF!*P93,5)</f>
        <v>#REF!</v>
      </c>
      <c r="R93" s="34"/>
      <c r="S93" s="34"/>
      <c r="T93" s="36">
        <v>0.246</v>
      </c>
      <c r="U93" s="34" t="e">
        <f>ROUND(#REF!*T93,2)</f>
        <v>#REF!</v>
      </c>
      <c r="V93" s="37"/>
      <c r="W93" s="37"/>
      <c r="X93" s="37"/>
      <c r="Y93" s="37"/>
      <c r="Z93" s="37"/>
      <c r="AA93" s="37"/>
      <c r="AB93" s="37"/>
      <c r="AC93" s="37"/>
      <c r="AD93" s="37"/>
      <c r="AE93" s="37" t="s">
        <v>102</v>
      </c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</row>
    <row r="94" spans="1:60" outlineLevel="1">
      <c r="A94" s="249">
        <v>81</v>
      </c>
      <c r="B94" s="250" t="s">
        <v>612</v>
      </c>
      <c r="C94" s="251" t="s">
        <v>613</v>
      </c>
      <c r="D94" s="252" t="s">
        <v>530</v>
      </c>
      <c r="E94" s="253">
        <v>6</v>
      </c>
      <c r="F94" s="320">
        <v>0</v>
      </c>
      <c r="G94" s="254">
        <f t="shared" si="3"/>
        <v>0</v>
      </c>
      <c r="H94" s="35">
        <v>48.2</v>
      </c>
      <c r="I94" s="35" t="e">
        <f>ROUND(#REF!*H94,2)</f>
        <v>#REF!</v>
      </c>
      <c r="J94" s="35">
        <v>95.8</v>
      </c>
      <c r="K94" s="35" t="e">
        <f>ROUND(#REF!*J94,2)</f>
        <v>#REF!</v>
      </c>
      <c r="L94" s="35">
        <v>0</v>
      </c>
      <c r="M94" s="35" t="e">
        <f>#REF!*(1+L94/100)</f>
        <v>#REF!</v>
      </c>
      <c r="N94" s="34">
        <v>8.0000000000000007E-5</v>
      </c>
      <c r="O94" s="34" t="e">
        <f>ROUND(#REF!*N94,5)</f>
        <v>#REF!</v>
      </c>
      <c r="P94" s="34">
        <v>0</v>
      </c>
      <c r="Q94" s="34" t="e">
        <f>ROUND(#REF!*P94,5)</f>
        <v>#REF!</v>
      </c>
      <c r="R94" s="34"/>
      <c r="S94" s="34"/>
      <c r="T94" s="36">
        <v>0.17599999999999999</v>
      </c>
      <c r="U94" s="34" t="e">
        <f>ROUND(#REF!*T94,2)</f>
        <v>#REF!</v>
      </c>
      <c r="V94" s="37"/>
      <c r="W94" s="37"/>
      <c r="X94" s="37"/>
      <c r="Y94" s="37"/>
      <c r="Z94" s="37"/>
      <c r="AA94" s="37"/>
      <c r="AB94" s="37"/>
      <c r="AC94" s="37"/>
      <c r="AD94" s="37"/>
      <c r="AE94" s="37" t="s">
        <v>102</v>
      </c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</row>
    <row r="95" spans="1:60" outlineLevel="1">
      <c r="A95" s="249">
        <v>82</v>
      </c>
      <c r="B95" s="250" t="s">
        <v>614</v>
      </c>
      <c r="C95" s="251" t="s">
        <v>615</v>
      </c>
      <c r="D95" s="252" t="s">
        <v>530</v>
      </c>
      <c r="E95" s="253">
        <v>6</v>
      </c>
      <c r="F95" s="320">
        <v>0</v>
      </c>
      <c r="G95" s="254">
        <f t="shared" si="3"/>
        <v>0</v>
      </c>
      <c r="H95" s="35">
        <v>321</v>
      </c>
      <c r="I95" s="35" t="e">
        <f>ROUND(#REF!*H95,2)</f>
        <v>#REF!</v>
      </c>
      <c r="J95" s="35">
        <v>67.5</v>
      </c>
      <c r="K95" s="35" t="e">
        <f>ROUND(#REF!*J95,2)</f>
        <v>#REF!</v>
      </c>
      <c r="L95" s="35">
        <v>0</v>
      </c>
      <c r="M95" s="35" t="e">
        <f>#REF!*(1+L95/100)</f>
        <v>#REF!</v>
      </c>
      <c r="N95" s="34">
        <v>2.4000000000000001E-4</v>
      </c>
      <c r="O95" s="34" t="e">
        <f>ROUND(#REF!*N95,5)</f>
        <v>#REF!</v>
      </c>
      <c r="P95" s="34">
        <v>0</v>
      </c>
      <c r="Q95" s="34" t="e">
        <f>ROUND(#REF!*P95,5)</f>
        <v>#REF!</v>
      </c>
      <c r="R95" s="34"/>
      <c r="S95" s="34"/>
      <c r="T95" s="36">
        <v>0.124</v>
      </c>
      <c r="U95" s="34" t="e">
        <f>ROUND(#REF!*T95,2)</f>
        <v>#REF!</v>
      </c>
      <c r="V95" s="37"/>
      <c r="W95" s="37"/>
      <c r="X95" s="37"/>
      <c r="Y95" s="37"/>
      <c r="Z95" s="37"/>
      <c r="AA95" s="37"/>
      <c r="AB95" s="37"/>
      <c r="AC95" s="37"/>
      <c r="AD95" s="37"/>
      <c r="AE95" s="37" t="s">
        <v>102</v>
      </c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</row>
    <row r="96" spans="1:60" outlineLevel="1">
      <c r="A96" s="249">
        <v>83</v>
      </c>
      <c r="B96" s="250" t="s">
        <v>596</v>
      </c>
      <c r="C96" s="251" t="s">
        <v>616</v>
      </c>
      <c r="D96" s="252" t="s">
        <v>101</v>
      </c>
      <c r="E96" s="253">
        <v>1</v>
      </c>
      <c r="F96" s="320">
        <v>0</v>
      </c>
      <c r="G96" s="254">
        <f t="shared" si="3"/>
        <v>0</v>
      </c>
      <c r="H96" s="35">
        <v>1697.04</v>
      </c>
      <c r="I96" s="35" t="e">
        <f>ROUND(#REF!*H96,2)</f>
        <v>#REF!</v>
      </c>
      <c r="J96" s="35">
        <v>280.96000000000004</v>
      </c>
      <c r="K96" s="35" t="e">
        <f>ROUND(#REF!*J96,2)</f>
        <v>#REF!</v>
      </c>
      <c r="L96" s="35">
        <v>0</v>
      </c>
      <c r="M96" s="35" t="e">
        <f>#REF!*(1+L96/100)</f>
        <v>#REF!</v>
      </c>
      <c r="N96" s="34">
        <v>1.5200000000000001E-3</v>
      </c>
      <c r="O96" s="34" t="e">
        <f>ROUND(#REF!*N96,5)</f>
        <v>#REF!</v>
      </c>
      <c r="P96" s="34">
        <v>0</v>
      </c>
      <c r="Q96" s="34" t="e">
        <f>ROUND(#REF!*P96,5)</f>
        <v>#REF!</v>
      </c>
      <c r="R96" s="34"/>
      <c r="S96" s="34"/>
      <c r="T96" s="36">
        <v>0.58699999999999997</v>
      </c>
      <c r="U96" s="34" t="e">
        <f>ROUND(#REF!*T96,2)</f>
        <v>#REF!</v>
      </c>
      <c r="V96" s="37"/>
      <c r="W96" s="37"/>
      <c r="X96" s="37"/>
      <c r="Y96" s="37"/>
      <c r="Z96" s="37"/>
      <c r="AA96" s="37"/>
      <c r="AB96" s="37"/>
      <c r="AC96" s="37"/>
      <c r="AD96" s="37"/>
      <c r="AE96" s="37" t="s">
        <v>102</v>
      </c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</row>
    <row r="97" spans="1:60" outlineLevel="1">
      <c r="A97" s="249">
        <v>84</v>
      </c>
      <c r="B97" s="250" t="s">
        <v>617</v>
      </c>
      <c r="C97" s="251" t="s">
        <v>618</v>
      </c>
      <c r="D97" s="252" t="s">
        <v>101</v>
      </c>
      <c r="E97" s="253">
        <v>1</v>
      </c>
      <c r="F97" s="320">
        <v>0</v>
      </c>
      <c r="G97" s="254">
        <f t="shared" si="3"/>
        <v>0</v>
      </c>
      <c r="H97" s="35">
        <v>91.02</v>
      </c>
      <c r="I97" s="35" t="e">
        <f>ROUND(#REF!*H97,2)</f>
        <v>#REF!</v>
      </c>
      <c r="J97" s="35">
        <v>354.98</v>
      </c>
      <c r="K97" s="35" t="e">
        <f>ROUND(#REF!*J97,2)</f>
        <v>#REF!</v>
      </c>
      <c r="L97" s="35">
        <v>0</v>
      </c>
      <c r="M97" s="35" t="e">
        <f>#REF!*(1+L97/100)</f>
        <v>#REF!</v>
      </c>
      <c r="N97" s="34">
        <v>1.2999999999999999E-4</v>
      </c>
      <c r="O97" s="34" t="e">
        <f>ROUND(#REF!*N97,5)</f>
        <v>#REF!</v>
      </c>
      <c r="P97" s="34">
        <v>0</v>
      </c>
      <c r="Q97" s="34" t="e">
        <f>ROUND(#REF!*P97,5)</f>
        <v>#REF!</v>
      </c>
      <c r="R97" s="34"/>
      <c r="S97" s="34"/>
      <c r="T97" s="36">
        <v>0.65500000000000003</v>
      </c>
      <c r="U97" s="34" t="e">
        <f>ROUND(#REF!*T97,2)</f>
        <v>#REF!</v>
      </c>
      <c r="V97" s="37"/>
      <c r="W97" s="37"/>
      <c r="X97" s="37"/>
      <c r="Y97" s="37"/>
      <c r="Z97" s="37"/>
      <c r="AA97" s="37"/>
      <c r="AB97" s="37"/>
      <c r="AC97" s="37"/>
      <c r="AD97" s="37"/>
      <c r="AE97" s="37" t="s">
        <v>102</v>
      </c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</row>
    <row r="98" spans="1:60" ht="20" outlineLevel="1">
      <c r="A98" s="249">
        <v>85</v>
      </c>
      <c r="B98" s="250" t="s">
        <v>619</v>
      </c>
      <c r="C98" s="251" t="s">
        <v>620</v>
      </c>
      <c r="D98" s="252" t="s">
        <v>101</v>
      </c>
      <c r="E98" s="253">
        <v>1</v>
      </c>
      <c r="F98" s="320">
        <v>0</v>
      </c>
      <c r="G98" s="254">
        <f t="shared" si="3"/>
        <v>0</v>
      </c>
      <c r="H98" s="35">
        <v>4075</v>
      </c>
      <c r="I98" s="35" t="e">
        <f>ROUND(#REF!*H98,2)</f>
        <v>#REF!</v>
      </c>
      <c r="J98" s="35">
        <v>0</v>
      </c>
      <c r="K98" s="35" t="e">
        <f>ROUND(#REF!*J98,2)</f>
        <v>#REF!</v>
      </c>
      <c r="L98" s="35">
        <v>0</v>
      </c>
      <c r="M98" s="35" t="e">
        <f>#REF!*(1+L98/100)</f>
        <v>#REF!</v>
      </c>
      <c r="N98" s="34">
        <v>3.4799999999999998E-2</v>
      </c>
      <c r="O98" s="34" t="e">
        <f>ROUND(#REF!*N98,5)</f>
        <v>#REF!</v>
      </c>
      <c r="P98" s="34">
        <v>0</v>
      </c>
      <c r="Q98" s="34" t="e">
        <f>ROUND(#REF!*P98,5)</f>
        <v>#REF!</v>
      </c>
      <c r="R98" s="34"/>
      <c r="S98" s="34"/>
      <c r="T98" s="36">
        <v>0</v>
      </c>
      <c r="U98" s="34" t="e">
        <f>ROUND(#REF!*T98,2)</f>
        <v>#REF!</v>
      </c>
      <c r="V98" s="37"/>
      <c r="W98" s="37"/>
      <c r="X98" s="37"/>
      <c r="Y98" s="37"/>
      <c r="Z98" s="37"/>
      <c r="AA98" s="37"/>
      <c r="AB98" s="37"/>
      <c r="AC98" s="37"/>
      <c r="AD98" s="37"/>
      <c r="AE98" s="37" t="s">
        <v>113</v>
      </c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</row>
    <row r="99" spans="1:60" outlineLevel="1">
      <c r="A99" s="249">
        <v>86</v>
      </c>
      <c r="B99" s="250" t="s">
        <v>621</v>
      </c>
      <c r="C99" s="251" t="s">
        <v>622</v>
      </c>
      <c r="D99" s="252" t="s">
        <v>101</v>
      </c>
      <c r="E99" s="253">
        <v>1</v>
      </c>
      <c r="F99" s="320">
        <v>0</v>
      </c>
      <c r="G99" s="254">
        <f t="shared" si="3"/>
        <v>0</v>
      </c>
      <c r="H99" s="35">
        <v>7580</v>
      </c>
      <c r="I99" s="35" t="e">
        <f>ROUND(#REF!*H99,2)</f>
        <v>#REF!</v>
      </c>
      <c r="J99" s="35">
        <v>0</v>
      </c>
      <c r="K99" s="35" t="e">
        <f>ROUND(#REF!*J99,2)</f>
        <v>#REF!</v>
      </c>
      <c r="L99" s="35">
        <v>0</v>
      </c>
      <c r="M99" s="35" t="e">
        <f>#REF!*(1+L99/100)</f>
        <v>#REF!</v>
      </c>
      <c r="N99" s="34">
        <v>0.01</v>
      </c>
      <c r="O99" s="34" t="e">
        <f>ROUND(#REF!*N99,5)</f>
        <v>#REF!</v>
      </c>
      <c r="P99" s="34">
        <v>0</v>
      </c>
      <c r="Q99" s="34" t="e">
        <f>ROUND(#REF!*P99,5)</f>
        <v>#REF!</v>
      </c>
      <c r="R99" s="34"/>
      <c r="S99" s="34"/>
      <c r="T99" s="36">
        <v>0</v>
      </c>
      <c r="U99" s="34" t="e">
        <f>ROUND(#REF!*T99,2)</f>
        <v>#REF!</v>
      </c>
      <c r="V99" s="37"/>
      <c r="W99" s="37"/>
      <c r="X99" s="37"/>
      <c r="Y99" s="37"/>
      <c r="Z99" s="37"/>
      <c r="AA99" s="37"/>
      <c r="AB99" s="37"/>
      <c r="AC99" s="37"/>
      <c r="AD99" s="37"/>
      <c r="AE99" s="37" t="s">
        <v>113</v>
      </c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</row>
    <row r="100" spans="1:60" ht="20" outlineLevel="1">
      <c r="A100" s="249">
        <v>87</v>
      </c>
      <c r="B100" s="250" t="s">
        <v>623</v>
      </c>
      <c r="C100" s="251" t="s">
        <v>624</v>
      </c>
      <c r="D100" s="252" t="s">
        <v>101</v>
      </c>
      <c r="E100" s="253">
        <v>1</v>
      </c>
      <c r="F100" s="320">
        <v>0</v>
      </c>
      <c r="G100" s="254">
        <f t="shared" si="3"/>
        <v>0</v>
      </c>
      <c r="H100" s="35">
        <v>682.1</v>
      </c>
      <c r="I100" s="35" t="e">
        <f>ROUND(#REF!*H100,2)</f>
        <v>#REF!</v>
      </c>
      <c r="J100" s="35">
        <v>133.89999999999998</v>
      </c>
      <c r="K100" s="35" t="e">
        <f>ROUND(#REF!*J100,2)</f>
        <v>#REF!</v>
      </c>
      <c r="L100" s="35">
        <v>0</v>
      </c>
      <c r="M100" s="35" t="e">
        <f>#REF!*(1+L100/100)</f>
        <v>#REF!</v>
      </c>
      <c r="N100" s="34">
        <v>3.3E-4</v>
      </c>
      <c r="O100" s="34" t="e">
        <f>ROUND(#REF!*N100,5)</f>
        <v>#REF!</v>
      </c>
      <c r="P100" s="34">
        <v>0</v>
      </c>
      <c r="Q100" s="34" t="e">
        <f>ROUND(#REF!*P100,5)</f>
        <v>#REF!</v>
      </c>
      <c r="R100" s="34"/>
      <c r="S100" s="34"/>
      <c r="T100" s="36">
        <v>0.246</v>
      </c>
      <c r="U100" s="34" t="e">
        <f>ROUND(#REF!*T100,2)</f>
        <v>#REF!</v>
      </c>
      <c r="V100" s="37"/>
      <c r="W100" s="37"/>
      <c r="X100" s="37"/>
      <c r="Y100" s="37"/>
      <c r="Z100" s="37"/>
      <c r="AA100" s="37"/>
      <c r="AB100" s="37"/>
      <c r="AC100" s="37"/>
      <c r="AD100" s="37"/>
      <c r="AE100" s="37" t="s">
        <v>102</v>
      </c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</row>
    <row r="101" spans="1:60" outlineLevel="1">
      <c r="A101" s="249">
        <v>88</v>
      </c>
      <c r="B101" s="250" t="s">
        <v>625</v>
      </c>
      <c r="C101" s="251" t="s">
        <v>626</v>
      </c>
      <c r="D101" s="252" t="s">
        <v>101</v>
      </c>
      <c r="E101" s="253">
        <v>1</v>
      </c>
      <c r="F101" s="320">
        <v>0</v>
      </c>
      <c r="G101" s="254">
        <f t="shared" si="3"/>
        <v>0</v>
      </c>
      <c r="H101" s="35">
        <v>1762.76</v>
      </c>
      <c r="I101" s="35" t="e">
        <f>ROUND(#REF!*H101,2)</f>
        <v>#REF!</v>
      </c>
      <c r="J101" s="35">
        <v>242.24</v>
      </c>
      <c r="K101" s="35" t="e">
        <f>ROUND(#REF!*J101,2)</f>
        <v>#REF!</v>
      </c>
      <c r="L101" s="35">
        <v>0</v>
      </c>
      <c r="M101" s="35" t="e">
        <f>#REF!*(1+L101/100)</f>
        <v>#REF!</v>
      </c>
      <c r="N101" s="34">
        <v>1.0399999999999999E-3</v>
      </c>
      <c r="O101" s="34" t="e">
        <f>ROUND(#REF!*N101,5)</f>
        <v>#REF!</v>
      </c>
      <c r="P101" s="34">
        <v>0</v>
      </c>
      <c r="Q101" s="34" t="e">
        <f>ROUND(#REF!*P101,5)</f>
        <v>#REF!</v>
      </c>
      <c r="R101" s="34"/>
      <c r="S101" s="34"/>
      <c r="T101" s="36">
        <v>0.44500000000000001</v>
      </c>
      <c r="U101" s="34" t="e">
        <f>ROUND(#REF!*T101,2)</f>
        <v>#REF!</v>
      </c>
      <c r="V101" s="37"/>
      <c r="W101" s="37"/>
      <c r="X101" s="37"/>
      <c r="Y101" s="37"/>
      <c r="Z101" s="37"/>
      <c r="AA101" s="37"/>
      <c r="AB101" s="37"/>
      <c r="AC101" s="37"/>
      <c r="AD101" s="37"/>
      <c r="AE101" s="37" t="s">
        <v>102</v>
      </c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</row>
    <row r="102" spans="1:60" outlineLevel="1">
      <c r="A102" s="249">
        <v>89</v>
      </c>
      <c r="B102" s="250" t="s">
        <v>627</v>
      </c>
      <c r="C102" s="251" t="s">
        <v>628</v>
      </c>
      <c r="D102" s="252" t="s">
        <v>101</v>
      </c>
      <c r="E102" s="253">
        <v>1</v>
      </c>
      <c r="F102" s="320">
        <v>0</v>
      </c>
      <c r="G102" s="254">
        <f t="shared" si="3"/>
        <v>0</v>
      </c>
      <c r="H102" s="35">
        <v>42.99</v>
      </c>
      <c r="I102" s="35" t="e">
        <f>ROUND(#REF!*H102,2)</f>
        <v>#REF!</v>
      </c>
      <c r="J102" s="35">
        <v>136.51</v>
      </c>
      <c r="K102" s="35" t="e">
        <f>ROUND(#REF!*J102,2)</f>
        <v>#REF!</v>
      </c>
      <c r="L102" s="35">
        <v>0</v>
      </c>
      <c r="M102" s="35" t="e">
        <f>#REF!*(1+L102/100)</f>
        <v>#REF!</v>
      </c>
      <c r="N102" s="34">
        <v>1.4999999999999999E-4</v>
      </c>
      <c r="O102" s="34" t="e">
        <f>ROUND(#REF!*N102,5)</f>
        <v>#REF!</v>
      </c>
      <c r="P102" s="34">
        <v>0</v>
      </c>
      <c r="Q102" s="34" t="e">
        <f>ROUND(#REF!*P102,5)</f>
        <v>#REF!</v>
      </c>
      <c r="R102" s="34"/>
      <c r="S102" s="34"/>
      <c r="T102" s="36">
        <v>0.25</v>
      </c>
      <c r="U102" s="34" t="e">
        <f>ROUND(#REF!*T102,2)</f>
        <v>#REF!</v>
      </c>
      <c r="V102" s="37"/>
      <c r="W102" s="37"/>
      <c r="X102" s="37"/>
      <c r="Y102" s="37"/>
      <c r="Z102" s="37"/>
      <c r="AA102" s="37"/>
      <c r="AB102" s="37"/>
      <c r="AC102" s="37"/>
      <c r="AD102" s="37"/>
      <c r="AE102" s="37" t="s">
        <v>102</v>
      </c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</row>
    <row r="103" spans="1:60" ht="20" outlineLevel="1">
      <c r="A103" s="249">
        <v>90</v>
      </c>
      <c r="B103" s="250" t="s">
        <v>629</v>
      </c>
      <c r="C103" s="251" t="s">
        <v>630</v>
      </c>
      <c r="D103" s="252" t="s">
        <v>101</v>
      </c>
      <c r="E103" s="253">
        <v>2</v>
      </c>
      <c r="F103" s="320">
        <v>0</v>
      </c>
      <c r="G103" s="254">
        <f t="shared" si="3"/>
        <v>0</v>
      </c>
      <c r="H103" s="35">
        <v>519.1</v>
      </c>
      <c r="I103" s="35" t="e">
        <f>ROUND(#REF!*H103,2)</f>
        <v>#REF!</v>
      </c>
      <c r="J103" s="35">
        <v>133.89999999999998</v>
      </c>
      <c r="K103" s="35" t="e">
        <f>ROUND(#REF!*J103,2)</f>
        <v>#REF!</v>
      </c>
      <c r="L103" s="35">
        <v>0</v>
      </c>
      <c r="M103" s="35" t="e">
        <f>#REF!*(1+L103/100)</f>
        <v>#REF!</v>
      </c>
      <c r="N103" s="34">
        <v>2.0000000000000001E-4</v>
      </c>
      <c r="O103" s="34" t="e">
        <f>ROUND(#REF!*N103,5)</f>
        <v>#REF!</v>
      </c>
      <c r="P103" s="34">
        <v>0</v>
      </c>
      <c r="Q103" s="34" t="e">
        <f>ROUND(#REF!*P103,5)</f>
        <v>#REF!</v>
      </c>
      <c r="R103" s="34"/>
      <c r="S103" s="34"/>
      <c r="T103" s="36">
        <v>0.246</v>
      </c>
      <c r="U103" s="34" t="e">
        <f>ROUND(#REF!*T103,2)</f>
        <v>#REF!</v>
      </c>
      <c r="V103" s="37"/>
      <c r="W103" s="37"/>
      <c r="X103" s="37"/>
      <c r="Y103" s="37"/>
      <c r="Z103" s="37"/>
      <c r="AA103" s="37"/>
      <c r="AB103" s="37"/>
      <c r="AC103" s="37"/>
      <c r="AD103" s="37"/>
      <c r="AE103" s="37" t="s">
        <v>102</v>
      </c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</row>
    <row r="104" spans="1:60" outlineLevel="1">
      <c r="A104" s="249">
        <v>91</v>
      </c>
      <c r="B104" s="250" t="s">
        <v>631</v>
      </c>
      <c r="C104" s="251" t="s">
        <v>632</v>
      </c>
      <c r="D104" s="252" t="s">
        <v>101</v>
      </c>
      <c r="E104" s="253">
        <v>2</v>
      </c>
      <c r="F104" s="320">
        <v>0</v>
      </c>
      <c r="G104" s="254">
        <f t="shared" si="3"/>
        <v>0</v>
      </c>
      <c r="H104" s="35">
        <v>232</v>
      </c>
      <c r="I104" s="35" t="e">
        <f>ROUND(#REF!*H104,2)</f>
        <v>#REF!</v>
      </c>
      <c r="J104" s="35">
        <v>0</v>
      </c>
      <c r="K104" s="35" t="e">
        <f>ROUND(#REF!*J104,2)</f>
        <v>#REF!</v>
      </c>
      <c r="L104" s="35">
        <v>0</v>
      </c>
      <c r="M104" s="35" t="e">
        <f>#REF!*(1+L104/100)</f>
        <v>#REF!</v>
      </c>
      <c r="N104" s="34">
        <v>2.0000000000000001E-4</v>
      </c>
      <c r="O104" s="34" t="e">
        <f>ROUND(#REF!*N104,5)</f>
        <v>#REF!</v>
      </c>
      <c r="P104" s="34">
        <v>0</v>
      </c>
      <c r="Q104" s="34" t="e">
        <f>ROUND(#REF!*P104,5)</f>
        <v>#REF!</v>
      </c>
      <c r="R104" s="34"/>
      <c r="S104" s="34"/>
      <c r="T104" s="36">
        <v>0</v>
      </c>
      <c r="U104" s="34" t="e">
        <f>ROUND(#REF!*T104,2)</f>
        <v>#REF!</v>
      </c>
      <c r="V104" s="37"/>
      <c r="W104" s="37"/>
      <c r="X104" s="37"/>
      <c r="Y104" s="37"/>
      <c r="Z104" s="37"/>
      <c r="AA104" s="37"/>
      <c r="AB104" s="37"/>
      <c r="AC104" s="37"/>
      <c r="AD104" s="37"/>
      <c r="AE104" s="37" t="s">
        <v>113</v>
      </c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</row>
    <row r="105" spans="1:60" outlineLevel="1">
      <c r="A105" s="261">
        <v>92</v>
      </c>
      <c r="B105" s="262" t="s">
        <v>633</v>
      </c>
      <c r="C105" s="263" t="s">
        <v>634</v>
      </c>
      <c r="D105" s="264" t="s">
        <v>65</v>
      </c>
      <c r="E105" s="265">
        <v>531</v>
      </c>
      <c r="F105" s="321">
        <v>0</v>
      </c>
      <c r="G105" s="266">
        <f t="shared" si="3"/>
        <v>0</v>
      </c>
      <c r="H105" s="43">
        <v>0</v>
      </c>
      <c r="I105" s="43" t="e">
        <f>ROUND(#REF!*H105,2)</f>
        <v>#REF!</v>
      </c>
      <c r="J105" s="43">
        <v>0.35</v>
      </c>
      <c r="K105" s="43" t="e">
        <f>ROUND(#REF!*J105,2)</f>
        <v>#REF!</v>
      </c>
      <c r="L105" s="43">
        <v>0</v>
      </c>
      <c r="M105" s="43" t="e">
        <f>#REF!*(1+L105/100)</f>
        <v>#REF!</v>
      </c>
      <c r="N105" s="42">
        <v>0</v>
      </c>
      <c r="O105" s="42" t="e">
        <f>ROUND(#REF!*N105,5)</f>
        <v>#REF!</v>
      </c>
      <c r="P105" s="42">
        <v>0</v>
      </c>
      <c r="Q105" s="42" t="e">
        <f>ROUND(#REF!*P105,5)</f>
        <v>#REF!</v>
      </c>
      <c r="R105" s="42"/>
      <c r="S105" s="42"/>
      <c r="T105" s="44">
        <v>0</v>
      </c>
      <c r="U105" s="42" t="e">
        <f>ROUND(#REF!*T105,2)</f>
        <v>#REF!</v>
      </c>
      <c r="V105" s="37"/>
      <c r="W105" s="37"/>
      <c r="X105" s="37"/>
      <c r="Y105" s="37"/>
      <c r="Z105" s="37"/>
      <c r="AA105" s="37"/>
      <c r="AB105" s="37"/>
      <c r="AC105" s="37"/>
      <c r="AD105" s="37"/>
      <c r="AE105" s="37" t="s">
        <v>102</v>
      </c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</row>
    <row r="106" spans="1:60" ht="14.5">
      <c r="A106" s="322"/>
      <c r="B106" s="323" t="s">
        <v>385</v>
      </c>
      <c r="C106" s="324" t="s">
        <v>385</v>
      </c>
      <c r="D106" s="322"/>
      <c r="E106" s="322"/>
      <c r="F106" s="322"/>
      <c r="G106" s="322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AC106" s="29">
        <v>15</v>
      </c>
      <c r="AD106" s="29">
        <v>21</v>
      </c>
    </row>
    <row r="107" spans="1:60" ht="13">
      <c r="A107" s="325"/>
      <c r="B107" s="326" t="s">
        <v>63</v>
      </c>
      <c r="C107" s="327" t="s">
        <v>385</v>
      </c>
      <c r="D107" s="328"/>
      <c r="E107" s="328"/>
      <c r="F107" s="328"/>
      <c r="G107" s="329">
        <f>G8+G12+G16+G30+G58+G72</f>
        <v>0</v>
      </c>
      <c r="AE107" s="29" t="s">
        <v>386</v>
      </c>
    </row>
    <row r="108" spans="1:60" ht="14.5">
      <c r="A108" s="322"/>
      <c r="B108" s="323" t="s">
        <v>385</v>
      </c>
      <c r="C108" s="324" t="s">
        <v>385</v>
      </c>
      <c r="D108" s="322"/>
      <c r="E108" s="322"/>
      <c r="F108" s="322"/>
      <c r="G108" s="322"/>
    </row>
  </sheetData>
  <sheetProtection sheet="1" objects="1" scenarios="1" selectLockedCells="1"/>
  <mergeCells count="4">
    <mergeCell ref="A1:G1"/>
    <mergeCell ref="C2:G2"/>
    <mergeCell ref="C3:G3"/>
    <mergeCell ref="C4:G4"/>
  </mergeCells>
  <pageMargins left="0.39370078740157499" right="0.196850393700787" top="0.78740157499999996" bottom="0.78740157499999996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V126"/>
  <sheetViews>
    <sheetView topLeftCell="A13" zoomScale="115" zoomScaleNormal="115" workbookViewId="0">
      <selection activeCell="F39" sqref="F39"/>
    </sheetView>
  </sheetViews>
  <sheetFormatPr defaultColWidth="9.1796875" defaultRowHeight="10"/>
  <cols>
    <col min="1" max="1" width="6.453125" style="69" customWidth="1"/>
    <col min="2" max="2" width="6.26953125" style="162" customWidth="1"/>
    <col min="3" max="3" width="49.26953125" style="77" customWidth="1"/>
    <col min="4" max="4" width="7.54296875" style="162" customWidth="1"/>
    <col min="5" max="5" width="7.26953125" style="162" customWidth="1"/>
    <col min="6" max="7" width="8.7265625" style="154" customWidth="1"/>
    <col min="8" max="8" width="4.1796875" style="77" customWidth="1"/>
    <col min="9" max="10" width="9.54296875" style="138" hidden="1" customWidth="1"/>
    <col min="11" max="11" width="6.81640625" style="139" hidden="1" customWidth="1"/>
    <col min="12" max="13" width="8.7265625" style="138" hidden="1" customWidth="1"/>
    <col min="14" max="14" width="9.1796875" style="77"/>
    <col min="15" max="15" width="15" style="95" bestFit="1" customWidth="1"/>
    <col min="16" max="17" width="8.453125" style="95" customWidth="1"/>
    <col min="18" max="20" width="9.1796875" style="77"/>
    <col min="21" max="21" width="15" style="77" bestFit="1" customWidth="1"/>
    <col min="22" max="256" width="9.1796875" style="77"/>
    <col min="257" max="257" width="6.453125" style="77" customWidth="1"/>
    <col min="258" max="258" width="6.26953125" style="77" customWidth="1"/>
    <col min="259" max="259" width="49.26953125" style="77" customWidth="1"/>
    <col min="260" max="260" width="7.54296875" style="77" customWidth="1"/>
    <col min="261" max="261" width="7.26953125" style="77" customWidth="1"/>
    <col min="262" max="263" width="8.7265625" style="77" customWidth="1"/>
    <col min="264" max="264" width="4.1796875" style="77" customWidth="1"/>
    <col min="265" max="269" width="0" style="77" hidden="1" customWidth="1"/>
    <col min="270" max="270" width="9.1796875" style="77"/>
    <col min="271" max="271" width="15" style="77" bestFit="1" customWidth="1"/>
    <col min="272" max="273" width="8.453125" style="77" customWidth="1"/>
    <col min="274" max="276" width="9.1796875" style="77"/>
    <col min="277" max="277" width="15" style="77" bestFit="1" customWidth="1"/>
    <col min="278" max="512" width="9.1796875" style="77"/>
    <col min="513" max="513" width="6.453125" style="77" customWidth="1"/>
    <col min="514" max="514" width="6.26953125" style="77" customWidth="1"/>
    <col min="515" max="515" width="49.26953125" style="77" customWidth="1"/>
    <col min="516" max="516" width="7.54296875" style="77" customWidth="1"/>
    <col min="517" max="517" width="7.26953125" style="77" customWidth="1"/>
    <col min="518" max="519" width="8.7265625" style="77" customWidth="1"/>
    <col min="520" max="520" width="4.1796875" style="77" customWidth="1"/>
    <col min="521" max="525" width="0" style="77" hidden="1" customWidth="1"/>
    <col min="526" max="526" width="9.1796875" style="77"/>
    <col min="527" max="527" width="15" style="77" bestFit="1" customWidth="1"/>
    <col min="528" max="529" width="8.453125" style="77" customWidth="1"/>
    <col min="530" max="532" width="9.1796875" style="77"/>
    <col min="533" max="533" width="15" style="77" bestFit="1" customWidth="1"/>
    <col min="534" max="768" width="9.1796875" style="77"/>
    <col min="769" max="769" width="6.453125" style="77" customWidth="1"/>
    <col min="770" max="770" width="6.26953125" style="77" customWidth="1"/>
    <col min="771" max="771" width="49.26953125" style="77" customWidth="1"/>
    <col min="772" max="772" width="7.54296875" style="77" customWidth="1"/>
    <col min="773" max="773" width="7.26953125" style="77" customWidth="1"/>
    <col min="774" max="775" width="8.7265625" style="77" customWidth="1"/>
    <col min="776" max="776" width="4.1796875" style="77" customWidth="1"/>
    <col min="777" max="781" width="0" style="77" hidden="1" customWidth="1"/>
    <col min="782" max="782" width="9.1796875" style="77"/>
    <col min="783" max="783" width="15" style="77" bestFit="1" customWidth="1"/>
    <col min="784" max="785" width="8.453125" style="77" customWidth="1"/>
    <col min="786" max="788" width="9.1796875" style="77"/>
    <col min="789" max="789" width="15" style="77" bestFit="1" customWidth="1"/>
    <col min="790" max="1024" width="9.1796875" style="77"/>
    <col min="1025" max="1025" width="6.453125" style="77" customWidth="1"/>
    <col min="1026" max="1026" width="6.26953125" style="77" customWidth="1"/>
    <col min="1027" max="1027" width="49.26953125" style="77" customWidth="1"/>
    <col min="1028" max="1028" width="7.54296875" style="77" customWidth="1"/>
    <col min="1029" max="1029" width="7.26953125" style="77" customWidth="1"/>
    <col min="1030" max="1031" width="8.7265625" style="77" customWidth="1"/>
    <col min="1032" max="1032" width="4.1796875" style="77" customWidth="1"/>
    <col min="1033" max="1037" width="0" style="77" hidden="1" customWidth="1"/>
    <col min="1038" max="1038" width="9.1796875" style="77"/>
    <col min="1039" max="1039" width="15" style="77" bestFit="1" customWidth="1"/>
    <col min="1040" max="1041" width="8.453125" style="77" customWidth="1"/>
    <col min="1042" max="1044" width="9.1796875" style="77"/>
    <col min="1045" max="1045" width="15" style="77" bestFit="1" customWidth="1"/>
    <col min="1046" max="1280" width="9.1796875" style="77"/>
    <col min="1281" max="1281" width="6.453125" style="77" customWidth="1"/>
    <col min="1282" max="1282" width="6.26953125" style="77" customWidth="1"/>
    <col min="1283" max="1283" width="49.26953125" style="77" customWidth="1"/>
    <col min="1284" max="1284" width="7.54296875" style="77" customWidth="1"/>
    <col min="1285" max="1285" width="7.26953125" style="77" customWidth="1"/>
    <col min="1286" max="1287" width="8.7265625" style="77" customWidth="1"/>
    <col min="1288" max="1288" width="4.1796875" style="77" customWidth="1"/>
    <col min="1289" max="1293" width="0" style="77" hidden="1" customWidth="1"/>
    <col min="1294" max="1294" width="9.1796875" style="77"/>
    <col min="1295" max="1295" width="15" style="77" bestFit="1" customWidth="1"/>
    <col min="1296" max="1297" width="8.453125" style="77" customWidth="1"/>
    <col min="1298" max="1300" width="9.1796875" style="77"/>
    <col min="1301" max="1301" width="15" style="77" bestFit="1" customWidth="1"/>
    <col min="1302" max="1536" width="9.1796875" style="77"/>
    <col min="1537" max="1537" width="6.453125" style="77" customWidth="1"/>
    <col min="1538" max="1538" width="6.26953125" style="77" customWidth="1"/>
    <col min="1539" max="1539" width="49.26953125" style="77" customWidth="1"/>
    <col min="1540" max="1540" width="7.54296875" style="77" customWidth="1"/>
    <col min="1541" max="1541" width="7.26953125" style="77" customWidth="1"/>
    <col min="1542" max="1543" width="8.7265625" style="77" customWidth="1"/>
    <col min="1544" max="1544" width="4.1796875" style="77" customWidth="1"/>
    <col min="1545" max="1549" width="0" style="77" hidden="1" customWidth="1"/>
    <col min="1550" max="1550" width="9.1796875" style="77"/>
    <col min="1551" max="1551" width="15" style="77" bestFit="1" customWidth="1"/>
    <col min="1552" max="1553" width="8.453125" style="77" customWidth="1"/>
    <col min="1554" max="1556" width="9.1796875" style="77"/>
    <col min="1557" max="1557" width="15" style="77" bestFit="1" customWidth="1"/>
    <col min="1558" max="1792" width="9.1796875" style="77"/>
    <col min="1793" max="1793" width="6.453125" style="77" customWidth="1"/>
    <col min="1794" max="1794" width="6.26953125" style="77" customWidth="1"/>
    <col min="1795" max="1795" width="49.26953125" style="77" customWidth="1"/>
    <col min="1796" max="1796" width="7.54296875" style="77" customWidth="1"/>
    <col min="1797" max="1797" width="7.26953125" style="77" customWidth="1"/>
    <col min="1798" max="1799" width="8.7265625" style="77" customWidth="1"/>
    <col min="1800" max="1800" width="4.1796875" style="77" customWidth="1"/>
    <col min="1801" max="1805" width="0" style="77" hidden="1" customWidth="1"/>
    <col min="1806" max="1806" width="9.1796875" style="77"/>
    <col min="1807" max="1807" width="15" style="77" bestFit="1" customWidth="1"/>
    <col min="1808" max="1809" width="8.453125" style="77" customWidth="1"/>
    <col min="1810" max="1812" width="9.1796875" style="77"/>
    <col min="1813" max="1813" width="15" style="77" bestFit="1" customWidth="1"/>
    <col min="1814" max="2048" width="9.1796875" style="77"/>
    <col min="2049" max="2049" width="6.453125" style="77" customWidth="1"/>
    <col min="2050" max="2050" width="6.26953125" style="77" customWidth="1"/>
    <col min="2051" max="2051" width="49.26953125" style="77" customWidth="1"/>
    <col min="2052" max="2052" width="7.54296875" style="77" customWidth="1"/>
    <col min="2053" max="2053" width="7.26953125" style="77" customWidth="1"/>
    <col min="2054" max="2055" width="8.7265625" style="77" customWidth="1"/>
    <col min="2056" max="2056" width="4.1796875" style="77" customWidth="1"/>
    <col min="2057" max="2061" width="0" style="77" hidden="1" customWidth="1"/>
    <col min="2062" max="2062" width="9.1796875" style="77"/>
    <col min="2063" max="2063" width="15" style="77" bestFit="1" customWidth="1"/>
    <col min="2064" max="2065" width="8.453125" style="77" customWidth="1"/>
    <col min="2066" max="2068" width="9.1796875" style="77"/>
    <col min="2069" max="2069" width="15" style="77" bestFit="1" customWidth="1"/>
    <col min="2070" max="2304" width="9.1796875" style="77"/>
    <col min="2305" max="2305" width="6.453125" style="77" customWidth="1"/>
    <col min="2306" max="2306" width="6.26953125" style="77" customWidth="1"/>
    <col min="2307" max="2307" width="49.26953125" style="77" customWidth="1"/>
    <col min="2308" max="2308" width="7.54296875" style="77" customWidth="1"/>
    <col min="2309" max="2309" width="7.26953125" style="77" customWidth="1"/>
    <col min="2310" max="2311" width="8.7265625" style="77" customWidth="1"/>
    <col min="2312" max="2312" width="4.1796875" style="77" customWidth="1"/>
    <col min="2313" max="2317" width="0" style="77" hidden="1" customWidth="1"/>
    <col min="2318" max="2318" width="9.1796875" style="77"/>
    <col min="2319" max="2319" width="15" style="77" bestFit="1" customWidth="1"/>
    <col min="2320" max="2321" width="8.453125" style="77" customWidth="1"/>
    <col min="2322" max="2324" width="9.1796875" style="77"/>
    <col min="2325" max="2325" width="15" style="77" bestFit="1" customWidth="1"/>
    <col min="2326" max="2560" width="9.1796875" style="77"/>
    <col min="2561" max="2561" width="6.453125" style="77" customWidth="1"/>
    <col min="2562" max="2562" width="6.26953125" style="77" customWidth="1"/>
    <col min="2563" max="2563" width="49.26953125" style="77" customWidth="1"/>
    <col min="2564" max="2564" width="7.54296875" style="77" customWidth="1"/>
    <col min="2565" max="2565" width="7.26953125" style="77" customWidth="1"/>
    <col min="2566" max="2567" width="8.7265625" style="77" customWidth="1"/>
    <col min="2568" max="2568" width="4.1796875" style="77" customWidth="1"/>
    <col min="2569" max="2573" width="0" style="77" hidden="1" customWidth="1"/>
    <col min="2574" max="2574" width="9.1796875" style="77"/>
    <col min="2575" max="2575" width="15" style="77" bestFit="1" customWidth="1"/>
    <col min="2576" max="2577" width="8.453125" style="77" customWidth="1"/>
    <col min="2578" max="2580" width="9.1796875" style="77"/>
    <col min="2581" max="2581" width="15" style="77" bestFit="1" customWidth="1"/>
    <col min="2582" max="2816" width="9.1796875" style="77"/>
    <col min="2817" max="2817" width="6.453125" style="77" customWidth="1"/>
    <col min="2818" max="2818" width="6.26953125" style="77" customWidth="1"/>
    <col min="2819" max="2819" width="49.26953125" style="77" customWidth="1"/>
    <col min="2820" max="2820" width="7.54296875" style="77" customWidth="1"/>
    <col min="2821" max="2821" width="7.26953125" style="77" customWidth="1"/>
    <col min="2822" max="2823" width="8.7265625" style="77" customWidth="1"/>
    <col min="2824" max="2824" width="4.1796875" style="77" customWidth="1"/>
    <col min="2825" max="2829" width="0" style="77" hidden="1" customWidth="1"/>
    <col min="2830" max="2830" width="9.1796875" style="77"/>
    <col min="2831" max="2831" width="15" style="77" bestFit="1" customWidth="1"/>
    <col min="2832" max="2833" width="8.453125" style="77" customWidth="1"/>
    <col min="2834" max="2836" width="9.1796875" style="77"/>
    <col min="2837" max="2837" width="15" style="77" bestFit="1" customWidth="1"/>
    <col min="2838" max="3072" width="9.1796875" style="77"/>
    <col min="3073" max="3073" width="6.453125" style="77" customWidth="1"/>
    <col min="3074" max="3074" width="6.26953125" style="77" customWidth="1"/>
    <col min="3075" max="3075" width="49.26953125" style="77" customWidth="1"/>
    <col min="3076" max="3076" width="7.54296875" style="77" customWidth="1"/>
    <col min="3077" max="3077" width="7.26953125" style="77" customWidth="1"/>
    <col min="3078" max="3079" width="8.7265625" style="77" customWidth="1"/>
    <col min="3080" max="3080" width="4.1796875" style="77" customWidth="1"/>
    <col min="3081" max="3085" width="0" style="77" hidden="1" customWidth="1"/>
    <col min="3086" max="3086" width="9.1796875" style="77"/>
    <col min="3087" max="3087" width="15" style="77" bestFit="1" customWidth="1"/>
    <col min="3088" max="3089" width="8.453125" style="77" customWidth="1"/>
    <col min="3090" max="3092" width="9.1796875" style="77"/>
    <col min="3093" max="3093" width="15" style="77" bestFit="1" customWidth="1"/>
    <col min="3094" max="3328" width="9.1796875" style="77"/>
    <col min="3329" max="3329" width="6.453125" style="77" customWidth="1"/>
    <col min="3330" max="3330" width="6.26953125" style="77" customWidth="1"/>
    <col min="3331" max="3331" width="49.26953125" style="77" customWidth="1"/>
    <col min="3332" max="3332" width="7.54296875" style="77" customWidth="1"/>
    <col min="3333" max="3333" width="7.26953125" style="77" customWidth="1"/>
    <col min="3334" max="3335" width="8.7265625" style="77" customWidth="1"/>
    <col min="3336" max="3336" width="4.1796875" style="77" customWidth="1"/>
    <col min="3337" max="3341" width="0" style="77" hidden="1" customWidth="1"/>
    <col min="3342" max="3342" width="9.1796875" style="77"/>
    <col min="3343" max="3343" width="15" style="77" bestFit="1" customWidth="1"/>
    <col min="3344" max="3345" width="8.453125" style="77" customWidth="1"/>
    <col min="3346" max="3348" width="9.1796875" style="77"/>
    <col min="3349" max="3349" width="15" style="77" bestFit="1" customWidth="1"/>
    <col min="3350" max="3584" width="9.1796875" style="77"/>
    <col min="3585" max="3585" width="6.453125" style="77" customWidth="1"/>
    <col min="3586" max="3586" width="6.26953125" style="77" customWidth="1"/>
    <col min="3587" max="3587" width="49.26953125" style="77" customWidth="1"/>
    <col min="3588" max="3588" width="7.54296875" style="77" customWidth="1"/>
    <col min="3589" max="3589" width="7.26953125" style="77" customWidth="1"/>
    <col min="3590" max="3591" width="8.7265625" style="77" customWidth="1"/>
    <col min="3592" max="3592" width="4.1796875" style="77" customWidth="1"/>
    <col min="3593" max="3597" width="0" style="77" hidden="1" customWidth="1"/>
    <col min="3598" max="3598" width="9.1796875" style="77"/>
    <col min="3599" max="3599" width="15" style="77" bestFit="1" customWidth="1"/>
    <col min="3600" max="3601" width="8.453125" style="77" customWidth="1"/>
    <col min="3602" max="3604" width="9.1796875" style="77"/>
    <col min="3605" max="3605" width="15" style="77" bestFit="1" customWidth="1"/>
    <col min="3606" max="3840" width="9.1796875" style="77"/>
    <col min="3841" max="3841" width="6.453125" style="77" customWidth="1"/>
    <col min="3842" max="3842" width="6.26953125" style="77" customWidth="1"/>
    <col min="3843" max="3843" width="49.26953125" style="77" customWidth="1"/>
    <col min="3844" max="3844" width="7.54296875" style="77" customWidth="1"/>
    <col min="3845" max="3845" width="7.26953125" style="77" customWidth="1"/>
    <col min="3846" max="3847" width="8.7265625" style="77" customWidth="1"/>
    <col min="3848" max="3848" width="4.1796875" style="77" customWidth="1"/>
    <col min="3849" max="3853" width="0" style="77" hidden="1" customWidth="1"/>
    <col min="3854" max="3854" width="9.1796875" style="77"/>
    <col min="3855" max="3855" width="15" style="77" bestFit="1" customWidth="1"/>
    <col min="3856" max="3857" width="8.453125" style="77" customWidth="1"/>
    <col min="3858" max="3860" width="9.1796875" style="77"/>
    <col min="3861" max="3861" width="15" style="77" bestFit="1" customWidth="1"/>
    <col min="3862" max="4096" width="9.1796875" style="77"/>
    <col min="4097" max="4097" width="6.453125" style="77" customWidth="1"/>
    <col min="4098" max="4098" width="6.26953125" style="77" customWidth="1"/>
    <col min="4099" max="4099" width="49.26953125" style="77" customWidth="1"/>
    <col min="4100" max="4100" width="7.54296875" style="77" customWidth="1"/>
    <col min="4101" max="4101" width="7.26953125" style="77" customWidth="1"/>
    <col min="4102" max="4103" width="8.7265625" style="77" customWidth="1"/>
    <col min="4104" max="4104" width="4.1796875" style="77" customWidth="1"/>
    <col min="4105" max="4109" width="0" style="77" hidden="1" customWidth="1"/>
    <col min="4110" max="4110" width="9.1796875" style="77"/>
    <col min="4111" max="4111" width="15" style="77" bestFit="1" customWidth="1"/>
    <col min="4112" max="4113" width="8.453125" style="77" customWidth="1"/>
    <col min="4114" max="4116" width="9.1796875" style="77"/>
    <col min="4117" max="4117" width="15" style="77" bestFit="1" customWidth="1"/>
    <col min="4118" max="4352" width="9.1796875" style="77"/>
    <col min="4353" max="4353" width="6.453125" style="77" customWidth="1"/>
    <col min="4354" max="4354" width="6.26953125" style="77" customWidth="1"/>
    <col min="4355" max="4355" width="49.26953125" style="77" customWidth="1"/>
    <col min="4356" max="4356" width="7.54296875" style="77" customWidth="1"/>
    <col min="4357" max="4357" width="7.26953125" style="77" customWidth="1"/>
    <col min="4358" max="4359" width="8.7265625" style="77" customWidth="1"/>
    <col min="4360" max="4360" width="4.1796875" style="77" customWidth="1"/>
    <col min="4361" max="4365" width="0" style="77" hidden="1" customWidth="1"/>
    <col min="4366" max="4366" width="9.1796875" style="77"/>
    <col min="4367" max="4367" width="15" style="77" bestFit="1" customWidth="1"/>
    <col min="4368" max="4369" width="8.453125" style="77" customWidth="1"/>
    <col min="4370" max="4372" width="9.1796875" style="77"/>
    <col min="4373" max="4373" width="15" style="77" bestFit="1" customWidth="1"/>
    <col min="4374" max="4608" width="9.1796875" style="77"/>
    <col min="4609" max="4609" width="6.453125" style="77" customWidth="1"/>
    <col min="4610" max="4610" width="6.26953125" style="77" customWidth="1"/>
    <col min="4611" max="4611" width="49.26953125" style="77" customWidth="1"/>
    <col min="4612" max="4612" width="7.54296875" style="77" customWidth="1"/>
    <col min="4613" max="4613" width="7.26953125" style="77" customWidth="1"/>
    <col min="4614" max="4615" width="8.7265625" style="77" customWidth="1"/>
    <col min="4616" max="4616" width="4.1796875" style="77" customWidth="1"/>
    <col min="4617" max="4621" width="0" style="77" hidden="1" customWidth="1"/>
    <col min="4622" max="4622" width="9.1796875" style="77"/>
    <col min="4623" max="4623" width="15" style="77" bestFit="1" customWidth="1"/>
    <col min="4624" max="4625" width="8.453125" style="77" customWidth="1"/>
    <col min="4626" max="4628" width="9.1796875" style="77"/>
    <col min="4629" max="4629" width="15" style="77" bestFit="1" customWidth="1"/>
    <col min="4630" max="4864" width="9.1796875" style="77"/>
    <col min="4865" max="4865" width="6.453125" style="77" customWidth="1"/>
    <col min="4866" max="4866" width="6.26953125" style="77" customWidth="1"/>
    <col min="4867" max="4867" width="49.26953125" style="77" customWidth="1"/>
    <col min="4868" max="4868" width="7.54296875" style="77" customWidth="1"/>
    <col min="4869" max="4869" width="7.26953125" style="77" customWidth="1"/>
    <col min="4870" max="4871" width="8.7265625" style="77" customWidth="1"/>
    <col min="4872" max="4872" width="4.1796875" style="77" customWidth="1"/>
    <col min="4873" max="4877" width="0" style="77" hidden="1" customWidth="1"/>
    <col min="4878" max="4878" width="9.1796875" style="77"/>
    <col min="4879" max="4879" width="15" style="77" bestFit="1" customWidth="1"/>
    <col min="4880" max="4881" width="8.453125" style="77" customWidth="1"/>
    <col min="4882" max="4884" width="9.1796875" style="77"/>
    <col min="4885" max="4885" width="15" style="77" bestFit="1" customWidth="1"/>
    <col min="4886" max="5120" width="9.1796875" style="77"/>
    <col min="5121" max="5121" width="6.453125" style="77" customWidth="1"/>
    <col min="5122" max="5122" width="6.26953125" style="77" customWidth="1"/>
    <col min="5123" max="5123" width="49.26953125" style="77" customWidth="1"/>
    <col min="5124" max="5124" width="7.54296875" style="77" customWidth="1"/>
    <col min="5125" max="5125" width="7.26953125" style="77" customWidth="1"/>
    <col min="5126" max="5127" width="8.7265625" style="77" customWidth="1"/>
    <col min="5128" max="5128" width="4.1796875" style="77" customWidth="1"/>
    <col min="5129" max="5133" width="0" style="77" hidden="1" customWidth="1"/>
    <col min="5134" max="5134" width="9.1796875" style="77"/>
    <col min="5135" max="5135" width="15" style="77" bestFit="1" customWidth="1"/>
    <col min="5136" max="5137" width="8.453125" style="77" customWidth="1"/>
    <col min="5138" max="5140" width="9.1796875" style="77"/>
    <col min="5141" max="5141" width="15" style="77" bestFit="1" customWidth="1"/>
    <col min="5142" max="5376" width="9.1796875" style="77"/>
    <col min="5377" max="5377" width="6.453125" style="77" customWidth="1"/>
    <col min="5378" max="5378" width="6.26953125" style="77" customWidth="1"/>
    <col min="5379" max="5379" width="49.26953125" style="77" customWidth="1"/>
    <col min="5380" max="5380" width="7.54296875" style="77" customWidth="1"/>
    <col min="5381" max="5381" width="7.26953125" style="77" customWidth="1"/>
    <col min="5382" max="5383" width="8.7265625" style="77" customWidth="1"/>
    <col min="5384" max="5384" width="4.1796875" style="77" customWidth="1"/>
    <col min="5385" max="5389" width="0" style="77" hidden="1" customWidth="1"/>
    <col min="5390" max="5390" width="9.1796875" style="77"/>
    <col min="5391" max="5391" width="15" style="77" bestFit="1" customWidth="1"/>
    <col min="5392" max="5393" width="8.453125" style="77" customWidth="1"/>
    <col min="5394" max="5396" width="9.1796875" style="77"/>
    <col min="5397" max="5397" width="15" style="77" bestFit="1" customWidth="1"/>
    <col min="5398" max="5632" width="9.1796875" style="77"/>
    <col min="5633" max="5633" width="6.453125" style="77" customWidth="1"/>
    <col min="5634" max="5634" width="6.26953125" style="77" customWidth="1"/>
    <col min="5635" max="5635" width="49.26953125" style="77" customWidth="1"/>
    <col min="5636" max="5636" width="7.54296875" style="77" customWidth="1"/>
    <col min="5637" max="5637" width="7.26953125" style="77" customWidth="1"/>
    <col min="5638" max="5639" width="8.7265625" style="77" customWidth="1"/>
    <col min="5640" max="5640" width="4.1796875" style="77" customWidth="1"/>
    <col min="5641" max="5645" width="0" style="77" hidden="1" customWidth="1"/>
    <col min="5646" max="5646" width="9.1796875" style="77"/>
    <col min="5647" max="5647" width="15" style="77" bestFit="1" customWidth="1"/>
    <col min="5648" max="5649" width="8.453125" style="77" customWidth="1"/>
    <col min="5650" max="5652" width="9.1796875" style="77"/>
    <col min="5653" max="5653" width="15" style="77" bestFit="1" customWidth="1"/>
    <col min="5654" max="5888" width="9.1796875" style="77"/>
    <col min="5889" max="5889" width="6.453125" style="77" customWidth="1"/>
    <col min="5890" max="5890" width="6.26953125" style="77" customWidth="1"/>
    <col min="5891" max="5891" width="49.26953125" style="77" customWidth="1"/>
    <col min="5892" max="5892" width="7.54296875" style="77" customWidth="1"/>
    <col min="5893" max="5893" width="7.26953125" style="77" customWidth="1"/>
    <col min="5894" max="5895" width="8.7265625" style="77" customWidth="1"/>
    <col min="5896" max="5896" width="4.1796875" style="77" customWidth="1"/>
    <col min="5897" max="5901" width="0" style="77" hidden="1" customWidth="1"/>
    <col min="5902" max="5902" width="9.1796875" style="77"/>
    <col min="5903" max="5903" width="15" style="77" bestFit="1" customWidth="1"/>
    <col min="5904" max="5905" width="8.453125" style="77" customWidth="1"/>
    <col min="5906" max="5908" width="9.1796875" style="77"/>
    <col min="5909" max="5909" width="15" style="77" bestFit="1" customWidth="1"/>
    <col min="5910" max="6144" width="9.1796875" style="77"/>
    <col min="6145" max="6145" width="6.453125" style="77" customWidth="1"/>
    <col min="6146" max="6146" width="6.26953125" style="77" customWidth="1"/>
    <col min="6147" max="6147" width="49.26953125" style="77" customWidth="1"/>
    <col min="6148" max="6148" width="7.54296875" style="77" customWidth="1"/>
    <col min="6149" max="6149" width="7.26953125" style="77" customWidth="1"/>
    <col min="6150" max="6151" width="8.7265625" style="77" customWidth="1"/>
    <col min="6152" max="6152" width="4.1796875" style="77" customWidth="1"/>
    <col min="6153" max="6157" width="0" style="77" hidden="1" customWidth="1"/>
    <col min="6158" max="6158" width="9.1796875" style="77"/>
    <col min="6159" max="6159" width="15" style="77" bestFit="1" customWidth="1"/>
    <col min="6160" max="6161" width="8.453125" style="77" customWidth="1"/>
    <col min="6162" max="6164" width="9.1796875" style="77"/>
    <col min="6165" max="6165" width="15" style="77" bestFit="1" customWidth="1"/>
    <col min="6166" max="6400" width="9.1796875" style="77"/>
    <col min="6401" max="6401" width="6.453125" style="77" customWidth="1"/>
    <col min="6402" max="6402" width="6.26953125" style="77" customWidth="1"/>
    <col min="6403" max="6403" width="49.26953125" style="77" customWidth="1"/>
    <col min="6404" max="6404" width="7.54296875" style="77" customWidth="1"/>
    <col min="6405" max="6405" width="7.26953125" style="77" customWidth="1"/>
    <col min="6406" max="6407" width="8.7265625" style="77" customWidth="1"/>
    <col min="6408" max="6408" width="4.1796875" style="77" customWidth="1"/>
    <col min="6409" max="6413" width="0" style="77" hidden="1" customWidth="1"/>
    <col min="6414" max="6414" width="9.1796875" style="77"/>
    <col min="6415" max="6415" width="15" style="77" bestFit="1" customWidth="1"/>
    <col min="6416" max="6417" width="8.453125" style="77" customWidth="1"/>
    <col min="6418" max="6420" width="9.1796875" style="77"/>
    <col min="6421" max="6421" width="15" style="77" bestFit="1" customWidth="1"/>
    <col min="6422" max="6656" width="9.1796875" style="77"/>
    <col min="6657" max="6657" width="6.453125" style="77" customWidth="1"/>
    <col min="6658" max="6658" width="6.26953125" style="77" customWidth="1"/>
    <col min="6659" max="6659" width="49.26953125" style="77" customWidth="1"/>
    <col min="6660" max="6660" width="7.54296875" style="77" customWidth="1"/>
    <col min="6661" max="6661" width="7.26953125" style="77" customWidth="1"/>
    <col min="6662" max="6663" width="8.7265625" style="77" customWidth="1"/>
    <col min="6664" max="6664" width="4.1796875" style="77" customWidth="1"/>
    <col min="6665" max="6669" width="0" style="77" hidden="1" customWidth="1"/>
    <col min="6670" max="6670" width="9.1796875" style="77"/>
    <col min="6671" max="6671" width="15" style="77" bestFit="1" customWidth="1"/>
    <col min="6672" max="6673" width="8.453125" style="77" customWidth="1"/>
    <col min="6674" max="6676" width="9.1796875" style="77"/>
    <col min="6677" max="6677" width="15" style="77" bestFit="1" customWidth="1"/>
    <col min="6678" max="6912" width="9.1796875" style="77"/>
    <col min="6913" max="6913" width="6.453125" style="77" customWidth="1"/>
    <col min="6914" max="6914" width="6.26953125" style="77" customWidth="1"/>
    <col min="6915" max="6915" width="49.26953125" style="77" customWidth="1"/>
    <col min="6916" max="6916" width="7.54296875" style="77" customWidth="1"/>
    <col min="6917" max="6917" width="7.26953125" style="77" customWidth="1"/>
    <col min="6918" max="6919" width="8.7265625" style="77" customWidth="1"/>
    <col min="6920" max="6920" width="4.1796875" style="77" customWidth="1"/>
    <col min="6921" max="6925" width="0" style="77" hidden="1" customWidth="1"/>
    <col min="6926" max="6926" width="9.1796875" style="77"/>
    <col min="6927" max="6927" width="15" style="77" bestFit="1" customWidth="1"/>
    <col min="6928" max="6929" width="8.453125" style="77" customWidth="1"/>
    <col min="6930" max="6932" width="9.1796875" style="77"/>
    <col min="6933" max="6933" width="15" style="77" bestFit="1" customWidth="1"/>
    <col min="6934" max="7168" width="9.1796875" style="77"/>
    <col min="7169" max="7169" width="6.453125" style="77" customWidth="1"/>
    <col min="7170" max="7170" width="6.26953125" style="77" customWidth="1"/>
    <col min="7171" max="7171" width="49.26953125" style="77" customWidth="1"/>
    <col min="7172" max="7172" width="7.54296875" style="77" customWidth="1"/>
    <col min="7173" max="7173" width="7.26953125" style="77" customWidth="1"/>
    <col min="7174" max="7175" width="8.7265625" style="77" customWidth="1"/>
    <col min="7176" max="7176" width="4.1796875" style="77" customWidth="1"/>
    <col min="7177" max="7181" width="0" style="77" hidden="1" customWidth="1"/>
    <col min="7182" max="7182" width="9.1796875" style="77"/>
    <col min="7183" max="7183" width="15" style="77" bestFit="1" customWidth="1"/>
    <col min="7184" max="7185" width="8.453125" style="77" customWidth="1"/>
    <col min="7186" max="7188" width="9.1796875" style="77"/>
    <col min="7189" max="7189" width="15" style="77" bestFit="1" customWidth="1"/>
    <col min="7190" max="7424" width="9.1796875" style="77"/>
    <col min="7425" max="7425" width="6.453125" style="77" customWidth="1"/>
    <col min="7426" max="7426" width="6.26953125" style="77" customWidth="1"/>
    <col min="7427" max="7427" width="49.26953125" style="77" customWidth="1"/>
    <col min="7428" max="7428" width="7.54296875" style="77" customWidth="1"/>
    <col min="7429" max="7429" width="7.26953125" style="77" customWidth="1"/>
    <col min="7430" max="7431" width="8.7265625" style="77" customWidth="1"/>
    <col min="7432" max="7432" width="4.1796875" style="77" customWidth="1"/>
    <col min="7433" max="7437" width="0" style="77" hidden="1" customWidth="1"/>
    <col min="7438" max="7438" width="9.1796875" style="77"/>
    <col min="7439" max="7439" width="15" style="77" bestFit="1" customWidth="1"/>
    <col min="7440" max="7441" width="8.453125" style="77" customWidth="1"/>
    <col min="7442" max="7444" width="9.1796875" style="77"/>
    <col min="7445" max="7445" width="15" style="77" bestFit="1" customWidth="1"/>
    <col min="7446" max="7680" width="9.1796875" style="77"/>
    <col min="7681" max="7681" width="6.453125" style="77" customWidth="1"/>
    <col min="7682" max="7682" width="6.26953125" style="77" customWidth="1"/>
    <col min="7683" max="7683" width="49.26953125" style="77" customWidth="1"/>
    <col min="7684" max="7684" width="7.54296875" style="77" customWidth="1"/>
    <col min="7685" max="7685" width="7.26953125" style="77" customWidth="1"/>
    <col min="7686" max="7687" width="8.7265625" style="77" customWidth="1"/>
    <col min="7688" max="7688" width="4.1796875" style="77" customWidth="1"/>
    <col min="7689" max="7693" width="0" style="77" hidden="1" customWidth="1"/>
    <col min="7694" max="7694" width="9.1796875" style="77"/>
    <col min="7695" max="7695" width="15" style="77" bestFit="1" customWidth="1"/>
    <col min="7696" max="7697" width="8.453125" style="77" customWidth="1"/>
    <col min="7698" max="7700" width="9.1796875" style="77"/>
    <col min="7701" max="7701" width="15" style="77" bestFit="1" customWidth="1"/>
    <col min="7702" max="7936" width="9.1796875" style="77"/>
    <col min="7937" max="7937" width="6.453125" style="77" customWidth="1"/>
    <col min="7938" max="7938" width="6.26953125" style="77" customWidth="1"/>
    <col min="7939" max="7939" width="49.26953125" style="77" customWidth="1"/>
    <col min="7940" max="7940" width="7.54296875" style="77" customWidth="1"/>
    <col min="7941" max="7941" width="7.26953125" style="77" customWidth="1"/>
    <col min="7942" max="7943" width="8.7265625" style="77" customWidth="1"/>
    <col min="7944" max="7944" width="4.1796875" style="77" customWidth="1"/>
    <col min="7945" max="7949" width="0" style="77" hidden="1" customWidth="1"/>
    <col min="7950" max="7950" width="9.1796875" style="77"/>
    <col min="7951" max="7951" width="15" style="77" bestFit="1" customWidth="1"/>
    <col min="7952" max="7953" width="8.453125" style="77" customWidth="1"/>
    <col min="7954" max="7956" width="9.1796875" style="77"/>
    <col min="7957" max="7957" width="15" style="77" bestFit="1" customWidth="1"/>
    <col min="7958" max="8192" width="9.1796875" style="77"/>
    <col min="8193" max="8193" width="6.453125" style="77" customWidth="1"/>
    <col min="8194" max="8194" width="6.26953125" style="77" customWidth="1"/>
    <col min="8195" max="8195" width="49.26953125" style="77" customWidth="1"/>
    <col min="8196" max="8196" width="7.54296875" style="77" customWidth="1"/>
    <col min="8197" max="8197" width="7.26953125" style="77" customWidth="1"/>
    <col min="8198" max="8199" width="8.7265625" style="77" customWidth="1"/>
    <col min="8200" max="8200" width="4.1796875" style="77" customWidth="1"/>
    <col min="8201" max="8205" width="0" style="77" hidden="1" customWidth="1"/>
    <col min="8206" max="8206" width="9.1796875" style="77"/>
    <col min="8207" max="8207" width="15" style="77" bestFit="1" customWidth="1"/>
    <col min="8208" max="8209" width="8.453125" style="77" customWidth="1"/>
    <col min="8210" max="8212" width="9.1796875" style="77"/>
    <col min="8213" max="8213" width="15" style="77" bestFit="1" customWidth="1"/>
    <col min="8214" max="8448" width="9.1796875" style="77"/>
    <col min="8449" max="8449" width="6.453125" style="77" customWidth="1"/>
    <col min="8450" max="8450" width="6.26953125" style="77" customWidth="1"/>
    <col min="8451" max="8451" width="49.26953125" style="77" customWidth="1"/>
    <col min="8452" max="8452" width="7.54296875" style="77" customWidth="1"/>
    <col min="8453" max="8453" width="7.26953125" style="77" customWidth="1"/>
    <col min="8454" max="8455" width="8.7265625" style="77" customWidth="1"/>
    <col min="8456" max="8456" width="4.1796875" style="77" customWidth="1"/>
    <col min="8457" max="8461" width="0" style="77" hidden="1" customWidth="1"/>
    <col min="8462" max="8462" width="9.1796875" style="77"/>
    <col min="8463" max="8463" width="15" style="77" bestFit="1" customWidth="1"/>
    <col min="8464" max="8465" width="8.453125" style="77" customWidth="1"/>
    <col min="8466" max="8468" width="9.1796875" style="77"/>
    <col min="8469" max="8469" width="15" style="77" bestFit="1" customWidth="1"/>
    <col min="8470" max="8704" width="9.1796875" style="77"/>
    <col min="8705" max="8705" width="6.453125" style="77" customWidth="1"/>
    <col min="8706" max="8706" width="6.26953125" style="77" customWidth="1"/>
    <col min="8707" max="8707" width="49.26953125" style="77" customWidth="1"/>
    <col min="8708" max="8708" width="7.54296875" style="77" customWidth="1"/>
    <col min="8709" max="8709" width="7.26953125" style="77" customWidth="1"/>
    <col min="8710" max="8711" width="8.7265625" style="77" customWidth="1"/>
    <col min="8712" max="8712" width="4.1796875" style="77" customWidth="1"/>
    <col min="8713" max="8717" width="0" style="77" hidden="1" customWidth="1"/>
    <col min="8718" max="8718" width="9.1796875" style="77"/>
    <col min="8719" max="8719" width="15" style="77" bestFit="1" customWidth="1"/>
    <col min="8720" max="8721" width="8.453125" style="77" customWidth="1"/>
    <col min="8722" max="8724" width="9.1796875" style="77"/>
    <col min="8725" max="8725" width="15" style="77" bestFit="1" customWidth="1"/>
    <col min="8726" max="8960" width="9.1796875" style="77"/>
    <col min="8961" max="8961" width="6.453125" style="77" customWidth="1"/>
    <col min="8962" max="8962" width="6.26953125" style="77" customWidth="1"/>
    <col min="8963" max="8963" width="49.26953125" style="77" customWidth="1"/>
    <col min="8964" max="8964" width="7.54296875" style="77" customWidth="1"/>
    <col min="8965" max="8965" width="7.26953125" style="77" customWidth="1"/>
    <col min="8966" max="8967" width="8.7265625" style="77" customWidth="1"/>
    <col min="8968" max="8968" width="4.1796875" style="77" customWidth="1"/>
    <col min="8969" max="8973" width="0" style="77" hidden="1" customWidth="1"/>
    <col min="8974" max="8974" width="9.1796875" style="77"/>
    <col min="8975" max="8975" width="15" style="77" bestFit="1" customWidth="1"/>
    <col min="8976" max="8977" width="8.453125" style="77" customWidth="1"/>
    <col min="8978" max="8980" width="9.1796875" style="77"/>
    <col min="8981" max="8981" width="15" style="77" bestFit="1" customWidth="1"/>
    <col min="8982" max="9216" width="9.1796875" style="77"/>
    <col min="9217" max="9217" width="6.453125" style="77" customWidth="1"/>
    <col min="9218" max="9218" width="6.26953125" style="77" customWidth="1"/>
    <col min="9219" max="9219" width="49.26953125" style="77" customWidth="1"/>
    <col min="9220" max="9220" width="7.54296875" style="77" customWidth="1"/>
    <col min="9221" max="9221" width="7.26953125" style="77" customWidth="1"/>
    <col min="9222" max="9223" width="8.7265625" style="77" customWidth="1"/>
    <col min="9224" max="9224" width="4.1796875" style="77" customWidth="1"/>
    <col min="9225" max="9229" width="0" style="77" hidden="1" customWidth="1"/>
    <col min="9230" max="9230" width="9.1796875" style="77"/>
    <col min="9231" max="9231" width="15" style="77" bestFit="1" customWidth="1"/>
    <col min="9232" max="9233" width="8.453125" style="77" customWidth="1"/>
    <col min="9234" max="9236" width="9.1796875" style="77"/>
    <col min="9237" max="9237" width="15" style="77" bestFit="1" customWidth="1"/>
    <col min="9238" max="9472" width="9.1796875" style="77"/>
    <col min="9473" max="9473" width="6.453125" style="77" customWidth="1"/>
    <col min="9474" max="9474" width="6.26953125" style="77" customWidth="1"/>
    <col min="9475" max="9475" width="49.26953125" style="77" customWidth="1"/>
    <col min="9476" max="9476" width="7.54296875" style="77" customWidth="1"/>
    <col min="9477" max="9477" width="7.26953125" style="77" customWidth="1"/>
    <col min="9478" max="9479" width="8.7265625" style="77" customWidth="1"/>
    <col min="9480" max="9480" width="4.1796875" style="77" customWidth="1"/>
    <col min="9481" max="9485" width="0" style="77" hidden="1" customWidth="1"/>
    <col min="9486" max="9486" width="9.1796875" style="77"/>
    <col min="9487" max="9487" width="15" style="77" bestFit="1" customWidth="1"/>
    <col min="9488" max="9489" width="8.453125" style="77" customWidth="1"/>
    <col min="9490" max="9492" width="9.1796875" style="77"/>
    <col min="9493" max="9493" width="15" style="77" bestFit="1" customWidth="1"/>
    <col min="9494" max="9728" width="9.1796875" style="77"/>
    <col min="9729" max="9729" width="6.453125" style="77" customWidth="1"/>
    <col min="9730" max="9730" width="6.26953125" style="77" customWidth="1"/>
    <col min="9731" max="9731" width="49.26953125" style="77" customWidth="1"/>
    <col min="9732" max="9732" width="7.54296875" style="77" customWidth="1"/>
    <col min="9733" max="9733" width="7.26953125" style="77" customWidth="1"/>
    <col min="9734" max="9735" width="8.7265625" style="77" customWidth="1"/>
    <col min="9736" max="9736" width="4.1796875" style="77" customWidth="1"/>
    <col min="9737" max="9741" width="0" style="77" hidden="1" customWidth="1"/>
    <col min="9742" max="9742" width="9.1796875" style="77"/>
    <col min="9743" max="9743" width="15" style="77" bestFit="1" customWidth="1"/>
    <col min="9744" max="9745" width="8.453125" style="77" customWidth="1"/>
    <col min="9746" max="9748" width="9.1796875" style="77"/>
    <col min="9749" max="9749" width="15" style="77" bestFit="1" customWidth="1"/>
    <col min="9750" max="9984" width="9.1796875" style="77"/>
    <col min="9985" max="9985" width="6.453125" style="77" customWidth="1"/>
    <col min="9986" max="9986" width="6.26953125" style="77" customWidth="1"/>
    <col min="9987" max="9987" width="49.26953125" style="77" customWidth="1"/>
    <col min="9988" max="9988" width="7.54296875" style="77" customWidth="1"/>
    <col min="9989" max="9989" width="7.26953125" style="77" customWidth="1"/>
    <col min="9990" max="9991" width="8.7265625" style="77" customWidth="1"/>
    <col min="9992" max="9992" width="4.1796875" style="77" customWidth="1"/>
    <col min="9993" max="9997" width="0" style="77" hidden="1" customWidth="1"/>
    <col min="9998" max="9998" width="9.1796875" style="77"/>
    <col min="9999" max="9999" width="15" style="77" bestFit="1" customWidth="1"/>
    <col min="10000" max="10001" width="8.453125" style="77" customWidth="1"/>
    <col min="10002" max="10004" width="9.1796875" style="77"/>
    <col min="10005" max="10005" width="15" style="77" bestFit="1" customWidth="1"/>
    <col min="10006" max="10240" width="9.1796875" style="77"/>
    <col min="10241" max="10241" width="6.453125" style="77" customWidth="1"/>
    <col min="10242" max="10242" width="6.26953125" style="77" customWidth="1"/>
    <col min="10243" max="10243" width="49.26953125" style="77" customWidth="1"/>
    <col min="10244" max="10244" width="7.54296875" style="77" customWidth="1"/>
    <col min="10245" max="10245" width="7.26953125" style="77" customWidth="1"/>
    <col min="10246" max="10247" width="8.7265625" style="77" customWidth="1"/>
    <col min="10248" max="10248" width="4.1796875" style="77" customWidth="1"/>
    <col min="10249" max="10253" width="0" style="77" hidden="1" customWidth="1"/>
    <col min="10254" max="10254" width="9.1796875" style="77"/>
    <col min="10255" max="10255" width="15" style="77" bestFit="1" customWidth="1"/>
    <col min="10256" max="10257" width="8.453125" style="77" customWidth="1"/>
    <col min="10258" max="10260" width="9.1796875" style="77"/>
    <col min="10261" max="10261" width="15" style="77" bestFit="1" customWidth="1"/>
    <col min="10262" max="10496" width="9.1796875" style="77"/>
    <col min="10497" max="10497" width="6.453125" style="77" customWidth="1"/>
    <col min="10498" max="10498" width="6.26953125" style="77" customWidth="1"/>
    <col min="10499" max="10499" width="49.26953125" style="77" customWidth="1"/>
    <col min="10500" max="10500" width="7.54296875" style="77" customWidth="1"/>
    <col min="10501" max="10501" width="7.26953125" style="77" customWidth="1"/>
    <col min="10502" max="10503" width="8.7265625" style="77" customWidth="1"/>
    <col min="10504" max="10504" width="4.1796875" style="77" customWidth="1"/>
    <col min="10505" max="10509" width="0" style="77" hidden="1" customWidth="1"/>
    <col min="10510" max="10510" width="9.1796875" style="77"/>
    <col min="10511" max="10511" width="15" style="77" bestFit="1" customWidth="1"/>
    <col min="10512" max="10513" width="8.453125" style="77" customWidth="1"/>
    <col min="10514" max="10516" width="9.1796875" style="77"/>
    <col min="10517" max="10517" width="15" style="77" bestFit="1" customWidth="1"/>
    <col min="10518" max="10752" width="9.1796875" style="77"/>
    <col min="10753" max="10753" width="6.453125" style="77" customWidth="1"/>
    <col min="10754" max="10754" width="6.26953125" style="77" customWidth="1"/>
    <col min="10755" max="10755" width="49.26953125" style="77" customWidth="1"/>
    <col min="10756" max="10756" width="7.54296875" style="77" customWidth="1"/>
    <col min="10757" max="10757" width="7.26953125" style="77" customWidth="1"/>
    <col min="10758" max="10759" width="8.7265625" style="77" customWidth="1"/>
    <col min="10760" max="10760" width="4.1796875" style="77" customWidth="1"/>
    <col min="10761" max="10765" width="0" style="77" hidden="1" customWidth="1"/>
    <col min="10766" max="10766" width="9.1796875" style="77"/>
    <col min="10767" max="10767" width="15" style="77" bestFit="1" customWidth="1"/>
    <col min="10768" max="10769" width="8.453125" style="77" customWidth="1"/>
    <col min="10770" max="10772" width="9.1796875" style="77"/>
    <col min="10773" max="10773" width="15" style="77" bestFit="1" customWidth="1"/>
    <col min="10774" max="11008" width="9.1796875" style="77"/>
    <col min="11009" max="11009" width="6.453125" style="77" customWidth="1"/>
    <col min="11010" max="11010" width="6.26953125" style="77" customWidth="1"/>
    <col min="11011" max="11011" width="49.26953125" style="77" customWidth="1"/>
    <col min="11012" max="11012" width="7.54296875" style="77" customWidth="1"/>
    <col min="11013" max="11013" width="7.26953125" style="77" customWidth="1"/>
    <col min="11014" max="11015" width="8.7265625" style="77" customWidth="1"/>
    <col min="11016" max="11016" width="4.1796875" style="77" customWidth="1"/>
    <col min="11017" max="11021" width="0" style="77" hidden="1" customWidth="1"/>
    <col min="11022" max="11022" width="9.1796875" style="77"/>
    <col min="11023" max="11023" width="15" style="77" bestFit="1" customWidth="1"/>
    <col min="11024" max="11025" width="8.453125" style="77" customWidth="1"/>
    <col min="11026" max="11028" width="9.1796875" style="77"/>
    <col min="11029" max="11029" width="15" style="77" bestFit="1" customWidth="1"/>
    <col min="11030" max="11264" width="9.1796875" style="77"/>
    <col min="11265" max="11265" width="6.453125" style="77" customWidth="1"/>
    <col min="11266" max="11266" width="6.26953125" style="77" customWidth="1"/>
    <col min="11267" max="11267" width="49.26953125" style="77" customWidth="1"/>
    <col min="11268" max="11268" width="7.54296875" style="77" customWidth="1"/>
    <col min="11269" max="11269" width="7.26953125" style="77" customWidth="1"/>
    <col min="11270" max="11271" width="8.7265625" style="77" customWidth="1"/>
    <col min="11272" max="11272" width="4.1796875" style="77" customWidth="1"/>
    <col min="11273" max="11277" width="0" style="77" hidden="1" customWidth="1"/>
    <col min="11278" max="11278" width="9.1796875" style="77"/>
    <col min="11279" max="11279" width="15" style="77" bestFit="1" customWidth="1"/>
    <col min="11280" max="11281" width="8.453125" style="77" customWidth="1"/>
    <col min="11282" max="11284" width="9.1796875" style="77"/>
    <col min="11285" max="11285" width="15" style="77" bestFit="1" customWidth="1"/>
    <col min="11286" max="11520" width="9.1796875" style="77"/>
    <col min="11521" max="11521" width="6.453125" style="77" customWidth="1"/>
    <col min="11522" max="11522" width="6.26953125" style="77" customWidth="1"/>
    <col min="11523" max="11523" width="49.26953125" style="77" customWidth="1"/>
    <col min="11524" max="11524" width="7.54296875" style="77" customWidth="1"/>
    <col min="11525" max="11525" width="7.26953125" style="77" customWidth="1"/>
    <col min="11526" max="11527" width="8.7265625" style="77" customWidth="1"/>
    <col min="11528" max="11528" width="4.1796875" style="77" customWidth="1"/>
    <col min="11529" max="11533" width="0" style="77" hidden="1" customWidth="1"/>
    <col min="11534" max="11534" width="9.1796875" style="77"/>
    <col min="11535" max="11535" width="15" style="77" bestFit="1" customWidth="1"/>
    <col min="11536" max="11537" width="8.453125" style="77" customWidth="1"/>
    <col min="11538" max="11540" width="9.1796875" style="77"/>
    <col min="11541" max="11541" width="15" style="77" bestFit="1" customWidth="1"/>
    <col min="11542" max="11776" width="9.1796875" style="77"/>
    <col min="11777" max="11777" width="6.453125" style="77" customWidth="1"/>
    <col min="11778" max="11778" width="6.26953125" style="77" customWidth="1"/>
    <col min="11779" max="11779" width="49.26953125" style="77" customWidth="1"/>
    <col min="11780" max="11780" width="7.54296875" style="77" customWidth="1"/>
    <col min="11781" max="11781" width="7.26953125" style="77" customWidth="1"/>
    <col min="11782" max="11783" width="8.7265625" style="77" customWidth="1"/>
    <col min="11784" max="11784" width="4.1796875" style="77" customWidth="1"/>
    <col min="11785" max="11789" width="0" style="77" hidden="1" customWidth="1"/>
    <col min="11790" max="11790" width="9.1796875" style="77"/>
    <col min="11791" max="11791" width="15" style="77" bestFit="1" customWidth="1"/>
    <col min="11792" max="11793" width="8.453125" style="77" customWidth="1"/>
    <col min="11794" max="11796" width="9.1796875" style="77"/>
    <col min="11797" max="11797" width="15" style="77" bestFit="1" customWidth="1"/>
    <col min="11798" max="12032" width="9.1796875" style="77"/>
    <col min="12033" max="12033" width="6.453125" style="77" customWidth="1"/>
    <col min="12034" max="12034" width="6.26953125" style="77" customWidth="1"/>
    <col min="12035" max="12035" width="49.26953125" style="77" customWidth="1"/>
    <col min="12036" max="12036" width="7.54296875" style="77" customWidth="1"/>
    <col min="12037" max="12037" width="7.26953125" style="77" customWidth="1"/>
    <col min="12038" max="12039" width="8.7265625" style="77" customWidth="1"/>
    <col min="12040" max="12040" width="4.1796875" style="77" customWidth="1"/>
    <col min="12041" max="12045" width="0" style="77" hidden="1" customWidth="1"/>
    <col min="12046" max="12046" width="9.1796875" style="77"/>
    <col min="12047" max="12047" width="15" style="77" bestFit="1" customWidth="1"/>
    <col min="12048" max="12049" width="8.453125" style="77" customWidth="1"/>
    <col min="12050" max="12052" width="9.1796875" style="77"/>
    <col min="12053" max="12053" width="15" style="77" bestFit="1" customWidth="1"/>
    <col min="12054" max="12288" width="9.1796875" style="77"/>
    <col min="12289" max="12289" width="6.453125" style="77" customWidth="1"/>
    <col min="12290" max="12290" width="6.26953125" style="77" customWidth="1"/>
    <col min="12291" max="12291" width="49.26953125" style="77" customWidth="1"/>
    <col min="12292" max="12292" width="7.54296875" style="77" customWidth="1"/>
    <col min="12293" max="12293" width="7.26953125" style="77" customWidth="1"/>
    <col min="12294" max="12295" width="8.7265625" style="77" customWidth="1"/>
    <col min="12296" max="12296" width="4.1796875" style="77" customWidth="1"/>
    <col min="12297" max="12301" width="0" style="77" hidden="1" customWidth="1"/>
    <col min="12302" max="12302" width="9.1796875" style="77"/>
    <col min="12303" max="12303" width="15" style="77" bestFit="1" customWidth="1"/>
    <col min="12304" max="12305" width="8.453125" style="77" customWidth="1"/>
    <col min="12306" max="12308" width="9.1796875" style="77"/>
    <col min="12309" max="12309" width="15" style="77" bestFit="1" customWidth="1"/>
    <col min="12310" max="12544" width="9.1796875" style="77"/>
    <col min="12545" max="12545" width="6.453125" style="77" customWidth="1"/>
    <col min="12546" max="12546" width="6.26953125" style="77" customWidth="1"/>
    <col min="12547" max="12547" width="49.26953125" style="77" customWidth="1"/>
    <col min="12548" max="12548" width="7.54296875" style="77" customWidth="1"/>
    <col min="12549" max="12549" width="7.26953125" style="77" customWidth="1"/>
    <col min="12550" max="12551" width="8.7265625" style="77" customWidth="1"/>
    <col min="12552" max="12552" width="4.1796875" style="77" customWidth="1"/>
    <col min="12553" max="12557" width="0" style="77" hidden="1" customWidth="1"/>
    <col min="12558" max="12558" width="9.1796875" style="77"/>
    <col min="12559" max="12559" width="15" style="77" bestFit="1" customWidth="1"/>
    <col min="12560" max="12561" width="8.453125" style="77" customWidth="1"/>
    <col min="12562" max="12564" width="9.1796875" style="77"/>
    <col min="12565" max="12565" width="15" style="77" bestFit="1" customWidth="1"/>
    <col min="12566" max="12800" width="9.1796875" style="77"/>
    <col min="12801" max="12801" width="6.453125" style="77" customWidth="1"/>
    <col min="12802" max="12802" width="6.26953125" style="77" customWidth="1"/>
    <col min="12803" max="12803" width="49.26953125" style="77" customWidth="1"/>
    <col min="12804" max="12804" width="7.54296875" style="77" customWidth="1"/>
    <col min="12805" max="12805" width="7.26953125" style="77" customWidth="1"/>
    <col min="12806" max="12807" width="8.7265625" style="77" customWidth="1"/>
    <col min="12808" max="12808" width="4.1796875" style="77" customWidth="1"/>
    <col min="12809" max="12813" width="0" style="77" hidden="1" customWidth="1"/>
    <col min="12814" max="12814" width="9.1796875" style="77"/>
    <col min="12815" max="12815" width="15" style="77" bestFit="1" customWidth="1"/>
    <col min="12816" max="12817" width="8.453125" style="77" customWidth="1"/>
    <col min="12818" max="12820" width="9.1796875" style="77"/>
    <col min="12821" max="12821" width="15" style="77" bestFit="1" customWidth="1"/>
    <col min="12822" max="13056" width="9.1796875" style="77"/>
    <col min="13057" max="13057" width="6.453125" style="77" customWidth="1"/>
    <col min="13058" max="13058" width="6.26953125" style="77" customWidth="1"/>
    <col min="13059" max="13059" width="49.26953125" style="77" customWidth="1"/>
    <col min="13060" max="13060" width="7.54296875" style="77" customWidth="1"/>
    <col min="13061" max="13061" width="7.26953125" style="77" customWidth="1"/>
    <col min="13062" max="13063" width="8.7265625" style="77" customWidth="1"/>
    <col min="13064" max="13064" width="4.1796875" style="77" customWidth="1"/>
    <col min="13065" max="13069" width="0" style="77" hidden="1" customWidth="1"/>
    <col min="13070" max="13070" width="9.1796875" style="77"/>
    <col min="13071" max="13071" width="15" style="77" bestFit="1" customWidth="1"/>
    <col min="13072" max="13073" width="8.453125" style="77" customWidth="1"/>
    <col min="13074" max="13076" width="9.1796875" style="77"/>
    <col min="13077" max="13077" width="15" style="77" bestFit="1" customWidth="1"/>
    <col min="13078" max="13312" width="9.1796875" style="77"/>
    <col min="13313" max="13313" width="6.453125" style="77" customWidth="1"/>
    <col min="13314" max="13314" width="6.26953125" style="77" customWidth="1"/>
    <col min="13315" max="13315" width="49.26953125" style="77" customWidth="1"/>
    <col min="13316" max="13316" width="7.54296875" style="77" customWidth="1"/>
    <col min="13317" max="13317" width="7.26953125" style="77" customWidth="1"/>
    <col min="13318" max="13319" width="8.7265625" style="77" customWidth="1"/>
    <col min="13320" max="13320" width="4.1796875" style="77" customWidth="1"/>
    <col min="13321" max="13325" width="0" style="77" hidden="1" customWidth="1"/>
    <col min="13326" max="13326" width="9.1796875" style="77"/>
    <col min="13327" max="13327" width="15" style="77" bestFit="1" customWidth="1"/>
    <col min="13328" max="13329" width="8.453125" style="77" customWidth="1"/>
    <col min="13330" max="13332" width="9.1796875" style="77"/>
    <col min="13333" max="13333" width="15" style="77" bestFit="1" customWidth="1"/>
    <col min="13334" max="13568" width="9.1796875" style="77"/>
    <col min="13569" max="13569" width="6.453125" style="77" customWidth="1"/>
    <col min="13570" max="13570" width="6.26953125" style="77" customWidth="1"/>
    <col min="13571" max="13571" width="49.26953125" style="77" customWidth="1"/>
    <col min="13572" max="13572" width="7.54296875" style="77" customWidth="1"/>
    <col min="13573" max="13573" width="7.26953125" style="77" customWidth="1"/>
    <col min="13574" max="13575" width="8.7265625" style="77" customWidth="1"/>
    <col min="13576" max="13576" width="4.1796875" style="77" customWidth="1"/>
    <col min="13577" max="13581" width="0" style="77" hidden="1" customWidth="1"/>
    <col min="13582" max="13582" width="9.1796875" style="77"/>
    <col min="13583" max="13583" width="15" style="77" bestFit="1" customWidth="1"/>
    <col min="13584" max="13585" width="8.453125" style="77" customWidth="1"/>
    <col min="13586" max="13588" width="9.1796875" style="77"/>
    <col min="13589" max="13589" width="15" style="77" bestFit="1" customWidth="1"/>
    <col min="13590" max="13824" width="9.1796875" style="77"/>
    <col min="13825" max="13825" width="6.453125" style="77" customWidth="1"/>
    <col min="13826" max="13826" width="6.26953125" style="77" customWidth="1"/>
    <col min="13827" max="13827" width="49.26953125" style="77" customWidth="1"/>
    <col min="13828" max="13828" width="7.54296875" style="77" customWidth="1"/>
    <col min="13829" max="13829" width="7.26953125" style="77" customWidth="1"/>
    <col min="13830" max="13831" width="8.7265625" style="77" customWidth="1"/>
    <col min="13832" max="13832" width="4.1796875" style="77" customWidth="1"/>
    <col min="13833" max="13837" width="0" style="77" hidden="1" customWidth="1"/>
    <col min="13838" max="13838" width="9.1796875" style="77"/>
    <col min="13839" max="13839" width="15" style="77" bestFit="1" customWidth="1"/>
    <col min="13840" max="13841" width="8.453125" style="77" customWidth="1"/>
    <col min="13842" max="13844" width="9.1796875" style="77"/>
    <col min="13845" max="13845" width="15" style="77" bestFit="1" customWidth="1"/>
    <col min="13846" max="14080" width="9.1796875" style="77"/>
    <col min="14081" max="14081" width="6.453125" style="77" customWidth="1"/>
    <col min="14082" max="14082" width="6.26953125" style="77" customWidth="1"/>
    <col min="14083" max="14083" width="49.26953125" style="77" customWidth="1"/>
    <col min="14084" max="14084" width="7.54296875" style="77" customWidth="1"/>
    <col min="14085" max="14085" width="7.26953125" style="77" customWidth="1"/>
    <col min="14086" max="14087" width="8.7265625" style="77" customWidth="1"/>
    <col min="14088" max="14088" width="4.1796875" style="77" customWidth="1"/>
    <col min="14089" max="14093" width="0" style="77" hidden="1" customWidth="1"/>
    <col min="14094" max="14094" width="9.1796875" style="77"/>
    <col min="14095" max="14095" width="15" style="77" bestFit="1" customWidth="1"/>
    <col min="14096" max="14097" width="8.453125" style="77" customWidth="1"/>
    <col min="14098" max="14100" width="9.1796875" style="77"/>
    <col min="14101" max="14101" width="15" style="77" bestFit="1" customWidth="1"/>
    <col min="14102" max="14336" width="9.1796875" style="77"/>
    <col min="14337" max="14337" width="6.453125" style="77" customWidth="1"/>
    <col min="14338" max="14338" width="6.26953125" style="77" customWidth="1"/>
    <col min="14339" max="14339" width="49.26953125" style="77" customWidth="1"/>
    <col min="14340" max="14340" width="7.54296875" style="77" customWidth="1"/>
    <col min="14341" max="14341" width="7.26953125" style="77" customWidth="1"/>
    <col min="14342" max="14343" width="8.7265625" style="77" customWidth="1"/>
    <col min="14344" max="14344" width="4.1796875" style="77" customWidth="1"/>
    <col min="14345" max="14349" width="0" style="77" hidden="1" customWidth="1"/>
    <col min="14350" max="14350" width="9.1796875" style="77"/>
    <col min="14351" max="14351" width="15" style="77" bestFit="1" customWidth="1"/>
    <col min="14352" max="14353" width="8.453125" style="77" customWidth="1"/>
    <col min="14354" max="14356" width="9.1796875" style="77"/>
    <col min="14357" max="14357" width="15" style="77" bestFit="1" customWidth="1"/>
    <col min="14358" max="14592" width="9.1796875" style="77"/>
    <col min="14593" max="14593" width="6.453125" style="77" customWidth="1"/>
    <col min="14594" max="14594" width="6.26953125" style="77" customWidth="1"/>
    <col min="14595" max="14595" width="49.26953125" style="77" customWidth="1"/>
    <col min="14596" max="14596" width="7.54296875" style="77" customWidth="1"/>
    <col min="14597" max="14597" width="7.26953125" style="77" customWidth="1"/>
    <col min="14598" max="14599" width="8.7265625" style="77" customWidth="1"/>
    <col min="14600" max="14600" width="4.1796875" style="77" customWidth="1"/>
    <col min="14601" max="14605" width="0" style="77" hidden="1" customWidth="1"/>
    <col min="14606" max="14606" width="9.1796875" style="77"/>
    <col min="14607" max="14607" width="15" style="77" bestFit="1" customWidth="1"/>
    <col min="14608" max="14609" width="8.453125" style="77" customWidth="1"/>
    <col min="14610" max="14612" width="9.1796875" style="77"/>
    <col min="14613" max="14613" width="15" style="77" bestFit="1" customWidth="1"/>
    <col min="14614" max="14848" width="9.1796875" style="77"/>
    <col min="14849" max="14849" width="6.453125" style="77" customWidth="1"/>
    <col min="14850" max="14850" width="6.26953125" style="77" customWidth="1"/>
    <col min="14851" max="14851" width="49.26953125" style="77" customWidth="1"/>
    <col min="14852" max="14852" width="7.54296875" style="77" customWidth="1"/>
    <col min="14853" max="14853" width="7.26953125" style="77" customWidth="1"/>
    <col min="14854" max="14855" width="8.7265625" style="77" customWidth="1"/>
    <col min="14856" max="14856" width="4.1796875" style="77" customWidth="1"/>
    <col min="14857" max="14861" width="0" style="77" hidden="1" customWidth="1"/>
    <col min="14862" max="14862" width="9.1796875" style="77"/>
    <col min="14863" max="14863" width="15" style="77" bestFit="1" customWidth="1"/>
    <col min="14864" max="14865" width="8.453125" style="77" customWidth="1"/>
    <col min="14866" max="14868" width="9.1796875" style="77"/>
    <col min="14869" max="14869" width="15" style="77" bestFit="1" customWidth="1"/>
    <col min="14870" max="15104" width="9.1796875" style="77"/>
    <col min="15105" max="15105" width="6.453125" style="77" customWidth="1"/>
    <col min="15106" max="15106" width="6.26953125" style="77" customWidth="1"/>
    <col min="15107" max="15107" width="49.26953125" style="77" customWidth="1"/>
    <col min="15108" max="15108" width="7.54296875" style="77" customWidth="1"/>
    <col min="15109" max="15109" width="7.26953125" style="77" customWidth="1"/>
    <col min="15110" max="15111" width="8.7265625" style="77" customWidth="1"/>
    <col min="15112" max="15112" width="4.1796875" style="77" customWidth="1"/>
    <col min="15113" max="15117" width="0" style="77" hidden="1" customWidth="1"/>
    <col min="15118" max="15118" width="9.1796875" style="77"/>
    <col min="15119" max="15119" width="15" style="77" bestFit="1" customWidth="1"/>
    <col min="15120" max="15121" width="8.453125" style="77" customWidth="1"/>
    <col min="15122" max="15124" width="9.1796875" style="77"/>
    <col min="15125" max="15125" width="15" style="77" bestFit="1" customWidth="1"/>
    <col min="15126" max="15360" width="9.1796875" style="77"/>
    <col min="15361" max="15361" width="6.453125" style="77" customWidth="1"/>
    <col min="15362" max="15362" width="6.26953125" style="77" customWidth="1"/>
    <col min="15363" max="15363" width="49.26953125" style="77" customWidth="1"/>
    <col min="15364" max="15364" width="7.54296875" style="77" customWidth="1"/>
    <col min="15365" max="15365" width="7.26953125" style="77" customWidth="1"/>
    <col min="15366" max="15367" width="8.7265625" style="77" customWidth="1"/>
    <col min="15368" max="15368" width="4.1796875" style="77" customWidth="1"/>
    <col min="15369" max="15373" width="0" style="77" hidden="1" customWidth="1"/>
    <col min="15374" max="15374" width="9.1796875" style="77"/>
    <col min="15375" max="15375" width="15" style="77" bestFit="1" customWidth="1"/>
    <col min="15376" max="15377" width="8.453125" style="77" customWidth="1"/>
    <col min="15378" max="15380" width="9.1796875" style="77"/>
    <col min="15381" max="15381" width="15" style="77" bestFit="1" customWidth="1"/>
    <col min="15382" max="15616" width="9.1796875" style="77"/>
    <col min="15617" max="15617" width="6.453125" style="77" customWidth="1"/>
    <col min="15618" max="15618" width="6.26953125" style="77" customWidth="1"/>
    <col min="15619" max="15619" width="49.26953125" style="77" customWidth="1"/>
    <col min="15620" max="15620" width="7.54296875" style="77" customWidth="1"/>
    <col min="15621" max="15621" width="7.26953125" style="77" customWidth="1"/>
    <col min="15622" max="15623" width="8.7265625" style="77" customWidth="1"/>
    <col min="15624" max="15624" width="4.1796875" style="77" customWidth="1"/>
    <col min="15625" max="15629" width="0" style="77" hidden="1" customWidth="1"/>
    <col min="15630" max="15630" width="9.1796875" style="77"/>
    <col min="15631" max="15631" width="15" style="77" bestFit="1" customWidth="1"/>
    <col min="15632" max="15633" width="8.453125" style="77" customWidth="1"/>
    <col min="15634" max="15636" width="9.1796875" style="77"/>
    <col min="15637" max="15637" width="15" style="77" bestFit="1" customWidth="1"/>
    <col min="15638" max="15872" width="9.1796875" style="77"/>
    <col min="15873" max="15873" width="6.453125" style="77" customWidth="1"/>
    <col min="15874" max="15874" width="6.26953125" style="77" customWidth="1"/>
    <col min="15875" max="15875" width="49.26953125" style="77" customWidth="1"/>
    <col min="15876" max="15876" width="7.54296875" style="77" customWidth="1"/>
    <col min="15877" max="15877" width="7.26953125" style="77" customWidth="1"/>
    <col min="15878" max="15879" width="8.7265625" style="77" customWidth="1"/>
    <col min="15880" max="15880" width="4.1796875" style="77" customWidth="1"/>
    <col min="15881" max="15885" width="0" style="77" hidden="1" customWidth="1"/>
    <col min="15886" max="15886" width="9.1796875" style="77"/>
    <col min="15887" max="15887" width="15" style="77" bestFit="1" customWidth="1"/>
    <col min="15888" max="15889" width="8.453125" style="77" customWidth="1"/>
    <col min="15890" max="15892" width="9.1796875" style="77"/>
    <col min="15893" max="15893" width="15" style="77" bestFit="1" customWidth="1"/>
    <col min="15894" max="16128" width="9.1796875" style="77"/>
    <col min="16129" max="16129" width="6.453125" style="77" customWidth="1"/>
    <col min="16130" max="16130" width="6.26953125" style="77" customWidth="1"/>
    <col min="16131" max="16131" width="49.26953125" style="77" customWidth="1"/>
    <col min="16132" max="16132" width="7.54296875" style="77" customWidth="1"/>
    <col min="16133" max="16133" width="7.26953125" style="77" customWidth="1"/>
    <col min="16134" max="16135" width="8.7265625" style="77" customWidth="1"/>
    <col min="16136" max="16136" width="4.1796875" style="77" customWidth="1"/>
    <col min="16137" max="16141" width="0" style="77" hidden="1" customWidth="1"/>
    <col min="16142" max="16142" width="9.1796875" style="77"/>
    <col min="16143" max="16143" width="15" style="77" bestFit="1" customWidth="1"/>
    <col min="16144" max="16145" width="8.453125" style="77" customWidth="1"/>
    <col min="16146" max="16148" width="9.1796875" style="77"/>
    <col min="16149" max="16149" width="15" style="77" bestFit="1" customWidth="1"/>
    <col min="16150" max="16384" width="9.1796875" style="77"/>
  </cols>
  <sheetData>
    <row r="1" spans="1:17" s="59" customFormat="1" ht="20.5" thickBot="1">
      <c r="A1" s="57" t="s">
        <v>635</v>
      </c>
      <c r="B1" s="58" t="s">
        <v>636</v>
      </c>
      <c r="C1" s="59" t="s">
        <v>637</v>
      </c>
      <c r="D1" s="60" t="s">
        <v>80</v>
      </c>
      <c r="E1" s="60" t="s">
        <v>638</v>
      </c>
      <c r="F1" s="60" t="s">
        <v>82</v>
      </c>
      <c r="G1" s="60" t="s">
        <v>639</v>
      </c>
      <c r="I1" s="61" t="s">
        <v>93</v>
      </c>
      <c r="J1" s="61" t="s">
        <v>640</v>
      </c>
      <c r="K1" s="61" t="s">
        <v>641</v>
      </c>
      <c r="L1" s="61" t="s">
        <v>642</v>
      </c>
      <c r="M1" s="61" t="s">
        <v>643</v>
      </c>
      <c r="O1" s="57"/>
      <c r="P1" s="57"/>
      <c r="Q1" s="57"/>
    </row>
    <row r="2" spans="1:17" s="66" customFormat="1" ht="10.5" thickTop="1">
      <c r="A2" s="62"/>
      <c r="B2" s="63"/>
      <c r="C2" s="64"/>
      <c r="D2" s="63"/>
      <c r="E2" s="63"/>
      <c r="F2" s="473"/>
      <c r="G2" s="65"/>
      <c r="I2" s="67"/>
      <c r="J2" s="67"/>
      <c r="K2" s="68"/>
      <c r="L2" s="67"/>
      <c r="M2" s="67"/>
      <c r="O2" s="69"/>
      <c r="P2" s="69"/>
      <c r="Q2" s="69"/>
    </row>
    <row r="3" spans="1:17" s="66" customFormat="1" ht="10.5">
      <c r="A3" s="70" t="s">
        <v>644</v>
      </c>
      <c r="B3" s="71"/>
      <c r="C3" s="72"/>
      <c r="D3" s="71"/>
      <c r="E3" s="71"/>
      <c r="F3" s="448"/>
      <c r="G3" s="73"/>
      <c r="I3" s="74"/>
      <c r="J3" s="74"/>
      <c r="K3" s="75"/>
      <c r="L3" s="74"/>
      <c r="M3" s="74"/>
      <c r="O3" s="69"/>
      <c r="P3" s="69"/>
      <c r="Q3" s="69"/>
    </row>
    <row r="4" spans="1:17" s="66" customFormat="1" ht="20">
      <c r="A4" s="58">
        <v>1</v>
      </c>
      <c r="B4" s="76" t="s">
        <v>645</v>
      </c>
      <c r="C4" s="77" t="s">
        <v>646</v>
      </c>
      <c r="D4" s="58">
        <v>1</v>
      </c>
      <c r="E4" s="58" t="s">
        <v>402</v>
      </c>
      <c r="F4" s="445">
        <v>0</v>
      </c>
      <c r="G4" s="78">
        <f>D4*F4</f>
        <v>0</v>
      </c>
      <c r="I4" s="74"/>
      <c r="J4" s="74">
        <v>63900</v>
      </c>
      <c r="K4" s="79">
        <v>0.18</v>
      </c>
      <c r="L4" s="74">
        <f>J4*K4</f>
        <v>11502</v>
      </c>
      <c r="M4" s="74">
        <f>L4+J4</f>
        <v>75402</v>
      </c>
      <c r="O4" s="69"/>
      <c r="P4" s="69"/>
      <c r="Q4" s="69"/>
    </row>
    <row r="5" spans="1:17" s="66" customFormat="1" ht="20">
      <c r="A5" s="58"/>
      <c r="B5" s="76"/>
      <c r="C5" s="77" t="s">
        <v>647</v>
      </c>
      <c r="D5" s="58"/>
      <c r="E5" s="58"/>
      <c r="F5" s="445"/>
      <c r="G5" s="78"/>
      <c r="I5" s="74"/>
      <c r="J5" s="74"/>
      <c r="K5" s="79"/>
      <c r="L5" s="74"/>
      <c r="M5" s="74"/>
      <c r="O5" s="69"/>
      <c r="P5" s="69"/>
      <c r="Q5" s="69"/>
    </row>
    <row r="6" spans="1:17" s="66" customFormat="1" ht="70">
      <c r="A6" s="58"/>
      <c r="B6" s="76"/>
      <c r="C6" s="80" t="s">
        <v>648</v>
      </c>
      <c r="D6" s="58"/>
      <c r="E6" s="58"/>
      <c r="F6" s="445"/>
      <c r="G6" s="78"/>
      <c r="I6" s="74"/>
      <c r="J6" s="74"/>
      <c r="K6" s="79"/>
      <c r="L6" s="74"/>
      <c r="M6" s="74"/>
      <c r="O6" s="69"/>
      <c r="P6" s="69"/>
      <c r="Q6" s="69"/>
    </row>
    <row r="7" spans="1:17" s="66" customFormat="1" ht="20">
      <c r="A7" s="58"/>
      <c r="B7" s="76"/>
      <c r="C7" s="80" t="s">
        <v>649</v>
      </c>
      <c r="D7" s="58"/>
      <c r="E7" s="58"/>
      <c r="F7" s="445"/>
      <c r="G7" s="78"/>
      <c r="I7" s="74"/>
      <c r="J7" s="74"/>
      <c r="K7" s="79"/>
      <c r="L7" s="74"/>
      <c r="M7" s="74"/>
      <c r="O7" s="69"/>
      <c r="P7" s="69"/>
      <c r="Q7" s="69"/>
    </row>
    <row r="8" spans="1:17" s="66" customFormat="1">
      <c r="A8" s="58"/>
      <c r="B8" s="76"/>
      <c r="C8" s="80"/>
      <c r="D8" s="58"/>
      <c r="E8" s="58"/>
      <c r="F8" s="445"/>
      <c r="G8" s="78"/>
      <c r="I8" s="74"/>
      <c r="J8" s="74"/>
      <c r="K8" s="79"/>
      <c r="L8" s="74"/>
      <c r="M8" s="74"/>
      <c r="O8" s="69"/>
      <c r="P8" s="69"/>
      <c r="Q8" s="69"/>
    </row>
    <row r="9" spans="1:17" s="66" customFormat="1">
      <c r="A9" s="58"/>
      <c r="B9" s="76"/>
      <c r="C9" s="81" t="s">
        <v>650</v>
      </c>
      <c r="D9" s="58"/>
      <c r="E9" s="58"/>
      <c r="F9" s="445"/>
      <c r="G9" s="78"/>
      <c r="I9" s="74"/>
      <c r="J9" s="74"/>
      <c r="K9" s="79"/>
      <c r="L9" s="74"/>
      <c r="M9" s="74"/>
      <c r="O9" s="69"/>
      <c r="P9" s="69"/>
      <c r="Q9" s="69"/>
    </row>
    <row r="10" spans="1:17" s="66" customFormat="1">
      <c r="A10" s="58" t="s">
        <v>651</v>
      </c>
      <c r="B10" s="76" t="s">
        <v>645</v>
      </c>
      <c r="C10" s="77" t="s">
        <v>944</v>
      </c>
      <c r="D10" s="58">
        <v>1</v>
      </c>
      <c r="E10" s="58" t="s">
        <v>653</v>
      </c>
      <c r="F10" s="445">
        <v>0</v>
      </c>
      <c r="G10" s="78">
        <f>D10*F10</f>
        <v>0</v>
      </c>
      <c r="I10" s="74"/>
      <c r="J10" s="74">
        <v>590</v>
      </c>
      <c r="K10" s="79">
        <v>0.22</v>
      </c>
      <c r="L10" s="74">
        <f>J10*K10</f>
        <v>129.80000000000001</v>
      </c>
      <c r="M10" s="74">
        <f>L10+J10</f>
        <v>719.8</v>
      </c>
      <c r="O10" s="69"/>
      <c r="P10" s="69"/>
      <c r="Q10" s="69"/>
    </row>
    <row r="11" spans="1:17" s="66" customFormat="1">
      <c r="A11" s="58" t="s">
        <v>654</v>
      </c>
      <c r="B11" s="76" t="s">
        <v>645</v>
      </c>
      <c r="C11" s="77" t="s">
        <v>655</v>
      </c>
      <c r="D11" s="58">
        <v>1</v>
      </c>
      <c r="E11" s="58" t="s">
        <v>402</v>
      </c>
      <c r="F11" s="445">
        <v>0</v>
      </c>
      <c r="G11" s="78">
        <f>D11*F11</f>
        <v>0</v>
      </c>
      <c r="I11" s="74"/>
      <c r="J11" s="74">
        <v>790</v>
      </c>
      <c r="K11" s="79">
        <v>0.22</v>
      </c>
      <c r="L11" s="74">
        <f>J11*K11</f>
        <v>173.8</v>
      </c>
      <c r="M11" s="74">
        <f>L11+J11</f>
        <v>963.8</v>
      </c>
      <c r="O11" s="69"/>
      <c r="P11" s="69"/>
      <c r="Q11" s="69"/>
    </row>
    <row r="12" spans="1:17" s="66" customFormat="1" ht="20">
      <c r="A12" s="58" t="s">
        <v>656</v>
      </c>
      <c r="B12" s="76" t="s">
        <v>645</v>
      </c>
      <c r="C12" s="77" t="s">
        <v>657</v>
      </c>
      <c r="D12" s="58">
        <v>1</v>
      </c>
      <c r="E12" s="58" t="s">
        <v>402</v>
      </c>
      <c r="F12" s="445">
        <v>0</v>
      </c>
      <c r="G12" s="78">
        <f>D12*F12</f>
        <v>0</v>
      </c>
      <c r="I12" s="74"/>
      <c r="J12" s="74">
        <v>2690</v>
      </c>
      <c r="K12" s="79">
        <v>0.22</v>
      </c>
      <c r="L12" s="74">
        <f>J12*K12</f>
        <v>591.79999999999995</v>
      </c>
      <c r="M12" s="74">
        <f>L12+J12</f>
        <v>3281.8</v>
      </c>
      <c r="O12" s="69"/>
      <c r="P12" s="69"/>
      <c r="Q12" s="69"/>
    </row>
    <row r="13" spans="1:17" s="66" customFormat="1">
      <c r="A13" s="58"/>
      <c r="B13" s="76"/>
      <c r="C13" s="77"/>
      <c r="D13" s="58"/>
      <c r="E13" s="58"/>
      <c r="F13" s="445"/>
      <c r="G13" s="78"/>
      <c r="I13" s="74"/>
      <c r="J13" s="74"/>
      <c r="K13" s="79"/>
      <c r="L13" s="74"/>
      <c r="M13" s="74"/>
      <c r="O13" s="69"/>
      <c r="P13" s="69"/>
      <c r="Q13" s="69"/>
    </row>
    <row r="14" spans="1:17" s="66" customFormat="1">
      <c r="A14" s="58">
        <v>2</v>
      </c>
      <c r="B14" s="76"/>
      <c r="C14" s="82" t="s">
        <v>945</v>
      </c>
      <c r="D14" s="58"/>
      <c r="E14" s="58"/>
      <c r="F14" s="445"/>
      <c r="G14" s="78"/>
      <c r="I14" s="74"/>
      <c r="J14" s="74"/>
      <c r="K14" s="79"/>
      <c r="L14" s="74"/>
      <c r="M14" s="74"/>
      <c r="O14" s="69"/>
      <c r="P14" s="69"/>
      <c r="Q14" s="69"/>
    </row>
    <row r="15" spans="1:17" s="66" customFormat="1" ht="20">
      <c r="A15" s="58"/>
      <c r="B15" s="76"/>
      <c r="C15" s="77" t="s">
        <v>946</v>
      </c>
      <c r="D15" s="58"/>
      <c r="E15" s="58"/>
      <c r="F15" s="445"/>
      <c r="G15" s="78"/>
      <c r="I15" s="74"/>
      <c r="J15" s="74"/>
      <c r="K15" s="79"/>
      <c r="L15" s="74"/>
      <c r="M15" s="74"/>
      <c r="O15" s="69"/>
      <c r="P15" s="69"/>
      <c r="Q15" s="69"/>
    </row>
    <row r="16" spans="1:17" s="66" customFormat="1">
      <c r="A16" s="58"/>
      <c r="B16" s="76"/>
      <c r="C16" s="82" t="s">
        <v>947</v>
      </c>
      <c r="D16" s="58"/>
      <c r="E16" s="58"/>
      <c r="F16" s="445"/>
      <c r="G16" s="78"/>
      <c r="I16" s="74"/>
      <c r="J16" s="74"/>
      <c r="K16" s="79"/>
      <c r="L16" s="74"/>
      <c r="M16" s="74"/>
      <c r="O16" s="69"/>
      <c r="P16" s="69"/>
      <c r="Q16" s="69"/>
    </row>
    <row r="17" spans="1:17" s="66" customFormat="1">
      <c r="A17" s="58" t="s">
        <v>661</v>
      </c>
      <c r="B17" s="76" t="s">
        <v>645</v>
      </c>
      <c r="C17" s="77" t="s">
        <v>948</v>
      </c>
      <c r="D17" s="58">
        <v>2</v>
      </c>
      <c r="E17" s="58" t="s">
        <v>402</v>
      </c>
      <c r="F17" s="445">
        <v>0</v>
      </c>
      <c r="G17" s="78">
        <f t="shared" ref="G17:G23" si="0">D17*F17</f>
        <v>0</v>
      </c>
      <c r="I17" s="74"/>
      <c r="J17" s="74">
        <v>690</v>
      </c>
      <c r="K17" s="79">
        <v>0.22</v>
      </c>
      <c r="L17" s="74">
        <f t="shared" ref="L17:L23" si="1">J17*K17</f>
        <v>151.80000000000001</v>
      </c>
      <c r="M17" s="74">
        <f t="shared" ref="M17:M23" si="2">L17+J17</f>
        <v>841.8</v>
      </c>
      <c r="O17" s="69"/>
      <c r="P17" s="69"/>
      <c r="Q17" s="69"/>
    </row>
    <row r="18" spans="1:17" s="66" customFormat="1">
      <c r="A18" s="58" t="s">
        <v>663</v>
      </c>
      <c r="B18" s="76" t="s">
        <v>645</v>
      </c>
      <c r="C18" s="77" t="s">
        <v>949</v>
      </c>
      <c r="D18" s="58">
        <v>1</v>
      </c>
      <c r="E18" s="58" t="s">
        <v>402</v>
      </c>
      <c r="F18" s="445">
        <v>0</v>
      </c>
      <c r="G18" s="78">
        <f t="shared" si="0"/>
        <v>0</v>
      </c>
      <c r="I18" s="74"/>
      <c r="J18" s="74">
        <v>490</v>
      </c>
      <c r="K18" s="79">
        <v>0.22</v>
      </c>
      <c r="L18" s="74">
        <f t="shared" si="1"/>
        <v>107.8</v>
      </c>
      <c r="M18" s="74">
        <f t="shared" si="2"/>
        <v>597.79999999999995</v>
      </c>
      <c r="O18" s="69"/>
      <c r="P18" s="69"/>
      <c r="Q18" s="69"/>
    </row>
    <row r="19" spans="1:17" s="66" customFormat="1">
      <c r="A19" s="58" t="s">
        <v>665</v>
      </c>
      <c r="B19" s="76" t="s">
        <v>645</v>
      </c>
      <c r="C19" s="77" t="s">
        <v>950</v>
      </c>
      <c r="D19" s="58">
        <v>2</v>
      </c>
      <c r="E19" s="58" t="s">
        <v>402</v>
      </c>
      <c r="F19" s="445">
        <v>0</v>
      </c>
      <c r="G19" s="78">
        <f t="shared" si="0"/>
        <v>0</v>
      </c>
      <c r="I19" s="74"/>
      <c r="J19" s="74">
        <v>290</v>
      </c>
      <c r="K19" s="79">
        <v>0.22</v>
      </c>
      <c r="L19" s="74">
        <f t="shared" si="1"/>
        <v>63.8</v>
      </c>
      <c r="M19" s="74">
        <f t="shared" si="2"/>
        <v>353.8</v>
      </c>
      <c r="O19" s="69"/>
      <c r="P19" s="69"/>
      <c r="Q19" s="69"/>
    </row>
    <row r="20" spans="1:17" s="66" customFormat="1">
      <c r="A20" s="58" t="s">
        <v>668</v>
      </c>
      <c r="B20" s="76" t="s">
        <v>645</v>
      </c>
      <c r="C20" s="77" t="s">
        <v>951</v>
      </c>
      <c r="D20" s="58">
        <v>1</v>
      </c>
      <c r="E20" s="58" t="s">
        <v>402</v>
      </c>
      <c r="F20" s="445">
        <v>0</v>
      </c>
      <c r="G20" s="78">
        <f t="shared" si="0"/>
        <v>0</v>
      </c>
      <c r="I20" s="74"/>
      <c r="J20" s="74">
        <v>290</v>
      </c>
      <c r="K20" s="79">
        <v>0.22</v>
      </c>
      <c r="L20" s="74">
        <f t="shared" si="1"/>
        <v>63.8</v>
      </c>
      <c r="M20" s="74">
        <f t="shared" si="2"/>
        <v>353.8</v>
      </c>
      <c r="O20" s="69"/>
      <c r="P20" s="69"/>
      <c r="Q20" s="69"/>
    </row>
    <row r="21" spans="1:17" s="66" customFormat="1">
      <c r="A21" s="58" t="s">
        <v>670</v>
      </c>
      <c r="B21" s="76" t="s">
        <v>645</v>
      </c>
      <c r="C21" s="77" t="s">
        <v>952</v>
      </c>
      <c r="D21" s="58">
        <v>1</v>
      </c>
      <c r="E21" s="58" t="s">
        <v>402</v>
      </c>
      <c r="F21" s="445">
        <v>0</v>
      </c>
      <c r="G21" s="78">
        <f t="shared" si="0"/>
        <v>0</v>
      </c>
      <c r="I21" s="74"/>
      <c r="J21" s="74">
        <v>290</v>
      </c>
      <c r="K21" s="79">
        <v>0.22</v>
      </c>
      <c r="L21" s="74">
        <f t="shared" si="1"/>
        <v>63.8</v>
      </c>
      <c r="M21" s="74">
        <f t="shared" si="2"/>
        <v>353.8</v>
      </c>
      <c r="O21" s="69"/>
      <c r="P21" s="69"/>
      <c r="Q21" s="69"/>
    </row>
    <row r="22" spans="1:17" s="66" customFormat="1">
      <c r="A22" s="58" t="s">
        <v>670</v>
      </c>
      <c r="B22" s="76" t="s">
        <v>645</v>
      </c>
      <c r="C22" s="77" t="s">
        <v>953</v>
      </c>
      <c r="D22" s="58">
        <v>1</v>
      </c>
      <c r="E22" s="58" t="s">
        <v>402</v>
      </c>
      <c r="F22" s="445">
        <v>0</v>
      </c>
      <c r="G22" s="78">
        <f t="shared" si="0"/>
        <v>0</v>
      </c>
      <c r="I22" s="74"/>
      <c r="J22" s="74">
        <v>290</v>
      </c>
      <c r="K22" s="79">
        <v>0.22</v>
      </c>
      <c r="L22" s="74">
        <f t="shared" si="1"/>
        <v>63.8</v>
      </c>
      <c r="M22" s="74">
        <f t="shared" si="2"/>
        <v>353.8</v>
      </c>
      <c r="O22" s="69"/>
      <c r="P22" s="69"/>
      <c r="Q22" s="69"/>
    </row>
    <row r="23" spans="1:17" s="66" customFormat="1">
      <c r="A23" s="58" t="s">
        <v>672</v>
      </c>
      <c r="B23" s="76" t="s">
        <v>645</v>
      </c>
      <c r="C23" s="77" t="s">
        <v>954</v>
      </c>
      <c r="D23" s="58">
        <v>1</v>
      </c>
      <c r="E23" s="58" t="s">
        <v>402</v>
      </c>
      <c r="F23" s="445">
        <v>0</v>
      </c>
      <c r="G23" s="78">
        <f t="shared" si="0"/>
        <v>0</v>
      </c>
      <c r="I23" s="74"/>
      <c r="J23" s="74">
        <v>990</v>
      </c>
      <c r="K23" s="79">
        <v>0.22</v>
      </c>
      <c r="L23" s="74">
        <f t="shared" si="1"/>
        <v>217.8</v>
      </c>
      <c r="M23" s="74">
        <f t="shared" si="2"/>
        <v>1207.8</v>
      </c>
      <c r="O23" s="69"/>
      <c r="P23" s="69"/>
      <c r="Q23" s="69"/>
    </row>
    <row r="24" spans="1:17" s="66" customFormat="1">
      <c r="B24" s="76"/>
      <c r="C24" s="82" t="s">
        <v>955</v>
      </c>
      <c r="D24" s="58"/>
      <c r="E24" s="58"/>
      <c r="F24" s="445"/>
      <c r="G24" s="78"/>
      <c r="I24" s="74"/>
      <c r="J24" s="74"/>
      <c r="K24" s="79"/>
      <c r="L24" s="74"/>
      <c r="M24" s="74"/>
      <c r="O24" s="69"/>
      <c r="P24" s="69"/>
      <c r="Q24" s="69"/>
    </row>
    <row r="25" spans="1:17" s="66" customFormat="1">
      <c r="A25" s="58" t="s">
        <v>675</v>
      </c>
      <c r="B25" s="76" t="s">
        <v>645</v>
      </c>
      <c r="C25" s="77" t="s">
        <v>669</v>
      </c>
      <c r="D25" s="58">
        <v>1</v>
      </c>
      <c r="E25" s="58" t="s">
        <v>402</v>
      </c>
      <c r="F25" s="445">
        <v>0</v>
      </c>
      <c r="G25" s="78">
        <f>D25*F25</f>
        <v>0</v>
      </c>
      <c r="I25" s="74"/>
      <c r="J25" s="74">
        <v>920</v>
      </c>
      <c r="K25" s="79">
        <v>0.22</v>
      </c>
      <c r="L25" s="74">
        <f>J25*K25</f>
        <v>202.4</v>
      </c>
      <c r="M25" s="74">
        <f>L25+J25</f>
        <v>1122.4000000000001</v>
      </c>
      <c r="O25" s="69"/>
      <c r="P25" s="69"/>
      <c r="Q25" s="69"/>
    </row>
    <row r="26" spans="1:17" s="66" customFormat="1">
      <c r="A26" s="58" t="s">
        <v>956</v>
      </c>
      <c r="B26" s="76" t="s">
        <v>645</v>
      </c>
      <c r="C26" s="77" t="s">
        <v>671</v>
      </c>
      <c r="D26" s="58">
        <v>14</v>
      </c>
      <c r="E26" s="58" t="s">
        <v>304</v>
      </c>
      <c r="F26" s="445">
        <v>0</v>
      </c>
      <c r="G26" s="78">
        <f>D26*F26</f>
        <v>0</v>
      </c>
      <c r="I26" s="74"/>
      <c r="J26" s="74">
        <v>390</v>
      </c>
      <c r="K26" s="79">
        <v>0.22</v>
      </c>
      <c r="L26" s="74">
        <f>J26*K26</f>
        <v>85.8</v>
      </c>
      <c r="M26" s="74">
        <f>L26+J26</f>
        <v>475.8</v>
      </c>
      <c r="O26" s="69"/>
      <c r="P26" s="69"/>
      <c r="Q26" s="69"/>
    </row>
    <row r="27" spans="1:17" s="66" customFormat="1">
      <c r="A27" s="58" t="s">
        <v>957</v>
      </c>
      <c r="B27" s="76" t="s">
        <v>645</v>
      </c>
      <c r="C27" s="77" t="s">
        <v>673</v>
      </c>
      <c r="D27" s="58">
        <v>1</v>
      </c>
      <c r="E27" s="58" t="s">
        <v>674</v>
      </c>
      <c r="F27" s="445">
        <v>0</v>
      </c>
      <c r="G27" s="78">
        <f>D27*F27</f>
        <v>0</v>
      </c>
      <c r="I27" s="74"/>
      <c r="J27" s="74">
        <v>1790</v>
      </c>
      <c r="K27" s="79">
        <v>0.22</v>
      </c>
      <c r="L27" s="74">
        <f>J27*K27</f>
        <v>393.8</v>
      </c>
      <c r="M27" s="74">
        <f>L27+J27</f>
        <v>2183.8000000000002</v>
      </c>
      <c r="O27" s="69"/>
      <c r="P27" s="69"/>
      <c r="Q27" s="69"/>
    </row>
    <row r="28" spans="1:17" s="66" customFormat="1">
      <c r="A28" s="69" t="s">
        <v>958</v>
      </c>
      <c r="B28" s="76" t="s">
        <v>676</v>
      </c>
      <c r="C28" s="77" t="s">
        <v>677</v>
      </c>
      <c r="D28" s="58">
        <v>1</v>
      </c>
      <c r="E28" s="58" t="s">
        <v>674</v>
      </c>
      <c r="F28" s="445">
        <v>0</v>
      </c>
      <c r="G28" s="78">
        <f>D28*F28</f>
        <v>0</v>
      </c>
      <c r="I28" s="74"/>
      <c r="J28" s="74"/>
      <c r="K28" s="79">
        <v>0.22</v>
      </c>
      <c r="L28" s="74">
        <f>J28*K28</f>
        <v>0</v>
      </c>
      <c r="M28" s="74">
        <f>L28+J28</f>
        <v>0</v>
      </c>
      <c r="O28" s="69"/>
      <c r="P28" s="69"/>
      <c r="Q28" s="69"/>
    </row>
    <row r="29" spans="1:17" s="66" customFormat="1">
      <c r="A29" s="69"/>
      <c r="B29" s="76"/>
      <c r="C29" s="77"/>
      <c r="D29" s="58"/>
      <c r="E29" s="58"/>
      <c r="F29" s="445"/>
      <c r="G29" s="78"/>
      <c r="I29" s="74"/>
      <c r="J29" s="74"/>
      <c r="K29" s="79"/>
      <c r="L29" s="74"/>
      <c r="M29" s="74"/>
      <c r="O29" s="69"/>
      <c r="P29" s="69"/>
      <c r="Q29" s="69"/>
    </row>
    <row r="30" spans="1:17" s="66" customFormat="1">
      <c r="A30" s="58">
        <v>3</v>
      </c>
      <c r="B30" s="76"/>
      <c r="C30" s="82" t="s">
        <v>959</v>
      </c>
      <c r="D30" s="58"/>
      <c r="E30" s="58"/>
      <c r="F30" s="445"/>
      <c r="G30" s="78"/>
      <c r="I30" s="74"/>
      <c r="J30" s="74"/>
      <c r="K30" s="79"/>
      <c r="L30" s="74"/>
      <c r="M30" s="74"/>
      <c r="O30" s="69"/>
      <c r="P30" s="69"/>
      <c r="Q30" s="69"/>
    </row>
    <row r="31" spans="1:17" s="66" customFormat="1">
      <c r="A31" s="58"/>
      <c r="B31" s="76"/>
      <c r="C31" s="77" t="s">
        <v>960</v>
      </c>
      <c r="D31" s="58"/>
      <c r="E31" s="58"/>
      <c r="F31" s="445"/>
      <c r="G31" s="78"/>
      <c r="I31" s="74"/>
      <c r="J31" s="74"/>
      <c r="K31" s="79"/>
      <c r="L31" s="74"/>
      <c r="M31" s="74"/>
      <c r="O31" s="69"/>
      <c r="P31" s="69"/>
      <c r="Q31" s="69"/>
    </row>
    <row r="32" spans="1:17" s="66" customFormat="1">
      <c r="A32" s="58"/>
      <c r="B32" s="76"/>
      <c r="C32" s="82" t="s">
        <v>961</v>
      </c>
      <c r="D32" s="58"/>
      <c r="E32" s="58"/>
      <c r="F32" s="445"/>
      <c r="G32" s="78"/>
      <c r="I32" s="74"/>
      <c r="J32" s="74"/>
      <c r="K32" s="79"/>
      <c r="L32" s="74"/>
      <c r="M32" s="74"/>
      <c r="O32" s="69"/>
      <c r="P32" s="69"/>
      <c r="Q32" s="69"/>
    </row>
    <row r="33" spans="1:17" s="66" customFormat="1">
      <c r="A33" s="58" t="s">
        <v>962</v>
      </c>
      <c r="B33" s="76" t="s">
        <v>645</v>
      </c>
      <c r="C33" s="77" t="s">
        <v>948</v>
      </c>
      <c r="D33" s="58">
        <v>1</v>
      </c>
      <c r="E33" s="58" t="s">
        <v>402</v>
      </c>
      <c r="F33" s="445">
        <v>0</v>
      </c>
      <c r="G33" s="78">
        <f t="shared" ref="G33:G39" si="3">D33*F33</f>
        <v>0</v>
      </c>
      <c r="I33" s="74"/>
      <c r="J33" s="74">
        <v>690</v>
      </c>
      <c r="K33" s="79">
        <v>0.22</v>
      </c>
      <c r="L33" s="74">
        <f t="shared" ref="L33:L39" si="4">J33*K33</f>
        <v>151.80000000000001</v>
      </c>
      <c r="M33" s="74">
        <f t="shared" ref="M33:M39" si="5">L33+J33</f>
        <v>841.8</v>
      </c>
      <c r="O33" s="69"/>
      <c r="P33" s="69"/>
      <c r="Q33" s="69"/>
    </row>
    <row r="34" spans="1:17" s="66" customFormat="1">
      <c r="A34" s="58" t="s">
        <v>963</v>
      </c>
      <c r="B34" s="76" t="s">
        <v>645</v>
      </c>
      <c r="C34" s="77" t="s">
        <v>949</v>
      </c>
      <c r="D34" s="58">
        <v>1</v>
      </c>
      <c r="E34" s="58" t="s">
        <v>402</v>
      </c>
      <c r="F34" s="445">
        <v>0</v>
      </c>
      <c r="G34" s="78">
        <f t="shared" si="3"/>
        <v>0</v>
      </c>
      <c r="I34" s="74"/>
      <c r="J34" s="74">
        <v>490</v>
      </c>
      <c r="K34" s="79">
        <v>0.22</v>
      </c>
      <c r="L34" s="74">
        <f t="shared" si="4"/>
        <v>107.8</v>
      </c>
      <c r="M34" s="74">
        <f t="shared" si="5"/>
        <v>597.79999999999995</v>
      </c>
      <c r="O34" s="69"/>
      <c r="P34" s="69"/>
      <c r="Q34" s="69"/>
    </row>
    <row r="35" spans="1:17" s="66" customFormat="1">
      <c r="A35" s="58" t="s">
        <v>964</v>
      </c>
      <c r="B35" s="76" t="s">
        <v>645</v>
      </c>
      <c r="C35" s="77" t="s">
        <v>950</v>
      </c>
      <c r="D35" s="58">
        <v>2</v>
      </c>
      <c r="E35" s="58" t="s">
        <v>402</v>
      </c>
      <c r="F35" s="445">
        <v>0</v>
      </c>
      <c r="G35" s="78">
        <f t="shared" si="3"/>
        <v>0</v>
      </c>
      <c r="I35" s="74"/>
      <c r="J35" s="74">
        <v>290</v>
      </c>
      <c r="K35" s="79">
        <v>0.22</v>
      </c>
      <c r="L35" s="74">
        <f t="shared" si="4"/>
        <v>63.8</v>
      </c>
      <c r="M35" s="74">
        <f t="shared" si="5"/>
        <v>353.8</v>
      </c>
      <c r="O35" s="69"/>
      <c r="P35" s="69"/>
      <c r="Q35" s="69"/>
    </row>
    <row r="36" spans="1:17" s="66" customFormat="1">
      <c r="A36" s="58" t="s">
        <v>965</v>
      </c>
      <c r="B36" s="76" t="s">
        <v>645</v>
      </c>
      <c r="C36" s="77" t="s">
        <v>951</v>
      </c>
      <c r="D36" s="58">
        <v>2</v>
      </c>
      <c r="E36" s="58" t="s">
        <v>402</v>
      </c>
      <c r="F36" s="445">
        <v>0</v>
      </c>
      <c r="G36" s="78">
        <f t="shared" si="3"/>
        <v>0</v>
      </c>
      <c r="I36" s="74"/>
      <c r="J36" s="74">
        <v>290</v>
      </c>
      <c r="K36" s="79">
        <v>0.22</v>
      </c>
      <c r="L36" s="74">
        <f t="shared" si="4"/>
        <v>63.8</v>
      </c>
      <c r="M36" s="74">
        <f t="shared" si="5"/>
        <v>353.8</v>
      </c>
      <c r="O36" s="69"/>
      <c r="P36" s="69"/>
      <c r="Q36" s="69"/>
    </row>
    <row r="37" spans="1:17" s="66" customFormat="1">
      <c r="A37" s="58" t="s">
        <v>966</v>
      </c>
      <c r="B37" s="76" t="s">
        <v>645</v>
      </c>
      <c r="C37" s="77" t="s">
        <v>953</v>
      </c>
      <c r="D37" s="58">
        <v>2</v>
      </c>
      <c r="E37" s="58" t="s">
        <v>402</v>
      </c>
      <c r="F37" s="445">
        <v>0</v>
      </c>
      <c r="G37" s="78">
        <f t="shared" si="3"/>
        <v>0</v>
      </c>
      <c r="I37" s="74"/>
      <c r="J37" s="74">
        <v>290</v>
      </c>
      <c r="K37" s="79">
        <v>0.22</v>
      </c>
      <c r="L37" s="74">
        <f t="shared" si="4"/>
        <v>63.8</v>
      </c>
      <c r="M37" s="74">
        <f t="shared" si="5"/>
        <v>353.8</v>
      </c>
      <c r="O37" s="69"/>
      <c r="P37" s="69"/>
      <c r="Q37" s="69"/>
    </row>
    <row r="38" spans="1:17" s="66" customFormat="1">
      <c r="A38" s="58" t="s">
        <v>967</v>
      </c>
      <c r="B38" s="76" t="s">
        <v>645</v>
      </c>
      <c r="C38" s="77" t="s">
        <v>954</v>
      </c>
      <c r="D38" s="58">
        <v>1</v>
      </c>
      <c r="E38" s="58" t="s">
        <v>402</v>
      </c>
      <c r="F38" s="445">
        <v>0</v>
      </c>
      <c r="G38" s="78">
        <f t="shared" si="3"/>
        <v>0</v>
      </c>
      <c r="I38" s="74"/>
      <c r="J38" s="74">
        <v>990</v>
      </c>
      <c r="K38" s="79">
        <v>0.22</v>
      </c>
      <c r="L38" s="74">
        <f t="shared" si="4"/>
        <v>217.8</v>
      </c>
      <c r="M38" s="74">
        <f t="shared" si="5"/>
        <v>1207.8</v>
      </c>
      <c r="O38" s="69"/>
      <c r="P38" s="69"/>
      <c r="Q38" s="69"/>
    </row>
    <row r="39" spans="1:17" s="66" customFormat="1">
      <c r="A39" s="58" t="s">
        <v>968</v>
      </c>
      <c r="B39" s="76" t="s">
        <v>645</v>
      </c>
      <c r="C39" s="77" t="s">
        <v>969</v>
      </c>
      <c r="D39" s="58">
        <v>1</v>
      </c>
      <c r="E39" s="58" t="s">
        <v>402</v>
      </c>
      <c r="F39" s="445">
        <v>0</v>
      </c>
      <c r="G39" s="78">
        <f t="shared" si="3"/>
        <v>0</v>
      </c>
      <c r="I39" s="74"/>
      <c r="J39" s="74">
        <v>550</v>
      </c>
      <c r="K39" s="79">
        <v>0.22</v>
      </c>
      <c r="L39" s="74">
        <f t="shared" si="4"/>
        <v>121</v>
      </c>
      <c r="M39" s="74">
        <f t="shared" si="5"/>
        <v>671</v>
      </c>
      <c r="O39" s="69"/>
      <c r="P39" s="69"/>
      <c r="Q39" s="69"/>
    </row>
    <row r="40" spans="1:17" s="66" customFormat="1">
      <c r="A40" s="83"/>
      <c r="B40" s="84"/>
      <c r="C40" s="85"/>
      <c r="D40" s="71"/>
      <c r="E40" s="71"/>
      <c r="F40" s="446"/>
      <c r="G40" s="86"/>
      <c r="I40" s="74"/>
      <c r="J40" s="74"/>
      <c r="K40" s="79"/>
      <c r="L40" s="74"/>
      <c r="M40" s="74"/>
      <c r="O40" s="69"/>
      <c r="P40" s="69"/>
      <c r="Q40" s="69"/>
    </row>
    <row r="41" spans="1:17" s="66" customFormat="1" ht="10.5">
      <c r="A41" s="87" t="s">
        <v>678</v>
      </c>
      <c r="B41" s="88"/>
      <c r="C41" s="89"/>
      <c r="D41" s="90"/>
      <c r="E41" s="90"/>
      <c r="F41" s="447"/>
      <c r="G41" s="91">
        <f>SUM(G4:G40)</f>
        <v>0</v>
      </c>
      <c r="I41" s="74"/>
      <c r="J41" s="74"/>
      <c r="K41" s="75"/>
      <c r="L41" s="74"/>
      <c r="M41" s="74"/>
      <c r="O41" s="69"/>
      <c r="P41" s="69"/>
      <c r="Q41" s="69"/>
    </row>
    <row r="42" spans="1:17" s="66" customFormat="1" ht="10.5">
      <c r="A42" s="87"/>
      <c r="B42" s="88"/>
      <c r="C42" s="89"/>
      <c r="D42" s="90"/>
      <c r="E42" s="90"/>
      <c r="F42" s="447"/>
      <c r="G42" s="91"/>
      <c r="I42" s="74"/>
      <c r="J42" s="74"/>
      <c r="K42" s="75"/>
      <c r="L42" s="74"/>
      <c r="M42" s="74"/>
      <c r="O42" s="69"/>
      <c r="P42" s="69"/>
      <c r="Q42" s="69"/>
    </row>
    <row r="43" spans="1:17" s="66" customFormat="1" ht="10.5">
      <c r="A43" s="87"/>
      <c r="B43" s="88"/>
      <c r="C43" s="89"/>
      <c r="D43" s="90"/>
      <c r="E43" s="90"/>
      <c r="F43" s="447"/>
      <c r="G43" s="91"/>
      <c r="I43" s="74"/>
      <c r="J43" s="74"/>
      <c r="K43" s="75"/>
      <c r="L43" s="74"/>
      <c r="M43" s="74"/>
      <c r="O43" s="69"/>
      <c r="P43" s="69"/>
      <c r="Q43" s="69"/>
    </row>
    <row r="44" spans="1:17" s="66" customFormat="1" ht="10.5">
      <c r="A44" s="70" t="s">
        <v>679</v>
      </c>
      <c r="B44" s="85"/>
      <c r="C44" s="92"/>
      <c r="D44" s="83"/>
      <c r="E44" s="93"/>
      <c r="F44" s="448"/>
      <c r="G44" s="73"/>
      <c r="I44" s="74"/>
      <c r="J44" s="74"/>
      <c r="K44" s="75"/>
      <c r="L44" s="74"/>
      <c r="M44" s="74"/>
      <c r="O44" s="69"/>
      <c r="P44" s="69"/>
      <c r="Q44" s="69"/>
    </row>
    <row r="45" spans="1:17" s="66" customFormat="1">
      <c r="B45" s="82"/>
      <c r="C45" s="94" t="s">
        <v>680</v>
      </c>
      <c r="D45" s="95"/>
      <c r="E45" s="96"/>
      <c r="F45" s="449"/>
      <c r="G45" s="97"/>
      <c r="I45" s="74"/>
      <c r="J45" s="74"/>
      <c r="K45" s="75"/>
      <c r="L45" s="74"/>
      <c r="M45" s="74"/>
      <c r="O45" s="69"/>
      <c r="P45" s="69"/>
      <c r="Q45" s="69"/>
    </row>
    <row r="46" spans="1:17" s="66" customFormat="1">
      <c r="B46" s="82"/>
      <c r="C46" s="98" t="s">
        <v>681</v>
      </c>
      <c r="D46" s="95"/>
      <c r="E46" s="96"/>
      <c r="F46" s="449"/>
      <c r="G46" s="97"/>
      <c r="I46" s="74"/>
      <c r="J46" s="74"/>
      <c r="K46" s="75"/>
      <c r="L46" s="74"/>
      <c r="M46" s="74"/>
      <c r="O46" s="69"/>
      <c r="P46" s="69"/>
      <c r="Q46" s="69"/>
    </row>
    <row r="47" spans="1:17" s="66" customFormat="1">
      <c r="B47" s="82"/>
      <c r="C47" s="98" t="s">
        <v>682</v>
      </c>
      <c r="D47" s="95"/>
      <c r="E47" s="96"/>
      <c r="F47" s="449"/>
      <c r="G47" s="97"/>
      <c r="I47" s="74"/>
      <c r="J47" s="74"/>
      <c r="K47" s="75"/>
      <c r="L47" s="74"/>
      <c r="M47" s="74"/>
    </row>
    <row r="48" spans="1:17" s="66" customFormat="1">
      <c r="B48" s="82"/>
      <c r="C48" s="98" t="s">
        <v>970</v>
      </c>
      <c r="D48" s="95"/>
      <c r="E48" s="96"/>
      <c r="F48" s="449"/>
      <c r="G48" s="97"/>
      <c r="I48" s="74"/>
      <c r="J48" s="74"/>
      <c r="K48" s="75"/>
      <c r="L48" s="74"/>
      <c r="M48" s="74"/>
    </row>
    <row r="49" spans="1:22" s="66" customFormat="1">
      <c r="B49" s="82"/>
      <c r="C49" s="98" t="s">
        <v>684</v>
      </c>
      <c r="D49" s="95"/>
      <c r="E49" s="96"/>
      <c r="F49" s="449"/>
      <c r="G49" s="97"/>
      <c r="I49" s="74"/>
      <c r="J49" s="74"/>
      <c r="K49" s="75"/>
      <c r="L49" s="74"/>
      <c r="M49" s="74"/>
    </row>
    <row r="50" spans="1:22" s="66" customFormat="1">
      <c r="B50" s="82"/>
      <c r="C50" s="94" t="s">
        <v>685</v>
      </c>
      <c r="D50" s="95"/>
      <c r="E50" s="96"/>
      <c r="F50" s="449"/>
      <c r="G50" s="97"/>
      <c r="I50" s="74"/>
      <c r="J50" s="74"/>
      <c r="K50" s="75"/>
      <c r="L50" s="74"/>
      <c r="M50" s="74"/>
    </row>
    <row r="51" spans="1:22" s="66" customFormat="1">
      <c r="A51" s="58" t="s">
        <v>686</v>
      </c>
      <c r="B51" s="76" t="s">
        <v>645</v>
      </c>
      <c r="C51" s="99" t="s">
        <v>687</v>
      </c>
      <c r="D51" s="58">
        <v>20</v>
      </c>
      <c r="E51" s="58" t="s">
        <v>304</v>
      </c>
      <c r="F51" s="445">
        <v>0</v>
      </c>
      <c r="G51" s="78">
        <f>D51*F51</f>
        <v>0</v>
      </c>
      <c r="I51" s="74"/>
      <c r="J51" s="74"/>
      <c r="K51" s="75"/>
      <c r="L51" s="74"/>
      <c r="M51" s="74"/>
    </row>
    <row r="52" spans="1:22" s="66" customFormat="1">
      <c r="A52" s="58" t="s">
        <v>688</v>
      </c>
      <c r="B52" s="76" t="s">
        <v>645</v>
      </c>
      <c r="C52" s="99" t="s">
        <v>689</v>
      </c>
      <c r="D52" s="58">
        <v>9</v>
      </c>
      <c r="E52" s="58" t="s">
        <v>304</v>
      </c>
      <c r="F52" s="445">
        <v>0</v>
      </c>
      <c r="G52" s="78">
        <f>D52*F52</f>
        <v>0</v>
      </c>
      <c r="I52" s="74"/>
      <c r="J52" s="74"/>
      <c r="K52" s="75"/>
      <c r="L52" s="74"/>
      <c r="M52" s="74"/>
    </row>
    <row r="53" spans="1:22" s="66" customFormat="1">
      <c r="A53" s="58" t="s">
        <v>690</v>
      </c>
      <c r="B53" s="76" t="s">
        <v>645</v>
      </c>
      <c r="C53" s="99" t="s">
        <v>691</v>
      </c>
      <c r="D53" s="58">
        <v>16</v>
      </c>
      <c r="E53" s="58" t="s">
        <v>304</v>
      </c>
      <c r="F53" s="445">
        <v>0</v>
      </c>
      <c r="G53" s="78">
        <f>D53*F53</f>
        <v>0</v>
      </c>
      <c r="I53" s="74"/>
      <c r="J53" s="74"/>
      <c r="K53" s="75"/>
      <c r="L53" s="74"/>
      <c r="M53" s="74"/>
    </row>
    <row r="54" spans="1:22" s="66" customFormat="1">
      <c r="A54" s="58" t="s">
        <v>692</v>
      </c>
      <c r="B54" s="100" t="s">
        <v>645</v>
      </c>
      <c r="C54" s="101" t="s">
        <v>693</v>
      </c>
      <c r="D54" s="58">
        <v>1</v>
      </c>
      <c r="E54" s="58" t="s">
        <v>530</v>
      </c>
      <c r="F54" s="445">
        <v>0</v>
      </c>
      <c r="G54" s="78">
        <f>D54*F54</f>
        <v>0</v>
      </c>
      <c r="I54" s="74"/>
      <c r="J54" s="74"/>
      <c r="K54" s="75"/>
      <c r="L54" s="74"/>
      <c r="M54" s="74"/>
    </row>
    <row r="55" spans="1:22" s="103" customFormat="1">
      <c r="A55" s="71"/>
      <c r="B55" s="84"/>
      <c r="C55" s="102"/>
      <c r="D55" s="71"/>
      <c r="E55" s="71"/>
      <c r="F55" s="446"/>
      <c r="G55" s="86"/>
      <c r="H55" s="66"/>
      <c r="I55" s="74"/>
      <c r="J55" s="74"/>
      <c r="K55" s="75"/>
      <c r="L55" s="74"/>
      <c r="M55" s="74"/>
      <c r="N55" s="66"/>
      <c r="O55" s="69"/>
      <c r="P55" s="69"/>
      <c r="Q55" s="69"/>
      <c r="R55" s="66"/>
      <c r="S55" s="66"/>
      <c r="T55" s="66"/>
      <c r="U55" s="66"/>
      <c r="V55" s="66"/>
    </row>
    <row r="56" spans="1:22" s="103" customFormat="1" ht="10.5">
      <c r="A56" s="87" t="s">
        <v>694</v>
      </c>
      <c r="B56" s="104"/>
      <c r="C56" s="105"/>
      <c r="D56" s="105"/>
      <c r="E56" s="90"/>
      <c r="F56" s="447"/>
      <c r="G56" s="91">
        <f>SUM(G45:G55)</f>
        <v>0</v>
      </c>
      <c r="H56" s="66"/>
      <c r="I56" s="74"/>
      <c r="J56" s="74"/>
      <c r="K56" s="75"/>
      <c r="L56" s="74"/>
      <c r="M56" s="74"/>
      <c r="O56" s="69"/>
      <c r="P56" s="69"/>
      <c r="Q56" s="69"/>
      <c r="R56" s="66"/>
      <c r="S56" s="66"/>
      <c r="T56" s="66"/>
      <c r="U56" s="66"/>
      <c r="V56" s="66"/>
    </row>
    <row r="57" spans="1:22" s="103" customFormat="1">
      <c r="A57" s="106"/>
      <c r="B57" s="96"/>
      <c r="C57" s="107"/>
      <c r="D57" s="96"/>
      <c r="E57" s="96"/>
      <c r="F57" s="449"/>
      <c r="G57" s="97"/>
      <c r="H57" s="66"/>
      <c r="I57" s="74"/>
      <c r="J57" s="74"/>
      <c r="K57" s="75"/>
      <c r="L57" s="74"/>
      <c r="M57" s="74"/>
      <c r="O57" s="69"/>
      <c r="P57" s="69"/>
      <c r="Q57" s="69"/>
      <c r="R57" s="66"/>
      <c r="S57" s="66"/>
      <c r="T57" s="66"/>
      <c r="U57" s="66"/>
      <c r="V57" s="66"/>
    </row>
    <row r="58" spans="1:22" s="66" customFormat="1">
      <c r="A58" s="106"/>
      <c r="B58" s="96"/>
      <c r="C58" s="107"/>
      <c r="D58" s="96"/>
      <c r="E58" s="96"/>
      <c r="F58" s="449"/>
      <c r="G58" s="97"/>
      <c r="I58" s="74"/>
      <c r="J58" s="74"/>
      <c r="K58" s="75"/>
      <c r="L58" s="74"/>
      <c r="M58" s="74"/>
      <c r="N58" s="103"/>
      <c r="O58" s="69"/>
      <c r="P58" s="69"/>
      <c r="Q58" s="69"/>
      <c r="V58" s="103"/>
    </row>
    <row r="59" spans="1:22" s="66" customFormat="1" ht="10.5">
      <c r="A59" s="70" t="s">
        <v>695</v>
      </c>
      <c r="B59" s="108"/>
      <c r="C59" s="109"/>
      <c r="D59" s="108"/>
      <c r="E59" s="108"/>
      <c r="F59" s="451"/>
      <c r="G59" s="110"/>
      <c r="I59" s="74"/>
      <c r="J59" s="74"/>
      <c r="K59" s="75"/>
      <c r="L59" s="74"/>
      <c r="M59" s="74"/>
      <c r="O59" s="69"/>
      <c r="P59" s="69"/>
      <c r="Q59" s="69"/>
      <c r="V59" s="103"/>
    </row>
    <row r="60" spans="1:22" s="103" customFormat="1">
      <c r="A60" s="111" t="s">
        <v>696</v>
      </c>
      <c r="B60" s="58"/>
      <c r="C60" s="59"/>
      <c r="D60" s="58"/>
      <c r="E60" s="58"/>
      <c r="F60" s="445"/>
      <c r="G60" s="78"/>
      <c r="H60" s="66"/>
      <c r="I60" s="74"/>
      <c r="J60" s="74"/>
      <c r="K60" s="75"/>
      <c r="L60" s="74"/>
      <c r="M60" s="74"/>
      <c r="N60" s="66"/>
      <c r="O60" s="69"/>
      <c r="P60" s="69"/>
      <c r="Q60" s="69"/>
      <c r="R60" s="66"/>
      <c r="S60" s="66"/>
      <c r="T60" s="66"/>
      <c r="U60" s="66"/>
    </row>
    <row r="61" spans="1:22" s="103" customFormat="1" ht="20">
      <c r="A61" s="112"/>
      <c r="C61" s="113" t="s">
        <v>697</v>
      </c>
      <c r="D61" s="57"/>
      <c r="E61" s="58"/>
      <c r="F61" s="445"/>
      <c r="G61" s="78"/>
      <c r="I61" s="114"/>
      <c r="J61" s="114"/>
      <c r="K61" s="115"/>
      <c r="L61" s="114"/>
      <c r="M61" s="114"/>
      <c r="N61" s="66"/>
      <c r="O61" s="69"/>
      <c r="P61" s="69"/>
      <c r="Q61" s="69"/>
      <c r="R61" s="66"/>
      <c r="S61" s="66"/>
      <c r="T61" s="66"/>
      <c r="U61" s="66"/>
      <c r="V61" s="66"/>
    </row>
    <row r="62" spans="1:22" s="103" customFormat="1" ht="40">
      <c r="A62" s="116" t="s">
        <v>698</v>
      </c>
      <c r="B62" s="117" t="s">
        <v>645</v>
      </c>
      <c r="C62" s="118" t="s">
        <v>699</v>
      </c>
      <c r="D62" s="57">
        <v>3</v>
      </c>
      <c r="E62" s="58" t="s">
        <v>700</v>
      </c>
      <c r="F62" s="445">
        <v>0</v>
      </c>
      <c r="G62" s="78">
        <f>D62*F62</f>
        <v>0</v>
      </c>
      <c r="I62" s="114"/>
      <c r="J62" s="114">
        <v>1034</v>
      </c>
      <c r="K62" s="119">
        <v>0.22</v>
      </c>
      <c r="L62" s="114">
        <f>J62*K62</f>
        <v>227.48</v>
      </c>
      <c r="M62" s="114">
        <f>L62+J62</f>
        <v>1261.48</v>
      </c>
      <c r="N62" s="66"/>
      <c r="O62" s="69"/>
      <c r="P62" s="69"/>
      <c r="Q62" s="69"/>
      <c r="R62" s="66"/>
      <c r="S62" s="66"/>
      <c r="T62" s="66"/>
      <c r="U62" s="66"/>
      <c r="V62" s="66"/>
    </row>
    <row r="63" spans="1:22" s="103" customFormat="1">
      <c r="A63" s="116"/>
      <c r="B63" s="117"/>
      <c r="C63" s="118"/>
      <c r="D63" s="57"/>
      <c r="E63" s="58"/>
      <c r="F63" s="445"/>
      <c r="G63" s="78"/>
      <c r="I63" s="114"/>
      <c r="J63" s="114"/>
      <c r="K63" s="119"/>
      <c r="L63" s="114"/>
      <c r="M63" s="114"/>
      <c r="N63" s="66"/>
      <c r="O63" s="69"/>
      <c r="P63" s="69"/>
      <c r="Q63" s="69"/>
      <c r="R63" s="66"/>
      <c r="S63" s="66"/>
      <c r="T63" s="66"/>
      <c r="U63" s="66"/>
      <c r="V63" s="66"/>
    </row>
    <row r="64" spans="1:22" s="103" customFormat="1">
      <c r="A64" s="116"/>
      <c r="B64" s="117"/>
      <c r="C64" s="118"/>
      <c r="D64" s="57"/>
      <c r="E64" s="58"/>
      <c r="F64" s="445"/>
      <c r="G64" s="78"/>
      <c r="I64" s="114"/>
      <c r="J64" s="114"/>
      <c r="K64" s="119"/>
      <c r="L64" s="114"/>
      <c r="M64" s="114"/>
      <c r="N64" s="66"/>
      <c r="O64" s="69"/>
      <c r="P64" s="69"/>
      <c r="Q64" s="69"/>
      <c r="R64" s="66"/>
      <c r="S64" s="66"/>
      <c r="T64" s="66"/>
      <c r="U64" s="66"/>
      <c r="V64" s="66"/>
    </row>
    <row r="65" spans="1:22" s="66" customFormat="1">
      <c r="A65" s="116"/>
      <c r="B65" s="76"/>
      <c r="C65" s="118"/>
      <c r="D65" s="57"/>
      <c r="E65" s="58"/>
      <c r="F65" s="449"/>
      <c r="G65" s="78"/>
      <c r="I65" s="74"/>
      <c r="J65" s="74"/>
      <c r="K65" s="79"/>
      <c r="L65" s="74"/>
      <c r="M65" s="74"/>
      <c r="O65" s="69"/>
      <c r="P65" s="69"/>
      <c r="Q65" s="69"/>
      <c r="V65" s="103"/>
    </row>
    <row r="66" spans="1:22" s="66" customFormat="1" ht="20">
      <c r="A66" s="112"/>
      <c r="B66" s="103"/>
      <c r="C66" s="113" t="s">
        <v>701</v>
      </c>
      <c r="D66" s="57"/>
      <c r="E66" s="58"/>
      <c r="F66" s="445"/>
      <c r="G66" s="78"/>
      <c r="H66" s="103"/>
      <c r="I66" s="114"/>
      <c r="J66" s="114"/>
      <c r="K66" s="115"/>
      <c r="L66" s="114"/>
      <c r="M66" s="114"/>
      <c r="O66" s="120"/>
      <c r="P66" s="120"/>
      <c r="Q66" s="120"/>
    </row>
    <row r="67" spans="1:22" s="66" customFormat="1" ht="40">
      <c r="A67" s="116" t="s">
        <v>702</v>
      </c>
      <c r="B67" s="117" t="s">
        <v>645</v>
      </c>
      <c r="C67" s="118" t="s">
        <v>703</v>
      </c>
      <c r="D67" s="57">
        <v>1</v>
      </c>
      <c r="E67" s="58" t="s">
        <v>704</v>
      </c>
      <c r="F67" s="445">
        <v>0</v>
      </c>
      <c r="G67" s="78">
        <f>D67*F67</f>
        <v>0</v>
      </c>
      <c r="H67" s="103"/>
      <c r="I67" s="114"/>
      <c r="J67" s="114">
        <v>1381</v>
      </c>
      <c r="K67" s="119">
        <v>0.22</v>
      </c>
      <c r="L67" s="114">
        <f>J67*K67</f>
        <v>303.82</v>
      </c>
      <c r="M67" s="114">
        <f>L67+J67</f>
        <v>1684.82</v>
      </c>
      <c r="O67" s="69"/>
      <c r="P67" s="69"/>
      <c r="Q67" s="69"/>
    </row>
    <row r="68" spans="1:22" s="66" customFormat="1">
      <c r="A68" s="116" t="s">
        <v>705</v>
      </c>
      <c r="B68" s="117" t="s">
        <v>645</v>
      </c>
      <c r="C68" s="118" t="s">
        <v>706</v>
      </c>
      <c r="D68" s="57">
        <v>1</v>
      </c>
      <c r="E68" s="58" t="s">
        <v>402</v>
      </c>
      <c r="F68" s="445">
        <v>0</v>
      </c>
      <c r="G68" s="78">
        <f>D68*F68</f>
        <v>0</v>
      </c>
      <c r="H68" s="103"/>
      <c r="I68" s="114"/>
      <c r="J68" s="114">
        <v>4921</v>
      </c>
      <c r="K68" s="119">
        <v>0.22</v>
      </c>
      <c r="L68" s="114">
        <f>J68*K68</f>
        <v>1082.6200000000001</v>
      </c>
      <c r="M68" s="114">
        <f>L68+J68</f>
        <v>6003.62</v>
      </c>
      <c r="O68" s="69"/>
      <c r="P68" s="69"/>
      <c r="Q68" s="69"/>
    </row>
    <row r="69" spans="1:22" s="66" customFormat="1">
      <c r="A69" s="112"/>
      <c r="C69" s="118"/>
      <c r="D69" s="57"/>
      <c r="E69" s="58"/>
      <c r="F69" s="449"/>
      <c r="G69" s="78"/>
      <c r="I69" s="74"/>
      <c r="J69" s="74"/>
      <c r="K69" s="75"/>
      <c r="L69" s="74"/>
      <c r="M69" s="74"/>
      <c r="N69" s="103"/>
      <c r="O69" s="120"/>
      <c r="P69" s="120"/>
      <c r="Q69" s="120"/>
    </row>
    <row r="70" spans="1:22" s="66" customFormat="1">
      <c r="A70" s="116" t="s">
        <v>707</v>
      </c>
      <c r="B70" s="76" t="s">
        <v>645</v>
      </c>
      <c r="C70" s="118" t="s">
        <v>708</v>
      </c>
      <c r="D70" s="57">
        <v>3</v>
      </c>
      <c r="E70" s="58" t="s">
        <v>402</v>
      </c>
      <c r="F70" s="449">
        <v>0</v>
      </c>
      <c r="G70" s="78">
        <f>D70*F70</f>
        <v>0</v>
      </c>
      <c r="I70" s="74"/>
      <c r="J70" s="74">
        <v>234</v>
      </c>
      <c r="K70" s="119">
        <v>0.22</v>
      </c>
      <c r="L70" s="74">
        <f>J70*K70</f>
        <v>51.48</v>
      </c>
      <c r="M70" s="74">
        <f>L70+J70</f>
        <v>285.48</v>
      </c>
      <c r="O70" s="69"/>
      <c r="P70" s="69"/>
      <c r="Q70" s="69"/>
    </row>
    <row r="71" spans="1:22" s="66" customFormat="1">
      <c r="A71" s="116" t="s">
        <v>709</v>
      </c>
      <c r="B71" s="117" t="s">
        <v>645</v>
      </c>
      <c r="C71" s="118" t="s">
        <v>710</v>
      </c>
      <c r="D71" s="57">
        <v>1</v>
      </c>
      <c r="E71" s="58" t="s">
        <v>402</v>
      </c>
      <c r="F71" s="445">
        <v>0</v>
      </c>
      <c r="G71" s="78">
        <f>D71*F71</f>
        <v>0</v>
      </c>
      <c r="H71" s="103"/>
      <c r="I71" s="114"/>
      <c r="J71" s="114">
        <v>1763</v>
      </c>
      <c r="K71" s="119">
        <v>0.22</v>
      </c>
      <c r="L71" s="74">
        <f>J71*K71</f>
        <v>387.86</v>
      </c>
      <c r="M71" s="74">
        <f>L71+J71</f>
        <v>2150.86</v>
      </c>
      <c r="P71" s="69"/>
      <c r="Q71" s="121"/>
    </row>
    <row r="72" spans="1:22" s="66" customFormat="1">
      <c r="A72" s="116" t="s">
        <v>711</v>
      </c>
      <c r="B72" s="76" t="s">
        <v>645</v>
      </c>
      <c r="C72" s="118" t="s">
        <v>712</v>
      </c>
      <c r="D72" s="57">
        <v>1</v>
      </c>
      <c r="E72" s="58" t="s">
        <v>402</v>
      </c>
      <c r="F72" s="449">
        <v>0</v>
      </c>
      <c r="G72" s="78">
        <f>D72*F72</f>
        <v>0</v>
      </c>
      <c r="I72" s="74"/>
      <c r="J72" s="74">
        <v>177</v>
      </c>
      <c r="K72" s="119">
        <v>0.22</v>
      </c>
      <c r="L72" s="74">
        <f>J72*K72</f>
        <v>38.94</v>
      </c>
      <c r="M72" s="74">
        <f>L72+J72</f>
        <v>215.94</v>
      </c>
      <c r="P72" s="69"/>
      <c r="Q72" s="121"/>
    </row>
    <row r="73" spans="1:22" s="66" customFormat="1">
      <c r="A73" s="122"/>
      <c r="B73" s="71"/>
      <c r="C73" s="72"/>
      <c r="D73" s="71"/>
      <c r="E73" s="93"/>
      <c r="F73" s="448"/>
      <c r="G73" s="73"/>
      <c r="I73" s="74"/>
      <c r="J73" s="74"/>
      <c r="K73" s="79"/>
      <c r="L73" s="74"/>
      <c r="M73" s="74"/>
      <c r="O73" s="123"/>
    </row>
    <row r="74" spans="1:22" s="66" customFormat="1" ht="10.5">
      <c r="A74" s="124" t="s">
        <v>713</v>
      </c>
      <c r="B74" s="90"/>
      <c r="C74" s="89"/>
      <c r="D74" s="90"/>
      <c r="E74" s="90"/>
      <c r="F74" s="447"/>
      <c r="G74" s="91">
        <f>SUM(G60:G73)</f>
        <v>0</v>
      </c>
      <c r="I74" s="74"/>
      <c r="J74" s="74"/>
      <c r="K74" s="75"/>
      <c r="L74" s="74"/>
      <c r="M74" s="74"/>
      <c r="N74" s="125"/>
      <c r="P74" s="69"/>
      <c r="Q74" s="121"/>
    </row>
    <row r="75" spans="1:22" s="66" customFormat="1">
      <c r="A75" s="106"/>
      <c r="B75" s="96"/>
      <c r="C75" s="107"/>
      <c r="D75" s="96"/>
      <c r="E75" s="96"/>
      <c r="F75" s="449"/>
      <c r="G75" s="97"/>
      <c r="I75" s="74"/>
      <c r="J75" s="74"/>
      <c r="K75" s="75"/>
      <c r="L75" s="74"/>
      <c r="M75" s="74"/>
      <c r="O75" s="123"/>
      <c r="P75" s="69"/>
      <c r="Q75" s="121"/>
    </row>
    <row r="76" spans="1:22" s="66" customFormat="1">
      <c r="A76" s="106"/>
      <c r="B76" s="96"/>
      <c r="C76" s="107"/>
      <c r="D76" s="96"/>
      <c r="E76" s="96"/>
      <c r="F76" s="449"/>
      <c r="G76" s="97"/>
      <c r="I76" s="74"/>
      <c r="J76" s="74"/>
      <c r="K76" s="75"/>
      <c r="L76" s="74"/>
      <c r="M76" s="74"/>
      <c r="O76" s="69"/>
      <c r="P76" s="69"/>
      <c r="Q76" s="69"/>
    </row>
    <row r="77" spans="1:22" s="66" customFormat="1">
      <c r="A77" s="126" t="s">
        <v>714</v>
      </c>
      <c r="B77" s="93"/>
      <c r="C77" s="85"/>
      <c r="D77" s="93"/>
      <c r="E77" s="93"/>
      <c r="F77" s="448"/>
      <c r="G77" s="73"/>
      <c r="I77" s="74"/>
      <c r="J77" s="74"/>
      <c r="K77" s="75"/>
      <c r="L77" s="74"/>
      <c r="M77" s="74"/>
      <c r="O77" s="69"/>
      <c r="P77" s="69"/>
      <c r="Q77" s="69"/>
    </row>
    <row r="78" spans="1:22" s="66" customFormat="1">
      <c r="A78" s="127"/>
      <c r="B78" s="96"/>
      <c r="C78" s="82" t="s">
        <v>715</v>
      </c>
      <c r="D78" s="95"/>
      <c r="E78" s="128"/>
      <c r="F78" s="449"/>
      <c r="G78" s="97"/>
      <c r="I78" s="74"/>
      <c r="J78" s="74"/>
      <c r="K78" s="75"/>
      <c r="L78" s="74"/>
      <c r="M78" s="74"/>
      <c r="O78" s="69"/>
      <c r="P78" s="69"/>
      <c r="Q78" s="69"/>
    </row>
    <row r="79" spans="1:22" s="66" customFormat="1">
      <c r="A79" s="127"/>
      <c r="B79" s="96"/>
      <c r="C79" s="98" t="s">
        <v>716</v>
      </c>
      <c r="D79" s="57"/>
      <c r="E79" s="128"/>
      <c r="F79" s="449"/>
      <c r="G79" s="97"/>
      <c r="I79" s="74"/>
      <c r="J79" s="74"/>
      <c r="K79" s="75"/>
      <c r="L79" s="74"/>
      <c r="M79" s="74"/>
      <c r="O79" s="129"/>
      <c r="P79" s="69"/>
      <c r="Q79" s="69"/>
    </row>
    <row r="80" spans="1:22" s="66" customFormat="1">
      <c r="A80" s="129" t="s">
        <v>717</v>
      </c>
      <c r="B80" s="76" t="s">
        <v>645</v>
      </c>
      <c r="C80" s="123" t="s">
        <v>971</v>
      </c>
      <c r="D80" s="69">
        <v>1</v>
      </c>
      <c r="E80" s="128" t="s">
        <v>402</v>
      </c>
      <c r="F80" s="452">
        <v>0</v>
      </c>
      <c r="G80" s="78">
        <f>D80*F80</f>
        <v>0</v>
      </c>
      <c r="I80" s="74"/>
      <c r="J80" s="114">
        <v>9957</v>
      </c>
      <c r="K80" s="79">
        <v>0.22</v>
      </c>
      <c r="L80" s="74">
        <f>J80*K80</f>
        <v>2190.54</v>
      </c>
      <c r="M80" s="74">
        <f>L80+J80</f>
        <v>12147.54</v>
      </c>
      <c r="O80" s="129"/>
      <c r="P80" s="69"/>
      <c r="Q80" s="69"/>
    </row>
    <row r="81" spans="1:17" s="66" customFormat="1">
      <c r="A81" s="129" t="s">
        <v>719</v>
      </c>
      <c r="B81" s="76" t="s">
        <v>645</v>
      </c>
      <c r="C81" s="123" t="s">
        <v>972</v>
      </c>
      <c r="D81" s="69">
        <v>2</v>
      </c>
      <c r="E81" s="128" t="s">
        <v>402</v>
      </c>
      <c r="F81" s="452">
        <v>0</v>
      </c>
      <c r="G81" s="78">
        <f>D81*F81</f>
        <v>0</v>
      </c>
      <c r="I81" s="74"/>
      <c r="J81" s="114">
        <v>12999</v>
      </c>
      <c r="K81" s="79">
        <v>0.22</v>
      </c>
      <c r="L81" s="74">
        <f>J81*K81</f>
        <v>2859.78</v>
      </c>
      <c r="M81" s="74">
        <f>L81+J81</f>
        <v>15858.78</v>
      </c>
      <c r="O81" s="129"/>
      <c r="P81" s="69"/>
      <c r="Q81" s="69"/>
    </row>
    <row r="82" spans="1:17" s="66" customFormat="1">
      <c r="A82" s="129"/>
      <c r="B82" s="76"/>
      <c r="C82" s="123"/>
      <c r="D82" s="69"/>
      <c r="E82" s="128"/>
      <c r="F82" s="452"/>
      <c r="G82" s="78"/>
      <c r="I82" s="74"/>
      <c r="J82" s="114"/>
      <c r="K82" s="79"/>
      <c r="L82" s="74"/>
      <c r="M82" s="74"/>
      <c r="O82" s="129"/>
      <c r="P82" s="69"/>
      <c r="Q82" s="69"/>
    </row>
    <row r="83" spans="1:17" s="66" customFormat="1">
      <c r="A83" s="129"/>
      <c r="B83" s="76"/>
      <c r="C83" s="131" t="s">
        <v>723</v>
      </c>
      <c r="D83" s="69"/>
      <c r="E83" s="128"/>
      <c r="F83" s="449"/>
      <c r="G83" s="78"/>
      <c r="I83" s="74"/>
      <c r="J83" s="74"/>
      <c r="K83" s="79"/>
      <c r="L83" s="74"/>
      <c r="M83" s="74"/>
      <c r="O83" s="129"/>
      <c r="P83" s="69"/>
      <c r="Q83" s="69"/>
    </row>
    <row r="84" spans="1:17" s="66" customFormat="1">
      <c r="A84" s="129"/>
      <c r="B84" s="76"/>
      <c r="C84" s="132" t="s">
        <v>724</v>
      </c>
      <c r="D84" s="69"/>
      <c r="E84" s="128"/>
      <c r="F84" s="449"/>
      <c r="G84" s="78"/>
      <c r="I84" s="74"/>
      <c r="J84" s="74"/>
      <c r="K84" s="79"/>
      <c r="L84" s="74"/>
      <c r="M84" s="74"/>
      <c r="O84" s="129"/>
      <c r="P84" s="69"/>
      <c r="Q84" s="69"/>
    </row>
    <row r="85" spans="1:17" s="66" customFormat="1">
      <c r="A85" s="129" t="s">
        <v>721</v>
      </c>
      <c r="B85" s="76" t="s">
        <v>645</v>
      </c>
      <c r="C85" s="123" t="s">
        <v>726</v>
      </c>
      <c r="D85" s="69">
        <v>1</v>
      </c>
      <c r="E85" s="128" t="s">
        <v>402</v>
      </c>
      <c r="F85" s="449">
        <v>0</v>
      </c>
      <c r="G85" s="78">
        <f>D85*F85</f>
        <v>0</v>
      </c>
      <c r="I85" s="74"/>
      <c r="J85" s="74">
        <v>3888</v>
      </c>
      <c r="K85" s="79">
        <v>0.08</v>
      </c>
      <c r="L85" s="74">
        <f>J85*K85</f>
        <v>311.04000000000002</v>
      </c>
      <c r="M85" s="74">
        <f>L85+J85</f>
        <v>4199.04</v>
      </c>
      <c r="O85" s="129"/>
      <c r="P85" s="69"/>
      <c r="Q85" s="69"/>
    </row>
    <row r="86" spans="1:17" s="66" customFormat="1">
      <c r="A86" s="126"/>
      <c r="B86" s="93"/>
      <c r="C86" s="85"/>
      <c r="D86" s="93"/>
      <c r="E86" s="93"/>
      <c r="F86" s="448"/>
      <c r="G86" s="73"/>
      <c r="I86" s="74"/>
      <c r="J86" s="74"/>
      <c r="K86" s="75"/>
      <c r="L86" s="74"/>
      <c r="M86" s="74"/>
      <c r="O86" s="129"/>
      <c r="P86" s="69"/>
      <c r="Q86" s="69"/>
    </row>
    <row r="87" spans="1:17" s="66" customFormat="1" ht="10.5">
      <c r="A87" s="127" t="s">
        <v>727</v>
      </c>
      <c r="B87" s="96"/>
      <c r="C87" s="107"/>
      <c r="D87" s="96"/>
      <c r="E87" s="96"/>
      <c r="F87" s="449"/>
      <c r="G87" s="91">
        <f>SUM(G78:G86)</f>
        <v>0</v>
      </c>
      <c r="I87" s="74"/>
      <c r="J87" s="74"/>
      <c r="K87" s="75"/>
      <c r="L87" s="74"/>
      <c r="M87" s="74"/>
      <c r="O87" s="69"/>
      <c r="P87" s="69"/>
      <c r="Q87" s="69"/>
    </row>
    <row r="88" spans="1:17" s="66" customFormat="1" ht="10.5">
      <c r="A88" s="127"/>
      <c r="B88" s="96"/>
      <c r="C88" s="107"/>
      <c r="D88" s="96"/>
      <c r="E88" s="96"/>
      <c r="F88" s="449"/>
      <c r="G88" s="91"/>
      <c r="I88" s="74"/>
      <c r="J88" s="74"/>
      <c r="K88" s="75"/>
      <c r="L88" s="74"/>
      <c r="M88" s="74"/>
      <c r="O88" s="69"/>
      <c r="P88" s="69"/>
      <c r="Q88" s="69"/>
    </row>
    <row r="89" spans="1:17" s="66" customFormat="1">
      <c r="A89" s="106"/>
      <c r="B89" s="96"/>
      <c r="C89" s="107"/>
      <c r="D89" s="96"/>
      <c r="E89" s="96"/>
      <c r="F89" s="449"/>
      <c r="G89" s="97"/>
      <c r="I89" s="74"/>
      <c r="J89" s="74"/>
      <c r="K89" s="75"/>
      <c r="L89" s="74"/>
      <c r="M89" s="74"/>
      <c r="O89" s="69"/>
      <c r="P89" s="69"/>
      <c r="Q89" s="69"/>
    </row>
    <row r="90" spans="1:17" s="66" customFormat="1" ht="10.5">
      <c r="A90" s="133" t="s">
        <v>728</v>
      </c>
      <c r="B90" s="108"/>
      <c r="C90" s="109"/>
      <c r="D90" s="108"/>
      <c r="E90" s="108"/>
      <c r="F90" s="451"/>
      <c r="G90" s="110"/>
      <c r="I90" s="74"/>
      <c r="J90" s="74"/>
      <c r="K90" s="75"/>
      <c r="L90" s="74"/>
      <c r="M90" s="74"/>
      <c r="O90" s="69"/>
      <c r="P90" s="69"/>
      <c r="Q90" s="69"/>
    </row>
    <row r="91" spans="1:17" s="66" customFormat="1">
      <c r="A91" s="134"/>
      <c r="B91" s="96"/>
      <c r="C91" s="135" t="s">
        <v>973</v>
      </c>
      <c r="D91" s="96"/>
      <c r="E91" s="96"/>
      <c r="F91" s="449"/>
      <c r="G91" s="97"/>
      <c r="I91" s="74"/>
      <c r="J91" s="74"/>
      <c r="K91" s="75"/>
      <c r="L91" s="74"/>
      <c r="M91" s="74"/>
    </row>
    <row r="92" spans="1:17" s="66" customFormat="1">
      <c r="A92" s="69"/>
      <c r="B92" s="76"/>
      <c r="C92" s="136" t="s">
        <v>730</v>
      </c>
      <c r="D92" s="76"/>
      <c r="E92" s="76"/>
      <c r="F92" s="453"/>
      <c r="G92" s="136"/>
      <c r="H92" s="137"/>
      <c r="I92" s="74"/>
      <c r="J92" s="138"/>
      <c r="K92" s="139"/>
      <c r="L92" s="138"/>
      <c r="M92" s="138"/>
    </row>
    <row r="93" spans="1:17" s="66" customFormat="1">
      <c r="A93" s="69"/>
      <c r="B93" s="76"/>
      <c r="C93" s="94" t="s">
        <v>685</v>
      </c>
      <c r="D93" s="76"/>
      <c r="E93" s="76"/>
      <c r="F93" s="453"/>
      <c r="G93" s="136"/>
      <c r="H93" s="137"/>
      <c r="I93" s="74"/>
      <c r="J93" s="138"/>
      <c r="K93" s="139"/>
      <c r="L93" s="138"/>
      <c r="M93" s="138"/>
    </row>
    <row r="94" spans="1:17" s="66" customFormat="1">
      <c r="A94" s="69" t="s">
        <v>731</v>
      </c>
      <c r="B94" s="76" t="s">
        <v>645</v>
      </c>
      <c r="C94" s="136" t="s">
        <v>732</v>
      </c>
      <c r="D94" s="58">
        <v>20</v>
      </c>
      <c r="E94" s="140" t="s">
        <v>304</v>
      </c>
      <c r="F94" s="453">
        <v>0</v>
      </c>
      <c r="G94" s="141">
        <f>D94*F94</f>
        <v>0</v>
      </c>
      <c r="H94" s="137"/>
      <c r="I94" s="74"/>
      <c r="J94" s="138">
        <v>23</v>
      </c>
      <c r="K94" s="142">
        <v>0.45</v>
      </c>
      <c r="L94" s="138">
        <f>J94*K94</f>
        <v>10.35</v>
      </c>
      <c r="M94" s="138">
        <f>L94+J94</f>
        <v>33.35</v>
      </c>
    </row>
    <row r="95" spans="1:17" s="66" customFormat="1">
      <c r="A95" s="69" t="s">
        <v>733</v>
      </c>
      <c r="B95" s="76" t="s">
        <v>645</v>
      </c>
      <c r="C95" s="136" t="s">
        <v>734</v>
      </c>
      <c r="D95" s="58">
        <v>9</v>
      </c>
      <c r="E95" s="140" t="s">
        <v>304</v>
      </c>
      <c r="F95" s="453">
        <v>0</v>
      </c>
      <c r="G95" s="141">
        <f>D95*F95</f>
        <v>0</v>
      </c>
      <c r="H95" s="137"/>
      <c r="I95" s="74"/>
      <c r="J95" s="138">
        <v>27</v>
      </c>
      <c r="K95" s="142">
        <v>0.45</v>
      </c>
      <c r="L95" s="138">
        <f>J95*K95</f>
        <v>12.15</v>
      </c>
      <c r="M95" s="138">
        <f>L95+J95</f>
        <v>39.15</v>
      </c>
    </row>
    <row r="96" spans="1:17" s="66" customFormat="1">
      <c r="A96" s="69" t="s">
        <v>735</v>
      </c>
      <c r="B96" s="76" t="s">
        <v>645</v>
      </c>
      <c r="C96" s="136" t="s">
        <v>736</v>
      </c>
      <c r="D96" s="58">
        <v>16</v>
      </c>
      <c r="E96" s="140" t="s">
        <v>304</v>
      </c>
      <c r="F96" s="453">
        <v>0</v>
      </c>
      <c r="G96" s="141">
        <f>D96*F96</f>
        <v>0</v>
      </c>
      <c r="H96" s="137"/>
      <c r="I96" s="74"/>
      <c r="J96" s="138">
        <v>50</v>
      </c>
      <c r="K96" s="142">
        <v>0.45</v>
      </c>
      <c r="L96" s="138">
        <f>J96*K96</f>
        <v>22.5</v>
      </c>
      <c r="M96" s="138">
        <f>L96+J96</f>
        <v>72.5</v>
      </c>
    </row>
    <row r="97" spans="1:17" s="66" customFormat="1">
      <c r="A97" s="143"/>
      <c r="B97" s="93"/>
      <c r="C97" s="85"/>
      <c r="D97" s="93"/>
      <c r="E97" s="93"/>
      <c r="F97" s="448"/>
      <c r="G97" s="73"/>
      <c r="I97" s="74"/>
      <c r="J97" s="74"/>
      <c r="K97" s="75"/>
      <c r="L97" s="74"/>
      <c r="M97" s="74"/>
    </row>
    <row r="98" spans="1:17" s="66" customFormat="1" ht="10.5">
      <c r="A98" s="124" t="s">
        <v>737</v>
      </c>
      <c r="B98" s="90"/>
      <c r="C98" s="89"/>
      <c r="D98" s="90"/>
      <c r="E98" s="90"/>
      <c r="F98" s="447"/>
      <c r="G98" s="91">
        <f>SUM(G91:G97)</f>
        <v>0</v>
      </c>
      <c r="I98" s="74"/>
      <c r="J98" s="74"/>
      <c r="K98" s="75"/>
      <c r="L98" s="74"/>
      <c r="M98" s="74"/>
    </row>
    <row r="99" spans="1:17" s="66" customFormat="1">
      <c r="A99" s="106"/>
      <c r="B99" s="96"/>
      <c r="C99" s="107"/>
      <c r="D99" s="96"/>
      <c r="E99" s="96"/>
      <c r="F99" s="449"/>
      <c r="G99" s="97"/>
      <c r="I99" s="74"/>
      <c r="J99" s="74"/>
      <c r="K99" s="75"/>
      <c r="L99" s="74"/>
      <c r="M99" s="74"/>
    </row>
    <row r="100" spans="1:17" s="66" customFormat="1">
      <c r="A100" s="106"/>
      <c r="B100" s="96"/>
      <c r="C100" s="107"/>
      <c r="D100" s="96"/>
      <c r="E100" s="96"/>
      <c r="F100" s="449"/>
      <c r="G100" s="97"/>
      <c r="I100" s="74"/>
      <c r="J100" s="74"/>
      <c r="K100" s="75"/>
      <c r="L100" s="74"/>
      <c r="M100" s="74"/>
    </row>
    <row r="101" spans="1:17" s="66" customFormat="1" ht="10.5">
      <c r="A101" s="133" t="s">
        <v>738</v>
      </c>
      <c r="B101" s="108"/>
      <c r="C101" s="109"/>
      <c r="D101" s="108"/>
      <c r="E101" s="108"/>
      <c r="F101" s="451"/>
      <c r="G101" s="110"/>
      <c r="I101" s="74"/>
      <c r="J101" s="74"/>
      <c r="K101" s="75"/>
      <c r="L101" s="74"/>
      <c r="M101" s="74"/>
    </row>
    <row r="102" spans="1:17" s="66" customFormat="1">
      <c r="A102" s="134" t="s">
        <v>739</v>
      </c>
      <c r="B102" s="96" t="s">
        <v>676</v>
      </c>
      <c r="C102" s="107" t="s">
        <v>740</v>
      </c>
      <c r="D102" s="96">
        <v>24</v>
      </c>
      <c r="E102" s="96" t="s">
        <v>741</v>
      </c>
      <c r="F102" s="449">
        <v>0</v>
      </c>
      <c r="G102" s="78">
        <f t="shared" ref="G102:G107" si="6">D102*F102</f>
        <v>0</v>
      </c>
      <c r="I102" s="74"/>
      <c r="J102" s="74"/>
      <c r="K102" s="75"/>
      <c r="L102" s="74"/>
      <c r="M102" s="74"/>
    </row>
    <row r="103" spans="1:17" s="66" customFormat="1">
      <c r="A103" s="134" t="s">
        <v>742</v>
      </c>
      <c r="B103" s="96" t="s">
        <v>676</v>
      </c>
      <c r="C103" s="107" t="s">
        <v>743</v>
      </c>
      <c r="D103" s="96">
        <v>1</v>
      </c>
      <c r="E103" s="96" t="s">
        <v>674</v>
      </c>
      <c r="F103" s="449">
        <v>0</v>
      </c>
      <c r="G103" s="78">
        <f t="shared" si="6"/>
        <v>0</v>
      </c>
      <c r="I103" s="74"/>
      <c r="J103" s="74"/>
      <c r="K103" s="75"/>
      <c r="L103" s="74"/>
      <c r="M103" s="74"/>
    </row>
    <row r="104" spans="1:17" s="66" customFormat="1">
      <c r="A104" s="134" t="s">
        <v>744</v>
      </c>
      <c r="B104" s="96" t="s">
        <v>676</v>
      </c>
      <c r="C104" s="107" t="s">
        <v>745</v>
      </c>
      <c r="D104" s="96">
        <v>1</v>
      </c>
      <c r="E104" s="96" t="s">
        <v>674</v>
      </c>
      <c r="F104" s="449">
        <v>0</v>
      </c>
      <c r="G104" s="78">
        <f t="shared" si="6"/>
        <v>0</v>
      </c>
      <c r="I104" s="74"/>
      <c r="J104" s="74"/>
      <c r="K104" s="75"/>
      <c r="L104" s="74"/>
      <c r="M104" s="74"/>
    </row>
    <row r="105" spans="1:17" s="66" customFormat="1">
      <c r="A105" s="134" t="s">
        <v>746</v>
      </c>
      <c r="B105" s="96" t="s">
        <v>676</v>
      </c>
      <c r="C105" s="107" t="s">
        <v>747</v>
      </c>
      <c r="D105" s="96">
        <v>1</v>
      </c>
      <c r="E105" s="96" t="s">
        <v>674</v>
      </c>
      <c r="F105" s="449">
        <v>0</v>
      </c>
      <c r="G105" s="78">
        <f t="shared" si="6"/>
        <v>0</v>
      </c>
      <c r="I105" s="74"/>
      <c r="J105" s="74"/>
      <c r="K105" s="75"/>
      <c r="L105" s="74"/>
      <c r="M105" s="74"/>
    </row>
    <row r="106" spans="1:17" s="66" customFormat="1" ht="20">
      <c r="A106" s="134" t="s">
        <v>748</v>
      </c>
      <c r="B106" s="96" t="s">
        <v>676</v>
      </c>
      <c r="C106" s="107" t="s">
        <v>974</v>
      </c>
      <c r="D106" s="96">
        <v>1</v>
      </c>
      <c r="E106" s="96" t="s">
        <v>674</v>
      </c>
      <c r="F106" s="449">
        <v>0</v>
      </c>
      <c r="G106" s="78">
        <f t="shared" si="6"/>
        <v>0</v>
      </c>
      <c r="I106" s="74"/>
      <c r="J106" s="74"/>
      <c r="K106" s="75"/>
      <c r="L106" s="74"/>
      <c r="M106" s="74"/>
    </row>
    <row r="107" spans="1:17" s="66" customFormat="1" ht="20">
      <c r="A107" s="134" t="s">
        <v>750</v>
      </c>
      <c r="B107" s="76" t="s">
        <v>645</v>
      </c>
      <c r="C107" s="107" t="s">
        <v>751</v>
      </c>
      <c r="D107" s="96">
        <v>1</v>
      </c>
      <c r="E107" s="96" t="s">
        <v>674</v>
      </c>
      <c r="F107" s="449">
        <v>0</v>
      </c>
      <c r="G107" s="78">
        <f t="shared" si="6"/>
        <v>0</v>
      </c>
      <c r="I107" s="74"/>
      <c r="J107" s="74"/>
      <c r="K107" s="75"/>
      <c r="L107" s="74"/>
      <c r="M107" s="74"/>
    </row>
    <row r="108" spans="1:17" s="66" customFormat="1">
      <c r="A108" s="143"/>
      <c r="B108" s="93"/>
      <c r="C108" s="85"/>
      <c r="D108" s="93"/>
      <c r="E108" s="93"/>
      <c r="F108" s="448"/>
      <c r="G108" s="73"/>
      <c r="I108" s="74"/>
      <c r="J108" s="74"/>
      <c r="K108" s="75"/>
      <c r="L108" s="74"/>
      <c r="M108" s="74"/>
    </row>
    <row r="109" spans="1:17" s="66" customFormat="1" ht="10.5">
      <c r="A109" s="124" t="s">
        <v>752</v>
      </c>
      <c r="B109" s="90"/>
      <c r="C109" s="89"/>
      <c r="D109" s="90"/>
      <c r="E109" s="90"/>
      <c r="F109" s="447"/>
      <c r="G109" s="91">
        <f>SUM(G102:G108)</f>
        <v>0</v>
      </c>
      <c r="I109" s="74"/>
      <c r="J109" s="74"/>
      <c r="K109" s="75"/>
      <c r="L109" s="74"/>
      <c r="M109" s="74"/>
    </row>
    <row r="110" spans="1:17" s="66" customFormat="1">
      <c r="A110" s="106"/>
      <c r="B110" s="96"/>
      <c r="C110" s="107"/>
      <c r="D110" s="96"/>
      <c r="E110" s="96"/>
      <c r="F110" s="449"/>
      <c r="G110" s="97"/>
      <c r="I110" s="74"/>
      <c r="J110" s="74"/>
      <c r="K110" s="75"/>
      <c r="L110" s="74"/>
      <c r="M110" s="74"/>
      <c r="O110" s="69"/>
      <c r="P110" s="69"/>
      <c r="Q110" s="69"/>
    </row>
    <row r="111" spans="1:17" s="66" customFormat="1">
      <c r="A111" s="106"/>
      <c r="B111" s="96"/>
      <c r="C111" s="107"/>
      <c r="D111" s="96"/>
      <c r="E111" s="96"/>
      <c r="F111" s="449"/>
      <c r="G111" s="97"/>
      <c r="H111" s="144"/>
      <c r="I111" s="74"/>
      <c r="J111" s="74"/>
      <c r="K111" s="75"/>
      <c r="L111" s="74"/>
      <c r="M111" s="74"/>
      <c r="O111" s="69"/>
      <c r="P111" s="69"/>
      <c r="Q111" s="69"/>
    </row>
    <row r="112" spans="1:17" s="66" customFormat="1">
      <c r="A112" s="126" t="s">
        <v>753</v>
      </c>
      <c r="B112" s="145"/>
      <c r="C112" s="146"/>
      <c r="D112" s="146"/>
      <c r="E112" s="147"/>
      <c r="F112" s="454"/>
      <c r="G112" s="148"/>
      <c r="H112" s="149"/>
      <c r="I112" s="74"/>
      <c r="J112" s="74"/>
      <c r="K112" s="75"/>
      <c r="L112" s="74"/>
      <c r="M112" s="74"/>
      <c r="O112" s="69"/>
      <c r="P112" s="69"/>
      <c r="Q112" s="69"/>
    </row>
    <row r="113" spans="1:22" s="66" customFormat="1">
      <c r="A113" s="150"/>
      <c r="B113" s="151"/>
      <c r="C113" s="82" t="s">
        <v>754</v>
      </c>
      <c r="D113" s="152"/>
      <c r="E113" s="153"/>
      <c r="F113" s="455"/>
      <c r="G113" s="149"/>
      <c r="H113" s="149"/>
      <c r="I113" s="74"/>
      <c r="J113" s="74"/>
      <c r="K113" s="75"/>
      <c r="L113" s="74"/>
      <c r="M113" s="74"/>
      <c r="O113" s="69"/>
      <c r="P113" s="69"/>
      <c r="Q113" s="69"/>
    </row>
    <row r="114" spans="1:22" s="66" customFormat="1">
      <c r="A114" s="95" t="s">
        <v>755</v>
      </c>
      <c r="C114" s="77" t="s">
        <v>851</v>
      </c>
      <c r="D114" s="95">
        <v>2</v>
      </c>
      <c r="E114" s="96" t="s">
        <v>402</v>
      </c>
      <c r="F114" s="452">
        <v>0</v>
      </c>
      <c r="G114" s="154">
        <f>D114*F114</f>
        <v>0</v>
      </c>
      <c r="H114" s="97"/>
      <c r="I114" s="74"/>
      <c r="J114" s="74"/>
      <c r="K114" s="75"/>
      <c r="L114" s="74"/>
      <c r="M114" s="74"/>
      <c r="O114" s="69"/>
      <c r="P114" s="69"/>
      <c r="Q114" s="69"/>
    </row>
    <row r="115" spans="1:22" s="66" customFormat="1" ht="20">
      <c r="A115" s="95" t="s">
        <v>852</v>
      </c>
      <c r="C115" s="77" t="s">
        <v>756</v>
      </c>
      <c r="D115" s="95">
        <v>2</v>
      </c>
      <c r="E115" s="96" t="s">
        <v>402</v>
      </c>
      <c r="F115" s="452">
        <v>0</v>
      </c>
      <c r="G115" s="154">
        <f>D115*F115</f>
        <v>0</v>
      </c>
      <c r="H115" s="97"/>
      <c r="I115" s="74"/>
      <c r="J115" s="74"/>
      <c r="K115" s="75"/>
      <c r="L115" s="74"/>
      <c r="M115" s="74"/>
      <c r="O115" s="69"/>
      <c r="P115" s="69"/>
      <c r="Q115" s="69"/>
    </row>
    <row r="116" spans="1:22" s="66" customFormat="1">
      <c r="A116" s="95"/>
      <c r="C116" s="77"/>
      <c r="D116" s="95"/>
      <c r="E116" s="96"/>
      <c r="F116" s="456"/>
      <c r="G116" s="154"/>
      <c r="H116" s="97"/>
      <c r="I116" s="74"/>
      <c r="J116" s="74"/>
      <c r="K116" s="75"/>
      <c r="L116" s="74"/>
      <c r="M116" s="74"/>
      <c r="O116" s="69"/>
      <c r="P116" s="69"/>
      <c r="Q116" s="69"/>
    </row>
    <row r="117" spans="1:22" s="66" customFormat="1">
      <c r="A117" s="95"/>
      <c r="C117" s="82" t="s">
        <v>757</v>
      </c>
      <c r="D117" s="95"/>
      <c r="E117" s="96"/>
      <c r="F117" s="456"/>
      <c r="G117" s="154"/>
      <c r="H117" s="97"/>
      <c r="I117" s="74"/>
      <c r="J117" s="74"/>
      <c r="K117" s="75"/>
      <c r="L117" s="74"/>
      <c r="M117" s="74"/>
      <c r="O117" s="69"/>
      <c r="P117" s="69"/>
      <c r="Q117" s="69"/>
    </row>
    <row r="118" spans="1:22" s="66" customFormat="1">
      <c r="A118" s="156" t="s">
        <v>385</v>
      </c>
      <c r="B118" s="157"/>
      <c r="C118" s="85"/>
      <c r="D118" s="92"/>
      <c r="E118" s="92"/>
      <c r="F118" s="457"/>
      <c r="G118" s="73"/>
      <c r="H118" s="97"/>
      <c r="I118" s="74"/>
      <c r="J118" s="74"/>
      <c r="K118" s="75"/>
      <c r="L118" s="74"/>
      <c r="M118" s="74"/>
      <c r="O118" s="69"/>
      <c r="P118" s="69"/>
      <c r="Q118" s="69"/>
    </row>
    <row r="119" spans="1:22" s="66" customFormat="1" ht="10.5">
      <c r="A119" s="158" t="s">
        <v>758</v>
      </c>
      <c r="C119" s="159"/>
      <c r="D119" s="160"/>
      <c r="E119" s="160"/>
      <c r="F119" s="456"/>
      <c r="G119" s="161">
        <f>SUM(G113:G118)</f>
        <v>0</v>
      </c>
      <c r="H119" s="149"/>
      <c r="I119" s="74"/>
      <c r="J119" s="74"/>
      <c r="K119" s="75"/>
      <c r="L119" s="74"/>
      <c r="M119" s="74"/>
      <c r="O119" s="69"/>
      <c r="P119" s="69"/>
      <c r="Q119" s="69"/>
    </row>
    <row r="120" spans="1:22" s="66" customFormat="1">
      <c r="A120" s="106"/>
      <c r="B120" s="96"/>
      <c r="C120" s="107"/>
      <c r="D120" s="96"/>
      <c r="E120" s="96"/>
      <c r="F120" s="449"/>
      <c r="G120" s="97"/>
      <c r="I120" s="74"/>
      <c r="J120" s="74"/>
      <c r="K120" s="75"/>
      <c r="L120" s="74"/>
      <c r="M120" s="74"/>
      <c r="N120" s="77"/>
      <c r="O120" s="95"/>
      <c r="P120" s="95"/>
      <c r="Q120" s="95"/>
      <c r="R120" s="77"/>
      <c r="S120" s="77"/>
      <c r="T120" s="77"/>
      <c r="U120" s="77"/>
    </row>
    <row r="121" spans="1:22" s="66" customFormat="1">
      <c r="A121" s="106"/>
      <c r="B121" s="96"/>
      <c r="C121" s="107"/>
      <c r="D121" s="96"/>
      <c r="E121" s="96"/>
      <c r="F121" s="449"/>
      <c r="G121" s="97"/>
      <c r="I121" s="74"/>
      <c r="J121" s="74"/>
      <c r="K121" s="75"/>
      <c r="L121" s="74"/>
      <c r="M121" s="74"/>
      <c r="N121" s="77"/>
      <c r="O121" s="95"/>
      <c r="P121" s="95"/>
      <c r="Q121" s="95"/>
      <c r="R121" s="77"/>
      <c r="S121" s="77"/>
      <c r="T121" s="77"/>
      <c r="U121" s="77"/>
    </row>
    <row r="122" spans="1:22" s="66" customFormat="1">
      <c r="A122" s="106" t="s">
        <v>1847</v>
      </c>
      <c r="B122" s="96"/>
      <c r="C122" s="107"/>
      <c r="D122" s="96"/>
      <c r="E122" s="96"/>
      <c r="F122" s="449"/>
      <c r="G122" s="97">
        <f>G41+G56+G74+G87+G98+G109+G119</f>
        <v>0</v>
      </c>
      <c r="I122" s="74"/>
      <c r="J122" s="74"/>
      <c r="K122" s="75"/>
      <c r="L122" s="74"/>
      <c r="M122" s="74"/>
      <c r="N122" s="77"/>
      <c r="O122" s="95"/>
      <c r="P122" s="95"/>
      <c r="Q122" s="95"/>
      <c r="R122" s="77"/>
      <c r="S122" s="77"/>
      <c r="T122" s="77"/>
      <c r="U122" s="77"/>
    </row>
    <row r="123" spans="1:22">
      <c r="A123" s="106"/>
      <c r="B123" s="96"/>
      <c r="C123" s="107"/>
      <c r="D123" s="96"/>
      <c r="E123" s="96"/>
      <c r="F123" s="97"/>
      <c r="G123" s="97"/>
      <c r="H123" s="66"/>
      <c r="I123" s="74"/>
      <c r="J123" s="74"/>
      <c r="K123" s="75"/>
      <c r="L123" s="74"/>
      <c r="M123" s="74"/>
      <c r="V123" s="66"/>
    </row>
    <row r="124" spans="1:22">
      <c r="A124" s="106"/>
      <c r="B124" s="96"/>
      <c r="C124" s="107"/>
      <c r="D124" s="96"/>
      <c r="E124" s="96"/>
      <c r="F124" s="97"/>
      <c r="G124" s="97"/>
      <c r="H124" s="66"/>
      <c r="I124" s="74"/>
      <c r="J124" s="74"/>
      <c r="K124" s="75"/>
      <c r="L124" s="74"/>
      <c r="M124" s="74"/>
      <c r="V124" s="66"/>
    </row>
    <row r="125" spans="1:22">
      <c r="A125" s="106"/>
      <c r="B125" s="96"/>
      <c r="C125" s="107"/>
      <c r="D125" s="96"/>
      <c r="E125" s="96"/>
      <c r="F125" s="97"/>
      <c r="G125" s="97"/>
      <c r="H125" s="66"/>
      <c r="I125" s="74"/>
      <c r="J125" s="74"/>
      <c r="K125" s="75"/>
      <c r="L125" s="74"/>
      <c r="M125" s="74"/>
      <c r="V125" s="66"/>
    </row>
    <row r="126" spans="1:22">
      <c r="H126" s="66"/>
      <c r="I126" s="74"/>
      <c r="J126" s="74"/>
      <c r="K126" s="75"/>
      <c r="L126" s="74"/>
      <c r="M126" s="74"/>
    </row>
  </sheetData>
  <sheetProtection sheet="1" objects="1" scenarios="1" selectLockedCells="1"/>
  <pageMargins left="0.39370078740157483" right="0.51181102362204722" top="0.43307086614173229" bottom="0.74803149606299213" header="0.39370078740157483" footer="0.39370078740157483"/>
  <pageSetup paperSize="9" orientation="portrait" r:id="rId1"/>
  <headerFooter alignWithMargins="0">
    <oddFooter>&amp;LROZPOČET:D1.4.a ZAŘÍZENÍ PRO VYTÁPĚNÍ STAVEB&amp;RStránka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227"/>
  <sheetViews>
    <sheetView topLeftCell="A67" zoomScaleNormal="100" workbookViewId="0">
      <selection activeCell="E71" sqref="E71"/>
    </sheetView>
  </sheetViews>
  <sheetFormatPr defaultColWidth="9.08984375" defaultRowHeight="14.5"/>
  <cols>
    <col min="1" max="1" width="4.54296875" style="178" customWidth="1"/>
    <col min="2" max="2" width="54" style="178" customWidth="1"/>
    <col min="3" max="4" width="4.90625" style="178" customWidth="1"/>
    <col min="5" max="5" width="12.54296875" style="178" customWidth="1"/>
    <col min="6" max="6" width="12.6328125" style="178" customWidth="1"/>
    <col min="7" max="9" width="9.08984375" style="178"/>
    <col min="10" max="10" width="12.54296875" style="178" hidden="1" customWidth="1"/>
    <col min="11" max="11" width="9.08984375" style="178" hidden="1" customWidth="1"/>
    <col min="12" max="16384" width="9.08984375" style="178"/>
  </cols>
  <sheetData>
    <row r="1" spans="1:11" s="176" customFormat="1" ht="12.5">
      <c r="A1" s="192" t="s">
        <v>1840</v>
      </c>
      <c r="B1" s="193" t="s">
        <v>2176</v>
      </c>
      <c r="C1" s="194"/>
      <c r="D1" s="196"/>
      <c r="E1" s="196"/>
      <c r="F1" s="196"/>
    </row>
    <row r="2" spans="1:11" s="176" customFormat="1" ht="12.5">
      <c r="A2" s="192" t="s">
        <v>1841</v>
      </c>
      <c r="B2" s="193" t="s">
        <v>1954</v>
      </c>
      <c r="C2" s="194"/>
      <c r="D2" s="196"/>
      <c r="E2" s="196"/>
      <c r="F2" s="196"/>
    </row>
    <row r="3" spans="1:11" s="176" customFormat="1" ht="12.5">
      <c r="A3" s="192" t="s">
        <v>1843</v>
      </c>
      <c r="B3" s="195" t="s">
        <v>1844</v>
      </c>
      <c r="C3" s="194"/>
      <c r="D3" s="196"/>
      <c r="E3" s="196"/>
      <c r="F3" s="196"/>
    </row>
    <row r="4" spans="1:11" s="176" customFormat="1" ht="3" customHeight="1">
      <c r="A4" s="196" t="s">
        <v>385</v>
      </c>
      <c r="B4" s="196"/>
      <c r="C4" s="196"/>
      <c r="D4" s="196"/>
      <c r="E4" s="196"/>
      <c r="F4" s="196"/>
    </row>
    <row r="5" spans="1:11" s="180" customFormat="1" ht="14.25" customHeight="1">
      <c r="A5" s="197" t="s">
        <v>1845</v>
      </c>
      <c r="B5" s="197" t="s">
        <v>1846</v>
      </c>
      <c r="C5" s="197" t="s">
        <v>1854</v>
      </c>
      <c r="D5" s="197" t="s">
        <v>1855</v>
      </c>
      <c r="E5" s="200" t="s">
        <v>1856</v>
      </c>
      <c r="F5" s="198" t="s">
        <v>1847</v>
      </c>
      <c r="J5" s="179" t="s">
        <v>1856</v>
      </c>
    </row>
    <row r="6" spans="1:11" s="176" customFormat="1" ht="14.25" customHeight="1">
      <c r="A6" s="201" t="s">
        <v>385</v>
      </c>
      <c r="B6" s="201"/>
      <c r="C6" s="201"/>
      <c r="D6" s="201"/>
      <c r="E6" s="458"/>
      <c r="F6" s="201"/>
      <c r="G6" s="181"/>
      <c r="J6" s="181"/>
    </row>
    <row r="7" spans="1:11" s="183" customFormat="1" ht="14">
      <c r="A7" s="202" t="s">
        <v>385</v>
      </c>
      <c r="B7" s="203" t="s">
        <v>1848</v>
      </c>
      <c r="C7" s="202"/>
      <c r="D7" s="202"/>
      <c r="E7" s="459"/>
      <c r="F7" s="202"/>
      <c r="J7" s="182"/>
    </row>
    <row r="8" spans="1:11" s="186" customFormat="1" ht="12.5">
      <c r="A8" s="204">
        <v>1</v>
      </c>
      <c r="B8" s="205" t="s">
        <v>1857</v>
      </c>
      <c r="C8" s="206" t="s">
        <v>676</v>
      </c>
      <c r="D8" s="206">
        <v>40</v>
      </c>
      <c r="E8" s="460">
        <v>0</v>
      </c>
      <c r="F8" s="207">
        <f t="shared" ref="F8:F27" si="0">D8*E8</f>
        <v>0</v>
      </c>
      <c r="J8" s="185">
        <v>13.2</v>
      </c>
      <c r="K8" s="186">
        <v>0.8</v>
      </c>
    </row>
    <row r="9" spans="1:11" s="186" customFormat="1" ht="12.5">
      <c r="A9" s="204">
        <v>2</v>
      </c>
      <c r="B9" s="205" t="s">
        <v>1858</v>
      </c>
      <c r="C9" s="206" t="s">
        <v>676</v>
      </c>
      <c r="D9" s="206">
        <v>115</v>
      </c>
      <c r="E9" s="460">
        <v>0</v>
      </c>
      <c r="F9" s="207">
        <f t="shared" si="0"/>
        <v>0</v>
      </c>
      <c r="J9" s="185">
        <v>17.3</v>
      </c>
      <c r="K9" s="186">
        <v>0.8</v>
      </c>
    </row>
    <row r="10" spans="1:11" s="186" customFormat="1" ht="12.5">
      <c r="A10" s="204">
        <v>3</v>
      </c>
      <c r="B10" s="205" t="s">
        <v>1859</v>
      </c>
      <c r="C10" s="206" t="s">
        <v>676</v>
      </c>
      <c r="D10" s="206">
        <v>10</v>
      </c>
      <c r="E10" s="460">
        <v>0</v>
      </c>
      <c r="F10" s="207">
        <f t="shared" si="0"/>
        <v>0</v>
      </c>
      <c r="J10" s="185">
        <v>21.6</v>
      </c>
      <c r="K10" s="186">
        <v>0.8</v>
      </c>
    </row>
    <row r="11" spans="1:11" s="186" customFormat="1" ht="12.5">
      <c r="A11" s="204">
        <v>4</v>
      </c>
      <c r="B11" s="205" t="s">
        <v>1860</v>
      </c>
      <c r="C11" s="206" t="s">
        <v>676</v>
      </c>
      <c r="D11" s="206">
        <v>10</v>
      </c>
      <c r="E11" s="460">
        <v>0</v>
      </c>
      <c r="F11" s="207">
        <f t="shared" si="0"/>
        <v>0</v>
      </c>
      <c r="J11" s="185"/>
    </row>
    <row r="12" spans="1:11" s="186" customFormat="1" ht="12.5">
      <c r="A12" s="204">
        <v>5</v>
      </c>
      <c r="B12" s="205" t="s">
        <v>1861</v>
      </c>
      <c r="C12" s="206" t="s">
        <v>1862</v>
      </c>
      <c r="D12" s="206">
        <v>5</v>
      </c>
      <c r="E12" s="460">
        <v>0</v>
      </c>
      <c r="F12" s="207">
        <f t="shared" si="0"/>
        <v>0</v>
      </c>
      <c r="J12" s="185"/>
    </row>
    <row r="13" spans="1:11" s="186" customFormat="1" ht="12.5">
      <c r="A13" s="204">
        <v>6</v>
      </c>
      <c r="B13" s="205" t="s">
        <v>1863</v>
      </c>
      <c r="C13" s="206" t="s">
        <v>1862</v>
      </c>
      <c r="D13" s="206">
        <v>36</v>
      </c>
      <c r="E13" s="460">
        <v>0</v>
      </c>
      <c r="F13" s="207">
        <f t="shared" si="0"/>
        <v>0</v>
      </c>
      <c r="J13" s="185">
        <v>7.7</v>
      </c>
      <c r="K13" s="186">
        <v>0.8</v>
      </c>
    </row>
    <row r="14" spans="1:11" s="186" customFormat="1" ht="12.5">
      <c r="A14" s="204">
        <v>7</v>
      </c>
      <c r="B14" s="205" t="s">
        <v>1864</v>
      </c>
      <c r="C14" s="206" t="s">
        <v>1862</v>
      </c>
      <c r="D14" s="206">
        <v>5</v>
      </c>
      <c r="E14" s="460">
        <v>0</v>
      </c>
      <c r="F14" s="207">
        <f t="shared" si="0"/>
        <v>0</v>
      </c>
      <c r="J14" s="185"/>
    </row>
    <row r="15" spans="1:11" s="186" customFormat="1" ht="12.5">
      <c r="A15" s="204">
        <v>8</v>
      </c>
      <c r="B15" s="205" t="s">
        <v>1865</v>
      </c>
      <c r="C15" s="206" t="s">
        <v>1862</v>
      </c>
      <c r="D15" s="206">
        <v>18</v>
      </c>
      <c r="E15" s="460">
        <v>0</v>
      </c>
      <c r="F15" s="207">
        <f t="shared" si="0"/>
        <v>0</v>
      </c>
      <c r="J15" s="185">
        <v>31.3</v>
      </c>
      <c r="K15" s="186">
        <v>0.8</v>
      </c>
    </row>
    <row r="16" spans="1:11" s="186" customFormat="1" ht="12.5">
      <c r="A16" s="204">
        <v>9</v>
      </c>
      <c r="B16" s="205" t="s">
        <v>1866</v>
      </c>
      <c r="C16" s="206" t="s">
        <v>1862</v>
      </c>
      <c r="D16" s="206">
        <v>9</v>
      </c>
      <c r="E16" s="460">
        <v>0</v>
      </c>
      <c r="F16" s="207">
        <f t="shared" si="0"/>
        <v>0</v>
      </c>
      <c r="J16" s="185">
        <v>78.8</v>
      </c>
      <c r="K16" s="186">
        <v>0.8</v>
      </c>
    </row>
    <row r="17" spans="1:11" s="186" customFormat="1" ht="12.5">
      <c r="A17" s="204">
        <v>10</v>
      </c>
      <c r="B17" s="205" t="s">
        <v>1867</v>
      </c>
      <c r="C17" s="206" t="s">
        <v>1862</v>
      </c>
      <c r="D17" s="206">
        <v>11</v>
      </c>
      <c r="E17" s="460">
        <v>0</v>
      </c>
      <c r="F17" s="207">
        <f t="shared" si="0"/>
        <v>0</v>
      </c>
      <c r="J17" s="185">
        <v>7.14</v>
      </c>
      <c r="K17" s="186">
        <v>0.8</v>
      </c>
    </row>
    <row r="18" spans="1:11" s="186" customFormat="1" ht="12.5">
      <c r="A18" s="204">
        <v>11</v>
      </c>
      <c r="B18" s="205" t="s">
        <v>1868</v>
      </c>
      <c r="C18" s="206" t="s">
        <v>1862</v>
      </c>
      <c r="D18" s="206">
        <v>9</v>
      </c>
      <c r="E18" s="460">
        <v>0</v>
      </c>
      <c r="F18" s="207">
        <f t="shared" si="0"/>
        <v>0</v>
      </c>
      <c r="J18" s="185">
        <v>17.600000000000001</v>
      </c>
      <c r="K18" s="186">
        <v>0.8</v>
      </c>
    </row>
    <row r="19" spans="1:11" s="186" customFormat="1" ht="12.5">
      <c r="A19" s="204">
        <v>12</v>
      </c>
      <c r="B19" s="205" t="s">
        <v>1869</v>
      </c>
      <c r="C19" s="206" t="s">
        <v>1862</v>
      </c>
      <c r="D19" s="206">
        <v>1</v>
      </c>
      <c r="E19" s="460">
        <v>0</v>
      </c>
      <c r="F19" s="207">
        <f t="shared" si="0"/>
        <v>0</v>
      </c>
      <c r="J19" s="185">
        <v>64</v>
      </c>
      <c r="K19" s="186">
        <v>0.8</v>
      </c>
    </row>
    <row r="20" spans="1:11" s="186" customFormat="1" ht="12.5">
      <c r="A20" s="204">
        <v>13</v>
      </c>
      <c r="B20" s="205" t="s">
        <v>1870</v>
      </c>
      <c r="C20" s="206" t="s">
        <v>1862</v>
      </c>
      <c r="D20" s="206">
        <v>1</v>
      </c>
      <c r="E20" s="460">
        <v>0</v>
      </c>
      <c r="F20" s="207">
        <f t="shared" si="0"/>
        <v>0</v>
      </c>
      <c r="J20" s="185"/>
    </row>
    <row r="21" spans="1:11" s="186" customFormat="1" ht="12.5">
      <c r="A21" s="204">
        <v>14</v>
      </c>
      <c r="B21" s="205" t="s">
        <v>1871</v>
      </c>
      <c r="C21" s="206" t="s">
        <v>676</v>
      </c>
      <c r="D21" s="206">
        <v>65</v>
      </c>
      <c r="E21" s="460">
        <v>0</v>
      </c>
      <c r="F21" s="207">
        <f>D21*E21</f>
        <v>0</v>
      </c>
      <c r="J21" s="185">
        <v>10.8</v>
      </c>
      <c r="K21" s="186">
        <v>0.8</v>
      </c>
    </row>
    <row r="22" spans="1:11" s="186" customFormat="1" ht="12.5">
      <c r="A22" s="204">
        <v>15</v>
      </c>
      <c r="B22" s="205" t="s">
        <v>1872</v>
      </c>
      <c r="C22" s="206" t="s">
        <v>676</v>
      </c>
      <c r="D22" s="206">
        <v>210</v>
      </c>
      <c r="E22" s="460">
        <v>0</v>
      </c>
      <c r="F22" s="207">
        <f>D22*E22</f>
        <v>0</v>
      </c>
      <c r="J22" s="185">
        <v>10.8</v>
      </c>
      <c r="K22" s="186">
        <v>0.8</v>
      </c>
    </row>
    <row r="23" spans="1:11" s="186" customFormat="1" ht="12.5">
      <c r="A23" s="204">
        <v>16</v>
      </c>
      <c r="B23" s="205" t="s">
        <v>1873</v>
      </c>
      <c r="C23" s="206" t="s">
        <v>676</v>
      </c>
      <c r="D23" s="206">
        <v>310</v>
      </c>
      <c r="E23" s="460">
        <v>0</v>
      </c>
      <c r="F23" s="207">
        <f t="shared" si="0"/>
        <v>0</v>
      </c>
      <c r="J23" s="185">
        <v>10.5</v>
      </c>
      <c r="K23" s="186">
        <v>0.8</v>
      </c>
    </row>
    <row r="24" spans="1:11" s="186" customFormat="1" ht="12.5">
      <c r="A24" s="204">
        <v>17</v>
      </c>
      <c r="B24" s="205" t="s">
        <v>1874</v>
      </c>
      <c r="C24" s="206" t="s">
        <v>676</v>
      </c>
      <c r="D24" s="206">
        <v>320</v>
      </c>
      <c r="E24" s="460">
        <v>0</v>
      </c>
      <c r="F24" s="207">
        <f t="shared" si="0"/>
        <v>0</v>
      </c>
      <c r="J24" s="185">
        <v>16.8</v>
      </c>
      <c r="K24" s="186">
        <v>0.8</v>
      </c>
    </row>
    <row r="25" spans="1:11" s="186" customFormat="1" ht="12.5">
      <c r="A25" s="204">
        <v>18</v>
      </c>
      <c r="B25" s="205" t="s">
        <v>1875</v>
      </c>
      <c r="C25" s="206" t="s">
        <v>676</v>
      </c>
      <c r="D25" s="206">
        <v>35</v>
      </c>
      <c r="E25" s="460">
        <v>0</v>
      </c>
      <c r="F25" s="207">
        <f t="shared" si="0"/>
        <v>0</v>
      </c>
      <c r="J25" s="185">
        <v>17.8</v>
      </c>
      <c r="K25" s="186">
        <v>0.8</v>
      </c>
    </row>
    <row r="26" spans="1:11" s="186" customFormat="1" ht="12.5">
      <c r="A26" s="204">
        <v>19</v>
      </c>
      <c r="B26" s="205" t="s">
        <v>1876</v>
      </c>
      <c r="C26" s="206" t="s">
        <v>676</v>
      </c>
      <c r="D26" s="206">
        <v>18</v>
      </c>
      <c r="E26" s="460">
        <v>0</v>
      </c>
      <c r="F26" s="207">
        <f t="shared" si="0"/>
        <v>0</v>
      </c>
      <c r="J26" s="185">
        <v>17.8</v>
      </c>
      <c r="K26" s="186">
        <v>0.8</v>
      </c>
    </row>
    <row r="27" spans="1:11" s="186" customFormat="1" ht="12.5">
      <c r="A27" s="204">
        <v>20</v>
      </c>
      <c r="B27" s="205" t="s">
        <v>1877</v>
      </c>
      <c r="C27" s="206" t="s">
        <v>676</v>
      </c>
      <c r="D27" s="206">
        <v>12</v>
      </c>
      <c r="E27" s="460">
        <v>0</v>
      </c>
      <c r="F27" s="207">
        <f t="shared" si="0"/>
        <v>0</v>
      </c>
      <c r="J27" s="185">
        <v>17.8</v>
      </c>
      <c r="K27" s="186">
        <v>0.8</v>
      </c>
    </row>
    <row r="28" spans="1:11" s="186" customFormat="1" ht="12.5">
      <c r="A28" s="204">
        <v>21</v>
      </c>
      <c r="B28" s="205" t="s">
        <v>1878</v>
      </c>
      <c r="C28" s="206" t="s">
        <v>676</v>
      </c>
      <c r="D28" s="206">
        <v>60</v>
      </c>
      <c r="E28" s="460">
        <v>0</v>
      </c>
      <c r="F28" s="207">
        <f>D28*E28</f>
        <v>0</v>
      </c>
      <c r="J28" s="185">
        <v>3.9</v>
      </c>
      <c r="K28" s="186">
        <v>0.8</v>
      </c>
    </row>
    <row r="29" spans="1:11" s="186" customFormat="1" ht="12.5">
      <c r="A29" s="204">
        <v>22</v>
      </c>
      <c r="B29" s="205" t="s">
        <v>1879</v>
      </c>
      <c r="C29" s="206" t="s">
        <v>676</v>
      </c>
      <c r="D29" s="206">
        <v>55</v>
      </c>
      <c r="E29" s="460">
        <v>0</v>
      </c>
      <c r="F29" s="207">
        <f>D29*E29</f>
        <v>0</v>
      </c>
      <c r="J29" s="185">
        <v>12.7</v>
      </c>
      <c r="K29" s="186">
        <v>0.8</v>
      </c>
    </row>
    <row r="30" spans="1:11" s="186" customFormat="1" ht="12.5">
      <c r="A30" s="204">
        <v>23</v>
      </c>
      <c r="B30" s="205" t="s">
        <v>1880</v>
      </c>
      <c r="C30" s="206" t="s">
        <v>676</v>
      </c>
      <c r="D30" s="206">
        <v>4</v>
      </c>
      <c r="E30" s="460">
        <v>0</v>
      </c>
      <c r="F30" s="207">
        <f>D30*E30</f>
        <v>0</v>
      </c>
      <c r="J30" s="185"/>
    </row>
    <row r="31" spans="1:11" s="186" customFormat="1" ht="12.5">
      <c r="A31" s="204">
        <v>24</v>
      </c>
      <c r="B31" s="205" t="s">
        <v>1881</v>
      </c>
      <c r="C31" s="206" t="s">
        <v>676</v>
      </c>
      <c r="D31" s="206">
        <v>20</v>
      </c>
      <c r="E31" s="460">
        <v>0</v>
      </c>
      <c r="F31" s="207">
        <f t="shared" ref="F31:F59" si="1">D31*E31</f>
        <v>0</v>
      </c>
      <c r="J31" s="185">
        <v>7.6</v>
      </c>
      <c r="K31" s="186">
        <v>0.8</v>
      </c>
    </row>
    <row r="32" spans="1:11" s="186" customFormat="1" ht="12.5">
      <c r="A32" s="204">
        <v>25</v>
      </c>
      <c r="B32" s="205" t="s">
        <v>1882</v>
      </c>
      <c r="C32" s="206" t="s">
        <v>676</v>
      </c>
      <c r="D32" s="206">
        <v>50</v>
      </c>
      <c r="E32" s="460">
        <v>0</v>
      </c>
      <c r="F32" s="207">
        <f t="shared" si="1"/>
        <v>0</v>
      </c>
      <c r="J32" s="185"/>
    </row>
    <row r="33" spans="1:11" s="186" customFormat="1" ht="12.5">
      <c r="A33" s="204">
        <v>26</v>
      </c>
      <c r="B33" s="205" t="s">
        <v>1883</v>
      </c>
      <c r="C33" s="206" t="s">
        <v>676</v>
      </c>
      <c r="D33" s="206">
        <v>50</v>
      </c>
      <c r="E33" s="460">
        <v>0</v>
      </c>
      <c r="F33" s="207">
        <f>D33*E33</f>
        <v>0</v>
      </c>
      <c r="J33" s="185"/>
    </row>
    <row r="34" spans="1:11" s="186" customFormat="1" ht="12.5">
      <c r="A34" s="204">
        <v>27</v>
      </c>
      <c r="B34" s="205" t="s">
        <v>1884</v>
      </c>
      <c r="C34" s="206" t="s">
        <v>676</v>
      </c>
      <c r="D34" s="206">
        <v>120</v>
      </c>
      <c r="E34" s="460">
        <v>0</v>
      </c>
      <c r="F34" s="207">
        <f t="shared" si="1"/>
        <v>0</v>
      </c>
      <c r="J34" s="185"/>
    </row>
    <row r="35" spans="1:11" s="186" customFormat="1" ht="12.5">
      <c r="A35" s="204">
        <v>28</v>
      </c>
      <c r="B35" s="205" t="s">
        <v>1885</v>
      </c>
      <c r="C35" s="206" t="s">
        <v>1862</v>
      </c>
      <c r="D35" s="206">
        <v>15</v>
      </c>
      <c r="E35" s="460">
        <v>0</v>
      </c>
      <c r="F35" s="207">
        <f t="shared" si="1"/>
        <v>0</v>
      </c>
    </row>
    <row r="36" spans="1:11" s="186" customFormat="1" ht="12.5">
      <c r="A36" s="204">
        <v>29</v>
      </c>
      <c r="B36" s="205" t="s">
        <v>1886</v>
      </c>
      <c r="C36" s="206" t="s">
        <v>1862</v>
      </c>
      <c r="D36" s="206">
        <v>2</v>
      </c>
      <c r="E36" s="460">
        <v>0</v>
      </c>
      <c r="F36" s="207">
        <f t="shared" si="1"/>
        <v>0</v>
      </c>
    </row>
    <row r="37" spans="1:11" s="186" customFormat="1" ht="12.5">
      <c r="A37" s="204">
        <v>30</v>
      </c>
      <c r="B37" s="205" t="s">
        <v>1887</v>
      </c>
      <c r="C37" s="206" t="s">
        <v>1862</v>
      </c>
      <c r="D37" s="206">
        <v>65</v>
      </c>
      <c r="E37" s="460">
        <v>0</v>
      </c>
      <c r="F37" s="207">
        <f t="shared" si="1"/>
        <v>0</v>
      </c>
    </row>
    <row r="38" spans="1:11" s="186" customFormat="1" ht="12.5">
      <c r="A38" s="204">
        <v>31</v>
      </c>
      <c r="B38" s="205" t="s">
        <v>1888</v>
      </c>
      <c r="C38" s="206" t="s">
        <v>1862</v>
      </c>
      <c r="D38" s="206">
        <v>10</v>
      </c>
      <c r="E38" s="460">
        <v>0</v>
      </c>
      <c r="F38" s="207">
        <f t="shared" si="1"/>
        <v>0</v>
      </c>
    </row>
    <row r="39" spans="1:11" s="186" customFormat="1" ht="12.5">
      <c r="A39" s="204">
        <v>32</v>
      </c>
      <c r="B39" s="205" t="s">
        <v>1889</v>
      </c>
      <c r="C39" s="206" t="s">
        <v>1862</v>
      </c>
      <c r="D39" s="206">
        <v>3</v>
      </c>
      <c r="E39" s="460">
        <v>0</v>
      </c>
      <c r="F39" s="207">
        <f t="shared" si="1"/>
        <v>0</v>
      </c>
      <c r="J39" s="185">
        <v>123</v>
      </c>
      <c r="K39" s="186">
        <v>0.8</v>
      </c>
    </row>
    <row r="40" spans="1:11" s="186" customFormat="1" ht="12.5">
      <c r="A40" s="204">
        <v>33</v>
      </c>
      <c r="B40" s="205" t="s">
        <v>1890</v>
      </c>
      <c r="C40" s="206" t="s">
        <v>1862</v>
      </c>
      <c r="D40" s="206">
        <v>1</v>
      </c>
      <c r="E40" s="460">
        <v>0</v>
      </c>
      <c r="F40" s="207">
        <f t="shared" si="1"/>
        <v>0</v>
      </c>
      <c r="J40" s="185">
        <v>152</v>
      </c>
      <c r="K40" s="186">
        <v>0.8</v>
      </c>
    </row>
    <row r="41" spans="1:11" s="186" customFormat="1" ht="12.5">
      <c r="A41" s="204">
        <v>34</v>
      </c>
      <c r="B41" s="205" t="s">
        <v>1891</v>
      </c>
      <c r="C41" s="206" t="s">
        <v>1862</v>
      </c>
      <c r="D41" s="206">
        <v>2</v>
      </c>
      <c r="E41" s="460">
        <v>0</v>
      </c>
      <c r="F41" s="207">
        <f t="shared" si="1"/>
        <v>0</v>
      </c>
      <c r="J41" s="185">
        <v>123</v>
      </c>
      <c r="K41" s="186">
        <v>0.8</v>
      </c>
    </row>
    <row r="42" spans="1:11" s="186" customFormat="1" ht="12.5">
      <c r="A42" s="204">
        <v>35</v>
      </c>
      <c r="B42" s="205" t="s">
        <v>1892</v>
      </c>
      <c r="C42" s="206" t="s">
        <v>1862</v>
      </c>
      <c r="D42" s="206">
        <v>1</v>
      </c>
      <c r="E42" s="460">
        <v>0</v>
      </c>
      <c r="F42" s="207">
        <f t="shared" si="1"/>
        <v>0</v>
      </c>
      <c r="J42" s="185">
        <v>123</v>
      </c>
      <c r="K42" s="186">
        <v>0.8</v>
      </c>
    </row>
    <row r="43" spans="1:11" s="186" customFormat="1" ht="12.5">
      <c r="A43" s="204">
        <v>36</v>
      </c>
      <c r="B43" s="205" t="s">
        <v>1893</v>
      </c>
      <c r="C43" s="206" t="s">
        <v>1862</v>
      </c>
      <c r="D43" s="206">
        <v>1</v>
      </c>
      <c r="E43" s="460">
        <v>0</v>
      </c>
      <c r="F43" s="207">
        <f t="shared" si="1"/>
        <v>0</v>
      </c>
      <c r="J43" s="185">
        <v>161</v>
      </c>
      <c r="K43" s="186">
        <v>0.8</v>
      </c>
    </row>
    <row r="44" spans="1:11" s="186" customFormat="1" ht="12.5">
      <c r="A44" s="204">
        <v>37</v>
      </c>
      <c r="B44" s="205" t="s">
        <v>1894</v>
      </c>
      <c r="C44" s="206" t="s">
        <v>1862</v>
      </c>
      <c r="D44" s="206">
        <v>1</v>
      </c>
      <c r="E44" s="460">
        <v>0</v>
      </c>
      <c r="F44" s="207">
        <f t="shared" si="1"/>
        <v>0</v>
      </c>
      <c r="J44" s="185"/>
    </row>
    <row r="45" spans="1:11" s="186" customFormat="1" ht="16.75" customHeight="1">
      <c r="A45" s="204">
        <v>38</v>
      </c>
      <c r="B45" s="205" t="s">
        <v>1895</v>
      </c>
      <c r="C45" s="206" t="s">
        <v>1862</v>
      </c>
      <c r="D45" s="206">
        <v>15</v>
      </c>
      <c r="E45" s="460">
        <v>0</v>
      </c>
      <c r="F45" s="207">
        <f t="shared" si="1"/>
        <v>0</v>
      </c>
      <c r="J45" s="185">
        <v>116</v>
      </c>
      <c r="K45" s="186">
        <v>0.8</v>
      </c>
    </row>
    <row r="46" spans="1:11" s="186" customFormat="1" ht="16.75" customHeight="1">
      <c r="A46" s="204">
        <v>39</v>
      </c>
      <c r="B46" s="205" t="s">
        <v>1896</v>
      </c>
      <c r="C46" s="206" t="s">
        <v>1862</v>
      </c>
      <c r="D46" s="206">
        <v>5</v>
      </c>
      <c r="E46" s="460">
        <v>0</v>
      </c>
      <c r="F46" s="207">
        <f t="shared" si="1"/>
        <v>0</v>
      </c>
      <c r="J46" s="185">
        <v>116</v>
      </c>
      <c r="K46" s="186">
        <v>0.8</v>
      </c>
    </row>
    <row r="47" spans="1:11" s="186" customFormat="1" ht="16.75" customHeight="1">
      <c r="A47" s="204">
        <v>40</v>
      </c>
      <c r="B47" s="205" t="s">
        <v>1897</v>
      </c>
      <c r="C47" s="206" t="s">
        <v>1862</v>
      </c>
      <c r="D47" s="206">
        <v>2</v>
      </c>
      <c r="E47" s="460">
        <v>0</v>
      </c>
      <c r="F47" s="207">
        <f t="shared" si="1"/>
        <v>0</v>
      </c>
      <c r="J47" s="185">
        <v>116</v>
      </c>
      <c r="K47" s="186">
        <v>0.8</v>
      </c>
    </row>
    <row r="48" spans="1:11" s="186" customFormat="1" ht="16.75" customHeight="1">
      <c r="A48" s="204">
        <v>41</v>
      </c>
      <c r="B48" s="205" t="s">
        <v>1898</v>
      </c>
      <c r="C48" s="206" t="s">
        <v>1862</v>
      </c>
      <c r="D48" s="206">
        <v>2</v>
      </c>
      <c r="E48" s="460">
        <v>0</v>
      </c>
      <c r="F48" s="207">
        <f t="shared" si="1"/>
        <v>0</v>
      </c>
      <c r="J48" s="185"/>
    </row>
    <row r="49" spans="1:11" s="186" customFormat="1" ht="16.75" customHeight="1">
      <c r="A49" s="204">
        <v>42</v>
      </c>
      <c r="B49" s="205" t="s">
        <v>1899</v>
      </c>
      <c r="C49" s="206" t="s">
        <v>1862</v>
      </c>
      <c r="D49" s="206">
        <v>1</v>
      </c>
      <c r="E49" s="460">
        <v>0</v>
      </c>
      <c r="F49" s="207">
        <f t="shared" si="1"/>
        <v>0</v>
      </c>
      <c r="J49" s="185"/>
    </row>
    <row r="50" spans="1:11" s="186" customFormat="1" ht="16.75" customHeight="1">
      <c r="A50" s="204">
        <v>43</v>
      </c>
      <c r="B50" s="205" t="s">
        <v>1900</v>
      </c>
      <c r="C50" s="206" t="s">
        <v>1862</v>
      </c>
      <c r="D50" s="206">
        <v>1</v>
      </c>
      <c r="E50" s="460">
        <v>0</v>
      </c>
      <c r="F50" s="207">
        <f t="shared" si="1"/>
        <v>0</v>
      </c>
      <c r="J50" s="185"/>
    </row>
    <row r="51" spans="1:11" s="186" customFormat="1" ht="16.75" customHeight="1">
      <c r="A51" s="204">
        <v>44</v>
      </c>
      <c r="B51" s="205" t="s">
        <v>1901</v>
      </c>
      <c r="C51" s="206" t="s">
        <v>1862</v>
      </c>
      <c r="D51" s="206">
        <v>1</v>
      </c>
      <c r="E51" s="460">
        <v>0</v>
      </c>
      <c r="F51" s="207">
        <f t="shared" si="1"/>
        <v>0</v>
      </c>
      <c r="J51" s="185"/>
    </row>
    <row r="52" spans="1:11" s="186" customFormat="1" ht="12.5">
      <c r="A52" s="204">
        <v>45</v>
      </c>
      <c r="B52" s="205" t="s">
        <v>1902</v>
      </c>
      <c r="C52" s="206" t="s">
        <v>1862</v>
      </c>
      <c r="D52" s="206">
        <v>1</v>
      </c>
      <c r="E52" s="460">
        <v>0</v>
      </c>
      <c r="F52" s="207">
        <f t="shared" si="1"/>
        <v>0</v>
      </c>
      <c r="J52" s="185"/>
    </row>
    <row r="53" spans="1:11" s="186" customFormat="1" ht="12.5">
      <c r="A53" s="204">
        <v>46</v>
      </c>
      <c r="B53" s="205" t="s">
        <v>1903</v>
      </c>
      <c r="C53" s="206" t="s">
        <v>1862</v>
      </c>
      <c r="D53" s="206">
        <v>1</v>
      </c>
      <c r="E53" s="460">
        <v>0</v>
      </c>
      <c r="F53" s="207">
        <f t="shared" si="1"/>
        <v>0</v>
      </c>
      <c r="J53" s="185"/>
    </row>
    <row r="54" spans="1:11" s="186" customFormat="1" ht="12.5">
      <c r="A54" s="204">
        <v>47</v>
      </c>
      <c r="B54" s="205" t="s">
        <v>1948</v>
      </c>
      <c r="C54" s="206" t="s">
        <v>1862</v>
      </c>
      <c r="D54" s="206">
        <v>1</v>
      </c>
      <c r="E54" s="460">
        <v>0</v>
      </c>
      <c r="F54" s="207">
        <f t="shared" si="1"/>
        <v>0</v>
      </c>
      <c r="J54" s="185"/>
    </row>
    <row r="55" spans="1:11" s="186" customFormat="1" ht="12.5">
      <c r="A55" s="204">
        <v>48</v>
      </c>
      <c r="B55" s="205" t="s">
        <v>1905</v>
      </c>
      <c r="C55" s="206" t="s">
        <v>1862</v>
      </c>
      <c r="D55" s="206">
        <v>2</v>
      </c>
      <c r="E55" s="460">
        <v>0</v>
      </c>
      <c r="F55" s="207">
        <f t="shared" si="1"/>
        <v>0</v>
      </c>
      <c r="J55" s="185"/>
    </row>
    <row r="56" spans="1:11" s="186" customFormat="1" ht="12.5">
      <c r="A56" s="204">
        <v>49</v>
      </c>
      <c r="B56" s="205" t="s">
        <v>1906</v>
      </c>
      <c r="C56" s="206" t="s">
        <v>1862</v>
      </c>
      <c r="D56" s="206">
        <v>8</v>
      </c>
      <c r="E56" s="460">
        <v>0</v>
      </c>
      <c r="F56" s="207">
        <f t="shared" si="1"/>
        <v>0</v>
      </c>
      <c r="J56" s="185">
        <v>12</v>
      </c>
      <c r="K56" s="186">
        <v>0.8</v>
      </c>
    </row>
    <row r="57" spans="1:11" s="186" customFormat="1" ht="12.5">
      <c r="A57" s="204">
        <v>50</v>
      </c>
      <c r="B57" s="205" t="s">
        <v>1949</v>
      </c>
      <c r="C57" s="206" t="s">
        <v>1862</v>
      </c>
      <c r="D57" s="206">
        <v>8</v>
      </c>
      <c r="E57" s="460">
        <v>0</v>
      </c>
      <c r="F57" s="207">
        <f t="shared" si="1"/>
        <v>0</v>
      </c>
      <c r="J57" s="185">
        <v>14</v>
      </c>
      <c r="K57" s="186">
        <v>0.8</v>
      </c>
    </row>
    <row r="58" spans="1:11" s="186" customFormat="1" ht="12.5">
      <c r="A58" s="204">
        <v>51</v>
      </c>
      <c r="B58" s="205" t="s">
        <v>1908</v>
      </c>
      <c r="C58" s="206" t="s">
        <v>1862</v>
      </c>
      <c r="D58" s="206">
        <v>1</v>
      </c>
      <c r="E58" s="460">
        <v>0</v>
      </c>
      <c r="F58" s="207">
        <f t="shared" si="1"/>
        <v>0</v>
      </c>
      <c r="J58" s="185"/>
    </row>
    <row r="59" spans="1:11" s="186" customFormat="1" ht="12.5">
      <c r="A59" s="204">
        <v>52</v>
      </c>
      <c r="B59" s="205" t="s">
        <v>1909</v>
      </c>
      <c r="C59" s="206" t="s">
        <v>1910</v>
      </c>
      <c r="D59" s="206">
        <v>1</v>
      </c>
      <c r="E59" s="460">
        <v>0</v>
      </c>
      <c r="F59" s="207">
        <f t="shared" si="1"/>
        <v>0</v>
      </c>
      <c r="J59" s="185">
        <v>8500</v>
      </c>
      <c r="K59" s="186">
        <v>0.8</v>
      </c>
    </row>
    <row r="60" spans="1:11" s="186" customFormat="1" ht="12.5">
      <c r="A60" s="208" t="s">
        <v>385</v>
      </c>
      <c r="B60" s="209" t="s">
        <v>1911</v>
      </c>
      <c r="C60" s="209"/>
      <c r="D60" s="209"/>
      <c r="E60" s="461"/>
      <c r="F60" s="210">
        <f>SUM(F8:F59)</f>
        <v>0</v>
      </c>
      <c r="J60" s="187"/>
      <c r="K60" s="186">
        <v>0.8</v>
      </c>
    </row>
    <row r="61" spans="1:11" s="186" customFormat="1" ht="14.25" customHeight="1">
      <c r="A61" s="208" t="s">
        <v>385</v>
      </c>
      <c r="B61" s="208"/>
      <c r="C61" s="208"/>
      <c r="D61" s="208"/>
      <c r="E61" s="462"/>
      <c r="F61" s="208"/>
      <c r="K61" s="186">
        <v>0.8</v>
      </c>
    </row>
    <row r="62" spans="1:11" s="186" customFormat="1" ht="38.4" customHeight="1">
      <c r="A62" s="206" t="s">
        <v>385</v>
      </c>
      <c r="B62" s="211" t="s">
        <v>1912</v>
      </c>
      <c r="C62" s="206"/>
      <c r="D62" s="206"/>
      <c r="E62" s="463"/>
      <c r="F62" s="206"/>
      <c r="J62" s="184"/>
      <c r="K62" s="186">
        <v>0.8</v>
      </c>
    </row>
    <row r="63" spans="1:11" s="186" customFormat="1" ht="13.25" customHeight="1">
      <c r="A63" s="206"/>
      <c r="B63" s="211"/>
      <c r="C63" s="206"/>
      <c r="D63" s="206"/>
      <c r="E63" s="463"/>
      <c r="F63" s="206"/>
      <c r="J63" s="184"/>
    </row>
    <row r="64" spans="1:11" s="186" customFormat="1" ht="13">
      <c r="A64" s="208" t="s">
        <v>385</v>
      </c>
      <c r="B64" s="212" t="s">
        <v>1913</v>
      </c>
      <c r="C64" s="208"/>
      <c r="D64" s="208"/>
      <c r="E64" s="462"/>
      <c r="F64" s="208"/>
      <c r="K64" s="186">
        <v>0.8</v>
      </c>
    </row>
    <row r="65" spans="1:11" s="186" customFormat="1" ht="12.5">
      <c r="A65" s="213">
        <v>1</v>
      </c>
      <c r="B65" s="214" t="s">
        <v>1950</v>
      </c>
      <c r="C65" s="208" t="s">
        <v>1862</v>
      </c>
      <c r="D65" s="208">
        <v>1</v>
      </c>
      <c r="E65" s="460">
        <v>0</v>
      </c>
      <c r="F65" s="207">
        <f>D65*E65</f>
        <v>0</v>
      </c>
    </row>
    <row r="66" spans="1:11" s="186" customFormat="1" ht="12.5">
      <c r="A66" s="213">
        <v>2</v>
      </c>
      <c r="B66" s="214" t="s">
        <v>1951</v>
      </c>
      <c r="C66" s="208" t="s">
        <v>1862</v>
      </c>
      <c r="D66" s="208">
        <v>1</v>
      </c>
      <c r="E66" s="460">
        <v>0</v>
      </c>
      <c r="F66" s="207">
        <f t="shared" ref="F66" si="2">D66*E66</f>
        <v>0</v>
      </c>
    </row>
    <row r="67" spans="1:11" s="186" customFormat="1" ht="12.5">
      <c r="A67" s="213">
        <v>3</v>
      </c>
      <c r="B67" s="214" t="s">
        <v>1916</v>
      </c>
      <c r="C67" s="208" t="s">
        <v>1862</v>
      </c>
      <c r="D67" s="208">
        <v>1</v>
      </c>
      <c r="E67" s="460">
        <v>0</v>
      </c>
      <c r="F67" s="207">
        <f>D67*E67</f>
        <v>0</v>
      </c>
    </row>
    <row r="68" spans="1:11" s="186" customFormat="1" ht="12.5">
      <c r="A68" s="213">
        <v>4</v>
      </c>
      <c r="B68" s="214" t="s">
        <v>1955</v>
      </c>
      <c r="C68" s="208" t="s">
        <v>1862</v>
      </c>
      <c r="D68" s="208">
        <v>1</v>
      </c>
      <c r="E68" s="460">
        <v>0</v>
      </c>
      <c r="F68" s="207">
        <f>D68*E68</f>
        <v>0</v>
      </c>
    </row>
    <row r="69" spans="1:11" s="186" customFormat="1" ht="12.5">
      <c r="A69" s="213"/>
      <c r="B69" s="215" t="s">
        <v>1911</v>
      </c>
      <c r="C69" s="209"/>
      <c r="D69" s="209"/>
      <c r="E69" s="464"/>
      <c r="F69" s="216">
        <f>SUM(F65:F68)</f>
        <v>0</v>
      </c>
    </row>
    <row r="70" spans="1:11" s="188" customFormat="1" ht="14">
      <c r="A70" s="217"/>
      <c r="B70" s="218"/>
      <c r="C70" s="199"/>
      <c r="D70" s="199"/>
      <c r="E70" s="465"/>
      <c r="F70" s="219"/>
      <c r="J70" s="177"/>
    </row>
    <row r="71" spans="1:11" s="188" customFormat="1" ht="14">
      <c r="A71" s="217"/>
      <c r="B71" s="218"/>
      <c r="C71" s="199"/>
      <c r="D71" s="199"/>
      <c r="E71" s="465"/>
      <c r="F71" s="219"/>
      <c r="J71" s="177"/>
    </row>
    <row r="72" spans="1:11" s="186" customFormat="1" ht="13">
      <c r="A72" s="208" t="s">
        <v>385</v>
      </c>
      <c r="B72" s="212" t="s">
        <v>1849</v>
      </c>
      <c r="C72" s="208"/>
      <c r="D72" s="208"/>
      <c r="E72" s="462"/>
      <c r="F72" s="208"/>
      <c r="K72" s="186">
        <v>0.8</v>
      </c>
    </row>
    <row r="73" spans="1:11" s="186" customFormat="1" ht="12.5">
      <c r="A73" s="204">
        <v>1</v>
      </c>
      <c r="B73" s="205" t="s">
        <v>1919</v>
      </c>
      <c r="C73" s="206" t="s">
        <v>1862</v>
      </c>
      <c r="D73" s="206">
        <v>1</v>
      </c>
      <c r="E73" s="460">
        <v>0</v>
      </c>
      <c r="F73" s="220">
        <f>D73*E73</f>
        <v>0</v>
      </c>
      <c r="J73" s="185">
        <v>165000</v>
      </c>
      <c r="K73" s="186">
        <v>0.8</v>
      </c>
    </row>
    <row r="74" spans="1:11" s="186" customFormat="1" ht="12.5">
      <c r="A74" s="204">
        <v>2</v>
      </c>
      <c r="B74" s="205" t="s">
        <v>1920</v>
      </c>
      <c r="C74" s="206" t="s">
        <v>1862</v>
      </c>
      <c r="D74" s="206">
        <v>5</v>
      </c>
      <c r="E74" s="460">
        <v>0</v>
      </c>
      <c r="F74" s="220">
        <f t="shared" ref="F74:F76" si="3">D74*E74</f>
        <v>0</v>
      </c>
      <c r="J74" s="185"/>
    </row>
    <row r="75" spans="1:11" s="186" customFormat="1" ht="12.5">
      <c r="A75" s="204">
        <v>3</v>
      </c>
      <c r="B75" s="205" t="s">
        <v>1921</v>
      </c>
      <c r="C75" s="206" t="s">
        <v>1910</v>
      </c>
      <c r="D75" s="206">
        <v>1</v>
      </c>
      <c r="E75" s="460">
        <v>0</v>
      </c>
      <c r="F75" s="220">
        <f t="shared" si="3"/>
        <v>0</v>
      </c>
      <c r="J75" s="185">
        <v>12500</v>
      </c>
      <c r="K75" s="186">
        <v>0.8</v>
      </c>
    </row>
    <row r="76" spans="1:11" s="186" customFormat="1" ht="25">
      <c r="A76" s="204">
        <v>4</v>
      </c>
      <c r="B76" s="205" t="s">
        <v>1922</v>
      </c>
      <c r="C76" s="213" t="s">
        <v>1910</v>
      </c>
      <c r="D76" s="221">
        <v>1</v>
      </c>
      <c r="E76" s="466">
        <v>0</v>
      </c>
      <c r="F76" s="223">
        <f t="shared" si="3"/>
        <v>0</v>
      </c>
      <c r="J76" s="185"/>
    </row>
    <row r="77" spans="1:11" s="186" customFormat="1" ht="12.5">
      <c r="A77" s="208" t="s">
        <v>385</v>
      </c>
      <c r="B77" s="209" t="s">
        <v>1911</v>
      </c>
      <c r="C77" s="209"/>
      <c r="D77" s="209"/>
      <c r="E77" s="460"/>
      <c r="F77" s="220">
        <f>SUM(F73:F76)</f>
        <v>0</v>
      </c>
      <c r="J77" s="187"/>
      <c r="K77" s="186">
        <v>0.8</v>
      </c>
    </row>
    <row r="78" spans="1:11" s="188" customFormat="1" ht="14">
      <c r="A78" s="217"/>
      <c r="B78" s="218"/>
      <c r="C78" s="199"/>
      <c r="D78" s="199"/>
      <c r="E78" s="465"/>
      <c r="F78" s="219"/>
      <c r="J78" s="177"/>
    </row>
    <row r="79" spans="1:11" s="186" customFormat="1" ht="14.25" customHeight="1">
      <c r="A79" s="208" t="s">
        <v>385</v>
      </c>
      <c r="B79" s="208"/>
      <c r="C79" s="208"/>
      <c r="D79" s="208"/>
      <c r="E79" s="462"/>
      <c r="F79" s="208"/>
      <c r="K79" s="186">
        <v>0.8</v>
      </c>
    </row>
    <row r="80" spans="1:11" s="186" customFormat="1" ht="14.25" customHeight="1">
      <c r="A80" s="208" t="s">
        <v>385</v>
      </c>
      <c r="B80" s="208"/>
      <c r="C80" s="208"/>
      <c r="D80" s="208"/>
      <c r="E80" s="462"/>
      <c r="F80" s="208"/>
      <c r="K80" s="186">
        <v>0.8</v>
      </c>
    </row>
    <row r="81" spans="1:11" s="186" customFormat="1" ht="13">
      <c r="A81" s="208" t="s">
        <v>385</v>
      </c>
      <c r="B81" s="212" t="s">
        <v>1850</v>
      </c>
      <c r="C81" s="208"/>
      <c r="D81" s="208"/>
      <c r="E81" s="462"/>
      <c r="F81" s="208"/>
      <c r="K81" s="186">
        <v>0.8</v>
      </c>
    </row>
    <row r="82" spans="1:11" s="188" customFormat="1" ht="14">
      <c r="A82" s="193" t="s">
        <v>385</v>
      </c>
      <c r="B82" s="224" t="s">
        <v>1923</v>
      </c>
      <c r="C82" s="193"/>
      <c r="D82" s="193"/>
      <c r="E82" s="467"/>
      <c r="F82" s="219"/>
      <c r="J82" s="175"/>
      <c r="K82" s="188">
        <v>0.8</v>
      </c>
    </row>
    <row r="83" spans="1:11" s="186" customFormat="1" ht="12.5">
      <c r="A83" s="204">
        <v>1</v>
      </c>
      <c r="B83" s="205" t="s">
        <v>1924</v>
      </c>
      <c r="C83" s="206" t="s">
        <v>1862</v>
      </c>
      <c r="D83" s="206">
        <v>1</v>
      </c>
      <c r="E83" s="460">
        <v>0</v>
      </c>
      <c r="F83" s="220">
        <f>D83*E83</f>
        <v>0</v>
      </c>
      <c r="J83" s="184"/>
    </row>
    <row r="84" spans="1:11" s="186" customFormat="1" ht="12.5">
      <c r="A84" s="204">
        <v>2</v>
      </c>
      <c r="B84" s="205" t="s">
        <v>1925</v>
      </c>
      <c r="C84" s="206" t="s">
        <v>1862</v>
      </c>
      <c r="D84" s="206">
        <v>1</v>
      </c>
      <c r="E84" s="460">
        <v>0</v>
      </c>
      <c r="F84" s="220">
        <f t="shared" ref="F84:F96" si="4">D84*E84</f>
        <v>0</v>
      </c>
      <c r="J84" s="184"/>
    </row>
    <row r="85" spans="1:11" s="186" customFormat="1" ht="12.5">
      <c r="A85" s="204">
        <v>3</v>
      </c>
      <c r="B85" s="205" t="s">
        <v>1926</v>
      </c>
      <c r="C85" s="206" t="s">
        <v>1862</v>
      </c>
      <c r="D85" s="206">
        <v>1</v>
      </c>
      <c r="E85" s="460">
        <v>0</v>
      </c>
      <c r="F85" s="220">
        <f t="shared" si="4"/>
        <v>0</v>
      </c>
      <c r="J85" s="184"/>
    </row>
    <row r="86" spans="1:11" s="186" customFormat="1" ht="12.5">
      <c r="A86" s="204">
        <v>4</v>
      </c>
      <c r="B86" s="205" t="s">
        <v>1927</v>
      </c>
      <c r="C86" s="206" t="s">
        <v>1862</v>
      </c>
      <c r="D86" s="206">
        <v>1</v>
      </c>
      <c r="E86" s="460">
        <v>0</v>
      </c>
      <c r="F86" s="220">
        <f t="shared" si="4"/>
        <v>0</v>
      </c>
      <c r="J86" s="185">
        <v>3950</v>
      </c>
      <c r="K86" s="186">
        <v>0.7</v>
      </c>
    </row>
    <row r="87" spans="1:11" s="186" customFormat="1" ht="12.5">
      <c r="A87" s="204">
        <v>5</v>
      </c>
      <c r="B87" s="205" t="s">
        <v>1928</v>
      </c>
      <c r="C87" s="206" t="s">
        <v>1862</v>
      </c>
      <c r="D87" s="206">
        <v>1</v>
      </c>
      <c r="E87" s="460">
        <v>0</v>
      </c>
      <c r="F87" s="220">
        <f t="shared" si="4"/>
        <v>0</v>
      </c>
      <c r="J87" s="185"/>
    </row>
    <row r="88" spans="1:11" s="186" customFormat="1" ht="12.5">
      <c r="A88" s="204">
        <v>6</v>
      </c>
      <c r="B88" s="205" t="s">
        <v>1929</v>
      </c>
      <c r="C88" s="206" t="s">
        <v>1862</v>
      </c>
      <c r="D88" s="206">
        <v>1</v>
      </c>
      <c r="E88" s="460">
        <v>0</v>
      </c>
      <c r="F88" s="220">
        <f t="shared" si="4"/>
        <v>0</v>
      </c>
      <c r="J88" s="185">
        <v>2064</v>
      </c>
      <c r="K88" s="186">
        <v>0.7</v>
      </c>
    </row>
    <row r="89" spans="1:11" s="186" customFormat="1" ht="12.5">
      <c r="A89" s="204">
        <v>7</v>
      </c>
      <c r="B89" s="205" t="s">
        <v>1930</v>
      </c>
      <c r="C89" s="206" t="s">
        <v>1862</v>
      </c>
      <c r="D89" s="206">
        <v>2</v>
      </c>
      <c r="E89" s="460">
        <v>0</v>
      </c>
      <c r="F89" s="220">
        <f t="shared" si="4"/>
        <v>0</v>
      </c>
      <c r="J89" s="185">
        <v>115</v>
      </c>
      <c r="K89" s="186">
        <v>0.7</v>
      </c>
    </row>
    <row r="90" spans="1:11" s="186" customFormat="1" ht="12.5">
      <c r="A90" s="204">
        <v>8</v>
      </c>
      <c r="B90" s="205" t="s">
        <v>1931</v>
      </c>
      <c r="C90" s="206" t="s">
        <v>1862</v>
      </c>
      <c r="D90" s="206">
        <v>2</v>
      </c>
      <c r="E90" s="460">
        <v>0</v>
      </c>
      <c r="F90" s="220">
        <f t="shared" si="4"/>
        <v>0</v>
      </c>
      <c r="J90" s="185"/>
    </row>
    <row r="91" spans="1:11" s="186" customFormat="1" ht="12.5">
      <c r="A91" s="204">
        <v>9</v>
      </c>
      <c r="B91" s="205" t="s">
        <v>1932</v>
      </c>
      <c r="C91" s="206" t="s">
        <v>1862</v>
      </c>
      <c r="D91" s="206">
        <v>11</v>
      </c>
      <c r="E91" s="460">
        <v>0</v>
      </c>
      <c r="F91" s="220">
        <f t="shared" si="4"/>
        <v>0</v>
      </c>
      <c r="J91" s="185">
        <v>84</v>
      </c>
      <c r="K91" s="186">
        <v>0.7</v>
      </c>
    </row>
    <row r="92" spans="1:11" s="186" customFormat="1" ht="12.5">
      <c r="A92" s="204">
        <v>10</v>
      </c>
      <c r="B92" s="205" t="s">
        <v>1933</v>
      </c>
      <c r="C92" s="206" t="s">
        <v>1862</v>
      </c>
      <c r="D92" s="206">
        <v>1</v>
      </c>
      <c r="E92" s="460">
        <v>0</v>
      </c>
      <c r="F92" s="220">
        <f t="shared" si="4"/>
        <v>0</v>
      </c>
      <c r="J92" s="185"/>
    </row>
    <row r="93" spans="1:11" s="186" customFormat="1" ht="12.5">
      <c r="A93" s="204">
        <v>11</v>
      </c>
      <c r="B93" s="205" t="s">
        <v>1934</v>
      </c>
      <c r="C93" s="206" t="s">
        <v>1862</v>
      </c>
      <c r="D93" s="206">
        <v>5</v>
      </c>
      <c r="E93" s="460">
        <v>0</v>
      </c>
      <c r="F93" s="220">
        <f t="shared" si="4"/>
        <v>0</v>
      </c>
      <c r="J93" s="185"/>
    </row>
    <row r="94" spans="1:11" s="186" customFormat="1" ht="12.5">
      <c r="A94" s="204">
        <v>12</v>
      </c>
      <c r="B94" s="205" t="s">
        <v>1935</v>
      </c>
      <c r="C94" s="206" t="s">
        <v>1862</v>
      </c>
      <c r="D94" s="206">
        <v>20</v>
      </c>
      <c r="E94" s="460">
        <v>0</v>
      </c>
      <c r="F94" s="220">
        <f t="shared" si="4"/>
        <v>0</v>
      </c>
      <c r="J94" s="185">
        <v>3.3</v>
      </c>
      <c r="K94" s="186">
        <v>0.7</v>
      </c>
    </row>
    <row r="95" spans="1:11" s="186" customFormat="1" ht="25">
      <c r="A95" s="204">
        <v>13</v>
      </c>
      <c r="B95" s="205" t="s">
        <v>1936</v>
      </c>
      <c r="C95" s="213" t="s">
        <v>1910</v>
      </c>
      <c r="D95" s="221">
        <v>1</v>
      </c>
      <c r="E95" s="468">
        <v>0</v>
      </c>
      <c r="F95" s="220">
        <f t="shared" si="4"/>
        <v>0</v>
      </c>
      <c r="J95" s="185">
        <v>2300</v>
      </c>
      <c r="K95" s="186">
        <v>0.7</v>
      </c>
    </row>
    <row r="96" spans="1:11" s="186" customFormat="1" ht="12.5">
      <c r="A96" s="204">
        <v>14</v>
      </c>
      <c r="B96" s="205" t="s">
        <v>1937</v>
      </c>
      <c r="C96" s="206" t="s">
        <v>1910</v>
      </c>
      <c r="D96" s="206">
        <v>1</v>
      </c>
      <c r="E96" s="460">
        <v>0</v>
      </c>
      <c r="F96" s="223">
        <f t="shared" si="4"/>
        <v>0</v>
      </c>
      <c r="J96" s="185">
        <v>3800</v>
      </c>
      <c r="K96" s="186">
        <v>0.7</v>
      </c>
    </row>
    <row r="97" spans="1:11" s="186" customFormat="1" ht="12.5">
      <c r="A97" s="208" t="s">
        <v>385</v>
      </c>
      <c r="B97" s="209" t="s">
        <v>1911</v>
      </c>
      <c r="C97" s="209"/>
      <c r="D97" s="209"/>
      <c r="E97" s="469"/>
      <c r="F97" s="220">
        <f>SUM(F83:F96)</f>
        <v>0</v>
      </c>
      <c r="J97" s="187"/>
      <c r="K97" s="186">
        <v>0.7</v>
      </c>
    </row>
    <row r="98" spans="1:11" s="186" customFormat="1" ht="13">
      <c r="A98" s="208"/>
      <c r="B98" s="212"/>
      <c r="C98" s="208"/>
      <c r="D98" s="208"/>
      <c r="E98" s="462"/>
      <c r="F98" s="208"/>
    </row>
    <row r="99" spans="1:11" s="186" customFormat="1" ht="14.25" customHeight="1">
      <c r="A99" s="226" t="s">
        <v>385</v>
      </c>
      <c r="B99" s="227"/>
      <c r="C99" s="226"/>
      <c r="D99" s="226"/>
      <c r="E99" s="470"/>
      <c r="F99" s="206"/>
      <c r="J99" s="189"/>
      <c r="K99" s="186">
        <v>0.7</v>
      </c>
    </row>
    <row r="100" spans="1:11" s="186" customFormat="1" ht="14.25" customHeight="1">
      <c r="A100" s="208" t="s">
        <v>385</v>
      </c>
      <c r="B100" s="228" t="s">
        <v>1851</v>
      </c>
      <c r="C100" s="208"/>
      <c r="D100" s="208"/>
      <c r="E100" s="462"/>
      <c r="F100" s="208"/>
      <c r="K100" s="186">
        <v>0.7</v>
      </c>
    </row>
    <row r="101" spans="1:11" s="186" customFormat="1" ht="26.4" customHeight="1">
      <c r="A101" s="204">
        <v>1</v>
      </c>
      <c r="B101" s="205" t="s">
        <v>1938</v>
      </c>
      <c r="C101" s="213" t="s">
        <v>1862</v>
      </c>
      <c r="D101" s="221">
        <v>4.8000000000000001E-2</v>
      </c>
      <c r="E101" s="468">
        <v>0</v>
      </c>
      <c r="F101" s="225">
        <f>D101*E101</f>
        <v>0</v>
      </c>
      <c r="J101" s="185">
        <v>3100</v>
      </c>
      <c r="K101" s="186">
        <v>0.7</v>
      </c>
    </row>
    <row r="102" spans="1:11" s="186" customFormat="1" ht="27" customHeight="1">
      <c r="A102" s="204">
        <v>2</v>
      </c>
      <c r="B102" s="205" t="s">
        <v>1939</v>
      </c>
      <c r="C102" s="213" t="s">
        <v>1862</v>
      </c>
      <c r="D102" s="221">
        <v>0.01</v>
      </c>
      <c r="E102" s="468">
        <v>0</v>
      </c>
      <c r="F102" s="225">
        <f>D102*E102</f>
        <v>0</v>
      </c>
      <c r="J102" s="185">
        <v>1500</v>
      </c>
      <c r="K102" s="186">
        <v>0.7</v>
      </c>
    </row>
    <row r="103" spans="1:11" s="186" customFormat="1" ht="12.5">
      <c r="A103" s="208" t="s">
        <v>385</v>
      </c>
      <c r="B103" s="209" t="s">
        <v>1911</v>
      </c>
      <c r="C103" s="209"/>
      <c r="D103" s="209"/>
      <c r="E103" s="461"/>
      <c r="F103" s="210">
        <f>SUM(F101:F102)</f>
        <v>0</v>
      </c>
      <c r="J103" s="187"/>
      <c r="K103" s="186">
        <v>0.7</v>
      </c>
    </row>
    <row r="104" spans="1:11" s="186" customFormat="1" ht="12.5">
      <c r="A104" s="208"/>
      <c r="B104" s="208"/>
      <c r="C104" s="208"/>
      <c r="D104" s="208"/>
      <c r="E104" s="462"/>
      <c r="F104" s="220"/>
    </row>
    <row r="105" spans="1:11" s="186" customFormat="1" ht="14.25" customHeight="1">
      <c r="A105" s="208" t="s">
        <v>385</v>
      </c>
      <c r="B105" s="208"/>
      <c r="C105" s="208"/>
      <c r="D105" s="208"/>
      <c r="E105" s="462"/>
      <c r="F105" s="208"/>
      <c r="K105" s="186">
        <v>0.7</v>
      </c>
    </row>
    <row r="106" spans="1:11" s="186" customFormat="1" ht="13">
      <c r="A106" s="208" t="s">
        <v>385</v>
      </c>
      <c r="B106" s="212" t="s">
        <v>1852</v>
      </c>
      <c r="C106" s="208"/>
      <c r="D106" s="208"/>
      <c r="E106" s="462"/>
      <c r="F106" s="208"/>
      <c r="K106" s="186">
        <v>0.7</v>
      </c>
    </row>
    <row r="107" spans="1:11" s="186" customFormat="1" ht="12.5">
      <c r="A107" s="213">
        <v>1</v>
      </c>
      <c r="B107" s="214" t="s">
        <v>1940</v>
      </c>
      <c r="C107" s="208" t="s">
        <v>1941</v>
      </c>
      <c r="D107" s="208">
        <v>4</v>
      </c>
      <c r="E107" s="460">
        <v>0</v>
      </c>
      <c r="F107" s="207">
        <f t="shared" ref="F107:F112" si="5">D107*E107</f>
        <v>0</v>
      </c>
    </row>
    <row r="108" spans="1:11" s="186" customFormat="1" ht="12.5">
      <c r="A108" s="213">
        <v>2</v>
      </c>
      <c r="B108" s="214" t="s">
        <v>1966</v>
      </c>
      <c r="C108" s="208" t="s">
        <v>1941</v>
      </c>
      <c r="D108" s="208">
        <v>4</v>
      </c>
      <c r="E108" s="460">
        <v>0</v>
      </c>
      <c r="F108" s="207">
        <f t="shared" si="5"/>
        <v>0</v>
      </c>
    </row>
    <row r="109" spans="1:11" s="186" customFormat="1" ht="12.5">
      <c r="A109" s="213">
        <v>3</v>
      </c>
      <c r="B109" s="214" t="s">
        <v>1942</v>
      </c>
      <c r="C109" s="208" t="s">
        <v>1941</v>
      </c>
      <c r="D109" s="208">
        <v>5</v>
      </c>
      <c r="E109" s="460">
        <v>0</v>
      </c>
      <c r="F109" s="207">
        <f t="shared" si="5"/>
        <v>0</v>
      </c>
      <c r="J109" s="185">
        <v>250</v>
      </c>
      <c r="K109" s="186">
        <v>0.7</v>
      </c>
    </row>
    <row r="110" spans="1:11" s="186" customFormat="1" ht="12.5">
      <c r="A110" s="213">
        <v>4</v>
      </c>
      <c r="B110" s="205" t="s">
        <v>1943</v>
      </c>
      <c r="C110" s="206" t="s">
        <v>1941</v>
      </c>
      <c r="D110" s="206">
        <v>5</v>
      </c>
      <c r="E110" s="460">
        <v>0</v>
      </c>
      <c r="F110" s="207">
        <f t="shared" si="5"/>
        <v>0</v>
      </c>
      <c r="J110" s="185">
        <v>250</v>
      </c>
      <c r="K110" s="186">
        <v>0.7</v>
      </c>
    </row>
    <row r="111" spans="1:11" s="186" customFormat="1" ht="25">
      <c r="A111" s="213">
        <v>5</v>
      </c>
      <c r="B111" s="205" t="s">
        <v>1944</v>
      </c>
      <c r="C111" s="206" t="s">
        <v>1941</v>
      </c>
      <c r="D111" s="206">
        <v>5</v>
      </c>
      <c r="E111" s="460">
        <v>0</v>
      </c>
      <c r="F111" s="207">
        <f t="shared" si="5"/>
        <v>0</v>
      </c>
      <c r="J111" s="185">
        <v>250</v>
      </c>
      <c r="K111" s="186">
        <v>0.7</v>
      </c>
    </row>
    <row r="112" spans="1:11" s="186" customFormat="1" ht="12.5">
      <c r="A112" s="213">
        <v>6</v>
      </c>
      <c r="B112" s="205" t="s">
        <v>1945</v>
      </c>
      <c r="C112" s="206" t="s">
        <v>1941</v>
      </c>
      <c r="D112" s="206">
        <v>30</v>
      </c>
      <c r="E112" s="460">
        <v>0</v>
      </c>
      <c r="F112" s="207">
        <f t="shared" si="5"/>
        <v>0</v>
      </c>
      <c r="J112" s="187"/>
      <c r="K112" s="186">
        <v>0.7</v>
      </c>
    </row>
    <row r="113" spans="1:11" s="186" customFormat="1" ht="14.25" customHeight="1">
      <c r="A113" s="208" t="s">
        <v>385</v>
      </c>
      <c r="B113" s="209" t="s">
        <v>1911</v>
      </c>
      <c r="C113" s="209"/>
      <c r="D113" s="209"/>
      <c r="E113" s="461"/>
      <c r="F113" s="210">
        <f>SUM(F107:F112)</f>
        <v>0</v>
      </c>
      <c r="K113" s="186">
        <v>0.7</v>
      </c>
    </row>
    <row r="114" spans="1:11" s="186" customFormat="1" ht="14.25" customHeight="1">
      <c r="A114" s="208" t="s">
        <v>385</v>
      </c>
      <c r="B114" s="208"/>
      <c r="C114" s="208"/>
      <c r="D114" s="208"/>
      <c r="E114" s="462"/>
      <c r="F114" s="208"/>
      <c r="K114" s="186">
        <v>0.7</v>
      </c>
    </row>
    <row r="115" spans="1:11" s="186" customFormat="1" ht="12.5">
      <c r="A115" s="208" t="s">
        <v>385</v>
      </c>
      <c r="B115" s="208"/>
      <c r="C115" s="208"/>
      <c r="D115" s="208"/>
      <c r="E115" s="462"/>
      <c r="F115" s="208"/>
      <c r="K115" s="186">
        <v>0.7</v>
      </c>
    </row>
    <row r="116" spans="1:11" s="186" customFormat="1" ht="13">
      <c r="A116" s="208" t="s">
        <v>385</v>
      </c>
      <c r="B116" s="212" t="s">
        <v>1853</v>
      </c>
      <c r="C116" s="208"/>
      <c r="D116" s="208"/>
      <c r="E116" s="462"/>
      <c r="F116" s="208"/>
    </row>
    <row r="117" spans="1:11" s="186" customFormat="1" ht="25">
      <c r="A117" s="204">
        <v>1</v>
      </c>
      <c r="B117" s="205" t="s">
        <v>1946</v>
      </c>
      <c r="C117" s="213" t="s">
        <v>1941</v>
      </c>
      <c r="D117" s="221">
        <v>8</v>
      </c>
      <c r="E117" s="468">
        <v>0</v>
      </c>
      <c r="F117" s="220">
        <f>D117*E117</f>
        <v>0</v>
      </c>
      <c r="J117" s="185">
        <v>300</v>
      </c>
      <c r="K117" s="186">
        <v>0.7</v>
      </c>
    </row>
    <row r="118" spans="1:11" s="186" customFormat="1" ht="12.5">
      <c r="A118" s="213">
        <v>2</v>
      </c>
      <c r="B118" s="208" t="s">
        <v>1963</v>
      </c>
      <c r="C118" s="208" t="s">
        <v>1941</v>
      </c>
      <c r="D118" s="208">
        <v>4</v>
      </c>
      <c r="E118" s="468">
        <v>0</v>
      </c>
      <c r="F118" s="220">
        <f>D118*E118</f>
        <v>0</v>
      </c>
    </row>
    <row r="119" spans="1:11" s="186" customFormat="1" ht="12.5">
      <c r="A119" s="208"/>
      <c r="B119" s="209" t="s">
        <v>1911</v>
      </c>
      <c r="C119" s="209"/>
      <c r="D119" s="209"/>
      <c r="E119" s="461"/>
      <c r="F119" s="210">
        <f>SUM(F117:F118)</f>
        <v>0</v>
      </c>
    </row>
    <row r="120" spans="1:11" s="186" customFormat="1" ht="12.5">
      <c r="E120" s="471"/>
    </row>
    <row r="121" spans="1:11" s="186" customFormat="1" ht="12.5">
      <c r="E121" s="471"/>
    </row>
    <row r="122" spans="1:11" s="190" customFormat="1" ht="15.5">
      <c r="B122" s="433" t="s">
        <v>2204</v>
      </c>
      <c r="E122" s="472"/>
      <c r="F122" s="434">
        <f>F60+F69+F77+F97+F103+F113+F119</f>
        <v>0</v>
      </c>
      <c r="K122" s="176"/>
    </row>
    <row r="123" spans="1:11" s="190" customFormat="1" ht="13">
      <c r="K123" s="176"/>
    </row>
    <row r="124" spans="1:11" s="190" customFormat="1" ht="13">
      <c r="K124" s="176"/>
    </row>
    <row r="125" spans="1:11" s="190" customFormat="1" ht="13">
      <c r="K125" s="176"/>
    </row>
    <row r="126" spans="1:11" s="190" customFormat="1" ht="13">
      <c r="K126" s="176"/>
    </row>
    <row r="127" spans="1:11" s="190" customFormat="1" ht="13">
      <c r="K127" s="176"/>
    </row>
    <row r="128" spans="1:11">
      <c r="K128" s="188"/>
    </row>
    <row r="129" spans="11:11">
      <c r="K129" s="188"/>
    </row>
    <row r="130" spans="11:11">
      <c r="K130" s="188"/>
    </row>
    <row r="131" spans="11:11">
      <c r="K131" s="188"/>
    </row>
    <row r="132" spans="11:11">
      <c r="K132" s="188"/>
    </row>
    <row r="133" spans="11:11">
      <c r="K133" s="188"/>
    </row>
    <row r="134" spans="11:11">
      <c r="K134" s="188"/>
    </row>
    <row r="135" spans="11:11">
      <c r="K135" s="188"/>
    </row>
    <row r="136" spans="11:11">
      <c r="K136" s="188"/>
    </row>
    <row r="137" spans="11:11">
      <c r="K137" s="188"/>
    </row>
    <row r="138" spans="11:11">
      <c r="K138" s="188"/>
    </row>
    <row r="139" spans="11:11">
      <c r="K139" s="188"/>
    </row>
    <row r="140" spans="11:11">
      <c r="K140" s="188"/>
    </row>
    <row r="141" spans="11:11">
      <c r="K141" s="188"/>
    </row>
    <row r="142" spans="11:11">
      <c r="K142" s="188"/>
    </row>
    <row r="143" spans="11:11">
      <c r="K143" s="188"/>
    </row>
    <row r="144" spans="11:11">
      <c r="K144" s="188"/>
    </row>
    <row r="145" spans="11:11">
      <c r="K145" s="188"/>
    </row>
    <row r="146" spans="11:11">
      <c r="K146" s="188"/>
    </row>
    <row r="147" spans="11:11">
      <c r="K147" s="188"/>
    </row>
    <row r="148" spans="11:11">
      <c r="K148" s="188"/>
    </row>
    <row r="149" spans="11:11">
      <c r="K149" s="188"/>
    </row>
    <row r="150" spans="11:11">
      <c r="K150" s="188"/>
    </row>
    <row r="151" spans="11:11">
      <c r="K151" s="188"/>
    </row>
    <row r="152" spans="11:11">
      <c r="K152" s="188"/>
    </row>
    <row r="153" spans="11:11">
      <c r="K153" s="188"/>
    </row>
    <row r="154" spans="11:11">
      <c r="K154" s="188"/>
    </row>
    <row r="155" spans="11:11">
      <c r="K155" s="188"/>
    </row>
    <row r="156" spans="11:11">
      <c r="K156" s="188"/>
    </row>
    <row r="157" spans="11:11">
      <c r="K157" s="188"/>
    </row>
    <row r="158" spans="11:11">
      <c r="K158" s="188"/>
    </row>
    <row r="159" spans="11:11">
      <c r="K159" s="188"/>
    </row>
    <row r="160" spans="11:11">
      <c r="K160" s="188"/>
    </row>
    <row r="161" spans="11:11">
      <c r="K161" s="188"/>
    </row>
    <row r="162" spans="11:11">
      <c r="K162" s="188"/>
    </row>
    <row r="163" spans="11:11">
      <c r="K163" s="188"/>
    </row>
    <row r="164" spans="11:11">
      <c r="K164" s="188"/>
    </row>
    <row r="165" spans="11:11">
      <c r="K165" s="188"/>
    </row>
    <row r="166" spans="11:11">
      <c r="K166" s="188"/>
    </row>
    <row r="167" spans="11:11">
      <c r="K167" s="188"/>
    </row>
    <row r="168" spans="11:11">
      <c r="K168" s="188"/>
    </row>
    <row r="169" spans="11:11">
      <c r="K169" s="188"/>
    </row>
    <row r="170" spans="11:11">
      <c r="K170" s="188"/>
    </row>
    <row r="171" spans="11:11">
      <c r="K171" s="188"/>
    </row>
    <row r="172" spans="11:11">
      <c r="K172" s="188"/>
    </row>
    <row r="173" spans="11:11">
      <c r="K173" s="188"/>
    </row>
    <row r="174" spans="11:11">
      <c r="K174" s="188"/>
    </row>
    <row r="175" spans="11:11">
      <c r="K175" s="188"/>
    </row>
    <row r="176" spans="11:11">
      <c r="K176" s="188"/>
    </row>
    <row r="177" spans="11:11">
      <c r="K177" s="188"/>
    </row>
    <row r="178" spans="11:11">
      <c r="K178" s="188"/>
    </row>
    <row r="179" spans="11:11">
      <c r="K179" s="188"/>
    </row>
    <row r="180" spans="11:11">
      <c r="K180" s="188"/>
    </row>
    <row r="181" spans="11:11">
      <c r="K181" s="188"/>
    </row>
    <row r="182" spans="11:11">
      <c r="K182" s="188"/>
    </row>
    <row r="183" spans="11:11">
      <c r="K183" s="188"/>
    </row>
    <row r="184" spans="11:11">
      <c r="K184" s="188"/>
    </row>
    <row r="185" spans="11:11">
      <c r="K185" s="188"/>
    </row>
    <row r="186" spans="11:11">
      <c r="K186" s="188"/>
    </row>
    <row r="187" spans="11:11">
      <c r="K187" s="188"/>
    </row>
    <row r="188" spans="11:11">
      <c r="K188" s="188"/>
    </row>
    <row r="189" spans="11:11">
      <c r="K189" s="188"/>
    </row>
    <row r="190" spans="11:11">
      <c r="K190" s="188"/>
    </row>
    <row r="191" spans="11:11">
      <c r="K191" s="188"/>
    </row>
    <row r="192" spans="11:11">
      <c r="K192" s="188"/>
    </row>
    <row r="193" spans="11:11">
      <c r="K193" s="188"/>
    </row>
    <row r="194" spans="11:11">
      <c r="K194" s="188"/>
    </row>
    <row r="195" spans="11:11">
      <c r="K195" s="188"/>
    </row>
    <row r="196" spans="11:11">
      <c r="K196" s="188"/>
    </row>
    <row r="197" spans="11:11">
      <c r="K197" s="188"/>
    </row>
    <row r="198" spans="11:11">
      <c r="K198" s="188"/>
    </row>
    <row r="199" spans="11:11">
      <c r="K199" s="188"/>
    </row>
    <row r="200" spans="11:11">
      <c r="K200" s="188"/>
    </row>
    <row r="201" spans="11:11">
      <c r="K201" s="188"/>
    </row>
    <row r="202" spans="11:11">
      <c r="K202" s="188"/>
    </row>
    <row r="203" spans="11:11">
      <c r="K203" s="188"/>
    </row>
    <row r="204" spans="11:11">
      <c r="K204" s="188"/>
    </row>
    <row r="205" spans="11:11">
      <c r="K205" s="188"/>
    </row>
    <row r="206" spans="11:11">
      <c r="K206" s="188"/>
    </row>
    <row r="207" spans="11:11">
      <c r="K207" s="188"/>
    </row>
    <row r="208" spans="11:11">
      <c r="K208" s="188"/>
    </row>
    <row r="209" spans="11:11">
      <c r="K209" s="188"/>
    </row>
    <row r="210" spans="11:11">
      <c r="K210" s="188"/>
    </row>
    <row r="211" spans="11:11">
      <c r="K211" s="188"/>
    </row>
    <row r="212" spans="11:11">
      <c r="K212" s="188"/>
    </row>
    <row r="213" spans="11:11">
      <c r="K213" s="188"/>
    </row>
    <row r="214" spans="11:11">
      <c r="K214" s="188"/>
    </row>
    <row r="215" spans="11:11">
      <c r="K215" s="188"/>
    </row>
    <row r="216" spans="11:11">
      <c r="K216" s="188"/>
    </row>
    <row r="217" spans="11:11">
      <c r="K217" s="188"/>
    </row>
    <row r="218" spans="11:11">
      <c r="K218" s="188"/>
    </row>
    <row r="219" spans="11:11">
      <c r="K219" s="188"/>
    </row>
    <row r="220" spans="11:11">
      <c r="K220" s="188"/>
    </row>
    <row r="221" spans="11:11">
      <c r="K221" s="188"/>
    </row>
    <row r="222" spans="11:11">
      <c r="K222" s="188"/>
    </row>
    <row r="223" spans="11:11">
      <c r="K223" s="188"/>
    </row>
    <row r="224" spans="11:11">
      <c r="K224" s="188"/>
    </row>
    <row r="225" spans="11:11">
      <c r="K225" s="188"/>
    </row>
    <row r="226" spans="11:11">
      <c r="K226" s="188"/>
    </row>
    <row r="227" spans="11:11">
      <c r="K227" s="188"/>
    </row>
  </sheetData>
  <sheetProtection password="CD92" sheet="1" objects="1" scenarios="1" selectLockedCells="1"/>
  <pageMargins left="0.39370078740157483" right="0.39370078740157483" top="0.39370078740157483" bottom="0.39370078740157483" header="0.51181102362204722" footer="0.31496062992125984"/>
  <pageSetup paperSize="9" orientation="portrait" r:id="rId1"/>
  <headerFooter>
    <oddFooter>&amp;C&amp;C&amp;P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outlinePr summaryBelow="0"/>
  </sheetPr>
  <dimension ref="A1:BH240"/>
  <sheetViews>
    <sheetView topLeftCell="A121" workbookViewId="0">
      <selection activeCell="F147" sqref="F147"/>
    </sheetView>
  </sheetViews>
  <sheetFormatPr defaultRowHeight="12.5" outlineLevelRow="1"/>
  <cols>
    <col min="1" max="1" width="4.1796875" style="29" customWidth="1"/>
    <col min="2" max="2" width="14.36328125" style="46" customWidth="1"/>
    <col min="3" max="3" width="38.1796875" style="46" customWidth="1"/>
    <col min="4" max="4" width="4.453125" style="29" customWidth="1"/>
    <col min="5" max="5" width="10.453125" style="29" customWidth="1"/>
    <col min="6" max="6" width="9.81640625" style="29" customWidth="1"/>
    <col min="7" max="7" width="12.6328125" style="29" customWidth="1"/>
    <col min="8" max="13" width="0" style="29" hidden="1" customWidth="1"/>
    <col min="14" max="17" width="8.7265625" style="29"/>
    <col min="18" max="21" width="0" style="29" hidden="1" customWidth="1"/>
    <col min="22" max="28" width="8.7265625" style="29"/>
    <col min="29" max="39" width="0" style="29" hidden="1" customWidth="1"/>
    <col min="40" max="52" width="8.7265625" style="29"/>
    <col min="53" max="53" width="73.26953125" style="29" customWidth="1"/>
    <col min="54" max="16384" width="8.7265625" style="29"/>
  </cols>
  <sheetData>
    <row r="1" spans="1:60" ht="15.75" customHeight="1">
      <c r="A1" s="541" t="s">
        <v>67</v>
      </c>
      <c r="B1" s="541"/>
      <c r="C1" s="541"/>
      <c r="D1" s="541"/>
      <c r="E1" s="541"/>
      <c r="F1" s="541"/>
      <c r="G1" s="541"/>
      <c r="H1"/>
      <c r="I1"/>
      <c r="J1"/>
      <c r="K1"/>
      <c r="L1"/>
      <c r="M1"/>
      <c r="N1"/>
      <c r="O1"/>
      <c r="P1"/>
      <c r="Q1"/>
      <c r="AE1" s="29" t="s">
        <v>68</v>
      </c>
    </row>
    <row r="2" spans="1:60" ht="25" customHeight="1">
      <c r="A2" s="233" t="s">
        <v>69</v>
      </c>
      <c r="B2" s="319"/>
      <c r="C2" s="542" t="s">
        <v>2180</v>
      </c>
      <c r="D2" s="543"/>
      <c r="E2" s="543"/>
      <c r="F2" s="543"/>
      <c r="G2" s="544"/>
      <c r="H2"/>
      <c r="I2"/>
      <c r="J2"/>
      <c r="K2"/>
      <c r="L2"/>
      <c r="M2"/>
      <c r="N2"/>
      <c r="O2"/>
      <c r="P2"/>
      <c r="Q2"/>
      <c r="AE2" s="29" t="s">
        <v>70</v>
      </c>
    </row>
    <row r="3" spans="1:60" ht="25" customHeight="1">
      <c r="A3" s="233" t="s">
        <v>71</v>
      </c>
      <c r="B3" s="319"/>
      <c r="C3" s="542" t="s">
        <v>975</v>
      </c>
      <c r="D3" s="543"/>
      <c r="E3" s="543"/>
      <c r="F3" s="543"/>
      <c r="G3" s="544"/>
      <c r="H3"/>
      <c r="I3"/>
      <c r="J3"/>
      <c r="K3"/>
      <c r="L3"/>
      <c r="M3"/>
      <c r="N3"/>
      <c r="O3"/>
      <c r="P3"/>
      <c r="Q3"/>
      <c r="AE3" s="29" t="s">
        <v>72</v>
      </c>
    </row>
    <row r="4" spans="1:60" ht="25" hidden="1" customHeight="1">
      <c r="A4" s="233" t="s">
        <v>73</v>
      </c>
      <c r="B4" s="319"/>
      <c r="C4" s="542"/>
      <c r="D4" s="543"/>
      <c r="E4" s="543"/>
      <c r="F4" s="543"/>
      <c r="G4" s="544"/>
      <c r="H4"/>
      <c r="I4"/>
      <c r="J4"/>
      <c r="K4"/>
      <c r="L4"/>
      <c r="M4"/>
      <c r="N4"/>
      <c r="O4"/>
      <c r="P4"/>
      <c r="Q4"/>
      <c r="AE4" s="29" t="s">
        <v>74</v>
      </c>
    </row>
    <row r="5" spans="1:60" ht="14.5" hidden="1" customHeight="1">
      <c r="A5" s="234" t="s">
        <v>75</v>
      </c>
      <c r="B5" s="235"/>
      <c r="C5" s="236"/>
      <c r="D5" s="237"/>
      <c r="E5" s="237"/>
      <c r="F5" s="237"/>
      <c r="G5" s="238"/>
      <c r="H5"/>
      <c r="I5"/>
      <c r="J5"/>
      <c r="K5"/>
      <c r="L5"/>
      <c r="M5"/>
      <c r="N5"/>
      <c r="O5"/>
      <c r="P5"/>
      <c r="Q5"/>
      <c r="AE5" s="29" t="s">
        <v>76</v>
      </c>
    </row>
    <row r="6" spans="1:60" ht="14.5">
      <c r="A6"/>
      <c r="B6" s="239"/>
      <c r="C6" s="239"/>
      <c r="D6"/>
      <c r="E6"/>
      <c r="F6"/>
      <c r="G6"/>
      <c r="H6"/>
      <c r="I6"/>
      <c r="J6"/>
      <c r="K6"/>
      <c r="L6"/>
      <c r="M6"/>
      <c r="N6"/>
      <c r="O6"/>
      <c r="P6"/>
      <c r="Q6"/>
    </row>
    <row r="7" spans="1:60" ht="43.5">
      <c r="A7" s="240" t="s">
        <v>77</v>
      </c>
      <c r="B7" s="241" t="s">
        <v>78</v>
      </c>
      <c r="C7" s="241" t="s">
        <v>79</v>
      </c>
      <c r="D7" s="240" t="s">
        <v>80</v>
      </c>
      <c r="E7" s="240" t="s">
        <v>81</v>
      </c>
      <c r="F7" s="242" t="s">
        <v>82</v>
      </c>
      <c r="G7" s="240" t="s">
        <v>63</v>
      </c>
      <c r="H7" s="311" t="s">
        <v>83</v>
      </c>
      <c r="I7" s="311" t="s">
        <v>84</v>
      </c>
      <c r="J7" s="311" t="s">
        <v>85</v>
      </c>
      <c r="K7" s="311" t="s">
        <v>86</v>
      </c>
      <c r="L7" s="311" t="s">
        <v>87</v>
      </c>
      <c r="M7" s="311" t="s">
        <v>88</v>
      </c>
      <c r="N7" s="311" t="s">
        <v>89</v>
      </c>
      <c r="O7" s="311" t="s">
        <v>90</v>
      </c>
      <c r="P7" s="311" t="s">
        <v>91</v>
      </c>
      <c r="Q7" s="311" t="s">
        <v>92</v>
      </c>
      <c r="R7" s="30" t="s">
        <v>93</v>
      </c>
      <c r="S7" s="30" t="s">
        <v>94</v>
      </c>
      <c r="T7" s="30" t="s">
        <v>95</v>
      </c>
      <c r="U7" s="30" t="s">
        <v>96</v>
      </c>
    </row>
    <row r="8" spans="1:60" ht="14.5">
      <c r="A8" s="243" t="s">
        <v>97</v>
      </c>
      <c r="B8" s="244" t="s">
        <v>62</v>
      </c>
      <c r="C8" s="245" t="s">
        <v>61</v>
      </c>
      <c r="D8" s="312"/>
      <c r="E8" s="247"/>
      <c r="F8" s="248"/>
      <c r="G8" s="248">
        <f>SUMIF(AE9:AE36,"&lt;&gt;NOR",G9:G36)</f>
        <v>0</v>
      </c>
      <c r="H8" s="248"/>
      <c r="I8" s="248">
        <f>SUM(I9:I36)</f>
        <v>0</v>
      </c>
      <c r="J8" s="248"/>
      <c r="K8" s="248">
        <f>SUM(K9:K36)</f>
        <v>0</v>
      </c>
      <c r="L8" s="248"/>
      <c r="M8" s="248">
        <f>SUM(M9:M36)</f>
        <v>0</v>
      </c>
      <c r="N8" s="312"/>
      <c r="O8" s="312">
        <f>SUM(O9:O36)</f>
        <v>1.8112099999999998</v>
      </c>
      <c r="P8" s="312"/>
      <c r="Q8" s="312">
        <f>SUM(Q9:Q36)</f>
        <v>0</v>
      </c>
      <c r="R8" s="32"/>
      <c r="S8" s="32"/>
      <c r="T8" s="31"/>
      <c r="U8" s="32" t="e">
        <f>SUM(U9:U36)</f>
        <v>#REF!</v>
      </c>
      <c r="AE8" s="29" t="s">
        <v>98</v>
      </c>
    </row>
    <row r="9" spans="1:60" ht="20" outlineLevel="1">
      <c r="A9" s="249">
        <v>1</v>
      </c>
      <c r="B9" s="250" t="s">
        <v>99</v>
      </c>
      <c r="C9" s="251" t="s">
        <v>100</v>
      </c>
      <c r="D9" s="313" t="s">
        <v>101</v>
      </c>
      <c r="E9" s="253">
        <v>1</v>
      </c>
      <c r="F9" s="320">
        <v>0</v>
      </c>
      <c r="G9" s="254">
        <f>ROUND(E9*F9,2)</f>
        <v>0</v>
      </c>
      <c r="H9" s="254"/>
      <c r="I9" s="254">
        <f>ROUND(E9*H9,2)</f>
        <v>0</v>
      </c>
      <c r="J9" s="254"/>
      <c r="K9" s="254">
        <f>ROUND(E9*J9,2)</f>
        <v>0</v>
      </c>
      <c r="L9" s="254">
        <v>15</v>
      </c>
      <c r="M9" s="254">
        <f>G9*(1+L9/100)</f>
        <v>0</v>
      </c>
      <c r="N9" s="313">
        <v>9.2160000000000006E-2</v>
      </c>
      <c r="O9" s="313">
        <f>ROUND(E9*N9,5)</f>
        <v>9.2160000000000006E-2</v>
      </c>
      <c r="P9" s="313">
        <v>0</v>
      </c>
      <c r="Q9" s="313">
        <f>ROUND(E9*P9,5)</f>
        <v>0</v>
      </c>
      <c r="R9" s="34"/>
      <c r="S9" s="34"/>
      <c r="T9" s="36">
        <v>0.49748999999999999</v>
      </c>
      <c r="U9" s="34" t="e">
        <f>ROUND(#REF!*T9,2)</f>
        <v>#REF!</v>
      </c>
      <c r="V9" s="37"/>
      <c r="W9" s="37"/>
      <c r="X9" s="37"/>
      <c r="Y9" s="37"/>
      <c r="Z9" s="37"/>
      <c r="AA9" s="37"/>
      <c r="AB9" s="37"/>
      <c r="AC9" s="37"/>
      <c r="AD9" s="37"/>
      <c r="AE9" s="37" t="s">
        <v>102</v>
      </c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</row>
    <row r="10" spans="1:60" outlineLevel="1">
      <c r="A10" s="249"/>
      <c r="B10" s="250"/>
      <c r="C10" s="536" t="s">
        <v>103</v>
      </c>
      <c r="D10" s="537"/>
      <c r="E10" s="538"/>
      <c r="F10" s="539"/>
      <c r="G10" s="540"/>
      <c r="H10" s="254"/>
      <c r="I10" s="254"/>
      <c r="J10" s="254"/>
      <c r="K10" s="254"/>
      <c r="L10" s="254"/>
      <c r="M10" s="254"/>
      <c r="N10" s="313"/>
      <c r="O10" s="313"/>
      <c r="P10" s="313"/>
      <c r="Q10" s="313"/>
      <c r="R10" s="34"/>
      <c r="S10" s="34"/>
      <c r="T10" s="36"/>
      <c r="U10" s="34"/>
      <c r="V10" s="37"/>
      <c r="W10" s="37"/>
      <c r="X10" s="37"/>
      <c r="Y10" s="37"/>
      <c r="Z10" s="37"/>
      <c r="AA10" s="37"/>
      <c r="AB10" s="37"/>
      <c r="AC10" s="37"/>
      <c r="AD10" s="37"/>
      <c r="AE10" s="37" t="s">
        <v>104</v>
      </c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8" t="e">
        <f>#REF!</f>
        <v>#REF!</v>
      </c>
      <c r="BB10" s="37"/>
      <c r="BC10" s="37"/>
      <c r="BD10" s="37"/>
      <c r="BE10" s="37"/>
      <c r="BF10" s="37"/>
      <c r="BG10" s="37"/>
      <c r="BH10" s="37"/>
    </row>
    <row r="11" spans="1:60" outlineLevel="1">
      <c r="A11" s="249">
        <v>2</v>
      </c>
      <c r="B11" s="250" t="s">
        <v>105</v>
      </c>
      <c r="C11" s="251" t="s">
        <v>978</v>
      </c>
      <c r="D11" s="313" t="s">
        <v>107</v>
      </c>
      <c r="E11" s="253">
        <v>1.332E-2</v>
      </c>
      <c r="F11" s="320">
        <f>H11+J11</f>
        <v>0</v>
      </c>
      <c r="G11" s="254">
        <f>ROUND(E11*F11,2)</f>
        <v>0</v>
      </c>
      <c r="H11" s="254"/>
      <c r="I11" s="254">
        <f>ROUND(E11*H11,2)</f>
        <v>0</v>
      </c>
      <c r="J11" s="254"/>
      <c r="K11" s="254">
        <f>ROUND(E11*J11,2)</f>
        <v>0</v>
      </c>
      <c r="L11" s="254">
        <v>15</v>
      </c>
      <c r="M11" s="254">
        <f>G11*(1+L11/100)</f>
        <v>0</v>
      </c>
      <c r="N11" s="313">
        <v>1.9539999999999998E-2</v>
      </c>
      <c r="O11" s="313">
        <f>ROUND(E11*N11,5)</f>
        <v>2.5999999999999998E-4</v>
      </c>
      <c r="P11" s="313">
        <v>0</v>
      </c>
      <c r="Q11" s="313">
        <f>ROUND(E11*P11,5)</f>
        <v>0</v>
      </c>
      <c r="R11" s="34"/>
      <c r="S11" s="34"/>
      <c r="T11" s="36">
        <v>18.175000000000001</v>
      </c>
      <c r="U11" s="34" t="e">
        <f>ROUND(#REF!*T11,2)</f>
        <v>#REF!</v>
      </c>
      <c r="V11" s="37"/>
      <c r="W11" s="37"/>
      <c r="X11" s="37"/>
      <c r="Y11" s="37"/>
      <c r="Z11" s="37"/>
      <c r="AA11" s="37"/>
      <c r="AB11" s="37"/>
      <c r="AC11" s="37"/>
      <c r="AD11" s="37"/>
      <c r="AE11" s="37" t="s">
        <v>102</v>
      </c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</row>
    <row r="12" spans="1:60" outlineLevel="1">
      <c r="A12" s="249"/>
      <c r="B12" s="250"/>
      <c r="C12" s="314" t="s">
        <v>979</v>
      </c>
      <c r="D12" s="315"/>
      <c r="E12" s="316">
        <v>1.332E-2</v>
      </c>
      <c r="F12" s="254"/>
      <c r="G12" s="254"/>
      <c r="H12" s="254"/>
      <c r="I12" s="254"/>
      <c r="J12" s="254"/>
      <c r="K12" s="254"/>
      <c r="L12" s="254"/>
      <c r="M12" s="254"/>
      <c r="N12" s="313"/>
      <c r="O12" s="313"/>
      <c r="P12" s="313"/>
      <c r="Q12" s="313"/>
      <c r="R12" s="34"/>
      <c r="S12" s="34"/>
      <c r="T12" s="36"/>
      <c r="U12" s="34"/>
      <c r="V12" s="37"/>
      <c r="W12" s="37"/>
      <c r="X12" s="37"/>
      <c r="Y12" s="37"/>
      <c r="Z12" s="37"/>
      <c r="AA12" s="37"/>
      <c r="AB12" s="37"/>
      <c r="AC12" s="37"/>
      <c r="AD12" s="37"/>
      <c r="AE12" s="37" t="s">
        <v>109</v>
      </c>
      <c r="AF12" s="37">
        <v>0</v>
      </c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</row>
    <row r="13" spans="1:60" outlineLevel="1">
      <c r="A13" s="249">
        <v>3</v>
      </c>
      <c r="B13" s="250" t="s">
        <v>980</v>
      </c>
      <c r="C13" s="251" t="s">
        <v>981</v>
      </c>
      <c r="D13" s="313" t="s">
        <v>107</v>
      </c>
      <c r="E13" s="253">
        <v>1.332E-2</v>
      </c>
      <c r="F13" s="320">
        <f>H13+J13</f>
        <v>0</v>
      </c>
      <c r="G13" s="254">
        <f>ROUND(E13*F13,2)</f>
        <v>0</v>
      </c>
      <c r="H13" s="254"/>
      <c r="I13" s="254">
        <f>ROUND(E13*H13,2)</f>
        <v>0</v>
      </c>
      <c r="J13" s="254"/>
      <c r="K13" s="254">
        <f>ROUND(E13*J13,2)</f>
        <v>0</v>
      </c>
      <c r="L13" s="254">
        <v>15</v>
      </c>
      <c r="M13" s="254">
        <f>G13*(1+L13/100)</f>
        <v>0</v>
      </c>
      <c r="N13" s="313">
        <v>1</v>
      </c>
      <c r="O13" s="313">
        <f>ROUND(E13*N13,5)</f>
        <v>1.332E-2</v>
      </c>
      <c r="P13" s="313">
        <v>0</v>
      </c>
      <c r="Q13" s="313">
        <f>ROUND(E13*P13,5)</f>
        <v>0</v>
      </c>
      <c r="R13" s="34"/>
      <c r="S13" s="34"/>
      <c r="T13" s="36">
        <v>0</v>
      </c>
      <c r="U13" s="34" t="e">
        <f>ROUND(#REF!*T13,2)</f>
        <v>#REF!</v>
      </c>
      <c r="V13" s="37"/>
      <c r="W13" s="37"/>
      <c r="X13" s="37"/>
      <c r="Y13" s="37"/>
      <c r="Z13" s="37"/>
      <c r="AA13" s="37"/>
      <c r="AB13" s="37"/>
      <c r="AC13" s="37"/>
      <c r="AD13" s="37"/>
      <c r="AE13" s="37" t="s">
        <v>113</v>
      </c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</row>
    <row r="14" spans="1:60" ht="20" outlineLevel="1">
      <c r="A14" s="249">
        <v>4</v>
      </c>
      <c r="B14" s="250" t="s">
        <v>114</v>
      </c>
      <c r="C14" s="251" t="s">
        <v>115</v>
      </c>
      <c r="D14" s="313" t="s">
        <v>116</v>
      </c>
      <c r="E14" s="253">
        <v>0.38882</v>
      </c>
      <c r="F14" s="320">
        <f>H14+J14</f>
        <v>0</v>
      </c>
      <c r="G14" s="254">
        <f>ROUND(E14*F14,2)</f>
        <v>0</v>
      </c>
      <c r="H14" s="254"/>
      <c r="I14" s="254">
        <f>ROUND(E14*H14,2)</f>
        <v>0</v>
      </c>
      <c r="J14" s="254"/>
      <c r="K14" s="254">
        <f>ROUND(E14*J14,2)</f>
        <v>0</v>
      </c>
      <c r="L14" s="254">
        <v>15</v>
      </c>
      <c r="M14" s="254">
        <f>G14*(1+L14/100)</f>
        <v>0</v>
      </c>
      <c r="N14" s="313">
        <v>1.62836</v>
      </c>
      <c r="O14" s="313">
        <f>ROUND(E14*N14,5)</f>
        <v>0.63314000000000004</v>
      </c>
      <c r="P14" s="313">
        <v>0</v>
      </c>
      <c r="Q14" s="313">
        <f>ROUND(E14*P14,5)</f>
        <v>0</v>
      </c>
      <c r="R14" s="34"/>
      <c r="S14" s="34"/>
      <c r="T14" s="36">
        <v>4.8899999999999997</v>
      </c>
      <c r="U14" s="34" t="e">
        <f>ROUND(#REF!*T14,2)</f>
        <v>#REF!</v>
      </c>
      <c r="V14" s="37"/>
      <c r="W14" s="37"/>
      <c r="X14" s="37"/>
      <c r="Y14" s="37"/>
      <c r="Z14" s="37"/>
      <c r="AA14" s="37"/>
      <c r="AB14" s="37"/>
      <c r="AC14" s="37"/>
      <c r="AD14" s="37"/>
      <c r="AE14" s="37" t="s">
        <v>102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</row>
    <row r="15" spans="1:60" ht="12.5" customHeight="1" outlineLevel="1">
      <c r="A15" s="249"/>
      <c r="B15" s="250"/>
      <c r="C15" s="536" t="s">
        <v>982</v>
      </c>
      <c r="D15" s="537"/>
      <c r="E15" s="538"/>
      <c r="F15" s="539"/>
      <c r="G15" s="540"/>
      <c r="H15" s="254"/>
      <c r="I15" s="254"/>
      <c r="J15" s="254"/>
      <c r="K15" s="254"/>
      <c r="L15" s="254"/>
      <c r="M15" s="254"/>
      <c r="N15" s="313"/>
      <c r="O15" s="313"/>
      <c r="P15" s="313"/>
      <c r="Q15" s="313"/>
      <c r="R15" s="34"/>
      <c r="S15" s="34"/>
      <c r="T15" s="36"/>
      <c r="U15" s="34"/>
      <c r="V15" s="37"/>
      <c r="W15" s="37"/>
      <c r="X15" s="37"/>
      <c r="Y15" s="37"/>
      <c r="Z15" s="37"/>
      <c r="AA15" s="37"/>
      <c r="AB15" s="37"/>
      <c r="AC15" s="37"/>
      <c r="AD15" s="37"/>
      <c r="AE15" s="37" t="s">
        <v>104</v>
      </c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8" t="e">
        <f>#REF!</f>
        <v>#REF!</v>
      </c>
      <c r="BB15" s="37"/>
      <c r="BC15" s="37"/>
      <c r="BD15" s="37"/>
      <c r="BE15" s="37"/>
      <c r="BF15" s="37"/>
      <c r="BG15" s="37"/>
      <c r="BH15" s="37"/>
    </row>
    <row r="16" spans="1:60" ht="20" outlineLevel="1">
      <c r="A16" s="249"/>
      <c r="B16" s="250"/>
      <c r="C16" s="314" t="s">
        <v>983</v>
      </c>
      <c r="D16" s="315"/>
      <c r="E16" s="316">
        <v>0.38882</v>
      </c>
      <c r="F16" s="254"/>
      <c r="G16" s="254"/>
      <c r="H16" s="254"/>
      <c r="I16" s="254"/>
      <c r="J16" s="254"/>
      <c r="K16" s="254"/>
      <c r="L16" s="254"/>
      <c r="M16" s="254"/>
      <c r="N16" s="313"/>
      <c r="O16" s="313"/>
      <c r="P16" s="313"/>
      <c r="Q16" s="313"/>
      <c r="R16" s="34"/>
      <c r="S16" s="34"/>
      <c r="T16" s="36"/>
      <c r="U16" s="34"/>
      <c r="V16" s="37"/>
      <c r="W16" s="37"/>
      <c r="X16" s="37"/>
      <c r="Y16" s="37"/>
      <c r="Z16" s="37"/>
      <c r="AA16" s="37"/>
      <c r="AB16" s="37"/>
      <c r="AC16" s="37"/>
      <c r="AD16" s="37"/>
      <c r="AE16" s="37" t="s">
        <v>109</v>
      </c>
      <c r="AF16" s="37">
        <v>0</v>
      </c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</row>
    <row r="17" spans="1:60" ht="20" outlineLevel="1">
      <c r="A17" s="249">
        <v>5</v>
      </c>
      <c r="B17" s="250" t="s">
        <v>765</v>
      </c>
      <c r="C17" s="251" t="s">
        <v>766</v>
      </c>
      <c r="D17" s="313" t="s">
        <v>121</v>
      </c>
      <c r="E17" s="253">
        <v>15.26</v>
      </c>
      <c r="F17" s="320">
        <f>H17+J17</f>
        <v>0</v>
      </c>
      <c r="G17" s="254">
        <f>ROUND(E17*F17,2)</f>
        <v>0</v>
      </c>
      <c r="H17" s="254"/>
      <c r="I17" s="254">
        <f>ROUND(E17*H17,2)</f>
        <v>0</v>
      </c>
      <c r="J17" s="254"/>
      <c r="K17" s="254">
        <f>ROUND(E17*J17,2)</f>
        <v>0</v>
      </c>
      <c r="L17" s="254">
        <v>15</v>
      </c>
      <c r="M17" s="254">
        <f>G17*(1+L17/100)</f>
        <v>0</v>
      </c>
      <c r="N17" s="313">
        <v>2.5420000000000002E-2</v>
      </c>
      <c r="O17" s="313">
        <f>ROUND(E17*N17,5)</f>
        <v>0.38790999999999998</v>
      </c>
      <c r="P17" s="313">
        <v>0</v>
      </c>
      <c r="Q17" s="313">
        <f>ROUND(E17*P17,5)</f>
        <v>0</v>
      </c>
      <c r="R17" s="34"/>
      <c r="S17" s="34"/>
      <c r="T17" s="36">
        <v>1.2250000000000001</v>
      </c>
      <c r="U17" s="34" t="e">
        <f>ROUND(#REF!*T17,2)</f>
        <v>#REF!</v>
      </c>
      <c r="V17" s="37"/>
      <c r="W17" s="37"/>
      <c r="X17" s="37"/>
      <c r="Y17" s="37"/>
      <c r="Z17" s="37"/>
      <c r="AA17" s="37"/>
      <c r="AB17" s="37"/>
      <c r="AC17" s="37"/>
      <c r="AD17" s="37"/>
      <c r="AE17" s="37" t="s">
        <v>102</v>
      </c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</row>
    <row r="18" spans="1:60" outlineLevel="1">
      <c r="A18" s="249"/>
      <c r="B18" s="250"/>
      <c r="C18" s="314" t="s">
        <v>984</v>
      </c>
      <c r="D18" s="315"/>
      <c r="E18" s="316">
        <v>4.6310000000000002</v>
      </c>
      <c r="F18" s="254"/>
      <c r="G18" s="254"/>
      <c r="H18" s="254"/>
      <c r="I18" s="254"/>
      <c r="J18" s="254"/>
      <c r="K18" s="254"/>
      <c r="L18" s="254"/>
      <c r="M18" s="254"/>
      <c r="N18" s="313"/>
      <c r="O18" s="313"/>
      <c r="P18" s="313"/>
      <c r="Q18" s="313"/>
      <c r="R18" s="34"/>
      <c r="S18" s="34"/>
      <c r="T18" s="36"/>
      <c r="U18" s="34"/>
      <c r="V18" s="37"/>
      <c r="W18" s="37"/>
      <c r="X18" s="37"/>
      <c r="Y18" s="37"/>
      <c r="Z18" s="37"/>
      <c r="AA18" s="37"/>
      <c r="AB18" s="37"/>
      <c r="AC18" s="37"/>
      <c r="AD18" s="37"/>
      <c r="AE18" s="37" t="s">
        <v>109</v>
      </c>
      <c r="AF18" s="37">
        <v>0</v>
      </c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</row>
    <row r="19" spans="1:60" outlineLevel="1">
      <c r="A19" s="249"/>
      <c r="B19" s="250"/>
      <c r="C19" s="314" t="s">
        <v>985</v>
      </c>
      <c r="D19" s="315"/>
      <c r="E19" s="316">
        <v>7.5289999999999999</v>
      </c>
      <c r="F19" s="254"/>
      <c r="G19" s="254"/>
      <c r="H19" s="254"/>
      <c r="I19" s="254"/>
      <c r="J19" s="254"/>
      <c r="K19" s="254"/>
      <c r="L19" s="254"/>
      <c r="M19" s="254"/>
      <c r="N19" s="313"/>
      <c r="O19" s="313"/>
      <c r="P19" s="313"/>
      <c r="Q19" s="313"/>
      <c r="R19" s="34"/>
      <c r="S19" s="34"/>
      <c r="T19" s="36"/>
      <c r="U19" s="34"/>
      <c r="V19" s="37"/>
      <c r="W19" s="37"/>
      <c r="X19" s="37"/>
      <c r="Y19" s="37"/>
      <c r="Z19" s="37"/>
      <c r="AA19" s="37"/>
      <c r="AB19" s="37"/>
      <c r="AC19" s="37"/>
      <c r="AD19" s="37"/>
      <c r="AE19" s="37" t="s">
        <v>109</v>
      </c>
      <c r="AF19" s="37">
        <v>0</v>
      </c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</row>
    <row r="20" spans="1:60" outlineLevel="1">
      <c r="A20" s="249"/>
      <c r="B20" s="250"/>
      <c r="C20" s="314" t="s">
        <v>986</v>
      </c>
      <c r="D20" s="315"/>
      <c r="E20" s="316">
        <v>3.1</v>
      </c>
      <c r="F20" s="254"/>
      <c r="G20" s="254"/>
      <c r="H20" s="254"/>
      <c r="I20" s="254"/>
      <c r="J20" s="254"/>
      <c r="K20" s="254"/>
      <c r="L20" s="254"/>
      <c r="M20" s="254"/>
      <c r="N20" s="313"/>
      <c r="O20" s="313"/>
      <c r="P20" s="313"/>
      <c r="Q20" s="313"/>
      <c r="R20" s="34"/>
      <c r="S20" s="34"/>
      <c r="T20" s="36"/>
      <c r="U20" s="34"/>
      <c r="V20" s="37"/>
      <c r="W20" s="37"/>
      <c r="X20" s="37"/>
      <c r="Y20" s="37"/>
      <c r="Z20" s="37"/>
      <c r="AA20" s="37"/>
      <c r="AB20" s="37"/>
      <c r="AC20" s="37"/>
      <c r="AD20" s="37"/>
      <c r="AE20" s="37" t="s">
        <v>109</v>
      </c>
      <c r="AF20" s="37">
        <v>0</v>
      </c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</row>
    <row r="21" spans="1:60" ht="20" outlineLevel="1">
      <c r="A21" s="249">
        <v>6</v>
      </c>
      <c r="B21" s="250" t="s">
        <v>987</v>
      </c>
      <c r="C21" s="251" t="s">
        <v>988</v>
      </c>
      <c r="D21" s="313" t="s">
        <v>121</v>
      </c>
      <c r="E21" s="253">
        <v>3.5649999999999999</v>
      </c>
      <c r="F21" s="320">
        <f>H21+J21</f>
        <v>0</v>
      </c>
      <c r="G21" s="254">
        <f>ROUND(E21*F21,2)</f>
        <v>0</v>
      </c>
      <c r="H21" s="254"/>
      <c r="I21" s="254">
        <f>ROUND(E21*H21,2)</f>
        <v>0</v>
      </c>
      <c r="J21" s="254"/>
      <c r="K21" s="254">
        <f>ROUND(E21*J21,2)</f>
        <v>0</v>
      </c>
      <c r="L21" s="254">
        <v>15</v>
      </c>
      <c r="M21" s="254">
        <f>G21*(1+L21/100)</f>
        <v>0</v>
      </c>
      <c r="N21" s="313">
        <v>1.409E-2</v>
      </c>
      <c r="O21" s="313">
        <f>ROUND(E21*N21,5)</f>
        <v>5.0229999999999997E-2</v>
      </c>
      <c r="P21" s="313">
        <v>0</v>
      </c>
      <c r="Q21" s="313">
        <f>ROUND(E21*P21,5)</f>
        <v>0</v>
      </c>
      <c r="R21" s="34"/>
      <c r="S21" s="34"/>
      <c r="T21" s="36">
        <v>0.92700000000000005</v>
      </c>
      <c r="U21" s="34" t="e">
        <f>ROUND(#REF!*T21,2)</f>
        <v>#REF!</v>
      </c>
      <c r="V21" s="37"/>
      <c r="W21" s="37"/>
      <c r="X21" s="37"/>
      <c r="Y21" s="37"/>
      <c r="Z21" s="37"/>
      <c r="AA21" s="37"/>
      <c r="AB21" s="37"/>
      <c r="AC21" s="37"/>
      <c r="AD21" s="37"/>
      <c r="AE21" s="37" t="s">
        <v>102</v>
      </c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</row>
    <row r="22" spans="1:60" outlineLevel="1">
      <c r="A22" s="249"/>
      <c r="B22" s="250"/>
      <c r="C22" s="314" t="s">
        <v>989</v>
      </c>
      <c r="D22" s="315"/>
      <c r="E22" s="316">
        <v>3.5649999999999999</v>
      </c>
      <c r="F22" s="254"/>
      <c r="G22" s="254"/>
      <c r="H22" s="254"/>
      <c r="I22" s="254"/>
      <c r="J22" s="254"/>
      <c r="K22" s="254"/>
      <c r="L22" s="254"/>
      <c r="M22" s="254"/>
      <c r="N22" s="313"/>
      <c r="O22" s="313"/>
      <c r="P22" s="313"/>
      <c r="Q22" s="313"/>
      <c r="R22" s="34"/>
      <c r="S22" s="34"/>
      <c r="T22" s="36"/>
      <c r="U22" s="34"/>
      <c r="V22" s="37"/>
      <c r="W22" s="37"/>
      <c r="X22" s="37"/>
      <c r="Y22" s="37"/>
      <c r="Z22" s="37"/>
      <c r="AA22" s="37"/>
      <c r="AB22" s="37"/>
      <c r="AC22" s="37"/>
      <c r="AD22" s="37"/>
      <c r="AE22" s="37" t="s">
        <v>109</v>
      </c>
      <c r="AF22" s="37">
        <v>0</v>
      </c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</row>
    <row r="23" spans="1:60" ht="20" outlineLevel="1">
      <c r="A23" s="249">
        <v>7</v>
      </c>
      <c r="B23" s="250" t="s">
        <v>124</v>
      </c>
      <c r="C23" s="251" t="s">
        <v>128</v>
      </c>
      <c r="D23" s="313" t="s">
        <v>121</v>
      </c>
      <c r="E23" s="253">
        <v>1.635</v>
      </c>
      <c r="F23" s="320">
        <f>H23+J23</f>
        <v>0</v>
      </c>
      <c r="G23" s="254">
        <f>ROUND(E23*F23,2)</f>
        <v>0</v>
      </c>
      <c r="H23" s="254"/>
      <c r="I23" s="254">
        <f>ROUND(E23*H23,2)</f>
        <v>0</v>
      </c>
      <c r="J23" s="254"/>
      <c r="K23" s="254">
        <f>ROUND(E23*J23,2)</f>
        <v>0</v>
      </c>
      <c r="L23" s="254">
        <v>15</v>
      </c>
      <c r="M23" s="254">
        <f>G23*(1+L23/100)</f>
        <v>0</v>
      </c>
      <c r="N23" s="313">
        <v>1.2370000000000001E-2</v>
      </c>
      <c r="O23" s="313">
        <f>ROUND(E23*N23,5)</f>
        <v>2.0219999999999998E-2</v>
      </c>
      <c r="P23" s="313">
        <v>0</v>
      </c>
      <c r="Q23" s="313">
        <f>ROUND(E23*P23,5)</f>
        <v>0</v>
      </c>
      <c r="R23" s="34"/>
      <c r="S23" s="34"/>
      <c r="T23" s="36">
        <v>0.69</v>
      </c>
      <c r="U23" s="34" t="e">
        <f>ROUND(#REF!*T23,2)</f>
        <v>#REF!</v>
      </c>
      <c r="V23" s="37"/>
      <c r="W23" s="37"/>
      <c r="X23" s="37"/>
      <c r="Y23" s="37"/>
      <c r="Z23" s="37"/>
      <c r="AA23" s="37"/>
      <c r="AB23" s="37"/>
      <c r="AC23" s="37"/>
      <c r="AD23" s="37"/>
      <c r="AE23" s="37" t="s">
        <v>102</v>
      </c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</row>
    <row r="24" spans="1:60" outlineLevel="1">
      <c r="A24" s="249"/>
      <c r="B24" s="250"/>
      <c r="C24" s="536" t="s">
        <v>129</v>
      </c>
      <c r="D24" s="537"/>
      <c r="E24" s="538"/>
      <c r="F24" s="539"/>
      <c r="G24" s="540"/>
      <c r="H24" s="254"/>
      <c r="I24" s="254"/>
      <c r="J24" s="254"/>
      <c r="K24" s="254"/>
      <c r="L24" s="254"/>
      <c r="M24" s="254"/>
      <c r="N24" s="313"/>
      <c r="O24" s="313"/>
      <c r="P24" s="313"/>
      <c r="Q24" s="313"/>
      <c r="R24" s="34"/>
      <c r="S24" s="34"/>
      <c r="T24" s="36"/>
      <c r="U24" s="34"/>
      <c r="V24" s="37"/>
      <c r="W24" s="37"/>
      <c r="X24" s="37"/>
      <c r="Y24" s="37"/>
      <c r="Z24" s="37"/>
      <c r="AA24" s="37"/>
      <c r="AB24" s="37"/>
      <c r="AC24" s="37"/>
      <c r="AD24" s="37"/>
      <c r="AE24" s="37" t="s">
        <v>104</v>
      </c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8" t="e">
        <f>#REF!</f>
        <v>#REF!</v>
      </c>
      <c r="BB24" s="37"/>
      <c r="BC24" s="37"/>
      <c r="BD24" s="37"/>
      <c r="BE24" s="37"/>
      <c r="BF24" s="37"/>
      <c r="BG24" s="37"/>
      <c r="BH24" s="37"/>
    </row>
    <row r="25" spans="1:60" outlineLevel="1">
      <c r="A25" s="249"/>
      <c r="B25" s="250"/>
      <c r="C25" s="314" t="s">
        <v>990</v>
      </c>
      <c r="D25" s="315"/>
      <c r="E25" s="316">
        <v>1.635</v>
      </c>
      <c r="F25" s="254"/>
      <c r="G25" s="254"/>
      <c r="H25" s="254"/>
      <c r="I25" s="254"/>
      <c r="J25" s="254"/>
      <c r="K25" s="254"/>
      <c r="L25" s="254"/>
      <c r="M25" s="254"/>
      <c r="N25" s="313"/>
      <c r="O25" s="313"/>
      <c r="P25" s="313"/>
      <c r="Q25" s="313"/>
      <c r="R25" s="34"/>
      <c r="S25" s="34"/>
      <c r="T25" s="36"/>
      <c r="U25" s="34"/>
      <c r="V25" s="37"/>
      <c r="W25" s="37"/>
      <c r="X25" s="37"/>
      <c r="Y25" s="37"/>
      <c r="Z25" s="37"/>
      <c r="AA25" s="37"/>
      <c r="AB25" s="37"/>
      <c r="AC25" s="37"/>
      <c r="AD25" s="37"/>
      <c r="AE25" s="37" t="s">
        <v>109</v>
      </c>
      <c r="AF25" s="37">
        <v>0</v>
      </c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</row>
    <row r="26" spans="1:60" ht="20" outlineLevel="1">
      <c r="A26" s="249">
        <v>8</v>
      </c>
      <c r="B26" s="250" t="s">
        <v>137</v>
      </c>
      <c r="C26" s="251" t="s">
        <v>138</v>
      </c>
      <c r="D26" s="313" t="s">
        <v>121</v>
      </c>
      <c r="E26" s="253">
        <v>11.54</v>
      </c>
      <c r="F26" s="320">
        <f>H26+J26</f>
        <v>0</v>
      </c>
      <c r="G26" s="254">
        <f>ROUND(E26*F26,2)</f>
        <v>0</v>
      </c>
      <c r="H26" s="254"/>
      <c r="I26" s="254">
        <f>ROUND(E26*H26,2)</f>
        <v>0</v>
      </c>
      <c r="J26" s="254"/>
      <c r="K26" s="254">
        <f>ROUND(E26*J26,2)</f>
        <v>0</v>
      </c>
      <c r="L26" s="254">
        <v>15</v>
      </c>
      <c r="M26" s="254">
        <f>G26*(1+L26/100)</f>
        <v>0</v>
      </c>
      <c r="N26" s="313">
        <v>1.2149999999999999E-2</v>
      </c>
      <c r="O26" s="313">
        <f>ROUND(E26*N26,5)</f>
        <v>0.14021</v>
      </c>
      <c r="P26" s="313">
        <v>0</v>
      </c>
      <c r="Q26" s="313">
        <f>ROUND(E26*P26,5)</f>
        <v>0</v>
      </c>
      <c r="R26" s="34"/>
      <c r="S26" s="34"/>
      <c r="T26" s="36">
        <v>1.0109999999999999</v>
      </c>
      <c r="U26" s="34" t="e">
        <f>ROUND(#REF!*T26,2)</f>
        <v>#REF!</v>
      </c>
      <c r="V26" s="37"/>
      <c r="W26" s="37"/>
      <c r="X26" s="37"/>
      <c r="Y26" s="37"/>
      <c r="Z26" s="37"/>
      <c r="AA26" s="37"/>
      <c r="AB26" s="37"/>
      <c r="AC26" s="37"/>
      <c r="AD26" s="37"/>
      <c r="AE26" s="37" t="s">
        <v>102</v>
      </c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</row>
    <row r="27" spans="1:60" outlineLevel="1">
      <c r="A27" s="249"/>
      <c r="B27" s="250"/>
      <c r="C27" s="314" t="s">
        <v>991</v>
      </c>
      <c r="D27" s="315"/>
      <c r="E27" s="316">
        <v>9.4499999999999993</v>
      </c>
      <c r="F27" s="254"/>
      <c r="G27" s="254"/>
      <c r="H27" s="254"/>
      <c r="I27" s="254"/>
      <c r="J27" s="254"/>
      <c r="K27" s="254"/>
      <c r="L27" s="254"/>
      <c r="M27" s="254"/>
      <c r="N27" s="313"/>
      <c r="O27" s="313"/>
      <c r="P27" s="313"/>
      <c r="Q27" s="313"/>
      <c r="R27" s="34"/>
      <c r="S27" s="34"/>
      <c r="T27" s="36"/>
      <c r="U27" s="34"/>
      <c r="V27" s="37"/>
      <c r="W27" s="37"/>
      <c r="X27" s="37"/>
      <c r="Y27" s="37"/>
      <c r="Z27" s="37"/>
      <c r="AA27" s="37"/>
      <c r="AB27" s="37"/>
      <c r="AC27" s="37"/>
      <c r="AD27" s="37"/>
      <c r="AE27" s="37" t="s">
        <v>109</v>
      </c>
      <c r="AF27" s="37">
        <v>0</v>
      </c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</row>
    <row r="28" spans="1:60" outlineLevel="1">
      <c r="A28" s="249"/>
      <c r="B28" s="250"/>
      <c r="C28" s="314" t="s">
        <v>992</v>
      </c>
      <c r="D28" s="315"/>
      <c r="E28" s="316">
        <v>2.09</v>
      </c>
      <c r="F28" s="254"/>
      <c r="G28" s="254"/>
      <c r="H28" s="254"/>
      <c r="I28" s="254"/>
      <c r="J28" s="254"/>
      <c r="K28" s="254"/>
      <c r="L28" s="254"/>
      <c r="M28" s="254"/>
      <c r="N28" s="313"/>
      <c r="O28" s="313"/>
      <c r="P28" s="313"/>
      <c r="Q28" s="313"/>
      <c r="R28" s="34"/>
      <c r="S28" s="34"/>
      <c r="T28" s="36"/>
      <c r="U28" s="34"/>
      <c r="V28" s="37"/>
      <c r="W28" s="37"/>
      <c r="X28" s="37"/>
      <c r="Y28" s="37"/>
      <c r="Z28" s="37"/>
      <c r="AA28" s="37"/>
      <c r="AB28" s="37"/>
      <c r="AC28" s="37"/>
      <c r="AD28" s="37"/>
      <c r="AE28" s="37" t="s">
        <v>109</v>
      </c>
      <c r="AF28" s="37">
        <v>0</v>
      </c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</row>
    <row r="29" spans="1:60" ht="20" outlineLevel="1">
      <c r="A29" s="249">
        <v>9</v>
      </c>
      <c r="B29" s="250" t="s">
        <v>141</v>
      </c>
      <c r="C29" s="251" t="s">
        <v>142</v>
      </c>
      <c r="D29" s="313" t="s">
        <v>121</v>
      </c>
      <c r="E29" s="253">
        <v>37.975000000000001</v>
      </c>
      <c r="F29" s="320">
        <f>H29+J29</f>
        <v>0</v>
      </c>
      <c r="G29" s="254">
        <f>ROUND(E29*F29,2)</f>
        <v>0</v>
      </c>
      <c r="H29" s="254"/>
      <c r="I29" s="254">
        <f>ROUND(E29*H29,2)</f>
        <v>0</v>
      </c>
      <c r="J29" s="254"/>
      <c r="K29" s="254">
        <f>ROUND(E29*J29,2)</f>
        <v>0</v>
      </c>
      <c r="L29" s="254">
        <v>15</v>
      </c>
      <c r="M29" s="254">
        <f>G29*(1+L29/100)</f>
        <v>0</v>
      </c>
      <c r="N29" s="313">
        <v>1.2149999999999999E-2</v>
      </c>
      <c r="O29" s="313">
        <f>ROUND(E29*N29,5)</f>
        <v>0.46139999999999998</v>
      </c>
      <c r="P29" s="313">
        <v>0</v>
      </c>
      <c r="Q29" s="313">
        <f>ROUND(E29*P29,5)</f>
        <v>0</v>
      </c>
      <c r="R29" s="34"/>
      <c r="S29" s="34"/>
      <c r="T29" s="36">
        <v>1.0109999999999999</v>
      </c>
      <c r="U29" s="34" t="e">
        <f>ROUND(#REF!*T29,2)</f>
        <v>#REF!</v>
      </c>
      <c r="V29" s="37"/>
      <c r="W29" s="37"/>
      <c r="X29" s="37"/>
      <c r="Y29" s="37"/>
      <c r="Z29" s="37"/>
      <c r="AA29" s="37"/>
      <c r="AB29" s="37"/>
      <c r="AC29" s="37"/>
      <c r="AD29" s="37"/>
      <c r="AE29" s="37" t="s">
        <v>102</v>
      </c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</row>
    <row r="30" spans="1:60" outlineLevel="1">
      <c r="A30" s="249"/>
      <c r="B30" s="250"/>
      <c r="C30" s="314" t="s">
        <v>993</v>
      </c>
      <c r="D30" s="315"/>
      <c r="E30" s="316">
        <v>36.799999999999997</v>
      </c>
      <c r="F30" s="254"/>
      <c r="G30" s="254"/>
      <c r="H30" s="254"/>
      <c r="I30" s="254"/>
      <c r="J30" s="254"/>
      <c r="K30" s="254"/>
      <c r="L30" s="254"/>
      <c r="M30" s="254"/>
      <c r="N30" s="313"/>
      <c r="O30" s="313"/>
      <c r="P30" s="313"/>
      <c r="Q30" s="313"/>
      <c r="R30" s="34"/>
      <c r="S30" s="34"/>
      <c r="T30" s="36"/>
      <c r="U30" s="34"/>
      <c r="V30" s="37"/>
      <c r="W30" s="37"/>
      <c r="X30" s="37"/>
      <c r="Y30" s="37"/>
      <c r="Z30" s="37"/>
      <c r="AA30" s="37"/>
      <c r="AB30" s="37"/>
      <c r="AC30" s="37"/>
      <c r="AD30" s="37"/>
      <c r="AE30" s="37" t="s">
        <v>109</v>
      </c>
      <c r="AF30" s="37">
        <v>0</v>
      </c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</row>
    <row r="31" spans="1:60" ht="20" outlineLevel="1">
      <c r="A31" s="249"/>
      <c r="B31" s="250"/>
      <c r="C31" s="314" t="s">
        <v>994</v>
      </c>
      <c r="D31" s="315"/>
      <c r="E31" s="316">
        <v>1.175</v>
      </c>
      <c r="F31" s="254"/>
      <c r="G31" s="254"/>
      <c r="H31" s="254"/>
      <c r="I31" s="254"/>
      <c r="J31" s="254"/>
      <c r="K31" s="254"/>
      <c r="L31" s="254"/>
      <c r="M31" s="254"/>
      <c r="N31" s="313"/>
      <c r="O31" s="313"/>
      <c r="P31" s="313"/>
      <c r="Q31" s="313"/>
      <c r="R31" s="34"/>
      <c r="S31" s="34"/>
      <c r="T31" s="36"/>
      <c r="U31" s="34"/>
      <c r="V31" s="37"/>
      <c r="W31" s="37"/>
      <c r="X31" s="37"/>
      <c r="Y31" s="37"/>
      <c r="Z31" s="37"/>
      <c r="AA31" s="37"/>
      <c r="AB31" s="37"/>
      <c r="AC31" s="37"/>
      <c r="AD31" s="37"/>
      <c r="AE31" s="37" t="s">
        <v>109</v>
      </c>
      <c r="AF31" s="37">
        <v>0</v>
      </c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</row>
    <row r="32" spans="1:60" outlineLevel="1">
      <c r="A32" s="249">
        <v>10</v>
      </c>
      <c r="B32" s="250" t="s">
        <v>144</v>
      </c>
      <c r="C32" s="251" t="s">
        <v>145</v>
      </c>
      <c r="D32" s="313" t="s">
        <v>101</v>
      </c>
      <c r="E32" s="253">
        <v>1</v>
      </c>
      <c r="F32" s="320">
        <f>H32+J32</f>
        <v>0</v>
      </c>
      <c r="G32" s="254">
        <f>ROUND(E32*F32,2)</f>
        <v>0</v>
      </c>
      <c r="H32" s="254"/>
      <c r="I32" s="254">
        <f>ROUND(E32*H32,2)</f>
        <v>0</v>
      </c>
      <c r="J32" s="254"/>
      <c r="K32" s="254">
        <f>ROUND(E32*J32,2)</f>
        <v>0</v>
      </c>
      <c r="L32" s="254">
        <v>15</v>
      </c>
      <c r="M32" s="254">
        <f>G32*(1+L32/100)</f>
        <v>0</v>
      </c>
      <c r="N32" s="313">
        <v>1.6000000000000001E-4</v>
      </c>
      <c r="O32" s="313">
        <f>ROUND(E32*N32,5)</f>
        <v>1.6000000000000001E-4</v>
      </c>
      <c r="P32" s="313">
        <v>0</v>
      </c>
      <c r="Q32" s="313">
        <f>ROUND(E32*P32,5)</f>
        <v>0</v>
      </c>
      <c r="R32" s="34"/>
      <c r="S32" s="34"/>
      <c r="T32" s="36">
        <v>1.24</v>
      </c>
      <c r="U32" s="34" t="e">
        <f>ROUND(#REF!*T32,2)</f>
        <v>#REF!</v>
      </c>
      <c r="V32" s="37"/>
      <c r="W32" s="37"/>
      <c r="X32" s="37"/>
      <c r="Y32" s="37"/>
      <c r="Z32" s="37"/>
      <c r="AA32" s="37"/>
      <c r="AB32" s="37"/>
      <c r="AC32" s="37"/>
      <c r="AD32" s="37"/>
      <c r="AE32" s="37" t="s">
        <v>102</v>
      </c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</row>
    <row r="33" spans="1:60" outlineLevel="1">
      <c r="A33" s="249">
        <v>11</v>
      </c>
      <c r="B33" s="250" t="s">
        <v>144</v>
      </c>
      <c r="C33" s="251" t="s">
        <v>777</v>
      </c>
      <c r="D33" s="313" t="s">
        <v>101</v>
      </c>
      <c r="E33" s="253">
        <v>1</v>
      </c>
      <c r="F33" s="320">
        <f>H33+J33</f>
        <v>0</v>
      </c>
      <c r="G33" s="254">
        <f>ROUND(E33*F33,2)</f>
        <v>0</v>
      </c>
      <c r="H33" s="254"/>
      <c r="I33" s="254">
        <f>ROUND(E33*H33,2)</f>
        <v>0</v>
      </c>
      <c r="J33" s="254"/>
      <c r="K33" s="254">
        <f>ROUND(E33*J33,2)</f>
        <v>0</v>
      </c>
      <c r="L33" s="254">
        <v>15</v>
      </c>
      <c r="M33" s="254">
        <f>G33*(1+L33/100)</f>
        <v>0</v>
      </c>
      <c r="N33" s="313">
        <v>1.6000000000000001E-4</v>
      </c>
      <c r="O33" s="313">
        <f>ROUND(E33*N33,5)</f>
        <v>1.6000000000000001E-4</v>
      </c>
      <c r="P33" s="313">
        <v>0</v>
      </c>
      <c r="Q33" s="313">
        <f>ROUND(E33*P33,5)</f>
        <v>0</v>
      </c>
      <c r="R33" s="34"/>
      <c r="S33" s="34"/>
      <c r="T33" s="36">
        <v>1.24</v>
      </c>
      <c r="U33" s="34" t="e">
        <f>ROUND(#REF!*T33,2)</f>
        <v>#REF!</v>
      </c>
      <c r="V33" s="37"/>
      <c r="W33" s="37"/>
      <c r="X33" s="37"/>
      <c r="Y33" s="37"/>
      <c r="Z33" s="37"/>
      <c r="AA33" s="37"/>
      <c r="AB33" s="37"/>
      <c r="AC33" s="37"/>
      <c r="AD33" s="37"/>
      <c r="AE33" s="37" t="s">
        <v>102</v>
      </c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</row>
    <row r="34" spans="1:60" ht="20" outlineLevel="1">
      <c r="A34" s="249">
        <v>12</v>
      </c>
      <c r="B34" s="250" t="s">
        <v>864</v>
      </c>
      <c r="C34" s="251" t="s">
        <v>995</v>
      </c>
      <c r="D34" s="313" t="s">
        <v>121</v>
      </c>
      <c r="E34" s="253">
        <v>2.625</v>
      </c>
      <c r="F34" s="320">
        <f>H34+J34</f>
        <v>0</v>
      </c>
      <c r="G34" s="254">
        <f>ROUND(E34*F34,2)</f>
        <v>0</v>
      </c>
      <c r="H34" s="254"/>
      <c r="I34" s="254">
        <f>ROUND(E34*H34,2)</f>
        <v>0</v>
      </c>
      <c r="J34" s="254"/>
      <c r="K34" s="254">
        <f>ROUND(E34*J34,2)</f>
        <v>0</v>
      </c>
      <c r="L34" s="254">
        <v>15</v>
      </c>
      <c r="M34" s="254">
        <f>G34*(1+L34/100)</f>
        <v>0</v>
      </c>
      <c r="N34" s="313">
        <v>3.32E-3</v>
      </c>
      <c r="O34" s="313">
        <f>ROUND(E34*N34,5)</f>
        <v>8.7200000000000003E-3</v>
      </c>
      <c r="P34" s="313">
        <v>0</v>
      </c>
      <c r="Q34" s="313">
        <f>ROUND(E34*P34,5)</f>
        <v>0</v>
      </c>
      <c r="R34" s="34"/>
      <c r="S34" s="34"/>
      <c r="T34" s="36">
        <v>0.36</v>
      </c>
      <c r="U34" s="34" t="e">
        <f>ROUND(#REF!*T34,2)</f>
        <v>#REF!</v>
      </c>
      <c r="V34" s="37"/>
      <c r="W34" s="37"/>
      <c r="X34" s="37"/>
      <c r="Y34" s="37"/>
      <c r="Z34" s="37"/>
      <c r="AA34" s="37"/>
      <c r="AB34" s="37"/>
      <c r="AC34" s="37"/>
      <c r="AD34" s="37"/>
      <c r="AE34" s="37" t="s">
        <v>102</v>
      </c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</row>
    <row r="35" spans="1:60" outlineLevel="1">
      <c r="A35" s="249"/>
      <c r="B35" s="250"/>
      <c r="C35" s="314" t="s">
        <v>996</v>
      </c>
      <c r="D35" s="315"/>
      <c r="E35" s="316">
        <v>2.625</v>
      </c>
      <c r="F35" s="254"/>
      <c r="G35" s="254"/>
      <c r="H35" s="254"/>
      <c r="I35" s="254"/>
      <c r="J35" s="254"/>
      <c r="K35" s="254"/>
      <c r="L35" s="254"/>
      <c r="M35" s="254"/>
      <c r="N35" s="313"/>
      <c r="O35" s="313"/>
      <c r="P35" s="313"/>
      <c r="Q35" s="313"/>
      <c r="R35" s="34"/>
      <c r="S35" s="34"/>
      <c r="T35" s="36"/>
      <c r="U35" s="34"/>
      <c r="V35" s="37"/>
      <c r="W35" s="37"/>
      <c r="X35" s="37"/>
      <c r="Y35" s="37"/>
      <c r="Z35" s="37"/>
      <c r="AA35" s="37"/>
      <c r="AB35" s="37"/>
      <c r="AC35" s="37"/>
      <c r="AD35" s="37"/>
      <c r="AE35" s="37" t="s">
        <v>109</v>
      </c>
      <c r="AF35" s="37">
        <v>0</v>
      </c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</row>
    <row r="36" spans="1:60" outlineLevel="1">
      <c r="A36" s="249">
        <v>13</v>
      </c>
      <c r="B36" s="250" t="s">
        <v>864</v>
      </c>
      <c r="C36" s="251" t="s">
        <v>865</v>
      </c>
      <c r="D36" s="313" t="s">
        <v>101</v>
      </c>
      <c r="E36" s="253">
        <v>1</v>
      </c>
      <c r="F36" s="320">
        <f>H36+J36</f>
        <v>0</v>
      </c>
      <c r="G36" s="254">
        <f>ROUND(E36*F36,2)</f>
        <v>0</v>
      </c>
      <c r="H36" s="254"/>
      <c r="I36" s="254">
        <f>ROUND(E36*H36,2)</f>
        <v>0</v>
      </c>
      <c r="J36" s="254"/>
      <c r="K36" s="254">
        <f>ROUND(E36*J36,2)</f>
        <v>0</v>
      </c>
      <c r="L36" s="254">
        <v>15</v>
      </c>
      <c r="M36" s="254">
        <f>G36*(1+L36/100)</f>
        <v>0</v>
      </c>
      <c r="N36" s="313">
        <v>3.32E-3</v>
      </c>
      <c r="O36" s="313">
        <f>ROUND(E36*N36,5)</f>
        <v>3.32E-3</v>
      </c>
      <c r="P36" s="313">
        <v>0</v>
      </c>
      <c r="Q36" s="313">
        <f>ROUND(E36*P36,5)</f>
        <v>0</v>
      </c>
      <c r="R36" s="34"/>
      <c r="S36" s="34"/>
      <c r="T36" s="36">
        <v>0.36</v>
      </c>
      <c r="U36" s="34" t="e">
        <f>ROUND(#REF!*T36,2)</f>
        <v>#REF!</v>
      </c>
      <c r="V36" s="37"/>
      <c r="W36" s="37"/>
      <c r="X36" s="37"/>
      <c r="Y36" s="37"/>
      <c r="Z36" s="37"/>
      <c r="AA36" s="37"/>
      <c r="AB36" s="37"/>
      <c r="AC36" s="37"/>
      <c r="AD36" s="37"/>
      <c r="AE36" s="37" t="s">
        <v>102</v>
      </c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</row>
    <row r="37" spans="1:60" ht="14.5">
      <c r="A37" s="255" t="s">
        <v>97</v>
      </c>
      <c r="B37" s="256" t="s">
        <v>60</v>
      </c>
      <c r="C37" s="257" t="s">
        <v>59</v>
      </c>
      <c r="D37" s="317"/>
      <c r="E37" s="259"/>
      <c r="F37" s="260"/>
      <c r="G37" s="260">
        <f>SUMIF(AE38:AE64,"&lt;&gt;NOR",G38:G64)</f>
        <v>0</v>
      </c>
      <c r="H37" s="260"/>
      <c r="I37" s="260">
        <f>SUM(I38:I64)</f>
        <v>0</v>
      </c>
      <c r="J37" s="260"/>
      <c r="K37" s="260">
        <f>SUM(K38:K64)</f>
        <v>0</v>
      </c>
      <c r="L37" s="260"/>
      <c r="M37" s="260">
        <f>SUM(M38:M64)</f>
        <v>0</v>
      </c>
      <c r="N37" s="317"/>
      <c r="O37" s="317">
        <f>SUM(O38:O64)</f>
        <v>4.1822800000000004</v>
      </c>
      <c r="P37" s="317"/>
      <c r="Q37" s="317">
        <f>SUM(Q38:Q64)</f>
        <v>0</v>
      </c>
      <c r="R37" s="39"/>
      <c r="S37" s="39"/>
      <c r="T37" s="41"/>
      <c r="U37" s="39" t="e">
        <f>SUM(U38:U64)</f>
        <v>#REF!</v>
      </c>
      <c r="AE37" s="29" t="s">
        <v>98</v>
      </c>
    </row>
    <row r="38" spans="1:60" outlineLevel="1">
      <c r="A38" s="249">
        <v>14</v>
      </c>
      <c r="B38" s="250" t="s">
        <v>147</v>
      </c>
      <c r="C38" s="251" t="s">
        <v>148</v>
      </c>
      <c r="D38" s="313" t="s">
        <v>121</v>
      </c>
      <c r="E38" s="253">
        <v>157.01900000000001</v>
      </c>
      <c r="F38" s="320">
        <f>H38+J38</f>
        <v>0</v>
      </c>
      <c r="G38" s="254">
        <f>ROUND(E38*F38,2)</f>
        <v>0</v>
      </c>
      <c r="H38" s="254"/>
      <c r="I38" s="254">
        <f>ROUND(E38*H38,2)</f>
        <v>0</v>
      </c>
      <c r="J38" s="254"/>
      <c r="K38" s="254">
        <f>ROUND(E38*J38,2)</f>
        <v>0</v>
      </c>
      <c r="L38" s="254">
        <v>15</v>
      </c>
      <c r="M38" s="254">
        <f>G38*(1+L38/100)</f>
        <v>0</v>
      </c>
      <c r="N38" s="313">
        <v>3.2000000000000003E-4</v>
      </c>
      <c r="O38" s="313">
        <f>ROUND(E38*N38,5)</f>
        <v>5.0250000000000003E-2</v>
      </c>
      <c r="P38" s="313">
        <v>0</v>
      </c>
      <c r="Q38" s="313">
        <f>ROUND(E38*P38,5)</f>
        <v>0</v>
      </c>
      <c r="R38" s="34"/>
      <c r="S38" s="34"/>
      <c r="T38" s="36">
        <v>7.0000000000000007E-2</v>
      </c>
      <c r="U38" s="34" t="e">
        <f>ROUND(#REF!*T38,2)</f>
        <v>#REF!</v>
      </c>
      <c r="V38" s="37"/>
      <c r="W38" s="37"/>
      <c r="X38" s="37"/>
      <c r="Y38" s="37"/>
      <c r="Z38" s="37"/>
      <c r="AA38" s="37"/>
      <c r="AB38" s="37"/>
      <c r="AC38" s="37"/>
      <c r="AD38" s="37"/>
      <c r="AE38" s="37" t="s">
        <v>102</v>
      </c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</row>
    <row r="39" spans="1:60" outlineLevel="1">
      <c r="A39" s="249"/>
      <c r="B39" s="250"/>
      <c r="C39" s="314" t="s">
        <v>997</v>
      </c>
      <c r="D39" s="315"/>
      <c r="E39" s="316">
        <v>15.53</v>
      </c>
      <c r="F39" s="254"/>
      <c r="G39" s="254"/>
      <c r="H39" s="254"/>
      <c r="I39" s="254"/>
      <c r="J39" s="254"/>
      <c r="K39" s="254"/>
      <c r="L39" s="254"/>
      <c r="M39" s="254"/>
      <c r="N39" s="313"/>
      <c r="O39" s="313"/>
      <c r="P39" s="313"/>
      <c r="Q39" s="313"/>
      <c r="R39" s="34"/>
      <c r="S39" s="34"/>
      <c r="T39" s="36"/>
      <c r="U39" s="34"/>
      <c r="V39" s="37"/>
      <c r="W39" s="37"/>
      <c r="X39" s="37"/>
      <c r="Y39" s="37"/>
      <c r="Z39" s="37"/>
      <c r="AA39" s="37"/>
      <c r="AB39" s="37"/>
      <c r="AC39" s="37"/>
      <c r="AD39" s="37"/>
      <c r="AE39" s="37" t="s">
        <v>109</v>
      </c>
      <c r="AF39" s="37">
        <v>0</v>
      </c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</row>
    <row r="40" spans="1:60" outlineLevel="1">
      <c r="A40" s="249"/>
      <c r="B40" s="250"/>
      <c r="C40" s="314" t="s">
        <v>998</v>
      </c>
      <c r="D40" s="315"/>
      <c r="E40" s="316">
        <v>13.406000000000001</v>
      </c>
      <c r="F40" s="254"/>
      <c r="G40" s="254"/>
      <c r="H40" s="254"/>
      <c r="I40" s="254"/>
      <c r="J40" s="254"/>
      <c r="K40" s="254"/>
      <c r="L40" s="254"/>
      <c r="M40" s="254"/>
      <c r="N40" s="313"/>
      <c r="O40" s="313"/>
      <c r="P40" s="313"/>
      <c r="Q40" s="313"/>
      <c r="R40" s="34"/>
      <c r="S40" s="34"/>
      <c r="T40" s="36"/>
      <c r="U40" s="34"/>
      <c r="V40" s="37"/>
      <c r="W40" s="37"/>
      <c r="X40" s="37"/>
      <c r="Y40" s="37"/>
      <c r="Z40" s="37"/>
      <c r="AA40" s="37"/>
      <c r="AB40" s="37"/>
      <c r="AC40" s="37"/>
      <c r="AD40" s="37"/>
      <c r="AE40" s="37" t="s">
        <v>109</v>
      </c>
      <c r="AF40" s="37">
        <v>0</v>
      </c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</row>
    <row r="41" spans="1:60" outlineLevel="1">
      <c r="A41" s="249"/>
      <c r="B41" s="250"/>
      <c r="C41" s="314" t="s">
        <v>999</v>
      </c>
      <c r="D41" s="315"/>
      <c r="E41" s="316">
        <v>40.892800000000001</v>
      </c>
      <c r="F41" s="254"/>
      <c r="G41" s="254"/>
      <c r="H41" s="254"/>
      <c r="I41" s="254"/>
      <c r="J41" s="254"/>
      <c r="K41" s="254"/>
      <c r="L41" s="254"/>
      <c r="M41" s="254"/>
      <c r="N41" s="313"/>
      <c r="O41" s="313"/>
      <c r="P41" s="313"/>
      <c r="Q41" s="313"/>
      <c r="R41" s="34"/>
      <c r="S41" s="34"/>
      <c r="T41" s="36"/>
      <c r="U41" s="34"/>
      <c r="V41" s="37"/>
      <c r="W41" s="37"/>
      <c r="X41" s="37"/>
      <c r="Y41" s="37"/>
      <c r="Z41" s="37"/>
      <c r="AA41" s="37"/>
      <c r="AB41" s="37"/>
      <c r="AC41" s="37"/>
      <c r="AD41" s="37"/>
      <c r="AE41" s="37" t="s">
        <v>109</v>
      </c>
      <c r="AF41" s="37">
        <v>0</v>
      </c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</row>
    <row r="42" spans="1:60" outlineLevel="1">
      <c r="A42" s="249"/>
      <c r="B42" s="250"/>
      <c r="C42" s="314" t="s">
        <v>1000</v>
      </c>
      <c r="D42" s="315"/>
      <c r="E42" s="316">
        <v>45.120800000000003</v>
      </c>
      <c r="F42" s="254"/>
      <c r="G42" s="254"/>
      <c r="H42" s="254"/>
      <c r="I42" s="254"/>
      <c r="J42" s="254"/>
      <c r="K42" s="254"/>
      <c r="L42" s="254"/>
      <c r="M42" s="254"/>
      <c r="N42" s="313"/>
      <c r="O42" s="313"/>
      <c r="P42" s="313"/>
      <c r="Q42" s="313"/>
      <c r="R42" s="34"/>
      <c r="S42" s="34"/>
      <c r="T42" s="36"/>
      <c r="U42" s="34"/>
      <c r="V42" s="37"/>
      <c r="W42" s="37"/>
      <c r="X42" s="37"/>
      <c r="Y42" s="37"/>
      <c r="Z42" s="37"/>
      <c r="AA42" s="37"/>
      <c r="AB42" s="37"/>
      <c r="AC42" s="37"/>
      <c r="AD42" s="37"/>
      <c r="AE42" s="37" t="s">
        <v>109</v>
      </c>
      <c r="AF42" s="37">
        <v>0</v>
      </c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</row>
    <row r="43" spans="1:60" outlineLevel="1">
      <c r="A43" s="249"/>
      <c r="B43" s="250"/>
      <c r="C43" s="314" t="s">
        <v>1001</v>
      </c>
      <c r="D43" s="315"/>
      <c r="E43" s="316">
        <v>23.565999999999999</v>
      </c>
      <c r="F43" s="254"/>
      <c r="G43" s="254"/>
      <c r="H43" s="254"/>
      <c r="I43" s="254"/>
      <c r="J43" s="254"/>
      <c r="K43" s="254"/>
      <c r="L43" s="254"/>
      <c r="M43" s="254"/>
      <c r="N43" s="313"/>
      <c r="O43" s="313"/>
      <c r="P43" s="313"/>
      <c r="Q43" s="313"/>
      <c r="R43" s="34"/>
      <c r="S43" s="34"/>
      <c r="T43" s="36"/>
      <c r="U43" s="34"/>
      <c r="V43" s="37"/>
      <c r="W43" s="37"/>
      <c r="X43" s="37"/>
      <c r="Y43" s="37"/>
      <c r="Z43" s="37"/>
      <c r="AA43" s="37"/>
      <c r="AB43" s="37"/>
      <c r="AC43" s="37"/>
      <c r="AD43" s="37"/>
      <c r="AE43" s="37" t="s">
        <v>109</v>
      </c>
      <c r="AF43" s="37">
        <v>0</v>
      </c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</row>
    <row r="44" spans="1:60" outlineLevel="1">
      <c r="A44" s="249"/>
      <c r="B44" s="250"/>
      <c r="C44" s="314" t="s">
        <v>1002</v>
      </c>
      <c r="D44" s="315"/>
      <c r="E44" s="316">
        <v>17.869399999999999</v>
      </c>
      <c r="F44" s="254"/>
      <c r="G44" s="254"/>
      <c r="H44" s="254"/>
      <c r="I44" s="254"/>
      <c r="J44" s="254"/>
      <c r="K44" s="254"/>
      <c r="L44" s="254"/>
      <c r="M44" s="254"/>
      <c r="N44" s="313"/>
      <c r="O44" s="313"/>
      <c r="P44" s="313"/>
      <c r="Q44" s="313"/>
      <c r="R44" s="34"/>
      <c r="S44" s="34"/>
      <c r="T44" s="36"/>
      <c r="U44" s="34"/>
      <c r="V44" s="37"/>
      <c r="W44" s="37"/>
      <c r="X44" s="37"/>
      <c r="Y44" s="37"/>
      <c r="Z44" s="37"/>
      <c r="AA44" s="37"/>
      <c r="AB44" s="37"/>
      <c r="AC44" s="37"/>
      <c r="AD44" s="37"/>
      <c r="AE44" s="37" t="s">
        <v>109</v>
      </c>
      <c r="AF44" s="37">
        <v>0</v>
      </c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</row>
    <row r="45" spans="1:60" outlineLevel="1">
      <c r="A45" s="249"/>
      <c r="B45" s="250"/>
      <c r="C45" s="314" t="s">
        <v>1003</v>
      </c>
      <c r="D45" s="315"/>
      <c r="E45" s="316">
        <v>0.63400000000000001</v>
      </c>
      <c r="F45" s="254"/>
      <c r="G45" s="254"/>
      <c r="H45" s="254"/>
      <c r="I45" s="254"/>
      <c r="J45" s="254"/>
      <c r="K45" s="254"/>
      <c r="L45" s="254"/>
      <c r="M45" s="254"/>
      <c r="N45" s="313"/>
      <c r="O45" s="313"/>
      <c r="P45" s="313"/>
      <c r="Q45" s="313"/>
      <c r="R45" s="34"/>
      <c r="S45" s="34"/>
      <c r="T45" s="36"/>
      <c r="U45" s="34"/>
      <c r="V45" s="37"/>
      <c r="W45" s="37"/>
      <c r="X45" s="37"/>
      <c r="Y45" s="37"/>
      <c r="Z45" s="37"/>
      <c r="AA45" s="37"/>
      <c r="AB45" s="37"/>
      <c r="AC45" s="37"/>
      <c r="AD45" s="37"/>
      <c r="AE45" s="37" t="s">
        <v>109</v>
      </c>
      <c r="AF45" s="37">
        <v>0</v>
      </c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</row>
    <row r="46" spans="1:60" outlineLevel="1">
      <c r="A46" s="249">
        <v>15</v>
      </c>
      <c r="B46" s="250" t="s">
        <v>870</v>
      </c>
      <c r="C46" s="251" t="s">
        <v>871</v>
      </c>
      <c r="D46" s="313" t="s">
        <v>121</v>
      </c>
      <c r="E46" s="253">
        <v>108.43559999999999</v>
      </c>
      <c r="F46" s="320">
        <f>H46+J46</f>
        <v>0</v>
      </c>
      <c r="G46" s="254">
        <f>ROUND(E46*F46,2)</f>
        <v>0</v>
      </c>
      <c r="H46" s="254"/>
      <c r="I46" s="254">
        <f>ROUND(E46*H46,2)</f>
        <v>0</v>
      </c>
      <c r="J46" s="254"/>
      <c r="K46" s="254">
        <f>ROUND(E46*J46,2)</f>
        <v>0</v>
      </c>
      <c r="L46" s="254">
        <v>15</v>
      </c>
      <c r="M46" s="254">
        <f>G46*(1+L46/100)</f>
        <v>0</v>
      </c>
      <c r="N46" s="313">
        <v>2.1919999999999999E-2</v>
      </c>
      <c r="O46" s="313">
        <f>ROUND(E46*N46,5)</f>
        <v>2.3769100000000001</v>
      </c>
      <c r="P46" s="313">
        <v>0</v>
      </c>
      <c r="Q46" s="313">
        <f>ROUND(E46*P46,5)</f>
        <v>0</v>
      </c>
      <c r="R46" s="34"/>
      <c r="S46" s="34"/>
      <c r="T46" s="36">
        <v>0.377</v>
      </c>
      <c r="U46" s="34" t="e">
        <f>ROUND(#REF!*T46,2)</f>
        <v>#REF!</v>
      </c>
      <c r="V46" s="37"/>
      <c r="W46" s="37"/>
      <c r="X46" s="37"/>
      <c r="Y46" s="37"/>
      <c r="Z46" s="37"/>
      <c r="AA46" s="37"/>
      <c r="AB46" s="37"/>
      <c r="AC46" s="37"/>
      <c r="AD46" s="37"/>
      <c r="AE46" s="37" t="s">
        <v>102</v>
      </c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</row>
    <row r="47" spans="1:60" outlineLevel="1">
      <c r="A47" s="249"/>
      <c r="B47" s="250"/>
      <c r="C47" s="314" t="s">
        <v>1004</v>
      </c>
      <c r="D47" s="315"/>
      <c r="E47" s="316">
        <v>7.9939999999999998</v>
      </c>
      <c r="F47" s="254"/>
      <c r="G47" s="254"/>
      <c r="H47" s="254"/>
      <c r="I47" s="254"/>
      <c r="J47" s="254"/>
      <c r="K47" s="254"/>
      <c r="L47" s="254"/>
      <c r="M47" s="254"/>
      <c r="N47" s="313"/>
      <c r="O47" s="313"/>
      <c r="P47" s="313"/>
      <c r="Q47" s="313"/>
      <c r="R47" s="34"/>
      <c r="S47" s="34"/>
      <c r="T47" s="36"/>
      <c r="U47" s="34"/>
      <c r="V47" s="37"/>
      <c r="W47" s="37"/>
      <c r="X47" s="37"/>
      <c r="Y47" s="37"/>
      <c r="Z47" s="37"/>
      <c r="AA47" s="37"/>
      <c r="AB47" s="37"/>
      <c r="AC47" s="37"/>
      <c r="AD47" s="37"/>
      <c r="AE47" s="37" t="s">
        <v>109</v>
      </c>
      <c r="AF47" s="37">
        <v>0</v>
      </c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</row>
    <row r="48" spans="1:60" outlineLevel="1">
      <c r="A48" s="249"/>
      <c r="B48" s="250"/>
      <c r="C48" s="314" t="s">
        <v>1005</v>
      </c>
      <c r="D48" s="315"/>
      <c r="E48" s="316">
        <v>9.75</v>
      </c>
      <c r="F48" s="254"/>
      <c r="G48" s="254"/>
      <c r="H48" s="254"/>
      <c r="I48" s="254"/>
      <c r="J48" s="254"/>
      <c r="K48" s="254"/>
      <c r="L48" s="254"/>
      <c r="M48" s="254"/>
      <c r="N48" s="313"/>
      <c r="O48" s="313"/>
      <c r="P48" s="313"/>
      <c r="Q48" s="313"/>
      <c r="R48" s="34"/>
      <c r="S48" s="34"/>
      <c r="T48" s="36"/>
      <c r="U48" s="34"/>
      <c r="V48" s="37"/>
      <c r="W48" s="37"/>
      <c r="X48" s="37"/>
      <c r="Y48" s="37"/>
      <c r="Z48" s="37"/>
      <c r="AA48" s="37"/>
      <c r="AB48" s="37"/>
      <c r="AC48" s="37"/>
      <c r="AD48" s="37"/>
      <c r="AE48" s="37" t="s">
        <v>109</v>
      </c>
      <c r="AF48" s="37">
        <v>0</v>
      </c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</row>
    <row r="49" spans="1:60" outlineLevel="1">
      <c r="A49" s="249"/>
      <c r="B49" s="250"/>
      <c r="C49" s="314" t="s">
        <v>1006</v>
      </c>
      <c r="D49" s="315"/>
      <c r="E49" s="316">
        <v>34.388800000000003</v>
      </c>
      <c r="F49" s="254"/>
      <c r="G49" s="254"/>
      <c r="H49" s="254"/>
      <c r="I49" s="254"/>
      <c r="J49" s="254"/>
      <c r="K49" s="254"/>
      <c r="L49" s="254"/>
      <c r="M49" s="254"/>
      <c r="N49" s="313"/>
      <c r="O49" s="313"/>
      <c r="P49" s="313"/>
      <c r="Q49" s="313"/>
      <c r="R49" s="34"/>
      <c r="S49" s="34"/>
      <c r="T49" s="36"/>
      <c r="U49" s="34"/>
      <c r="V49" s="37"/>
      <c r="W49" s="37"/>
      <c r="X49" s="37"/>
      <c r="Y49" s="37"/>
      <c r="Z49" s="37"/>
      <c r="AA49" s="37"/>
      <c r="AB49" s="37"/>
      <c r="AC49" s="37"/>
      <c r="AD49" s="37"/>
      <c r="AE49" s="37" t="s">
        <v>109</v>
      </c>
      <c r="AF49" s="37">
        <v>0</v>
      </c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</row>
    <row r="50" spans="1:60" outlineLevel="1">
      <c r="A50" s="249"/>
      <c r="B50" s="250"/>
      <c r="C50" s="314" t="s">
        <v>1000</v>
      </c>
      <c r="D50" s="315"/>
      <c r="E50" s="316">
        <v>45.120800000000003</v>
      </c>
      <c r="F50" s="254"/>
      <c r="G50" s="254"/>
      <c r="H50" s="254"/>
      <c r="I50" s="254"/>
      <c r="J50" s="254"/>
      <c r="K50" s="254"/>
      <c r="L50" s="254"/>
      <c r="M50" s="254"/>
      <c r="N50" s="313"/>
      <c r="O50" s="313"/>
      <c r="P50" s="313"/>
      <c r="Q50" s="313"/>
      <c r="R50" s="34"/>
      <c r="S50" s="34"/>
      <c r="T50" s="36"/>
      <c r="U50" s="34"/>
      <c r="V50" s="37"/>
      <c r="W50" s="37"/>
      <c r="X50" s="37"/>
      <c r="Y50" s="37"/>
      <c r="Z50" s="37"/>
      <c r="AA50" s="37"/>
      <c r="AB50" s="37"/>
      <c r="AC50" s="37"/>
      <c r="AD50" s="37"/>
      <c r="AE50" s="37" t="s">
        <v>109</v>
      </c>
      <c r="AF50" s="37">
        <v>0</v>
      </c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</row>
    <row r="51" spans="1:60" outlineLevel="1">
      <c r="A51" s="249"/>
      <c r="B51" s="250"/>
      <c r="C51" s="314" t="s">
        <v>1007</v>
      </c>
      <c r="D51" s="315"/>
      <c r="E51" s="316">
        <v>11.182</v>
      </c>
      <c r="F51" s="254"/>
      <c r="G51" s="254"/>
      <c r="H51" s="254"/>
      <c r="I51" s="254"/>
      <c r="J51" s="254"/>
      <c r="K51" s="254"/>
      <c r="L51" s="254"/>
      <c r="M51" s="254"/>
      <c r="N51" s="313"/>
      <c r="O51" s="313"/>
      <c r="P51" s="313"/>
      <c r="Q51" s="313"/>
      <c r="R51" s="34"/>
      <c r="S51" s="34"/>
      <c r="T51" s="36"/>
      <c r="U51" s="34"/>
      <c r="V51" s="37"/>
      <c r="W51" s="37"/>
      <c r="X51" s="37"/>
      <c r="Y51" s="37"/>
      <c r="Z51" s="37"/>
      <c r="AA51" s="37"/>
      <c r="AB51" s="37"/>
      <c r="AC51" s="37"/>
      <c r="AD51" s="37"/>
      <c r="AE51" s="37" t="s">
        <v>109</v>
      </c>
      <c r="AF51" s="37">
        <v>0</v>
      </c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</row>
    <row r="52" spans="1:60" outlineLevel="1">
      <c r="A52" s="249">
        <v>16</v>
      </c>
      <c r="B52" s="250" t="s">
        <v>166</v>
      </c>
      <c r="C52" s="251" t="s">
        <v>167</v>
      </c>
      <c r="D52" s="313" t="s">
        <v>121</v>
      </c>
      <c r="E52" s="253">
        <v>21.946000000000002</v>
      </c>
      <c r="F52" s="320">
        <f>H52+J52</f>
        <v>0</v>
      </c>
      <c r="G52" s="254">
        <f>ROUND(E52*F52,2)</f>
        <v>0</v>
      </c>
      <c r="H52" s="254"/>
      <c r="I52" s="254">
        <f>ROUND(E52*H52,2)</f>
        <v>0</v>
      </c>
      <c r="J52" s="254"/>
      <c r="K52" s="254">
        <f>ROUND(E52*J52,2)</f>
        <v>0</v>
      </c>
      <c r="L52" s="254">
        <v>15</v>
      </c>
      <c r="M52" s="254">
        <f>G52*(1+L52/100)</f>
        <v>0</v>
      </c>
      <c r="N52" s="313">
        <v>3.9210000000000002E-2</v>
      </c>
      <c r="O52" s="313">
        <f>ROUND(E52*N52,5)</f>
        <v>0.86050000000000004</v>
      </c>
      <c r="P52" s="313">
        <v>0</v>
      </c>
      <c r="Q52" s="313">
        <f>ROUND(E52*P52,5)</f>
        <v>0</v>
      </c>
      <c r="R52" s="34"/>
      <c r="S52" s="34"/>
      <c r="T52" s="36">
        <v>0.39600000000000002</v>
      </c>
      <c r="U52" s="34" t="e">
        <f>ROUND(#REF!*T52,2)</f>
        <v>#REF!</v>
      </c>
      <c r="V52" s="37"/>
      <c r="W52" s="37"/>
      <c r="X52" s="37"/>
      <c r="Y52" s="37"/>
      <c r="Z52" s="37"/>
      <c r="AA52" s="37"/>
      <c r="AB52" s="37"/>
      <c r="AC52" s="37"/>
      <c r="AD52" s="37"/>
      <c r="AE52" s="37" t="s">
        <v>102</v>
      </c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</row>
    <row r="53" spans="1:60" outlineLevel="1">
      <c r="A53" s="249"/>
      <c r="B53" s="250"/>
      <c r="C53" s="536" t="s">
        <v>1008</v>
      </c>
      <c r="D53" s="537"/>
      <c r="E53" s="538"/>
      <c r="F53" s="539"/>
      <c r="G53" s="540"/>
      <c r="H53" s="254"/>
      <c r="I53" s="254"/>
      <c r="J53" s="254"/>
      <c r="K53" s="254"/>
      <c r="L53" s="254"/>
      <c r="M53" s="254"/>
      <c r="N53" s="313"/>
      <c r="O53" s="313"/>
      <c r="P53" s="313"/>
      <c r="Q53" s="313"/>
      <c r="R53" s="34"/>
      <c r="S53" s="34"/>
      <c r="T53" s="36"/>
      <c r="U53" s="34"/>
      <c r="V53" s="37"/>
      <c r="W53" s="37"/>
      <c r="X53" s="37"/>
      <c r="Y53" s="37"/>
      <c r="Z53" s="37"/>
      <c r="AA53" s="37"/>
      <c r="AB53" s="37"/>
      <c r="AC53" s="37"/>
      <c r="AD53" s="37"/>
      <c r="AE53" s="37" t="s">
        <v>104</v>
      </c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8" t="e">
        <f>#REF!</f>
        <v>#REF!</v>
      </c>
      <c r="BB53" s="37"/>
      <c r="BC53" s="37"/>
      <c r="BD53" s="37"/>
      <c r="BE53" s="37"/>
      <c r="BF53" s="37"/>
      <c r="BG53" s="37"/>
      <c r="BH53" s="37"/>
    </row>
    <row r="54" spans="1:60" outlineLevel="1">
      <c r="A54" s="249"/>
      <c r="B54" s="250"/>
      <c r="C54" s="314" t="s">
        <v>1002</v>
      </c>
      <c r="D54" s="315"/>
      <c r="E54" s="316">
        <v>17.869399999999999</v>
      </c>
      <c r="F54" s="254"/>
      <c r="G54" s="254"/>
      <c r="H54" s="254"/>
      <c r="I54" s="254"/>
      <c r="J54" s="254"/>
      <c r="K54" s="254"/>
      <c r="L54" s="254"/>
      <c r="M54" s="254"/>
      <c r="N54" s="313"/>
      <c r="O54" s="313"/>
      <c r="P54" s="313"/>
      <c r="Q54" s="313"/>
      <c r="R54" s="34"/>
      <c r="S54" s="34"/>
      <c r="T54" s="36"/>
      <c r="U54" s="34"/>
      <c r="V54" s="37"/>
      <c r="W54" s="37"/>
      <c r="X54" s="37"/>
      <c r="Y54" s="37"/>
      <c r="Z54" s="37"/>
      <c r="AA54" s="37"/>
      <c r="AB54" s="37"/>
      <c r="AC54" s="37"/>
      <c r="AD54" s="37"/>
      <c r="AE54" s="37" t="s">
        <v>109</v>
      </c>
      <c r="AF54" s="37">
        <v>0</v>
      </c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</row>
    <row r="55" spans="1:60" outlineLevel="1">
      <c r="A55" s="249"/>
      <c r="B55" s="250"/>
      <c r="C55" s="314" t="s">
        <v>1009</v>
      </c>
      <c r="D55" s="315"/>
      <c r="E55" s="316">
        <v>4.0766</v>
      </c>
      <c r="F55" s="254"/>
      <c r="G55" s="254"/>
      <c r="H55" s="254"/>
      <c r="I55" s="254"/>
      <c r="J55" s="254"/>
      <c r="K55" s="254"/>
      <c r="L55" s="254"/>
      <c r="M55" s="254"/>
      <c r="N55" s="313"/>
      <c r="O55" s="313"/>
      <c r="P55" s="313"/>
      <c r="Q55" s="313"/>
      <c r="R55" s="34"/>
      <c r="S55" s="34"/>
      <c r="T55" s="36"/>
      <c r="U55" s="34"/>
      <c r="V55" s="37"/>
      <c r="W55" s="37"/>
      <c r="X55" s="37"/>
      <c r="Y55" s="37"/>
      <c r="Z55" s="37"/>
      <c r="AA55" s="37"/>
      <c r="AB55" s="37"/>
      <c r="AC55" s="37"/>
      <c r="AD55" s="37"/>
      <c r="AE55" s="37" t="s">
        <v>109</v>
      </c>
      <c r="AF55" s="37">
        <v>0</v>
      </c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</row>
    <row r="56" spans="1:60" outlineLevel="1">
      <c r="A56" s="249">
        <v>17</v>
      </c>
      <c r="B56" s="250" t="s">
        <v>170</v>
      </c>
      <c r="C56" s="251" t="s">
        <v>171</v>
      </c>
      <c r="D56" s="313" t="s">
        <v>121</v>
      </c>
      <c r="E56" s="253">
        <v>105.09</v>
      </c>
      <c r="F56" s="320">
        <f>H56+J56</f>
        <v>0</v>
      </c>
      <c r="G56" s="254">
        <f>ROUND(E56*F56,2)</f>
        <v>0</v>
      </c>
      <c r="H56" s="254"/>
      <c r="I56" s="254">
        <f>ROUND(E56*H56,2)</f>
        <v>0</v>
      </c>
      <c r="J56" s="254"/>
      <c r="K56" s="254">
        <f>ROUND(E56*J56,2)</f>
        <v>0</v>
      </c>
      <c r="L56" s="254">
        <v>15</v>
      </c>
      <c r="M56" s="254">
        <f>G56*(1+L56/100)</f>
        <v>0</v>
      </c>
      <c r="N56" s="313">
        <v>8.5100000000000002E-3</v>
      </c>
      <c r="O56" s="313">
        <f>ROUND(E56*N56,5)</f>
        <v>0.89432</v>
      </c>
      <c r="P56" s="313">
        <v>0</v>
      </c>
      <c r="Q56" s="313">
        <f>ROUND(E56*P56,5)</f>
        <v>0</v>
      </c>
      <c r="R56" s="34"/>
      <c r="S56" s="34"/>
      <c r="T56" s="36">
        <v>0.32500000000000001</v>
      </c>
      <c r="U56" s="34" t="e">
        <f>ROUND(#REF!*T56,2)</f>
        <v>#REF!</v>
      </c>
      <c r="V56" s="37"/>
      <c r="W56" s="37"/>
      <c r="X56" s="37"/>
      <c r="Y56" s="37"/>
      <c r="Z56" s="37"/>
      <c r="AA56" s="37"/>
      <c r="AB56" s="37"/>
      <c r="AC56" s="37"/>
      <c r="AD56" s="37"/>
      <c r="AE56" s="37" t="s">
        <v>102</v>
      </c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</row>
    <row r="57" spans="1:60" outlineLevel="1">
      <c r="A57" s="249"/>
      <c r="B57" s="250"/>
      <c r="C57" s="314" t="s">
        <v>1010</v>
      </c>
      <c r="D57" s="315"/>
      <c r="E57" s="316">
        <v>9.8119999999999994</v>
      </c>
      <c r="F57" s="254"/>
      <c r="G57" s="254"/>
      <c r="H57" s="254"/>
      <c r="I57" s="254"/>
      <c r="J57" s="254"/>
      <c r="K57" s="254"/>
      <c r="L57" s="254"/>
      <c r="M57" s="254"/>
      <c r="N57" s="313"/>
      <c r="O57" s="313"/>
      <c r="P57" s="313"/>
      <c r="Q57" s="313"/>
      <c r="R57" s="34"/>
      <c r="S57" s="34"/>
      <c r="T57" s="36"/>
      <c r="U57" s="34"/>
      <c r="V57" s="37"/>
      <c r="W57" s="37"/>
      <c r="X57" s="37"/>
      <c r="Y57" s="37"/>
      <c r="Z57" s="37"/>
      <c r="AA57" s="37"/>
      <c r="AB57" s="37"/>
      <c r="AC57" s="37"/>
      <c r="AD57" s="37"/>
      <c r="AE57" s="37" t="s">
        <v>109</v>
      </c>
      <c r="AF57" s="37">
        <v>0</v>
      </c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</row>
    <row r="58" spans="1:60" outlineLevel="1">
      <c r="A58" s="249"/>
      <c r="B58" s="250"/>
      <c r="C58" s="314" t="s">
        <v>1011</v>
      </c>
      <c r="D58" s="315"/>
      <c r="E58" s="316">
        <v>1.8</v>
      </c>
      <c r="F58" s="254"/>
      <c r="G58" s="254"/>
      <c r="H58" s="254"/>
      <c r="I58" s="254"/>
      <c r="J58" s="254"/>
      <c r="K58" s="254"/>
      <c r="L58" s="254"/>
      <c r="M58" s="254"/>
      <c r="N58" s="313"/>
      <c r="O58" s="313"/>
      <c r="P58" s="313"/>
      <c r="Q58" s="313"/>
      <c r="R58" s="34"/>
      <c r="S58" s="34"/>
      <c r="T58" s="36"/>
      <c r="U58" s="34"/>
      <c r="V58" s="37"/>
      <c r="W58" s="37"/>
      <c r="X58" s="37"/>
      <c r="Y58" s="37"/>
      <c r="Z58" s="37"/>
      <c r="AA58" s="37"/>
      <c r="AB58" s="37"/>
      <c r="AC58" s="37"/>
      <c r="AD58" s="37"/>
      <c r="AE58" s="37" t="s">
        <v>109</v>
      </c>
      <c r="AF58" s="37">
        <v>0</v>
      </c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</row>
    <row r="59" spans="1:60" outlineLevel="1">
      <c r="A59" s="249"/>
      <c r="B59" s="250"/>
      <c r="C59" s="314" t="s">
        <v>1006</v>
      </c>
      <c r="D59" s="315"/>
      <c r="E59" s="316">
        <v>34.388800000000003</v>
      </c>
      <c r="F59" s="254"/>
      <c r="G59" s="254"/>
      <c r="H59" s="254"/>
      <c r="I59" s="254"/>
      <c r="J59" s="254"/>
      <c r="K59" s="254"/>
      <c r="L59" s="254"/>
      <c r="M59" s="254"/>
      <c r="N59" s="313"/>
      <c r="O59" s="313"/>
      <c r="P59" s="313"/>
      <c r="Q59" s="313"/>
      <c r="R59" s="34"/>
      <c r="S59" s="34"/>
      <c r="T59" s="36"/>
      <c r="U59" s="34"/>
      <c r="V59" s="37"/>
      <c r="W59" s="37"/>
      <c r="X59" s="37"/>
      <c r="Y59" s="37"/>
      <c r="Z59" s="37"/>
      <c r="AA59" s="37"/>
      <c r="AB59" s="37"/>
      <c r="AC59" s="37"/>
      <c r="AD59" s="37"/>
      <c r="AE59" s="37" t="s">
        <v>109</v>
      </c>
      <c r="AF59" s="37">
        <v>0</v>
      </c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</row>
    <row r="60" spans="1:60" outlineLevel="1">
      <c r="A60" s="249"/>
      <c r="B60" s="250"/>
      <c r="C60" s="314" t="s">
        <v>1000</v>
      </c>
      <c r="D60" s="315"/>
      <c r="E60" s="316">
        <v>45.120800000000003</v>
      </c>
      <c r="F60" s="254"/>
      <c r="G60" s="254"/>
      <c r="H60" s="254"/>
      <c r="I60" s="254"/>
      <c r="J60" s="254"/>
      <c r="K60" s="254"/>
      <c r="L60" s="254"/>
      <c r="M60" s="254"/>
      <c r="N60" s="313"/>
      <c r="O60" s="313"/>
      <c r="P60" s="313"/>
      <c r="Q60" s="313"/>
      <c r="R60" s="34"/>
      <c r="S60" s="34"/>
      <c r="T60" s="36"/>
      <c r="U60" s="34"/>
      <c r="V60" s="37"/>
      <c r="W60" s="37"/>
      <c r="X60" s="37"/>
      <c r="Y60" s="37"/>
      <c r="Z60" s="37"/>
      <c r="AA60" s="37"/>
      <c r="AB60" s="37"/>
      <c r="AC60" s="37"/>
      <c r="AD60" s="37"/>
      <c r="AE60" s="37" t="s">
        <v>109</v>
      </c>
      <c r="AF60" s="37">
        <v>0</v>
      </c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</row>
    <row r="61" spans="1:60" outlineLevel="1">
      <c r="A61" s="249"/>
      <c r="B61" s="250"/>
      <c r="C61" s="314" t="s">
        <v>1012</v>
      </c>
      <c r="D61" s="315"/>
      <c r="E61" s="316">
        <v>10.222</v>
      </c>
      <c r="F61" s="254"/>
      <c r="G61" s="254"/>
      <c r="H61" s="254"/>
      <c r="I61" s="254"/>
      <c r="J61" s="254"/>
      <c r="K61" s="254"/>
      <c r="L61" s="254"/>
      <c r="M61" s="254"/>
      <c r="N61" s="313"/>
      <c r="O61" s="313"/>
      <c r="P61" s="313"/>
      <c r="Q61" s="313"/>
      <c r="R61" s="34"/>
      <c r="S61" s="34"/>
      <c r="T61" s="36"/>
      <c r="U61" s="34"/>
      <c r="V61" s="37"/>
      <c r="W61" s="37"/>
      <c r="X61" s="37"/>
      <c r="Y61" s="37"/>
      <c r="Z61" s="37"/>
      <c r="AA61" s="37"/>
      <c r="AB61" s="37"/>
      <c r="AC61" s="37"/>
      <c r="AD61" s="37"/>
      <c r="AE61" s="37" t="s">
        <v>109</v>
      </c>
      <c r="AF61" s="37">
        <v>0</v>
      </c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</row>
    <row r="62" spans="1:60" outlineLevel="1">
      <c r="A62" s="249"/>
      <c r="B62" s="250"/>
      <c r="C62" s="314" t="s">
        <v>1013</v>
      </c>
      <c r="D62" s="315"/>
      <c r="E62" s="316">
        <v>3.7464</v>
      </c>
      <c r="F62" s="254"/>
      <c r="G62" s="254"/>
      <c r="H62" s="254"/>
      <c r="I62" s="254"/>
      <c r="J62" s="254"/>
      <c r="K62" s="254"/>
      <c r="L62" s="254"/>
      <c r="M62" s="254"/>
      <c r="N62" s="313"/>
      <c r="O62" s="313"/>
      <c r="P62" s="313"/>
      <c r="Q62" s="313"/>
      <c r="R62" s="34"/>
      <c r="S62" s="34"/>
      <c r="T62" s="36"/>
      <c r="U62" s="34"/>
      <c r="V62" s="37"/>
      <c r="W62" s="37"/>
      <c r="X62" s="37"/>
      <c r="Y62" s="37"/>
      <c r="Z62" s="37"/>
      <c r="AA62" s="37"/>
      <c r="AB62" s="37"/>
      <c r="AC62" s="37"/>
      <c r="AD62" s="37"/>
      <c r="AE62" s="37" t="s">
        <v>109</v>
      </c>
      <c r="AF62" s="37">
        <v>0</v>
      </c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</row>
    <row r="63" spans="1:60" outlineLevel="1">
      <c r="A63" s="249">
        <v>18</v>
      </c>
      <c r="B63" s="250" t="s">
        <v>175</v>
      </c>
      <c r="C63" s="251" t="s">
        <v>176</v>
      </c>
      <c r="D63" s="313" t="s">
        <v>121</v>
      </c>
      <c r="E63" s="253">
        <v>7.5819999999999999</v>
      </c>
      <c r="F63" s="320">
        <f>H63+J63</f>
        <v>0</v>
      </c>
      <c r="G63" s="254">
        <f>ROUND(E63*F63,2)</f>
        <v>0</v>
      </c>
      <c r="H63" s="254"/>
      <c r="I63" s="254">
        <f>ROUND(E63*H63,2)</f>
        <v>0</v>
      </c>
      <c r="J63" s="254"/>
      <c r="K63" s="254">
        <f>ROUND(E63*J63,2)</f>
        <v>0</v>
      </c>
      <c r="L63" s="254">
        <v>15</v>
      </c>
      <c r="M63" s="254">
        <f>G63*(1+L63/100)</f>
        <v>0</v>
      </c>
      <c r="N63" s="313">
        <v>4.0000000000000003E-5</v>
      </c>
      <c r="O63" s="313">
        <f>ROUND(E63*N63,5)</f>
        <v>2.9999999999999997E-4</v>
      </c>
      <c r="P63" s="313">
        <v>0</v>
      </c>
      <c r="Q63" s="313">
        <f>ROUND(E63*P63,5)</f>
        <v>0</v>
      </c>
      <c r="R63" s="34"/>
      <c r="S63" s="34"/>
      <c r="T63" s="36">
        <v>7.8E-2</v>
      </c>
      <c r="U63" s="34" t="e">
        <f>ROUND(#REF!*T63,2)</f>
        <v>#REF!</v>
      </c>
      <c r="V63" s="37"/>
      <c r="W63" s="37"/>
      <c r="X63" s="37"/>
      <c r="Y63" s="37"/>
      <c r="Z63" s="37"/>
      <c r="AA63" s="37"/>
      <c r="AB63" s="37"/>
      <c r="AC63" s="37"/>
      <c r="AD63" s="37"/>
      <c r="AE63" s="37" t="s">
        <v>102</v>
      </c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</row>
    <row r="64" spans="1:60" outlineLevel="1">
      <c r="A64" s="249"/>
      <c r="B64" s="250"/>
      <c r="C64" s="314" t="s">
        <v>1014</v>
      </c>
      <c r="D64" s="315"/>
      <c r="E64" s="316">
        <v>7.5819999999999999</v>
      </c>
      <c r="F64" s="254"/>
      <c r="G64" s="254"/>
      <c r="H64" s="254"/>
      <c r="I64" s="254"/>
      <c r="J64" s="254"/>
      <c r="K64" s="254"/>
      <c r="L64" s="254"/>
      <c r="M64" s="254"/>
      <c r="N64" s="313"/>
      <c r="O64" s="313"/>
      <c r="P64" s="313"/>
      <c r="Q64" s="313"/>
      <c r="R64" s="34"/>
      <c r="S64" s="34"/>
      <c r="T64" s="36"/>
      <c r="U64" s="34"/>
      <c r="V64" s="37"/>
      <c r="W64" s="37"/>
      <c r="X64" s="37"/>
      <c r="Y64" s="37"/>
      <c r="Z64" s="37"/>
      <c r="AA64" s="37"/>
      <c r="AB64" s="37"/>
      <c r="AC64" s="37"/>
      <c r="AD64" s="37"/>
      <c r="AE64" s="37" t="s">
        <v>109</v>
      </c>
      <c r="AF64" s="37">
        <v>0</v>
      </c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</row>
    <row r="65" spans="1:60" ht="14.5">
      <c r="A65" s="255" t="s">
        <v>97</v>
      </c>
      <c r="B65" s="256" t="s">
        <v>58</v>
      </c>
      <c r="C65" s="257" t="s">
        <v>57</v>
      </c>
      <c r="D65" s="317"/>
      <c r="E65" s="259"/>
      <c r="F65" s="260"/>
      <c r="G65" s="260">
        <f>SUMIF(AE66:AE79,"&lt;&gt;NOR",G66:G79)</f>
        <v>0</v>
      </c>
      <c r="H65" s="260"/>
      <c r="I65" s="260">
        <f>SUM(I66:I79)</f>
        <v>0</v>
      </c>
      <c r="J65" s="260"/>
      <c r="K65" s="260">
        <f>SUM(K66:K79)</f>
        <v>0</v>
      </c>
      <c r="L65" s="260"/>
      <c r="M65" s="260">
        <f>SUM(M66:M79)</f>
        <v>0</v>
      </c>
      <c r="N65" s="317"/>
      <c r="O65" s="317">
        <f>SUM(O66:O79)</f>
        <v>3.1281599999999998</v>
      </c>
      <c r="P65" s="317"/>
      <c r="Q65" s="317">
        <f>SUM(Q66:Q79)</f>
        <v>0</v>
      </c>
      <c r="R65" s="39"/>
      <c r="S65" s="39"/>
      <c r="T65" s="41"/>
      <c r="U65" s="39" t="e">
        <f>SUM(U66:U79)</f>
        <v>#REF!</v>
      </c>
      <c r="AE65" s="29" t="s">
        <v>98</v>
      </c>
    </row>
    <row r="66" spans="1:60" outlineLevel="1">
      <c r="A66" s="249">
        <v>19</v>
      </c>
      <c r="B66" s="250" t="s">
        <v>178</v>
      </c>
      <c r="C66" s="251" t="s">
        <v>1015</v>
      </c>
      <c r="D66" s="313" t="s">
        <v>121</v>
      </c>
      <c r="E66" s="253">
        <v>6.8</v>
      </c>
      <c r="F66" s="320">
        <f>H66+J66</f>
        <v>0</v>
      </c>
      <c r="G66" s="254">
        <f>ROUND(E66*F66,2)</f>
        <v>0</v>
      </c>
      <c r="H66" s="254"/>
      <c r="I66" s="254">
        <f>ROUND(E66*H66,2)</f>
        <v>0</v>
      </c>
      <c r="J66" s="254"/>
      <c r="K66" s="254">
        <f>ROUND(E66*J66,2)</f>
        <v>0</v>
      </c>
      <c r="L66" s="254">
        <v>15</v>
      </c>
      <c r="M66" s="254">
        <f>G66*(1+L66/100)</f>
        <v>0</v>
      </c>
      <c r="N66" s="313">
        <v>2.5999999999999998E-4</v>
      </c>
      <c r="O66" s="313">
        <f>ROUND(E66*N66,5)</f>
        <v>1.7700000000000001E-3</v>
      </c>
      <c r="P66" s="313">
        <v>0</v>
      </c>
      <c r="Q66" s="313">
        <f>ROUND(E66*P66,5)</f>
        <v>0</v>
      </c>
      <c r="R66" s="34"/>
      <c r="S66" s="34"/>
      <c r="T66" s="36">
        <v>0.09</v>
      </c>
      <c r="U66" s="34" t="e">
        <f>ROUND(#REF!*T66,2)</f>
        <v>#REF!</v>
      </c>
      <c r="V66" s="37"/>
      <c r="W66" s="37"/>
      <c r="X66" s="37"/>
      <c r="Y66" s="37"/>
      <c r="Z66" s="37"/>
      <c r="AA66" s="37"/>
      <c r="AB66" s="37"/>
      <c r="AC66" s="37"/>
      <c r="AD66" s="37"/>
      <c r="AE66" s="37" t="s">
        <v>102</v>
      </c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</row>
    <row r="67" spans="1:60" outlineLevel="1">
      <c r="A67" s="249"/>
      <c r="B67" s="250"/>
      <c r="C67" s="314" t="s">
        <v>1016</v>
      </c>
      <c r="D67" s="315"/>
      <c r="E67" s="316">
        <v>6.8</v>
      </c>
      <c r="F67" s="254"/>
      <c r="G67" s="254"/>
      <c r="H67" s="254"/>
      <c r="I67" s="254"/>
      <c r="J67" s="254"/>
      <c r="K67" s="254"/>
      <c r="L67" s="254"/>
      <c r="M67" s="254"/>
      <c r="N67" s="313"/>
      <c r="O67" s="313"/>
      <c r="P67" s="313"/>
      <c r="Q67" s="313"/>
      <c r="R67" s="34"/>
      <c r="S67" s="34"/>
      <c r="T67" s="36"/>
      <c r="U67" s="34"/>
      <c r="V67" s="37"/>
      <c r="W67" s="37"/>
      <c r="X67" s="37"/>
      <c r="Y67" s="37"/>
      <c r="Z67" s="37"/>
      <c r="AA67" s="37"/>
      <c r="AB67" s="37"/>
      <c r="AC67" s="37"/>
      <c r="AD67" s="37"/>
      <c r="AE67" s="37" t="s">
        <v>109</v>
      </c>
      <c r="AF67" s="37">
        <v>0</v>
      </c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</row>
    <row r="68" spans="1:60" outlineLevel="1">
      <c r="A68" s="249">
        <v>20</v>
      </c>
      <c r="B68" s="250" t="s">
        <v>180</v>
      </c>
      <c r="C68" s="251" t="s">
        <v>181</v>
      </c>
      <c r="D68" s="313" t="s">
        <v>121</v>
      </c>
      <c r="E68" s="253">
        <v>43.8</v>
      </c>
      <c r="F68" s="320">
        <f>H68+J68</f>
        <v>0</v>
      </c>
      <c r="G68" s="254">
        <f>ROUND(E68*F68,2)</f>
        <v>0</v>
      </c>
      <c r="H68" s="254"/>
      <c r="I68" s="254">
        <f>ROUND(E68*H68,2)</f>
        <v>0</v>
      </c>
      <c r="J68" s="254"/>
      <c r="K68" s="254">
        <f>ROUND(E68*J68,2)</f>
        <v>0</v>
      </c>
      <c r="L68" s="254">
        <v>15</v>
      </c>
      <c r="M68" s="254">
        <f>G68*(1+L68/100)</f>
        <v>0</v>
      </c>
      <c r="N68" s="313">
        <v>2.7890000000000002E-2</v>
      </c>
      <c r="O68" s="313">
        <f>ROUND(E68*N68,5)</f>
        <v>1.2215800000000001</v>
      </c>
      <c r="P68" s="313">
        <v>0</v>
      </c>
      <c r="Q68" s="313">
        <f>ROUND(E68*P68,5)</f>
        <v>0</v>
      </c>
      <c r="R68" s="34"/>
      <c r="S68" s="34"/>
      <c r="T68" s="36">
        <v>0.3</v>
      </c>
      <c r="U68" s="34" t="e">
        <f>ROUND(#REF!*T68,2)</f>
        <v>#REF!</v>
      </c>
      <c r="V68" s="37"/>
      <c r="W68" s="37"/>
      <c r="X68" s="37"/>
      <c r="Y68" s="37"/>
      <c r="Z68" s="37"/>
      <c r="AA68" s="37"/>
      <c r="AB68" s="37"/>
      <c r="AC68" s="37"/>
      <c r="AD68" s="37"/>
      <c r="AE68" s="37" t="s">
        <v>102</v>
      </c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</row>
    <row r="69" spans="1:60" outlineLevel="1">
      <c r="A69" s="249"/>
      <c r="B69" s="250"/>
      <c r="C69" s="314" t="s">
        <v>1017</v>
      </c>
      <c r="D69" s="315"/>
      <c r="E69" s="316">
        <v>43.8</v>
      </c>
      <c r="F69" s="254"/>
      <c r="G69" s="254"/>
      <c r="H69" s="254"/>
      <c r="I69" s="254"/>
      <c r="J69" s="254"/>
      <c r="K69" s="254"/>
      <c r="L69" s="254"/>
      <c r="M69" s="254"/>
      <c r="N69" s="313"/>
      <c r="O69" s="313"/>
      <c r="P69" s="313"/>
      <c r="Q69" s="313"/>
      <c r="R69" s="34"/>
      <c r="S69" s="34"/>
      <c r="T69" s="36"/>
      <c r="U69" s="34"/>
      <c r="V69" s="37"/>
      <c r="W69" s="37"/>
      <c r="X69" s="37"/>
      <c r="Y69" s="37"/>
      <c r="Z69" s="37"/>
      <c r="AA69" s="37"/>
      <c r="AB69" s="37"/>
      <c r="AC69" s="37"/>
      <c r="AD69" s="37"/>
      <c r="AE69" s="37" t="s">
        <v>109</v>
      </c>
      <c r="AF69" s="37">
        <v>0</v>
      </c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</row>
    <row r="70" spans="1:60" ht="20" outlineLevel="1">
      <c r="A70" s="249">
        <v>21</v>
      </c>
      <c r="B70" s="250" t="s">
        <v>888</v>
      </c>
      <c r="C70" s="251" t="s">
        <v>1018</v>
      </c>
      <c r="D70" s="313" t="s">
        <v>121</v>
      </c>
      <c r="E70" s="253">
        <v>2.4500000000000002</v>
      </c>
      <c r="F70" s="320">
        <f>H70+J70</f>
        <v>0</v>
      </c>
      <c r="G70" s="254">
        <f>ROUND(E70*F70,2)</f>
        <v>0</v>
      </c>
      <c r="H70" s="254"/>
      <c r="I70" s="254">
        <f>ROUND(E70*H70,2)</f>
        <v>0</v>
      </c>
      <c r="J70" s="254"/>
      <c r="K70" s="254">
        <f>ROUND(E70*J70,2)</f>
        <v>0</v>
      </c>
      <c r="L70" s="254">
        <v>15</v>
      </c>
      <c r="M70" s="254">
        <f>G70*(1+L70/100)</f>
        <v>0</v>
      </c>
      <c r="N70" s="313">
        <v>9.1400000000000006E-3</v>
      </c>
      <c r="O70" s="313">
        <f>ROUND(E70*N70,5)</f>
        <v>2.239E-2</v>
      </c>
      <c r="P70" s="313">
        <v>0</v>
      </c>
      <c r="Q70" s="313">
        <f>ROUND(E70*P70,5)</f>
        <v>0</v>
      </c>
      <c r="R70" s="34"/>
      <c r="S70" s="34"/>
      <c r="T70" s="36">
        <v>0.34775</v>
      </c>
      <c r="U70" s="34" t="e">
        <f>ROUND(#REF!*T70,2)</f>
        <v>#REF!</v>
      </c>
      <c r="V70" s="37"/>
      <c r="W70" s="37"/>
      <c r="X70" s="37"/>
      <c r="Y70" s="37"/>
      <c r="Z70" s="37"/>
      <c r="AA70" s="37"/>
      <c r="AB70" s="37"/>
      <c r="AC70" s="37"/>
      <c r="AD70" s="37"/>
      <c r="AE70" s="37" t="s">
        <v>102</v>
      </c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</row>
    <row r="71" spans="1:60" outlineLevel="1">
      <c r="A71" s="249"/>
      <c r="B71" s="250"/>
      <c r="C71" s="314" t="s">
        <v>1019</v>
      </c>
      <c r="D71" s="315"/>
      <c r="E71" s="316">
        <v>2.4500000000000002</v>
      </c>
      <c r="F71" s="254"/>
      <c r="G71" s="254"/>
      <c r="H71" s="254"/>
      <c r="I71" s="254"/>
      <c r="J71" s="254"/>
      <c r="K71" s="254"/>
      <c r="L71" s="254"/>
      <c r="M71" s="254"/>
      <c r="N71" s="313"/>
      <c r="O71" s="313"/>
      <c r="P71" s="313"/>
      <c r="Q71" s="313"/>
      <c r="R71" s="34"/>
      <c r="S71" s="34"/>
      <c r="T71" s="36"/>
      <c r="U71" s="34"/>
      <c r="V71" s="37"/>
      <c r="W71" s="37"/>
      <c r="X71" s="37"/>
      <c r="Y71" s="37"/>
      <c r="Z71" s="37"/>
      <c r="AA71" s="37"/>
      <c r="AB71" s="37"/>
      <c r="AC71" s="37"/>
      <c r="AD71" s="37"/>
      <c r="AE71" s="37" t="s">
        <v>109</v>
      </c>
      <c r="AF71" s="37">
        <v>0</v>
      </c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</row>
    <row r="72" spans="1:60" outlineLevel="1">
      <c r="A72" s="249">
        <v>22</v>
      </c>
      <c r="B72" s="250" t="s">
        <v>183</v>
      </c>
      <c r="C72" s="251" t="s">
        <v>184</v>
      </c>
      <c r="D72" s="313" t="s">
        <v>121</v>
      </c>
      <c r="E72" s="253">
        <v>43.8</v>
      </c>
      <c r="F72" s="320">
        <f>H72+J72</f>
        <v>0</v>
      </c>
      <c r="G72" s="254">
        <f>ROUND(E72*F72,2)</f>
        <v>0</v>
      </c>
      <c r="H72" s="254"/>
      <c r="I72" s="254">
        <f>ROUND(E72*H72,2)</f>
        <v>0</v>
      </c>
      <c r="J72" s="254"/>
      <c r="K72" s="254">
        <f>ROUND(E72*J72,2)</f>
        <v>0</v>
      </c>
      <c r="L72" s="254">
        <v>15</v>
      </c>
      <c r="M72" s="254">
        <f>G72*(1+L72/100)</f>
        <v>0</v>
      </c>
      <c r="N72" s="313">
        <v>0</v>
      </c>
      <c r="O72" s="313">
        <f>ROUND(E72*N72,5)</f>
        <v>0</v>
      </c>
      <c r="P72" s="313">
        <v>0</v>
      </c>
      <c r="Q72" s="313">
        <f>ROUND(E72*P72,5)</f>
        <v>0</v>
      </c>
      <c r="R72" s="34"/>
      <c r="S72" s="34"/>
      <c r="T72" s="36">
        <v>0.08</v>
      </c>
      <c r="U72" s="34" t="e">
        <f>ROUND(#REF!*T72,2)</f>
        <v>#REF!</v>
      </c>
      <c r="V72" s="37"/>
      <c r="W72" s="37"/>
      <c r="X72" s="37"/>
      <c r="Y72" s="37"/>
      <c r="Z72" s="37"/>
      <c r="AA72" s="37"/>
      <c r="AB72" s="37"/>
      <c r="AC72" s="37"/>
      <c r="AD72" s="37"/>
      <c r="AE72" s="37" t="s">
        <v>102</v>
      </c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</row>
    <row r="73" spans="1:60" ht="20" outlineLevel="1">
      <c r="A73" s="249">
        <v>23</v>
      </c>
      <c r="B73" s="250" t="s">
        <v>185</v>
      </c>
      <c r="C73" s="251" t="s">
        <v>793</v>
      </c>
      <c r="D73" s="313" t="s">
        <v>121</v>
      </c>
      <c r="E73" s="253">
        <v>47.304000000000002</v>
      </c>
      <c r="F73" s="320">
        <f>H73+J73</f>
        <v>0</v>
      </c>
      <c r="G73" s="254">
        <f>ROUND(E73*F73,2)</f>
        <v>0</v>
      </c>
      <c r="H73" s="254"/>
      <c r="I73" s="254">
        <f>ROUND(E73*H73,2)</f>
        <v>0</v>
      </c>
      <c r="J73" s="254"/>
      <c r="K73" s="254">
        <f>ROUND(E73*J73,2)</f>
        <v>0</v>
      </c>
      <c r="L73" s="254">
        <v>15</v>
      </c>
      <c r="M73" s="254">
        <f>G73*(1+L73/100)</f>
        <v>0</v>
      </c>
      <c r="N73" s="313">
        <v>5.0000000000000001E-3</v>
      </c>
      <c r="O73" s="313">
        <f>ROUND(E73*N73,5)</f>
        <v>0.23652000000000001</v>
      </c>
      <c r="P73" s="313">
        <v>0</v>
      </c>
      <c r="Q73" s="313">
        <f>ROUND(E73*P73,5)</f>
        <v>0</v>
      </c>
      <c r="R73" s="34"/>
      <c r="S73" s="34"/>
      <c r="T73" s="36">
        <v>0</v>
      </c>
      <c r="U73" s="34" t="e">
        <f>ROUND(#REF!*T73,2)</f>
        <v>#REF!</v>
      </c>
      <c r="V73" s="37"/>
      <c r="W73" s="37"/>
      <c r="X73" s="37"/>
      <c r="Y73" s="37"/>
      <c r="Z73" s="37"/>
      <c r="AA73" s="37"/>
      <c r="AB73" s="37"/>
      <c r="AC73" s="37"/>
      <c r="AD73" s="37"/>
      <c r="AE73" s="37" t="s">
        <v>113</v>
      </c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</row>
    <row r="74" spans="1:60" outlineLevel="1">
      <c r="A74" s="249"/>
      <c r="B74" s="250"/>
      <c r="C74" s="314" t="s">
        <v>1020</v>
      </c>
      <c r="D74" s="315"/>
      <c r="E74" s="316">
        <v>47.304000000000002</v>
      </c>
      <c r="F74" s="254"/>
      <c r="G74" s="254"/>
      <c r="H74" s="254"/>
      <c r="I74" s="254"/>
      <c r="J74" s="254"/>
      <c r="K74" s="254"/>
      <c r="L74" s="254"/>
      <c r="M74" s="254"/>
      <c r="N74" s="313"/>
      <c r="O74" s="313"/>
      <c r="P74" s="313"/>
      <c r="Q74" s="313"/>
      <c r="R74" s="34"/>
      <c r="S74" s="34"/>
      <c r="T74" s="36"/>
      <c r="U74" s="34"/>
      <c r="V74" s="37"/>
      <c r="W74" s="37"/>
      <c r="X74" s="37"/>
      <c r="Y74" s="37"/>
      <c r="Z74" s="37"/>
      <c r="AA74" s="37"/>
      <c r="AB74" s="37"/>
      <c r="AC74" s="37"/>
      <c r="AD74" s="37"/>
      <c r="AE74" s="37" t="s">
        <v>109</v>
      </c>
      <c r="AF74" s="37">
        <v>0</v>
      </c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</row>
    <row r="75" spans="1:60" ht="20" outlineLevel="1">
      <c r="A75" s="249">
        <v>24</v>
      </c>
      <c r="B75" s="250" t="s">
        <v>187</v>
      </c>
      <c r="C75" s="251" t="s">
        <v>188</v>
      </c>
      <c r="D75" s="313" t="s">
        <v>116</v>
      </c>
      <c r="E75" s="253">
        <v>3.8767499999999999</v>
      </c>
      <c r="F75" s="320">
        <f>H75+J75</f>
        <v>0</v>
      </c>
      <c r="G75" s="254">
        <f>ROUND(E75*F75,2)</f>
        <v>0</v>
      </c>
      <c r="H75" s="254"/>
      <c r="I75" s="254">
        <f>ROUND(E75*H75,2)</f>
        <v>0</v>
      </c>
      <c r="J75" s="254"/>
      <c r="K75" s="254">
        <f>ROUND(E75*J75,2)</f>
        <v>0</v>
      </c>
      <c r="L75" s="254">
        <v>15</v>
      </c>
      <c r="M75" s="254">
        <f>G75*(1+L75/100)</f>
        <v>0</v>
      </c>
      <c r="N75" s="313">
        <v>0.42</v>
      </c>
      <c r="O75" s="313">
        <f>ROUND(E75*N75,5)</f>
        <v>1.6282399999999999</v>
      </c>
      <c r="P75" s="313">
        <v>0</v>
      </c>
      <c r="Q75" s="313">
        <f>ROUND(E75*P75,5)</f>
        <v>0</v>
      </c>
      <c r="R75" s="34"/>
      <c r="S75" s="34"/>
      <c r="T75" s="36">
        <v>1.8360000000000001</v>
      </c>
      <c r="U75" s="34" t="e">
        <f>ROUND(#REF!*T75,2)</f>
        <v>#REF!</v>
      </c>
      <c r="V75" s="37"/>
      <c r="W75" s="37"/>
      <c r="X75" s="37"/>
      <c r="Y75" s="37"/>
      <c r="Z75" s="37"/>
      <c r="AA75" s="37"/>
      <c r="AB75" s="37"/>
      <c r="AC75" s="37"/>
      <c r="AD75" s="37"/>
      <c r="AE75" s="37" t="s">
        <v>102</v>
      </c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</row>
    <row r="76" spans="1:60" outlineLevel="1">
      <c r="A76" s="249"/>
      <c r="B76" s="250"/>
      <c r="C76" s="314" t="s">
        <v>1021</v>
      </c>
      <c r="D76" s="315"/>
      <c r="E76" s="316">
        <v>3.5505</v>
      </c>
      <c r="F76" s="254"/>
      <c r="G76" s="254"/>
      <c r="H76" s="254"/>
      <c r="I76" s="254"/>
      <c r="J76" s="254"/>
      <c r="K76" s="254"/>
      <c r="L76" s="254"/>
      <c r="M76" s="254"/>
      <c r="N76" s="313"/>
      <c r="O76" s="313"/>
      <c r="P76" s="313"/>
      <c r="Q76" s="313"/>
      <c r="R76" s="34"/>
      <c r="S76" s="34"/>
      <c r="T76" s="36"/>
      <c r="U76" s="34"/>
      <c r="V76" s="37"/>
      <c r="W76" s="37"/>
      <c r="X76" s="37"/>
      <c r="Y76" s="37"/>
      <c r="Z76" s="37"/>
      <c r="AA76" s="37"/>
      <c r="AB76" s="37"/>
      <c r="AC76" s="37"/>
      <c r="AD76" s="37"/>
      <c r="AE76" s="37" t="s">
        <v>109</v>
      </c>
      <c r="AF76" s="37">
        <v>0</v>
      </c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</row>
    <row r="77" spans="1:60" outlineLevel="1">
      <c r="A77" s="249"/>
      <c r="B77" s="250"/>
      <c r="C77" s="314" t="s">
        <v>1022</v>
      </c>
      <c r="D77" s="315"/>
      <c r="E77" s="316">
        <v>0.32624999999999998</v>
      </c>
      <c r="F77" s="254"/>
      <c r="G77" s="254"/>
      <c r="H77" s="254"/>
      <c r="I77" s="254"/>
      <c r="J77" s="254"/>
      <c r="K77" s="254"/>
      <c r="L77" s="254"/>
      <c r="M77" s="254"/>
      <c r="N77" s="313"/>
      <c r="O77" s="313"/>
      <c r="P77" s="313"/>
      <c r="Q77" s="313"/>
      <c r="R77" s="34"/>
      <c r="S77" s="34"/>
      <c r="T77" s="36"/>
      <c r="U77" s="34"/>
      <c r="V77" s="37"/>
      <c r="W77" s="37"/>
      <c r="X77" s="37"/>
      <c r="Y77" s="37"/>
      <c r="Z77" s="37"/>
      <c r="AA77" s="37"/>
      <c r="AB77" s="37"/>
      <c r="AC77" s="37"/>
      <c r="AD77" s="37"/>
      <c r="AE77" s="37" t="s">
        <v>109</v>
      </c>
      <c r="AF77" s="37">
        <v>0</v>
      </c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</row>
    <row r="78" spans="1:60" ht="20" outlineLevel="1">
      <c r="A78" s="249">
        <v>25</v>
      </c>
      <c r="B78" s="250" t="s">
        <v>190</v>
      </c>
      <c r="C78" s="251" t="s">
        <v>795</v>
      </c>
      <c r="D78" s="313" t="s">
        <v>121</v>
      </c>
      <c r="E78" s="253">
        <v>4.3499999999999996</v>
      </c>
      <c r="F78" s="320">
        <f>H78+J78</f>
        <v>0</v>
      </c>
      <c r="G78" s="254">
        <f>ROUND(E78*F78,2)</f>
        <v>0</v>
      </c>
      <c r="H78" s="254"/>
      <c r="I78" s="254">
        <f>ROUND(E78*H78,2)</f>
        <v>0</v>
      </c>
      <c r="J78" s="254"/>
      <c r="K78" s="254">
        <f>ROUND(E78*J78,2)</f>
        <v>0</v>
      </c>
      <c r="L78" s="254">
        <v>15</v>
      </c>
      <c r="M78" s="254">
        <f>G78*(1+L78/100)</f>
        <v>0</v>
      </c>
      <c r="N78" s="313">
        <v>4.0600000000000002E-3</v>
      </c>
      <c r="O78" s="313">
        <f>ROUND(E78*N78,5)</f>
        <v>1.7659999999999999E-2</v>
      </c>
      <c r="P78" s="313">
        <v>0</v>
      </c>
      <c r="Q78" s="313">
        <f>ROUND(E78*P78,5)</f>
        <v>0</v>
      </c>
      <c r="R78" s="34"/>
      <c r="S78" s="34"/>
      <c r="T78" s="36">
        <v>0.48399999999999999</v>
      </c>
      <c r="U78" s="34" t="e">
        <f>ROUND(#REF!*T78,2)</f>
        <v>#REF!</v>
      </c>
      <c r="V78" s="37"/>
      <c r="W78" s="37"/>
      <c r="X78" s="37"/>
      <c r="Y78" s="37"/>
      <c r="Z78" s="37"/>
      <c r="AA78" s="37"/>
      <c r="AB78" s="37"/>
      <c r="AC78" s="37"/>
      <c r="AD78" s="37"/>
      <c r="AE78" s="37" t="s">
        <v>102</v>
      </c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</row>
    <row r="79" spans="1:60" outlineLevel="1">
      <c r="A79" s="249"/>
      <c r="B79" s="250"/>
      <c r="C79" s="314" t="s">
        <v>1023</v>
      </c>
      <c r="D79" s="315"/>
      <c r="E79" s="316">
        <v>4.3499999999999996</v>
      </c>
      <c r="F79" s="254"/>
      <c r="G79" s="254"/>
      <c r="H79" s="254"/>
      <c r="I79" s="254"/>
      <c r="J79" s="254"/>
      <c r="K79" s="254"/>
      <c r="L79" s="254"/>
      <c r="M79" s="254"/>
      <c r="N79" s="313"/>
      <c r="O79" s="313"/>
      <c r="P79" s="313"/>
      <c r="Q79" s="313"/>
      <c r="R79" s="34"/>
      <c r="S79" s="34"/>
      <c r="T79" s="36"/>
      <c r="U79" s="34"/>
      <c r="V79" s="37"/>
      <c r="W79" s="37"/>
      <c r="X79" s="37"/>
      <c r="Y79" s="37"/>
      <c r="Z79" s="37"/>
      <c r="AA79" s="37"/>
      <c r="AB79" s="37"/>
      <c r="AC79" s="37"/>
      <c r="AD79" s="37"/>
      <c r="AE79" s="37" t="s">
        <v>109</v>
      </c>
      <c r="AF79" s="37">
        <v>0</v>
      </c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</row>
    <row r="80" spans="1:60" ht="14.5">
      <c r="A80" s="255" t="s">
        <v>97</v>
      </c>
      <c r="B80" s="256" t="s">
        <v>56</v>
      </c>
      <c r="C80" s="257" t="s">
        <v>55</v>
      </c>
      <c r="D80" s="317"/>
      <c r="E80" s="259"/>
      <c r="F80" s="260"/>
      <c r="G80" s="260">
        <f>SUMIF(AE81:AE81,"&lt;&gt;NOR",G81:G81)</f>
        <v>0</v>
      </c>
      <c r="H80" s="260"/>
      <c r="I80" s="260">
        <f>SUM(I81:I81)</f>
        <v>0</v>
      </c>
      <c r="J80" s="260"/>
      <c r="K80" s="260">
        <f>SUM(K81:K81)</f>
        <v>0</v>
      </c>
      <c r="L80" s="260"/>
      <c r="M80" s="260">
        <f>SUM(M81:M81)</f>
        <v>0</v>
      </c>
      <c r="N80" s="317"/>
      <c r="O80" s="317">
        <f>SUM(O81:O81)</f>
        <v>0</v>
      </c>
      <c r="P80" s="317"/>
      <c r="Q80" s="317">
        <f>SUM(Q81:Q81)</f>
        <v>0</v>
      </c>
      <c r="R80" s="39"/>
      <c r="S80" s="39"/>
      <c r="T80" s="41"/>
      <c r="U80" s="39" t="e">
        <f>SUM(U81:U81)</f>
        <v>#REF!</v>
      </c>
      <c r="AE80" s="29" t="s">
        <v>98</v>
      </c>
    </row>
    <row r="81" spans="1:60" ht="20" outlineLevel="1">
      <c r="A81" s="249">
        <v>26</v>
      </c>
      <c r="B81" s="250" t="s">
        <v>192</v>
      </c>
      <c r="C81" s="251" t="s">
        <v>1024</v>
      </c>
      <c r="D81" s="313" t="s">
        <v>194</v>
      </c>
      <c r="E81" s="253">
        <v>20</v>
      </c>
      <c r="F81" s="320">
        <f>H81+J81</f>
        <v>0</v>
      </c>
      <c r="G81" s="254">
        <f>ROUND(E81*F81,2)</f>
        <v>0</v>
      </c>
      <c r="H81" s="254"/>
      <c r="I81" s="254">
        <f>ROUND(E81*H81,2)</f>
        <v>0</v>
      </c>
      <c r="J81" s="254"/>
      <c r="K81" s="254">
        <f>ROUND(E81*J81,2)</f>
        <v>0</v>
      </c>
      <c r="L81" s="254">
        <v>15</v>
      </c>
      <c r="M81" s="254">
        <f>G81*(1+L81/100)</f>
        <v>0</v>
      </c>
      <c r="N81" s="313">
        <v>0</v>
      </c>
      <c r="O81" s="313">
        <f>ROUND(E81*N81,5)</f>
        <v>0</v>
      </c>
      <c r="P81" s="313">
        <v>0</v>
      </c>
      <c r="Q81" s="313">
        <f>ROUND(E81*P81,5)</f>
        <v>0</v>
      </c>
      <c r="R81" s="34"/>
      <c r="S81" s="34"/>
      <c r="T81" s="36">
        <v>1</v>
      </c>
      <c r="U81" s="34" t="e">
        <f>ROUND(#REF!*T81,2)</f>
        <v>#REF!</v>
      </c>
      <c r="V81" s="37"/>
      <c r="W81" s="37"/>
      <c r="X81" s="37"/>
      <c r="Y81" s="37"/>
      <c r="Z81" s="37"/>
      <c r="AA81" s="37"/>
      <c r="AB81" s="37"/>
      <c r="AC81" s="37"/>
      <c r="AD81" s="37"/>
      <c r="AE81" s="37" t="s">
        <v>102</v>
      </c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</row>
    <row r="82" spans="1:60" ht="14.5">
      <c r="A82" s="255" t="s">
        <v>97</v>
      </c>
      <c r="B82" s="256" t="s">
        <v>54</v>
      </c>
      <c r="C82" s="257" t="s">
        <v>53</v>
      </c>
      <c r="D82" s="317"/>
      <c r="E82" s="259"/>
      <c r="F82" s="260"/>
      <c r="G82" s="260">
        <f>SUMIF(AE83:AE84,"&lt;&gt;NOR",G83:G84)</f>
        <v>0</v>
      </c>
      <c r="H82" s="260"/>
      <c r="I82" s="260">
        <f>SUM(I83:I84)</f>
        <v>0</v>
      </c>
      <c r="J82" s="260"/>
      <c r="K82" s="260">
        <f>SUM(K83:K84)</f>
        <v>0</v>
      </c>
      <c r="L82" s="260"/>
      <c r="M82" s="260">
        <f>SUM(M83:M84)</f>
        <v>0</v>
      </c>
      <c r="N82" s="317"/>
      <c r="O82" s="317">
        <f>SUM(O83:O84)</f>
        <v>2.3999999999999998E-3</v>
      </c>
      <c r="P82" s="317"/>
      <c r="Q82" s="317">
        <f>SUM(Q83:Q84)</f>
        <v>0</v>
      </c>
      <c r="R82" s="39"/>
      <c r="S82" s="39"/>
      <c r="T82" s="41"/>
      <c r="U82" s="39" t="e">
        <f>SUM(U83:U84)</f>
        <v>#REF!</v>
      </c>
      <c r="AE82" s="29" t="s">
        <v>98</v>
      </c>
    </row>
    <row r="83" spans="1:60" outlineLevel="1">
      <c r="A83" s="249">
        <v>27</v>
      </c>
      <c r="B83" s="250" t="s">
        <v>196</v>
      </c>
      <c r="C83" s="251" t="s">
        <v>197</v>
      </c>
      <c r="D83" s="313" t="s">
        <v>121</v>
      </c>
      <c r="E83" s="253">
        <v>60</v>
      </c>
      <c r="F83" s="320">
        <f>H83+J83</f>
        <v>0</v>
      </c>
      <c r="G83" s="254">
        <f>ROUND(E83*F83,2)</f>
        <v>0</v>
      </c>
      <c r="H83" s="254"/>
      <c r="I83" s="254">
        <f>ROUND(E83*H83,2)</f>
        <v>0</v>
      </c>
      <c r="J83" s="254"/>
      <c r="K83" s="254">
        <f>ROUND(E83*J83,2)</f>
        <v>0</v>
      </c>
      <c r="L83" s="254">
        <v>15</v>
      </c>
      <c r="M83" s="254">
        <f>G83*(1+L83/100)</f>
        <v>0</v>
      </c>
      <c r="N83" s="313">
        <v>4.0000000000000003E-5</v>
      </c>
      <c r="O83" s="313">
        <f>ROUND(E83*N83,5)</f>
        <v>2.3999999999999998E-3</v>
      </c>
      <c r="P83" s="313">
        <v>0</v>
      </c>
      <c r="Q83" s="313">
        <f>ROUND(E83*P83,5)</f>
        <v>0</v>
      </c>
      <c r="R83" s="34"/>
      <c r="S83" s="34"/>
      <c r="T83" s="36">
        <v>0.308</v>
      </c>
      <c r="U83" s="34" t="e">
        <f>ROUND(#REF!*T83,2)</f>
        <v>#REF!</v>
      </c>
      <c r="V83" s="37"/>
      <c r="W83" s="37"/>
      <c r="X83" s="37"/>
      <c r="Y83" s="37"/>
      <c r="Z83" s="37"/>
      <c r="AA83" s="37"/>
      <c r="AB83" s="37"/>
      <c r="AC83" s="37"/>
      <c r="AD83" s="37"/>
      <c r="AE83" s="37" t="s">
        <v>102</v>
      </c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</row>
    <row r="84" spans="1:60" ht="30.5" customHeight="1" outlineLevel="1">
      <c r="A84" s="249"/>
      <c r="B84" s="250"/>
      <c r="C84" s="536" t="s">
        <v>198</v>
      </c>
      <c r="D84" s="537"/>
      <c r="E84" s="538"/>
      <c r="F84" s="539"/>
      <c r="G84" s="540"/>
      <c r="H84" s="254"/>
      <c r="I84" s="254"/>
      <c r="J84" s="254"/>
      <c r="K84" s="254"/>
      <c r="L84" s="254"/>
      <c r="M84" s="254"/>
      <c r="N84" s="313"/>
      <c r="O84" s="313"/>
      <c r="P84" s="313"/>
      <c r="Q84" s="313"/>
      <c r="R84" s="34"/>
      <c r="S84" s="34"/>
      <c r="T84" s="36"/>
      <c r="U84" s="34"/>
      <c r="V84" s="37"/>
      <c r="W84" s="37"/>
      <c r="X84" s="37"/>
      <c r="Y84" s="37"/>
      <c r="Z84" s="37"/>
      <c r="AA84" s="37"/>
      <c r="AB84" s="37"/>
      <c r="AC84" s="37"/>
      <c r="AD84" s="37"/>
      <c r="AE84" s="37" t="s">
        <v>104</v>
      </c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8" t="e">
        <f>#REF!</f>
        <v>#REF!</v>
      </c>
      <c r="BB84" s="37"/>
      <c r="BC84" s="37"/>
      <c r="BD84" s="37"/>
      <c r="BE84" s="37"/>
      <c r="BF84" s="37"/>
      <c r="BG84" s="37"/>
      <c r="BH84" s="37"/>
    </row>
    <row r="85" spans="1:60" ht="14.5">
      <c r="A85" s="255" t="s">
        <v>97</v>
      </c>
      <c r="B85" s="256" t="s">
        <v>52</v>
      </c>
      <c r="C85" s="257" t="s">
        <v>51</v>
      </c>
      <c r="D85" s="317"/>
      <c r="E85" s="259"/>
      <c r="F85" s="260"/>
      <c r="G85" s="260">
        <f>SUMIF(AE86:AE100,"&lt;&gt;NOR",G86:G100)</f>
        <v>0</v>
      </c>
      <c r="H85" s="260"/>
      <c r="I85" s="260">
        <f>SUM(I86:I100)</f>
        <v>0</v>
      </c>
      <c r="J85" s="260"/>
      <c r="K85" s="260">
        <f>SUM(K86:K100)</f>
        <v>0</v>
      </c>
      <c r="L85" s="260"/>
      <c r="M85" s="260">
        <f>SUM(M86:M100)</f>
        <v>0</v>
      </c>
      <c r="N85" s="317"/>
      <c r="O85" s="317">
        <f>SUM(O86:O100)</f>
        <v>1.4800000000000002E-2</v>
      </c>
      <c r="P85" s="317"/>
      <c r="Q85" s="317">
        <f>SUM(Q86:Q100)</f>
        <v>4.7370200000000002</v>
      </c>
      <c r="R85" s="39"/>
      <c r="S85" s="39"/>
      <c r="T85" s="41"/>
      <c r="U85" s="39" t="e">
        <f>SUM(U86:U100)</f>
        <v>#REF!</v>
      </c>
      <c r="AE85" s="29" t="s">
        <v>98</v>
      </c>
    </row>
    <row r="86" spans="1:60" outlineLevel="1">
      <c r="A86" s="249">
        <v>28</v>
      </c>
      <c r="B86" s="250" t="s">
        <v>206</v>
      </c>
      <c r="C86" s="251" t="s">
        <v>207</v>
      </c>
      <c r="D86" s="313" t="s">
        <v>101</v>
      </c>
      <c r="E86" s="253">
        <v>6</v>
      </c>
      <c r="F86" s="320">
        <f>H86+J86</f>
        <v>0</v>
      </c>
      <c r="G86" s="254">
        <f>ROUND(E86*F86,2)</f>
        <v>0</v>
      </c>
      <c r="H86" s="254"/>
      <c r="I86" s="254">
        <f>ROUND(E86*H86,2)</f>
        <v>0</v>
      </c>
      <c r="J86" s="254"/>
      <c r="K86" s="254">
        <f>ROUND(E86*J86,2)</f>
        <v>0</v>
      </c>
      <c r="L86" s="254">
        <v>15</v>
      </c>
      <c r="M86" s="254">
        <f>G86*(1+L86/100)</f>
        <v>0</v>
      </c>
      <c r="N86" s="313">
        <v>0</v>
      </c>
      <c r="O86" s="313">
        <f>ROUND(E86*N86,5)</f>
        <v>0</v>
      </c>
      <c r="P86" s="313">
        <v>0</v>
      </c>
      <c r="Q86" s="313">
        <f>ROUND(E86*P86,5)</f>
        <v>0</v>
      </c>
      <c r="R86" s="34"/>
      <c r="S86" s="34"/>
      <c r="T86" s="36">
        <v>0.05</v>
      </c>
      <c r="U86" s="34" t="e">
        <f>ROUND(#REF!*T86,2)</f>
        <v>#REF!</v>
      </c>
      <c r="V86" s="37"/>
      <c r="W86" s="37"/>
      <c r="X86" s="37"/>
      <c r="Y86" s="37"/>
      <c r="Z86" s="37"/>
      <c r="AA86" s="37"/>
      <c r="AB86" s="37"/>
      <c r="AC86" s="37"/>
      <c r="AD86" s="37"/>
      <c r="AE86" s="37" t="s">
        <v>102</v>
      </c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</row>
    <row r="87" spans="1:60" outlineLevel="1">
      <c r="A87" s="249">
        <v>29</v>
      </c>
      <c r="B87" s="250" t="s">
        <v>212</v>
      </c>
      <c r="C87" s="251" t="s">
        <v>213</v>
      </c>
      <c r="D87" s="313" t="s">
        <v>121</v>
      </c>
      <c r="E87" s="253">
        <v>5.7569999999999997</v>
      </c>
      <c r="F87" s="320">
        <f>H87+J87</f>
        <v>0</v>
      </c>
      <c r="G87" s="254">
        <f>ROUND(E87*F87,2)</f>
        <v>0</v>
      </c>
      <c r="H87" s="254"/>
      <c r="I87" s="254">
        <f>ROUND(E87*H87,2)</f>
        <v>0</v>
      </c>
      <c r="J87" s="254"/>
      <c r="K87" s="254">
        <f>ROUND(E87*J87,2)</f>
        <v>0</v>
      </c>
      <c r="L87" s="254">
        <v>15</v>
      </c>
      <c r="M87" s="254">
        <f>G87*(1+L87/100)</f>
        <v>0</v>
      </c>
      <c r="N87" s="313">
        <v>1.17E-3</v>
      </c>
      <c r="O87" s="313">
        <f>ROUND(E87*N87,5)</f>
        <v>6.7400000000000003E-3</v>
      </c>
      <c r="P87" s="313">
        <v>8.7999999999999995E-2</v>
      </c>
      <c r="Q87" s="313">
        <f>ROUND(E87*P87,5)</f>
        <v>0.50661999999999996</v>
      </c>
      <c r="R87" s="34"/>
      <c r="S87" s="34"/>
      <c r="T87" s="36">
        <v>0.55600000000000005</v>
      </c>
      <c r="U87" s="34" t="e">
        <f>ROUND(#REF!*T87,2)</f>
        <v>#REF!</v>
      </c>
      <c r="V87" s="37"/>
      <c r="W87" s="37"/>
      <c r="X87" s="37"/>
      <c r="Y87" s="37"/>
      <c r="Z87" s="37"/>
      <c r="AA87" s="37"/>
      <c r="AB87" s="37"/>
      <c r="AC87" s="37"/>
      <c r="AD87" s="37"/>
      <c r="AE87" s="37" t="s">
        <v>102</v>
      </c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</row>
    <row r="88" spans="1:60" outlineLevel="1">
      <c r="A88" s="249"/>
      <c r="B88" s="250"/>
      <c r="C88" s="314" t="s">
        <v>1025</v>
      </c>
      <c r="D88" s="315"/>
      <c r="E88" s="316">
        <v>5.7569999999999997</v>
      </c>
      <c r="F88" s="254"/>
      <c r="G88" s="254"/>
      <c r="H88" s="254"/>
      <c r="I88" s="254"/>
      <c r="J88" s="254"/>
      <c r="K88" s="254"/>
      <c r="L88" s="254"/>
      <c r="M88" s="254"/>
      <c r="N88" s="313"/>
      <c r="O88" s="313"/>
      <c r="P88" s="313"/>
      <c r="Q88" s="313"/>
      <c r="R88" s="34"/>
      <c r="S88" s="34"/>
      <c r="T88" s="36"/>
      <c r="U88" s="34"/>
      <c r="V88" s="37"/>
      <c r="W88" s="37"/>
      <c r="X88" s="37"/>
      <c r="Y88" s="37"/>
      <c r="Z88" s="37"/>
      <c r="AA88" s="37"/>
      <c r="AB88" s="37"/>
      <c r="AC88" s="37"/>
      <c r="AD88" s="37"/>
      <c r="AE88" s="37" t="s">
        <v>109</v>
      </c>
      <c r="AF88" s="37">
        <v>0</v>
      </c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</row>
    <row r="89" spans="1:60" ht="20" outlineLevel="1">
      <c r="A89" s="249">
        <v>30</v>
      </c>
      <c r="B89" s="250" t="s">
        <v>221</v>
      </c>
      <c r="C89" s="251" t="s">
        <v>222</v>
      </c>
      <c r="D89" s="313" t="s">
        <v>121</v>
      </c>
      <c r="E89" s="253">
        <v>2.4500000000000002</v>
      </c>
      <c r="F89" s="320">
        <f>H89+J89</f>
        <v>0</v>
      </c>
      <c r="G89" s="254">
        <f>ROUND(E89*F89,2)</f>
        <v>0</v>
      </c>
      <c r="H89" s="254"/>
      <c r="I89" s="254">
        <f>ROUND(E89*H89,2)</f>
        <v>0</v>
      </c>
      <c r="J89" s="254"/>
      <c r="K89" s="254">
        <f>ROUND(E89*J89,2)</f>
        <v>0</v>
      </c>
      <c r="L89" s="254">
        <v>15</v>
      </c>
      <c r="M89" s="254">
        <f>G89*(1+L89/100)</f>
        <v>0</v>
      </c>
      <c r="N89" s="313">
        <v>0</v>
      </c>
      <c r="O89" s="313">
        <f>ROUND(E89*N89,5)</f>
        <v>0</v>
      </c>
      <c r="P89" s="313">
        <v>0.02</v>
      </c>
      <c r="Q89" s="313">
        <f>ROUND(E89*P89,5)</f>
        <v>4.9000000000000002E-2</v>
      </c>
      <c r="R89" s="34"/>
      <c r="S89" s="34"/>
      <c r="T89" s="36">
        <v>7.8E-2</v>
      </c>
      <c r="U89" s="34" t="e">
        <f>ROUND(#REF!*T89,2)</f>
        <v>#REF!</v>
      </c>
      <c r="V89" s="37"/>
      <c r="W89" s="37"/>
      <c r="X89" s="37"/>
      <c r="Y89" s="37"/>
      <c r="Z89" s="37"/>
      <c r="AA89" s="37"/>
      <c r="AB89" s="37"/>
      <c r="AC89" s="37"/>
      <c r="AD89" s="37"/>
      <c r="AE89" s="37" t="s">
        <v>102</v>
      </c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</row>
    <row r="90" spans="1:60" outlineLevel="1">
      <c r="A90" s="249">
        <v>31</v>
      </c>
      <c r="B90" s="250" t="s">
        <v>1026</v>
      </c>
      <c r="C90" s="251" t="s">
        <v>1027</v>
      </c>
      <c r="D90" s="313" t="s">
        <v>121</v>
      </c>
      <c r="E90" s="253">
        <v>0.21060000000000001</v>
      </c>
      <c r="F90" s="320">
        <f>H90+J90</f>
        <v>0</v>
      </c>
      <c r="G90" s="254">
        <f>ROUND(E90*F90,2)</f>
        <v>0</v>
      </c>
      <c r="H90" s="254"/>
      <c r="I90" s="254">
        <f>ROUND(E90*H90,2)</f>
        <v>0</v>
      </c>
      <c r="J90" s="254"/>
      <c r="K90" s="254">
        <f>ROUND(E90*J90,2)</f>
        <v>0</v>
      </c>
      <c r="L90" s="254">
        <v>15</v>
      </c>
      <c r="M90" s="254">
        <f>G90*(1+L90/100)</f>
        <v>0</v>
      </c>
      <c r="N90" s="313">
        <v>2.1900000000000001E-3</v>
      </c>
      <c r="O90" s="313">
        <f>ROUND(E90*N90,5)</f>
        <v>4.6000000000000001E-4</v>
      </c>
      <c r="P90" s="313">
        <v>4.1000000000000002E-2</v>
      </c>
      <c r="Q90" s="313">
        <f>ROUND(E90*P90,5)</f>
        <v>8.6300000000000005E-3</v>
      </c>
      <c r="R90" s="34"/>
      <c r="S90" s="34"/>
      <c r="T90" s="36">
        <v>0.52</v>
      </c>
      <c r="U90" s="34" t="e">
        <f>ROUND(#REF!*T90,2)</f>
        <v>#REF!</v>
      </c>
      <c r="V90" s="37"/>
      <c r="W90" s="37"/>
      <c r="X90" s="37"/>
      <c r="Y90" s="37"/>
      <c r="Z90" s="37"/>
      <c r="AA90" s="37"/>
      <c r="AB90" s="37"/>
      <c r="AC90" s="37"/>
      <c r="AD90" s="37"/>
      <c r="AE90" s="37" t="s">
        <v>102</v>
      </c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</row>
    <row r="91" spans="1:60" outlineLevel="1">
      <c r="A91" s="249"/>
      <c r="B91" s="250"/>
      <c r="C91" s="314" t="s">
        <v>1028</v>
      </c>
      <c r="D91" s="315"/>
      <c r="E91" s="316">
        <v>0.21060000000000001</v>
      </c>
      <c r="F91" s="254"/>
      <c r="G91" s="254"/>
      <c r="H91" s="254"/>
      <c r="I91" s="254"/>
      <c r="J91" s="254"/>
      <c r="K91" s="254"/>
      <c r="L91" s="254"/>
      <c r="M91" s="254"/>
      <c r="N91" s="313"/>
      <c r="O91" s="313"/>
      <c r="P91" s="313"/>
      <c r="Q91" s="313"/>
      <c r="R91" s="34"/>
      <c r="S91" s="34"/>
      <c r="T91" s="36"/>
      <c r="U91" s="34"/>
      <c r="V91" s="37"/>
      <c r="W91" s="37"/>
      <c r="X91" s="37"/>
      <c r="Y91" s="37"/>
      <c r="Z91" s="37"/>
      <c r="AA91" s="37"/>
      <c r="AB91" s="37"/>
      <c r="AC91" s="37"/>
      <c r="AD91" s="37"/>
      <c r="AE91" s="37" t="s">
        <v>109</v>
      </c>
      <c r="AF91" s="37">
        <v>0</v>
      </c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</row>
    <row r="92" spans="1:60" outlineLevel="1">
      <c r="A92" s="249">
        <v>32</v>
      </c>
      <c r="B92" s="250" t="s">
        <v>1029</v>
      </c>
      <c r="C92" s="251" t="s">
        <v>1030</v>
      </c>
      <c r="D92" s="313" t="s">
        <v>101</v>
      </c>
      <c r="E92" s="253">
        <v>1</v>
      </c>
      <c r="F92" s="320">
        <f>H92+J92</f>
        <v>0</v>
      </c>
      <c r="G92" s="254">
        <f>ROUND(E92*F92,2)</f>
        <v>0</v>
      </c>
      <c r="H92" s="254"/>
      <c r="I92" s="254">
        <f>ROUND(E92*H92,2)</f>
        <v>0</v>
      </c>
      <c r="J92" s="254"/>
      <c r="K92" s="254">
        <f>ROUND(E92*J92,2)</f>
        <v>0</v>
      </c>
      <c r="L92" s="254">
        <v>15</v>
      </c>
      <c r="M92" s="254">
        <f>G92*(1+L92/100)</f>
        <v>0</v>
      </c>
      <c r="N92" s="313">
        <v>0</v>
      </c>
      <c r="O92" s="313">
        <f>ROUND(E92*N92,5)</f>
        <v>0</v>
      </c>
      <c r="P92" s="313">
        <v>0</v>
      </c>
      <c r="Q92" s="313">
        <f>ROUND(E92*P92,5)</f>
        <v>0</v>
      </c>
      <c r="R92" s="34"/>
      <c r="S92" s="34"/>
      <c r="T92" s="36">
        <v>0.03</v>
      </c>
      <c r="U92" s="34" t="e">
        <f>ROUND(#REF!*T92,2)</f>
        <v>#REF!</v>
      </c>
      <c r="V92" s="37"/>
      <c r="W92" s="37"/>
      <c r="X92" s="37"/>
      <c r="Y92" s="37"/>
      <c r="Z92" s="37"/>
      <c r="AA92" s="37"/>
      <c r="AB92" s="37"/>
      <c r="AC92" s="37"/>
      <c r="AD92" s="37"/>
      <c r="AE92" s="37" t="s">
        <v>102</v>
      </c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</row>
    <row r="93" spans="1:60" outlineLevel="1">
      <c r="A93" s="249">
        <v>33</v>
      </c>
      <c r="B93" s="250" t="s">
        <v>226</v>
      </c>
      <c r="C93" s="251" t="s">
        <v>227</v>
      </c>
      <c r="D93" s="313" t="s">
        <v>121</v>
      </c>
      <c r="E93" s="253">
        <v>10.92</v>
      </c>
      <c r="F93" s="320">
        <f>H93+J93</f>
        <v>0</v>
      </c>
      <c r="G93" s="254">
        <f>ROUND(E93*F93,2)</f>
        <v>0</v>
      </c>
      <c r="H93" s="254"/>
      <c r="I93" s="254">
        <f>ROUND(E93*H93,2)</f>
        <v>0</v>
      </c>
      <c r="J93" s="254"/>
      <c r="K93" s="254">
        <f>ROUND(E93*J93,2)</f>
        <v>0</v>
      </c>
      <c r="L93" s="254">
        <v>15</v>
      </c>
      <c r="M93" s="254">
        <f>G93*(1+L93/100)</f>
        <v>0</v>
      </c>
      <c r="N93" s="313">
        <v>6.7000000000000002E-4</v>
      </c>
      <c r="O93" s="313">
        <f>ROUND(E93*N93,5)</f>
        <v>7.3200000000000001E-3</v>
      </c>
      <c r="P93" s="313">
        <v>0.184</v>
      </c>
      <c r="Q93" s="313">
        <f>ROUND(E93*P93,5)</f>
        <v>2.00928</v>
      </c>
      <c r="R93" s="34"/>
      <c r="S93" s="34"/>
      <c r="T93" s="36">
        <v>0.22700000000000001</v>
      </c>
      <c r="U93" s="34" t="e">
        <f>ROUND(#REF!*T93,2)</f>
        <v>#REF!</v>
      </c>
      <c r="V93" s="37"/>
      <c r="W93" s="37"/>
      <c r="X93" s="37"/>
      <c r="Y93" s="37"/>
      <c r="Z93" s="37"/>
      <c r="AA93" s="37"/>
      <c r="AB93" s="37"/>
      <c r="AC93" s="37"/>
      <c r="AD93" s="37"/>
      <c r="AE93" s="37" t="s">
        <v>102</v>
      </c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</row>
    <row r="94" spans="1:60" outlineLevel="1">
      <c r="A94" s="249"/>
      <c r="B94" s="250"/>
      <c r="C94" s="314" t="s">
        <v>1031</v>
      </c>
      <c r="D94" s="315"/>
      <c r="E94" s="316">
        <v>10.92</v>
      </c>
      <c r="F94" s="254"/>
      <c r="G94" s="254"/>
      <c r="H94" s="254"/>
      <c r="I94" s="254"/>
      <c r="J94" s="254"/>
      <c r="K94" s="254"/>
      <c r="L94" s="254"/>
      <c r="M94" s="254"/>
      <c r="N94" s="313"/>
      <c r="O94" s="313"/>
      <c r="P94" s="313"/>
      <c r="Q94" s="313"/>
      <c r="R94" s="34"/>
      <c r="S94" s="34"/>
      <c r="T94" s="36"/>
      <c r="U94" s="34"/>
      <c r="V94" s="37"/>
      <c r="W94" s="37"/>
      <c r="X94" s="37"/>
      <c r="Y94" s="37"/>
      <c r="Z94" s="37"/>
      <c r="AA94" s="37"/>
      <c r="AB94" s="37"/>
      <c r="AC94" s="37"/>
      <c r="AD94" s="37"/>
      <c r="AE94" s="37" t="s">
        <v>109</v>
      </c>
      <c r="AF94" s="37">
        <v>0</v>
      </c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</row>
    <row r="95" spans="1:60" ht="20" outlineLevel="1">
      <c r="A95" s="249">
        <v>34</v>
      </c>
      <c r="B95" s="250" t="s">
        <v>891</v>
      </c>
      <c r="C95" s="251" t="s">
        <v>892</v>
      </c>
      <c r="D95" s="313" t="s">
        <v>116</v>
      </c>
      <c r="E95" s="253">
        <v>0.69599999999999995</v>
      </c>
      <c r="F95" s="320">
        <f>H95+J95</f>
        <v>0</v>
      </c>
      <c r="G95" s="254">
        <f>ROUND(E95*F95,2)</f>
        <v>0</v>
      </c>
      <c r="H95" s="254"/>
      <c r="I95" s="254">
        <f>ROUND(E95*H95,2)</f>
        <v>0</v>
      </c>
      <c r="J95" s="254"/>
      <c r="K95" s="254">
        <f>ROUND(E95*J95,2)</f>
        <v>0</v>
      </c>
      <c r="L95" s="254">
        <v>15</v>
      </c>
      <c r="M95" s="254">
        <f>G95*(1+L95/100)</f>
        <v>0</v>
      </c>
      <c r="N95" s="313">
        <v>0</v>
      </c>
      <c r="O95" s="313">
        <f>ROUND(E95*N95,5)</f>
        <v>0</v>
      </c>
      <c r="P95" s="313">
        <v>2.2000000000000002</v>
      </c>
      <c r="Q95" s="313">
        <f>ROUND(E95*P95,5)</f>
        <v>1.5311999999999999</v>
      </c>
      <c r="R95" s="34"/>
      <c r="S95" s="34"/>
      <c r="T95" s="36">
        <v>11.32</v>
      </c>
      <c r="U95" s="34" t="e">
        <f>ROUND(#REF!*T95,2)</f>
        <v>#REF!</v>
      </c>
      <c r="V95" s="37"/>
      <c r="W95" s="37"/>
      <c r="X95" s="37"/>
      <c r="Y95" s="37"/>
      <c r="Z95" s="37"/>
      <c r="AA95" s="37"/>
      <c r="AB95" s="37"/>
      <c r="AC95" s="37"/>
      <c r="AD95" s="37"/>
      <c r="AE95" s="37" t="s">
        <v>102</v>
      </c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</row>
    <row r="96" spans="1:60" outlineLevel="1">
      <c r="A96" s="249"/>
      <c r="B96" s="250"/>
      <c r="C96" s="314" t="s">
        <v>1032</v>
      </c>
      <c r="D96" s="315"/>
      <c r="E96" s="316">
        <v>0.69599999999999995</v>
      </c>
      <c r="F96" s="254"/>
      <c r="G96" s="254"/>
      <c r="H96" s="254"/>
      <c r="I96" s="254"/>
      <c r="J96" s="254"/>
      <c r="K96" s="254"/>
      <c r="L96" s="254"/>
      <c r="M96" s="254"/>
      <c r="N96" s="313"/>
      <c r="O96" s="313"/>
      <c r="P96" s="313"/>
      <c r="Q96" s="313"/>
      <c r="R96" s="34"/>
      <c r="S96" s="34"/>
      <c r="T96" s="36"/>
      <c r="U96" s="34"/>
      <c r="V96" s="37"/>
      <c r="W96" s="37"/>
      <c r="X96" s="37"/>
      <c r="Y96" s="37"/>
      <c r="Z96" s="37"/>
      <c r="AA96" s="37"/>
      <c r="AB96" s="37"/>
      <c r="AC96" s="37"/>
      <c r="AD96" s="37"/>
      <c r="AE96" s="37" t="s">
        <v>109</v>
      </c>
      <c r="AF96" s="37">
        <v>0</v>
      </c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</row>
    <row r="97" spans="1:60" outlineLevel="1">
      <c r="A97" s="249">
        <v>35</v>
      </c>
      <c r="B97" s="250" t="s">
        <v>1033</v>
      </c>
      <c r="C97" s="251" t="s">
        <v>1034</v>
      </c>
      <c r="D97" s="313" t="s">
        <v>121</v>
      </c>
      <c r="E97" s="253">
        <v>0.4234</v>
      </c>
      <c r="F97" s="320">
        <f>H97+J97</f>
        <v>0</v>
      </c>
      <c r="G97" s="254">
        <f>ROUND(E97*F97,2)</f>
        <v>0</v>
      </c>
      <c r="H97" s="254"/>
      <c r="I97" s="254">
        <f>ROUND(E97*H97,2)</f>
        <v>0</v>
      </c>
      <c r="J97" s="254"/>
      <c r="K97" s="254">
        <f>ROUND(E97*J97,2)</f>
        <v>0</v>
      </c>
      <c r="L97" s="254">
        <v>15</v>
      </c>
      <c r="M97" s="254">
        <f>G97*(1+L97/100)</f>
        <v>0</v>
      </c>
      <c r="N97" s="313">
        <v>6.7000000000000002E-4</v>
      </c>
      <c r="O97" s="313">
        <f>ROUND(E97*N97,5)</f>
        <v>2.7999999999999998E-4</v>
      </c>
      <c r="P97" s="313">
        <v>5.5E-2</v>
      </c>
      <c r="Q97" s="313">
        <f>ROUND(E97*P97,5)</f>
        <v>2.3290000000000002E-2</v>
      </c>
      <c r="R97" s="34"/>
      <c r="S97" s="34"/>
      <c r="T97" s="36">
        <v>0.38100000000000001</v>
      </c>
      <c r="U97" s="34" t="e">
        <f>ROUND(#REF!*T97,2)</f>
        <v>#REF!</v>
      </c>
      <c r="V97" s="37"/>
      <c r="W97" s="37"/>
      <c r="X97" s="37"/>
      <c r="Y97" s="37"/>
      <c r="Z97" s="37"/>
      <c r="AA97" s="37"/>
      <c r="AB97" s="37"/>
      <c r="AC97" s="37"/>
      <c r="AD97" s="37"/>
      <c r="AE97" s="37" t="s">
        <v>102</v>
      </c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</row>
    <row r="98" spans="1:60" outlineLevel="1">
      <c r="A98" s="249"/>
      <c r="B98" s="250"/>
      <c r="C98" s="314" t="s">
        <v>1035</v>
      </c>
      <c r="D98" s="315"/>
      <c r="E98" s="316">
        <v>0.4234</v>
      </c>
      <c r="F98" s="254"/>
      <c r="G98" s="254"/>
      <c r="H98" s="254"/>
      <c r="I98" s="254"/>
      <c r="J98" s="254"/>
      <c r="K98" s="254"/>
      <c r="L98" s="254"/>
      <c r="M98" s="254"/>
      <c r="N98" s="313"/>
      <c r="O98" s="313"/>
      <c r="P98" s="313"/>
      <c r="Q98" s="313"/>
      <c r="R98" s="34"/>
      <c r="S98" s="34"/>
      <c r="T98" s="36"/>
      <c r="U98" s="34"/>
      <c r="V98" s="37"/>
      <c r="W98" s="37"/>
      <c r="X98" s="37"/>
      <c r="Y98" s="37"/>
      <c r="Z98" s="37"/>
      <c r="AA98" s="37"/>
      <c r="AB98" s="37"/>
      <c r="AC98" s="37"/>
      <c r="AD98" s="37"/>
      <c r="AE98" s="37" t="s">
        <v>109</v>
      </c>
      <c r="AF98" s="37">
        <v>0</v>
      </c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</row>
    <row r="99" spans="1:60" ht="20" outlineLevel="1">
      <c r="A99" s="249">
        <v>36</v>
      </c>
      <c r="B99" s="250" t="s">
        <v>1036</v>
      </c>
      <c r="C99" s="251" t="s">
        <v>1037</v>
      </c>
      <c r="D99" s="313" t="s">
        <v>121</v>
      </c>
      <c r="E99" s="253">
        <v>8.6999999999999993</v>
      </c>
      <c r="F99" s="320">
        <f>H99+J99</f>
        <v>0</v>
      </c>
      <c r="G99" s="254">
        <f>ROUND(E99*F99,2)</f>
        <v>0</v>
      </c>
      <c r="H99" s="254"/>
      <c r="I99" s="254">
        <f>ROUND(E99*H99,2)</f>
        <v>0</v>
      </c>
      <c r="J99" s="254"/>
      <c r="K99" s="254">
        <f>ROUND(E99*J99,2)</f>
        <v>0</v>
      </c>
      <c r="L99" s="254">
        <v>15</v>
      </c>
      <c r="M99" s="254">
        <f>G99*(1+L99/100)</f>
        <v>0</v>
      </c>
      <c r="N99" s="313">
        <v>0</v>
      </c>
      <c r="O99" s="313">
        <f>ROUND(E99*N99,5)</f>
        <v>0</v>
      </c>
      <c r="P99" s="313">
        <v>7.0000000000000007E-2</v>
      </c>
      <c r="Q99" s="313">
        <f>ROUND(E99*P99,5)</f>
        <v>0.60899999999999999</v>
      </c>
      <c r="R99" s="34"/>
      <c r="S99" s="34"/>
      <c r="T99" s="36">
        <v>0.15</v>
      </c>
      <c r="U99" s="34" t="e">
        <f>ROUND(#REF!*T99,2)</f>
        <v>#REF!</v>
      </c>
      <c r="V99" s="37"/>
      <c r="W99" s="37"/>
      <c r="X99" s="37"/>
      <c r="Y99" s="37"/>
      <c r="Z99" s="37"/>
      <c r="AA99" s="37"/>
      <c r="AB99" s="37"/>
      <c r="AC99" s="37"/>
      <c r="AD99" s="37"/>
      <c r="AE99" s="37" t="s">
        <v>102</v>
      </c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</row>
    <row r="100" spans="1:60" outlineLevel="1">
      <c r="A100" s="249"/>
      <c r="B100" s="250"/>
      <c r="C100" s="314" t="s">
        <v>1038</v>
      </c>
      <c r="D100" s="315"/>
      <c r="E100" s="316">
        <v>8.6999999999999993</v>
      </c>
      <c r="F100" s="254"/>
      <c r="G100" s="254"/>
      <c r="H100" s="254"/>
      <c r="I100" s="254"/>
      <c r="J100" s="254"/>
      <c r="K100" s="254"/>
      <c r="L100" s="254"/>
      <c r="M100" s="254"/>
      <c r="N100" s="313"/>
      <c r="O100" s="313"/>
      <c r="P100" s="313"/>
      <c r="Q100" s="313"/>
      <c r="R100" s="34"/>
      <c r="S100" s="34"/>
      <c r="T100" s="36"/>
      <c r="U100" s="34"/>
      <c r="V100" s="37"/>
      <c r="W100" s="37"/>
      <c r="X100" s="37"/>
      <c r="Y100" s="37"/>
      <c r="Z100" s="37"/>
      <c r="AA100" s="37"/>
      <c r="AB100" s="37"/>
      <c r="AC100" s="37"/>
      <c r="AD100" s="37"/>
      <c r="AE100" s="37" t="s">
        <v>109</v>
      </c>
      <c r="AF100" s="37">
        <v>0</v>
      </c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</row>
    <row r="101" spans="1:60" ht="14.5">
      <c r="A101" s="255" t="s">
        <v>97</v>
      </c>
      <c r="B101" s="256" t="s">
        <v>50</v>
      </c>
      <c r="C101" s="257" t="s">
        <v>49</v>
      </c>
      <c r="D101" s="317"/>
      <c r="E101" s="259"/>
      <c r="F101" s="260"/>
      <c r="G101" s="260">
        <f>SUMIF(AE102:AE120,"&lt;&gt;NOR",G102:G120)</f>
        <v>0</v>
      </c>
      <c r="H101" s="260"/>
      <c r="I101" s="260">
        <f>SUM(I102:I120)</f>
        <v>0</v>
      </c>
      <c r="J101" s="260"/>
      <c r="K101" s="260">
        <f>SUM(K102:K120)</f>
        <v>0</v>
      </c>
      <c r="L101" s="260"/>
      <c r="M101" s="260">
        <f>SUM(M102:M120)</f>
        <v>0</v>
      </c>
      <c r="N101" s="317"/>
      <c r="O101" s="317">
        <f>SUM(O102:O120)</f>
        <v>1.34E-3</v>
      </c>
      <c r="P101" s="317"/>
      <c r="Q101" s="317">
        <f>SUM(Q102:Q120)</f>
        <v>6.4488500000000002</v>
      </c>
      <c r="R101" s="39"/>
      <c r="S101" s="39"/>
      <c r="T101" s="41"/>
      <c r="U101" s="39" t="e">
        <f>SUM(U102:U120)</f>
        <v>#REF!</v>
      </c>
      <c r="AE101" s="29" t="s">
        <v>98</v>
      </c>
    </row>
    <row r="102" spans="1:60" outlineLevel="1">
      <c r="A102" s="249">
        <v>37</v>
      </c>
      <c r="B102" s="250" t="s">
        <v>235</v>
      </c>
      <c r="C102" s="251" t="s">
        <v>236</v>
      </c>
      <c r="D102" s="313" t="s">
        <v>121</v>
      </c>
      <c r="E102" s="253">
        <v>15.7385</v>
      </c>
      <c r="F102" s="320">
        <f>H102+J102</f>
        <v>0</v>
      </c>
      <c r="G102" s="254">
        <f>ROUND(E102*F102,2)</f>
        <v>0</v>
      </c>
      <c r="H102" s="254"/>
      <c r="I102" s="254">
        <f>ROUND(E102*H102,2)</f>
        <v>0</v>
      </c>
      <c r="J102" s="254"/>
      <c r="K102" s="254">
        <f>ROUND(E102*J102,2)</f>
        <v>0</v>
      </c>
      <c r="L102" s="254">
        <v>15</v>
      </c>
      <c r="M102" s="254">
        <f>G102*(1+L102/100)</f>
        <v>0</v>
      </c>
      <c r="N102" s="313">
        <v>0</v>
      </c>
      <c r="O102" s="313">
        <f>ROUND(E102*N102,5)</f>
        <v>0</v>
      </c>
      <c r="P102" s="313">
        <v>6.8000000000000005E-2</v>
      </c>
      <c r="Q102" s="313">
        <f>ROUND(E102*P102,5)</f>
        <v>1.0702199999999999</v>
      </c>
      <c r="R102" s="34"/>
      <c r="S102" s="34"/>
      <c r="T102" s="36">
        <v>0.3</v>
      </c>
      <c r="U102" s="34" t="e">
        <f>ROUND(#REF!*T102,2)</f>
        <v>#REF!</v>
      </c>
      <c r="V102" s="37"/>
      <c r="W102" s="37"/>
      <c r="X102" s="37"/>
      <c r="Y102" s="37"/>
      <c r="Z102" s="37"/>
      <c r="AA102" s="37"/>
      <c r="AB102" s="37"/>
      <c r="AC102" s="37"/>
      <c r="AD102" s="37"/>
      <c r="AE102" s="37" t="s">
        <v>102</v>
      </c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</row>
    <row r="103" spans="1:60" outlineLevel="1">
      <c r="A103" s="249"/>
      <c r="B103" s="250"/>
      <c r="C103" s="314" t="s">
        <v>1039</v>
      </c>
      <c r="D103" s="315"/>
      <c r="E103" s="316">
        <v>15.7385</v>
      </c>
      <c r="F103" s="254"/>
      <c r="G103" s="254"/>
      <c r="H103" s="254"/>
      <c r="I103" s="254"/>
      <c r="J103" s="254"/>
      <c r="K103" s="254"/>
      <c r="L103" s="254"/>
      <c r="M103" s="254"/>
      <c r="N103" s="313"/>
      <c r="O103" s="313"/>
      <c r="P103" s="313"/>
      <c r="Q103" s="313"/>
      <c r="R103" s="34"/>
      <c r="S103" s="34"/>
      <c r="T103" s="36"/>
      <c r="U103" s="34"/>
      <c r="V103" s="37"/>
      <c r="W103" s="37"/>
      <c r="X103" s="37"/>
      <c r="Y103" s="37"/>
      <c r="Z103" s="37"/>
      <c r="AA103" s="37"/>
      <c r="AB103" s="37"/>
      <c r="AC103" s="37"/>
      <c r="AD103" s="37"/>
      <c r="AE103" s="37" t="s">
        <v>109</v>
      </c>
      <c r="AF103" s="37">
        <v>0</v>
      </c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</row>
    <row r="104" spans="1:60" outlineLevel="1">
      <c r="A104" s="249">
        <v>38</v>
      </c>
      <c r="B104" s="250" t="s">
        <v>238</v>
      </c>
      <c r="C104" s="251" t="s">
        <v>239</v>
      </c>
      <c r="D104" s="313" t="s">
        <v>121</v>
      </c>
      <c r="E104" s="253">
        <v>18.27</v>
      </c>
      <c r="F104" s="320">
        <f>H104+J104</f>
        <v>0</v>
      </c>
      <c r="G104" s="254">
        <f>ROUND(E104*F104,2)</f>
        <v>0</v>
      </c>
      <c r="H104" s="254"/>
      <c r="I104" s="254">
        <f>ROUND(E104*H104,2)</f>
        <v>0</v>
      </c>
      <c r="J104" s="254"/>
      <c r="K104" s="254">
        <f>ROUND(E104*J104,2)</f>
        <v>0</v>
      </c>
      <c r="L104" s="254">
        <v>15</v>
      </c>
      <c r="M104" s="254">
        <f>G104*(1+L104/100)</f>
        <v>0</v>
      </c>
      <c r="N104" s="313">
        <v>0</v>
      </c>
      <c r="O104" s="313">
        <f>ROUND(E104*N104,5)</f>
        <v>0</v>
      </c>
      <c r="P104" s="313">
        <v>4.5999999999999999E-2</v>
      </c>
      <c r="Q104" s="313">
        <f>ROUND(E104*P104,5)</f>
        <v>0.84041999999999994</v>
      </c>
      <c r="R104" s="34"/>
      <c r="S104" s="34"/>
      <c r="T104" s="36">
        <v>0.26</v>
      </c>
      <c r="U104" s="34" t="e">
        <f>ROUND(#REF!*T104,2)</f>
        <v>#REF!</v>
      </c>
      <c r="V104" s="37"/>
      <c r="W104" s="37"/>
      <c r="X104" s="37"/>
      <c r="Y104" s="37"/>
      <c r="Z104" s="37"/>
      <c r="AA104" s="37"/>
      <c r="AB104" s="37"/>
      <c r="AC104" s="37"/>
      <c r="AD104" s="37"/>
      <c r="AE104" s="37" t="s">
        <v>102</v>
      </c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</row>
    <row r="105" spans="1:60" outlineLevel="1">
      <c r="A105" s="249"/>
      <c r="B105" s="250"/>
      <c r="C105" s="536" t="s">
        <v>1040</v>
      </c>
      <c r="D105" s="537"/>
      <c r="E105" s="538"/>
      <c r="F105" s="539"/>
      <c r="G105" s="540"/>
      <c r="H105" s="254"/>
      <c r="I105" s="254"/>
      <c r="J105" s="254"/>
      <c r="K105" s="254"/>
      <c r="L105" s="254"/>
      <c r="M105" s="254"/>
      <c r="N105" s="313"/>
      <c r="O105" s="313"/>
      <c r="P105" s="313"/>
      <c r="Q105" s="313"/>
      <c r="R105" s="34"/>
      <c r="S105" s="34"/>
      <c r="T105" s="36"/>
      <c r="U105" s="34"/>
      <c r="V105" s="37"/>
      <c r="W105" s="37"/>
      <c r="X105" s="37"/>
      <c r="Y105" s="37"/>
      <c r="Z105" s="37"/>
      <c r="AA105" s="37"/>
      <c r="AB105" s="37"/>
      <c r="AC105" s="37"/>
      <c r="AD105" s="37"/>
      <c r="AE105" s="37" t="s">
        <v>104</v>
      </c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8" t="e">
        <f>#REF!</f>
        <v>#REF!</v>
      </c>
      <c r="BB105" s="37"/>
      <c r="BC105" s="37"/>
      <c r="BD105" s="37"/>
      <c r="BE105" s="37"/>
      <c r="BF105" s="37"/>
      <c r="BG105" s="37"/>
      <c r="BH105" s="37"/>
    </row>
    <row r="106" spans="1:60" outlineLevel="1">
      <c r="A106" s="249"/>
      <c r="B106" s="250"/>
      <c r="C106" s="314" t="s">
        <v>1041</v>
      </c>
      <c r="D106" s="315"/>
      <c r="E106" s="316">
        <v>18.27</v>
      </c>
      <c r="F106" s="254"/>
      <c r="G106" s="254"/>
      <c r="H106" s="254"/>
      <c r="I106" s="254"/>
      <c r="J106" s="254"/>
      <c r="K106" s="254"/>
      <c r="L106" s="254"/>
      <c r="M106" s="254"/>
      <c r="N106" s="313"/>
      <c r="O106" s="313"/>
      <c r="P106" s="313"/>
      <c r="Q106" s="313"/>
      <c r="R106" s="34"/>
      <c r="S106" s="34"/>
      <c r="T106" s="36"/>
      <c r="U106" s="34"/>
      <c r="V106" s="37"/>
      <c r="W106" s="37"/>
      <c r="X106" s="37"/>
      <c r="Y106" s="37"/>
      <c r="Z106" s="37"/>
      <c r="AA106" s="37"/>
      <c r="AB106" s="37"/>
      <c r="AC106" s="37"/>
      <c r="AD106" s="37"/>
      <c r="AE106" s="37" t="s">
        <v>109</v>
      </c>
      <c r="AF106" s="37">
        <v>0</v>
      </c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</row>
    <row r="107" spans="1:60" outlineLevel="1">
      <c r="A107" s="249">
        <v>39</v>
      </c>
      <c r="B107" s="250" t="s">
        <v>900</v>
      </c>
      <c r="C107" s="251" t="s">
        <v>901</v>
      </c>
      <c r="D107" s="313" t="s">
        <v>121</v>
      </c>
      <c r="E107" s="253">
        <v>108.43559999999999</v>
      </c>
      <c r="F107" s="320">
        <v>0</v>
      </c>
      <c r="G107" s="254">
        <f>ROUND(E107*F107,2)</f>
        <v>0</v>
      </c>
      <c r="H107" s="254"/>
      <c r="I107" s="254">
        <f>ROUND(E107*H107,2)</f>
        <v>0</v>
      </c>
      <c r="J107" s="254"/>
      <c r="K107" s="254">
        <f>ROUND(E107*J107,2)</f>
        <v>0</v>
      </c>
      <c r="L107" s="254">
        <v>15</v>
      </c>
      <c r="M107" s="254">
        <f>G107*(1+L107/100)</f>
        <v>0</v>
      </c>
      <c r="N107" s="313">
        <v>0</v>
      </c>
      <c r="O107" s="313">
        <f>ROUND(E107*N107,5)</f>
        <v>0</v>
      </c>
      <c r="P107" s="313">
        <v>0.02</v>
      </c>
      <c r="Q107" s="313">
        <f>ROUND(E107*P107,5)</f>
        <v>2.1687099999999999</v>
      </c>
      <c r="R107" s="34"/>
      <c r="S107" s="34"/>
      <c r="T107" s="36">
        <v>0.13</v>
      </c>
      <c r="U107" s="34" t="e">
        <f>ROUND(#REF!*T107,2)</f>
        <v>#REF!</v>
      </c>
      <c r="V107" s="37"/>
      <c r="W107" s="37"/>
      <c r="X107" s="37"/>
      <c r="Y107" s="37"/>
      <c r="Z107" s="37"/>
      <c r="AA107" s="37"/>
      <c r="AB107" s="37"/>
      <c r="AC107" s="37"/>
      <c r="AD107" s="37"/>
      <c r="AE107" s="37" t="s">
        <v>102</v>
      </c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</row>
    <row r="108" spans="1:60" outlineLevel="1">
      <c r="A108" s="249"/>
      <c r="B108" s="250"/>
      <c r="C108" s="314" t="s">
        <v>1004</v>
      </c>
      <c r="D108" s="315"/>
      <c r="E108" s="316">
        <v>7.9939999999999998</v>
      </c>
      <c r="F108" s="254"/>
      <c r="G108" s="254"/>
      <c r="H108" s="254"/>
      <c r="I108" s="254"/>
      <c r="J108" s="254"/>
      <c r="K108" s="254"/>
      <c r="L108" s="254"/>
      <c r="M108" s="254"/>
      <c r="N108" s="313"/>
      <c r="O108" s="313"/>
      <c r="P108" s="313"/>
      <c r="Q108" s="313"/>
      <c r="R108" s="34"/>
      <c r="S108" s="34"/>
      <c r="T108" s="36"/>
      <c r="U108" s="34"/>
      <c r="V108" s="37"/>
      <c r="W108" s="37"/>
      <c r="X108" s="37"/>
      <c r="Y108" s="37"/>
      <c r="Z108" s="37"/>
      <c r="AA108" s="37"/>
      <c r="AB108" s="37"/>
      <c r="AC108" s="37"/>
      <c r="AD108" s="37"/>
      <c r="AE108" s="37" t="s">
        <v>109</v>
      </c>
      <c r="AF108" s="37">
        <v>0</v>
      </c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</row>
    <row r="109" spans="1:60" outlineLevel="1">
      <c r="A109" s="249"/>
      <c r="B109" s="250"/>
      <c r="C109" s="314" t="s">
        <v>1005</v>
      </c>
      <c r="D109" s="315"/>
      <c r="E109" s="316">
        <v>9.75</v>
      </c>
      <c r="F109" s="254"/>
      <c r="G109" s="254"/>
      <c r="H109" s="254"/>
      <c r="I109" s="254"/>
      <c r="J109" s="254"/>
      <c r="K109" s="254"/>
      <c r="L109" s="254"/>
      <c r="M109" s="254"/>
      <c r="N109" s="313"/>
      <c r="O109" s="313"/>
      <c r="P109" s="313"/>
      <c r="Q109" s="313"/>
      <c r="R109" s="34"/>
      <c r="S109" s="34"/>
      <c r="T109" s="36"/>
      <c r="U109" s="34"/>
      <c r="V109" s="37"/>
      <c r="W109" s="37"/>
      <c r="X109" s="37"/>
      <c r="Y109" s="37"/>
      <c r="Z109" s="37"/>
      <c r="AA109" s="37"/>
      <c r="AB109" s="37"/>
      <c r="AC109" s="37"/>
      <c r="AD109" s="37"/>
      <c r="AE109" s="37" t="s">
        <v>109</v>
      </c>
      <c r="AF109" s="37">
        <v>0</v>
      </c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</row>
    <row r="110" spans="1:60" outlineLevel="1">
      <c r="A110" s="249"/>
      <c r="B110" s="250"/>
      <c r="C110" s="314" t="s">
        <v>1006</v>
      </c>
      <c r="D110" s="315"/>
      <c r="E110" s="316">
        <v>34.388800000000003</v>
      </c>
      <c r="F110" s="254"/>
      <c r="G110" s="254"/>
      <c r="H110" s="254"/>
      <c r="I110" s="254"/>
      <c r="J110" s="254"/>
      <c r="K110" s="254"/>
      <c r="L110" s="254"/>
      <c r="M110" s="254"/>
      <c r="N110" s="313"/>
      <c r="O110" s="313"/>
      <c r="P110" s="313"/>
      <c r="Q110" s="313"/>
      <c r="R110" s="34"/>
      <c r="S110" s="34"/>
      <c r="T110" s="36"/>
      <c r="U110" s="34"/>
      <c r="V110" s="37"/>
      <c r="W110" s="37"/>
      <c r="X110" s="37"/>
      <c r="Y110" s="37"/>
      <c r="Z110" s="37"/>
      <c r="AA110" s="37"/>
      <c r="AB110" s="37"/>
      <c r="AC110" s="37"/>
      <c r="AD110" s="37"/>
      <c r="AE110" s="37" t="s">
        <v>109</v>
      </c>
      <c r="AF110" s="37">
        <v>0</v>
      </c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</row>
    <row r="111" spans="1:60" outlineLevel="1">
      <c r="A111" s="249"/>
      <c r="B111" s="250"/>
      <c r="C111" s="314" t="s">
        <v>1000</v>
      </c>
      <c r="D111" s="315"/>
      <c r="E111" s="316">
        <v>45.120800000000003</v>
      </c>
      <c r="F111" s="254"/>
      <c r="G111" s="254"/>
      <c r="H111" s="254"/>
      <c r="I111" s="254"/>
      <c r="J111" s="254"/>
      <c r="K111" s="254"/>
      <c r="L111" s="254"/>
      <c r="M111" s="254"/>
      <c r="N111" s="313"/>
      <c r="O111" s="313"/>
      <c r="P111" s="313"/>
      <c r="Q111" s="313"/>
      <c r="R111" s="34"/>
      <c r="S111" s="34"/>
      <c r="T111" s="36"/>
      <c r="U111" s="34"/>
      <c r="V111" s="37"/>
      <c r="W111" s="37"/>
      <c r="X111" s="37"/>
      <c r="Y111" s="37"/>
      <c r="Z111" s="37"/>
      <c r="AA111" s="37"/>
      <c r="AB111" s="37"/>
      <c r="AC111" s="37"/>
      <c r="AD111" s="37"/>
      <c r="AE111" s="37" t="s">
        <v>109</v>
      </c>
      <c r="AF111" s="37">
        <v>0</v>
      </c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</row>
    <row r="112" spans="1:60" outlineLevel="1">
      <c r="A112" s="249"/>
      <c r="B112" s="250"/>
      <c r="C112" s="314" t="s">
        <v>1007</v>
      </c>
      <c r="D112" s="315"/>
      <c r="E112" s="316">
        <v>11.182</v>
      </c>
      <c r="F112" s="254"/>
      <c r="G112" s="254"/>
      <c r="H112" s="254"/>
      <c r="I112" s="254"/>
      <c r="J112" s="254"/>
      <c r="K112" s="254"/>
      <c r="L112" s="254"/>
      <c r="M112" s="254"/>
      <c r="N112" s="313"/>
      <c r="O112" s="313"/>
      <c r="P112" s="313"/>
      <c r="Q112" s="313"/>
      <c r="R112" s="34"/>
      <c r="S112" s="34"/>
      <c r="T112" s="36"/>
      <c r="U112" s="34"/>
      <c r="V112" s="37"/>
      <c r="W112" s="37"/>
      <c r="X112" s="37"/>
      <c r="Y112" s="37"/>
      <c r="Z112" s="37"/>
      <c r="AA112" s="37"/>
      <c r="AB112" s="37"/>
      <c r="AC112" s="37"/>
      <c r="AD112" s="37"/>
      <c r="AE112" s="37" t="s">
        <v>109</v>
      </c>
      <c r="AF112" s="37">
        <v>0</v>
      </c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</row>
    <row r="113" spans="1:60" ht="20" outlineLevel="1">
      <c r="A113" s="249">
        <v>40</v>
      </c>
      <c r="B113" s="250" t="s">
        <v>242</v>
      </c>
      <c r="C113" s="251" t="s">
        <v>243</v>
      </c>
      <c r="D113" s="313" t="s">
        <v>121</v>
      </c>
      <c r="E113" s="253">
        <v>46.75</v>
      </c>
      <c r="F113" s="320">
        <f>H113+J113</f>
        <v>0</v>
      </c>
      <c r="G113" s="254">
        <f>ROUND(E113*F113,2)</f>
        <v>0</v>
      </c>
      <c r="H113" s="254"/>
      <c r="I113" s="254">
        <f>ROUND(E113*H113,2)</f>
        <v>0</v>
      </c>
      <c r="J113" s="254"/>
      <c r="K113" s="254">
        <f>ROUND(E113*J113,2)</f>
        <v>0</v>
      </c>
      <c r="L113" s="254">
        <v>15</v>
      </c>
      <c r="M113" s="254">
        <f>G113*(1+L113/100)</f>
        <v>0</v>
      </c>
      <c r="N113" s="313">
        <v>0</v>
      </c>
      <c r="O113" s="313">
        <f>ROUND(E113*N113,5)</f>
        <v>0</v>
      </c>
      <c r="P113" s="313">
        <v>0.05</v>
      </c>
      <c r="Q113" s="313">
        <f>ROUND(E113*P113,5)</f>
        <v>2.3374999999999999</v>
      </c>
      <c r="R113" s="34"/>
      <c r="S113" s="34"/>
      <c r="T113" s="36">
        <v>0.33</v>
      </c>
      <c r="U113" s="34" t="e">
        <f>ROUND(#REF!*T113,2)</f>
        <v>#REF!</v>
      </c>
      <c r="V113" s="37"/>
      <c r="W113" s="37"/>
      <c r="X113" s="37"/>
      <c r="Y113" s="37"/>
      <c r="Z113" s="37"/>
      <c r="AA113" s="37"/>
      <c r="AB113" s="37"/>
      <c r="AC113" s="37"/>
      <c r="AD113" s="37"/>
      <c r="AE113" s="37" t="s">
        <v>102</v>
      </c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</row>
    <row r="114" spans="1:60" outlineLevel="1">
      <c r="A114" s="249"/>
      <c r="B114" s="250"/>
      <c r="C114" s="314" t="s">
        <v>1042</v>
      </c>
      <c r="D114" s="315"/>
      <c r="E114" s="316">
        <v>46.75</v>
      </c>
      <c r="F114" s="254"/>
      <c r="G114" s="254"/>
      <c r="H114" s="254"/>
      <c r="I114" s="254"/>
      <c r="J114" s="254"/>
      <c r="K114" s="254"/>
      <c r="L114" s="254"/>
      <c r="M114" s="254"/>
      <c r="N114" s="313"/>
      <c r="O114" s="313"/>
      <c r="P114" s="313"/>
      <c r="Q114" s="313"/>
      <c r="R114" s="34"/>
      <c r="S114" s="34"/>
      <c r="T114" s="36"/>
      <c r="U114" s="34"/>
      <c r="V114" s="37"/>
      <c r="W114" s="37"/>
      <c r="X114" s="37"/>
      <c r="Y114" s="37"/>
      <c r="Z114" s="37"/>
      <c r="AA114" s="37"/>
      <c r="AB114" s="37"/>
      <c r="AC114" s="37"/>
      <c r="AD114" s="37"/>
      <c r="AE114" s="37" t="s">
        <v>109</v>
      </c>
      <c r="AF114" s="37">
        <v>0</v>
      </c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</row>
    <row r="115" spans="1:60" outlineLevel="1">
      <c r="A115" s="249">
        <v>41</v>
      </c>
      <c r="B115" s="250" t="s">
        <v>247</v>
      </c>
      <c r="C115" s="251" t="s">
        <v>813</v>
      </c>
      <c r="D115" s="313" t="s">
        <v>101</v>
      </c>
      <c r="E115" s="253">
        <v>2</v>
      </c>
      <c r="F115" s="320">
        <f t="shared" ref="F115:F120" si="0">H115+J115</f>
        <v>0</v>
      </c>
      <c r="G115" s="254">
        <f t="shared" ref="G115:G120" si="1">ROUND(E115*F115,2)</f>
        <v>0</v>
      </c>
      <c r="H115" s="254"/>
      <c r="I115" s="254">
        <f t="shared" ref="I115:I120" si="2">ROUND(E115*H115,2)</f>
        <v>0</v>
      </c>
      <c r="J115" s="254"/>
      <c r="K115" s="254">
        <f t="shared" ref="K115:K120" si="3">ROUND(E115*J115,2)</f>
        <v>0</v>
      </c>
      <c r="L115" s="254">
        <v>15</v>
      </c>
      <c r="M115" s="254">
        <f t="shared" ref="M115:M120" si="4">G115*(1+L115/100)</f>
        <v>0</v>
      </c>
      <c r="N115" s="313">
        <v>6.7000000000000002E-4</v>
      </c>
      <c r="O115" s="313">
        <f t="shared" ref="O115:O120" si="5">ROUND(E115*N115,5)</f>
        <v>1.34E-3</v>
      </c>
      <c r="P115" s="313">
        <v>1.2E-2</v>
      </c>
      <c r="Q115" s="313">
        <f t="shared" ref="Q115:Q120" si="6">ROUND(E115*P115,5)</f>
        <v>2.4E-2</v>
      </c>
      <c r="R115" s="34"/>
      <c r="S115" s="34"/>
      <c r="T115" s="36">
        <v>0.61399999999999999</v>
      </c>
      <c r="U115" s="34" t="e">
        <f>ROUND(#REF!*T115,2)</f>
        <v>#REF!</v>
      </c>
      <c r="V115" s="37"/>
      <c r="W115" s="37"/>
      <c r="X115" s="37"/>
      <c r="Y115" s="37"/>
      <c r="Z115" s="37"/>
      <c r="AA115" s="37"/>
      <c r="AB115" s="37"/>
      <c r="AC115" s="37"/>
      <c r="AD115" s="37"/>
      <c r="AE115" s="37" t="s">
        <v>102</v>
      </c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</row>
    <row r="116" spans="1:60" outlineLevel="1">
      <c r="A116" s="249">
        <v>42</v>
      </c>
      <c r="B116" s="250" t="s">
        <v>1043</v>
      </c>
      <c r="C116" s="251" t="s">
        <v>1044</v>
      </c>
      <c r="D116" s="313" t="s">
        <v>101</v>
      </c>
      <c r="E116" s="253">
        <v>1</v>
      </c>
      <c r="F116" s="320">
        <f t="shared" si="0"/>
        <v>0</v>
      </c>
      <c r="G116" s="254">
        <f t="shared" si="1"/>
        <v>0</v>
      </c>
      <c r="H116" s="254"/>
      <c r="I116" s="254">
        <f t="shared" si="2"/>
        <v>0</v>
      </c>
      <c r="J116" s="254"/>
      <c r="K116" s="254">
        <f t="shared" si="3"/>
        <v>0</v>
      </c>
      <c r="L116" s="254">
        <v>15</v>
      </c>
      <c r="M116" s="254">
        <f t="shared" si="4"/>
        <v>0</v>
      </c>
      <c r="N116" s="313">
        <v>0</v>
      </c>
      <c r="O116" s="313">
        <f t="shared" si="5"/>
        <v>0</v>
      </c>
      <c r="P116" s="313">
        <v>8.0000000000000002E-3</v>
      </c>
      <c r="Q116" s="313">
        <f t="shared" si="6"/>
        <v>8.0000000000000002E-3</v>
      </c>
      <c r="R116" s="34"/>
      <c r="S116" s="34"/>
      <c r="T116" s="36">
        <v>0.51200000000000001</v>
      </c>
      <c r="U116" s="34" t="e">
        <f>ROUND(#REF!*T116,2)</f>
        <v>#REF!</v>
      </c>
      <c r="V116" s="37"/>
      <c r="W116" s="37"/>
      <c r="X116" s="37"/>
      <c r="Y116" s="37"/>
      <c r="Z116" s="37"/>
      <c r="AA116" s="37"/>
      <c r="AB116" s="37"/>
      <c r="AC116" s="37"/>
      <c r="AD116" s="37"/>
      <c r="AE116" s="37" t="s">
        <v>102</v>
      </c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</row>
    <row r="117" spans="1:60" outlineLevel="1">
      <c r="A117" s="249">
        <v>43</v>
      </c>
      <c r="B117" s="250" t="s">
        <v>249</v>
      </c>
      <c r="C117" s="251" t="s">
        <v>250</v>
      </c>
      <c r="D117" s="313" t="s">
        <v>107</v>
      </c>
      <c r="E117" s="253">
        <v>18.670000000000002</v>
      </c>
      <c r="F117" s="320">
        <f t="shared" si="0"/>
        <v>0</v>
      </c>
      <c r="G117" s="254">
        <f t="shared" si="1"/>
        <v>0</v>
      </c>
      <c r="H117" s="254"/>
      <c r="I117" s="254">
        <f t="shared" si="2"/>
        <v>0</v>
      </c>
      <c r="J117" s="254"/>
      <c r="K117" s="254">
        <f t="shared" si="3"/>
        <v>0</v>
      </c>
      <c r="L117" s="254">
        <v>15</v>
      </c>
      <c r="M117" s="254">
        <f t="shared" si="4"/>
        <v>0</v>
      </c>
      <c r="N117" s="313">
        <v>0</v>
      </c>
      <c r="O117" s="313">
        <f t="shared" si="5"/>
        <v>0</v>
      </c>
      <c r="P117" s="313">
        <v>0</v>
      </c>
      <c r="Q117" s="313">
        <f t="shared" si="6"/>
        <v>0</v>
      </c>
      <c r="R117" s="34"/>
      <c r="S117" s="34"/>
      <c r="T117" s="36">
        <v>0.94199999999999995</v>
      </c>
      <c r="U117" s="34" t="e">
        <f>ROUND(#REF!*T117,2)</f>
        <v>#REF!</v>
      </c>
      <c r="V117" s="37"/>
      <c r="W117" s="37"/>
      <c r="X117" s="37"/>
      <c r="Y117" s="37"/>
      <c r="Z117" s="37"/>
      <c r="AA117" s="37"/>
      <c r="AB117" s="37"/>
      <c r="AC117" s="37"/>
      <c r="AD117" s="37"/>
      <c r="AE117" s="37" t="s">
        <v>102</v>
      </c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</row>
    <row r="118" spans="1:60" outlineLevel="1">
      <c r="A118" s="249">
        <v>44</v>
      </c>
      <c r="B118" s="250" t="s">
        <v>251</v>
      </c>
      <c r="C118" s="251" t="s">
        <v>252</v>
      </c>
      <c r="D118" s="313" t="s">
        <v>107</v>
      </c>
      <c r="E118" s="253">
        <v>18.670000000000002</v>
      </c>
      <c r="F118" s="320">
        <f t="shared" si="0"/>
        <v>0</v>
      </c>
      <c r="G118" s="254">
        <f t="shared" si="1"/>
        <v>0</v>
      </c>
      <c r="H118" s="254"/>
      <c r="I118" s="254">
        <f t="shared" si="2"/>
        <v>0</v>
      </c>
      <c r="J118" s="254"/>
      <c r="K118" s="254">
        <f t="shared" si="3"/>
        <v>0</v>
      </c>
      <c r="L118" s="254">
        <v>15</v>
      </c>
      <c r="M118" s="254">
        <f t="shared" si="4"/>
        <v>0</v>
      </c>
      <c r="N118" s="313">
        <v>0</v>
      </c>
      <c r="O118" s="313">
        <f t="shared" si="5"/>
        <v>0</v>
      </c>
      <c r="P118" s="313">
        <v>0</v>
      </c>
      <c r="Q118" s="313">
        <f t="shared" si="6"/>
        <v>0</v>
      </c>
      <c r="R118" s="34"/>
      <c r="S118" s="34"/>
      <c r="T118" s="36">
        <v>0.49</v>
      </c>
      <c r="U118" s="34" t="e">
        <f>ROUND(#REF!*T118,2)</f>
        <v>#REF!</v>
      </c>
      <c r="V118" s="37"/>
      <c r="W118" s="37"/>
      <c r="X118" s="37"/>
      <c r="Y118" s="37"/>
      <c r="Z118" s="37"/>
      <c r="AA118" s="37"/>
      <c r="AB118" s="37"/>
      <c r="AC118" s="37"/>
      <c r="AD118" s="37"/>
      <c r="AE118" s="37" t="s">
        <v>102</v>
      </c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</row>
    <row r="119" spans="1:60" outlineLevel="1">
      <c r="A119" s="249">
        <v>45</v>
      </c>
      <c r="B119" s="250" t="s">
        <v>253</v>
      </c>
      <c r="C119" s="251" t="s">
        <v>814</v>
      </c>
      <c r="D119" s="313" t="s">
        <v>107</v>
      </c>
      <c r="E119" s="253">
        <v>18.670000000000002</v>
      </c>
      <c r="F119" s="320">
        <f t="shared" si="0"/>
        <v>0</v>
      </c>
      <c r="G119" s="254">
        <f t="shared" si="1"/>
        <v>0</v>
      </c>
      <c r="H119" s="254"/>
      <c r="I119" s="254">
        <f t="shared" si="2"/>
        <v>0</v>
      </c>
      <c r="J119" s="254"/>
      <c r="K119" s="254">
        <f t="shared" si="3"/>
        <v>0</v>
      </c>
      <c r="L119" s="254">
        <v>15</v>
      </c>
      <c r="M119" s="254">
        <f t="shared" si="4"/>
        <v>0</v>
      </c>
      <c r="N119" s="313">
        <v>0</v>
      </c>
      <c r="O119" s="313">
        <f t="shared" si="5"/>
        <v>0</v>
      </c>
      <c r="P119" s="313">
        <v>0</v>
      </c>
      <c r="Q119" s="313">
        <f t="shared" si="6"/>
        <v>0</v>
      </c>
      <c r="R119" s="34"/>
      <c r="S119" s="34"/>
      <c r="T119" s="36">
        <v>0</v>
      </c>
      <c r="U119" s="34" t="e">
        <f>ROUND(#REF!*T119,2)</f>
        <v>#REF!</v>
      </c>
      <c r="V119" s="37"/>
      <c r="W119" s="37"/>
      <c r="X119" s="37"/>
      <c r="Y119" s="37"/>
      <c r="Z119" s="37"/>
      <c r="AA119" s="37"/>
      <c r="AB119" s="37"/>
      <c r="AC119" s="37"/>
      <c r="AD119" s="37"/>
      <c r="AE119" s="37" t="s">
        <v>102</v>
      </c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</row>
    <row r="120" spans="1:60" ht="20" outlineLevel="1">
      <c r="A120" s="249">
        <v>46</v>
      </c>
      <c r="B120" s="250" t="s">
        <v>255</v>
      </c>
      <c r="C120" s="251" t="s">
        <v>256</v>
      </c>
      <c r="D120" s="313" t="s">
        <v>107</v>
      </c>
      <c r="E120" s="253">
        <v>18.670000000000002</v>
      </c>
      <c r="F120" s="320">
        <f t="shared" si="0"/>
        <v>0</v>
      </c>
      <c r="G120" s="254">
        <f t="shared" si="1"/>
        <v>0</v>
      </c>
      <c r="H120" s="254"/>
      <c r="I120" s="254">
        <f t="shared" si="2"/>
        <v>0</v>
      </c>
      <c r="J120" s="254"/>
      <c r="K120" s="254">
        <f t="shared" si="3"/>
        <v>0</v>
      </c>
      <c r="L120" s="254">
        <v>15</v>
      </c>
      <c r="M120" s="254">
        <f t="shared" si="4"/>
        <v>0</v>
      </c>
      <c r="N120" s="313">
        <v>0</v>
      </c>
      <c r="O120" s="313">
        <f t="shared" si="5"/>
        <v>0</v>
      </c>
      <c r="P120" s="313">
        <v>0</v>
      </c>
      <c r="Q120" s="313">
        <f t="shared" si="6"/>
        <v>0</v>
      </c>
      <c r="R120" s="34"/>
      <c r="S120" s="34"/>
      <c r="T120" s="36">
        <v>0</v>
      </c>
      <c r="U120" s="34" t="e">
        <f>ROUND(#REF!*T120,2)</f>
        <v>#REF!</v>
      </c>
      <c r="V120" s="37"/>
      <c r="W120" s="37"/>
      <c r="X120" s="37"/>
      <c r="Y120" s="37"/>
      <c r="Z120" s="37"/>
      <c r="AA120" s="37"/>
      <c r="AB120" s="37"/>
      <c r="AC120" s="37"/>
      <c r="AD120" s="37"/>
      <c r="AE120" s="37" t="s">
        <v>102</v>
      </c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</row>
    <row r="121" spans="1:60" ht="14.5">
      <c r="A121" s="255" t="s">
        <v>97</v>
      </c>
      <c r="B121" s="256" t="s">
        <v>48</v>
      </c>
      <c r="C121" s="257" t="s">
        <v>47</v>
      </c>
      <c r="D121" s="317"/>
      <c r="E121" s="259"/>
      <c r="F121" s="260"/>
      <c r="G121" s="260">
        <f>SUMIF(AE122:AE122,"&lt;&gt;NOR",G122:G122)</f>
        <v>0</v>
      </c>
      <c r="H121" s="260"/>
      <c r="I121" s="260">
        <f>SUM(I122:I122)</f>
        <v>0</v>
      </c>
      <c r="J121" s="260"/>
      <c r="K121" s="260">
        <f>SUM(K122:K122)</f>
        <v>0</v>
      </c>
      <c r="L121" s="260"/>
      <c r="M121" s="260">
        <f>SUM(M122:M122)</f>
        <v>0</v>
      </c>
      <c r="N121" s="317"/>
      <c r="O121" s="317">
        <f>SUM(O122:O122)</f>
        <v>0</v>
      </c>
      <c r="P121" s="317"/>
      <c r="Q121" s="317">
        <f>SUM(Q122:Q122)</f>
        <v>0</v>
      </c>
      <c r="R121" s="39"/>
      <c r="S121" s="39"/>
      <c r="T121" s="41"/>
      <c r="U121" s="39" t="e">
        <f>SUM(U122:U122)</f>
        <v>#REF!</v>
      </c>
      <c r="AE121" s="29" t="s">
        <v>98</v>
      </c>
    </row>
    <row r="122" spans="1:60" outlineLevel="1">
      <c r="A122" s="249">
        <v>47</v>
      </c>
      <c r="B122" s="250" t="s">
        <v>257</v>
      </c>
      <c r="C122" s="251" t="s">
        <v>258</v>
      </c>
      <c r="D122" s="313" t="s">
        <v>107</v>
      </c>
      <c r="E122" s="253">
        <v>9.14</v>
      </c>
      <c r="F122" s="320">
        <f>H122+J122</f>
        <v>0</v>
      </c>
      <c r="G122" s="254">
        <f>ROUND(E122*F122,2)</f>
        <v>0</v>
      </c>
      <c r="H122" s="254"/>
      <c r="I122" s="254">
        <f>ROUND(E122*H122,2)</f>
        <v>0</v>
      </c>
      <c r="J122" s="254"/>
      <c r="K122" s="254">
        <f>ROUND(E122*J122,2)</f>
        <v>0</v>
      </c>
      <c r="L122" s="254">
        <v>15</v>
      </c>
      <c r="M122" s="254">
        <f>G122*(1+L122/100)</f>
        <v>0</v>
      </c>
      <c r="N122" s="313">
        <v>0</v>
      </c>
      <c r="O122" s="313">
        <f>ROUND(E122*N122,5)</f>
        <v>0</v>
      </c>
      <c r="P122" s="313">
        <v>0</v>
      </c>
      <c r="Q122" s="313">
        <f>ROUND(E122*P122,5)</f>
        <v>0</v>
      </c>
      <c r="R122" s="34"/>
      <c r="S122" s="34"/>
      <c r="T122" s="36">
        <v>0.85199999999999998</v>
      </c>
      <c r="U122" s="34" t="e">
        <f>ROUND(#REF!*T122,2)</f>
        <v>#REF!</v>
      </c>
      <c r="V122" s="37"/>
      <c r="W122" s="37"/>
      <c r="X122" s="37"/>
      <c r="Y122" s="37"/>
      <c r="Z122" s="37"/>
      <c r="AA122" s="37"/>
      <c r="AB122" s="37"/>
      <c r="AC122" s="37"/>
      <c r="AD122" s="37"/>
      <c r="AE122" s="37" t="s">
        <v>102</v>
      </c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</row>
    <row r="123" spans="1:60" ht="14.5">
      <c r="A123" s="255" t="s">
        <v>97</v>
      </c>
      <c r="B123" s="256" t="s">
        <v>46</v>
      </c>
      <c r="C123" s="257" t="s">
        <v>45</v>
      </c>
      <c r="D123" s="317"/>
      <c r="E123" s="259"/>
      <c r="F123" s="260"/>
      <c r="G123" s="260">
        <f>SUMIF(AE124:AE126,"&lt;&gt;NOR",G124:G126)</f>
        <v>0</v>
      </c>
      <c r="H123" s="260"/>
      <c r="I123" s="260">
        <f>SUM(I124:I126)</f>
        <v>0</v>
      </c>
      <c r="J123" s="260"/>
      <c r="K123" s="260">
        <f>SUM(K124:K126)</f>
        <v>0</v>
      </c>
      <c r="L123" s="260"/>
      <c r="M123" s="260">
        <f>SUM(M124:M126)</f>
        <v>0</v>
      </c>
      <c r="N123" s="317"/>
      <c r="O123" s="317">
        <f>SUM(O124:O126)</f>
        <v>2.6689999999999998E-2</v>
      </c>
      <c r="P123" s="317"/>
      <c r="Q123" s="317">
        <f>SUM(Q124:Q126)</f>
        <v>0</v>
      </c>
      <c r="R123" s="39"/>
      <c r="S123" s="39"/>
      <c r="T123" s="41"/>
      <c r="U123" s="39" t="e">
        <f>SUM(U124:U126)</f>
        <v>#REF!</v>
      </c>
      <c r="AE123" s="29" t="s">
        <v>98</v>
      </c>
    </row>
    <row r="124" spans="1:60" ht="20" outlineLevel="1">
      <c r="A124" s="249">
        <v>48</v>
      </c>
      <c r="B124" s="250" t="s">
        <v>259</v>
      </c>
      <c r="C124" s="251" t="s">
        <v>260</v>
      </c>
      <c r="D124" s="313" t="s">
        <v>121</v>
      </c>
      <c r="E124" s="253">
        <v>7.85</v>
      </c>
      <c r="F124" s="320">
        <f>H124+J124</f>
        <v>0</v>
      </c>
      <c r="G124" s="254">
        <f>ROUND(E124*F124,2)</f>
        <v>0</v>
      </c>
      <c r="H124" s="254"/>
      <c r="I124" s="254">
        <f>ROUND(E124*H124,2)</f>
        <v>0</v>
      </c>
      <c r="J124" s="254"/>
      <c r="K124" s="254">
        <f>ROUND(E124*J124,2)</f>
        <v>0</v>
      </c>
      <c r="L124" s="254">
        <v>15</v>
      </c>
      <c r="M124" s="254">
        <f>G124*(1+L124/100)</f>
        <v>0</v>
      </c>
      <c r="N124" s="313">
        <v>3.3999999999999998E-3</v>
      </c>
      <c r="O124" s="313">
        <f>ROUND(E124*N124,5)</f>
        <v>2.6689999999999998E-2</v>
      </c>
      <c r="P124" s="313">
        <v>0</v>
      </c>
      <c r="Q124" s="313">
        <f>ROUND(E124*P124,5)</f>
        <v>0</v>
      </c>
      <c r="R124" s="34"/>
      <c r="S124" s="34"/>
      <c r="T124" s="36">
        <v>0.38500000000000001</v>
      </c>
      <c r="U124" s="34" t="e">
        <f>ROUND(#REF!*T124,2)</f>
        <v>#REF!</v>
      </c>
      <c r="V124" s="37"/>
      <c r="W124" s="37"/>
      <c r="X124" s="37"/>
      <c r="Y124" s="37"/>
      <c r="Z124" s="37"/>
      <c r="AA124" s="37"/>
      <c r="AB124" s="37"/>
      <c r="AC124" s="37"/>
      <c r="AD124" s="37"/>
      <c r="AE124" s="37" t="s">
        <v>102</v>
      </c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</row>
    <row r="125" spans="1:60" outlineLevel="1">
      <c r="A125" s="249"/>
      <c r="B125" s="250"/>
      <c r="C125" s="314" t="s">
        <v>1045</v>
      </c>
      <c r="D125" s="315"/>
      <c r="E125" s="316">
        <v>7.85</v>
      </c>
      <c r="F125" s="254"/>
      <c r="G125" s="254"/>
      <c r="H125" s="254"/>
      <c r="I125" s="254"/>
      <c r="J125" s="254"/>
      <c r="K125" s="254"/>
      <c r="L125" s="254"/>
      <c r="M125" s="254"/>
      <c r="N125" s="313"/>
      <c r="O125" s="313"/>
      <c r="P125" s="313"/>
      <c r="Q125" s="313"/>
      <c r="R125" s="34"/>
      <c r="S125" s="34"/>
      <c r="T125" s="36"/>
      <c r="U125" s="34"/>
      <c r="V125" s="37"/>
      <c r="W125" s="37"/>
      <c r="X125" s="37"/>
      <c r="Y125" s="37"/>
      <c r="Z125" s="37"/>
      <c r="AA125" s="37"/>
      <c r="AB125" s="37"/>
      <c r="AC125" s="37"/>
      <c r="AD125" s="37"/>
      <c r="AE125" s="37" t="s">
        <v>109</v>
      </c>
      <c r="AF125" s="37">
        <v>0</v>
      </c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</row>
    <row r="126" spans="1:60" outlineLevel="1">
      <c r="A126" s="249">
        <v>49</v>
      </c>
      <c r="B126" s="250" t="s">
        <v>262</v>
      </c>
      <c r="C126" s="251" t="s">
        <v>263</v>
      </c>
      <c r="D126" s="313" t="s">
        <v>107</v>
      </c>
      <c r="E126" s="253">
        <v>2.6689999999999998E-2</v>
      </c>
      <c r="F126" s="320">
        <f>H126+J126</f>
        <v>0</v>
      </c>
      <c r="G126" s="254">
        <f>ROUND(E126*F126,2)</f>
        <v>0</v>
      </c>
      <c r="H126" s="254"/>
      <c r="I126" s="254">
        <f>ROUND(E126*H126,2)</f>
        <v>0</v>
      </c>
      <c r="J126" s="254"/>
      <c r="K126" s="254">
        <f>ROUND(E126*J126,2)</f>
        <v>0</v>
      </c>
      <c r="L126" s="254">
        <v>15</v>
      </c>
      <c r="M126" s="254">
        <f>G126*(1+L126/100)</f>
        <v>0</v>
      </c>
      <c r="N126" s="313">
        <v>0</v>
      </c>
      <c r="O126" s="313">
        <f>ROUND(E126*N126,5)</f>
        <v>0</v>
      </c>
      <c r="P126" s="313">
        <v>0</v>
      </c>
      <c r="Q126" s="313">
        <f>ROUND(E126*P126,5)</f>
        <v>0</v>
      </c>
      <c r="R126" s="34"/>
      <c r="S126" s="34"/>
      <c r="T126" s="36">
        <v>1.5669999999999999</v>
      </c>
      <c r="U126" s="34" t="e">
        <f>ROUND(#REF!*T126,2)</f>
        <v>#REF!</v>
      </c>
      <c r="V126" s="37"/>
      <c r="W126" s="37"/>
      <c r="X126" s="37"/>
      <c r="Y126" s="37"/>
      <c r="Z126" s="37"/>
      <c r="AA126" s="37"/>
      <c r="AB126" s="37"/>
      <c r="AC126" s="37"/>
      <c r="AD126" s="37"/>
      <c r="AE126" s="37" t="s">
        <v>102</v>
      </c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</row>
    <row r="127" spans="1:60" ht="14.5">
      <c r="A127" s="255" t="s">
        <v>97</v>
      </c>
      <c r="B127" s="256" t="s">
        <v>44</v>
      </c>
      <c r="C127" s="257" t="s">
        <v>43</v>
      </c>
      <c r="D127" s="317"/>
      <c r="E127" s="259"/>
      <c r="F127" s="260"/>
      <c r="G127" s="260">
        <f>SUMIF(AE128:AE130,"&lt;&gt;NOR",G128:G130)</f>
        <v>0</v>
      </c>
      <c r="H127" s="260"/>
      <c r="I127" s="260">
        <f>SUM(I128:I130)</f>
        <v>0</v>
      </c>
      <c r="J127" s="260"/>
      <c r="K127" s="260">
        <f>SUM(K128:K130)</f>
        <v>0</v>
      </c>
      <c r="L127" s="260"/>
      <c r="M127" s="260">
        <f>SUM(M128:M130)</f>
        <v>0</v>
      </c>
      <c r="N127" s="317"/>
      <c r="O127" s="317">
        <f>SUM(O128:O130)</f>
        <v>4.4000000000000002E-4</v>
      </c>
      <c r="P127" s="317"/>
      <c r="Q127" s="317">
        <f>SUM(Q128:Q130)</f>
        <v>0</v>
      </c>
      <c r="R127" s="39"/>
      <c r="S127" s="39"/>
      <c r="T127" s="41"/>
      <c r="U127" s="39" t="e">
        <f>SUM(U128:U130)</f>
        <v>#REF!</v>
      </c>
      <c r="AE127" s="29" t="s">
        <v>98</v>
      </c>
    </row>
    <row r="128" spans="1:60" outlineLevel="1">
      <c r="A128" s="249">
        <v>50</v>
      </c>
      <c r="B128" s="250" t="s">
        <v>270</v>
      </c>
      <c r="C128" s="251" t="s">
        <v>271</v>
      </c>
      <c r="D128" s="313" t="s">
        <v>121</v>
      </c>
      <c r="E128" s="253">
        <v>43.8</v>
      </c>
      <c r="F128" s="320">
        <f>H128+J128</f>
        <v>0</v>
      </c>
      <c r="G128" s="254">
        <f>ROUND(E128*F128,2)</f>
        <v>0</v>
      </c>
      <c r="H128" s="254"/>
      <c r="I128" s="254">
        <f>ROUND(E128*H128,2)</f>
        <v>0</v>
      </c>
      <c r="J128" s="254"/>
      <c r="K128" s="254">
        <f>ROUND(E128*J128,2)</f>
        <v>0</v>
      </c>
      <c r="L128" s="254">
        <v>15</v>
      </c>
      <c r="M128" s="254">
        <f>G128*(1+L128/100)</f>
        <v>0</v>
      </c>
      <c r="N128" s="313">
        <v>1.0000000000000001E-5</v>
      </c>
      <c r="O128" s="313">
        <f>ROUND(E128*N128,5)</f>
        <v>4.4000000000000002E-4</v>
      </c>
      <c r="P128" s="313">
        <v>0</v>
      </c>
      <c r="Q128" s="313">
        <f>ROUND(E128*P128,5)</f>
        <v>0</v>
      </c>
      <c r="R128" s="34"/>
      <c r="S128" s="34"/>
      <c r="T128" s="36">
        <v>7.0000000000000007E-2</v>
      </c>
      <c r="U128" s="34" t="e">
        <f>ROUND(#REF!*T128,2)</f>
        <v>#REF!</v>
      </c>
      <c r="V128" s="37"/>
      <c r="W128" s="37"/>
      <c r="X128" s="37"/>
      <c r="Y128" s="37"/>
      <c r="Z128" s="37"/>
      <c r="AA128" s="37"/>
      <c r="AB128" s="37"/>
      <c r="AC128" s="37"/>
      <c r="AD128" s="37"/>
      <c r="AE128" s="37" t="s">
        <v>102</v>
      </c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</row>
    <row r="129" spans="1:60" outlineLevel="1">
      <c r="A129" s="249"/>
      <c r="B129" s="250"/>
      <c r="C129" s="314" t="s">
        <v>1017</v>
      </c>
      <c r="D129" s="315"/>
      <c r="E129" s="316">
        <v>43.8</v>
      </c>
      <c r="F129" s="254"/>
      <c r="G129" s="254"/>
      <c r="H129" s="254"/>
      <c r="I129" s="254"/>
      <c r="J129" s="254"/>
      <c r="K129" s="254"/>
      <c r="L129" s="254"/>
      <c r="M129" s="254"/>
      <c r="N129" s="313"/>
      <c r="O129" s="313"/>
      <c r="P129" s="313"/>
      <c r="Q129" s="313"/>
      <c r="R129" s="34"/>
      <c r="S129" s="34"/>
      <c r="T129" s="36"/>
      <c r="U129" s="34"/>
      <c r="V129" s="37"/>
      <c r="W129" s="37"/>
      <c r="X129" s="37"/>
      <c r="Y129" s="37"/>
      <c r="Z129" s="37"/>
      <c r="AA129" s="37"/>
      <c r="AB129" s="37"/>
      <c r="AC129" s="37"/>
      <c r="AD129" s="37"/>
      <c r="AE129" s="37" t="s">
        <v>109</v>
      </c>
      <c r="AF129" s="37">
        <v>0</v>
      </c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</row>
    <row r="130" spans="1:60" outlineLevel="1">
      <c r="A130" s="249">
        <v>51</v>
      </c>
      <c r="B130" s="250" t="s">
        <v>272</v>
      </c>
      <c r="C130" s="251" t="s">
        <v>273</v>
      </c>
      <c r="D130" s="313" t="s">
        <v>107</v>
      </c>
      <c r="E130" s="253">
        <v>4.4000000000000002E-4</v>
      </c>
      <c r="F130" s="320">
        <f>H130+J130</f>
        <v>0</v>
      </c>
      <c r="G130" s="254">
        <f>ROUND(E130*F130,2)</f>
        <v>0</v>
      </c>
      <c r="H130" s="254"/>
      <c r="I130" s="254">
        <f>ROUND(E130*H130,2)</f>
        <v>0</v>
      </c>
      <c r="J130" s="254"/>
      <c r="K130" s="254">
        <f>ROUND(E130*J130,2)</f>
        <v>0</v>
      </c>
      <c r="L130" s="254">
        <v>15</v>
      </c>
      <c r="M130" s="254">
        <f>G130*(1+L130/100)</f>
        <v>0</v>
      </c>
      <c r="N130" s="313">
        <v>0</v>
      </c>
      <c r="O130" s="313">
        <f>ROUND(E130*N130,5)</f>
        <v>0</v>
      </c>
      <c r="P130" s="313">
        <v>0</v>
      </c>
      <c r="Q130" s="313">
        <f>ROUND(E130*P130,5)</f>
        <v>0</v>
      </c>
      <c r="R130" s="34"/>
      <c r="S130" s="34"/>
      <c r="T130" s="36">
        <v>1.74</v>
      </c>
      <c r="U130" s="34" t="e">
        <f>ROUND(#REF!*T130,2)</f>
        <v>#REF!</v>
      </c>
      <c r="V130" s="37"/>
      <c r="W130" s="37"/>
      <c r="X130" s="37"/>
      <c r="Y130" s="37"/>
      <c r="Z130" s="37"/>
      <c r="AA130" s="37"/>
      <c r="AB130" s="37"/>
      <c r="AC130" s="37"/>
      <c r="AD130" s="37"/>
      <c r="AE130" s="37" t="s">
        <v>102</v>
      </c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</row>
    <row r="131" spans="1:60" ht="14.5">
      <c r="A131" s="255" t="s">
        <v>97</v>
      </c>
      <c r="B131" s="256" t="s">
        <v>42</v>
      </c>
      <c r="C131" s="257" t="s">
        <v>41</v>
      </c>
      <c r="D131" s="317"/>
      <c r="E131" s="259"/>
      <c r="F131" s="260"/>
      <c r="G131" s="260">
        <f>SUMIF(AE132:AE136,"&lt;&gt;NOR",G132:G136)</f>
        <v>0</v>
      </c>
      <c r="H131" s="260"/>
      <c r="I131" s="260">
        <f>SUM(I132:I136)</f>
        <v>0</v>
      </c>
      <c r="J131" s="260"/>
      <c r="K131" s="260">
        <f>SUM(K132:K136)</f>
        <v>0</v>
      </c>
      <c r="L131" s="260"/>
      <c r="M131" s="260">
        <f>SUM(M132:M136)</f>
        <v>0</v>
      </c>
      <c r="N131" s="317"/>
      <c r="O131" s="317">
        <f>SUM(O132:O136)</f>
        <v>0</v>
      </c>
      <c r="P131" s="317"/>
      <c r="Q131" s="317">
        <f>SUM(Q132:Q136)</f>
        <v>6.4830000000000005</v>
      </c>
      <c r="R131" s="39"/>
      <c r="S131" s="39"/>
      <c r="T131" s="41"/>
      <c r="U131" s="39" t="e">
        <f>SUM(U132:U136)</f>
        <v>#REF!</v>
      </c>
      <c r="AE131" s="29" t="s">
        <v>98</v>
      </c>
    </row>
    <row r="132" spans="1:60" outlineLevel="1">
      <c r="A132" s="249">
        <v>52</v>
      </c>
      <c r="B132" s="250" t="s">
        <v>274</v>
      </c>
      <c r="C132" s="251" t="s">
        <v>275</v>
      </c>
      <c r="D132" s="313" t="s">
        <v>121</v>
      </c>
      <c r="E132" s="253">
        <v>35.6</v>
      </c>
      <c r="F132" s="320">
        <f>H132+J132</f>
        <v>0</v>
      </c>
      <c r="G132" s="254">
        <f>ROUND(E132*F132,2)</f>
        <v>0</v>
      </c>
      <c r="H132" s="254"/>
      <c r="I132" s="254">
        <f>ROUND(E132*H132,2)</f>
        <v>0</v>
      </c>
      <c r="J132" s="254"/>
      <c r="K132" s="254">
        <f>ROUND(E132*J132,2)</f>
        <v>0</v>
      </c>
      <c r="L132" s="254">
        <v>15</v>
      </c>
      <c r="M132" s="254">
        <f>G132*(1+L132/100)</f>
        <v>0</v>
      </c>
      <c r="N132" s="313">
        <v>0</v>
      </c>
      <c r="O132" s="313">
        <f>ROUND(E132*N132,5)</f>
        <v>0</v>
      </c>
      <c r="P132" s="313">
        <v>1.7999999999999999E-2</v>
      </c>
      <c r="Q132" s="313">
        <f>ROUND(E132*P132,5)</f>
        <v>0.64080000000000004</v>
      </c>
      <c r="R132" s="34"/>
      <c r="S132" s="34"/>
      <c r="T132" s="36">
        <v>0.19500000000000001</v>
      </c>
      <c r="U132" s="34" t="e">
        <f>ROUND(#REF!*T132,2)</f>
        <v>#REF!</v>
      </c>
      <c r="V132" s="37"/>
      <c r="W132" s="37"/>
      <c r="X132" s="37"/>
      <c r="Y132" s="37"/>
      <c r="Z132" s="37"/>
      <c r="AA132" s="37"/>
      <c r="AB132" s="37"/>
      <c r="AC132" s="37"/>
      <c r="AD132" s="37"/>
      <c r="AE132" s="37" t="s">
        <v>102</v>
      </c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</row>
    <row r="133" spans="1:60" outlineLevel="1">
      <c r="A133" s="249"/>
      <c r="B133" s="250"/>
      <c r="C133" s="314" t="s">
        <v>1046</v>
      </c>
      <c r="D133" s="315"/>
      <c r="E133" s="316">
        <v>35.6</v>
      </c>
      <c r="F133" s="254"/>
      <c r="G133" s="254"/>
      <c r="H133" s="254"/>
      <c r="I133" s="254"/>
      <c r="J133" s="254"/>
      <c r="K133" s="254"/>
      <c r="L133" s="254"/>
      <c r="M133" s="254"/>
      <c r="N133" s="313"/>
      <c r="O133" s="313"/>
      <c r="P133" s="313"/>
      <c r="Q133" s="313"/>
      <c r="R133" s="34"/>
      <c r="S133" s="34"/>
      <c r="T133" s="36"/>
      <c r="U133" s="34"/>
      <c r="V133" s="37"/>
      <c r="W133" s="37"/>
      <c r="X133" s="37"/>
      <c r="Y133" s="37"/>
      <c r="Z133" s="37"/>
      <c r="AA133" s="37"/>
      <c r="AB133" s="37"/>
      <c r="AC133" s="37"/>
      <c r="AD133" s="37"/>
      <c r="AE133" s="37" t="s">
        <v>109</v>
      </c>
      <c r="AF133" s="37">
        <v>0</v>
      </c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</row>
    <row r="134" spans="1:60" outlineLevel="1">
      <c r="A134" s="249">
        <v>53</v>
      </c>
      <c r="B134" s="250" t="s">
        <v>215</v>
      </c>
      <c r="C134" s="251" t="s">
        <v>216</v>
      </c>
      <c r="D134" s="313" t="s">
        <v>116</v>
      </c>
      <c r="E134" s="253">
        <v>4.173</v>
      </c>
      <c r="F134" s="320">
        <f>H134+J134</f>
        <v>0</v>
      </c>
      <c r="G134" s="254">
        <f>ROUND(E134*F134,2)</f>
        <v>0</v>
      </c>
      <c r="H134" s="254"/>
      <c r="I134" s="254">
        <f>ROUND(E134*H134,2)</f>
        <v>0</v>
      </c>
      <c r="J134" s="254"/>
      <c r="K134" s="254">
        <f>ROUND(E134*J134,2)</f>
        <v>0</v>
      </c>
      <c r="L134" s="254">
        <v>15</v>
      </c>
      <c r="M134" s="254">
        <f>G134*(1+L134/100)</f>
        <v>0</v>
      </c>
      <c r="N134" s="313">
        <v>0</v>
      </c>
      <c r="O134" s="313">
        <f>ROUND(E134*N134,5)</f>
        <v>0</v>
      </c>
      <c r="P134" s="313">
        <v>1.4</v>
      </c>
      <c r="Q134" s="313">
        <f>ROUND(E134*P134,5)</f>
        <v>5.8422000000000001</v>
      </c>
      <c r="R134" s="34"/>
      <c r="S134" s="34"/>
      <c r="T134" s="36">
        <v>1.2569999999999999</v>
      </c>
      <c r="U134" s="34" t="e">
        <f>ROUND(#REF!*T134,2)</f>
        <v>#REF!</v>
      </c>
      <c r="V134" s="37"/>
      <c r="W134" s="37"/>
      <c r="X134" s="37"/>
      <c r="Y134" s="37"/>
      <c r="Z134" s="37"/>
      <c r="AA134" s="37"/>
      <c r="AB134" s="37"/>
      <c r="AC134" s="37"/>
      <c r="AD134" s="37"/>
      <c r="AE134" s="37" t="s">
        <v>102</v>
      </c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</row>
    <row r="135" spans="1:60" outlineLevel="1">
      <c r="A135" s="249"/>
      <c r="B135" s="250"/>
      <c r="C135" s="314" t="s">
        <v>1047</v>
      </c>
      <c r="D135" s="315"/>
      <c r="E135" s="316">
        <v>3.738</v>
      </c>
      <c r="F135" s="254"/>
      <c r="G135" s="254"/>
      <c r="H135" s="254"/>
      <c r="I135" s="254"/>
      <c r="J135" s="254"/>
      <c r="K135" s="254"/>
      <c r="L135" s="254"/>
      <c r="M135" s="254"/>
      <c r="N135" s="313"/>
      <c r="O135" s="313"/>
      <c r="P135" s="313"/>
      <c r="Q135" s="313"/>
      <c r="R135" s="34"/>
      <c r="S135" s="34"/>
      <c r="T135" s="36"/>
      <c r="U135" s="34"/>
      <c r="V135" s="37"/>
      <c r="W135" s="37"/>
      <c r="X135" s="37"/>
      <c r="Y135" s="37"/>
      <c r="Z135" s="37"/>
      <c r="AA135" s="37"/>
      <c r="AB135" s="37"/>
      <c r="AC135" s="37"/>
      <c r="AD135" s="37"/>
      <c r="AE135" s="37" t="s">
        <v>109</v>
      </c>
      <c r="AF135" s="37">
        <v>0</v>
      </c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</row>
    <row r="136" spans="1:60" outlineLevel="1">
      <c r="A136" s="249"/>
      <c r="B136" s="250"/>
      <c r="C136" s="314" t="s">
        <v>1048</v>
      </c>
      <c r="D136" s="315"/>
      <c r="E136" s="316">
        <v>0.435</v>
      </c>
      <c r="F136" s="254"/>
      <c r="G136" s="254"/>
      <c r="H136" s="254"/>
      <c r="I136" s="254"/>
      <c r="J136" s="254"/>
      <c r="K136" s="254"/>
      <c r="L136" s="254"/>
      <c r="M136" s="254"/>
      <c r="N136" s="313"/>
      <c r="O136" s="313"/>
      <c r="P136" s="313"/>
      <c r="Q136" s="313"/>
      <c r="R136" s="34"/>
      <c r="S136" s="34"/>
      <c r="T136" s="36"/>
      <c r="U136" s="34"/>
      <c r="V136" s="37"/>
      <c r="W136" s="37"/>
      <c r="X136" s="37"/>
      <c r="Y136" s="37"/>
      <c r="Z136" s="37"/>
      <c r="AA136" s="37"/>
      <c r="AB136" s="37"/>
      <c r="AC136" s="37"/>
      <c r="AD136" s="37"/>
      <c r="AE136" s="37" t="s">
        <v>109</v>
      </c>
      <c r="AF136" s="37">
        <v>0</v>
      </c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</row>
    <row r="137" spans="1:60" ht="14.5">
      <c r="A137" s="255" t="s">
        <v>97</v>
      </c>
      <c r="B137" s="256" t="s">
        <v>40</v>
      </c>
      <c r="C137" s="257" t="s">
        <v>39</v>
      </c>
      <c r="D137" s="317"/>
      <c r="E137" s="259"/>
      <c r="F137" s="260"/>
      <c r="G137" s="260">
        <f>SUMIF(AE138:AE163,"&lt;&gt;NOR",G138:G163)</f>
        <v>0</v>
      </c>
      <c r="H137" s="260"/>
      <c r="I137" s="260">
        <f>SUM(I138:I163)</f>
        <v>0</v>
      </c>
      <c r="J137" s="260"/>
      <c r="K137" s="260">
        <f>SUM(K138:K163)</f>
        <v>0</v>
      </c>
      <c r="L137" s="260"/>
      <c r="M137" s="260">
        <f>SUM(M138:M163)</f>
        <v>0</v>
      </c>
      <c r="N137" s="317"/>
      <c r="O137" s="317">
        <f>SUM(O138:O163)</f>
        <v>0.18615999999999999</v>
      </c>
      <c r="P137" s="317"/>
      <c r="Q137" s="317">
        <f>SUM(Q138:Q163)</f>
        <v>0.29566000000000003</v>
      </c>
      <c r="R137" s="39"/>
      <c r="S137" s="39"/>
      <c r="T137" s="41"/>
      <c r="U137" s="39" t="e">
        <f>SUM(U138:U163)</f>
        <v>#REF!</v>
      </c>
      <c r="AE137" s="29" t="s">
        <v>98</v>
      </c>
    </row>
    <row r="138" spans="1:60" outlineLevel="1">
      <c r="A138" s="249">
        <v>54</v>
      </c>
      <c r="B138" s="250" t="s">
        <v>1049</v>
      </c>
      <c r="C138" s="251" t="s">
        <v>1050</v>
      </c>
      <c r="D138" s="313" t="s">
        <v>121</v>
      </c>
      <c r="E138" s="253">
        <v>6.6280000000000001</v>
      </c>
      <c r="F138" s="320">
        <f>H138+J138</f>
        <v>0</v>
      </c>
      <c r="G138" s="254">
        <f>ROUND(E138*F138,2)</f>
        <v>0</v>
      </c>
      <c r="H138" s="254"/>
      <c r="I138" s="254">
        <f>ROUND(E138*H138,2)</f>
        <v>0</v>
      </c>
      <c r="J138" s="254"/>
      <c r="K138" s="254">
        <f>ROUND(E138*J138,2)</f>
        <v>0</v>
      </c>
      <c r="L138" s="254">
        <v>15</v>
      </c>
      <c r="M138" s="254">
        <f>G138*(1+L138/100)</f>
        <v>0</v>
      </c>
      <c r="N138" s="313">
        <v>0</v>
      </c>
      <c r="O138" s="313">
        <f>ROUND(E138*N138,5)</f>
        <v>0</v>
      </c>
      <c r="P138" s="313">
        <v>1.695E-2</v>
      </c>
      <c r="Q138" s="313">
        <f>ROUND(E138*P138,5)</f>
        <v>0.11234</v>
      </c>
      <c r="R138" s="34"/>
      <c r="S138" s="34"/>
      <c r="T138" s="36">
        <v>0.16400000000000001</v>
      </c>
      <c r="U138" s="34" t="e">
        <f>ROUND(#REF!*T138,2)</f>
        <v>#REF!</v>
      </c>
      <c r="V138" s="37"/>
      <c r="W138" s="37"/>
      <c r="X138" s="37"/>
      <c r="Y138" s="37"/>
      <c r="Z138" s="37"/>
      <c r="AA138" s="37"/>
      <c r="AB138" s="37"/>
      <c r="AC138" s="37"/>
      <c r="AD138" s="37"/>
      <c r="AE138" s="37" t="s">
        <v>102</v>
      </c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</row>
    <row r="139" spans="1:60" outlineLevel="1">
      <c r="A139" s="249"/>
      <c r="B139" s="250"/>
      <c r="C139" s="314" t="s">
        <v>1051</v>
      </c>
      <c r="D139" s="315"/>
      <c r="E139" s="316">
        <v>4.8330000000000002</v>
      </c>
      <c r="F139" s="254"/>
      <c r="G139" s="254"/>
      <c r="H139" s="254"/>
      <c r="I139" s="254"/>
      <c r="J139" s="254"/>
      <c r="K139" s="254"/>
      <c r="L139" s="254"/>
      <c r="M139" s="254"/>
      <c r="N139" s="313"/>
      <c r="O139" s="313"/>
      <c r="P139" s="313"/>
      <c r="Q139" s="313"/>
      <c r="R139" s="34"/>
      <c r="S139" s="34"/>
      <c r="T139" s="36"/>
      <c r="U139" s="34"/>
      <c r="V139" s="37"/>
      <c r="W139" s="37"/>
      <c r="X139" s="37"/>
      <c r="Y139" s="37"/>
      <c r="Z139" s="37"/>
      <c r="AA139" s="37"/>
      <c r="AB139" s="37"/>
      <c r="AC139" s="37"/>
      <c r="AD139" s="37"/>
      <c r="AE139" s="37" t="s">
        <v>109</v>
      </c>
      <c r="AF139" s="37">
        <v>0</v>
      </c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</row>
    <row r="140" spans="1:60" outlineLevel="1">
      <c r="A140" s="249"/>
      <c r="B140" s="250"/>
      <c r="C140" s="314" t="s">
        <v>1052</v>
      </c>
      <c r="D140" s="315"/>
      <c r="E140" s="316">
        <v>1.7949999999999999</v>
      </c>
      <c r="F140" s="254"/>
      <c r="G140" s="254"/>
      <c r="H140" s="254"/>
      <c r="I140" s="254"/>
      <c r="J140" s="254"/>
      <c r="K140" s="254"/>
      <c r="L140" s="254"/>
      <c r="M140" s="254"/>
      <c r="N140" s="313"/>
      <c r="O140" s="313"/>
      <c r="P140" s="313"/>
      <c r="Q140" s="313"/>
      <c r="R140" s="34"/>
      <c r="S140" s="34"/>
      <c r="T140" s="36"/>
      <c r="U140" s="34"/>
      <c r="V140" s="37"/>
      <c r="W140" s="37"/>
      <c r="X140" s="37"/>
      <c r="Y140" s="37"/>
      <c r="Z140" s="37"/>
      <c r="AA140" s="37"/>
      <c r="AB140" s="37"/>
      <c r="AC140" s="37"/>
      <c r="AD140" s="37"/>
      <c r="AE140" s="37" t="s">
        <v>109</v>
      </c>
      <c r="AF140" s="37">
        <v>0</v>
      </c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</row>
    <row r="141" spans="1:60" outlineLevel="1">
      <c r="A141" s="249">
        <v>55</v>
      </c>
      <c r="B141" s="250" t="s">
        <v>279</v>
      </c>
      <c r="C141" s="251" t="s">
        <v>280</v>
      </c>
      <c r="D141" s="313" t="s">
        <v>308</v>
      </c>
      <c r="E141" s="253">
        <v>1</v>
      </c>
      <c r="F141" s="320">
        <f>H141+J141</f>
        <v>0</v>
      </c>
      <c r="G141" s="254">
        <f>ROUND(E141*F141,2)</f>
        <v>0</v>
      </c>
      <c r="H141" s="254"/>
      <c r="I141" s="254">
        <f>ROUND(E141*H141,2)</f>
        <v>0</v>
      </c>
      <c r="J141" s="254"/>
      <c r="K141" s="254">
        <f>ROUND(E141*J141,2)</f>
        <v>0</v>
      </c>
      <c r="L141" s="254">
        <v>15</v>
      </c>
      <c r="M141" s="254">
        <f>G141*(1+L141/100)</f>
        <v>0</v>
      </c>
      <c r="N141" s="313">
        <v>0</v>
      </c>
      <c r="O141" s="313">
        <f>ROUND(E141*N141,5)</f>
        <v>0</v>
      </c>
      <c r="P141" s="313">
        <v>0.16600000000000001</v>
      </c>
      <c r="Q141" s="313">
        <f>ROUND(E141*P141,5)</f>
        <v>0.16600000000000001</v>
      </c>
      <c r="R141" s="34"/>
      <c r="S141" s="34"/>
      <c r="T141" s="36">
        <v>0.88</v>
      </c>
      <c r="U141" s="34" t="e">
        <f>ROUND(#REF!*T141,2)</f>
        <v>#REF!</v>
      </c>
      <c r="V141" s="37"/>
      <c r="W141" s="37"/>
      <c r="X141" s="37"/>
      <c r="Y141" s="37"/>
      <c r="Z141" s="37"/>
      <c r="AA141" s="37"/>
      <c r="AB141" s="37"/>
      <c r="AC141" s="37"/>
      <c r="AD141" s="37"/>
      <c r="AE141" s="37" t="s">
        <v>102</v>
      </c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</row>
    <row r="142" spans="1:60" outlineLevel="1">
      <c r="A142" s="249">
        <v>56</v>
      </c>
      <c r="B142" s="250" t="s">
        <v>281</v>
      </c>
      <c r="C142" s="251" t="s">
        <v>282</v>
      </c>
      <c r="D142" s="313" t="s">
        <v>101</v>
      </c>
      <c r="E142" s="253">
        <v>4</v>
      </c>
      <c r="F142" s="320">
        <f>H142+J142</f>
        <v>0</v>
      </c>
      <c r="G142" s="254">
        <f>ROUND(E142*F142,2)</f>
        <v>0</v>
      </c>
      <c r="H142" s="254"/>
      <c r="I142" s="254">
        <f>ROUND(E142*H142,2)</f>
        <v>0</v>
      </c>
      <c r="J142" s="254"/>
      <c r="K142" s="254">
        <f>ROUND(E142*J142,2)</f>
        <v>0</v>
      </c>
      <c r="L142" s="254">
        <v>15</v>
      </c>
      <c r="M142" s="254">
        <f>G142*(1+L142/100)</f>
        <v>0</v>
      </c>
      <c r="N142" s="313">
        <v>2.0000000000000002E-5</v>
      </c>
      <c r="O142" s="313">
        <f>ROUND(E142*N142,5)</f>
        <v>8.0000000000000007E-5</v>
      </c>
      <c r="P142" s="313">
        <v>0</v>
      </c>
      <c r="Q142" s="313">
        <f>ROUND(E142*P142,5)</f>
        <v>0</v>
      </c>
      <c r="R142" s="34"/>
      <c r="S142" s="34"/>
      <c r="T142" s="36">
        <v>4.0199999999999996</v>
      </c>
      <c r="U142" s="34" t="e">
        <f>ROUND(#REF!*T142,2)</f>
        <v>#REF!</v>
      </c>
      <c r="V142" s="37"/>
      <c r="W142" s="37"/>
      <c r="X142" s="37"/>
      <c r="Y142" s="37"/>
      <c r="Z142" s="37"/>
      <c r="AA142" s="37"/>
      <c r="AB142" s="37"/>
      <c r="AC142" s="37"/>
      <c r="AD142" s="37"/>
      <c r="AE142" s="37" t="s">
        <v>102</v>
      </c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</row>
    <row r="143" spans="1:60" ht="20" outlineLevel="1">
      <c r="A143" s="249">
        <v>57</v>
      </c>
      <c r="B143" s="250" t="s">
        <v>911</v>
      </c>
      <c r="C143" s="251" t="s">
        <v>912</v>
      </c>
      <c r="D143" s="313" t="s">
        <v>101</v>
      </c>
      <c r="E143" s="253">
        <v>1</v>
      </c>
      <c r="F143" s="320">
        <f>H143+J143</f>
        <v>0</v>
      </c>
      <c r="G143" s="254">
        <f>ROUND(E143*F143,2)</f>
        <v>0</v>
      </c>
      <c r="H143" s="254"/>
      <c r="I143" s="254">
        <f>ROUND(E143*H143,2)</f>
        <v>0</v>
      </c>
      <c r="J143" s="254"/>
      <c r="K143" s="254">
        <f>ROUND(E143*J143,2)</f>
        <v>0</v>
      </c>
      <c r="L143" s="254">
        <v>15</v>
      </c>
      <c r="M143" s="254">
        <f>G143*(1+L143/100)</f>
        <v>0</v>
      </c>
      <c r="N143" s="313">
        <v>2.9170000000000001E-2</v>
      </c>
      <c r="O143" s="313">
        <f>ROUND(E143*N143,5)</f>
        <v>2.9170000000000001E-2</v>
      </c>
      <c r="P143" s="313">
        <v>0</v>
      </c>
      <c r="Q143" s="313">
        <f>ROUND(E143*P143,5)</f>
        <v>0</v>
      </c>
      <c r="R143" s="34"/>
      <c r="S143" s="34"/>
      <c r="T143" s="36">
        <v>1.86</v>
      </c>
      <c r="U143" s="34" t="e">
        <f>ROUND(#REF!*T143,2)</f>
        <v>#REF!</v>
      </c>
      <c r="V143" s="37"/>
      <c r="W143" s="37"/>
      <c r="X143" s="37"/>
      <c r="Y143" s="37"/>
      <c r="Z143" s="37"/>
      <c r="AA143" s="37"/>
      <c r="AB143" s="37"/>
      <c r="AC143" s="37"/>
      <c r="AD143" s="37"/>
      <c r="AE143" s="37" t="s">
        <v>102</v>
      </c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</row>
    <row r="144" spans="1:60" outlineLevel="1">
      <c r="A144" s="249"/>
      <c r="B144" s="250"/>
      <c r="C144" s="536" t="s">
        <v>285</v>
      </c>
      <c r="D144" s="537"/>
      <c r="E144" s="538"/>
      <c r="F144" s="539"/>
      <c r="G144" s="540"/>
      <c r="H144" s="254"/>
      <c r="I144" s="254"/>
      <c r="J144" s="254"/>
      <c r="K144" s="254"/>
      <c r="L144" s="254"/>
      <c r="M144" s="254"/>
      <c r="N144" s="313"/>
      <c r="O144" s="313"/>
      <c r="P144" s="313"/>
      <c r="Q144" s="313"/>
      <c r="R144" s="34"/>
      <c r="S144" s="34"/>
      <c r="T144" s="36"/>
      <c r="U144" s="34"/>
      <c r="V144" s="37"/>
      <c r="W144" s="37"/>
      <c r="X144" s="37"/>
      <c r="Y144" s="37"/>
      <c r="Z144" s="37"/>
      <c r="AA144" s="37"/>
      <c r="AB144" s="37"/>
      <c r="AC144" s="37"/>
      <c r="AD144" s="37"/>
      <c r="AE144" s="37" t="s">
        <v>104</v>
      </c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8" t="e">
        <f>#REF!</f>
        <v>#REF!</v>
      </c>
      <c r="BB144" s="37"/>
      <c r="BC144" s="37"/>
      <c r="BD144" s="37"/>
      <c r="BE144" s="37"/>
      <c r="BF144" s="37"/>
      <c r="BG144" s="37"/>
      <c r="BH144" s="37"/>
    </row>
    <row r="145" spans="1:60" ht="20" outlineLevel="1">
      <c r="A145" s="249">
        <v>58</v>
      </c>
      <c r="B145" s="250" t="s">
        <v>286</v>
      </c>
      <c r="C145" s="251" t="s">
        <v>287</v>
      </c>
      <c r="D145" s="313" t="s">
        <v>101</v>
      </c>
      <c r="E145" s="253">
        <v>1</v>
      </c>
      <c r="F145" s="320">
        <f t="shared" ref="F145:F150" si="7">H145+J145</f>
        <v>0</v>
      </c>
      <c r="G145" s="254">
        <f t="shared" ref="G145:G150" si="8">ROUND(E145*F145,2)</f>
        <v>0</v>
      </c>
      <c r="H145" s="254"/>
      <c r="I145" s="254">
        <f t="shared" ref="I145:I150" si="9">ROUND(E145*H145,2)</f>
        <v>0</v>
      </c>
      <c r="J145" s="254"/>
      <c r="K145" s="254">
        <f t="shared" ref="K145:K150" si="10">ROUND(E145*J145,2)</f>
        <v>0</v>
      </c>
      <c r="L145" s="254">
        <v>15</v>
      </c>
      <c r="M145" s="254">
        <f t="shared" ref="M145:M150" si="11">G145*(1+L145/100)</f>
        <v>0</v>
      </c>
      <c r="N145" s="313">
        <v>1.6E-2</v>
      </c>
      <c r="O145" s="313">
        <f t="shared" ref="O145:O150" si="12">ROUND(E145*N145,5)</f>
        <v>1.6E-2</v>
      </c>
      <c r="P145" s="313">
        <v>0</v>
      </c>
      <c r="Q145" s="313">
        <f t="shared" ref="Q145:Q150" si="13">ROUND(E145*P145,5)</f>
        <v>0</v>
      </c>
      <c r="R145" s="34"/>
      <c r="S145" s="34"/>
      <c r="T145" s="36">
        <v>0</v>
      </c>
      <c r="U145" s="34" t="e">
        <f>ROUND(#REF!*T145,2)</f>
        <v>#REF!</v>
      </c>
      <c r="V145" s="37"/>
      <c r="W145" s="37"/>
      <c r="X145" s="37"/>
      <c r="Y145" s="37"/>
      <c r="Z145" s="37"/>
      <c r="AA145" s="37"/>
      <c r="AB145" s="37"/>
      <c r="AC145" s="37"/>
      <c r="AD145" s="37"/>
      <c r="AE145" s="37" t="s">
        <v>113</v>
      </c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</row>
    <row r="146" spans="1:60" ht="20" outlineLevel="1">
      <c r="A146" s="249">
        <v>59</v>
      </c>
      <c r="B146" s="250" t="s">
        <v>288</v>
      </c>
      <c r="C146" s="251" t="s">
        <v>1053</v>
      </c>
      <c r="D146" s="313" t="s">
        <v>101</v>
      </c>
      <c r="E146" s="253">
        <v>1</v>
      </c>
      <c r="F146" s="320">
        <f t="shared" si="7"/>
        <v>0</v>
      </c>
      <c r="G146" s="254">
        <f t="shared" si="8"/>
        <v>0</v>
      </c>
      <c r="H146" s="254"/>
      <c r="I146" s="254">
        <f t="shared" si="9"/>
        <v>0</v>
      </c>
      <c r="J146" s="254"/>
      <c r="K146" s="254">
        <f t="shared" si="10"/>
        <v>0</v>
      </c>
      <c r="L146" s="254">
        <v>15</v>
      </c>
      <c r="M146" s="254">
        <f t="shared" si="11"/>
        <v>0</v>
      </c>
      <c r="N146" s="313">
        <v>1.6E-2</v>
      </c>
      <c r="O146" s="313">
        <f t="shared" si="12"/>
        <v>1.6E-2</v>
      </c>
      <c r="P146" s="313">
        <v>0</v>
      </c>
      <c r="Q146" s="313">
        <f t="shared" si="13"/>
        <v>0</v>
      </c>
      <c r="R146" s="34"/>
      <c r="S146" s="34"/>
      <c r="T146" s="36">
        <v>0</v>
      </c>
      <c r="U146" s="34" t="e">
        <f>ROUND(#REF!*T146,2)</f>
        <v>#REF!</v>
      </c>
      <c r="V146" s="37"/>
      <c r="W146" s="37"/>
      <c r="X146" s="37"/>
      <c r="Y146" s="37"/>
      <c r="Z146" s="37"/>
      <c r="AA146" s="37"/>
      <c r="AB146" s="37"/>
      <c r="AC146" s="37"/>
      <c r="AD146" s="37"/>
      <c r="AE146" s="37" t="s">
        <v>113</v>
      </c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</row>
    <row r="147" spans="1:60" ht="20" outlineLevel="1">
      <c r="A147" s="249">
        <v>60</v>
      </c>
      <c r="B147" s="250" t="s">
        <v>290</v>
      </c>
      <c r="C147" s="251" t="s">
        <v>291</v>
      </c>
      <c r="D147" s="313" t="s">
        <v>101</v>
      </c>
      <c r="E147" s="253">
        <v>2</v>
      </c>
      <c r="F147" s="320">
        <f t="shared" si="7"/>
        <v>0</v>
      </c>
      <c r="G147" s="254">
        <f t="shared" si="8"/>
        <v>0</v>
      </c>
      <c r="H147" s="254"/>
      <c r="I147" s="254">
        <f t="shared" si="9"/>
        <v>0</v>
      </c>
      <c r="J147" s="254"/>
      <c r="K147" s="254">
        <f t="shared" si="10"/>
        <v>0</v>
      </c>
      <c r="L147" s="254">
        <v>15</v>
      </c>
      <c r="M147" s="254">
        <f t="shared" si="11"/>
        <v>0</v>
      </c>
      <c r="N147" s="313">
        <v>1.6E-2</v>
      </c>
      <c r="O147" s="313">
        <f t="shared" si="12"/>
        <v>3.2000000000000001E-2</v>
      </c>
      <c r="P147" s="313">
        <v>0</v>
      </c>
      <c r="Q147" s="313">
        <f t="shared" si="13"/>
        <v>0</v>
      </c>
      <c r="R147" s="34"/>
      <c r="S147" s="34"/>
      <c r="T147" s="36">
        <v>0</v>
      </c>
      <c r="U147" s="34" t="e">
        <f>ROUND(#REF!*T147,2)</f>
        <v>#REF!</v>
      </c>
      <c r="V147" s="37"/>
      <c r="W147" s="37"/>
      <c r="X147" s="37"/>
      <c r="Y147" s="37"/>
      <c r="Z147" s="37"/>
      <c r="AA147" s="37"/>
      <c r="AB147" s="37"/>
      <c r="AC147" s="37"/>
      <c r="AD147" s="37"/>
      <c r="AE147" s="37" t="s">
        <v>113</v>
      </c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</row>
    <row r="148" spans="1:60" ht="20" outlineLevel="1">
      <c r="A148" s="249">
        <v>61</v>
      </c>
      <c r="B148" s="250" t="s">
        <v>292</v>
      </c>
      <c r="C148" s="251" t="s">
        <v>293</v>
      </c>
      <c r="D148" s="313" t="s">
        <v>101</v>
      </c>
      <c r="E148" s="253">
        <v>1</v>
      </c>
      <c r="F148" s="320">
        <f t="shared" si="7"/>
        <v>0</v>
      </c>
      <c r="G148" s="254">
        <f t="shared" si="8"/>
        <v>0</v>
      </c>
      <c r="H148" s="254"/>
      <c r="I148" s="254">
        <f t="shared" si="9"/>
        <v>0</v>
      </c>
      <c r="J148" s="254"/>
      <c r="K148" s="254">
        <f t="shared" si="10"/>
        <v>0</v>
      </c>
      <c r="L148" s="254">
        <v>15</v>
      </c>
      <c r="M148" s="254">
        <f t="shared" si="11"/>
        <v>0</v>
      </c>
      <c r="N148" s="313">
        <v>0.02</v>
      </c>
      <c r="O148" s="313">
        <f t="shared" si="12"/>
        <v>0.02</v>
      </c>
      <c r="P148" s="313">
        <v>0</v>
      </c>
      <c r="Q148" s="313">
        <f t="shared" si="13"/>
        <v>0</v>
      </c>
      <c r="R148" s="34"/>
      <c r="S148" s="34"/>
      <c r="T148" s="36">
        <v>0</v>
      </c>
      <c r="U148" s="34" t="e">
        <f>ROUND(#REF!*T148,2)</f>
        <v>#REF!</v>
      </c>
      <c r="V148" s="37"/>
      <c r="W148" s="37"/>
      <c r="X148" s="37"/>
      <c r="Y148" s="37"/>
      <c r="Z148" s="37"/>
      <c r="AA148" s="37"/>
      <c r="AB148" s="37"/>
      <c r="AC148" s="37"/>
      <c r="AD148" s="37"/>
      <c r="AE148" s="37" t="s">
        <v>113</v>
      </c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</row>
    <row r="149" spans="1:60" ht="20" outlineLevel="1">
      <c r="A149" s="249">
        <v>62</v>
      </c>
      <c r="B149" s="250" t="s">
        <v>294</v>
      </c>
      <c r="C149" s="251" t="s">
        <v>295</v>
      </c>
      <c r="D149" s="313" t="s">
        <v>101</v>
      </c>
      <c r="E149" s="253">
        <v>2</v>
      </c>
      <c r="F149" s="320">
        <f t="shared" si="7"/>
        <v>0</v>
      </c>
      <c r="G149" s="254">
        <f t="shared" si="8"/>
        <v>0</v>
      </c>
      <c r="H149" s="254"/>
      <c r="I149" s="254">
        <f t="shared" si="9"/>
        <v>0</v>
      </c>
      <c r="J149" s="254"/>
      <c r="K149" s="254">
        <f t="shared" si="10"/>
        <v>0</v>
      </c>
      <c r="L149" s="254">
        <v>15</v>
      </c>
      <c r="M149" s="254">
        <f t="shared" si="11"/>
        <v>0</v>
      </c>
      <c r="N149" s="313">
        <v>1.4999999999999999E-2</v>
      </c>
      <c r="O149" s="313">
        <f t="shared" si="12"/>
        <v>0.03</v>
      </c>
      <c r="P149" s="313">
        <v>0</v>
      </c>
      <c r="Q149" s="313">
        <f t="shared" si="13"/>
        <v>0</v>
      </c>
      <c r="R149" s="34"/>
      <c r="S149" s="34"/>
      <c r="T149" s="36">
        <v>0</v>
      </c>
      <c r="U149" s="34" t="e">
        <f>ROUND(#REF!*T149,2)</f>
        <v>#REF!</v>
      </c>
      <c r="V149" s="37"/>
      <c r="W149" s="37"/>
      <c r="X149" s="37"/>
      <c r="Y149" s="37"/>
      <c r="Z149" s="37"/>
      <c r="AA149" s="37"/>
      <c r="AB149" s="37"/>
      <c r="AC149" s="37"/>
      <c r="AD149" s="37"/>
      <c r="AE149" s="37" t="s">
        <v>113</v>
      </c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</row>
    <row r="150" spans="1:60" ht="20" outlineLevel="1">
      <c r="A150" s="249">
        <v>63</v>
      </c>
      <c r="B150" s="250" t="s">
        <v>296</v>
      </c>
      <c r="C150" s="251" t="s">
        <v>1054</v>
      </c>
      <c r="D150" s="313" t="s">
        <v>101</v>
      </c>
      <c r="E150" s="253">
        <v>1</v>
      </c>
      <c r="F150" s="320">
        <f t="shared" si="7"/>
        <v>0</v>
      </c>
      <c r="G150" s="254">
        <f t="shared" si="8"/>
        <v>0</v>
      </c>
      <c r="H150" s="254"/>
      <c r="I150" s="254">
        <f t="shared" si="9"/>
        <v>0</v>
      </c>
      <c r="J150" s="254"/>
      <c r="K150" s="254">
        <f t="shared" si="10"/>
        <v>0</v>
      </c>
      <c r="L150" s="254">
        <v>15</v>
      </c>
      <c r="M150" s="254">
        <f t="shared" si="11"/>
        <v>0</v>
      </c>
      <c r="N150" s="313">
        <v>1.7000000000000001E-2</v>
      </c>
      <c r="O150" s="313">
        <f t="shared" si="12"/>
        <v>1.7000000000000001E-2</v>
      </c>
      <c r="P150" s="313">
        <v>0</v>
      </c>
      <c r="Q150" s="313">
        <f t="shared" si="13"/>
        <v>0</v>
      </c>
      <c r="R150" s="34"/>
      <c r="S150" s="34"/>
      <c r="T150" s="36">
        <v>0</v>
      </c>
      <c r="U150" s="34" t="e">
        <f>ROUND(#REF!*T150,2)</f>
        <v>#REF!</v>
      </c>
      <c r="V150" s="37"/>
      <c r="W150" s="37"/>
      <c r="X150" s="37"/>
      <c r="Y150" s="37"/>
      <c r="Z150" s="37"/>
      <c r="AA150" s="37"/>
      <c r="AB150" s="37"/>
      <c r="AC150" s="37"/>
      <c r="AD150" s="37"/>
      <c r="AE150" s="37" t="s">
        <v>113</v>
      </c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</row>
    <row r="151" spans="1:60" ht="12.5" customHeight="1" outlineLevel="1">
      <c r="A151" s="249"/>
      <c r="B151" s="250"/>
      <c r="C151" s="536" t="s">
        <v>299</v>
      </c>
      <c r="D151" s="537"/>
      <c r="E151" s="538"/>
      <c r="F151" s="539"/>
      <c r="G151" s="540"/>
      <c r="H151" s="254"/>
      <c r="I151" s="254"/>
      <c r="J151" s="254"/>
      <c r="K151" s="254"/>
      <c r="L151" s="254"/>
      <c r="M151" s="254"/>
      <c r="N151" s="313"/>
      <c r="O151" s="313"/>
      <c r="P151" s="313"/>
      <c r="Q151" s="313"/>
      <c r="R151" s="34"/>
      <c r="S151" s="34"/>
      <c r="T151" s="36"/>
      <c r="U151" s="34"/>
      <c r="V151" s="37"/>
      <c r="W151" s="37"/>
      <c r="X151" s="37"/>
      <c r="Y151" s="37"/>
      <c r="Z151" s="37"/>
      <c r="AA151" s="37"/>
      <c r="AB151" s="37"/>
      <c r="AC151" s="37"/>
      <c r="AD151" s="37"/>
      <c r="AE151" s="37" t="s">
        <v>104</v>
      </c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8" t="e">
        <f>#REF!</f>
        <v>#REF!</v>
      </c>
      <c r="BB151" s="37"/>
      <c r="BC151" s="37"/>
      <c r="BD151" s="37"/>
      <c r="BE151" s="37"/>
      <c r="BF151" s="37"/>
      <c r="BG151" s="37"/>
      <c r="BH151" s="37"/>
    </row>
    <row r="152" spans="1:60" ht="12.5" customHeight="1" outlineLevel="1">
      <c r="A152" s="249"/>
      <c r="B152" s="250"/>
      <c r="C152" s="536" t="s">
        <v>300</v>
      </c>
      <c r="D152" s="537"/>
      <c r="E152" s="538"/>
      <c r="F152" s="539"/>
      <c r="G152" s="540"/>
      <c r="H152" s="254"/>
      <c r="I152" s="254"/>
      <c r="J152" s="254"/>
      <c r="K152" s="254"/>
      <c r="L152" s="254"/>
      <c r="M152" s="254"/>
      <c r="N152" s="313"/>
      <c r="O152" s="313"/>
      <c r="P152" s="313"/>
      <c r="Q152" s="313"/>
      <c r="R152" s="34"/>
      <c r="S152" s="34"/>
      <c r="T152" s="36"/>
      <c r="U152" s="34"/>
      <c r="V152" s="37"/>
      <c r="W152" s="37"/>
      <c r="X152" s="37"/>
      <c r="Y152" s="37"/>
      <c r="Z152" s="37"/>
      <c r="AA152" s="37"/>
      <c r="AB152" s="37"/>
      <c r="AC152" s="37"/>
      <c r="AD152" s="37"/>
      <c r="AE152" s="37" t="s">
        <v>104</v>
      </c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8" t="e">
        <f>#REF!</f>
        <v>#REF!</v>
      </c>
      <c r="BB152" s="37"/>
      <c r="BC152" s="37"/>
      <c r="BD152" s="37"/>
      <c r="BE152" s="37"/>
      <c r="BF152" s="37"/>
      <c r="BG152" s="37"/>
      <c r="BH152" s="37"/>
    </row>
    <row r="153" spans="1:60" ht="20" outlineLevel="1">
      <c r="A153" s="249">
        <v>64</v>
      </c>
      <c r="B153" s="250" t="s">
        <v>913</v>
      </c>
      <c r="C153" s="251" t="s">
        <v>1055</v>
      </c>
      <c r="D153" s="313" t="s">
        <v>101</v>
      </c>
      <c r="E153" s="253">
        <v>1</v>
      </c>
      <c r="F153" s="320">
        <f>H153+J153</f>
        <v>0</v>
      </c>
      <c r="G153" s="254">
        <f>ROUND(E153*F153,2)</f>
        <v>0</v>
      </c>
      <c r="H153" s="254"/>
      <c r="I153" s="254">
        <f>ROUND(E153*H153,2)</f>
        <v>0</v>
      </c>
      <c r="J153" s="254"/>
      <c r="K153" s="254">
        <f>ROUND(E153*J153,2)</f>
        <v>0</v>
      </c>
      <c r="L153" s="254">
        <v>15</v>
      </c>
      <c r="M153" s="254">
        <f>G153*(1+L153/100)</f>
        <v>0</v>
      </c>
      <c r="N153" s="313">
        <v>1.9E-2</v>
      </c>
      <c r="O153" s="313">
        <f>ROUND(E153*N153,5)</f>
        <v>1.9E-2</v>
      </c>
      <c r="P153" s="313">
        <v>0</v>
      </c>
      <c r="Q153" s="313">
        <f>ROUND(E153*P153,5)</f>
        <v>0</v>
      </c>
      <c r="R153" s="34"/>
      <c r="S153" s="34"/>
      <c r="T153" s="36">
        <v>0</v>
      </c>
      <c r="U153" s="34" t="e">
        <f>ROUND(#REF!*T153,2)</f>
        <v>#REF!</v>
      </c>
      <c r="V153" s="37"/>
      <c r="W153" s="37"/>
      <c r="X153" s="37"/>
      <c r="Y153" s="37"/>
      <c r="Z153" s="37"/>
      <c r="AA153" s="37"/>
      <c r="AB153" s="37"/>
      <c r="AC153" s="37"/>
      <c r="AD153" s="37"/>
      <c r="AE153" s="37" t="s">
        <v>113</v>
      </c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</row>
    <row r="154" spans="1:60" ht="20" outlineLevel="1">
      <c r="A154" s="249">
        <v>65</v>
      </c>
      <c r="B154" s="250" t="s">
        <v>302</v>
      </c>
      <c r="C154" s="251" t="s">
        <v>303</v>
      </c>
      <c r="D154" s="313" t="s">
        <v>304</v>
      </c>
      <c r="E154" s="253">
        <v>2.4</v>
      </c>
      <c r="F154" s="320">
        <f>H154+J154</f>
        <v>0</v>
      </c>
      <c r="G154" s="254">
        <f>ROUND(E154*F154,2)</f>
        <v>0</v>
      </c>
      <c r="H154" s="254"/>
      <c r="I154" s="254">
        <f>ROUND(E154*H154,2)</f>
        <v>0</v>
      </c>
      <c r="J154" s="254"/>
      <c r="K154" s="254">
        <f>ROUND(E154*J154,2)</f>
        <v>0</v>
      </c>
      <c r="L154" s="254">
        <v>15</v>
      </c>
      <c r="M154" s="254">
        <f>G154*(1+L154/100)</f>
        <v>0</v>
      </c>
      <c r="N154" s="313">
        <v>2.1000000000000001E-4</v>
      </c>
      <c r="O154" s="313">
        <f>ROUND(E154*N154,5)</f>
        <v>5.0000000000000001E-4</v>
      </c>
      <c r="P154" s="313">
        <v>0</v>
      </c>
      <c r="Q154" s="313">
        <f>ROUND(E154*P154,5)</f>
        <v>0</v>
      </c>
      <c r="R154" s="34"/>
      <c r="S154" s="34"/>
      <c r="T154" s="36">
        <v>0.28000000000000003</v>
      </c>
      <c r="U154" s="34" t="e">
        <f>ROUND(#REF!*T154,2)</f>
        <v>#REF!</v>
      </c>
      <c r="V154" s="37"/>
      <c r="W154" s="37"/>
      <c r="X154" s="37"/>
      <c r="Y154" s="37"/>
      <c r="Z154" s="37"/>
      <c r="AA154" s="37"/>
      <c r="AB154" s="37"/>
      <c r="AC154" s="37"/>
      <c r="AD154" s="37"/>
      <c r="AE154" s="37" t="s">
        <v>102</v>
      </c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</row>
    <row r="155" spans="1:60" outlineLevel="1">
      <c r="A155" s="249"/>
      <c r="B155" s="250"/>
      <c r="C155" s="314" t="s">
        <v>1056</v>
      </c>
      <c r="D155" s="315"/>
      <c r="E155" s="316">
        <v>2.4</v>
      </c>
      <c r="F155" s="254"/>
      <c r="G155" s="254"/>
      <c r="H155" s="254"/>
      <c r="I155" s="254"/>
      <c r="J155" s="254"/>
      <c r="K155" s="254"/>
      <c r="L155" s="254"/>
      <c r="M155" s="254"/>
      <c r="N155" s="313"/>
      <c r="O155" s="313"/>
      <c r="P155" s="313"/>
      <c r="Q155" s="313"/>
      <c r="R155" s="34"/>
      <c r="S155" s="34"/>
      <c r="T155" s="36"/>
      <c r="U155" s="34"/>
      <c r="V155" s="37"/>
      <c r="W155" s="37"/>
      <c r="X155" s="37"/>
      <c r="Y155" s="37"/>
      <c r="Z155" s="37"/>
      <c r="AA155" s="37"/>
      <c r="AB155" s="37"/>
      <c r="AC155" s="37"/>
      <c r="AD155" s="37"/>
      <c r="AE155" s="37" t="s">
        <v>109</v>
      </c>
      <c r="AF155" s="37">
        <v>0</v>
      </c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</row>
    <row r="156" spans="1:60" outlineLevel="1">
      <c r="A156" s="249">
        <v>66</v>
      </c>
      <c r="B156" s="250" t="s">
        <v>306</v>
      </c>
      <c r="C156" s="251" t="s">
        <v>307</v>
      </c>
      <c r="D156" s="313" t="s">
        <v>308</v>
      </c>
      <c r="E156" s="253">
        <v>1</v>
      </c>
      <c r="F156" s="320">
        <f>H156+J156</f>
        <v>0</v>
      </c>
      <c r="G156" s="254">
        <f>ROUND(E156*F156,2)</f>
        <v>0</v>
      </c>
      <c r="H156" s="254"/>
      <c r="I156" s="254">
        <f>ROUND(E156*H156,2)</f>
        <v>0</v>
      </c>
      <c r="J156" s="254"/>
      <c r="K156" s="254">
        <f>ROUND(E156*J156,2)</f>
        <v>0</v>
      </c>
      <c r="L156" s="254">
        <v>15</v>
      </c>
      <c r="M156" s="254">
        <f>G156*(1+L156/100)</f>
        <v>0</v>
      </c>
      <c r="N156" s="313">
        <v>0</v>
      </c>
      <c r="O156" s="313">
        <f>ROUND(E156*N156,5)</f>
        <v>0</v>
      </c>
      <c r="P156" s="313">
        <v>0</v>
      </c>
      <c r="Q156" s="313">
        <f>ROUND(E156*P156,5)</f>
        <v>0</v>
      </c>
      <c r="R156" s="34"/>
      <c r="S156" s="34"/>
      <c r="T156" s="36">
        <v>10.728</v>
      </c>
      <c r="U156" s="34" t="e">
        <f>ROUND(#REF!*T156,2)</f>
        <v>#REF!</v>
      </c>
      <c r="V156" s="37"/>
      <c r="W156" s="37"/>
      <c r="X156" s="37"/>
      <c r="Y156" s="37"/>
      <c r="Z156" s="37"/>
      <c r="AA156" s="37"/>
      <c r="AB156" s="37"/>
      <c r="AC156" s="37"/>
      <c r="AD156" s="37"/>
      <c r="AE156" s="37" t="s">
        <v>102</v>
      </c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</row>
    <row r="157" spans="1:60" ht="20.5" customHeight="1" outlineLevel="1">
      <c r="A157" s="249"/>
      <c r="B157" s="250"/>
      <c r="C157" s="536" t="s">
        <v>1057</v>
      </c>
      <c r="D157" s="537"/>
      <c r="E157" s="538"/>
      <c r="F157" s="539"/>
      <c r="G157" s="540"/>
      <c r="H157" s="254"/>
      <c r="I157" s="254"/>
      <c r="J157" s="254"/>
      <c r="K157" s="254"/>
      <c r="L157" s="254"/>
      <c r="M157" s="254"/>
      <c r="N157" s="313"/>
      <c r="O157" s="313"/>
      <c r="P157" s="313"/>
      <c r="Q157" s="313"/>
      <c r="R157" s="34"/>
      <c r="S157" s="34"/>
      <c r="T157" s="36"/>
      <c r="U157" s="34"/>
      <c r="V157" s="37"/>
      <c r="W157" s="37"/>
      <c r="X157" s="37"/>
      <c r="Y157" s="37"/>
      <c r="Z157" s="37"/>
      <c r="AA157" s="37"/>
      <c r="AB157" s="37"/>
      <c r="AC157" s="37"/>
      <c r="AD157" s="37"/>
      <c r="AE157" s="37" t="s">
        <v>104</v>
      </c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8" t="e">
        <f>#REF!</f>
        <v>#REF!</v>
      </c>
      <c r="BB157" s="37"/>
      <c r="BC157" s="37"/>
      <c r="BD157" s="37"/>
      <c r="BE157" s="37"/>
      <c r="BF157" s="37"/>
      <c r="BG157" s="37"/>
      <c r="BH157" s="37"/>
    </row>
    <row r="158" spans="1:60" outlineLevel="1">
      <c r="A158" s="249">
        <v>67</v>
      </c>
      <c r="B158" s="250" t="s">
        <v>1058</v>
      </c>
      <c r="C158" s="251" t="s">
        <v>1059</v>
      </c>
      <c r="D158" s="313" t="s">
        <v>121</v>
      </c>
      <c r="E158" s="253">
        <v>3.45</v>
      </c>
      <c r="F158" s="320">
        <f>H158+J158</f>
        <v>0</v>
      </c>
      <c r="G158" s="254">
        <f>ROUND(E158*F158,2)</f>
        <v>0</v>
      </c>
      <c r="H158" s="254"/>
      <c r="I158" s="254">
        <f>ROUND(E158*H158,2)</f>
        <v>0</v>
      </c>
      <c r="J158" s="254"/>
      <c r="K158" s="254">
        <f>ROUND(E158*J158,2)</f>
        <v>0</v>
      </c>
      <c r="L158" s="254">
        <v>15</v>
      </c>
      <c r="M158" s="254">
        <f>G158*(1+L158/100)</f>
        <v>0</v>
      </c>
      <c r="N158" s="313">
        <v>7.5000000000000002E-4</v>
      </c>
      <c r="O158" s="313">
        <f>ROUND(E158*N158,5)</f>
        <v>2.5899999999999999E-3</v>
      </c>
      <c r="P158" s="313">
        <v>5.0200000000000002E-3</v>
      </c>
      <c r="Q158" s="313">
        <f>ROUND(E158*P158,5)</f>
        <v>1.7319999999999999E-2</v>
      </c>
      <c r="R158" s="34"/>
      <c r="S158" s="34"/>
      <c r="T158" s="36">
        <v>0.318</v>
      </c>
      <c r="U158" s="34" t="e">
        <f>ROUND(#REF!*T158,2)</f>
        <v>#REF!</v>
      </c>
      <c r="V158" s="37"/>
      <c r="W158" s="37"/>
      <c r="X158" s="37"/>
      <c r="Y158" s="37"/>
      <c r="Z158" s="37"/>
      <c r="AA158" s="37"/>
      <c r="AB158" s="37"/>
      <c r="AC158" s="37"/>
      <c r="AD158" s="37"/>
      <c r="AE158" s="37" t="s">
        <v>102</v>
      </c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</row>
    <row r="159" spans="1:60" outlineLevel="1">
      <c r="A159" s="249"/>
      <c r="B159" s="250"/>
      <c r="C159" s="314" t="s">
        <v>1060</v>
      </c>
      <c r="D159" s="315"/>
      <c r="E159" s="316">
        <v>3.45</v>
      </c>
      <c r="F159" s="254"/>
      <c r="G159" s="254"/>
      <c r="H159" s="254"/>
      <c r="I159" s="254"/>
      <c r="J159" s="254"/>
      <c r="K159" s="254"/>
      <c r="L159" s="254"/>
      <c r="M159" s="254"/>
      <c r="N159" s="313"/>
      <c r="O159" s="313"/>
      <c r="P159" s="313"/>
      <c r="Q159" s="313"/>
      <c r="R159" s="34"/>
      <c r="S159" s="34"/>
      <c r="T159" s="36"/>
      <c r="U159" s="34"/>
      <c r="V159" s="37"/>
      <c r="W159" s="37"/>
      <c r="X159" s="37"/>
      <c r="Y159" s="37"/>
      <c r="Z159" s="37"/>
      <c r="AA159" s="37"/>
      <c r="AB159" s="37"/>
      <c r="AC159" s="37"/>
      <c r="AD159" s="37"/>
      <c r="AE159" s="37" t="s">
        <v>109</v>
      </c>
      <c r="AF159" s="37">
        <v>0</v>
      </c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</row>
    <row r="160" spans="1:60" ht="20" outlineLevel="1">
      <c r="A160" s="249">
        <v>68</v>
      </c>
      <c r="B160" s="250" t="s">
        <v>1061</v>
      </c>
      <c r="C160" s="251" t="s">
        <v>1062</v>
      </c>
      <c r="D160" s="313" t="s">
        <v>101</v>
      </c>
      <c r="E160" s="253">
        <v>1</v>
      </c>
      <c r="F160" s="320">
        <f>H160+J160</f>
        <v>0</v>
      </c>
      <c r="G160" s="254">
        <f>ROUND(E160*F160,2)</f>
        <v>0</v>
      </c>
      <c r="H160" s="254"/>
      <c r="I160" s="254">
        <f>ROUND(E160*H160,2)</f>
        <v>0</v>
      </c>
      <c r="J160" s="254"/>
      <c r="K160" s="254">
        <f>ROUND(E160*J160,2)</f>
        <v>0</v>
      </c>
      <c r="L160" s="254">
        <v>15</v>
      </c>
      <c r="M160" s="254">
        <f>G160*(1+L160/100)</f>
        <v>0</v>
      </c>
      <c r="N160" s="313">
        <v>2.0000000000000002E-5</v>
      </c>
      <c r="O160" s="313">
        <f>ROUND(E160*N160,5)</f>
        <v>2.0000000000000002E-5</v>
      </c>
      <c r="P160" s="313">
        <v>0</v>
      </c>
      <c r="Q160" s="313">
        <f>ROUND(E160*P160,5)</f>
        <v>0</v>
      </c>
      <c r="R160" s="34"/>
      <c r="S160" s="34"/>
      <c r="T160" s="36">
        <v>0.61085999999999996</v>
      </c>
      <c r="U160" s="34" t="e">
        <f>ROUND(#REF!*T160,2)</f>
        <v>#REF!</v>
      </c>
      <c r="V160" s="37"/>
      <c r="W160" s="37"/>
      <c r="X160" s="37"/>
      <c r="Y160" s="37"/>
      <c r="Z160" s="37"/>
      <c r="AA160" s="37"/>
      <c r="AB160" s="37"/>
      <c r="AC160" s="37"/>
      <c r="AD160" s="37"/>
      <c r="AE160" s="37" t="s">
        <v>102</v>
      </c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</row>
    <row r="161" spans="1:60" outlineLevel="1">
      <c r="A161" s="249">
        <v>69</v>
      </c>
      <c r="B161" s="250" t="s">
        <v>1063</v>
      </c>
      <c r="C161" s="251" t="s">
        <v>1064</v>
      </c>
      <c r="D161" s="313" t="s">
        <v>304</v>
      </c>
      <c r="E161" s="253">
        <v>0.88</v>
      </c>
      <c r="F161" s="320">
        <f>H161+J161</f>
        <v>0</v>
      </c>
      <c r="G161" s="254">
        <f>ROUND(E161*F161,2)</f>
        <v>0</v>
      </c>
      <c r="H161" s="254"/>
      <c r="I161" s="254">
        <f>ROUND(E161*H161,2)</f>
        <v>0</v>
      </c>
      <c r="J161" s="254"/>
      <c r="K161" s="254">
        <f>ROUND(E161*J161,2)</f>
        <v>0</v>
      </c>
      <c r="L161" s="254">
        <v>15</v>
      </c>
      <c r="M161" s="254">
        <f>G161*(1+L161/100)</f>
        <v>0</v>
      </c>
      <c r="N161" s="313">
        <v>4.2500000000000003E-3</v>
      </c>
      <c r="O161" s="313">
        <f>ROUND(E161*N161,5)</f>
        <v>3.7399999999999998E-3</v>
      </c>
      <c r="P161" s="313">
        <v>0</v>
      </c>
      <c r="Q161" s="313">
        <f>ROUND(E161*P161,5)</f>
        <v>0</v>
      </c>
      <c r="R161" s="34"/>
      <c r="S161" s="34"/>
      <c r="T161" s="36">
        <v>0</v>
      </c>
      <c r="U161" s="34" t="e">
        <f>ROUND(#REF!*T161,2)</f>
        <v>#REF!</v>
      </c>
      <c r="V161" s="37"/>
      <c r="W161" s="37"/>
      <c r="X161" s="37"/>
      <c r="Y161" s="37"/>
      <c r="Z161" s="37"/>
      <c r="AA161" s="37"/>
      <c r="AB161" s="37"/>
      <c r="AC161" s="37"/>
      <c r="AD161" s="37"/>
      <c r="AE161" s="37" t="s">
        <v>113</v>
      </c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</row>
    <row r="162" spans="1:60" outlineLevel="1">
      <c r="A162" s="249">
        <v>70</v>
      </c>
      <c r="B162" s="250" t="s">
        <v>1065</v>
      </c>
      <c r="C162" s="251" t="s">
        <v>1066</v>
      </c>
      <c r="D162" s="313" t="s">
        <v>101</v>
      </c>
      <c r="E162" s="253">
        <v>2</v>
      </c>
      <c r="F162" s="320">
        <f>H162+J162</f>
        <v>0</v>
      </c>
      <c r="G162" s="254">
        <f>ROUND(E162*F162,2)</f>
        <v>0</v>
      </c>
      <c r="H162" s="254"/>
      <c r="I162" s="254">
        <f>ROUND(E162*H162,2)</f>
        <v>0</v>
      </c>
      <c r="J162" s="254"/>
      <c r="K162" s="254">
        <f>ROUND(E162*J162,2)</f>
        <v>0</v>
      </c>
      <c r="L162" s="254">
        <v>15</v>
      </c>
      <c r="M162" s="254">
        <f>G162*(1+L162/100)</f>
        <v>0</v>
      </c>
      <c r="N162" s="313">
        <v>3.0000000000000001E-5</v>
      </c>
      <c r="O162" s="313">
        <f>ROUND(E162*N162,5)</f>
        <v>6.0000000000000002E-5</v>
      </c>
      <c r="P162" s="313">
        <v>0</v>
      </c>
      <c r="Q162" s="313">
        <f>ROUND(E162*P162,5)</f>
        <v>0</v>
      </c>
      <c r="R162" s="34"/>
      <c r="S162" s="34"/>
      <c r="T162" s="36">
        <v>0</v>
      </c>
      <c r="U162" s="34" t="e">
        <f>ROUND(#REF!*T162,2)</f>
        <v>#REF!</v>
      </c>
      <c r="V162" s="37"/>
      <c r="W162" s="37"/>
      <c r="X162" s="37"/>
      <c r="Y162" s="37"/>
      <c r="Z162" s="37"/>
      <c r="AA162" s="37"/>
      <c r="AB162" s="37"/>
      <c r="AC162" s="37"/>
      <c r="AD162" s="37"/>
      <c r="AE162" s="37" t="s">
        <v>113</v>
      </c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</row>
    <row r="163" spans="1:60" outlineLevel="1">
      <c r="A163" s="249">
        <v>71</v>
      </c>
      <c r="B163" s="250" t="s">
        <v>310</v>
      </c>
      <c r="C163" s="251" t="s">
        <v>311</v>
      </c>
      <c r="D163" s="313" t="s">
        <v>107</v>
      </c>
      <c r="E163" s="253">
        <v>0.18615999999999999</v>
      </c>
      <c r="F163" s="320">
        <f>H163+J163</f>
        <v>0</v>
      </c>
      <c r="G163" s="254">
        <f>ROUND(E163*F163,2)</f>
        <v>0</v>
      </c>
      <c r="H163" s="254"/>
      <c r="I163" s="254">
        <f>ROUND(E163*H163,2)</f>
        <v>0</v>
      </c>
      <c r="J163" s="254"/>
      <c r="K163" s="254">
        <f>ROUND(E163*J163,2)</f>
        <v>0</v>
      </c>
      <c r="L163" s="254">
        <v>15</v>
      </c>
      <c r="M163" s="254">
        <f>G163*(1+L163/100)</f>
        <v>0</v>
      </c>
      <c r="N163" s="313">
        <v>0</v>
      </c>
      <c r="O163" s="313">
        <f>ROUND(E163*N163,5)</f>
        <v>0</v>
      </c>
      <c r="P163" s="313">
        <v>0</v>
      </c>
      <c r="Q163" s="313">
        <f>ROUND(E163*P163,5)</f>
        <v>0</v>
      </c>
      <c r="R163" s="34"/>
      <c r="S163" s="34"/>
      <c r="T163" s="36">
        <v>2.2549999999999999</v>
      </c>
      <c r="U163" s="34" t="e">
        <f>ROUND(#REF!*T163,2)</f>
        <v>#REF!</v>
      </c>
      <c r="V163" s="37"/>
      <c r="W163" s="37"/>
      <c r="X163" s="37"/>
      <c r="Y163" s="37"/>
      <c r="Z163" s="37"/>
      <c r="AA163" s="37"/>
      <c r="AB163" s="37"/>
      <c r="AC163" s="37"/>
      <c r="AD163" s="37"/>
      <c r="AE163" s="37" t="s">
        <v>102</v>
      </c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</row>
    <row r="164" spans="1:60" ht="14.5">
      <c r="A164" s="255" t="s">
        <v>97</v>
      </c>
      <c r="B164" s="256" t="s">
        <v>976</v>
      </c>
      <c r="C164" s="257" t="s">
        <v>977</v>
      </c>
      <c r="D164" s="317"/>
      <c r="E164" s="259"/>
      <c r="F164" s="260"/>
      <c r="G164" s="260">
        <f>SUMIF(AE165:AE166,"&lt;&gt;NOR",G165:G166)</f>
        <v>0</v>
      </c>
      <c r="H164" s="260"/>
      <c r="I164" s="260">
        <f>SUM(I165:I166)</f>
        <v>0</v>
      </c>
      <c r="J164" s="260"/>
      <c r="K164" s="260">
        <f>SUM(K165:K166)</f>
        <v>0</v>
      </c>
      <c r="L164" s="260"/>
      <c r="M164" s="260">
        <f>SUM(M165:M166)</f>
        <v>0</v>
      </c>
      <c r="N164" s="317"/>
      <c r="O164" s="317">
        <f>SUM(O165:O166)</f>
        <v>0</v>
      </c>
      <c r="P164" s="317"/>
      <c r="Q164" s="317">
        <f>SUM(Q165:Q166)</f>
        <v>0</v>
      </c>
      <c r="R164" s="39"/>
      <c r="S164" s="39"/>
      <c r="T164" s="41"/>
      <c r="U164" s="39" t="e">
        <f>SUM(U165:U166)</f>
        <v>#REF!</v>
      </c>
      <c r="AE164" s="29" t="s">
        <v>98</v>
      </c>
    </row>
    <row r="165" spans="1:60" outlineLevel="1">
      <c r="A165" s="249">
        <v>72</v>
      </c>
      <c r="B165" s="250" t="s">
        <v>1067</v>
      </c>
      <c r="C165" s="251" t="s">
        <v>1068</v>
      </c>
      <c r="D165" s="313" t="s">
        <v>101</v>
      </c>
      <c r="E165" s="253">
        <v>2</v>
      </c>
      <c r="F165" s="320">
        <f>H165+J165</f>
        <v>0</v>
      </c>
      <c r="G165" s="254">
        <f>ROUND(E165*F165,2)</f>
        <v>0</v>
      </c>
      <c r="H165" s="254"/>
      <c r="I165" s="254">
        <f>ROUND(E165*H165,2)</f>
        <v>0</v>
      </c>
      <c r="J165" s="254"/>
      <c r="K165" s="254">
        <f>ROUND(E165*J165,2)</f>
        <v>0</v>
      </c>
      <c r="L165" s="254">
        <v>15</v>
      </c>
      <c r="M165" s="254">
        <f>G165*(1+L165/100)</f>
        <v>0</v>
      </c>
      <c r="N165" s="313">
        <v>0</v>
      </c>
      <c r="O165" s="313">
        <f>ROUND(E165*N165,5)</f>
        <v>0</v>
      </c>
      <c r="P165" s="313">
        <v>0</v>
      </c>
      <c r="Q165" s="313">
        <f>ROUND(E165*P165,5)</f>
        <v>0</v>
      </c>
      <c r="R165" s="34"/>
      <c r="S165" s="34"/>
      <c r="T165" s="36">
        <v>0.34</v>
      </c>
      <c r="U165" s="34" t="e">
        <f>ROUND(#REF!*T165,2)</f>
        <v>#REF!</v>
      </c>
      <c r="V165" s="37"/>
      <c r="W165" s="37"/>
      <c r="X165" s="37"/>
      <c r="Y165" s="37"/>
      <c r="Z165" s="37"/>
      <c r="AA165" s="37"/>
      <c r="AB165" s="37"/>
      <c r="AC165" s="37"/>
      <c r="AD165" s="37"/>
      <c r="AE165" s="37" t="s">
        <v>102</v>
      </c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</row>
    <row r="166" spans="1:60" outlineLevel="1">
      <c r="A166" s="249">
        <v>73</v>
      </c>
      <c r="B166" s="250" t="s">
        <v>1067</v>
      </c>
      <c r="C166" s="251" t="s">
        <v>1069</v>
      </c>
      <c r="D166" s="313" t="s">
        <v>101</v>
      </c>
      <c r="E166" s="253">
        <v>2</v>
      </c>
      <c r="F166" s="320">
        <f>H166+J166</f>
        <v>0</v>
      </c>
      <c r="G166" s="254">
        <f>ROUND(E166*F166,2)</f>
        <v>0</v>
      </c>
      <c r="H166" s="254"/>
      <c r="I166" s="254">
        <f>ROUND(E166*H166,2)</f>
        <v>0</v>
      </c>
      <c r="J166" s="254"/>
      <c r="K166" s="254">
        <f>ROUND(E166*J166,2)</f>
        <v>0</v>
      </c>
      <c r="L166" s="254">
        <v>15</v>
      </c>
      <c r="M166" s="254">
        <f>G166*(1+L166/100)</f>
        <v>0</v>
      </c>
      <c r="N166" s="313">
        <v>0</v>
      </c>
      <c r="O166" s="313">
        <f>ROUND(E166*N166,5)</f>
        <v>0</v>
      </c>
      <c r="P166" s="313">
        <v>0</v>
      </c>
      <c r="Q166" s="313">
        <f>ROUND(E166*P166,5)</f>
        <v>0</v>
      </c>
      <c r="R166" s="34"/>
      <c r="S166" s="34"/>
      <c r="T166" s="36">
        <v>0</v>
      </c>
      <c r="U166" s="34" t="e">
        <f>ROUND(#REF!*T166,2)</f>
        <v>#REF!</v>
      </c>
      <c r="V166" s="37"/>
      <c r="W166" s="37"/>
      <c r="X166" s="37"/>
      <c r="Y166" s="37"/>
      <c r="Z166" s="37"/>
      <c r="AA166" s="37"/>
      <c r="AB166" s="37"/>
      <c r="AC166" s="37"/>
      <c r="AD166" s="37"/>
      <c r="AE166" s="37" t="s">
        <v>102</v>
      </c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</row>
    <row r="167" spans="1:60" ht="14.5">
      <c r="A167" s="255" t="s">
        <v>97</v>
      </c>
      <c r="B167" s="256" t="s">
        <v>38</v>
      </c>
      <c r="C167" s="257" t="s">
        <v>37</v>
      </c>
      <c r="D167" s="317"/>
      <c r="E167" s="259"/>
      <c r="F167" s="260"/>
      <c r="G167" s="260">
        <f>SUMIF(AE168:AE176,"&lt;&gt;NOR",G168:G176)</f>
        <v>0</v>
      </c>
      <c r="H167" s="260"/>
      <c r="I167" s="260">
        <f>SUM(I168:I176)</f>
        <v>0</v>
      </c>
      <c r="J167" s="260"/>
      <c r="K167" s="260">
        <f>SUM(K168:K176)</f>
        <v>0</v>
      </c>
      <c r="L167" s="260"/>
      <c r="M167" s="260">
        <f>SUM(M168:M176)</f>
        <v>0</v>
      </c>
      <c r="N167" s="317"/>
      <c r="O167" s="317">
        <f>SUM(O168:O176)</f>
        <v>0.10739999999999998</v>
      </c>
      <c r="P167" s="317"/>
      <c r="Q167" s="317">
        <f>SUM(Q168:Q176)</f>
        <v>0</v>
      </c>
      <c r="R167" s="39"/>
      <c r="S167" s="39"/>
      <c r="T167" s="41"/>
      <c r="U167" s="39" t="e">
        <f>SUM(U168:U179)</f>
        <v>#REF!</v>
      </c>
      <c r="AE167" s="29" t="s">
        <v>98</v>
      </c>
    </row>
    <row r="168" spans="1:60" outlineLevel="1">
      <c r="A168" s="249">
        <v>74</v>
      </c>
      <c r="B168" s="250" t="s">
        <v>312</v>
      </c>
      <c r="C168" s="251" t="s">
        <v>313</v>
      </c>
      <c r="D168" s="313" t="s">
        <v>121</v>
      </c>
      <c r="E168" s="253">
        <v>4.05</v>
      </c>
      <c r="F168" s="320">
        <f>H168+J168</f>
        <v>0</v>
      </c>
      <c r="G168" s="254">
        <f>ROUND(E168*F168,2)</f>
        <v>0</v>
      </c>
      <c r="H168" s="254"/>
      <c r="I168" s="254">
        <f>ROUND(E168*H168,2)</f>
        <v>0</v>
      </c>
      <c r="J168" s="254"/>
      <c r="K168" s="254">
        <f>ROUND(E168*J168,2)</f>
        <v>0</v>
      </c>
      <c r="L168" s="254">
        <v>15</v>
      </c>
      <c r="M168" s="254">
        <f>G168*(1+L168/100)</f>
        <v>0</v>
      </c>
      <c r="N168" s="313">
        <v>0</v>
      </c>
      <c r="O168" s="313">
        <f>ROUND(E168*N168,5)</f>
        <v>0</v>
      </c>
      <c r="P168" s="313">
        <v>0</v>
      </c>
      <c r="Q168" s="313">
        <f>ROUND(E168*P168,5)</f>
        <v>0</v>
      </c>
      <c r="R168" s="34"/>
      <c r="S168" s="34"/>
      <c r="T168" s="36">
        <v>1.6E-2</v>
      </c>
      <c r="U168" s="34" t="e">
        <f>ROUND(#REF!*T168,2)</f>
        <v>#REF!</v>
      </c>
      <c r="V168" s="37"/>
      <c r="W168" s="37"/>
      <c r="X168" s="37"/>
      <c r="Y168" s="37"/>
      <c r="Z168" s="37"/>
      <c r="AA168" s="37"/>
      <c r="AB168" s="37"/>
      <c r="AC168" s="37"/>
      <c r="AD168" s="37"/>
      <c r="AE168" s="37" t="s">
        <v>102</v>
      </c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</row>
    <row r="169" spans="1:60" outlineLevel="1">
      <c r="A169" s="249"/>
      <c r="B169" s="250"/>
      <c r="C169" s="314" t="s">
        <v>2021</v>
      </c>
      <c r="D169" s="315"/>
      <c r="E169" s="316">
        <v>4.05</v>
      </c>
      <c r="F169" s="254"/>
      <c r="G169" s="254"/>
      <c r="H169" s="254"/>
      <c r="I169" s="254"/>
      <c r="J169" s="254"/>
      <c r="K169" s="254"/>
      <c r="L169" s="254"/>
      <c r="M169" s="254"/>
      <c r="N169" s="313"/>
      <c r="O169" s="313"/>
      <c r="P169" s="313"/>
      <c r="Q169" s="313"/>
      <c r="R169" s="34"/>
      <c r="S169" s="34"/>
      <c r="T169" s="36"/>
      <c r="U169" s="34"/>
      <c r="V169" s="37"/>
      <c r="W169" s="37"/>
      <c r="X169" s="37"/>
      <c r="Y169" s="37"/>
      <c r="Z169" s="37"/>
      <c r="AA169" s="37"/>
      <c r="AB169" s="37"/>
      <c r="AC169" s="37"/>
      <c r="AD169" s="37"/>
      <c r="AE169" s="37" t="s">
        <v>109</v>
      </c>
      <c r="AF169" s="37">
        <v>0</v>
      </c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</row>
    <row r="170" spans="1:60" ht="20" outlineLevel="1">
      <c r="A170" s="249">
        <v>75</v>
      </c>
      <c r="B170" s="250" t="s">
        <v>314</v>
      </c>
      <c r="C170" s="251" t="s">
        <v>315</v>
      </c>
      <c r="D170" s="313" t="s">
        <v>121</v>
      </c>
      <c r="E170" s="253">
        <v>4.05</v>
      </c>
      <c r="F170" s="320">
        <f>H170+J170</f>
        <v>0</v>
      </c>
      <c r="G170" s="254">
        <f>ROUND(E170*F170,2)</f>
        <v>0</v>
      </c>
      <c r="H170" s="254"/>
      <c r="I170" s="254">
        <f>ROUND(E170*H170,2)</f>
        <v>0</v>
      </c>
      <c r="J170" s="254"/>
      <c r="K170" s="254">
        <f>ROUND(E170*J170,2)</f>
        <v>0</v>
      </c>
      <c r="L170" s="254">
        <v>15</v>
      </c>
      <c r="M170" s="254">
        <f>G170*(1+L170/100)</f>
        <v>0</v>
      </c>
      <c r="N170" s="313">
        <v>2.1000000000000001E-4</v>
      </c>
      <c r="O170" s="313">
        <f>ROUND(E170*N170,5)</f>
        <v>8.4999999999999995E-4</v>
      </c>
      <c r="P170" s="313">
        <v>0</v>
      </c>
      <c r="Q170" s="313">
        <f>ROUND(E170*P170,5)</f>
        <v>0</v>
      </c>
      <c r="R170" s="34"/>
      <c r="S170" s="34"/>
      <c r="T170" s="36">
        <v>0.05</v>
      </c>
      <c r="U170" s="34" t="e">
        <f>ROUND(#REF!*T170,2)</f>
        <v>#REF!</v>
      </c>
      <c r="V170" s="37"/>
      <c r="W170" s="37"/>
      <c r="X170" s="37"/>
      <c r="Y170" s="37"/>
      <c r="Z170" s="37"/>
      <c r="AA170" s="37"/>
      <c r="AB170" s="37"/>
      <c r="AC170" s="37"/>
      <c r="AD170" s="37"/>
      <c r="AE170" s="37" t="s">
        <v>102</v>
      </c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</row>
    <row r="171" spans="1:60" ht="20" outlineLevel="1">
      <c r="A171" s="249">
        <v>76</v>
      </c>
      <c r="B171" s="250" t="s">
        <v>316</v>
      </c>
      <c r="C171" s="251" t="s">
        <v>317</v>
      </c>
      <c r="D171" s="313" t="s">
        <v>121</v>
      </c>
      <c r="E171" s="253">
        <v>4.05</v>
      </c>
      <c r="F171" s="320">
        <f>H171+J171</f>
        <v>0</v>
      </c>
      <c r="G171" s="254">
        <f>ROUND(E171*F171,2)</f>
        <v>0</v>
      </c>
      <c r="H171" s="254"/>
      <c r="I171" s="254">
        <f>ROUND(E171*H171,2)</f>
        <v>0</v>
      </c>
      <c r="J171" s="254"/>
      <c r="K171" s="254">
        <f>ROUND(E171*J171,2)</f>
        <v>0</v>
      </c>
      <c r="L171" s="254">
        <v>15</v>
      </c>
      <c r="M171" s="254">
        <f>G171*(1+L171/100)</f>
        <v>0</v>
      </c>
      <c r="N171" s="313">
        <v>3.7100000000000002E-3</v>
      </c>
      <c r="O171" s="313">
        <f>ROUND(E171*N171,5)</f>
        <v>1.503E-2</v>
      </c>
      <c r="P171" s="313">
        <v>0</v>
      </c>
      <c r="Q171" s="313">
        <f>ROUND(E171*P171,5)</f>
        <v>0</v>
      </c>
      <c r="R171" s="34"/>
      <c r="S171" s="34"/>
      <c r="T171" s="36">
        <v>0.98599999999999999</v>
      </c>
      <c r="U171" s="34" t="e">
        <f>ROUND(#REF!*T171,2)</f>
        <v>#REF!</v>
      </c>
      <c r="V171" s="37"/>
      <c r="W171" s="37"/>
      <c r="X171" s="37"/>
      <c r="Y171" s="37"/>
      <c r="Z171" s="37"/>
      <c r="AA171" s="37"/>
      <c r="AB171" s="37"/>
      <c r="AC171" s="37"/>
      <c r="AD171" s="37"/>
      <c r="AE171" s="37" t="s">
        <v>102</v>
      </c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</row>
    <row r="172" spans="1:60" outlineLevel="1">
      <c r="A172" s="249"/>
      <c r="B172" s="250"/>
      <c r="C172" s="314" t="s">
        <v>2022</v>
      </c>
      <c r="D172" s="315"/>
      <c r="E172" s="316">
        <v>4.05</v>
      </c>
      <c r="F172" s="254"/>
      <c r="G172" s="254"/>
      <c r="H172" s="254"/>
      <c r="I172" s="254"/>
      <c r="J172" s="254"/>
      <c r="K172" s="254"/>
      <c r="L172" s="254"/>
      <c r="M172" s="254"/>
      <c r="N172" s="313"/>
      <c r="O172" s="313"/>
      <c r="P172" s="313"/>
      <c r="Q172" s="313"/>
      <c r="R172" s="34"/>
      <c r="S172" s="34"/>
      <c r="T172" s="36">
        <v>0</v>
      </c>
      <c r="U172" s="34" t="e">
        <f>ROUND(#REF!*T172,2)</f>
        <v>#REF!</v>
      </c>
      <c r="V172" s="37"/>
      <c r="W172" s="37"/>
      <c r="X172" s="37"/>
      <c r="Y172" s="37"/>
      <c r="Z172" s="37"/>
      <c r="AA172" s="37"/>
      <c r="AB172" s="37"/>
      <c r="AC172" s="37"/>
      <c r="AD172" s="37"/>
      <c r="AE172" s="37" t="s">
        <v>113</v>
      </c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</row>
    <row r="173" spans="1:60" outlineLevel="1">
      <c r="A173" s="249">
        <v>77</v>
      </c>
      <c r="B173" s="250" t="s">
        <v>318</v>
      </c>
      <c r="C173" s="251" t="s">
        <v>1070</v>
      </c>
      <c r="D173" s="313" t="s">
        <v>121</v>
      </c>
      <c r="E173" s="253">
        <v>4.3739999999999997</v>
      </c>
      <c r="F173" s="320">
        <f>H173+J173</f>
        <v>0</v>
      </c>
      <c r="G173" s="254">
        <f>ROUND(E173*F173,2)</f>
        <v>0</v>
      </c>
      <c r="H173" s="254"/>
      <c r="I173" s="254">
        <f>ROUND(E173*H173,2)</f>
        <v>0</v>
      </c>
      <c r="J173" s="254"/>
      <c r="K173" s="254">
        <f>ROUND(E173*J173,2)</f>
        <v>0</v>
      </c>
      <c r="L173" s="254">
        <v>15</v>
      </c>
      <c r="M173" s="254">
        <f>G173*(1+L173/100)</f>
        <v>0</v>
      </c>
      <c r="N173" s="313">
        <v>2.07E-2</v>
      </c>
      <c r="O173" s="313">
        <f>ROUND(E173*N173,5)</f>
        <v>9.0539999999999995E-2</v>
      </c>
      <c r="P173" s="313">
        <v>0</v>
      </c>
      <c r="Q173" s="313">
        <f>ROUND(E173*P173,5)</f>
        <v>0</v>
      </c>
      <c r="R173" s="34"/>
      <c r="S173" s="34"/>
      <c r="T173" s="36"/>
      <c r="U173" s="34"/>
      <c r="V173" s="37"/>
      <c r="W173" s="37"/>
      <c r="X173" s="37"/>
      <c r="Y173" s="37"/>
      <c r="Z173" s="37"/>
      <c r="AA173" s="37"/>
      <c r="AB173" s="37"/>
      <c r="AC173" s="37"/>
      <c r="AD173" s="37"/>
      <c r="AE173" s="37" t="s">
        <v>109</v>
      </c>
      <c r="AF173" s="37">
        <v>0</v>
      </c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</row>
    <row r="174" spans="1:60" outlineLevel="1">
      <c r="A174" s="249"/>
      <c r="B174" s="250"/>
      <c r="C174" s="314" t="s">
        <v>2023</v>
      </c>
      <c r="D174" s="315"/>
      <c r="E174" s="316">
        <v>4.3739999999999997</v>
      </c>
      <c r="F174" s="254"/>
      <c r="G174" s="254"/>
      <c r="H174" s="254"/>
      <c r="I174" s="254"/>
      <c r="J174" s="254"/>
      <c r="K174" s="254"/>
      <c r="L174" s="254"/>
      <c r="M174" s="254"/>
      <c r="N174" s="313"/>
      <c r="O174" s="313"/>
      <c r="P174" s="313"/>
      <c r="Q174" s="313"/>
      <c r="R174" s="34"/>
      <c r="S174" s="34"/>
      <c r="T174" s="36"/>
      <c r="U174" s="34"/>
      <c r="V174" s="37"/>
      <c r="W174" s="37"/>
      <c r="X174" s="37"/>
      <c r="Y174" s="37"/>
      <c r="Z174" s="37"/>
      <c r="AA174" s="37"/>
      <c r="AB174" s="37"/>
      <c r="AC174" s="37"/>
      <c r="AD174" s="37"/>
      <c r="AE174" s="37" t="s">
        <v>109</v>
      </c>
      <c r="AF174" s="37">
        <v>0</v>
      </c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</row>
    <row r="175" spans="1:60" ht="20" outlineLevel="1">
      <c r="A175" s="249">
        <v>78</v>
      </c>
      <c r="B175" s="250" t="s">
        <v>320</v>
      </c>
      <c r="C175" s="251" t="s">
        <v>920</v>
      </c>
      <c r="D175" s="313" t="s">
        <v>121</v>
      </c>
      <c r="E175" s="253">
        <v>2.4500000000000002</v>
      </c>
      <c r="F175" s="320">
        <f>H175+J175</f>
        <v>0</v>
      </c>
      <c r="G175" s="254">
        <f>ROUND(E175*F175,2)</f>
        <v>0</v>
      </c>
      <c r="H175" s="254"/>
      <c r="I175" s="254">
        <f>ROUND(E175*H175,2)</f>
        <v>0</v>
      </c>
      <c r="J175" s="254"/>
      <c r="K175" s="254">
        <f>ROUND(E175*J175,2)</f>
        <v>0</v>
      </c>
      <c r="L175" s="254">
        <v>15</v>
      </c>
      <c r="M175" s="254">
        <f>G175*(1+L175/100)</f>
        <v>0</v>
      </c>
      <c r="N175" s="313">
        <v>4.0000000000000002E-4</v>
      </c>
      <c r="O175" s="313">
        <f>ROUND(E175*N175,5)</f>
        <v>9.7999999999999997E-4</v>
      </c>
      <c r="P175" s="313">
        <v>0</v>
      </c>
      <c r="Q175" s="313">
        <f>ROUND(E175*P175,5)</f>
        <v>0</v>
      </c>
      <c r="R175" s="34"/>
      <c r="S175" s="34"/>
      <c r="T175" s="36">
        <v>0</v>
      </c>
      <c r="U175" s="34" t="e">
        <f>ROUND(#REF!*T175,2)</f>
        <v>#REF!</v>
      </c>
      <c r="V175" s="37"/>
      <c r="W175" s="37"/>
      <c r="X175" s="37"/>
      <c r="Y175" s="37"/>
      <c r="Z175" s="37"/>
      <c r="AA175" s="37"/>
      <c r="AB175" s="37"/>
      <c r="AC175" s="37"/>
      <c r="AD175" s="37"/>
      <c r="AE175" s="37" t="s">
        <v>102</v>
      </c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</row>
    <row r="176" spans="1:60" outlineLevel="1">
      <c r="A176" s="249">
        <v>79</v>
      </c>
      <c r="B176" s="250" t="s">
        <v>324</v>
      </c>
      <c r="C176" s="251" t="s">
        <v>325</v>
      </c>
      <c r="D176" s="313" t="s">
        <v>107</v>
      </c>
      <c r="E176" s="253">
        <v>0.1074</v>
      </c>
      <c r="F176" s="320">
        <f>H176+J176</f>
        <v>0</v>
      </c>
      <c r="G176" s="254">
        <f>ROUND(E176*F176,2)</f>
        <v>0</v>
      </c>
      <c r="H176" s="254"/>
      <c r="I176" s="254">
        <f>ROUND(E176*H176,2)</f>
        <v>0</v>
      </c>
      <c r="J176" s="254"/>
      <c r="K176" s="254">
        <f>ROUND(E176*J176,2)</f>
        <v>0</v>
      </c>
      <c r="L176" s="254">
        <v>15</v>
      </c>
      <c r="M176" s="254">
        <f>G176*(1+L176/100)</f>
        <v>0</v>
      </c>
      <c r="N176" s="313">
        <v>0</v>
      </c>
      <c r="O176" s="313">
        <f>ROUND(E176*N176,5)</f>
        <v>0</v>
      </c>
      <c r="P176" s="313">
        <v>0</v>
      </c>
      <c r="Q176" s="313">
        <f>ROUND(E176*P176,5)</f>
        <v>0</v>
      </c>
      <c r="R176" s="34"/>
      <c r="S176" s="34"/>
      <c r="T176" s="36">
        <v>0.23599999999999999</v>
      </c>
      <c r="U176" s="34" t="e">
        <f>ROUND(#REF!*T176,2)</f>
        <v>#REF!</v>
      </c>
      <c r="V176" s="37"/>
      <c r="W176" s="37"/>
      <c r="X176" s="37"/>
      <c r="Y176" s="37"/>
      <c r="Z176" s="37"/>
      <c r="AA176" s="37"/>
      <c r="AB176" s="37"/>
      <c r="AC176" s="37"/>
      <c r="AD176" s="37"/>
      <c r="AE176" s="37" t="s">
        <v>102</v>
      </c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</row>
    <row r="177" spans="1:60" ht="14.5" outlineLevel="1">
      <c r="A177" s="255" t="s">
        <v>97</v>
      </c>
      <c r="B177" s="256" t="s">
        <v>36</v>
      </c>
      <c r="C177" s="257" t="s">
        <v>35</v>
      </c>
      <c r="D177" s="317"/>
      <c r="E177" s="259"/>
      <c r="F177" s="260"/>
      <c r="G177" s="260">
        <f>SUMIF(AE178:AE189,"&lt;&gt;NOR",G178:G189)</f>
        <v>0</v>
      </c>
      <c r="H177" s="260"/>
      <c r="I177" s="260">
        <f>SUM(I178:I189)</f>
        <v>0</v>
      </c>
      <c r="J177" s="260"/>
      <c r="K177" s="260">
        <f>SUM(K178:K189)</f>
        <v>0</v>
      </c>
      <c r="L177" s="260"/>
      <c r="M177" s="260">
        <f>SUM(M178:M189)</f>
        <v>0</v>
      </c>
      <c r="N177" s="317"/>
      <c r="O177" s="317">
        <f>SUM(O178:O189)</f>
        <v>0.38378999999999996</v>
      </c>
      <c r="P177" s="317"/>
      <c r="Q177" s="317">
        <f>SUM(Q178:Q189)</f>
        <v>0.71199999999999997</v>
      </c>
      <c r="R177" s="34"/>
      <c r="S177" s="34"/>
      <c r="T177" s="36"/>
      <c r="U177" s="34"/>
      <c r="V177" s="37"/>
      <c r="W177" s="37"/>
      <c r="X177" s="37"/>
      <c r="Y177" s="37"/>
      <c r="Z177" s="37"/>
      <c r="AA177" s="37"/>
      <c r="AB177" s="37"/>
      <c r="AC177" s="37"/>
      <c r="AD177" s="37"/>
      <c r="AE177" s="37" t="s">
        <v>109</v>
      </c>
      <c r="AF177" s="37">
        <v>0</v>
      </c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</row>
    <row r="178" spans="1:60" ht="20" outlineLevel="1">
      <c r="A178" s="249">
        <v>80</v>
      </c>
      <c r="B178" s="250" t="s">
        <v>326</v>
      </c>
      <c r="C178" s="251" t="s">
        <v>1071</v>
      </c>
      <c r="D178" s="313" t="s">
        <v>121</v>
      </c>
      <c r="E178" s="253">
        <v>35.6</v>
      </c>
      <c r="F178" s="320">
        <f>H178+J178</f>
        <v>0</v>
      </c>
      <c r="G178" s="254">
        <f>ROUND(E178*F178,2)</f>
        <v>0</v>
      </c>
      <c r="H178" s="254"/>
      <c r="I178" s="254">
        <f>ROUND(E178*H178,2)</f>
        <v>0</v>
      </c>
      <c r="J178" s="254"/>
      <c r="K178" s="254">
        <f>ROUND(E178*J178,2)</f>
        <v>0</v>
      </c>
      <c r="L178" s="254">
        <v>15</v>
      </c>
      <c r="M178" s="254">
        <f>G178*(1+L178/100)</f>
        <v>0</v>
      </c>
      <c r="N178" s="313">
        <v>0</v>
      </c>
      <c r="O178" s="313">
        <f>ROUND(E178*N178,5)</f>
        <v>0</v>
      </c>
      <c r="P178" s="313">
        <v>0.02</v>
      </c>
      <c r="Q178" s="313">
        <f>ROUND(E178*P178,5)</f>
        <v>0.71199999999999997</v>
      </c>
      <c r="R178" s="34"/>
      <c r="S178" s="34"/>
      <c r="T178" s="36">
        <v>0.12</v>
      </c>
      <c r="U178" s="34" t="e">
        <f>ROUND(#REF!*T178,2)</f>
        <v>#REF!</v>
      </c>
      <c r="V178" s="37"/>
      <c r="W178" s="37"/>
      <c r="X178" s="37"/>
      <c r="Y178" s="37"/>
      <c r="Z178" s="37"/>
      <c r="AA178" s="37"/>
      <c r="AB178" s="37"/>
      <c r="AC178" s="37"/>
      <c r="AD178" s="37"/>
      <c r="AE178" s="37" t="s">
        <v>102</v>
      </c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</row>
    <row r="179" spans="1:60" outlineLevel="1">
      <c r="A179" s="249"/>
      <c r="B179" s="250"/>
      <c r="C179" s="314" t="s">
        <v>1046</v>
      </c>
      <c r="D179" s="315"/>
      <c r="E179" s="316">
        <v>35.6</v>
      </c>
      <c r="F179" s="254"/>
      <c r="G179" s="254"/>
      <c r="H179" s="254"/>
      <c r="I179" s="254"/>
      <c r="J179" s="254"/>
      <c r="K179" s="254"/>
      <c r="L179" s="254"/>
      <c r="M179" s="254"/>
      <c r="N179" s="313"/>
      <c r="O179" s="313"/>
      <c r="P179" s="313"/>
      <c r="Q179" s="313"/>
      <c r="R179" s="34"/>
      <c r="S179" s="34"/>
      <c r="T179" s="36">
        <v>1.5980000000000001</v>
      </c>
      <c r="U179" s="34" t="e">
        <f>ROUND(#REF!*T179,2)</f>
        <v>#REF!</v>
      </c>
      <c r="V179" s="37"/>
      <c r="W179" s="37"/>
      <c r="X179" s="37"/>
      <c r="Y179" s="37"/>
      <c r="Z179" s="37"/>
      <c r="AA179" s="37"/>
      <c r="AB179" s="37"/>
      <c r="AC179" s="37"/>
      <c r="AD179" s="37"/>
      <c r="AE179" s="37" t="s">
        <v>102</v>
      </c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</row>
    <row r="180" spans="1:60">
      <c r="A180" s="249">
        <v>81</v>
      </c>
      <c r="B180" s="250" t="s">
        <v>328</v>
      </c>
      <c r="C180" s="251" t="s">
        <v>329</v>
      </c>
      <c r="D180" s="313" t="s">
        <v>121</v>
      </c>
      <c r="E180" s="253">
        <v>42.2</v>
      </c>
      <c r="F180" s="320">
        <f>H180+J180</f>
        <v>0</v>
      </c>
      <c r="G180" s="254">
        <f>ROUND(E180*F180,2)</f>
        <v>0</v>
      </c>
      <c r="H180" s="254"/>
      <c r="I180" s="254">
        <f>ROUND(E180*H180,2)</f>
        <v>0</v>
      </c>
      <c r="J180" s="254"/>
      <c r="K180" s="254">
        <f>ROUND(E180*J180,2)</f>
        <v>0</v>
      </c>
      <c r="L180" s="254">
        <v>15</v>
      </c>
      <c r="M180" s="254">
        <f>G180*(1+L180/100)</f>
        <v>0</v>
      </c>
      <c r="N180" s="313">
        <v>0</v>
      </c>
      <c r="O180" s="313">
        <f>ROUND(E180*N180,5)</f>
        <v>0</v>
      </c>
      <c r="P180" s="313">
        <v>0</v>
      </c>
      <c r="Q180" s="313">
        <f>ROUND(E180*P180,5)</f>
        <v>0</v>
      </c>
      <c r="R180" s="39"/>
      <c r="S180" s="39"/>
      <c r="T180" s="41"/>
      <c r="U180" s="39" t="e">
        <f>SUM(U181:U192)</f>
        <v>#REF!</v>
      </c>
      <c r="AE180" s="29" t="s">
        <v>98</v>
      </c>
    </row>
    <row r="181" spans="1:60" outlineLevel="1">
      <c r="A181" s="249"/>
      <c r="B181" s="250"/>
      <c r="C181" s="314" t="s">
        <v>2024</v>
      </c>
      <c r="D181" s="315"/>
      <c r="E181" s="316">
        <v>42.2</v>
      </c>
      <c r="F181" s="254"/>
      <c r="G181" s="254"/>
      <c r="H181" s="254"/>
      <c r="I181" s="254"/>
      <c r="J181" s="254"/>
      <c r="K181" s="254"/>
      <c r="L181" s="254"/>
      <c r="M181" s="254"/>
      <c r="N181" s="313"/>
      <c r="O181" s="313"/>
      <c r="P181" s="313"/>
      <c r="Q181" s="313"/>
      <c r="R181" s="34"/>
      <c r="S181" s="34"/>
      <c r="T181" s="36">
        <v>0.24</v>
      </c>
      <c r="U181" s="34" t="e">
        <f>ROUND(#REF!*T181,2)</f>
        <v>#REF!</v>
      </c>
      <c r="V181" s="37"/>
      <c r="W181" s="37"/>
      <c r="X181" s="37"/>
      <c r="Y181" s="37"/>
      <c r="Z181" s="37"/>
      <c r="AA181" s="37"/>
      <c r="AB181" s="37"/>
      <c r="AC181" s="37"/>
      <c r="AD181" s="37"/>
      <c r="AE181" s="37" t="s">
        <v>102</v>
      </c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</row>
    <row r="182" spans="1:60" outlineLevel="1">
      <c r="A182" s="249">
        <v>82</v>
      </c>
      <c r="B182" s="250" t="s">
        <v>330</v>
      </c>
      <c r="C182" s="251" t="s">
        <v>331</v>
      </c>
      <c r="D182" s="313" t="s">
        <v>121</v>
      </c>
      <c r="E182" s="253">
        <v>42.2</v>
      </c>
      <c r="F182" s="320">
        <f>H182+J182</f>
        <v>0</v>
      </c>
      <c r="G182" s="254">
        <f>ROUND(E182*F182,2)</f>
        <v>0</v>
      </c>
      <c r="H182" s="254"/>
      <c r="I182" s="254">
        <f>ROUND(E182*H182,2)</f>
        <v>0</v>
      </c>
      <c r="J182" s="254"/>
      <c r="K182" s="254">
        <f>ROUND(E182*J182,2)</f>
        <v>0</v>
      </c>
      <c r="L182" s="254">
        <v>15</v>
      </c>
      <c r="M182" s="254">
        <f>G182*(1+L182/100)</f>
        <v>0</v>
      </c>
      <c r="N182" s="313">
        <v>0</v>
      </c>
      <c r="O182" s="313">
        <f>ROUND(E182*N182,5)</f>
        <v>0</v>
      </c>
      <c r="P182" s="313">
        <v>0</v>
      </c>
      <c r="Q182" s="313">
        <f>ROUND(E182*P182,5)</f>
        <v>0</v>
      </c>
      <c r="R182" s="34"/>
      <c r="S182" s="34"/>
      <c r="T182" s="36"/>
      <c r="U182" s="34"/>
      <c r="V182" s="37"/>
      <c r="W182" s="37"/>
      <c r="X182" s="37"/>
      <c r="Y182" s="37"/>
      <c r="Z182" s="37"/>
      <c r="AA182" s="37"/>
      <c r="AB182" s="37"/>
      <c r="AC182" s="37"/>
      <c r="AD182" s="37"/>
      <c r="AE182" s="37" t="s">
        <v>109</v>
      </c>
      <c r="AF182" s="37">
        <v>0</v>
      </c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</row>
    <row r="183" spans="1:60" ht="20" outlineLevel="1">
      <c r="A183" s="249">
        <v>83</v>
      </c>
      <c r="B183" s="250" t="s">
        <v>332</v>
      </c>
      <c r="C183" s="251" t="s">
        <v>333</v>
      </c>
      <c r="D183" s="313" t="s">
        <v>121</v>
      </c>
      <c r="E183" s="253">
        <v>45.576000000000001</v>
      </c>
      <c r="F183" s="320">
        <f>H183+J183</f>
        <v>0</v>
      </c>
      <c r="G183" s="254">
        <f>ROUND(E183*F183,2)</f>
        <v>0</v>
      </c>
      <c r="H183" s="254"/>
      <c r="I183" s="254">
        <f>ROUND(E183*H183,2)</f>
        <v>0</v>
      </c>
      <c r="J183" s="254"/>
      <c r="K183" s="254">
        <f>ROUND(E183*J183,2)</f>
        <v>0</v>
      </c>
      <c r="L183" s="254">
        <v>15</v>
      </c>
      <c r="M183" s="254">
        <f>G183*(1+L183/100)</f>
        <v>0</v>
      </c>
      <c r="N183" s="313">
        <v>8.3000000000000001E-3</v>
      </c>
      <c r="O183" s="313">
        <f>ROUND(E183*N183,5)</f>
        <v>0.37828000000000001</v>
      </c>
      <c r="P183" s="313">
        <v>0</v>
      </c>
      <c r="Q183" s="313">
        <f>ROUND(E183*P183,5)</f>
        <v>0</v>
      </c>
      <c r="R183" s="34"/>
      <c r="S183" s="34"/>
      <c r="T183" s="36">
        <v>1.6E-2</v>
      </c>
      <c r="U183" s="34" t="e">
        <f>ROUND(#REF!*T183,2)</f>
        <v>#REF!</v>
      </c>
      <c r="V183" s="37"/>
      <c r="W183" s="37"/>
      <c r="X183" s="37"/>
      <c r="Y183" s="37"/>
      <c r="Z183" s="37"/>
      <c r="AA183" s="37"/>
      <c r="AB183" s="37"/>
      <c r="AC183" s="37"/>
      <c r="AD183" s="37"/>
      <c r="AE183" s="37" t="s">
        <v>102</v>
      </c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</row>
    <row r="184" spans="1:60" outlineLevel="1">
      <c r="A184" s="249"/>
      <c r="B184" s="250"/>
      <c r="C184" s="314" t="s">
        <v>2025</v>
      </c>
      <c r="D184" s="315"/>
      <c r="E184" s="316">
        <v>45.576000000000001</v>
      </c>
      <c r="F184" s="254"/>
      <c r="G184" s="254"/>
      <c r="H184" s="254"/>
      <c r="I184" s="254"/>
      <c r="J184" s="254"/>
      <c r="K184" s="254"/>
      <c r="L184" s="254"/>
      <c r="M184" s="254"/>
      <c r="N184" s="313"/>
      <c r="O184" s="313"/>
      <c r="P184" s="313"/>
      <c r="Q184" s="313"/>
      <c r="R184" s="34"/>
      <c r="S184" s="34"/>
      <c r="T184" s="36"/>
      <c r="U184" s="34"/>
      <c r="V184" s="37"/>
      <c r="W184" s="37"/>
      <c r="X184" s="37"/>
      <c r="Y184" s="37"/>
      <c r="Z184" s="37"/>
      <c r="AA184" s="37"/>
      <c r="AB184" s="37"/>
      <c r="AC184" s="37"/>
      <c r="AD184" s="37"/>
      <c r="AE184" s="37" t="s">
        <v>109</v>
      </c>
      <c r="AF184" s="37">
        <v>0</v>
      </c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</row>
    <row r="185" spans="1:60" outlineLevel="1">
      <c r="A185" s="249">
        <v>84</v>
      </c>
      <c r="B185" s="250" t="s">
        <v>334</v>
      </c>
      <c r="C185" s="251" t="s">
        <v>335</v>
      </c>
      <c r="D185" s="313" t="s">
        <v>304</v>
      </c>
      <c r="E185" s="253">
        <v>44.1</v>
      </c>
      <c r="F185" s="320">
        <f>H185+J185</f>
        <v>0</v>
      </c>
      <c r="G185" s="254">
        <f>ROUND(E185*F185,2)</f>
        <v>0</v>
      </c>
      <c r="H185" s="254"/>
      <c r="I185" s="254">
        <f>ROUND(E185*H185,2)</f>
        <v>0</v>
      </c>
      <c r="J185" s="254"/>
      <c r="K185" s="254">
        <f>ROUND(E185*J185,2)</f>
        <v>0</v>
      </c>
      <c r="L185" s="254">
        <v>15</v>
      </c>
      <c r="M185" s="254">
        <f>G185*(1+L185/100)</f>
        <v>0</v>
      </c>
      <c r="N185" s="313">
        <v>6.0000000000000002E-5</v>
      </c>
      <c r="O185" s="313">
        <f>ROUND(E185*N185,5)</f>
        <v>2.65E-3</v>
      </c>
      <c r="P185" s="313">
        <v>0</v>
      </c>
      <c r="Q185" s="313">
        <f>ROUND(E185*P185,5)</f>
        <v>0</v>
      </c>
      <c r="R185" s="34"/>
      <c r="S185" s="34"/>
      <c r="T185" s="36">
        <v>0.55000000000000004</v>
      </c>
      <c r="U185" s="34" t="e">
        <f>ROUND(#REF!*T185,2)</f>
        <v>#REF!</v>
      </c>
      <c r="V185" s="37"/>
      <c r="W185" s="37"/>
      <c r="X185" s="37"/>
      <c r="Y185" s="37"/>
      <c r="Z185" s="37"/>
      <c r="AA185" s="37"/>
      <c r="AB185" s="37"/>
      <c r="AC185" s="37"/>
      <c r="AD185" s="37"/>
      <c r="AE185" s="37" t="s">
        <v>102</v>
      </c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</row>
    <row r="186" spans="1:60" outlineLevel="1">
      <c r="A186" s="249"/>
      <c r="B186" s="250"/>
      <c r="C186" s="314" t="s">
        <v>2026</v>
      </c>
      <c r="D186" s="315"/>
      <c r="E186" s="316">
        <v>44.1</v>
      </c>
      <c r="F186" s="254"/>
      <c r="G186" s="254"/>
      <c r="H186" s="254"/>
      <c r="I186" s="254"/>
      <c r="J186" s="254"/>
      <c r="K186" s="254"/>
      <c r="L186" s="254"/>
      <c r="M186" s="254"/>
      <c r="N186" s="313"/>
      <c r="O186" s="313"/>
      <c r="P186" s="313"/>
      <c r="Q186" s="313"/>
      <c r="R186" s="34"/>
      <c r="S186" s="34"/>
      <c r="T186" s="36">
        <v>0</v>
      </c>
      <c r="U186" s="34" t="e">
        <f>ROUND(#REF!*T186,2)</f>
        <v>#REF!</v>
      </c>
      <c r="V186" s="37"/>
      <c r="W186" s="37"/>
      <c r="X186" s="37"/>
      <c r="Y186" s="37"/>
      <c r="Z186" s="37"/>
      <c r="AA186" s="37"/>
      <c r="AB186" s="37"/>
      <c r="AC186" s="37"/>
      <c r="AD186" s="37"/>
      <c r="AE186" s="37" t="s">
        <v>113</v>
      </c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</row>
    <row r="187" spans="1:60" outlineLevel="1">
      <c r="A187" s="249">
        <v>85</v>
      </c>
      <c r="B187" s="250" t="s">
        <v>334</v>
      </c>
      <c r="C187" s="251" t="s">
        <v>337</v>
      </c>
      <c r="D187" s="313" t="s">
        <v>304</v>
      </c>
      <c r="E187" s="253">
        <v>47.628</v>
      </c>
      <c r="F187" s="320">
        <f>H187+J187</f>
        <v>0</v>
      </c>
      <c r="G187" s="254">
        <f>ROUND(E187*F187,2)</f>
        <v>0</v>
      </c>
      <c r="H187" s="254"/>
      <c r="I187" s="254">
        <f>ROUND(E187*H187,2)</f>
        <v>0</v>
      </c>
      <c r="J187" s="254"/>
      <c r="K187" s="254">
        <f>ROUND(E187*J187,2)</f>
        <v>0</v>
      </c>
      <c r="L187" s="254">
        <v>15</v>
      </c>
      <c r="M187" s="254">
        <f>G187*(1+L187/100)</f>
        <v>0</v>
      </c>
      <c r="N187" s="313">
        <v>6.0000000000000002E-5</v>
      </c>
      <c r="O187" s="313">
        <f>ROUND(E187*N187,5)</f>
        <v>2.8600000000000001E-3</v>
      </c>
      <c r="P187" s="313">
        <v>0</v>
      </c>
      <c r="Q187" s="313">
        <f>ROUND(E187*P187,5)</f>
        <v>0</v>
      </c>
      <c r="R187" s="34"/>
      <c r="S187" s="34"/>
      <c r="T187" s="36"/>
      <c r="U187" s="34"/>
      <c r="V187" s="37"/>
      <c r="W187" s="37"/>
      <c r="X187" s="37"/>
      <c r="Y187" s="37"/>
      <c r="Z187" s="37"/>
      <c r="AA187" s="37"/>
      <c r="AB187" s="37"/>
      <c r="AC187" s="37"/>
      <c r="AD187" s="37"/>
      <c r="AE187" s="37" t="s">
        <v>109</v>
      </c>
      <c r="AF187" s="37">
        <v>0</v>
      </c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</row>
    <row r="188" spans="1:60" outlineLevel="1">
      <c r="A188" s="249"/>
      <c r="B188" s="250"/>
      <c r="C188" s="314" t="s">
        <v>2027</v>
      </c>
      <c r="D188" s="315"/>
      <c r="E188" s="316">
        <v>47.628</v>
      </c>
      <c r="F188" s="254"/>
      <c r="G188" s="254"/>
      <c r="H188" s="254"/>
      <c r="I188" s="254"/>
      <c r="J188" s="254"/>
      <c r="K188" s="254"/>
      <c r="L188" s="254"/>
      <c r="M188" s="254"/>
      <c r="N188" s="313"/>
      <c r="O188" s="313"/>
      <c r="P188" s="313"/>
      <c r="Q188" s="313"/>
      <c r="R188" s="34"/>
      <c r="S188" s="34"/>
      <c r="T188" s="36">
        <v>0.152</v>
      </c>
      <c r="U188" s="34" t="e">
        <f>ROUND(#REF!*T188,2)</f>
        <v>#REF!</v>
      </c>
      <c r="V188" s="37"/>
      <c r="W188" s="37"/>
      <c r="X188" s="37"/>
      <c r="Y188" s="37"/>
      <c r="Z188" s="37"/>
      <c r="AA188" s="37"/>
      <c r="AB188" s="37"/>
      <c r="AC188" s="37"/>
      <c r="AD188" s="37"/>
      <c r="AE188" s="37" t="s">
        <v>102</v>
      </c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</row>
    <row r="189" spans="1:60" outlineLevel="1">
      <c r="A189" s="249">
        <v>86</v>
      </c>
      <c r="B189" s="250" t="s">
        <v>338</v>
      </c>
      <c r="C189" s="251" t="s">
        <v>339</v>
      </c>
      <c r="D189" s="313" t="s">
        <v>107</v>
      </c>
      <c r="E189" s="253">
        <v>0.38379000000000002</v>
      </c>
      <c r="F189" s="320">
        <f>H189+J189</f>
        <v>0</v>
      </c>
      <c r="G189" s="254">
        <f>ROUND(E189*F189,2)</f>
        <v>0</v>
      </c>
      <c r="H189" s="254"/>
      <c r="I189" s="254">
        <f>ROUND(E189*H189,2)</f>
        <v>0</v>
      </c>
      <c r="J189" s="254"/>
      <c r="K189" s="254">
        <f>ROUND(E189*J189,2)</f>
        <v>0</v>
      </c>
      <c r="L189" s="254">
        <v>15</v>
      </c>
      <c r="M189" s="254">
        <f>G189*(1+L189/100)</f>
        <v>0</v>
      </c>
      <c r="N189" s="313">
        <v>0</v>
      </c>
      <c r="O189" s="313">
        <f>ROUND(E189*N189,5)</f>
        <v>0</v>
      </c>
      <c r="P189" s="313">
        <v>0</v>
      </c>
      <c r="Q189" s="313">
        <f>ROUND(E189*P189,5)</f>
        <v>0</v>
      </c>
      <c r="R189" s="34"/>
      <c r="S189" s="34"/>
      <c r="T189" s="36"/>
      <c r="U189" s="34"/>
      <c r="V189" s="37"/>
      <c r="W189" s="37"/>
      <c r="X189" s="37"/>
      <c r="Y189" s="37"/>
      <c r="Z189" s="37"/>
      <c r="AA189" s="37"/>
      <c r="AB189" s="37"/>
      <c r="AC189" s="37"/>
      <c r="AD189" s="37"/>
      <c r="AE189" s="37" t="s">
        <v>109</v>
      </c>
      <c r="AF189" s="37">
        <v>0</v>
      </c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</row>
    <row r="190" spans="1:60" ht="14.5" outlineLevel="1">
      <c r="A190" s="255" t="s">
        <v>97</v>
      </c>
      <c r="B190" s="256" t="s">
        <v>34</v>
      </c>
      <c r="C190" s="257" t="s">
        <v>33</v>
      </c>
      <c r="D190" s="317"/>
      <c r="E190" s="259"/>
      <c r="F190" s="260"/>
      <c r="G190" s="260">
        <f>SUMIF(AE191:AE194,"&lt;&gt;NOR",G191:G194)</f>
        <v>0</v>
      </c>
      <c r="H190" s="260"/>
      <c r="I190" s="260">
        <f>SUM(I191:I194)</f>
        <v>0</v>
      </c>
      <c r="J190" s="260"/>
      <c r="K190" s="260">
        <f>SUM(K191:K194)</f>
        <v>0</v>
      </c>
      <c r="L190" s="260"/>
      <c r="M190" s="260">
        <f>SUM(M191:M194)</f>
        <v>0</v>
      </c>
      <c r="N190" s="317"/>
      <c r="O190" s="317">
        <f>SUM(O191:O194)</f>
        <v>0</v>
      </c>
      <c r="P190" s="317"/>
      <c r="Q190" s="317">
        <f>SUM(Q191:Q194)</f>
        <v>1.039E-2</v>
      </c>
      <c r="R190" s="34"/>
      <c r="S190" s="34"/>
      <c r="T190" s="36">
        <v>0.152</v>
      </c>
      <c r="U190" s="34" t="e">
        <f>ROUND(#REF!*T190,2)</f>
        <v>#REF!</v>
      </c>
      <c r="V190" s="37"/>
      <c r="W190" s="37"/>
      <c r="X190" s="37"/>
      <c r="Y190" s="37"/>
      <c r="Z190" s="37"/>
      <c r="AA190" s="37"/>
      <c r="AB190" s="37"/>
      <c r="AC190" s="37"/>
      <c r="AD190" s="37"/>
      <c r="AE190" s="37" t="s">
        <v>102</v>
      </c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</row>
    <row r="191" spans="1:60" ht="20" outlineLevel="1">
      <c r="A191" s="249">
        <v>87</v>
      </c>
      <c r="B191" s="250" t="s">
        <v>340</v>
      </c>
      <c r="C191" s="251" t="s">
        <v>341</v>
      </c>
      <c r="D191" s="313" t="s">
        <v>121</v>
      </c>
      <c r="E191" s="253">
        <v>8.6999999999999993</v>
      </c>
      <c r="F191" s="320">
        <f>H191+J191</f>
        <v>0</v>
      </c>
      <c r="G191" s="254">
        <f>ROUND(E191*F191,2)</f>
        <v>0</v>
      </c>
      <c r="H191" s="254"/>
      <c r="I191" s="254">
        <f>ROUND(E191*H191,2)</f>
        <v>0</v>
      </c>
      <c r="J191" s="254"/>
      <c r="K191" s="254">
        <f>ROUND(E191*J191,2)</f>
        <v>0</v>
      </c>
      <c r="L191" s="254">
        <v>15</v>
      </c>
      <c r="M191" s="254">
        <f>G191*(1+L191/100)</f>
        <v>0</v>
      </c>
      <c r="N191" s="313">
        <v>0</v>
      </c>
      <c r="O191" s="313">
        <f>ROUND(E191*N191,5)</f>
        <v>0</v>
      </c>
      <c r="P191" s="313">
        <v>1E-3</v>
      </c>
      <c r="Q191" s="313">
        <f>ROUND(E191*P191,5)</f>
        <v>8.6999999999999994E-3</v>
      </c>
      <c r="R191" s="34"/>
      <c r="S191" s="34"/>
      <c r="T191" s="36"/>
      <c r="U191" s="34"/>
      <c r="V191" s="37"/>
      <c r="W191" s="37"/>
      <c r="X191" s="37"/>
      <c r="Y191" s="37"/>
      <c r="Z191" s="37"/>
      <c r="AA191" s="37"/>
      <c r="AB191" s="37"/>
      <c r="AC191" s="37"/>
      <c r="AD191" s="37"/>
      <c r="AE191" s="37" t="s">
        <v>109</v>
      </c>
      <c r="AF191" s="37">
        <v>0</v>
      </c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</row>
    <row r="192" spans="1:60" outlineLevel="1">
      <c r="A192" s="249"/>
      <c r="B192" s="250"/>
      <c r="C192" s="314" t="s">
        <v>1038</v>
      </c>
      <c r="D192" s="315"/>
      <c r="E192" s="316">
        <v>8.6999999999999993</v>
      </c>
      <c r="F192" s="254"/>
      <c r="G192" s="254"/>
      <c r="H192" s="254"/>
      <c r="I192" s="254"/>
      <c r="J192" s="254"/>
      <c r="K192" s="254"/>
      <c r="L192" s="254"/>
      <c r="M192" s="254"/>
      <c r="N192" s="313"/>
      <c r="O192" s="313"/>
      <c r="P192" s="313"/>
      <c r="Q192" s="313"/>
      <c r="R192" s="34"/>
      <c r="S192" s="34"/>
      <c r="T192" s="36">
        <v>2.4009999999999998</v>
      </c>
      <c r="U192" s="34" t="e">
        <f>ROUND(#REF!*T192,2)</f>
        <v>#REF!</v>
      </c>
      <c r="V192" s="37"/>
      <c r="W192" s="37"/>
      <c r="X192" s="37"/>
      <c r="Y192" s="37"/>
      <c r="Z192" s="37"/>
      <c r="AA192" s="37"/>
      <c r="AB192" s="37"/>
      <c r="AC192" s="37"/>
      <c r="AD192" s="37"/>
      <c r="AE192" s="37" t="s">
        <v>102</v>
      </c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</row>
    <row r="193" spans="1:60">
      <c r="A193" s="249">
        <v>88</v>
      </c>
      <c r="B193" s="250" t="s">
        <v>346</v>
      </c>
      <c r="C193" s="251" t="s">
        <v>347</v>
      </c>
      <c r="D193" s="313" t="s">
        <v>304</v>
      </c>
      <c r="E193" s="253">
        <v>21.1</v>
      </c>
      <c r="F193" s="320">
        <f>H193+J193</f>
        <v>0</v>
      </c>
      <c r="G193" s="254">
        <f>ROUND(E193*F193,2)</f>
        <v>0</v>
      </c>
      <c r="H193" s="254"/>
      <c r="I193" s="254">
        <f>ROUND(E193*H193,2)</f>
        <v>0</v>
      </c>
      <c r="J193" s="254"/>
      <c r="K193" s="254">
        <f>ROUND(E193*J193,2)</f>
        <v>0</v>
      </c>
      <c r="L193" s="254">
        <v>15</v>
      </c>
      <c r="M193" s="254">
        <f>G193*(1+L193/100)</f>
        <v>0</v>
      </c>
      <c r="N193" s="313">
        <v>0</v>
      </c>
      <c r="O193" s="313">
        <f>ROUND(E193*N193,5)</f>
        <v>0</v>
      </c>
      <c r="P193" s="313">
        <v>8.0000000000000007E-5</v>
      </c>
      <c r="Q193" s="313">
        <f>ROUND(E193*P193,5)</f>
        <v>1.6900000000000001E-3</v>
      </c>
      <c r="R193" s="39"/>
      <c r="S193" s="39"/>
      <c r="T193" s="41"/>
      <c r="U193" s="39" t="e">
        <f>SUM(U194:U197)</f>
        <v>#REF!</v>
      </c>
      <c r="AE193" s="29" t="s">
        <v>98</v>
      </c>
    </row>
    <row r="194" spans="1:60" outlineLevel="1">
      <c r="A194" s="249"/>
      <c r="B194" s="250"/>
      <c r="C194" s="314" t="s">
        <v>1072</v>
      </c>
      <c r="D194" s="315"/>
      <c r="E194" s="316">
        <v>21.1</v>
      </c>
      <c r="F194" s="254"/>
      <c r="G194" s="254"/>
      <c r="H194" s="254"/>
      <c r="I194" s="254"/>
      <c r="J194" s="254"/>
      <c r="K194" s="254"/>
      <c r="L194" s="254"/>
      <c r="M194" s="254"/>
      <c r="N194" s="313"/>
      <c r="O194" s="313"/>
      <c r="P194" s="313"/>
      <c r="Q194" s="313"/>
      <c r="R194" s="34"/>
      <c r="S194" s="34"/>
      <c r="T194" s="36">
        <v>0.115</v>
      </c>
      <c r="U194" s="34" t="e">
        <f>ROUND(#REF!*T194,2)</f>
        <v>#REF!</v>
      </c>
      <c r="V194" s="37"/>
      <c r="W194" s="37"/>
      <c r="X194" s="37"/>
      <c r="Y194" s="37"/>
      <c r="Z194" s="37"/>
      <c r="AA194" s="37"/>
      <c r="AB194" s="37"/>
      <c r="AC194" s="37"/>
      <c r="AD194" s="37"/>
      <c r="AE194" s="37" t="s">
        <v>102</v>
      </c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</row>
    <row r="195" spans="1:60" ht="14.5" outlineLevel="1">
      <c r="A195" s="255" t="s">
        <v>97</v>
      </c>
      <c r="B195" s="256" t="s">
        <v>32</v>
      </c>
      <c r="C195" s="257" t="s">
        <v>31</v>
      </c>
      <c r="D195" s="317"/>
      <c r="E195" s="259"/>
      <c r="F195" s="260"/>
      <c r="G195" s="260">
        <f>SUMIF(AE196:AE213,"&lt;&gt;NOR",G196:G213)</f>
        <v>0</v>
      </c>
      <c r="H195" s="260"/>
      <c r="I195" s="260">
        <f>SUM(I196:I213)</f>
        <v>0</v>
      </c>
      <c r="J195" s="260"/>
      <c r="K195" s="260">
        <f>SUM(K196:K213)</f>
        <v>0</v>
      </c>
      <c r="L195" s="260"/>
      <c r="M195" s="260">
        <f>SUM(M196:M213)</f>
        <v>0</v>
      </c>
      <c r="N195" s="317"/>
      <c r="O195" s="317">
        <f>SUM(O196:O213)</f>
        <v>0.73080000000000001</v>
      </c>
      <c r="P195" s="317"/>
      <c r="Q195" s="317">
        <f>SUM(Q196:Q213)</f>
        <v>0</v>
      </c>
      <c r="R195" s="34"/>
      <c r="S195" s="34"/>
      <c r="T195" s="36"/>
      <c r="U195" s="34"/>
      <c r="V195" s="37"/>
      <c r="W195" s="37"/>
      <c r="X195" s="37"/>
      <c r="Y195" s="37"/>
      <c r="Z195" s="37"/>
      <c r="AA195" s="37"/>
      <c r="AB195" s="37"/>
      <c r="AC195" s="37"/>
      <c r="AD195" s="37"/>
      <c r="AE195" s="37" t="s">
        <v>109</v>
      </c>
      <c r="AF195" s="37">
        <v>0</v>
      </c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</row>
    <row r="196" spans="1:60" ht="20" outlineLevel="1">
      <c r="A196" s="249">
        <v>89</v>
      </c>
      <c r="B196" s="250" t="s">
        <v>350</v>
      </c>
      <c r="C196" s="251" t="s">
        <v>351</v>
      </c>
      <c r="D196" s="313" t="s">
        <v>121</v>
      </c>
      <c r="E196" s="253">
        <v>27.145</v>
      </c>
      <c r="F196" s="320">
        <f>H196+J196</f>
        <v>0</v>
      </c>
      <c r="G196" s="254">
        <f>ROUND(E196*F196,2)</f>
        <v>0</v>
      </c>
      <c r="H196" s="254"/>
      <c r="I196" s="254">
        <f>ROUND(E196*H196,2)</f>
        <v>0</v>
      </c>
      <c r="J196" s="254"/>
      <c r="K196" s="254">
        <f>ROUND(E196*J196,2)</f>
        <v>0</v>
      </c>
      <c r="L196" s="254">
        <v>15</v>
      </c>
      <c r="M196" s="254">
        <f>G196*(1+L196/100)</f>
        <v>0</v>
      </c>
      <c r="N196" s="313">
        <v>1.6000000000000001E-4</v>
      </c>
      <c r="O196" s="313">
        <f>ROUND(E196*N196,5)</f>
        <v>4.3400000000000001E-3</v>
      </c>
      <c r="P196" s="313">
        <v>0</v>
      </c>
      <c r="Q196" s="313">
        <f>ROUND(E196*P196,5)</f>
        <v>0</v>
      </c>
      <c r="R196" s="34"/>
      <c r="S196" s="34"/>
      <c r="T196" s="36">
        <v>3.5000000000000003E-2</v>
      </c>
      <c r="U196" s="34" t="e">
        <f>ROUND(#REF!*T196,2)</f>
        <v>#REF!</v>
      </c>
      <c r="V196" s="37"/>
      <c r="W196" s="37"/>
      <c r="X196" s="37"/>
      <c r="Y196" s="37"/>
      <c r="Z196" s="37"/>
      <c r="AA196" s="37"/>
      <c r="AB196" s="37"/>
      <c r="AC196" s="37"/>
      <c r="AD196" s="37"/>
      <c r="AE196" s="37" t="s">
        <v>102</v>
      </c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</row>
    <row r="197" spans="1:60" outlineLevel="1">
      <c r="A197" s="249"/>
      <c r="B197" s="250"/>
      <c r="C197" s="314" t="s">
        <v>1073</v>
      </c>
      <c r="D197" s="315"/>
      <c r="E197" s="316">
        <v>10</v>
      </c>
      <c r="F197" s="254"/>
      <c r="G197" s="254"/>
      <c r="H197" s="254"/>
      <c r="I197" s="254"/>
      <c r="J197" s="254"/>
      <c r="K197" s="254"/>
      <c r="L197" s="254"/>
      <c r="M197" s="254"/>
      <c r="N197" s="313"/>
      <c r="O197" s="313"/>
      <c r="P197" s="313"/>
      <c r="Q197" s="313"/>
      <c r="R197" s="34"/>
      <c r="S197" s="34"/>
      <c r="T197" s="36"/>
      <c r="U197" s="34"/>
      <c r="V197" s="37"/>
      <c r="W197" s="37"/>
      <c r="X197" s="37"/>
      <c r="Y197" s="37"/>
      <c r="Z197" s="37"/>
      <c r="AA197" s="37"/>
      <c r="AB197" s="37"/>
      <c r="AC197" s="37"/>
      <c r="AD197" s="37"/>
      <c r="AE197" s="37" t="s">
        <v>109</v>
      </c>
      <c r="AF197" s="37">
        <v>0</v>
      </c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</row>
    <row r="198" spans="1:60">
      <c r="A198" s="249"/>
      <c r="B198" s="250"/>
      <c r="C198" s="314" t="s">
        <v>1074</v>
      </c>
      <c r="D198" s="315"/>
      <c r="E198" s="316">
        <v>3.9</v>
      </c>
      <c r="F198" s="254"/>
      <c r="G198" s="254"/>
      <c r="H198" s="254"/>
      <c r="I198" s="254"/>
      <c r="J198" s="254"/>
      <c r="K198" s="254"/>
      <c r="L198" s="254"/>
      <c r="M198" s="254"/>
      <c r="N198" s="313"/>
      <c r="O198" s="313"/>
      <c r="P198" s="313"/>
      <c r="Q198" s="313"/>
      <c r="R198" s="39"/>
      <c r="S198" s="39"/>
      <c r="T198" s="41"/>
      <c r="U198" s="39" t="e">
        <f>SUM(U199:U216)</f>
        <v>#REF!</v>
      </c>
      <c r="AE198" s="29" t="s">
        <v>98</v>
      </c>
    </row>
    <row r="199" spans="1:60" outlineLevel="1">
      <c r="A199" s="249"/>
      <c r="B199" s="250"/>
      <c r="C199" s="314" t="s">
        <v>1075</v>
      </c>
      <c r="D199" s="315"/>
      <c r="E199" s="316">
        <v>13.244999999999999</v>
      </c>
      <c r="F199" s="254"/>
      <c r="G199" s="254"/>
      <c r="H199" s="254"/>
      <c r="I199" s="254"/>
      <c r="J199" s="254"/>
      <c r="K199" s="254"/>
      <c r="L199" s="254"/>
      <c r="M199" s="254"/>
      <c r="N199" s="313"/>
      <c r="O199" s="313"/>
      <c r="P199" s="313"/>
      <c r="Q199" s="313"/>
      <c r="R199" s="34"/>
      <c r="S199" s="34"/>
      <c r="T199" s="36">
        <v>0.05</v>
      </c>
      <c r="U199" s="34" t="e">
        <f>ROUND(#REF!*T199,2)</f>
        <v>#REF!</v>
      </c>
      <c r="V199" s="37"/>
      <c r="W199" s="37"/>
      <c r="X199" s="37"/>
      <c r="Y199" s="37"/>
      <c r="Z199" s="37"/>
      <c r="AA199" s="37"/>
      <c r="AB199" s="37"/>
      <c r="AC199" s="37"/>
      <c r="AD199" s="37"/>
      <c r="AE199" s="37" t="s">
        <v>102</v>
      </c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</row>
    <row r="200" spans="1:60" ht="20" outlineLevel="1">
      <c r="A200" s="249">
        <v>90</v>
      </c>
      <c r="B200" s="250" t="s">
        <v>353</v>
      </c>
      <c r="C200" s="251" t="s">
        <v>1076</v>
      </c>
      <c r="D200" s="313" t="s">
        <v>121</v>
      </c>
      <c r="E200" s="253">
        <v>23.245000000000001</v>
      </c>
      <c r="F200" s="320">
        <f>H200+J200</f>
        <v>0</v>
      </c>
      <c r="G200" s="254">
        <f>ROUND(E200*F200,2)</f>
        <v>0</v>
      </c>
      <c r="H200" s="254"/>
      <c r="I200" s="254">
        <f>ROUND(E200*H200,2)</f>
        <v>0</v>
      </c>
      <c r="J200" s="254"/>
      <c r="K200" s="254">
        <f>ROUND(E200*J200,2)</f>
        <v>0</v>
      </c>
      <c r="L200" s="254">
        <v>15</v>
      </c>
      <c r="M200" s="254">
        <f>G200*(1+L200/100)</f>
        <v>0</v>
      </c>
      <c r="N200" s="313">
        <v>3.9100000000000003E-3</v>
      </c>
      <c r="O200" s="313">
        <f>ROUND(E200*N200,5)</f>
        <v>9.0889999999999999E-2</v>
      </c>
      <c r="P200" s="313">
        <v>0</v>
      </c>
      <c r="Q200" s="313">
        <f>ROUND(E200*P200,5)</f>
        <v>0</v>
      </c>
      <c r="R200" s="34"/>
      <c r="S200" s="34"/>
      <c r="T200" s="36"/>
      <c r="U200" s="34"/>
      <c r="V200" s="37"/>
      <c r="W200" s="37"/>
      <c r="X200" s="37"/>
      <c r="Y200" s="37"/>
      <c r="Z200" s="37"/>
      <c r="AA200" s="37"/>
      <c r="AB200" s="37"/>
      <c r="AC200" s="37"/>
      <c r="AD200" s="37"/>
      <c r="AE200" s="37" t="s">
        <v>109</v>
      </c>
      <c r="AF200" s="37">
        <v>0</v>
      </c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</row>
    <row r="201" spans="1:60" ht="12.5" customHeight="1" outlineLevel="1">
      <c r="A201" s="249"/>
      <c r="B201" s="250"/>
      <c r="C201" s="536" t="s">
        <v>355</v>
      </c>
      <c r="D201" s="537"/>
      <c r="E201" s="538"/>
      <c r="F201" s="539"/>
      <c r="G201" s="540"/>
      <c r="H201" s="254"/>
      <c r="I201" s="254"/>
      <c r="J201" s="254"/>
      <c r="K201" s="254"/>
      <c r="L201" s="254"/>
      <c r="M201" s="254"/>
      <c r="N201" s="313"/>
      <c r="O201" s="313"/>
      <c r="P201" s="313"/>
      <c r="Q201" s="313"/>
      <c r="R201" s="34"/>
      <c r="S201" s="34"/>
      <c r="T201" s="36"/>
      <c r="U201" s="34"/>
      <c r="V201" s="37"/>
      <c r="W201" s="37"/>
      <c r="X201" s="37"/>
      <c r="Y201" s="37"/>
      <c r="Z201" s="37"/>
      <c r="AA201" s="37"/>
      <c r="AB201" s="37"/>
      <c r="AC201" s="37"/>
      <c r="AD201" s="37"/>
      <c r="AE201" s="37" t="s">
        <v>109</v>
      </c>
      <c r="AF201" s="37">
        <v>0</v>
      </c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</row>
    <row r="202" spans="1:60" outlineLevel="1">
      <c r="A202" s="249"/>
      <c r="B202" s="250"/>
      <c r="C202" s="314" t="s">
        <v>1077</v>
      </c>
      <c r="D202" s="315"/>
      <c r="E202" s="316">
        <v>23.245000000000001</v>
      </c>
      <c r="F202" s="254"/>
      <c r="G202" s="254"/>
      <c r="H202" s="254"/>
      <c r="I202" s="254"/>
      <c r="J202" s="254"/>
      <c r="K202" s="254"/>
      <c r="L202" s="254"/>
      <c r="M202" s="254"/>
      <c r="N202" s="313"/>
      <c r="O202" s="313"/>
      <c r="P202" s="313"/>
      <c r="Q202" s="313"/>
      <c r="R202" s="34"/>
      <c r="S202" s="34"/>
      <c r="T202" s="36"/>
      <c r="U202" s="34"/>
      <c r="V202" s="37"/>
      <c r="W202" s="37"/>
      <c r="X202" s="37"/>
      <c r="Y202" s="37"/>
      <c r="Z202" s="37"/>
      <c r="AA202" s="37"/>
      <c r="AB202" s="37"/>
      <c r="AC202" s="37"/>
      <c r="AD202" s="37"/>
      <c r="AE202" s="37" t="s">
        <v>109</v>
      </c>
      <c r="AF202" s="37">
        <v>0</v>
      </c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</row>
    <row r="203" spans="1:60" outlineLevel="1">
      <c r="A203" s="249">
        <v>91</v>
      </c>
      <c r="B203" s="250" t="s">
        <v>318</v>
      </c>
      <c r="C203" s="251" t="s">
        <v>826</v>
      </c>
      <c r="D203" s="313" t="s">
        <v>121</v>
      </c>
      <c r="E203" s="253">
        <v>25.65</v>
      </c>
      <c r="F203" s="320">
        <f>H203+J203</f>
        <v>0</v>
      </c>
      <c r="G203" s="254">
        <f>ROUND(E203*F203,2)</f>
        <v>0</v>
      </c>
      <c r="H203" s="254"/>
      <c r="I203" s="254">
        <f>ROUND(E203*H203,2)</f>
        <v>0</v>
      </c>
      <c r="J203" s="254"/>
      <c r="K203" s="254">
        <f>ROUND(E203*J203,2)</f>
        <v>0</v>
      </c>
      <c r="L203" s="254">
        <v>15</v>
      </c>
      <c r="M203" s="254">
        <f>G203*(1+L203/100)</f>
        <v>0</v>
      </c>
      <c r="N203" s="313">
        <v>2.07E-2</v>
      </c>
      <c r="O203" s="313">
        <f>ROUND(E203*N203,5)</f>
        <v>0.53095999999999999</v>
      </c>
      <c r="P203" s="313">
        <v>0</v>
      </c>
      <c r="Q203" s="313">
        <f>ROUND(E203*P203,5)</f>
        <v>0</v>
      </c>
      <c r="R203" s="34"/>
      <c r="S203" s="34"/>
      <c r="T203" s="36">
        <v>1.1040000000000001</v>
      </c>
      <c r="U203" s="34" t="e">
        <f>ROUND(#REF!*T203,2)</f>
        <v>#REF!</v>
      </c>
      <c r="V203" s="37"/>
      <c r="W203" s="37"/>
      <c r="X203" s="37"/>
      <c r="Y203" s="37"/>
      <c r="Z203" s="37"/>
      <c r="AA203" s="37"/>
      <c r="AB203" s="37"/>
      <c r="AC203" s="37"/>
      <c r="AD203" s="37"/>
      <c r="AE203" s="37" t="s">
        <v>102</v>
      </c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</row>
    <row r="204" spans="1:60" outlineLevel="1">
      <c r="A204" s="249"/>
      <c r="B204" s="250"/>
      <c r="C204" s="314" t="s">
        <v>1078</v>
      </c>
      <c r="D204" s="315"/>
      <c r="E204" s="316">
        <v>25.104600000000001</v>
      </c>
      <c r="F204" s="254"/>
      <c r="G204" s="254"/>
      <c r="H204" s="254"/>
      <c r="I204" s="254"/>
      <c r="J204" s="254"/>
      <c r="K204" s="254"/>
      <c r="L204" s="254"/>
      <c r="M204" s="254"/>
      <c r="N204" s="313"/>
      <c r="O204" s="313"/>
      <c r="P204" s="313"/>
      <c r="Q204" s="313"/>
      <c r="R204" s="34"/>
      <c r="S204" s="34"/>
      <c r="T204" s="36"/>
      <c r="U204" s="34"/>
      <c r="V204" s="37"/>
      <c r="W204" s="37"/>
      <c r="X204" s="37"/>
      <c r="Y204" s="37"/>
      <c r="Z204" s="37"/>
      <c r="AA204" s="37"/>
      <c r="AB204" s="37"/>
      <c r="AC204" s="37"/>
      <c r="AD204" s="37"/>
      <c r="AE204" s="37" t="s">
        <v>104</v>
      </c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8" t="e">
        <f>#REF!</f>
        <v>#REF!</v>
      </c>
      <c r="BB204" s="37"/>
      <c r="BC204" s="37"/>
      <c r="BD204" s="37"/>
      <c r="BE204" s="37"/>
      <c r="BF204" s="37"/>
      <c r="BG204" s="37"/>
      <c r="BH204" s="37"/>
    </row>
    <row r="205" spans="1:60" outlineLevel="1">
      <c r="A205" s="249"/>
      <c r="B205" s="250"/>
      <c r="C205" s="314" t="s">
        <v>1079</v>
      </c>
      <c r="D205" s="315"/>
      <c r="E205" s="316">
        <v>0.5454</v>
      </c>
      <c r="F205" s="254"/>
      <c r="G205" s="254"/>
      <c r="H205" s="254"/>
      <c r="I205" s="254"/>
      <c r="J205" s="254"/>
      <c r="K205" s="254"/>
      <c r="L205" s="254"/>
      <c r="M205" s="254"/>
      <c r="N205" s="313"/>
      <c r="O205" s="313"/>
      <c r="P205" s="313"/>
      <c r="Q205" s="313"/>
      <c r="R205" s="34"/>
      <c r="S205" s="34"/>
      <c r="T205" s="36"/>
      <c r="U205" s="34"/>
      <c r="V205" s="37"/>
      <c r="W205" s="37"/>
      <c r="X205" s="37"/>
      <c r="Y205" s="37"/>
      <c r="Z205" s="37"/>
      <c r="AA205" s="37"/>
      <c r="AB205" s="37"/>
      <c r="AC205" s="37"/>
      <c r="AD205" s="37"/>
      <c r="AE205" s="37" t="s">
        <v>109</v>
      </c>
      <c r="AF205" s="37">
        <v>0</v>
      </c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</row>
    <row r="206" spans="1:60" ht="20" outlineLevel="1">
      <c r="A206" s="249">
        <v>92</v>
      </c>
      <c r="B206" s="250" t="s">
        <v>359</v>
      </c>
      <c r="C206" s="251" t="s">
        <v>360</v>
      </c>
      <c r="D206" s="313" t="s">
        <v>121</v>
      </c>
      <c r="E206" s="253">
        <v>3.9</v>
      </c>
      <c r="F206" s="320">
        <f>H206+J206</f>
        <v>0</v>
      </c>
      <c r="G206" s="254">
        <f>ROUND(E206*F206,2)</f>
        <v>0</v>
      </c>
      <c r="H206" s="254"/>
      <c r="I206" s="254">
        <f>ROUND(E206*H206,2)</f>
        <v>0</v>
      </c>
      <c r="J206" s="254"/>
      <c r="K206" s="254">
        <f>ROUND(E206*J206,2)</f>
        <v>0</v>
      </c>
      <c r="L206" s="254">
        <v>15</v>
      </c>
      <c r="M206" s="254">
        <f>G206*(1+L206/100)</f>
        <v>0</v>
      </c>
      <c r="N206" s="313">
        <v>3.98E-3</v>
      </c>
      <c r="O206" s="313">
        <f>ROUND(E206*N206,5)</f>
        <v>1.5520000000000001E-2</v>
      </c>
      <c r="P206" s="313">
        <v>0</v>
      </c>
      <c r="Q206" s="313">
        <f>ROUND(E206*P206,5)</f>
        <v>0</v>
      </c>
      <c r="R206" s="34"/>
      <c r="S206" s="34"/>
      <c r="T206" s="36">
        <v>0</v>
      </c>
      <c r="U206" s="34" t="e">
        <f>ROUND(#REF!*T206,2)</f>
        <v>#REF!</v>
      </c>
      <c r="V206" s="37"/>
      <c r="W206" s="37"/>
      <c r="X206" s="37"/>
      <c r="Y206" s="37"/>
      <c r="Z206" s="37"/>
      <c r="AA206" s="37"/>
      <c r="AB206" s="37"/>
      <c r="AC206" s="37"/>
      <c r="AD206" s="37"/>
      <c r="AE206" s="37" t="s">
        <v>113</v>
      </c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</row>
    <row r="207" spans="1:60" outlineLevel="1">
      <c r="A207" s="249"/>
      <c r="B207" s="250"/>
      <c r="C207" s="314" t="s">
        <v>1080</v>
      </c>
      <c r="D207" s="315"/>
      <c r="E207" s="316">
        <v>3.9</v>
      </c>
      <c r="F207" s="254"/>
      <c r="G207" s="254"/>
      <c r="H207" s="254"/>
      <c r="I207" s="254"/>
      <c r="J207" s="254"/>
      <c r="K207" s="254"/>
      <c r="L207" s="254"/>
      <c r="M207" s="254"/>
      <c r="N207" s="313"/>
      <c r="O207" s="313"/>
      <c r="P207" s="313"/>
      <c r="Q207" s="313"/>
      <c r="R207" s="34"/>
      <c r="S207" s="34"/>
      <c r="T207" s="36"/>
      <c r="U207" s="34"/>
      <c r="V207" s="37"/>
      <c r="W207" s="37"/>
      <c r="X207" s="37"/>
      <c r="Y207" s="37"/>
      <c r="Z207" s="37"/>
      <c r="AA207" s="37"/>
      <c r="AB207" s="37"/>
      <c r="AC207" s="37"/>
      <c r="AD207" s="37"/>
      <c r="AE207" s="37" t="s">
        <v>109</v>
      </c>
      <c r="AF207" s="37">
        <v>0</v>
      </c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</row>
    <row r="208" spans="1:60" outlineLevel="1">
      <c r="A208" s="249">
        <v>93</v>
      </c>
      <c r="B208" s="250" t="s">
        <v>318</v>
      </c>
      <c r="C208" s="251" t="s">
        <v>1081</v>
      </c>
      <c r="D208" s="313" t="s">
        <v>121</v>
      </c>
      <c r="E208" s="253">
        <v>4.2119999999999997</v>
      </c>
      <c r="F208" s="320">
        <f>H208+J208</f>
        <v>0</v>
      </c>
      <c r="G208" s="254">
        <f>ROUND(E208*F208,2)</f>
        <v>0</v>
      </c>
      <c r="H208" s="254"/>
      <c r="I208" s="254">
        <f>ROUND(E208*H208,2)</f>
        <v>0</v>
      </c>
      <c r="J208" s="254"/>
      <c r="K208" s="254">
        <f>ROUND(E208*J208,2)</f>
        <v>0</v>
      </c>
      <c r="L208" s="254">
        <v>15</v>
      </c>
      <c r="M208" s="254">
        <f>G208*(1+L208/100)</f>
        <v>0</v>
      </c>
      <c r="N208" s="313">
        <v>2.07E-2</v>
      </c>
      <c r="O208" s="313">
        <f>ROUND(E208*N208,5)</f>
        <v>8.7190000000000004E-2</v>
      </c>
      <c r="P208" s="313">
        <v>0</v>
      </c>
      <c r="Q208" s="313">
        <f>ROUND(E208*P208,5)</f>
        <v>0</v>
      </c>
      <c r="R208" s="34"/>
      <c r="S208" s="34"/>
      <c r="T208" s="36"/>
      <c r="U208" s="34"/>
      <c r="V208" s="37"/>
      <c r="W208" s="37"/>
      <c r="X208" s="37"/>
      <c r="Y208" s="37"/>
      <c r="Z208" s="37"/>
      <c r="AA208" s="37"/>
      <c r="AB208" s="37"/>
      <c r="AC208" s="37"/>
      <c r="AD208" s="37"/>
      <c r="AE208" s="37" t="s">
        <v>109</v>
      </c>
      <c r="AF208" s="37">
        <v>0</v>
      </c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</row>
    <row r="209" spans="1:60" outlineLevel="1">
      <c r="A209" s="249"/>
      <c r="B209" s="250"/>
      <c r="C209" s="314" t="s">
        <v>1082</v>
      </c>
      <c r="D209" s="315"/>
      <c r="E209" s="316">
        <v>4.2119999999999997</v>
      </c>
      <c r="F209" s="254"/>
      <c r="G209" s="254"/>
      <c r="H209" s="254"/>
      <c r="I209" s="254"/>
      <c r="J209" s="254"/>
      <c r="K209" s="254"/>
      <c r="L209" s="254"/>
      <c r="M209" s="254"/>
      <c r="N209" s="313"/>
      <c r="O209" s="313"/>
      <c r="P209" s="313"/>
      <c r="Q209" s="313"/>
      <c r="R209" s="34"/>
      <c r="S209" s="34"/>
      <c r="T209" s="36">
        <v>1.448</v>
      </c>
      <c r="U209" s="34" t="e">
        <f>ROUND(#REF!*T209,2)</f>
        <v>#REF!</v>
      </c>
      <c r="V209" s="37"/>
      <c r="W209" s="37"/>
      <c r="X209" s="37"/>
      <c r="Y209" s="37"/>
      <c r="Z209" s="37"/>
      <c r="AA209" s="37"/>
      <c r="AB209" s="37"/>
      <c r="AC209" s="37"/>
      <c r="AD209" s="37"/>
      <c r="AE209" s="37" t="s">
        <v>102</v>
      </c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</row>
    <row r="210" spans="1:60" ht="20" outlineLevel="1">
      <c r="A210" s="249">
        <v>94</v>
      </c>
      <c r="B210" s="250" t="s">
        <v>323</v>
      </c>
      <c r="C210" s="251" t="s">
        <v>364</v>
      </c>
      <c r="D210" s="313" t="s">
        <v>304</v>
      </c>
      <c r="E210" s="253">
        <v>19</v>
      </c>
      <c r="F210" s="320">
        <f>H210+J210</f>
        <v>0</v>
      </c>
      <c r="G210" s="254">
        <f>ROUND(E210*F210,2)</f>
        <v>0</v>
      </c>
      <c r="H210" s="254"/>
      <c r="I210" s="254">
        <f>ROUND(E210*H210,2)</f>
        <v>0</v>
      </c>
      <c r="J210" s="254"/>
      <c r="K210" s="254">
        <f>ROUND(E210*J210,2)</f>
        <v>0</v>
      </c>
      <c r="L210" s="254">
        <v>15</v>
      </c>
      <c r="M210" s="254">
        <f>G210*(1+L210/100)</f>
        <v>0</v>
      </c>
      <c r="N210" s="313">
        <v>1E-4</v>
      </c>
      <c r="O210" s="313">
        <f>ROUND(E210*N210,5)</f>
        <v>1.9E-3</v>
      </c>
      <c r="P210" s="313">
        <v>0</v>
      </c>
      <c r="Q210" s="313">
        <f>ROUND(E210*P210,5)</f>
        <v>0</v>
      </c>
      <c r="R210" s="34"/>
      <c r="S210" s="34"/>
      <c r="T210" s="36"/>
      <c r="U210" s="34"/>
      <c r="V210" s="37"/>
      <c r="W210" s="37"/>
      <c r="X210" s="37"/>
      <c r="Y210" s="37"/>
      <c r="Z210" s="37"/>
      <c r="AA210" s="37"/>
      <c r="AB210" s="37"/>
      <c r="AC210" s="37"/>
      <c r="AD210" s="37"/>
      <c r="AE210" s="37" t="s">
        <v>109</v>
      </c>
      <c r="AF210" s="37">
        <v>0</v>
      </c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</row>
    <row r="211" spans="1:60" outlineLevel="1">
      <c r="A211" s="249"/>
      <c r="B211" s="250"/>
      <c r="C211" s="314" t="s">
        <v>1083</v>
      </c>
      <c r="D211" s="315"/>
      <c r="E211" s="316">
        <v>12</v>
      </c>
      <c r="F211" s="254"/>
      <c r="G211" s="254"/>
      <c r="H211" s="254"/>
      <c r="I211" s="254"/>
      <c r="J211" s="254"/>
      <c r="K211" s="254"/>
      <c r="L211" s="254"/>
      <c r="M211" s="254"/>
      <c r="N211" s="313"/>
      <c r="O211" s="313"/>
      <c r="P211" s="313"/>
      <c r="Q211" s="313"/>
      <c r="R211" s="34"/>
      <c r="S211" s="34"/>
      <c r="T211" s="36">
        <v>0</v>
      </c>
      <c r="U211" s="34" t="e">
        <f>ROUND(#REF!*T211,2)</f>
        <v>#REF!</v>
      </c>
      <c r="V211" s="37"/>
      <c r="W211" s="37"/>
      <c r="X211" s="37"/>
      <c r="Y211" s="37"/>
      <c r="Z211" s="37"/>
      <c r="AA211" s="37"/>
      <c r="AB211" s="37"/>
      <c r="AC211" s="37"/>
      <c r="AD211" s="37"/>
      <c r="AE211" s="37" t="s">
        <v>113</v>
      </c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</row>
    <row r="212" spans="1:60" outlineLevel="1">
      <c r="A212" s="249"/>
      <c r="B212" s="250"/>
      <c r="C212" s="314" t="s">
        <v>1084</v>
      </c>
      <c r="D212" s="315"/>
      <c r="E212" s="316">
        <v>7</v>
      </c>
      <c r="F212" s="254"/>
      <c r="G212" s="254"/>
      <c r="H212" s="254"/>
      <c r="I212" s="254"/>
      <c r="J212" s="254"/>
      <c r="K212" s="254"/>
      <c r="L212" s="254"/>
      <c r="M212" s="254"/>
      <c r="N212" s="313"/>
      <c r="O212" s="313"/>
      <c r="P212" s="313"/>
      <c r="Q212" s="313"/>
      <c r="R212" s="34"/>
      <c r="S212" s="34"/>
      <c r="T212" s="36"/>
      <c r="U212" s="34"/>
      <c r="V212" s="37"/>
      <c r="W212" s="37"/>
      <c r="X212" s="37"/>
      <c r="Y212" s="37"/>
      <c r="Z212" s="37"/>
      <c r="AA212" s="37"/>
      <c r="AB212" s="37"/>
      <c r="AC212" s="37"/>
      <c r="AD212" s="37"/>
      <c r="AE212" s="37" t="s">
        <v>109</v>
      </c>
      <c r="AF212" s="37">
        <v>0</v>
      </c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</row>
    <row r="213" spans="1:60" outlineLevel="1">
      <c r="A213" s="249">
        <v>95</v>
      </c>
      <c r="B213" s="250" t="s">
        <v>366</v>
      </c>
      <c r="C213" s="251" t="s">
        <v>367</v>
      </c>
      <c r="D213" s="313" t="s">
        <v>107</v>
      </c>
      <c r="E213" s="253">
        <v>0.73048000000000002</v>
      </c>
      <c r="F213" s="320">
        <f>H213+J213</f>
        <v>0</v>
      </c>
      <c r="G213" s="254">
        <f>ROUND(E213*F213,2)</f>
        <v>0</v>
      </c>
      <c r="H213" s="254"/>
      <c r="I213" s="254">
        <f>ROUND(E213*H213,2)</f>
        <v>0</v>
      </c>
      <c r="J213" s="254"/>
      <c r="K213" s="254">
        <f>ROUND(E213*J213,2)</f>
        <v>0</v>
      </c>
      <c r="L213" s="254">
        <v>15</v>
      </c>
      <c r="M213" s="254">
        <f>G213*(1+L213/100)</f>
        <v>0</v>
      </c>
      <c r="N213" s="313">
        <v>0</v>
      </c>
      <c r="O213" s="313">
        <f>ROUND(E213*N213,5)</f>
        <v>0</v>
      </c>
      <c r="P213" s="313">
        <v>0</v>
      </c>
      <c r="Q213" s="313">
        <f>ROUND(E213*P213,5)</f>
        <v>0</v>
      </c>
      <c r="R213" s="34"/>
      <c r="S213" s="34"/>
      <c r="T213" s="36">
        <v>0.12</v>
      </c>
      <c r="U213" s="34" t="e">
        <f>ROUND(#REF!*T213,2)</f>
        <v>#REF!</v>
      </c>
      <c r="V213" s="37"/>
      <c r="W213" s="37"/>
      <c r="X213" s="37"/>
      <c r="Y213" s="37"/>
      <c r="Z213" s="37"/>
      <c r="AA213" s="37"/>
      <c r="AB213" s="37"/>
      <c r="AC213" s="37"/>
      <c r="AD213" s="37"/>
      <c r="AE213" s="37" t="s">
        <v>102</v>
      </c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</row>
    <row r="214" spans="1:60" ht="14.5" outlineLevel="1">
      <c r="A214" s="255" t="s">
        <v>97</v>
      </c>
      <c r="B214" s="256" t="s">
        <v>30</v>
      </c>
      <c r="C214" s="257" t="s">
        <v>29</v>
      </c>
      <c r="D214" s="317"/>
      <c r="E214" s="259"/>
      <c r="F214" s="260"/>
      <c r="G214" s="260">
        <f>SUMIF(AE215:AE230,"&lt;&gt;NOR",G215:G230)</f>
        <v>0</v>
      </c>
      <c r="H214" s="260"/>
      <c r="I214" s="260">
        <f>SUM(I215:I230)</f>
        <v>0</v>
      </c>
      <c r="J214" s="260"/>
      <c r="K214" s="260">
        <f>SUM(K215:K230)</f>
        <v>0</v>
      </c>
      <c r="L214" s="260"/>
      <c r="M214" s="260">
        <f>SUM(M215:M230)</f>
        <v>0</v>
      </c>
      <c r="N214" s="317"/>
      <c r="O214" s="317">
        <f>SUM(O215:O230)</f>
        <v>0.13552999999999998</v>
      </c>
      <c r="P214" s="317"/>
      <c r="Q214" s="317">
        <f>SUM(Q215:Q230)</f>
        <v>0</v>
      </c>
      <c r="R214" s="34"/>
      <c r="S214" s="34"/>
      <c r="T214" s="36"/>
      <c r="U214" s="34"/>
      <c r="V214" s="37"/>
      <c r="W214" s="37"/>
      <c r="X214" s="37"/>
      <c r="Y214" s="37"/>
      <c r="Z214" s="37"/>
      <c r="AA214" s="37"/>
      <c r="AB214" s="37"/>
      <c r="AC214" s="37"/>
      <c r="AD214" s="37"/>
      <c r="AE214" s="37" t="s">
        <v>109</v>
      </c>
      <c r="AF214" s="37">
        <v>0</v>
      </c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</row>
    <row r="215" spans="1:60" outlineLevel="1">
      <c r="A215" s="249">
        <v>96</v>
      </c>
      <c r="B215" s="250" t="s">
        <v>368</v>
      </c>
      <c r="C215" s="251" t="s">
        <v>369</v>
      </c>
      <c r="D215" s="313" t="s">
        <v>121</v>
      </c>
      <c r="E215" s="253">
        <v>108.43559999999999</v>
      </c>
      <c r="F215" s="320">
        <v>0</v>
      </c>
      <c r="G215" s="254">
        <f>ROUND(E215*F215,2)</f>
        <v>0</v>
      </c>
      <c r="H215" s="254"/>
      <c r="I215" s="254">
        <f>ROUND(E215*H215,2)</f>
        <v>0</v>
      </c>
      <c r="J215" s="254"/>
      <c r="K215" s="254">
        <f>ROUND(E215*J215,2)</f>
        <v>0</v>
      </c>
      <c r="L215" s="254">
        <v>15</v>
      </c>
      <c r="M215" s="254">
        <f>G215*(1+L215/100)</f>
        <v>0</v>
      </c>
      <c r="N215" s="313">
        <v>0</v>
      </c>
      <c r="O215" s="313">
        <f>ROUND(E215*N215,5)</f>
        <v>0</v>
      </c>
      <c r="P215" s="313">
        <v>0</v>
      </c>
      <c r="Q215" s="313">
        <f>ROUND(E215*P215,5)</f>
        <v>0</v>
      </c>
      <c r="R215" s="34"/>
      <c r="S215" s="34"/>
      <c r="T215" s="36"/>
      <c r="U215" s="34"/>
      <c r="V215" s="37"/>
      <c r="W215" s="37"/>
      <c r="X215" s="37"/>
      <c r="Y215" s="37"/>
      <c r="Z215" s="37"/>
      <c r="AA215" s="37"/>
      <c r="AB215" s="37"/>
      <c r="AC215" s="37"/>
      <c r="AD215" s="37"/>
      <c r="AE215" s="37" t="s">
        <v>109</v>
      </c>
      <c r="AF215" s="37">
        <v>0</v>
      </c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</row>
    <row r="216" spans="1:60" outlineLevel="1">
      <c r="A216" s="249"/>
      <c r="B216" s="250"/>
      <c r="C216" s="314" t="s">
        <v>1004</v>
      </c>
      <c r="D216" s="315"/>
      <c r="E216" s="316">
        <v>7.9939999999999998</v>
      </c>
      <c r="F216" s="254"/>
      <c r="G216" s="254"/>
      <c r="H216" s="254"/>
      <c r="I216" s="254"/>
      <c r="J216" s="254"/>
      <c r="K216" s="254"/>
      <c r="L216" s="254"/>
      <c r="M216" s="254"/>
      <c r="N216" s="313"/>
      <c r="O216" s="313"/>
      <c r="P216" s="313"/>
      <c r="Q216" s="313"/>
      <c r="R216" s="34"/>
      <c r="S216" s="34"/>
      <c r="T216" s="36">
        <v>1.5980000000000001</v>
      </c>
      <c r="U216" s="34" t="e">
        <f>ROUND(#REF!*T216,2)</f>
        <v>#REF!</v>
      </c>
      <c r="V216" s="37"/>
      <c r="W216" s="37"/>
      <c r="X216" s="37"/>
      <c r="Y216" s="37"/>
      <c r="Z216" s="37"/>
      <c r="AA216" s="37"/>
      <c r="AB216" s="37"/>
      <c r="AC216" s="37"/>
      <c r="AD216" s="37"/>
      <c r="AE216" s="37" t="s">
        <v>102</v>
      </c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</row>
    <row r="217" spans="1:60">
      <c r="A217" s="249"/>
      <c r="B217" s="250"/>
      <c r="C217" s="314" t="s">
        <v>1005</v>
      </c>
      <c r="D217" s="315"/>
      <c r="E217" s="316">
        <v>9.75</v>
      </c>
      <c r="F217" s="254"/>
      <c r="G217" s="254"/>
      <c r="H217" s="254"/>
      <c r="I217" s="254"/>
      <c r="J217" s="254"/>
      <c r="K217" s="254"/>
      <c r="L217" s="254"/>
      <c r="M217" s="254"/>
      <c r="N217" s="313"/>
      <c r="O217" s="313"/>
      <c r="P217" s="313"/>
      <c r="Q217" s="313"/>
      <c r="R217" s="39"/>
      <c r="S217" s="39"/>
      <c r="T217" s="41"/>
      <c r="U217" s="39" t="e">
        <f>SUM(U218:U233)</f>
        <v>#REF!</v>
      </c>
      <c r="AE217" s="29" t="s">
        <v>98</v>
      </c>
    </row>
    <row r="218" spans="1:60" outlineLevel="1">
      <c r="A218" s="249"/>
      <c r="B218" s="250"/>
      <c r="C218" s="314" t="s">
        <v>1006</v>
      </c>
      <c r="D218" s="315"/>
      <c r="E218" s="316">
        <v>34.388800000000003</v>
      </c>
      <c r="F218" s="254"/>
      <c r="G218" s="254"/>
      <c r="H218" s="254"/>
      <c r="I218" s="254"/>
      <c r="J218" s="254"/>
      <c r="K218" s="254"/>
      <c r="L218" s="254"/>
      <c r="M218" s="254"/>
      <c r="N218" s="313"/>
      <c r="O218" s="313"/>
      <c r="P218" s="313"/>
      <c r="Q218" s="313"/>
      <c r="R218" s="34"/>
      <c r="S218" s="34"/>
      <c r="T218" s="36">
        <v>6.9709999999999994E-2</v>
      </c>
      <c r="U218" s="34" t="e">
        <f>ROUND(#REF!*T218,2)</f>
        <v>#REF!</v>
      </c>
      <c r="V218" s="37"/>
      <c r="W218" s="37"/>
      <c r="X218" s="37"/>
      <c r="Y218" s="37"/>
      <c r="Z218" s="37"/>
      <c r="AA218" s="37"/>
      <c r="AB218" s="37"/>
      <c r="AC218" s="37"/>
      <c r="AD218" s="37"/>
      <c r="AE218" s="37" t="s">
        <v>102</v>
      </c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</row>
    <row r="219" spans="1:60" outlineLevel="1">
      <c r="A219" s="249"/>
      <c r="B219" s="250"/>
      <c r="C219" s="314" t="s">
        <v>1000</v>
      </c>
      <c r="D219" s="315"/>
      <c r="E219" s="316">
        <v>45.120800000000003</v>
      </c>
      <c r="F219" s="254"/>
      <c r="G219" s="254"/>
      <c r="H219" s="254"/>
      <c r="I219" s="254"/>
      <c r="J219" s="254"/>
      <c r="K219" s="254"/>
      <c r="L219" s="254"/>
      <c r="M219" s="254"/>
      <c r="N219" s="313"/>
      <c r="O219" s="313"/>
      <c r="P219" s="313"/>
      <c r="Q219" s="313"/>
      <c r="R219" s="34"/>
      <c r="S219" s="34"/>
      <c r="T219" s="36"/>
      <c r="U219" s="34"/>
      <c r="V219" s="37"/>
      <c r="W219" s="37"/>
      <c r="X219" s="37"/>
      <c r="Y219" s="37"/>
      <c r="Z219" s="37"/>
      <c r="AA219" s="37"/>
      <c r="AB219" s="37"/>
      <c r="AC219" s="37"/>
      <c r="AD219" s="37"/>
      <c r="AE219" s="37" t="s">
        <v>109</v>
      </c>
      <c r="AF219" s="37">
        <v>0</v>
      </c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</row>
    <row r="220" spans="1:60" outlineLevel="1">
      <c r="A220" s="249"/>
      <c r="B220" s="250"/>
      <c r="C220" s="314" t="s">
        <v>1007</v>
      </c>
      <c r="D220" s="315"/>
      <c r="E220" s="316">
        <v>11.182</v>
      </c>
      <c r="F220" s="254"/>
      <c r="G220" s="254"/>
      <c r="H220" s="254"/>
      <c r="I220" s="254"/>
      <c r="J220" s="254"/>
      <c r="K220" s="254"/>
      <c r="L220" s="254"/>
      <c r="M220" s="254"/>
      <c r="N220" s="313"/>
      <c r="O220" s="313"/>
      <c r="P220" s="313"/>
      <c r="Q220" s="313"/>
      <c r="R220" s="34"/>
      <c r="S220" s="34"/>
      <c r="T220" s="36"/>
      <c r="U220" s="34"/>
      <c r="V220" s="37"/>
      <c r="W220" s="37"/>
      <c r="X220" s="37"/>
      <c r="Y220" s="37"/>
      <c r="Z220" s="37"/>
      <c r="AA220" s="37"/>
      <c r="AB220" s="37"/>
      <c r="AC220" s="37"/>
      <c r="AD220" s="37"/>
      <c r="AE220" s="37" t="s">
        <v>109</v>
      </c>
      <c r="AF220" s="37">
        <v>0</v>
      </c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</row>
    <row r="221" spans="1:60" outlineLevel="1">
      <c r="A221" s="249">
        <v>97</v>
      </c>
      <c r="B221" s="250" t="s">
        <v>370</v>
      </c>
      <c r="C221" s="251" t="s">
        <v>371</v>
      </c>
      <c r="D221" s="313" t="s">
        <v>121</v>
      </c>
      <c r="E221" s="253">
        <v>46.25</v>
      </c>
      <c r="F221" s="320">
        <v>0</v>
      </c>
      <c r="G221" s="254">
        <f>ROUND(E221*F221,2)</f>
        <v>0</v>
      </c>
      <c r="H221" s="254"/>
      <c r="I221" s="254">
        <f>ROUND(E221*H221,2)</f>
        <v>0</v>
      </c>
      <c r="J221" s="254"/>
      <c r="K221" s="254">
        <f>ROUND(E221*J221,2)</f>
        <v>0</v>
      </c>
      <c r="L221" s="254">
        <v>15</v>
      </c>
      <c r="M221" s="254">
        <f>G221*(1+L221/100)</f>
        <v>0</v>
      </c>
      <c r="N221" s="313">
        <v>3.5E-4</v>
      </c>
      <c r="O221" s="313">
        <f>ROUND(E221*N221,5)</f>
        <v>1.619E-2</v>
      </c>
      <c r="P221" s="313">
        <v>0</v>
      </c>
      <c r="Q221" s="313">
        <f>ROUND(E221*P221,5)</f>
        <v>0</v>
      </c>
      <c r="R221" s="34"/>
      <c r="S221" s="34"/>
      <c r="T221" s="36"/>
      <c r="U221" s="34"/>
      <c r="V221" s="37"/>
      <c r="W221" s="37"/>
      <c r="X221" s="37"/>
      <c r="Y221" s="37"/>
      <c r="Z221" s="37"/>
      <c r="AA221" s="37"/>
      <c r="AB221" s="37"/>
      <c r="AC221" s="37"/>
      <c r="AD221" s="37"/>
      <c r="AE221" s="37" t="s">
        <v>109</v>
      </c>
      <c r="AF221" s="37">
        <v>0</v>
      </c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</row>
    <row r="222" spans="1:60" outlineLevel="1">
      <c r="A222" s="249"/>
      <c r="B222" s="250"/>
      <c r="C222" s="314" t="s">
        <v>1085</v>
      </c>
      <c r="D222" s="315"/>
      <c r="E222" s="316">
        <v>46.25</v>
      </c>
      <c r="F222" s="254"/>
      <c r="G222" s="254"/>
      <c r="H222" s="254"/>
      <c r="I222" s="254"/>
      <c r="J222" s="254"/>
      <c r="K222" s="254"/>
      <c r="L222" s="254"/>
      <c r="M222" s="254"/>
      <c r="N222" s="313"/>
      <c r="O222" s="313"/>
      <c r="P222" s="313"/>
      <c r="Q222" s="313"/>
      <c r="R222" s="34"/>
      <c r="S222" s="34"/>
      <c r="T222" s="36"/>
      <c r="U222" s="34"/>
      <c r="V222" s="37"/>
      <c r="W222" s="37"/>
      <c r="X222" s="37"/>
      <c r="Y222" s="37"/>
      <c r="Z222" s="37"/>
      <c r="AA222" s="37"/>
      <c r="AB222" s="37"/>
      <c r="AC222" s="37"/>
      <c r="AD222" s="37"/>
      <c r="AE222" s="37" t="s">
        <v>109</v>
      </c>
      <c r="AF222" s="37">
        <v>0</v>
      </c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</row>
    <row r="223" spans="1:60" outlineLevel="1">
      <c r="A223" s="249">
        <v>98</v>
      </c>
      <c r="B223" s="250" t="s">
        <v>372</v>
      </c>
      <c r="C223" s="251" t="s">
        <v>832</v>
      </c>
      <c r="D223" s="313" t="s">
        <v>121</v>
      </c>
      <c r="E223" s="253">
        <v>195.64</v>
      </c>
      <c r="F223" s="320">
        <f>H223+J223</f>
        <v>0</v>
      </c>
      <c r="G223" s="254">
        <f>ROUND(E223*F223,2)</f>
        <v>0</v>
      </c>
      <c r="H223" s="254"/>
      <c r="I223" s="254">
        <f>ROUND(E223*H223,2)</f>
        <v>0</v>
      </c>
      <c r="J223" s="254"/>
      <c r="K223" s="254">
        <f>ROUND(E223*J223,2)</f>
        <v>0</v>
      </c>
      <c r="L223" s="254">
        <v>15</v>
      </c>
      <c r="M223" s="254">
        <f>G223*(1+L223/100)</f>
        <v>0</v>
      </c>
      <c r="N223" s="313">
        <v>1.4999999999999999E-4</v>
      </c>
      <c r="O223" s="313">
        <f>ROUND(E223*N223,5)</f>
        <v>2.9350000000000001E-2</v>
      </c>
      <c r="P223" s="313">
        <v>0</v>
      </c>
      <c r="Q223" s="313">
        <f>ROUND(E223*P223,5)</f>
        <v>0</v>
      </c>
      <c r="R223" s="34"/>
      <c r="S223" s="34"/>
      <c r="T223" s="36"/>
      <c r="U223" s="34"/>
      <c r="V223" s="37"/>
      <c r="W223" s="37"/>
      <c r="X223" s="37"/>
      <c r="Y223" s="37"/>
      <c r="Z223" s="37"/>
      <c r="AA223" s="37"/>
      <c r="AB223" s="37"/>
      <c r="AC223" s="37"/>
      <c r="AD223" s="37"/>
      <c r="AE223" s="37" t="s">
        <v>109</v>
      </c>
      <c r="AF223" s="37">
        <v>0</v>
      </c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</row>
    <row r="224" spans="1:60" outlineLevel="1">
      <c r="A224" s="249"/>
      <c r="B224" s="250"/>
      <c r="C224" s="314" t="s">
        <v>1086</v>
      </c>
      <c r="D224" s="315"/>
      <c r="E224" s="316">
        <v>23.33</v>
      </c>
      <c r="F224" s="254"/>
      <c r="G224" s="254"/>
      <c r="H224" s="254"/>
      <c r="I224" s="254"/>
      <c r="J224" s="254"/>
      <c r="K224" s="254"/>
      <c r="L224" s="254"/>
      <c r="M224" s="254"/>
      <c r="N224" s="313"/>
      <c r="O224" s="313"/>
      <c r="P224" s="313"/>
      <c r="Q224" s="313"/>
      <c r="R224" s="34"/>
      <c r="S224" s="34"/>
      <c r="T224" s="36">
        <v>1.35E-2</v>
      </c>
      <c r="U224" s="34" t="e">
        <f>ROUND(#REF!*T224,2)</f>
        <v>#REF!</v>
      </c>
      <c r="V224" s="37"/>
      <c r="W224" s="37"/>
      <c r="X224" s="37"/>
      <c r="Y224" s="37"/>
      <c r="Z224" s="37"/>
      <c r="AA224" s="37"/>
      <c r="AB224" s="37"/>
      <c r="AC224" s="37"/>
      <c r="AD224" s="37"/>
      <c r="AE224" s="37" t="s">
        <v>102</v>
      </c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</row>
    <row r="225" spans="1:60" outlineLevel="1">
      <c r="A225" s="249"/>
      <c r="B225" s="250"/>
      <c r="C225" s="314" t="s">
        <v>1087</v>
      </c>
      <c r="D225" s="315"/>
      <c r="E225" s="316">
        <v>4.45</v>
      </c>
      <c r="F225" s="254"/>
      <c r="G225" s="254"/>
      <c r="H225" s="254"/>
      <c r="I225" s="254"/>
      <c r="J225" s="254"/>
      <c r="K225" s="254"/>
      <c r="L225" s="254"/>
      <c r="M225" s="254"/>
      <c r="N225" s="313"/>
      <c r="O225" s="313"/>
      <c r="P225" s="313"/>
      <c r="Q225" s="313"/>
      <c r="R225" s="34"/>
      <c r="S225" s="34"/>
      <c r="T225" s="36"/>
      <c r="U225" s="34"/>
      <c r="V225" s="37"/>
      <c r="W225" s="37"/>
      <c r="X225" s="37"/>
      <c r="Y225" s="37"/>
      <c r="Z225" s="37"/>
      <c r="AA225" s="37"/>
      <c r="AB225" s="37"/>
      <c r="AC225" s="37"/>
      <c r="AD225" s="37"/>
      <c r="AE225" s="37" t="s">
        <v>109</v>
      </c>
      <c r="AF225" s="37">
        <v>0</v>
      </c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</row>
    <row r="226" spans="1:60" outlineLevel="1">
      <c r="A226" s="249"/>
      <c r="B226" s="250"/>
      <c r="C226" s="314" t="s">
        <v>1088</v>
      </c>
      <c r="D226" s="315"/>
      <c r="E226" s="316">
        <v>63.5</v>
      </c>
      <c r="F226" s="254"/>
      <c r="G226" s="254"/>
      <c r="H226" s="254"/>
      <c r="I226" s="254"/>
      <c r="J226" s="254"/>
      <c r="K226" s="254"/>
      <c r="L226" s="254"/>
      <c r="M226" s="254"/>
      <c r="N226" s="313"/>
      <c r="O226" s="313"/>
      <c r="P226" s="313"/>
      <c r="Q226" s="313"/>
      <c r="R226" s="34"/>
      <c r="S226" s="34"/>
      <c r="T226" s="36">
        <v>3.2480000000000002E-2</v>
      </c>
      <c r="U226" s="34" t="e">
        <f>ROUND(#REF!*T226,2)</f>
        <v>#REF!</v>
      </c>
      <c r="V226" s="37"/>
      <c r="W226" s="37"/>
      <c r="X226" s="37"/>
      <c r="Y226" s="37"/>
      <c r="Z226" s="37"/>
      <c r="AA226" s="37"/>
      <c r="AB226" s="37"/>
      <c r="AC226" s="37"/>
      <c r="AD226" s="37"/>
      <c r="AE226" s="37" t="s">
        <v>102</v>
      </c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</row>
    <row r="227" spans="1:60" outlineLevel="1">
      <c r="A227" s="249"/>
      <c r="B227" s="250"/>
      <c r="C227" s="314" t="s">
        <v>1089</v>
      </c>
      <c r="D227" s="315"/>
      <c r="E227" s="316">
        <v>66.17</v>
      </c>
      <c r="F227" s="254"/>
      <c r="G227" s="254"/>
      <c r="H227" s="254"/>
      <c r="I227" s="254"/>
      <c r="J227" s="254"/>
      <c r="K227" s="254"/>
      <c r="L227" s="254"/>
      <c r="M227" s="254"/>
      <c r="N227" s="313"/>
      <c r="O227" s="313"/>
      <c r="P227" s="313"/>
      <c r="Q227" s="313"/>
      <c r="R227" s="34"/>
      <c r="S227" s="34"/>
      <c r="T227" s="36"/>
      <c r="U227" s="34"/>
      <c r="V227" s="37"/>
      <c r="W227" s="37"/>
      <c r="X227" s="37"/>
      <c r="Y227" s="37"/>
      <c r="Z227" s="37"/>
      <c r="AA227" s="37"/>
      <c r="AB227" s="37"/>
      <c r="AC227" s="37"/>
      <c r="AD227" s="37"/>
      <c r="AE227" s="37" t="s">
        <v>109</v>
      </c>
      <c r="AF227" s="37">
        <v>0</v>
      </c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</row>
    <row r="228" spans="1:60" outlineLevel="1">
      <c r="A228" s="249"/>
      <c r="B228" s="250"/>
      <c r="C228" s="314" t="s">
        <v>1090</v>
      </c>
      <c r="D228" s="315"/>
      <c r="E228" s="316">
        <v>31.58</v>
      </c>
      <c r="F228" s="254"/>
      <c r="G228" s="254"/>
      <c r="H228" s="254"/>
      <c r="I228" s="254"/>
      <c r="J228" s="254"/>
      <c r="K228" s="254"/>
      <c r="L228" s="254"/>
      <c r="M228" s="254"/>
      <c r="N228" s="313"/>
      <c r="O228" s="313"/>
      <c r="P228" s="313"/>
      <c r="Q228" s="313"/>
      <c r="R228" s="34"/>
      <c r="S228" s="34"/>
      <c r="T228" s="36"/>
      <c r="U228" s="34"/>
      <c r="V228" s="37"/>
      <c r="W228" s="37"/>
      <c r="X228" s="37"/>
      <c r="Y228" s="37"/>
      <c r="Z228" s="37"/>
      <c r="AA228" s="37"/>
      <c r="AB228" s="37"/>
      <c r="AC228" s="37"/>
      <c r="AD228" s="37"/>
      <c r="AE228" s="37" t="s">
        <v>109</v>
      </c>
      <c r="AF228" s="37">
        <v>0</v>
      </c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</row>
    <row r="229" spans="1:60" outlineLevel="1">
      <c r="A229" s="249"/>
      <c r="B229" s="250"/>
      <c r="C229" s="314" t="s">
        <v>1091</v>
      </c>
      <c r="D229" s="315"/>
      <c r="E229" s="316">
        <v>6.61</v>
      </c>
      <c r="F229" s="254"/>
      <c r="G229" s="254"/>
      <c r="H229" s="254"/>
      <c r="I229" s="254"/>
      <c r="J229" s="254"/>
      <c r="K229" s="254"/>
      <c r="L229" s="254"/>
      <c r="M229" s="254"/>
      <c r="N229" s="313"/>
      <c r="O229" s="313"/>
      <c r="P229" s="313"/>
      <c r="Q229" s="313"/>
      <c r="R229" s="34"/>
      <c r="S229" s="34"/>
      <c r="T229" s="36"/>
      <c r="U229" s="34"/>
      <c r="V229" s="37"/>
      <c r="W229" s="37"/>
      <c r="X229" s="37"/>
      <c r="Y229" s="37"/>
      <c r="Z229" s="37"/>
      <c r="AA229" s="37"/>
      <c r="AB229" s="37"/>
      <c r="AC229" s="37"/>
      <c r="AD229" s="37"/>
      <c r="AE229" s="37" t="s">
        <v>109</v>
      </c>
      <c r="AF229" s="37">
        <v>0</v>
      </c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</row>
    <row r="230" spans="1:60" outlineLevel="1">
      <c r="A230" s="249">
        <v>99</v>
      </c>
      <c r="B230" s="250" t="s">
        <v>380</v>
      </c>
      <c r="C230" s="251" t="s">
        <v>381</v>
      </c>
      <c r="D230" s="313" t="s">
        <v>121</v>
      </c>
      <c r="E230" s="253">
        <v>195.64</v>
      </c>
      <c r="F230" s="320">
        <f>H230+J230</f>
        <v>0</v>
      </c>
      <c r="G230" s="254">
        <f>ROUND(E230*F230,2)</f>
        <v>0</v>
      </c>
      <c r="H230" s="254"/>
      <c r="I230" s="254">
        <f>ROUND(E230*H230,2)</f>
        <v>0</v>
      </c>
      <c r="J230" s="254"/>
      <c r="K230" s="254">
        <f>ROUND(E230*J230,2)</f>
        <v>0</v>
      </c>
      <c r="L230" s="254">
        <v>15</v>
      </c>
      <c r="M230" s="254">
        <f>G230*(1+L230/100)</f>
        <v>0</v>
      </c>
      <c r="N230" s="313">
        <v>4.6000000000000001E-4</v>
      </c>
      <c r="O230" s="313">
        <f>ROUND(E230*N230,5)</f>
        <v>8.9990000000000001E-2</v>
      </c>
      <c r="P230" s="313">
        <v>0</v>
      </c>
      <c r="Q230" s="313">
        <f>ROUND(E230*P230,5)</f>
        <v>0</v>
      </c>
      <c r="R230" s="34"/>
      <c r="S230" s="34"/>
      <c r="T230" s="36"/>
      <c r="U230" s="34"/>
      <c r="V230" s="37"/>
      <c r="W230" s="37"/>
      <c r="X230" s="37"/>
      <c r="Y230" s="37"/>
      <c r="Z230" s="37"/>
      <c r="AA230" s="37"/>
      <c r="AB230" s="37"/>
      <c r="AC230" s="37"/>
      <c r="AD230" s="37"/>
      <c r="AE230" s="37" t="s">
        <v>109</v>
      </c>
      <c r="AF230" s="37">
        <v>0</v>
      </c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</row>
    <row r="231" spans="1:60" ht="14.5" outlineLevel="1">
      <c r="A231" s="255" t="s">
        <v>97</v>
      </c>
      <c r="B231" s="256" t="s">
        <v>27</v>
      </c>
      <c r="C231" s="257" t="s">
        <v>28</v>
      </c>
      <c r="D231" s="317"/>
      <c r="E231" s="259"/>
      <c r="F231" s="260"/>
      <c r="G231" s="260">
        <f>SUMIF(AE232:AE232,"&lt;&gt;NOR",G232:G232)</f>
        <v>0</v>
      </c>
      <c r="H231" s="260"/>
      <c r="I231" s="260">
        <f>SUM(I232:I232)</f>
        <v>0</v>
      </c>
      <c r="J231" s="260"/>
      <c r="K231" s="260">
        <f>SUM(K232:K232)</f>
        <v>0</v>
      </c>
      <c r="L231" s="260"/>
      <c r="M231" s="260">
        <f>SUM(M232:M232)</f>
        <v>0</v>
      </c>
      <c r="N231" s="317"/>
      <c r="O231" s="317">
        <f>SUM(O232:O232)</f>
        <v>0</v>
      </c>
      <c r="P231" s="317"/>
      <c r="Q231" s="317">
        <f>SUM(Q232:Q232)</f>
        <v>0</v>
      </c>
      <c r="R231" s="34"/>
      <c r="S231" s="34"/>
      <c r="T231" s="36"/>
      <c r="U231" s="34"/>
      <c r="V231" s="37"/>
      <c r="W231" s="37"/>
      <c r="X231" s="37"/>
      <c r="Y231" s="37"/>
      <c r="Z231" s="37"/>
      <c r="AA231" s="37"/>
      <c r="AB231" s="37"/>
      <c r="AC231" s="37"/>
      <c r="AD231" s="37"/>
      <c r="AE231" s="37" t="s">
        <v>109</v>
      </c>
      <c r="AF231" s="37">
        <v>0</v>
      </c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</row>
    <row r="232" spans="1:60" outlineLevel="1">
      <c r="A232" s="261">
        <v>100</v>
      </c>
      <c r="B232" s="262" t="s">
        <v>382</v>
      </c>
      <c r="C232" s="263" t="s">
        <v>383</v>
      </c>
      <c r="D232" s="318" t="s">
        <v>384</v>
      </c>
      <c r="E232" s="265">
        <v>1</v>
      </c>
      <c r="F232" s="321">
        <v>0</v>
      </c>
      <c r="G232" s="266">
        <f>ROUND(E232*F232,2)</f>
        <v>0</v>
      </c>
      <c r="H232" s="266"/>
      <c r="I232" s="266">
        <f>ROUND(E232*H232,2)</f>
        <v>0</v>
      </c>
      <c r="J232" s="266"/>
      <c r="K232" s="266">
        <f>ROUND(E232*J232,2)</f>
        <v>0</v>
      </c>
      <c r="L232" s="266">
        <v>15</v>
      </c>
      <c r="M232" s="266">
        <f>G232*(1+L232/100)</f>
        <v>0</v>
      </c>
      <c r="N232" s="318">
        <v>0</v>
      </c>
      <c r="O232" s="318">
        <f>ROUND(E232*N232,5)</f>
        <v>0</v>
      </c>
      <c r="P232" s="318">
        <v>0</v>
      </c>
      <c r="Q232" s="318">
        <f>ROUND(E232*P232,5)</f>
        <v>0</v>
      </c>
      <c r="R232" s="34"/>
      <c r="S232" s="34"/>
      <c r="T232" s="36"/>
      <c r="U232" s="34"/>
      <c r="V232" s="37"/>
      <c r="W232" s="37"/>
      <c r="X232" s="37"/>
      <c r="Y232" s="37"/>
      <c r="Z232" s="37"/>
      <c r="AA232" s="37"/>
      <c r="AB232" s="37"/>
      <c r="AC232" s="37"/>
      <c r="AD232" s="37"/>
      <c r="AE232" s="37" t="s">
        <v>109</v>
      </c>
      <c r="AF232" s="37">
        <v>0</v>
      </c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</row>
    <row r="233" spans="1:60" ht="14.5" outlineLevel="1">
      <c r="A233" s="322"/>
      <c r="B233" s="323" t="s">
        <v>385</v>
      </c>
      <c r="C233" s="324" t="s">
        <v>385</v>
      </c>
      <c r="D233" s="322"/>
      <c r="E233" s="322"/>
      <c r="F233" s="322"/>
      <c r="G233" s="322"/>
      <c r="H233" s="322"/>
      <c r="I233" s="322"/>
      <c r="J233" s="322"/>
      <c r="K233" s="322"/>
      <c r="L233" s="322"/>
      <c r="M233" s="322"/>
      <c r="N233" s="322"/>
      <c r="O233" s="322"/>
      <c r="P233" s="322"/>
      <c r="Q233" s="322"/>
      <c r="R233" s="34"/>
      <c r="S233" s="34"/>
      <c r="T233" s="36">
        <v>0.10191</v>
      </c>
      <c r="U233" s="34" t="e">
        <f>ROUND(#REF!*T233,2)</f>
        <v>#REF!</v>
      </c>
      <c r="V233" s="37"/>
      <c r="W233" s="37"/>
      <c r="X233" s="37"/>
      <c r="Y233" s="37"/>
      <c r="Z233" s="37"/>
      <c r="AA233" s="37"/>
      <c r="AB233" s="37"/>
      <c r="AC233" s="37"/>
      <c r="AD233" s="37"/>
      <c r="AE233" s="37" t="s">
        <v>102</v>
      </c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</row>
    <row r="234" spans="1:60" ht="14.5">
      <c r="A234" s="325"/>
      <c r="B234" s="326" t="s">
        <v>2203</v>
      </c>
      <c r="C234" s="327" t="s">
        <v>385</v>
      </c>
      <c r="D234" s="328"/>
      <c r="E234" s="328"/>
      <c r="F234" s="328"/>
      <c r="G234" s="329">
        <f>G8+G37+G65+G80+G82+G85+G101+G121+G123+G127+G131+G137+G164+G167+G177+G190+G195+G214</f>
        <v>0</v>
      </c>
      <c r="H234" s="322"/>
      <c r="I234" s="322"/>
      <c r="J234" s="322"/>
      <c r="K234" s="322"/>
      <c r="L234" s="322"/>
      <c r="M234" s="322"/>
      <c r="N234" s="322"/>
      <c r="O234" s="322"/>
      <c r="P234" s="322"/>
      <c r="Q234" s="322"/>
      <c r="R234" s="39"/>
      <c r="S234" s="39"/>
      <c r="T234" s="41"/>
      <c r="U234" s="39" t="e">
        <f>SUM(U235:U235)</f>
        <v>#REF!</v>
      </c>
      <c r="AE234" s="29" t="s">
        <v>98</v>
      </c>
    </row>
    <row r="235" spans="1:60" outlineLevel="1">
      <c r="R235" s="42"/>
      <c r="S235" s="42"/>
      <c r="T235" s="44">
        <v>0</v>
      </c>
      <c r="U235" s="42" t="e">
        <f>ROUND(#REF!*T235,2)</f>
        <v>#REF!</v>
      </c>
      <c r="V235" s="37"/>
      <c r="W235" s="37"/>
      <c r="X235" s="37"/>
      <c r="Y235" s="37"/>
      <c r="Z235" s="37"/>
      <c r="AA235" s="37"/>
      <c r="AB235" s="37"/>
      <c r="AC235" s="37"/>
      <c r="AD235" s="37"/>
      <c r="AE235" s="37" t="s">
        <v>102</v>
      </c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</row>
    <row r="236" spans="1:60">
      <c r="R236" s="45"/>
      <c r="S236" s="45"/>
      <c r="T236" s="45"/>
      <c r="U236" s="45"/>
      <c r="AC236" s="29">
        <v>15</v>
      </c>
      <c r="AD236" s="29">
        <v>21</v>
      </c>
    </row>
    <row r="237" spans="1:60">
      <c r="AE237" s="29" t="s">
        <v>386</v>
      </c>
    </row>
    <row r="238" spans="1:60">
      <c r="B238" s="46" t="s">
        <v>2142</v>
      </c>
      <c r="G238" s="418">
        <f>G8+G37+G65+G80+G82+G85+G101+G121</f>
        <v>0</v>
      </c>
    </row>
    <row r="239" spans="1:60">
      <c r="B239" s="46" t="s">
        <v>2143</v>
      </c>
      <c r="G239" s="418">
        <f>G123+G127+G131+G137+G164+G167+G177+G190+G195+G214</f>
        <v>0</v>
      </c>
    </row>
    <row r="240" spans="1:60">
      <c r="B240" s="46" t="s">
        <v>2162</v>
      </c>
      <c r="G240" s="418">
        <f>G231</f>
        <v>0</v>
      </c>
    </row>
  </sheetData>
  <sheetProtection password="CD92" sheet="1" objects="1" scenarios="1" selectLockedCells="1"/>
  <mergeCells count="15">
    <mergeCell ref="C201:G201"/>
    <mergeCell ref="C152:G152"/>
    <mergeCell ref="C157:G157"/>
    <mergeCell ref="C24:G24"/>
    <mergeCell ref="C53:G53"/>
    <mergeCell ref="C84:G84"/>
    <mergeCell ref="C105:G105"/>
    <mergeCell ref="C144:G144"/>
    <mergeCell ref="C151:G151"/>
    <mergeCell ref="C15:G15"/>
    <mergeCell ref="A1:G1"/>
    <mergeCell ref="C2:G2"/>
    <mergeCell ref="C3:G3"/>
    <mergeCell ref="C4:G4"/>
    <mergeCell ref="C10:G10"/>
  </mergeCells>
  <pageMargins left="0.39370078740157499" right="0.196850393700787" top="0.78740157499999996" bottom="0.78740157499999996" header="0.3" footer="0.3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3296"/>
  <sheetViews>
    <sheetView view="pageBreakPreview" zoomScaleNormal="100" zoomScaleSheetLayoutView="100" workbookViewId="0">
      <selection activeCell="E9" sqref="E9"/>
    </sheetView>
  </sheetViews>
  <sheetFormatPr defaultRowHeight="12.5"/>
  <cols>
    <col min="1" max="1" width="10.54296875" style="54" customWidth="1"/>
    <col min="2" max="2" width="51.6328125" style="55" customWidth="1"/>
    <col min="3" max="3" width="6.90625" style="56" customWidth="1"/>
    <col min="4" max="4" width="8.90625" style="54" customWidth="1"/>
    <col min="5" max="5" width="13.453125" style="52" customWidth="1"/>
    <col min="6" max="6" width="8.54296875" style="52" hidden="1" customWidth="1"/>
    <col min="7" max="7" width="12.90625" style="52" customWidth="1"/>
    <col min="8" max="8" width="14.54296875" style="52" customWidth="1"/>
    <col min="9" max="9" width="13.90625" style="52" customWidth="1"/>
    <col min="10" max="256" width="8.90625" style="47"/>
    <col min="257" max="257" width="10.54296875" style="47" customWidth="1"/>
    <col min="258" max="258" width="51.6328125" style="47" customWidth="1"/>
    <col min="259" max="259" width="6.90625" style="47" customWidth="1"/>
    <col min="260" max="260" width="8.90625" style="47" customWidth="1"/>
    <col min="261" max="261" width="13.453125" style="47" customWidth="1"/>
    <col min="262" max="262" width="0" style="47" hidden="1" customWidth="1"/>
    <col min="263" max="263" width="12.90625" style="47" customWidth="1"/>
    <col min="264" max="264" width="14.54296875" style="47" customWidth="1"/>
    <col min="265" max="265" width="13.90625" style="47" customWidth="1"/>
    <col min="266" max="512" width="8.90625" style="47"/>
    <col min="513" max="513" width="10.54296875" style="47" customWidth="1"/>
    <col min="514" max="514" width="51.6328125" style="47" customWidth="1"/>
    <col min="515" max="515" width="6.90625" style="47" customWidth="1"/>
    <col min="516" max="516" width="8.90625" style="47" customWidth="1"/>
    <col min="517" max="517" width="13.453125" style="47" customWidth="1"/>
    <col min="518" max="518" width="0" style="47" hidden="1" customWidth="1"/>
    <col min="519" max="519" width="12.90625" style="47" customWidth="1"/>
    <col min="520" max="520" width="14.54296875" style="47" customWidth="1"/>
    <col min="521" max="521" width="13.90625" style="47" customWidth="1"/>
    <col min="522" max="768" width="8.90625" style="47"/>
    <col min="769" max="769" width="10.54296875" style="47" customWidth="1"/>
    <col min="770" max="770" width="51.6328125" style="47" customWidth="1"/>
    <col min="771" max="771" width="6.90625" style="47" customWidth="1"/>
    <col min="772" max="772" width="8.90625" style="47" customWidth="1"/>
    <col min="773" max="773" width="13.453125" style="47" customWidth="1"/>
    <col min="774" max="774" width="0" style="47" hidden="1" customWidth="1"/>
    <col min="775" max="775" width="12.90625" style="47" customWidth="1"/>
    <col min="776" max="776" width="14.54296875" style="47" customWidth="1"/>
    <col min="777" max="777" width="13.90625" style="47" customWidth="1"/>
    <col min="778" max="1024" width="8.7265625" style="47"/>
    <col min="1025" max="1025" width="10.54296875" style="47" customWidth="1"/>
    <col min="1026" max="1026" width="51.6328125" style="47" customWidth="1"/>
    <col min="1027" max="1027" width="6.90625" style="47" customWidth="1"/>
    <col min="1028" max="1028" width="8.90625" style="47" customWidth="1"/>
    <col min="1029" max="1029" width="13.453125" style="47" customWidth="1"/>
    <col min="1030" max="1030" width="0" style="47" hidden="1" customWidth="1"/>
    <col min="1031" max="1031" width="12.90625" style="47" customWidth="1"/>
    <col min="1032" max="1032" width="14.54296875" style="47" customWidth="1"/>
    <col min="1033" max="1033" width="13.90625" style="47" customWidth="1"/>
    <col min="1034" max="1280" width="8.90625" style="47"/>
    <col min="1281" max="1281" width="10.54296875" style="47" customWidth="1"/>
    <col min="1282" max="1282" width="51.6328125" style="47" customWidth="1"/>
    <col min="1283" max="1283" width="6.90625" style="47" customWidth="1"/>
    <col min="1284" max="1284" width="8.90625" style="47" customWidth="1"/>
    <col min="1285" max="1285" width="13.453125" style="47" customWidth="1"/>
    <col min="1286" max="1286" width="0" style="47" hidden="1" customWidth="1"/>
    <col min="1287" max="1287" width="12.90625" style="47" customWidth="1"/>
    <col min="1288" max="1288" width="14.54296875" style="47" customWidth="1"/>
    <col min="1289" max="1289" width="13.90625" style="47" customWidth="1"/>
    <col min="1290" max="1536" width="8.90625" style="47"/>
    <col min="1537" max="1537" width="10.54296875" style="47" customWidth="1"/>
    <col min="1538" max="1538" width="51.6328125" style="47" customWidth="1"/>
    <col min="1539" max="1539" width="6.90625" style="47" customWidth="1"/>
    <col min="1540" max="1540" width="8.90625" style="47" customWidth="1"/>
    <col min="1541" max="1541" width="13.453125" style="47" customWidth="1"/>
    <col min="1542" max="1542" width="0" style="47" hidden="1" customWidth="1"/>
    <col min="1543" max="1543" width="12.90625" style="47" customWidth="1"/>
    <col min="1544" max="1544" width="14.54296875" style="47" customWidth="1"/>
    <col min="1545" max="1545" width="13.90625" style="47" customWidth="1"/>
    <col min="1546" max="1792" width="8.90625" style="47"/>
    <col min="1793" max="1793" width="10.54296875" style="47" customWidth="1"/>
    <col min="1794" max="1794" width="51.6328125" style="47" customWidth="1"/>
    <col min="1795" max="1795" width="6.90625" style="47" customWidth="1"/>
    <col min="1796" max="1796" width="8.90625" style="47" customWidth="1"/>
    <col min="1797" max="1797" width="13.453125" style="47" customWidth="1"/>
    <col min="1798" max="1798" width="0" style="47" hidden="1" customWidth="1"/>
    <col min="1799" max="1799" width="12.90625" style="47" customWidth="1"/>
    <col min="1800" max="1800" width="14.54296875" style="47" customWidth="1"/>
    <col min="1801" max="1801" width="13.90625" style="47" customWidth="1"/>
    <col min="1802" max="2048" width="8.7265625" style="47"/>
    <col min="2049" max="2049" width="10.54296875" style="47" customWidth="1"/>
    <col min="2050" max="2050" width="51.6328125" style="47" customWidth="1"/>
    <col min="2051" max="2051" width="6.90625" style="47" customWidth="1"/>
    <col min="2052" max="2052" width="8.90625" style="47" customWidth="1"/>
    <col min="2053" max="2053" width="13.453125" style="47" customWidth="1"/>
    <col min="2054" max="2054" width="0" style="47" hidden="1" customWidth="1"/>
    <col min="2055" max="2055" width="12.90625" style="47" customWidth="1"/>
    <col min="2056" max="2056" width="14.54296875" style="47" customWidth="1"/>
    <col min="2057" max="2057" width="13.90625" style="47" customWidth="1"/>
    <col min="2058" max="2304" width="8.90625" style="47"/>
    <col min="2305" max="2305" width="10.54296875" style="47" customWidth="1"/>
    <col min="2306" max="2306" width="51.6328125" style="47" customWidth="1"/>
    <col min="2307" max="2307" width="6.90625" style="47" customWidth="1"/>
    <col min="2308" max="2308" width="8.90625" style="47" customWidth="1"/>
    <col min="2309" max="2309" width="13.453125" style="47" customWidth="1"/>
    <col min="2310" max="2310" width="0" style="47" hidden="1" customWidth="1"/>
    <col min="2311" max="2311" width="12.90625" style="47" customWidth="1"/>
    <col min="2312" max="2312" width="14.54296875" style="47" customWidth="1"/>
    <col min="2313" max="2313" width="13.90625" style="47" customWidth="1"/>
    <col min="2314" max="2560" width="8.90625" style="47"/>
    <col min="2561" max="2561" width="10.54296875" style="47" customWidth="1"/>
    <col min="2562" max="2562" width="51.6328125" style="47" customWidth="1"/>
    <col min="2563" max="2563" width="6.90625" style="47" customWidth="1"/>
    <col min="2564" max="2564" width="8.90625" style="47" customWidth="1"/>
    <col min="2565" max="2565" width="13.453125" style="47" customWidth="1"/>
    <col min="2566" max="2566" width="0" style="47" hidden="1" customWidth="1"/>
    <col min="2567" max="2567" width="12.90625" style="47" customWidth="1"/>
    <col min="2568" max="2568" width="14.54296875" style="47" customWidth="1"/>
    <col min="2569" max="2569" width="13.90625" style="47" customWidth="1"/>
    <col min="2570" max="2816" width="8.90625" style="47"/>
    <col min="2817" max="2817" width="10.54296875" style="47" customWidth="1"/>
    <col min="2818" max="2818" width="51.6328125" style="47" customWidth="1"/>
    <col min="2819" max="2819" width="6.90625" style="47" customWidth="1"/>
    <col min="2820" max="2820" width="8.90625" style="47" customWidth="1"/>
    <col min="2821" max="2821" width="13.453125" style="47" customWidth="1"/>
    <col min="2822" max="2822" width="0" style="47" hidden="1" customWidth="1"/>
    <col min="2823" max="2823" width="12.90625" style="47" customWidth="1"/>
    <col min="2824" max="2824" width="14.54296875" style="47" customWidth="1"/>
    <col min="2825" max="2825" width="13.90625" style="47" customWidth="1"/>
    <col min="2826" max="3072" width="8.7265625" style="47"/>
    <col min="3073" max="3073" width="10.54296875" style="47" customWidth="1"/>
    <col min="3074" max="3074" width="51.6328125" style="47" customWidth="1"/>
    <col min="3075" max="3075" width="6.90625" style="47" customWidth="1"/>
    <col min="3076" max="3076" width="8.90625" style="47" customWidth="1"/>
    <col min="3077" max="3077" width="13.453125" style="47" customWidth="1"/>
    <col min="3078" max="3078" width="0" style="47" hidden="1" customWidth="1"/>
    <col min="3079" max="3079" width="12.90625" style="47" customWidth="1"/>
    <col min="3080" max="3080" width="14.54296875" style="47" customWidth="1"/>
    <col min="3081" max="3081" width="13.90625" style="47" customWidth="1"/>
    <col min="3082" max="3328" width="8.90625" style="47"/>
    <col min="3329" max="3329" width="10.54296875" style="47" customWidth="1"/>
    <col min="3330" max="3330" width="51.6328125" style="47" customWidth="1"/>
    <col min="3331" max="3331" width="6.90625" style="47" customWidth="1"/>
    <col min="3332" max="3332" width="8.90625" style="47" customWidth="1"/>
    <col min="3333" max="3333" width="13.453125" style="47" customWidth="1"/>
    <col min="3334" max="3334" width="0" style="47" hidden="1" customWidth="1"/>
    <col min="3335" max="3335" width="12.90625" style="47" customWidth="1"/>
    <col min="3336" max="3336" width="14.54296875" style="47" customWidth="1"/>
    <col min="3337" max="3337" width="13.90625" style="47" customWidth="1"/>
    <col min="3338" max="3584" width="8.90625" style="47"/>
    <col min="3585" max="3585" width="10.54296875" style="47" customWidth="1"/>
    <col min="3586" max="3586" width="51.6328125" style="47" customWidth="1"/>
    <col min="3587" max="3587" width="6.90625" style="47" customWidth="1"/>
    <col min="3588" max="3588" width="8.90625" style="47" customWidth="1"/>
    <col min="3589" max="3589" width="13.453125" style="47" customWidth="1"/>
    <col min="3590" max="3590" width="0" style="47" hidden="1" customWidth="1"/>
    <col min="3591" max="3591" width="12.90625" style="47" customWidth="1"/>
    <col min="3592" max="3592" width="14.54296875" style="47" customWidth="1"/>
    <col min="3593" max="3593" width="13.90625" style="47" customWidth="1"/>
    <col min="3594" max="3840" width="8.90625" style="47"/>
    <col min="3841" max="3841" width="10.54296875" style="47" customWidth="1"/>
    <col min="3842" max="3842" width="51.6328125" style="47" customWidth="1"/>
    <col min="3843" max="3843" width="6.90625" style="47" customWidth="1"/>
    <col min="3844" max="3844" width="8.90625" style="47" customWidth="1"/>
    <col min="3845" max="3845" width="13.453125" style="47" customWidth="1"/>
    <col min="3846" max="3846" width="0" style="47" hidden="1" customWidth="1"/>
    <col min="3847" max="3847" width="12.90625" style="47" customWidth="1"/>
    <col min="3848" max="3848" width="14.54296875" style="47" customWidth="1"/>
    <col min="3849" max="3849" width="13.90625" style="47" customWidth="1"/>
    <col min="3850" max="4096" width="8.7265625" style="47"/>
    <col min="4097" max="4097" width="10.54296875" style="47" customWidth="1"/>
    <col min="4098" max="4098" width="51.6328125" style="47" customWidth="1"/>
    <col min="4099" max="4099" width="6.90625" style="47" customWidth="1"/>
    <col min="4100" max="4100" width="8.90625" style="47" customWidth="1"/>
    <col min="4101" max="4101" width="13.453125" style="47" customWidth="1"/>
    <col min="4102" max="4102" width="0" style="47" hidden="1" customWidth="1"/>
    <col min="4103" max="4103" width="12.90625" style="47" customWidth="1"/>
    <col min="4104" max="4104" width="14.54296875" style="47" customWidth="1"/>
    <col min="4105" max="4105" width="13.90625" style="47" customWidth="1"/>
    <col min="4106" max="4352" width="8.90625" style="47"/>
    <col min="4353" max="4353" width="10.54296875" style="47" customWidth="1"/>
    <col min="4354" max="4354" width="51.6328125" style="47" customWidth="1"/>
    <col min="4355" max="4355" width="6.90625" style="47" customWidth="1"/>
    <col min="4356" max="4356" width="8.90625" style="47" customWidth="1"/>
    <col min="4357" max="4357" width="13.453125" style="47" customWidth="1"/>
    <col min="4358" max="4358" width="0" style="47" hidden="1" customWidth="1"/>
    <col min="4359" max="4359" width="12.90625" style="47" customWidth="1"/>
    <col min="4360" max="4360" width="14.54296875" style="47" customWidth="1"/>
    <col min="4361" max="4361" width="13.90625" style="47" customWidth="1"/>
    <col min="4362" max="4608" width="8.90625" style="47"/>
    <col min="4609" max="4609" width="10.54296875" style="47" customWidth="1"/>
    <col min="4610" max="4610" width="51.6328125" style="47" customWidth="1"/>
    <col min="4611" max="4611" width="6.90625" style="47" customWidth="1"/>
    <col min="4612" max="4612" width="8.90625" style="47" customWidth="1"/>
    <col min="4613" max="4613" width="13.453125" style="47" customWidth="1"/>
    <col min="4614" max="4614" width="0" style="47" hidden="1" customWidth="1"/>
    <col min="4615" max="4615" width="12.90625" style="47" customWidth="1"/>
    <col min="4616" max="4616" width="14.54296875" style="47" customWidth="1"/>
    <col min="4617" max="4617" width="13.90625" style="47" customWidth="1"/>
    <col min="4618" max="4864" width="8.90625" style="47"/>
    <col min="4865" max="4865" width="10.54296875" style="47" customWidth="1"/>
    <col min="4866" max="4866" width="51.6328125" style="47" customWidth="1"/>
    <col min="4867" max="4867" width="6.90625" style="47" customWidth="1"/>
    <col min="4868" max="4868" width="8.90625" style="47" customWidth="1"/>
    <col min="4869" max="4869" width="13.453125" style="47" customWidth="1"/>
    <col min="4870" max="4870" width="0" style="47" hidden="1" customWidth="1"/>
    <col min="4871" max="4871" width="12.90625" style="47" customWidth="1"/>
    <col min="4872" max="4872" width="14.54296875" style="47" customWidth="1"/>
    <col min="4873" max="4873" width="13.90625" style="47" customWidth="1"/>
    <col min="4874" max="5120" width="8.7265625" style="47"/>
    <col min="5121" max="5121" width="10.54296875" style="47" customWidth="1"/>
    <col min="5122" max="5122" width="51.6328125" style="47" customWidth="1"/>
    <col min="5123" max="5123" width="6.90625" style="47" customWidth="1"/>
    <col min="5124" max="5124" width="8.90625" style="47" customWidth="1"/>
    <col min="5125" max="5125" width="13.453125" style="47" customWidth="1"/>
    <col min="5126" max="5126" width="0" style="47" hidden="1" customWidth="1"/>
    <col min="5127" max="5127" width="12.90625" style="47" customWidth="1"/>
    <col min="5128" max="5128" width="14.54296875" style="47" customWidth="1"/>
    <col min="5129" max="5129" width="13.90625" style="47" customWidth="1"/>
    <col min="5130" max="5376" width="8.90625" style="47"/>
    <col min="5377" max="5377" width="10.54296875" style="47" customWidth="1"/>
    <col min="5378" max="5378" width="51.6328125" style="47" customWidth="1"/>
    <col min="5379" max="5379" width="6.90625" style="47" customWidth="1"/>
    <col min="5380" max="5380" width="8.90625" style="47" customWidth="1"/>
    <col min="5381" max="5381" width="13.453125" style="47" customWidth="1"/>
    <col min="5382" max="5382" width="0" style="47" hidden="1" customWidth="1"/>
    <col min="5383" max="5383" width="12.90625" style="47" customWidth="1"/>
    <col min="5384" max="5384" width="14.54296875" style="47" customWidth="1"/>
    <col min="5385" max="5385" width="13.90625" style="47" customWidth="1"/>
    <col min="5386" max="5632" width="8.90625" style="47"/>
    <col min="5633" max="5633" width="10.54296875" style="47" customWidth="1"/>
    <col min="5634" max="5634" width="51.6328125" style="47" customWidth="1"/>
    <col min="5635" max="5635" width="6.90625" style="47" customWidth="1"/>
    <col min="5636" max="5636" width="8.90625" style="47" customWidth="1"/>
    <col min="5637" max="5637" width="13.453125" style="47" customWidth="1"/>
    <col min="5638" max="5638" width="0" style="47" hidden="1" customWidth="1"/>
    <col min="5639" max="5639" width="12.90625" style="47" customWidth="1"/>
    <col min="5640" max="5640" width="14.54296875" style="47" customWidth="1"/>
    <col min="5641" max="5641" width="13.90625" style="47" customWidth="1"/>
    <col min="5642" max="5888" width="8.90625" style="47"/>
    <col min="5889" max="5889" width="10.54296875" style="47" customWidth="1"/>
    <col min="5890" max="5890" width="51.6328125" style="47" customWidth="1"/>
    <col min="5891" max="5891" width="6.90625" style="47" customWidth="1"/>
    <col min="5892" max="5892" width="8.90625" style="47" customWidth="1"/>
    <col min="5893" max="5893" width="13.453125" style="47" customWidth="1"/>
    <col min="5894" max="5894" width="0" style="47" hidden="1" customWidth="1"/>
    <col min="5895" max="5895" width="12.90625" style="47" customWidth="1"/>
    <col min="5896" max="5896" width="14.54296875" style="47" customWidth="1"/>
    <col min="5897" max="5897" width="13.90625" style="47" customWidth="1"/>
    <col min="5898" max="6144" width="8.7265625" style="47"/>
    <col min="6145" max="6145" width="10.54296875" style="47" customWidth="1"/>
    <col min="6146" max="6146" width="51.6328125" style="47" customWidth="1"/>
    <col min="6147" max="6147" width="6.90625" style="47" customWidth="1"/>
    <col min="6148" max="6148" width="8.90625" style="47" customWidth="1"/>
    <col min="6149" max="6149" width="13.453125" style="47" customWidth="1"/>
    <col min="6150" max="6150" width="0" style="47" hidden="1" customWidth="1"/>
    <col min="6151" max="6151" width="12.90625" style="47" customWidth="1"/>
    <col min="6152" max="6152" width="14.54296875" style="47" customWidth="1"/>
    <col min="6153" max="6153" width="13.90625" style="47" customWidth="1"/>
    <col min="6154" max="6400" width="8.90625" style="47"/>
    <col min="6401" max="6401" width="10.54296875" style="47" customWidth="1"/>
    <col min="6402" max="6402" width="51.6328125" style="47" customWidth="1"/>
    <col min="6403" max="6403" width="6.90625" style="47" customWidth="1"/>
    <col min="6404" max="6404" width="8.90625" style="47" customWidth="1"/>
    <col min="6405" max="6405" width="13.453125" style="47" customWidth="1"/>
    <col min="6406" max="6406" width="0" style="47" hidden="1" customWidth="1"/>
    <col min="6407" max="6407" width="12.90625" style="47" customWidth="1"/>
    <col min="6408" max="6408" width="14.54296875" style="47" customWidth="1"/>
    <col min="6409" max="6409" width="13.90625" style="47" customWidth="1"/>
    <col min="6410" max="6656" width="8.90625" style="47"/>
    <col min="6657" max="6657" width="10.54296875" style="47" customWidth="1"/>
    <col min="6658" max="6658" width="51.6328125" style="47" customWidth="1"/>
    <col min="6659" max="6659" width="6.90625" style="47" customWidth="1"/>
    <col min="6660" max="6660" width="8.90625" style="47" customWidth="1"/>
    <col min="6661" max="6661" width="13.453125" style="47" customWidth="1"/>
    <col min="6662" max="6662" width="0" style="47" hidden="1" customWidth="1"/>
    <col min="6663" max="6663" width="12.90625" style="47" customWidth="1"/>
    <col min="6664" max="6664" width="14.54296875" style="47" customWidth="1"/>
    <col min="6665" max="6665" width="13.90625" style="47" customWidth="1"/>
    <col min="6666" max="6912" width="8.90625" style="47"/>
    <col min="6913" max="6913" width="10.54296875" style="47" customWidth="1"/>
    <col min="6914" max="6914" width="51.6328125" style="47" customWidth="1"/>
    <col min="6915" max="6915" width="6.90625" style="47" customWidth="1"/>
    <col min="6916" max="6916" width="8.90625" style="47" customWidth="1"/>
    <col min="6917" max="6917" width="13.453125" style="47" customWidth="1"/>
    <col min="6918" max="6918" width="0" style="47" hidden="1" customWidth="1"/>
    <col min="6919" max="6919" width="12.90625" style="47" customWidth="1"/>
    <col min="6920" max="6920" width="14.54296875" style="47" customWidth="1"/>
    <col min="6921" max="6921" width="13.90625" style="47" customWidth="1"/>
    <col min="6922" max="7168" width="8.7265625" style="47"/>
    <col min="7169" max="7169" width="10.54296875" style="47" customWidth="1"/>
    <col min="7170" max="7170" width="51.6328125" style="47" customWidth="1"/>
    <col min="7171" max="7171" width="6.90625" style="47" customWidth="1"/>
    <col min="7172" max="7172" width="8.90625" style="47" customWidth="1"/>
    <col min="7173" max="7173" width="13.453125" style="47" customWidth="1"/>
    <col min="7174" max="7174" width="0" style="47" hidden="1" customWidth="1"/>
    <col min="7175" max="7175" width="12.90625" style="47" customWidth="1"/>
    <col min="7176" max="7176" width="14.54296875" style="47" customWidth="1"/>
    <col min="7177" max="7177" width="13.90625" style="47" customWidth="1"/>
    <col min="7178" max="7424" width="8.90625" style="47"/>
    <col min="7425" max="7425" width="10.54296875" style="47" customWidth="1"/>
    <col min="7426" max="7426" width="51.6328125" style="47" customWidth="1"/>
    <col min="7427" max="7427" width="6.90625" style="47" customWidth="1"/>
    <col min="7428" max="7428" width="8.90625" style="47" customWidth="1"/>
    <col min="7429" max="7429" width="13.453125" style="47" customWidth="1"/>
    <col min="7430" max="7430" width="0" style="47" hidden="1" customWidth="1"/>
    <col min="7431" max="7431" width="12.90625" style="47" customWidth="1"/>
    <col min="7432" max="7432" width="14.54296875" style="47" customWidth="1"/>
    <col min="7433" max="7433" width="13.90625" style="47" customWidth="1"/>
    <col min="7434" max="7680" width="8.90625" style="47"/>
    <col min="7681" max="7681" width="10.54296875" style="47" customWidth="1"/>
    <col min="7682" max="7682" width="51.6328125" style="47" customWidth="1"/>
    <col min="7683" max="7683" width="6.90625" style="47" customWidth="1"/>
    <col min="7684" max="7684" width="8.90625" style="47" customWidth="1"/>
    <col min="7685" max="7685" width="13.453125" style="47" customWidth="1"/>
    <col min="7686" max="7686" width="0" style="47" hidden="1" customWidth="1"/>
    <col min="7687" max="7687" width="12.90625" style="47" customWidth="1"/>
    <col min="7688" max="7688" width="14.54296875" style="47" customWidth="1"/>
    <col min="7689" max="7689" width="13.90625" style="47" customWidth="1"/>
    <col min="7690" max="7936" width="8.90625" style="47"/>
    <col min="7937" max="7937" width="10.54296875" style="47" customWidth="1"/>
    <col min="7938" max="7938" width="51.6328125" style="47" customWidth="1"/>
    <col min="7939" max="7939" width="6.90625" style="47" customWidth="1"/>
    <col min="7940" max="7940" width="8.90625" style="47" customWidth="1"/>
    <col min="7941" max="7941" width="13.453125" style="47" customWidth="1"/>
    <col min="7942" max="7942" width="0" style="47" hidden="1" customWidth="1"/>
    <col min="7943" max="7943" width="12.90625" style="47" customWidth="1"/>
    <col min="7944" max="7944" width="14.54296875" style="47" customWidth="1"/>
    <col min="7945" max="7945" width="13.90625" style="47" customWidth="1"/>
    <col min="7946" max="8192" width="8.7265625" style="47"/>
    <col min="8193" max="8193" width="10.54296875" style="47" customWidth="1"/>
    <col min="8194" max="8194" width="51.6328125" style="47" customWidth="1"/>
    <col min="8195" max="8195" width="6.90625" style="47" customWidth="1"/>
    <col min="8196" max="8196" width="8.90625" style="47" customWidth="1"/>
    <col min="8197" max="8197" width="13.453125" style="47" customWidth="1"/>
    <col min="8198" max="8198" width="0" style="47" hidden="1" customWidth="1"/>
    <col min="8199" max="8199" width="12.90625" style="47" customWidth="1"/>
    <col min="8200" max="8200" width="14.54296875" style="47" customWidth="1"/>
    <col min="8201" max="8201" width="13.90625" style="47" customWidth="1"/>
    <col min="8202" max="8448" width="8.90625" style="47"/>
    <col min="8449" max="8449" width="10.54296875" style="47" customWidth="1"/>
    <col min="8450" max="8450" width="51.6328125" style="47" customWidth="1"/>
    <col min="8451" max="8451" width="6.90625" style="47" customWidth="1"/>
    <col min="8452" max="8452" width="8.90625" style="47" customWidth="1"/>
    <col min="8453" max="8453" width="13.453125" style="47" customWidth="1"/>
    <col min="8454" max="8454" width="0" style="47" hidden="1" customWidth="1"/>
    <col min="8455" max="8455" width="12.90625" style="47" customWidth="1"/>
    <col min="8456" max="8456" width="14.54296875" style="47" customWidth="1"/>
    <col min="8457" max="8457" width="13.90625" style="47" customWidth="1"/>
    <col min="8458" max="8704" width="8.90625" style="47"/>
    <col min="8705" max="8705" width="10.54296875" style="47" customWidth="1"/>
    <col min="8706" max="8706" width="51.6328125" style="47" customWidth="1"/>
    <col min="8707" max="8707" width="6.90625" style="47" customWidth="1"/>
    <col min="8708" max="8708" width="8.90625" style="47" customWidth="1"/>
    <col min="8709" max="8709" width="13.453125" style="47" customWidth="1"/>
    <col min="8710" max="8710" width="0" style="47" hidden="1" customWidth="1"/>
    <col min="8711" max="8711" width="12.90625" style="47" customWidth="1"/>
    <col min="8712" max="8712" width="14.54296875" style="47" customWidth="1"/>
    <col min="8713" max="8713" width="13.90625" style="47" customWidth="1"/>
    <col min="8714" max="8960" width="8.90625" style="47"/>
    <col min="8961" max="8961" width="10.54296875" style="47" customWidth="1"/>
    <col min="8962" max="8962" width="51.6328125" style="47" customWidth="1"/>
    <col min="8963" max="8963" width="6.90625" style="47" customWidth="1"/>
    <col min="8964" max="8964" width="8.90625" style="47" customWidth="1"/>
    <col min="8965" max="8965" width="13.453125" style="47" customWidth="1"/>
    <col min="8966" max="8966" width="0" style="47" hidden="1" customWidth="1"/>
    <col min="8967" max="8967" width="12.90625" style="47" customWidth="1"/>
    <col min="8968" max="8968" width="14.54296875" style="47" customWidth="1"/>
    <col min="8969" max="8969" width="13.90625" style="47" customWidth="1"/>
    <col min="8970" max="9216" width="8.7265625" style="47"/>
    <col min="9217" max="9217" width="10.54296875" style="47" customWidth="1"/>
    <col min="9218" max="9218" width="51.6328125" style="47" customWidth="1"/>
    <col min="9219" max="9219" width="6.90625" style="47" customWidth="1"/>
    <col min="9220" max="9220" width="8.90625" style="47" customWidth="1"/>
    <col min="9221" max="9221" width="13.453125" style="47" customWidth="1"/>
    <col min="9222" max="9222" width="0" style="47" hidden="1" customWidth="1"/>
    <col min="9223" max="9223" width="12.90625" style="47" customWidth="1"/>
    <col min="9224" max="9224" width="14.54296875" style="47" customWidth="1"/>
    <col min="9225" max="9225" width="13.90625" style="47" customWidth="1"/>
    <col min="9226" max="9472" width="8.90625" style="47"/>
    <col min="9473" max="9473" width="10.54296875" style="47" customWidth="1"/>
    <col min="9474" max="9474" width="51.6328125" style="47" customWidth="1"/>
    <col min="9475" max="9475" width="6.90625" style="47" customWidth="1"/>
    <col min="9476" max="9476" width="8.90625" style="47" customWidth="1"/>
    <col min="9477" max="9477" width="13.453125" style="47" customWidth="1"/>
    <col min="9478" max="9478" width="0" style="47" hidden="1" customWidth="1"/>
    <col min="9479" max="9479" width="12.90625" style="47" customWidth="1"/>
    <col min="9480" max="9480" width="14.54296875" style="47" customWidth="1"/>
    <col min="9481" max="9481" width="13.90625" style="47" customWidth="1"/>
    <col min="9482" max="9728" width="8.90625" style="47"/>
    <col min="9729" max="9729" width="10.54296875" style="47" customWidth="1"/>
    <col min="9730" max="9730" width="51.6328125" style="47" customWidth="1"/>
    <col min="9731" max="9731" width="6.90625" style="47" customWidth="1"/>
    <col min="9732" max="9732" width="8.90625" style="47" customWidth="1"/>
    <col min="9733" max="9733" width="13.453125" style="47" customWidth="1"/>
    <col min="9734" max="9734" width="0" style="47" hidden="1" customWidth="1"/>
    <col min="9735" max="9735" width="12.90625" style="47" customWidth="1"/>
    <col min="9736" max="9736" width="14.54296875" style="47" customWidth="1"/>
    <col min="9737" max="9737" width="13.90625" style="47" customWidth="1"/>
    <col min="9738" max="9984" width="8.90625" style="47"/>
    <col min="9985" max="9985" width="10.54296875" style="47" customWidth="1"/>
    <col min="9986" max="9986" width="51.6328125" style="47" customWidth="1"/>
    <col min="9987" max="9987" width="6.90625" style="47" customWidth="1"/>
    <col min="9988" max="9988" width="8.90625" style="47" customWidth="1"/>
    <col min="9989" max="9989" width="13.453125" style="47" customWidth="1"/>
    <col min="9990" max="9990" width="0" style="47" hidden="1" customWidth="1"/>
    <col min="9991" max="9991" width="12.90625" style="47" customWidth="1"/>
    <col min="9992" max="9992" width="14.54296875" style="47" customWidth="1"/>
    <col min="9993" max="9993" width="13.90625" style="47" customWidth="1"/>
    <col min="9994" max="10240" width="8.7265625" style="47"/>
    <col min="10241" max="10241" width="10.54296875" style="47" customWidth="1"/>
    <col min="10242" max="10242" width="51.6328125" style="47" customWidth="1"/>
    <col min="10243" max="10243" width="6.90625" style="47" customWidth="1"/>
    <col min="10244" max="10244" width="8.90625" style="47" customWidth="1"/>
    <col min="10245" max="10245" width="13.453125" style="47" customWidth="1"/>
    <col min="10246" max="10246" width="0" style="47" hidden="1" customWidth="1"/>
    <col min="10247" max="10247" width="12.90625" style="47" customWidth="1"/>
    <col min="10248" max="10248" width="14.54296875" style="47" customWidth="1"/>
    <col min="10249" max="10249" width="13.90625" style="47" customWidth="1"/>
    <col min="10250" max="10496" width="8.90625" style="47"/>
    <col min="10497" max="10497" width="10.54296875" style="47" customWidth="1"/>
    <col min="10498" max="10498" width="51.6328125" style="47" customWidth="1"/>
    <col min="10499" max="10499" width="6.90625" style="47" customWidth="1"/>
    <col min="10500" max="10500" width="8.90625" style="47" customWidth="1"/>
    <col min="10501" max="10501" width="13.453125" style="47" customWidth="1"/>
    <col min="10502" max="10502" width="0" style="47" hidden="1" customWidth="1"/>
    <col min="10503" max="10503" width="12.90625" style="47" customWidth="1"/>
    <col min="10504" max="10504" width="14.54296875" style="47" customWidth="1"/>
    <col min="10505" max="10505" width="13.90625" style="47" customWidth="1"/>
    <col min="10506" max="10752" width="8.90625" style="47"/>
    <col min="10753" max="10753" width="10.54296875" style="47" customWidth="1"/>
    <col min="10754" max="10754" width="51.6328125" style="47" customWidth="1"/>
    <col min="10755" max="10755" width="6.90625" style="47" customWidth="1"/>
    <col min="10756" max="10756" width="8.90625" style="47" customWidth="1"/>
    <col min="10757" max="10757" width="13.453125" style="47" customWidth="1"/>
    <col min="10758" max="10758" width="0" style="47" hidden="1" customWidth="1"/>
    <col min="10759" max="10759" width="12.90625" style="47" customWidth="1"/>
    <col min="10760" max="10760" width="14.54296875" style="47" customWidth="1"/>
    <col min="10761" max="10761" width="13.90625" style="47" customWidth="1"/>
    <col min="10762" max="11008" width="8.90625" style="47"/>
    <col min="11009" max="11009" width="10.54296875" style="47" customWidth="1"/>
    <col min="11010" max="11010" width="51.6328125" style="47" customWidth="1"/>
    <col min="11011" max="11011" width="6.90625" style="47" customWidth="1"/>
    <col min="11012" max="11012" width="8.90625" style="47" customWidth="1"/>
    <col min="11013" max="11013" width="13.453125" style="47" customWidth="1"/>
    <col min="11014" max="11014" width="0" style="47" hidden="1" customWidth="1"/>
    <col min="11015" max="11015" width="12.90625" style="47" customWidth="1"/>
    <col min="11016" max="11016" width="14.54296875" style="47" customWidth="1"/>
    <col min="11017" max="11017" width="13.90625" style="47" customWidth="1"/>
    <col min="11018" max="11264" width="8.7265625" style="47"/>
    <col min="11265" max="11265" width="10.54296875" style="47" customWidth="1"/>
    <col min="11266" max="11266" width="51.6328125" style="47" customWidth="1"/>
    <col min="11267" max="11267" width="6.90625" style="47" customWidth="1"/>
    <col min="11268" max="11268" width="8.90625" style="47" customWidth="1"/>
    <col min="11269" max="11269" width="13.453125" style="47" customWidth="1"/>
    <col min="11270" max="11270" width="0" style="47" hidden="1" customWidth="1"/>
    <col min="11271" max="11271" width="12.90625" style="47" customWidth="1"/>
    <col min="11272" max="11272" width="14.54296875" style="47" customWidth="1"/>
    <col min="11273" max="11273" width="13.90625" style="47" customWidth="1"/>
    <col min="11274" max="11520" width="8.90625" style="47"/>
    <col min="11521" max="11521" width="10.54296875" style="47" customWidth="1"/>
    <col min="11522" max="11522" width="51.6328125" style="47" customWidth="1"/>
    <col min="11523" max="11523" width="6.90625" style="47" customWidth="1"/>
    <col min="11524" max="11524" width="8.90625" style="47" customWidth="1"/>
    <col min="11525" max="11525" width="13.453125" style="47" customWidth="1"/>
    <col min="11526" max="11526" width="0" style="47" hidden="1" customWidth="1"/>
    <col min="11527" max="11527" width="12.90625" style="47" customWidth="1"/>
    <col min="11528" max="11528" width="14.54296875" style="47" customWidth="1"/>
    <col min="11529" max="11529" width="13.90625" style="47" customWidth="1"/>
    <col min="11530" max="11776" width="8.90625" style="47"/>
    <col min="11777" max="11777" width="10.54296875" style="47" customWidth="1"/>
    <col min="11778" max="11778" width="51.6328125" style="47" customWidth="1"/>
    <col min="11779" max="11779" width="6.90625" style="47" customWidth="1"/>
    <col min="11780" max="11780" width="8.90625" style="47" customWidth="1"/>
    <col min="11781" max="11781" width="13.453125" style="47" customWidth="1"/>
    <col min="11782" max="11782" width="0" style="47" hidden="1" customWidth="1"/>
    <col min="11783" max="11783" width="12.90625" style="47" customWidth="1"/>
    <col min="11784" max="11784" width="14.54296875" style="47" customWidth="1"/>
    <col min="11785" max="11785" width="13.90625" style="47" customWidth="1"/>
    <col min="11786" max="12032" width="8.90625" style="47"/>
    <col min="12033" max="12033" width="10.54296875" style="47" customWidth="1"/>
    <col min="12034" max="12034" width="51.6328125" style="47" customWidth="1"/>
    <col min="12035" max="12035" width="6.90625" style="47" customWidth="1"/>
    <col min="12036" max="12036" width="8.90625" style="47" customWidth="1"/>
    <col min="12037" max="12037" width="13.453125" style="47" customWidth="1"/>
    <col min="12038" max="12038" width="0" style="47" hidden="1" customWidth="1"/>
    <col min="12039" max="12039" width="12.90625" style="47" customWidth="1"/>
    <col min="12040" max="12040" width="14.54296875" style="47" customWidth="1"/>
    <col min="12041" max="12041" width="13.90625" style="47" customWidth="1"/>
    <col min="12042" max="12288" width="8.7265625" style="47"/>
    <col min="12289" max="12289" width="10.54296875" style="47" customWidth="1"/>
    <col min="12290" max="12290" width="51.6328125" style="47" customWidth="1"/>
    <col min="12291" max="12291" width="6.90625" style="47" customWidth="1"/>
    <col min="12292" max="12292" width="8.90625" style="47" customWidth="1"/>
    <col min="12293" max="12293" width="13.453125" style="47" customWidth="1"/>
    <col min="12294" max="12294" width="0" style="47" hidden="1" customWidth="1"/>
    <col min="12295" max="12295" width="12.90625" style="47" customWidth="1"/>
    <col min="12296" max="12296" width="14.54296875" style="47" customWidth="1"/>
    <col min="12297" max="12297" width="13.90625" style="47" customWidth="1"/>
    <col min="12298" max="12544" width="8.90625" style="47"/>
    <col min="12545" max="12545" width="10.54296875" style="47" customWidth="1"/>
    <col min="12546" max="12546" width="51.6328125" style="47" customWidth="1"/>
    <col min="12547" max="12547" width="6.90625" style="47" customWidth="1"/>
    <col min="12548" max="12548" width="8.90625" style="47" customWidth="1"/>
    <col min="12549" max="12549" width="13.453125" style="47" customWidth="1"/>
    <col min="12550" max="12550" width="0" style="47" hidden="1" customWidth="1"/>
    <col min="12551" max="12551" width="12.90625" style="47" customWidth="1"/>
    <col min="12552" max="12552" width="14.54296875" style="47" customWidth="1"/>
    <col min="12553" max="12553" width="13.90625" style="47" customWidth="1"/>
    <col min="12554" max="12800" width="8.90625" style="47"/>
    <col min="12801" max="12801" width="10.54296875" style="47" customWidth="1"/>
    <col min="12802" max="12802" width="51.6328125" style="47" customWidth="1"/>
    <col min="12803" max="12803" width="6.90625" style="47" customWidth="1"/>
    <col min="12804" max="12804" width="8.90625" style="47" customWidth="1"/>
    <col min="12805" max="12805" width="13.453125" style="47" customWidth="1"/>
    <col min="12806" max="12806" width="0" style="47" hidden="1" customWidth="1"/>
    <col min="12807" max="12807" width="12.90625" style="47" customWidth="1"/>
    <col min="12808" max="12808" width="14.54296875" style="47" customWidth="1"/>
    <col min="12809" max="12809" width="13.90625" style="47" customWidth="1"/>
    <col min="12810" max="13056" width="8.90625" style="47"/>
    <col min="13057" max="13057" width="10.54296875" style="47" customWidth="1"/>
    <col min="13058" max="13058" width="51.6328125" style="47" customWidth="1"/>
    <col min="13059" max="13059" width="6.90625" style="47" customWidth="1"/>
    <col min="13060" max="13060" width="8.90625" style="47" customWidth="1"/>
    <col min="13061" max="13061" width="13.453125" style="47" customWidth="1"/>
    <col min="13062" max="13062" width="0" style="47" hidden="1" customWidth="1"/>
    <col min="13063" max="13063" width="12.90625" style="47" customWidth="1"/>
    <col min="13064" max="13064" width="14.54296875" style="47" customWidth="1"/>
    <col min="13065" max="13065" width="13.90625" style="47" customWidth="1"/>
    <col min="13066" max="13312" width="8.7265625" style="47"/>
    <col min="13313" max="13313" width="10.54296875" style="47" customWidth="1"/>
    <col min="13314" max="13314" width="51.6328125" style="47" customWidth="1"/>
    <col min="13315" max="13315" width="6.90625" style="47" customWidth="1"/>
    <col min="13316" max="13316" width="8.90625" style="47" customWidth="1"/>
    <col min="13317" max="13317" width="13.453125" style="47" customWidth="1"/>
    <col min="13318" max="13318" width="0" style="47" hidden="1" customWidth="1"/>
    <col min="13319" max="13319" width="12.90625" style="47" customWidth="1"/>
    <col min="13320" max="13320" width="14.54296875" style="47" customWidth="1"/>
    <col min="13321" max="13321" width="13.90625" style="47" customWidth="1"/>
    <col min="13322" max="13568" width="8.90625" style="47"/>
    <col min="13569" max="13569" width="10.54296875" style="47" customWidth="1"/>
    <col min="13570" max="13570" width="51.6328125" style="47" customWidth="1"/>
    <col min="13571" max="13571" width="6.90625" style="47" customWidth="1"/>
    <col min="13572" max="13572" width="8.90625" style="47" customWidth="1"/>
    <col min="13573" max="13573" width="13.453125" style="47" customWidth="1"/>
    <col min="13574" max="13574" width="0" style="47" hidden="1" customWidth="1"/>
    <col min="13575" max="13575" width="12.90625" style="47" customWidth="1"/>
    <col min="13576" max="13576" width="14.54296875" style="47" customWidth="1"/>
    <col min="13577" max="13577" width="13.90625" style="47" customWidth="1"/>
    <col min="13578" max="13824" width="8.90625" style="47"/>
    <col min="13825" max="13825" width="10.54296875" style="47" customWidth="1"/>
    <col min="13826" max="13826" width="51.6328125" style="47" customWidth="1"/>
    <col min="13827" max="13827" width="6.90625" style="47" customWidth="1"/>
    <col min="13828" max="13828" width="8.90625" style="47" customWidth="1"/>
    <col min="13829" max="13829" width="13.453125" style="47" customWidth="1"/>
    <col min="13830" max="13830" width="0" style="47" hidden="1" customWidth="1"/>
    <col min="13831" max="13831" width="12.90625" style="47" customWidth="1"/>
    <col min="13832" max="13832" width="14.54296875" style="47" customWidth="1"/>
    <col min="13833" max="13833" width="13.90625" style="47" customWidth="1"/>
    <col min="13834" max="14080" width="8.90625" style="47"/>
    <col min="14081" max="14081" width="10.54296875" style="47" customWidth="1"/>
    <col min="14082" max="14082" width="51.6328125" style="47" customWidth="1"/>
    <col min="14083" max="14083" width="6.90625" style="47" customWidth="1"/>
    <col min="14084" max="14084" width="8.90625" style="47" customWidth="1"/>
    <col min="14085" max="14085" width="13.453125" style="47" customWidth="1"/>
    <col min="14086" max="14086" width="0" style="47" hidden="1" customWidth="1"/>
    <col min="14087" max="14087" width="12.90625" style="47" customWidth="1"/>
    <col min="14088" max="14088" width="14.54296875" style="47" customWidth="1"/>
    <col min="14089" max="14089" width="13.90625" style="47" customWidth="1"/>
    <col min="14090" max="14336" width="8.7265625" style="47"/>
    <col min="14337" max="14337" width="10.54296875" style="47" customWidth="1"/>
    <col min="14338" max="14338" width="51.6328125" style="47" customWidth="1"/>
    <col min="14339" max="14339" width="6.90625" style="47" customWidth="1"/>
    <col min="14340" max="14340" width="8.90625" style="47" customWidth="1"/>
    <col min="14341" max="14341" width="13.453125" style="47" customWidth="1"/>
    <col min="14342" max="14342" width="0" style="47" hidden="1" customWidth="1"/>
    <col min="14343" max="14343" width="12.90625" style="47" customWidth="1"/>
    <col min="14344" max="14344" width="14.54296875" style="47" customWidth="1"/>
    <col min="14345" max="14345" width="13.90625" style="47" customWidth="1"/>
    <col min="14346" max="14592" width="8.90625" style="47"/>
    <col min="14593" max="14593" width="10.54296875" style="47" customWidth="1"/>
    <col min="14594" max="14594" width="51.6328125" style="47" customWidth="1"/>
    <col min="14595" max="14595" width="6.90625" style="47" customWidth="1"/>
    <col min="14596" max="14596" width="8.90625" style="47" customWidth="1"/>
    <col min="14597" max="14597" width="13.453125" style="47" customWidth="1"/>
    <col min="14598" max="14598" width="0" style="47" hidden="1" customWidth="1"/>
    <col min="14599" max="14599" width="12.90625" style="47" customWidth="1"/>
    <col min="14600" max="14600" width="14.54296875" style="47" customWidth="1"/>
    <col min="14601" max="14601" width="13.90625" style="47" customWidth="1"/>
    <col min="14602" max="14848" width="8.90625" style="47"/>
    <col min="14849" max="14849" width="10.54296875" style="47" customWidth="1"/>
    <col min="14850" max="14850" width="51.6328125" style="47" customWidth="1"/>
    <col min="14851" max="14851" width="6.90625" style="47" customWidth="1"/>
    <col min="14852" max="14852" width="8.90625" style="47" customWidth="1"/>
    <col min="14853" max="14853" width="13.453125" style="47" customWidth="1"/>
    <col min="14854" max="14854" width="0" style="47" hidden="1" customWidth="1"/>
    <col min="14855" max="14855" width="12.90625" style="47" customWidth="1"/>
    <col min="14856" max="14856" width="14.54296875" style="47" customWidth="1"/>
    <col min="14857" max="14857" width="13.90625" style="47" customWidth="1"/>
    <col min="14858" max="15104" width="8.90625" style="47"/>
    <col min="15105" max="15105" width="10.54296875" style="47" customWidth="1"/>
    <col min="15106" max="15106" width="51.6328125" style="47" customWidth="1"/>
    <col min="15107" max="15107" width="6.90625" style="47" customWidth="1"/>
    <col min="15108" max="15108" width="8.90625" style="47" customWidth="1"/>
    <col min="15109" max="15109" width="13.453125" style="47" customWidth="1"/>
    <col min="15110" max="15110" width="0" style="47" hidden="1" customWidth="1"/>
    <col min="15111" max="15111" width="12.90625" style="47" customWidth="1"/>
    <col min="15112" max="15112" width="14.54296875" style="47" customWidth="1"/>
    <col min="15113" max="15113" width="13.90625" style="47" customWidth="1"/>
    <col min="15114" max="15360" width="8.7265625" style="47"/>
    <col min="15361" max="15361" width="10.54296875" style="47" customWidth="1"/>
    <col min="15362" max="15362" width="51.6328125" style="47" customWidth="1"/>
    <col min="15363" max="15363" width="6.90625" style="47" customWidth="1"/>
    <col min="15364" max="15364" width="8.90625" style="47" customWidth="1"/>
    <col min="15365" max="15365" width="13.453125" style="47" customWidth="1"/>
    <col min="15366" max="15366" width="0" style="47" hidden="1" customWidth="1"/>
    <col min="15367" max="15367" width="12.90625" style="47" customWidth="1"/>
    <col min="15368" max="15368" width="14.54296875" style="47" customWidth="1"/>
    <col min="15369" max="15369" width="13.90625" style="47" customWidth="1"/>
    <col min="15370" max="15616" width="8.90625" style="47"/>
    <col min="15617" max="15617" width="10.54296875" style="47" customWidth="1"/>
    <col min="15618" max="15618" width="51.6328125" style="47" customWidth="1"/>
    <col min="15619" max="15619" width="6.90625" style="47" customWidth="1"/>
    <col min="15620" max="15620" width="8.90625" style="47" customWidth="1"/>
    <col min="15621" max="15621" width="13.453125" style="47" customWidth="1"/>
    <col min="15622" max="15622" width="0" style="47" hidden="1" customWidth="1"/>
    <col min="15623" max="15623" width="12.90625" style="47" customWidth="1"/>
    <col min="15624" max="15624" width="14.54296875" style="47" customWidth="1"/>
    <col min="15625" max="15625" width="13.90625" style="47" customWidth="1"/>
    <col min="15626" max="15872" width="8.90625" style="47"/>
    <col min="15873" max="15873" width="10.54296875" style="47" customWidth="1"/>
    <col min="15874" max="15874" width="51.6328125" style="47" customWidth="1"/>
    <col min="15875" max="15875" width="6.90625" style="47" customWidth="1"/>
    <col min="15876" max="15876" width="8.90625" style="47" customWidth="1"/>
    <col min="15877" max="15877" width="13.453125" style="47" customWidth="1"/>
    <col min="15878" max="15878" width="0" style="47" hidden="1" customWidth="1"/>
    <col min="15879" max="15879" width="12.90625" style="47" customWidth="1"/>
    <col min="15880" max="15880" width="14.54296875" style="47" customWidth="1"/>
    <col min="15881" max="15881" width="13.90625" style="47" customWidth="1"/>
    <col min="15882" max="16128" width="8.90625" style="47"/>
    <col min="16129" max="16129" width="10.54296875" style="47" customWidth="1"/>
    <col min="16130" max="16130" width="51.6328125" style="47" customWidth="1"/>
    <col min="16131" max="16131" width="6.90625" style="47" customWidth="1"/>
    <col min="16132" max="16132" width="8.90625" style="47" customWidth="1"/>
    <col min="16133" max="16133" width="13.453125" style="47" customWidth="1"/>
    <col min="16134" max="16134" width="0" style="47" hidden="1" customWidth="1"/>
    <col min="16135" max="16135" width="12.90625" style="47" customWidth="1"/>
    <col min="16136" max="16136" width="14.54296875" style="47" customWidth="1"/>
    <col min="16137" max="16137" width="13.90625" style="47" customWidth="1"/>
    <col min="16138" max="16384" width="8.7265625" style="47"/>
  </cols>
  <sheetData>
    <row r="1" spans="1:9" ht="13.5" customHeight="1" thickTop="1">
      <c r="A1" s="547" t="s">
        <v>389</v>
      </c>
      <c r="B1" s="547" t="s">
        <v>64</v>
      </c>
      <c r="C1" s="547" t="s">
        <v>390</v>
      </c>
      <c r="D1" s="547" t="s">
        <v>391</v>
      </c>
      <c r="E1" s="547" t="s">
        <v>392</v>
      </c>
      <c r="F1" s="547" t="s">
        <v>393</v>
      </c>
      <c r="G1" s="547" t="s">
        <v>394</v>
      </c>
      <c r="H1" s="547" t="s">
        <v>395</v>
      </c>
      <c r="I1" s="547" t="s">
        <v>396</v>
      </c>
    </row>
    <row r="2" spans="1:9" ht="13.5" customHeight="1" thickBot="1">
      <c r="A2" s="548" t="s">
        <v>397</v>
      </c>
      <c r="B2" s="548" t="s">
        <v>64</v>
      </c>
      <c r="C2" s="548" t="s">
        <v>390</v>
      </c>
      <c r="D2" s="548" t="s">
        <v>391</v>
      </c>
      <c r="E2" s="548"/>
      <c r="F2" s="548"/>
      <c r="G2" s="548"/>
      <c r="H2" s="548"/>
      <c r="I2" s="548"/>
    </row>
    <row r="3" spans="1:9" ht="24" customHeight="1" thickTop="1">
      <c r="A3" s="269"/>
      <c r="B3" s="270" t="s">
        <v>1801</v>
      </c>
      <c r="C3" s="269"/>
      <c r="D3" s="269"/>
      <c r="E3" s="271"/>
      <c r="F3" s="271"/>
      <c r="G3" s="272"/>
      <c r="H3" s="271"/>
      <c r="I3" s="272"/>
    </row>
    <row r="4" spans="1:9" s="48" customFormat="1" ht="35.25" customHeight="1">
      <c r="A4" s="273"/>
      <c r="B4" s="274" t="s">
        <v>399</v>
      </c>
      <c r="C4" s="275"/>
      <c r="D4" s="273"/>
      <c r="E4" s="304"/>
      <c r="F4" s="304"/>
      <c r="G4" s="268"/>
      <c r="H4" s="268"/>
      <c r="I4" s="268"/>
    </row>
    <row r="5" spans="1:9" s="48" customFormat="1" ht="17.25" customHeight="1">
      <c r="A5" s="273"/>
      <c r="B5" s="267"/>
      <c r="C5" s="276"/>
      <c r="D5" s="273"/>
      <c r="E5" s="277"/>
      <c r="F5" s="278"/>
      <c r="G5" s="277"/>
      <c r="H5" s="277"/>
      <c r="I5" s="277"/>
    </row>
    <row r="6" spans="1:9" s="48" customFormat="1" ht="21" customHeight="1">
      <c r="A6" s="545" t="s">
        <v>400</v>
      </c>
      <c r="B6" s="279" t="s">
        <v>401</v>
      </c>
      <c r="C6" s="546" t="s">
        <v>402</v>
      </c>
      <c r="D6" s="546">
        <v>1</v>
      </c>
      <c r="E6" s="277">
        <v>0</v>
      </c>
      <c r="F6" s="278">
        <v>25</v>
      </c>
      <c r="G6" s="277">
        <f>ROUND(E6*F6/100,0)</f>
        <v>0</v>
      </c>
      <c r="H6" s="277">
        <f>E6*D6</f>
        <v>0</v>
      </c>
      <c r="I6" s="277">
        <f>G6*D6</f>
        <v>0</v>
      </c>
    </row>
    <row r="7" spans="1:9" s="48" customFormat="1" ht="21" customHeight="1">
      <c r="A7" s="545"/>
      <c r="B7" s="279" t="s">
        <v>403</v>
      </c>
      <c r="C7" s="546"/>
      <c r="D7" s="546"/>
      <c r="E7" s="277"/>
      <c r="F7" s="278"/>
      <c r="G7" s="277"/>
      <c r="H7" s="277"/>
      <c r="I7" s="277"/>
    </row>
    <row r="8" spans="1:9" s="48" customFormat="1" ht="21" customHeight="1">
      <c r="A8" s="545" t="s">
        <v>404</v>
      </c>
      <c r="B8" s="279" t="s">
        <v>408</v>
      </c>
      <c r="C8" s="546" t="s">
        <v>409</v>
      </c>
      <c r="D8" s="546">
        <v>3</v>
      </c>
      <c r="E8" s="277">
        <v>0</v>
      </c>
      <c r="F8" s="278">
        <v>40</v>
      </c>
      <c r="G8" s="277">
        <f>ROUND(E8*F8/100,0)</f>
        <v>0</v>
      </c>
      <c r="H8" s="277">
        <f>E8*D8</f>
        <v>0</v>
      </c>
      <c r="I8" s="277">
        <f>G8*D8</f>
        <v>0</v>
      </c>
    </row>
    <row r="9" spans="1:9" s="48" customFormat="1" ht="21" customHeight="1">
      <c r="A9" s="545"/>
      <c r="B9" s="279" t="s">
        <v>410</v>
      </c>
      <c r="C9" s="546"/>
      <c r="D9" s="546"/>
      <c r="E9" s="277"/>
      <c r="F9" s="278"/>
      <c r="G9" s="277"/>
      <c r="H9" s="277"/>
      <c r="I9" s="277"/>
    </row>
    <row r="10" spans="1:9" s="48" customFormat="1" ht="21" customHeight="1">
      <c r="A10" s="545" t="s">
        <v>407</v>
      </c>
      <c r="B10" s="279" t="s">
        <v>412</v>
      </c>
      <c r="C10" s="546" t="s">
        <v>402</v>
      </c>
      <c r="D10" s="546">
        <v>1</v>
      </c>
      <c r="E10" s="277">
        <v>0</v>
      </c>
      <c r="F10" s="278">
        <v>40</v>
      </c>
      <c r="G10" s="277">
        <f>ROUND(E10*F10/100,0)</f>
        <v>0</v>
      </c>
      <c r="H10" s="277">
        <f>E10*D10</f>
        <v>0</v>
      </c>
      <c r="I10" s="277">
        <f>G10*D10</f>
        <v>0</v>
      </c>
    </row>
    <row r="11" spans="1:9" s="48" customFormat="1" ht="21" customHeight="1">
      <c r="A11" s="545"/>
      <c r="B11" s="279" t="s">
        <v>413</v>
      </c>
      <c r="C11" s="546"/>
      <c r="D11" s="546"/>
      <c r="E11" s="277"/>
      <c r="F11" s="278"/>
      <c r="G11" s="277"/>
      <c r="H11" s="277"/>
      <c r="I11" s="277"/>
    </row>
    <row r="12" spans="1:9" s="48" customFormat="1" ht="21" customHeight="1">
      <c r="A12" s="545" t="s">
        <v>411</v>
      </c>
      <c r="B12" s="279" t="s">
        <v>415</v>
      </c>
      <c r="C12" s="546" t="s">
        <v>409</v>
      </c>
      <c r="D12" s="546">
        <v>3</v>
      </c>
      <c r="E12" s="277">
        <v>0</v>
      </c>
      <c r="F12" s="278">
        <v>60</v>
      </c>
      <c r="G12" s="277">
        <f>ROUND(E12*F12/100,0)</f>
        <v>0</v>
      </c>
      <c r="H12" s="277">
        <f>E12*D12</f>
        <v>0</v>
      </c>
      <c r="I12" s="277">
        <f>G12*D12</f>
        <v>0</v>
      </c>
    </row>
    <row r="13" spans="1:9" s="48" customFormat="1" ht="21" customHeight="1">
      <c r="A13" s="545"/>
      <c r="B13" s="279" t="s">
        <v>416</v>
      </c>
      <c r="C13" s="546"/>
      <c r="D13" s="546"/>
      <c r="E13" s="277"/>
      <c r="F13" s="278"/>
      <c r="G13" s="277"/>
      <c r="H13" s="277"/>
      <c r="I13" s="277"/>
    </row>
    <row r="14" spans="1:9" s="48" customFormat="1" ht="21" customHeight="1">
      <c r="A14" s="545" t="s">
        <v>414</v>
      </c>
      <c r="B14" s="279" t="s">
        <v>412</v>
      </c>
      <c r="C14" s="546" t="s">
        <v>402</v>
      </c>
      <c r="D14" s="546">
        <v>1</v>
      </c>
      <c r="E14" s="277">
        <v>0</v>
      </c>
      <c r="F14" s="278">
        <v>40</v>
      </c>
      <c r="G14" s="277">
        <f>ROUND(E14*F14/100,0)</f>
        <v>0</v>
      </c>
      <c r="H14" s="277">
        <f>E14*D14</f>
        <v>0</v>
      </c>
      <c r="I14" s="277">
        <f>G14*D14</f>
        <v>0</v>
      </c>
    </row>
    <row r="15" spans="1:9" s="48" customFormat="1" ht="21" customHeight="1">
      <c r="A15" s="545"/>
      <c r="B15" s="279" t="s">
        <v>840</v>
      </c>
      <c r="C15" s="546"/>
      <c r="D15" s="546"/>
      <c r="E15" s="277"/>
      <c r="F15" s="278"/>
      <c r="G15" s="277"/>
      <c r="H15" s="277"/>
      <c r="I15" s="277"/>
    </row>
    <row r="16" spans="1:9" s="48" customFormat="1" ht="21" customHeight="1">
      <c r="A16" s="545" t="s">
        <v>417</v>
      </c>
      <c r="B16" s="279" t="s">
        <v>415</v>
      </c>
      <c r="C16" s="546" t="s">
        <v>409</v>
      </c>
      <c r="D16" s="546">
        <v>3</v>
      </c>
      <c r="E16" s="277">
        <v>0</v>
      </c>
      <c r="F16" s="278">
        <v>60</v>
      </c>
      <c r="G16" s="277">
        <f>ROUND(E16*F16/100,0)</f>
        <v>0</v>
      </c>
      <c r="H16" s="277">
        <f>E16*D16</f>
        <v>0</v>
      </c>
      <c r="I16" s="277">
        <f>G16*D16</f>
        <v>0</v>
      </c>
    </row>
    <row r="17" spans="1:9" s="48" customFormat="1" ht="21" customHeight="1">
      <c r="A17" s="545"/>
      <c r="B17" s="279" t="s">
        <v>410</v>
      </c>
      <c r="C17" s="546"/>
      <c r="D17" s="546"/>
      <c r="E17" s="277"/>
      <c r="F17" s="278"/>
      <c r="G17" s="277"/>
      <c r="H17" s="277"/>
      <c r="I17" s="277"/>
    </row>
    <row r="18" spans="1:9" s="48" customFormat="1" ht="21" customHeight="1">
      <c r="A18" s="545" t="s">
        <v>419</v>
      </c>
      <c r="B18" s="279" t="s">
        <v>1092</v>
      </c>
      <c r="C18" s="550" t="s">
        <v>402</v>
      </c>
      <c r="D18" s="550">
        <v>1</v>
      </c>
      <c r="E18" s="277">
        <v>0</v>
      </c>
      <c r="F18" s="278">
        <v>30</v>
      </c>
      <c r="G18" s="277">
        <f>ROUND(E18*F18/100,0)</f>
        <v>0</v>
      </c>
      <c r="H18" s="277">
        <f>E18*D18</f>
        <v>0</v>
      </c>
      <c r="I18" s="277">
        <f>G18*D18</f>
        <v>0</v>
      </c>
    </row>
    <row r="19" spans="1:9" s="48" customFormat="1" ht="21" customHeight="1">
      <c r="A19" s="545"/>
      <c r="B19" s="279" t="s">
        <v>430</v>
      </c>
      <c r="C19" s="550"/>
      <c r="D19" s="550"/>
      <c r="E19" s="277"/>
      <c r="F19" s="278"/>
      <c r="G19" s="277"/>
      <c r="H19" s="277"/>
      <c r="I19" s="277"/>
    </row>
    <row r="20" spans="1:9" s="48" customFormat="1" ht="21" customHeight="1">
      <c r="A20" s="545" t="s">
        <v>842</v>
      </c>
      <c r="B20" s="279" t="s">
        <v>420</v>
      </c>
      <c r="C20" s="546" t="s">
        <v>409</v>
      </c>
      <c r="D20" s="546">
        <v>8</v>
      </c>
      <c r="E20" s="277">
        <v>0</v>
      </c>
      <c r="F20" s="278">
        <v>50</v>
      </c>
      <c r="G20" s="277">
        <f>ROUND(E20*F20/100,0)</f>
        <v>0</v>
      </c>
      <c r="H20" s="277">
        <f>E20*D20</f>
        <v>0</v>
      </c>
      <c r="I20" s="277">
        <f>G20*D20</f>
        <v>0</v>
      </c>
    </row>
    <row r="21" spans="1:9" s="48" customFormat="1" ht="21" customHeight="1">
      <c r="A21" s="545"/>
      <c r="B21" s="279" t="s">
        <v>421</v>
      </c>
      <c r="C21" s="546"/>
      <c r="D21" s="546"/>
      <c r="E21" s="277"/>
      <c r="F21" s="278"/>
      <c r="G21" s="277"/>
      <c r="H21" s="277"/>
      <c r="I21" s="277"/>
    </row>
    <row r="22" spans="1:9" s="48" customFormat="1" ht="21" customHeight="1">
      <c r="A22" s="545"/>
      <c r="B22" s="279" t="s">
        <v>422</v>
      </c>
      <c r="C22" s="546" t="s">
        <v>121</v>
      </c>
      <c r="D22" s="546">
        <v>2</v>
      </c>
      <c r="E22" s="277">
        <v>0</v>
      </c>
      <c r="F22" s="278">
        <v>0</v>
      </c>
      <c r="G22" s="277">
        <f>ROUND(E22*F22/100,0)</f>
        <v>0</v>
      </c>
      <c r="H22" s="277">
        <f>E22*D22</f>
        <v>0</v>
      </c>
      <c r="I22" s="277">
        <f>G22*D22</f>
        <v>0</v>
      </c>
    </row>
    <row r="23" spans="1:9" s="48" customFormat="1" ht="21" customHeight="1" thickBot="1">
      <c r="A23" s="545"/>
      <c r="B23" s="279"/>
      <c r="C23" s="546"/>
      <c r="D23" s="546"/>
      <c r="E23" s="277"/>
      <c r="F23" s="278"/>
      <c r="G23" s="277"/>
      <c r="H23" s="277"/>
      <c r="I23" s="277"/>
    </row>
    <row r="24" spans="1:9" s="48" customFormat="1" ht="35.25" customHeight="1" thickTop="1" thickBot="1">
      <c r="A24" s="280"/>
      <c r="B24" s="280"/>
      <c r="C24" s="280"/>
      <c r="D24" s="280"/>
      <c r="E24" s="280"/>
      <c r="F24" s="280"/>
      <c r="G24" s="280"/>
      <c r="H24" s="280">
        <f>SUM(H5:H23)</f>
        <v>0</v>
      </c>
      <c r="I24" s="280">
        <f>SUM(I5:I23)</f>
        <v>0</v>
      </c>
    </row>
    <row r="25" spans="1:9" s="48" customFormat="1" ht="24" customHeight="1" thickTop="1">
      <c r="A25" s="277"/>
      <c r="B25" s="278"/>
      <c r="C25" s="277"/>
      <c r="D25" s="273"/>
      <c r="E25" s="277"/>
      <c r="F25" s="278"/>
      <c r="G25" s="277"/>
      <c r="H25" s="277"/>
      <c r="I25" s="277"/>
    </row>
    <row r="26" spans="1:9" s="48" customFormat="1" ht="35.25" customHeight="1">
      <c r="A26" s="273"/>
      <c r="B26" s="274" t="s">
        <v>423</v>
      </c>
      <c r="C26" s="275"/>
      <c r="D26" s="273"/>
      <c r="E26" s="304"/>
      <c r="F26" s="304"/>
      <c r="G26" s="268"/>
      <c r="H26" s="268"/>
      <c r="I26" s="268"/>
    </row>
    <row r="27" spans="1:9" s="48" customFormat="1" ht="17.25" customHeight="1">
      <c r="A27" s="273"/>
      <c r="B27" s="267"/>
      <c r="C27" s="276"/>
      <c r="D27" s="273"/>
      <c r="E27" s="277"/>
      <c r="F27" s="278"/>
      <c r="G27" s="277"/>
      <c r="H27" s="277"/>
      <c r="I27" s="277"/>
    </row>
    <row r="28" spans="1:9" s="48" customFormat="1" ht="21" customHeight="1">
      <c r="A28" s="545" t="s">
        <v>424</v>
      </c>
      <c r="B28" s="279" t="s">
        <v>425</v>
      </c>
      <c r="C28" s="546" t="s">
        <v>402</v>
      </c>
      <c r="D28" s="546">
        <v>1</v>
      </c>
      <c r="E28" s="277">
        <v>0</v>
      </c>
      <c r="F28" s="278">
        <v>25</v>
      </c>
      <c r="G28" s="277">
        <f>ROUND(E28*F28/100,0)</f>
        <v>0</v>
      </c>
      <c r="H28" s="277">
        <f>E28*D28</f>
        <v>0</v>
      </c>
      <c r="I28" s="277">
        <f>G28*D28</f>
        <v>0</v>
      </c>
    </row>
    <row r="29" spans="1:9" s="48" customFormat="1" ht="21" customHeight="1">
      <c r="A29" s="545"/>
      <c r="B29" s="279"/>
      <c r="C29" s="546"/>
      <c r="D29" s="546"/>
      <c r="E29" s="277"/>
      <c r="F29" s="278"/>
      <c r="G29" s="277"/>
      <c r="H29" s="277"/>
      <c r="I29" s="277"/>
    </row>
    <row r="30" spans="1:9" s="48" customFormat="1" ht="21" customHeight="1">
      <c r="A30" s="545" t="s">
        <v>426</v>
      </c>
      <c r="B30" s="279" t="s">
        <v>427</v>
      </c>
      <c r="C30" s="546" t="s">
        <v>402</v>
      </c>
      <c r="D30" s="546">
        <v>1</v>
      </c>
      <c r="E30" s="277">
        <v>0</v>
      </c>
      <c r="F30" s="278">
        <v>40</v>
      </c>
      <c r="G30" s="277">
        <f>ROUND(E30*F30/100,0)</f>
        <v>0</v>
      </c>
      <c r="H30" s="277">
        <f>E30*D30</f>
        <v>0</v>
      </c>
      <c r="I30" s="277">
        <f>G30*D30</f>
        <v>0</v>
      </c>
    </row>
    <row r="31" spans="1:9" s="48" customFormat="1" ht="21" customHeight="1">
      <c r="A31" s="545"/>
      <c r="B31" s="279" t="s">
        <v>410</v>
      </c>
      <c r="C31" s="546"/>
      <c r="D31" s="546"/>
      <c r="E31" s="277"/>
      <c r="F31" s="278"/>
      <c r="G31" s="277"/>
      <c r="H31" s="277"/>
      <c r="I31" s="277"/>
    </row>
    <row r="32" spans="1:9" s="48" customFormat="1" ht="21" customHeight="1">
      <c r="A32" s="545" t="s">
        <v>431</v>
      </c>
      <c r="B32" s="279" t="s">
        <v>420</v>
      </c>
      <c r="C32" s="546" t="s">
        <v>409</v>
      </c>
      <c r="D32" s="546">
        <v>3</v>
      </c>
      <c r="E32" s="277">
        <v>0</v>
      </c>
      <c r="F32" s="278">
        <v>50</v>
      </c>
      <c r="G32" s="277">
        <f>ROUND(E32*F32/100,0)</f>
        <v>0</v>
      </c>
      <c r="H32" s="277">
        <f>E32*D32</f>
        <v>0</v>
      </c>
      <c r="I32" s="277">
        <f>G32*D32</f>
        <v>0</v>
      </c>
    </row>
    <row r="33" spans="1:9" s="48" customFormat="1" ht="21" customHeight="1">
      <c r="A33" s="545"/>
      <c r="B33" s="279" t="s">
        <v>421</v>
      </c>
      <c r="C33" s="546"/>
      <c r="D33" s="546"/>
      <c r="E33" s="277"/>
      <c r="F33" s="278"/>
      <c r="G33" s="277"/>
      <c r="H33" s="277"/>
      <c r="I33" s="277"/>
    </row>
    <row r="34" spans="1:9" s="48" customFormat="1" ht="21" customHeight="1">
      <c r="A34" s="545"/>
      <c r="B34" s="279"/>
      <c r="C34" s="546"/>
      <c r="D34" s="546"/>
      <c r="E34" s="277"/>
      <c r="F34" s="278"/>
      <c r="G34" s="277"/>
      <c r="H34" s="277"/>
      <c r="I34" s="277"/>
    </row>
    <row r="35" spans="1:9" s="48" customFormat="1" ht="21" customHeight="1" thickBot="1">
      <c r="A35" s="545"/>
      <c r="B35" s="279"/>
      <c r="C35" s="546"/>
      <c r="D35" s="546"/>
      <c r="E35" s="277"/>
      <c r="F35" s="278"/>
      <c r="G35" s="277"/>
      <c r="H35" s="277"/>
      <c r="I35" s="277"/>
    </row>
    <row r="36" spans="1:9" s="48" customFormat="1" ht="21" customHeight="1" thickTop="1" thickBot="1">
      <c r="A36" s="280"/>
      <c r="B36" s="280"/>
      <c r="C36" s="280"/>
      <c r="D36" s="280"/>
      <c r="E36" s="280"/>
      <c r="F36" s="280"/>
      <c r="G36" s="280"/>
      <c r="H36" s="280">
        <f>SUM(H27:H35)</f>
        <v>0</v>
      </c>
      <c r="I36" s="280">
        <f>SUM(I27:I35)</f>
        <v>0</v>
      </c>
    </row>
    <row r="37" spans="1:9" s="48" customFormat="1" ht="21" customHeight="1" thickTop="1">
      <c r="A37" s="281"/>
      <c r="B37" s="282"/>
      <c r="C37" s="281"/>
      <c r="D37" s="281"/>
      <c r="E37" s="304"/>
      <c r="F37" s="304"/>
      <c r="G37" s="268"/>
      <c r="H37" s="268"/>
      <c r="I37" s="268"/>
    </row>
    <row r="38" spans="1:9" s="48" customFormat="1" ht="35.25" customHeight="1">
      <c r="A38" s="283"/>
      <c r="B38" s="284" t="s">
        <v>432</v>
      </c>
      <c r="C38" s="310"/>
      <c r="D38" s="273"/>
      <c r="E38" s="283"/>
      <c r="F38" s="285"/>
      <c r="G38" s="286"/>
      <c r="H38" s="286"/>
      <c r="I38" s="286"/>
    </row>
    <row r="39" spans="1:9" s="48" customFormat="1" ht="20.25" customHeight="1">
      <c r="A39" s="273"/>
      <c r="B39" s="309"/>
      <c r="C39" s="275"/>
      <c r="D39" s="273"/>
      <c r="E39" s="287"/>
      <c r="F39" s="285"/>
      <c r="G39" s="288"/>
      <c r="H39" s="287"/>
      <c r="I39" s="288"/>
    </row>
    <row r="40" spans="1:9" s="48" customFormat="1" ht="34.5" customHeight="1">
      <c r="A40" s="545"/>
      <c r="B40" s="279" t="s">
        <v>433</v>
      </c>
      <c r="C40" s="546" t="s">
        <v>308</v>
      </c>
      <c r="D40" s="549" t="s">
        <v>434</v>
      </c>
      <c r="E40" s="277">
        <v>0</v>
      </c>
      <c r="F40" s="278">
        <v>0</v>
      </c>
      <c r="G40" s="277">
        <f>ROUND(E40*F40/100,0)</f>
        <v>0</v>
      </c>
      <c r="H40" s="277">
        <f>E40*D40</f>
        <v>0</v>
      </c>
      <c r="I40" s="277">
        <f>G40*D40</f>
        <v>0</v>
      </c>
    </row>
    <row r="41" spans="1:9" s="48" customFormat="1" ht="18" customHeight="1">
      <c r="A41" s="545"/>
      <c r="B41" s="289"/>
      <c r="C41" s="546"/>
      <c r="D41" s="549"/>
      <c r="E41" s="277"/>
      <c r="F41" s="278"/>
      <c r="G41" s="277"/>
      <c r="H41" s="277"/>
      <c r="I41" s="277"/>
    </row>
    <row r="42" spans="1:9" s="48" customFormat="1" ht="18" customHeight="1">
      <c r="A42" s="545"/>
      <c r="B42" s="279" t="s">
        <v>435</v>
      </c>
      <c r="C42" s="546" t="s">
        <v>308</v>
      </c>
      <c r="D42" s="549" t="s">
        <v>434</v>
      </c>
      <c r="E42" s="277">
        <v>0</v>
      </c>
      <c r="F42" s="278">
        <v>8</v>
      </c>
      <c r="G42" s="277">
        <v>0</v>
      </c>
      <c r="H42" s="277">
        <f>E42*D42</f>
        <v>0</v>
      </c>
      <c r="I42" s="277">
        <f>G42*D42</f>
        <v>0</v>
      </c>
    </row>
    <row r="43" spans="1:9" s="48" customFormat="1" ht="18" customHeight="1">
      <c r="A43" s="545"/>
      <c r="B43" s="279"/>
      <c r="C43" s="546"/>
      <c r="D43" s="549"/>
      <c r="E43" s="277"/>
      <c r="F43" s="278"/>
      <c r="G43" s="277"/>
      <c r="H43" s="277"/>
      <c r="I43" s="277"/>
    </row>
    <row r="44" spans="1:9" s="48" customFormat="1" ht="18" customHeight="1">
      <c r="A44" s="545"/>
      <c r="B44" s="279" t="s">
        <v>1968</v>
      </c>
      <c r="C44" s="546" t="s">
        <v>308</v>
      </c>
      <c r="D44" s="549" t="s">
        <v>434</v>
      </c>
      <c r="E44" s="277">
        <v>0</v>
      </c>
      <c r="F44" s="278">
        <v>8</v>
      </c>
      <c r="G44" s="277">
        <v>0</v>
      </c>
      <c r="H44" s="277">
        <f>E44*D44</f>
        <v>0</v>
      </c>
      <c r="I44" s="277">
        <f>G44*D44</f>
        <v>0</v>
      </c>
    </row>
    <row r="45" spans="1:9" s="48" customFormat="1" ht="18" customHeight="1">
      <c r="A45" s="545"/>
      <c r="B45" s="279"/>
      <c r="C45" s="546"/>
      <c r="D45" s="549"/>
      <c r="E45" s="277"/>
      <c r="F45" s="278"/>
      <c r="G45" s="277"/>
      <c r="H45" s="277"/>
      <c r="I45" s="277"/>
    </row>
    <row r="46" spans="1:9" s="48" customFormat="1" ht="18" customHeight="1">
      <c r="A46" s="545"/>
      <c r="B46" s="279" t="s">
        <v>437</v>
      </c>
      <c r="C46" s="546" t="s">
        <v>308</v>
      </c>
      <c r="D46" s="549" t="s">
        <v>1093</v>
      </c>
      <c r="E46" s="277">
        <v>0</v>
      </c>
      <c r="F46" s="278">
        <v>0</v>
      </c>
      <c r="G46" s="277">
        <v>0</v>
      </c>
      <c r="H46" s="277">
        <f>E46*D46</f>
        <v>0</v>
      </c>
      <c r="I46" s="277">
        <v>0</v>
      </c>
    </row>
    <row r="47" spans="1:9" s="48" customFormat="1" ht="18" customHeight="1">
      <c r="A47" s="545"/>
      <c r="B47" s="289"/>
      <c r="C47" s="546"/>
      <c r="D47" s="549"/>
      <c r="E47" s="277"/>
      <c r="F47" s="278"/>
      <c r="G47" s="277"/>
      <c r="H47" s="277"/>
      <c r="I47" s="277"/>
    </row>
    <row r="48" spans="1:9" s="48" customFormat="1" ht="18" customHeight="1">
      <c r="A48" s="545"/>
      <c r="B48" s="279" t="s">
        <v>439</v>
      </c>
      <c r="C48" s="546" t="s">
        <v>308</v>
      </c>
      <c r="D48" s="549" t="s">
        <v>434</v>
      </c>
      <c r="E48" s="277">
        <v>0</v>
      </c>
      <c r="F48" s="278">
        <v>0</v>
      </c>
      <c r="G48" s="277">
        <v>0</v>
      </c>
      <c r="H48" s="277">
        <f>E48*D48</f>
        <v>0</v>
      </c>
      <c r="I48" s="277">
        <f>G48*D48</f>
        <v>0</v>
      </c>
    </row>
    <row r="49" spans="1:9" s="48" customFormat="1" ht="18" customHeight="1" thickBot="1">
      <c r="A49" s="545"/>
      <c r="B49" s="289"/>
      <c r="C49" s="546"/>
      <c r="D49" s="549"/>
      <c r="E49" s="277"/>
      <c r="F49" s="278"/>
      <c r="G49" s="277"/>
      <c r="H49" s="277"/>
      <c r="I49" s="277"/>
    </row>
    <row r="50" spans="1:9" s="48" customFormat="1" ht="35.25" customHeight="1" thickTop="1" thickBot="1">
      <c r="A50" s="290"/>
      <c r="B50" s="291"/>
      <c r="C50" s="292"/>
      <c r="D50" s="290"/>
      <c r="E50" s="280"/>
      <c r="F50" s="280"/>
      <c r="G50" s="293"/>
      <c r="H50" s="280">
        <f>SUM(H39:H49)</f>
        <v>0</v>
      </c>
      <c r="I50" s="280">
        <f>SUM(I39:I49)</f>
        <v>0</v>
      </c>
    </row>
    <row r="51" spans="1:9" s="48" customFormat="1" ht="20.25" customHeight="1" thickTop="1">
      <c r="A51" s="281"/>
      <c r="B51" s="294"/>
      <c r="C51" s="295"/>
      <c r="D51" s="281"/>
      <c r="E51" s="283"/>
      <c r="F51" s="285"/>
      <c r="G51" s="286"/>
      <c r="H51" s="286"/>
      <c r="I51" s="286"/>
    </row>
    <row r="52" spans="1:9" s="53" customFormat="1">
      <c r="A52" s="296"/>
      <c r="B52" s="297" t="s">
        <v>440</v>
      </c>
      <c r="C52" s="298"/>
      <c r="D52" s="296"/>
      <c r="E52" s="299"/>
      <c r="F52" s="299"/>
      <c r="G52" s="299"/>
      <c r="H52" s="299">
        <f>H50+H36+H24</f>
        <v>0</v>
      </c>
      <c r="I52" s="299">
        <f>I50+I36+I24</f>
        <v>0</v>
      </c>
    </row>
    <row r="53" spans="1:9" s="53" customFormat="1">
      <c r="A53" s="296"/>
      <c r="B53" s="297"/>
      <c r="C53" s="298"/>
      <c r="D53" s="296"/>
      <c r="E53" s="299"/>
      <c r="F53" s="299"/>
      <c r="G53" s="299"/>
      <c r="H53" s="299"/>
      <c r="I53" s="299"/>
    </row>
    <row r="54" spans="1:9" s="53" customFormat="1" ht="13">
      <c r="A54" s="300"/>
      <c r="B54" s="301" t="s">
        <v>441</v>
      </c>
      <c r="C54" s="302"/>
      <c r="D54" s="300"/>
      <c r="E54" s="303"/>
      <c r="F54" s="303"/>
      <c r="G54" s="303"/>
      <c r="H54" s="303">
        <f>H52+I52</f>
        <v>0</v>
      </c>
      <c r="I54" s="303" t="s">
        <v>12</v>
      </c>
    </row>
    <row r="55" spans="1:9" s="53" customFormat="1">
      <c r="A55" s="49"/>
      <c r="B55" s="50"/>
      <c r="C55" s="51"/>
      <c r="D55" s="49"/>
      <c r="E55" s="52"/>
      <c r="F55" s="52"/>
      <c r="G55" s="52"/>
      <c r="H55" s="52"/>
      <c r="I55" s="52"/>
    </row>
    <row r="56" spans="1:9" s="53" customFormat="1">
      <c r="A56" s="49"/>
      <c r="B56" s="50"/>
      <c r="C56" s="51"/>
      <c r="D56" s="49"/>
      <c r="E56" s="52"/>
      <c r="F56" s="52"/>
      <c r="G56" s="52"/>
      <c r="H56" s="52"/>
      <c r="I56" s="52"/>
    </row>
    <row r="57" spans="1:9" s="53" customFormat="1">
      <c r="A57" s="49"/>
      <c r="B57" s="50"/>
      <c r="C57" s="51"/>
      <c r="D57" s="49"/>
      <c r="E57" s="52"/>
      <c r="F57" s="52"/>
      <c r="G57" s="52"/>
      <c r="H57" s="52"/>
      <c r="I57" s="52"/>
    </row>
    <row r="58" spans="1:9" s="53" customFormat="1">
      <c r="A58" s="49"/>
      <c r="B58" s="50"/>
      <c r="C58" s="51"/>
      <c r="D58" s="49"/>
      <c r="E58" s="52"/>
      <c r="F58" s="52"/>
      <c r="G58" s="52"/>
      <c r="H58" s="52"/>
      <c r="I58" s="52"/>
    </row>
    <row r="59" spans="1:9" s="53" customFormat="1">
      <c r="A59" s="49"/>
      <c r="B59" s="50"/>
      <c r="C59" s="51"/>
      <c r="D59" s="49"/>
      <c r="E59" s="52"/>
      <c r="F59" s="52"/>
      <c r="G59" s="52"/>
      <c r="H59" s="52"/>
      <c r="I59" s="52"/>
    </row>
    <row r="60" spans="1:9" s="53" customFormat="1">
      <c r="A60" s="49"/>
      <c r="B60" s="50"/>
      <c r="C60" s="51"/>
      <c r="D60" s="49"/>
      <c r="E60" s="52"/>
      <c r="F60" s="52"/>
      <c r="G60" s="52"/>
      <c r="H60" s="52"/>
      <c r="I60" s="52"/>
    </row>
    <row r="61" spans="1:9" s="53" customFormat="1">
      <c r="A61" s="49"/>
      <c r="B61" s="50"/>
      <c r="C61" s="51"/>
      <c r="D61" s="49"/>
      <c r="E61" s="52"/>
      <c r="F61" s="52"/>
      <c r="G61" s="52"/>
      <c r="H61" s="52"/>
      <c r="I61" s="52"/>
    </row>
    <row r="62" spans="1:9" s="53" customFormat="1">
      <c r="A62" s="49"/>
      <c r="B62" s="50"/>
      <c r="C62" s="51"/>
      <c r="D62" s="49"/>
      <c r="E62" s="52"/>
      <c r="F62" s="52"/>
      <c r="G62" s="52"/>
      <c r="H62" s="52"/>
      <c r="I62" s="52"/>
    </row>
    <row r="63" spans="1:9" s="53" customFormat="1">
      <c r="A63" s="49"/>
      <c r="B63" s="50"/>
      <c r="C63" s="51"/>
      <c r="D63" s="49"/>
      <c r="E63" s="52"/>
      <c r="F63" s="52"/>
      <c r="G63" s="52"/>
      <c r="H63" s="52"/>
      <c r="I63" s="52"/>
    </row>
    <row r="64" spans="1:9" s="53" customFormat="1">
      <c r="A64" s="49"/>
      <c r="B64" s="50"/>
      <c r="C64" s="51"/>
      <c r="D64" s="49"/>
      <c r="E64" s="52"/>
      <c r="F64" s="52"/>
      <c r="G64" s="52"/>
      <c r="H64" s="52"/>
      <c r="I64" s="52"/>
    </row>
    <row r="65" spans="1:9" s="53" customFormat="1">
      <c r="A65" s="49"/>
      <c r="B65" s="50"/>
      <c r="C65" s="51"/>
      <c r="D65" s="49"/>
      <c r="E65" s="52"/>
      <c r="F65" s="52"/>
      <c r="G65" s="52"/>
      <c r="H65" s="52"/>
      <c r="I65" s="52"/>
    </row>
    <row r="66" spans="1:9" s="53" customFormat="1">
      <c r="A66" s="49"/>
      <c r="B66" s="50"/>
      <c r="C66" s="51"/>
      <c r="D66" s="49"/>
      <c r="E66" s="52"/>
      <c r="F66" s="52"/>
      <c r="G66" s="52"/>
      <c r="H66" s="52"/>
      <c r="I66" s="52"/>
    </row>
    <row r="67" spans="1:9" s="53" customFormat="1">
      <c r="A67" s="49"/>
      <c r="B67" s="50"/>
      <c r="C67" s="51"/>
      <c r="D67" s="49"/>
      <c r="E67" s="52"/>
      <c r="F67" s="52"/>
      <c r="G67" s="52"/>
      <c r="H67" s="52"/>
      <c r="I67" s="52"/>
    </row>
    <row r="68" spans="1:9" s="53" customFormat="1">
      <c r="A68" s="49"/>
      <c r="B68" s="50"/>
      <c r="C68" s="51"/>
      <c r="D68" s="49"/>
      <c r="E68" s="52"/>
      <c r="F68" s="52"/>
      <c r="G68" s="52"/>
      <c r="H68" s="52"/>
      <c r="I68" s="52"/>
    </row>
    <row r="69" spans="1:9" s="53" customFormat="1">
      <c r="A69" s="49"/>
      <c r="B69" s="50"/>
      <c r="C69" s="51"/>
      <c r="D69" s="49"/>
      <c r="E69" s="52"/>
      <c r="F69" s="52"/>
      <c r="G69" s="52"/>
      <c r="H69" s="52"/>
      <c r="I69" s="52"/>
    </row>
    <row r="70" spans="1:9" s="53" customFormat="1">
      <c r="A70" s="49"/>
      <c r="B70" s="50"/>
      <c r="C70" s="51"/>
      <c r="D70" s="49"/>
      <c r="E70" s="52"/>
      <c r="F70" s="52"/>
      <c r="G70" s="52"/>
      <c r="H70" s="52"/>
      <c r="I70" s="52"/>
    </row>
    <row r="71" spans="1:9" s="53" customFormat="1">
      <c r="A71" s="49"/>
      <c r="B71" s="50"/>
      <c r="C71" s="51"/>
      <c r="D71" s="49"/>
      <c r="E71" s="52"/>
      <c r="F71" s="52"/>
      <c r="G71" s="52"/>
      <c r="H71" s="52"/>
      <c r="I71" s="52"/>
    </row>
    <row r="72" spans="1:9" s="53" customFormat="1">
      <c r="A72" s="49"/>
      <c r="B72" s="50"/>
      <c r="C72" s="51"/>
      <c r="D72" s="49"/>
      <c r="E72" s="52"/>
      <c r="F72" s="52"/>
      <c r="G72" s="52"/>
      <c r="H72" s="52"/>
      <c r="I72" s="52"/>
    </row>
    <row r="73" spans="1:9" s="53" customFormat="1">
      <c r="A73" s="49"/>
      <c r="B73" s="50"/>
      <c r="C73" s="51"/>
      <c r="D73" s="49"/>
      <c r="E73" s="52"/>
      <c r="F73" s="52"/>
      <c r="G73" s="52"/>
      <c r="H73" s="52"/>
      <c r="I73" s="52"/>
    </row>
    <row r="74" spans="1:9" s="53" customFormat="1">
      <c r="A74" s="49"/>
      <c r="B74" s="50"/>
      <c r="C74" s="51"/>
      <c r="D74" s="49"/>
      <c r="E74" s="52"/>
      <c r="F74" s="52"/>
      <c r="G74" s="52"/>
      <c r="H74" s="52"/>
      <c r="I74" s="52"/>
    </row>
    <row r="75" spans="1:9" s="53" customFormat="1">
      <c r="A75" s="49"/>
      <c r="B75" s="50"/>
      <c r="C75" s="51"/>
      <c r="D75" s="49"/>
      <c r="E75" s="52"/>
      <c r="F75" s="52"/>
      <c r="G75" s="52"/>
      <c r="H75" s="52"/>
      <c r="I75" s="52"/>
    </row>
    <row r="76" spans="1:9" s="53" customFormat="1">
      <c r="A76" s="49"/>
      <c r="B76" s="50"/>
      <c r="C76" s="51"/>
      <c r="D76" s="49"/>
      <c r="E76" s="52"/>
      <c r="F76" s="52"/>
      <c r="G76" s="52"/>
      <c r="H76" s="52"/>
      <c r="I76" s="52"/>
    </row>
    <row r="77" spans="1:9" s="53" customFormat="1">
      <c r="A77" s="49"/>
      <c r="B77" s="50"/>
      <c r="C77" s="51"/>
      <c r="D77" s="49"/>
      <c r="E77" s="52"/>
      <c r="F77" s="52"/>
      <c r="G77" s="52"/>
      <c r="H77" s="52"/>
      <c r="I77" s="52"/>
    </row>
    <row r="78" spans="1:9" s="53" customFormat="1">
      <c r="A78" s="49"/>
      <c r="B78" s="50"/>
      <c r="C78" s="51"/>
      <c r="D78" s="49"/>
      <c r="E78" s="52"/>
      <c r="F78" s="52"/>
      <c r="G78" s="52"/>
      <c r="H78" s="52"/>
      <c r="I78" s="52"/>
    </row>
    <row r="79" spans="1:9" s="53" customFormat="1">
      <c r="A79" s="49"/>
      <c r="B79" s="50"/>
      <c r="C79" s="51"/>
      <c r="D79" s="49"/>
      <c r="E79" s="52"/>
      <c r="F79" s="52"/>
      <c r="G79" s="52"/>
      <c r="H79" s="52"/>
      <c r="I79" s="52"/>
    </row>
    <row r="80" spans="1:9" s="53" customFormat="1">
      <c r="A80" s="49"/>
      <c r="B80" s="50"/>
      <c r="C80" s="51"/>
      <c r="D80" s="49"/>
      <c r="E80" s="52"/>
      <c r="F80" s="52"/>
      <c r="G80" s="52"/>
      <c r="H80" s="52"/>
      <c r="I80" s="52"/>
    </row>
    <row r="81" spans="1:9" s="53" customFormat="1">
      <c r="A81" s="49"/>
      <c r="B81" s="50"/>
      <c r="C81" s="51"/>
      <c r="D81" s="49"/>
      <c r="E81" s="52"/>
      <c r="F81" s="52"/>
      <c r="G81" s="52"/>
      <c r="H81" s="52"/>
      <c r="I81" s="52"/>
    </row>
    <row r="82" spans="1:9" s="53" customFormat="1">
      <c r="A82" s="49"/>
      <c r="B82" s="50"/>
      <c r="C82" s="51"/>
      <c r="D82" s="49"/>
      <c r="E82" s="52"/>
      <c r="F82" s="52"/>
      <c r="G82" s="52"/>
      <c r="H82" s="52"/>
      <c r="I82" s="52"/>
    </row>
    <row r="83" spans="1:9" s="53" customFormat="1">
      <c r="A83" s="49"/>
      <c r="B83" s="50"/>
      <c r="C83" s="51"/>
      <c r="D83" s="49"/>
      <c r="E83" s="52"/>
      <c r="F83" s="52"/>
      <c r="G83" s="52"/>
      <c r="H83" s="52"/>
      <c r="I83" s="52"/>
    </row>
    <row r="84" spans="1:9" s="53" customFormat="1">
      <c r="A84" s="49"/>
      <c r="B84" s="50"/>
      <c r="C84" s="51"/>
      <c r="D84" s="49"/>
      <c r="E84" s="52"/>
      <c r="F84" s="52"/>
      <c r="G84" s="52"/>
      <c r="H84" s="52"/>
      <c r="I84" s="52"/>
    </row>
    <row r="85" spans="1:9" s="53" customFormat="1">
      <c r="A85" s="49"/>
      <c r="B85" s="50"/>
      <c r="C85" s="51"/>
      <c r="D85" s="49"/>
      <c r="E85" s="52"/>
      <c r="F85" s="52"/>
      <c r="G85" s="52"/>
      <c r="H85" s="52"/>
      <c r="I85" s="52"/>
    </row>
    <row r="86" spans="1:9" s="53" customFormat="1">
      <c r="A86" s="49"/>
      <c r="B86" s="50"/>
      <c r="C86" s="51"/>
      <c r="D86" s="49"/>
      <c r="E86" s="52"/>
      <c r="F86" s="52"/>
      <c r="G86" s="52"/>
      <c r="H86" s="52"/>
      <c r="I86" s="52"/>
    </row>
    <row r="87" spans="1:9" s="53" customFormat="1">
      <c r="A87" s="49"/>
      <c r="B87" s="50"/>
      <c r="C87" s="51"/>
      <c r="D87" s="49"/>
      <c r="E87" s="52"/>
      <c r="F87" s="52"/>
      <c r="G87" s="52"/>
      <c r="H87" s="52"/>
      <c r="I87" s="52"/>
    </row>
    <row r="88" spans="1:9" s="53" customFormat="1">
      <c r="A88" s="49"/>
      <c r="B88" s="50"/>
      <c r="C88" s="51"/>
      <c r="D88" s="49"/>
      <c r="E88" s="52"/>
      <c r="F88" s="52"/>
      <c r="G88" s="52"/>
      <c r="H88" s="52"/>
      <c r="I88" s="52"/>
    </row>
    <row r="89" spans="1:9" s="53" customFormat="1">
      <c r="A89" s="49"/>
      <c r="B89" s="50"/>
      <c r="C89" s="51"/>
      <c r="D89" s="49"/>
      <c r="E89" s="52"/>
      <c r="F89" s="52"/>
      <c r="G89" s="52"/>
      <c r="H89" s="52"/>
      <c r="I89" s="52"/>
    </row>
    <row r="90" spans="1:9" s="53" customFormat="1">
      <c r="A90" s="49"/>
      <c r="B90" s="50"/>
      <c r="C90" s="51"/>
      <c r="D90" s="49"/>
      <c r="E90" s="52"/>
      <c r="F90" s="52"/>
      <c r="G90" s="52"/>
      <c r="H90" s="52"/>
      <c r="I90" s="52"/>
    </row>
    <row r="91" spans="1:9" s="53" customFormat="1">
      <c r="A91" s="49"/>
      <c r="B91" s="50"/>
      <c r="C91" s="51"/>
      <c r="D91" s="49"/>
      <c r="E91" s="52"/>
      <c r="F91" s="52"/>
      <c r="G91" s="52"/>
      <c r="H91" s="52"/>
      <c r="I91" s="52"/>
    </row>
    <row r="92" spans="1:9" s="53" customFormat="1">
      <c r="A92" s="49"/>
      <c r="B92" s="50"/>
      <c r="C92" s="51"/>
      <c r="D92" s="49"/>
      <c r="E92" s="52"/>
      <c r="F92" s="52"/>
      <c r="G92" s="52"/>
      <c r="H92" s="52"/>
      <c r="I92" s="52"/>
    </row>
    <row r="93" spans="1:9" s="53" customFormat="1">
      <c r="A93" s="49"/>
      <c r="B93" s="50"/>
      <c r="C93" s="51"/>
      <c r="D93" s="49"/>
      <c r="E93" s="52"/>
      <c r="F93" s="52"/>
      <c r="G93" s="52"/>
      <c r="H93" s="52"/>
      <c r="I93" s="52"/>
    </row>
    <row r="94" spans="1:9" s="53" customFormat="1">
      <c r="A94" s="49"/>
      <c r="B94" s="50"/>
      <c r="C94" s="51"/>
      <c r="D94" s="49"/>
      <c r="E94" s="52"/>
      <c r="F94" s="52"/>
      <c r="G94" s="52"/>
      <c r="H94" s="52"/>
      <c r="I94" s="52"/>
    </row>
    <row r="95" spans="1:9" s="53" customFormat="1">
      <c r="A95" s="49"/>
      <c r="B95" s="50"/>
      <c r="C95" s="51"/>
      <c r="D95" s="49"/>
      <c r="E95" s="52"/>
      <c r="F95" s="52"/>
      <c r="G95" s="52"/>
      <c r="H95" s="52"/>
      <c r="I95" s="52"/>
    </row>
    <row r="96" spans="1:9" s="53" customFormat="1">
      <c r="A96" s="49"/>
      <c r="B96" s="50"/>
      <c r="C96" s="51"/>
      <c r="D96" s="49"/>
      <c r="E96" s="52"/>
      <c r="F96" s="52"/>
      <c r="G96" s="52"/>
      <c r="H96" s="52"/>
      <c r="I96" s="52"/>
    </row>
    <row r="97" spans="1:9" s="53" customFormat="1">
      <c r="A97" s="49"/>
      <c r="B97" s="50"/>
      <c r="C97" s="51"/>
      <c r="D97" s="49"/>
      <c r="E97" s="52"/>
      <c r="F97" s="52"/>
      <c r="G97" s="52"/>
      <c r="H97" s="52"/>
      <c r="I97" s="52"/>
    </row>
    <row r="98" spans="1:9" s="53" customFormat="1">
      <c r="A98" s="49"/>
      <c r="B98" s="50"/>
      <c r="C98" s="51"/>
      <c r="D98" s="49"/>
      <c r="E98" s="52"/>
      <c r="F98" s="52"/>
      <c r="G98" s="52"/>
      <c r="H98" s="52"/>
      <c r="I98" s="52"/>
    </row>
    <row r="99" spans="1:9" s="53" customFormat="1">
      <c r="A99" s="49"/>
      <c r="B99" s="50"/>
      <c r="C99" s="51"/>
      <c r="D99" s="49"/>
      <c r="E99" s="52"/>
      <c r="F99" s="52"/>
      <c r="G99" s="52"/>
      <c r="H99" s="52"/>
      <c r="I99" s="52"/>
    </row>
    <row r="100" spans="1:9" s="53" customFormat="1">
      <c r="A100" s="49"/>
      <c r="B100" s="50"/>
      <c r="C100" s="51"/>
      <c r="D100" s="49"/>
      <c r="E100" s="52"/>
      <c r="F100" s="52"/>
      <c r="G100" s="52"/>
      <c r="H100" s="52"/>
      <c r="I100" s="52"/>
    </row>
    <row r="101" spans="1:9" s="53" customFormat="1">
      <c r="A101" s="49"/>
      <c r="B101" s="50"/>
      <c r="C101" s="51"/>
      <c r="D101" s="49"/>
      <c r="E101" s="52"/>
      <c r="F101" s="52"/>
      <c r="G101" s="52"/>
      <c r="H101" s="52"/>
      <c r="I101" s="52"/>
    </row>
    <row r="102" spans="1:9" s="53" customFormat="1">
      <c r="A102" s="49"/>
      <c r="B102" s="50"/>
      <c r="C102" s="51"/>
      <c r="D102" s="49"/>
      <c r="E102" s="52"/>
      <c r="F102" s="52"/>
      <c r="G102" s="52"/>
      <c r="H102" s="52"/>
      <c r="I102" s="52"/>
    </row>
    <row r="103" spans="1:9" s="53" customFormat="1">
      <c r="A103" s="49"/>
      <c r="B103" s="50"/>
      <c r="C103" s="51"/>
      <c r="D103" s="49"/>
      <c r="E103" s="52"/>
      <c r="F103" s="52"/>
      <c r="G103" s="52"/>
      <c r="H103" s="52"/>
      <c r="I103" s="52"/>
    </row>
    <row r="104" spans="1:9" s="53" customFormat="1">
      <c r="A104" s="49"/>
      <c r="B104" s="50"/>
      <c r="C104" s="51"/>
      <c r="D104" s="49"/>
      <c r="E104" s="52"/>
      <c r="F104" s="52"/>
      <c r="G104" s="52"/>
      <c r="H104" s="52"/>
      <c r="I104" s="52"/>
    </row>
    <row r="105" spans="1:9" s="53" customFormat="1">
      <c r="A105" s="49"/>
      <c r="B105" s="50"/>
      <c r="C105" s="51"/>
      <c r="D105" s="49"/>
      <c r="E105" s="52"/>
      <c r="F105" s="52"/>
      <c r="G105" s="52"/>
      <c r="H105" s="52"/>
      <c r="I105" s="52"/>
    </row>
    <row r="106" spans="1:9" s="53" customFormat="1">
      <c r="A106" s="49"/>
      <c r="B106" s="50"/>
      <c r="C106" s="51"/>
      <c r="D106" s="49"/>
      <c r="E106" s="52"/>
      <c r="F106" s="52"/>
      <c r="G106" s="52"/>
      <c r="H106" s="52"/>
      <c r="I106" s="52"/>
    </row>
    <row r="107" spans="1:9" s="53" customFormat="1">
      <c r="A107" s="49"/>
      <c r="B107" s="50"/>
      <c r="C107" s="51"/>
      <c r="D107" s="49"/>
      <c r="E107" s="52"/>
      <c r="F107" s="52"/>
      <c r="G107" s="52"/>
      <c r="H107" s="52"/>
      <c r="I107" s="52"/>
    </row>
    <row r="108" spans="1:9" s="53" customFormat="1">
      <c r="A108" s="49"/>
      <c r="B108" s="50"/>
      <c r="C108" s="51"/>
      <c r="D108" s="49"/>
      <c r="E108" s="52"/>
      <c r="F108" s="52"/>
      <c r="G108" s="52"/>
      <c r="H108" s="52"/>
      <c r="I108" s="52"/>
    </row>
    <row r="109" spans="1:9" s="53" customFormat="1">
      <c r="A109" s="49"/>
      <c r="B109" s="50"/>
      <c r="C109" s="51"/>
      <c r="D109" s="49"/>
      <c r="E109" s="52"/>
      <c r="F109" s="52"/>
      <c r="G109" s="52"/>
      <c r="H109" s="52"/>
      <c r="I109" s="52"/>
    </row>
    <row r="110" spans="1:9" s="53" customFormat="1">
      <c r="A110" s="49"/>
      <c r="B110" s="50"/>
      <c r="C110" s="51"/>
      <c r="D110" s="49"/>
      <c r="E110" s="52"/>
      <c r="F110" s="52"/>
      <c r="G110" s="52"/>
      <c r="H110" s="52"/>
      <c r="I110" s="52"/>
    </row>
    <row r="111" spans="1:9" s="53" customFormat="1">
      <c r="A111" s="49"/>
      <c r="B111" s="50"/>
      <c r="C111" s="51"/>
      <c r="D111" s="49"/>
      <c r="E111" s="52"/>
      <c r="F111" s="52"/>
      <c r="G111" s="52"/>
      <c r="H111" s="52"/>
      <c r="I111" s="52"/>
    </row>
    <row r="112" spans="1:9" s="53" customFormat="1">
      <c r="A112" s="49"/>
      <c r="B112" s="50"/>
      <c r="C112" s="51"/>
      <c r="D112" s="49"/>
      <c r="E112" s="52"/>
      <c r="F112" s="52"/>
      <c r="G112" s="52"/>
      <c r="H112" s="52"/>
      <c r="I112" s="52"/>
    </row>
    <row r="113" spans="1:9" s="53" customFormat="1">
      <c r="A113" s="49"/>
      <c r="B113" s="50"/>
      <c r="C113" s="51"/>
      <c r="D113" s="49"/>
      <c r="E113" s="52"/>
      <c r="F113" s="52"/>
      <c r="G113" s="52"/>
      <c r="H113" s="52"/>
      <c r="I113" s="52"/>
    </row>
    <row r="114" spans="1:9" s="53" customFormat="1">
      <c r="A114" s="49"/>
      <c r="B114" s="50"/>
      <c r="C114" s="51"/>
      <c r="D114" s="49"/>
      <c r="E114" s="52"/>
      <c r="F114" s="52"/>
      <c r="G114" s="52"/>
      <c r="H114" s="52"/>
      <c r="I114" s="52"/>
    </row>
    <row r="115" spans="1:9" s="53" customFormat="1">
      <c r="A115" s="49"/>
      <c r="B115" s="50"/>
      <c r="C115" s="51"/>
      <c r="D115" s="49"/>
      <c r="E115" s="52"/>
      <c r="F115" s="52"/>
      <c r="G115" s="52"/>
      <c r="H115" s="52"/>
      <c r="I115" s="52"/>
    </row>
    <row r="116" spans="1:9" s="53" customFormat="1">
      <c r="A116" s="49"/>
      <c r="B116" s="50"/>
      <c r="C116" s="51"/>
      <c r="D116" s="49"/>
      <c r="E116" s="52"/>
      <c r="F116" s="52"/>
      <c r="G116" s="52"/>
      <c r="H116" s="52"/>
      <c r="I116" s="52"/>
    </row>
    <row r="117" spans="1:9" s="53" customFormat="1">
      <c r="A117" s="49"/>
      <c r="B117" s="50"/>
      <c r="C117" s="51"/>
      <c r="D117" s="49"/>
      <c r="E117" s="52"/>
      <c r="F117" s="52"/>
      <c r="G117" s="52"/>
      <c r="H117" s="52"/>
      <c r="I117" s="52"/>
    </row>
    <row r="118" spans="1:9" s="53" customFormat="1">
      <c r="A118" s="49"/>
      <c r="B118" s="50"/>
      <c r="C118" s="51"/>
      <c r="D118" s="49"/>
      <c r="E118" s="52"/>
      <c r="F118" s="52"/>
      <c r="G118" s="52"/>
      <c r="H118" s="52"/>
      <c r="I118" s="52"/>
    </row>
    <row r="119" spans="1:9" s="53" customFormat="1">
      <c r="A119" s="49"/>
      <c r="B119" s="50"/>
      <c r="C119" s="51"/>
      <c r="D119" s="49"/>
      <c r="E119" s="52"/>
      <c r="F119" s="52"/>
      <c r="G119" s="52"/>
      <c r="H119" s="52"/>
      <c r="I119" s="52"/>
    </row>
    <row r="120" spans="1:9" s="53" customFormat="1">
      <c r="A120" s="49"/>
      <c r="B120" s="50"/>
      <c r="C120" s="51"/>
      <c r="D120" s="49"/>
      <c r="E120" s="52"/>
      <c r="F120" s="52"/>
      <c r="G120" s="52"/>
      <c r="H120" s="52"/>
      <c r="I120" s="52"/>
    </row>
    <row r="121" spans="1:9" s="53" customFormat="1">
      <c r="A121" s="49"/>
      <c r="B121" s="50"/>
      <c r="C121" s="51"/>
      <c r="D121" s="49"/>
      <c r="E121" s="52"/>
      <c r="F121" s="52"/>
      <c r="G121" s="52"/>
      <c r="H121" s="52"/>
      <c r="I121" s="52"/>
    </row>
    <row r="122" spans="1:9" s="53" customFormat="1">
      <c r="A122" s="49"/>
      <c r="B122" s="50"/>
      <c r="C122" s="51"/>
      <c r="D122" s="49"/>
      <c r="E122" s="52"/>
      <c r="F122" s="52"/>
      <c r="G122" s="52"/>
      <c r="H122" s="52"/>
      <c r="I122" s="52"/>
    </row>
    <row r="123" spans="1:9" s="53" customFormat="1">
      <c r="A123" s="49"/>
      <c r="B123" s="50"/>
      <c r="C123" s="51"/>
      <c r="D123" s="49"/>
      <c r="E123" s="52"/>
      <c r="F123" s="52"/>
      <c r="G123" s="52"/>
      <c r="H123" s="52"/>
      <c r="I123" s="52"/>
    </row>
    <row r="124" spans="1:9" s="53" customFormat="1">
      <c r="A124" s="49"/>
      <c r="B124" s="50"/>
      <c r="C124" s="51"/>
      <c r="D124" s="49"/>
      <c r="E124" s="52"/>
      <c r="F124" s="52"/>
      <c r="G124" s="52"/>
      <c r="H124" s="52"/>
      <c r="I124" s="52"/>
    </row>
    <row r="125" spans="1:9" s="53" customFormat="1">
      <c r="A125" s="49"/>
      <c r="B125" s="50"/>
      <c r="C125" s="51"/>
      <c r="D125" s="49"/>
      <c r="E125" s="52"/>
      <c r="F125" s="52"/>
      <c r="G125" s="52"/>
      <c r="H125" s="52"/>
      <c r="I125" s="52"/>
    </row>
    <row r="126" spans="1:9" s="53" customFormat="1">
      <c r="A126" s="49"/>
      <c r="B126" s="50"/>
      <c r="C126" s="51"/>
      <c r="D126" s="49"/>
      <c r="E126" s="52"/>
      <c r="F126" s="52"/>
      <c r="G126" s="52"/>
      <c r="H126" s="52"/>
      <c r="I126" s="52"/>
    </row>
    <row r="127" spans="1:9" s="53" customFormat="1">
      <c r="A127" s="49"/>
      <c r="B127" s="50"/>
      <c r="C127" s="51"/>
      <c r="D127" s="49"/>
      <c r="E127" s="52"/>
      <c r="F127" s="52"/>
      <c r="G127" s="52"/>
      <c r="H127" s="52"/>
      <c r="I127" s="52"/>
    </row>
    <row r="128" spans="1:9" s="53" customFormat="1">
      <c r="A128" s="49"/>
      <c r="B128" s="50"/>
      <c r="C128" s="51"/>
      <c r="D128" s="49"/>
      <c r="E128" s="52"/>
      <c r="F128" s="52"/>
      <c r="G128" s="52"/>
      <c r="H128" s="52"/>
      <c r="I128" s="52"/>
    </row>
    <row r="129" spans="1:9" s="53" customFormat="1">
      <c r="A129" s="49"/>
      <c r="B129" s="50"/>
      <c r="C129" s="51"/>
      <c r="D129" s="49"/>
      <c r="E129" s="52"/>
      <c r="F129" s="52"/>
      <c r="G129" s="52"/>
      <c r="H129" s="52"/>
      <c r="I129" s="52"/>
    </row>
    <row r="130" spans="1:9" s="53" customFormat="1">
      <c r="A130" s="49"/>
      <c r="B130" s="50"/>
      <c r="C130" s="51"/>
      <c r="D130" s="49"/>
      <c r="E130" s="52"/>
      <c r="F130" s="52"/>
      <c r="G130" s="52"/>
      <c r="H130" s="52"/>
      <c r="I130" s="52"/>
    </row>
    <row r="131" spans="1:9" s="53" customFormat="1">
      <c r="A131" s="49"/>
      <c r="B131" s="50"/>
      <c r="C131" s="51"/>
      <c r="D131" s="49"/>
      <c r="E131" s="52"/>
      <c r="F131" s="52"/>
      <c r="G131" s="52"/>
      <c r="H131" s="52"/>
      <c r="I131" s="52"/>
    </row>
    <row r="132" spans="1:9" s="53" customFormat="1">
      <c r="A132" s="49"/>
      <c r="B132" s="50"/>
      <c r="C132" s="51"/>
      <c r="D132" s="49"/>
      <c r="E132" s="52"/>
      <c r="F132" s="52"/>
      <c r="G132" s="52"/>
      <c r="H132" s="52"/>
      <c r="I132" s="52"/>
    </row>
    <row r="133" spans="1:9" s="53" customFormat="1">
      <c r="A133" s="49"/>
      <c r="B133" s="50"/>
      <c r="C133" s="51"/>
      <c r="D133" s="49"/>
      <c r="E133" s="52"/>
      <c r="F133" s="52"/>
      <c r="G133" s="52"/>
      <c r="H133" s="52"/>
      <c r="I133" s="52"/>
    </row>
    <row r="134" spans="1:9" s="53" customFormat="1">
      <c r="A134" s="49"/>
      <c r="B134" s="50"/>
      <c r="C134" s="51"/>
      <c r="D134" s="49"/>
      <c r="E134" s="52"/>
      <c r="F134" s="52"/>
      <c r="G134" s="52"/>
      <c r="H134" s="52"/>
      <c r="I134" s="52"/>
    </row>
    <row r="135" spans="1:9" s="53" customFormat="1">
      <c r="A135" s="49"/>
      <c r="B135" s="50"/>
      <c r="C135" s="51"/>
      <c r="D135" s="49"/>
      <c r="E135" s="52"/>
      <c r="F135" s="52"/>
      <c r="G135" s="52"/>
      <c r="H135" s="52"/>
      <c r="I135" s="52"/>
    </row>
    <row r="136" spans="1:9" s="53" customFormat="1">
      <c r="A136" s="49"/>
      <c r="B136" s="50"/>
      <c r="C136" s="51"/>
      <c r="D136" s="49"/>
      <c r="E136" s="52"/>
      <c r="F136" s="52"/>
      <c r="G136" s="52"/>
      <c r="H136" s="52"/>
      <c r="I136" s="52"/>
    </row>
    <row r="137" spans="1:9" s="53" customFormat="1">
      <c r="A137" s="49"/>
      <c r="B137" s="50"/>
      <c r="C137" s="51"/>
      <c r="D137" s="49"/>
      <c r="E137" s="52"/>
      <c r="F137" s="52"/>
      <c r="G137" s="52"/>
      <c r="H137" s="52"/>
      <c r="I137" s="52"/>
    </row>
    <row r="138" spans="1:9" s="53" customFormat="1">
      <c r="A138" s="49"/>
      <c r="B138" s="50"/>
      <c r="C138" s="51"/>
      <c r="D138" s="49"/>
      <c r="E138" s="52"/>
      <c r="F138" s="52"/>
      <c r="G138" s="52"/>
      <c r="H138" s="52"/>
      <c r="I138" s="52"/>
    </row>
    <row r="139" spans="1:9" s="53" customFormat="1">
      <c r="A139" s="49"/>
      <c r="B139" s="50"/>
      <c r="C139" s="51"/>
      <c r="D139" s="49"/>
      <c r="E139" s="52"/>
      <c r="F139" s="52"/>
      <c r="G139" s="52"/>
      <c r="H139" s="52"/>
      <c r="I139" s="52"/>
    </row>
    <row r="140" spans="1:9" s="53" customFormat="1">
      <c r="A140" s="49"/>
      <c r="B140" s="50"/>
      <c r="C140" s="51"/>
      <c r="D140" s="49"/>
      <c r="E140" s="52"/>
      <c r="F140" s="52"/>
      <c r="G140" s="52"/>
      <c r="H140" s="52"/>
      <c r="I140" s="52"/>
    </row>
    <row r="141" spans="1:9" s="53" customFormat="1">
      <c r="A141" s="49"/>
      <c r="B141" s="50"/>
      <c r="C141" s="51"/>
      <c r="D141" s="49"/>
      <c r="E141" s="52"/>
      <c r="F141" s="52"/>
      <c r="G141" s="52"/>
      <c r="H141" s="52"/>
      <c r="I141" s="52"/>
    </row>
    <row r="142" spans="1:9" s="53" customFormat="1">
      <c r="A142" s="49"/>
      <c r="B142" s="50"/>
      <c r="C142" s="51"/>
      <c r="D142" s="49"/>
      <c r="E142" s="52"/>
      <c r="F142" s="52"/>
      <c r="G142" s="52"/>
      <c r="H142" s="52"/>
      <c r="I142" s="52"/>
    </row>
    <row r="143" spans="1:9" s="53" customFormat="1">
      <c r="A143" s="49"/>
      <c r="B143" s="50"/>
      <c r="C143" s="51"/>
      <c r="D143" s="49"/>
      <c r="E143" s="52"/>
      <c r="F143" s="52"/>
      <c r="G143" s="52"/>
      <c r="H143" s="52"/>
      <c r="I143" s="52"/>
    </row>
    <row r="144" spans="1:9" s="53" customFormat="1">
      <c r="A144" s="49"/>
      <c r="B144" s="50"/>
      <c r="C144" s="51"/>
      <c r="D144" s="49"/>
      <c r="E144" s="52"/>
      <c r="F144" s="52"/>
      <c r="G144" s="52"/>
      <c r="H144" s="52"/>
      <c r="I144" s="52"/>
    </row>
    <row r="145" spans="1:9" s="53" customFormat="1">
      <c r="A145" s="49"/>
      <c r="B145" s="50"/>
      <c r="C145" s="51"/>
      <c r="D145" s="49"/>
      <c r="E145" s="52"/>
      <c r="F145" s="52"/>
      <c r="G145" s="52"/>
      <c r="H145" s="52"/>
      <c r="I145" s="52"/>
    </row>
    <row r="146" spans="1:9" s="53" customFormat="1">
      <c r="A146" s="49"/>
      <c r="B146" s="50"/>
      <c r="C146" s="51"/>
      <c r="D146" s="49"/>
      <c r="E146" s="52"/>
      <c r="F146" s="52"/>
      <c r="G146" s="52"/>
      <c r="H146" s="52"/>
      <c r="I146" s="52"/>
    </row>
    <row r="147" spans="1:9" s="53" customFormat="1">
      <c r="A147" s="49"/>
      <c r="B147" s="50"/>
      <c r="C147" s="51"/>
      <c r="D147" s="49"/>
      <c r="E147" s="52"/>
      <c r="F147" s="52"/>
      <c r="G147" s="52"/>
      <c r="H147" s="52"/>
      <c r="I147" s="52"/>
    </row>
    <row r="148" spans="1:9" s="53" customFormat="1">
      <c r="A148" s="49"/>
      <c r="B148" s="50"/>
      <c r="C148" s="51"/>
      <c r="D148" s="49"/>
      <c r="E148" s="52"/>
      <c r="F148" s="52"/>
      <c r="G148" s="52"/>
      <c r="H148" s="52"/>
      <c r="I148" s="52"/>
    </row>
    <row r="149" spans="1:9" s="53" customFormat="1">
      <c r="A149" s="49"/>
      <c r="B149" s="50"/>
      <c r="C149" s="51"/>
      <c r="D149" s="49"/>
      <c r="E149" s="52"/>
      <c r="F149" s="52"/>
      <c r="G149" s="52"/>
      <c r="H149" s="52"/>
      <c r="I149" s="52"/>
    </row>
    <row r="150" spans="1:9" s="53" customFormat="1">
      <c r="A150" s="49"/>
      <c r="B150" s="50"/>
      <c r="C150" s="51"/>
      <c r="D150" s="49"/>
      <c r="E150" s="52"/>
      <c r="F150" s="52"/>
      <c r="G150" s="52"/>
      <c r="H150" s="52"/>
      <c r="I150" s="52"/>
    </row>
    <row r="151" spans="1:9" s="53" customFormat="1">
      <c r="A151" s="49"/>
      <c r="B151" s="50"/>
      <c r="C151" s="51"/>
      <c r="D151" s="49"/>
      <c r="E151" s="52"/>
      <c r="F151" s="52"/>
      <c r="G151" s="52"/>
      <c r="H151" s="52"/>
      <c r="I151" s="52"/>
    </row>
    <row r="152" spans="1:9" s="53" customFormat="1">
      <c r="A152" s="49"/>
      <c r="B152" s="50"/>
      <c r="C152" s="51"/>
      <c r="D152" s="49"/>
      <c r="E152" s="52"/>
      <c r="F152" s="52"/>
      <c r="G152" s="52"/>
      <c r="H152" s="52"/>
      <c r="I152" s="52"/>
    </row>
    <row r="153" spans="1:9" s="53" customFormat="1">
      <c r="A153" s="49"/>
      <c r="B153" s="50"/>
      <c r="C153" s="51"/>
      <c r="D153" s="49"/>
      <c r="E153" s="52"/>
      <c r="F153" s="52"/>
      <c r="G153" s="52"/>
      <c r="H153" s="52"/>
      <c r="I153" s="52"/>
    </row>
    <row r="154" spans="1:9" s="53" customFormat="1">
      <c r="A154" s="49"/>
      <c r="B154" s="50"/>
      <c r="C154" s="51"/>
      <c r="D154" s="49"/>
      <c r="E154" s="52"/>
      <c r="F154" s="52"/>
      <c r="G154" s="52"/>
      <c r="H154" s="52"/>
      <c r="I154" s="52"/>
    </row>
    <row r="155" spans="1:9" s="53" customFormat="1">
      <c r="A155" s="49"/>
      <c r="B155" s="50"/>
      <c r="C155" s="51"/>
      <c r="D155" s="49"/>
      <c r="E155" s="52"/>
      <c r="F155" s="52"/>
      <c r="G155" s="52"/>
      <c r="H155" s="52"/>
      <c r="I155" s="52"/>
    </row>
    <row r="156" spans="1:9" s="53" customFormat="1">
      <c r="A156" s="49"/>
      <c r="B156" s="50"/>
      <c r="C156" s="51"/>
      <c r="D156" s="49"/>
      <c r="E156" s="52"/>
      <c r="F156" s="52"/>
      <c r="G156" s="52"/>
      <c r="H156" s="52"/>
      <c r="I156" s="52"/>
    </row>
    <row r="157" spans="1:9" s="53" customFormat="1">
      <c r="A157" s="49"/>
      <c r="B157" s="50"/>
      <c r="C157" s="51"/>
      <c r="D157" s="49"/>
      <c r="E157" s="52"/>
      <c r="F157" s="52"/>
      <c r="G157" s="52"/>
      <c r="H157" s="52"/>
      <c r="I157" s="52"/>
    </row>
    <row r="158" spans="1:9" s="53" customFormat="1">
      <c r="A158" s="49"/>
      <c r="B158" s="50"/>
      <c r="C158" s="51"/>
      <c r="D158" s="49"/>
      <c r="E158" s="52"/>
      <c r="F158" s="52"/>
      <c r="G158" s="52"/>
      <c r="H158" s="52"/>
      <c r="I158" s="52"/>
    </row>
    <row r="159" spans="1:9" s="53" customFormat="1">
      <c r="A159" s="49"/>
      <c r="B159" s="50"/>
      <c r="C159" s="51"/>
      <c r="D159" s="49"/>
      <c r="E159" s="52"/>
      <c r="F159" s="52"/>
      <c r="G159" s="52"/>
      <c r="H159" s="52"/>
      <c r="I159" s="52"/>
    </row>
    <row r="160" spans="1:9" s="53" customFormat="1">
      <c r="A160" s="49"/>
      <c r="B160" s="50"/>
      <c r="C160" s="51"/>
      <c r="D160" s="49"/>
      <c r="E160" s="52"/>
      <c r="F160" s="52"/>
      <c r="G160" s="52"/>
      <c r="H160" s="52"/>
      <c r="I160" s="52"/>
    </row>
    <row r="161" spans="1:9" s="53" customFormat="1">
      <c r="A161" s="49"/>
      <c r="B161" s="50"/>
      <c r="C161" s="51"/>
      <c r="D161" s="49"/>
      <c r="E161" s="52"/>
      <c r="F161" s="52"/>
      <c r="G161" s="52"/>
      <c r="H161" s="52"/>
      <c r="I161" s="52"/>
    </row>
    <row r="162" spans="1:9" s="53" customFormat="1">
      <c r="A162" s="49"/>
      <c r="B162" s="50"/>
      <c r="C162" s="51"/>
      <c r="D162" s="49"/>
      <c r="E162" s="52"/>
      <c r="F162" s="52"/>
      <c r="G162" s="52"/>
      <c r="H162" s="52"/>
      <c r="I162" s="52"/>
    </row>
    <row r="163" spans="1:9" s="53" customFormat="1">
      <c r="A163" s="49"/>
      <c r="B163" s="50"/>
      <c r="C163" s="51"/>
      <c r="D163" s="49"/>
      <c r="E163" s="52"/>
      <c r="F163" s="52"/>
      <c r="G163" s="52"/>
      <c r="H163" s="52"/>
      <c r="I163" s="52"/>
    </row>
    <row r="164" spans="1:9" s="53" customFormat="1">
      <c r="A164" s="49"/>
      <c r="B164" s="50"/>
      <c r="C164" s="51"/>
      <c r="D164" s="49"/>
      <c r="E164" s="52"/>
      <c r="F164" s="52"/>
      <c r="G164" s="52"/>
      <c r="H164" s="52"/>
      <c r="I164" s="52"/>
    </row>
    <row r="165" spans="1:9" s="53" customFormat="1">
      <c r="A165" s="49"/>
      <c r="B165" s="50"/>
      <c r="C165" s="51"/>
      <c r="D165" s="49"/>
      <c r="E165" s="52"/>
      <c r="F165" s="52"/>
      <c r="G165" s="52"/>
      <c r="H165" s="52"/>
      <c r="I165" s="52"/>
    </row>
    <row r="166" spans="1:9" s="53" customFormat="1">
      <c r="A166" s="49"/>
      <c r="B166" s="50"/>
      <c r="C166" s="51"/>
      <c r="D166" s="49"/>
      <c r="E166" s="52"/>
      <c r="F166" s="52"/>
      <c r="G166" s="52"/>
      <c r="H166" s="52"/>
      <c r="I166" s="52"/>
    </row>
    <row r="167" spans="1:9" s="53" customFormat="1">
      <c r="A167" s="49"/>
      <c r="B167" s="50"/>
      <c r="C167" s="51"/>
      <c r="D167" s="49"/>
      <c r="E167" s="52"/>
      <c r="F167" s="52"/>
      <c r="G167" s="52"/>
      <c r="H167" s="52"/>
      <c r="I167" s="52"/>
    </row>
    <row r="168" spans="1:9" s="53" customFormat="1">
      <c r="A168" s="49"/>
      <c r="B168" s="50"/>
      <c r="C168" s="51"/>
      <c r="D168" s="49"/>
      <c r="E168" s="52"/>
      <c r="F168" s="52"/>
      <c r="G168" s="52"/>
      <c r="H168" s="52"/>
      <c r="I168" s="52"/>
    </row>
    <row r="169" spans="1:9" s="53" customFormat="1">
      <c r="A169" s="49"/>
      <c r="B169" s="50"/>
      <c r="C169" s="51"/>
      <c r="D169" s="49"/>
      <c r="E169" s="52"/>
      <c r="F169" s="52"/>
      <c r="G169" s="52"/>
      <c r="H169" s="52"/>
      <c r="I169" s="52"/>
    </row>
    <row r="170" spans="1:9" s="53" customFormat="1">
      <c r="A170" s="49"/>
      <c r="B170" s="50"/>
      <c r="C170" s="51"/>
      <c r="D170" s="49"/>
      <c r="E170" s="52"/>
      <c r="F170" s="52"/>
      <c r="G170" s="52"/>
      <c r="H170" s="52"/>
      <c r="I170" s="52"/>
    </row>
    <row r="171" spans="1:9" s="53" customFormat="1">
      <c r="A171" s="49"/>
      <c r="B171" s="50"/>
      <c r="C171" s="51"/>
      <c r="D171" s="49"/>
      <c r="E171" s="52"/>
      <c r="F171" s="52"/>
      <c r="G171" s="52"/>
      <c r="H171" s="52"/>
      <c r="I171" s="52"/>
    </row>
    <row r="172" spans="1:9" s="53" customFormat="1">
      <c r="A172" s="49"/>
      <c r="B172" s="50"/>
      <c r="C172" s="51"/>
      <c r="D172" s="49"/>
      <c r="E172" s="52"/>
      <c r="F172" s="52"/>
      <c r="G172" s="52"/>
      <c r="H172" s="52"/>
      <c r="I172" s="52"/>
    </row>
    <row r="173" spans="1:9" s="53" customFormat="1">
      <c r="A173" s="49"/>
      <c r="B173" s="50"/>
      <c r="C173" s="51"/>
      <c r="D173" s="49"/>
      <c r="E173" s="52"/>
      <c r="F173" s="52"/>
      <c r="G173" s="52"/>
      <c r="H173" s="52"/>
      <c r="I173" s="52"/>
    </row>
    <row r="174" spans="1:9" s="53" customFormat="1">
      <c r="A174" s="49"/>
      <c r="B174" s="50"/>
      <c r="C174" s="51"/>
      <c r="D174" s="49"/>
      <c r="E174" s="52"/>
      <c r="F174" s="52"/>
      <c r="G174" s="52"/>
      <c r="H174" s="52"/>
      <c r="I174" s="52"/>
    </row>
    <row r="175" spans="1:9" s="53" customFormat="1">
      <c r="A175" s="49"/>
      <c r="B175" s="50"/>
      <c r="C175" s="51"/>
      <c r="D175" s="49"/>
      <c r="E175" s="52"/>
      <c r="F175" s="52"/>
      <c r="G175" s="52"/>
      <c r="H175" s="52"/>
      <c r="I175" s="52"/>
    </row>
    <row r="176" spans="1:9" s="53" customFormat="1">
      <c r="A176" s="49"/>
      <c r="B176" s="50"/>
      <c r="C176" s="51"/>
      <c r="D176" s="49"/>
      <c r="E176" s="52"/>
      <c r="F176" s="52"/>
      <c r="G176" s="52"/>
      <c r="H176" s="52"/>
      <c r="I176" s="52"/>
    </row>
    <row r="177" spans="1:9" s="53" customFormat="1">
      <c r="A177" s="49"/>
      <c r="B177" s="50"/>
      <c r="C177" s="51"/>
      <c r="D177" s="49"/>
      <c r="E177" s="52"/>
      <c r="F177" s="52"/>
      <c r="G177" s="52"/>
      <c r="H177" s="52"/>
      <c r="I177" s="52"/>
    </row>
    <row r="178" spans="1:9" s="53" customFormat="1">
      <c r="A178" s="49"/>
      <c r="B178" s="50"/>
      <c r="C178" s="51"/>
      <c r="D178" s="49"/>
      <c r="E178" s="52"/>
      <c r="F178" s="52"/>
      <c r="G178" s="52"/>
      <c r="H178" s="52"/>
      <c r="I178" s="52"/>
    </row>
    <row r="179" spans="1:9" s="53" customFormat="1">
      <c r="A179" s="49"/>
      <c r="B179" s="50"/>
      <c r="C179" s="51"/>
      <c r="D179" s="49"/>
      <c r="E179" s="52"/>
      <c r="F179" s="52"/>
      <c r="G179" s="52"/>
      <c r="H179" s="52"/>
      <c r="I179" s="52"/>
    </row>
    <row r="180" spans="1:9" s="53" customFormat="1">
      <c r="A180" s="49"/>
      <c r="B180" s="50"/>
      <c r="C180" s="51"/>
      <c r="D180" s="49"/>
      <c r="E180" s="52"/>
      <c r="F180" s="52"/>
      <c r="G180" s="52"/>
      <c r="H180" s="52"/>
      <c r="I180" s="52"/>
    </row>
    <row r="181" spans="1:9" s="53" customFormat="1">
      <c r="A181" s="49"/>
      <c r="B181" s="50"/>
      <c r="C181" s="51"/>
      <c r="D181" s="49"/>
      <c r="E181" s="52"/>
      <c r="F181" s="52"/>
      <c r="G181" s="52"/>
      <c r="H181" s="52"/>
      <c r="I181" s="52"/>
    </row>
    <row r="182" spans="1:9" s="53" customFormat="1">
      <c r="A182" s="49"/>
      <c r="B182" s="50"/>
      <c r="C182" s="51"/>
      <c r="D182" s="49"/>
      <c r="E182" s="52"/>
      <c r="F182" s="52"/>
      <c r="G182" s="52"/>
      <c r="H182" s="52"/>
      <c r="I182" s="52"/>
    </row>
    <row r="183" spans="1:9" s="53" customFormat="1">
      <c r="A183" s="49"/>
      <c r="B183" s="50"/>
      <c r="C183" s="51"/>
      <c r="D183" s="49"/>
      <c r="E183" s="52"/>
      <c r="F183" s="52"/>
      <c r="G183" s="52"/>
      <c r="H183" s="52"/>
      <c r="I183" s="52"/>
    </row>
    <row r="184" spans="1:9" s="53" customFormat="1">
      <c r="A184" s="49"/>
      <c r="B184" s="50"/>
      <c r="C184" s="51"/>
      <c r="D184" s="49"/>
      <c r="E184" s="52"/>
      <c r="F184" s="52"/>
      <c r="G184" s="52"/>
      <c r="H184" s="52"/>
      <c r="I184" s="52"/>
    </row>
    <row r="185" spans="1:9" s="53" customFormat="1">
      <c r="A185" s="49"/>
      <c r="B185" s="50"/>
      <c r="C185" s="51"/>
      <c r="D185" s="49"/>
      <c r="E185" s="52"/>
      <c r="F185" s="52"/>
      <c r="G185" s="52"/>
      <c r="H185" s="52"/>
      <c r="I185" s="52"/>
    </row>
    <row r="186" spans="1:9" s="53" customFormat="1">
      <c r="A186" s="49"/>
      <c r="B186" s="50"/>
      <c r="C186" s="51"/>
      <c r="D186" s="49"/>
      <c r="E186" s="52"/>
      <c r="F186" s="52"/>
      <c r="G186" s="52"/>
      <c r="H186" s="52"/>
      <c r="I186" s="52"/>
    </row>
    <row r="187" spans="1:9" s="53" customFormat="1">
      <c r="A187" s="49"/>
      <c r="B187" s="50"/>
      <c r="C187" s="51"/>
      <c r="D187" s="49"/>
      <c r="E187" s="52"/>
      <c r="F187" s="52"/>
      <c r="G187" s="52"/>
      <c r="H187" s="52"/>
      <c r="I187" s="52"/>
    </row>
    <row r="188" spans="1:9" s="53" customFormat="1">
      <c r="A188" s="49"/>
      <c r="B188" s="50"/>
      <c r="C188" s="51"/>
      <c r="D188" s="49"/>
      <c r="E188" s="52"/>
      <c r="F188" s="52"/>
      <c r="G188" s="52"/>
      <c r="H188" s="52"/>
      <c r="I188" s="52"/>
    </row>
    <row r="189" spans="1:9" s="53" customFormat="1">
      <c r="A189" s="49"/>
      <c r="B189" s="50"/>
      <c r="C189" s="51"/>
      <c r="D189" s="49"/>
      <c r="E189" s="52"/>
      <c r="F189" s="52"/>
      <c r="G189" s="52"/>
      <c r="H189" s="52"/>
      <c r="I189" s="52"/>
    </row>
    <row r="190" spans="1:9" s="53" customFormat="1">
      <c r="A190" s="49"/>
      <c r="B190" s="50"/>
      <c r="C190" s="51"/>
      <c r="D190" s="49"/>
      <c r="E190" s="52"/>
      <c r="F190" s="52"/>
      <c r="G190" s="52"/>
      <c r="H190" s="52"/>
      <c r="I190" s="52"/>
    </row>
    <row r="191" spans="1:9" s="53" customFormat="1">
      <c r="A191" s="49"/>
      <c r="B191" s="50"/>
      <c r="C191" s="51"/>
      <c r="D191" s="49"/>
      <c r="E191" s="52"/>
      <c r="F191" s="52"/>
      <c r="G191" s="52"/>
      <c r="H191" s="52"/>
      <c r="I191" s="52"/>
    </row>
    <row r="192" spans="1:9" s="53" customFormat="1">
      <c r="A192" s="49"/>
      <c r="B192" s="50"/>
      <c r="C192" s="51"/>
      <c r="D192" s="49"/>
      <c r="E192" s="52"/>
      <c r="F192" s="52"/>
      <c r="G192" s="52"/>
      <c r="H192" s="52"/>
      <c r="I192" s="52"/>
    </row>
    <row r="193" spans="1:9" s="53" customFormat="1">
      <c r="A193" s="49"/>
      <c r="B193" s="50"/>
      <c r="C193" s="51"/>
      <c r="D193" s="49"/>
      <c r="E193" s="52"/>
      <c r="F193" s="52"/>
      <c r="G193" s="52"/>
      <c r="H193" s="52"/>
      <c r="I193" s="52"/>
    </row>
    <row r="194" spans="1:9" s="53" customFormat="1">
      <c r="A194" s="49"/>
      <c r="B194" s="50"/>
      <c r="C194" s="51"/>
      <c r="D194" s="49"/>
      <c r="E194" s="52"/>
      <c r="F194" s="52"/>
      <c r="G194" s="52"/>
      <c r="H194" s="52"/>
      <c r="I194" s="52"/>
    </row>
    <row r="195" spans="1:9" s="53" customFormat="1">
      <c r="A195" s="49"/>
      <c r="B195" s="50"/>
      <c r="C195" s="51"/>
      <c r="D195" s="49"/>
      <c r="E195" s="52"/>
      <c r="F195" s="52"/>
      <c r="G195" s="52"/>
      <c r="H195" s="52"/>
      <c r="I195" s="52"/>
    </row>
    <row r="196" spans="1:9" s="53" customFormat="1">
      <c r="A196" s="49"/>
      <c r="B196" s="50"/>
      <c r="C196" s="51"/>
      <c r="D196" s="49"/>
      <c r="E196" s="52"/>
      <c r="F196" s="52"/>
      <c r="G196" s="52"/>
      <c r="H196" s="52"/>
      <c r="I196" s="52"/>
    </row>
    <row r="197" spans="1:9" s="53" customFormat="1">
      <c r="A197" s="49"/>
      <c r="B197" s="50"/>
      <c r="C197" s="51"/>
      <c r="D197" s="49"/>
      <c r="E197" s="52"/>
      <c r="F197" s="52"/>
      <c r="G197" s="52"/>
      <c r="H197" s="52"/>
      <c r="I197" s="52"/>
    </row>
    <row r="198" spans="1:9" s="53" customFormat="1">
      <c r="A198" s="49"/>
      <c r="B198" s="50"/>
      <c r="C198" s="51"/>
      <c r="D198" s="49"/>
      <c r="E198" s="52"/>
      <c r="F198" s="52"/>
      <c r="G198" s="52"/>
      <c r="H198" s="52"/>
      <c r="I198" s="52"/>
    </row>
    <row r="199" spans="1:9" s="53" customFormat="1">
      <c r="A199" s="49"/>
      <c r="B199" s="50"/>
      <c r="C199" s="51"/>
      <c r="D199" s="49"/>
      <c r="E199" s="52"/>
      <c r="F199" s="52"/>
      <c r="G199" s="52"/>
      <c r="H199" s="52"/>
      <c r="I199" s="52"/>
    </row>
    <row r="200" spans="1:9" s="53" customFormat="1">
      <c r="A200" s="49"/>
      <c r="B200" s="50"/>
      <c r="C200" s="51"/>
      <c r="D200" s="49"/>
      <c r="E200" s="52"/>
      <c r="F200" s="52"/>
      <c r="G200" s="52"/>
      <c r="H200" s="52"/>
      <c r="I200" s="52"/>
    </row>
    <row r="201" spans="1:9" s="53" customFormat="1">
      <c r="A201" s="49"/>
      <c r="B201" s="50"/>
      <c r="C201" s="51"/>
      <c r="D201" s="49"/>
      <c r="E201" s="52"/>
      <c r="F201" s="52"/>
      <c r="G201" s="52"/>
      <c r="H201" s="52"/>
      <c r="I201" s="52"/>
    </row>
    <row r="202" spans="1:9" s="53" customFormat="1">
      <c r="A202" s="49"/>
      <c r="B202" s="50"/>
      <c r="C202" s="51"/>
      <c r="D202" s="49"/>
      <c r="E202" s="52"/>
      <c r="F202" s="52"/>
      <c r="G202" s="52"/>
      <c r="H202" s="52"/>
      <c r="I202" s="52"/>
    </row>
    <row r="203" spans="1:9" s="53" customFormat="1">
      <c r="A203" s="49"/>
      <c r="B203" s="50"/>
      <c r="C203" s="51"/>
      <c r="D203" s="49"/>
      <c r="E203" s="52"/>
      <c r="F203" s="52"/>
      <c r="G203" s="52"/>
      <c r="H203" s="52"/>
      <c r="I203" s="52"/>
    </row>
    <row r="204" spans="1:9" s="53" customFormat="1">
      <c r="A204" s="49"/>
      <c r="B204" s="50"/>
      <c r="C204" s="51"/>
      <c r="D204" s="49"/>
      <c r="E204" s="52"/>
      <c r="F204" s="52"/>
      <c r="G204" s="52"/>
      <c r="H204" s="52"/>
      <c r="I204" s="52"/>
    </row>
    <row r="205" spans="1:9" s="53" customFormat="1">
      <c r="A205" s="49"/>
      <c r="B205" s="50"/>
      <c r="C205" s="51"/>
      <c r="D205" s="49"/>
      <c r="E205" s="52"/>
      <c r="F205" s="52"/>
      <c r="G205" s="52"/>
      <c r="H205" s="52"/>
      <c r="I205" s="52"/>
    </row>
    <row r="206" spans="1:9" s="53" customFormat="1">
      <c r="A206" s="49"/>
      <c r="B206" s="50"/>
      <c r="C206" s="51"/>
      <c r="D206" s="49"/>
      <c r="E206" s="52"/>
      <c r="F206" s="52"/>
      <c r="G206" s="52"/>
      <c r="H206" s="52"/>
      <c r="I206" s="52"/>
    </row>
    <row r="207" spans="1:9" s="53" customFormat="1">
      <c r="A207" s="49"/>
      <c r="B207" s="50"/>
      <c r="C207" s="51"/>
      <c r="D207" s="49"/>
      <c r="E207" s="52"/>
      <c r="F207" s="52"/>
      <c r="G207" s="52"/>
      <c r="H207" s="52"/>
      <c r="I207" s="52"/>
    </row>
    <row r="208" spans="1:9" s="53" customFormat="1">
      <c r="A208" s="49"/>
      <c r="B208" s="50"/>
      <c r="C208" s="51"/>
      <c r="D208" s="49"/>
      <c r="E208" s="52"/>
      <c r="F208" s="52"/>
      <c r="G208" s="52"/>
      <c r="H208" s="52"/>
      <c r="I208" s="52"/>
    </row>
    <row r="209" spans="1:9" s="53" customFormat="1">
      <c r="A209" s="49"/>
      <c r="B209" s="50"/>
      <c r="C209" s="51"/>
      <c r="D209" s="49"/>
      <c r="E209" s="52"/>
      <c r="F209" s="52"/>
      <c r="G209" s="52"/>
      <c r="H209" s="52"/>
      <c r="I209" s="52"/>
    </row>
    <row r="210" spans="1:9" s="53" customFormat="1">
      <c r="A210" s="49"/>
      <c r="B210" s="50"/>
      <c r="C210" s="51"/>
      <c r="D210" s="49"/>
      <c r="E210" s="52"/>
      <c r="F210" s="52"/>
      <c r="G210" s="52"/>
      <c r="H210" s="52"/>
      <c r="I210" s="52"/>
    </row>
    <row r="211" spans="1:9" s="53" customFormat="1">
      <c r="A211" s="49"/>
      <c r="B211" s="50"/>
      <c r="C211" s="51"/>
      <c r="D211" s="49"/>
      <c r="E211" s="52"/>
      <c r="F211" s="52"/>
      <c r="G211" s="52"/>
      <c r="H211" s="52"/>
      <c r="I211" s="52"/>
    </row>
    <row r="212" spans="1:9" s="53" customFormat="1">
      <c r="A212" s="49"/>
      <c r="B212" s="50"/>
      <c r="C212" s="51"/>
      <c r="D212" s="49"/>
      <c r="E212" s="52"/>
      <c r="F212" s="52"/>
      <c r="G212" s="52"/>
      <c r="H212" s="52"/>
      <c r="I212" s="52"/>
    </row>
    <row r="213" spans="1:9" s="53" customFormat="1">
      <c r="A213" s="49"/>
      <c r="B213" s="50"/>
      <c r="C213" s="51"/>
      <c r="D213" s="49"/>
      <c r="E213" s="52"/>
      <c r="F213" s="52"/>
      <c r="G213" s="52"/>
      <c r="H213" s="52"/>
      <c r="I213" s="52"/>
    </row>
    <row r="214" spans="1:9" s="53" customFormat="1">
      <c r="A214" s="49"/>
      <c r="B214" s="50"/>
      <c r="C214" s="51"/>
      <c r="D214" s="49"/>
      <c r="E214" s="52"/>
      <c r="F214" s="52"/>
      <c r="G214" s="52"/>
      <c r="H214" s="52"/>
      <c r="I214" s="52"/>
    </row>
    <row r="215" spans="1:9" s="53" customFormat="1">
      <c r="A215" s="49"/>
      <c r="B215" s="50"/>
      <c r="C215" s="51"/>
      <c r="D215" s="49"/>
      <c r="E215" s="52"/>
      <c r="F215" s="52"/>
      <c r="G215" s="52"/>
      <c r="H215" s="52"/>
      <c r="I215" s="52"/>
    </row>
    <row r="216" spans="1:9" s="53" customFormat="1">
      <c r="A216" s="49"/>
      <c r="B216" s="50"/>
      <c r="C216" s="51"/>
      <c r="D216" s="49"/>
      <c r="E216" s="52"/>
      <c r="F216" s="52"/>
      <c r="G216" s="52"/>
      <c r="H216" s="52"/>
      <c r="I216" s="52"/>
    </row>
    <row r="217" spans="1:9" s="53" customFormat="1">
      <c r="A217" s="49"/>
      <c r="B217" s="50"/>
      <c r="C217" s="51"/>
      <c r="D217" s="49"/>
      <c r="E217" s="52"/>
      <c r="F217" s="52"/>
      <c r="G217" s="52"/>
      <c r="H217" s="52"/>
      <c r="I217" s="52"/>
    </row>
    <row r="218" spans="1:9" s="53" customFormat="1">
      <c r="A218" s="49"/>
      <c r="B218" s="50"/>
      <c r="C218" s="51"/>
      <c r="D218" s="49"/>
      <c r="E218" s="52"/>
      <c r="F218" s="52"/>
      <c r="G218" s="52"/>
      <c r="H218" s="52"/>
      <c r="I218" s="52"/>
    </row>
    <row r="219" spans="1:9" s="53" customFormat="1">
      <c r="A219" s="49"/>
      <c r="B219" s="50"/>
      <c r="C219" s="51"/>
      <c r="D219" s="49"/>
      <c r="E219" s="52"/>
      <c r="F219" s="52"/>
      <c r="G219" s="52"/>
      <c r="H219" s="52"/>
      <c r="I219" s="52"/>
    </row>
    <row r="220" spans="1:9" s="53" customFormat="1">
      <c r="A220" s="49"/>
      <c r="B220" s="50"/>
      <c r="C220" s="51"/>
      <c r="D220" s="49"/>
      <c r="E220" s="52"/>
      <c r="F220" s="52"/>
      <c r="G220" s="52"/>
      <c r="H220" s="52"/>
      <c r="I220" s="52"/>
    </row>
    <row r="221" spans="1:9" s="53" customFormat="1">
      <c r="A221" s="49"/>
      <c r="B221" s="50"/>
      <c r="C221" s="51"/>
      <c r="D221" s="49"/>
      <c r="E221" s="52"/>
      <c r="F221" s="52"/>
      <c r="G221" s="52"/>
      <c r="H221" s="52"/>
      <c r="I221" s="52"/>
    </row>
    <row r="222" spans="1:9" s="53" customFormat="1">
      <c r="A222" s="49"/>
      <c r="B222" s="50"/>
      <c r="C222" s="51"/>
      <c r="D222" s="49"/>
      <c r="E222" s="52"/>
      <c r="F222" s="52"/>
      <c r="G222" s="52"/>
      <c r="H222" s="52"/>
      <c r="I222" s="52"/>
    </row>
    <row r="223" spans="1:9" s="53" customFormat="1">
      <c r="A223" s="49"/>
      <c r="B223" s="50"/>
      <c r="C223" s="51"/>
      <c r="D223" s="49"/>
      <c r="E223" s="52"/>
      <c r="F223" s="52"/>
      <c r="G223" s="52"/>
      <c r="H223" s="52"/>
      <c r="I223" s="52"/>
    </row>
    <row r="224" spans="1:9" s="53" customFormat="1">
      <c r="A224" s="49"/>
      <c r="B224" s="50"/>
      <c r="C224" s="51"/>
      <c r="D224" s="49"/>
      <c r="E224" s="52"/>
      <c r="F224" s="52"/>
      <c r="G224" s="52"/>
      <c r="H224" s="52"/>
      <c r="I224" s="52"/>
    </row>
    <row r="225" spans="1:9" s="53" customFormat="1">
      <c r="A225" s="49"/>
      <c r="B225" s="50"/>
      <c r="C225" s="51"/>
      <c r="D225" s="49"/>
      <c r="E225" s="52"/>
      <c r="F225" s="52"/>
      <c r="G225" s="52"/>
      <c r="H225" s="52"/>
      <c r="I225" s="52"/>
    </row>
    <row r="226" spans="1:9" s="53" customFormat="1">
      <c r="A226" s="49"/>
      <c r="B226" s="50"/>
      <c r="C226" s="51"/>
      <c r="D226" s="49"/>
      <c r="E226" s="52"/>
      <c r="F226" s="52"/>
      <c r="G226" s="52"/>
      <c r="H226" s="52"/>
      <c r="I226" s="52"/>
    </row>
    <row r="227" spans="1:9" s="53" customFormat="1">
      <c r="A227" s="49"/>
      <c r="B227" s="50"/>
      <c r="C227" s="51"/>
      <c r="D227" s="49"/>
      <c r="E227" s="52"/>
      <c r="F227" s="52"/>
      <c r="G227" s="52"/>
      <c r="H227" s="52"/>
      <c r="I227" s="52"/>
    </row>
    <row r="228" spans="1:9" s="53" customFormat="1">
      <c r="A228" s="49"/>
      <c r="B228" s="50"/>
      <c r="C228" s="51"/>
      <c r="D228" s="49"/>
      <c r="E228" s="52"/>
      <c r="F228" s="52"/>
      <c r="G228" s="52"/>
      <c r="H228" s="52"/>
      <c r="I228" s="52"/>
    </row>
    <row r="229" spans="1:9" s="53" customFormat="1">
      <c r="A229" s="49"/>
      <c r="B229" s="50"/>
      <c r="C229" s="51"/>
      <c r="D229" s="49"/>
      <c r="E229" s="52"/>
      <c r="F229" s="52"/>
      <c r="G229" s="52"/>
      <c r="H229" s="52"/>
      <c r="I229" s="52"/>
    </row>
    <row r="230" spans="1:9" s="53" customFormat="1">
      <c r="A230" s="49"/>
      <c r="B230" s="50"/>
      <c r="C230" s="51"/>
      <c r="D230" s="49"/>
      <c r="E230" s="52"/>
      <c r="F230" s="52"/>
      <c r="G230" s="52"/>
      <c r="H230" s="52"/>
      <c r="I230" s="52"/>
    </row>
    <row r="231" spans="1:9" s="53" customFormat="1">
      <c r="A231" s="49"/>
      <c r="B231" s="50"/>
      <c r="C231" s="51"/>
      <c r="D231" s="49"/>
      <c r="E231" s="52"/>
      <c r="F231" s="52"/>
      <c r="G231" s="52"/>
      <c r="H231" s="52"/>
      <c r="I231" s="52"/>
    </row>
    <row r="232" spans="1:9" s="53" customFormat="1">
      <c r="A232" s="49"/>
      <c r="B232" s="50"/>
      <c r="C232" s="51"/>
      <c r="D232" s="49"/>
      <c r="E232" s="52"/>
      <c r="F232" s="52"/>
      <c r="G232" s="52"/>
      <c r="H232" s="52"/>
      <c r="I232" s="52"/>
    </row>
    <row r="233" spans="1:9" s="53" customFormat="1">
      <c r="A233" s="49"/>
      <c r="B233" s="50"/>
      <c r="C233" s="51"/>
      <c r="D233" s="49"/>
      <c r="E233" s="52"/>
      <c r="F233" s="52"/>
      <c r="G233" s="52"/>
      <c r="H233" s="52"/>
      <c r="I233" s="52"/>
    </row>
    <row r="234" spans="1:9" s="53" customFormat="1">
      <c r="A234" s="49"/>
      <c r="B234" s="50"/>
      <c r="C234" s="51"/>
      <c r="D234" s="49"/>
      <c r="E234" s="52"/>
      <c r="F234" s="52"/>
      <c r="G234" s="52"/>
      <c r="H234" s="52"/>
      <c r="I234" s="52"/>
    </row>
    <row r="235" spans="1:9" s="53" customFormat="1">
      <c r="A235" s="49"/>
      <c r="B235" s="50"/>
      <c r="C235" s="51"/>
      <c r="D235" s="49"/>
      <c r="E235" s="52"/>
      <c r="F235" s="52"/>
      <c r="G235" s="52"/>
      <c r="H235" s="52"/>
      <c r="I235" s="52"/>
    </row>
    <row r="236" spans="1:9" s="53" customFormat="1">
      <c r="A236" s="49"/>
      <c r="B236" s="50"/>
      <c r="C236" s="51"/>
      <c r="D236" s="49"/>
      <c r="E236" s="52"/>
      <c r="F236" s="52"/>
      <c r="G236" s="52"/>
      <c r="H236" s="52"/>
      <c r="I236" s="52"/>
    </row>
    <row r="237" spans="1:9" s="53" customFormat="1">
      <c r="A237" s="49"/>
      <c r="B237" s="50"/>
      <c r="C237" s="51"/>
      <c r="D237" s="49"/>
      <c r="E237" s="52"/>
      <c r="F237" s="52"/>
      <c r="G237" s="52"/>
      <c r="H237" s="52"/>
      <c r="I237" s="52"/>
    </row>
    <row r="238" spans="1:9" s="53" customFormat="1">
      <c r="A238" s="49"/>
      <c r="B238" s="50"/>
      <c r="C238" s="51"/>
      <c r="D238" s="49"/>
      <c r="E238" s="52"/>
      <c r="F238" s="52"/>
      <c r="G238" s="52"/>
      <c r="H238" s="52"/>
      <c r="I238" s="52"/>
    </row>
    <row r="239" spans="1:9" s="53" customFormat="1">
      <c r="A239" s="49"/>
      <c r="B239" s="50"/>
      <c r="C239" s="51"/>
      <c r="D239" s="49"/>
      <c r="E239" s="52"/>
      <c r="F239" s="52"/>
      <c r="G239" s="52"/>
      <c r="H239" s="52"/>
      <c r="I239" s="52"/>
    </row>
    <row r="240" spans="1:9" s="53" customFormat="1">
      <c r="A240" s="49"/>
      <c r="B240" s="50"/>
      <c r="C240" s="51"/>
      <c r="D240" s="49"/>
      <c r="E240" s="52"/>
      <c r="F240" s="52"/>
      <c r="G240" s="52"/>
      <c r="H240" s="52"/>
      <c r="I240" s="52"/>
    </row>
    <row r="241" spans="1:9" s="53" customFormat="1">
      <c r="A241" s="49"/>
      <c r="B241" s="50"/>
      <c r="C241" s="51"/>
      <c r="D241" s="49"/>
      <c r="E241" s="52"/>
      <c r="F241" s="52"/>
      <c r="G241" s="52"/>
      <c r="H241" s="52"/>
      <c r="I241" s="52"/>
    </row>
    <row r="242" spans="1:9" s="53" customFormat="1">
      <c r="A242" s="49"/>
      <c r="B242" s="50"/>
      <c r="C242" s="51"/>
      <c r="D242" s="49"/>
      <c r="E242" s="52"/>
      <c r="F242" s="52"/>
      <c r="G242" s="52"/>
      <c r="H242" s="52"/>
      <c r="I242" s="52"/>
    </row>
    <row r="243" spans="1:9" s="53" customFormat="1">
      <c r="A243" s="49"/>
      <c r="B243" s="50"/>
      <c r="C243" s="51"/>
      <c r="D243" s="49"/>
      <c r="E243" s="52"/>
      <c r="F243" s="52"/>
      <c r="G243" s="52"/>
      <c r="H243" s="52"/>
      <c r="I243" s="52"/>
    </row>
    <row r="244" spans="1:9" s="53" customFormat="1">
      <c r="A244" s="49"/>
      <c r="B244" s="50"/>
      <c r="C244" s="51"/>
      <c r="D244" s="49"/>
      <c r="E244" s="52"/>
      <c r="F244" s="52"/>
      <c r="G244" s="52"/>
      <c r="H244" s="52"/>
      <c r="I244" s="52"/>
    </row>
    <row r="245" spans="1:9" s="53" customFormat="1">
      <c r="A245" s="49"/>
      <c r="B245" s="50"/>
      <c r="C245" s="51"/>
      <c r="D245" s="49"/>
      <c r="E245" s="52"/>
      <c r="F245" s="52"/>
      <c r="G245" s="52"/>
      <c r="H245" s="52"/>
      <c r="I245" s="52"/>
    </row>
    <row r="246" spans="1:9" s="53" customFormat="1">
      <c r="A246" s="49"/>
      <c r="B246" s="50"/>
      <c r="C246" s="51"/>
      <c r="D246" s="49"/>
      <c r="E246" s="52"/>
      <c r="F246" s="52"/>
      <c r="G246" s="52"/>
      <c r="H246" s="52"/>
      <c r="I246" s="52"/>
    </row>
    <row r="247" spans="1:9" s="53" customFormat="1">
      <c r="A247" s="49"/>
      <c r="B247" s="50"/>
      <c r="C247" s="51"/>
      <c r="D247" s="49"/>
      <c r="E247" s="52"/>
      <c r="F247" s="52"/>
      <c r="G247" s="52"/>
      <c r="H247" s="52"/>
      <c r="I247" s="52"/>
    </row>
    <row r="248" spans="1:9" s="53" customFormat="1">
      <c r="A248" s="49"/>
      <c r="B248" s="50"/>
      <c r="C248" s="51"/>
      <c r="D248" s="49"/>
      <c r="E248" s="52"/>
      <c r="F248" s="52"/>
      <c r="G248" s="52"/>
      <c r="H248" s="52"/>
      <c r="I248" s="52"/>
    </row>
    <row r="249" spans="1:9" s="53" customFormat="1">
      <c r="A249" s="49"/>
      <c r="B249" s="50"/>
      <c r="C249" s="51"/>
      <c r="D249" s="49"/>
      <c r="E249" s="52"/>
      <c r="F249" s="52"/>
      <c r="G249" s="52"/>
      <c r="H249" s="52"/>
      <c r="I249" s="52"/>
    </row>
    <row r="250" spans="1:9" s="53" customFormat="1">
      <c r="A250" s="49"/>
      <c r="B250" s="50"/>
      <c r="C250" s="51"/>
      <c r="D250" s="49"/>
      <c r="E250" s="52"/>
      <c r="F250" s="52"/>
      <c r="G250" s="52"/>
      <c r="H250" s="52"/>
      <c r="I250" s="52"/>
    </row>
    <row r="251" spans="1:9" s="53" customFormat="1">
      <c r="A251" s="49"/>
      <c r="B251" s="50"/>
      <c r="C251" s="51"/>
      <c r="D251" s="49"/>
      <c r="E251" s="52"/>
      <c r="F251" s="52"/>
      <c r="G251" s="52"/>
      <c r="H251" s="52"/>
      <c r="I251" s="52"/>
    </row>
    <row r="252" spans="1:9" s="53" customFormat="1">
      <c r="A252" s="49"/>
      <c r="B252" s="50"/>
      <c r="C252" s="51"/>
      <c r="D252" s="49"/>
      <c r="E252" s="52"/>
      <c r="F252" s="52"/>
      <c r="G252" s="52"/>
      <c r="H252" s="52"/>
      <c r="I252" s="52"/>
    </row>
    <row r="253" spans="1:9" s="53" customFormat="1">
      <c r="A253" s="49"/>
      <c r="B253" s="50"/>
      <c r="C253" s="51"/>
      <c r="D253" s="49"/>
      <c r="E253" s="52"/>
      <c r="F253" s="52"/>
      <c r="G253" s="52"/>
      <c r="H253" s="52"/>
      <c r="I253" s="52"/>
    </row>
    <row r="254" spans="1:9" s="53" customFormat="1">
      <c r="A254" s="49"/>
      <c r="B254" s="50"/>
      <c r="C254" s="51"/>
      <c r="D254" s="49"/>
      <c r="E254" s="52"/>
      <c r="F254" s="52"/>
      <c r="G254" s="52"/>
      <c r="H254" s="52"/>
      <c r="I254" s="52"/>
    </row>
    <row r="255" spans="1:9" s="53" customFormat="1">
      <c r="A255" s="49"/>
      <c r="B255" s="50"/>
      <c r="C255" s="51"/>
      <c r="D255" s="49"/>
      <c r="E255" s="52"/>
      <c r="F255" s="52"/>
      <c r="G255" s="52"/>
      <c r="H255" s="52"/>
      <c r="I255" s="52"/>
    </row>
    <row r="256" spans="1:9" s="53" customFormat="1">
      <c r="A256" s="49"/>
      <c r="B256" s="50"/>
      <c r="C256" s="51"/>
      <c r="D256" s="49"/>
      <c r="E256" s="52"/>
      <c r="F256" s="52"/>
      <c r="G256" s="52"/>
      <c r="H256" s="52"/>
      <c r="I256" s="52"/>
    </row>
    <row r="257" spans="1:9" s="53" customFormat="1">
      <c r="A257" s="49"/>
      <c r="B257" s="50"/>
      <c r="C257" s="51"/>
      <c r="D257" s="49"/>
      <c r="E257" s="52"/>
      <c r="F257" s="52"/>
      <c r="G257" s="52"/>
      <c r="H257" s="52"/>
      <c r="I257" s="52"/>
    </row>
    <row r="258" spans="1:9" s="53" customFormat="1">
      <c r="A258" s="49"/>
      <c r="B258" s="50"/>
      <c r="C258" s="51"/>
      <c r="D258" s="49"/>
      <c r="E258" s="52"/>
      <c r="F258" s="52"/>
      <c r="G258" s="52"/>
      <c r="H258" s="52"/>
      <c r="I258" s="52"/>
    </row>
    <row r="259" spans="1:9" s="53" customFormat="1">
      <c r="A259" s="49"/>
      <c r="B259" s="50"/>
      <c r="C259" s="51"/>
      <c r="D259" s="49"/>
      <c r="E259" s="52"/>
      <c r="F259" s="52"/>
      <c r="G259" s="52"/>
      <c r="H259" s="52"/>
      <c r="I259" s="52"/>
    </row>
    <row r="260" spans="1:9" s="53" customFormat="1">
      <c r="A260" s="49"/>
      <c r="B260" s="50"/>
      <c r="C260" s="51"/>
      <c r="D260" s="49"/>
      <c r="E260" s="52"/>
      <c r="F260" s="52"/>
      <c r="G260" s="52"/>
      <c r="H260" s="52"/>
      <c r="I260" s="52"/>
    </row>
    <row r="261" spans="1:9" s="53" customFormat="1">
      <c r="A261" s="49"/>
      <c r="B261" s="50"/>
      <c r="C261" s="51"/>
      <c r="D261" s="49"/>
      <c r="E261" s="52"/>
      <c r="F261" s="52"/>
      <c r="G261" s="52"/>
      <c r="H261" s="52"/>
      <c r="I261" s="52"/>
    </row>
    <row r="262" spans="1:9" s="53" customFormat="1">
      <c r="A262" s="49"/>
      <c r="B262" s="50"/>
      <c r="C262" s="51"/>
      <c r="D262" s="49"/>
      <c r="E262" s="52"/>
      <c r="F262" s="52"/>
      <c r="G262" s="52"/>
      <c r="H262" s="52"/>
      <c r="I262" s="52"/>
    </row>
    <row r="263" spans="1:9" s="53" customFormat="1">
      <c r="A263" s="49"/>
      <c r="B263" s="50"/>
      <c r="C263" s="51"/>
      <c r="D263" s="49"/>
      <c r="E263" s="52"/>
      <c r="F263" s="52"/>
      <c r="G263" s="52"/>
      <c r="H263" s="52"/>
      <c r="I263" s="52"/>
    </row>
    <row r="264" spans="1:9" s="53" customFormat="1">
      <c r="A264" s="49"/>
      <c r="B264" s="50"/>
      <c r="C264" s="51"/>
      <c r="D264" s="49"/>
      <c r="E264" s="52"/>
      <c r="F264" s="52"/>
      <c r="G264" s="52"/>
      <c r="H264" s="52"/>
      <c r="I264" s="52"/>
    </row>
    <row r="265" spans="1:9" s="53" customFormat="1">
      <c r="A265" s="49"/>
      <c r="B265" s="50"/>
      <c r="C265" s="51"/>
      <c r="D265" s="49"/>
      <c r="E265" s="52"/>
      <c r="F265" s="52"/>
      <c r="G265" s="52"/>
      <c r="H265" s="52"/>
      <c r="I265" s="52"/>
    </row>
    <row r="266" spans="1:9" s="53" customFormat="1">
      <c r="A266" s="49"/>
      <c r="B266" s="50"/>
      <c r="C266" s="51"/>
      <c r="D266" s="49"/>
      <c r="E266" s="52"/>
      <c r="F266" s="52"/>
      <c r="G266" s="52"/>
      <c r="H266" s="52"/>
      <c r="I266" s="52"/>
    </row>
    <row r="267" spans="1:9" s="53" customFormat="1">
      <c r="A267" s="49"/>
      <c r="B267" s="50"/>
      <c r="C267" s="51"/>
      <c r="D267" s="49"/>
      <c r="E267" s="52"/>
      <c r="F267" s="52"/>
      <c r="G267" s="52"/>
      <c r="H267" s="52"/>
      <c r="I267" s="52"/>
    </row>
    <row r="268" spans="1:9" s="53" customFormat="1">
      <c r="A268" s="49"/>
      <c r="B268" s="50"/>
      <c r="C268" s="51"/>
      <c r="D268" s="49"/>
      <c r="E268" s="52"/>
      <c r="F268" s="52"/>
      <c r="G268" s="52"/>
      <c r="H268" s="52"/>
      <c r="I268" s="52"/>
    </row>
    <row r="269" spans="1:9" s="53" customFormat="1">
      <c r="A269" s="49"/>
      <c r="B269" s="50"/>
      <c r="C269" s="51"/>
      <c r="D269" s="49"/>
      <c r="E269" s="52"/>
      <c r="F269" s="52"/>
      <c r="G269" s="52"/>
      <c r="H269" s="52"/>
      <c r="I269" s="52"/>
    </row>
    <row r="270" spans="1:9" s="53" customFormat="1">
      <c r="A270" s="49"/>
      <c r="B270" s="50"/>
      <c r="C270" s="51"/>
      <c r="D270" s="49"/>
      <c r="E270" s="52"/>
      <c r="F270" s="52"/>
      <c r="G270" s="52"/>
      <c r="H270" s="52"/>
      <c r="I270" s="52"/>
    </row>
    <row r="271" spans="1:9" s="53" customFormat="1">
      <c r="A271" s="49"/>
      <c r="B271" s="50"/>
      <c r="C271" s="51"/>
      <c r="D271" s="49"/>
      <c r="E271" s="52"/>
      <c r="F271" s="52"/>
      <c r="G271" s="52"/>
      <c r="H271" s="52"/>
      <c r="I271" s="52"/>
    </row>
    <row r="272" spans="1:9" s="53" customFormat="1">
      <c r="A272" s="49"/>
      <c r="B272" s="50"/>
      <c r="C272" s="51"/>
      <c r="D272" s="49"/>
      <c r="E272" s="52"/>
      <c r="F272" s="52"/>
      <c r="G272" s="52"/>
      <c r="H272" s="52"/>
      <c r="I272" s="52"/>
    </row>
    <row r="273" spans="1:9" s="53" customFormat="1">
      <c r="A273" s="49"/>
      <c r="B273" s="50"/>
      <c r="C273" s="51"/>
      <c r="D273" s="49"/>
      <c r="E273" s="52"/>
      <c r="F273" s="52"/>
      <c r="G273" s="52"/>
      <c r="H273" s="52"/>
      <c r="I273" s="52"/>
    </row>
    <row r="274" spans="1:9" s="53" customFormat="1">
      <c r="A274" s="49"/>
      <c r="B274" s="50"/>
      <c r="C274" s="51"/>
      <c r="D274" s="49"/>
      <c r="E274" s="52"/>
      <c r="F274" s="52"/>
      <c r="G274" s="52"/>
      <c r="H274" s="52"/>
      <c r="I274" s="52"/>
    </row>
    <row r="275" spans="1:9" s="53" customFormat="1">
      <c r="A275" s="49"/>
      <c r="B275" s="50"/>
      <c r="C275" s="51"/>
      <c r="D275" s="49"/>
      <c r="E275" s="52"/>
      <c r="F275" s="52"/>
      <c r="G275" s="52"/>
      <c r="H275" s="52"/>
      <c r="I275" s="52"/>
    </row>
    <row r="276" spans="1:9" s="53" customFormat="1">
      <c r="A276" s="49"/>
      <c r="B276" s="50"/>
      <c r="C276" s="51"/>
      <c r="D276" s="49"/>
      <c r="E276" s="52"/>
      <c r="F276" s="52"/>
      <c r="G276" s="52"/>
      <c r="H276" s="52"/>
      <c r="I276" s="52"/>
    </row>
    <row r="277" spans="1:9" s="53" customFormat="1">
      <c r="A277" s="49"/>
      <c r="B277" s="50"/>
      <c r="C277" s="51"/>
      <c r="D277" s="49"/>
      <c r="E277" s="52"/>
      <c r="F277" s="52"/>
      <c r="G277" s="52"/>
      <c r="H277" s="52"/>
      <c r="I277" s="52"/>
    </row>
    <row r="278" spans="1:9" s="53" customFormat="1">
      <c r="A278" s="49"/>
      <c r="B278" s="50"/>
      <c r="C278" s="51"/>
      <c r="D278" s="49"/>
      <c r="E278" s="52"/>
      <c r="F278" s="52"/>
      <c r="G278" s="52"/>
      <c r="H278" s="52"/>
      <c r="I278" s="52"/>
    </row>
    <row r="279" spans="1:9" s="53" customFormat="1">
      <c r="A279" s="49"/>
      <c r="B279" s="50"/>
      <c r="C279" s="51"/>
      <c r="D279" s="49"/>
      <c r="E279" s="52"/>
      <c r="F279" s="52"/>
      <c r="G279" s="52"/>
      <c r="H279" s="52"/>
      <c r="I279" s="52"/>
    </row>
    <row r="280" spans="1:9" s="53" customFormat="1">
      <c r="A280" s="49"/>
      <c r="B280" s="50"/>
      <c r="C280" s="51"/>
      <c r="D280" s="49"/>
      <c r="E280" s="52"/>
      <c r="F280" s="52"/>
      <c r="G280" s="52"/>
      <c r="H280" s="52"/>
      <c r="I280" s="52"/>
    </row>
    <row r="281" spans="1:9" s="53" customFormat="1">
      <c r="A281" s="49"/>
      <c r="B281" s="50"/>
      <c r="C281" s="51"/>
      <c r="D281" s="49"/>
      <c r="E281" s="52"/>
      <c r="F281" s="52"/>
      <c r="G281" s="52"/>
      <c r="H281" s="52"/>
      <c r="I281" s="52"/>
    </row>
    <row r="282" spans="1:9" s="53" customFormat="1">
      <c r="A282" s="49"/>
      <c r="B282" s="50"/>
      <c r="C282" s="51"/>
      <c r="D282" s="49"/>
      <c r="E282" s="52"/>
      <c r="F282" s="52"/>
      <c r="G282" s="52"/>
      <c r="H282" s="52"/>
      <c r="I282" s="52"/>
    </row>
    <row r="283" spans="1:9" s="53" customFormat="1">
      <c r="A283" s="49"/>
      <c r="B283" s="50"/>
      <c r="C283" s="51"/>
      <c r="D283" s="49"/>
      <c r="E283" s="52"/>
      <c r="F283" s="52"/>
      <c r="G283" s="52"/>
      <c r="H283" s="52"/>
      <c r="I283" s="52"/>
    </row>
    <row r="284" spans="1:9" s="53" customFormat="1">
      <c r="A284" s="49"/>
      <c r="B284" s="50"/>
      <c r="C284" s="51"/>
      <c r="D284" s="49"/>
      <c r="E284" s="52"/>
      <c r="F284" s="52"/>
      <c r="G284" s="52"/>
      <c r="H284" s="52"/>
      <c r="I284" s="52"/>
    </row>
    <row r="285" spans="1:9" s="53" customFormat="1">
      <c r="A285" s="49"/>
      <c r="B285" s="50"/>
      <c r="C285" s="51"/>
      <c r="D285" s="49"/>
      <c r="E285" s="52"/>
      <c r="F285" s="52"/>
      <c r="G285" s="52"/>
      <c r="H285" s="52"/>
      <c r="I285" s="52"/>
    </row>
    <row r="286" spans="1:9" s="53" customFormat="1">
      <c r="A286" s="49"/>
      <c r="B286" s="50"/>
      <c r="C286" s="51"/>
      <c r="D286" s="49"/>
      <c r="E286" s="52"/>
      <c r="F286" s="52"/>
      <c r="G286" s="52"/>
      <c r="H286" s="52"/>
      <c r="I286" s="52"/>
    </row>
    <row r="287" spans="1:9" s="53" customFormat="1">
      <c r="A287" s="49"/>
      <c r="B287" s="50"/>
      <c r="C287" s="51"/>
      <c r="D287" s="49"/>
      <c r="E287" s="52"/>
      <c r="F287" s="52"/>
      <c r="G287" s="52"/>
      <c r="H287" s="52"/>
      <c r="I287" s="52"/>
    </row>
    <row r="288" spans="1:9" s="53" customFormat="1">
      <c r="A288" s="49"/>
      <c r="B288" s="50"/>
      <c r="C288" s="51"/>
      <c r="D288" s="49"/>
      <c r="E288" s="52"/>
      <c r="F288" s="52"/>
      <c r="G288" s="52"/>
      <c r="H288" s="52"/>
      <c r="I288" s="52"/>
    </row>
    <row r="289" spans="1:9" s="53" customFormat="1">
      <c r="A289" s="49"/>
      <c r="B289" s="50"/>
      <c r="C289" s="51"/>
      <c r="D289" s="49"/>
      <c r="E289" s="52"/>
      <c r="F289" s="52"/>
      <c r="G289" s="52"/>
      <c r="H289" s="52"/>
      <c r="I289" s="52"/>
    </row>
    <row r="290" spans="1:9" s="53" customFormat="1">
      <c r="A290" s="49"/>
      <c r="B290" s="50"/>
      <c r="C290" s="51"/>
      <c r="D290" s="49"/>
      <c r="E290" s="52"/>
      <c r="F290" s="52"/>
      <c r="G290" s="52"/>
      <c r="H290" s="52"/>
      <c r="I290" s="52"/>
    </row>
    <row r="291" spans="1:9" s="53" customFormat="1">
      <c r="A291" s="49"/>
      <c r="B291" s="50"/>
      <c r="C291" s="51"/>
      <c r="D291" s="49"/>
      <c r="E291" s="52"/>
      <c r="F291" s="52"/>
      <c r="G291" s="52"/>
      <c r="H291" s="52"/>
      <c r="I291" s="52"/>
    </row>
    <row r="292" spans="1:9" s="53" customFormat="1">
      <c r="A292" s="49"/>
      <c r="B292" s="50"/>
      <c r="C292" s="51"/>
      <c r="D292" s="49"/>
      <c r="E292" s="52"/>
      <c r="F292" s="52"/>
      <c r="G292" s="52"/>
      <c r="H292" s="52"/>
      <c r="I292" s="52"/>
    </row>
    <row r="293" spans="1:9" s="53" customFormat="1">
      <c r="A293" s="49"/>
      <c r="B293" s="50"/>
      <c r="C293" s="51"/>
      <c r="D293" s="49"/>
      <c r="E293" s="52"/>
      <c r="F293" s="52"/>
      <c r="G293" s="52"/>
      <c r="H293" s="52"/>
      <c r="I293" s="52"/>
    </row>
    <row r="294" spans="1:9" s="53" customFormat="1">
      <c r="A294" s="49"/>
      <c r="B294" s="50"/>
      <c r="C294" s="51"/>
      <c r="D294" s="49"/>
      <c r="E294" s="52"/>
      <c r="F294" s="52"/>
      <c r="G294" s="52"/>
      <c r="H294" s="52"/>
      <c r="I294" s="52"/>
    </row>
    <row r="295" spans="1:9" s="53" customFormat="1">
      <c r="A295" s="49"/>
      <c r="B295" s="50"/>
      <c r="C295" s="51"/>
      <c r="D295" s="49"/>
      <c r="E295" s="52"/>
      <c r="F295" s="52"/>
      <c r="G295" s="52"/>
      <c r="H295" s="52"/>
      <c r="I295" s="52"/>
    </row>
    <row r="296" spans="1:9" s="53" customFormat="1">
      <c r="A296" s="49"/>
      <c r="B296" s="50"/>
      <c r="C296" s="51"/>
      <c r="D296" s="49"/>
      <c r="E296" s="52"/>
      <c r="F296" s="52"/>
      <c r="G296" s="52"/>
      <c r="H296" s="52"/>
      <c r="I296" s="52"/>
    </row>
    <row r="297" spans="1:9" s="53" customFormat="1">
      <c r="A297" s="49"/>
      <c r="B297" s="50"/>
      <c r="C297" s="51"/>
      <c r="D297" s="49"/>
      <c r="E297" s="52"/>
      <c r="F297" s="52"/>
      <c r="G297" s="52"/>
      <c r="H297" s="52"/>
      <c r="I297" s="52"/>
    </row>
    <row r="298" spans="1:9" s="53" customFormat="1">
      <c r="A298" s="49"/>
      <c r="B298" s="50"/>
      <c r="C298" s="51"/>
      <c r="D298" s="49"/>
      <c r="E298" s="52"/>
      <c r="F298" s="52"/>
      <c r="G298" s="52"/>
      <c r="H298" s="52"/>
      <c r="I298" s="52"/>
    </row>
    <row r="299" spans="1:9" s="53" customFormat="1">
      <c r="A299" s="49"/>
      <c r="B299" s="50"/>
      <c r="C299" s="51"/>
      <c r="D299" s="49"/>
      <c r="E299" s="52"/>
      <c r="F299" s="52"/>
      <c r="G299" s="52"/>
      <c r="H299" s="52"/>
      <c r="I299" s="52"/>
    </row>
    <row r="300" spans="1:9" s="53" customFormat="1">
      <c r="A300" s="49"/>
      <c r="B300" s="50"/>
      <c r="C300" s="51"/>
      <c r="D300" s="49"/>
      <c r="E300" s="52"/>
      <c r="F300" s="52"/>
      <c r="G300" s="52"/>
      <c r="H300" s="52"/>
      <c r="I300" s="52"/>
    </row>
    <row r="301" spans="1:9" s="53" customFormat="1">
      <c r="A301" s="49"/>
      <c r="B301" s="50"/>
      <c r="C301" s="51"/>
      <c r="D301" s="49"/>
      <c r="E301" s="52"/>
      <c r="F301" s="52"/>
      <c r="G301" s="52"/>
      <c r="H301" s="52"/>
      <c r="I301" s="52"/>
    </row>
    <row r="302" spans="1:9" s="53" customFormat="1">
      <c r="A302" s="49"/>
      <c r="B302" s="50"/>
      <c r="C302" s="51"/>
      <c r="D302" s="49"/>
      <c r="E302" s="52"/>
      <c r="F302" s="52"/>
      <c r="G302" s="52"/>
      <c r="H302" s="52"/>
      <c r="I302" s="52"/>
    </row>
    <row r="303" spans="1:9" s="53" customFormat="1">
      <c r="A303" s="49"/>
      <c r="B303" s="50"/>
      <c r="C303" s="51"/>
      <c r="D303" s="49"/>
      <c r="E303" s="52"/>
      <c r="F303" s="52"/>
      <c r="G303" s="52"/>
      <c r="H303" s="52"/>
      <c r="I303" s="52"/>
    </row>
    <row r="304" spans="1:9" s="53" customFormat="1">
      <c r="A304" s="49"/>
      <c r="B304" s="50"/>
      <c r="C304" s="51"/>
      <c r="D304" s="49"/>
      <c r="E304" s="52"/>
      <c r="F304" s="52"/>
      <c r="G304" s="52"/>
      <c r="H304" s="52"/>
      <c r="I304" s="52"/>
    </row>
    <row r="305" spans="1:9" s="53" customFormat="1">
      <c r="A305" s="49"/>
      <c r="B305" s="50"/>
      <c r="C305" s="51"/>
      <c r="D305" s="49"/>
      <c r="E305" s="52"/>
      <c r="F305" s="52"/>
      <c r="G305" s="52"/>
      <c r="H305" s="52"/>
      <c r="I305" s="52"/>
    </row>
    <row r="306" spans="1:9" s="53" customFormat="1">
      <c r="A306" s="49"/>
      <c r="B306" s="50"/>
      <c r="C306" s="51"/>
      <c r="D306" s="49"/>
      <c r="E306" s="52"/>
      <c r="F306" s="52"/>
      <c r="G306" s="52"/>
      <c r="H306" s="52"/>
      <c r="I306" s="52"/>
    </row>
    <row r="307" spans="1:9" s="53" customFormat="1">
      <c r="A307" s="49"/>
      <c r="B307" s="50"/>
      <c r="C307" s="51"/>
      <c r="D307" s="49"/>
      <c r="E307" s="52"/>
      <c r="F307" s="52"/>
      <c r="G307" s="52"/>
      <c r="H307" s="52"/>
      <c r="I307" s="52"/>
    </row>
    <row r="308" spans="1:9" s="53" customFormat="1">
      <c r="A308" s="49"/>
      <c r="B308" s="50"/>
      <c r="C308" s="51"/>
      <c r="D308" s="49"/>
      <c r="E308" s="52"/>
      <c r="F308" s="52"/>
      <c r="G308" s="52"/>
      <c r="H308" s="52"/>
      <c r="I308" s="52"/>
    </row>
    <row r="309" spans="1:9" s="53" customFormat="1">
      <c r="A309" s="49"/>
      <c r="B309" s="50"/>
      <c r="C309" s="51"/>
      <c r="D309" s="49"/>
      <c r="E309" s="52"/>
      <c r="F309" s="52"/>
      <c r="G309" s="52"/>
      <c r="H309" s="52"/>
      <c r="I309" s="52"/>
    </row>
    <row r="310" spans="1:9" s="53" customFormat="1">
      <c r="A310" s="49"/>
      <c r="B310" s="50"/>
      <c r="C310" s="51"/>
      <c r="D310" s="49"/>
      <c r="E310" s="52"/>
      <c r="F310" s="52"/>
      <c r="G310" s="52"/>
      <c r="H310" s="52"/>
      <c r="I310" s="52"/>
    </row>
    <row r="311" spans="1:9" s="53" customFormat="1">
      <c r="A311" s="49"/>
      <c r="B311" s="50"/>
      <c r="C311" s="51"/>
      <c r="D311" s="49"/>
      <c r="E311" s="52"/>
      <c r="F311" s="52"/>
      <c r="G311" s="52"/>
      <c r="H311" s="52"/>
      <c r="I311" s="52"/>
    </row>
    <row r="312" spans="1:9" s="53" customFormat="1">
      <c r="A312" s="49"/>
      <c r="B312" s="50"/>
      <c r="C312" s="51"/>
      <c r="D312" s="49"/>
      <c r="E312" s="52"/>
      <c r="F312" s="52"/>
      <c r="G312" s="52"/>
      <c r="H312" s="52"/>
      <c r="I312" s="52"/>
    </row>
    <row r="313" spans="1:9" s="53" customFormat="1">
      <c r="A313" s="49"/>
      <c r="B313" s="50"/>
      <c r="C313" s="51"/>
      <c r="D313" s="49"/>
      <c r="E313" s="52"/>
      <c r="F313" s="52"/>
      <c r="G313" s="52"/>
      <c r="H313" s="52"/>
      <c r="I313" s="52"/>
    </row>
    <row r="314" spans="1:9" s="53" customFormat="1">
      <c r="A314" s="49"/>
      <c r="B314" s="50"/>
      <c r="C314" s="51"/>
      <c r="D314" s="49"/>
      <c r="E314" s="52"/>
      <c r="F314" s="52"/>
      <c r="G314" s="52"/>
      <c r="H314" s="52"/>
      <c r="I314" s="52"/>
    </row>
    <row r="315" spans="1:9" s="53" customFormat="1">
      <c r="A315" s="49"/>
      <c r="B315" s="50"/>
      <c r="C315" s="51"/>
      <c r="D315" s="49"/>
      <c r="E315" s="52"/>
      <c r="F315" s="52"/>
      <c r="G315" s="52"/>
      <c r="H315" s="52"/>
      <c r="I315" s="52"/>
    </row>
    <row r="316" spans="1:9" s="53" customFormat="1">
      <c r="A316" s="49"/>
      <c r="B316" s="50"/>
      <c r="C316" s="51"/>
      <c r="D316" s="49"/>
      <c r="E316" s="52"/>
      <c r="F316" s="52"/>
      <c r="G316" s="52"/>
      <c r="H316" s="52"/>
      <c r="I316" s="52"/>
    </row>
    <row r="317" spans="1:9" s="53" customFormat="1">
      <c r="A317" s="49"/>
      <c r="B317" s="50"/>
      <c r="C317" s="51"/>
      <c r="D317" s="49"/>
      <c r="E317" s="52"/>
      <c r="F317" s="52"/>
      <c r="G317" s="52"/>
      <c r="H317" s="52"/>
      <c r="I317" s="52"/>
    </row>
    <row r="318" spans="1:9" s="53" customFormat="1">
      <c r="A318" s="49"/>
      <c r="B318" s="50"/>
      <c r="C318" s="51"/>
      <c r="D318" s="49"/>
      <c r="E318" s="52"/>
      <c r="F318" s="52"/>
      <c r="G318" s="52"/>
      <c r="H318" s="52"/>
      <c r="I318" s="52"/>
    </row>
    <row r="319" spans="1:9" s="53" customFormat="1">
      <c r="A319" s="49"/>
      <c r="B319" s="50"/>
      <c r="C319" s="51"/>
      <c r="D319" s="49"/>
      <c r="E319" s="52"/>
      <c r="F319" s="52"/>
      <c r="G319" s="52"/>
      <c r="H319" s="52"/>
      <c r="I319" s="52"/>
    </row>
    <row r="320" spans="1:9" s="53" customFormat="1">
      <c r="A320" s="49"/>
      <c r="B320" s="50"/>
      <c r="C320" s="51"/>
      <c r="D320" s="49"/>
      <c r="E320" s="52"/>
      <c r="F320" s="52"/>
      <c r="G320" s="52"/>
      <c r="H320" s="52"/>
      <c r="I320" s="52"/>
    </row>
    <row r="321" spans="1:9" s="53" customFormat="1">
      <c r="A321" s="49"/>
      <c r="B321" s="50"/>
      <c r="C321" s="51"/>
      <c r="D321" s="49"/>
      <c r="E321" s="52"/>
      <c r="F321" s="52"/>
      <c r="G321" s="52"/>
      <c r="H321" s="52"/>
      <c r="I321" s="52"/>
    </row>
    <row r="322" spans="1:9" s="53" customFormat="1">
      <c r="A322" s="49"/>
      <c r="B322" s="50"/>
      <c r="C322" s="51"/>
      <c r="D322" s="49"/>
      <c r="E322" s="52"/>
      <c r="F322" s="52"/>
      <c r="G322" s="52"/>
      <c r="H322" s="52"/>
      <c r="I322" s="52"/>
    </row>
    <row r="323" spans="1:9" s="53" customFormat="1">
      <c r="A323" s="49"/>
      <c r="B323" s="50"/>
      <c r="C323" s="51"/>
      <c r="D323" s="49"/>
      <c r="E323" s="52"/>
      <c r="F323" s="52"/>
      <c r="G323" s="52"/>
      <c r="H323" s="52"/>
      <c r="I323" s="52"/>
    </row>
    <row r="324" spans="1:9" s="53" customFormat="1">
      <c r="A324" s="49"/>
      <c r="B324" s="50"/>
      <c r="C324" s="51"/>
      <c r="D324" s="49"/>
      <c r="E324" s="52"/>
      <c r="F324" s="52"/>
      <c r="G324" s="52"/>
      <c r="H324" s="52"/>
      <c r="I324" s="52"/>
    </row>
    <row r="325" spans="1:9" s="53" customFormat="1">
      <c r="A325" s="49"/>
      <c r="B325" s="50"/>
      <c r="C325" s="51"/>
      <c r="D325" s="49"/>
      <c r="E325" s="52"/>
      <c r="F325" s="52"/>
      <c r="G325" s="52"/>
      <c r="H325" s="52"/>
      <c r="I325" s="52"/>
    </row>
    <row r="326" spans="1:9" s="53" customFormat="1">
      <c r="A326" s="49"/>
      <c r="B326" s="50"/>
      <c r="C326" s="51"/>
      <c r="D326" s="49"/>
      <c r="E326" s="52"/>
      <c r="F326" s="52"/>
      <c r="G326" s="52"/>
      <c r="H326" s="52"/>
      <c r="I326" s="52"/>
    </row>
    <row r="327" spans="1:9" s="53" customFormat="1">
      <c r="A327" s="49"/>
      <c r="B327" s="50"/>
      <c r="C327" s="51"/>
      <c r="D327" s="49"/>
      <c r="E327" s="52"/>
      <c r="F327" s="52"/>
      <c r="G327" s="52"/>
      <c r="H327" s="52"/>
      <c r="I327" s="52"/>
    </row>
    <row r="328" spans="1:9" s="53" customFormat="1">
      <c r="A328" s="49"/>
      <c r="B328" s="50"/>
      <c r="C328" s="51"/>
      <c r="D328" s="49"/>
      <c r="E328" s="52"/>
      <c r="F328" s="52"/>
      <c r="G328" s="52"/>
      <c r="H328" s="52"/>
      <c r="I328" s="52"/>
    </row>
    <row r="329" spans="1:9" s="53" customFormat="1">
      <c r="A329" s="49"/>
      <c r="B329" s="50"/>
      <c r="C329" s="51"/>
      <c r="D329" s="49"/>
      <c r="E329" s="52"/>
      <c r="F329" s="52"/>
      <c r="G329" s="52"/>
      <c r="H329" s="52"/>
      <c r="I329" s="52"/>
    </row>
    <row r="330" spans="1:9" s="53" customFormat="1">
      <c r="A330" s="49"/>
      <c r="B330" s="50"/>
      <c r="C330" s="51"/>
      <c r="D330" s="49"/>
      <c r="E330" s="52"/>
      <c r="F330" s="52"/>
      <c r="G330" s="52"/>
      <c r="H330" s="52"/>
      <c r="I330" s="52"/>
    </row>
    <row r="331" spans="1:9" s="53" customFormat="1">
      <c r="A331" s="49"/>
      <c r="B331" s="50"/>
      <c r="C331" s="51"/>
      <c r="D331" s="49"/>
      <c r="E331" s="52"/>
      <c r="F331" s="52"/>
      <c r="G331" s="52"/>
      <c r="H331" s="52"/>
      <c r="I331" s="52"/>
    </row>
    <row r="332" spans="1:9" s="53" customFormat="1">
      <c r="A332" s="49"/>
      <c r="B332" s="50"/>
      <c r="C332" s="51"/>
      <c r="D332" s="49"/>
      <c r="E332" s="52"/>
      <c r="F332" s="52"/>
      <c r="G332" s="52"/>
      <c r="H332" s="52"/>
      <c r="I332" s="52"/>
    </row>
    <row r="333" spans="1:9" s="53" customFormat="1">
      <c r="A333" s="49"/>
      <c r="B333" s="50"/>
      <c r="C333" s="51"/>
      <c r="D333" s="49"/>
      <c r="E333" s="52"/>
      <c r="F333" s="52"/>
      <c r="G333" s="52"/>
      <c r="H333" s="52"/>
      <c r="I333" s="52"/>
    </row>
    <row r="334" spans="1:9" s="53" customFormat="1">
      <c r="A334" s="49"/>
      <c r="B334" s="50"/>
      <c r="C334" s="51"/>
      <c r="D334" s="49"/>
      <c r="E334" s="52"/>
      <c r="F334" s="52"/>
      <c r="G334" s="52"/>
      <c r="H334" s="52"/>
      <c r="I334" s="52"/>
    </row>
    <row r="335" spans="1:9" s="53" customFormat="1">
      <c r="A335" s="49"/>
      <c r="B335" s="50"/>
      <c r="C335" s="51"/>
      <c r="D335" s="49"/>
      <c r="E335" s="52"/>
      <c r="F335" s="52"/>
      <c r="G335" s="52"/>
      <c r="H335" s="52"/>
      <c r="I335" s="52"/>
    </row>
    <row r="336" spans="1:9" s="53" customFormat="1">
      <c r="A336" s="49"/>
      <c r="B336" s="50"/>
      <c r="C336" s="51"/>
      <c r="D336" s="49"/>
      <c r="E336" s="52"/>
      <c r="F336" s="52"/>
      <c r="G336" s="52"/>
      <c r="H336" s="52"/>
      <c r="I336" s="52"/>
    </row>
    <row r="337" spans="1:9" s="53" customFormat="1">
      <c r="A337" s="49"/>
      <c r="B337" s="50"/>
      <c r="C337" s="51"/>
      <c r="D337" s="49"/>
      <c r="E337" s="52"/>
      <c r="F337" s="52"/>
      <c r="G337" s="52"/>
      <c r="H337" s="52"/>
      <c r="I337" s="52"/>
    </row>
    <row r="338" spans="1:9" s="53" customFormat="1">
      <c r="A338" s="49"/>
      <c r="B338" s="50"/>
      <c r="C338" s="51"/>
      <c r="D338" s="49"/>
      <c r="E338" s="52"/>
      <c r="F338" s="52"/>
      <c r="G338" s="52"/>
      <c r="H338" s="52"/>
      <c r="I338" s="52"/>
    </row>
    <row r="339" spans="1:9" s="53" customFormat="1">
      <c r="A339" s="49"/>
      <c r="B339" s="50"/>
      <c r="C339" s="51"/>
      <c r="D339" s="49"/>
      <c r="E339" s="52"/>
      <c r="F339" s="52"/>
      <c r="G339" s="52"/>
      <c r="H339" s="52"/>
      <c r="I339" s="52"/>
    </row>
    <row r="340" spans="1:9" s="53" customFormat="1">
      <c r="A340" s="49"/>
      <c r="B340" s="50"/>
      <c r="C340" s="51"/>
      <c r="D340" s="49"/>
      <c r="E340" s="52"/>
      <c r="F340" s="52"/>
      <c r="G340" s="52"/>
      <c r="H340" s="52"/>
      <c r="I340" s="52"/>
    </row>
    <row r="341" spans="1:9" s="53" customFormat="1">
      <c r="A341" s="49"/>
      <c r="B341" s="50"/>
      <c r="C341" s="51"/>
      <c r="D341" s="49"/>
      <c r="E341" s="52"/>
      <c r="F341" s="52"/>
      <c r="G341" s="52"/>
      <c r="H341" s="52"/>
      <c r="I341" s="52"/>
    </row>
    <row r="342" spans="1:9" s="53" customFormat="1">
      <c r="A342" s="49"/>
      <c r="B342" s="50"/>
      <c r="C342" s="51"/>
      <c r="D342" s="49"/>
      <c r="E342" s="52"/>
      <c r="F342" s="52"/>
      <c r="G342" s="52"/>
      <c r="H342" s="52"/>
      <c r="I342" s="52"/>
    </row>
    <row r="343" spans="1:9" s="53" customFormat="1">
      <c r="A343" s="49"/>
      <c r="B343" s="50"/>
      <c r="C343" s="51"/>
      <c r="D343" s="49"/>
      <c r="E343" s="52"/>
      <c r="F343" s="52"/>
      <c r="G343" s="52"/>
      <c r="H343" s="52"/>
      <c r="I343" s="52"/>
    </row>
    <row r="344" spans="1:9" s="53" customFormat="1">
      <c r="A344" s="49"/>
      <c r="B344" s="50"/>
      <c r="C344" s="51"/>
      <c r="D344" s="49"/>
      <c r="E344" s="52"/>
      <c r="F344" s="52"/>
      <c r="G344" s="52"/>
      <c r="H344" s="52"/>
      <c r="I344" s="52"/>
    </row>
    <row r="345" spans="1:9" s="53" customFormat="1">
      <c r="A345" s="49"/>
      <c r="B345" s="50"/>
      <c r="C345" s="51"/>
      <c r="D345" s="49"/>
      <c r="E345" s="52"/>
      <c r="F345" s="52"/>
      <c r="G345" s="52"/>
      <c r="H345" s="52"/>
      <c r="I345" s="52"/>
    </row>
    <row r="346" spans="1:9" s="53" customFormat="1">
      <c r="A346" s="49"/>
      <c r="B346" s="50"/>
      <c r="C346" s="51"/>
      <c r="D346" s="49"/>
      <c r="E346" s="52"/>
      <c r="F346" s="52"/>
      <c r="G346" s="52"/>
      <c r="H346" s="52"/>
      <c r="I346" s="52"/>
    </row>
    <row r="347" spans="1:9" s="53" customFormat="1">
      <c r="A347" s="49"/>
      <c r="B347" s="50"/>
      <c r="C347" s="51"/>
      <c r="D347" s="49"/>
      <c r="E347" s="52"/>
      <c r="F347" s="52"/>
      <c r="G347" s="52"/>
      <c r="H347" s="52"/>
      <c r="I347" s="52"/>
    </row>
    <row r="348" spans="1:9" s="53" customFormat="1">
      <c r="A348" s="49"/>
      <c r="B348" s="50"/>
      <c r="C348" s="51"/>
      <c r="D348" s="49"/>
      <c r="E348" s="52"/>
      <c r="F348" s="52"/>
      <c r="G348" s="52"/>
      <c r="H348" s="52"/>
      <c r="I348" s="52"/>
    </row>
    <row r="349" spans="1:9" s="53" customFormat="1">
      <c r="A349" s="49"/>
      <c r="B349" s="50"/>
      <c r="C349" s="51"/>
      <c r="D349" s="49"/>
      <c r="E349" s="52"/>
      <c r="F349" s="52"/>
      <c r="G349" s="52"/>
      <c r="H349" s="52"/>
      <c r="I349" s="52"/>
    </row>
    <row r="350" spans="1:9" s="53" customFormat="1">
      <c r="A350" s="49"/>
      <c r="B350" s="50"/>
      <c r="C350" s="51"/>
      <c r="D350" s="49"/>
      <c r="E350" s="52"/>
      <c r="F350" s="52"/>
      <c r="G350" s="52"/>
      <c r="H350" s="52"/>
      <c r="I350" s="52"/>
    </row>
    <row r="351" spans="1:9" s="53" customFormat="1">
      <c r="A351" s="49"/>
      <c r="B351" s="50"/>
      <c r="C351" s="51"/>
      <c r="D351" s="49"/>
      <c r="E351" s="52"/>
      <c r="F351" s="52"/>
      <c r="G351" s="52"/>
      <c r="H351" s="52"/>
      <c r="I351" s="52"/>
    </row>
    <row r="352" spans="1:9" s="53" customFormat="1">
      <c r="A352" s="49"/>
      <c r="B352" s="50"/>
      <c r="C352" s="51"/>
      <c r="D352" s="49"/>
      <c r="E352" s="52"/>
      <c r="F352" s="52"/>
      <c r="G352" s="52"/>
      <c r="H352" s="52"/>
      <c r="I352" s="52"/>
    </row>
    <row r="353" spans="1:9" s="53" customFormat="1">
      <c r="A353" s="49"/>
      <c r="B353" s="50"/>
      <c r="C353" s="51"/>
      <c r="D353" s="49"/>
      <c r="E353" s="52"/>
      <c r="F353" s="52"/>
      <c r="G353" s="52"/>
      <c r="H353" s="52"/>
      <c r="I353" s="52"/>
    </row>
    <row r="354" spans="1:9" s="53" customFormat="1">
      <c r="A354" s="49"/>
      <c r="B354" s="50"/>
      <c r="C354" s="51"/>
      <c r="D354" s="49"/>
      <c r="E354" s="52"/>
      <c r="F354" s="52"/>
      <c r="G354" s="52"/>
      <c r="H354" s="52"/>
      <c r="I354" s="52"/>
    </row>
    <row r="355" spans="1:9" s="53" customFormat="1">
      <c r="A355" s="49"/>
      <c r="B355" s="50"/>
      <c r="C355" s="51"/>
      <c r="D355" s="49"/>
      <c r="E355" s="52"/>
      <c r="F355" s="52"/>
      <c r="G355" s="52"/>
      <c r="H355" s="52"/>
      <c r="I355" s="52"/>
    </row>
    <row r="356" spans="1:9" s="53" customFormat="1">
      <c r="A356" s="49"/>
      <c r="B356" s="50"/>
      <c r="C356" s="51"/>
      <c r="D356" s="49"/>
      <c r="E356" s="52"/>
      <c r="F356" s="52"/>
      <c r="G356" s="52"/>
      <c r="H356" s="52"/>
      <c r="I356" s="52"/>
    </row>
    <row r="357" spans="1:9" s="53" customFormat="1">
      <c r="A357" s="49"/>
      <c r="B357" s="50"/>
      <c r="C357" s="51"/>
      <c r="D357" s="49"/>
      <c r="E357" s="52"/>
      <c r="F357" s="52"/>
      <c r="G357" s="52"/>
      <c r="H357" s="52"/>
      <c r="I357" s="52"/>
    </row>
    <row r="358" spans="1:9" s="53" customFormat="1">
      <c r="A358" s="49"/>
      <c r="B358" s="50"/>
      <c r="C358" s="51"/>
      <c r="D358" s="49"/>
      <c r="E358" s="52"/>
      <c r="F358" s="52"/>
      <c r="G358" s="52"/>
      <c r="H358" s="52"/>
      <c r="I358" s="52"/>
    </row>
    <row r="359" spans="1:9" s="53" customFormat="1">
      <c r="A359" s="49"/>
      <c r="B359" s="50"/>
      <c r="C359" s="51"/>
      <c r="D359" s="49"/>
      <c r="E359" s="52"/>
      <c r="F359" s="52"/>
      <c r="G359" s="52"/>
      <c r="H359" s="52"/>
      <c r="I359" s="52"/>
    </row>
    <row r="360" spans="1:9" s="53" customFormat="1">
      <c r="A360" s="49"/>
      <c r="B360" s="50"/>
      <c r="C360" s="51"/>
      <c r="D360" s="49"/>
      <c r="E360" s="52"/>
      <c r="F360" s="52"/>
      <c r="G360" s="52"/>
      <c r="H360" s="52"/>
      <c r="I360" s="52"/>
    </row>
    <row r="361" spans="1:9" s="53" customFormat="1">
      <c r="A361" s="49"/>
      <c r="B361" s="50"/>
      <c r="C361" s="51"/>
      <c r="D361" s="49"/>
      <c r="E361" s="52"/>
      <c r="F361" s="52"/>
      <c r="G361" s="52"/>
      <c r="H361" s="52"/>
      <c r="I361" s="52"/>
    </row>
    <row r="362" spans="1:9" s="53" customFormat="1">
      <c r="A362" s="49"/>
      <c r="B362" s="50"/>
      <c r="C362" s="51"/>
      <c r="D362" s="49"/>
      <c r="E362" s="52"/>
      <c r="F362" s="52"/>
      <c r="G362" s="52"/>
      <c r="H362" s="52"/>
      <c r="I362" s="52"/>
    </row>
    <row r="363" spans="1:9" s="53" customFormat="1">
      <c r="A363" s="49"/>
      <c r="B363" s="50"/>
      <c r="C363" s="51"/>
      <c r="D363" s="49"/>
      <c r="E363" s="52"/>
      <c r="F363" s="52"/>
      <c r="G363" s="52"/>
      <c r="H363" s="52"/>
      <c r="I363" s="52"/>
    </row>
    <row r="364" spans="1:9" s="53" customFormat="1">
      <c r="A364" s="49"/>
      <c r="B364" s="50"/>
      <c r="C364" s="51"/>
      <c r="D364" s="49"/>
      <c r="E364" s="52"/>
      <c r="F364" s="52"/>
      <c r="G364" s="52"/>
      <c r="H364" s="52"/>
      <c r="I364" s="52"/>
    </row>
    <row r="365" spans="1:9" s="53" customFormat="1">
      <c r="A365" s="49"/>
      <c r="B365" s="50"/>
      <c r="C365" s="51"/>
      <c r="D365" s="49"/>
      <c r="E365" s="52"/>
      <c r="F365" s="52"/>
      <c r="G365" s="52"/>
      <c r="H365" s="52"/>
      <c r="I365" s="52"/>
    </row>
    <row r="366" spans="1:9" s="53" customFormat="1">
      <c r="A366" s="49"/>
      <c r="B366" s="50"/>
      <c r="C366" s="51"/>
      <c r="D366" s="49"/>
      <c r="E366" s="52"/>
      <c r="F366" s="52"/>
      <c r="G366" s="52"/>
      <c r="H366" s="52"/>
      <c r="I366" s="52"/>
    </row>
    <row r="367" spans="1:9" s="53" customFormat="1">
      <c r="A367" s="49"/>
      <c r="B367" s="50"/>
      <c r="C367" s="51"/>
      <c r="D367" s="49"/>
      <c r="E367" s="52"/>
      <c r="F367" s="52"/>
      <c r="G367" s="52"/>
      <c r="H367" s="52"/>
      <c r="I367" s="52"/>
    </row>
    <row r="368" spans="1:9" s="53" customFormat="1">
      <c r="A368" s="49"/>
      <c r="B368" s="50"/>
      <c r="C368" s="51"/>
      <c r="D368" s="49"/>
      <c r="E368" s="52"/>
      <c r="F368" s="52"/>
      <c r="G368" s="52"/>
      <c r="H368" s="52"/>
      <c r="I368" s="52"/>
    </row>
    <row r="369" spans="1:9" s="53" customFormat="1">
      <c r="A369" s="49"/>
      <c r="B369" s="50"/>
      <c r="C369" s="51"/>
      <c r="D369" s="49"/>
      <c r="E369" s="52"/>
      <c r="F369" s="52"/>
      <c r="G369" s="52"/>
      <c r="H369" s="52"/>
      <c r="I369" s="52"/>
    </row>
    <row r="370" spans="1:9" s="53" customFormat="1">
      <c r="A370" s="49"/>
      <c r="B370" s="50"/>
      <c r="C370" s="51"/>
      <c r="D370" s="49"/>
      <c r="E370" s="52"/>
      <c r="F370" s="52"/>
      <c r="G370" s="52"/>
      <c r="H370" s="52"/>
      <c r="I370" s="52"/>
    </row>
    <row r="371" spans="1:9" s="53" customFormat="1">
      <c r="A371" s="49"/>
      <c r="B371" s="50"/>
      <c r="C371" s="51"/>
      <c r="D371" s="49"/>
      <c r="E371" s="52"/>
      <c r="F371" s="52"/>
      <c r="G371" s="52"/>
      <c r="H371" s="52"/>
      <c r="I371" s="52"/>
    </row>
    <row r="372" spans="1:9" s="53" customFormat="1">
      <c r="A372" s="49"/>
      <c r="B372" s="50"/>
      <c r="C372" s="51"/>
      <c r="D372" s="49"/>
      <c r="E372" s="52"/>
      <c r="F372" s="52"/>
      <c r="G372" s="52"/>
      <c r="H372" s="52"/>
      <c r="I372" s="52"/>
    </row>
    <row r="373" spans="1:9" s="53" customFormat="1">
      <c r="A373" s="49"/>
      <c r="B373" s="50"/>
      <c r="C373" s="51"/>
      <c r="D373" s="49"/>
      <c r="E373" s="52"/>
      <c r="F373" s="52"/>
      <c r="G373" s="52"/>
      <c r="H373" s="52"/>
      <c r="I373" s="52"/>
    </row>
    <row r="374" spans="1:9" s="53" customFormat="1">
      <c r="A374" s="49"/>
      <c r="B374" s="50"/>
      <c r="C374" s="51"/>
      <c r="D374" s="49"/>
      <c r="E374" s="52"/>
      <c r="F374" s="52"/>
      <c r="G374" s="52"/>
      <c r="H374" s="52"/>
      <c r="I374" s="52"/>
    </row>
    <row r="375" spans="1:9" s="53" customFormat="1">
      <c r="A375" s="49"/>
      <c r="B375" s="50"/>
      <c r="C375" s="51"/>
      <c r="D375" s="49"/>
      <c r="E375" s="52"/>
      <c r="F375" s="52"/>
      <c r="G375" s="52"/>
      <c r="H375" s="52"/>
      <c r="I375" s="52"/>
    </row>
    <row r="376" spans="1:9" s="53" customFormat="1">
      <c r="A376" s="49"/>
      <c r="B376" s="50"/>
      <c r="C376" s="51"/>
      <c r="D376" s="49"/>
      <c r="E376" s="52"/>
      <c r="F376" s="52"/>
      <c r="G376" s="52"/>
      <c r="H376" s="52"/>
      <c r="I376" s="52"/>
    </row>
    <row r="377" spans="1:9" s="53" customFormat="1">
      <c r="A377" s="49"/>
      <c r="B377" s="50"/>
      <c r="C377" s="51"/>
      <c r="D377" s="49"/>
      <c r="E377" s="52"/>
      <c r="F377" s="52"/>
      <c r="G377" s="52"/>
      <c r="H377" s="52"/>
      <c r="I377" s="52"/>
    </row>
    <row r="378" spans="1:9" s="53" customFormat="1">
      <c r="A378" s="49"/>
      <c r="B378" s="50"/>
      <c r="C378" s="51"/>
      <c r="D378" s="49"/>
      <c r="E378" s="52"/>
      <c r="F378" s="52"/>
      <c r="G378" s="52"/>
      <c r="H378" s="52"/>
      <c r="I378" s="52"/>
    </row>
    <row r="379" spans="1:9" s="53" customFormat="1">
      <c r="A379" s="49"/>
      <c r="B379" s="50"/>
      <c r="C379" s="51"/>
      <c r="D379" s="49"/>
      <c r="E379" s="52"/>
      <c r="F379" s="52"/>
      <c r="G379" s="52"/>
      <c r="H379" s="52"/>
      <c r="I379" s="52"/>
    </row>
    <row r="380" spans="1:9" s="53" customFormat="1">
      <c r="A380" s="49"/>
      <c r="B380" s="50"/>
      <c r="C380" s="51"/>
      <c r="D380" s="49"/>
      <c r="E380" s="52"/>
      <c r="F380" s="52"/>
      <c r="G380" s="52"/>
      <c r="H380" s="52"/>
      <c r="I380" s="52"/>
    </row>
    <row r="381" spans="1:9" s="53" customFormat="1">
      <c r="A381" s="49"/>
      <c r="B381" s="50"/>
      <c r="C381" s="51"/>
      <c r="D381" s="49"/>
      <c r="E381" s="52"/>
      <c r="F381" s="52"/>
      <c r="G381" s="52"/>
      <c r="H381" s="52"/>
      <c r="I381" s="52"/>
    </row>
    <row r="382" spans="1:9" s="53" customFormat="1">
      <c r="A382" s="49"/>
      <c r="B382" s="50"/>
      <c r="C382" s="51"/>
      <c r="D382" s="49"/>
      <c r="E382" s="52"/>
      <c r="F382" s="52"/>
      <c r="G382" s="52"/>
      <c r="H382" s="52"/>
      <c r="I382" s="52"/>
    </row>
    <row r="383" spans="1:9" s="53" customFormat="1">
      <c r="A383" s="49"/>
      <c r="B383" s="50"/>
      <c r="C383" s="51"/>
      <c r="D383" s="49"/>
      <c r="E383" s="52"/>
      <c r="F383" s="52"/>
      <c r="G383" s="52"/>
      <c r="H383" s="52"/>
      <c r="I383" s="52"/>
    </row>
    <row r="384" spans="1:9" s="53" customFormat="1">
      <c r="A384" s="49"/>
      <c r="B384" s="50"/>
      <c r="C384" s="51"/>
      <c r="D384" s="49"/>
      <c r="E384" s="52"/>
      <c r="F384" s="52"/>
      <c r="G384" s="52"/>
      <c r="H384" s="52"/>
      <c r="I384" s="52"/>
    </row>
    <row r="385" spans="1:9" s="53" customFormat="1">
      <c r="A385" s="49"/>
      <c r="B385" s="50"/>
      <c r="C385" s="51"/>
      <c r="D385" s="49"/>
      <c r="E385" s="52"/>
      <c r="F385" s="52"/>
      <c r="G385" s="52"/>
      <c r="H385" s="52"/>
      <c r="I385" s="52"/>
    </row>
    <row r="386" spans="1:9" s="53" customFormat="1">
      <c r="A386" s="49"/>
      <c r="B386" s="50"/>
      <c r="C386" s="51"/>
      <c r="D386" s="49"/>
      <c r="E386" s="52"/>
      <c r="F386" s="52"/>
      <c r="G386" s="52"/>
      <c r="H386" s="52"/>
      <c r="I386" s="52"/>
    </row>
    <row r="387" spans="1:9" s="53" customFormat="1">
      <c r="A387" s="49"/>
      <c r="B387" s="50"/>
      <c r="C387" s="51"/>
      <c r="D387" s="49"/>
      <c r="E387" s="52"/>
      <c r="F387" s="52"/>
      <c r="G387" s="52"/>
      <c r="H387" s="52"/>
      <c r="I387" s="52"/>
    </row>
    <row r="388" spans="1:9" s="53" customFormat="1">
      <c r="A388" s="49"/>
      <c r="B388" s="50"/>
      <c r="C388" s="51"/>
      <c r="D388" s="49"/>
      <c r="E388" s="52"/>
      <c r="F388" s="52"/>
      <c r="G388" s="52"/>
      <c r="H388" s="52"/>
      <c r="I388" s="52"/>
    </row>
    <row r="389" spans="1:9" s="53" customFormat="1">
      <c r="A389" s="49"/>
      <c r="B389" s="50"/>
      <c r="C389" s="51"/>
      <c r="D389" s="49"/>
      <c r="E389" s="52"/>
      <c r="F389" s="52"/>
      <c r="G389" s="52"/>
      <c r="H389" s="52"/>
      <c r="I389" s="52"/>
    </row>
    <row r="390" spans="1:9" s="53" customFormat="1">
      <c r="A390" s="49"/>
      <c r="B390" s="50"/>
      <c r="C390" s="51"/>
      <c r="D390" s="49"/>
      <c r="E390" s="52"/>
      <c r="F390" s="52"/>
      <c r="G390" s="52"/>
      <c r="H390" s="52"/>
      <c r="I390" s="52"/>
    </row>
    <row r="391" spans="1:9" s="53" customFormat="1">
      <c r="A391" s="49"/>
      <c r="B391" s="50"/>
      <c r="C391" s="51"/>
      <c r="D391" s="49"/>
      <c r="E391" s="52"/>
      <c r="F391" s="52"/>
      <c r="G391" s="52"/>
      <c r="H391" s="52"/>
      <c r="I391" s="52"/>
    </row>
    <row r="392" spans="1:9" s="53" customFormat="1">
      <c r="A392" s="49"/>
      <c r="B392" s="50"/>
      <c r="C392" s="51"/>
      <c r="D392" s="49"/>
      <c r="E392" s="52"/>
      <c r="F392" s="52"/>
      <c r="G392" s="52"/>
      <c r="H392" s="52"/>
      <c r="I392" s="52"/>
    </row>
    <row r="393" spans="1:9" s="53" customFormat="1">
      <c r="A393" s="49"/>
      <c r="B393" s="50"/>
      <c r="C393" s="51"/>
      <c r="D393" s="49"/>
      <c r="E393" s="52"/>
      <c r="F393" s="52"/>
      <c r="G393" s="52"/>
      <c r="H393" s="52"/>
      <c r="I393" s="52"/>
    </row>
    <row r="394" spans="1:9" s="53" customFormat="1">
      <c r="A394" s="49"/>
      <c r="B394" s="50"/>
      <c r="C394" s="51"/>
      <c r="D394" s="49"/>
      <c r="E394" s="52"/>
      <c r="F394" s="52"/>
      <c r="G394" s="52"/>
      <c r="H394" s="52"/>
      <c r="I394" s="52"/>
    </row>
    <row r="395" spans="1:9" s="53" customFormat="1">
      <c r="A395" s="49"/>
      <c r="B395" s="50"/>
      <c r="C395" s="51"/>
      <c r="D395" s="49"/>
      <c r="E395" s="52"/>
      <c r="F395" s="52"/>
      <c r="G395" s="52"/>
      <c r="H395" s="52"/>
      <c r="I395" s="52"/>
    </row>
    <row r="396" spans="1:9" s="53" customFormat="1">
      <c r="A396" s="49"/>
      <c r="B396" s="50"/>
      <c r="C396" s="51"/>
      <c r="D396" s="49"/>
      <c r="E396" s="52"/>
      <c r="F396" s="52"/>
      <c r="G396" s="52"/>
      <c r="H396" s="52"/>
      <c r="I396" s="52"/>
    </row>
    <row r="397" spans="1:9" s="53" customFormat="1">
      <c r="A397" s="49"/>
      <c r="B397" s="50"/>
      <c r="C397" s="51"/>
      <c r="D397" s="49"/>
      <c r="E397" s="52"/>
      <c r="F397" s="52"/>
      <c r="G397" s="52"/>
      <c r="H397" s="52"/>
      <c r="I397" s="52"/>
    </row>
    <row r="398" spans="1:9" s="53" customFormat="1">
      <c r="A398" s="49"/>
      <c r="B398" s="50"/>
      <c r="C398" s="51"/>
      <c r="D398" s="49"/>
      <c r="E398" s="52"/>
      <c r="F398" s="52"/>
      <c r="G398" s="52"/>
      <c r="H398" s="52"/>
      <c r="I398" s="52"/>
    </row>
    <row r="399" spans="1:9" s="53" customFormat="1">
      <c r="A399" s="49"/>
      <c r="B399" s="50"/>
      <c r="C399" s="51"/>
      <c r="D399" s="49"/>
      <c r="E399" s="52"/>
      <c r="F399" s="52"/>
      <c r="G399" s="52"/>
      <c r="H399" s="52"/>
      <c r="I399" s="52"/>
    </row>
    <row r="400" spans="1:9" s="53" customFormat="1">
      <c r="A400" s="49"/>
      <c r="B400" s="50"/>
      <c r="C400" s="51"/>
      <c r="D400" s="49"/>
      <c r="E400" s="52"/>
      <c r="F400" s="52"/>
      <c r="G400" s="52"/>
      <c r="H400" s="52"/>
      <c r="I400" s="52"/>
    </row>
    <row r="401" spans="1:9" s="53" customFormat="1">
      <c r="A401" s="49"/>
      <c r="B401" s="50"/>
      <c r="C401" s="51"/>
      <c r="D401" s="49"/>
      <c r="E401" s="52"/>
      <c r="F401" s="52"/>
      <c r="G401" s="52"/>
      <c r="H401" s="52"/>
      <c r="I401" s="52"/>
    </row>
    <row r="402" spans="1:9" s="53" customFormat="1">
      <c r="A402" s="49"/>
      <c r="B402" s="50"/>
      <c r="C402" s="51"/>
      <c r="D402" s="49"/>
      <c r="E402" s="52"/>
      <c r="F402" s="52"/>
      <c r="G402" s="52"/>
      <c r="H402" s="52"/>
      <c r="I402" s="52"/>
    </row>
    <row r="403" spans="1:9" s="53" customFormat="1">
      <c r="A403" s="49"/>
      <c r="B403" s="50"/>
      <c r="C403" s="51"/>
      <c r="D403" s="49"/>
      <c r="E403" s="52"/>
      <c r="F403" s="52"/>
      <c r="G403" s="52"/>
      <c r="H403" s="52"/>
      <c r="I403" s="52"/>
    </row>
    <row r="404" spans="1:9" s="53" customFormat="1">
      <c r="A404" s="49"/>
      <c r="B404" s="50"/>
      <c r="C404" s="51"/>
      <c r="D404" s="49"/>
      <c r="E404" s="52"/>
      <c r="F404" s="52"/>
      <c r="G404" s="52"/>
      <c r="H404" s="52"/>
      <c r="I404" s="52"/>
    </row>
    <row r="405" spans="1:9" s="53" customFormat="1">
      <c r="A405" s="49"/>
      <c r="B405" s="50"/>
      <c r="C405" s="51"/>
      <c r="D405" s="49"/>
      <c r="E405" s="52"/>
      <c r="F405" s="52"/>
      <c r="G405" s="52"/>
      <c r="H405" s="52"/>
      <c r="I405" s="52"/>
    </row>
    <row r="406" spans="1:9" s="53" customFormat="1">
      <c r="A406" s="49"/>
      <c r="B406" s="50"/>
      <c r="C406" s="51"/>
      <c r="D406" s="49"/>
      <c r="E406" s="52"/>
      <c r="F406" s="52"/>
      <c r="G406" s="52"/>
      <c r="H406" s="52"/>
      <c r="I406" s="52"/>
    </row>
    <row r="407" spans="1:9" s="53" customFormat="1">
      <c r="A407" s="49"/>
      <c r="B407" s="50"/>
      <c r="C407" s="51"/>
      <c r="D407" s="49"/>
      <c r="E407" s="52"/>
      <c r="F407" s="52"/>
      <c r="G407" s="52"/>
      <c r="H407" s="52"/>
      <c r="I407" s="52"/>
    </row>
    <row r="408" spans="1:9" s="53" customFormat="1">
      <c r="A408" s="49"/>
      <c r="B408" s="50"/>
      <c r="C408" s="51"/>
      <c r="D408" s="49"/>
      <c r="E408" s="52"/>
      <c r="F408" s="52"/>
      <c r="G408" s="52"/>
      <c r="H408" s="52"/>
      <c r="I408" s="52"/>
    </row>
    <row r="409" spans="1:9" s="53" customFormat="1">
      <c r="A409" s="49"/>
      <c r="B409" s="50"/>
      <c r="C409" s="51"/>
      <c r="D409" s="49"/>
      <c r="E409" s="52"/>
      <c r="F409" s="52"/>
      <c r="G409" s="52"/>
      <c r="H409" s="52"/>
      <c r="I409" s="52"/>
    </row>
    <row r="410" spans="1:9" s="53" customFormat="1">
      <c r="A410" s="49"/>
      <c r="B410" s="50"/>
      <c r="C410" s="51"/>
      <c r="D410" s="49"/>
      <c r="E410" s="52"/>
      <c r="F410" s="52"/>
      <c r="G410" s="52"/>
      <c r="H410" s="52"/>
      <c r="I410" s="52"/>
    </row>
    <row r="411" spans="1:9" s="53" customFormat="1">
      <c r="A411" s="49"/>
      <c r="B411" s="50"/>
      <c r="C411" s="51"/>
      <c r="D411" s="49"/>
      <c r="E411" s="52"/>
      <c r="F411" s="52"/>
      <c r="G411" s="52"/>
      <c r="H411" s="52"/>
      <c r="I411" s="52"/>
    </row>
    <row r="412" spans="1:9" s="53" customFormat="1">
      <c r="A412" s="49"/>
      <c r="B412" s="50"/>
      <c r="C412" s="51"/>
      <c r="D412" s="49"/>
      <c r="E412" s="52"/>
      <c r="F412" s="52"/>
      <c r="G412" s="52"/>
      <c r="H412" s="52"/>
      <c r="I412" s="52"/>
    </row>
    <row r="413" spans="1:9" s="53" customFormat="1">
      <c r="A413" s="49"/>
      <c r="B413" s="50"/>
      <c r="C413" s="51"/>
      <c r="D413" s="49"/>
      <c r="E413" s="52"/>
      <c r="F413" s="52"/>
      <c r="G413" s="52"/>
      <c r="H413" s="52"/>
      <c r="I413" s="52"/>
    </row>
    <row r="414" spans="1:9" s="53" customFormat="1">
      <c r="A414" s="49"/>
      <c r="B414" s="50"/>
      <c r="C414" s="51"/>
      <c r="D414" s="49"/>
      <c r="E414" s="52"/>
      <c r="F414" s="52"/>
      <c r="G414" s="52"/>
      <c r="H414" s="52"/>
      <c r="I414" s="52"/>
    </row>
    <row r="415" spans="1:9" s="53" customFormat="1">
      <c r="A415" s="49"/>
      <c r="B415" s="50"/>
      <c r="C415" s="51"/>
      <c r="D415" s="49"/>
      <c r="E415" s="52"/>
      <c r="F415" s="52"/>
      <c r="G415" s="52"/>
      <c r="H415" s="52"/>
      <c r="I415" s="52"/>
    </row>
    <row r="416" spans="1:9" s="53" customFormat="1">
      <c r="A416" s="49"/>
      <c r="B416" s="50"/>
      <c r="C416" s="51"/>
      <c r="D416" s="49"/>
      <c r="E416" s="52"/>
      <c r="F416" s="52"/>
      <c r="G416" s="52"/>
      <c r="H416" s="52"/>
      <c r="I416" s="52"/>
    </row>
    <row r="417" spans="1:9" s="53" customFormat="1">
      <c r="A417" s="49"/>
      <c r="B417" s="50"/>
      <c r="C417" s="51"/>
      <c r="D417" s="49"/>
      <c r="E417" s="52"/>
      <c r="F417" s="52"/>
      <c r="G417" s="52"/>
      <c r="H417" s="52"/>
      <c r="I417" s="52"/>
    </row>
    <row r="418" spans="1:9" s="53" customFormat="1">
      <c r="A418" s="49"/>
      <c r="B418" s="50"/>
      <c r="C418" s="51"/>
      <c r="D418" s="49"/>
      <c r="E418" s="52"/>
      <c r="F418" s="52"/>
      <c r="G418" s="52"/>
      <c r="H418" s="52"/>
      <c r="I418" s="52"/>
    </row>
    <row r="419" spans="1:9" s="53" customFormat="1">
      <c r="A419" s="49"/>
      <c r="B419" s="50"/>
      <c r="C419" s="51"/>
      <c r="D419" s="49"/>
      <c r="E419" s="52"/>
      <c r="F419" s="52"/>
      <c r="G419" s="52"/>
      <c r="H419" s="52"/>
      <c r="I419" s="52"/>
    </row>
    <row r="420" spans="1:9" s="53" customFormat="1">
      <c r="A420" s="49"/>
      <c r="B420" s="50"/>
      <c r="C420" s="51"/>
      <c r="D420" s="49"/>
      <c r="E420" s="52"/>
      <c r="F420" s="52"/>
      <c r="G420" s="52"/>
      <c r="H420" s="52"/>
      <c r="I420" s="52"/>
    </row>
    <row r="421" spans="1:9" s="53" customFormat="1">
      <c r="A421" s="49"/>
      <c r="B421" s="50"/>
      <c r="C421" s="51"/>
      <c r="D421" s="49"/>
      <c r="E421" s="52"/>
      <c r="F421" s="52"/>
      <c r="G421" s="52"/>
      <c r="H421" s="52"/>
      <c r="I421" s="52"/>
    </row>
    <row r="422" spans="1:9" s="53" customFormat="1">
      <c r="A422" s="49"/>
      <c r="B422" s="50"/>
      <c r="C422" s="51"/>
      <c r="D422" s="49"/>
      <c r="E422" s="52"/>
      <c r="F422" s="52"/>
      <c r="G422" s="52"/>
      <c r="H422" s="52"/>
      <c r="I422" s="52"/>
    </row>
    <row r="423" spans="1:9" s="53" customFormat="1">
      <c r="A423" s="49"/>
      <c r="B423" s="50"/>
      <c r="C423" s="51"/>
      <c r="D423" s="49"/>
      <c r="E423" s="52"/>
      <c r="F423" s="52"/>
      <c r="G423" s="52"/>
      <c r="H423" s="52"/>
      <c r="I423" s="52"/>
    </row>
    <row r="424" spans="1:9" s="53" customFormat="1">
      <c r="A424" s="49"/>
      <c r="B424" s="50"/>
      <c r="C424" s="51"/>
      <c r="D424" s="49"/>
      <c r="E424" s="52"/>
      <c r="F424" s="52"/>
      <c r="G424" s="52"/>
      <c r="H424" s="52"/>
      <c r="I424" s="52"/>
    </row>
    <row r="425" spans="1:9" s="53" customFormat="1">
      <c r="A425" s="49"/>
      <c r="B425" s="50"/>
      <c r="C425" s="51"/>
      <c r="D425" s="49"/>
      <c r="E425" s="52"/>
      <c r="F425" s="52"/>
      <c r="G425" s="52"/>
      <c r="H425" s="52"/>
      <c r="I425" s="52"/>
    </row>
    <row r="426" spans="1:9" s="53" customFormat="1">
      <c r="A426" s="49"/>
      <c r="B426" s="50"/>
      <c r="C426" s="51"/>
      <c r="D426" s="49"/>
      <c r="E426" s="52"/>
      <c r="F426" s="52"/>
      <c r="G426" s="52"/>
      <c r="H426" s="52"/>
      <c r="I426" s="52"/>
    </row>
    <row r="427" spans="1:9" s="53" customFormat="1">
      <c r="A427" s="49"/>
      <c r="B427" s="50"/>
      <c r="C427" s="51"/>
      <c r="D427" s="49"/>
      <c r="E427" s="52"/>
      <c r="F427" s="52"/>
      <c r="G427" s="52"/>
      <c r="H427" s="52"/>
      <c r="I427" s="52"/>
    </row>
    <row r="428" spans="1:9" s="53" customFormat="1">
      <c r="A428" s="49"/>
      <c r="B428" s="50"/>
      <c r="C428" s="51"/>
      <c r="D428" s="49"/>
      <c r="E428" s="52"/>
      <c r="F428" s="52"/>
      <c r="G428" s="52"/>
      <c r="H428" s="52"/>
      <c r="I428" s="52"/>
    </row>
    <row r="429" spans="1:9" s="53" customFormat="1">
      <c r="A429" s="49"/>
      <c r="B429" s="50"/>
      <c r="C429" s="51"/>
      <c r="D429" s="49"/>
      <c r="E429" s="52"/>
      <c r="F429" s="52"/>
      <c r="G429" s="52"/>
      <c r="H429" s="52"/>
      <c r="I429" s="52"/>
    </row>
    <row r="430" spans="1:9" s="53" customFormat="1">
      <c r="A430" s="49"/>
      <c r="B430" s="50"/>
      <c r="C430" s="51"/>
      <c r="D430" s="49"/>
      <c r="E430" s="52"/>
      <c r="F430" s="52"/>
      <c r="G430" s="52"/>
      <c r="H430" s="52"/>
      <c r="I430" s="52"/>
    </row>
    <row r="431" spans="1:9" s="53" customFormat="1">
      <c r="A431" s="49"/>
      <c r="B431" s="50"/>
      <c r="C431" s="51"/>
      <c r="D431" s="49"/>
      <c r="E431" s="52"/>
      <c r="F431" s="52"/>
      <c r="G431" s="52"/>
      <c r="H431" s="52"/>
      <c r="I431" s="52"/>
    </row>
    <row r="432" spans="1:9" s="53" customFormat="1">
      <c r="A432" s="49"/>
      <c r="B432" s="50"/>
      <c r="C432" s="51"/>
      <c r="D432" s="49"/>
      <c r="E432" s="52"/>
      <c r="F432" s="52"/>
      <c r="G432" s="52"/>
      <c r="H432" s="52"/>
      <c r="I432" s="52"/>
    </row>
    <row r="433" spans="1:9" s="53" customFormat="1">
      <c r="A433" s="49"/>
      <c r="B433" s="50"/>
      <c r="C433" s="51"/>
      <c r="D433" s="49"/>
      <c r="E433" s="52"/>
      <c r="F433" s="52"/>
      <c r="G433" s="52"/>
      <c r="H433" s="52"/>
      <c r="I433" s="52"/>
    </row>
    <row r="434" spans="1:9" s="53" customFormat="1">
      <c r="A434" s="49"/>
      <c r="B434" s="50"/>
      <c r="C434" s="51"/>
      <c r="D434" s="49"/>
      <c r="E434" s="52"/>
      <c r="F434" s="52"/>
      <c r="G434" s="52"/>
      <c r="H434" s="52"/>
      <c r="I434" s="52"/>
    </row>
    <row r="435" spans="1:9" s="53" customFormat="1">
      <c r="A435" s="49"/>
      <c r="B435" s="50"/>
      <c r="C435" s="51"/>
      <c r="D435" s="49"/>
      <c r="E435" s="52"/>
      <c r="F435" s="52"/>
      <c r="G435" s="52"/>
      <c r="H435" s="52"/>
      <c r="I435" s="52"/>
    </row>
    <row r="436" spans="1:9" s="53" customFormat="1">
      <c r="A436" s="49"/>
      <c r="B436" s="50"/>
      <c r="C436" s="51"/>
      <c r="D436" s="49"/>
      <c r="E436" s="52"/>
      <c r="F436" s="52"/>
      <c r="G436" s="52"/>
      <c r="H436" s="52"/>
      <c r="I436" s="52"/>
    </row>
    <row r="437" spans="1:9" s="53" customFormat="1">
      <c r="A437" s="49"/>
      <c r="B437" s="50"/>
      <c r="C437" s="51"/>
      <c r="D437" s="49"/>
      <c r="E437" s="52"/>
      <c r="F437" s="52"/>
      <c r="G437" s="52"/>
      <c r="H437" s="52"/>
      <c r="I437" s="52"/>
    </row>
    <row r="438" spans="1:9" s="53" customFormat="1">
      <c r="A438" s="49"/>
      <c r="B438" s="50"/>
      <c r="C438" s="51"/>
      <c r="D438" s="49"/>
      <c r="E438" s="52"/>
      <c r="F438" s="52"/>
      <c r="G438" s="52"/>
      <c r="H438" s="52"/>
      <c r="I438" s="52"/>
    </row>
    <row r="439" spans="1:9" s="53" customFormat="1">
      <c r="A439" s="49"/>
      <c r="B439" s="50"/>
      <c r="C439" s="51"/>
      <c r="D439" s="49"/>
      <c r="E439" s="52"/>
      <c r="F439" s="52"/>
      <c r="G439" s="52"/>
      <c r="H439" s="52"/>
      <c r="I439" s="52"/>
    </row>
    <row r="440" spans="1:9" s="53" customFormat="1">
      <c r="A440" s="49"/>
      <c r="B440" s="50"/>
      <c r="C440" s="51"/>
      <c r="D440" s="49"/>
      <c r="E440" s="52"/>
      <c r="F440" s="52"/>
      <c r="G440" s="52"/>
      <c r="H440" s="52"/>
      <c r="I440" s="52"/>
    </row>
    <row r="441" spans="1:9" s="53" customFormat="1">
      <c r="A441" s="49"/>
      <c r="B441" s="50"/>
      <c r="C441" s="51"/>
      <c r="D441" s="49"/>
      <c r="E441" s="52"/>
      <c r="F441" s="52"/>
      <c r="G441" s="52"/>
      <c r="H441" s="52"/>
      <c r="I441" s="52"/>
    </row>
    <row r="442" spans="1:9" s="53" customFormat="1">
      <c r="A442" s="49"/>
      <c r="B442" s="50"/>
      <c r="C442" s="51"/>
      <c r="D442" s="49"/>
      <c r="E442" s="52"/>
      <c r="F442" s="52"/>
      <c r="G442" s="52"/>
      <c r="H442" s="52"/>
      <c r="I442" s="52"/>
    </row>
    <row r="443" spans="1:9" s="53" customFormat="1">
      <c r="A443" s="49"/>
      <c r="B443" s="50"/>
      <c r="C443" s="51"/>
      <c r="D443" s="49"/>
      <c r="E443" s="52"/>
      <c r="F443" s="52"/>
      <c r="G443" s="52"/>
      <c r="H443" s="52"/>
      <c r="I443" s="52"/>
    </row>
    <row r="444" spans="1:9" s="53" customFormat="1">
      <c r="A444" s="49"/>
      <c r="B444" s="50"/>
      <c r="C444" s="51"/>
      <c r="D444" s="49"/>
      <c r="E444" s="52"/>
      <c r="F444" s="52"/>
      <c r="G444" s="52"/>
      <c r="H444" s="52"/>
      <c r="I444" s="52"/>
    </row>
    <row r="445" spans="1:9" s="53" customFormat="1">
      <c r="A445" s="49"/>
      <c r="B445" s="50"/>
      <c r="C445" s="51"/>
      <c r="D445" s="49"/>
      <c r="E445" s="52"/>
      <c r="F445" s="52"/>
      <c r="G445" s="52"/>
      <c r="H445" s="52"/>
      <c r="I445" s="52"/>
    </row>
    <row r="446" spans="1:9" s="53" customFormat="1">
      <c r="A446" s="49"/>
      <c r="B446" s="50"/>
      <c r="C446" s="51"/>
      <c r="D446" s="49"/>
      <c r="E446" s="52"/>
      <c r="F446" s="52"/>
      <c r="G446" s="52"/>
      <c r="H446" s="52"/>
      <c r="I446" s="52"/>
    </row>
    <row r="447" spans="1:9" s="53" customFormat="1">
      <c r="A447" s="49"/>
      <c r="B447" s="50"/>
      <c r="C447" s="51"/>
      <c r="D447" s="49"/>
      <c r="E447" s="52"/>
      <c r="F447" s="52"/>
      <c r="G447" s="52"/>
      <c r="H447" s="52"/>
      <c r="I447" s="52"/>
    </row>
    <row r="448" spans="1:9" s="53" customFormat="1">
      <c r="A448" s="49"/>
      <c r="B448" s="50"/>
      <c r="C448" s="51"/>
      <c r="D448" s="49"/>
      <c r="E448" s="52"/>
      <c r="F448" s="52"/>
      <c r="G448" s="52"/>
      <c r="H448" s="52"/>
      <c r="I448" s="52"/>
    </row>
    <row r="449" spans="1:9" s="53" customFormat="1">
      <c r="A449" s="49"/>
      <c r="B449" s="50"/>
      <c r="C449" s="51"/>
      <c r="D449" s="49"/>
      <c r="E449" s="52"/>
      <c r="F449" s="52"/>
      <c r="G449" s="52"/>
      <c r="H449" s="52"/>
      <c r="I449" s="52"/>
    </row>
    <row r="450" spans="1:9" s="53" customFormat="1">
      <c r="A450" s="49"/>
      <c r="B450" s="50"/>
      <c r="C450" s="51"/>
      <c r="D450" s="49"/>
      <c r="E450" s="52"/>
      <c r="F450" s="52"/>
      <c r="G450" s="52"/>
      <c r="H450" s="52"/>
      <c r="I450" s="52"/>
    </row>
    <row r="451" spans="1:9" s="53" customFormat="1">
      <c r="A451" s="49"/>
      <c r="B451" s="50"/>
      <c r="C451" s="51"/>
      <c r="D451" s="49"/>
      <c r="E451" s="52"/>
      <c r="F451" s="52"/>
      <c r="G451" s="52"/>
      <c r="H451" s="52"/>
      <c r="I451" s="52"/>
    </row>
    <row r="452" spans="1:9" s="53" customFormat="1">
      <c r="A452" s="49"/>
      <c r="B452" s="50"/>
      <c r="C452" s="51"/>
      <c r="D452" s="49"/>
      <c r="E452" s="52"/>
      <c r="F452" s="52"/>
      <c r="G452" s="52"/>
      <c r="H452" s="52"/>
      <c r="I452" s="52"/>
    </row>
    <row r="453" spans="1:9" s="53" customFormat="1">
      <c r="A453" s="49"/>
      <c r="B453" s="50"/>
      <c r="C453" s="51"/>
      <c r="D453" s="49"/>
      <c r="E453" s="52"/>
      <c r="F453" s="52"/>
      <c r="G453" s="52"/>
      <c r="H453" s="52"/>
      <c r="I453" s="52"/>
    </row>
    <row r="454" spans="1:9" s="53" customFormat="1">
      <c r="A454" s="49"/>
      <c r="B454" s="50"/>
      <c r="C454" s="51"/>
      <c r="D454" s="49"/>
      <c r="E454" s="52"/>
      <c r="F454" s="52"/>
      <c r="G454" s="52"/>
      <c r="H454" s="52"/>
      <c r="I454" s="52"/>
    </row>
    <row r="455" spans="1:9" s="53" customFormat="1">
      <c r="A455" s="49"/>
      <c r="B455" s="50"/>
      <c r="C455" s="51"/>
      <c r="D455" s="49"/>
      <c r="E455" s="52"/>
      <c r="F455" s="52"/>
      <c r="G455" s="52"/>
      <c r="H455" s="52"/>
      <c r="I455" s="52"/>
    </row>
    <row r="456" spans="1:9" s="53" customFormat="1">
      <c r="A456" s="49"/>
      <c r="B456" s="50"/>
      <c r="C456" s="51"/>
      <c r="D456" s="49"/>
      <c r="E456" s="52"/>
      <c r="F456" s="52"/>
      <c r="G456" s="52"/>
      <c r="H456" s="52"/>
      <c r="I456" s="52"/>
    </row>
    <row r="457" spans="1:9" s="53" customFormat="1">
      <c r="A457" s="49"/>
      <c r="B457" s="50"/>
      <c r="C457" s="51"/>
      <c r="D457" s="49"/>
      <c r="E457" s="52"/>
      <c r="F457" s="52"/>
      <c r="G457" s="52"/>
      <c r="H457" s="52"/>
      <c r="I457" s="52"/>
    </row>
    <row r="458" spans="1:9" s="53" customFormat="1">
      <c r="A458" s="49"/>
      <c r="B458" s="50"/>
      <c r="C458" s="51"/>
      <c r="D458" s="49"/>
      <c r="E458" s="52"/>
      <c r="F458" s="52"/>
      <c r="G458" s="52"/>
      <c r="H458" s="52"/>
      <c r="I458" s="52"/>
    </row>
    <row r="459" spans="1:9" s="53" customFormat="1">
      <c r="A459" s="49"/>
      <c r="B459" s="50"/>
      <c r="C459" s="51"/>
      <c r="D459" s="49"/>
      <c r="E459" s="52"/>
      <c r="F459" s="52"/>
      <c r="G459" s="52"/>
      <c r="H459" s="52"/>
      <c r="I459" s="52"/>
    </row>
    <row r="460" spans="1:9" s="53" customFormat="1">
      <c r="A460" s="49"/>
      <c r="B460" s="50"/>
      <c r="C460" s="51"/>
      <c r="D460" s="49"/>
      <c r="E460" s="52"/>
      <c r="F460" s="52"/>
      <c r="G460" s="52"/>
      <c r="H460" s="52"/>
      <c r="I460" s="52"/>
    </row>
    <row r="461" spans="1:9" s="53" customFormat="1">
      <c r="A461" s="49"/>
      <c r="B461" s="50"/>
      <c r="C461" s="51"/>
      <c r="D461" s="49"/>
      <c r="E461" s="52"/>
      <c r="F461" s="52"/>
      <c r="G461" s="52"/>
      <c r="H461" s="52"/>
      <c r="I461" s="52"/>
    </row>
    <row r="462" spans="1:9" s="53" customFormat="1">
      <c r="A462" s="49"/>
      <c r="B462" s="50"/>
      <c r="C462" s="51"/>
      <c r="D462" s="49"/>
      <c r="E462" s="52"/>
      <c r="F462" s="52"/>
      <c r="G462" s="52"/>
      <c r="H462" s="52"/>
      <c r="I462" s="52"/>
    </row>
    <row r="463" spans="1:9" s="53" customFormat="1">
      <c r="A463" s="49"/>
      <c r="B463" s="50"/>
      <c r="C463" s="51"/>
      <c r="D463" s="49"/>
      <c r="E463" s="52"/>
      <c r="F463" s="52"/>
      <c r="G463" s="52"/>
      <c r="H463" s="52"/>
      <c r="I463" s="52"/>
    </row>
    <row r="464" spans="1:9" s="53" customFormat="1">
      <c r="A464" s="49"/>
      <c r="B464" s="50"/>
      <c r="C464" s="51"/>
      <c r="D464" s="49"/>
      <c r="E464" s="52"/>
      <c r="F464" s="52"/>
      <c r="G464" s="52"/>
      <c r="H464" s="52"/>
      <c r="I464" s="52"/>
    </row>
    <row r="465" spans="1:9" s="53" customFormat="1">
      <c r="A465" s="49"/>
      <c r="B465" s="50"/>
      <c r="C465" s="51"/>
      <c r="D465" s="49"/>
      <c r="E465" s="52"/>
      <c r="F465" s="52"/>
      <c r="G465" s="52"/>
      <c r="H465" s="52"/>
      <c r="I465" s="52"/>
    </row>
    <row r="466" spans="1:9" s="53" customFormat="1">
      <c r="A466" s="49"/>
      <c r="B466" s="50"/>
      <c r="C466" s="51"/>
      <c r="D466" s="49"/>
      <c r="E466" s="52"/>
      <c r="F466" s="52"/>
      <c r="G466" s="52"/>
      <c r="H466" s="52"/>
      <c r="I466" s="52"/>
    </row>
    <row r="467" spans="1:9" s="53" customFormat="1">
      <c r="A467" s="49"/>
      <c r="B467" s="50"/>
      <c r="C467" s="51"/>
      <c r="D467" s="49"/>
      <c r="E467" s="52"/>
      <c r="F467" s="52"/>
      <c r="G467" s="52"/>
      <c r="H467" s="52"/>
      <c r="I467" s="52"/>
    </row>
    <row r="468" spans="1:9" s="53" customFormat="1">
      <c r="A468" s="49"/>
      <c r="B468" s="50"/>
      <c r="C468" s="51"/>
      <c r="D468" s="49"/>
      <c r="E468" s="52"/>
      <c r="F468" s="52"/>
      <c r="G468" s="52"/>
      <c r="H468" s="52"/>
      <c r="I468" s="52"/>
    </row>
    <row r="469" spans="1:9" s="53" customFormat="1">
      <c r="A469" s="49"/>
      <c r="B469" s="50"/>
      <c r="C469" s="51"/>
      <c r="D469" s="49"/>
      <c r="E469" s="52"/>
      <c r="F469" s="52"/>
      <c r="G469" s="52"/>
      <c r="H469" s="52"/>
      <c r="I469" s="52"/>
    </row>
    <row r="470" spans="1:9" s="53" customFormat="1">
      <c r="A470" s="49"/>
      <c r="B470" s="50"/>
      <c r="C470" s="51"/>
      <c r="D470" s="49"/>
      <c r="E470" s="52"/>
      <c r="F470" s="52"/>
      <c r="G470" s="52"/>
      <c r="H470" s="52"/>
      <c r="I470" s="52"/>
    </row>
    <row r="471" spans="1:9" s="53" customFormat="1">
      <c r="A471" s="49"/>
      <c r="B471" s="50"/>
      <c r="C471" s="51"/>
      <c r="D471" s="49"/>
      <c r="E471" s="52"/>
      <c r="F471" s="52"/>
      <c r="G471" s="52"/>
      <c r="H471" s="52"/>
      <c r="I471" s="52"/>
    </row>
    <row r="472" spans="1:9" s="53" customFormat="1">
      <c r="A472" s="49"/>
      <c r="B472" s="50"/>
      <c r="C472" s="51"/>
      <c r="D472" s="49"/>
      <c r="E472" s="52"/>
      <c r="F472" s="52"/>
      <c r="G472" s="52"/>
      <c r="H472" s="52"/>
      <c r="I472" s="52"/>
    </row>
    <row r="473" spans="1:9" s="53" customFormat="1">
      <c r="A473" s="49"/>
      <c r="B473" s="50"/>
      <c r="C473" s="51"/>
      <c r="D473" s="49"/>
      <c r="E473" s="52"/>
      <c r="F473" s="52"/>
      <c r="G473" s="52"/>
      <c r="H473" s="52"/>
      <c r="I473" s="52"/>
    </row>
    <row r="474" spans="1:9" s="53" customFormat="1">
      <c r="A474" s="49"/>
      <c r="B474" s="50"/>
      <c r="C474" s="51"/>
      <c r="D474" s="49"/>
      <c r="E474" s="52"/>
      <c r="F474" s="52"/>
      <c r="G474" s="52"/>
      <c r="H474" s="52"/>
      <c r="I474" s="52"/>
    </row>
    <row r="475" spans="1:9" s="53" customFormat="1">
      <c r="A475" s="49"/>
      <c r="B475" s="50"/>
      <c r="C475" s="51"/>
      <c r="D475" s="49"/>
      <c r="E475" s="52"/>
      <c r="F475" s="52"/>
      <c r="G475" s="52"/>
      <c r="H475" s="52"/>
      <c r="I475" s="52"/>
    </row>
    <row r="476" spans="1:9" s="53" customFormat="1">
      <c r="A476" s="49"/>
      <c r="B476" s="50"/>
      <c r="C476" s="51"/>
      <c r="D476" s="49"/>
      <c r="E476" s="52"/>
      <c r="F476" s="52"/>
      <c r="G476" s="52"/>
      <c r="H476" s="52"/>
      <c r="I476" s="52"/>
    </row>
    <row r="477" spans="1:9" s="53" customFormat="1">
      <c r="A477" s="49"/>
      <c r="B477" s="50"/>
      <c r="C477" s="51"/>
      <c r="D477" s="49"/>
      <c r="E477" s="52"/>
      <c r="F477" s="52"/>
      <c r="G477" s="52"/>
      <c r="H477" s="52"/>
      <c r="I477" s="52"/>
    </row>
    <row r="478" spans="1:9" s="53" customFormat="1">
      <c r="A478" s="49"/>
      <c r="B478" s="50"/>
      <c r="C478" s="51"/>
      <c r="D478" s="49"/>
      <c r="E478" s="52"/>
      <c r="F478" s="52"/>
      <c r="G478" s="52"/>
      <c r="H478" s="52"/>
      <c r="I478" s="52"/>
    </row>
    <row r="479" spans="1:9" s="53" customFormat="1">
      <c r="A479" s="49"/>
      <c r="B479" s="50"/>
      <c r="C479" s="51"/>
      <c r="D479" s="49"/>
      <c r="E479" s="52"/>
      <c r="F479" s="52"/>
      <c r="G479" s="52"/>
      <c r="H479" s="52"/>
      <c r="I479" s="52"/>
    </row>
    <row r="480" spans="1:9" s="53" customFormat="1">
      <c r="A480" s="49"/>
      <c r="B480" s="50"/>
      <c r="C480" s="51"/>
      <c r="D480" s="49"/>
      <c r="E480" s="52"/>
      <c r="F480" s="52"/>
      <c r="G480" s="52"/>
      <c r="H480" s="52"/>
      <c r="I480" s="52"/>
    </row>
    <row r="481" spans="1:9" s="53" customFormat="1">
      <c r="A481" s="49"/>
      <c r="B481" s="50"/>
      <c r="C481" s="51"/>
      <c r="D481" s="49"/>
      <c r="E481" s="52"/>
      <c r="F481" s="52"/>
      <c r="G481" s="52"/>
      <c r="H481" s="52"/>
      <c r="I481" s="52"/>
    </row>
    <row r="482" spans="1:9" s="53" customFormat="1">
      <c r="A482" s="49"/>
      <c r="B482" s="50"/>
      <c r="C482" s="51"/>
      <c r="D482" s="49"/>
      <c r="E482" s="52"/>
      <c r="F482" s="52"/>
      <c r="G482" s="52"/>
      <c r="H482" s="52"/>
      <c r="I482" s="52"/>
    </row>
    <row r="483" spans="1:9" s="53" customFormat="1">
      <c r="A483" s="49"/>
      <c r="B483" s="50"/>
      <c r="C483" s="51"/>
      <c r="D483" s="49"/>
      <c r="E483" s="52"/>
      <c r="F483" s="52"/>
      <c r="G483" s="52"/>
      <c r="H483" s="52"/>
      <c r="I483" s="52"/>
    </row>
    <row r="484" spans="1:9" s="53" customFormat="1">
      <c r="A484" s="49"/>
      <c r="B484" s="50"/>
      <c r="C484" s="51"/>
      <c r="D484" s="49"/>
      <c r="E484" s="52"/>
      <c r="F484" s="52"/>
      <c r="G484" s="52"/>
      <c r="H484" s="52"/>
      <c r="I484" s="52"/>
    </row>
    <row r="485" spans="1:9" s="53" customFormat="1">
      <c r="A485" s="49"/>
      <c r="B485" s="50"/>
      <c r="C485" s="51"/>
      <c r="D485" s="49"/>
      <c r="E485" s="52"/>
      <c r="F485" s="52"/>
      <c r="G485" s="52"/>
      <c r="H485" s="52"/>
      <c r="I485" s="52"/>
    </row>
    <row r="486" spans="1:9" s="53" customFormat="1">
      <c r="A486" s="49"/>
      <c r="B486" s="50"/>
      <c r="C486" s="51"/>
      <c r="D486" s="49"/>
      <c r="E486" s="52"/>
      <c r="F486" s="52"/>
      <c r="G486" s="52"/>
      <c r="H486" s="52"/>
      <c r="I486" s="52"/>
    </row>
    <row r="487" spans="1:9" s="53" customFormat="1">
      <c r="A487" s="49"/>
      <c r="B487" s="50"/>
      <c r="C487" s="51"/>
      <c r="D487" s="49"/>
      <c r="E487" s="52"/>
      <c r="F487" s="52"/>
      <c r="G487" s="52"/>
      <c r="H487" s="52"/>
      <c r="I487" s="52"/>
    </row>
    <row r="488" spans="1:9" s="53" customFormat="1">
      <c r="A488" s="49"/>
      <c r="B488" s="50"/>
      <c r="C488" s="51"/>
      <c r="D488" s="49"/>
      <c r="E488" s="52"/>
      <c r="F488" s="52"/>
      <c r="G488" s="52"/>
      <c r="H488" s="52"/>
      <c r="I488" s="52"/>
    </row>
    <row r="489" spans="1:9" s="53" customFormat="1">
      <c r="A489" s="49"/>
      <c r="B489" s="50"/>
      <c r="C489" s="51"/>
      <c r="D489" s="49"/>
      <c r="E489" s="52"/>
      <c r="F489" s="52"/>
      <c r="G489" s="52"/>
      <c r="H489" s="52"/>
      <c r="I489" s="52"/>
    </row>
    <row r="490" spans="1:9" s="53" customFormat="1">
      <c r="A490" s="49"/>
      <c r="B490" s="50"/>
      <c r="C490" s="51"/>
      <c r="D490" s="49"/>
      <c r="E490" s="52"/>
      <c r="F490" s="52"/>
      <c r="G490" s="52"/>
      <c r="H490" s="52"/>
      <c r="I490" s="52"/>
    </row>
    <row r="491" spans="1:9" s="53" customFormat="1">
      <c r="A491" s="49"/>
      <c r="B491" s="50"/>
      <c r="C491" s="51"/>
      <c r="D491" s="49"/>
      <c r="E491" s="52"/>
      <c r="F491" s="52"/>
      <c r="G491" s="52"/>
      <c r="H491" s="52"/>
      <c r="I491" s="52"/>
    </row>
    <row r="492" spans="1:9" s="53" customFormat="1">
      <c r="A492" s="49"/>
      <c r="B492" s="50"/>
      <c r="C492" s="51"/>
      <c r="D492" s="49"/>
      <c r="E492" s="52"/>
      <c r="F492" s="52"/>
      <c r="G492" s="52"/>
      <c r="H492" s="52"/>
      <c r="I492" s="52"/>
    </row>
    <row r="493" spans="1:9" s="53" customFormat="1">
      <c r="A493" s="49"/>
      <c r="B493" s="50"/>
      <c r="C493" s="51"/>
      <c r="D493" s="49"/>
      <c r="E493" s="52"/>
      <c r="F493" s="52"/>
      <c r="G493" s="52"/>
      <c r="H493" s="52"/>
      <c r="I493" s="52"/>
    </row>
    <row r="494" spans="1:9" s="53" customFormat="1">
      <c r="A494" s="49"/>
      <c r="B494" s="50"/>
      <c r="C494" s="51"/>
      <c r="D494" s="49"/>
      <c r="E494" s="52"/>
      <c r="F494" s="52"/>
      <c r="G494" s="52"/>
      <c r="H494" s="52"/>
      <c r="I494" s="52"/>
    </row>
    <row r="495" spans="1:9" s="53" customFormat="1">
      <c r="A495" s="49"/>
      <c r="B495" s="50"/>
      <c r="C495" s="51"/>
      <c r="D495" s="49"/>
      <c r="E495" s="52"/>
      <c r="F495" s="52"/>
      <c r="G495" s="52"/>
      <c r="H495" s="52"/>
      <c r="I495" s="52"/>
    </row>
    <row r="496" spans="1:9" s="53" customFormat="1">
      <c r="A496" s="49"/>
      <c r="B496" s="50"/>
      <c r="C496" s="51"/>
      <c r="D496" s="49"/>
      <c r="E496" s="52"/>
      <c r="F496" s="52"/>
      <c r="G496" s="52"/>
      <c r="H496" s="52"/>
      <c r="I496" s="52"/>
    </row>
    <row r="497" spans="1:9" s="53" customFormat="1">
      <c r="A497" s="49"/>
      <c r="B497" s="50"/>
      <c r="C497" s="51"/>
      <c r="D497" s="49"/>
      <c r="E497" s="52"/>
      <c r="F497" s="52"/>
      <c r="G497" s="52"/>
      <c r="H497" s="52"/>
      <c r="I497" s="52"/>
    </row>
    <row r="498" spans="1:9" s="53" customFormat="1">
      <c r="A498" s="49"/>
      <c r="B498" s="50"/>
      <c r="C498" s="51"/>
      <c r="D498" s="49"/>
      <c r="E498" s="52"/>
      <c r="F498" s="52"/>
      <c r="G498" s="52"/>
      <c r="H498" s="52"/>
      <c r="I498" s="52"/>
    </row>
    <row r="499" spans="1:9" s="53" customFormat="1">
      <c r="A499" s="49"/>
      <c r="B499" s="50"/>
      <c r="C499" s="51"/>
      <c r="D499" s="49"/>
      <c r="E499" s="52"/>
      <c r="F499" s="52"/>
      <c r="G499" s="52"/>
      <c r="H499" s="52"/>
      <c r="I499" s="52"/>
    </row>
    <row r="500" spans="1:9" s="53" customFormat="1">
      <c r="A500" s="49"/>
      <c r="B500" s="50"/>
      <c r="C500" s="51"/>
      <c r="D500" s="49"/>
      <c r="E500" s="52"/>
      <c r="F500" s="52"/>
      <c r="G500" s="52"/>
      <c r="H500" s="52"/>
      <c r="I500" s="52"/>
    </row>
    <row r="501" spans="1:9" s="53" customFormat="1">
      <c r="A501" s="49"/>
      <c r="B501" s="50"/>
      <c r="C501" s="51"/>
      <c r="D501" s="49"/>
      <c r="E501" s="52"/>
      <c r="F501" s="52"/>
      <c r="G501" s="52"/>
      <c r="H501" s="52"/>
      <c r="I501" s="52"/>
    </row>
    <row r="502" spans="1:9" s="53" customFormat="1">
      <c r="A502" s="49"/>
      <c r="B502" s="50"/>
      <c r="C502" s="51"/>
      <c r="D502" s="49"/>
      <c r="E502" s="52"/>
      <c r="F502" s="52"/>
      <c r="G502" s="52"/>
      <c r="H502" s="52"/>
      <c r="I502" s="52"/>
    </row>
    <row r="503" spans="1:9" s="53" customFormat="1">
      <c r="A503" s="49"/>
      <c r="B503" s="50"/>
      <c r="C503" s="51"/>
      <c r="D503" s="49"/>
      <c r="E503" s="52"/>
      <c r="F503" s="52"/>
      <c r="G503" s="52"/>
      <c r="H503" s="52"/>
      <c r="I503" s="52"/>
    </row>
    <row r="504" spans="1:9" s="53" customFormat="1">
      <c r="A504" s="49"/>
      <c r="B504" s="50"/>
      <c r="C504" s="51"/>
      <c r="D504" s="49"/>
      <c r="E504" s="52"/>
      <c r="F504" s="52"/>
      <c r="G504" s="52"/>
      <c r="H504" s="52"/>
      <c r="I504" s="52"/>
    </row>
    <row r="505" spans="1:9" s="53" customFormat="1">
      <c r="A505" s="49"/>
      <c r="B505" s="50"/>
      <c r="C505" s="51"/>
      <c r="D505" s="49"/>
      <c r="E505" s="52"/>
      <c r="F505" s="52"/>
      <c r="G505" s="52"/>
      <c r="H505" s="52"/>
      <c r="I505" s="52"/>
    </row>
    <row r="506" spans="1:9" s="53" customFormat="1">
      <c r="A506" s="49"/>
      <c r="B506" s="50"/>
      <c r="C506" s="51"/>
      <c r="D506" s="49"/>
      <c r="E506" s="52"/>
      <c r="F506" s="52"/>
      <c r="G506" s="52"/>
      <c r="H506" s="52"/>
      <c r="I506" s="52"/>
    </row>
    <row r="507" spans="1:9" s="53" customFormat="1">
      <c r="A507" s="49"/>
      <c r="B507" s="50"/>
      <c r="C507" s="51"/>
      <c r="D507" s="49"/>
      <c r="E507" s="52"/>
      <c r="F507" s="52"/>
      <c r="G507" s="52"/>
      <c r="H507" s="52"/>
      <c r="I507" s="52"/>
    </row>
    <row r="508" spans="1:9" s="53" customFormat="1">
      <c r="A508" s="49"/>
      <c r="B508" s="50"/>
      <c r="C508" s="51"/>
      <c r="D508" s="49"/>
      <c r="E508" s="52"/>
      <c r="F508" s="52"/>
      <c r="G508" s="52"/>
      <c r="H508" s="52"/>
      <c r="I508" s="52"/>
    </row>
    <row r="509" spans="1:9" s="53" customFormat="1">
      <c r="A509" s="49"/>
      <c r="B509" s="50"/>
      <c r="C509" s="51"/>
      <c r="D509" s="49"/>
      <c r="E509" s="52"/>
      <c r="F509" s="52"/>
      <c r="G509" s="52"/>
      <c r="H509" s="52"/>
      <c r="I509" s="52"/>
    </row>
    <row r="510" spans="1:9" s="53" customFormat="1">
      <c r="A510" s="49"/>
      <c r="B510" s="50"/>
      <c r="C510" s="51"/>
      <c r="D510" s="49"/>
      <c r="E510" s="52"/>
      <c r="F510" s="52"/>
      <c r="G510" s="52"/>
      <c r="H510" s="52"/>
      <c r="I510" s="52"/>
    </row>
    <row r="511" spans="1:9" s="53" customFormat="1">
      <c r="A511" s="49"/>
      <c r="B511" s="50"/>
      <c r="C511" s="51"/>
      <c r="D511" s="49"/>
      <c r="E511" s="52"/>
      <c r="F511" s="52"/>
      <c r="G511" s="52"/>
      <c r="H511" s="52"/>
      <c r="I511" s="52"/>
    </row>
    <row r="512" spans="1:9" s="53" customFormat="1">
      <c r="A512" s="49"/>
      <c r="B512" s="50"/>
      <c r="C512" s="51"/>
      <c r="D512" s="49"/>
      <c r="E512" s="52"/>
      <c r="F512" s="52"/>
      <c r="G512" s="52"/>
      <c r="H512" s="52"/>
      <c r="I512" s="52"/>
    </row>
    <row r="513" spans="1:9" s="53" customFormat="1">
      <c r="A513" s="49"/>
      <c r="B513" s="50"/>
      <c r="C513" s="51"/>
      <c r="D513" s="49"/>
      <c r="E513" s="52"/>
      <c r="F513" s="52"/>
      <c r="G513" s="52"/>
      <c r="H513" s="52"/>
      <c r="I513" s="52"/>
    </row>
    <row r="514" spans="1:9" s="53" customFormat="1">
      <c r="A514" s="49"/>
      <c r="B514" s="50"/>
      <c r="C514" s="51"/>
      <c r="D514" s="49"/>
      <c r="E514" s="52"/>
      <c r="F514" s="52"/>
      <c r="G514" s="52"/>
      <c r="H514" s="52"/>
      <c r="I514" s="52"/>
    </row>
    <row r="515" spans="1:9" s="53" customFormat="1">
      <c r="A515" s="49"/>
      <c r="B515" s="50"/>
      <c r="C515" s="51"/>
      <c r="D515" s="49"/>
      <c r="E515" s="52"/>
      <c r="F515" s="52"/>
      <c r="G515" s="52"/>
      <c r="H515" s="52"/>
      <c r="I515" s="52"/>
    </row>
    <row r="516" spans="1:9" s="53" customFormat="1">
      <c r="A516" s="49"/>
      <c r="B516" s="50"/>
      <c r="C516" s="51"/>
      <c r="D516" s="49"/>
      <c r="E516" s="52"/>
      <c r="F516" s="52"/>
      <c r="G516" s="52"/>
      <c r="H516" s="52"/>
      <c r="I516" s="52"/>
    </row>
    <row r="517" spans="1:9" s="53" customFormat="1">
      <c r="A517" s="49"/>
      <c r="B517" s="50"/>
      <c r="C517" s="51"/>
      <c r="D517" s="49"/>
      <c r="E517" s="52"/>
      <c r="F517" s="52"/>
      <c r="G517" s="52"/>
      <c r="H517" s="52"/>
      <c r="I517" s="52"/>
    </row>
    <row r="518" spans="1:9" s="53" customFormat="1">
      <c r="A518" s="49"/>
      <c r="B518" s="50"/>
      <c r="C518" s="51"/>
      <c r="D518" s="49"/>
      <c r="E518" s="52"/>
      <c r="F518" s="52"/>
      <c r="G518" s="52"/>
      <c r="H518" s="52"/>
      <c r="I518" s="52"/>
    </row>
    <row r="519" spans="1:9" s="53" customFormat="1">
      <c r="A519" s="49"/>
      <c r="B519" s="50"/>
      <c r="C519" s="51"/>
      <c r="D519" s="49"/>
      <c r="E519" s="52"/>
      <c r="F519" s="52"/>
      <c r="G519" s="52"/>
      <c r="H519" s="52"/>
      <c r="I519" s="52"/>
    </row>
    <row r="520" spans="1:9" s="53" customFormat="1">
      <c r="A520" s="49"/>
      <c r="B520" s="50"/>
      <c r="C520" s="51"/>
      <c r="D520" s="49"/>
      <c r="E520" s="52"/>
      <c r="F520" s="52"/>
      <c r="G520" s="52"/>
      <c r="H520" s="52"/>
      <c r="I520" s="52"/>
    </row>
    <row r="521" spans="1:9" s="53" customFormat="1">
      <c r="A521" s="49"/>
      <c r="B521" s="50"/>
      <c r="C521" s="51"/>
      <c r="D521" s="49"/>
      <c r="E521" s="52"/>
      <c r="F521" s="52"/>
      <c r="G521" s="52"/>
      <c r="H521" s="52"/>
      <c r="I521" s="52"/>
    </row>
    <row r="522" spans="1:9" s="53" customFormat="1">
      <c r="A522" s="49"/>
      <c r="B522" s="50"/>
      <c r="C522" s="51"/>
      <c r="D522" s="49"/>
      <c r="E522" s="52"/>
      <c r="F522" s="52"/>
      <c r="G522" s="52"/>
      <c r="H522" s="52"/>
      <c r="I522" s="52"/>
    </row>
    <row r="523" spans="1:9" s="53" customFormat="1">
      <c r="A523" s="49"/>
      <c r="B523" s="50"/>
      <c r="C523" s="51"/>
      <c r="D523" s="49"/>
      <c r="E523" s="52"/>
      <c r="F523" s="52"/>
      <c r="G523" s="52"/>
      <c r="H523" s="52"/>
      <c r="I523" s="52"/>
    </row>
    <row r="524" spans="1:9" s="53" customFormat="1">
      <c r="A524" s="49"/>
      <c r="B524" s="50"/>
      <c r="C524" s="51"/>
      <c r="D524" s="49"/>
      <c r="E524" s="52"/>
      <c r="F524" s="52"/>
      <c r="G524" s="52"/>
      <c r="H524" s="52"/>
      <c r="I524" s="52"/>
    </row>
    <row r="525" spans="1:9" s="53" customFormat="1">
      <c r="A525" s="49"/>
      <c r="B525" s="50"/>
      <c r="C525" s="51"/>
      <c r="D525" s="49"/>
      <c r="E525" s="52"/>
      <c r="F525" s="52"/>
      <c r="G525" s="52"/>
      <c r="H525" s="52"/>
      <c r="I525" s="52"/>
    </row>
    <row r="526" spans="1:9" s="53" customFormat="1">
      <c r="A526" s="49"/>
      <c r="B526" s="50"/>
      <c r="C526" s="51"/>
      <c r="D526" s="49"/>
      <c r="E526" s="52"/>
      <c r="F526" s="52"/>
      <c r="G526" s="52"/>
      <c r="H526" s="52"/>
      <c r="I526" s="52"/>
    </row>
    <row r="527" spans="1:9" s="53" customFormat="1">
      <c r="A527" s="49"/>
      <c r="B527" s="50"/>
      <c r="C527" s="51"/>
      <c r="D527" s="49"/>
      <c r="E527" s="52"/>
      <c r="F527" s="52"/>
      <c r="G527" s="52"/>
      <c r="H527" s="52"/>
      <c r="I527" s="52"/>
    </row>
    <row r="528" spans="1:9" s="53" customFormat="1">
      <c r="A528" s="49"/>
      <c r="B528" s="50"/>
      <c r="C528" s="51"/>
      <c r="D528" s="49"/>
      <c r="E528" s="52"/>
      <c r="F528" s="52"/>
      <c r="G528" s="52"/>
      <c r="H528" s="52"/>
      <c r="I528" s="52"/>
    </row>
    <row r="529" spans="1:9" s="53" customFormat="1">
      <c r="A529" s="49"/>
      <c r="B529" s="50"/>
      <c r="C529" s="51"/>
      <c r="D529" s="49"/>
      <c r="E529" s="52"/>
      <c r="F529" s="52"/>
      <c r="G529" s="52"/>
      <c r="H529" s="52"/>
      <c r="I529" s="52"/>
    </row>
    <row r="530" spans="1:9" s="53" customFormat="1">
      <c r="A530" s="49"/>
      <c r="B530" s="50"/>
      <c r="C530" s="51"/>
      <c r="D530" s="49"/>
      <c r="E530" s="52"/>
      <c r="F530" s="52"/>
      <c r="G530" s="52"/>
      <c r="H530" s="52"/>
      <c r="I530" s="52"/>
    </row>
    <row r="531" spans="1:9" s="53" customFormat="1">
      <c r="A531" s="49"/>
      <c r="B531" s="50"/>
      <c r="C531" s="51"/>
      <c r="D531" s="49"/>
      <c r="E531" s="52"/>
      <c r="F531" s="52"/>
      <c r="G531" s="52"/>
      <c r="H531" s="52"/>
      <c r="I531" s="52"/>
    </row>
    <row r="532" spans="1:9" s="53" customFormat="1">
      <c r="A532" s="49"/>
      <c r="B532" s="50"/>
      <c r="C532" s="51"/>
      <c r="D532" s="49"/>
      <c r="E532" s="52"/>
      <c r="F532" s="52"/>
      <c r="G532" s="52"/>
      <c r="H532" s="52"/>
      <c r="I532" s="52"/>
    </row>
    <row r="533" spans="1:9" s="53" customFormat="1">
      <c r="A533" s="49"/>
      <c r="B533" s="50"/>
      <c r="C533" s="51"/>
      <c r="D533" s="49"/>
      <c r="E533" s="52"/>
      <c r="F533" s="52"/>
      <c r="G533" s="52"/>
      <c r="H533" s="52"/>
      <c r="I533" s="52"/>
    </row>
    <row r="534" spans="1:9" s="53" customFormat="1">
      <c r="A534" s="49"/>
      <c r="B534" s="50"/>
      <c r="C534" s="51"/>
      <c r="D534" s="49"/>
      <c r="E534" s="52"/>
      <c r="F534" s="52"/>
      <c r="G534" s="52"/>
      <c r="H534" s="52"/>
      <c r="I534" s="52"/>
    </row>
    <row r="535" spans="1:9" s="53" customFormat="1">
      <c r="A535" s="49"/>
      <c r="B535" s="50"/>
      <c r="C535" s="51"/>
      <c r="D535" s="49"/>
      <c r="E535" s="52"/>
      <c r="F535" s="52"/>
      <c r="G535" s="52"/>
      <c r="H535" s="52"/>
      <c r="I535" s="52"/>
    </row>
    <row r="536" spans="1:9" s="53" customFormat="1">
      <c r="A536" s="49"/>
      <c r="B536" s="50"/>
      <c r="C536" s="51"/>
      <c r="D536" s="49"/>
      <c r="E536" s="52"/>
      <c r="F536" s="52"/>
      <c r="G536" s="52"/>
      <c r="H536" s="52"/>
      <c r="I536" s="52"/>
    </row>
    <row r="537" spans="1:9" s="53" customFormat="1">
      <c r="A537" s="49"/>
      <c r="B537" s="50"/>
      <c r="C537" s="51"/>
      <c r="D537" s="49"/>
      <c r="E537" s="52"/>
      <c r="F537" s="52"/>
      <c r="G537" s="52"/>
      <c r="H537" s="52"/>
      <c r="I537" s="52"/>
    </row>
    <row r="538" spans="1:9" s="53" customFormat="1">
      <c r="A538" s="49"/>
      <c r="B538" s="50"/>
      <c r="C538" s="51"/>
      <c r="D538" s="49"/>
      <c r="E538" s="52"/>
      <c r="F538" s="52"/>
      <c r="G538" s="52"/>
      <c r="H538" s="52"/>
      <c r="I538" s="52"/>
    </row>
    <row r="539" spans="1:9" s="53" customFormat="1">
      <c r="A539" s="49"/>
      <c r="B539" s="50"/>
      <c r="C539" s="51"/>
      <c r="D539" s="49"/>
      <c r="E539" s="52"/>
      <c r="F539" s="52"/>
      <c r="G539" s="52"/>
      <c r="H539" s="52"/>
      <c r="I539" s="52"/>
    </row>
    <row r="540" spans="1:9" s="53" customFormat="1">
      <c r="A540" s="49"/>
      <c r="B540" s="50"/>
      <c r="C540" s="51"/>
      <c r="D540" s="49"/>
      <c r="E540" s="52"/>
      <c r="F540" s="52"/>
      <c r="G540" s="52"/>
      <c r="H540" s="52"/>
      <c r="I540" s="52"/>
    </row>
    <row r="541" spans="1:9" s="53" customFormat="1">
      <c r="A541" s="49"/>
      <c r="B541" s="50"/>
      <c r="C541" s="51"/>
      <c r="D541" s="49"/>
      <c r="E541" s="52"/>
      <c r="F541" s="52"/>
      <c r="G541" s="52"/>
      <c r="H541" s="52"/>
      <c r="I541" s="52"/>
    </row>
    <row r="542" spans="1:9" s="53" customFormat="1">
      <c r="A542" s="49"/>
      <c r="B542" s="50"/>
      <c r="C542" s="51"/>
      <c r="D542" s="49"/>
      <c r="E542" s="52"/>
      <c r="F542" s="52"/>
      <c r="G542" s="52"/>
      <c r="H542" s="52"/>
      <c r="I542" s="52"/>
    </row>
    <row r="543" spans="1:9" s="53" customFormat="1">
      <c r="A543" s="49"/>
      <c r="B543" s="50"/>
      <c r="C543" s="51"/>
      <c r="D543" s="49"/>
      <c r="E543" s="52"/>
      <c r="F543" s="52"/>
      <c r="G543" s="52"/>
      <c r="H543" s="52"/>
      <c r="I543" s="52"/>
    </row>
    <row r="544" spans="1:9" s="53" customFormat="1">
      <c r="A544" s="49"/>
      <c r="B544" s="50"/>
      <c r="C544" s="51"/>
      <c r="D544" s="49"/>
      <c r="E544" s="52"/>
      <c r="F544" s="52"/>
      <c r="G544" s="52"/>
      <c r="H544" s="52"/>
      <c r="I544" s="52"/>
    </row>
    <row r="545" spans="1:9" s="53" customFormat="1">
      <c r="A545" s="49"/>
      <c r="B545" s="50"/>
      <c r="C545" s="51"/>
      <c r="D545" s="49"/>
      <c r="E545" s="52"/>
      <c r="F545" s="52"/>
      <c r="G545" s="52"/>
      <c r="H545" s="52"/>
      <c r="I545" s="52"/>
    </row>
    <row r="546" spans="1:9" s="53" customFormat="1">
      <c r="A546" s="49"/>
      <c r="B546" s="50"/>
      <c r="C546" s="51"/>
      <c r="D546" s="49"/>
      <c r="E546" s="52"/>
      <c r="F546" s="52"/>
      <c r="G546" s="52"/>
      <c r="H546" s="52"/>
      <c r="I546" s="52"/>
    </row>
    <row r="547" spans="1:9" s="53" customFormat="1">
      <c r="A547" s="49"/>
      <c r="B547" s="50"/>
      <c r="C547" s="51"/>
      <c r="D547" s="49"/>
      <c r="E547" s="52"/>
      <c r="F547" s="52"/>
      <c r="G547" s="52"/>
      <c r="H547" s="52"/>
      <c r="I547" s="52"/>
    </row>
    <row r="548" spans="1:9" s="53" customFormat="1">
      <c r="A548" s="49"/>
      <c r="B548" s="50"/>
      <c r="C548" s="51"/>
      <c r="D548" s="49"/>
      <c r="E548" s="52"/>
      <c r="F548" s="52"/>
      <c r="G548" s="52"/>
      <c r="H548" s="52"/>
      <c r="I548" s="52"/>
    </row>
    <row r="549" spans="1:9" s="53" customFormat="1">
      <c r="A549" s="49"/>
      <c r="B549" s="50"/>
      <c r="C549" s="51"/>
      <c r="D549" s="49"/>
      <c r="E549" s="52"/>
      <c r="F549" s="52"/>
      <c r="G549" s="52"/>
      <c r="H549" s="52"/>
      <c r="I549" s="52"/>
    </row>
    <row r="550" spans="1:9" s="53" customFormat="1">
      <c r="A550" s="49"/>
      <c r="B550" s="50"/>
      <c r="C550" s="51"/>
      <c r="D550" s="49"/>
      <c r="E550" s="52"/>
      <c r="F550" s="52"/>
      <c r="G550" s="52"/>
      <c r="H550" s="52"/>
      <c r="I550" s="52"/>
    </row>
    <row r="551" spans="1:9" s="53" customFormat="1">
      <c r="A551" s="49"/>
      <c r="B551" s="50"/>
      <c r="C551" s="51"/>
      <c r="D551" s="49"/>
      <c r="E551" s="52"/>
      <c r="F551" s="52"/>
      <c r="G551" s="52"/>
      <c r="H551" s="52"/>
      <c r="I551" s="52"/>
    </row>
    <row r="552" spans="1:9" s="53" customFormat="1">
      <c r="A552" s="49"/>
      <c r="B552" s="50"/>
      <c r="C552" s="51"/>
      <c r="D552" s="49"/>
      <c r="E552" s="52"/>
      <c r="F552" s="52"/>
      <c r="G552" s="52"/>
      <c r="H552" s="52"/>
      <c r="I552" s="52"/>
    </row>
    <row r="553" spans="1:9" s="53" customFormat="1">
      <c r="A553" s="49"/>
      <c r="B553" s="50"/>
      <c r="C553" s="51"/>
      <c r="D553" s="49"/>
      <c r="E553" s="52"/>
      <c r="F553" s="52"/>
      <c r="G553" s="52"/>
      <c r="H553" s="52"/>
      <c r="I553" s="52"/>
    </row>
    <row r="554" spans="1:9" s="53" customFormat="1">
      <c r="A554" s="49"/>
      <c r="B554" s="50"/>
      <c r="C554" s="51"/>
      <c r="D554" s="49"/>
      <c r="E554" s="52"/>
      <c r="F554" s="52"/>
      <c r="G554" s="52"/>
      <c r="H554" s="52"/>
      <c r="I554" s="52"/>
    </row>
    <row r="555" spans="1:9" s="53" customFormat="1">
      <c r="A555" s="49"/>
      <c r="B555" s="50"/>
      <c r="C555" s="51"/>
      <c r="D555" s="49"/>
      <c r="E555" s="52"/>
      <c r="F555" s="52"/>
      <c r="G555" s="52"/>
      <c r="H555" s="52"/>
      <c r="I555" s="52"/>
    </row>
    <row r="556" spans="1:9" s="53" customFormat="1">
      <c r="A556" s="49"/>
      <c r="B556" s="50"/>
      <c r="C556" s="51"/>
      <c r="D556" s="49"/>
      <c r="E556" s="52"/>
      <c r="F556" s="52"/>
      <c r="G556" s="52"/>
      <c r="H556" s="52"/>
      <c r="I556" s="52"/>
    </row>
    <row r="557" spans="1:9" s="53" customFormat="1">
      <c r="A557" s="49"/>
      <c r="B557" s="50"/>
      <c r="C557" s="51"/>
      <c r="D557" s="49"/>
      <c r="E557" s="52"/>
      <c r="F557" s="52"/>
      <c r="G557" s="52"/>
      <c r="H557" s="52"/>
      <c r="I557" s="52"/>
    </row>
    <row r="558" spans="1:9" s="53" customFormat="1">
      <c r="A558" s="49"/>
      <c r="B558" s="50"/>
      <c r="C558" s="51"/>
      <c r="D558" s="49"/>
      <c r="E558" s="52"/>
      <c r="F558" s="52"/>
      <c r="G558" s="52"/>
      <c r="H558" s="52"/>
      <c r="I558" s="52"/>
    </row>
    <row r="559" spans="1:9" s="53" customFormat="1">
      <c r="A559" s="49"/>
      <c r="B559" s="50"/>
      <c r="C559" s="51"/>
      <c r="D559" s="49"/>
      <c r="E559" s="52"/>
      <c r="F559" s="52"/>
      <c r="G559" s="52"/>
      <c r="H559" s="52"/>
      <c r="I559" s="52"/>
    </row>
    <row r="560" spans="1:9" s="53" customFormat="1">
      <c r="A560" s="49"/>
      <c r="B560" s="50"/>
      <c r="C560" s="51"/>
      <c r="D560" s="49"/>
      <c r="E560" s="52"/>
      <c r="F560" s="52"/>
      <c r="G560" s="52"/>
      <c r="H560" s="52"/>
      <c r="I560" s="52"/>
    </row>
    <row r="561" spans="1:9" s="53" customFormat="1">
      <c r="A561" s="49"/>
      <c r="B561" s="50"/>
      <c r="C561" s="51"/>
      <c r="D561" s="49"/>
      <c r="E561" s="52"/>
      <c r="F561" s="52"/>
      <c r="G561" s="52"/>
      <c r="H561" s="52"/>
      <c r="I561" s="52"/>
    </row>
    <row r="562" spans="1:9" s="53" customFormat="1">
      <c r="A562" s="49"/>
      <c r="B562" s="50"/>
      <c r="C562" s="51"/>
      <c r="D562" s="49"/>
      <c r="E562" s="52"/>
      <c r="F562" s="52"/>
      <c r="G562" s="52"/>
      <c r="H562" s="52"/>
      <c r="I562" s="52"/>
    </row>
    <row r="563" spans="1:9" s="53" customFormat="1">
      <c r="A563" s="49"/>
      <c r="B563" s="50"/>
      <c r="C563" s="51"/>
      <c r="D563" s="49"/>
      <c r="E563" s="52"/>
      <c r="F563" s="52"/>
      <c r="G563" s="52"/>
      <c r="H563" s="52"/>
      <c r="I563" s="52"/>
    </row>
    <row r="564" spans="1:9" s="53" customFormat="1">
      <c r="A564" s="49"/>
      <c r="B564" s="50"/>
      <c r="C564" s="51"/>
      <c r="D564" s="49"/>
      <c r="E564" s="52"/>
      <c r="F564" s="52"/>
      <c r="G564" s="52"/>
      <c r="H564" s="52"/>
      <c r="I564" s="52"/>
    </row>
    <row r="565" spans="1:9" s="53" customFormat="1">
      <c r="A565" s="49"/>
      <c r="B565" s="50"/>
      <c r="C565" s="51"/>
      <c r="D565" s="49"/>
      <c r="E565" s="52"/>
      <c r="F565" s="52"/>
      <c r="G565" s="52"/>
      <c r="H565" s="52"/>
      <c r="I565" s="52"/>
    </row>
    <row r="566" spans="1:9" s="53" customFormat="1">
      <c r="A566" s="49"/>
      <c r="B566" s="50"/>
      <c r="C566" s="51"/>
      <c r="D566" s="49"/>
      <c r="E566" s="52"/>
      <c r="F566" s="52"/>
      <c r="G566" s="52"/>
      <c r="H566" s="52"/>
      <c r="I566" s="52"/>
    </row>
    <row r="567" spans="1:9" s="53" customFormat="1">
      <c r="A567" s="49"/>
      <c r="B567" s="50"/>
      <c r="C567" s="51"/>
      <c r="D567" s="49"/>
      <c r="E567" s="52"/>
      <c r="F567" s="52"/>
      <c r="G567" s="52"/>
      <c r="H567" s="52"/>
      <c r="I567" s="52"/>
    </row>
    <row r="568" spans="1:9" s="53" customFormat="1">
      <c r="A568" s="49"/>
      <c r="B568" s="50"/>
      <c r="C568" s="51"/>
      <c r="D568" s="49"/>
      <c r="E568" s="52"/>
      <c r="F568" s="52"/>
      <c r="G568" s="52"/>
      <c r="H568" s="52"/>
      <c r="I568" s="52"/>
    </row>
    <row r="569" spans="1:9" s="53" customFormat="1">
      <c r="A569" s="49"/>
      <c r="B569" s="50"/>
      <c r="C569" s="51"/>
      <c r="D569" s="49"/>
      <c r="E569" s="52"/>
      <c r="F569" s="52"/>
      <c r="G569" s="52"/>
      <c r="H569" s="52"/>
      <c r="I569" s="52"/>
    </row>
    <row r="570" spans="1:9" s="53" customFormat="1">
      <c r="A570" s="49"/>
      <c r="B570" s="50"/>
      <c r="C570" s="51"/>
      <c r="D570" s="49"/>
      <c r="E570" s="52"/>
      <c r="F570" s="52"/>
      <c r="G570" s="52"/>
      <c r="H570" s="52"/>
      <c r="I570" s="52"/>
    </row>
    <row r="571" spans="1:9" s="53" customFormat="1">
      <c r="A571" s="49"/>
      <c r="B571" s="50"/>
      <c r="C571" s="51"/>
      <c r="D571" s="49"/>
      <c r="E571" s="52"/>
      <c r="F571" s="52"/>
      <c r="G571" s="52"/>
      <c r="H571" s="52"/>
      <c r="I571" s="52"/>
    </row>
    <row r="572" spans="1:9" s="53" customFormat="1">
      <c r="A572" s="49"/>
      <c r="B572" s="50"/>
      <c r="C572" s="51"/>
      <c r="D572" s="49"/>
      <c r="E572" s="52"/>
      <c r="F572" s="52"/>
      <c r="G572" s="52"/>
      <c r="H572" s="52"/>
      <c r="I572" s="52"/>
    </row>
    <row r="573" spans="1:9" s="53" customFormat="1">
      <c r="A573" s="49"/>
      <c r="B573" s="50"/>
      <c r="C573" s="51"/>
      <c r="D573" s="49"/>
      <c r="E573" s="52"/>
      <c r="F573" s="52"/>
      <c r="G573" s="52"/>
      <c r="H573" s="52"/>
      <c r="I573" s="52"/>
    </row>
    <row r="574" spans="1:9" s="53" customFormat="1">
      <c r="A574" s="49"/>
      <c r="B574" s="50"/>
      <c r="C574" s="51"/>
      <c r="D574" s="49"/>
      <c r="E574" s="52"/>
      <c r="F574" s="52"/>
      <c r="G574" s="52"/>
      <c r="H574" s="52"/>
      <c r="I574" s="52"/>
    </row>
    <row r="575" spans="1:9" s="53" customFormat="1">
      <c r="A575" s="49"/>
      <c r="B575" s="50"/>
      <c r="C575" s="51"/>
      <c r="D575" s="49"/>
      <c r="E575" s="52"/>
      <c r="F575" s="52"/>
      <c r="G575" s="52"/>
      <c r="H575" s="52"/>
      <c r="I575" s="52"/>
    </row>
    <row r="576" spans="1:9" s="53" customFormat="1">
      <c r="A576" s="49"/>
      <c r="B576" s="50"/>
      <c r="C576" s="51"/>
      <c r="D576" s="49"/>
      <c r="E576" s="52"/>
      <c r="F576" s="52"/>
      <c r="G576" s="52"/>
      <c r="H576" s="52"/>
      <c r="I576" s="52"/>
    </row>
    <row r="577" spans="1:9" s="53" customFormat="1">
      <c r="A577" s="49"/>
      <c r="B577" s="50"/>
      <c r="C577" s="51"/>
      <c r="D577" s="49"/>
      <c r="E577" s="52"/>
      <c r="F577" s="52"/>
      <c r="G577" s="52"/>
      <c r="H577" s="52"/>
      <c r="I577" s="52"/>
    </row>
    <row r="578" spans="1:9" s="53" customFormat="1">
      <c r="A578" s="49"/>
      <c r="B578" s="50"/>
      <c r="C578" s="51"/>
      <c r="D578" s="49"/>
      <c r="E578" s="52"/>
      <c r="F578" s="52"/>
      <c r="G578" s="52"/>
      <c r="H578" s="52"/>
      <c r="I578" s="52"/>
    </row>
    <row r="579" spans="1:9" s="53" customFormat="1">
      <c r="A579" s="49"/>
      <c r="B579" s="50"/>
      <c r="C579" s="51"/>
      <c r="D579" s="49"/>
      <c r="E579" s="52"/>
      <c r="F579" s="52"/>
      <c r="G579" s="52"/>
      <c r="H579" s="52"/>
      <c r="I579" s="52"/>
    </row>
    <row r="580" spans="1:9" s="53" customFormat="1">
      <c r="A580" s="49"/>
      <c r="B580" s="50"/>
      <c r="C580" s="51"/>
      <c r="D580" s="49"/>
      <c r="E580" s="52"/>
      <c r="F580" s="52"/>
      <c r="G580" s="52"/>
      <c r="H580" s="52"/>
      <c r="I580" s="52"/>
    </row>
    <row r="581" spans="1:9" s="53" customFormat="1">
      <c r="A581" s="49"/>
      <c r="B581" s="50"/>
      <c r="C581" s="51"/>
      <c r="D581" s="49"/>
      <c r="E581" s="52"/>
      <c r="F581" s="52"/>
      <c r="G581" s="52"/>
      <c r="H581" s="52"/>
      <c r="I581" s="52"/>
    </row>
    <row r="582" spans="1:9" s="53" customFormat="1">
      <c r="A582" s="49"/>
      <c r="B582" s="50"/>
      <c r="C582" s="51"/>
      <c r="D582" s="49"/>
      <c r="E582" s="52"/>
      <c r="F582" s="52"/>
      <c r="G582" s="52"/>
      <c r="H582" s="52"/>
      <c r="I582" s="52"/>
    </row>
    <row r="583" spans="1:9" s="53" customFormat="1">
      <c r="A583" s="49"/>
      <c r="B583" s="50"/>
      <c r="C583" s="51"/>
      <c r="D583" s="49"/>
      <c r="E583" s="52"/>
      <c r="F583" s="52"/>
      <c r="G583" s="52"/>
      <c r="H583" s="52"/>
      <c r="I583" s="52"/>
    </row>
    <row r="584" spans="1:9" s="53" customFormat="1">
      <c r="A584" s="49"/>
      <c r="B584" s="50"/>
      <c r="C584" s="51"/>
      <c r="D584" s="49"/>
      <c r="E584" s="52"/>
      <c r="F584" s="52"/>
      <c r="G584" s="52"/>
      <c r="H584" s="52"/>
      <c r="I584" s="52"/>
    </row>
    <row r="585" spans="1:9" s="53" customFormat="1">
      <c r="A585" s="49"/>
      <c r="B585" s="50"/>
      <c r="C585" s="51"/>
      <c r="D585" s="49"/>
      <c r="E585" s="52"/>
      <c r="F585" s="52"/>
      <c r="G585" s="52"/>
      <c r="H585" s="52"/>
      <c r="I585" s="52"/>
    </row>
    <row r="586" spans="1:9" s="53" customFormat="1">
      <c r="A586" s="49"/>
      <c r="B586" s="50"/>
      <c r="C586" s="51"/>
      <c r="D586" s="49"/>
      <c r="E586" s="52"/>
      <c r="F586" s="52"/>
      <c r="G586" s="52"/>
      <c r="H586" s="52"/>
      <c r="I586" s="52"/>
    </row>
    <row r="587" spans="1:9" s="53" customFormat="1">
      <c r="A587" s="49"/>
      <c r="B587" s="50"/>
      <c r="C587" s="51"/>
      <c r="D587" s="49"/>
      <c r="E587" s="52"/>
      <c r="F587" s="52"/>
      <c r="G587" s="52"/>
      <c r="H587" s="52"/>
      <c r="I587" s="52"/>
    </row>
    <row r="588" spans="1:9" s="53" customFormat="1">
      <c r="A588" s="49"/>
      <c r="B588" s="50"/>
      <c r="C588" s="51"/>
      <c r="D588" s="49"/>
      <c r="E588" s="52"/>
      <c r="F588" s="52"/>
      <c r="G588" s="52"/>
      <c r="H588" s="52"/>
      <c r="I588" s="52"/>
    </row>
    <row r="589" spans="1:9" s="53" customFormat="1">
      <c r="A589" s="49"/>
      <c r="B589" s="50"/>
      <c r="C589" s="51"/>
      <c r="D589" s="49"/>
      <c r="E589" s="52"/>
      <c r="F589" s="52"/>
      <c r="G589" s="52"/>
      <c r="H589" s="52"/>
      <c r="I589" s="52"/>
    </row>
    <row r="590" spans="1:9" s="53" customFormat="1">
      <c r="A590" s="49"/>
      <c r="B590" s="50"/>
      <c r="C590" s="51"/>
      <c r="D590" s="49"/>
      <c r="E590" s="52"/>
      <c r="F590" s="52"/>
      <c r="G590" s="52"/>
      <c r="H590" s="52"/>
      <c r="I590" s="52"/>
    </row>
    <row r="591" spans="1:9" s="53" customFormat="1">
      <c r="A591" s="49"/>
      <c r="B591" s="50"/>
      <c r="C591" s="51"/>
      <c r="D591" s="49"/>
      <c r="E591" s="52"/>
      <c r="F591" s="52"/>
      <c r="G591" s="52"/>
      <c r="H591" s="52"/>
      <c r="I591" s="52"/>
    </row>
    <row r="592" spans="1:9" s="53" customFormat="1">
      <c r="A592" s="49"/>
      <c r="B592" s="50"/>
      <c r="C592" s="51"/>
      <c r="D592" s="49"/>
      <c r="E592" s="52"/>
      <c r="F592" s="52"/>
      <c r="G592" s="52"/>
      <c r="H592" s="52"/>
      <c r="I592" s="52"/>
    </row>
    <row r="593" spans="1:9" s="53" customFormat="1">
      <c r="A593" s="49"/>
      <c r="B593" s="50"/>
      <c r="C593" s="51"/>
      <c r="D593" s="49"/>
      <c r="E593" s="52"/>
      <c r="F593" s="52"/>
      <c r="G593" s="52"/>
      <c r="H593" s="52"/>
      <c r="I593" s="52"/>
    </row>
    <row r="594" spans="1:9" s="53" customFormat="1">
      <c r="A594" s="49"/>
      <c r="B594" s="50"/>
      <c r="C594" s="51"/>
      <c r="D594" s="49"/>
      <c r="E594" s="52"/>
      <c r="F594" s="52"/>
      <c r="G594" s="52"/>
      <c r="H594" s="52"/>
      <c r="I594" s="52"/>
    </row>
    <row r="595" spans="1:9" s="53" customFormat="1">
      <c r="A595" s="49"/>
      <c r="B595" s="50"/>
      <c r="C595" s="51"/>
      <c r="D595" s="49"/>
      <c r="E595" s="52"/>
      <c r="F595" s="52"/>
      <c r="G595" s="52"/>
      <c r="H595" s="52"/>
      <c r="I595" s="52"/>
    </row>
    <row r="596" spans="1:9" s="53" customFormat="1">
      <c r="A596" s="49"/>
      <c r="B596" s="50"/>
      <c r="C596" s="51"/>
      <c r="D596" s="49"/>
      <c r="E596" s="52"/>
      <c r="F596" s="52"/>
      <c r="G596" s="52"/>
      <c r="H596" s="52"/>
      <c r="I596" s="52"/>
    </row>
    <row r="597" spans="1:9" s="53" customFormat="1">
      <c r="A597" s="49"/>
      <c r="B597" s="50"/>
      <c r="C597" s="51"/>
      <c r="D597" s="49"/>
      <c r="E597" s="52"/>
      <c r="F597" s="52"/>
      <c r="G597" s="52"/>
      <c r="H597" s="52"/>
      <c r="I597" s="52"/>
    </row>
    <row r="598" spans="1:9" s="53" customFormat="1">
      <c r="A598" s="49"/>
      <c r="B598" s="50"/>
      <c r="C598" s="51"/>
      <c r="D598" s="49"/>
      <c r="E598" s="52"/>
      <c r="F598" s="52"/>
      <c r="G598" s="52"/>
      <c r="H598" s="52"/>
      <c r="I598" s="52"/>
    </row>
    <row r="599" spans="1:9" s="53" customFormat="1">
      <c r="A599" s="49"/>
      <c r="B599" s="50"/>
      <c r="C599" s="51"/>
      <c r="D599" s="49"/>
      <c r="E599" s="52"/>
      <c r="F599" s="52"/>
      <c r="G599" s="52"/>
      <c r="H599" s="52"/>
      <c r="I599" s="52"/>
    </row>
    <row r="600" spans="1:9" s="53" customFormat="1">
      <c r="A600" s="49"/>
      <c r="B600" s="50"/>
      <c r="C600" s="51"/>
      <c r="D600" s="49"/>
      <c r="E600" s="52"/>
      <c r="F600" s="52"/>
      <c r="G600" s="52"/>
      <c r="H600" s="52"/>
      <c r="I600" s="52"/>
    </row>
    <row r="601" spans="1:9" s="53" customFormat="1">
      <c r="A601" s="49"/>
      <c r="B601" s="50"/>
      <c r="C601" s="51"/>
      <c r="D601" s="49"/>
      <c r="E601" s="52"/>
      <c r="F601" s="52"/>
      <c r="G601" s="52"/>
      <c r="H601" s="52"/>
      <c r="I601" s="52"/>
    </row>
    <row r="602" spans="1:9" s="53" customFormat="1">
      <c r="A602" s="49"/>
      <c r="B602" s="50"/>
      <c r="C602" s="51"/>
      <c r="D602" s="49"/>
      <c r="E602" s="52"/>
      <c r="F602" s="52"/>
      <c r="G602" s="52"/>
      <c r="H602" s="52"/>
      <c r="I602" s="52"/>
    </row>
    <row r="603" spans="1:9" s="53" customFormat="1">
      <c r="A603" s="49"/>
      <c r="B603" s="50"/>
      <c r="C603" s="51"/>
      <c r="D603" s="49"/>
      <c r="E603" s="52"/>
      <c r="F603" s="52"/>
      <c r="G603" s="52"/>
      <c r="H603" s="52"/>
      <c r="I603" s="52"/>
    </row>
    <row r="604" spans="1:9" s="53" customFormat="1">
      <c r="A604" s="49"/>
      <c r="B604" s="50"/>
      <c r="C604" s="51"/>
      <c r="D604" s="49"/>
      <c r="E604" s="52"/>
      <c r="F604" s="52"/>
      <c r="G604" s="52"/>
      <c r="H604" s="52"/>
      <c r="I604" s="52"/>
    </row>
    <row r="605" spans="1:9" s="53" customFormat="1">
      <c r="A605" s="49"/>
      <c r="B605" s="50"/>
      <c r="C605" s="51"/>
      <c r="D605" s="49"/>
      <c r="E605" s="52"/>
      <c r="F605" s="52"/>
      <c r="G605" s="52"/>
      <c r="H605" s="52"/>
      <c r="I605" s="52"/>
    </row>
    <row r="606" spans="1:9" s="53" customFormat="1">
      <c r="A606" s="49"/>
      <c r="B606" s="50"/>
      <c r="C606" s="51"/>
      <c r="D606" s="49"/>
      <c r="E606" s="52"/>
      <c r="F606" s="52"/>
      <c r="G606" s="52"/>
      <c r="H606" s="52"/>
      <c r="I606" s="52"/>
    </row>
    <row r="607" spans="1:9" s="53" customFormat="1">
      <c r="A607" s="49"/>
      <c r="B607" s="50"/>
      <c r="C607" s="51"/>
      <c r="D607" s="49"/>
      <c r="E607" s="52"/>
      <c r="F607" s="52"/>
      <c r="G607" s="52"/>
      <c r="H607" s="52"/>
      <c r="I607" s="52"/>
    </row>
    <row r="608" spans="1:9" s="53" customFormat="1">
      <c r="A608" s="49"/>
      <c r="B608" s="50"/>
      <c r="C608" s="51"/>
      <c r="D608" s="49"/>
      <c r="E608" s="52"/>
      <c r="F608" s="52"/>
      <c r="G608" s="52"/>
      <c r="H608" s="52"/>
      <c r="I608" s="52"/>
    </row>
    <row r="609" spans="1:9" s="53" customFormat="1">
      <c r="A609" s="49"/>
      <c r="B609" s="50"/>
      <c r="C609" s="51"/>
      <c r="D609" s="49"/>
      <c r="E609" s="52"/>
      <c r="F609" s="52"/>
      <c r="G609" s="52"/>
      <c r="H609" s="52"/>
      <c r="I609" s="52"/>
    </row>
    <row r="610" spans="1:9" s="53" customFormat="1">
      <c r="A610" s="49"/>
      <c r="B610" s="50"/>
      <c r="C610" s="51"/>
      <c r="D610" s="49"/>
      <c r="E610" s="52"/>
      <c r="F610" s="52"/>
      <c r="G610" s="52"/>
      <c r="H610" s="52"/>
      <c r="I610" s="52"/>
    </row>
    <row r="611" spans="1:9" s="53" customFormat="1">
      <c r="A611" s="49"/>
      <c r="B611" s="50"/>
      <c r="C611" s="51"/>
      <c r="D611" s="49"/>
      <c r="E611" s="52"/>
      <c r="F611" s="52"/>
      <c r="G611" s="52"/>
      <c r="H611" s="52"/>
      <c r="I611" s="52"/>
    </row>
    <row r="612" spans="1:9" s="53" customFormat="1">
      <c r="A612" s="49"/>
      <c r="B612" s="50"/>
      <c r="C612" s="51"/>
      <c r="D612" s="49"/>
      <c r="E612" s="52"/>
      <c r="F612" s="52"/>
      <c r="G612" s="52"/>
      <c r="H612" s="52"/>
      <c r="I612" s="52"/>
    </row>
    <row r="613" spans="1:9" s="53" customFormat="1">
      <c r="A613" s="49"/>
      <c r="B613" s="50"/>
      <c r="C613" s="51"/>
      <c r="D613" s="49"/>
      <c r="E613" s="52"/>
      <c r="F613" s="52"/>
      <c r="G613" s="52"/>
      <c r="H613" s="52"/>
      <c r="I613" s="52"/>
    </row>
    <row r="614" spans="1:9" s="53" customFormat="1">
      <c r="A614" s="49"/>
      <c r="B614" s="50"/>
      <c r="C614" s="51"/>
      <c r="D614" s="49"/>
      <c r="E614" s="52"/>
      <c r="F614" s="52"/>
      <c r="G614" s="52"/>
      <c r="H614" s="52"/>
      <c r="I614" s="52"/>
    </row>
    <row r="615" spans="1:9" s="53" customFormat="1">
      <c r="A615" s="49"/>
      <c r="B615" s="50"/>
      <c r="C615" s="51"/>
      <c r="D615" s="49"/>
      <c r="E615" s="52"/>
      <c r="F615" s="52"/>
      <c r="G615" s="52"/>
      <c r="H615" s="52"/>
      <c r="I615" s="52"/>
    </row>
    <row r="616" spans="1:9" s="53" customFormat="1">
      <c r="A616" s="49"/>
      <c r="B616" s="50"/>
      <c r="C616" s="51"/>
      <c r="D616" s="49"/>
      <c r="E616" s="52"/>
      <c r="F616" s="52"/>
      <c r="G616" s="52"/>
      <c r="H616" s="52"/>
      <c r="I616" s="52"/>
    </row>
    <row r="617" spans="1:9" s="53" customFormat="1">
      <c r="A617" s="49"/>
      <c r="B617" s="50"/>
      <c r="C617" s="51"/>
      <c r="D617" s="49"/>
      <c r="E617" s="52"/>
      <c r="F617" s="52"/>
      <c r="G617" s="52"/>
      <c r="H617" s="52"/>
      <c r="I617" s="52"/>
    </row>
    <row r="618" spans="1:9" s="53" customFormat="1">
      <c r="A618" s="49"/>
      <c r="B618" s="50"/>
      <c r="C618" s="51"/>
      <c r="D618" s="49"/>
      <c r="E618" s="52"/>
      <c r="F618" s="52"/>
      <c r="G618" s="52"/>
      <c r="H618" s="52"/>
      <c r="I618" s="52"/>
    </row>
    <row r="619" spans="1:9" s="53" customFormat="1">
      <c r="A619" s="49"/>
      <c r="B619" s="50"/>
      <c r="C619" s="51"/>
      <c r="D619" s="49"/>
      <c r="E619" s="52"/>
      <c r="F619" s="52"/>
      <c r="G619" s="52"/>
      <c r="H619" s="52"/>
      <c r="I619" s="52"/>
    </row>
    <row r="620" spans="1:9" s="53" customFormat="1">
      <c r="A620" s="49"/>
      <c r="B620" s="50"/>
      <c r="C620" s="51"/>
      <c r="D620" s="49"/>
      <c r="E620" s="52"/>
      <c r="F620" s="52"/>
      <c r="G620" s="52"/>
      <c r="H620" s="52"/>
      <c r="I620" s="52"/>
    </row>
    <row r="621" spans="1:9" s="53" customFormat="1">
      <c r="A621" s="49"/>
      <c r="B621" s="50"/>
      <c r="C621" s="51"/>
      <c r="D621" s="49"/>
      <c r="E621" s="52"/>
      <c r="F621" s="52"/>
      <c r="G621" s="52"/>
      <c r="H621" s="52"/>
      <c r="I621" s="52"/>
    </row>
    <row r="622" spans="1:9" s="53" customFormat="1">
      <c r="A622" s="49"/>
      <c r="B622" s="50"/>
      <c r="C622" s="51"/>
      <c r="D622" s="49"/>
      <c r="E622" s="52"/>
      <c r="F622" s="52"/>
      <c r="G622" s="52"/>
      <c r="H622" s="52"/>
      <c r="I622" s="52"/>
    </row>
    <row r="623" spans="1:9" s="53" customFormat="1">
      <c r="A623" s="49"/>
      <c r="B623" s="50"/>
      <c r="C623" s="51"/>
      <c r="D623" s="49"/>
      <c r="E623" s="52"/>
      <c r="F623" s="52"/>
      <c r="G623" s="52"/>
      <c r="H623" s="52"/>
      <c r="I623" s="52"/>
    </row>
    <row r="624" spans="1:9" s="53" customFormat="1">
      <c r="A624" s="49"/>
      <c r="B624" s="50"/>
      <c r="C624" s="51"/>
      <c r="D624" s="49"/>
      <c r="E624" s="52"/>
      <c r="F624" s="52"/>
      <c r="G624" s="52"/>
      <c r="H624" s="52"/>
      <c r="I624" s="52"/>
    </row>
    <row r="625" spans="1:9" s="53" customFormat="1">
      <c r="A625" s="49"/>
      <c r="B625" s="50"/>
      <c r="C625" s="51"/>
      <c r="D625" s="49"/>
      <c r="E625" s="52"/>
      <c r="F625" s="52"/>
      <c r="G625" s="52"/>
      <c r="H625" s="52"/>
      <c r="I625" s="52"/>
    </row>
    <row r="626" spans="1:9" s="53" customFormat="1">
      <c r="A626" s="49"/>
      <c r="B626" s="50"/>
      <c r="C626" s="51"/>
      <c r="D626" s="49"/>
      <c r="E626" s="52"/>
      <c r="F626" s="52"/>
      <c r="G626" s="52"/>
      <c r="H626" s="52"/>
      <c r="I626" s="52"/>
    </row>
    <row r="627" spans="1:9" s="53" customFormat="1">
      <c r="A627" s="49"/>
      <c r="B627" s="50"/>
      <c r="C627" s="51"/>
      <c r="D627" s="49"/>
      <c r="E627" s="52"/>
      <c r="F627" s="52"/>
      <c r="G627" s="52"/>
      <c r="H627" s="52"/>
      <c r="I627" s="52"/>
    </row>
    <row r="628" spans="1:9" s="53" customFormat="1">
      <c r="A628" s="49"/>
      <c r="B628" s="50"/>
      <c r="C628" s="51"/>
      <c r="D628" s="49"/>
      <c r="E628" s="52"/>
      <c r="F628" s="52"/>
      <c r="G628" s="52"/>
      <c r="H628" s="52"/>
      <c r="I628" s="52"/>
    </row>
    <row r="629" spans="1:9" s="53" customFormat="1">
      <c r="A629" s="49"/>
      <c r="B629" s="50"/>
      <c r="C629" s="51"/>
      <c r="D629" s="49"/>
      <c r="E629" s="52"/>
      <c r="F629" s="52"/>
      <c r="G629" s="52"/>
      <c r="H629" s="52"/>
      <c r="I629" s="52"/>
    </row>
    <row r="630" spans="1:9" s="53" customFormat="1">
      <c r="A630" s="49"/>
      <c r="B630" s="50"/>
      <c r="C630" s="51"/>
      <c r="D630" s="49"/>
      <c r="E630" s="52"/>
      <c r="F630" s="52"/>
      <c r="G630" s="52"/>
      <c r="H630" s="52"/>
      <c r="I630" s="52"/>
    </row>
    <row r="631" spans="1:9" s="53" customFormat="1">
      <c r="A631" s="49"/>
      <c r="B631" s="50"/>
      <c r="C631" s="51"/>
      <c r="D631" s="49"/>
      <c r="E631" s="52"/>
      <c r="F631" s="52"/>
      <c r="G631" s="52"/>
      <c r="H631" s="52"/>
      <c r="I631" s="52"/>
    </row>
    <row r="632" spans="1:9" s="53" customFormat="1">
      <c r="A632" s="49"/>
      <c r="B632" s="50"/>
      <c r="C632" s="51"/>
      <c r="D632" s="49"/>
      <c r="E632" s="52"/>
      <c r="F632" s="52"/>
      <c r="G632" s="52"/>
      <c r="H632" s="52"/>
      <c r="I632" s="52"/>
    </row>
    <row r="633" spans="1:9" s="53" customFormat="1">
      <c r="A633" s="49"/>
      <c r="B633" s="50"/>
      <c r="C633" s="51"/>
      <c r="D633" s="49"/>
      <c r="E633" s="52"/>
      <c r="F633" s="52"/>
      <c r="G633" s="52"/>
      <c r="H633" s="52"/>
      <c r="I633" s="52"/>
    </row>
    <row r="634" spans="1:9" s="53" customFormat="1">
      <c r="A634" s="49"/>
      <c r="B634" s="50"/>
      <c r="C634" s="51"/>
      <c r="D634" s="49"/>
      <c r="E634" s="52"/>
      <c r="F634" s="52"/>
      <c r="G634" s="52"/>
      <c r="H634" s="52"/>
      <c r="I634" s="52"/>
    </row>
    <row r="635" spans="1:9" s="53" customFormat="1">
      <c r="A635" s="49"/>
      <c r="B635" s="50"/>
      <c r="C635" s="51"/>
      <c r="D635" s="49"/>
      <c r="E635" s="52"/>
      <c r="F635" s="52"/>
      <c r="G635" s="52"/>
      <c r="H635" s="52"/>
      <c r="I635" s="52"/>
    </row>
    <row r="636" spans="1:9" s="53" customFormat="1">
      <c r="A636" s="49"/>
      <c r="B636" s="50"/>
      <c r="C636" s="51"/>
      <c r="D636" s="49"/>
      <c r="E636" s="52"/>
      <c r="F636" s="52"/>
      <c r="G636" s="52"/>
      <c r="H636" s="52"/>
      <c r="I636" s="52"/>
    </row>
    <row r="637" spans="1:9" s="53" customFormat="1">
      <c r="A637" s="49"/>
      <c r="B637" s="50"/>
      <c r="C637" s="51"/>
      <c r="D637" s="49"/>
      <c r="E637" s="52"/>
      <c r="F637" s="52"/>
      <c r="G637" s="52"/>
      <c r="H637" s="52"/>
      <c r="I637" s="52"/>
    </row>
    <row r="638" spans="1:9" s="53" customFormat="1">
      <c r="A638" s="49"/>
      <c r="B638" s="50"/>
      <c r="C638" s="51"/>
      <c r="D638" s="49"/>
      <c r="E638" s="52"/>
      <c r="F638" s="52"/>
      <c r="G638" s="52"/>
      <c r="H638" s="52"/>
      <c r="I638" s="52"/>
    </row>
    <row r="639" spans="1:9" s="53" customFormat="1">
      <c r="A639" s="49"/>
      <c r="B639" s="50"/>
      <c r="C639" s="51"/>
      <c r="D639" s="49"/>
      <c r="E639" s="52"/>
      <c r="F639" s="52"/>
      <c r="G639" s="52"/>
      <c r="H639" s="52"/>
      <c r="I639" s="52"/>
    </row>
    <row r="640" spans="1:9" s="53" customFormat="1">
      <c r="A640" s="49"/>
      <c r="B640" s="50"/>
      <c r="C640" s="51"/>
      <c r="D640" s="49"/>
      <c r="E640" s="52"/>
      <c r="F640" s="52"/>
      <c r="G640" s="52"/>
      <c r="H640" s="52"/>
      <c r="I640" s="52"/>
    </row>
    <row r="641" spans="1:9" s="53" customFormat="1">
      <c r="A641" s="49"/>
      <c r="B641" s="50"/>
      <c r="C641" s="51"/>
      <c r="D641" s="49"/>
      <c r="E641" s="52"/>
      <c r="F641" s="52"/>
      <c r="G641" s="52"/>
      <c r="H641" s="52"/>
      <c r="I641" s="52"/>
    </row>
    <row r="642" spans="1:9" s="53" customFormat="1">
      <c r="A642" s="49"/>
      <c r="B642" s="50"/>
      <c r="C642" s="51"/>
      <c r="D642" s="49"/>
      <c r="E642" s="52"/>
      <c r="F642" s="52"/>
      <c r="G642" s="52"/>
      <c r="H642" s="52"/>
      <c r="I642" s="52"/>
    </row>
    <row r="643" spans="1:9" s="53" customFormat="1">
      <c r="A643" s="49"/>
      <c r="B643" s="50"/>
      <c r="C643" s="51"/>
      <c r="D643" s="49"/>
      <c r="E643" s="52"/>
      <c r="F643" s="52"/>
      <c r="G643" s="52"/>
      <c r="H643" s="52"/>
      <c r="I643" s="52"/>
    </row>
    <row r="644" spans="1:9" s="53" customFormat="1">
      <c r="A644" s="49"/>
      <c r="B644" s="50"/>
      <c r="C644" s="51"/>
      <c r="D644" s="49"/>
      <c r="E644" s="52"/>
      <c r="F644" s="52"/>
      <c r="G644" s="52"/>
      <c r="H644" s="52"/>
      <c r="I644" s="52"/>
    </row>
    <row r="645" spans="1:9" s="53" customFormat="1">
      <c r="A645" s="49"/>
      <c r="B645" s="50"/>
      <c r="C645" s="51"/>
      <c r="D645" s="49"/>
      <c r="E645" s="52"/>
      <c r="F645" s="52"/>
      <c r="G645" s="52"/>
      <c r="H645" s="52"/>
      <c r="I645" s="52"/>
    </row>
    <row r="646" spans="1:9" s="53" customFormat="1">
      <c r="A646" s="49"/>
      <c r="B646" s="50"/>
      <c r="C646" s="51"/>
      <c r="D646" s="49"/>
      <c r="E646" s="52"/>
      <c r="F646" s="52"/>
      <c r="G646" s="52"/>
      <c r="H646" s="52"/>
      <c r="I646" s="52"/>
    </row>
    <row r="647" spans="1:9" s="53" customFormat="1">
      <c r="A647" s="49"/>
      <c r="B647" s="50"/>
      <c r="C647" s="51"/>
      <c r="D647" s="49"/>
      <c r="E647" s="52"/>
      <c r="F647" s="52"/>
      <c r="G647" s="52"/>
      <c r="H647" s="52"/>
      <c r="I647" s="52"/>
    </row>
    <row r="648" spans="1:9" s="53" customFormat="1">
      <c r="A648" s="49"/>
      <c r="B648" s="50"/>
      <c r="C648" s="51"/>
      <c r="D648" s="49"/>
      <c r="E648" s="52"/>
      <c r="F648" s="52"/>
      <c r="G648" s="52"/>
      <c r="H648" s="52"/>
      <c r="I648" s="52"/>
    </row>
    <row r="649" spans="1:9" s="53" customFormat="1">
      <c r="A649" s="49"/>
      <c r="B649" s="50"/>
      <c r="C649" s="51"/>
      <c r="D649" s="49"/>
      <c r="E649" s="52"/>
      <c r="F649" s="52"/>
      <c r="G649" s="52"/>
      <c r="H649" s="52"/>
      <c r="I649" s="52"/>
    </row>
    <row r="650" spans="1:9" s="53" customFormat="1">
      <c r="A650" s="49"/>
      <c r="B650" s="50"/>
      <c r="C650" s="51"/>
      <c r="D650" s="49"/>
      <c r="E650" s="52"/>
      <c r="F650" s="52"/>
      <c r="G650" s="52"/>
      <c r="H650" s="52"/>
      <c r="I650" s="52"/>
    </row>
    <row r="651" spans="1:9" s="53" customFormat="1">
      <c r="A651" s="49"/>
      <c r="B651" s="50"/>
      <c r="C651" s="51"/>
      <c r="D651" s="49"/>
      <c r="E651" s="52"/>
      <c r="F651" s="52"/>
      <c r="G651" s="52"/>
      <c r="H651" s="52"/>
      <c r="I651" s="52"/>
    </row>
    <row r="652" spans="1:9" s="53" customFormat="1">
      <c r="A652" s="49"/>
      <c r="B652" s="50"/>
      <c r="C652" s="51"/>
      <c r="D652" s="49"/>
      <c r="E652" s="52"/>
      <c r="F652" s="52"/>
      <c r="G652" s="52"/>
      <c r="H652" s="52"/>
      <c r="I652" s="52"/>
    </row>
    <row r="653" spans="1:9" s="53" customFormat="1">
      <c r="A653" s="49"/>
      <c r="B653" s="50"/>
      <c r="C653" s="51"/>
      <c r="D653" s="49"/>
      <c r="E653" s="52"/>
      <c r="F653" s="52"/>
      <c r="G653" s="52"/>
      <c r="H653" s="52"/>
      <c r="I653" s="52"/>
    </row>
    <row r="654" spans="1:9" s="53" customFormat="1">
      <c r="A654" s="49"/>
      <c r="B654" s="50"/>
      <c r="C654" s="51"/>
      <c r="D654" s="49"/>
      <c r="E654" s="52"/>
      <c r="F654" s="52"/>
      <c r="G654" s="52"/>
      <c r="H654" s="52"/>
      <c r="I654" s="52"/>
    </row>
    <row r="655" spans="1:9" s="53" customFormat="1">
      <c r="A655" s="49"/>
      <c r="B655" s="50"/>
      <c r="C655" s="51"/>
      <c r="D655" s="49"/>
      <c r="E655" s="52"/>
      <c r="F655" s="52"/>
      <c r="G655" s="52"/>
      <c r="H655" s="52"/>
      <c r="I655" s="52"/>
    </row>
    <row r="656" spans="1:9" s="53" customFormat="1">
      <c r="A656" s="49"/>
      <c r="B656" s="50"/>
      <c r="C656" s="51"/>
      <c r="D656" s="49"/>
      <c r="E656" s="52"/>
      <c r="F656" s="52"/>
      <c r="G656" s="52"/>
      <c r="H656" s="52"/>
      <c r="I656" s="52"/>
    </row>
    <row r="657" spans="1:9" s="53" customFormat="1">
      <c r="A657" s="49"/>
      <c r="B657" s="50"/>
      <c r="C657" s="51"/>
      <c r="D657" s="49"/>
      <c r="E657" s="52"/>
      <c r="F657" s="52"/>
      <c r="G657" s="52"/>
      <c r="H657" s="52"/>
      <c r="I657" s="52"/>
    </row>
    <row r="658" spans="1:9" s="53" customFormat="1">
      <c r="A658" s="49"/>
      <c r="B658" s="50"/>
      <c r="C658" s="51"/>
      <c r="D658" s="49"/>
      <c r="E658" s="52"/>
      <c r="F658" s="52"/>
      <c r="G658" s="52"/>
      <c r="H658" s="52"/>
      <c r="I658" s="52"/>
    </row>
    <row r="659" spans="1:9" s="53" customFormat="1">
      <c r="A659" s="49"/>
      <c r="B659" s="50"/>
      <c r="C659" s="51"/>
      <c r="D659" s="49"/>
      <c r="E659" s="52"/>
      <c r="F659" s="52"/>
      <c r="G659" s="52"/>
      <c r="H659" s="52"/>
      <c r="I659" s="52"/>
    </row>
    <row r="660" spans="1:9" s="53" customFormat="1">
      <c r="A660" s="49"/>
      <c r="B660" s="50"/>
      <c r="C660" s="51"/>
      <c r="D660" s="49"/>
      <c r="E660" s="52"/>
      <c r="F660" s="52"/>
      <c r="G660" s="52"/>
      <c r="H660" s="52"/>
      <c r="I660" s="52"/>
    </row>
    <row r="661" spans="1:9" s="53" customFormat="1">
      <c r="A661" s="49"/>
      <c r="B661" s="50"/>
      <c r="C661" s="51"/>
      <c r="D661" s="49"/>
      <c r="E661" s="52"/>
      <c r="F661" s="52"/>
      <c r="G661" s="52"/>
      <c r="H661" s="52"/>
      <c r="I661" s="52"/>
    </row>
    <row r="662" spans="1:9" s="53" customFormat="1">
      <c r="A662" s="49"/>
      <c r="B662" s="50"/>
      <c r="C662" s="51"/>
      <c r="D662" s="49"/>
      <c r="E662" s="52"/>
      <c r="F662" s="52"/>
      <c r="G662" s="52"/>
      <c r="H662" s="52"/>
      <c r="I662" s="52"/>
    </row>
    <row r="663" spans="1:9" s="53" customFormat="1">
      <c r="A663" s="49"/>
      <c r="B663" s="50"/>
      <c r="C663" s="51"/>
      <c r="D663" s="49"/>
      <c r="E663" s="52"/>
      <c r="F663" s="52"/>
      <c r="G663" s="52"/>
      <c r="H663" s="52"/>
      <c r="I663" s="52"/>
    </row>
    <row r="664" spans="1:9" s="53" customFormat="1">
      <c r="A664" s="49"/>
      <c r="B664" s="50"/>
      <c r="C664" s="51"/>
      <c r="D664" s="49"/>
      <c r="E664" s="52"/>
      <c r="F664" s="52"/>
      <c r="G664" s="52"/>
      <c r="H664" s="52"/>
      <c r="I664" s="52"/>
    </row>
    <row r="665" spans="1:9" s="53" customFormat="1">
      <c r="A665" s="49"/>
      <c r="B665" s="50"/>
      <c r="C665" s="51"/>
      <c r="D665" s="49"/>
      <c r="E665" s="52"/>
      <c r="F665" s="52"/>
      <c r="G665" s="52"/>
      <c r="H665" s="52"/>
      <c r="I665" s="52"/>
    </row>
    <row r="666" spans="1:9" s="53" customFormat="1">
      <c r="A666" s="49"/>
      <c r="B666" s="50"/>
      <c r="C666" s="51"/>
      <c r="D666" s="49"/>
      <c r="E666" s="52"/>
      <c r="F666" s="52"/>
      <c r="G666" s="52"/>
      <c r="H666" s="52"/>
      <c r="I666" s="52"/>
    </row>
    <row r="667" spans="1:9" s="53" customFormat="1">
      <c r="A667" s="49"/>
      <c r="B667" s="50"/>
      <c r="C667" s="51"/>
      <c r="D667" s="49"/>
      <c r="E667" s="52"/>
      <c r="F667" s="52"/>
      <c r="G667" s="52"/>
      <c r="H667" s="52"/>
      <c r="I667" s="52"/>
    </row>
    <row r="668" spans="1:9" s="53" customFormat="1">
      <c r="A668" s="49"/>
      <c r="B668" s="50"/>
      <c r="C668" s="51"/>
      <c r="D668" s="49"/>
      <c r="E668" s="52"/>
      <c r="F668" s="52"/>
      <c r="G668" s="52"/>
      <c r="H668" s="52"/>
      <c r="I668" s="52"/>
    </row>
    <row r="669" spans="1:9" s="53" customFormat="1">
      <c r="A669" s="49"/>
      <c r="B669" s="50"/>
      <c r="C669" s="51"/>
      <c r="D669" s="49"/>
      <c r="E669" s="52"/>
      <c r="F669" s="52"/>
      <c r="G669" s="52"/>
      <c r="H669" s="52"/>
      <c r="I669" s="52"/>
    </row>
    <row r="670" spans="1:9" s="53" customFormat="1">
      <c r="A670" s="49"/>
      <c r="B670" s="50"/>
      <c r="C670" s="51"/>
      <c r="D670" s="49"/>
      <c r="E670" s="52"/>
      <c r="F670" s="52"/>
      <c r="G670" s="52"/>
      <c r="H670" s="52"/>
      <c r="I670" s="52"/>
    </row>
    <row r="671" spans="1:9" s="53" customFormat="1">
      <c r="A671" s="49"/>
      <c r="B671" s="50"/>
      <c r="C671" s="51"/>
      <c r="D671" s="49"/>
      <c r="E671" s="52"/>
      <c r="F671" s="52"/>
      <c r="G671" s="52"/>
      <c r="H671" s="52"/>
      <c r="I671" s="52"/>
    </row>
    <row r="672" spans="1:9" s="53" customFormat="1">
      <c r="A672" s="49"/>
      <c r="B672" s="50"/>
      <c r="C672" s="51"/>
      <c r="D672" s="49"/>
      <c r="E672" s="52"/>
      <c r="F672" s="52"/>
      <c r="G672" s="52"/>
      <c r="H672" s="52"/>
      <c r="I672" s="52"/>
    </row>
    <row r="673" spans="1:9" s="53" customFormat="1">
      <c r="A673" s="49"/>
      <c r="B673" s="50"/>
      <c r="C673" s="51"/>
      <c r="D673" s="49"/>
      <c r="E673" s="52"/>
      <c r="F673" s="52"/>
      <c r="G673" s="52"/>
      <c r="H673" s="52"/>
      <c r="I673" s="52"/>
    </row>
    <row r="674" spans="1:9" s="53" customFormat="1">
      <c r="A674" s="49"/>
      <c r="B674" s="50"/>
      <c r="C674" s="51"/>
      <c r="D674" s="49"/>
      <c r="E674" s="52"/>
      <c r="F674" s="52"/>
      <c r="G674" s="52"/>
      <c r="H674" s="52"/>
      <c r="I674" s="52"/>
    </row>
    <row r="675" spans="1:9" s="53" customFormat="1">
      <c r="A675" s="49"/>
      <c r="B675" s="50"/>
      <c r="C675" s="51"/>
      <c r="D675" s="49"/>
      <c r="E675" s="52"/>
      <c r="F675" s="52"/>
      <c r="G675" s="52"/>
      <c r="H675" s="52"/>
      <c r="I675" s="52"/>
    </row>
    <row r="676" spans="1:9" s="53" customFormat="1">
      <c r="A676" s="49"/>
      <c r="B676" s="50"/>
      <c r="C676" s="51"/>
      <c r="D676" s="49"/>
      <c r="E676" s="52"/>
      <c r="F676" s="52"/>
      <c r="G676" s="52"/>
      <c r="H676" s="52"/>
      <c r="I676" s="52"/>
    </row>
    <row r="677" spans="1:9" s="53" customFormat="1">
      <c r="A677" s="49"/>
      <c r="B677" s="50"/>
      <c r="C677" s="51"/>
      <c r="D677" s="49"/>
      <c r="E677" s="52"/>
      <c r="F677" s="52"/>
      <c r="G677" s="52"/>
      <c r="H677" s="52"/>
      <c r="I677" s="52"/>
    </row>
    <row r="678" spans="1:9" s="53" customFormat="1">
      <c r="A678" s="49"/>
      <c r="B678" s="50"/>
      <c r="C678" s="51"/>
      <c r="D678" s="49"/>
      <c r="E678" s="52"/>
      <c r="F678" s="52"/>
      <c r="G678" s="52"/>
      <c r="H678" s="52"/>
      <c r="I678" s="52"/>
    </row>
    <row r="679" spans="1:9" s="53" customFormat="1">
      <c r="A679" s="49"/>
      <c r="B679" s="50"/>
      <c r="C679" s="51"/>
      <c r="D679" s="49"/>
      <c r="E679" s="52"/>
      <c r="F679" s="52"/>
      <c r="G679" s="52"/>
      <c r="H679" s="52"/>
      <c r="I679" s="52"/>
    </row>
    <row r="680" spans="1:9" s="53" customFormat="1">
      <c r="A680" s="49"/>
      <c r="B680" s="50"/>
      <c r="C680" s="51"/>
      <c r="D680" s="49"/>
      <c r="E680" s="52"/>
      <c r="F680" s="52"/>
      <c r="G680" s="52"/>
      <c r="H680" s="52"/>
      <c r="I680" s="52"/>
    </row>
    <row r="681" spans="1:9" s="53" customFormat="1">
      <c r="A681" s="49"/>
      <c r="B681" s="50"/>
      <c r="C681" s="51"/>
      <c r="D681" s="49"/>
      <c r="E681" s="52"/>
      <c r="F681" s="52"/>
      <c r="G681" s="52"/>
      <c r="H681" s="52"/>
      <c r="I681" s="52"/>
    </row>
    <row r="682" spans="1:9" s="53" customFormat="1">
      <c r="A682" s="49"/>
      <c r="B682" s="50"/>
      <c r="C682" s="51"/>
      <c r="D682" s="49"/>
      <c r="E682" s="52"/>
      <c r="F682" s="52"/>
      <c r="G682" s="52"/>
      <c r="H682" s="52"/>
      <c r="I682" s="52"/>
    </row>
    <row r="683" spans="1:9" s="53" customFormat="1">
      <c r="A683" s="49"/>
      <c r="B683" s="50"/>
      <c r="C683" s="51"/>
      <c r="D683" s="49"/>
      <c r="E683" s="52"/>
      <c r="F683" s="52"/>
      <c r="G683" s="52"/>
      <c r="H683" s="52"/>
      <c r="I683" s="52"/>
    </row>
    <row r="684" spans="1:9" s="53" customFormat="1">
      <c r="A684" s="49"/>
      <c r="B684" s="50"/>
      <c r="C684" s="51"/>
      <c r="D684" s="49"/>
      <c r="E684" s="52"/>
      <c r="F684" s="52"/>
      <c r="G684" s="52"/>
      <c r="H684" s="52"/>
      <c r="I684" s="52"/>
    </row>
    <row r="685" spans="1:9" s="53" customFormat="1">
      <c r="A685" s="49"/>
      <c r="B685" s="50"/>
      <c r="C685" s="51"/>
      <c r="D685" s="49"/>
      <c r="E685" s="52"/>
      <c r="F685" s="52"/>
      <c r="G685" s="52"/>
      <c r="H685" s="52"/>
      <c r="I685" s="52"/>
    </row>
    <row r="686" spans="1:9" s="53" customFormat="1">
      <c r="A686" s="49"/>
      <c r="B686" s="50"/>
      <c r="C686" s="51"/>
      <c r="D686" s="49"/>
      <c r="E686" s="52"/>
      <c r="F686" s="52"/>
      <c r="G686" s="52"/>
      <c r="H686" s="52"/>
      <c r="I686" s="52"/>
    </row>
    <row r="687" spans="1:9" s="53" customFormat="1">
      <c r="A687" s="49"/>
      <c r="B687" s="50"/>
      <c r="C687" s="51"/>
      <c r="D687" s="49"/>
      <c r="E687" s="52"/>
      <c r="F687" s="52"/>
      <c r="G687" s="52"/>
      <c r="H687" s="52"/>
      <c r="I687" s="52"/>
    </row>
    <row r="688" spans="1:9" s="53" customFormat="1">
      <c r="A688" s="49"/>
      <c r="B688" s="50"/>
      <c r="C688" s="51"/>
      <c r="D688" s="49"/>
      <c r="E688" s="52"/>
      <c r="F688" s="52"/>
      <c r="G688" s="52"/>
      <c r="H688" s="52"/>
      <c r="I688" s="52"/>
    </row>
    <row r="689" spans="1:9" s="53" customFormat="1">
      <c r="A689" s="49"/>
      <c r="B689" s="50"/>
      <c r="C689" s="51"/>
      <c r="D689" s="49"/>
      <c r="E689" s="52"/>
      <c r="F689" s="52"/>
      <c r="G689" s="52"/>
      <c r="H689" s="52"/>
      <c r="I689" s="52"/>
    </row>
    <row r="690" spans="1:9" s="53" customFormat="1">
      <c r="A690" s="49"/>
      <c r="B690" s="50"/>
      <c r="C690" s="51"/>
      <c r="D690" s="49"/>
      <c r="E690" s="52"/>
      <c r="F690" s="52"/>
      <c r="G690" s="52"/>
      <c r="H690" s="52"/>
      <c r="I690" s="52"/>
    </row>
    <row r="691" spans="1:9" s="53" customFormat="1">
      <c r="A691" s="49"/>
      <c r="B691" s="50"/>
      <c r="C691" s="51"/>
      <c r="D691" s="49"/>
      <c r="E691" s="52"/>
      <c r="F691" s="52"/>
      <c r="G691" s="52"/>
      <c r="H691" s="52"/>
      <c r="I691" s="52"/>
    </row>
    <row r="692" spans="1:9" s="53" customFormat="1">
      <c r="A692" s="49"/>
      <c r="B692" s="50"/>
      <c r="C692" s="51"/>
      <c r="D692" s="49"/>
      <c r="E692" s="52"/>
      <c r="F692" s="52"/>
      <c r="G692" s="52"/>
      <c r="H692" s="52"/>
      <c r="I692" s="52"/>
    </row>
    <row r="693" spans="1:9" s="53" customFormat="1">
      <c r="A693" s="49"/>
      <c r="B693" s="50"/>
      <c r="C693" s="51"/>
      <c r="D693" s="49"/>
      <c r="E693" s="52"/>
      <c r="F693" s="52"/>
      <c r="G693" s="52"/>
      <c r="H693" s="52"/>
      <c r="I693" s="52"/>
    </row>
    <row r="694" spans="1:9" s="53" customFormat="1">
      <c r="A694" s="49"/>
      <c r="B694" s="50"/>
      <c r="C694" s="51"/>
      <c r="D694" s="49"/>
      <c r="E694" s="52"/>
      <c r="F694" s="52"/>
      <c r="G694" s="52"/>
      <c r="H694" s="52"/>
      <c r="I694" s="52"/>
    </row>
    <row r="695" spans="1:9" s="53" customFormat="1">
      <c r="A695" s="49"/>
      <c r="B695" s="50"/>
      <c r="C695" s="51"/>
      <c r="D695" s="49"/>
      <c r="E695" s="52"/>
      <c r="F695" s="52"/>
      <c r="G695" s="52"/>
      <c r="H695" s="52"/>
      <c r="I695" s="52"/>
    </row>
    <row r="696" spans="1:9" s="53" customFormat="1">
      <c r="A696" s="49"/>
      <c r="B696" s="50"/>
      <c r="C696" s="51"/>
      <c r="D696" s="49"/>
      <c r="E696" s="52"/>
      <c r="F696" s="52"/>
      <c r="G696" s="52"/>
      <c r="H696" s="52"/>
      <c r="I696" s="52"/>
    </row>
    <row r="697" spans="1:9" s="53" customFormat="1">
      <c r="A697" s="49"/>
      <c r="B697" s="50"/>
      <c r="C697" s="51"/>
      <c r="D697" s="49"/>
      <c r="E697" s="52"/>
      <c r="F697" s="52"/>
      <c r="G697" s="52"/>
      <c r="H697" s="52"/>
      <c r="I697" s="52"/>
    </row>
    <row r="698" spans="1:9" s="53" customFormat="1">
      <c r="A698" s="49"/>
      <c r="B698" s="50"/>
      <c r="C698" s="51"/>
      <c r="D698" s="49"/>
      <c r="E698" s="52"/>
      <c r="F698" s="52"/>
      <c r="G698" s="52"/>
      <c r="H698" s="52"/>
      <c r="I698" s="52"/>
    </row>
    <row r="699" spans="1:9" s="53" customFormat="1">
      <c r="A699" s="49"/>
      <c r="B699" s="50"/>
      <c r="C699" s="51"/>
      <c r="D699" s="49"/>
      <c r="E699" s="52"/>
      <c r="F699" s="52"/>
      <c r="G699" s="52"/>
      <c r="H699" s="52"/>
      <c r="I699" s="52"/>
    </row>
    <row r="700" spans="1:9" s="53" customFormat="1">
      <c r="A700" s="49"/>
      <c r="B700" s="50"/>
      <c r="C700" s="51"/>
      <c r="D700" s="49"/>
      <c r="E700" s="52"/>
      <c r="F700" s="52"/>
      <c r="G700" s="52"/>
      <c r="H700" s="52"/>
      <c r="I700" s="52"/>
    </row>
    <row r="701" spans="1:9" s="53" customFormat="1">
      <c r="A701" s="49"/>
      <c r="B701" s="50"/>
      <c r="C701" s="51"/>
      <c r="D701" s="49"/>
      <c r="E701" s="52"/>
      <c r="F701" s="52"/>
      <c r="G701" s="52"/>
      <c r="H701" s="52"/>
      <c r="I701" s="52"/>
    </row>
    <row r="702" spans="1:9" s="53" customFormat="1">
      <c r="A702" s="49"/>
      <c r="B702" s="50"/>
      <c r="C702" s="51"/>
      <c r="D702" s="49"/>
      <c r="E702" s="52"/>
      <c r="F702" s="52"/>
      <c r="G702" s="52"/>
      <c r="H702" s="52"/>
      <c r="I702" s="52"/>
    </row>
    <row r="703" spans="1:9" s="53" customFormat="1">
      <c r="A703" s="49"/>
      <c r="B703" s="50"/>
      <c r="C703" s="51"/>
      <c r="D703" s="49"/>
      <c r="E703" s="52"/>
      <c r="F703" s="52"/>
      <c r="G703" s="52"/>
      <c r="H703" s="52"/>
      <c r="I703" s="52"/>
    </row>
    <row r="704" spans="1:9" s="53" customFormat="1">
      <c r="A704" s="49"/>
      <c r="B704" s="50"/>
      <c r="C704" s="51"/>
      <c r="D704" s="49"/>
      <c r="E704" s="52"/>
      <c r="F704" s="52"/>
      <c r="G704" s="52"/>
      <c r="H704" s="52"/>
      <c r="I704" s="52"/>
    </row>
    <row r="705" spans="1:9" s="53" customFormat="1">
      <c r="A705" s="49"/>
      <c r="B705" s="50"/>
      <c r="C705" s="51"/>
      <c r="D705" s="49"/>
      <c r="E705" s="52"/>
      <c r="F705" s="52"/>
      <c r="G705" s="52"/>
      <c r="H705" s="52"/>
      <c r="I705" s="52"/>
    </row>
    <row r="706" spans="1:9" s="53" customFormat="1">
      <c r="A706" s="49"/>
      <c r="B706" s="50"/>
      <c r="C706" s="51"/>
      <c r="D706" s="49"/>
      <c r="E706" s="52"/>
      <c r="F706" s="52"/>
      <c r="G706" s="52"/>
      <c r="H706" s="52"/>
      <c r="I706" s="52"/>
    </row>
    <row r="707" spans="1:9" s="53" customFormat="1">
      <c r="A707" s="49"/>
      <c r="B707" s="50"/>
      <c r="C707" s="51"/>
      <c r="D707" s="49"/>
      <c r="E707" s="52"/>
      <c r="F707" s="52"/>
      <c r="G707" s="52"/>
      <c r="H707" s="52"/>
      <c r="I707" s="52"/>
    </row>
    <row r="708" spans="1:9" s="53" customFormat="1">
      <c r="A708" s="49"/>
      <c r="B708" s="50"/>
      <c r="C708" s="51"/>
      <c r="D708" s="49"/>
      <c r="E708" s="52"/>
      <c r="F708" s="52"/>
      <c r="G708" s="52"/>
      <c r="H708" s="52"/>
      <c r="I708" s="52"/>
    </row>
    <row r="709" spans="1:9" s="53" customFormat="1">
      <c r="A709" s="49"/>
      <c r="B709" s="50"/>
      <c r="C709" s="51"/>
      <c r="D709" s="49"/>
      <c r="E709" s="52"/>
      <c r="F709" s="52"/>
      <c r="G709" s="52"/>
      <c r="H709" s="52"/>
      <c r="I709" s="52"/>
    </row>
    <row r="710" spans="1:9" s="53" customFormat="1">
      <c r="A710" s="49"/>
      <c r="B710" s="50"/>
      <c r="C710" s="51"/>
      <c r="D710" s="49"/>
      <c r="E710" s="52"/>
      <c r="F710" s="52"/>
      <c r="G710" s="52"/>
      <c r="H710" s="52"/>
      <c r="I710" s="52"/>
    </row>
    <row r="711" spans="1:9" s="53" customFormat="1">
      <c r="A711" s="49"/>
      <c r="B711" s="50"/>
      <c r="C711" s="51"/>
      <c r="D711" s="49"/>
      <c r="E711" s="52"/>
      <c r="F711" s="52"/>
      <c r="G711" s="52"/>
      <c r="H711" s="52"/>
      <c r="I711" s="52"/>
    </row>
    <row r="712" spans="1:9" s="53" customFormat="1">
      <c r="A712" s="49"/>
      <c r="B712" s="50"/>
      <c r="C712" s="51"/>
      <c r="D712" s="49"/>
      <c r="E712" s="52"/>
      <c r="F712" s="52"/>
      <c r="G712" s="52"/>
      <c r="H712" s="52"/>
      <c r="I712" s="52"/>
    </row>
    <row r="713" spans="1:9" s="53" customFormat="1">
      <c r="A713" s="49"/>
      <c r="B713" s="50"/>
      <c r="C713" s="51"/>
      <c r="D713" s="49"/>
      <c r="E713" s="52"/>
      <c r="F713" s="52"/>
      <c r="G713" s="52"/>
      <c r="H713" s="52"/>
      <c r="I713" s="52"/>
    </row>
    <row r="714" spans="1:9" s="53" customFormat="1">
      <c r="A714" s="49"/>
      <c r="B714" s="50"/>
      <c r="C714" s="51"/>
      <c r="D714" s="49"/>
      <c r="E714" s="52"/>
      <c r="F714" s="52"/>
      <c r="G714" s="52"/>
      <c r="H714" s="52"/>
      <c r="I714" s="52"/>
    </row>
    <row r="715" spans="1:9" s="53" customFormat="1">
      <c r="A715" s="49"/>
      <c r="B715" s="50"/>
      <c r="C715" s="51"/>
      <c r="D715" s="49"/>
      <c r="E715" s="52"/>
      <c r="F715" s="52"/>
      <c r="G715" s="52"/>
      <c r="H715" s="52"/>
      <c r="I715" s="52"/>
    </row>
    <row r="716" spans="1:9" s="53" customFormat="1">
      <c r="A716" s="49"/>
      <c r="B716" s="50"/>
      <c r="C716" s="51"/>
      <c r="D716" s="49"/>
      <c r="E716" s="52"/>
      <c r="F716" s="52"/>
      <c r="G716" s="52"/>
      <c r="H716" s="52"/>
      <c r="I716" s="52"/>
    </row>
    <row r="717" spans="1:9" s="53" customFormat="1">
      <c r="A717" s="49"/>
      <c r="B717" s="50"/>
      <c r="C717" s="51"/>
      <c r="D717" s="49"/>
      <c r="E717" s="52"/>
      <c r="F717" s="52"/>
      <c r="G717" s="52"/>
      <c r="H717" s="52"/>
      <c r="I717" s="52"/>
    </row>
    <row r="718" spans="1:9" s="53" customFormat="1">
      <c r="A718" s="49"/>
      <c r="B718" s="50"/>
      <c r="C718" s="51"/>
      <c r="D718" s="49"/>
      <c r="E718" s="52"/>
      <c r="F718" s="52"/>
      <c r="G718" s="52"/>
      <c r="H718" s="52"/>
      <c r="I718" s="52"/>
    </row>
    <row r="719" spans="1:9" s="53" customFormat="1">
      <c r="A719" s="49"/>
      <c r="B719" s="50"/>
      <c r="C719" s="51"/>
      <c r="D719" s="49"/>
      <c r="E719" s="52"/>
      <c r="F719" s="52"/>
      <c r="G719" s="52"/>
      <c r="H719" s="52"/>
      <c r="I719" s="52"/>
    </row>
    <row r="720" spans="1:9" s="53" customFormat="1">
      <c r="A720" s="49"/>
      <c r="B720" s="50"/>
      <c r="C720" s="51"/>
      <c r="D720" s="49"/>
      <c r="E720" s="52"/>
      <c r="F720" s="52"/>
      <c r="G720" s="52"/>
      <c r="H720" s="52"/>
      <c r="I720" s="52"/>
    </row>
    <row r="721" spans="1:9" s="53" customFormat="1">
      <c r="A721" s="49"/>
      <c r="B721" s="50"/>
      <c r="C721" s="51"/>
      <c r="D721" s="49"/>
      <c r="E721" s="52"/>
      <c r="F721" s="52"/>
      <c r="G721" s="52"/>
      <c r="H721" s="52"/>
      <c r="I721" s="52"/>
    </row>
    <row r="722" spans="1:9" s="53" customFormat="1">
      <c r="A722" s="49"/>
      <c r="B722" s="50"/>
      <c r="C722" s="51"/>
      <c r="D722" s="49"/>
      <c r="E722" s="52"/>
      <c r="F722" s="52"/>
      <c r="G722" s="52"/>
      <c r="H722" s="52"/>
      <c r="I722" s="52"/>
    </row>
    <row r="723" spans="1:9" s="53" customFormat="1">
      <c r="A723" s="49"/>
      <c r="B723" s="50"/>
      <c r="C723" s="51"/>
      <c r="D723" s="49"/>
      <c r="E723" s="52"/>
      <c r="F723" s="52"/>
      <c r="G723" s="52"/>
      <c r="H723" s="52"/>
      <c r="I723" s="52"/>
    </row>
    <row r="724" spans="1:9" s="53" customFormat="1">
      <c r="A724" s="49"/>
      <c r="B724" s="50"/>
      <c r="C724" s="51"/>
      <c r="D724" s="49"/>
      <c r="E724" s="52"/>
      <c r="F724" s="52"/>
      <c r="G724" s="52"/>
      <c r="H724" s="52"/>
      <c r="I724" s="52"/>
    </row>
    <row r="725" spans="1:9" s="53" customFormat="1">
      <c r="A725" s="49"/>
      <c r="B725" s="50"/>
      <c r="C725" s="51"/>
      <c r="D725" s="49"/>
      <c r="E725" s="52"/>
      <c r="F725" s="52"/>
      <c r="G725" s="52"/>
      <c r="H725" s="52"/>
      <c r="I725" s="52"/>
    </row>
    <row r="726" spans="1:9" s="53" customFormat="1">
      <c r="A726" s="49"/>
      <c r="B726" s="50"/>
      <c r="C726" s="51"/>
      <c r="D726" s="49"/>
      <c r="E726" s="52"/>
      <c r="F726" s="52"/>
      <c r="G726" s="52"/>
      <c r="H726" s="52"/>
      <c r="I726" s="52"/>
    </row>
    <row r="727" spans="1:9" s="53" customFormat="1">
      <c r="A727" s="49"/>
      <c r="B727" s="50"/>
      <c r="C727" s="51"/>
      <c r="D727" s="49"/>
      <c r="E727" s="52"/>
      <c r="F727" s="52"/>
      <c r="G727" s="52"/>
      <c r="H727" s="52"/>
      <c r="I727" s="52"/>
    </row>
    <row r="728" spans="1:9" s="53" customFormat="1">
      <c r="A728" s="49"/>
      <c r="B728" s="50"/>
      <c r="C728" s="51"/>
      <c r="D728" s="49"/>
      <c r="E728" s="52"/>
      <c r="F728" s="52"/>
      <c r="G728" s="52"/>
      <c r="H728" s="52"/>
      <c r="I728" s="52"/>
    </row>
    <row r="729" spans="1:9" s="53" customFormat="1">
      <c r="A729" s="49"/>
      <c r="B729" s="50"/>
      <c r="C729" s="51"/>
      <c r="D729" s="49"/>
      <c r="E729" s="52"/>
      <c r="F729" s="52"/>
      <c r="G729" s="52"/>
      <c r="H729" s="52"/>
      <c r="I729" s="52"/>
    </row>
    <row r="730" spans="1:9" s="53" customFormat="1">
      <c r="A730" s="49"/>
      <c r="B730" s="50"/>
      <c r="C730" s="51"/>
      <c r="D730" s="49"/>
      <c r="E730" s="52"/>
      <c r="F730" s="52"/>
      <c r="G730" s="52"/>
      <c r="H730" s="52"/>
      <c r="I730" s="52"/>
    </row>
    <row r="731" spans="1:9" s="53" customFormat="1">
      <c r="A731" s="49"/>
      <c r="B731" s="50"/>
      <c r="C731" s="51"/>
      <c r="D731" s="49"/>
      <c r="E731" s="52"/>
      <c r="F731" s="52"/>
      <c r="G731" s="52"/>
      <c r="H731" s="52"/>
      <c r="I731" s="52"/>
    </row>
    <row r="732" spans="1:9" s="53" customFormat="1">
      <c r="A732" s="49"/>
      <c r="B732" s="50"/>
      <c r="C732" s="51"/>
      <c r="D732" s="49"/>
      <c r="E732" s="52"/>
      <c r="F732" s="52"/>
      <c r="G732" s="52"/>
      <c r="H732" s="52"/>
      <c r="I732" s="52"/>
    </row>
    <row r="733" spans="1:9" s="53" customFormat="1">
      <c r="A733" s="49"/>
      <c r="B733" s="50"/>
      <c r="C733" s="51"/>
      <c r="D733" s="49"/>
      <c r="E733" s="52"/>
      <c r="F733" s="52"/>
      <c r="G733" s="52"/>
      <c r="H733" s="52"/>
      <c r="I733" s="52"/>
    </row>
    <row r="734" spans="1:9" s="53" customFormat="1">
      <c r="A734" s="49"/>
      <c r="B734" s="50"/>
      <c r="C734" s="51"/>
      <c r="D734" s="49"/>
      <c r="E734" s="52"/>
      <c r="F734" s="52"/>
      <c r="G734" s="52"/>
      <c r="H734" s="52"/>
      <c r="I734" s="52"/>
    </row>
    <row r="735" spans="1:9" s="53" customFormat="1">
      <c r="A735" s="49"/>
      <c r="B735" s="50"/>
      <c r="C735" s="51"/>
      <c r="D735" s="49"/>
      <c r="E735" s="52"/>
      <c r="F735" s="52"/>
      <c r="G735" s="52"/>
      <c r="H735" s="52"/>
      <c r="I735" s="52"/>
    </row>
    <row r="736" spans="1:9" s="53" customFormat="1">
      <c r="A736" s="49"/>
      <c r="B736" s="50"/>
      <c r="C736" s="51"/>
      <c r="D736" s="49"/>
      <c r="E736" s="52"/>
      <c r="F736" s="52"/>
      <c r="G736" s="52"/>
      <c r="H736" s="52"/>
      <c r="I736" s="52"/>
    </row>
    <row r="737" spans="1:9" s="53" customFormat="1">
      <c r="A737" s="49"/>
      <c r="B737" s="50"/>
      <c r="C737" s="51"/>
      <c r="D737" s="49"/>
      <c r="E737" s="52"/>
      <c r="F737" s="52"/>
      <c r="G737" s="52"/>
      <c r="H737" s="52"/>
      <c r="I737" s="52"/>
    </row>
    <row r="738" spans="1:9" s="53" customFormat="1">
      <c r="A738" s="49"/>
      <c r="B738" s="50"/>
      <c r="C738" s="51"/>
      <c r="D738" s="49"/>
      <c r="E738" s="52"/>
      <c r="F738" s="52"/>
      <c r="G738" s="52"/>
      <c r="H738" s="52"/>
      <c r="I738" s="52"/>
    </row>
    <row r="739" spans="1:9" s="53" customFormat="1">
      <c r="A739" s="49"/>
      <c r="B739" s="50"/>
      <c r="C739" s="51"/>
      <c r="D739" s="49"/>
      <c r="E739" s="52"/>
      <c r="F739" s="52"/>
      <c r="G739" s="52"/>
      <c r="H739" s="52"/>
      <c r="I739" s="52"/>
    </row>
    <row r="740" spans="1:9" s="53" customFormat="1">
      <c r="A740" s="49"/>
      <c r="B740" s="50"/>
      <c r="C740" s="51"/>
      <c r="D740" s="49"/>
      <c r="E740" s="52"/>
      <c r="F740" s="52"/>
      <c r="G740" s="52"/>
      <c r="H740" s="52"/>
      <c r="I740" s="52"/>
    </row>
    <row r="741" spans="1:9" s="53" customFormat="1">
      <c r="A741" s="49"/>
      <c r="B741" s="50"/>
      <c r="C741" s="51"/>
      <c r="D741" s="49"/>
      <c r="E741" s="52"/>
      <c r="F741" s="52"/>
      <c r="G741" s="52"/>
      <c r="H741" s="52"/>
      <c r="I741" s="52"/>
    </row>
    <row r="742" spans="1:9" s="53" customFormat="1">
      <c r="A742" s="49"/>
      <c r="B742" s="50"/>
      <c r="C742" s="51"/>
      <c r="D742" s="49"/>
      <c r="E742" s="52"/>
      <c r="F742" s="52"/>
      <c r="G742" s="52"/>
      <c r="H742" s="52"/>
      <c r="I742" s="52"/>
    </row>
    <row r="743" spans="1:9" s="53" customFormat="1">
      <c r="A743" s="49"/>
      <c r="B743" s="50"/>
      <c r="C743" s="51"/>
      <c r="D743" s="49"/>
      <c r="E743" s="52"/>
      <c r="F743" s="52"/>
      <c r="G743" s="52"/>
      <c r="H743" s="52"/>
      <c r="I743" s="52"/>
    </row>
    <row r="744" spans="1:9" s="53" customFormat="1">
      <c r="A744" s="49"/>
      <c r="B744" s="50"/>
      <c r="C744" s="51"/>
      <c r="D744" s="49"/>
      <c r="E744" s="52"/>
      <c r="F744" s="52"/>
      <c r="G744" s="52"/>
      <c r="H744" s="52"/>
      <c r="I744" s="52"/>
    </row>
    <row r="745" spans="1:9" s="53" customFormat="1">
      <c r="A745" s="49"/>
      <c r="B745" s="50"/>
      <c r="C745" s="51"/>
      <c r="D745" s="49"/>
      <c r="E745" s="52"/>
      <c r="F745" s="52"/>
      <c r="G745" s="52"/>
      <c r="H745" s="52"/>
      <c r="I745" s="52"/>
    </row>
    <row r="746" spans="1:9" s="53" customFormat="1">
      <c r="A746" s="49"/>
      <c r="B746" s="50"/>
      <c r="C746" s="51"/>
      <c r="D746" s="49"/>
      <c r="E746" s="52"/>
      <c r="F746" s="52"/>
      <c r="G746" s="52"/>
      <c r="H746" s="52"/>
      <c r="I746" s="52"/>
    </row>
    <row r="747" spans="1:9" s="53" customFormat="1">
      <c r="A747" s="49"/>
      <c r="B747" s="50"/>
      <c r="C747" s="51"/>
      <c r="D747" s="49"/>
      <c r="E747" s="52"/>
      <c r="F747" s="52"/>
      <c r="G747" s="52"/>
      <c r="H747" s="52"/>
      <c r="I747" s="52"/>
    </row>
    <row r="748" spans="1:9" s="53" customFormat="1">
      <c r="A748" s="49"/>
      <c r="B748" s="50"/>
      <c r="C748" s="51"/>
      <c r="D748" s="49"/>
      <c r="E748" s="52"/>
      <c r="F748" s="52"/>
      <c r="G748" s="52"/>
      <c r="H748" s="52"/>
      <c r="I748" s="52"/>
    </row>
    <row r="749" spans="1:9" s="53" customFormat="1">
      <c r="A749" s="49"/>
      <c r="B749" s="50"/>
      <c r="C749" s="51"/>
      <c r="D749" s="49"/>
      <c r="E749" s="52"/>
      <c r="F749" s="52"/>
      <c r="G749" s="52"/>
      <c r="H749" s="52"/>
      <c r="I749" s="52"/>
    </row>
    <row r="750" spans="1:9" s="53" customFormat="1">
      <c r="A750" s="49"/>
      <c r="B750" s="50"/>
      <c r="C750" s="51"/>
      <c r="D750" s="49"/>
      <c r="E750" s="52"/>
      <c r="F750" s="52"/>
      <c r="G750" s="52"/>
      <c r="H750" s="52"/>
      <c r="I750" s="52"/>
    </row>
    <row r="751" spans="1:9" s="53" customFormat="1">
      <c r="A751" s="49"/>
      <c r="B751" s="50"/>
      <c r="C751" s="51"/>
      <c r="D751" s="49"/>
      <c r="E751" s="52"/>
      <c r="F751" s="52"/>
      <c r="G751" s="52"/>
      <c r="H751" s="52"/>
      <c r="I751" s="52"/>
    </row>
    <row r="752" spans="1:9" s="53" customFormat="1">
      <c r="A752" s="49"/>
      <c r="B752" s="50"/>
      <c r="C752" s="51"/>
      <c r="D752" s="49"/>
      <c r="E752" s="52"/>
      <c r="F752" s="52"/>
      <c r="G752" s="52"/>
      <c r="H752" s="52"/>
      <c r="I752" s="52"/>
    </row>
    <row r="753" spans="1:9" s="53" customFormat="1">
      <c r="A753" s="49"/>
      <c r="B753" s="50"/>
      <c r="C753" s="51"/>
      <c r="D753" s="49"/>
      <c r="E753" s="52"/>
      <c r="F753" s="52"/>
      <c r="G753" s="52"/>
      <c r="H753" s="52"/>
      <c r="I753" s="52"/>
    </row>
    <row r="754" spans="1:9" s="53" customFormat="1">
      <c r="A754" s="49"/>
      <c r="B754" s="50"/>
      <c r="C754" s="51"/>
      <c r="D754" s="49"/>
      <c r="E754" s="52"/>
      <c r="F754" s="52"/>
      <c r="G754" s="52"/>
      <c r="H754" s="52"/>
      <c r="I754" s="52"/>
    </row>
    <row r="755" spans="1:9" s="53" customFormat="1">
      <c r="A755" s="49"/>
      <c r="B755" s="50"/>
      <c r="C755" s="51"/>
      <c r="D755" s="49"/>
      <c r="E755" s="52"/>
      <c r="F755" s="52"/>
      <c r="G755" s="52"/>
      <c r="H755" s="52"/>
      <c r="I755" s="52"/>
    </row>
    <row r="756" spans="1:9" s="53" customFormat="1">
      <c r="A756" s="49"/>
      <c r="B756" s="50"/>
      <c r="C756" s="51"/>
      <c r="D756" s="49"/>
      <c r="E756" s="52"/>
      <c r="F756" s="52"/>
      <c r="G756" s="52"/>
      <c r="H756" s="52"/>
      <c r="I756" s="52"/>
    </row>
    <row r="757" spans="1:9" s="53" customFormat="1">
      <c r="A757" s="49"/>
      <c r="B757" s="50"/>
      <c r="C757" s="51"/>
      <c r="D757" s="49"/>
      <c r="E757" s="52"/>
      <c r="F757" s="52"/>
      <c r="G757" s="52"/>
      <c r="H757" s="52"/>
      <c r="I757" s="52"/>
    </row>
    <row r="758" spans="1:9" s="53" customFormat="1">
      <c r="A758" s="49"/>
      <c r="B758" s="50"/>
      <c r="C758" s="51"/>
      <c r="D758" s="49"/>
      <c r="E758" s="52"/>
      <c r="F758" s="52"/>
      <c r="G758" s="52"/>
      <c r="H758" s="52"/>
      <c r="I758" s="52"/>
    </row>
    <row r="759" spans="1:9" s="53" customFormat="1">
      <c r="A759" s="49"/>
      <c r="B759" s="50"/>
      <c r="C759" s="51"/>
      <c r="D759" s="49"/>
      <c r="E759" s="52"/>
      <c r="F759" s="52"/>
      <c r="G759" s="52"/>
      <c r="H759" s="52"/>
      <c r="I759" s="52"/>
    </row>
    <row r="760" spans="1:9" s="53" customFormat="1">
      <c r="A760" s="49"/>
      <c r="B760" s="50"/>
      <c r="C760" s="51"/>
      <c r="D760" s="49"/>
      <c r="E760" s="52"/>
      <c r="F760" s="52"/>
      <c r="G760" s="52"/>
      <c r="H760" s="52"/>
      <c r="I760" s="52"/>
    </row>
    <row r="761" spans="1:9" s="53" customFormat="1">
      <c r="A761" s="49"/>
      <c r="B761" s="50"/>
      <c r="C761" s="51"/>
      <c r="D761" s="49"/>
      <c r="E761" s="52"/>
      <c r="F761" s="52"/>
      <c r="G761" s="52"/>
      <c r="H761" s="52"/>
      <c r="I761" s="52"/>
    </row>
    <row r="762" spans="1:9" s="53" customFormat="1">
      <c r="A762" s="49"/>
      <c r="B762" s="50"/>
      <c r="C762" s="51"/>
      <c r="D762" s="49"/>
      <c r="E762" s="52"/>
      <c r="F762" s="52"/>
      <c r="G762" s="52"/>
      <c r="H762" s="52"/>
      <c r="I762" s="52"/>
    </row>
    <row r="763" spans="1:9" s="53" customFormat="1">
      <c r="A763" s="49"/>
      <c r="B763" s="50"/>
      <c r="C763" s="51"/>
      <c r="D763" s="49"/>
      <c r="E763" s="52"/>
      <c r="F763" s="52"/>
      <c r="G763" s="52"/>
      <c r="H763" s="52"/>
      <c r="I763" s="52"/>
    </row>
    <row r="764" spans="1:9" s="53" customFormat="1">
      <c r="A764" s="49"/>
      <c r="B764" s="50"/>
      <c r="C764" s="51"/>
      <c r="D764" s="49"/>
      <c r="E764" s="52"/>
      <c r="F764" s="52"/>
      <c r="G764" s="52"/>
      <c r="H764" s="52"/>
      <c r="I764" s="52"/>
    </row>
    <row r="765" spans="1:9" s="53" customFormat="1">
      <c r="A765" s="49"/>
      <c r="B765" s="50"/>
      <c r="C765" s="51"/>
      <c r="D765" s="49"/>
      <c r="E765" s="52"/>
      <c r="F765" s="52"/>
      <c r="G765" s="52"/>
      <c r="H765" s="52"/>
      <c r="I765" s="52"/>
    </row>
    <row r="766" spans="1:9" s="53" customFormat="1">
      <c r="A766" s="49"/>
      <c r="B766" s="50"/>
      <c r="C766" s="51"/>
      <c r="D766" s="49"/>
      <c r="E766" s="52"/>
      <c r="F766" s="52"/>
      <c r="G766" s="52"/>
      <c r="H766" s="52"/>
      <c r="I766" s="52"/>
    </row>
    <row r="767" spans="1:9" s="53" customFormat="1">
      <c r="A767" s="49"/>
      <c r="B767" s="50"/>
      <c r="C767" s="51"/>
      <c r="D767" s="49"/>
      <c r="E767" s="52"/>
      <c r="F767" s="52"/>
      <c r="G767" s="52"/>
      <c r="H767" s="52"/>
      <c r="I767" s="52"/>
    </row>
    <row r="768" spans="1:9" s="53" customFormat="1">
      <c r="A768" s="49"/>
      <c r="B768" s="50"/>
      <c r="C768" s="51"/>
      <c r="D768" s="49"/>
      <c r="E768" s="52"/>
      <c r="F768" s="52"/>
      <c r="G768" s="52"/>
      <c r="H768" s="52"/>
      <c r="I768" s="52"/>
    </row>
    <row r="769" spans="1:9" s="53" customFormat="1">
      <c r="A769" s="49"/>
      <c r="B769" s="50"/>
      <c r="C769" s="51"/>
      <c r="D769" s="49"/>
      <c r="E769" s="52"/>
      <c r="F769" s="52"/>
      <c r="G769" s="52"/>
      <c r="H769" s="52"/>
      <c r="I769" s="52"/>
    </row>
    <row r="770" spans="1:9" s="53" customFormat="1">
      <c r="A770" s="49"/>
      <c r="B770" s="50"/>
      <c r="C770" s="51"/>
      <c r="D770" s="49"/>
      <c r="E770" s="52"/>
      <c r="F770" s="52"/>
      <c r="G770" s="52"/>
      <c r="H770" s="52"/>
      <c r="I770" s="52"/>
    </row>
    <row r="771" spans="1:9" s="53" customFormat="1">
      <c r="A771" s="49"/>
      <c r="B771" s="50"/>
      <c r="C771" s="51"/>
      <c r="D771" s="49"/>
      <c r="E771" s="52"/>
      <c r="F771" s="52"/>
      <c r="G771" s="52"/>
      <c r="H771" s="52"/>
      <c r="I771" s="52"/>
    </row>
    <row r="772" spans="1:9" s="53" customFormat="1">
      <c r="A772" s="49"/>
      <c r="B772" s="50"/>
      <c r="C772" s="51"/>
      <c r="D772" s="49"/>
      <c r="E772" s="52"/>
      <c r="F772" s="52"/>
      <c r="G772" s="52"/>
      <c r="H772" s="52"/>
      <c r="I772" s="52"/>
    </row>
    <row r="773" spans="1:9" s="53" customFormat="1">
      <c r="A773" s="49"/>
      <c r="B773" s="50"/>
      <c r="C773" s="51"/>
      <c r="D773" s="49"/>
      <c r="E773" s="52"/>
      <c r="F773" s="52"/>
      <c r="G773" s="52"/>
      <c r="H773" s="52"/>
      <c r="I773" s="52"/>
    </row>
    <row r="774" spans="1:9" s="53" customFormat="1">
      <c r="A774" s="49"/>
      <c r="B774" s="50"/>
      <c r="C774" s="51"/>
      <c r="D774" s="49"/>
      <c r="E774" s="52"/>
      <c r="F774" s="52"/>
      <c r="G774" s="52"/>
      <c r="H774" s="52"/>
      <c r="I774" s="52"/>
    </row>
    <row r="775" spans="1:9" s="53" customFormat="1">
      <c r="A775" s="49"/>
      <c r="B775" s="50"/>
      <c r="C775" s="51"/>
      <c r="D775" s="49"/>
      <c r="E775" s="52"/>
      <c r="F775" s="52"/>
      <c r="G775" s="52"/>
      <c r="H775" s="52"/>
      <c r="I775" s="52"/>
    </row>
    <row r="776" spans="1:9" s="53" customFormat="1">
      <c r="A776" s="49"/>
      <c r="B776" s="50"/>
      <c r="C776" s="51"/>
      <c r="D776" s="49"/>
      <c r="E776" s="52"/>
      <c r="F776" s="52"/>
      <c r="G776" s="52"/>
      <c r="H776" s="52"/>
      <c r="I776" s="52"/>
    </row>
    <row r="777" spans="1:9" s="53" customFormat="1">
      <c r="A777" s="49"/>
      <c r="B777" s="50"/>
      <c r="C777" s="51"/>
      <c r="D777" s="49"/>
      <c r="E777" s="52"/>
      <c r="F777" s="52"/>
      <c r="G777" s="52"/>
      <c r="H777" s="52"/>
      <c r="I777" s="52"/>
    </row>
    <row r="778" spans="1:9" s="53" customFormat="1">
      <c r="A778" s="49"/>
      <c r="B778" s="50"/>
      <c r="C778" s="51"/>
      <c r="D778" s="49"/>
      <c r="E778" s="52"/>
      <c r="F778" s="52"/>
      <c r="G778" s="52"/>
      <c r="H778" s="52"/>
      <c r="I778" s="52"/>
    </row>
    <row r="779" spans="1:9" s="53" customFormat="1">
      <c r="A779" s="49"/>
      <c r="B779" s="50"/>
      <c r="C779" s="51"/>
      <c r="D779" s="49"/>
      <c r="E779" s="52"/>
      <c r="F779" s="52"/>
      <c r="G779" s="52"/>
      <c r="H779" s="52"/>
      <c r="I779" s="52"/>
    </row>
    <row r="780" spans="1:9" s="53" customFormat="1">
      <c r="A780" s="49"/>
      <c r="B780" s="50"/>
      <c r="C780" s="51"/>
      <c r="D780" s="49"/>
      <c r="E780" s="52"/>
      <c r="F780" s="52"/>
      <c r="G780" s="52"/>
      <c r="H780" s="52"/>
      <c r="I780" s="52"/>
    </row>
    <row r="781" spans="1:9" s="53" customFormat="1">
      <c r="A781" s="49"/>
      <c r="B781" s="50"/>
      <c r="C781" s="51"/>
      <c r="D781" s="49"/>
      <c r="E781" s="52"/>
      <c r="F781" s="52"/>
      <c r="G781" s="52"/>
      <c r="H781" s="52"/>
      <c r="I781" s="52"/>
    </row>
    <row r="782" spans="1:9" s="53" customFormat="1">
      <c r="A782" s="49"/>
      <c r="B782" s="50"/>
      <c r="C782" s="51"/>
      <c r="D782" s="49"/>
      <c r="E782" s="52"/>
      <c r="F782" s="52"/>
      <c r="G782" s="52"/>
      <c r="H782" s="52"/>
      <c r="I782" s="52"/>
    </row>
    <row r="783" spans="1:9" s="53" customFormat="1">
      <c r="A783" s="49"/>
      <c r="B783" s="50"/>
      <c r="C783" s="51"/>
      <c r="D783" s="49"/>
      <c r="E783" s="52"/>
      <c r="F783" s="52"/>
      <c r="G783" s="52"/>
      <c r="H783" s="52"/>
      <c r="I783" s="52"/>
    </row>
    <row r="784" spans="1:9" s="53" customFormat="1">
      <c r="A784" s="49"/>
      <c r="B784" s="50"/>
      <c r="C784" s="51"/>
      <c r="D784" s="49"/>
      <c r="E784" s="52"/>
      <c r="F784" s="52"/>
      <c r="G784" s="52"/>
      <c r="H784" s="52"/>
      <c r="I784" s="52"/>
    </row>
    <row r="785" spans="1:9" s="53" customFormat="1">
      <c r="A785" s="49"/>
      <c r="B785" s="50"/>
      <c r="C785" s="51"/>
      <c r="D785" s="49"/>
      <c r="E785" s="52"/>
      <c r="F785" s="52"/>
      <c r="G785" s="52"/>
      <c r="H785" s="52"/>
      <c r="I785" s="52"/>
    </row>
    <row r="786" spans="1:9" s="53" customFormat="1">
      <c r="A786" s="49"/>
      <c r="B786" s="50"/>
      <c r="C786" s="51"/>
      <c r="D786" s="49"/>
      <c r="E786" s="52"/>
      <c r="F786" s="52"/>
      <c r="G786" s="52"/>
      <c r="H786" s="52"/>
      <c r="I786" s="52"/>
    </row>
    <row r="787" spans="1:9" s="53" customFormat="1">
      <c r="A787" s="49"/>
      <c r="B787" s="50"/>
      <c r="C787" s="51"/>
      <c r="D787" s="49"/>
      <c r="E787" s="52"/>
      <c r="F787" s="52"/>
      <c r="G787" s="52"/>
      <c r="H787" s="52"/>
      <c r="I787" s="52"/>
    </row>
    <row r="788" spans="1:9" s="53" customFormat="1">
      <c r="A788" s="49"/>
      <c r="B788" s="50"/>
      <c r="C788" s="51"/>
      <c r="D788" s="49"/>
      <c r="E788" s="52"/>
      <c r="F788" s="52"/>
      <c r="G788" s="52"/>
      <c r="H788" s="52"/>
      <c r="I788" s="52"/>
    </row>
    <row r="789" spans="1:9" s="53" customFormat="1">
      <c r="A789" s="49"/>
      <c r="B789" s="50"/>
      <c r="C789" s="51"/>
      <c r="D789" s="49"/>
      <c r="E789" s="52"/>
      <c r="F789" s="52"/>
      <c r="G789" s="52"/>
      <c r="H789" s="52"/>
      <c r="I789" s="52"/>
    </row>
    <row r="790" spans="1:9" s="53" customFormat="1">
      <c r="A790" s="49"/>
      <c r="B790" s="50"/>
      <c r="C790" s="51"/>
      <c r="D790" s="49"/>
      <c r="E790" s="52"/>
      <c r="F790" s="52"/>
      <c r="G790" s="52"/>
      <c r="H790" s="52"/>
      <c r="I790" s="52"/>
    </row>
    <row r="791" spans="1:9" s="53" customFormat="1">
      <c r="A791" s="49"/>
      <c r="B791" s="50"/>
      <c r="C791" s="51"/>
      <c r="D791" s="49"/>
      <c r="E791" s="52"/>
      <c r="F791" s="52"/>
      <c r="G791" s="52"/>
      <c r="H791" s="52"/>
      <c r="I791" s="52"/>
    </row>
    <row r="792" spans="1:9" s="53" customFormat="1">
      <c r="A792" s="49"/>
      <c r="B792" s="50"/>
      <c r="C792" s="51"/>
      <c r="D792" s="49"/>
      <c r="E792" s="52"/>
      <c r="F792" s="52"/>
      <c r="G792" s="52"/>
      <c r="H792" s="52"/>
      <c r="I792" s="52"/>
    </row>
    <row r="793" spans="1:9" s="53" customFormat="1">
      <c r="A793" s="49"/>
      <c r="B793" s="50"/>
      <c r="C793" s="51"/>
      <c r="D793" s="49"/>
      <c r="E793" s="52"/>
      <c r="F793" s="52"/>
      <c r="G793" s="52"/>
      <c r="H793" s="52"/>
      <c r="I793" s="52"/>
    </row>
    <row r="794" spans="1:9" s="53" customFormat="1">
      <c r="A794" s="49"/>
      <c r="B794" s="50"/>
      <c r="C794" s="51"/>
      <c r="D794" s="49"/>
      <c r="E794" s="52"/>
      <c r="F794" s="52"/>
      <c r="G794" s="52"/>
      <c r="H794" s="52"/>
      <c r="I794" s="52"/>
    </row>
    <row r="795" spans="1:9" s="53" customFormat="1">
      <c r="A795" s="49"/>
      <c r="B795" s="50"/>
      <c r="C795" s="51"/>
      <c r="D795" s="49"/>
      <c r="E795" s="52"/>
      <c r="F795" s="52"/>
      <c r="G795" s="52"/>
      <c r="H795" s="52"/>
      <c r="I795" s="52"/>
    </row>
    <row r="796" spans="1:9" s="53" customFormat="1">
      <c r="A796" s="49"/>
      <c r="B796" s="50"/>
      <c r="C796" s="51"/>
      <c r="D796" s="49"/>
      <c r="E796" s="52"/>
      <c r="F796" s="52"/>
      <c r="G796" s="52"/>
      <c r="H796" s="52"/>
      <c r="I796" s="52"/>
    </row>
    <row r="797" spans="1:9" s="53" customFormat="1">
      <c r="A797" s="49"/>
      <c r="B797" s="50"/>
      <c r="C797" s="51"/>
      <c r="D797" s="49"/>
      <c r="E797" s="52"/>
      <c r="F797" s="52"/>
      <c r="G797" s="52"/>
      <c r="H797" s="52"/>
      <c r="I797" s="52"/>
    </row>
    <row r="798" spans="1:9" s="53" customFormat="1">
      <c r="A798" s="49"/>
      <c r="B798" s="50"/>
      <c r="C798" s="51"/>
      <c r="D798" s="49"/>
      <c r="E798" s="52"/>
      <c r="F798" s="52"/>
      <c r="G798" s="52"/>
      <c r="H798" s="52"/>
      <c r="I798" s="52"/>
    </row>
    <row r="799" spans="1:9" s="53" customFormat="1">
      <c r="A799" s="49"/>
      <c r="B799" s="50"/>
      <c r="C799" s="51"/>
      <c r="D799" s="49"/>
      <c r="E799" s="52"/>
      <c r="F799" s="52"/>
      <c r="G799" s="52"/>
      <c r="H799" s="52"/>
      <c r="I799" s="52"/>
    </row>
    <row r="800" spans="1:9" s="53" customFormat="1">
      <c r="A800" s="49"/>
      <c r="B800" s="50"/>
      <c r="C800" s="51"/>
      <c r="D800" s="49"/>
      <c r="E800" s="52"/>
      <c r="F800" s="52"/>
      <c r="G800" s="52"/>
      <c r="H800" s="52"/>
      <c r="I800" s="52"/>
    </row>
    <row r="801" spans="1:9" s="53" customFormat="1">
      <c r="A801" s="49"/>
      <c r="B801" s="50"/>
      <c r="C801" s="51"/>
      <c r="D801" s="49"/>
      <c r="E801" s="52"/>
      <c r="F801" s="52"/>
      <c r="G801" s="52"/>
      <c r="H801" s="52"/>
      <c r="I801" s="52"/>
    </row>
    <row r="802" spans="1:9" s="53" customFormat="1">
      <c r="A802" s="49"/>
      <c r="B802" s="50"/>
      <c r="C802" s="51"/>
      <c r="D802" s="49"/>
      <c r="E802" s="52"/>
      <c r="F802" s="52"/>
      <c r="G802" s="52"/>
      <c r="H802" s="52"/>
      <c r="I802" s="52"/>
    </row>
    <row r="803" spans="1:9" s="53" customFormat="1">
      <c r="A803" s="49"/>
      <c r="B803" s="50"/>
      <c r="C803" s="51"/>
      <c r="D803" s="49"/>
      <c r="E803" s="52"/>
      <c r="F803" s="52"/>
      <c r="G803" s="52"/>
      <c r="H803" s="52"/>
      <c r="I803" s="52"/>
    </row>
    <row r="804" spans="1:9" s="53" customFormat="1">
      <c r="A804" s="49"/>
      <c r="B804" s="50"/>
      <c r="C804" s="51"/>
      <c r="D804" s="49"/>
      <c r="E804" s="52"/>
      <c r="F804" s="52"/>
      <c r="G804" s="52"/>
      <c r="H804" s="52"/>
      <c r="I804" s="52"/>
    </row>
    <row r="805" spans="1:9" s="53" customFormat="1">
      <c r="A805" s="49"/>
      <c r="B805" s="50"/>
      <c r="C805" s="51"/>
      <c r="D805" s="49"/>
      <c r="E805" s="52"/>
      <c r="F805" s="52"/>
      <c r="G805" s="52"/>
      <c r="H805" s="52"/>
      <c r="I805" s="52"/>
    </row>
    <row r="806" spans="1:9" s="53" customFormat="1">
      <c r="A806" s="49"/>
      <c r="B806" s="50"/>
      <c r="C806" s="51"/>
      <c r="D806" s="49"/>
      <c r="E806" s="52"/>
      <c r="F806" s="52"/>
      <c r="G806" s="52"/>
      <c r="H806" s="52"/>
      <c r="I806" s="52"/>
    </row>
    <row r="807" spans="1:9" s="53" customFormat="1">
      <c r="A807" s="49"/>
      <c r="B807" s="50"/>
      <c r="C807" s="51"/>
      <c r="D807" s="49"/>
      <c r="E807" s="52"/>
      <c r="F807" s="52"/>
      <c r="G807" s="52"/>
      <c r="H807" s="52"/>
      <c r="I807" s="52"/>
    </row>
    <row r="808" spans="1:9" s="53" customFormat="1">
      <c r="A808" s="49"/>
      <c r="B808" s="50"/>
      <c r="C808" s="51"/>
      <c r="D808" s="49"/>
      <c r="E808" s="52"/>
      <c r="F808" s="52"/>
      <c r="G808" s="52"/>
      <c r="H808" s="52"/>
      <c r="I808" s="52"/>
    </row>
    <row r="809" spans="1:9" s="53" customFormat="1">
      <c r="A809" s="49"/>
      <c r="B809" s="50"/>
      <c r="C809" s="51"/>
      <c r="D809" s="49"/>
      <c r="E809" s="52"/>
      <c r="F809" s="52"/>
      <c r="G809" s="52"/>
      <c r="H809" s="52"/>
      <c r="I809" s="52"/>
    </row>
    <row r="810" spans="1:9" s="53" customFormat="1">
      <c r="A810" s="49"/>
      <c r="B810" s="50"/>
      <c r="C810" s="51"/>
      <c r="D810" s="49"/>
      <c r="E810" s="52"/>
      <c r="F810" s="52"/>
      <c r="G810" s="52"/>
      <c r="H810" s="52"/>
      <c r="I810" s="52"/>
    </row>
    <row r="811" spans="1:9" s="53" customFormat="1">
      <c r="A811" s="49"/>
      <c r="B811" s="50"/>
      <c r="C811" s="51"/>
      <c r="D811" s="49"/>
      <c r="E811" s="52"/>
      <c r="F811" s="52"/>
      <c r="G811" s="52"/>
      <c r="H811" s="52"/>
      <c r="I811" s="52"/>
    </row>
    <row r="812" spans="1:9" s="53" customFormat="1">
      <c r="A812" s="49"/>
      <c r="B812" s="50"/>
      <c r="C812" s="51"/>
      <c r="D812" s="49"/>
      <c r="E812" s="52"/>
      <c r="F812" s="52"/>
      <c r="G812" s="52"/>
      <c r="H812" s="52"/>
      <c r="I812" s="52"/>
    </row>
    <row r="813" spans="1:9" s="53" customFormat="1">
      <c r="A813" s="49"/>
      <c r="B813" s="50"/>
      <c r="C813" s="51"/>
      <c r="D813" s="49"/>
      <c r="E813" s="52"/>
      <c r="F813" s="52"/>
      <c r="G813" s="52"/>
      <c r="H813" s="52"/>
      <c r="I813" s="52"/>
    </row>
    <row r="814" spans="1:9" s="53" customFormat="1">
      <c r="A814" s="49"/>
      <c r="B814" s="50"/>
      <c r="C814" s="51"/>
      <c r="D814" s="49"/>
      <c r="E814" s="52"/>
      <c r="F814" s="52"/>
      <c r="G814" s="52"/>
      <c r="H814" s="52"/>
      <c r="I814" s="52"/>
    </row>
    <row r="815" spans="1:9" s="53" customFormat="1">
      <c r="A815" s="49"/>
      <c r="B815" s="50"/>
      <c r="C815" s="51"/>
      <c r="D815" s="49"/>
      <c r="E815" s="52"/>
      <c r="F815" s="52"/>
      <c r="G815" s="52"/>
      <c r="H815" s="52"/>
      <c r="I815" s="52"/>
    </row>
    <row r="816" spans="1:9" s="53" customFormat="1">
      <c r="A816" s="49"/>
      <c r="B816" s="50"/>
      <c r="C816" s="51"/>
      <c r="D816" s="49"/>
      <c r="E816" s="52"/>
      <c r="F816" s="52"/>
      <c r="G816" s="52"/>
      <c r="H816" s="52"/>
      <c r="I816" s="52"/>
    </row>
    <row r="817" spans="1:9" s="53" customFormat="1">
      <c r="A817" s="49"/>
      <c r="B817" s="50"/>
      <c r="C817" s="51"/>
      <c r="D817" s="49"/>
      <c r="E817" s="52"/>
      <c r="F817" s="52"/>
      <c r="G817" s="52"/>
      <c r="H817" s="52"/>
      <c r="I817" s="52"/>
    </row>
    <row r="818" spans="1:9" s="53" customFormat="1">
      <c r="A818" s="49"/>
      <c r="B818" s="50"/>
      <c r="C818" s="51"/>
      <c r="D818" s="49"/>
      <c r="E818" s="52"/>
      <c r="F818" s="52"/>
      <c r="G818" s="52"/>
      <c r="H818" s="52"/>
      <c r="I818" s="52"/>
    </row>
    <row r="819" spans="1:9" s="53" customFormat="1">
      <c r="A819" s="49"/>
      <c r="B819" s="50"/>
      <c r="C819" s="51"/>
      <c r="D819" s="49"/>
      <c r="E819" s="52"/>
      <c r="F819" s="52"/>
      <c r="G819" s="52"/>
      <c r="H819" s="52"/>
      <c r="I819" s="52"/>
    </row>
    <row r="820" spans="1:9" s="53" customFormat="1">
      <c r="A820" s="49"/>
      <c r="B820" s="50"/>
      <c r="C820" s="51"/>
      <c r="D820" s="49"/>
      <c r="E820" s="52"/>
      <c r="F820" s="52"/>
      <c r="G820" s="52"/>
      <c r="H820" s="52"/>
      <c r="I820" s="52"/>
    </row>
    <row r="821" spans="1:9" s="53" customFormat="1">
      <c r="A821" s="49"/>
      <c r="B821" s="50"/>
      <c r="C821" s="51"/>
      <c r="D821" s="49"/>
      <c r="E821" s="52"/>
      <c r="F821" s="52"/>
      <c r="G821" s="52"/>
      <c r="H821" s="52"/>
      <c r="I821" s="52"/>
    </row>
    <row r="822" spans="1:9" s="53" customFormat="1">
      <c r="A822" s="49"/>
      <c r="B822" s="50"/>
      <c r="C822" s="51"/>
      <c r="D822" s="49"/>
      <c r="E822" s="52"/>
      <c r="F822" s="52"/>
      <c r="G822" s="52"/>
      <c r="H822" s="52"/>
      <c r="I822" s="52"/>
    </row>
    <row r="823" spans="1:9" s="53" customFormat="1">
      <c r="A823" s="49"/>
      <c r="B823" s="50"/>
      <c r="C823" s="51"/>
      <c r="D823" s="49"/>
      <c r="E823" s="52"/>
      <c r="F823" s="52"/>
      <c r="G823" s="52"/>
      <c r="H823" s="52"/>
      <c r="I823" s="52"/>
    </row>
    <row r="824" spans="1:9" s="53" customFormat="1">
      <c r="A824" s="49"/>
      <c r="B824" s="50"/>
      <c r="C824" s="51"/>
      <c r="D824" s="49"/>
      <c r="E824" s="52"/>
      <c r="F824" s="52"/>
      <c r="G824" s="52"/>
      <c r="H824" s="52"/>
      <c r="I824" s="52"/>
    </row>
    <row r="825" spans="1:9" s="53" customFormat="1">
      <c r="A825" s="49"/>
      <c r="B825" s="50"/>
      <c r="C825" s="51"/>
      <c r="D825" s="49"/>
      <c r="E825" s="52"/>
      <c r="F825" s="52"/>
      <c r="G825" s="52"/>
      <c r="H825" s="52"/>
      <c r="I825" s="52"/>
    </row>
    <row r="826" spans="1:9" s="53" customFormat="1">
      <c r="A826" s="49"/>
      <c r="B826" s="50"/>
      <c r="C826" s="51"/>
      <c r="D826" s="49"/>
      <c r="E826" s="52"/>
      <c r="F826" s="52"/>
      <c r="G826" s="52"/>
      <c r="H826" s="52"/>
      <c r="I826" s="52"/>
    </row>
    <row r="827" spans="1:9" s="53" customFormat="1">
      <c r="A827" s="49"/>
      <c r="B827" s="50"/>
      <c r="C827" s="51"/>
      <c r="D827" s="49"/>
      <c r="E827" s="52"/>
      <c r="F827" s="52"/>
      <c r="G827" s="52"/>
      <c r="H827" s="52"/>
      <c r="I827" s="52"/>
    </row>
    <row r="828" spans="1:9" s="53" customFormat="1">
      <c r="A828" s="49"/>
      <c r="B828" s="50"/>
      <c r="C828" s="51"/>
      <c r="D828" s="49"/>
      <c r="E828" s="52"/>
      <c r="F828" s="52"/>
      <c r="G828" s="52"/>
      <c r="H828" s="52"/>
      <c r="I828" s="52"/>
    </row>
    <row r="829" spans="1:9" s="53" customFormat="1">
      <c r="A829" s="49"/>
      <c r="B829" s="50"/>
      <c r="C829" s="51"/>
      <c r="D829" s="49"/>
      <c r="E829" s="52"/>
      <c r="F829" s="52"/>
      <c r="G829" s="52"/>
      <c r="H829" s="52"/>
      <c r="I829" s="52"/>
    </row>
    <row r="830" spans="1:9" s="53" customFormat="1">
      <c r="A830" s="49"/>
      <c r="B830" s="50"/>
      <c r="C830" s="51"/>
      <c r="D830" s="49"/>
      <c r="E830" s="52"/>
      <c r="F830" s="52"/>
      <c r="G830" s="52"/>
      <c r="H830" s="52"/>
      <c r="I830" s="52"/>
    </row>
    <row r="831" spans="1:9" s="53" customFormat="1">
      <c r="A831" s="49"/>
      <c r="B831" s="50"/>
      <c r="C831" s="51"/>
      <c r="D831" s="49"/>
      <c r="E831" s="52"/>
      <c r="F831" s="52"/>
      <c r="G831" s="52"/>
      <c r="H831" s="52"/>
      <c r="I831" s="52"/>
    </row>
    <row r="832" spans="1:9" s="53" customFormat="1">
      <c r="A832" s="49"/>
      <c r="B832" s="50"/>
      <c r="C832" s="51"/>
      <c r="D832" s="49"/>
      <c r="E832" s="52"/>
      <c r="F832" s="52"/>
      <c r="G832" s="52"/>
      <c r="H832" s="52"/>
      <c r="I832" s="52"/>
    </row>
    <row r="833" spans="1:9" s="53" customFormat="1">
      <c r="A833" s="49"/>
      <c r="B833" s="50"/>
      <c r="C833" s="51"/>
      <c r="D833" s="49"/>
      <c r="E833" s="52"/>
      <c r="F833" s="52"/>
      <c r="G833" s="52"/>
      <c r="H833" s="52"/>
      <c r="I833" s="52"/>
    </row>
    <row r="834" spans="1:9" s="53" customFormat="1">
      <c r="A834" s="49"/>
      <c r="B834" s="50"/>
      <c r="C834" s="51"/>
      <c r="D834" s="49"/>
      <c r="E834" s="52"/>
      <c r="F834" s="52"/>
      <c r="G834" s="52"/>
      <c r="H834" s="52"/>
      <c r="I834" s="52"/>
    </row>
    <row r="835" spans="1:9" s="53" customFormat="1">
      <c r="A835" s="49"/>
      <c r="B835" s="50"/>
      <c r="C835" s="51"/>
      <c r="D835" s="49"/>
      <c r="E835" s="52"/>
      <c r="F835" s="52"/>
      <c r="G835" s="52"/>
      <c r="H835" s="52"/>
      <c r="I835" s="52"/>
    </row>
    <row r="836" spans="1:9" s="53" customFormat="1">
      <c r="A836" s="49"/>
      <c r="B836" s="50"/>
      <c r="C836" s="51"/>
      <c r="D836" s="49"/>
      <c r="E836" s="52"/>
      <c r="F836" s="52"/>
      <c r="G836" s="52"/>
      <c r="H836" s="52"/>
      <c r="I836" s="52"/>
    </row>
    <row r="837" spans="1:9" s="53" customFormat="1">
      <c r="A837" s="49"/>
      <c r="B837" s="50"/>
      <c r="C837" s="51"/>
      <c r="D837" s="49"/>
      <c r="E837" s="52"/>
      <c r="F837" s="52"/>
      <c r="G837" s="52"/>
      <c r="H837" s="52"/>
      <c r="I837" s="52"/>
    </row>
    <row r="838" spans="1:9" s="53" customFormat="1">
      <c r="A838" s="49"/>
      <c r="B838" s="50"/>
      <c r="C838" s="51"/>
      <c r="D838" s="49"/>
      <c r="E838" s="52"/>
      <c r="F838" s="52"/>
      <c r="G838" s="52"/>
      <c r="H838" s="52"/>
      <c r="I838" s="52"/>
    </row>
    <row r="839" spans="1:9" s="53" customFormat="1">
      <c r="A839" s="49"/>
      <c r="B839" s="50"/>
      <c r="C839" s="51"/>
      <c r="D839" s="49"/>
      <c r="E839" s="52"/>
      <c r="F839" s="52"/>
      <c r="G839" s="52"/>
      <c r="H839" s="52"/>
      <c r="I839" s="52"/>
    </row>
    <row r="840" spans="1:9" s="53" customFormat="1">
      <c r="A840" s="49"/>
      <c r="B840" s="50"/>
      <c r="C840" s="51"/>
      <c r="D840" s="49"/>
      <c r="E840" s="52"/>
      <c r="F840" s="52"/>
      <c r="G840" s="52"/>
      <c r="H840" s="52"/>
      <c r="I840" s="52"/>
    </row>
    <row r="841" spans="1:9" s="53" customFormat="1">
      <c r="A841" s="49"/>
      <c r="B841" s="50"/>
      <c r="C841" s="51"/>
      <c r="D841" s="49"/>
      <c r="E841" s="52"/>
      <c r="F841" s="52"/>
      <c r="G841" s="52"/>
      <c r="H841" s="52"/>
      <c r="I841" s="52"/>
    </row>
    <row r="842" spans="1:9" s="53" customFormat="1">
      <c r="A842" s="49"/>
      <c r="B842" s="50"/>
      <c r="C842" s="51"/>
      <c r="D842" s="49"/>
      <c r="E842" s="52"/>
      <c r="F842" s="52"/>
      <c r="G842" s="52"/>
      <c r="H842" s="52"/>
      <c r="I842" s="52"/>
    </row>
    <row r="843" spans="1:9" s="53" customFormat="1">
      <c r="A843" s="49"/>
      <c r="B843" s="50"/>
      <c r="C843" s="51"/>
      <c r="D843" s="49"/>
      <c r="E843" s="52"/>
      <c r="F843" s="52"/>
      <c r="G843" s="52"/>
      <c r="H843" s="52"/>
      <c r="I843" s="52"/>
    </row>
    <row r="844" spans="1:9" s="53" customFormat="1">
      <c r="A844" s="49"/>
      <c r="B844" s="50"/>
      <c r="C844" s="51"/>
      <c r="D844" s="49"/>
      <c r="E844" s="52"/>
      <c r="F844" s="52"/>
      <c r="G844" s="52"/>
      <c r="H844" s="52"/>
      <c r="I844" s="52"/>
    </row>
    <row r="845" spans="1:9" s="53" customFormat="1">
      <c r="A845" s="49"/>
      <c r="B845" s="50"/>
      <c r="C845" s="51"/>
      <c r="D845" s="49"/>
      <c r="E845" s="52"/>
      <c r="F845" s="52"/>
      <c r="G845" s="52"/>
      <c r="H845" s="52"/>
      <c r="I845" s="52"/>
    </row>
    <row r="846" spans="1:9" s="53" customFormat="1">
      <c r="A846" s="49"/>
      <c r="B846" s="50"/>
      <c r="C846" s="51"/>
      <c r="D846" s="49"/>
      <c r="E846" s="52"/>
      <c r="F846" s="52"/>
      <c r="G846" s="52"/>
      <c r="H846" s="52"/>
      <c r="I846" s="52"/>
    </row>
    <row r="847" spans="1:9" s="53" customFormat="1">
      <c r="A847" s="49"/>
      <c r="B847" s="50"/>
      <c r="C847" s="51"/>
      <c r="D847" s="49"/>
      <c r="E847" s="52"/>
      <c r="F847" s="52"/>
      <c r="G847" s="52"/>
      <c r="H847" s="52"/>
      <c r="I847" s="52"/>
    </row>
    <row r="848" spans="1:9" s="53" customFormat="1">
      <c r="A848" s="49"/>
      <c r="B848" s="50"/>
      <c r="C848" s="51"/>
      <c r="D848" s="49"/>
      <c r="E848" s="52"/>
      <c r="F848" s="52"/>
      <c r="G848" s="52"/>
      <c r="H848" s="52"/>
      <c r="I848" s="52"/>
    </row>
    <row r="849" spans="1:9" s="53" customFormat="1">
      <c r="A849" s="49"/>
      <c r="B849" s="50"/>
      <c r="C849" s="51"/>
      <c r="D849" s="49"/>
      <c r="E849" s="52"/>
      <c r="F849" s="52"/>
      <c r="G849" s="52"/>
      <c r="H849" s="52"/>
      <c r="I849" s="52"/>
    </row>
    <row r="850" spans="1:9" s="53" customFormat="1">
      <c r="A850" s="49"/>
      <c r="B850" s="50"/>
      <c r="C850" s="51"/>
      <c r="D850" s="49"/>
      <c r="E850" s="52"/>
      <c r="F850" s="52"/>
      <c r="G850" s="52"/>
      <c r="H850" s="52"/>
      <c r="I850" s="52"/>
    </row>
    <row r="851" spans="1:9" s="53" customFormat="1">
      <c r="A851" s="49"/>
      <c r="B851" s="50"/>
      <c r="C851" s="51"/>
      <c r="D851" s="49"/>
      <c r="E851" s="52"/>
      <c r="F851" s="52"/>
      <c r="G851" s="52"/>
      <c r="H851" s="52"/>
      <c r="I851" s="52"/>
    </row>
    <row r="852" spans="1:9" s="53" customFormat="1">
      <c r="A852" s="49"/>
      <c r="B852" s="50"/>
      <c r="C852" s="51"/>
      <c r="D852" s="49"/>
      <c r="E852" s="52"/>
      <c r="F852" s="52"/>
      <c r="G852" s="52"/>
      <c r="H852" s="52"/>
      <c r="I852" s="52"/>
    </row>
    <row r="853" spans="1:9" s="53" customFormat="1">
      <c r="A853" s="49"/>
      <c r="B853" s="50"/>
      <c r="C853" s="51"/>
      <c r="D853" s="49"/>
      <c r="E853" s="52"/>
      <c r="F853" s="52"/>
      <c r="G853" s="52"/>
      <c r="H853" s="52"/>
      <c r="I853" s="52"/>
    </row>
    <row r="854" spans="1:9" s="53" customFormat="1">
      <c r="A854" s="49"/>
      <c r="B854" s="50"/>
      <c r="C854" s="51"/>
      <c r="D854" s="49"/>
      <c r="E854" s="52"/>
      <c r="F854" s="52"/>
      <c r="G854" s="52"/>
      <c r="H854" s="52"/>
      <c r="I854" s="52"/>
    </row>
    <row r="855" spans="1:9" s="53" customFormat="1">
      <c r="A855" s="49"/>
      <c r="B855" s="50"/>
      <c r="C855" s="51"/>
      <c r="D855" s="49"/>
      <c r="E855" s="52"/>
      <c r="F855" s="52"/>
      <c r="G855" s="52"/>
      <c r="H855" s="52"/>
      <c r="I855" s="52"/>
    </row>
    <row r="856" spans="1:9" s="53" customFormat="1">
      <c r="A856" s="49"/>
      <c r="B856" s="50"/>
      <c r="C856" s="51"/>
      <c r="D856" s="49"/>
      <c r="E856" s="52"/>
      <c r="F856" s="52"/>
      <c r="G856" s="52"/>
      <c r="H856" s="52"/>
      <c r="I856" s="52"/>
    </row>
    <row r="857" spans="1:9" s="53" customFormat="1">
      <c r="A857" s="49"/>
      <c r="B857" s="50"/>
      <c r="C857" s="51"/>
      <c r="D857" s="49"/>
      <c r="E857" s="52"/>
      <c r="F857" s="52"/>
      <c r="G857" s="52"/>
      <c r="H857" s="52"/>
      <c r="I857" s="52"/>
    </row>
    <row r="858" spans="1:9" s="53" customFormat="1">
      <c r="A858" s="49"/>
      <c r="B858" s="50"/>
      <c r="C858" s="51"/>
      <c r="D858" s="49"/>
      <c r="E858" s="52"/>
      <c r="F858" s="52"/>
      <c r="G858" s="52"/>
      <c r="H858" s="52"/>
      <c r="I858" s="52"/>
    </row>
    <row r="859" spans="1:9" s="53" customFormat="1">
      <c r="A859" s="49"/>
      <c r="B859" s="50"/>
      <c r="C859" s="51"/>
      <c r="D859" s="49"/>
      <c r="E859" s="52"/>
      <c r="F859" s="52"/>
      <c r="G859" s="52"/>
      <c r="H859" s="52"/>
      <c r="I859" s="52"/>
    </row>
    <row r="860" spans="1:9" s="53" customFormat="1">
      <c r="A860" s="49"/>
      <c r="B860" s="50"/>
      <c r="C860" s="51"/>
      <c r="D860" s="49"/>
      <c r="E860" s="52"/>
      <c r="F860" s="52"/>
      <c r="G860" s="52"/>
      <c r="H860" s="52"/>
      <c r="I860" s="52"/>
    </row>
    <row r="861" spans="1:9" s="53" customFormat="1">
      <c r="A861" s="49"/>
      <c r="B861" s="50"/>
      <c r="C861" s="51"/>
      <c r="D861" s="49"/>
      <c r="E861" s="52"/>
      <c r="F861" s="52"/>
      <c r="G861" s="52"/>
      <c r="H861" s="52"/>
      <c r="I861" s="52"/>
    </row>
    <row r="862" spans="1:9" s="53" customFormat="1">
      <c r="A862" s="49"/>
      <c r="B862" s="50"/>
      <c r="C862" s="51"/>
      <c r="D862" s="49"/>
      <c r="E862" s="52"/>
      <c r="F862" s="52"/>
      <c r="G862" s="52"/>
      <c r="H862" s="52"/>
      <c r="I862" s="52"/>
    </row>
    <row r="863" spans="1:9" s="53" customFormat="1">
      <c r="A863" s="49"/>
      <c r="B863" s="50"/>
      <c r="C863" s="51"/>
      <c r="D863" s="49"/>
      <c r="E863" s="52"/>
      <c r="F863" s="52"/>
      <c r="G863" s="52"/>
      <c r="H863" s="52"/>
      <c r="I863" s="52"/>
    </row>
    <row r="864" spans="1:9" s="53" customFormat="1">
      <c r="A864" s="49"/>
      <c r="B864" s="50"/>
      <c r="C864" s="51"/>
      <c r="D864" s="49"/>
      <c r="E864" s="52"/>
      <c r="F864" s="52"/>
      <c r="G864" s="52"/>
      <c r="H864" s="52"/>
      <c r="I864" s="52"/>
    </row>
    <row r="865" spans="1:9" s="53" customFormat="1">
      <c r="A865" s="49"/>
      <c r="B865" s="50"/>
      <c r="C865" s="51"/>
      <c r="D865" s="49"/>
      <c r="E865" s="52"/>
      <c r="F865" s="52"/>
      <c r="G865" s="52"/>
      <c r="H865" s="52"/>
      <c r="I865" s="52"/>
    </row>
    <row r="866" spans="1:9" s="53" customFormat="1">
      <c r="A866" s="49"/>
      <c r="B866" s="50"/>
      <c r="C866" s="51"/>
      <c r="D866" s="49"/>
      <c r="E866" s="52"/>
      <c r="F866" s="52"/>
      <c r="G866" s="52"/>
      <c r="H866" s="52"/>
      <c r="I866" s="52"/>
    </row>
    <row r="867" spans="1:9" s="53" customFormat="1">
      <c r="A867" s="49"/>
      <c r="B867" s="50"/>
      <c r="C867" s="51"/>
      <c r="D867" s="49"/>
      <c r="E867" s="52"/>
      <c r="F867" s="52"/>
      <c r="G867" s="52"/>
      <c r="H867" s="52"/>
      <c r="I867" s="52"/>
    </row>
    <row r="868" spans="1:9" s="53" customFormat="1">
      <c r="A868" s="49"/>
      <c r="B868" s="50"/>
      <c r="C868" s="51"/>
      <c r="D868" s="49"/>
      <c r="E868" s="52"/>
      <c r="F868" s="52"/>
      <c r="G868" s="52"/>
      <c r="H868" s="52"/>
      <c r="I868" s="52"/>
    </row>
    <row r="869" spans="1:9" s="53" customFormat="1">
      <c r="A869" s="49"/>
      <c r="B869" s="50"/>
      <c r="C869" s="51"/>
      <c r="D869" s="49"/>
      <c r="E869" s="52"/>
      <c r="F869" s="52"/>
      <c r="G869" s="52"/>
      <c r="H869" s="52"/>
      <c r="I869" s="52"/>
    </row>
    <row r="870" spans="1:9" s="53" customFormat="1">
      <c r="A870" s="49"/>
      <c r="B870" s="50"/>
      <c r="C870" s="51"/>
      <c r="D870" s="49"/>
      <c r="E870" s="52"/>
      <c r="F870" s="52"/>
      <c r="G870" s="52"/>
      <c r="H870" s="52"/>
      <c r="I870" s="52"/>
    </row>
    <row r="871" spans="1:9" s="53" customFormat="1">
      <c r="A871" s="49"/>
      <c r="B871" s="50"/>
      <c r="C871" s="51"/>
      <c r="D871" s="49"/>
      <c r="E871" s="52"/>
      <c r="F871" s="52"/>
      <c r="G871" s="52"/>
      <c r="H871" s="52"/>
      <c r="I871" s="52"/>
    </row>
    <row r="872" spans="1:9" s="53" customFormat="1">
      <c r="A872" s="49"/>
      <c r="B872" s="50"/>
      <c r="C872" s="51"/>
      <c r="D872" s="49"/>
      <c r="E872" s="52"/>
      <c r="F872" s="52"/>
      <c r="G872" s="52"/>
      <c r="H872" s="52"/>
      <c r="I872" s="52"/>
    </row>
    <row r="873" spans="1:9" s="53" customFormat="1">
      <c r="A873" s="49"/>
      <c r="B873" s="50"/>
      <c r="C873" s="51"/>
      <c r="D873" s="49"/>
      <c r="E873" s="52"/>
      <c r="F873" s="52"/>
      <c r="G873" s="52"/>
      <c r="H873" s="52"/>
      <c r="I873" s="52"/>
    </row>
    <row r="874" spans="1:9" s="53" customFormat="1">
      <c r="A874" s="49"/>
      <c r="B874" s="50"/>
      <c r="C874" s="51"/>
      <c r="D874" s="49"/>
      <c r="E874" s="52"/>
      <c r="F874" s="52"/>
      <c r="G874" s="52"/>
      <c r="H874" s="52"/>
      <c r="I874" s="52"/>
    </row>
    <row r="875" spans="1:9" s="53" customFormat="1">
      <c r="A875" s="49"/>
      <c r="B875" s="50"/>
      <c r="C875" s="51"/>
      <c r="D875" s="49"/>
      <c r="E875" s="52"/>
      <c r="F875" s="52"/>
      <c r="G875" s="52"/>
      <c r="H875" s="52"/>
      <c r="I875" s="52"/>
    </row>
    <row r="876" spans="1:9" s="53" customFormat="1">
      <c r="A876" s="49"/>
      <c r="B876" s="50"/>
      <c r="C876" s="51"/>
      <c r="D876" s="49"/>
      <c r="E876" s="52"/>
      <c r="F876" s="52"/>
      <c r="G876" s="52"/>
      <c r="H876" s="52"/>
      <c r="I876" s="52"/>
    </row>
    <row r="877" spans="1:9" s="53" customFormat="1">
      <c r="A877" s="49"/>
      <c r="B877" s="50"/>
      <c r="C877" s="51"/>
      <c r="D877" s="49"/>
      <c r="E877" s="52"/>
      <c r="F877" s="52"/>
      <c r="G877" s="52"/>
      <c r="H877" s="52"/>
      <c r="I877" s="52"/>
    </row>
    <row r="878" spans="1:9" s="53" customFormat="1">
      <c r="A878" s="49"/>
      <c r="B878" s="50"/>
      <c r="C878" s="51"/>
      <c r="D878" s="49"/>
      <c r="E878" s="52"/>
      <c r="F878" s="52"/>
      <c r="G878" s="52"/>
      <c r="H878" s="52"/>
      <c r="I878" s="52"/>
    </row>
    <row r="879" spans="1:9" s="53" customFormat="1">
      <c r="A879" s="49"/>
      <c r="B879" s="50"/>
      <c r="C879" s="51"/>
      <c r="D879" s="49"/>
      <c r="E879" s="52"/>
      <c r="F879" s="52"/>
      <c r="G879" s="52"/>
      <c r="H879" s="52"/>
      <c r="I879" s="52"/>
    </row>
    <row r="880" spans="1:9" s="53" customFormat="1">
      <c r="A880" s="49"/>
      <c r="B880" s="50"/>
      <c r="C880" s="51"/>
      <c r="D880" s="49"/>
      <c r="E880" s="52"/>
      <c r="F880" s="52"/>
      <c r="G880" s="52"/>
      <c r="H880" s="52"/>
      <c r="I880" s="52"/>
    </row>
    <row r="881" spans="1:9" s="53" customFormat="1">
      <c r="A881" s="49"/>
      <c r="B881" s="50"/>
      <c r="C881" s="51"/>
      <c r="D881" s="49"/>
      <c r="E881" s="52"/>
      <c r="F881" s="52"/>
      <c r="G881" s="52"/>
      <c r="H881" s="52"/>
      <c r="I881" s="52"/>
    </row>
    <row r="882" spans="1:9" s="53" customFormat="1">
      <c r="A882" s="49"/>
      <c r="B882" s="50"/>
      <c r="C882" s="51"/>
      <c r="D882" s="49"/>
      <c r="E882" s="52"/>
      <c r="F882" s="52"/>
      <c r="G882" s="52"/>
      <c r="H882" s="52"/>
      <c r="I882" s="52"/>
    </row>
    <row r="883" spans="1:9" s="53" customFormat="1">
      <c r="A883" s="49"/>
      <c r="B883" s="50"/>
      <c r="C883" s="51"/>
      <c r="D883" s="49"/>
      <c r="E883" s="52"/>
      <c r="F883" s="52"/>
      <c r="G883" s="52"/>
      <c r="H883" s="52"/>
      <c r="I883" s="52"/>
    </row>
    <row r="884" spans="1:9" s="53" customFormat="1">
      <c r="A884" s="49"/>
      <c r="B884" s="50"/>
      <c r="C884" s="51"/>
      <c r="D884" s="49"/>
      <c r="E884" s="52"/>
      <c r="F884" s="52"/>
      <c r="G884" s="52"/>
      <c r="H884" s="52"/>
      <c r="I884" s="52"/>
    </row>
    <row r="885" spans="1:9" s="53" customFormat="1">
      <c r="A885" s="49"/>
      <c r="B885" s="50"/>
      <c r="C885" s="51"/>
      <c r="D885" s="49"/>
      <c r="E885" s="52"/>
      <c r="F885" s="52"/>
      <c r="G885" s="52"/>
      <c r="H885" s="52"/>
      <c r="I885" s="52"/>
    </row>
    <row r="886" spans="1:9" s="53" customFormat="1">
      <c r="A886" s="49"/>
      <c r="B886" s="50"/>
      <c r="C886" s="51"/>
      <c r="D886" s="49"/>
      <c r="E886" s="52"/>
      <c r="F886" s="52"/>
      <c r="G886" s="52"/>
      <c r="H886" s="52"/>
      <c r="I886" s="52"/>
    </row>
    <row r="887" spans="1:9" s="53" customFormat="1">
      <c r="A887" s="49"/>
      <c r="B887" s="50"/>
      <c r="C887" s="51"/>
      <c r="D887" s="49"/>
      <c r="E887" s="52"/>
      <c r="F887" s="52"/>
      <c r="G887" s="52"/>
      <c r="H887" s="52"/>
      <c r="I887" s="52"/>
    </row>
    <row r="888" spans="1:9" s="53" customFormat="1">
      <c r="A888" s="49"/>
      <c r="B888" s="50"/>
      <c r="C888" s="51"/>
      <c r="D888" s="49"/>
      <c r="E888" s="52"/>
      <c r="F888" s="52"/>
      <c r="G888" s="52"/>
      <c r="H888" s="52"/>
      <c r="I888" s="52"/>
    </row>
    <row r="889" spans="1:9" s="53" customFormat="1">
      <c r="A889" s="49"/>
      <c r="B889" s="50"/>
      <c r="C889" s="51"/>
      <c r="D889" s="49"/>
      <c r="E889" s="52"/>
      <c r="F889" s="52"/>
      <c r="G889" s="52"/>
      <c r="H889" s="52"/>
      <c r="I889" s="52"/>
    </row>
    <row r="890" spans="1:9" s="53" customFormat="1">
      <c r="A890" s="49"/>
      <c r="B890" s="50"/>
      <c r="C890" s="51"/>
      <c r="D890" s="49"/>
      <c r="E890" s="52"/>
      <c r="F890" s="52"/>
      <c r="G890" s="52"/>
      <c r="H890" s="52"/>
      <c r="I890" s="52"/>
    </row>
    <row r="891" spans="1:9" s="53" customFormat="1">
      <c r="A891" s="49"/>
      <c r="B891" s="50"/>
      <c r="C891" s="51"/>
      <c r="D891" s="49"/>
      <c r="E891" s="52"/>
      <c r="F891" s="52"/>
      <c r="G891" s="52"/>
      <c r="H891" s="52"/>
      <c r="I891" s="52"/>
    </row>
    <row r="892" spans="1:9" s="53" customFormat="1">
      <c r="A892" s="49"/>
      <c r="B892" s="50"/>
      <c r="C892" s="51"/>
      <c r="D892" s="49"/>
      <c r="E892" s="52"/>
      <c r="F892" s="52"/>
      <c r="G892" s="52"/>
      <c r="H892" s="52"/>
      <c r="I892" s="52"/>
    </row>
    <row r="893" spans="1:9" s="53" customFormat="1">
      <c r="A893" s="49"/>
      <c r="B893" s="50"/>
      <c r="C893" s="51"/>
      <c r="D893" s="49"/>
      <c r="E893" s="52"/>
      <c r="F893" s="52"/>
      <c r="G893" s="52"/>
      <c r="H893" s="52"/>
      <c r="I893" s="52"/>
    </row>
    <row r="894" spans="1:9" s="53" customFormat="1">
      <c r="A894" s="49"/>
      <c r="B894" s="50"/>
      <c r="C894" s="51"/>
      <c r="D894" s="49"/>
      <c r="E894" s="52"/>
      <c r="F894" s="52"/>
      <c r="G894" s="52"/>
      <c r="H894" s="52"/>
      <c r="I894" s="52"/>
    </row>
    <row r="895" spans="1:9" s="53" customFormat="1">
      <c r="A895" s="49"/>
      <c r="B895" s="50"/>
      <c r="C895" s="51"/>
      <c r="D895" s="49"/>
      <c r="E895" s="52"/>
      <c r="F895" s="52"/>
      <c r="G895" s="52"/>
      <c r="H895" s="52"/>
      <c r="I895" s="52"/>
    </row>
    <row r="896" spans="1:9" s="53" customFormat="1">
      <c r="A896" s="49"/>
      <c r="B896" s="50"/>
      <c r="C896" s="51"/>
      <c r="D896" s="49"/>
      <c r="E896" s="52"/>
      <c r="F896" s="52"/>
      <c r="G896" s="52"/>
      <c r="H896" s="52"/>
      <c r="I896" s="52"/>
    </row>
    <row r="897" spans="1:9" s="53" customFormat="1">
      <c r="A897" s="49"/>
      <c r="B897" s="50"/>
      <c r="C897" s="51"/>
      <c r="D897" s="49"/>
      <c r="E897" s="52"/>
      <c r="F897" s="52"/>
      <c r="G897" s="52"/>
      <c r="H897" s="52"/>
      <c r="I897" s="52"/>
    </row>
    <row r="898" spans="1:9" s="53" customFormat="1">
      <c r="A898" s="49"/>
      <c r="B898" s="50"/>
      <c r="C898" s="51"/>
      <c r="D898" s="49"/>
      <c r="E898" s="52"/>
      <c r="F898" s="52"/>
      <c r="G898" s="52"/>
      <c r="H898" s="52"/>
      <c r="I898" s="52"/>
    </row>
    <row r="899" spans="1:9" s="53" customFormat="1">
      <c r="A899" s="49"/>
      <c r="B899" s="50"/>
      <c r="C899" s="51"/>
      <c r="D899" s="49"/>
      <c r="E899" s="52"/>
      <c r="F899" s="52"/>
      <c r="G899" s="52"/>
      <c r="H899" s="52"/>
      <c r="I899" s="52"/>
    </row>
    <row r="900" spans="1:9" s="53" customFormat="1">
      <c r="A900" s="49"/>
      <c r="B900" s="50"/>
      <c r="C900" s="51"/>
      <c r="D900" s="49"/>
      <c r="E900" s="52"/>
      <c r="F900" s="52"/>
      <c r="G900" s="52"/>
      <c r="H900" s="52"/>
      <c r="I900" s="52"/>
    </row>
    <row r="901" spans="1:9" s="53" customFormat="1">
      <c r="A901" s="49"/>
      <c r="B901" s="50"/>
      <c r="C901" s="51"/>
      <c r="D901" s="49"/>
      <c r="E901" s="52"/>
      <c r="F901" s="52"/>
      <c r="G901" s="52"/>
      <c r="H901" s="52"/>
      <c r="I901" s="52"/>
    </row>
    <row r="902" spans="1:9" s="53" customFormat="1">
      <c r="A902" s="49"/>
      <c r="B902" s="50"/>
      <c r="C902" s="51"/>
      <c r="D902" s="49"/>
      <c r="E902" s="52"/>
      <c r="F902" s="52"/>
      <c r="G902" s="52"/>
      <c r="H902" s="52"/>
      <c r="I902" s="52"/>
    </row>
    <row r="903" spans="1:9" s="53" customFormat="1">
      <c r="A903" s="49"/>
      <c r="B903" s="50"/>
      <c r="C903" s="51"/>
      <c r="D903" s="49"/>
      <c r="E903" s="52"/>
      <c r="F903" s="52"/>
      <c r="G903" s="52"/>
      <c r="H903" s="52"/>
      <c r="I903" s="52"/>
    </row>
    <row r="904" spans="1:9" s="53" customFormat="1">
      <c r="A904" s="49"/>
      <c r="B904" s="50"/>
      <c r="C904" s="51"/>
      <c r="D904" s="49"/>
      <c r="E904" s="52"/>
      <c r="F904" s="52"/>
      <c r="G904" s="52"/>
      <c r="H904" s="52"/>
      <c r="I904" s="52"/>
    </row>
    <row r="905" spans="1:9" s="53" customFormat="1">
      <c r="A905" s="49"/>
      <c r="B905" s="50"/>
      <c r="C905" s="51"/>
      <c r="D905" s="49"/>
      <c r="E905" s="52"/>
      <c r="F905" s="52"/>
      <c r="G905" s="52"/>
      <c r="H905" s="52"/>
      <c r="I905" s="52"/>
    </row>
    <row r="906" spans="1:9" s="53" customFormat="1">
      <c r="A906" s="49"/>
      <c r="B906" s="50"/>
      <c r="C906" s="51"/>
      <c r="D906" s="49"/>
      <c r="E906" s="52"/>
      <c r="F906" s="52"/>
      <c r="G906" s="52"/>
      <c r="H906" s="52"/>
      <c r="I906" s="52"/>
    </row>
    <row r="907" spans="1:9" s="53" customFormat="1">
      <c r="A907" s="49"/>
      <c r="B907" s="50"/>
      <c r="C907" s="51"/>
      <c r="D907" s="49"/>
      <c r="E907" s="52"/>
      <c r="F907" s="52"/>
      <c r="G907" s="52"/>
      <c r="H907" s="52"/>
      <c r="I907" s="52"/>
    </row>
    <row r="908" spans="1:9" s="53" customFormat="1">
      <c r="A908" s="49"/>
      <c r="B908" s="50"/>
      <c r="C908" s="51"/>
      <c r="D908" s="49"/>
      <c r="E908" s="52"/>
      <c r="F908" s="52"/>
      <c r="G908" s="52"/>
      <c r="H908" s="52"/>
      <c r="I908" s="52"/>
    </row>
    <row r="909" spans="1:9" s="53" customFormat="1">
      <c r="A909" s="49"/>
      <c r="B909" s="50"/>
      <c r="C909" s="51"/>
      <c r="D909" s="49"/>
      <c r="E909" s="52"/>
      <c r="F909" s="52"/>
      <c r="G909" s="52"/>
      <c r="H909" s="52"/>
      <c r="I909" s="52"/>
    </row>
    <row r="910" spans="1:9" s="53" customFormat="1">
      <c r="A910" s="49"/>
      <c r="B910" s="50"/>
      <c r="C910" s="51"/>
      <c r="D910" s="49"/>
      <c r="E910" s="52"/>
      <c r="F910" s="52"/>
      <c r="G910" s="52"/>
      <c r="H910" s="52"/>
      <c r="I910" s="52"/>
    </row>
    <row r="911" spans="1:9" s="53" customFormat="1">
      <c r="A911" s="49"/>
      <c r="B911" s="50"/>
      <c r="C911" s="51"/>
      <c r="D911" s="49"/>
      <c r="E911" s="52"/>
      <c r="F911" s="52"/>
      <c r="G911" s="52"/>
      <c r="H911" s="52"/>
      <c r="I911" s="52"/>
    </row>
    <row r="912" spans="1:9" s="53" customFormat="1">
      <c r="A912" s="49"/>
      <c r="B912" s="50"/>
      <c r="C912" s="51"/>
      <c r="D912" s="49"/>
      <c r="E912" s="52"/>
      <c r="F912" s="52"/>
      <c r="G912" s="52"/>
      <c r="H912" s="52"/>
      <c r="I912" s="52"/>
    </row>
    <row r="913" spans="1:9" s="53" customFormat="1">
      <c r="A913" s="49"/>
      <c r="B913" s="50"/>
      <c r="C913" s="51"/>
      <c r="D913" s="49"/>
      <c r="E913" s="52"/>
      <c r="F913" s="52"/>
      <c r="G913" s="52"/>
      <c r="H913" s="52"/>
      <c r="I913" s="52"/>
    </row>
    <row r="914" spans="1:9" s="53" customFormat="1">
      <c r="A914" s="49"/>
      <c r="B914" s="50"/>
      <c r="C914" s="51"/>
      <c r="D914" s="49"/>
      <c r="E914" s="52"/>
      <c r="F914" s="52"/>
      <c r="G914" s="52"/>
      <c r="H914" s="52"/>
      <c r="I914" s="52"/>
    </row>
    <row r="915" spans="1:9" s="53" customFormat="1">
      <c r="A915" s="49"/>
      <c r="B915" s="50"/>
      <c r="C915" s="51"/>
      <c r="D915" s="49"/>
      <c r="E915" s="52"/>
      <c r="F915" s="52"/>
      <c r="G915" s="52"/>
      <c r="H915" s="52"/>
      <c r="I915" s="52"/>
    </row>
    <row r="916" spans="1:9" s="53" customFormat="1">
      <c r="A916" s="49"/>
      <c r="B916" s="50"/>
      <c r="C916" s="51"/>
      <c r="D916" s="49"/>
      <c r="E916" s="52"/>
      <c r="F916" s="52"/>
      <c r="G916" s="52"/>
      <c r="H916" s="52"/>
      <c r="I916" s="52"/>
    </row>
    <row r="917" spans="1:9" s="53" customFormat="1">
      <c r="A917" s="49"/>
      <c r="B917" s="50"/>
      <c r="C917" s="51"/>
      <c r="D917" s="49"/>
      <c r="E917" s="52"/>
      <c r="F917" s="52"/>
      <c r="G917" s="52"/>
      <c r="H917" s="52"/>
      <c r="I917" s="52"/>
    </row>
    <row r="918" spans="1:9" s="53" customFormat="1">
      <c r="A918" s="49"/>
      <c r="B918" s="50"/>
      <c r="C918" s="51"/>
      <c r="D918" s="49"/>
      <c r="E918" s="52"/>
      <c r="F918" s="52"/>
      <c r="G918" s="52"/>
      <c r="H918" s="52"/>
      <c r="I918" s="52"/>
    </row>
    <row r="919" spans="1:9" s="53" customFormat="1">
      <c r="A919" s="49"/>
      <c r="B919" s="50"/>
      <c r="C919" s="51"/>
      <c r="D919" s="49"/>
      <c r="E919" s="52"/>
      <c r="F919" s="52"/>
      <c r="G919" s="52"/>
      <c r="H919" s="52"/>
      <c r="I919" s="52"/>
    </row>
    <row r="920" spans="1:9" s="53" customFormat="1">
      <c r="A920" s="49"/>
      <c r="B920" s="50"/>
      <c r="C920" s="51"/>
      <c r="D920" s="49"/>
      <c r="E920" s="52"/>
      <c r="F920" s="52"/>
      <c r="G920" s="52"/>
      <c r="H920" s="52"/>
      <c r="I920" s="52"/>
    </row>
    <row r="921" spans="1:9" s="53" customFormat="1">
      <c r="A921" s="49"/>
      <c r="B921" s="50"/>
      <c r="C921" s="51"/>
      <c r="D921" s="49"/>
      <c r="E921" s="52"/>
      <c r="F921" s="52"/>
      <c r="G921" s="52"/>
      <c r="H921" s="52"/>
      <c r="I921" s="52"/>
    </row>
    <row r="922" spans="1:9" s="53" customFormat="1">
      <c r="A922" s="49"/>
      <c r="B922" s="50"/>
      <c r="C922" s="51"/>
      <c r="D922" s="49"/>
      <c r="E922" s="52"/>
      <c r="F922" s="52"/>
      <c r="G922" s="52"/>
      <c r="H922" s="52"/>
      <c r="I922" s="52"/>
    </row>
    <row r="923" spans="1:9" s="53" customFormat="1">
      <c r="A923" s="49"/>
      <c r="B923" s="50"/>
      <c r="C923" s="51"/>
      <c r="D923" s="49"/>
      <c r="E923" s="52"/>
      <c r="F923" s="52"/>
      <c r="G923" s="52"/>
      <c r="H923" s="52"/>
      <c r="I923" s="52"/>
    </row>
    <row r="924" spans="1:9" s="53" customFormat="1">
      <c r="A924" s="49"/>
      <c r="B924" s="50"/>
      <c r="C924" s="51"/>
      <c r="D924" s="49"/>
      <c r="E924" s="52"/>
      <c r="F924" s="52"/>
      <c r="G924" s="52"/>
      <c r="H924" s="52"/>
      <c r="I924" s="52"/>
    </row>
    <row r="925" spans="1:9" s="53" customFormat="1">
      <c r="A925" s="49"/>
      <c r="B925" s="50"/>
      <c r="C925" s="51"/>
      <c r="D925" s="49"/>
      <c r="E925" s="52"/>
      <c r="F925" s="52"/>
      <c r="G925" s="52"/>
      <c r="H925" s="52"/>
      <c r="I925" s="52"/>
    </row>
    <row r="926" spans="1:9" s="53" customFormat="1">
      <c r="A926" s="49"/>
      <c r="B926" s="50"/>
      <c r="C926" s="51"/>
      <c r="D926" s="49"/>
      <c r="E926" s="52"/>
      <c r="F926" s="52"/>
      <c r="G926" s="52"/>
      <c r="H926" s="52"/>
      <c r="I926" s="52"/>
    </row>
    <row r="927" spans="1:9" s="53" customFormat="1">
      <c r="A927" s="49"/>
      <c r="B927" s="50"/>
      <c r="C927" s="51"/>
      <c r="D927" s="49"/>
      <c r="E927" s="52"/>
      <c r="F927" s="52"/>
      <c r="G927" s="52"/>
      <c r="H927" s="52"/>
      <c r="I927" s="52"/>
    </row>
    <row r="928" spans="1:9" s="53" customFormat="1">
      <c r="A928" s="49"/>
      <c r="B928" s="50"/>
      <c r="C928" s="51"/>
      <c r="D928" s="49"/>
      <c r="E928" s="52"/>
      <c r="F928" s="52"/>
      <c r="G928" s="52"/>
      <c r="H928" s="52"/>
      <c r="I928" s="52"/>
    </row>
    <row r="929" spans="1:9" s="53" customFormat="1">
      <c r="A929" s="49"/>
      <c r="B929" s="50"/>
      <c r="C929" s="51"/>
      <c r="D929" s="49"/>
      <c r="E929" s="52"/>
      <c r="F929" s="52"/>
      <c r="G929" s="52"/>
      <c r="H929" s="52"/>
      <c r="I929" s="52"/>
    </row>
    <row r="930" spans="1:9" s="53" customFormat="1">
      <c r="A930" s="49"/>
      <c r="B930" s="50"/>
      <c r="C930" s="51"/>
      <c r="D930" s="49"/>
      <c r="E930" s="52"/>
      <c r="F930" s="52"/>
      <c r="G930" s="52"/>
      <c r="H930" s="52"/>
      <c r="I930" s="52"/>
    </row>
    <row r="931" spans="1:9" s="53" customFormat="1">
      <c r="A931" s="49"/>
      <c r="B931" s="50"/>
      <c r="C931" s="51"/>
      <c r="D931" s="49"/>
      <c r="E931" s="52"/>
      <c r="F931" s="52"/>
      <c r="G931" s="52"/>
      <c r="H931" s="52"/>
      <c r="I931" s="52"/>
    </row>
    <row r="932" spans="1:9" s="53" customFormat="1">
      <c r="A932" s="49"/>
      <c r="B932" s="50"/>
      <c r="C932" s="51"/>
      <c r="D932" s="49"/>
      <c r="E932" s="52"/>
      <c r="F932" s="52"/>
      <c r="G932" s="52"/>
      <c r="H932" s="52"/>
      <c r="I932" s="52"/>
    </row>
    <row r="933" spans="1:9" s="53" customFormat="1">
      <c r="A933" s="49"/>
      <c r="B933" s="50"/>
      <c r="C933" s="51"/>
      <c r="D933" s="49"/>
      <c r="E933" s="52"/>
      <c r="F933" s="52"/>
      <c r="G933" s="52"/>
      <c r="H933" s="52"/>
      <c r="I933" s="52"/>
    </row>
    <row r="934" spans="1:9" s="53" customFormat="1">
      <c r="A934" s="49"/>
      <c r="B934" s="50"/>
      <c r="C934" s="51"/>
      <c r="D934" s="49"/>
      <c r="E934" s="52"/>
      <c r="F934" s="52"/>
      <c r="G934" s="52"/>
      <c r="H934" s="52"/>
      <c r="I934" s="52"/>
    </row>
    <row r="935" spans="1:9" s="53" customFormat="1">
      <c r="A935" s="49"/>
      <c r="B935" s="50"/>
      <c r="C935" s="51"/>
      <c r="D935" s="49"/>
      <c r="E935" s="52"/>
      <c r="F935" s="52"/>
      <c r="G935" s="52"/>
      <c r="H935" s="52"/>
      <c r="I935" s="52"/>
    </row>
    <row r="936" spans="1:9" s="53" customFormat="1">
      <c r="A936" s="49"/>
      <c r="B936" s="50"/>
      <c r="C936" s="51"/>
      <c r="D936" s="49"/>
      <c r="E936" s="52"/>
      <c r="F936" s="52"/>
      <c r="G936" s="52"/>
      <c r="H936" s="52"/>
      <c r="I936" s="52"/>
    </row>
    <row r="937" spans="1:9" s="53" customFormat="1">
      <c r="A937" s="49"/>
      <c r="B937" s="50"/>
      <c r="C937" s="51"/>
      <c r="D937" s="49"/>
      <c r="E937" s="52"/>
      <c r="F937" s="52"/>
      <c r="G937" s="52"/>
      <c r="H937" s="52"/>
      <c r="I937" s="52"/>
    </row>
    <row r="938" spans="1:9" s="53" customFormat="1">
      <c r="A938" s="49"/>
      <c r="B938" s="50"/>
      <c r="C938" s="51"/>
      <c r="D938" s="49"/>
      <c r="E938" s="52"/>
      <c r="F938" s="52"/>
      <c r="G938" s="52"/>
      <c r="H938" s="52"/>
      <c r="I938" s="52"/>
    </row>
    <row r="939" spans="1:9" s="53" customFormat="1">
      <c r="A939" s="49"/>
      <c r="B939" s="50"/>
      <c r="C939" s="51"/>
      <c r="D939" s="49"/>
      <c r="E939" s="52"/>
      <c r="F939" s="52"/>
      <c r="G939" s="52"/>
      <c r="H939" s="52"/>
      <c r="I939" s="52"/>
    </row>
    <row r="940" spans="1:9" s="53" customFormat="1">
      <c r="A940" s="49"/>
      <c r="B940" s="50"/>
      <c r="C940" s="51"/>
      <c r="D940" s="49"/>
      <c r="E940" s="52"/>
      <c r="F940" s="52"/>
      <c r="G940" s="52"/>
      <c r="H940" s="52"/>
      <c r="I940" s="52"/>
    </row>
    <row r="941" spans="1:9" s="53" customFormat="1">
      <c r="A941" s="49"/>
      <c r="B941" s="50"/>
      <c r="C941" s="51"/>
      <c r="D941" s="49"/>
      <c r="E941" s="52"/>
      <c r="F941" s="52"/>
      <c r="G941" s="52"/>
      <c r="H941" s="52"/>
      <c r="I941" s="52"/>
    </row>
    <row r="942" spans="1:9" s="53" customFormat="1">
      <c r="A942" s="49"/>
      <c r="B942" s="50"/>
      <c r="C942" s="51"/>
      <c r="D942" s="49"/>
      <c r="E942" s="52"/>
      <c r="F942" s="52"/>
      <c r="G942" s="52"/>
      <c r="H942" s="52"/>
      <c r="I942" s="52"/>
    </row>
    <row r="943" spans="1:9" s="53" customFormat="1">
      <c r="A943" s="49"/>
      <c r="B943" s="50"/>
      <c r="C943" s="51"/>
      <c r="D943" s="49"/>
      <c r="E943" s="52"/>
      <c r="F943" s="52"/>
      <c r="G943" s="52"/>
      <c r="H943" s="52"/>
      <c r="I943" s="52"/>
    </row>
    <row r="944" spans="1:9" s="53" customFormat="1">
      <c r="A944" s="49"/>
      <c r="B944" s="50"/>
      <c r="C944" s="51"/>
      <c r="D944" s="49"/>
      <c r="E944" s="52"/>
      <c r="F944" s="52"/>
      <c r="G944" s="52"/>
      <c r="H944" s="52"/>
      <c r="I944" s="52"/>
    </row>
    <row r="945" spans="1:9" s="53" customFormat="1">
      <c r="A945" s="49"/>
      <c r="B945" s="50"/>
      <c r="C945" s="51"/>
      <c r="D945" s="49"/>
      <c r="E945" s="52"/>
      <c r="F945" s="52"/>
      <c r="G945" s="52"/>
      <c r="H945" s="52"/>
      <c r="I945" s="52"/>
    </row>
    <row r="946" spans="1:9" s="53" customFormat="1">
      <c r="A946" s="49"/>
      <c r="B946" s="50"/>
      <c r="C946" s="51"/>
      <c r="D946" s="49"/>
      <c r="E946" s="52"/>
      <c r="F946" s="52"/>
      <c r="G946" s="52"/>
      <c r="H946" s="52"/>
      <c r="I946" s="52"/>
    </row>
    <row r="947" spans="1:9" s="53" customFormat="1">
      <c r="A947" s="49"/>
      <c r="B947" s="50"/>
      <c r="C947" s="51"/>
      <c r="D947" s="49"/>
      <c r="E947" s="52"/>
      <c r="F947" s="52"/>
      <c r="G947" s="52"/>
      <c r="H947" s="52"/>
      <c r="I947" s="52"/>
    </row>
    <row r="948" spans="1:9" s="53" customFormat="1">
      <c r="A948" s="49"/>
      <c r="B948" s="50"/>
      <c r="C948" s="51"/>
      <c r="D948" s="49"/>
      <c r="E948" s="52"/>
      <c r="F948" s="52"/>
      <c r="G948" s="52"/>
      <c r="H948" s="52"/>
      <c r="I948" s="52"/>
    </row>
    <row r="949" spans="1:9" s="53" customFormat="1">
      <c r="A949" s="49"/>
      <c r="B949" s="50"/>
      <c r="C949" s="51"/>
      <c r="D949" s="49"/>
      <c r="E949" s="52"/>
      <c r="F949" s="52"/>
      <c r="G949" s="52"/>
      <c r="H949" s="52"/>
      <c r="I949" s="52"/>
    </row>
    <row r="950" spans="1:9" s="53" customFormat="1">
      <c r="A950" s="49"/>
      <c r="B950" s="50"/>
      <c r="C950" s="51"/>
      <c r="D950" s="49"/>
      <c r="E950" s="52"/>
      <c r="F950" s="52"/>
      <c r="G950" s="52"/>
      <c r="H950" s="52"/>
      <c r="I950" s="52"/>
    </row>
    <row r="951" spans="1:9" s="53" customFormat="1">
      <c r="A951" s="49"/>
      <c r="B951" s="50"/>
      <c r="C951" s="51"/>
      <c r="D951" s="49"/>
      <c r="E951" s="52"/>
      <c r="F951" s="52"/>
      <c r="G951" s="52"/>
      <c r="H951" s="52"/>
      <c r="I951" s="52"/>
    </row>
    <row r="952" spans="1:9" s="53" customFormat="1">
      <c r="A952" s="49"/>
      <c r="B952" s="50"/>
      <c r="C952" s="51"/>
      <c r="D952" s="49"/>
      <c r="E952" s="52"/>
      <c r="F952" s="52"/>
      <c r="G952" s="52"/>
      <c r="H952" s="52"/>
      <c r="I952" s="52"/>
    </row>
    <row r="953" spans="1:9" s="53" customFormat="1">
      <c r="A953" s="49"/>
      <c r="B953" s="50"/>
      <c r="C953" s="51"/>
      <c r="D953" s="49"/>
      <c r="E953" s="52"/>
      <c r="F953" s="52"/>
      <c r="G953" s="52"/>
      <c r="H953" s="52"/>
      <c r="I953" s="52"/>
    </row>
    <row r="954" spans="1:9" s="53" customFormat="1">
      <c r="A954" s="49"/>
      <c r="B954" s="50"/>
      <c r="C954" s="51"/>
      <c r="D954" s="49"/>
      <c r="E954" s="52"/>
      <c r="F954" s="52"/>
      <c r="G954" s="52"/>
      <c r="H954" s="52"/>
      <c r="I954" s="52"/>
    </row>
    <row r="955" spans="1:9" s="53" customFormat="1">
      <c r="A955" s="49"/>
      <c r="B955" s="50"/>
      <c r="C955" s="51"/>
      <c r="D955" s="49"/>
      <c r="E955" s="52"/>
      <c r="F955" s="52"/>
      <c r="G955" s="52"/>
      <c r="H955" s="52"/>
      <c r="I955" s="52"/>
    </row>
    <row r="956" spans="1:9" s="53" customFormat="1">
      <c r="A956" s="49"/>
      <c r="B956" s="50"/>
      <c r="C956" s="51"/>
      <c r="D956" s="49"/>
      <c r="E956" s="52"/>
      <c r="F956" s="52"/>
      <c r="G956" s="52"/>
      <c r="H956" s="52"/>
      <c r="I956" s="52"/>
    </row>
    <row r="957" spans="1:9" s="53" customFormat="1">
      <c r="A957" s="49"/>
      <c r="B957" s="50"/>
      <c r="C957" s="51"/>
      <c r="D957" s="49"/>
      <c r="E957" s="52"/>
      <c r="F957" s="52"/>
      <c r="G957" s="52"/>
      <c r="H957" s="52"/>
      <c r="I957" s="52"/>
    </row>
    <row r="958" spans="1:9" s="53" customFormat="1">
      <c r="A958" s="49"/>
      <c r="B958" s="50"/>
      <c r="C958" s="51"/>
      <c r="D958" s="49"/>
      <c r="E958" s="52"/>
      <c r="F958" s="52"/>
      <c r="G958" s="52"/>
      <c r="H958" s="52"/>
      <c r="I958" s="52"/>
    </row>
    <row r="959" spans="1:9" s="53" customFormat="1">
      <c r="A959" s="49"/>
      <c r="B959" s="50"/>
      <c r="C959" s="51"/>
      <c r="D959" s="49"/>
      <c r="E959" s="52"/>
      <c r="F959" s="52"/>
      <c r="G959" s="52"/>
      <c r="H959" s="52"/>
      <c r="I959" s="52"/>
    </row>
    <row r="960" spans="1:9" s="53" customFormat="1">
      <c r="A960" s="49"/>
      <c r="B960" s="50"/>
      <c r="C960" s="51"/>
      <c r="D960" s="49"/>
      <c r="E960" s="52"/>
      <c r="F960" s="52"/>
      <c r="G960" s="52"/>
      <c r="H960" s="52"/>
      <c r="I960" s="52"/>
    </row>
    <row r="961" spans="1:9" s="53" customFormat="1">
      <c r="A961" s="49"/>
      <c r="B961" s="50"/>
      <c r="C961" s="51"/>
      <c r="D961" s="49"/>
      <c r="E961" s="52"/>
      <c r="F961" s="52"/>
      <c r="G961" s="52"/>
      <c r="H961" s="52"/>
      <c r="I961" s="52"/>
    </row>
    <row r="962" spans="1:9" s="53" customFormat="1">
      <c r="A962" s="49"/>
      <c r="B962" s="50"/>
      <c r="C962" s="51"/>
      <c r="D962" s="49"/>
      <c r="E962" s="52"/>
      <c r="F962" s="52"/>
      <c r="G962" s="52"/>
      <c r="H962" s="52"/>
      <c r="I962" s="52"/>
    </row>
    <row r="963" spans="1:9" s="53" customFormat="1">
      <c r="A963" s="49"/>
      <c r="B963" s="50"/>
      <c r="C963" s="51"/>
      <c r="D963" s="49"/>
      <c r="E963" s="52"/>
      <c r="F963" s="52"/>
      <c r="G963" s="52"/>
      <c r="H963" s="52"/>
      <c r="I963" s="52"/>
    </row>
    <row r="964" spans="1:9" s="53" customFormat="1">
      <c r="A964" s="49"/>
      <c r="B964" s="50"/>
      <c r="C964" s="51"/>
      <c r="D964" s="49"/>
      <c r="E964" s="52"/>
      <c r="F964" s="52"/>
      <c r="G964" s="52"/>
      <c r="H964" s="52"/>
      <c r="I964" s="52"/>
    </row>
    <row r="965" spans="1:9" s="53" customFormat="1">
      <c r="A965" s="49"/>
      <c r="B965" s="50"/>
      <c r="C965" s="51"/>
      <c r="D965" s="49"/>
      <c r="E965" s="52"/>
      <c r="F965" s="52"/>
      <c r="G965" s="52"/>
      <c r="H965" s="52"/>
      <c r="I965" s="52"/>
    </row>
    <row r="966" spans="1:9" s="53" customFormat="1">
      <c r="A966" s="49"/>
      <c r="B966" s="50"/>
      <c r="C966" s="51"/>
      <c r="D966" s="49"/>
      <c r="E966" s="52"/>
      <c r="F966" s="52"/>
      <c r="G966" s="52"/>
      <c r="H966" s="52"/>
      <c r="I966" s="52"/>
    </row>
    <row r="967" spans="1:9" s="53" customFormat="1">
      <c r="A967" s="49"/>
      <c r="B967" s="50"/>
      <c r="C967" s="51"/>
      <c r="D967" s="49"/>
      <c r="E967" s="52"/>
      <c r="F967" s="52"/>
      <c r="G967" s="52"/>
      <c r="H967" s="52"/>
      <c r="I967" s="52"/>
    </row>
    <row r="968" spans="1:9" s="53" customFormat="1">
      <c r="A968" s="49"/>
      <c r="B968" s="50"/>
      <c r="C968" s="51"/>
      <c r="D968" s="49"/>
      <c r="E968" s="52"/>
      <c r="F968" s="52"/>
      <c r="G968" s="52"/>
      <c r="H968" s="52"/>
      <c r="I968" s="52"/>
    </row>
    <row r="969" spans="1:9" s="53" customFormat="1">
      <c r="A969" s="49"/>
      <c r="B969" s="50"/>
      <c r="C969" s="51"/>
      <c r="D969" s="49"/>
      <c r="E969" s="52"/>
      <c r="F969" s="52"/>
      <c r="G969" s="52"/>
      <c r="H969" s="52"/>
      <c r="I969" s="52"/>
    </row>
    <row r="970" spans="1:9" s="53" customFormat="1">
      <c r="A970" s="49"/>
      <c r="B970" s="50"/>
      <c r="C970" s="51"/>
      <c r="D970" s="49"/>
      <c r="E970" s="52"/>
      <c r="F970" s="52"/>
      <c r="G970" s="52"/>
      <c r="H970" s="52"/>
      <c r="I970" s="52"/>
    </row>
    <row r="971" spans="1:9" s="53" customFormat="1">
      <c r="A971" s="49"/>
      <c r="B971" s="50"/>
      <c r="C971" s="51"/>
      <c r="D971" s="49"/>
      <c r="E971" s="52"/>
      <c r="F971" s="52"/>
      <c r="G971" s="52"/>
      <c r="H971" s="52"/>
      <c r="I971" s="52"/>
    </row>
    <row r="972" spans="1:9" s="53" customFormat="1">
      <c r="A972" s="49"/>
      <c r="B972" s="50"/>
      <c r="C972" s="51"/>
      <c r="D972" s="49"/>
      <c r="E972" s="52"/>
      <c r="F972" s="52"/>
      <c r="G972" s="52"/>
      <c r="H972" s="52"/>
      <c r="I972" s="52"/>
    </row>
    <row r="973" spans="1:9" s="53" customFormat="1">
      <c r="A973" s="49"/>
      <c r="B973" s="50"/>
      <c r="C973" s="51"/>
      <c r="D973" s="49"/>
      <c r="E973" s="52"/>
      <c r="F973" s="52"/>
      <c r="G973" s="52"/>
      <c r="H973" s="52"/>
      <c r="I973" s="52"/>
    </row>
    <row r="974" spans="1:9" s="53" customFormat="1">
      <c r="A974" s="49"/>
      <c r="B974" s="50"/>
      <c r="C974" s="51"/>
      <c r="D974" s="49"/>
      <c r="E974" s="52"/>
      <c r="F974" s="52"/>
      <c r="G974" s="52"/>
      <c r="H974" s="52"/>
      <c r="I974" s="52"/>
    </row>
    <row r="975" spans="1:9" s="53" customFormat="1">
      <c r="A975" s="49"/>
      <c r="B975" s="50"/>
      <c r="C975" s="51"/>
      <c r="D975" s="49"/>
      <c r="E975" s="52"/>
      <c r="F975" s="52"/>
      <c r="G975" s="52"/>
      <c r="H975" s="52"/>
      <c r="I975" s="52"/>
    </row>
    <row r="976" spans="1:9" s="53" customFormat="1">
      <c r="A976" s="49"/>
      <c r="B976" s="50"/>
      <c r="C976" s="51"/>
      <c r="D976" s="49"/>
      <c r="E976" s="52"/>
      <c r="F976" s="52"/>
      <c r="G976" s="52"/>
      <c r="H976" s="52"/>
      <c r="I976" s="52"/>
    </row>
    <row r="977" spans="1:9" s="53" customFormat="1">
      <c r="A977" s="49"/>
      <c r="B977" s="50"/>
      <c r="C977" s="51"/>
      <c r="D977" s="49"/>
      <c r="E977" s="52"/>
      <c r="F977" s="52"/>
      <c r="G977" s="52"/>
      <c r="H977" s="52"/>
      <c r="I977" s="52"/>
    </row>
    <row r="978" spans="1:9" s="53" customFormat="1">
      <c r="A978" s="49"/>
      <c r="B978" s="50"/>
      <c r="C978" s="51"/>
      <c r="D978" s="49"/>
      <c r="E978" s="52"/>
      <c r="F978" s="52"/>
      <c r="G978" s="52"/>
      <c r="H978" s="52"/>
      <c r="I978" s="52"/>
    </row>
    <row r="979" spans="1:9" s="53" customFormat="1">
      <c r="A979" s="49"/>
      <c r="B979" s="50"/>
      <c r="C979" s="51"/>
      <c r="D979" s="49"/>
      <c r="E979" s="52"/>
      <c r="F979" s="52"/>
      <c r="G979" s="52"/>
      <c r="H979" s="52"/>
      <c r="I979" s="52"/>
    </row>
    <row r="980" spans="1:9" s="53" customFormat="1">
      <c r="A980" s="49"/>
      <c r="B980" s="50"/>
      <c r="C980" s="51"/>
      <c r="D980" s="49"/>
      <c r="E980" s="52"/>
      <c r="F980" s="52"/>
      <c r="G980" s="52"/>
      <c r="H980" s="52"/>
      <c r="I980" s="52"/>
    </row>
    <row r="981" spans="1:9" s="53" customFormat="1">
      <c r="A981" s="49"/>
      <c r="B981" s="50"/>
      <c r="C981" s="51"/>
      <c r="D981" s="49"/>
      <c r="E981" s="52"/>
      <c r="F981" s="52"/>
      <c r="G981" s="52"/>
      <c r="H981" s="52"/>
      <c r="I981" s="52"/>
    </row>
    <row r="982" spans="1:9" s="53" customFormat="1">
      <c r="A982" s="49"/>
      <c r="B982" s="50"/>
      <c r="C982" s="51"/>
      <c r="D982" s="49"/>
      <c r="E982" s="52"/>
      <c r="F982" s="52"/>
      <c r="G982" s="52"/>
      <c r="H982" s="52"/>
      <c r="I982" s="52"/>
    </row>
    <row r="983" spans="1:9" s="53" customFormat="1">
      <c r="A983" s="49"/>
      <c r="B983" s="50"/>
      <c r="C983" s="51"/>
      <c r="D983" s="49"/>
      <c r="E983" s="52"/>
      <c r="F983" s="52"/>
      <c r="G983" s="52"/>
      <c r="H983" s="52"/>
      <c r="I983" s="52"/>
    </row>
    <row r="984" spans="1:9" s="53" customFormat="1">
      <c r="A984" s="49"/>
      <c r="B984" s="50"/>
      <c r="C984" s="51"/>
      <c r="D984" s="49"/>
      <c r="E984" s="52"/>
      <c r="F984" s="52"/>
      <c r="G984" s="52"/>
      <c r="H984" s="52"/>
      <c r="I984" s="52"/>
    </row>
    <row r="985" spans="1:9" s="53" customFormat="1">
      <c r="A985" s="49"/>
      <c r="B985" s="50"/>
      <c r="C985" s="51"/>
      <c r="D985" s="49"/>
      <c r="E985" s="52"/>
      <c r="F985" s="52"/>
      <c r="G985" s="52"/>
      <c r="H985" s="52"/>
      <c r="I985" s="52"/>
    </row>
    <row r="986" spans="1:9" s="53" customFormat="1">
      <c r="A986" s="49"/>
      <c r="B986" s="50"/>
      <c r="C986" s="51"/>
      <c r="D986" s="49"/>
      <c r="E986" s="52"/>
      <c r="F986" s="52"/>
      <c r="G986" s="52"/>
      <c r="H986" s="52"/>
      <c r="I986" s="52"/>
    </row>
    <row r="987" spans="1:9" s="53" customFormat="1">
      <c r="A987" s="49"/>
      <c r="B987" s="50"/>
      <c r="C987" s="51"/>
      <c r="D987" s="49"/>
      <c r="E987" s="52"/>
      <c r="F987" s="52"/>
      <c r="G987" s="52"/>
      <c r="H987" s="52"/>
      <c r="I987" s="52"/>
    </row>
    <row r="988" spans="1:9" s="53" customFormat="1">
      <c r="A988" s="49"/>
      <c r="B988" s="50"/>
      <c r="C988" s="51"/>
      <c r="D988" s="49"/>
      <c r="E988" s="52"/>
      <c r="F988" s="52"/>
      <c r="G988" s="52"/>
      <c r="H988" s="52"/>
      <c r="I988" s="52"/>
    </row>
    <row r="989" spans="1:9" s="53" customFormat="1">
      <c r="A989" s="49"/>
      <c r="B989" s="50"/>
      <c r="C989" s="51"/>
      <c r="D989" s="49"/>
      <c r="E989" s="52"/>
      <c r="F989" s="52"/>
      <c r="G989" s="52"/>
      <c r="H989" s="52"/>
      <c r="I989" s="52"/>
    </row>
    <row r="990" spans="1:9" s="53" customFormat="1">
      <c r="A990" s="49"/>
      <c r="B990" s="50"/>
      <c r="C990" s="51"/>
      <c r="D990" s="49"/>
      <c r="E990" s="52"/>
      <c r="F990" s="52"/>
      <c r="G990" s="52"/>
      <c r="H990" s="52"/>
      <c r="I990" s="52"/>
    </row>
    <row r="991" spans="1:9" s="53" customFormat="1">
      <c r="A991" s="49"/>
      <c r="B991" s="50"/>
      <c r="C991" s="51"/>
      <c r="D991" s="49"/>
      <c r="E991" s="52"/>
      <c r="F991" s="52"/>
      <c r="G991" s="52"/>
      <c r="H991" s="52"/>
      <c r="I991" s="52"/>
    </row>
    <row r="992" spans="1:9" s="53" customFormat="1">
      <c r="A992" s="49"/>
      <c r="B992" s="50"/>
      <c r="C992" s="51"/>
      <c r="D992" s="49"/>
      <c r="E992" s="52"/>
      <c r="F992" s="52"/>
      <c r="G992" s="52"/>
      <c r="H992" s="52"/>
      <c r="I992" s="52"/>
    </row>
    <row r="993" spans="1:9" s="53" customFormat="1">
      <c r="A993" s="49"/>
      <c r="B993" s="50"/>
      <c r="C993" s="51"/>
      <c r="D993" s="49"/>
      <c r="E993" s="52"/>
      <c r="F993" s="52"/>
      <c r="G993" s="52"/>
      <c r="H993" s="52"/>
      <c r="I993" s="52"/>
    </row>
    <row r="994" spans="1:9" s="53" customFormat="1">
      <c r="A994" s="49"/>
      <c r="B994" s="50"/>
      <c r="C994" s="51"/>
      <c r="D994" s="49"/>
      <c r="E994" s="52"/>
      <c r="F994" s="52"/>
      <c r="G994" s="52"/>
      <c r="H994" s="52"/>
      <c r="I994" s="52"/>
    </row>
    <row r="995" spans="1:9" s="53" customFormat="1">
      <c r="A995" s="49"/>
      <c r="B995" s="50"/>
      <c r="C995" s="51"/>
      <c r="D995" s="49"/>
      <c r="E995" s="52"/>
      <c r="F995" s="52"/>
      <c r="G995" s="52"/>
      <c r="H995" s="52"/>
      <c r="I995" s="52"/>
    </row>
    <row r="996" spans="1:9" s="53" customFormat="1">
      <c r="A996" s="49"/>
      <c r="B996" s="50"/>
      <c r="C996" s="51"/>
      <c r="D996" s="49"/>
      <c r="E996" s="52"/>
      <c r="F996" s="52"/>
      <c r="G996" s="52"/>
      <c r="H996" s="52"/>
      <c r="I996" s="52"/>
    </row>
    <row r="997" spans="1:9" s="53" customFormat="1">
      <c r="A997" s="49"/>
      <c r="B997" s="50"/>
      <c r="C997" s="51"/>
      <c r="D997" s="49"/>
      <c r="E997" s="52"/>
      <c r="F997" s="52"/>
      <c r="G997" s="52"/>
      <c r="H997" s="52"/>
      <c r="I997" s="52"/>
    </row>
    <row r="998" spans="1:9" s="53" customFormat="1">
      <c r="A998" s="49"/>
      <c r="B998" s="50"/>
      <c r="C998" s="51"/>
      <c r="D998" s="49"/>
      <c r="E998" s="52"/>
      <c r="F998" s="52"/>
      <c r="G998" s="52"/>
      <c r="H998" s="52"/>
      <c r="I998" s="52"/>
    </row>
    <row r="999" spans="1:9" s="53" customFormat="1">
      <c r="A999" s="49"/>
      <c r="B999" s="50"/>
      <c r="C999" s="51"/>
      <c r="D999" s="49"/>
      <c r="E999" s="52"/>
      <c r="F999" s="52"/>
      <c r="G999" s="52"/>
      <c r="H999" s="52"/>
      <c r="I999" s="52"/>
    </row>
    <row r="1000" spans="1:9" s="53" customFormat="1">
      <c r="A1000" s="49"/>
      <c r="B1000" s="50"/>
      <c r="C1000" s="51"/>
      <c r="D1000" s="49"/>
      <c r="E1000" s="52"/>
      <c r="F1000" s="52"/>
      <c r="G1000" s="52"/>
      <c r="H1000" s="52"/>
      <c r="I1000" s="52"/>
    </row>
    <row r="1001" spans="1:9" s="53" customFormat="1">
      <c r="A1001" s="49"/>
      <c r="B1001" s="50"/>
      <c r="C1001" s="51"/>
      <c r="D1001" s="49"/>
      <c r="E1001" s="52"/>
      <c r="F1001" s="52"/>
      <c r="G1001" s="52"/>
      <c r="H1001" s="52"/>
      <c r="I1001" s="52"/>
    </row>
    <row r="1002" spans="1:9" s="53" customFormat="1">
      <c r="A1002" s="49"/>
      <c r="B1002" s="50"/>
      <c r="C1002" s="51"/>
      <c r="D1002" s="49"/>
      <c r="E1002" s="52"/>
      <c r="F1002" s="52"/>
      <c r="G1002" s="52"/>
      <c r="H1002" s="52"/>
      <c r="I1002" s="52"/>
    </row>
    <row r="1003" spans="1:9" s="53" customFormat="1">
      <c r="A1003" s="49"/>
      <c r="B1003" s="50"/>
      <c r="C1003" s="51"/>
      <c r="D1003" s="49"/>
      <c r="E1003" s="52"/>
      <c r="F1003" s="52"/>
      <c r="G1003" s="52"/>
      <c r="H1003" s="52"/>
      <c r="I1003" s="52"/>
    </row>
    <row r="1004" spans="1:9" s="53" customFormat="1">
      <c r="A1004" s="49"/>
      <c r="B1004" s="50"/>
      <c r="C1004" s="51"/>
      <c r="D1004" s="49"/>
      <c r="E1004" s="52"/>
      <c r="F1004" s="52"/>
      <c r="G1004" s="52"/>
      <c r="H1004" s="52"/>
      <c r="I1004" s="52"/>
    </row>
    <row r="1005" spans="1:9" s="53" customFormat="1">
      <c r="A1005" s="49"/>
      <c r="B1005" s="50"/>
      <c r="C1005" s="51"/>
      <c r="D1005" s="49"/>
      <c r="E1005" s="52"/>
      <c r="F1005" s="52"/>
      <c r="G1005" s="52"/>
      <c r="H1005" s="52"/>
      <c r="I1005" s="52"/>
    </row>
    <row r="1006" spans="1:9" s="53" customFormat="1">
      <c r="A1006" s="49"/>
      <c r="B1006" s="50"/>
      <c r="C1006" s="51"/>
      <c r="D1006" s="49"/>
      <c r="E1006" s="52"/>
      <c r="F1006" s="52"/>
      <c r="G1006" s="52"/>
      <c r="H1006" s="52"/>
      <c r="I1006" s="52"/>
    </row>
    <row r="1007" spans="1:9" s="53" customFormat="1">
      <c r="A1007" s="49"/>
      <c r="B1007" s="50"/>
      <c r="C1007" s="51"/>
      <c r="D1007" s="49"/>
      <c r="E1007" s="52"/>
      <c r="F1007" s="52"/>
      <c r="G1007" s="52"/>
      <c r="H1007" s="52"/>
      <c r="I1007" s="52"/>
    </row>
    <row r="1008" spans="1:9" s="53" customFormat="1">
      <c r="A1008" s="49"/>
      <c r="B1008" s="50"/>
      <c r="C1008" s="51"/>
      <c r="D1008" s="49"/>
      <c r="E1008" s="52"/>
      <c r="F1008" s="52"/>
      <c r="G1008" s="52"/>
      <c r="H1008" s="52"/>
      <c r="I1008" s="52"/>
    </row>
    <row r="1009" spans="1:9" s="53" customFormat="1">
      <c r="A1009" s="49"/>
      <c r="B1009" s="50"/>
      <c r="C1009" s="51"/>
      <c r="D1009" s="49"/>
      <c r="E1009" s="52"/>
      <c r="F1009" s="52"/>
      <c r="G1009" s="52"/>
      <c r="H1009" s="52"/>
      <c r="I1009" s="52"/>
    </row>
    <row r="1010" spans="1:9" s="53" customFormat="1">
      <c r="A1010" s="49"/>
      <c r="B1010" s="50"/>
      <c r="C1010" s="51"/>
      <c r="D1010" s="49"/>
      <c r="E1010" s="52"/>
      <c r="F1010" s="52"/>
      <c r="G1010" s="52"/>
      <c r="H1010" s="52"/>
      <c r="I1010" s="52"/>
    </row>
    <row r="1011" spans="1:9" s="53" customFormat="1">
      <c r="A1011" s="49"/>
      <c r="B1011" s="50"/>
      <c r="C1011" s="51"/>
      <c r="D1011" s="49"/>
      <c r="E1011" s="52"/>
      <c r="F1011" s="52"/>
      <c r="G1011" s="52"/>
      <c r="H1011" s="52"/>
      <c r="I1011" s="52"/>
    </row>
    <row r="1012" spans="1:9" s="53" customFormat="1">
      <c r="A1012" s="49"/>
      <c r="B1012" s="50"/>
      <c r="C1012" s="51"/>
      <c r="D1012" s="49"/>
      <c r="E1012" s="52"/>
      <c r="F1012" s="52"/>
      <c r="G1012" s="52"/>
      <c r="H1012" s="52"/>
      <c r="I1012" s="52"/>
    </row>
    <row r="1013" spans="1:9" s="53" customFormat="1">
      <c r="A1013" s="49"/>
      <c r="B1013" s="50"/>
      <c r="C1013" s="51"/>
      <c r="D1013" s="49"/>
      <c r="E1013" s="52"/>
      <c r="F1013" s="52"/>
      <c r="G1013" s="52"/>
      <c r="H1013" s="52"/>
      <c r="I1013" s="52"/>
    </row>
    <row r="1014" spans="1:9" s="53" customFormat="1">
      <c r="A1014" s="49"/>
      <c r="B1014" s="50"/>
      <c r="C1014" s="51"/>
      <c r="D1014" s="49"/>
      <c r="E1014" s="52"/>
      <c r="F1014" s="52"/>
      <c r="G1014" s="52"/>
      <c r="H1014" s="52"/>
      <c r="I1014" s="52"/>
    </row>
    <row r="1015" spans="1:9" s="53" customFormat="1">
      <c r="A1015" s="49"/>
      <c r="B1015" s="50"/>
      <c r="C1015" s="51"/>
      <c r="D1015" s="49"/>
      <c r="E1015" s="52"/>
      <c r="F1015" s="52"/>
      <c r="G1015" s="52"/>
      <c r="H1015" s="52"/>
      <c r="I1015" s="52"/>
    </row>
    <row r="1016" spans="1:9" s="53" customFormat="1">
      <c r="A1016" s="49"/>
      <c r="B1016" s="50"/>
      <c r="C1016" s="51"/>
      <c r="D1016" s="49"/>
      <c r="E1016" s="52"/>
      <c r="F1016" s="52"/>
      <c r="G1016" s="52"/>
      <c r="H1016" s="52"/>
      <c r="I1016" s="52"/>
    </row>
    <row r="1017" spans="1:9" s="53" customFormat="1">
      <c r="A1017" s="49"/>
      <c r="B1017" s="50"/>
      <c r="C1017" s="51"/>
      <c r="D1017" s="49"/>
      <c r="E1017" s="52"/>
      <c r="F1017" s="52"/>
      <c r="G1017" s="52"/>
      <c r="H1017" s="52"/>
      <c r="I1017" s="52"/>
    </row>
    <row r="1018" spans="1:9" s="53" customFormat="1">
      <c r="A1018" s="49"/>
      <c r="B1018" s="50"/>
      <c r="C1018" s="51"/>
      <c r="D1018" s="49"/>
      <c r="E1018" s="52"/>
      <c r="F1018" s="52"/>
      <c r="G1018" s="52"/>
      <c r="H1018" s="52"/>
      <c r="I1018" s="52"/>
    </row>
    <row r="1019" spans="1:9" s="53" customFormat="1">
      <c r="A1019" s="49"/>
      <c r="B1019" s="50"/>
      <c r="C1019" s="51"/>
      <c r="D1019" s="49"/>
      <c r="E1019" s="52"/>
      <c r="F1019" s="52"/>
      <c r="G1019" s="52"/>
      <c r="H1019" s="52"/>
      <c r="I1019" s="52"/>
    </row>
    <row r="1020" spans="1:9" s="53" customFormat="1">
      <c r="A1020" s="49"/>
      <c r="B1020" s="50"/>
      <c r="C1020" s="51"/>
      <c r="D1020" s="49"/>
      <c r="E1020" s="52"/>
      <c r="F1020" s="52"/>
      <c r="G1020" s="52"/>
      <c r="H1020" s="52"/>
      <c r="I1020" s="52"/>
    </row>
    <row r="1021" spans="1:9" s="53" customFormat="1">
      <c r="A1021" s="49"/>
      <c r="B1021" s="50"/>
      <c r="C1021" s="51"/>
      <c r="D1021" s="49"/>
      <c r="E1021" s="52"/>
      <c r="F1021" s="52"/>
      <c r="G1021" s="52"/>
      <c r="H1021" s="52"/>
      <c r="I1021" s="52"/>
    </row>
    <row r="1022" spans="1:9" s="53" customFormat="1">
      <c r="A1022" s="49"/>
      <c r="B1022" s="50"/>
      <c r="C1022" s="51"/>
      <c r="D1022" s="49"/>
      <c r="E1022" s="52"/>
      <c r="F1022" s="52"/>
      <c r="G1022" s="52"/>
      <c r="H1022" s="52"/>
      <c r="I1022" s="52"/>
    </row>
    <row r="1023" spans="1:9" s="53" customFormat="1">
      <c r="A1023" s="49"/>
      <c r="B1023" s="50"/>
      <c r="C1023" s="51"/>
      <c r="D1023" s="49"/>
      <c r="E1023" s="52"/>
      <c r="F1023" s="52"/>
      <c r="G1023" s="52"/>
      <c r="H1023" s="52"/>
      <c r="I1023" s="52"/>
    </row>
    <row r="1024" spans="1:9" s="53" customFormat="1">
      <c r="A1024" s="49"/>
      <c r="B1024" s="50"/>
      <c r="C1024" s="51"/>
      <c r="D1024" s="49"/>
      <c r="E1024" s="52"/>
      <c r="F1024" s="52"/>
      <c r="G1024" s="52"/>
      <c r="H1024" s="52"/>
      <c r="I1024" s="52"/>
    </row>
    <row r="1025" spans="1:9" s="53" customFormat="1">
      <c r="A1025" s="49"/>
      <c r="B1025" s="50"/>
      <c r="C1025" s="51"/>
      <c r="D1025" s="49"/>
      <c r="E1025" s="52"/>
      <c r="F1025" s="52"/>
      <c r="G1025" s="52"/>
      <c r="H1025" s="52"/>
      <c r="I1025" s="52"/>
    </row>
    <row r="1026" spans="1:9" s="53" customFormat="1">
      <c r="A1026" s="49"/>
      <c r="B1026" s="50"/>
      <c r="C1026" s="51"/>
      <c r="D1026" s="49"/>
      <c r="E1026" s="52"/>
      <c r="F1026" s="52"/>
      <c r="G1026" s="52"/>
      <c r="H1026" s="52"/>
      <c r="I1026" s="52"/>
    </row>
    <row r="1027" spans="1:9" s="53" customFormat="1">
      <c r="A1027" s="49"/>
      <c r="B1027" s="50"/>
      <c r="C1027" s="51"/>
      <c r="D1027" s="49"/>
      <c r="E1027" s="52"/>
      <c r="F1027" s="52"/>
      <c r="G1027" s="52"/>
      <c r="H1027" s="52"/>
      <c r="I1027" s="52"/>
    </row>
    <row r="1028" spans="1:9" s="53" customFormat="1">
      <c r="A1028" s="49"/>
      <c r="B1028" s="50"/>
      <c r="C1028" s="51"/>
      <c r="D1028" s="49"/>
      <c r="E1028" s="52"/>
      <c r="F1028" s="52"/>
      <c r="G1028" s="52"/>
      <c r="H1028" s="52"/>
      <c r="I1028" s="52"/>
    </row>
    <row r="1029" spans="1:9" s="53" customFormat="1">
      <c r="A1029" s="49"/>
      <c r="B1029" s="50"/>
      <c r="C1029" s="51"/>
      <c r="D1029" s="49"/>
      <c r="E1029" s="52"/>
      <c r="F1029" s="52"/>
      <c r="G1029" s="52"/>
      <c r="H1029" s="52"/>
      <c r="I1029" s="52"/>
    </row>
    <row r="1030" spans="1:9" s="53" customFormat="1">
      <c r="A1030" s="49"/>
      <c r="B1030" s="50"/>
      <c r="C1030" s="51"/>
      <c r="D1030" s="49"/>
      <c r="E1030" s="52"/>
      <c r="F1030" s="52"/>
      <c r="G1030" s="52"/>
      <c r="H1030" s="52"/>
      <c r="I1030" s="52"/>
    </row>
    <row r="1031" spans="1:9" s="53" customFormat="1">
      <c r="A1031" s="49"/>
      <c r="B1031" s="50"/>
      <c r="C1031" s="51"/>
      <c r="D1031" s="49"/>
      <c r="E1031" s="52"/>
      <c r="F1031" s="52"/>
      <c r="G1031" s="52"/>
      <c r="H1031" s="52"/>
      <c r="I1031" s="52"/>
    </row>
    <row r="1032" spans="1:9" s="53" customFormat="1">
      <c r="A1032" s="49"/>
      <c r="B1032" s="50"/>
      <c r="C1032" s="51"/>
      <c r="D1032" s="49"/>
      <c r="E1032" s="52"/>
      <c r="F1032" s="52"/>
      <c r="G1032" s="52"/>
      <c r="H1032" s="52"/>
      <c r="I1032" s="52"/>
    </row>
    <row r="1033" spans="1:9" s="53" customFormat="1">
      <c r="A1033" s="49"/>
      <c r="B1033" s="50"/>
      <c r="C1033" s="51"/>
      <c r="D1033" s="49"/>
      <c r="E1033" s="52"/>
      <c r="F1033" s="52"/>
      <c r="G1033" s="52"/>
      <c r="H1033" s="52"/>
      <c r="I1033" s="52"/>
    </row>
    <row r="1034" spans="1:9" s="53" customFormat="1">
      <c r="A1034" s="49"/>
      <c r="B1034" s="50"/>
      <c r="C1034" s="51"/>
      <c r="D1034" s="49"/>
      <c r="E1034" s="52"/>
      <c r="F1034" s="52"/>
      <c r="G1034" s="52"/>
      <c r="H1034" s="52"/>
      <c r="I1034" s="52"/>
    </row>
    <row r="1035" spans="1:9" s="53" customFormat="1">
      <c r="A1035" s="49"/>
      <c r="B1035" s="50"/>
      <c r="C1035" s="51"/>
      <c r="D1035" s="49"/>
      <c r="E1035" s="52"/>
      <c r="F1035" s="52"/>
      <c r="G1035" s="52"/>
      <c r="H1035" s="52"/>
      <c r="I1035" s="52"/>
    </row>
    <row r="1036" spans="1:9" s="53" customFormat="1">
      <c r="A1036" s="49"/>
      <c r="B1036" s="50"/>
      <c r="C1036" s="51"/>
      <c r="D1036" s="49"/>
      <c r="E1036" s="52"/>
      <c r="F1036" s="52"/>
      <c r="G1036" s="52"/>
      <c r="H1036" s="52"/>
      <c r="I1036" s="52"/>
    </row>
    <row r="1037" spans="1:9" s="53" customFormat="1">
      <c r="A1037" s="49"/>
      <c r="B1037" s="50"/>
      <c r="C1037" s="51"/>
      <c r="D1037" s="49"/>
      <c r="E1037" s="52"/>
      <c r="F1037" s="52"/>
      <c r="G1037" s="52"/>
      <c r="H1037" s="52"/>
      <c r="I1037" s="52"/>
    </row>
    <row r="1038" spans="1:9" s="53" customFormat="1">
      <c r="A1038" s="49"/>
      <c r="B1038" s="50"/>
      <c r="C1038" s="51"/>
      <c r="D1038" s="49"/>
      <c r="E1038" s="52"/>
      <c r="F1038" s="52"/>
      <c r="G1038" s="52"/>
      <c r="H1038" s="52"/>
      <c r="I1038" s="52"/>
    </row>
    <row r="1039" spans="1:9" s="53" customFormat="1">
      <c r="A1039" s="49"/>
      <c r="B1039" s="50"/>
      <c r="C1039" s="51"/>
      <c r="D1039" s="49"/>
      <c r="E1039" s="52"/>
      <c r="F1039" s="52"/>
      <c r="G1039" s="52"/>
      <c r="H1039" s="52"/>
      <c r="I1039" s="52"/>
    </row>
    <row r="1040" spans="1:9" s="53" customFormat="1">
      <c r="A1040" s="49"/>
      <c r="B1040" s="50"/>
      <c r="C1040" s="51"/>
      <c r="D1040" s="49"/>
      <c r="E1040" s="52"/>
      <c r="F1040" s="52"/>
      <c r="G1040" s="52"/>
      <c r="H1040" s="52"/>
      <c r="I1040" s="52"/>
    </row>
    <row r="1041" spans="1:9" s="53" customFormat="1">
      <c r="A1041" s="49"/>
      <c r="B1041" s="50"/>
      <c r="C1041" s="51"/>
      <c r="D1041" s="49"/>
      <c r="E1041" s="52"/>
      <c r="F1041" s="52"/>
      <c r="G1041" s="52"/>
      <c r="H1041" s="52"/>
      <c r="I1041" s="52"/>
    </row>
    <row r="1042" spans="1:9" s="53" customFormat="1">
      <c r="A1042" s="49"/>
      <c r="B1042" s="50"/>
      <c r="C1042" s="51"/>
      <c r="D1042" s="49"/>
      <c r="E1042" s="52"/>
      <c r="F1042" s="52"/>
      <c r="G1042" s="52"/>
      <c r="H1042" s="52"/>
      <c r="I1042" s="52"/>
    </row>
    <row r="1043" spans="1:9" s="53" customFormat="1">
      <c r="A1043" s="49"/>
      <c r="B1043" s="50"/>
      <c r="C1043" s="51"/>
      <c r="D1043" s="49"/>
      <c r="E1043" s="52"/>
      <c r="F1043" s="52"/>
      <c r="G1043" s="52"/>
      <c r="H1043" s="52"/>
      <c r="I1043" s="52"/>
    </row>
    <row r="1044" spans="1:9" s="53" customFormat="1">
      <c r="A1044" s="49"/>
      <c r="B1044" s="50"/>
      <c r="C1044" s="51"/>
      <c r="D1044" s="49"/>
      <c r="E1044" s="52"/>
      <c r="F1044" s="52"/>
      <c r="G1044" s="52"/>
      <c r="H1044" s="52"/>
      <c r="I1044" s="52"/>
    </row>
    <row r="1045" spans="1:9" s="53" customFormat="1">
      <c r="A1045" s="49"/>
      <c r="B1045" s="50"/>
      <c r="C1045" s="51"/>
      <c r="D1045" s="49"/>
      <c r="E1045" s="52"/>
      <c r="F1045" s="52"/>
      <c r="G1045" s="52"/>
      <c r="H1045" s="52"/>
      <c r="I1045" s="52"/>
    </row>
    <row r="1046" spans="1:9" s="53" customFormat="1">
      <c r="A1046" s="49"/>
      <c r="B1046" s="50"/>
      <c r="C1046" s="51"/>
      <c r="D1046" s="49"/>
      <c r="E1046" s="52"/>
      <c r="F1046" s="52"/>
      <c r="G1046" s="52"/>
      <c r="H1046" s="52"/>
      <c r="I1046" s="52"/>
    </row>
    <row r="1047" spans="1:9" s="53" customFormat="1">
      <c r="A1047" s="49"/>
      <c r="B1047" s="50"/>
      <c r="C1047" s="51"/>
      <c r="D1047" s="49"/>
      <c r="E1047" s="52"/>
      <c r="F1047" s="52"/>
      <c r="G1047" s="52"/>
      <c r="H1047" s="52"/>
      <c r="I1047" s="52"/>
    </row>
    <row r="1048" spans="1:9" s="53" customFormat="1">
      <c r="A1048" s="49"/>
      <c r="B1048" s="50"/>
      <c r="C1048" s="51"/>
      <c r="D1048" s="49"/>
      <c r="E1048" s="52"/>
      <c r="F1048" s="52"/>
      <c r="G1048" s="52"/>
      <c r="H1048" s="52"/>
      <c r="I1048" s="52"/>
    </row>
    <row r="1049" spans="1:9" s="53" customFormat="1">
      <c r="A1049" s="49"/>
      <c r="B1049" s="50"/>
      <c r="C1049" s="51"/>
      <c r="D1049" s="49"/>
      <c r="E1049" s="52"/>
      <c r="F1049" s="52"/>
      <c r="G1049" s="52"/>
      <c r="H1049" s="52"/>
      <c r="I1049" s="52"/>
    </row>
    <row r="1050" spans="1:9" s="53" customFormat="1">
      <c r="A1050" s="49"/>
      <c r="B1050" s="50"/>
      <c r="C1050" s="51"/>
      <c r="D1050" s="49"/>
      <c r="E1050" s="52"/>
      <c r="F1050" s="52"/>
      <c r="G1050" s="52"/>
      <c r="H1050" s="52"/>
      <c r="I1050" s="52"/>
    </row>
    <row r="1051" spans="1:9" s="53" customFormat="1">
      <c r="A1051" s="49"/>
      <c r="B1051" s="50"/>
      <c r="C1051" s="51"/>
      <c r="D1051" s="49"/>
      <c r="E1051" s="52"/>
      <c r="F1051" s="52"/>
      <c r="G1051" s="52"/>
      <c r="H1051" s="52"/>
      <c r="I1051" s="52"/>
    </row>
    <row r="1052" spans="1:9" s="53" customFormat="1">
      <c r="A1052" s="49"/>
      <c r="B1052" s="50"/>
      <c r="C1052" s="51"/>
      <c r="D1052" s="49"/>
      <c r="E1052" s="52"/>
      <c r="F1052" s="52"/>
      <c r="G1052" s="52"/>
      <c r="H1052" s="52"/>
      <c r="I1052" s="52"/>
    </row>
    <row r="1053" spans="1:9" s="53" customFormat="1">
      <c r="A1053" s="49"/>
      <c r="B1053" s="50"/>
      <c r="C1053" s="51"/>
      <c r="D1053" s="49"/>
      <c r="E1053" s="52"/>
      <c r="F1053" s="52"/>
      <c r="G1053" s="52"/>
      <c r="H1053" s="52"/>
      <c r="I1053" s="52"/>
    </row>
    <row r="1054" spans="1:9" s="53" customFormat="1">
      <c r="A1054" s="49"/>
      <c r="B1054" s="50"/>
      <c r="C1054" s="51"/>
      <c r="D1054" s="49"/>
      <c r="E1054" s="52"/>
      <c r="F1054" s="52"/>
      <c r="G1054" s="52"/>
      <c r="H1054" s="52"/>
      <c r="I1054" s="52"/>
    </row>
    <row r="1055" spans="1:9" s="53" customFormat="1">
      <c r="A1055" s="49"/>
      <c r="B1055" s="50"/>
      <c r="C1055" s="51"/>
      <c r="D1055" s="49"/>
      <c r="E1055" s="52"/>
      <c r="F1055" s="52"/>
      <c r="G1055" s="52"/>
      <c r="H1055" s="52"/>
      <c r="I1055" s="52"/>
    </row>
    <row r="1056" spans="1:9" s="53" customFormat="1">
      <c r="A1056" s="49"/>
      <c r="B1056" s="50"/>
      <c r="C1056" s="51"/>
      <c r="D1056" s="49"/>
      <c r="E1056" s="52"/>
      <c r="F1056" s="52"/>
      <c r="G1056" s="52"/>
      <c r="H1056" s="52"/>
      <c r="I1056" s="52"/>
    </row>
    <row r="1057" spans="1:9" s="53" customFormat="1">
      <c r="A1057" s="49"/>
      <c r="B1057" s="50"/>
      <c r="C1057" s="51"/>
      <c r="D1057" s="49"/>
      <c r="E1057" s="52"/>
      <c r="F1057" s="52"/>
      <c r="G1057" s="52"/>
      <c r="H1057" s="52"/>
      <c r="I1057" s="52"/>
    </row>
    <row r="1058" spans="1:9" s="53" customFormat="1">
      <c r="A1058" s="49"/>
      <c r="B1058" s="50"/>
      <c r="C1058" s="51"/>
      <c r="D1058" s="49"/>
      <c r="E1058" s="52"/>
      <c r="F1058" s="52"/>
      <c r="G1058" s="52"/>
      <c r="H1058" s="52"/>
      <c r="I1058" s="52"/>
    </row>
    <row r="1059" spans="1:9" s="53" customFormat="1">
      <c r="A1059" s="49"/>
      <c r="B1059" s="50"/>
      <c r="C1059" s="51"/>
      <c r="D1059" s="49"/>
      <c r="E1059" s="52"/>
      <c r="F1059" s="52"/>
      <c r="G1059" s="52"/>
      <c r="H1059" s="52"/>
      <c r="I1059" s="52"/>
    </row>
    <row r="1060" spans="1:9" s="53" customFormat="1">
      <c r="A1060" s="49"/>
      <c r="B1060" s="50"/>
      <c r="C1060" s="51"/>
      <c r="D1060" s="49"/>
      <c r="E1060" s="52"/>
      <c r="F1060" s="52"/>
      <c r="G1060" s="52"/>
      <c r="H1060" s="52"/>
      <c r="I1060" s="52"/>
    </row>
    <row r="1061" spans="1:9" s="53" customFormat="1">
      <c r="A1061" s="49"/>
      <c r="B1061" s="50"/>
      <c r="C1061" s="51"/>
      <c r="D1061" s="49"/>
      <c r="E1061" s="52"/>
      <c r="F1061" s="52"/>
      <c r="G1061" s="52"/>
      <c r="H1061" s="52"/>
      <c r="I1061" s="52"/>
    </row>
    <row r="1062" spans="1:9" s="53" customFormat="1">
      <c r="A1062" s="49"/>
      <c r="B1062" s="50"/>
      <c r="C1062" s="51"/>
      <c r="D1062" s="49"/>
      <c r="E1062" s="52"/>
      <c r="F1062" s="52"/>
      <c r="G1062" s="52"/>
      <c r="H1062" s="52"/>
      <c r="I1062" s="52"/>
    </row>
    <row r="1063" spans="1:9" s="53" customFormat="1">
      <c r="A1063" s="49"/>
      <c r="B1063" s="50"/>
      <c r="C1063" s="51"/>
      <c r="D1063" s="49"/>
      <c r="E1063" s="52"/>
      <c r="F1063" s="52"/>
      <c r="G1063" s="52"/>
      <c r="H1063" s="52"/>
      <c r="I1063" s="52"/>
    </row>
    <row r="1064" spans="1:9" s="53" customFormat="1">
      <c r="A1064" s="49"/>
      <c r="B1064" s="50"/>
      <c r="C1064" s="51"/>
      <c r="D1064" s="49"/>
      <c r="E1064" s="52"/>
      <c r="F1064" s="52"/>
      <c r="G1064" s="52"/>
      <c r="H1064" s="52"/>
      <c r="I1064" s="52"/>
    </row>
    <row r="1065" spans="1:9" s="53" customFormat="1">
      <c r="A1065" s="49"/>
      <c r="B1065" s="50"/>
      <c r="C1065" s="51"/>
      <c r="D1065" s="49"/>
      <c r="E1065" s="52"/>
      <c r="F1065" s="52"/>
      <c r="G1065" s="52"/>
      <c r="H1065" s="52"/>
      <c r="I1065" s="52"/>
    </row>
    <row r="1066" spans="1:9" s="53" customFormat="1">
      <c r="A1066" s="49"/>
      <c r="B1066" s="50"/>
      <c r="C1066" s="51"/>
      <c r="D1066" s="49"/>
      <c r="E1066" s="52"/>
      <c r="F1066" s="52"/>
      <c r="G1066" s="52"/>
      <c r="H1066" s="52"/>
      <c r="I1066" s="52"/>
    </row>
    <row r="1067" spans="1:9" s="53" customFormat="1">
      <c r="A1067" s="49"/>
      <c r="B1067" s="50"/>
      <c r="C1067" s="51"/>
      <c r="D1067" s="49"/>
      <c r="E1067" s="52"/>
      <c r="F1067" s="52"/>
      <c r="G1067" s="52"/>
      <c r="H1067" s="52"/>
      <c r="I1067" s="52"/>
    </row>
    <row r="1068" spans="1:9" s="53" customFormat="1">
      <c r="A1068" s="49"/>
      <c r="B1068" s="50"/>
      <c r="C1068" s="51"/>
      <c r="D1068" s="49"/>
      <c r="E1068" s="52"/>
      <c r="F1068" s="52"/>
      <c r="G1068" s="52"/>
      <c r="H1068" s="52"/>
      <c r="I1068" s="52"/>
    </row>
    <row r="1069" spans="1:9" s="53" customFormat="1">
      <c r="A1069" s="49"/>
      <c r="B1069" s="50"/>
      <c r="C1069" s="51"/>
      <c r="D1069" s="49"/>
      <c r="E1069" s="52"/>
      <c r="F1069" s="52"/>
      <c r="G1069" s="52"/>
      <c r="H1069" s="52"/>
      <c r="I1069" s="52"/>
    </row>
    <row r="1070" spans="1:9" s="53" customFormat="1">
      <c r="A1070" s="49"/>
      <c r="B1070" s="50"/>
      <c r="C1070" s="51"/>
      <c r="D1070" s="49"/>
      <c r="E1070" s="52"/>
      <c r="F1070" s="52"/>
      <c r="G1070" s="52"/>
      <c r="H1070" s="52"/>
      <c r="I1070" s="52"/>
    </row>
    <row r="1071" spans="1:9" s="53" customFormat="1">
      <c r="A1071" s="49"/>
      <c r="B1071" s="50"/>
      <c r="C1071" s="51"/>
      <c r="D1071" s="49"/>
      <c r="E1071" s="52"/>
      <c r="F1071" s="52"/>
      <c r="G1071" s="52"/>
      <c r="H1071" s="52"/>
      <c r="I1071" s="52"/>
    </row>
    <row r="1072" spans="1:9" s="53" customFormat="1">
      <c r="A1072" s="49"/>
      <c r="B1072" s="50"/>
      <c r="C1072" s="51"/>
      <c r="D1072" s="49"/>
      <c r="E1072" s="52"/>
      <c r="F1072" s="52"/>
      <c r="G1072" s="52"/>
      <c r="H1072" s="52"/>
      <c r="I1072" s="52"/>
    </row>
    <row r="1073" spans="1:9" s="53" customFormat="1">
      <c r="A1073" s="49"/>
      <c r="B1073" s="50"/>
      <c r="C1073" s="51"/>
      <c r="D1073" s="49"/>
      <c r="E1073" s="52"/>
      <c r="F1073" s="52"/>
      <c r="G1073" s="52"/>
      <c r="H1073" s="52"/>
      <c r="I1073" s="52"/>
    </row>
    <row r="1074" spans="1:9" s="53" customFormat="1">
      <c r="A1074" s="49"/>
      <c r="B1074" s="50"/>
      <c r="C1074" s="51"/>
      <c r="D1074" s="49"/>
      <c r="E1074" s="52"/>
      <c r="F1074" s="52"/>
      <c r="G1074" s="52"/>
      <c r="H1074" s="52"/>
      <c r="I1074" s="52"/>
    </row>
    <row r="1075" spans="1:9" s="53" customFormat="1">
      <c r="A1075" s="49"/>
      <c r="B1075" s="50"/>
      <c r="C1075" s="51"/>
      <c r="D1075" s="49"/>
      <c r="E1075" s="52"/>
      <c r="F1075" s="52"/>
      <c r="G1075" s="52"/>
      <c r="H1075" s="52"/>
      <c r="I1075" s="52"/>
    </row>
    <row r="1076" spans="1:9" s="53" customFormat="1">
      <c r="A1076" s="49"/>
      <c r="B1076" s="50"/>
      <c r="C1076" s="51"/>
      <c r="D1076" s="49"/>
      <c r="E1076" s="52"/>
      <c r="F1076" s="52"/>
      <c r="G1076" s="52"/>
      <c r="H1076" s="52"/>
      <c r="I1076" s="52"/>
    </row>
    <row r="1077" spans="1:9" s="53" customFormat="1">
      <c r="A1077" s="49"/>
      <c r="B1077" s="50"/>
      <c r="C1077" s="51"/>
      <c r="D1077" s="49"/>
      <c r="E1077" s="52"/>
      <c r="F1077" s="52"/>
      <c r="G1077" s="52"/>
      <c r="H1077" s="52"/>
      <c r="I1077" s="52"/>
    </row>
    <row r="1078" spans="1:9" s="53" customFormat="1">
      <c r="A1078" s="49"/>
      <c r="B1078" s="50"/>
      <c r="C1078" s="51"/>
      <c r="D1078" s="49"/>
      <c r="E1078" s="52"/>
      <c r="F1078" s="52"/>
      <c r="G1078" s="52"/>
      <c r="H1078" s="52"/>
      <c r="I1078" s="52"/>
    </row>
    <row r="1079" spans="1:9" s="53" customFormat="1">
      <c r="A1079" s="49"/>
      <c r="B1079" s="50"/>
      <c r="C1079" s="51"/>
      <c r="D1079" s="49"/>
      <c r="E1079" s="52"/>
      <c r="F1079" s="52"/>
      <c r="G1079" s="52"/>
      <c r="H1079" s="52"/>
      <c r="I1079" s="52"/>
    </row>
    <row r="1080" spans="1:9" s="53" customFormat="1">
      <c r="A1080" s="49"/>
      <c r="B1080" s="50"/>
      <c r="C1080" s="51"/>
      <c r="D1080" s="49"/>
      <c r="E1080" s="52"/>
      <c r="F1080" s="52"/>
      <c r="G1080" s="52"/>
      <c r="H1080" s="52"/>
      <c r="I1080" s="52"/>
    </row>
    <row r="1081" spans="1:9" s="53" customFormat="1">
      <c r="A1081" s="49"/>
      <c r="B1081" s="50"/>
      <c r="C1081" s="51"/>
      <c r="D1081" s="49"/>
      <c r="E1081" s="52"/>
      <c r="F1081" s="52"/>
      <c r="G1081" s="52"/>
      <c r="H1081" s="52"/>
      <c r="I1081" s="52"/>
    </row>
    <row r="1082" spans="1:9" s="53" customFormat="1">
      <c r="A1082" s="49"/>
      <c r="B1082" s="50"/>
      <c r="C1082" s="51"/>
      <c r="D1082" s="49"/>
      <c r="E1082" s="52"/>
      <c r="F1082" s="52"/>
      <c r="G1082" s="52"/>
      <c r="H1082" s="52"/>
      <c r="I1082" s="52"/>
    </row>
    <row r="1083" spans="1:9" s="53" customFormat="1">
      <c r="A1083" s="49"/>
      <c r="B1083" s="50"/>
      <c r="C1083" s="51"/>
      <c r="D1083" s="49"/>
      <c r="E1083" s="52"/>
      <c r="F1083" s="52"/>
      <c r="G1083" s="52"/>
      <c r="H1083" s="52"/>
      <c r="I1083" s="52"/>
    </row>
    <row r="1084" spans="1:9" s="53" customFormat="1">
      <c r="A1084" s="49"/>
      <c r="B1084" s="50"/>
      <c r="C1084" s="51"/>
      <c r="D1084" s="49"/>
      <c r="E1084" s="52"/>
      <c r="F1084" s="52"/>
      <c r="G1084" s="52"/>
      <c r="H1084" s="52"/>
      <c r="I1084" s="52"/>
    </row>
    <row r="1085" spans="1:9" s="53" customFormat="1">
      <c r="A1085" s="49"/>
      <c r="B1085" s="50"/>
      <c r="C1085" s="51"/>
      <c r="D1085" s="49"/>
      <c r="E1085" s="52"/>
      <c r="F1085" s="52"/>
      <c r="G1085" s="52"/>
      <c r="H1085" s="52"/>
      <c r="I1085" s="52"/>
    </row>
    <row r="1086" spans="1:9" s="53" customFormat="1">
      <c r="A1086" s="49"/>
      <c r="B1086" s="50"/>
      <c r="C1086" s="51"/>
      <c r="D1086" s="49"/>
      <c r="E1086" s="52"/>
      <c r="F1086" s="52"/>
      <c r="G1086" s="52"/>
      <c r="H1086" s="52"/>
      <c r="I1086" s="52"/>
    </row>
    <row r="1087" spans="1:9" s="53" customFormat="1">
      <c r="A1087" s="49"/>
      <c r="B1087" s="50"/>
      <c r="C1087" s="51"/>
      <c r="D1087" s="49"/>
      <c r="E1087" s="52"/>
      <c r="F1087" s="52"/>
      <c r="G1087" s="52"/>
      <c r="H1087" s="52"/>
      <c r="I1087" s="52"/>
    </row>
    <row r="1088" spans="1:9" s="53" customFormat="1">
      <c r="A1088" s="49"/>
      <c r="B1088" s="50"/>
      <c r="C1088" s="51"/>
      <c r="D1088" s="49"/>
      <c r="E1088" s="52"/>
      <c r="F1088" s="52"/>
      <c r="G1088" s="52"/>
      <c r="H1088" s="52"/>
      <c r="I1088" s="52"/>
    </row>
    <row r="1089" spans="1:9" s="53" customFormat="1">
      <c r="A1089" s="49"/>
      <c r="B1089" s="50"/>
      <c r="C1089" s="51"/>
      <c r="D1089" s="49"/>
      <c r="E1089" s="52"/>
      <c r="F1089" s="52"/>
      <c r="G1089" s="52"/>
      <c r="H1089" s="52"/>
      <c r="I1089" s="52"/>
    </row>
    <row r="1090" spans="1:9" s="53" customFormat="1">
      <c r="A1090" s="49"/>
      <c r="B1090" s="50"/>
      <c r="C1090" s="51"/>
      <c r="D1090" s="49"/>
      <c r="E1090" s="52"/>
      <c r="F1090" s="52"/>
      <c r="G1090" s="52"/>
      <c r="H1090" s="52"/>
      <c r="I1090" s="52"/>
    </row>
    <row r="1091" spans="1:9" s="53" customFormat="1">
      <c r="A1091" s="49"/>
      <c r="B1091" s="50"/>
      <c r="C1091" s="51"/>
      <c r="D1091" s="49"/>
      <c r="E1091" s="52"/>
      <c r="F1091" s="52"/>
      <c r="G1091" s="52"/>
      <c r="H1091" s="52"/>
      <c r="I1091" s="52"/>
    </row>
    <row r="1092" spans="1:9" s="53" customFormat="1">
      <c r="A1092" s="49"/>
      <c r="B1092" s="50"/>
      <c r="C1092" s="51"/>
      <c r="D1092" s="49"/>
      <c r="E1092" s="52"/>
      <c r="F1092" s="52"/>
      <c r="G1092" s="52"/>
      <c r="H1092" s="52"/>
      <c r="I1092" s="52"/>
    </row>
    <row r="1093" spans="1:9" s="53" customFormat="1">
      <c r="A1093" s="49"/>
      <c r="B1093" s="50"/>
      <c r="C1093" s="51"/>
      <c r="D1093" s="49"/>
      <c r="E1093" s="52"/>
      <c r="F1093" s="52"/>
      <c r="G1093" s="52"/>
      <c r="H1093" s="52"/>
      <c r="I1093" s="52"/>
    </row>
    <row r="1094" spans="1:9" s="53" customFormat="1">
      <c r="A1094" s="49"/>
      <c r="B1094" s="50"/>
      <c r="C1094" s="51"/>
      <c r="D1094" s="49"/>
      <c r="E1094" s="52"/>
      <c r="F1094" s="52"/>
      <c r="G1094" s="52"/>
      <c r="H1094" s="52"/>
      <c r="I1094" s="52"/>
    </row>
    <row r="1095" spans="1:9" s="53" customFormat="1">
      <c r="A1095" s="49"/>
      <c r="B1095" s="50"/>
      <c r="C1095" s="51"/>
      <c r="D1095" s="49"/>
      <c r="E1095" s="52"/>
      <c r="F1095" s="52"/>
      <c r="G1095" s="52"/>
      <c r="H1095" s="52"/>
      <c r="I1095" s="52"/>
    </row>
    <row r="1096" spans="1:9" s="53" customFormat="1">
      <c r="A1096" s="49"/>
      <c r="B1096" s="50"/>
      <c r="C1096" s="51"/>
      <c r="D1096" s="49"/>
      <c r="E1096" s="52"/>
      <c r="F1096" s="52"/>
      <c r="G1096" s="52"/>
      <c r="H1096" s="52"/>
      <c r="I1096" s="52"/>
    </row>
    <row r="1097" spans="1:9" s="53" customFormat="1">
      <c r="A1097" s="49"/>
      <c r="B1097" s="50"/>
      <c r="C1097" s="51"/>
      <c r="D1097" s="49"/>
      <c r="E1097" s="52"/>
      <c r="F1097" s="52"/>
      <c r="G1097" s="52"/>
      <c r="H1097" s="52"/>
      <c r="I1097" s="52"/>
    </row>
    <row r="1098" spans="1:9" s="53" customFormat="1">
      <c r="A1098" s="49"/>
      <c r="B1098" s="50"/>
      <c r="C1098" s="51"/>
      <c r="D1098" s="49"/>
      <c r="E1098" s="52"/>
      <c r="F1098" s="52"/>
      <c r="G1098" s="52"/>
      <c r="H1098" s="52"/>
      <c r="I1098" s="52"/>
    </row>
    <row r="1099" spans="1:9" s="53" customFormat="1">
      <c r="A1099" s="49"/>
      <c r="B1099" s="50"/>
      <c r="C1099" s="51"/>
      <c r="D1099" s="49"/>
      <c r="E1099" s="52"/>
      <c r="F1099" s="52"/>
      <c r="G1099" s="52"/>
      <c r="H1099" s="52"/>
      <c r="I1099" s="52"/>
    </row>
    <row r="1100" spans="1:9" s="53" customFormat="1">
      <c r="A1100" s="49"/>
      <c r="B1100" s="50"/>
      <c r="C1100" s="51"/>
      <c r="D1100" s="49"/>
      <c r="E1100" s="52"/>
      <c r="F1100" s="52"/>
      <c r="G1100" s="52"/>
      <c r="H1100" s="52"/>
      <c r="I1100" s="52"/>
    </row>
    <row r="1101" spans="1:9" s="53" customFormat="1">
      <c r="A1101" s="49"/>
      <c r="B1101" s="50"/>
      <c r="C1101" s="51"/>
      <c r="D1101" s="49"/>
      <c r="E1101" s="52"/>
      <c r="F1101" s="52"/>
      <c r="G1101" s="52"/>
      <c r="H1101" s="52"/>
      <c r="I1101" s="52"/>
    </row>
    <row r="1102" spans="1:9" s="53" customFormat="1">
      <c r="A1102" s="49"/>
      <c r="B1102" s="50"/>
      <c r="C1102" s="51"/>
      <c r="D1102" s="49"/>
      <c r="E1102" s="52"/>
      <c r="F1102" s="52"/>
      <c r="G1102" s="52"/>
      <c r="H1102" s="52"/>
      <c r="I1102" s="52"/>
    </row>
    <row r="1103" spans="1:9" s="53" customFormat="1">
      <c r="A1103" s="49"/>
      <c r="B1103" s="50"/>
      <c r="C1103" s="51"/>
      <c r="D1103" s="49"/>
      <c r="E1103" s="52"/>
      <c r="F1103" s="52"/>
      <c r="G1103" s="52"/>
      <c r="H1103" s="52"/>
      <c r="I1103" s="52"/>
    </row>
    <row r="1104" spans="1:9" s="53" customFormat="1">
      <c r="A1104" s="49"/>
      <c r="B1104" s="50"/>
      <c r="C1104" s="51"/>
      <c r="D1104" s="49"/>
      <c r="E1104" s="52"/>
      <c r="F1104" s="52"/>
      <c r="G1104" s="52"/>
      <c r="H1104" s="52"/>
      <c r="I1104" s="52"/>
    </row>
    <row r="1105" spans="1:9" s="53" customFormat="1">
      <c r="A1105" s="49"/>
      <c r="B1105" s="50"/>
      <c r="C1105" s="51"/>
      <c r="D1105" s="49"/>
      <c r="E1105" s="52"/>
      <c r="F1105" s="52"/>
      <c r="G1105" s="52"/>
      <c r="H1105" s="52"/>
      <c r="I1105" s="52"/>
    </row>
    <row r="1106" spans="1:9" s="53" customFormat="1">
      <c r="A1106" s="49"/>
      <c r="B1106" s="50"/>
      <c r="C1106" s="51"/>
      <c r="D1106" s="49"/>
      <c r="E1106" s="52"/>
      <c r="F1106" s="52"/>
      <c r="G1106" s="52"/>
      <c r="H1106" s="52"/>
      <c r="I1106" s="52"/>
    </row>
    <row r="1107" spans="1:9" s="53" customFormat="1">
      <c r="A1107" s="49"/>
      <c r="B1107" s="50"/>
      <c r="C1107" s="51"/>
      <c r="D1107" s="49"/>
      <c r="E1107" s="52"/>
      <c r="F1107" s="52"/>
      <c r="G1107" s="52"/>
      <c r="H1107" s="52"/>
      <c r="I1107" s="52"/>
    </row>
    <row r="1108" spans="1:9" s="53" customFormat="1">
      <c r="A1108" s="49"/>
      <c r="B1108" s="50"/>
      <c r="C1108" s="51"/>
      <c r="D1108" s="49"/>
      <c r="E1108" s="52"/>
      <c r="F1108" s="52"/>
      <c r="G1108" s="52"/>
      <c r="H1108" s="52"/>
      <c r="I1108" s="52"/>
    </row>
    <row r="1109" spans="1:9" s="53" customFormat="1">
      <c r="A1109" s="49"/>
      <c r="B1109" s="50"/>
      <c r="C1109" s="51"/>
      <c r="D1109" s="49"/>
      <c r="E1109" s="52"/>
      <c r="F1109" s="52"/>
      <c r="G1109" s="52"/>
      <c r="H1109" s="52"/>
      <c r="I1109" s="52"/>
    </row>
    <row r="1110" spans="1:9" s="53" customFormat="1">
      <c r="A1110" s="49"/>
      <c r="B1110" s="50"/>
      <c r="C1110" s="51"/>
      <c r="D1110" s="49"/>
      <c r="E1110" s="52"/>
      <c r="F1110" s="52"/>
      <c r="G1110" s="52"/>
      <c r="H1110" s="52"/>
      <c r="I1110" s="52"/>
    </row>
    <row r="1111" spans="1:9" s="53" customFormat="1">
      <c r="A1111" s="49"/>
      <c r="B1111" s="50"/>
      <c r="C1111" s="51"/>
      <c r="D1111" s="49"/>
      <c r="E1111" s="52"/>
      <c r="F1111" s="52"/>
      <c r="G1111" s="52"/>
      <c r="H1111" s="52"/>
      <c r="I1111" s="52"/>
    </row>
    <row r="1112" spans="1:9" s="53" customFormat="1">
      <c r="A1112" s="49"/>
      <c r="B1112" s="50"/>
      <c r="C1112" s="51"/>
      <c r="D1112" s="49"/>
      <c r="E1112" s="52"/>
      <c r="F1112" s="52"/>
      <c r="G1112" s="52"/>
      <c r="H1112" s="52"/>
      <c r="I1112" s="52"/>
    </row>
    <row r="1113" spans="1:9" s="53" customFormat="1">
      <c r="A1113" s="49"/>
      <c r="B1113" s="50"/>
      <c r="C1113" s="51"/>
      <c r="D1113" s="49"/>
      <c r="E1113" s="52"/>
      <c r="F1113" s="52"/>
      <c r="G1113" s="52"/>
      <c r="H1113" s="52"/>
      <c r="I1113" s="52"/>
    </row>
    <row r="1114" spans="1:9" s="53" customFormat="1">
      <c r="A1114" s="49"/>
      <c r="B1114" s="50"/>
      <c r="C1114" s="51"/>
      <c r="D1114" s="49"/>
      <c r="E1114" s="52"/>
      <c r="F1114" s="52"/>
      <c r="G1114" s="52"/>
      <c r="H1114" s="52"/>
      <c r="I1114" s="52"/>
    </row>
    <row r="1115" spans="1:9" s="53" customFormat="1">
      <c r="A1115" s="49"/>
      <c r="B1115" s="50"/>
      <c r="C1115" s="51"/>
      <c r="D1115" s="49"/>
      <c r="E1115" s="52"/>
      <c r="F1115" s="52"/>
      <c r="G1115" s="52"/>
      <c r="H1115" s="52"/>
      <c r="I1115" s="52"/>
    </row>
    <row r="1116" spans="1:9" s="53" customFormat="1">
      <c r="A1116" s="49"/>
      <c r="B1116" s="50"/>
      <c r="C1116" s="51"/>
      <c r="D1116" s="49"/>
      <c r="E1116" s="52"/>
      <c r="F1116" s="52"/>
      <c r="G1116" s="52"/>
      <c r="H1116" s="52"/>
      <c r="I1116" s="52"/>
    </row>
    <row r="1117" spans="1:9" s="53" customFormat="1">
      <c r="A1117" s="49"/>
      <c r="B1117" s="50"/>
      <c r="C1117" s="51"/>
      <c r="D1117" s="49"/>
      <c r="E1117" s="52"/>
      <c r="F1117" s="52"/>
      <c r="G1117" s="52"/>
      <c r="H1117" s="52"/>
      <c r="I1117" s="52"/>
    </row>
    <row r="1118" spans="1:9" s="53" customFormat="1">
      <c r="A1118" s="49"/>
      <c r="B1118" s="50"/>
      <c r="C1118" s="51"/>
      <c r="D1118" s="49"/>
      <c r="E1118" s="52"/>
      <c r="F1118" s="52"/>
      <c r="G1118" s="52"/>
      <c r="H1118" s="52"/>
      <c r="I1118" s="52"/>
    </row>
    <row r="1119" spans="1:9" s="53" customFormat="1">
      <c r="A1119" s="49"/>
      <c r="B1119" s="50"/>
      <c r="C1119" s="51"/>
      <c r="D1119" s="49"/>
      <c r="E1119" s="52"/>
      <c r="F1119" s="52"/>
      <c r="G1119" s="52"/>
      <c r="H1119" s="52"/>
      <c r="I1119" s="52"/>
    </row>
    <row r="1120" spans="1:9" s="53" customFormat="1">
      <c r="A1120" s="49"/>
      <c r="B1120" s="50"/>
      <c r="C1120" s="51"/>
      <c r="D1120" s="49"/>
      <c r="E1120" s="52"/>
      <c r="F1120" s="52"/>
      <c r="G1120" s="52"/>
      <c r="H1120" s="52"/>
      <c r="I1120" s="52"/>
    </row>
    <row r="1121" spans="1:9" s="53" customFormat="1">
      <c r="A1121" s="49"/>
      <c r="B1121" s="50"/>
      <c r="C1121" s="51"/>
      <c r="D1121" s="49"/>
      <c r="E1121" s="52"/>
      <c r="F1121" s="52"/>
      <c r="G1121" s="52"/>
      <c r="H1121" s="52"/>
      <c r="I1121" s="52"/>
    </row>
    <row r="1122" spans="1:9" s="53" customFormat="1">
      <c r="A1122" s="49"/>
      <c r="B1122" s="50"/>
      <c r="C1122" s="51"/>
      <c r="D1122" s="49"/>
      <c r="E1122" s="52"/>
      <c r="F1122" s="52"/>
      <c r="G1122" s="52"/>
      <c r="H1122" s="52"/>
      <c r="I1122" s="52"/>
    </row>
    <row r="1123" spans="1:9" s="53" customFormat="1">
      <c r="A1123" s="49"/>
      <c r="B1123" s="50"/>
      <c r="C1123" s="51"/>
      <c r="D1123" s="49"/>
      <c r="E1123" s="52"/>
      <c r="F1123" s="52"/>
      <c r="G1123" s="52"/>
      <c r="H1123" s="52"/>
      <c r="I1123" s="52"/>
    </row>
    <row r="1124" spans="1:9" s="53" customFormat="1">
      <c r="A1124" s="49"/>
      <c r="B1124" s="50"/>
      <c r="C1124" s="51"/>
      <c r="D1124" s="49"/>
      <c r="E1124" s="52"/>
      <c r="F1124" s="52"/>
      <c r="G1124" s="52"/>
      <c r="H1124" s="52"/>
      <c r="I1124" s="52"/>
    </row>
    <row r="1125" spans="1:9" s="53" customFormat="1">
      <c r="A1125" s="49"/>
      <c r="B1125" s="50"/>
      <c r="C1125" s="51"/>
      <c r="D1125" s="49"/>
      <c r="E1125" s="52"/>
      <c r="F1125" s="52"/>
      <c r="G1125" s="52"/>
      <c r="H1125" s="52"/>
      <c r="I1125" s="52"/>
    </row>
    <row r="1126" spans="1:9" s="53" customFormat="1">
      <c r="A1126" s="49"/>
      <c r="B1126" s="50"/>
      <c r="C1126" s="51"/>
      <c r="D1126" s="49"/>
      <c r="E1126" s="52"/>
      <c r="F1126" s="52"/>
      <c r="G1126" s="52"/>
      <c r="H1126" s="52"/>
      <c r="I1126" s="52"/>
    </row>
    <row r="1127" spans="1:9" s="53" customFormat="1">
      <c r="A1127" s="49"/>
      <c r="B1127" s="50"/>
      <c r="C1127" s="51"/>
      <c r="D1127" s="49"/>
      <c r="E1127" s="52"/>
      <c r="F1127" s="52"/>
      <c r="G1127" s="52"/>
      <c r="H1127" s="52"/>
      <c r="I1127" s="52"/>
    </row>
    <row r="1128" spans="1:9" s="53" customFormat="1">
      <c r="A1128" s="49"/>
      <c r="B1128" s="50"/>
      <c r="C1128" s="51"/>
      <c r="D1128" s="49"/>
      <c r="E1128" s="52"/>
      <c r="F1128" s="52"/>
      <c r="G1128" s="52"/>
      <c r="H1128" s="52"/>
      <c r="I1128" s="52"/>
    </row>
    <row r="1129" spans="1:9" s="53" customFormat="1">
      <c r="A1129" s="49"/>
      <c r="B1129" s="50"/>
      <c r="C1129" s="51"/>
      <c r="D1129" s="49"/>
      <c r="E1129" s="52"/>
      <c r="F1129" s="52"/>
      <c r="G1129" s="52"/>
      <c r="H1129" s="52"/>
      <c r="I1129" s="52"/>
    </row>
    <row r="1130" spans="1:9" s="53" customFormat="1">
      <c r="A1130" s="49"/>
      <c r="B1130" s="50"/>
      <c r="C1130" s="51"/>
      <c r="D1130" s="49"/>
      <c r="E1130" s="52"/>
      <c r="F1130" s="52"/>
      <c r="G1130" s="52"/>
      <c r="H1130" s="52"/>
      <c r="I1130" s="52"/>
    </row>
    <row r="1131" spans="1:9" s="53" customFormat="1">
      <c r="A1131" s="49"/>
      <c r="B1131" s="50"/>
      <c r="C1131" s="51"/>
      <c r="D1131" s="49"/>
      <c r="E1131" s="52"/>
      <c r="F1131" s="52"/>
      <c r="G1131" s="52"/>
      <c r="H1131" s="52"/>
      <c r="I1131" s="52"/>
    </row>
    <row r="1132" spans="1:9" s="53" customFormat="1">
      <c r="A1132" s="49"/>
      <c r="B1132" s="50"/>
      <c r="C1132" s="51"/>
      <c r="D1132" s="49"/>
      <c r="E1132" s="52"/>
      <c r="F1132" s="52"/>
      <c r="G1132" s="52"/>
      <c r="H1132" s="52"/>
      <c r="I1132" s="52"/>
    </row>
    <row r="1133" spans="1:9" s="53" customFormat="1">
      <c r="A1133" s="49"/>
      <c r="B1133" s="50"/>
      <c r="C1133" s="51"/>
      <c r="D1133" s="49"/>
      <c r="E1133" s="52"/>
      <c r="F1133" s="52"/>
      <c r="G1133" s="52"/>
      <c r="H1133" s="52"/>
      <c r="I1133" s="52"/>
    </row>
    <row r="1134" spans="1:9" s="53" customFormat="1">
      <c r="A1134" s="49"/>
      <c r="B1134" s="50"/>
      <c r="C1134" s="51"/>
      <c r="D1134" s="49"/>
      <c r="E1134" s="52"/>
      <c r="F1134" s="52"/>
      <c r="G1134" s="52"/>
      <c r="H1134" s="52"/>
      <c r="I1134" s="52"/>
    </row>
    <row r="1135" spans="1:9" s="53" customFormat="1">
      <c r="A1135" s="49"/>
      <c r="B1135" s="50"/>
      <c r="C1135" s="51"/>
      <c r="D1135" s="49"/>
      <c r="E1135" s="52"/>
      <c r="F1135" s="52"/>
      <c r="G1135" s="52"/>
      <c r="H1135" s="52"/>
      <c r="I1135" s="52"/>
    </row>
    <row r="1136" spans="1:9" s="53" customFormat="1">
      <c r="A1136" s="49"/>
      <c r="B1136" s="50"/>
      <c r="C1136" s="51"/>
      <c r="D1136" s="49"/>
      <c r="E1136" s="52"/>
      <c r="F1136" s="52"/>
      <c r="G1136" s="52"/>
      <c r="H1136" s="52"/>
      <c r="I1136" s="52"/>
    </row>
    <row r="1137" spans="1:9" s="53" customFormat="1">
      <c r="A1137" s="49"/>
      <c r="B1137" s="50"/>
      <c r="C1137" s="51"/>
      <c r="D1137" s="49"/>
      <c r="E1137" s="52"/>
      <c r="F1137" s="52"/>
      <c r="G1137" s="52"/>
      <c r="H1137" s="52"/>
      <c r="I1137" s="52"/>
    </row>
    <row r="1138" spans="1:9" s="53" customFormat="1">
      <c r="A1138" s="49"/>
      <c r="B1138" s="50"/>
      <c r="C1138" s="51"/>
      <c r="D1138" s="49"/>
      <c r="E1138" s="52"/>
      <c r="F1138" s="52"/>
      <c r="G1138" s="52"/>
      <c r="H1138" s="52"/>
      <c r="I1138" s="52"/>
    </row>
    <row r="1139" spans="1:9" s="53" customFormat="1">
      <c r="A1139" s="49"/>
      <c r="B1139" s="50"/>
      <c r="C1139" s="51"/>
      <c r="D1139" s="49"/>
      <c r="E1139" s="52"/>
      <c r="F1139" s="52"/>
      <c r="G1139" s="52"/>
      <c r="H1139" s="52"/>
      <c r="I1139" s="52"/>
    </row>
    <row r="1140" spans="1:9" s="53" customFormat="1">
      <c r="A1140" s="49"/>
      <c r="B1140" s="50"/>
      <c r="C1140" s="51"/>
      <c r="D1140" s="49"/>
      <c r="E1140" s="52"/>
      <c r="F1140" s="52"/>
      <c r="G1140" s="52"/>
      <c r="H1140" s="52"/>
      <c r="I1140" s="52"/>
    </row>
    <row r="1141" spans="1:9" s="53" customFormat="1">
      <c r="A1141" s="49"/>
      <c r="B1141" s="50"/>
      <c r="C1141" s="51"/>
      <c r="D1141" s="49"/>
      <c r="E1141" s="52"/>
      <c r="F1141" s="52"/>
      <c r="G1141" s="52"/>
      <c r="H1141" s="52"/>
      <c r="I1141" s="52"/>
    </row>
    <row r="1142" spans="1:9" s="53" customFormat="1">
      <c r="A1142" s="49"/>
      <c r="B1142" s="50"/>
      <c r="C1142" s="51"/>
      <c r="D1142" s="49"/>
      <c r="E1142" s="52"/>
      <c r="F1142" s="52"/>
      <c r="G1142" s="52"/>
      <c r="H1142" s="52"/>
      <c r="I1142" s="52"/>
    </row>
    <row r="1143" spans="1:9" s="53" customFormat="1">
      <c r="A1143" s="49"/>
      <c r="B1143" s="50"/>
      <c r="C1143" s="51"/>
      <c r="D1143" s="49"/>
      <c r="E1143" s="52"/>
      <c r="F1143" s="52"/>
      <c r="G1143" s="52"/>
      <c r="H1143" s="52"/>
      <c r="I1143" s="52"/>
    </row>
    <row r="1144" spans="1:9" s="53" customFormat="1">
      <c r="A1144" s="49"/>
      <c r="B1144" s="50"/>
      <c r="C1144" s="51"/>
      <c r="D1144" s="49"/>
      <c r="E1144" s="52"/>
      <c r="F1144" s="52"/>
      <c r="G1144" s="52"/>
      <c r="H1144" s="52"/>
      <c r="I1144" s="52"/>
    </row>
    <row r="1145" spans="1:9" s="53" customFormat="1">
      <c r="A1145" s="49"/>
      <c r="B1145" s="50"/>
      <c r="C1145" s="51"/>
      <c r="D1145" s="49"/>
      <c r="E1145" s="52"/>
      <c r="F1145" s="52"/>
      <c r="G1145" s="52"/>
      <c r="H1145" s="52"/>
      <c r="I1145" s="52"/>
    </row>
    <row r="1146" spans="1:9" s="53" customFormat="1">
      <c r="A1146" s="49"/>
      <c r="B1146" s="50"/>
      <c r="C1146" s="51"/>
      <c r="D1146" s="49"/>
      <c r="E1146" s="52"/>
      <c r="F1146" s="52"/>
      <c r="G1146" s="52"/>
      <c r="H1146" s="52"/>
      <c r="I1146" s="52"/>
    </row>
    <row r="1147" spans="1:9" s="53" customFormat="1">
      <c r="A1147" s="49"/>
      <c r="B1147" s="50"/>
      <c r="C1147" s="51"/>
      <c r="D1147" s="49"/>
      <c r="E1147" s="52"/>
      <c r="F1147" s="52"/>
      <c r="G1147" s="52"/>
      <c r="H1147" s="52"/>
      <c r="I1147" s="52"/>
    </row>
    <row r="1148" spans="1:9" s="53" customFormat="1">
      <c r="A1148" s="49"/>
      <c r="B1148" s="50"/>
      <c r="C1148" s="51"/>
      <c r="D1148" s="49"/>
      <c r="E1148" s="52"/>
      <c r="F1148" s="52"/>
      <c r="G1148" s="52"/>
      <c r="H1148" s="52"/>
      <c r="I1148" s="52"/>
    </row>
    <row r="1149" spans="1:9" s="53" customFormat="1">
      <c r="A1149" s="49"/>
      <c r="B1149" s="50"/>
      <c r="C1149" s="51"/>
      <c r="D1149" s="49"/>
      <c r="E1149" s="52"/>
      <c r="F1149" s="52"/>
      <c r="G1149" s="52"/>
      <c r="H1149" s="52"/>
      <c r="I1149" s="52"/>
    </row>
    <row r="1150" spans="1:9" s="53" customFormat="1">
      <c r="A1150" s="49"/>
      <c r="B1150" s="50"/>
      <c r="C1150" s="51"/>
      <c r="D1150" s="49"/>
      <c r="E1150" s="52"/>
      <c r="F1150" s="52"/>
      <c r="G1150" s="52"/>
      <c r="H1150" s="52"/>
      <c r="I1150" s="52"/>
    </row>
    <row r="1151" spans="1:9" s="53" customFormat="1">
      <c r="A1151" s="49"/>
      <c r="B1151" s="50"/>
      <c r="C1151" s="51"/>
      <c r="D1151" s="49"/>
      <c r="E1151" s="52"/>
      <c r="F1151" s="52"/>
      <c r="G1151" s="52"/>
      <c r="H1151" s="52"/>
      <c r="I1151" s="52"/>
    </row>
    <row r="1152" spans="1:9" s="53" customFormat="1">
      <c r="A1152" s="49"/>
      <c r="B1152" s="50"/>
      <c r="C1152" s="51"/>
      <c r="D1152" s="49"/>
      <c r="E1152" s="52"/>
      <c r="F1152" s="52"/>
      <c r="G1152" s="52"/>
      <c r="H1152" s="52"/>
      <c r="I1152" s="52"/>
    </row>
    <row r="1153" spans="1:9" s="53" customFormat="1">
      <c r="A1153" s="49"/>
      <c r="B1153" s="50"/>
      <c r="C1153" s="51"/>
      <c r="D1153" s="49"/>
      <c r="E1153" s="52"/>
      <c r="F1153" s="52"/>
      <c r="G1153" s="52"/>
      <c r="H1153" s="52"/>
      <c r="I1153" s="52"/>
    </row>
    <row r="1154" spans="1:9" s="53" customFormat="1">
      <c r="A1154" s="49"/>
      <c r="B1154" s="50"/>
      <c r="C1154" s="51"/>
      <c r="D1154" s="49"/>
      <c r="E1154" s="52"/>
      <c r="F1154" s="52"/>
      <c r="G1154" s="52"/>
      <c r="H1154" s="52"/>
      <c r="I1154" s="52"/>
    </row>
    <row r="1155" spans="1:9" s="53" customFormat="1">
      <c r="A1155" s="49"/>
      <c r="B1155" s="50"/>
      <c r="C1155" s="51"/>
      <c r="D1155" s="49"/>
      <c r="E1155" s="52"/>
      <c r="F1155" s="52"/>
      <c r="G1155" s="52"/>
      <c r="H1155" s="52"/>
      <c r="I1155" s="52"/>
    </row>
    <row r="1156" spans="1:9" s="53" customFormat="1">
      <c r="A1156" s="49"/>
      <c r="B1156" s="50"/>
      <c r="C1156" s="51"/>
      <c r="D1156" s="49"/>
      <c r="E1156" s="52"/>
      <c r="F1156" s="52"/>
      <c r="G1156" s="52"/>
      <c r="H1156" s="52"/>
      <c r="I1156" s="52"/>
    </row>
    <row r="1157" spans="1:9" s="53" customFormat="1">
      <c r="A1157" s="49"/>
      <c r="B1157" s="50"/>
      <c r="C1157" s="51"/>
      <c r="D1157" s="49"/>
      <c r="E1157" s="52"/>
      <c r="F1157" s="52"/>
      <c r="G1157" s="52"/>
      <c r="H1157" s="52"/>
      <c r="I1157" s="52"/>
    </row>
    <row r="1158" spans="1:9" s="53" customFormat="1">
      <c r="A1158" s="49"/>
      <c r="B1158" s="50"/>
      <c r="C1158" s="51"/>
      <c r="D1158" s="49"/>
      <c r="E1158" s="52"/>
      <c r="F1158" s="52"/>
      <c r="G1158" s="52"/>
      <c r="H1158" s="52"/>
      <c r="I1158" s="52"/>
    </row>
    <row r="1159" spans="1:9" s="53" customFormat="1">
      <c r="A1159" s="49"/>
      <c r="B1159" s="50"/>
      <c r="C1159" s="51"/>
      <c r="D1159" s="49"/>
      <c r="E1159" s="52"/>
      <c r="F1159" s="52"/>
      <c r="G1159" s="52"/>
      <c r="H1159" s="52"/>
      <c r="I1159" s="52"/>
    </row>
    <row r="1160" spans="1:9" s="53" customFormat="1">
      <c r="A1160" s="49"/>
      <c r="B1160" s="50"/>
      <c r="C1160" s="51"/>
      <c r="D1160" s="49"/>
      <c r="E1160" s="52"/>
      <c r="F1160" s="52"/>
      <c r="G1160" s="52"/>
      <c r="H1160" s="52"/>
      <c r="I1160" s="52"/>
    </row>
    <row r="1161" spans="1:9" s="53" customFormat="1">
      <c r="A1161" s="49"/>
      <c r="B1161" s="50"/>
      <c r="C1161" s="51"/>
      <c r="D1161" s="49"/>
      <c r="E1161" s="52"/>
      <c r="F1161" s="52"/>
      <c r="G1161" s="52"/>
      <c r="H1161" s="52"/>
      <c r="I1161" s="52"/>
    </row>
    <row r="1162" spans="1:9" s="53" customFormat="1">
      <c r="A1162" s="49"/>
      <c r="B1162" s="50"/>
      <c r="C1162" s="51"/>
      <c r="D1162" s="49"/>
      <c r="E1162" s="52"/>
      <c r="F1162" s="52"/>
      <c r="G1162" s="52"/>
      <c r="H1162" s="52"/>
      <c r="I1162" s="52"/>
    </row>
    <row r="1163" spans="1:9" s="53" customFormat="1">
      <c r="A1163" s="49"/>
      <c r="B1163" s="50"/>
      <c r="C1163" s="51"/>
      <c r="D1163" s="49"/>
      <c r="E1163" s="52"/>
      <c r="F1163" s="52"/>
      <c r="G1163" s="52"/>
      <c r="H1163" s="52"/>
      <c r="I1163" s="52"/>
    </row>
    <row r="1164" spans="1:9" s="53" customFormat="1">
      <c r="A1164" s="49"/>
      <c r="B1164" s="50"/>
      <c r="C1164" s="51"/>
      <c r="D1164" s="49"/>
      <c r="E1164" s="52"/>
      <c r="F1164" s="52"/>
      <c r="G1164" s="52"/>
      <c r="H1164" s="52"/>
      <c r="I1164" s="52"/>
    </row>
    <row r="1165" spans="1:9" s="53" customFormat="1">
      <c r="A1165" s="49"/>
      <c r="B1165" s="50"/>
      <c r="C1165" s="51"/>
      <c r="D1165" s="49"/>
      <c r="E1165" s="52"/>
      <c r="F1165" s="52"/>
      <c r="G1165" s="52"/>
      <c r="H1165" s="52"/>
      <c r="I1165" s="52"/>
    </row>
    <row r="1166" spans="1:9" s="53" customFormat="1">
      <c r="A1166" s="49"/>
      <c r="B1166" s="50"/>
      <c r="C1166" s="51"/>
      <c r="D1166" s="49"/>
      <c r="E1166" s="52"/>
      <c r="F1166" s="52"/>
      <c r="G1166" s="52"/>
      <c r="H1166" s="52"/>
      <c r="I1166" s="52"/>
    </row>
    <row r="1167" spans="1:9" s="53" customFormat="1">
      <c r="A1167" s="49"/>
      <c r="B1167" s="50"/>
      <c r="C1167" s="51"/>
      <c r="D1167" s="49"/>
      <c r="E1167" s="52"/>
      <c r="F1167" s="52"/>
      <c r="G1167" s="52"/>
      <c r="H1167" s="52"/>
      <c r="I1167" s="52"/>
    </row>
    <row r="1168" spans="1:9" s="53" customFormat="1">
      <c r="A1168" s="49"/>
      <c r="B1168" s="50"/>
      <c r="C1168" s="51"/>
      <c r="D1168" s="49"/>
      <c r="E1168" s="52"/>
      <c r="F1168" s="52"/>
      <c r="G1168" s="52"/>
      <c r="H1168" s="52"/>
      <c r="I1168" s="52"/>
    </row>
    <row r="1169" spans="1:9" s="53" customFormat="1">
      <c r="A1169" s="49"/>
      <c r="B1169" s="50"/>
      <c r="C1169" s="51"/>
      <c r="D1169" s="49"/>
      <c r="E1169" s="52"/>
      <c r="F1169" s="52"/>
      <c r="G1169" s="52"/>
      <c r="H1169" s="52"/>
      <c r="I1169" s="52"/>
    </row>
    <row r="1170" spans="1:9" s="53" customFormat="1">
      <c r="A1170" s="49"/>
      <c r="B1170" s="50"/>
      <c r="C1170" s="51"/>
      <c r="D1170" s="49"/>
      <c r="E1170" s="52"/>
      <c r="F1170" s="52"/>
      <c r="G1170" s="52"/>
      <c r="H1170" s="52"/>
      <c r="I1170" s="52"/>
    </row>
    <row r="1171" spans="1:9" s="53" customFormat="1">
      <c r="A1171" s="49"/>
      <c r="B1171" s="50"/>
      <c r="C1171" s="51"/>
      <c r="D1171" s="49"/>
      <c r="E1171" s="52"/>
      <c r="F1171" s="52"/>
      <c r="G1171" s="52"/>
      <c r="H1171" s="52"/>
      <c r="I1171" s="52"/>
    </row>
    <row r="1172" spans="1:9" s="53" customFormat="1">
      <c r="A1172" s="49"/>
      <c r="B1172" s="50"/>
      <c r="C1172" s="51"/>
      <c r="D1172" s="49"/>
      <c r="E1172" s="52"/>
      <c r="F1172" s="52"/>
      <c r="G1172" s="52"/>
      <c r="H1172" s="52"/>
      <c r="I1172" s="52"/>
    </row>
    <row r="1173" spans="1:9" s="53" customFormat="1">
      <c r="A1173" s="49"/>
      <c r="B1173" s="50"/>
      <c r="C1173" s="51"/>
      <c r="D1173" s="49"/>
      <c r="E1173" s="52"/>
      <c r="F1173" s="52"/>
      <c r="G1173" s="52"/>
      <c r="H1173" s="52"/>
      <c r="I1173" s="52"/>
    </row>
    <row r="1174" spans="1:9" s="53" customFormat="1">
      <c r="A1174" s="49"/>
      <c r="B1174" s="50"/>
      <c r="C1174" s="51"/>
      <c r="D1174" s="49"/>
      <c r="E1174" s="52"/>
      <c r="F1174" s="52"/>
      <c r="G1174" s="52"/>
      <c r="H1174" s="52"/>
      <c r="I1174" s="52"/>
    </row>
    <row r="1175" spans="1:9" s="53" customFormat="1">
      <c r="A1175" s="49"/>
      <c r="B1175" s="50"/>
      <c r="C1175" s="51"/>
      <c r="D1175" s="49"/>
      <c r="E1175" s="52"/>
      <c r="F1175" s="52"/>
      <c r="G1175" s="52"/>
      <c r="H1175" s="52"/>
      <c r="I1175" s="52"/>
    </row>
    <row r="1176" spans="1:9" s="53" customFormat="1">
      <c r="A1176" s="49"/>
      <c r="B1176" s="50"/>
      <c r="C1176" s="51"/>
      <c r="D1176" s="49"/>
      <c r="E1176" s="52"/>
      <c r="F1176" s="52"/>
      <c r="G1176" s="52"/>
      <c r="H1176" s="52"/>
      <c r="I1176" s="52"/>
    </row>
    <row r="1177" spans="1:9" s="53" customFormat="1">
      <c r="A1177" s="49"/>
      <c r="B1177" s="50"/>
      <c r="C1177" s="51"/>
      <c r="D1177" s="49"/>
      <c r="E1177" s="52"/>
      <c r="F1177" s="52"/>
      <c r="G1177" s="52"/>
      <c r="H1177" s="52"/>
      <c r="I1177" s="52"/>
    </row>
    <row r="1178" spans="1:9" s="53" customFormat="1">
      <c r="A1178" s="49"/>
      <c r="B1178" s="50"/>
      <c r="C1178" s="51"/>
      <c r="D1178" s="49"/>
      <c r="E1178" s="52"/>
      <c r="F1178" s="52"/>
      <c r="G1178" s="52"/>
      <c r="H1178" s="52"/>
      <c r="I1178" s="52"/>
    </row>
    <row r="1179" spans="1:9" s="53" customFormat="1">
      <c r="A1179" s="49"/>
      <c r="B1179" s="50"/>
      <c r="C1179" s="51"/>
      <c r="D1179" s="49"/>
      <c r="E1179" s="52"/>
      <c r="F1179" s="52"/>
      <c r="G1179" s="52"/>
      <c r="H1179" s="52"/>
      <c r="I1179" s="52"/>
    </row>
    <row r="1180" spans="1:9" s="53" customFormat="1">
      <c r="A1180" s="49"/>
      <c r="B1180" s="50"/>
      <c r="C1180" s="51"/>
      <c r="D1180" s="49"/>
      <c r="E1180" s="52"/>
      <c r="F1180" s="52"/>
      <c r="G1180" s="52"/>
      <c r="H1180" s="52"/>
      <c r="I1180" s="52"/>
    </row>
    <row r="1181" spans="1:9" s="53" customFormat="1">
      <c r="A1181" s="49"/>
      <c r="B1181" s="50"/>
      <c r="C1181" s="51"/>
      <c r="D1181" s="49"/>
      <c r="E1181" s="52"/>
      <c r="F1181" s="52"/>
      <c r="G1181" s="52"/>
      <c r="H1181" s="52"/>
      <c r="I1181" s="52"/>
    </row>
    <row r="1182" spans="1:9" s="53" customFormat="1">
      <c r="A1182" s="49"/>
      <c r="B1182" s="50"/>
      <c r="C1182" s="51"/>
      <c r="D1182" s="49"/>
      <c r="E1182" s="52"/>
      <c r="F1182" s="52"/>
      <c r="G1182" s="52"/>
      <c r="H1182" s="52"/>
      <c r="I1182" s="52"/>
    </row>
    <row r="1183" spans="1:9" s="53" customFormat="1">
      <c r="A1183" s="49"/>
      <c r="B1183" s="50"/>
      <c r="C1183" s="51"/>
      <c r="D1183" s="49"/>
      <c r="E1183" s="52"/>
      <c r="F1183" s="52"/>
      <c r="G1183" s="52"/>
      <c r="H1183" s="52"/>
      <c r="I1183" s="52"/>
    </row>
    <row r="1184" spans="1:9" s="53" customFormat="1">
      <c r="A1184" s="49"/>
      <c r="B1184" s="50"/>
      <c r="C1184" s="51"/>
      <c r="D1184" s="49"/>
      <c r="E1184" s="52"/>
      <c r="F1184" s="52"/>
      <c r="G1184" s="52"/>
      <c r="H1184" s="52"/>
      <c r="I1184" s="52"/>
    </row>
    <row r="1185" spans="1:9" s="53" customFormat="1">
      <c r="A1185" s="49"/>
      <c r="B1185" s="50"/>
      <c r="C1185" s="51"/>
      <c r="D1185" s="49"/>
      <c r="E1185" s="52"/>
      <c r="F1185" s="52"/>
      <c r="G1185" s="52"/>
      <c r="H1185" s="52"/>
      <c r="I1185" s="52"/>
    </row>
    <row r="1186" spans="1:9" s="53" customFormat="1">
      <c r="A1186" s="49"/>
      <c r="B1186" s="50"/>
      <c r="C1186" s="51"/>
      <c r="D1186" s="49"/>
      <c r="E1186" s="52"/>
      <c r="F1186" s="52"/>
      <c r="G1186" s="52"/>
      <c r="H1186" s="52"/>
      <c r="I1186" s="52"/>
    </row>
    <row r="1187" spans="1:9" s="53" customFormat="1">
      <c r="A1187" s="49"/>
      <c r="B1187" s="50"/>
      <c r="C1187" s="51"/>
      <c r="D1187" s="49"/>
      <c r="E1187" s="52"/>
      <c r="F1187" s="52"/>
      <c r="G1187" s="52"/>
      <c r="H1187" s="52"/>
      <c r="I1187" s="52"/>
    </row>
    <row r="1188" spans="1:9" s="53" customFormat="1">
      <c r="A1188" s="49"/>
      <c r="B1188" s="50"/>
      <c r="C1188" s="51"/>
      <c r="D1188" s="49"/>
      <c r="E1188" s="52"/>
      <c r="F1188" s="52"/>
      <c r="G1188" s="52"/>
      <c r="H1188" s="52"/>
      <c r="I1188" s="52"/>
    </row>
    <row r="1189" spans="1:9" s="53" customFormat="1">
      <c r="A1189" s="49"/>
      <c r="B1189" s="50"/>
      <c r="C1189" s="51"/>
      <c r="D1189" s="49"/>
      <c r="E1189" s="52"/>
      <c r="F1189" s="52"/>
      <c r="G1189" s="52"/>
      <c r="H1189" s="52"/>
      <c r="I1189" s="52"/>
    </row>
    <row r="1190" spans="1:9" s="53" customFormat="1">
      <c r="A1190" s="49"/>
      <c r="B1190" s="50"/>
      <c r="C1190" s="51"/>
      <c r="D1190" s="49"/>
      <c r="E1190" s="52"/>
      <c r="F1190" s="52"/>
      <c r="G1190" s="52"/>
      <c r="H1190" s="52"/>
      <c r="I1190" s="52"/>
    </row>
    <row r="1191" spans="1:9" s="53" customFormat="1">
      <c r="A1191" s="49"/>
      <c r="B1191" s="50"/>
      <c r="C1191" s="51"/>
      <c r="D1191" s="49"/>
      <c r="E1191" s="52"/>
      <c r="F1191" s="52"/>
      <c r="G1191" s="52"/>
      <c r="H1191" s="52"/>
      <c r="I1191" s="52"/>
    </row>
    <row r="1192" spans="1:9" s="53" customFormat="1">
      <c r="A1192" s="49"/>
      <c r="B1192" s="50"/>
      <c r="C1192" s="51"/>
      <c r="D1192" s="49"/>
      <c r="E1192" s="52"/>
      <c r="F1192" s="52"/>
      <c r="G1192" s="52"/>
      <c r="H1192" s="52"/>
      <c r="I1192" s="52"/>
    </row>
    <row r="1193" spans="1:9" s="53" customFormat="1">
      <c r="A1193" s="49"/>
      <c r="B1193" s="50"/>
      <c r="C1193" s="51"/>
      <c r="D1193" s="49"/>
      <c r="E1193" s="52"/>
      <c r="F1193" s="52"/>
      <c r="G1193" s="52"/>
      <c r="H1193" s="52"/>
      <c r="I1193" s="52"/>
    </row>
    <row r="1194" spans="1:9" s="53" customFormat="1">
      <c r="A1194" s="49"/>
      <c r="B1194" s="50"/>
      <c r="C1194" s="51"/>
      <c r="D1194" s="49"/>
      <c r="E1194" s="52"/>
      <c r="F1194" s="52"/>
      <c r="G1194" s="52"/>
      <c r="H1194" s="52"/>
      <c r="I1194" s="52"/>
    </row>
    <row r="1195" spans="1:9" s="53" customFormat="1">
      <c r="A1195" s="49"/>
      <c r="B1195" s="50"/>
      <c r="C1195" s="51"/>
      <c r="D1195" s="49"/>
      <c r="E1195" s="52"/>
      <c r="F1195" s="52"/>
      <c r="G1195" s="52"/>
      <c r="H1195" s="52"/>
      <c r="I1195" s="52"/>
    </row>
    <row r="1196" spans="1:9" s="53" customFormat="1">
      <c r="A1196" s="49"/>
      <c r="B1196" s="50"/>
      <c r="C1196" s="51"/>
      <c r="D1196" s="49"/>
      <c r="E1196" s="52"/>
      <c r="F1196" s="52"/>
      <c r="G1196" s="52"/>
      <c r="H1196" s="52"/>
      <c r="I1196" s="52"/>
    </row>
    <row r="1197" spans="1:9" s="53" customFormat="1">
      <c r="A1197" s="49"/>
      <c r="B1197" s="50"/>
      <c r="C1197" s="51"/>
      <c r="D1197" s="49"/>
      <c r="E1197" s="52"/>
      <c r="F1197" s="52"/>
      <c r="G1197" s="52"/>
      <c r="H1197" s="52"/>
      <c r="I1197" s="52"/>
    </row>
    <row r="1198" spans="1:9" s="53" customFormat="1">
      <c r="A1198" s="49"/>
      <c r="B1198" s="50"/>
      <c r="C1198" s="51"/>
      <c r="D1198" s="49"/>
      <c r="E1198" s="52"/>
      <c r="F1198" s="52"/>
      <c r="G1198" s="52"/>
      <c r="H1198" s="52"/>
      <c r="I1198" s="52"/>
    </row>
    <row r="1199" spans="1:9" s="53" customFormat="1">
      <c r="A1199" s="49"/>
      <c r="B1199" s="50"/>
      <c r="C1199" s="51"/>
      <c r="D1199" s="49"/>
      <c r="E1199" s="52"/>
      <c r="F1199" s="52"/>
      <c r="G1199" s="52"/>
      <c r="H1199" s="52"/>
      <c r="I1199" s="52"/>
    </row>
    <row r="1200" spans="1:9" s="53" customFormat="1">
      <c r="A1200" s="49"/>
      <c r="B1200" s="50"/>
      <c r="C1200" s="51"/>
      <c r="D1200" s="49"/>
      <c r="E1200" s="52"/>
      <c r="F1200" s="52"/>
      <c r="G1200" s="52"/>
      <c r="H1200" s="52"/>
      <c r="I1200" s="52"/>
    </row>
    <row r="1201" spans="1:9" s="53" customFormat="1">
      <c r="A1201" s="49"/>
      <c r="B1201" s="50"/>
      <c r="C1201" s="51"/>
      <c r="D1201" s="49"/>
      <c r="E1201" s="52"/>
      <c r="F1201" s="52"/>
      <c r="G1201" s="52"/>
      <c r="H1201" s="52"/>
      <c r="I1201" s="52"/>
    </row>
    <row r="1202" spans="1:9" s="53" customFormat="1">
      <c r="A1202" s="49"/>
      <c r="B1202" s="50"/>
      <c r="C1202" s="51"/>
      <c r="D1202" s="49"/>
      <c r="E1202" s="52"/>
      <c r="F1202" s="52"/>
      <c r="G1202" s="52"/>
      <c r="H1202" s="52"/>
      <c r="I1202" s="52"/>
    </row>
    <row r="1203" spans="1:9" s="53" customFormat="1">
      <c r="A1203" s="49"/>
      <c r="B1203" s="50"/>
      <c r="C1203" s="51"/>
      <c r="D1203" s="49"/>
      <c r="E1203" s="52"/>
      <c r="F1203" s="52"/>
      <c r="G1203" s="52"/>
      <c r="H1203" s="52"/>
      <c r="I1203" s="52"/>
    </row>
    <row r="1204" spans="1:9" s="53" customFormat="1">
      <c r="A1204" s="49"/>
      <c r="B1204" s="50"/>
      <c r="C1204" s="51"/>
      <c r="D1204" s="49"/>
      <c r="E1204" s="52"/>
      <c r="F1204" s="52"/>
      <c r="G1204" s="52"/>
      <c r="H1204" s="52"/>
      <c r="I1204" s="52"/>
    </row>
    <row r="1205" spans="1:9" s="53" customFormat="1">
      <c r="A1205" s="49"/>
      <c r="B1205" s="50"/>
      <c r="C1205" s="51"/>
      <c r="D1205" s="49"/>
      <c r="E1205" s="52"/>
      <c r="F1205" s="52"/>
      <c r="G1205" s="52"/>
      <c r="H1205" s="52"/>
      <c r="I1205" s="52"/>
    </row>
    <row r="1206" spans="1:9" s="53" customFormat="1">
      <c r="A1206" s="49"/>
      <c r="B1206" s="50"/>
      <c r="C1206" s="51"/>
      <c r="D1206" s="49"/>
      <c r="E1206" s="52"/>
      <c r="F1206" s="52"/>
      <c r="G1206" s="52"/>
      <c r="H1206" s="52"/>
      <c r="I1206" s="52"/>
    </row>
    <row r="1207" spans="1:9" s="53" customFormat="1">
      <c r="A1207" s="49"/>
      <c r="B1207" s="50"/>
      <c r="C1207" s="51"/>
      <c r="D1207" s="49"/>
      <c r="E1207" s="52"/>
      <c r="F1207" s="52"/>
      <c r="G1207" s="52"/>
      <c r="H1207" s="52"/>
      <c r="I1207" s="52"/>
    </row>
    <row r="1208" spans="1:9" s="53" customFormat="1">
      <c r="A1208" s="49"/>
      <c r="B1208" s="50"/>
      <c r="C1208" s="51"/>
      <c r="D1208" s="49"/>
      <c r="E1208" s="52"/>
      <c r="F1208" s="52"/>
      <c r="G1208" s="52"/>
      <c r="H1208" s="52"/>
      <c r="I1208" s="52"/>
    </row>
    <row r="1209" spans="1:9" s="53" customFormat="1">
      <c r="A1209" s="49"/>
      <c r="B1209" s="50"/>
      <c r="C1209" s="51"/>
      <c r="D1209" s="49"/>
      <c r="E1209" s="52"/>
      <c r="F1209" s="52"/>
      <c r="G1209" s="52"/>
      <c r="H1209" s="52"/>
      <c r="I1209" s="52"/>
    </row>
    <row r="1210" spans="1:9" s="53" customFormat="1">
      <c r="A1210" s="49"/>
      <c r="B1210" s="50"/>
      <c r="C1210" s="51"/>
      <c r="D1210" s="49"/>
      <c r="E1210" s="52"/>
      <c r="F1210" s="52"/>
      <c r="G1210" s="52"/>
      <c r="H1210" s="52"/>
      <c r="I1210" s="52"/>
    </row>
    <row r="1211" spans="1:9" s="53" customFormat="1">
      <c r="A1211" s="49"/>
      <c r="B1211" s="50"/>
      <c r="C1211" s="51"/>
      <c r="D1211" s="49"/>
      <c r="E1211" s="52"/>
      <c r="F1211" s="52"/>
      <c r="G1211" s="52"/>
      <c r="H1211" s="52"/>
      <c r="I1211" s="52"/>
    </row>
    <row r="1212" spans="1:9" s="53" customFormat="1">
      <c r="A1212" s="49"/>
      <c r="B1212" s="50"/>
      <c r="C1212" s="51"/>
      <c r="D1212" s="49"/>
      <c r="E1212" s="52"/>
      <c r="F1212" s="52"/>
      <c r="G1212" s="52"/>
      <c r="H1212" s="52"/>
      <c r="I1212" s="52"/>
    </row>
    <row r="1213" spans="1:9" s="53" customFormat="1">
      <c r="A1213" s="49"/>
      <c r="B1213" s="50"/>
      <c r="C1213" s="51"/>
      <c r="D1213" s="49"/>
      <c r="E1213" s="52"/>
      <c r="F1213" s="52"/>
      <c r="G1213" s="52"/>
      <c r="H1213" s="52"/>
      <c r="I1213" s="52"/>
    </row>
    <row r="1214" spans="1:9" s="53" customFormat="1">
      <c r="A1214" s="49"/>
      <c r="B1214" s="50"/>
      <c r="C1214" s="51"/>
      <c r="D1214" s="49"/>
      <c r="E1214" s="52"/>
      <c r="F1214" s="52"/>
      <c r="G1214" s="52"/>
      <c r="H1214" s="52"/>
      <c r="I1214" s="52"/>
    </row>
    <row r="1215" spans="1:9" s="53" customFormat="1">
      <c r="A1215" s="49"/>
      <c r="B1215" s="50"/>
      <c r="C1215" s="51"/>
      <c r="D1215" s="49"/>
      <c r="E1215" s="52"/>
      <c r="F1215" s="52"/>
      <c r="G1215" s="52"/>
      <c r="H1215" s="52"/>
      <c r="I1215" s="52"/>
    </row>
    <row r="1216" spans="1:9" s="53" customFormat="1">
      <c r="A1216" s="49"/>
      <c r="B1216" s="50"/>
      <c r="C1216" s="51"/>
      <c r="D1216" s="49"/>
      <c r="E1216" s="52"/>
      <c r="F1216" s="52"/>
      <c r="G1216" s="52"/>
      <c r="H1216" s="52"/>
      <c r="I1216" s="52"/>
    </row>
    <row r="1217" spans="1:9" s="53" customFormat="1">
      <c r="A1217" s="49"/>
      <c r="B1217" s="50"/>
      <c r="C1217" s="51"/>
      <c r="D1217" s="49"/>
      <c r="E1217" s="52"/>
      <c r="F1217" s="52"/>
      <c r="G1217" s="52"/>
      <c r="H1217" s="52"/>
      <c r="I1217" s="52"/>
    </row>
    <row r="1218" spans="1:9" s="53" customFormat="1">
      <c r="A1218" s="49"/>
      <c r="B1218" s="50"/>
      <c r="C1218" s="51"/>
      <c r="D1218" s="49"/>
      <c r="E1218" s="52"/>
      <c r="F1218" s="52"/>
      <c r="G1218" s="52"/>
      <c r="H1218" s="52"/>
      <c r="I1218" s="52"/>
    </row>
    <row r="1219" spans="1:9" s="53" customFormat="1">
      <c r="A1219" s="49"/>
      <c r="B1219" s="50"/>
      <c r="C1219" s="51"/>
      <c r="D1219" s="49"/>
      <c r="E1219" s="52"/>
      <c r="F1219" s="52"/>
      <c r="G1219" s="52"/>
      <c r="H1219" s="52"/>
      <c r="I1219" s="52"/>
    </row>
    <row r="1220" spans="1:9" s="53" customFormat="1">
      <c r="A1220" s="49"/>
      <c r="B1220" s="50"/>
      <c r="C1220" s="51"/>
      <c r="D1220" s="49"/>
      <c r="E1220" s="52"/>
      <c r="F1220" s="52"/>
      <c r="G1220" s="52"/>
      <c r="H1220" s="52"/>
      <c r="I1220" s="52"/>
    </row>
    <row r="1221" spans="1:9" s="53" customFormat="1">
      <c r="A1221" s="49"/>
      <c r="B1221" s="50"/>
      <c r="C1221" s="51"/>
      <c r="D1221" s="49"/>
      <c r="E1221" s="52"/>
      <c r="F1221" s="52"/>
      <c r="G1221" s="52"/>
      <c r="H1221" s="52"/>
      <c r="I1221" s="52"/>
    </row>
    <row r="1222" spans="1:9" s="53" customFormat="1">
      <c r="A1222" s="49"/>
      <c r="B1222" s="50"/>
      <c r="C1222" s="51"/>
      <c r="D1222" s="49"/>
      <c r="E1222" s="52"/>
      <c r="F1222" s="52"/>
      <c r="G1222" s="52"/>
      <c r="H1222" s="52"/>
      <c r="I1222" s="52"/>
    </row>
    <row r="1223" spans="1:9" s="53" customFormat="1">
      <c r="A1223" s="49"/>
      <c r="B1223" s="50"/>
      <c r="C1223" s="51"/>
      <c r="D1223" s="49"/>
      <c r="E1223" s="52"/>
      <c r="F1223" s="52"/>
      <c r="G1223" s="52"/>
      <c r="H1223" s="52"/>
      <c r="I1223" s="52"/>
    </row>
    <row r="1224" spans="1:9" s="53" customFormat="1">
      <c r="A1224" s="49"/>
      <c r="B1224" s="50"/>
      <c r="C1224" s="51"/>
      <c r="D1224" s="49"/>
      <c r="E1224" s="52"/>
      <c r="F1224" s="52"/>
      <c r="G1224" s="52"/>
      <c r="H1224" s="52"/>
      <c r="I1224" s="52"/>
    </row>
    <row r="1225" spans="1:9" s="53" customFormat="1">
      <c r="A1225" s="49"/>
      <c r="B1225" s="50"/>
      <c r="C1225" s="51"/>
      <c r="D1225" s="49"/>
      <c r="E1225" s="52"/>
      <c r="F1225" s="52"/>
      <c r="G1225" s="52"/>
      <c r="H1225" s="52"/>
      <c r="I1225" s="52"/>
    </row>
    <row r="1226" spans="1:9" s="53" customFormat="1">
      <c r="A1226" s="49"/>
      <c r="B1226" s="50"/>
      <c r="C1226" s="51"/>
      <c r="D1226" s="49"/>
      <c r="E1226" s="52"/>
      <c r="F1226" s="52"/>
      <c r="G1226" s="52"/>
      <c r="H1226" s="52"/>
      <c r="I1226" s="52"/>
    </row>
    <row r="1227" spans="1:9" s="53" customFormat="1">
      <c r="A1227" s="49"/>
      <c r="B1227" s="50"/>
      <c r="C1227" s="51"/>
      <c r="D1227" s="49"/>
      <c r="E1227" s="52"/>
      <c r="F1227" s="52"/>
      <c r="G1227" s="52"/>
      <c r="H1227" s="52"/>
      <c r="I1227" s="52"/>
    </row>
    <row r="1228" spans="1:9" s="53" customFormat="1">
      <c r="A1228" s="49"/>
      <c r="B1228" s="50"/>
      <c r="C1228" s="51"/>
      <c r="D1228" s="49"/>
      <c r="E1228" s="52"/>
      <c r="F1228" s="52"/>
      <c r="G1228" s="52"/>
      <c r="H1228" s="52"/>
      <c r="I1228" s="52"/>
    </row>
    <row r="1229" spans="1:9" s="53" customFormat="1">
      <c r="A1229" s="49"/>
      <c r="B1229" s="50"/>
      <c r="C1229" s="51"/>
      <c r="D1229" s="49"/>
      <c r="E1229" s="52"/>
      <c r="F1229" s="52"/>
      <c r="G1229" s="52"/>
      <c r="H1229" s="52"/>
      <c r="I1229" s="52"/>
    </row>
    <row r="1230" spans="1:9" s="53" customFormat="1">
      <c r="A1230" s="49"/>
      <c r="B1230" s="50"/>
      <c r="C1230" s="51"/>
      <c r="D1230" s="49"/>
      <c r="E1230" s="52"/>
      <c r="F1230" s="52"/>
      <c r="G1230" s="52"/>
      <c r="H1230" s="52"/>
      <c r="I1230" s="52"/>
    </row>
    <row r="1231" spans="1:9" s="53" customFormat="1">
      <c r="A1231" s="49"/>
      <c r="B1231" s="50"/>
      <c r="C1231" s="51"/>
      <c r="D1231" s="49"/>
      <c r="E1231" s="52"/>
      <c r="F1231" s="52"/>
      <c r="G1231" s="52"/>
      <c r="H1231" s="52"/>
      <c r="I1231" s="52"/>
    </row>
    <row r="1232" spans="1:9" s="53" customFormat="1">
      <c r="A1232" s="49"/>
      <c r="B1232" s="50"/>
      <c r="C1232" s="51"/>
      <c r="D1232" s="49"/>
      <c r="E1232" s="52"/>
      <c r="F1232" s="52"/>
      <c r="G1232" s="52"/>
      <c r="H1232" s="52"/>
      <c r="I1232" s="52"/>
    </row>
    <row r="1233" spans="1:9" s="53" customFormat="1">
      <c r="A1233" s="49"/>
      <c r="B1233" s="50"/>
      <c r="C1233" s="51"/>
      <c r="D1233" s="49"/>
      <c r="E1233" s="52"/>
      <c r="F1233" s="52"/>
      <c r="G1233" s="52"/>
      <c r="H1233" s="52"/>
      <c r="I1233" s="52"/>
    </row>
    <row r="1234" spans="1:9" s="53" customFormat="1">
      <c r="A1234" s="49"/>
      <c r="B1234" s="50"/>
      <c r="C1234" s="51"/>
      <c r="D1234" s="49"/>
      <c r="E1234" s="52"/>
      <c r="F1234" s="52"/>
      <c r="G1234" s="52"/>
      <c r="H1234" s="52"/>
      <c r="I1234" s="52"/>
    </row>
    <row r="1235" spans="1:9" s="53" customFormat="1">
      <c r="A1235" s="49"/>
      <c r="B1235" s="50"/>
      <c r="C1235" s="51"/>
      <c r="D1235" s="49"/>
      <c r="E1235" s="52"/>
      <c r="F1235" s="52"/>
      <c r="G1235" s="52"/>
      <c r="H1235" s="52"/>
      <c r="I1235" s="52"/>
    </row>
    <row r="1236" spans="1:9" s="53" customFormat="1">
      <c r="A1236" s="49"/>
      <c r="B1236" s="50"/>
      <c r="C1236" s="51"/>
      <c r="D1236" s="49"/>
      <c r="E1236" s="52"/>
      <c r="F1236" s="52"/>
      <c r="G1236" s="52"/>
      <c r="H1236" s="52"/>
      <c r="I1236" s="52"/>
    </row>
    <row r="1237" spans="1:9" s="53" customFormat="1">
      <c r="A1237" s="49"/>
      <c r="B1237" s="50"/>
      <c r="C1237" s="51"/>
      <c r="D1237" s="49"/>
      <c r="E1237" s="52"/>
      <c r="F1237" s="52"/>
      <c r="G1237" s="52"/>
      <c r="H1237" s="52"/>
      <c r="I1237" s="52"/>
    </row>
    <row r="1238" spans="1:9" s="53" customFormat="1">
      <c r="A1238" s="49"/>
      <c r="B1238" s="50"/>
      <c r="C1238" s="51"/>
      <c r="D1238" s="49"/>
      <c r="E1238" s="52"/>
      <c r="F1238" s="52"/>
      <c r="G1238" s="52"/>
      <c r="H1238" s="52"/>
      <c r="I1238" s="52"/>
    </row>
    <row r="1239" spans="1:9" s="53" customFormat="1">
      <c r="A1239" s="49"/>
      <c r="B1239" s="50"/>
      <c r="C1239" s="51"/>
      <c r="D1239" s="49"/>
      <c r="E1239" s="52"/>
      <c r="F1239" s="52"/>
      <c r="G1239" s="52"/>
      <c r="H1239" s="52"/>
      <c r="I1239" s="52"/>
    </row>
    <row r="1240" spans="1:9" s="53" customFormat="1">
      <c r="A1240" s="49"/>
      <c r="B1240" s="50"/>
      <c r="C1240" s="51"/>
      <c r="D1240" s="49"/>
      <c r="E1240" s="52"/>
      <c r="F1240" s="52"/>
      <c r="G1240" s="52"/>
      <c r="H1240" s="52"/>
      <c r="I1240" s="52"/>
    </row>
    <row r="1241" spans="1:9" s="53" customFormat="1">
      <c r="A1241" s="49"/>
      <c r="B1241" s="50"/>
      <c r="C1241" s="51"/>
      <c r="D1241" s="49"/>
      <c r="E1241" s="52"/>
      <c r="F1241" s="52"/>
      <c r="G1241" s="52"/>
      <c r="H1241" s="52"/>
      <c r="I1241" s="52"/>
    </row>
    <row r="1242" spans="1:9" s="53" customFormat="1">
      <c r="A1242" s="49"/>
      <c r="B1242" s="50"/>
      <c r="C1242" s="51"/>
      <c r="D1242" s="49"/>
      <c r="E1242" s="52"/>
      <c r="F1242" s="52"/>
      <c r="G1242" s="52"/>
      <c r="H1242" s="52"/>
      <c r="I1242" s="52"/>
    </row>
    <row r="1243" spans="1:9" s="53" customFormat="1">
      <c r="A1243" s="49"/>
      <c r="B1243" s="50"/>
      <c r="C1243" s="51"/>
      <c r="D1243" s="49"/>
      <c r="E1243" s="52"/>
      <c r="F1243" s="52"/>
      <c r="G1243" s="52"/>
      <c r="H1243" s="52"/>
      <c r="I1243" s="52"/>
    </row>
    <row r="1244" spans="1:9" s="53" customFormat="1">
      <c r="A1244" s="49"/>
      <c r="B1244" s="50"/>
      <c r="C1244" s="51"/>
      <c r="D1244" s="49"/>
      <c r="E1244" s="52"/>
      <c r="F1244" s="52"/>
      <c r="G1244" s="52"/>
      <c r="H1244" s="52"/>
      <c r="I1244" s="52"/>
    </row>
    <row r="1245" spans="1:9" s="53" customFormat="1">
      <c r="A1245" s="49"/>
      <c r="B1245" s="50"/>
      <c r="C1245" s="51"/>
      <c r="D1245" s="49"/>
      <c r="E1245" s="52"/>
      <c r="F1245" s="52"/>
      <c r="G1245" s="52"/>
      <c r="H1245" s="52"/>
      <c r="I1245" s="52"/>
    </row>
    <row r="1246" spans="1:9" s="53" customFormat="1">
      <c r="A1246" s="49"/>
      <c r="B1246" s="50"/>
      <c r="C1246" s="51"/>
      <c r="D1246" s="49"/>
      <c r="E1246" s="52"/>
      <c r="F1246" s="52"/>
      <c r="G1246" s="52"/>
      <c r="H1246" s="52"/>
      <c r="I1246" s="52"/>
    </row>
    <row r="1247" spans="1:9" s="53" customFormat="1">
      <c r="A1247" s="49"/>
      <c r="B1247" s="50"/>
      <c r="C1247" s="51"/>
      <c r="D1247" s="49"/>
      <c r="E1247" s="52"/>
      <c r="F1247" s="52"/>
      <c r="G1247" s="52"/>
      <c r="H1247" s="52"/>
      <c r="I1247" s="52"/>
    </row>
    <row r="1248" spans="1:9" s="53" customFormat="1">
      <c r="A1248" s="49"/>
      <c r="B1248" s="50"/>
      <c r="C1248" s="51"/>
      <c r="D1248" s="49"/>
      <c r="E1248" s="52"/>
      <c r="F1248" s="52"/>
      <c r="G1248" s="52"/>
      <c r="H1248" s="52"/>
      <c r="I1248" s="52"/>
    </row>
    <row r="1249" spans="1:9" s="53" customFormat="1">
      <c r="A1249" s="49"/>
      <c r="B1249" s="50"/>
      <c r="C1249" s="51"/>
      <c r="D1249" s="49"/>
      <c r="E1249" s="52"/>
      <c r="F1249" s="52"/>
      <c r="G1249" s="52"/>
      <c r="H1249" s="52"/>
      <c r="I1249" s="52"/>
    </row>
    <row r="1250" spans="1:9" s="53" customFormat="1">
      <c r="A1250" s="49"/>
      <c r="B1250" s="50"/>
      <c r="C1250" s="51"/>
      <c r="D1250" s="49"/>
      <c r="E1250" s="52"/>
      <c r="F1250" s="52"/>
      <c r="G1250" s="52"/>
      <c r="H1250" s="52"/>
      <c r="I1250" s="52"/>
    </row>
    <row r="1251" spans="1:9" s="53" customFormat="1">
      <c r="A1251" s="49"/>
      <c r="B1251" s="50"/>
      <c r="C1251" s="51"/>
      <c r="D1251" s="49"/>
      <c r="E1251" s="52"/>
      <c r="F1251" s="52"/>
      <c r="G1251" s="52"/>
      <c r="H1251" s="52"/>
      <c r="I1251" s="52"/>
    </row>
    <row r="1252" spans="1:9" s="53" customFormat="1">
      <c r="A1252" s="49"/>
      <c r="B1252" s="50"/>
      <c r="C1252" s="51"/>
      <c r="D1252" s="49"/>
      <c r="E1252" s="52"/>
      <c r="F1252" s="52"/>
      <c r="G1252" s="52"/>
      <c r="H1252" s="52"/>
      <c r="I1252" s="52"/>
    </row>
    <row r="1253" spans="1:9" s="53" customFormat="1">
      <c r="A1253" s="49"/>
      <c r="B1253" s="50"/>
      <c r="C1253" s="51"/>
      <c r="D1253" s="49"/>
      <c r="E1253" s="52"/>
      <c r="F1253" s="52"/>
      <c r="G1253" s="52"/>
      <c r="H1253" s="52"/>
      <c r="I1253" s="52"/>
    </row>
    <row r="1254" spans="1:9" s="53" customFormat="1">
      <c r="A1254" s="49"/>
      <c r="B1254" s="50"/>
      <c r="C1254" s="51"/>
      <c r="D1254" s="49"/>
      <c r="E1254" s="52"/>
      <c r="F1254" s="52"/>
      <c r="G1254" s="52"/>
      <c r="H1254" s="52"/>
      <c r="I1254" s="52"/>
    </row>
    <row r="1255" spans="1:9" s="53" customFormat="1">
      <c r="A1255" s="49"/>
      <c r="B1255" s="50"/>
      <c r="C1255" s="51"/>
      <c r="D1255" s="49"/>
      <c r="E1255" s="52"/>
      <c r="F1255" s="52"/>
      <c r="G1255" s="52"/>
      <c r="H1255" s="52"/>
      <c r="I1255" s="52"/>
    </row>
    <row r="1256" spans="1:9" s="53" customFormat="1">
      <c r="A1256" s="49"/>
      <c r="B1256" s="50"/>
      <c r="C1256" s="51"/>
      <c r="D1256" s="49"/>
      <c r="E1256" s="52"/>
      <c r="F1256" s="52"/>
      <c r="G1256" s="52"/>
      <c r="H1256" s="52"/>
      <c r="I1256" s="52"/>
    </row>
    <row r="1257" spans="1:9" s="53" customFormat="1">
      <c r="A1257" s="49"/>
      <c r="B1257" s="50"/>
      <c r="C1257" s="51"/>
      <c r="D1257" s="49"/>
      <c r="E1257" s="52"/>
      <c r="F1257" s="52"/>
      <c r="G1257" s="52"/>
      <c r="H1257" s="52"/>
      <c r="I1257" s="52"/>
    </row>
    <row r="1258" spans="1:9" s="53" customFormat="1">
      <c r="A1258" s="49"/>
      <c r="B1258" s="50"/>
      <c r="C1258" s="51"/>
      <c r="D1258" s="49"/>
      <c r="E1258" s="52"/>
      <c r="F1258" s="52"/>
      <c r="G1258" s="52"/>
      <c r="H1258" s="52"/>
      <c r="I1258" s="52"/>
    </row>
    <row r="1259" spans="1:9" s="53" customFormat="1">
      <c r="A1259" s="49"/>
      <c r="B1259" s="50"/>
      <c r="C1259" s="51"/>
      <c r="D1259" s="49"/>
      <c r="E1259" s="52"/>
      <c r="F1259" s="52"/>
      <c r="G1259" s="52"/>
      <c r="H1259" s="52"/>
      <c r="I1259" s="52"/>
    </row>
    <row r="1260" spans="1:9" s="53" customFormat="1">
      <c r="A1260" s="49"/>
      <c r="B1260" s="50"/>
      <c r="C1260" s="51"/>
      <c r="D1260" s="49"/>
      <c r="E1260" s="52"/>
      <c r="F1260" s="52"/>
      <c r="G1260" s="52"/>
      <c r="H1260" s="52"/>
      <c r="I1260" s="52"/>
    </row>
    <row r="1261" spans="1:9" s="53" customFormat="1">
      <c r="A1261" s="49"/>
      <c r="B1261" s="50"/>
      <c r="C1261" s="51"/>
      <c r="D1261" s="49"/>
      <c r="E1261" s="52"/>
      <c r="F1261" s="52"/>
      <c r="G1261" s="52"/>
      <c r="H1261" s="52"/>
      <c r="I1261" s="52"/>
    </row>
    <row r="1262" spans="1:9" s="53" customFormat="1">
      <c r="A1262" s="49"/>
      <c r="B1262" s="50"/>
      <c r="C1262" s="51"/>
      <c r="D1262" s="49"/>
      <c r="E1262" s="52"/>
      <c r="F1262" s="52"/>
      <c r="G1262" s="52"/>
      <c r="H1262" s="52"/>
      <c r="I1262" s="52"/>
    </row>
    <row r="1263" spans="1:9" s="53" customFormat="1">
      <c r="A1263" s="49"/>
      <c r="B1263" s="50"/>
      <c r="C1263" s="51"/>
      <c r="D1263" s="49"/>
      <c r="E1263" s="52"/>
      <c r="F1263" s="52"/>
      <c r="G1263" s="52"/>
      <c r="H1263" s="52"/>
      <c r="I1263" s="52"/>
    </row>
    <row r="1264" spans="1:9" s="53" customFormat="1">
      <c r="A1264" s="49"/>
      <c r="B1264" s="50"/>
      <c r="C1264" s="51"/>
      <c r="D1264" s="49"/>
      <c r="E1264" s="52"/>
      <c r="F1264" s="52"/>
      <c r="G1264" s="52"/>
      <c r="H1264" s="52"/>
      <c r="I1264" s="52"/>
    </row>
    <row r="1265" spans="1:9" s="53" customFormat="1">
      <c r="A1265" s="49"/>
      <c r="B1265" s="50"/>
      <c r="C1265" s="51"/>
      <c r="D1265" s="49"/>
      <c r="E1265" s="52"/>
      <c r="F1265" s="52"/>
      <c r="G1265" s="52"/>
      <c r="H1265" s="52"/>
      <c r="I1265" s="52"/>
    </row>
    <row r="1266" spans="1:9" s="53" customFormat="1">
      <c r="A1266" s="49"/>
      <c r="B1266" s="50"/>
      <c r="C1266" s="51"/>
      <c r="D1266" s="49"/>
      <c r="E1266" s="52"/>
      <c r="F1266" s="52"/>
      <c r="G1266" s="52"/>
      <c r="H1266" s="52"/>
      <c r="I1266" s="52"/>
    </row>
    <row r="1267" spans="1:9" s="53" customFormat="1">
      <c r="A1267" s="49"/>
      <c r="B1267" s="50"/>
      <c r="C1267" s="51"/>
      <c r="D1267" s="49"/>
      <c r="E1267" s="52"/>
      <c r="F1267" s="52"/>
      <c r="G1267" s="52"/>
      <c r="H1267" s="52"/>
      <c r="I1267" s="52"/>
    </row>
    <row r="1268" spans="1:9" s="53" customFormat="1">
      <c r="A1268" s="49"/>
      <c r="B1268" s="50"/>
      <c r="C1268" s="51"/>
      <c r="D1268" s="49"/>
      <c r="E1268" s="52"/>
      <c r="F1268" s="52"/>
      <c r="G1268" s="52"/>
      <c r="H1268" s="52"/>
      <c r="I1268" s="52"/>
    </row>
    <row r="1269" spans="1:9" s="53" customFormat="1">
      <c r="A1269" s="49"/>
      <c r="B1269" s="50"/>
      <c r="C1269" s="51"/>
      <c r="D1269" s="49"/>
      <c r="E1269" s="52"/>
      <c r="F1269" s="52"/>
      <c r="G1269" s="52"/>
      <c r="H1269" s="52"/>
      <c r="I1269" s="52"/>
    </row>
    <row r="1270" spans="1:9" s="53" customFormat="1">
      <c r="A1270" s="49"/>
      <c r="B1270" s="50"/>
      <c r="C1270" s="51"/>
      <c r="D1270" s="49"/>
      <c r="E1270" s="52"/>
      <c r="F1270" s="52"/>
      <c r="G1270" s="52"/>
      <c r="H1270" s="52"/>
      <c r="I1270" s="52"/>
    </row>
    <row r="1271" spans="1:9" s="53" customFormat="1">
      <c r="A1271" s="49"/>
      <c r="B1271" s="50"/>
      <c r="C1271" s="51"/>
      <c r="D1271" s="49"/>
      <c r="E1271" s="52"/>
      <c r="F1271" s="52"/>
      <c r="G1271" s="52"/>
      <c r="H1271" s="52"/>
      <c r="I1271" s="52"/>
    </row>
    <row r="1272" spans="1:9" s="53" customFormat="1">
      <c r="A1272" s="49"/>
      <c r="B1272" s="50"/>
      <c r="C1272" s="51"/>
      <c r="D1272" s="49"/>
      <c r="E1272" s="52"/>
      <c r="F1272" s="52"/>
      <c r="G1272" s="52"/>
      <c r="H1272" s="52"/>
      <c r="I1272" s="52"/>
    </row>
    <row r="1273" spans="1:9" s="53" customFormat="1">
      <c r="A1273" s="49"/>
      <c r="B1273" s="50"/>
      <c r="C1273" s="51"/>
      <c r="D1273" s="49"/>
      <c r="E1273" s="52"/>
      <c r="F1273" s="52"/>
      <c r="G1273" s="52"/>
      <c r="H1273" s="52"/>
      <c r="I1273" s="52"/>
    </row>
    <row r="1274" spans="1:9" s="53" customFormat="1">
      <c r="A1274" s="49"/>
      <c r="B1274" s="50"/>
      <c r="C1274" s="51"/>
      <c r="D1274" s="49"/>
      <c r="E1274" s="52"/>
      <c r="F1274" s="52"/>
      <c r="G1274" s="52"/>
      <c r="H1274" s="52"/>
      <c r="I1274" s="52"/>
    </row>
    <row r="1275" spans="1:9" s="53" customFormat="1">
      <c r="A1275" s="49"/>
      <c r="B1275" s="50"/>
      <c r="C1275" s="51"/>
      <c r="D1275" s="49"/>
      <c r="E1275" s="52"/>
      <c r="F1275" s="52"/>
      <c r="G1275" s="52"/>
      <c r="H1275" s="52"/>
      <c r="I1275" s="52"/>
    </row>
    <row r="1276" spans="1:9" s="53" customFormat="1">
      <c r="A1276" s="49"/>
      <c r="B1276" s="50"/>
      <c r="C1276" s="51"/>
      <c r="D1276" s="49"/>
      <c r="E1276" s="52"/>
      <c r="F1276" s="52"/>
      <c r="G1276" s="52"/>
      <c r="H1276" s="52"/>
      <c r="I1276" s="52"/>
    </row>
    <row r="1277" spans="1:9" s="53" customFormat="1">
      <c r="A1277" s="49"/>
      <c r="B1277" s="50"/>
      <c r="C1277" s="51"/>
      <c r="D1277" s="49"/>
      <c r="E1277" s="52"/>
      <c r="F1277" s="52"/>
      <c r="G1277" s="52"/>
      <c r="H1277" s="52"/>
      <c r="I1277" s="52"/>
    </row>
    <row r="1278" spans="1:9" s="53" customFormat="1">
      <c r="A1278" s="49"/>
      <c r="B1278" s="50"/>
      <c r="C1278" s="51"/>
      <c r="D1278" s="49"/>
      <c r="E1278" s="52"/>
      <c r="F1278" s="52"/>
      <c r="G1278" s="52"/>
      <c r="H1278" s="52"/>
      <c r="I1278" s="52"/>
    </row>
    <row r="1279" spans="1:9" s="53" customFormat="1">
      <c r="A1279" s="49"/>
      <c r="B1279" s="50"/>
      <c r="C1279" s="51"/>
      <c r="D1279" s="49"/>
      <c r="E1279" s="52"/>
      <c r="F1279" s="52"/>
      <c r="G1279" s="52"/>
      <c r="H1279" s="52"/>
      <c r="I1279" s="52"/>
    </row>
    <row r="1280" spans="1:9" s="53" customFormat="1">
      <c r="A1280" s="49"/>
      <c r="B1280" s="50"/>
      <c r="C1280" s="51"/>
      <c r="D1280" s="49"/>
      <c r="E1280" s="52"/>
      <c r="F1280" s="52"/>
      <c r="G1280" s="52"/>
      <c r="H1280" s="52"/>
      <c r="I1280" s="52"/>
    </row>
    <row r="1281" spans="1:9" s="53" customFormat="1">
      <c r="A1281" s="49"/>
      <c r="B1281" s="50"/>
      <c r="C1281" s="51"/>
      <c r="D1281" s="49"/>
      <c r="E1281" s="52"/>
      <c r="F1281" s="52"/>
      <c r="G1281" s="52"/>
      <c r="H1281" s="52"/>
      <c r="I1281" s="52"/>
    </row>
    <row r="1282" spans="1:9" s="53" customFormat="1">
      <c r="A1282" s="49"/>
      <c r="B1282" s="50"/>
      <c r="C1282" s="51"/>
      <c r="D1282" s="49"/>
      <c r="E1282" s="52"/>
      <c r="F1282" s="52"/>
      <c r="G1282" s="52"/>
      <c r="H1282" s="52"/>
      <c r="I1282" s="52"/>
    </row>
    <row r="1283" spans="1:9" s="53" customFormat="1">
      <c r="A1283" s="49"/>
      <c r="B1283" s="50"/>
      <c r="C1283" s="51"/>
      <c r="D1283" s="49"/>
      <c r="E1283" s="52"/>
      <c r="F1283" s="52"/>
      <c r="G1283" s="52"/>
      <c r="H1283" s="52"/>
      <c r="I1283" s="52"/>
    </row>
    <row r="1284" spans="1:9" s="53" customFormat="1">
      <c r="A1284" s="49"/>
      <c r="B1284" s="50"/>
      <c r="C1284" s="51"/>
      <c r="D1284" s="49"/>
      <c r="E1284" s="52"/>
      <c r="F1284" s="52"/>
      <c r="G1284" s="52"/>
      <c r="H1284" s="52"/>
      <c r="I1284" s="52"/>
    </row>
    <row r="1285" spans="1:9" s="53" customFormat="1">
      <c r="A1285" s="49"/>
      <c r="B1285" s="50"/>
      <c r="C1285" s="51"/>
      <c r="D1285" s="49"/>
      <c r="E1285" s="52"/>
      <c r="F1285" s="52"/>
      <c r="G1285" s="52"/>
      <c r="H1285" s="52"/>
      <c r="I1285" s="52"/>
    </row>
    <row r="1286" spans="1:9" s="53" customFormat="1">
      <c r="A1286" s="49"/>
      <c r="B1286" s="50"/>
      <c r="C1286" s="51"/>
      <c r="D1286" s="49"/>
      <c r="E1286" s="52"/>
      <c r="F1286" s="52"/>
      <c r="G1286" s="52"/>
      <c r="H1286" s="52"/>
      <c r="I1286" s="52"/>
    </row>
    <row r="1287" spans="1:9" s="53" customFormat="1">
      <c r="A1287" s="49"/>
      <c r="B1287" s="50"/>
      <c r="C1287" s="51"/>
      <c r="D1287" s="49"/>
      <c r="E1287" s="52"/>
      <c r="F1287" s="52"/>
      <c r="G1287" s="52"/>
      <c r="H1287" s="52"/>
      <c r="I1287" s="52"/>
    </row>
    <row r="1288" spans="1:9" s="53" customFormat="1">
      <c r="A1288" s="49"/>
      <c r="B1288" s="50"/>
      <c r="C1288" s="51"/>
      <c r="D1288" s="49"/>
      <c r="E1288" s="52"/>
      <c r="F1288" s="52"/>
      <c r="G1288" s="52"/>
      <c r="H1288" s="52"/>
      <c r="I1288" s="52"/>
    </row>
    <row r="1289" spans="1:9" s="53" customFormat="1">
      <c r="A1289" s="49"/>
      <c r="B1289" s="50"/>
      <c r="C1289" s="51"/>
      <c r="D1289" s="49"/>
      <c r="E1289" s="52"/>
      <c r="F1289" s="52"/>
      <c r="G1289" s="52"/>
      <c r="H1289" s="52"/>
      <c r="I1289" s="52"/>
    </row>
    <row r="1290" spans="1:9" s="53" customFormat="1">
      <c r="A1290" s="49"/>
      <c r="B1290" s="50"/>
      <c r="C1290" s="51"/>
      <c r="D1290" s="49"/>
      <c r="E1290" s="52"/>
      <c r="F1290" s="52"/>
      <c r="G1290" s="52"/>
      <c r="H1290" s="52"/>
      <c r="I1290" s="52"/>
    </row>
    <row r="1291" spans="1:9" s="53" customFormat="1">
      <c r="A1291" s="49"/>
      <c r="B1291" s="50"/>
      <c r="C1291" s="51"/>
      <c r="D1291" s="49"/>
      <c r="E1291" s="52"/>
      <c r="F1291" s="52"/>
      <c r="G1291" s="52"/>
      <c r="H1291" s="52"/>
      <c r="I1291" s="52"/>
    </row>
    <row r="1292" spans="1:9" s="53" customFormat="1">
      <c r="A1292" s="49"/>
      <c r="B1292" s="50"/>
      <c r="C1292" s="51"/>
      <c r="D1292" s="49"/>
      <c r="E1292" s="52"/>
      <c r="F1292" s="52"/>
      <c r="G1292" s="52"/>
      <c r="H1292" s="52"/>
      <c r="I1292" s="52"/>
    </row>
    <row r="1293" spans="1:9" s="53" customFormat="1">
      <c r="A1293" s="49"/>
      <c r="B1293" s="50"/>
      <c r="C1293" s="51"/>
      <c r="D1293" s="49"/>
      <c r="E1293" s="52"/>
      <c r="F1293" s="52"/>
      <c r="G1293" s="52"/>
      <c r="H1293" s="52"/>
      <c r="I1293" s="52"/>
    </row>
    <row r="1294" spans="1:9" s="53" customFormat="1">
      <c r="A1294" s="49"/>
      <c r="B1294" s="50"/>
      <c r="C1294" s="51"/>
      <c r="D1294" s="49"/>
      <c r="E1294" s="52"/>
      <c r="F1294" s="52"/>
      <c r="G1294" s="52"/>
      <c r="H1294" s="52"/>
      <c r="I1294" s="52"/>
    </row>
    <row r="1295" spans="1:9" s="53" customFormat="1">
      <c r="A1295" s="49"/>
      <c r="B1295" s="50"/>
      <c r="C1295" s="51"/>
      <c r="D1295" s="49"/>
      <c r="E1295" s="52"/>
      <c r="F1295" s="52"/>
      <c r="G1295" s="52"/>
      <c r="H1295" s="52"/>
      <c r="I1295" s="52"/>
    </row>
    <row r="1296" spans="1:9" s="53" customFormat="1">
      <c r="A1296" s="49"/>
      <c r="B1296" s="50"/>
      <c r="C1296" s="51"/>
      <c r="D1296" s="49"/>
      <c r="E1296" s="52"/>
      <c r="F1296" s="52"/>
      <c r="G1296" s="52"/>
      <c r="H1296" s="52"/>
      <c r="I1296" s="52"/>
    </row>
    <row r="1297" spans="1:9" s="53" customFormat="1">
      <c r="A1297" s="49"/>
      <c r="B1297" s="50"/>
      <c r="C1297" s="51"/>
      <c r="D1297" s="49"/>
      <c r="E1297" s="52"/>
      <c r="F1297" s="52"/>
      <c r="G1297" s="52"/>
      <c r="H1297" s="52"/>
      <c r="I1297" s="52"/>
    </row>
    <row r="1298" spans="1:9" s="53" customFormat="1">
      <c r="A1298" s="49"/>
      <c r="B1298" s="50"/>
      <c r="C1298" s="51"/>
      <c r="D1298" s="49"/>
      <c r="E1298" s="52"/>
      <c r="F1298" s="52"/>
      <c r="G1298" s="52"/>
      <c r="H1298" s="52"/>
      <c r="I1298" s="52"/>
    </row>
    <row r="1299" spans="1:9" s="53" customFormat="1">
      <c r="A1299" s="49"/>
      <c r="B1299" s="50"/>
      <c r="C1299" s="51"/>
      <c r="D1299" s="49"/>
      <c r="E1299" s="52"/>
      <c r="F1299" s="52"/>
      <c r="G1299" s="52"/>
      <c r="H1299" s="52"/>
      <c r="I1299" s="52"/>
    </row>
    <row r="1300" spans="1:9" s="53" customFormat="1">
      <c r="A1300" s="49"/>
      <c r="B1300" s="50"/>
      <c r="C1300" s="51"/>
      <c r="D1300" s="49"/>
      <c r="E1300" s="52"/>
      <c r="F1300" s="52"/>
      <c r="G1300" s="52"/>
      <c r="H1300" s="52"/>
      <c r="I1300" s="52"/>
    </row>
    <row r="1301" spans="1:9" s="53" customFormat="1">
      <c r="A1301" s="49"/>
      <c r="B1301" s="50"/>
      <c r="C1301" s="51"/>
      <c r="D1301" s="49"/>
      <c r="E1301" s="52"/>
      <c r="F1301" s="52"/>
      <c r="G1301" s="52"/>
      <c r="H1301" s="52"/>
      <c r="I1301" s="52"/>
    </row>
    <row r="1302" spans="1:9" s="53" customFormat="1">
      <c r="A1302" s="49"/>
      <c r="B1302" s="50"/>
      <c r="C1302" s="51"/>
      <c r="D1302" s="49"/>
      <c r="E1302" s="52"/>
      <c r="F1302" s="52"/>
      <c r="G1302" s="52"/>
      <c r="H1302" s="52"/>
      <c r="I1302" s="52"/>
    </row>
    <row r="1303" spans="1:9" s="53" customFormat="1">
      <c r="A1303" s="49"/>
      <c r="B1303" s="50"/>
      <c r="C1303" s="51"/>
      <c r="D1303" s="49"/>
      <c r="E1303" s="52"/>
      <c r="F1303" s="52"/>
      <c r="G1303" s="52"/>
      <c r="H1303" s="52"/>
      <c r="I1303" s="52"/>
    </row>
    <row r="1304" spans="1:9" s="53" customFormat="1">
      <c r="A1304" s="49"/>
      <c r="B1304" s="50"/>
      <c r="C1304" s="51"/>
      <c r="D1304" s="49"/>
      <c r="E1304" s="52"/>
      <c r="F1304" s="52"/>
      <c r="G1304" s="52"/>
      <c r="H1304" s="52"/>
      <c r="I1304" s="52"/>
    </row>
    <row r="1305" spans="1:9" s="53" customFormat="1">
      <c r="A1305" s="49"/>
      <c r="B1305" s="50"/>
      <c r="C1305" s="51"/>
      <c r="D1305" s="49"/>
      <c r="E1305" s="52"/>
      <c r="F1305" s="52"/>
      <c r="G1305" s="52"/>
      <c r="H1305" s="52"/>
      <c r="I1305" s="52"/>
    </row>
    <row r="1306" spans="1:9" s="53" customFormat="1">
      <c r="A1306" s="49"/>
      <c r="B1306" s="50"/>
      <c r="C1306" s="51"/>
      <c r="D1306" s="49"/>
      <c r="E1306" s="52"/>
      <c r="F1306" s="52"/>
      <c r="G1306" s="52"/>
      <c r="H1306" s="52"/>
      <c r="I1306" s="52"/>
    </row>
    <row r="1307" spans="1:9" s="53" customFormat="1">
      <c r="A1307" s="49"/>
      <c r="B1307" s="50"/>
      <c r="C1307" s="51"/>
      <c r="D1307" s="49"/>
      <c r="E1307" s="52"/>
      <c r="F1307" s="52"/>
      <c r="G1307" s="52"/>
      <c r="H1307" s="52"/>
      <c r="I1307" s="52"/>
    </row>
    <row r="1308" spans="1:9" s="53" customFormat="1">
      <c r="A1308" s="49"/>
      <c r="B1308" s="50"/>
      <c r="C1308" s="51"/>
      <c r="D1308" s="49"/>
      <c r="E1308" s="52"/>
      <c r="F1308" s="52"/>
      <c r="G1308" s="52"/>
      <c r="H1308" s="52"/>
      <c r="I1308" s="52"/>
    </row>
    <row r="1309" spans="1:9" s="53" customFormat="1">
      <c r="A1309" s="49"/>
      <c r="B1309" s="50"/>
      <c r="C1309" s="51"/>
      <c r="D1309" s="49"/>
      <c r="E1309" s="52"/>
      <c r="F1309" s="52"/>
      <c r="G1309" s="52"/>
      <c r="H1309" s="52"/>
      <c r="I1309" s="52"/>
    </row>
    <row r="1310" spans="1:9" s="53" customFormat="1">
      <c r="A1310" s="49"/>
      <c r="B1310" s="50"/>
      <c r="C1310" s="51"/>
      <c r="D1310" s="49"/>
      <c r="E1310" s="52"/>
      <c r="F1310" s="52"/>
      <c r="G1310" s="52"/>
      <c r="H1310" s="52"/>
      <c r="I1310" s="52"/>
    </row>
    <row r="1311" spans="1:9" s="53" customFormat="1">
      <c r="A1311" s="49"/>
      <c r="B1311" s="50"/>
      <c r="C1311" s="51"/>
      <c r="D1311" s="49"/>
      <c r="E1311" s="52"/>
      <c r="F1311" s="52"/>
      <c r="G1311" s="52"/>
      <c r="H1311" s="52"/>
      <c r="I1311" s="52"/>
    </row>
    <row r="1312" spans="1:9" s="53" customFormat="1">
      <c r="A1312" s="49"/>
      <c r="B1312" s="50"/>
      <c r="C1312" s="51"/>
      <c r="D1312" s="49"/>
      <c r="E1312" s="52"/>
      <c r="F1312" s="52"/>
      <c r="G1312" s="52"/>
      <c r="H1312" s="52"/>
      <c r="I1312" s="52"/>
    </row>
    <row r="1313" spans="1:9" s="53" customFormat="1">
      <c r="A1313" s="49"/>
      <c r="B1313" s="50"/>
      <c r="C1313" s="51"/>
      <c r="D1313" s="49"/>
      <c r="E1313" s="52"/>
      <c r="F1313" s="52"/>
      <c r="G1313" s="52"/>
      <c r="H1313" s="52"/>
      <c r="I1313" s="52"/>
    </row>
    <row r="1314" spans="1:9" s="53" customFormat="1">
      <c r="A1314" s="49"/>
      <c r="B1314" s="50"/>
      <c r="C1314" s="51"/>
      <c r="D1314" s="49"/>
      <c r="E1314" s="52"/>
      <c r="F1314" s="52"/>
      <c r="G1314" s="52"/>
      <c r="H1314" s="52"/>
      <c r="I1314" s="52"/>
    </row>
    <row r="1315" spans="1:9" s="53" customFormat="1">
      <c r="A1315" s="49"/>
      <c r="B1315" s="50"/>
      <c r="C1315" s="51"/>
      <c r="D1315" s="49"/>
      <c r="E1315" s="52"/>
      <c r="F1315" s="52"/>
      <c r="G1315" s="52"/>
      <c r="H1315" s="52"/>
      <c r="I1315" s="52"/>
    </row>
    <row r="1316" spans="1:9" s="53" customFormat="1">
      <c r="A1316" s="49"/>
      <c r="B1316" s="50"/>
      <c r="C1316" s="51"/>
      <c r="D1316" s="49"/>
      <c r="E1316" s="52"/>
      <c r="F1316" s="52"/>
      <c r="G1316" s="52"/>
      <c r="H1316" s="52"/>
      <c r="I1316" s="52"/>
    </row>
    <row r="1317" spans="1:9" s="53" customFormat="1">
      <c r="A1317" s="49"/>
      <c r="B1317" s="50"/>
      <c r="C1317" s="51"/>
      <c r="D1317" s="49"/>
      <c r="E1317" s="52"/>
      <c r="F1317" s="52"/>
      <c r="G1317" s="52"/>
      <c r="H1317" s="52"/>
      <c r="I1317" s="52"/>
    </row>
    <row r="1318" spans="1:9" s="53" customFormat="1">
      <c r="A1318" s="49"/>
      <c r="B1318" s="50"/>
      <c r="C1318" s="51"/>
      <c r="D1318" s="49"/>
      <c r="E1318" s="52"/>
      <c r="F1318" s="52"/>
      <c r="G1318" s="52"/>
      <c r="H1318" s="52"/>
      <c r="I1318" s="52"/>
    </row>
    <row r="1319" spans="1:9" s="53" customFormat="1">
      <c r="A1319" s="49"/>
      <c r="B1319" s="50"/>
      <c r="C1319" s="51"/>
      <c r="D1319" s="49"/>
      <c r="E1319" s="52"/>
      <c r="F1319" s="52"/>
      <c r="G1319" s="52"/>
      <c r="H1319" s="52"/>
      <c r="I1319" s="52"/>
    </row>
    <row r="1320" spans="1:9" s="53" customFormat="1">
      <c r="A1320" s="49"/>
      <c r="B1320" s="50"/>
      <c r="C1320" s="51"/>
      <c r="D1320" s="49"/>
      <c r="E1320" s="52"/>
      <c r="F1320" s="52"/>
      <c r="G1320" s="52"/>
      <c r="H1320" s="52"/>
      <c r="I1320" s="52"/>
    </row>
    <row r="1321" spans="1:9" s="53" customFormat="1">
      <c r="A1321" s="49"/>
      <c r="B1321" s="50"/>
      <c r="C1321" s="51"/>
      <c r="D1321" s="49"/>
      <c r="E1321" s="52"/>
      <c r="F1321" s="52"/>
      <c r="G1321" s="52"/>
      <c r="H1321" s="52"/>
      <c r="I1321" s="52"/>
    </row>
    <row r="1322" spans="1:9" s="53" customFormat="1">
      <c r="A1322" s="49"/>
      <c r="B1322" s="50"/>
      <c r="C1322" s="51"/>
      <c r="D1322" s="49"/>
      <c r="E1322" s="52"/>
      <c r="F1322" s="52"/>
      <c r="G1322" s="52"/>
      <c r="H1322" s="52"/>
      <c r="I1322" s="52"/>
    </row>
    <row r="1323" spans="1:9" s="53" customFormat="1">
      <c r="A1323" s="49"/>
      <c r="B1323" s="50"/>
      <c r="C1323" s="51"/>
      <c r="D1323" s="49"/>
      <c r="E1323" s="52"/>
      <c r="F1323" s="52"/>
      <c r="G1323" s="52"/>
      <c r="H1323" s="52"/>
      <c r="I1323" s="52"/>
    </row>
    <row r="1324" spans="1:9" s="53" customFormat="1">
      <c r="A1324" s="49"/>
      <c r="B1324" s="50"/>
      <c r="C1324" s="51"/>
      <c r="D1324" s="49"/>
      <c r="E1324" s="52"/>
      <c r="F1324" s="52"/>
      <c r="G1324" s="52"/>
      <c r="H1324" s="52"/>
      <c r="I1324" s="52"/>
    </row>
    <row r="1325" spans="1:9" s="53" customFormat="1">
      <c r="A1325" s="49"/>
      <c r="B1325" s="50"/>
      <c r="C1325" s="51"/>
      <c r="D1325" s="49"/>
      <c r="E1325" s="52"/>
      <c r="F1325" s="52"/>
      <c r="G1325" s="52"/>
      <c r="H1325" s="52"/>
      <c r="I1325" s="52"/>
    </row>
    <row r="1326" spans="1:9" s="53" customFormat="1">
      <c r="A1326" s="49"/>
      <c r="B1326" s="50"/>
      <c r="C1326" s="51"/>
      <c r="D1326" s="49"/>
      <c r="E1326" s="52"/>
      <c r="F1326" s="52"/>
      <c r="G1326" s="52"/>
      <c r="H1326" s="52"/>
      <c r="I1326" s="52"/>
    </row>
    <row r="1327" spans="1:9" s="53" customFormat="1">
      <c r="A1327" s="49"/>
      <c r="B1327" s="50"/>
      <c r="C1327" s="51"/>
      <c r="D1327" s="49"/>
      <c r="E1327" s="52"/>
      <c r="F1327" s="52"/>
      <c r="G1327" s="52"/>
      <c r="H1327" s="52"/>
      <c r="I1327" s="52"/>
    </row>
    <row r="1328" spans="1:9" s="53" customFormat="1">
      <c r="A1328" s="49"/>
      <c r="B1328" s="50"/>
      <c r="C1328" s="51"/>
      <c r="D1328" s="49"/>
      <c r="E1328" s="52"/>
      <c r="F1328" s="52"/>
      <c r="G1328" s="52"/>
      <c r="H1328" s="52"/>
      <c r="I1328" s="52"/>
    </row>
    <row r="1329" spans="1:9" s="53" customFormat="1">
      <c r="A1329" s="49"/>
      <c r="B1329" s="50"/>
      <c r="C1329" s="51"/>
      <c r="D1329" s="49"/>
      <c r="E1329" s="52"/>
      <c r="F1329" s="52"/>
      <c r="G1329" s="52"/>
      <c r="H1329" s="52"/>
      <c r="I1329" s="52"/>
    </row>
    <row r="1330" spans="1:9" s="53" customFormat="1">
      <c r="A1330" s="49"/>
      <c r="B1330" s="50"/>
      <c r="C1330" s="51"/>
      <c r="D1330" s="49"/>
      <c r="E1330" s="52"/>
      <c r="F1330" s="52"/>
      <c r="G1330" s="52"/>
      <c r="H1330" s="52"/>
      <c r="I1330" s="52"/>
    </row>
    <row r="1331" spans="1:9" s="53" customFormat="1">
      <c r="A1331" s="49"/>
      <c r="B1331" s="50"/>
      <c r="C1331" s="51"/>
      <c r="D1331" s="49"/>
      <c r="E1331" s="52"/>
      <c r="F1331" s="52"/>
      <c r="G1331" s="52"/>
      <c r="H1331" s="52"/>
      <c r="I1331" s="52"/>
    </row>
    <row r="1332" spans="1:9" s="53" customFormat="1">
      <c r="A1332" s="49"/>
      <c r="B1332" s="50"/>
      <c r="C1332" s="51"/>
      <c r="D1332" s="49"/>
      <c r="E1332" s="52"/>
      <c r="F1332" s="52"/>
      <c r="G1332" s="52"/>
      <c r="H1332" s="52"/>
      <c r="I1332" s="52"/>
    </row>
    <row r="1333" spans="1:9" s="53" customFormat="1">
      <c r="A1333" s="49"/>
      <c r="B1333" s="50"/>
      <c r="C1333" s="51"/>
      <c r="D1333" s="49"/>
      <c r="E1333" s="52"/>
      <c r="F1333" s="52"/>
      <c r="G1333" s="52"/>
      <c r="H1333" s="52"/>
      <c r="I1333" s="52"/>
    </row>
    <row r="1334" spans="1:9" s="53" customFormat="1">
      <c r="A1334" s="49"/>
      <c r="B1334" s="50"/>
      <c r="C1334" s="51"/>
      <c r="D1334" s="49"/>
      <c r="E1334" s="52"/>
      <c r="F1334" s="52"/>
      <c r="G1334" s="52"/>
      <c r="H1334" s="52"/>
      <c r="I1334" s="52"/>
    </row>
    <row r="1335" spans="1:9" s="53" customFormat="1">
      <c r="A1335" s="49"/>
      <c r="B1335" s="50"/>
      <c r="C1335" s="51"/>
      <c r="D1335" s="49"/>
      <c r="E1335" s="52"/>
      <c r="F1335" s="52"/>
      <c r="G1335" s="52"/>
      <c r="H1335" s="52"/>
      <c r="I1335" s="52"/>
    </row>
    <row r="1336" spans="1:9" s="53" customFormat="1">
      <c r="A1336" s="49"/>
      <c r="B1336" s="50"/>
      <c r="C1336" s="51"/>
      <c r="D1336" s="49"/>
      <c r="E1336" s="52"/>
      <c r="F1336" s="52"/>
      <c r="G1336" s="52"/>
      <c r="H1336" s="52"/>
      <c r="I1336" s="52"/>
    </row>
    <row r="1337" spans="1:9" s="53" customFormat="1">
      <c r="A1337" s="49"/>
      <c r="B1337" s="50"/>
      <c r="C1337" s="51"/>
      <c r="D1337" s="49"/>
      <c r="E1337" s="52"/>
      <c r="F1337" s="52"/>
      <c r="G1337" s="52"/>
      <c r="H1337" s="52"/>
      <c r="I1337" s="52"/>
    </row>
    <row r="1338" spans="1:9" s="53" customFormat="1">
      <c r="A1338" s="49"/>
      <c r="B1338" s="50"/>
      <c r="C1338" s="51"/>
      <c r="D1338" s="49"/>
      <c r="E1338" s="52"/>
      <c r="F1338" s="52"/>
      <c r="G1338" s="52"/>
      <c r="H1338" s="52"/>
      <c r="I1338" s="52"/>
    </row>
    <row r="1339" spans="1:9" s="53" customFormat="1">
      <c r="A1339" s="49"/>
      <c r="B1339" s="50"/>
      <c r="C1339" s="51"/>
      <c r="D1339" s="49"/>
      <c r="E1339" s="52"/>
      <c r="F1339" s="52"/>
      <c r="G1339" s="52"/>
      <c r="H1339" s="52"/>
      <c r="I1339" s="52"/>
    </row>
    <row r="1340" spans="1:9" s="53" customFormat="1">
      <c r="A1340" s="49"/>
      <c r="B1340" s="50"/>
      <c r="C1340" s="51"/>
      <c r="D1340" s="49"/>
      <c r="E1340" s="52"/>
      <c r="F1340" s="52"/>
      <c r="G1340" s="52"/>
      <c r="H1340" s="52"/>
      <c r="I1340" s="52"/>
    </row>
    <row r="1341" spans="1:9" s="53" customFormat="1">
      <c r="A1341" s="49"/>
      <c r="B1341" s="50"/>
      <c r="C1341" s="51"/>
      <c r="D1341" s="49"/>
      <c r="E1341" s="52"/>
      <c r="F1341" s="52"/>
      <c r="G1341" s="52"/>
      <c r="H1341" s="52"/>
      <c r="I1341" s="52"/>
    </row>
    <row r="1342" spans="1:9" s="53" customFormat="1">
      <c r="A1342" s="49"/>
      <c r="B1342" s="50"/>
      <c r="C1342" s="51"/>
      <c r="D1342" s="49"/>
      <c r="E1342" s="52"/>
      <c r="F1342" s="52"/>
      <c r="G1342" s="52"/>
      <c r="H1342" s="52"/>
      <c r="I1342" s="52"/>
    </row>
    <row r="1343" spans="1:9" s="53" customFormat="1">
      <c r="A1343" s="49"/>
      <c r="B1343" s="50"/>
      <c r="C1343" s="51"/>
      <c r="D1343" s="49"/>
      <c r="E1343" s="52"/>
      <c r="F1343" s="52"/>
      <c r="G1343" s="52"/>
      <c r="H1343" s="52"/>
      <c r="I1343" s="52"/>
    </row>
    <row r="1344" spans="1:9" s="53" customFormat="1">
      <c r="A1344" s="49"/>
      <c r="B1344" s="50"/>
      <c r="C1344" s="51"/>
      <c r="D1344" s="49"/>
      <c r="E1344" s="52"/>
      <c r="F1344" s="52"/>
      <c r="G1344" s="52"/>
      <c r="H1344" s="52"/>
      <c r="I1344" s="52"/>
    </row>
    <row r="1345" spans="1:9" s="53" customFormat="1">
      <c r="A1345" s="49"/>
      <c r="B1345" s="50"/>
      <c r="C1345" s="51"/>
      <c r="D1345" s="49"/>
      <c r="E1345" s="52"/>
      <c r="F1345" s="52"/>
      <c r="G1345" s="52"/>
      <c r="H1345" s="52"/>
      <c r="I1345" s="52"/>
    </row>
    <row r="1346" spans="1:9" s="53" customFormat="1">
      <c r="A1346" s="49"/>
      <c r="B1346" s="50"/>
      <c r="C1346" s="51"/>
      <c r="D1346" s="49"/>
      <c r="E1346" s="52"/>
      <c r="F1346" s="52"/>
      <c r="G1346" s="52"/>
      <c r="H1346" s="52"/>
      <c r="I1346" s="52"/>
    </row>
    <row r="1347" spans="1:9" s="53" customFormat="1">
      <c r="A1347" s="49"/>
      <c r="B1347" s="50"/>
      <c r="C1347" s="51"/>
      <c r="D1347" s="49"/>
      <c r="E1347" s="52"/>
      <c r="F1347" s="52"/>
      <c r="G1347" s="52"/>
      <c r="H1347" s="52"/>
      <c r="I1347" s="52"/>
    </row>
    <row r="1348" spans="1:9" s="53" customFormat="1">
      <c r="A1348" s="49"/>
      <c r="B1348" s="50"/>
      <c r="C1348" s="51"/>
      <c r="D1348" s="49"/>
      <c r="E1348" s="52"/>
      <c r="F1348" s="52"/>
      <c r="G1348" s="52"/>
      <c r="H1348" s="52"/>
      <c r="I1348" s="52"/>
    </row>
    <row r="1349" spans="1:9" s="53" customFormat="1">
      <c r="A1349" s="49"/>
      <c r="B1349" s="50"/>
      <c r="C1349" s="51"/>
      <c r="D1349" s="49"/>
      <c r="E1349" s="52"/>
      <c r="F1349" s="52"/>
      <c r="G1349" s="52"/>
      <c r="H1349" s="52"/>
      <c r="I1349" s="52"/>
    </row>
    <row r="1350" spans="1:9" s="53" customFormat="1">
      <c r="A1350" s="49"/>
      <c r="B1350" s="50"/>
      <c r="C1350" s="51"/>
      <c r="D1350" s="49"/>
      <c r="E1350" s="52"/>
      <c r="F1350" s="52"/>
      <c r="G1350" s="52"/>
      <c r="H1350" s="52"/>
      <c r="I1350" s="52"/>
    </row>
    <row r="1351" spans="1:9" s="53" customFormat="1">
      <c r="A1351" s="49"/>
      <c r="B1351" s="50"/>
      <c r="C1351" s="51"/>
      <c r="D1351" s="49"/>
      <c r="E1351" s="52"/>
      <c r="F1351" s="52"/>
      <c r="G1351" s="52"/>
      <c r="H1351" s="52"/>
      <c r="I1351" s="52"/>
    </row>
    <row r="1352" spans="1:9" s="53" customFormat="1">
      <c r="A1352" s="49"/>
      <c r="B1352" s="50"/>
      <c r="C1352" s="51"/>
      <c r="D1352" s="49"/>
      <c r="E1352" s="52"/>
      <c r="F1352" s="52"/>
      <c r="G1352" s="52"/>
      <c r="H1352" s="52"/>
      <c r="I1352" s="52"/>
    </row>
    <row r="1353" spans="1:9" s="53" customFormat="1">
      <c r="A1353" s="49"/>
      <c r="B1353" s="50"/>
      <c r="C1353" s="51"/>
      <c r="D1353" s="49"/>
      <c r="E1353" s="52"/>
      <c r="F1353" s="52"/>
      <c r="G1353" s="52"/>
      <c r="H1353" s="52"/>
      <c r="I1353" s="52"/>
    </row>
    <row r="1354" spans="1:9" s="53" customFormat="1">
      <c r="A1354" s="49"/>
      <c r="B1354" s="50"/>
      <c r="C1354" s="51"/>
      <c r="D1354" s="49"/>
      <c r="E1354" s="52"/>
      <c r="F1354" s="52"/>
      <c r="G1354" s="52"/>
      <c r="H1354" s="52"/>
      <c r="I1354" s="52"/>
    </row>
    <row r="1355" spans="1:9" s="53" customFormat="1">
      <c r="A1355" s="49"/>
      <c r="B1355" s="50"/>
      <c r="C1355" s="51"/>
      <c r="D1355" s="49"/>
      <c r="E1355" s="52"/>
      <c r="F1355" s="52"/>
      <c r="G1355" s="52"/>
      <c r="H1355" s="52"/>
      <c r="I1355" s="52"/>
    </row>
    <row r="1356" spans="1:9" s="53" customFormat="1">
      <c r="A1356" s="49"/>
      <c r="B1356" s="50"/>
      <c r="C1356" s="51"/>
      <c r="D1356" s="49"/>
      <c r="E1356" s="52"/>
      <c r="F1356" s="52"/>
      <c r="G1356" s="52"/>
      <c r="H1356" s="52"/>
      <c r="I1356" s="52"/>
    </row>
    <row r="1357" spans="1:9" s="53" customFormat="1">
      <c r="A1357" s="49"/>
      <c r="B1357" s="50"/>
      <c r="C1357" s="51"/>
      <c r="D1357" s="49"/>
      <c r="E1357" s="52"/>
      <c r="F1357" s="52"/>
      <c r="G1357" s="52"/>
      <c r="H1357" s="52"/>
      <c r="I1357" s="52"/>
    </row>
    <row r="1358" spans="1:9" s="53" customFormat="1">
      <c r="A1358" s="49"/>
      <c r="B1358" s="50"/>
      <c r="C1358" s="51"/>
      <c r="D1358" s="49"/>
      <c r="E1358" s="52"/>
      <c r="F1358" s="52"/>
      <c r="G1358" s="52"/>
      <c r="H1358" s="52"/>
      <c r="I1358" s="52"/>
    </row>
    <row r="1359" spans="1:9" s="53" customFormat="1">
      <c r="A1359" s="49"/>
      <c r="B1359" s="50"/>
      <c r="C1359" s="51"/>
      <c r="D1359" s="49"/>
      <c r="E1359" s="52"/>
      <c r="F1359" s="52"/>
      <c r="G1359" s="52"/>
      <c r="H1359" s="52"/>
      <c r="I1359" s="52"/>
    </row>
    <row r="1360" spans="1:9" s="53" customFormat="1">
      <c r="A1360" s="49"/>
      <c r="B1360" s="50"/>
      <c r="C1360" s="51"/>
      <c r="D1360" s="49"/>
      <c r="E1360" s="52"/>
      <c r="F1360" s="52"/>
      <c r="G1360" s="52"/>
      <c r="H1360" s="52"/>
      <c r="I1360" s="52"/>
    </row>
    <row r="1361" spans="1:9" s="53" customFormat="1">
      <c r="A1361" s="49"/>
      <c r="B1361" s="50"/>
      <c r="C1361" s="51"/>
      <c r="D1361" s="49"/>
      <c r="E1361" s="52"/>
      <c r="F1361" s="52"/>
      <c r="G1361" s="52"/>
      <c r="H1361" s="52"/>
      <c r="I1361" s="52"/>
    </row>
    <row r="1362" spans="1:9" s="53" customFormat="1">
      <c r="A1362" s="49"/>
      <c r="B1362" s="50"/>
      <c r="C1362" s="51"/>
      <c r="D1362" s="49"/>
      <c r="E1362" s="52"/>
      <c r="F1362" s="52"/>
      <c r="G1362" s="52"/>
      <c r="H1362" s="52"/>
      <c r="I1362" s="52"/>
    </row>
    <row r="1363" spans="1:9" s="53" customFormat="1">
      <c r="A1363" s="49"/>
      <c r="B1363" s="50"/>
      <c r="C1363" s="51"/>
      <c r="D1363" s="49"/>
      <c r="E1363" s="52"/>
      <c r="F1363" s="52"/>
      <c r="G1363" s="52"/>
      <c r="H1363" s="52"/>
      <c r="I1363" s="52"/>
    </row>
    <row r="1364" spans="1:9" s="53" customFormat="1">
      <c r="A1364" s="49"/>
      <c r="B1364" s="50"/>
      <c r="C1364" s="51"/>
      <c r="D1364" s="49"/>
      <c r="E1364" s="52"/>
      <c r="F1364" s="52"/>
      <c r="G1364" s="52"/>
      <c r="H1364" s="52"/>
      <c r="I1364" s="52"/>
    </row>
    <row r="1365" spans="1:9" s="53" customFormat="1">
      <c r="A1365" s="49"/>
      <c r="B1365" s="50"/>
      <c r="C1365" s="51"/>
      <c r="D1365" s="49"/>
      <c r="E1365" s="52"/>
      <c r="F1365" s="52"/>
      <c r="G1365" s="52"/>
      <c r="H1365" s="52"/>
      <c r="I1365" s="52"/>
    </row>
    <row r="1366" spans="1:9" s="53" customFormat="1">
      <c r="A1366" s="49"/>
      <c r="B1366" s="50"/>
      <c r="C1366" s="51"/>
      <c r="D1366" s="49"/>
      <c r="E1366" s="52"/>
      <c r="F1366" s="52"/>
      <c r="G1366" s="52"/>
      <c r="H1366" s="52"/>
      <c r="I1366" s="52"/>
    </row>
    <row r="1367" spans="1:9" s="53" customFormat="1">
      <c r="A1367" s="49"/>
      <c r="B1367" s="50"/>
      <c r="C1367" s="51"/>
      <c r="D1367" s="49"/>
      <c r="E1367" s="52"/>
      <c r="F1367" s="52"/>
      <c r="G1367" s="52"/>
      <c r="H1367" s="52"/>
      <c r="I1367" s="52"/>
    </row>
    <row r="1368" spans="1:9" s="53" customFormat="1">
      <c r="A1368" s="49"/>
      <c r="B1368" s="50"/>
      <c r="C1368" s="51"/>
      <c r="D1368" s="49"/>
      <c r="E1368" s="52"/>
      <c r="F1368" s="52"/>
      <c r="G1368" s="52"/>
      <c r="H1368" s="52"/>
      <c r="I1368" s="52"/>
    </row>
    <row r="1369" spans="1:9" s="53" customFormat="1">
      <c r="A1369" s="49"/>
      <c r="B1369" s="50"/>
      <c r="C1369" s="51"/>
      <c r="D1369" s="49"/>
      <c r="E1369" s="52"/>
      <c r="F1369" s="52"/>
      <c r="G1369" s="52"/>
      <c r="H1369" s="52"/>
      <c r="I1369" s="52"/>
    </row>
    <row r="1370" spans="1:9" s="53" customFormat="1">
      <c r="A1370" s="49"/>
      <c r="B1370" s="50"/>
      <c r="C1370" s="51"/>
      <c r="D1370" s="49"/>
      <c r="E1370" s="52"/>
      <c r="F1370" s="52"/>
      <c r="G1370" s="52"/>
      <c r="H1370" s="52"/>
      <c r="I1370" s="52"/>
    </row>
    <row r="1371" spans="1:9" s="53" customFormat="1">
      <c r="A1371" s="49"/>
      <c r="B1371" s="50"/>
      <c r="C1371" s="51"/>
      <c r="D1371" s="49"/>
      <c r="E1371" s="52"/>
      <c r="F1371" s="52"/>
      <c r="G1371" s="52"/>
      <c r="H1371" s="52"/>
      <c r="I1371" s="52"/>
    </row>
    <row r="1372" spans="1:9" s="53" customFormat="1">
      <c r="A1372" s="49"/>
      <c r="B1372" s="50"/>
      <c r="C1372" s="51"/>
      <c r="D1372" s="49"/>
      <c r="E1372" s="52"/>
      <c r="F1372" s="52"/>
      <c r="G1372" s="52"/>
      <c r="H1372" s="52"/>
      <c r="I1372" s="52"/>
    </row>
    <row r="1373" spans="1:9" s="53" customFormat="1">
      <c r="A1373" s="49"/>
      <c r="B1373" s="50"/>
      <c r="C1373" s="51"/>
      <c r="D1373" s="49"/>
      <c r="E1373" s="52"/>
      <c r="F1373" s="52"/>
      <c r="G1373" s="52"/>
      <c r="H1373" s="52"/>
      <c r="I1373" s="52"/>
    </row>
    <row r="1374" spans="1:9" s="53" customFormat="1">
      <c r="A1374" s="49"/>
      <c r="B1374" s="50"/>
      <c r="C1374" s="51"/>
      <c r="D1374" s="49"/>
      <c r="E1374" s="52"/>
      <c r="F1374" s="52"/>
      <c r="G1374" s="52"/>
      <c r="H1374" s="52"/>
      <c r="I1374" s="52"/>
    </row>
    <row r="1375" spans="1:9" s="53" customFormat="1">
      <c r="A1375" s="49"/>
      <c r="B1375" s="50"/>
      <c r="C1375" s="51"/>
      <c r="D1375" s="49"/>
      <c r="E1375" s="52"/>
      <c r="F1375" s="52"/>
      <c r="G1375" s="52"/>
      <c r="H1375" s="52"/>
      <c r="I1375" s="52"/>
    </row>
    <row r="1376" spans="1:9" s="53" customFormat="1">
      <c r="A1376" s="49"/>
      <c r="B1376" s="50"/>
      <c r="C1376" s="51"/>
      <c r="D1376" s="49"/>
      <c r="E1376" s="52"/>
      <c r="F1376" s="52"/>
      <c r="G1376" s="52"/>
      <c r="H1376" s="52"/>
      <c r="I1376" s="52"/>
    </row>
    <row r="1377" spans="1:9" s="53" customFormat="1">
      <c r="A1377" s="49"/>
      <c r="B1377" s="50"/>
      <c r="C1377" s="51"/>
      <c r="D1377" s="49"/>
      <c r="E1377" s="52"/>
      <c r="F1377" s="52"/>
      <c r="G1377" s="52"/>
      <c r="H1377" s="52"/>
      <c r="I1377" s="52"/>
    </row>
    <row r="1378" spans="1:9" s="53" customFormat="1">
      <c r="A1378" s="49"/>
      <c r="B1378" s="50"/>
      <c r="C1378" s="51"/>
      <c r="D1378" s="49"/>
      <c r="E1378" s="52"/>
      <c r="F1378" s="52"/>
      <c r="G1378" s="52"/>
      <c r="H1378" s="52"/>
      <c r="I1378" s="52"/>
    </row>
    <row r="1379" spans="1:9" s="53" customFormat="1">
      <c r="A1379" s="49"/>
      <c r="B1379" s="50"/>
      <c r="C1379" s="51"/>
      <c r="D1379" s="49"/>
      <c r="E1379" s="52"/>
      <c r="F1379" s="52"/>
      <c r="G1379" s="52"/>
      <c r="H1379" s="52"/>
      <c r="I1379" s="52"/>
    </row>
    <row r="1380" spans="1:9" s="53" customFormat="1">
      <c r="A1380" s="49"/>
      <c r="B1380" s="50"/>
      <c r="C1380" s="51"/>
      <c r="D1380" s="49"/>
      <c r="E1380" s="52"/>
      <c r="F1380" s="52"/>
      <c r="G1380" s="52"/>
      <c r="H1380" s="52"/>
      <c r="I1380" s="52"/>
    </row>
    <row r="1381" spans="1:9" s="53" customFormat="1">
      <c r="A1381" s="49"/>
      <c r="B1381" s="50"/>
      <c r="C1381" s="51"/>
      <c r="D1381" s="49"/>
      <c r="E1381" s="52"/>
      <c r="F1381" s="52"/>
      <c r="G1381" s="52"/>
      <c r="H1381" s="52"/>
      <c r="I1381" s="52"/>
    </row>
    <row r="1382" spans="1:9" s="53" customFormat="1">
      <c r="A1382" s="49"/>
      <c r="B1382" s="50"/>
      <c r="C1382" s="51"/>
      <c r="D1382" s="49"/>
      <c r="E1382" s="52"/>
      <c r="F1382" s="52"/>
      <c r="G1382" s="52"/>
      <c r="H1382" s="52"/>
      <c r="I1382" s="52"/>
    </row>
    <row r="1383" spans="1:9" s="53" customFormat="1">
      <c r="A1383" s="49"/>
      <c r="B1383" s="50"/>
      <c r="C1383" s="51"/>
      <c r="D1383" s="49"/>
      <c r="E1383" s="52"/>
      <c r="F1383" s="52"/>
      <c r="G1383" s="52"/>
      <c r="H1383" s="52"/>
      <c r="I1383" s="52"/>
    </row>
    <row r="1384" spans="1:9" s="53" customFormat="1">
      <c r="A1384" s="49"/>
      <c r="B1384" s="50"/>
      <c r="C1384" s="51"/>
      <c r="D1384" s="49"/>
      <c r="E1384" s="52"/>
      <c r="F1384" s="52"/>
      <c r="G1384" s="52"/>
      <c r="H1384" s="52"/>
      <c r="I1384" s="52"/>
    </row>
    <row r="1385" spans="1:9" s="53" customFormat="1">
      <c r="A1385" s="49"/>
      <c r="B1385" s="50"/>
      <c r="C1385" s="51"/>
      <c r="D1385" s="49"/>
      <c r="E1385" s="52"/>
      <c r="F1385" s="52"/>
      <c r="G1385" s="52"/>
      <c r="H1385" s="52"/>
      <c r="I1385" s="52"/>
    </row>
    <row r="1386" spans="1:9" s="53" customFormat="1">
      <c r="A1386" s="49"/>
      <c r="B1386" s="50"/>
      <c r="C1386" s="51"/>
      <c r="D1386" s="49"/>
      <c r="E1386" s="52"/>
      <c r="F1386" s="52"/>
      <c r="G1386" s="52"/>
      <c r="H1386" s="52"/>
      <c r="I1386" s="52"/>
    </row>
    <row r="1387" spans="1:9" s="53" customFormat="1">
      <c r="A1387" s="49"/>
      <c r="B1387" s="50"/>
      <c r="C1387" s="51"/>
      <c r="D1387" s="49"/>
      <c r="E1387" s="52"/>
      <c r="F1387" s="52"/>
      <c r="G1387" s="52"/>
      <c r="H1387" s="52"/>
      <c r="I1387" s="52"/>
    </row>
    <row r="1388" spans="1:9" s="53" customFormat="1">
      <c r="A1388" s="49"/>
      <c r="B1388" s="50"/>
      <c r="C1388" s="51"/>
      <c r="D1388" s="49"/>
      <c r="E1388" s="52"/>
      <c r="F1388" s="52"/>
      <c r="G1388" s="52"/>
      <c r="H1388" s="52"/>
      <c r="I1388" s="52"/>
    </row>
    <row r="1389" spans="1:9" s="53" customFormat="1">
      <c r="A1389" s="49"/>
      <c r="B1389" s="50"/>
      <c r="C1389" s="51"/>
      <c r="D1389" s="49"/>
      <c r="E1389" s="52"/>
      <c r="F1389" s="52"/>
      <c r="G1389" s="52"/>
      <c r="H1389" s="52"/>
      <c r="I1389" s="52"/>
    </row>
    <row r="1390" spans="1:9" s="53" customFormat="1">
      <c r="A1390" s="49"/>
      <c r="B1390" s="50"/>
      <c r="C1390" s="51"/>
      <c r="D1390" s="49"/>
      <c r="E1390" s="52"/>
      <c r="F1390" s="52"/>
      <c r="G1390" s="52"/>
      <c r="H1390" s="52"/>
      <c r="I1390" s="52"/>
    </row>
    <row r="1391" spans="1:9" s="53" customFormat="1">
      <c r="A1391" s="49"/>
      <c r="B1391" s="50"/>
      <c r="C1391" s="51"/>
      <c r="D1391" s="49"/>
      <c r="E1391" s="52"/>
      <c r="F1391" s="52"/>
      <c r="G1391" s="52"/>
      <c r="H1391" s="52"/>
      <c r="I1391" s="52"/>
    </row>
    <row r="1392" spans="1:9" s="53" customFormat="1">
      <c r="A1392" s="49"/>
      <c r="B1392" s="50"/>
      <c r="C1392" s="51"/>
      <c r="D1392" s="49"/>
      <c r="E1392" s="52"/>
      <c r="F1392" s="52"/>
      <c r="G1392" s="52"/>
      <c r="H1392" s="52"/>
      <c r="I1392" s="52"/>
    </row>
    <row r="1393" spans="1:9" s="53" customFormat="1">
      <c r="A1393" s="49"/>
      <c r="B1393" s="50"/>
      <c r="C1393" s="51"/>
      <c r="D1393" s="49"/>
      <c r="E1393" s="52"/>
      <c r="F1393" s="52"/>
      <c r="G1393" s="52"/>
      <c r="H1393" s="52"/>
      <c r="I1393" s="52"/>
    </row>
    <row r="1394" spans="1:9" s="53" customFormat="1">
      <c r="A1394" s="49"/>
      <c r="B1394" s="50"/>
      <c r="C1394" s="51"/>
      <c r="D1394" s="49"/>
      <c r="E1394" s="52"/>
      <c r="F1394" s="52"/>
      <c r="G1394" s="52"/>
      <c r="H1394" s="52"/>
      <c r="I1394" s="52"/>
    </row>
    <row r="1395" spans="1:9" s="53" customFormat="1">
      <c r="A1395" s="49"/>
      <c r="B1395" s="50"/>
      <c r="C1395" s="51"/>
      <c r="D1395" s="49"/>
      <c r="E1395" s="52"/>
      <c r="F1395" s="52"/>
      <c r="G1395" s="52"/>
      <c r="H1395" s="52"/>
      <c r="I1395" s="52"/>
    </row>
    <row r="1396" spans="1:9" s="53" customFormat="1">
      <c r="A1396" s="49"/>
      <c r="B1396" s="50"/>
      <c r="C1396" s="51"/>
      <c r="D1396" s="49"/>
      <c r="E1396" s="52"/>
      <c r="F1396" s="52"/>
      <c r="G1396" s="52"/>
      <c r="H1396" s="52"/>
      <c r="I1396" s="52"/>
    </row>
    <row r="1397" spans="1:9" s="53" customFormat="1">
      <c r="A1397" s="49"/>
      <c r="B1397" s="50"/>
      <c r="C1397" s="51"/>
      <c r="D1397" s="49"/>
      <c r="E1397" s="52"/>
      <c r="F1397" s="52"/>
      <c r="G1397" s="52"/>
      <c r="H1397" s="52"/>
      <c r="I1397" s="52"/>
    </row>
    <row r="1398" spans="1:9" s="53" customFormat="1">
      <c r="A1398" s="49"/>
      <c r="B1398" s="50"/>
      <c r="C1398" s="51"/>
      <c r="D1398" s="49"/>
      <c r="E1398" s="52"/>
      <c r="F1398" s="52"/>
      <c r="G1398" s="52"/>
      <c r="H1398" s="52"/>
      <c r="I1398" s="52"/>
    </row>
    <row r="1399" spans="1:9" s="53" customFormat="1">
      <c r="A1399" s="49"/>
      <c r="B1399" s="50"/>
      <c r="C1399" s="51"/>
      <c r="D1399" s="49"/>
      <c r="E1399" s="52"/>
      <c r="F1399" s="52"/>
      <c r="G1399" s="52"/>
      <c r="H1399" s="52"/>
      <c r="I1399" s="52"/>
    </row>
    <row r="1400" spans="1:9" s="53" customFormat="1">
      <c r="A1400" s="49"/>
      <c r="B1400" s="50"/>
      <c r="C1400" s="51"/>
      <c r="D1400" s="49"/>
      <c r="E1400" s="52"/>
      <c r="F1400" s="52"/>
      <c r="G1400" s="52"/>
      <c r="H1400" s="52"/>
      <c r="I1400" s="52"/>
    </row>
    <row r="1401" spans="1:9" s="53" customFormat="1">
      <c r="A1401" s="49"/>
      <c r="B1401" s="50"/>
      <c r="C1401" s="51"/>
      <c r="D1401" s="49"/>
      <c r="E1401" s="52"/>
      <c r="F1401" s="52"/>
      <c r="G1401" s="52"/>
      <c r="H1401" s="52"/>
      <c r="I1401" s="52"/>
    </row>
    <row r="1402" spans="1:9" s="53" customFormat="1">
      <c r="A1402" s="49"/>
      <c r="B1402" s="50"/>
      <c r="C1402" s="51"/>
      <c r="D1402" s="49"/>
      <c r="E1402" s="52"/>
      <c r="F1402" s="52"/>
      <c r="G1402" s="52"/>
      <c r="H1402" s="52"/>
      <c r="I1402" s="52"/>
    </row>
    <row r="1403" spans="1:9" s="53" customFormat="1">
      <c r="A1403" s="49"/>
      <c r="B1403" s="50"/>
      <c r="C1403" s="51"/>
      <c r="D1403" s="49"/>
      <c r="E1403" s="52"/>
      <c r="F1403" s="52"/>
      <c r="G1403" s="52"/>
      <c r="H1403" s="52"/>
      <c r="I1403" s="52"/>
    </row>
    <row r="1404" spans="1:9" s="53" customFormat="1">
      <c r="A1404" s="49"/>
      <c r="B1404" s="50"/>
      <c r="C1404" s="51"/>
      <c r="D1404" s="49"/>
      <c r="E1404" s="52"/>
      <c r="F1404" s="52"/>
      <c r="G1404" s="52"/>
      <c r="H1404" s="52"/>
      <c r="I1404" s="52"/>
    </row>
    <row r="1405" spans="1:9" s="53" customFormat="1">
      <c r="A1405" s="49"/>
      <c r="B1405" s="50"/>
      <c r="C1405" s="51"/>
      <c r="D1405" s="49"/>
      <c r="E1405" s="52"/>
      <c r="F1405" s="52"/>
      <c r="G1405" s="52"/>
      <c r="H1405" s="52"/>
      <c r="I1405" s="52"/>
    </row>
    <row r="1406" spans="1:9" s="53" customFormat="1">
      <c r="A1406" s="49"/>
      <c r="B1406" s="50"/>
      <c r="C1406" s="51"/>
      <c r="D1406" s="49"/>
      <c r="E1406" s="52"/>
      <c r="F1406" s="52"/>
      <c r="G1406" s="52"/>
      <c r="H1406" s="52"/>
      <c r="I1406" s="52"/>
    </row>
    <row r="1407" spans="1:9" s="53" customFormat="1">
      <c r="A1407" s="49"/>
      <c r="B1407" s="50"/>
      <c r="C1407" s="51"/>
      <c r="D1407" s="49"/>
      <c r="E1407" s="52"/>
      <c r="F1407" s="52"/>
      <c r="G1407" s="52"/>
      <c r="H1407" s="52"/>
      <c r="I1407" s="52"/>
    </row>
    <row r="1408" spans="1:9" s="53" customFormat="1">
      <c r="A1408" s="49"/>
      <c r="B1408" s="50"/>
      <c r="C1408" s="51"/>
      <c r="D1408" s="49"/>
      <c r="E1408" s="52"/>
      <c r="F1408" s="52"/>
      <c r="G1408" s="52"/>
      <c r="H1408" s="52"/>
      <c r="I1408" s="52"/>
    </row>
    <row r="1409" spans="1:9" s="53" customFormat="1">
      <c r="A1409" s="49"/>
      <c r="B1409" s="50"/>
      <c r="C1409" s="51"/>
      <c r="D1409" s="49"/>
      <c r="E1409" s="52"/>
      <c r="F1409" s="52"/>
      <c r="G1409" s="52"/>
      <c r="H1409" s="52"/>
      <c r="I1409" s="52"/>
    </row>
    <row r="1410" spans="1:9" s="53" customFormat="1">
      <c r="A1410" s="49"/>
      <c r="B1410" s="50"/>
      <c r="C1410" s="51"/>
      <c r="D1410" s="49"/>
      <c r="E1410" s="52"/>
      <c r="F1410" s="52"/>
      <c r="G1410" s="52"/>
      <c r="H1410" s="52"/>
      <c r="I1410" s="52"/>
    </row>
    <row r="1411" spans="1:9" s="53" customFormat="1">
      <c r="A1411" s="49"/>
      <c r="B1411" s="50"/>
      <c r="C1411" s="51"/>
      <c r="D1411" s="49"/>
      <c r="E1411" s="52"/>
      <c r="F1411" s="52"/>
      <c r="G1411" s="52"/>
      <c r="H1411" s="52"/>
      <c r="I1411" s="52"/>
    </row>
    <row r="1412" spans="1:9" s="53" customFormat="1">
      <c r="A1412" s="49"/>
      <c r="B1412" s="50"/>
      <c r="C1412" s="51"/>
      <c r="D1412" s="49"/>
      <c r="E1412" s="52"/>
      <c r="F1412" s="52"/>
      <c r="G1412" s="52"/>
      <c r="H1412" s="52"/>
      <c r="I1412" s="52"/>
    </row>
    <row r="1413" spans="1:9" s="53" customFormat="1">
      <c r="A1413" s="49"/>
      <c r="B1413" s="50"/>
      <c r="C1413" s="51"/>
      <c r="D1413" s="49"/>
      <c r="E1413" s="52"/>
      <c r="F1413" s="52"/>
      <c r="G1413" s="52"/>
      <c r="H1413" s="52"/>
      <c r="I1413" s="52"/>
    </row>
    <row r="1414" spans="1:9" s="53" customFormat="1">
      <c r="A1414" s="49"/>
      <c r="B1414" s="50"/>
      <c r="C1414" s="51"/>
      <c r="D1414" s="49"/>
      <c r="E1414" s="52"/>
      <c r="F1414" s="52"/>
      <c r="G1414" s="52"/>
      <c r="H1414" s="52"/>
      <c r="I1414" s="52"/>
    </row>
    <row r="1415" spans="1:9" s="53" customFormat="1">
      <c r="A1415" s="49"/>
      <c r="B1415" s="50"/>
      <c r="C1415" s="51"/>
      <c r="D1415" s="49"/>
      <c r="E1415" s="52"/>
      <c r="F1415" s="52"/>
      <c r="G1415" s="52"/>
      <c r="H1415" s="52"/>
      <c r="I1415" s="52"/>
    </row>
    <row r="1416" spans="1:9" s="53" customFormat="1">
      <c r="A1416" s="49"/>
      <c r="B1416" s="50"/>
      <c r="C1416" s="51"/>
      <c r="D1416" s="49"/>
      <c r="E1416" s="52"/>
      <c r="F1416" s="52"/>
      <c r="G1416" s="52"/>
      <c r="H1416" s="52"/>
      <c r="I1416" s="52"/>
    </row>
    <row r="1417" spans="1:9" s="53" customFormat="1">
      <c r="A1417" s="49"/>
      <c r="B1417" s="50"/>
      <c r="C1417" s="51"/>
      <c r="D1417" s="49"/>
      <c r="E1417" s="52"/>
      <c r="F1417" s="52"/>
      <c r="G1417" s="52"/>
      <c r="H1417" s="52"/>
      <c r="I1417" s="52"/>
    </row>
    <row r="1418" spans="1:9" s="53" customFormat="1">
      <c r="A1418" s="49"/>
      <c r="B1418" s="50"/>
      <c r="C1418" s="51"/>
      <c r="D1418" s="49"/>
      <c r="E1418" s="52"/>
      <c r="F1418" s="52"/>
      <c r="G1418" s="52"/>
      <c r="H1418" s="52"/>
      <c r="I1418" s="52"/>
    </row>
    <row r="1419" spans="1:9" s="53" customFormat="1">
      <c r="A1419" s="49"/>
      <c r="B1419" s="50"/>
      <c r="C1419" s="51"/>
      <c r="D1419" s="49"/>
      <c r="E1419" s="52"/>
      <c r="F1419" s="52"/>
      <c r="G1419" s="52"/>
      <c r="H1419" s="52"/>
      <c r="I1419" s="52"/>
    </row>
    <row r="1420" spans="1:9" s="53" customFormat="1">
      <c r="A1420" s="49"/>
      <c r="B1420" s="50"/>
      <c r="C1420" s="51"/>
      <c r="D1420" s="49"/>
      <c r="E1420" s="52"/>
      <c r="F1420" s="52"/>
      <c r="G1420" s="52"/>
      <c r="H1420" s="52"/>
      <c r="I1420" s="52"/>
    </row>
    <row r="1421" spans="1:9" s="53" customFormat="1">
      <c r="A1421" s="49"/>
      <c r="B1421" s="50"/>
      <c r="C1421" s="51"/>
      <c r="D1421" s="49"/>
      <c r="E1421" s="52"/>
      <c r="F1421" s="52"/>
      <c r="G1421" s="52"/>
      <c r="H1421" s="52"/>
      <c r="I1421" s="52"/>
    </row>
    <row r="1422" spans="1:9" s="53" customFormat="1">
      <c r="A1422" s="49"/>
      <c r="B1422" s="50"/>
      <c r="C1422" s="51"/>
      <c r="D1422" s="49"/>
      <c r="E1422" s="52"/>
      <c r="F1422" s="52"/>
      <c r="G1422" s="52"/>
      <c r="H1422" s="52"/>
      <c r="I1422" s="52"/>
    </row>
    <row r="1423" spans="1:9" s="53" customFormat="1">
      <c r="A1423" s="49"/>
      <c r="B1423" s="50"/>
      <c r="C1423" s="51"/>
      <c r="D1423" s="49"/>
      <c r="E1423" s="52"/>
      <c r="F1423" s="52"/>
      <c r="G1423" s="52"/>
      <c r="H1423" s="52"/>
      <c r="I1423" s="52"/>
    </row>
    <row r="1424" spans="1:9" s="53" customFormat="1">
      <c r="A1424" s="49"/>
      <c r="B1424" s="50"/>
      <c r="C1424" s="51"/>
      <c r="D1424" s="49"/>
      <c r="E1424" s="52"/>
      <c r="F1424" s="52"/>
      <c r="G1424" s="52"/>
      <c r="H1424" s="52"/>
      <c r="I1424" s="52"/>
    </row>
    <row r="1425" spans="1:9" s="53" customFormat="1">
      <c r="A1425" s="49"/>
      <c r="B1425" s="50"/>
      <c r="C1425" s="51"/>
      <c r="D1425" s="49"/>
      <c r="E1425" s="52"/>
      <c r="F1425" s="52"/>
      <c r="G1425" s="52"/>
      <c r="H1425" s="52"/>
      <c r="I1425" s="52"/>
    </row>
    <row r="1426" spans="1:9" s="53" customFormat="1">
      <c r="A1426" s="49"/>
      <c r="B1426" s="50"/>
      <c r="C1426" s="51"/>
      <c r="D1426" s="49"/>
      <c r="E1426" s="52"/>
      <c r="F1426" s="52"/>
      <c r="G1426" s="52"/>
      <c r="H1426" s="52"/>
      <c r="I1426" s="52"/>
    </row>
    <row r="1427" spans="1:9" s="53" customFormat="1">
      <c r="A1427" s="49"/>
      <c r="B1427" s="50"/>
      <c r="C1427" s="51"/>
      <c r="D1427" s="49"/>
      <c r="E1427" s="52"/>
      <c r="F1427" s="52"/>
      <c r="G1427" s="52"/>
      <c r="H1427" s="52"/>
      <c r="I1427" s="52"/>
    </row>
    <row r="1428" spans="1:9" s="53" customFormat="1">
      <c r="A1428" s="49"/>
      <c r="B1428" s="50"/>
      <c r="C1428" s="51"/>
      <c r="D1428" s="49"/>
      <c r="E1428" s="52"/>
      <c r="F1428" s="52"/>
      <c r="G1428" s="52"/>
      <c r="H1428" s="52"/>
      <c r="I1428" s="52"/>
    </row>
    <row r="1429" spans="1:9" s="53" customFormat="1">
      <c r="A1429" s="49"/>
      <c r="B1429" s="50"/>
      <c r="C1429" s="51"/>
      <c r="D1429" s="49"/>
      <c r="E1429" s="52"/>
      <c r="F1429" s="52"/>
      <c r="G1429" s="52"/>
      <c r="H1429" s="52"/>
      <c r="I1429" s="52"/>
    </row>
    <row r="1430" spans="1:9" s="53" customFormat="1">
      <c r="A1430" s="49"/>
      <c r="B1430" s="50"/>
      <c r="C1430" s="51"/>
      <c r="D1430" s="49"/>
      <c r="E1430" s="52"/>
      <c r="F1430" s="52"/>
      <c r="G1430" s="52"/>
      <c r="H1430" s="52"/>
      <c r="I1430" s="52"/>
    </row>
    <row r="1431" spans="1:9" s="53" customFormat="1">
      <c r="A1431" s="49"/>
      <c r="B1431" s="50"/>
      <c r="C1431" s="51"/>
      <c r="D1431" s="49"/>
      <c r="E1431" s="52"/>
      <c r="F1431" s="52"/>
      <c r="G1431" s="52"/>
      <c r="H1431" s="52"/>
      <c r="I1431" s="52"/>
    </row>
    <row r="1432" spans="1:9" s="53" customFormat="1">
      <c r="A1432" s="49"/>
      <c r="B1432" s="50"/>
      <c r="C1432" s="51"/>
      <c r="D1432" s="49"/>
      <c r="E1432" s="52"/>
      <c r="F1432" s="52"/>
      <c r="G1432" s="52"/>
      <c r="H1432" s="52"/>
      <c r="I1432" s="52"/>
    </row>
    <row r="1433" spans="1:9" s="53" customFormat="1">
      <c r="A1433" s="49"/>
      <c r="B1433" s="50"/>
      <c r="C1433" s="51"/>
      <c r="D1433" s="49"/>
      <c r="E1433" s="52"/>
      <c r="F1433" s="52"/>
      <c r="G1433" s="52"/>
      <c r="H1433" s="52"/>
      <c r="I1433" s="52"/>
    </row>
    <row r="1434" spans="1:9" s="53" customFormat="1">
      <c r="A1434" s="49"/>
      <c r="B1434" s="50"/>
      <c r="C1434" s="51"/>
      <c r="D1434" s="49"/>
      <c r="E1434" s="52"/>
      <c r="F1434" s="52"/>
      <c r="G1434" s="52"/>
      <c r="H1434" s="52"/>
      <c r="I1434" s="52"/>
    </row>
    <row r="1435" spans="1:9" s="53" customFormat="1">
      <c r="A1435" s="49"/>
      <c r="B1435" s="50"/>
      <c r="C1435" s="51"/>
      <c r="D1435" s="49"/>
      <c r="E1435" s="52"/>
      <c r="F1435" s="52"/>
      <c r="G1435" s="52"/>
      <c r="H1435" s="52"/>
      <c r="I1435" s="52"/>
    </row>
    <row r="1436" spans="1:9" s="53" customFormat="1">
      <c r="A1436" s="49"/>
      <c r="B1436" s="50"/>
      <c r="C1436" s="51"/>
      <c r="D1436" s="49"/>
      <c r="E1436" s="52"/>
      <c r="F1436" s="52"/>
      <c r="G1436" s="52"/>
      <c r="H1436" s="52"/>
      <c r="I1436" s="52"/>
    </row>
    <row r="1437" spans="1:9" s="53" customFormat="1">
      <c r="A1437" s="49"/>
      <c r="B1437" s="50"/>
      <c r="C1437" s="51"/>
      <c r="D1437" s="49"/>
      <c r="E1437" s="52"/>
      <c r="F1437" s="52"/>
      <c r="G1437" s="52"/>
      <c r="H1437" s="52"/>
      <c r="I1437" s="52"/>
    </row>
    <row r="1438" spans="1:9" s="53" customFormat="1">
      <c r="A1438" s="49"/>
      <c r="B1438" s="50"/>
      <c r="C1438" s="51"/>
      <c r="D1438" s="49"/>
      <c r="E1438" s="52"/>
      <c r="F1438" s="52"/>
      <c r="G1438" s="52"/>
      <c r="H1438" s="52"/>
      <c r="I1438" s="52"/>
    </row>
    <row r="1439" spans="1:9" s="53" customFormat="1">
      <c r="A1439" s="49"/>
      <c r="B1439" s="50"/>
      <c r="C1439" s="51"/>
      <c r="D1439" s="49"/>
      <c r="E1439" s="52"/>
      <c r="F1439" s="52"/>
      <c r="G1439" s="52"/>
      <c r="H1439" s="52"/>
      <c r="I1439" s="52"/>
    </row>
    <row r="1440" spans="1:9" s="53" customFormat="1">
      <c r="A1440" s="49"/>
      <c r="B1440" s="50"/>
      <c r="C1440" s="51"/>
      <c r="D1440" s="49"/>
      <c r="E1440" s="52"/>
      <c r="F1440" s="52"/>
      <c r="G1440" s="52"/>
      <c r="H1440" s="52"/>
      <c r="I1440" s="52"/>
    </row>
    <row r="1441" spans="1:9" s="53" customFormat="1">
      <c r="A1441" s="49"/>
      <c r="B1441" s="50"/>
      <c r="C1441" s="51"/>
      <c r="D1441" s="49"/>
      <c r="E1441" s="52"/>
      <c r="F1441" s="52"/>
      <c r="G1441" s="52"/>
      <c r="H1441" s="52"/>
      <c r="I1441" s="52"/>
    </row>
    <row r="1442" spans="1:9" s="53" customFormat="1">
      <c r="A1442" s="49"/>
      <c r="B1442" s="50"/>
      <c r="C1442" s="51"/>
      <c r="D1442" s="49"/>
      <c r="E1442" s="52"/>
      <c r="F1442" s="52"/>
      <c r="G1442" s="52"/>
      <c r="H1442" s="52"/>
      <c r="I1442" s="52"/>
    </row>
    <row r="1443" spans="1:9" s="53" customFormat="1">
      <c r="A1443" s="49"/>
      <c r="B1443" s="50"/>
      <c r="C1443" s="51"/>
      <c r="D1443" s="49"/>
      <c r="E1443" s="52"/>
      <c r="F1443" s="52"/>
      <c r="G1443" s="52"/>
      <c r="H1443" s="52"/>
      <c r="I1443" s="52"/>
    </row>
    <row r="1444" spans="1:9" s="53" customFormat="1">
      <c r="A1444" s="49"/>
      <c r="B1444" s="50"/>
      <c r="C1444" s="51"/>
      <c r="D1444" s="49"/>
      <c r="E1444" s="52"/>
      <c r="F1444" s="52"/>
      <c r="G1444" s="52"/>
      <c r="H1444" s="52"/>
      <c r="I1444" s="52"/>
    </row>
    <row r="1445" spans="1:9" s="53" customFormat="1">
      <c r="A1445" s="49"/>
      <c r="B1445" s="50"/>
      <c r="C1445" s="51"/>
      <c r="D1445" s="49"/>
      <c r="E1445" s="52"/>
      <c r="F1445" s="52"/>
      <c r="G1445" s="52"/>
      <c r="H1445" s="52"/>
      <c r="I1445" s="52"/>
    </row>
    <row r="1446" spans="1:9" s="53" customFormat="1">
      <c r="A1446" s="49"/>
      <c r="B1446" s="50"/>
      <c r="C1446" s="51"/>
      <c r="D1446" s="49"/>
      <c r="E1446" s="52"/>
      <c r="F1446" s="52"/>
      <c r="G1446" s="52"/>
      <c r="H1446" s="52"/>
      <c r="I1446" s="52"/>
    </row>
    <row r="1447" spans="1:9" s="53" customFormat="1">
      <c r="A1447" s="49"/>
      <c r="B1447" s="50"/>
      <c r="C1447" s="51"/>
      <c r="D1447" s="49"/>
      <c r="E1447" s="52"/>
      <c r="F1447" s="52"/>
      <c r="G1447" s="52"/>
      <c r="H1447" s="52"/>
      <c r="I1447" s="52"/>
    </row>
    <row r="1448" spans="1:9" s="53" customFormat="1">
      <c r="A1448" s="49"/>
      <c r="B1448" s="50"/>
      <c r="C1448" s="51"/>
      <c r="D1448" s="49"/>
      <c r="E1448" s="52"/>
      <c r="F1448" s="52"/>
      <c r="G1448" s="52"/>
      <c r="H1448" s="52"/>
      <c r="I1448" s="52"/>
    </row>
    <row r="1449" spans="1:9" s="53" customFormat="1">
      <c r="A1449" s="49"/>
      <c r="B1449" s="50"/>
      <c r="C1449" s="51"/>
      <c r="D1449" s="49"/>
      <c r="E1449" s="52"/>
      <c r="F1449" s="52"/>
      <c r="G1449" s="52"/>
      <c r="H1449" s="52"/>
      <c r="I1449" s="52"/>
    </row>
    <row r="1450" spans="1:9" s="53" customFormat="1">
      <c r="A1450" s="49"/>
      <c r="B1450" s="50"/>
      <c r="C1450" s="51"/>
      <c r="D1450" s="49"/>
      <c r="E1450" s="52"/>
      <c r="F1450" s="52"/>
      <c r="G1450" s="52"/>
      <c r="H1450" s="52"/>
      <c r="I1450" s="52"/>
    </row>
    <row r="1451" spans="1:9" s="53" customFormat="1">
      <c r="A1451" s="49"/>
      <c r="B1451" s="50"/>
      <c r="C1451" s="51"/>
      <c r="D1451" s="49"/>
      <c r="E1451" s="52"/>
      <c r="F1451" s="52"/>
      <c r="G1451" s="52"/>
      <c r="H1451" s="52"/>
      <c r="I1451" s="52"/>
    </row>
    <row r="1452" spans="1:9" s="53" customFormat="1">
      <c r="A1452" s="49"/>
      <c r="B1452" s="50"/>
      <c r="C1452" s="51"/>
      <c r="D1452" s="49"/>
      <c r="E1452" s="52"/>
      <c r="F1452" s="52"/>
      <c r="G1452" s="52"/>
      <c r="H1452" s="52"/>
      <c r="I1452" s="52"/>
    </row>
    <row r="1453" spans="1:9" s="53" customFormat="1">
      <c r="A1453" s="49"/>
      <c r="B1453" s="50"/>
      <c r="C1453" s="51"/>
      <c r="D1453" s="49"/>
      <c r="E1453" s="52"/>
      <c r="F1453" s="52"/>
      <c r="G1453" s="52"/>
      <c r="H1453" s="52"/>
      <c r="I1453" s="52"/>
    </row>
    <row r="1454" spans="1:9" s="53" customFormat="1">
      <c r="A1454" s="49"/>
      <c r="B1454" s="50"/>
      <c r="C1454" s="51"/>
      <c r="D1454" s="49"/>
      <c r="E1454" s="52"/>
      <c r="F1454" s="52"/>
      <c r="G1454" s="52"/>
      <c r="H1454" s="52"/>
      <c r="I1454" s="52"/>
    </row>
    <row r="1455" spans="1:9" s="53" customFormat="1">
      <c r="A1455" s="49"/>
      <c r="B1455" s="50"/>
      <c r="C1455" s="51"/>
      <c r="D1455" s="49"/>
      <c r="E1455" s="52"/>
      <c r="F1455" s="52"/>
      <c r="G1455" s="52"/>
      <c r="H1455" s="52"/>
      <c r="I1455" s="52"/>
    </row>
    <row r="1456" spans="1:9" s="53" customFormat="1">
      <c r="A1456" s="49"/>
      <c r="B1456" s="50"/>
      <c r="C1456" s="51"/>
      <c r="D1456" s="49"/>
      <c r="E1456" s="52"/>
      <c r="F1456" s="52"/>
      <c r="G1456" s="52"/>
      <c r="H1456" s="52"/>
      <c r="I1456" s="52"/>
    </row>
    <row r="1457" spans="1:9" s="53" customFormat="1">
      <c r="A1457" s="49"/>
      <c r="B1457" s="50"/>
      <c r="C1457" s="51"/>
      <c r="D1457" s="49"/>
      <c r="E1457" s="52"/>
      <c r="F1457" s="52"/>
      <c r="G1457" s="52"/>
      <c r="H1457" s="52"/>
      <c r="I1457" s="52"/>
    </row>
    <row r="1458" spans="1:9" s="53" customFormat="1">
      <c r="A1458" s="49"/>
      <c r="B1458" s="50"/>
      <c r="C1458" s="51"/>
      <c r="D1458" s="49"/>
      <c r="E1458" s="52"/>
      <c r="F1458" s="52"/>
      <c r="G1458" s="52"/>
      <c r="H1458" s="52"/>
      <c r="I1458" s="52"/>
    </row>
    <row r="1459" spans="1:9" s="53" customFormat="1">
      <c r="A1459" s="49"/>
      <c r="B1459" s="50"/>
      <c r="C1459" s="51"/>
      <c r="D1459" s="49"/>
      <c r="E1459" s="52"/>
      <c r="F1459" s="52"/>
      <c r="G1459" s="52"/>
      <c r="H1459" s="52"/>
      <c r="I1459" s="52"/>
    </row>
    <row r="1460" spans="1:9" s="53" customFormat="1">
      <c r="A1460" s="49"/>
      <c r="B1460" s="50"/>
      <c r="C1460" s="51"/>
      <c r="D1460" s="49"/>
      <c r="E1460" s="52"/>
      <c r="F1460" s="52"/>
      <c r="G1460" s="52"/>
      <c r="H1460" s="52"/>
      <c r="I1460" s="52"/>
    </row>
    <row r="1461" spans="1:9" s="53" customFormat="1">
      <c r="A1461" s="49"/>
      <c r="B1461" s="50"/>
      <c r="C1461" s="51"/>
      <c r="D1461" s="49"/>
      <c r="E1461" s="52"/>
      <c r="F1461" s="52"/>
      <c r="G1461" s="52"/>
      <c r="H1461" s="52"/>
      <c r="I1461" s="52"/>
    </row>
    <row r="1462" spans="1:9" s="53" customFormat="1">
      <c r="A1462" s="49"/>
      <c r="B1462" s="50"/>
      <c r="C1462" s="51"/>
      <c r="D1462" s="49"/>
      <c r="E1462" s="52"/>
      <c r="F1462" s="52"/>
      <c r="G1462" s="52"/>
      <c r="H1462" s="52"/>
      <c r="I1462" s="52"/>
    </row>
    <row r="1463" spans="1:9" s="53" customFormat="1">
      <c r="A1463" s="49"/>
      <c r="B1463" s="50"/>
      <c r="C1463" s="51"/>
      <c r="D1463" s="49"/>
      <c r="E1463" s="52"/>
      <c r="F1463" s="52"/>
      <c r="G1463" s="52"/>
      <c r="H1463" s="52"/>
      <c r="I1463" s="52"/>
    </row>
    <row r="1464" spans="1:9" s="53" customFormat="1">
      <c r="A1464" s="49"/>
      <c r="B1464" s="50"/>
      <c r="C1464" s="51"/>
      <c r="D1464" s="49"/>
      <c r="E1464" s="52"/>
      <c r="F1464" s="52"/>
      <c r="G1464" s="52"/>
      <c r="H1464" s="52"/>
      <c r="I1464" s="52"/>
    </row>
    <row r="1465" spans="1:9" s="53" customFormat="1">
      <c r="A1465" s="49"/>
      <c r="B1465" s="50"/>
      <c r="C1465" s="51"/>
      <c r="D1465" s="49"/>
      <c r="E1465" s="52"/>
      <c r="F1465" s="52"/>
      <c r="G1465" s="52"/>
      <c r="H1465" s="52"/>
      <c r="I1465" s="52"/>
    </row>
    <row r="1466" spans="1:9" s="53" customFormat="1">
      <c r="A1466" s="49"/>
      <c r="B1466" s="50"/>
      <c r="C1466" s="51"/>
      <c r="D1466" s="49"/>
      <c r="E1466" s="52"/>
      <c r="F1466" s="52"/>
      <c r="G1466" s="52"/>
      <c r="H1466" s="52"/>
      <c r="I1466" s="52"/>
    </row>
    <row r="1467" spans="1:9" s="53" customFormat="1">
      <c r="A1467" s="49"/>
      <c r="B1467" s="50"/>
      <c r="C1467" s="51"/>
      <c r="D1467" s="49"/>
      <c r="E1467" s="52"/>
      <c r="F1467" s="52"/>
      <c r="G1467" s="52"/>
      <c r="H1467" s="52"/>
      <c r="I1467" s="52"/>
    </row>
    <row r="1468" spans="1:9" s="53" customFormat="1">
      <c r="A1468" s="49"/>
      <c r="B1468" s="50"/>
      <c r="C1468" s="51"/>
      <c r="D1468" s="49"/>
      <c r="E1468" s="52"/>
      <c r="F1468" s="52"/>
      <c r="G1468" s="52"/>
      <c r="H1468" s="52"/>
      <c r="I1468" s="52"/>
    </row>
    <row r="1469" spans="1:9" s="53" customFormat="1">
      <c r="A1469" s="49"/>
      <c r="B1469" s="50"/>
      <c r="C1469" s="51"/>
      <c r="D1469" s="49"/>
      <c r="E1469" s="52"/>
      <c r="F1469" s="52"/>
      <c r="G1469" s="52"/>
      <c r="H1469" s="52"/>
      <c r="I1469" s="52"/>
    </row>
    <row r="1470" spans="1:9" s="53" customFormat="1">
      <c r="A1470" s="49"/>
      <c r="B1470" s="50"/>
      <c r="C1470" s="51"/>
      <c r="D1470" s="49"/>
      <c r="E1470" s="52"/>
      <c r="F1470" s="52"/>
      <c r="G1470" s="52"/>
      <c r="H1470" s="52"/>
      <c r="I1470" s="52"/>
    </row>
    <row r="1471" spans="1:9" s="53" customFormat="1">
      <c r="A1471" s="49"/>
      <c r="B1471" s="50"/>
      <c r="C1471" s="51"/>
      <c r="D1471" s="49"/>
      <c r="E1471" s="52"/>
      <c r="F1471" s="52"/>
      <c r="G1471" s="52"/>
      <c r="H1471" s="52"/>
      <c r="I1471" s="52"/>
    </row>
    <row r="1472" spans="1:9" s="53" customFormat="1">
      <c r="A1472" s="49"/>
      <c r="B1472" s="50"/>
      <c r="C1472" s="51"/>
      <c r="D1472" s="49"/>
      <c r="E1472" s="52"/>
      <c r="F1472" s="52"/>
      <c r="G1472" s="52"/>
      <c r="H1472" s="52"/>
      <c r="I1472" s="52"/>
    </row>
    <row r="1473" spans="1:9" s="53" customFormat="1">
      <c r="A1473" s="49"/>
      <c r="B1473" s="50"/>
      <c r="C1473" s="51"/>
      <c r="D1473" s="49"/>
      <c r="E1473" s="52"/>
      <c r="F1473" s="52"/>
      <c r="G1473" s="52"/>
      <c r="H1473" s="52"/>
      <c r="I1473" s="52"/>
    </row>
    <row r="1474" spans="1:9" s="53" customFormat="1">
      <c r="A1474" s="49"/>
      <c r="B1474" s="50"/>
      <c r="C1474" s="51"/>
      <c r="D1474" s="49"/>
      <c r="E1474" s="52"/>
      <c r="F1474" s="52"/>
      <c r="G1474" s="52"/>
      <c r="H1474" s="52"/>
      <c r="I1474" s="52"/>
    </row>
    <row r="1475" spans="1:9" s="53" customFormat="1">
      <c r="A1475" s="49"/>
      <c r="B1475" s="50"/>
      <c r="C1475" s="51"/>
      <c r="D1475" s="49"/>
      <c r="E1475" s="52"/>
      <c r="F1475" s="52"/>
      <c r="G1475" s="52"/>
      <c r="H1475" s="52"/>
      <c r="I1475" s="52"/>
    </row>
    <row r="1476" spans="1:9" s="53" customFormat="1">
      <c r="A1476" s="49"/>
      <c r="B1476" s="50"/>
      <c r="C1476" s="51"/>
      <c r="D1476" s="49"/>
      <c r="E1476" s="52"/>
      <c r="F1476" s="52"/>
      <c r="G1476" s="52"/>
      <c r="H1476" s="52"/>
      <c r="I1476" s="52"/>
    </row>
    <row r="1477" spans="1:9" s="53" customFormat="1">
      <c r="A1477" s="49"/>
      <c r="B1477" s="50"/>
      <c r="C1477" s="51"/>
      <c r="D1477" s="49"/>
      <c r="E1477" s="52"/>
      <c r="F1477" s="52"/>
      <c r="G1477" s="52"/>
      <c r="H1477" s="52"/>
      <c r="I1477" s="52"/>
    </row>
    <row r="1478" spans="1:9" s="53" customFormat="1">
      <c r="A1478" s="49"/>
      <c r="B1478" s="50"/>
      <c r="C1478" s="51"/>
      <c r="D1478" s="49"/>
      <c r="E1478" s="52"/>
      <c r="F1478" s="52"/>
      <c r="G1478" s="52"/>
      <c r="H1478" s="52"/>
      <c r="I1478" s="52"/>
    </row>
    <row r="1479" spans="1:9" s="53" customFormat="1">
      <c r="A1479" s="49"/>
      <c r="B1479" s="50"/>
      <c r="C1479" s="51"/>
      <c r="D1479" s="49"/>
      <c r="E1479" s="52"/>
      <c r="F1479" s="52"/>
      <c r="G1479" s="52"/>
      <c r="H1479" s="52"/>
      <c r="I1479" s="52"/>
    </row>
    <row r="1480" spans="1:9" s="53" customFormat="1">
      <c r="A1480" s="49"/>
      <c r="B1480" s="50"/>
      <c r="C1480" s="51"/>
      <c r="D1480" s="49"/>
      <c r="E1480" s="52"/>
      <c r="F1480" s="52"/>
      <c r="G1480" s="52"/>
      <c r="H1480" s="52"/>
      <c r="I1480" s="52"/>
    </row>
    <row r="1481" spans="1:9" s="53" customFormat="1">
      <c r="A1481" s="49"/>
      <c r="B1481" s="50"/>
      <c r="C1481" s="51"/>
      <c r="D1481" s="49"/>
      <c r="E1481" s="52"/>
      <c r="F1481" s="52"/>
      <c r="G1481" s="52"/>
      <c r="H1481" s="52"/>
      <c r="I1481" s="52"/>
    </row>
    <row r="1482" spans="1:9" s="53" customFormat="1">
      <c r="A1482" s="49"/>
      <c r="B1482" s="50"/>
      <c r="C1482" s="51"/>
      <c r="D1482" s="49"/>
      <c r="E1482" s="52"/>
      <c r="F1482" s="52"/>
      <c r="G1482" s="52"/>
      <c r="H1482" s="52"/>
      <c r="I1482" s="52"/>
    </row>
    <row r="1483" spans="1:9" s="53" customFormat="1">
      <c r="A1483" s="49"/>
      <c r="B1483" s="50"/>
      <c r="C1483" s="51"/>
      <c r="D1483" s="49"/>
      <c r="E1483" s="52"/>
      <c r="F1483" s="52"/>
      <c r="G1483" s="52"/>
      <c r="H1483" s="52"/>
      <c r="I1483" s="52"/>
    </row>
    <row r="1484" spans="1:9" s="53" customFormat="1">
      <c r="A1484" s="49"/>
      <c r="B1484" s="50"/>
      <c r="C1484" s="51"/>
      <c r="D1484" s="49"/>
      <c r="E1484" s="52"/>
      <c r="F1484" s="52"/>
      <c r="G1484" s="52"/>
      <c r="H1484" s="52"/>
      <c r="I1484" s="52"/>
    </row>
    <row r="1485" spans="1:9" s="53" customFormat="1">
      <c r="A1485" s="49"/>
      <c r="B1485" s="50"/>
      <c r="C1485" s="51"/>
      <c r="D1485" s="49"/>
      <c r="E1485" s="52"/>
      <c r="F1485" s="52"/>
      <c r="G1485" s="52"/>
      <c r="H1485" s="52"/>
      <c r="I1485" s="52"/>
    </row>
    <row r="1486" spans="1:9" s="53" customFormat="1">
      <c r="A1486" s="49"/>
      <c r="B1486" s="50"/>
      <c r="C1486" s="51"/>
      <c r="D1486" s="49"/>
      <c r="E1486" s="52"/>
      <c r="F1486" s="52"/>
      <c r="G1486" s="52"/>
      <c r="H1486" s="52"/>
      <c r="I1486" s="52"/>
    </row>
    <row r="1487" spans="1:9" s="53" customFormat="1">
      <c r="A1487" s="49"/>
      <c r="B1487" s="50"/>
      <c r="C1487" s="51"/>
      <c r="D1487" s="49"/>
      <c r="E1487" s="52"/>
      <c r="F1487" s="52"/>
      <c r="G1487" s="52"/>
      <c r="H1487" s="52"/>
      <c r="I1487" s="52"/>
    </row>
    <row r="1488" spans="1:9" s="53" customFormat="1">
      <c r="A1488" s="49"/>
      <c r="B1488" s="50"/>
      <c r="C1488" s="51"/>
      <c r="D1488" s="49"/>
      <c r="E1488" s="52"/>
      <c r="F1488" s="52"/>
      <c r="G1488" s="52"/>
      <c r="H1488" s="52"/>
      <c r="I1488" s="52"/>
    </row>
    <row r="1489" spans="1:9" s="53" customFormat="1">
      <c r="A1489" s="49"/>
      <c r="B1489" s="50"/>
      <c r="C1489" s="51"/>
      <c r="D1489" s="49"/>
      <c r="E1489" s="52"/>
      <c r="F1489" s="52"/>
      <c r="G1489" s="52"/>
      <c r="H1489" s="52"/>
      <c r="I1489" s="52"/>
    </row>
    <row r="1490" spans="1:9" s="53" customFormat="1">
      <c r="A1490" s="49"/>
      <c r="B1490" s="50"/>
      <c r="C1490" s="51"/>
      <c r="D1490" s="49"/>
      <c r="E1490" s="52"/>
      <c r="F1490" s="52"/>
      <c r="G1490" s="52"/>
      <c r="H1490" s="52"/>
      <c r="I1490" s="52"/>
    </row>
    <row r="1491" spans="1:9" s="53" customFormat="1">
      <c r="A1491" s="49"/>
      <c r="B1491" s="50"/>
      <c r="C1491" s="51"/>
      <c r="D1491" s="49"/>
      <c r="E1491" s="52"/>
      <c r="F1491" s="52"/>
      <c r="G1491" s="52"/>
      <c r="H1491" s="52"/>
      <c r="I1491" s="52"/>
    </row>
    <row r="1492" spans="1:9" s="53" customFormat="1">
      <c r="A1492" s="49"/>
      <c r="B1492" s="50"/>
      <c r="C1492" s="51"/>
      <c r="D1492" s="49"/>
      <c r="E1492" s="52"/>
      <c r="F1492" s="52"/>
      <c r="G1492" s="52"/>
      <c r="H1492" s="52"/>
      <c r="I1492" s="52"/>
    </row>
    <row r="1493" spans="1:9" s="53" customFormat="1">
      <c r="A1493" s="49"/>
      <c r="B1493" s="50"/>
      <c r="C1493" s="51"/>
      <c r="D1493" s="49"/>
      <c r="E1493" s="52"/>
      <c r="F1493" s="52"/>
      <c r="G1493" s="52"/>
      <c r="H1493" s="52"/>
      <c r="I1493" s="52"/>
    </row>
    <row r="1494" spans="1:9" s="53" customFormat="1">
      <c r="A1494" s="49"/>
      <c r="B1494" s="50"/>
      <c r="C1494" s="51"/>
      <c r="D1494" s="49"/>
      <c r="E1494" s="52"/>
      <c r="F1494" s="52"/>
      <c r="G1494" s="52"/>
      <c r="H1494" s="52"/>
      <c r="I1494" s="52"/>
    </row>
    <row r="1495" spans="1:9" s="53" customFormat="1">
      <c r="A1495" s="49"/>
      <c r="B1495" s="50"/>
      <c r="C1495" s="51"/>
      <c r="D1495" s="49"/>
      <c r="E1495" s="52"/>
      <c r="F1495" s="52"/>
      <c r="G1495" s="52"/>
      <c r="H1495" s="52"/>
      <c r="I1495" s="52"/>
    </row>
    <row r="1496" spans="1:9" s="53" customFormat="1">
      <c r="A1496" s="49"/>
      <c r="B1496" s="50"/>
      <c r="C1496" s="51"/>
      <c r="D1496" s="49"/>
      <c r="E1496" s="52"/>
      <c r="F1496" s="52"/>
      <c r="G1496" s="52"/>
      <c r="H1496" s="52"/>
      <c r="I1496" s="52"/>
    </row>
    <row r="1497" spans="1:9" s="53" customFormat="1">
      <c r="A1497" s="49"/>
      <c r="B1497" s="50"/>
      <c r="C1497" s="51"/>
      <c r="D1497" s="49"/>
      <c r="E1497" s="52"/>
      <c r="F1497" s="52"/>
      <c r="G1497" s="52"/>
      <c r="H1497" s="52"/>
      <c r="I1497" s="52"/>
    </row>
    <row r="1498" spans="1:9" s="53" customFormat="1">
      <c r="A1498" s="49"/>
      <c r="B1498" s="50"/>
      <c r="C1498" s="51"/>
      <c r="D1498" s="49"/>
      <c r="E1498" s="52"/>
      <c r="F1498" s="52"/>
      <c r="G1498" s="52"/>
      <c r="H1498" s="52"/>
      <c r="I1498" s="52"/>
    </row>
    <row r="1499" spans="1:9" s="53" customFormat="1">
      <c r="A1499" s="49"/>
      <c r="B1499" s="50"/>
      <c r="C1499" s="51"/>
      <c r="D1499" s="49"/>
      <c r="E1499" s="52"/>
      <c r="F1499" s="52"/>
      <c r="G1499" s="52"/>
      <c r="H1499" s="52"/>
      <c r="I1499" s="52"/>
    </row>
    <row r="1500" spans="1:9" s="53" customFormat="1">
      <c r="A1500" s="49"/>
      <c r="B1500" s="50"/>
      <c r="C1500" s="51"/>
      <c r="D1500" s="49"/>
      <c r="E1500" s="52"/>
      <c r="F1500" s="52"/>
      <c r="G1500" s="52"/>
      <c r="H1500" s="52"/>
      <c r="I1500" s="52"/>
    </row>
    <row r="1501" spans="1:9" s="53" customFormat="1">
      <c r="A1501" s="49"/>
      <c r="B1501" s="50"/>
      <c r="C1501" s="51"/>
      <c r="D1501" s="49"/>
      <c r="E1501" s="52"/>
      <c r="F1501" s="52"/>
      <c r="G1501" s="52"/>
      <c r="H1501" s="52"/>
      <c r="I1501" s="52"/>
    </row>
    <row r="1502" spans="1:9" s="53" customFormat="1">
      <c r="A1502" s="49"/>
      <c r="B1502" s="50"/>
      <c r="C1502" s="51"/>
      <c r="D1502" s="49"/>
      <c r="E1502" s="52"/>
      <c r="F1502" s="52"/>
      <c r="G1502" s="52"/>
      <c r="H1502" s="52"/>
      <c r="I1502" s="52"/>
    </row>
    <row r="1503" spans="1:9" s="53" customFormat="1">
      <c r="A1503" s="49"/>
      <c r="B1503" s="50"/>
      <c r="C1503" s="51"/>
      <c r="D1503" s="49"/>
      <c r="E1503" s="52"/>
      <c r="F1503" s="52"/>
      <c r="G1503" s="52"/>
      <c r="H1503" s="52"/>
      <c r="I1503" s="52"/>
    </row>
    <row r="1504" spans="1:9" s="53" customFormat="1">
      <c r="A1504" s="49"/>
      <c r="B1504" s="50"/>
      <c r="C1504" s="51"/>
      <c r="D1504" s="49"/>
      <c r="E1504" s="52"/>
      <c r="F1504" s="52"/>
      <c r="G1504" s="52"/>
      <c r="H1504" s="52"/>
      <c r="I1504" s="52"/>
    </row>
    <row r="1505" spans="1:9" s="53" customFormat="1">
      <c r="A1505" s="49"/>
      <c r="B1505" s="50"/>
      <c r="C1505" s="51"/>
      <c r="D1505" s="49"/>
      <c r="E1505" s="52"/>
      <c r="F1505" s="52"/>
      <c r="G1505" s="52"/>
      <c r="H1505" s="52"/>
      <c r="I1505" s="52"/>
    </row>
    <row r="1506" spans="1:9" s="53" customFormat="1">
      <c r="A1506" s="49"/>
      <c r="B1506" s="50"/>
      <c r="C1506" s="51"/>
      <c r="D1506" s="49"/>
      <c r="E1506" s="52"/>
      <c r="F1506" s="52"/>
      <c r="G1506" s="52"/>
      <c r="H1506" s="52"/>
      <c r="I1506" s="52"/>
    </row>
    <row r="1507" spans="1:9" s="53" customFormat="1">
      <c r="A1507" s="49"/>
      <c r="B1507" s="50"/>
      <c r="C1507" s="51"/>
      <c r="D1507" s="49"/>
      <c r="E1507" s="52"/>
      <c r="F1507" s="52"/>
      <c r="G1507" s="52"/>
      <c r="H1507" s="52"/>
      <c r="I1507" s="52"/>
    </row>
    <row r="1508" spans="1:9" s="53" customFormat="1">
      <c r="A1508" s="49"/>
      <c r="B1508" s="50"/>
      <c r="C1508" s="51"/>
      <c r="D1508" s="49"/>
      <c r="E1508" s="52"/>
      <c r="F1508" s="52"/>
      <c r="G1508" s="52"/>
      <c r="H1508" s="52"/>
      <c r="I1508" s="52"/>
    </row>
    <row r="1509" spans="1:9" s="53" customFormat="1">
      <c r="A1509" s="49"/>
      <c r="B1509" s="50"/>
      <c r="C1509" s="51"/>
      <c r="D1509" s="49"/>
      <c r="E1509" s="52"/>
      <c r="F1509" s="52"/>
      <c r="G1509" s="52"/>
      <c r="H1509" s="52"/>
      <c r="I1509" s="52"/>
    </row>
    <row r="1510" spans="1:9" s="53" customFormat="1">
      <c r="A1510" s="49"/>
      <c r="B1510" s="50"/>
      <c r="C1510" s="51"/>
      <c r="D1510" s="49"/>
      <c r="E1510" s="52"/>
      <c r="F1510" s="52"/>
      <c r="G1510" s="52"/>
      <c r="H1510" s="52"/>
      <c r="I1510" s="52"/>
    </row>
    <row r="1511" spans="1:9" s="53" customFormat="1">
      <c r="A1511" s="49"/>
      <c r="B1511" s="50"/>
      <c r="C1511" s="51"/>
      <c r="D1511" s="49"/>
      <c r="E1511" s="52"/>
      <c r="F1511" s="52"/>
      <c r="G1511" s="52"/>
      <c r="H1511" s="52"/>
      <c r="I1511" s="52"/>
    </row>
    <row r="1512" spans="1:9" s="53" customFormat="1">
      <c r="A1512" s="49"/>
      <c r="B1512" s="50"/>
      <c r="C1512" s="51"/>
      <c r="D1512" s="49"/>
      <c r="E1512" s="52"/>
      <c r="F1512" s="52"/>
      <c r="G1512" s="52"/>
      <c r="H1512" s="52"/>
      <c r="I1512" s="52"/>
    </row>
    <row r="1513" spans="1:9" s="53" customFormat="1">
      <c r="A1513" s="49"/>
      <c r="B1513" s="50"/>
      <c r="C1513" s="51"/>
      <c r="D1513" s="49"/>
      <c r="E1513" s="52"/>
      <c r="F1513" s="52"/>
      <c r="G1513" s="52"/>
      <c r="H1513" s="52"/>
      <c r="I1513" s="52"/>
    </row>
    <row r="1514" spans="1:9" s="53" customFormat="1">
      <c r="A1514" s="49"/>
      <c r="B1514" s="50"/>
      <c r="C1514" s="51"/>
      <c r="D1514" s="49"/>
      <c r="E1514" s="52"/>
      <c r="F1514" s="52"/>
      <c r="G1514" s="52"/>
      <c r="H1514" s="52"/>
      <c r="I1514" s="52"/>
    </row>
    <row r="1515" spans="1:9" s="53" customFormat="1">
      <c r="A1515" s="49"/>
      <c r="B1515" s="50"/>
      <c r="C1515" s="51"/>
      <c r="D1515" s="49"/>
      <c r="E1515" s="52"/>
      <c r="F1515" s="52"/>
      <c r="G1515" s="52"/>
      <c r="H1515" s="52"/>
      <c r="I1515" s="52"/>
    </row>
    <row r="1516" spans="1:9" s="53" customFormat="1">
      <c r="A1516" s="49"/>
      <c r="B1516" s="50"/>
      <c r="C1516" s="51"/>
      <c r="D1516" s="49"/>
      <c r="E1516" s="52"/>
      <c r="F1516" s="52"/>
      <c r="G1516" s="52"/>
      <c r="H1516" s="52"/>
      <c r="I1516" s="52"/>
    </row>
    <row r="1517" spans="1:9" s="53" customFormat="1">
      <c r="A1517" s="49"/>
      <c r="B1517" s="50"/>
      <c r="C1517" s="51"/>
      <c r="D1517" s="49"/>
      <c r="E1517" s="52"/>
      <c r="F1517" s="52"/>
      <c r="G1517" s="52"/>
      <c r="H1517" s="52"/>
      <c r="I1517" s="52"/>
    </row>
    <row r="1518" spans="1:9" s="53" customFormat="1">
      <c r="A1518" s="49"/>
      <c r="B1518" s="50"/>
      <c r="C1518" s="51"/>
      <c r="D1518" s="49"/>
      <c r="E1518" s="52"/>
      <c r="F1518" s="52"/>
      <c r="G1518" s="52"/>
      <c r="H1518" s="52"/>
      <c r="I1518" s="52"/>
    </row>
    <row r="1519" spans="1:9" s="53" customFormat="1">
      <c r="A1519" s="49"/>
      <c r="B1519" s="50"/>
      <c r="C1519" s="51"/>
      <c r="D1519" s="49"/>
      <c r="E1519" s="52"/>
      <c r="F1519" s="52"/>
      <c r="G1519" s="52"/>
      <c r="H1519" s="52"/>
      <c r="I1519" s="52"/>
    </row>
    <row r="1520" spans="1:9" s="53" customFormat="1">
      <c r="A1520" s="49"/>
      <c r="B1520" s="50"/>
      <c r="C1520" s="51"/>
      <c r="D1520" s="49"/>
      <c r="E1520" s="52"/>
      <c r="F1520" s="52"/>
      <c r="G1520" s="52"/>
      <c r="H1520" s="52"/>
      <c r="I1520" s="52"/>
    </row>
    <row r="1521" spans="1:9" s="53" customFormat="1">
      <c r="A1521" s="49"/>
      <c r="B1521" s="50"/>
      <c r="C1521" s="51"/>
      <c r="D1521" s="49"/>
      <c r="E1521" s="52"/>
      <c r="F1521" s="52"/>
      <c r="G1521" s="52"/>
      <c r="H1521" s="52"/>
      <c r="I1521" s="52"/>
    </row>
    <row r="1522" spans="1:9" s="53" customFormat="1">
      <c r="A1522" s="49"/>
      <c r="B1522" s="50"/>
      <c r="C1522" s="51"/>
      <c r="D1522" s="49"/>
      <c r="E1522" s="52"/>
      <c r="F1522" s="52"/>
      <c r="G1522" s="52"/>
      <c r="H1522" s="52"/>
      <c r="I1522" s="52"/>
    </row>
    <row r="1523" spans="1:9" s="53" customFormat="1">
      <c r="A1523" s="49"/>
      <c r="B1523" s="50"/>
      <c r="C1523" s="51"/>
      <c r="D1523" s="49"/>
      <c r="E1523" s="52"/>
      <c r="F1523" s="52"/>
      <c r="G1523" s="52"/>
      <c r="H1523" s="52"/>
      <c r="I1523" s="52"/>
    </row>
    <row r="1524" spans="1:9" s="53" customFormat="1">
      <c r="A1524" s="49"/>
      <c r="B1524" s="50"/>
      <c r="C1524" s="51"/>
      <c r="D1524" s="49"/>
      <c r="E1524" s="52"/>
      <c r="F1524" s="52"/>
      <c r="G1524" s="52"/>
      <c r="H1524" s="52"/>
      <c r="I1524" s="52"/>
    </row>
    <row r="1525" spans="1:9" s="53" customFormat="1">
      <c r="A1525" s="49"/>
      <c r="B1525" s="50"/>
      <c r="C1525" s="51"/>
      <c r="D1525" s="49"/>
      <c r="E1525" s="52"/>
      <c r="F1525" s="52"/>
      <c r="G1525" s="52"/>
      <c r="H1525" s="52"/>
      <c r="I1525" s="52"/>
    </row>
    <row r="1526" spans="1:9" s="53" customFormat="1">
      <c r="A1526" s="49"/>
      <c r="B1526" s="50"/>
      <c r="C1526" s="51"/>
      <c r="D1526" s="49"/>
      <c r="E1526" s="52"/>
      <c r="F1526" s="52"/>
      <c r="G1526" s="52"/>
      <c r="H1526" s="52"/>
      <c r="I1526" s="52"/>
    </row>
    <row r="1527" spans="1:9" s="53" customFormat="1">
      <c r="A1527" s="49"/>
      <c r="B1527" s="50"/>
      <c r="C1527" s="51"/>
      <c r="D1527" s="49"/>
      <c r="E1527" s="52"/>
      <c r="F1527" s="52"/>
      <c r="G1527" s="52"/>
      <c r="H1527" s="52"/>
      <c r="I1527" s="52"/>
    </row>
    <row r="1528" spans="1:9" s="53" customFormat="1">
      <c r="A1528" s="49"/>
      <c r="B1528" s="50"/>
      <c r="C1528" s="51"/>
      <c r="D1528" s="49"/>
      <c r="E1528" s="52"/>
      <c r="F1528" s="52"/>
      <c r="G1528" s="52"/>
      <c r="H1528" s="52"/>
      <c r="I1528" s="52"/>
    </row>
    <row r="1529" spans="1:9" s="53" customFormat="1">
      <c r="A1529" s="49"/>
      <c r="B1529" s="50"/>
      <c r="C1529" s="51"/>
      <c r="D1529" s="49"/>
      <c r="E1529" s="52"/>
      <c r="F1529" s="52"/>
      <c r="G1529" s="52"/>
      <c r="H1529" s="52"/>
      <c r="I1529" s="52"/>
    </row>
    <row r="1530" spans="1:9" s="53" customFormat="1">
      <c r="A1530" s="49"/>
      <c r="B1530" s="50"/>
      <c r="C1530" s="51"/>
      <c r="D1530" s="49"/>
      <c r="E1530" s="52"/>
      <c r="F1530" s="52"/>
      <c r="G1530" s="52"/>
      <c r="H1530" s="52"/>
      <c r="I1530" s="52"/>
    </row>
    <row r="1531" spans="1:9" s="53" customFormat="1">
      <c r="A1531" s="49"/>
      <c r="B1531" s="50"/>
      <c r="C1531" s="51"/>
      <c r="D1531" s="49"/>
      <c r="E1531" s="52"/>
      <c r="F1531" s="52"/>
      <c r="G1531" s="52"/>
      <c r="H1531" s="52"/>
      <c r="I1531" s="52"/>
    </row>
    <row r="1532" spans="1:9" s="53" customFormat="1">
      <c r="A1532" s="49"/>
      <c r="B1532" s="50"/>
      <c r="C1532" s="51"/>
      <c r="D1532" s="49"/>
      <c r="E1532" s="52"/>
      <c r="F1532" s="52"/>
      <c r="G1532" s="52"/>
      <c r="H1532" s="52"/>
      <c r="I1532" s="52"/>
    </row>
    <row r="1533" spans="1:9" s="53" customFormat="1">
      <c r="A1533" s="49"/>
      <c r="B1533" s="50"/>
      <c r="C1533" s="51"/>
      <c r="D1533" s="49"/>
      <c r="E1533" s="52"/>
      <c r="F1533" s="52"/>
      <c r="G1533" s="52"/>
      <c r="H1533" s="52"/>
      <c r="I1533" s="52"/>
    </row>
    <row r="1534" spans="1:9" s="53" customFormat="1">
      <c r="A1534" s="49"/>
      <c r="B1534" s="50"/>
      <c r="C1534" s="51"/>
      <c r="D1534" s="49"/>
      <c r="E1534" s="52"/>
      <c r="F1534" s="52"/>
      <c r="G1534" s="52"/>
      <c r="H1534" s="52"/>
      <c r="I1534" s="52"/>
    </row>
    <row r="1535" spans="1:9" s="53" customFormat="1">
      <c r="A1535" s="49"/>
      <c r="B1535" s="50"/>
      <c r="C1535" s="51"/>
      <c r="D1535" s="49"/>
      <c r="E1535" s="52"/>
      <c r="F1535" s="52"/>
      <c r="G1535" s="52"/>
      <c r="H1535" s="52"/>
      <c r="I1535" s="52"/>
    </row>
    <row r="1536" spans="1:9" s="53" customFormat="1">
      <c r="A1536" s="49"/>
      <c r="B1536" s="50"/>
      <c r="C1536" s="51"/>
      <c r="D1536" s="49"/>
      <c r="E1536" s="52"/>
      <c r="F1536" s="52"/>
      <c r="G1536" s="52"/>
      <c r="H1536" s="52"/>
      <c r="I1536" s="52"/>
    </row>
    <row r="1537" spans="1:9" s="53" customFormat="1">
      <c r="A1537" s="49"/>
      <c r="B1537" s="50"/>
      <c r="C1537" s="51"/>
      <c r="D1537" s="49"/>
      <c r="E1537" s="52"/>
      <c r="F1537" s="52"/>
      <c r="G1537" s="52"/>
      <c r="H1537" s="52"/>
      <c r="I1537" s="52"/>
    </row>
    <row r="1538" spans="1:9" s="53" customFormat="1">
      <c r="A1538" s="49"/>
      <c r="B1538" s="50"/>
      <c r="C1538" s="51"/>
      <c r="D1538" s="49"/>
      <c r="E1538" s="52"/>
      <c r="F1538" s="52"/>
      <c r="G1538" s="52"/>
      <c r="H1538" s="52"/>
      <c r="I1538" s="52"/>
    </row>
    <row r="1539" spans="1:9" s="53" customFormat="1">
      <c r="A1539" s="49"/>
      <c r="B1539" s="50"/>
      <c r="C1539" s="51"/>
      <c r="D1539" s="49"/>
      <c r="E1539" s="52"/>
      <c r="F1539" s="52"/>
      <c r="G1539" s="52"/>
      <c r="H1539" s="52"/>
      <c r="I1539" s="52"/>
    </row>
    <row r="1540" spans="1:9" s="53" customFormat="1">
      <c r="A1540" s="49"/>
      <c r="B1540" s="50"/>
      <c r="C1540" s="51"/>
      <c r="D1540" s="49"/>
      <c r="E1540" s="52"/>
      <c r="F1540" s="52"/>
      <c r="G1540" s="52"/>
      <c r="H1540" s="52"/>
      <c r="I1540" s="52"/>
    </row>
    <row r="1541" spans="1:9" s="53" customFormat="1">
      <c r="A1541" s="49"/>
      <c r="B1541" s="50"/>
      <c r="C1541" s="51"/>
      <c r="D1541" s="49"/>
      <c r="E1541" s="52"/>
      <c r="F1541" s="52"/>
      <c r="G1541" s="52"/>
      <c r="H1541" s="52"/>
      <c r="I1541" s="52"/>
    </row>
    <row r="1542" spans="1:9" s="53" customFormat="1">
      <c r="A1542" s="49"/>
      <c r="B1542" s="50"/>
      <c r="C1542" s="51"/>
      <c r="D1542" s="49"/>
      <c r="E1542" s="52"/>
      <c r="F1542" s="52"/>
      <c r="G1542" s="52"/>
      <c r="H1542" s="52"/>
      <c r="I1542" s="52"/>
    </row>
    <row r="1543" spans="1:9" s="53" customFormat="1">
      <c r="A1543" s="49"/>
      <c r="B1543" s="50"/>
      <c r="C1543" s="51"/>
      <c r="D1543" s="49"/>
      <c r="E1543" s="52"/>
      <c r="F1543" s="52"/>
      <c r="G1543" s="52"/>
      <c r="H1543" s="52"/>
      <c r="I1543" s="52"/>
    </row>
    <row r="1544" spans="1:9" s="53" customFormat="1">
      <c r="A1544" s="49"/>
      <c r="B1544" s="50"/>
      <c r="C1544" s="51"/>
      <c r="D1544" s="49"/>
      <c r="E1544" s="52"/>
      <c r="F1544" s="52"/>
      <c r="G1544" s="52"/>
      <c r="H1544" s="52"/>
      <c r="I1544" s="52"/>
    </row>
    <row r="1545" spans="1:9" s="53" customFormat="1">
      <c r="A1545" s="49"/>
      <c r="B1545" s="50"/>
      <c r="C1545" s="51"/>
      <c r="D1545" s="49"/>
      <c r="E1545" s="52"/>
      <c r="F1545" s="52"/>
      <c r="G1545" s="52"/>
      <c r="H1545" s="52"/>
      <c r="I1545" s="52"/>
    </row>
    <row r="1546" spans="1:9" s="53" customFormat="1">
      <c r="A1546" s="49"/>
      <c r="B1546" s="50"/>
      <c r="C1546" s="51"/>
      <c r="D1546" s="49"/>
      <c r="E1546" s="52"/>
      <c r="F1546" s="52"/>
      <c r="G1546" s="52"/>
      <c r="H1546" s="52"/>
      <c r="I1546" s="52"/>
    </row>
    <row r="1547" spans="1:9" s="53" customFormat="1">
      <c r="A1547" s="49"/>
      <c r="B1547" s="50"/>
      <c r="C1547" s="51"/>
      <c r="D1547" s="49"/>
      <c r="E1547" s="52"/>
      <c r="F1547" s="52"/>
      <c r="G1547" s="52"/>
      <c r="H1547" s="52"/>
      <c r="I1547" s="52"/>
    </row>
    <row r="1548" spans="1:9" s="53" customFormat="1">
      <c r="A1548" s="49"/>
      <c r="B1548" s="50"/>
      <c r="C1548" s="51"/>
      <c r="D1548" s="49"/>
      <c r="E1548" s="52"/>
      <c r="F1548" s="52"/>
      <c r="G1548" s="52"/>
      <c r="H1548" s="52"/>
      <c r="I1548" s="52"/>
    </row>
    <row r="1549" spans="1:9" s="53" customFormat="1">
      <c r="A1549" s="49"/>
      <c r="B1549" s="50"/>
      <c r="C1549" s="51"/>
      <c r="D1549" s="49"/>
      <c r="E1549" s="52"/>
      <c r="F1549" s="52"/>
      <c r="G1549" s="52"/>
      <c r="H1549" s="52"/>
      <c r="I1549" s="52"/>
    </row>
    <row r="1550" spans="1:9" s="53" customFormat="1">
      <c r="A1550" s="49"/>
      <c r="B1550" s="50"/>
      <c r="C1550" s="51"/>
      <c r="D1550" s="49"/>
      <c r="E1550" s="52"/>
      <c r="F1550" s="52"/>
      <c r="G1550" s="52"/>
      <c r="H1550" s="52"/>
      <c r="I1550" s="52"/>
    </row>
    <row r="1551" spans="1:9" s="53" customFormat="1">
      <c r="A1551" s="49"/>
      <c r="B1551" s="50"/>
      <c r="C1551" s="51"/>
      <c r="D1551" s="49"/>
      <c r="E1551" s="52"/>
      <c r="F1551" s="52"/>
      <c r="G1551" s="52"/>
      <c r="H1551" s="52"/>
      <c r="I1551" s="52"/>
    </row>
    <row r="1552" spans="1:9" s="53" customFormat="1">
      <c r="A1552" s="49"/>
      <c r="B1552" s="50"/>
      <c r="C1552" s="51"/>
      <c r="D1552" s="49"/>
      <c r="E1552" s="52"/>
      <c r="F1552" s="52"/>
      <c r="G1552" s="52"/>
      <c r="H1552" s="52"/>
      <c r="I1552" s="52"/>
    </row>
    <row r="1553" spans="1:9" s="53" customFormat="1">
      <c r="A1553" s="49"/>
      <c r="B1553" s="50"/>
      <c r="C1553" s="51"/>
      <c r="D1553" s="49"/>
      <c r="E1553" s="52"/>
      <c r="F1553" s="52"/>
      <c r="G1553" s="52"/>
      <c r="H1553" s="52"/>
      <c r="I1553" s="52"/>
    </row>
    <row r="1554" spans="1:9" s="53" customFormat="1">
      <c r="A1554" s="49"/>
      <c r="B1554" s="50"/>
      <c r="C1554" s="51"/>
      <c r="D1554" s="49"/>
      <c r="E1554" s="52"/>
      <c r="F1554" s="52"/>
      <c r="G1554" s="52"/>
      <c r="H1554" s="52"/>
      <c r="I1554" s="52"/>
    </row>
    <row r="1555" spans="1:9" s="53" customFormat="1">
      <c r="A1555" s="49"/>
      <c r="B1555" s="50"/>
      <c r="C1555" s="51"/>
      <c r="D1555" s="49"/>
      <c r="E1555" s="52"/>
      <c r="F1555" s="52"/>
      <c r="G1555" s="52"/>
      <c r="H1555" s="52"/>
      <c r="I1555" s="52"/>
    </row>
    <row r="1556" spans="1:9" s="53" customFormat="1">
      <c r="A1556" s="49"/>
      <c r="B1556" s="50"/>
      <c r="C1556" s="51"/>
      <c r="D1556" s="49"/>
      <c r="E1556" s="52"/>
      <c r="F1556" s="52"/>
      <c r="G1556" s="52"/>
      <c r="H1556" s="52"/>
      <c r="I1556" s="52"/>
    </row>
    <row r="1557" spans="1:9" s="53" customFormat="1">
      <c r="A1557" s="49"/>
      <c r="B1557" s="50"/>
      <c r="C1557" s="51"/>
      <c r="D1557" s="49"/>
      <c r="E1557" s="52"/>
      <c r="F1557" s="52"/>
      <c r="G1557" s="52"/>
      <c r="H1557" s="52"/>
      <c r="I1557" s="52"/>
    </row>
    <row r="1558" spans="1:9" s="53" customFormat="1">
      <c r="A1558" s="49"/>
      <c r="B1558" s="50"/>
      <c r="C1558" s="51"/>
      <c r="D1558" s="49"/>
      <c r="E1558" s="52"/>
      <c r="F1558" s="52"/>
      <c r="G1558" s="52"/>
      <c r="H1558" s="52"/>
      <c r="I1558" s="52"/>
    </row>
    <row r="1559" spans="1:9" s="53" customFormat="1">
      <c r="A1559" s="49"/>
      <c r="B1559" s="50"/>
      <c r="C1559" s="51"/>
      <c r="D1559" s="49"/>
      <c r="E1559" s="52"/>
      <c r="F1559" s="52"/>
      <c r="G1559" s="52"/>
      <c r="H1559" s="52"/>
      <c r="I1559" s="52"/>
    </row>
    <row r="1560" spans="1:9" s="53" customFormat="1">
      <c r="A1560" s="49"/>
      <c r="B1560" s="50"/>
      <c r="C1560" s="51"/>
      <c r="D1560" s="49"/>
      <c r="E1560" s="52"/>
      <c r="F1560" s="52"/>
      <c r="G1560" s="52"/>
      <c r="H1560" s="52"/>
      <c r="I1560" s="52"/>
    </row>
    <row r="1561" spans="1:9" s="53" customFormat="1">
      <c r="A1561" s="49"/>
      <c r="B1561" s="50"/>
      <c r="C1561" s="51"/>
      <c r="D1561" s="49"/>
      <c r="E1561" s="52"/>
      <c r="F1561" s="52"/>
      <c r="G1561" s="52"/>
      <c r="H1561" s="52"/>
      <c r="I1561" s="52"/>
    </row>
    <row r="1562" spans="1:9" s="53" customFormat="1">
      <c r="A1562" s="49"/>
      <c r="B1562" s="50"/>
      <c r="C1562" s="51"/>
      <c r="D1562" s="49"/>
      <c r="E1562" s="52"/>
      <c r="F1562" s="52"/>
      <c r="G1562" s="52"/>
      <c r="H1562" s="52"/>
      <c r="I1562" s="52"/>
    </row>
    <row r="1563" spans="1:9" s="53" customFormat="1">
      <c r="A1563" s="49"/>
      <c r="B1563" s="50"/>
      <c r="C1563" s="51"/>
      <c r="D1563" s="49"/>
      <c r="E1563" s="52"/>
      <c r="F1563" s="52"/>
      <c r="G1563" s="52"/>
      <c r="H1563" s="52"/>
      <c r="I1563" s="52"/>
    </row>
    <row r="1564" spans="1:9" s="53" customFormat="1">
      <c r="A1564" s="49"/>
      <c r="B1564" s="50"/>
      <c r="C1564" s="51"/>
      <c r="D1564" s="49"/>
      <c r="E1564" s="52"/>
      <c r="F1564" s="52"/>
      <c r="G1564" s="52"/>
      <c r="H1564" s="52"/>
      <c r="I1564" s="52"/>
    </row>
    <row r="1565" spans="1:9" s="53" customFormat="1">
      <c r="A1565" s="49"/>
      <c r="B1565" s="50"/>
      <c r="C1565" s="51"/>
      <c r="D1565" s="49"/>
      <c r="E1565" s="52"/>
      <c r="F1565" s="52"/>
      <c r="G1565" s="52"/>
      <c r="H1565" s="52"/>
      <c r="I1565" s="52"/>
    </row>
    <row r="1566" spans="1:9" s="53" customFormat="1">
      <c r="A1566" s="49"/>
      <c r="B1566" s="50"/>
      <c r="C1566" s="51"/>
      <c r="D1566" s="49"/>
      <c r="E1566" s="52"/>
      <c r="F1566" s="52"/>
      <c r="G1566" s="52"/>
      <c r="H1566" s="52"/>
      <c r="I1566" s="52"/>
    </row>
    <row r="1567" spans="1:9" s="53" customFormat="1">
      <c r="A1567" s="49"/>
      <c r="B1567" s="50"/>
      <c r="C1567" s="51"/>
      <c r="D1567" s="49"/>
      <c r="E1567" s="52"/>
      <c r="F1567" s="52"/>
      <c r="G1567" s="52"/>
      <c r="H1567" s="52"/>
      <c r="I1567" s="52"/>
    </row>
    <row r="1568" spans="1:9" s="53" customFormat="1">
      <c r="A1568" s="49"/>
      <c r="B1568" s="50"/>
      <c r="C1568" s="51"/>
      <c r="D1568" s="49"/>
      <c r="E1568" s="52"/>
      <c r="F1568" s="52"/>
      <c r="G1568" s="52"/>
      <c r="H1568" s="52"/>
      <c r="I1568" s="52"/>
    </row>
    <row r="1569" spans="1:9" s="53" customFormat="1">
      <c r="A1569" s="49"/>
      <c r="B1569" s="50"/>
      <c r="C1569" s="51"/>
      <c r="D1569" s="49"/>
      <c r="E1569" s="52"/>
      <c r="F1569" s="52"/>
      <c r="G1569" s="52"/>
      <c r="H1569" s="52"/>
      <c r="I1569" s="52"/>
    </row>
    <row r="1570" spans="1:9" s="53" customFormat="1">
      <c r="A1570" s="49"/>
      <c r="B1570" s="50"/>
      <c r="C1570" s="51"/>
      <c r="D1570" s="49"/>
      <c r="E1570" s="52"/>
      <c r="F1570" s="52"/>
      <c r="G1570" s="52"/>
      <c r="H1570" s="52"/>
      <c r="I1570" s="52"/>
    </row>
    <row r="1571" spans="1:9" s="53" customFormat="1">
      <c r="A1571" s="49"/>
      <c r="B1571" s="50"/>
      <c r="C1571" s="51"/>
      <c r="D1571" s="49"/>
      <c r="E1571" s="52"/>
      <c r="F1571" s="52"/>
      <c r="G1571" s="52"/>
      <c r="H1571" s="52"/>
      <c r="I1571" s="52"/>
    </row>
    <row r="1572" spans="1:9" s="53" customFormat="1">
      <c r="A1572" s="49"/>
      <c r="B1572" s="50"/>
      <c r="C1572" s="51"/>
      <c r="D1572" s="49"/>
      <c r="E1572" s="52"/>
      <c r="F1572" s="52"/>
      <c r="G1572" s="52"/>
      <c r="H1572" s="52"/>
      <c r="I1572" s="52"/>
    </row>
    <row r="1573" spans="1:9" s="53" customFormat="1">
      <c r="A1573" s="49"/>
      <c r="B1573" s="50"/>
      <c r="C1573" s="51"/>
      <c r="D1573" s="49"/>
      <c r="E1573" s="52"/>
      <c r="F1573" s="52"/>
      <c r="G1573" s="52"/>
      <c r="H1573" s="52"/>
      <c r="I1573" s="52"/>
    </row>
    <row r="1574" spans="1:9" s="53" customFormat="1">
      <c r="A1574" s="49"/>
      <c r="B1574" s="50"/>
      <c r="C1574" s="51"/>
      <c r="D1574" s="49"/>
      <c r="E1574" s="52"/>
      <c r="F1574" s="52"/>
      <c r="G1574" s="52"/>
      <c r="H1574" s="52"/>
      <c r="I1574" s="52"/>
    </row>
    <row r="1575" spans="1:9" s="53" customFormat="1">
      <c r="A1575" s="49"/>
      <c r="B1575" s="50"/>
      <c r="C1575" s="51"/>
      <c r="D1575" s="49"/>
      <c r="E1575" s="52"/>
      <c r="F1575" s="52"/>
      <c r="G1575" s="52"/>
      <c r="H1575" s="52"/>
      <c r="I1575" s="52"/>
    </row>
    <row r="1576" spans="1:9" s="53" customFormat="1">
      <c r="A1576" s="49"/>
      <c r="B1576" s="50"/>
      <c r="C1576" s="51"/>
      <c r="D1576" s="49"/>
      <c r="E1576" s="52"/>
      <c r="F1576" s="52"/>
      <c r="G1576" s="52"/>
      <c r="H1576" s="52"/>
      <c r="I1576" s="52"/>
    </row>
    <row r="1577" spans="1:9" s="53" customFormat="1">
      <c r="A1577" s="49"/>
      <c r="B1577" s="50"/>
      <c r="C1577" s="51"/>
      <c r="D1577" s="49"/>
      <c r="E1577" s="52"/>
      <c r="F1577" s="52"/>
      <c r="G1577" s="52"/>
      <c r="H1577" s="52"/>
      <c r="I1577" s="52"/>
    </row>
    <row r="1578" spans="1:9" s="53" customFormat="1">
      <c r="A1578" s="49"/>
      <c r="B1578" s="50"/>
      <c r="C1578" s="51"/>
      <c r="D1578" s="49"/>
      <c r="E1578" s="52"/>
      <c r="F1578" s="52"/>
      <c r="G1578" s="52"/>
      <c r="H1578" s="52"/>
      <c r="I1578" s="52"/>
    </row>
    <row r="1579" spans="1:9" s="53" customFormat="1">
      <c r="A1579" s="49"/>
      <c r="B1579" s="50"/>
      <c r="C1579" s="51"/>
      <c r="D1579" s="49"/>
      <c r="E1579" s="52"/>
      <c r="F1579" s="52"/>
      <c r="G1579" s="52"/>
      <c r="H1579" s="52"/>
      <c r="I1579" s="52"/>
    </row>
    <row r="1580" spans="1:9" s="53" customFormat="1">
      <c r="A1580" s="49"/>
      <c r="B1580" s="50"/>
      <c r="C1580" s="51"/>
      <c r="D1580" s="49"/>
      <c r="E1580" s="52"/>
      <c r="F1580" s="52"/>
      <c r="G1580" s="52"/>
      <c r="H1580" s="52"/>
      <c r="I1580" s="52"/>
    </row>
    <row r="1581" spans="1:9" s="53" customFormat="1">
      <c r="A1581" s="49"/>
      <c r="B1581" s="50"/>
      <c r="C1581" s="51"/>
      <c r="D1581" s="49"/>
      <c r="E1581" s="52"/>
      <c r="F1581" s="52"/>
      <c r="G1581" s="52"/>
      <c r="H1581" s="52"/>
      <c r="I1581" s="52"/>
    </row>
    <row r="1582" spans="1:9" s="53" customFormat="1">
      <c r="A1582" s="49"/>
      <c r="B1582" s="50"/>
      <c r="C1582" s="51"/>
      <c r="D1582" s="49"/>
      <c r="E1582" s="52"/>
      <c r="F1582" s="52"/>
      <c r="G1582" s="52"/>
      <c r="H1582" s="52"/>
      <c r="I1582" s="52"/>
    </row>
    <row r="1583" spans="1:9" s="53" customFormat="1">
      <c r="A1583" s="49"/>
      <c r="B1583" s="50"/>
      <c r="C1583" s="51"/>
      <c r="D1583" s="49"/>
      <c r="E1583" s="52"/>
      <c r="F1583" s="52"/>
      <c r="G1583" s="52"/>
      <c r="H1583" s="52"/>
      <c r="I1583" s="52"/>
    </row>
    <row r="1584" spans="1:9" s="53" customFormat="1">
      <c r="A1584" s="49"/>
      <c r="B1584" s="50"/>
      <c r="C1584" s="51"/>
      <c r="D1584" s="49"/>
      <c r="E1584" s="52"/>
      <c r="F1584" s="52"/>
      <c r="G1584" s="52"/>
      <c r="H1584" s="52"/>
      <c r="I1584" s="52"/>
    </row>
    <row r="1585" spans="1:9" s="53" customFormat="1">
      <c r="A1585" s="49"/>
      <c r="B1585" s="50"/>
      <c r="C1585" s="51"/>
      <c r="D1585" s="49"/>
      <c r="E1585" s="52"/>
      <c r="F1585" s="52"/>
      <c r="G1585" s="52"/>
      <c r="H1585" s="52"/>
      <c r="I1585" s="52"/>
    </row>
    <row r="1586" spans="1:9" s="53" customFormat="1">
      <c r="A1586" s="49"/>
      <c r="B1586" s="50"/>
      <c r="C1586" s="51"/>
      <c r="D1586" s="49"/>
      <c r="E1586" s="52"/>
      <c r="F1586" s="52"/>
      <c r="G1586" s="52"/>
      <c r="H1586" s="52"/>
      <c r="I1586" s="52"/>
    </row>
    <row r="1587" spans="1:9" s="53" customFormat="1">
      <c r="A1587" s="49"/>
      <c r="B1587" s="50"/>
      <c r="C1587" s="51"/>
      <c r="D1587" s="49"/>
      <c r="E1587" s="52"/>
      <c r="F1587" s="52"/>
      <c r="G1587" s="52"/>
      <c r="H1587" s="52"/>
      <c r="I1587" s="52"/>
    </row>
    <row r="1588" spans="1:9" s="53" customFormat="1">
      <c r="A1588" s="49"/>
      <c r="B1588" s="50"/>
      <c r="C1588" s="51"/>
      <c r="D1588" s="49"/>
      <c r="E1588" s="52"/>
      <c r="F1588" s="52"/>
      <c r="G1588" s="52"/>
      <c r="H1588" s="52"/>
      <c r="I1588" s="52"/>
    </row>
    <row r="1589" spans="1:9" s="53" customFormat="1">
      <c r="A1589" s="49"/>
      <c r="B1589" s="50"/>
      <c r="C1589" s="51"/>
      <c r="D1589" s="49"/>
      <c r="E1589" s="52"/>
      <c r="F1589" s="52"/>
      <c r="G1589" s="52"/>
      <c r="H1589" s="52"/>
      <c r="I1589" s="52"/>
    </row>
    <row r="1590" spans="1:9" s="53" customFormat="1">
      <c r="A1590" s="49"/>
      <c r="B1590" s="50"/>
      <c r="C1590" s="51"/>
      <c r="D1590" s="49"/>
      <c r="E1590" s="52"/>
      <c r="F1590" s="52"/>
      <c r="G1590" s="52"/>
      <c r="H1590" s="52"/>
      <c r="I1590" s="52"/>
    </row>
    <row r="1591" spans="1:9" s="53" customFormat="1">
      <c r="A1591" s="49"/>
      <c r="B1591" s="50"/>
      <c r="C1591" s="51"/>
      <c r="D1591" s="49"/>
      <c r="E1591" s="52"/>
      <c r="F1591" s="52"/>
      <c r="G1591" s="52"/>
      <c r="H1591" s="52"/>
      <c r="I1591" s="52"/>
    </row>
    <row r="1592" spans="1:9" s="53" customFormat="1">
      <c r="A1592" s="49"/>
      <c r="B1592" s="50"/>
      <c r="C1592" s="51"/>
      <c r="D1592" s="49"/>
      <c r="E1592" s="52"/>
      <c r="F1592" s="52"/>
      <c r="G1592" s="52"/>
      <c r="H1592" s="52"/>
      <c r="I1592" s="52"/>
    </row>
    <row r="1593" spans="1:9" s="53" customFormat="1">
      <c r="A1593" s="49"/>
      <c r="B1593" s="50"/>
      <c r="C1593" s="51"/>
      <c r="D1593" s="49"/>
      <c r="E1593" s="52"/>
      <c r="F1593" s="52"/>
      <c r="G1593" s="52"/>
      <c r="H1593" s="52"/>
      <c r="I1593" s="52"/>
    </row>
    <row r="1594" spans="1:9" s="53" customFormat="1">
      <c r="A1594" s="49"/>
      <c r="B1594" s="50"/>
      <c r="C1594" s="51"/>
      <c r="D1594" s="49"/>
      <c r="E1594" s="52"/>
      <c r="F1594" s="52"/>
      <c r="G1594" s="52"/>
      <c r="H1594" s="52"/>
      <c r="I1594" s="52"/>
    </row>
    <row r="1595" spans="1:9" s="53" customFormat="1">
      <c r="A1595" s="49"/>
      <c r="B1595" s="50"/>
      <c r="C1595" s="51"/>
      <c r="D1595" s="49"/>
      <c r="E1595" s="52"/>
      <c r="F1595" s="52"/>
      <c r="G1595" s="52"/>
      <c r="H1595" s="52"/>
      <c r="I1595" s="52"/>
    </row>
    <row r="1596" spans="1:9" s="53" customFormat="1">
      <c r="A1596" s="49"/>
      <c r="B1596" s="50"/>
      <c r="C1596" s="51"/>
      <c r="D1596" s="49"/>
      <c r="E1596" s="52"/>
      <c r="F1596" s="52"/>
      <c r="G1596" s="52"/>
      <c r="H1596" s="52"/>
      <c r="I1596" s="52"/>
    </row>
    <row r="1597" spans="1:9" s="53" customFormat="1">
      <c r="A1597" s="49"/>
      <c r="B1597" s="50"/>
      <c r="C1597" s="51"/>
      <c r="D1597" s="49"/>
      <c r="E1597" s="52"/>
      <c r="F1597" s="52"/>
      <c r="G1597" s="52"/>
      <c r="H1597" s="52"/>
      <c r="I1597" s="52"/>
    </row>
    <row r="1598" spans="1:9" s="53" customFormat="1">
      <c r="A1598" s="49"/>
      <c r="B1598" s="50"/>
      <c r="C1598" s="51"/>
      <c r="D1598" s="49"/>
      <c r="E1598" s="52"/>
      <c r="F1598" s="52"/>
      <c r="G1598" s="52"/>
      <c r="H1598" s="52"/>
      <c r="I1598" s="52"/>
    </row>
    <row r="1599" spans="1:9" s="53" customFormat="1">
      <c r="A1599" s="49"/>
      <c r="B1599" s="50"/>
      <c r="C1599" s="51"/>
      <c r="D1599" s="49"/>
      <c r="E1599" s="52"/>
      <c r="F1599" s="52"/>
      <c r="G1599" s="52"/>
      <c r="H1599" s="52"/>
      <c r="I1599" s="52"/>
    </row>
    <row r="1600" spans="1:9" s="53" customFormat="1">
      <c r="A1600" s="49"/>
      <c r="B1600" s="50"/>
      <c r="C1600" s="51"/>
      <c r="D1600" s="49"/>
      <c r="E1600" s="52"/>
      <c r="F1600" s="52"/>
      <c r="G1600" s="52"/>
      <c r="H1600" s="52"/>
      <c r="I1600" s="52"/>
    </row>
    <row r="1601" spans="1:9" s="53" customFormat="1">
      <c r="A1601" s="49"/>
      <c r="B1601" s="50"/>
      <c r="C1601" s="51"/>
      <c r="D1601" s="49"/>
      <c r="E1601" s="52"/>
      <c r="F1601" s="52"/>
      <c r="G1601" s="52"/>
      <c r="H1601" s="52"/>
      <c r="I1601" s="52"/>
    </row>
    <row r="1602" spans="1:9" s="53" customFormat="1">
      <c r="A1602" s="49"/>
      <c r="B1602" s="50"/>
      <c r="C1602" s="51"/>
      <c r="D1602" s="49"/>
      <c r="E1602" s="52"/>
      <c r="F1602" s="52"/>
      <c r="G1602" s="52"/>
      <c r="H1602" s="52"/>
      <c r="I1602" s="52"/>
    </row>
    <row r="1603" spans="1:9" s="53" customFormat="1">
      <c r="A1603" s="49"/>
      <c r="B1603" s="50"/>
      <c r="C1603" s="51"/>
      <c r="D1603" s="49"/>
      <c r="E1603" s="52"/>
      <c r="F1603" s="52"/>
      <c r="G1603" s="52"/>
      <c r="H1603" s="52"/>
      <c r="I1603" s="52"/>
    </row>
    <row r="1604" spans="1:9" s="53" customFormat="1">
      <c r="A1604" s="49"/>
      <c r="B1604" s="50"/>
      <c r="C1604" s="51"/>
      <c r="D1604" s="49"/>
      <c r="E1604" s="52"/>
      <c r="F1604" s="52"/>
      <c r="G1604" s="52"/>
      <c r="H1604" s="52"/>
      <c r="I1604" s="52"/>
    </row>
    <row r="1605" spans="1:9" s="53" customFormat="1">
      <c r="A1605" s="49"/>
      <c r="B1605" s="50"/>
      <c r="C1605" s="51"/>
      <c r="D1605" s="49"/>
      <c r="E1605" s="52"/>
      <c r="F1605" s="52"/>
      <c r="G1605" s="52"/>
      <c r="H1605" s="52"/>
      <c r="I1605" s="52"/>
    </row>
    <row r="1606" spans="1:9" s="53" customFormat="1">
      <c r="A1606" s="49"/>
      <c r="B1606" s="50"/>
      <c r="C1606" s="51"/>
      <c r="D1606" s="49"/>
      <c r="E1606" s="52"/>
      <c r="F1606" s="52"/>
      <c r="G1606" s="52"/>
      <c r="H1606" s="52"/>
      <c r="I1606" s="52"/>
    </row>
    <row r="1607" spans="1:9" s="53" customFormat="1">
      <c r="A1607" s="49"/>
      <c r="B1607" s="50"/>
      <c r="C1607" s="51"/>
      <c r="D1607" s="49"/>
      <c r="E1607" s="52"/>
      <c r="F1607" s="52"/>
      <c r="G1607" s="52"/>
      <c r="H1607" s="52"/>
      <c r="I1607" s="52"/>
    </row>
    <row r="1608" spans="1:9" s="53" customFormat="1">
      <c r="A1608" s="49"/>
      <c r="B1608" s="50"/>
      <c r="C1608" s="51"/>
      <c r="D1608" s="49"/>
      <c r="E1608" s="52"/>
      <c r="F1608" s="52"/>
      <c r="G1608" s="52"/>
      <c r="H1608" s="52"/>
      <c r="I1608" s="52"/>
    </row>
    <row r="1609" spans="1:9" s="53" customFormat="1">
      <c r="A1609" s="49"/>
      <c r="B1609" s="50"/>
      <c r="C1609" s="51"/>
      <c r="D1609" s="49"/>
      <c r="E1609" s="52"/>
      <c r="F1609" s="52"/>
      <c r="G1609" s="52"/>
      <c r="H1609" s="52"/>
      <c r="I1609" s="52"/>
    </row>
    <row r="1610" spans="1:9" s="53" customFormat="1">
      <c r="A1610" s="49"/>
      <c r="B1610" s="50"/>
      <c r="C1610" s="51"/>
      <c r="D1610" s="49"/>
      <c r="E1610" s="52"/>
      <c r="F1610" s="52"/>
      <c r="G1610" s="52"/>
      <c r="H1610" s="52"/>
      <c r="I1610" s="52"/>
    </row>
    <row r="1611" spans="1:9" s="53" customFormat="1">
      <c r="A1611" s="49"/>
      <c r="B1611" s="50"/>
      <c r="C1611" s="51"/>
      <c r="D1611" s="49"/>
      <c r="E1611" s="52"/>
      <c r="F1611" s="52"/>
      <c r="G1611" s="52"/>
      <c r="H1611" s="52"/>
      <c r="I1611" s="52"/>
    </row>
    <row r="1612" spans="1:9" s="53" customFormat="1">
      <c r="A1612" s="49"/>
      <c r="B1612" s="50"/>
      <c r="C1612" s="51"/>
      <c r="D1612" s="49"/>
      <c r="E1612" s="52"/>
      <c r="F1612" s="52"/>
      <c r="G1612" s="52"/>
      <c r="H1612" s="52"/>
      <c r="I1612" s="52"/>
    </row>
    <row r="1613" spans="1:9" s="53" customFormat="1">
      <c r="A1613" s="49"/>
      <c r="B1613" s="50"/>
      <c r="C1613" s="51"/>
      <c r="D1613" s="49"/>
      <c r="E1613" s="52"/>
      <c r="F1613" s="52"/>
      <c r="G1613" s="52"/>
      <c r="H1613" s="52"/>
      <c r="I1613" s="52"/>
    </row>
    <row r="1614" spans="1:9" s="53" customFormat="1">
      <c r="A1614" s="49"/>
      <c r="B1614" s="50"/>
      <c r="C1614" s="51"/>
      <c r="D1614" s="49"/>
      <c r="E1614" s="52"/>
      <c r="F1614" s="52"/>
      <c r="G1614" s="52"/>
      <c r="H1614" s="52"/>
      <c r="I1614" s="52"/>
    </row>
    <row r="1615" spans="1:9" s="53" customFormat="1">
      <c r="A1615" s="49"/>
      <c r="B1615" s="50"/>
      <c r="C1615" s="51"/>
      <c r="D1615" s="49"/>
      <c r="E1615" s="52"/>
      <c r="F1615" s="52"/>
      <c r="G1615" s="52"/>
      <c r="H1615" s="52"/>
      <c r="I1615" s="52"/>
    </row>
    <row r="1616" spans="1:9" s="53" customFormat="1">
      <c r="A1616" s="49"/>
      <c r="B1616" s="50"/>
      <c r="C1616" s="51"/>
      <c r="D1616" s="49"/>
      <c r="E1616" s="52"/>
      <c r="F1616" s="52"/>
      <c r="G1616" s="52"/>
      <c r="H1616" s="52"/>
      <c r="I1616" s="52"/>
    </row>
    <row r="1617" spans="1:9" s="53" customFormat="1">
      <c r="A1617" s="49"/>
      <c r="B1617" s="50"/>
      <c r="C1617" s="51"/>
      <c r="D1617" s="49"/>
      <c r="E1617" s="52"/>
      <c r="F1617" s="52"/>
      <c r="G1617" s="52"/>
      <c r="H1617" s="52"/>
      <c r="I1617" s="52"/>
    </row>
    <row r="1618" spans="1:9" s="53" customFormat="1">
      <c r="A1618" s="49"/>
      <c r="B1618" s="50"/>
      <c r="C1618" s="51"/>
      <c r="D1618" s="49"/>
      <c r="E1618" s="52"/>
      <c r="F1618" s="52"/>
      <c r="G1618" s="52"/>
      <c r="H1618" s="52"/>
      <c r="I1618" s="52"/>
    </row>
    <row r="1619" spans="1:9" s="53" customFormat="1">
      <c r="A1619" s="49"/>
      <c r="B1619" s="50"/>
      <c r="C1619" s="51"/>
      <c r="D1619" s="49"/>
      <c r="E1619" s="52"/>
      <c r="F1619" s="52"/>
      <c r="G1619" s="52"/>
      <c r="H1619" s="52"/>
      <c r="I1619" s="52"/>
    </row>
    <row r="1620" spans="1:9" s="53" customFormat="1">
      <c r="A1620" s="49"/>
      <c r="B1620" s="50"/>
      <c r="C1620" s="51"/>
      <c r="D1620" s="49"/>
      <c r="E1620" s="52"/>
      <c r="F1620" s="52"/>
      <c r="G1620" s="52"/>
      <c r="H1620" s="52"/>
      <c r="I1620" s="52"/>
    </row>
    <row r="1621" spans="1:9" s="53" customFormat="1">
      <c r="A1621" s="49"/>
      <c r="B1621" s="50"/>
      <c r="C1621" s="51"/>
      <c r="D1621" s="49"/>
      <c r="E1621" s="52"/>
      <c r="F1621" s="52"/>
      <c r="G1621" s="52"/>
      <c r="H1621" s="52"/>
      <c r="I1621" s="52"/>
    </row>
    <row r="1622" spans="1:9" s="53" customFormat="1">
      <c r="A1622" s="49"/>
      <c r="B1622" s="50"/>
      <c r="C1622" s="51"/>
      <c r="D1622" s="49"/>
      <c r="E1622" s="52"/>
      <c r="F1622" s="52"/>
      <c r="G1622" s="52"/>
      <c r="H1622" s="52"/>
      <c r="I1622" s="52"/>
    </row>
    <row r="1623" spans="1:9" s="53" customFormat="1">
      <c r="A1623" s="49"/>
      <c r="B1623" s="50"/>
      <c r="C1623" s="51"/>
      <c r="D1623" s="49"/>
      <c r="E1623" s="52"/>
      <c r="F1623" s="52"/>
      <c r="G1623" s="52"/>
      <c r="H1623" s="52"/>
      <c r="I1623" s="52"/>
    </row>
    <row r="1624" spans="1:9" s="53" customFormat="1">
      <c r="A1624" s="49"/>
      <c r="B1624" s="50"/>
      <c r="C1624" s="51"/>
      <c r="D1624" s="49"/>
      <c r="E1624" s="52"/>
      <c r="F1624" s="52"/>
      <c r="G1624" s="52"/>
      <c r="H1624" s="52"/>
      <c r="I1624" s="52"/>
    </row>
    <row r="1625" spans="1:9" s="53" customFormat="1">
      <c r="A1625" s="49"/>
      <c r="B1625" s="50"/>
      <c r="C1625" s="51"/>
      <c r="D1625" s="49"/>
      <c r="E1625" s="52"/>
      <c r="F1625" s="52"/>
      <c r="G1625" s="52"/>
      <c r="H1625" s="52"/>
      <c r="I1625" s="52"/>
    </row>
    <row r="1626" spans="1:9" s="53" customFormat="1">
      <c r="A1626" s="49"/>
      <c r="B1626" s="50"/>
      <c r="C1626" s="51"/>
      <c r="D1626" s="49"/>
      <c r="E1626" s="52"/>
      <c r="F1626" s="52"/>
      <c r="G1626" s="52"/>
      <c r="H1626" s="52"/>
      <c r="I1626" s="52"/>
    </row>
    <row r="1627" spans="1:9" s="53" customFormat="1">
      <c r="A1627" s="49"/>
      <c r="B1627" s="50"/>
      <c r="C1627" s="51"/>
      <c r="D1627" s="49"/>
      <c r="E1627" s="52"/>
      <c r="F1627" s="52"/>
      <c r="G1627" s="52"/>
      <c r="H1627" s="52"/>
      <c r="I1627" s="52"/>
    </row>
    <row r="1628" spans="1:9" s="53" customFormat="1">
      <c r="A1628" s="49"/>
      <c r="B1628" s="50"/>
      <c r="C1628" s="51"/>
      <c r="D1628" s="49"/>
      <c r="E1628" s="52"/>
      <c r="F1628" s="52"/>
      <c r="G1628" s="52"/>
      <c r="H1628" s="52"/>
      <c r="I1628" s="52"/>
    </row>
    <row r="1629" spans="1:9" s="53" customFormat="1">
      <c r="A1629" s="49"/>
      <c r="B1629" s="50"/>
      <c r="C1629" s="51"/>
      <c r="D1629" s="49"/>
      <c r="E1629" s="52"/>
      <c r="F1629" s="52"/>
      <c r="G1629" s="52"/>
      <c r="H1629" s="52"/>
      <c r="I1629" s="52"/>
    </row>
    <row r="1630" spans="1:9" s="53" customFormat="1">
      <c r="A1630" s="49"/>
      <c r="B1630" s="50"/>
      <c r="C1630" s="51"/>
      <c r="D1630" s="49"/>
      <c r="E1630" s="52"/>
      <c r="F1630" s="52"/>
      <c r="G1630" s="52"/>
      <c r="H1630" s="52"/>
      <c r="I1630" s="52"/>
    </row>
    <row r="1631" spans="1:9" s="53" customFormat="1">
      <c r="A1631" s="49"/>
      <c r="B1631" s="50"/>
      <c r="C1631" s="51"/>
      <c r="D1631" s="49"/>
      <c r="E1631" s="52"/>
      <c r="F1631" s="52"/>
      <c r="G1631" s="52"/>
      <c r="H1631" s="52"/>
      <c r="I1631" s="52"/>
    </row>
    <row r="1632" spans="1:9" s="53" customFormat="1">
      <c r="A1632" s="49"/>
      <c r="B1632" s="50"/>
      <c r="C1632" s="51"/>
      <c r="D1632" s="49"/>
      <c r="E1632" s="52"/>
      <c r="F1632" s="52"/>
      <c r="G1632" s="52"/>
      <c r="H1632" s="52"/>
      <c r="I1632" s="52"/>
    </row>
    <row r="1633" spans="1:9" s="53" customFormat="1">
      <c r="A1633" s="49"/>
      <c r="B1633" s="50"/>
      <c r="C1633" s="51"/>
      <c r="D1633" s="49"/>
      <c r="E1633" s="52"/>
      <c r="F1633" s="52"/>
      <c r="G1633" s="52"/>
      <c r="H1633" s="52"/>
      <c r="I1633" s="52"/>
    </row>
    <row r="1634" spans="1:9" s="53" customFormat="1">
      <c r="A1634" s="49"/>
      <c r="B1634" s="50"/>
      <c r="C1634" s="51"/>
      <c r="D1634" s="49"/>
      <c r="E1634" s="52"/>
      <c r="F1634" s="52"/>
      <c r="G1634" s="52"/>
      <c r="H1634" s="52"/>
      <c r="I1634" s="52"/>
    </row>
    <row r="1635" spans="1:9" s="53" customFormat="1">
      <c r="A1635" s="49"/>
      <c r="B1635" s="50"/>
      <c r="C1635" s="51"/>
      <c r="D1635" s="49"/>
      <c r="E1635" s="52"/>
      <c r="F1635" s="52"/>
      <c r="G1635" s="52"/>
      <c r="H1635" s="52"/>
      <c r="I1635" s="52"/>
    </row>
    <row r="1636" spans="1:9" s="53" customFormat="1">
      <c r="A1636" s="49"/>
      <c r="B1636" s="50"/>
      <c r="C1636" s="51"/>
      <c r="D1636" s="49"/>
      <c r="E1636" s="52"/>
      <c r="F1636" s="52"/>
      <c r="G1636" s="52"/>
      <c r="H1636" s="52"/>
      <c r="I1636" s="52"/>
    </row>
    <row r="1637" spans="1:9" s="53" customFormat="1">
      <c r="A1637" s="49"/>
      <c r="B1637" s="50"/>
      <c r="C1637" s="51"/>
      <c r="D1637" s="49"/>
      <c r="E1637" s="52"/>
      <c r="F1637" s="52"/>
      <c r="G1637" s="52"/>
      <c r="H1637" s="52"/>
      <c r="I1637" s="52"/>
    </row>
    <row r="1638" spans="1:9" s="53" customFormat="1">
      <c r="A1638" s="49"/>
      <c r="B1638" s="50"/>
      <c r="C1638" s="51"/>
      <c r="D1638" s="49"/>
      <c r="E1638" s="52"/>
      <c r="F1638" s="52"/>
      <c r="G1638" s="52"/>
      <c r="H1638" s="52"/>
      <c r="I1638" s="52"/>
    </row>
    <row r="1639" spans="1:9" s="53" customFormat="1">
      <c r="A1639" s="49"/>
      <c r="B1639" s="50"/>
      <c r="C1639" s="51"/>
      <c r="D1639" s="49"/>
      <c r="E1639" s="52"/>
      <c r="F1639" s="52"/>
      <c r="G1639" s="52"/>
      <c r="H1639" s="52"/>
      <c r="I1639" s="52"/>
    </row>
    <row r="1640" spans="1:9" s="53" customFormat="1">
      <c r="A1640" s="49"/>
      <c r="B1640" s="50"/>
      <c r="C1640" s="51"/>
      <c r="D1640" s="49"/>
      <c r="E1640" s="52"/>
      <c r="F1640" s="52"/>
      <c r="G1640" s="52"/>
      <c r="H1640" s="52"/>
      <c r="I1640" s="52"/>
    </row>
    <row r="1641" spans="1:9" s="53" customFormat="1">
      <c r="A1641" s="49"/>
      <c r="B1641" s="50"/>
      <c r="C1641" s="51"/>
      <c r="D1641" s="49"/>
      <c r="E1641" s="52"/>
      <c r="F1641" s="52"/>
      <c r="G1641" s="52"/>
      <c r="H1641" s="52"/>
      <c r="I1641" s="52"/>
    </row>
    <row r="1642" spans="1:9" s="53" customFormat="1">
      <c r="A1642" s="49"/>
      <c r="B1642" s="50"/>
      <c r="C1642" s="51"/>
      <c r="D1642" s="49"/>
      <c r="E1642" s="52"/>
      <c r="F1642" s="52"/>
      <c r="G1642" s="52"/>
      <c r="H1642" s="52"/>
      <c r="I1642" s="52"/>
    </row>
    <row r="1643" spans="1:9" s="53" customFormat="1">
      <c r="A1643" s="49"/>
      <c r="B1643" s="50"/>
      <c r="C1643" s="51"/>
      <c r="D1643" s="49"/>
      <c r="E1643" s="52"/>
      <c r="F1643" s="52"/>
      <c r="G1643" s="52"/>
      <c r="H1643" s="52"/>
      <c r="I1643" s="52"/>
    </row>
    <row r="1644" spans="1:9" s="53" customFormat="1">
      <c r="A1644" s="49"/>
      <c r="B1644" s="50"/>
      <c r="C1644" s="51"/>
      <c r="D1644" s="49"/>
      <c r="E1644" s="52"/>
      <c r="F1644" s="52"/>
      <c r="G1644" s="52"/>
      <c r="H1644" s="52"/>
      <c r="I1644" s="52"/>
    </row>
    <row r="1645" spans="1:9" s="53" customFormat="1">
      <c r="A1645" s="49"/>
      <c r="B1645" s="50"/>
      <c r="C1645" s="51"/>
      <c r="D1645" s="49"/>
      <c r="E1645" s="52"/>
      <c r="F1645" s="52"/>
      <c r="G1645" s="52"/>
      <c r="H1645" s="52"/>
      <c r="I1645" s="52"/>
    </row>
    <row r="1646" spans="1:9" s="53" customFormat="1">
      <c r="A1646" s="49"/>
      <c r="B1646" s="50"/>
      <c r="C1646" s="51"/>
      <c r="D1646" s="49"/>
      <c r="E1646" s="52"/>
      <c r="F1646" s="52"/>
      <c r="G1646" s="52"/>
      <c r="H1646" s="52"/>
      <c r="I1646" s="52"/>
    </row>
    <row r="1647" spans="1:9" s="53" customFormat="1">
      <c r="A1647" s="49"/>
      <c r="B1647" s="50"/>
      <c r="C1647" s="51"/>
      <c r="D1647" s="49"/>
      <c r="E1647" s="52"/>
      <c r="F1647" s="52"/>
      <c r="G1647" s="52"/>
      <c r="H1647" s="52"/>
      <c r="I1647" s="52"/>
    </row>
    <row r="1648" spans="1:9" s="53" customFormat="1">
      <c r="A1648" s="49"/>
      <c r="B1648" s="50"/>
      <c r="C1648" s="51"/>
      <c r="D1648" s="49"/>
      <c r="E1648" s="52"/>
      <c r="F1648" s="52"/>
      <c r="G1648" s="52"/>
      <c r="H1648" s="52"/>
      <c r="I1648" s="52"/>
    </row>
    <row r="1649" spans="1:9" s="53" customFormat="1">
      <c r="A1649" s="49"/>
      <c r="B1649" s="50"/>
      <c r="C1649" s="51"/>
      <c r="D1649" s="49"/>
      <c r="E1649" s="52"/>
      <c r="F1649" s="52"/>
      <c r="G1649" s="52"/>
      <c r="H1649" s="52"/>
      <c r="I1649" s="52"/>
    </row>
    <row r="1650" spans="1:9" s="53" customFormat="1">
      <c r="A1650" s="49"/>
      <c r="B1650" s="50"/>
      <c r="C1650" s="51"/>
      <c r="D1650" s="49"/>
      <c r="E1650" s="52"/>
      <c r="F1650" s="52"/>
      <c r="G1650" s="52"/>
      <c r="H1650" s="52"/>
      <c r="I1650" s="52"/>
    </row>
    <row r="1651" spans="1:9" s="53" customFormat="1">
      <c r="A1651" s="49"/>
      <c r="B1651" s="50"/>
      <c r="C1651" s="51"/>
      <c r="D1651" s="49"/>
      <c r="E1651" s="52"/>
      <c r="F1651" s="52"/>
      <c r="G1651" s="52"/>
      <c r="H1651" s="52"/>
      <c r="I1651" s="52"/>
    </row>
    <row r="1652" spans="1:9" s="53" customFormat="1">
      <c r="A1652" s="49"/>
      <c r="B1652" s="50"/>
      <c r="C1652" s="51"/>
      <c r="D1652" s="49"/>
      <c r="E1652" s="52"/>
      <c r="F1652" s="52"/>
      <c r="G1652" s="52"/>
      <c r="H1652" s="52"/>
      <c r="I1652" s="52"/>
    </row>
    <row r="1653" spans="1:9" s="53" customFormat="1">
      <c r="A1653" s="49"/>
      <c r="B1653" s="50"/>
      <c r="C1653" s="51"/>
      <c r="D1653" s="49"/>
      <c r="E1653" s="52"/>
      <c r="F1653" s="52"/>
      <c r="G1653" s="52"/>
      <c r="H1653" s="52"/>
      <c r="I1653" s="52"/>
    </row>
    <row r="1654" spans="1:9" s="53" customFormat="1">
      <c r="A1654" s="49"/>
      <c r="B1654" s="50"/>
      <c r="C1654" s="51"/>
      <c r="D1654" s="49"/>
      <c r="E1654" s="52"/>
      <c r="F1654" s="52"/>
      <c r="G1654" s="52"/>
      <c r="H1654" s="52"/>
      <c r="I1654" s="52"/>
    </row>
    <row r="1655" spans="1:9" s="53" customFormat="1">
      <c r="A1655" s="49"/>
      <c r="B1655" s="50"/>
      <c r="C1655" s="51"/>
      <c r="D1655" s="49"/>
      <c r="E1655" s="52"/>
      <c r="F1655" s="52"/>
      <c r="G1655" s="52"/>
      <c r="H1655" s="52"/>
      <c r="I1655" s="52"/>
    </row>
    <row r="1656" spans="1:9" s="53" customFormat="1">
      <c r="A1656" s="49"/>
      <c r="B1656" s="50"/>
      <c r="C1656" s="51"/>
      <c r="D1656" s="49"/>
      <c r="E1656" s="52"/>
      <c r="F1656" s="52"/>
      <c r="G1656" s="52"/>
      <c r="H1656" s="52"/>
      <c r="I1656" s="52"/>
    </row>
    <row r="1657" spans="1:9" s="53" customFormat="1">
      <c r="A1657" s="49"/>
      <c r="B1657" s="50"/>
      <c r="C1657" s="51"/>
      <c r="D1657" s="49"/>
      <c r="E1657" s="52"/>
      <c r="F1657" s="52"/>
      <c r="G1657" s="52"/>
      <c r="H1657" s="52"/>
      <c r="I1657" s="52"/>
    </row>
    <row r="1658" spans="1:9" s="53" customFormat="1">
      <c r="A1658" s="49"/>
      <c r="B1658" s="50"/>
      <c r="C1658" s="51"/>
      <c r="D1658" s="49"/>
      <c r="E1658" s="52"/>
      <c r="F1658" s="52"/>
      <c r="G1658" s="52"/>
      <c r="H1658" s="52"/>
      <c r="I1658" s="52"/>
    </row>
    <row r="1659" spans="1:9" s="53" customFormat="1">
      <c r="A1659" s="49"/>
      <c r="B1659" s="50"/>
      <c r="C1659" s="51"/>
      <c r="D1659" s="49"/>
      <c r="E1659" s="52"/>
      <c r="F1659" s="52"/>
      <c r="G1659" s="52"/>
      <c r="H1659" s="52"/>
      <c r="I1659" s="52"/>
    </row>
    <row r="1660" spans="1:9" s="53" customFormat="1">
      <c r="A1660" s="49"/>
      <c r="B1660" s="50"/>
      <c r="C1660" s="51"/>
      <c r="D1660" s="49"/>
      <c r="E1660" s="52"/>
      <c r="F1660" s="52"/>
      <c r="G1660" s="52"/>
      <c r="H1660" s="52"/>
      <c r="I1660" s="52"/>
    </row>
    <row r="1661" spans="1:9" s="53" customFormat="1">
      <c r="A1661" s="49"/>
      <c r="B1661" s="50"/>
      <c r="C1661" s="51"/>
      <c r="D1661" s="49"/>
      <c r="E1661" s="52"/>
      <c r="F1661" s="52"/>
      <c r="G1661" s="52"/>
      <c r="H1661" s="52"/>
      <c r="I1661" s="52"/>
    </row>
    <row r="1662" spans="1:9" s="53" customFormat="1">
      <c r="A1662" s="49"/>
      <c r="B1662" s="50"/>
      <c r="C1662" s="51"/>
      <c r="D1662" s="49"/>
      <c r="E1662" s="52"/>
      <c r="F1662" s="52"/>
      <c r="G1662" s="52"/>
      <c r="H1662" s="52"/>
      <c r="I1662" s="52"/>
    </row>
    <row r="1663" spans="1:9" s="53" customFormat="1">
      <c r="A1663" s="49"/>
      <c r="B1663" s="50"/>
      <c r="C1663" s="51"/>
      <c r="D1663" s="49"/>
      <c r="E1663" s="52"/>
      <c r="F1663" s="52"/>
      <c r="G1663" s="52"/>
      <c r="H1663" s="52"/>
      <c r="I1663" s="52"/>
    </row>
    <row r="1664" spans="1:9" s="53" customFormat="1">
      <c r="A1664" s="49"/>
      <c r="B1664" s="50"/>
      <c r="C1664" s="51"/>
      <c r="D1664" s="49"/>
      <c r="E1664" s="52"/>
      <c r="F1664" s="52"/>
      <c r="G1664" s="52"/>
      <c r="H1664" s="52"/>
      <c r="I1664" s="52"/>
    </row>
    <row r="1665" spans="1:9" s="53" customFormat="1">
      <c r="A1665" s="49"/>
      <c r="B1665" s="50"/>
      <c r="C1665" s="51"/>
      <c r="D1665" s="49"/>
      <c r="E1665" s="52"/>
      <c r="F1665" s="52"/>
      <c r="G1665" s="52"/>
      <c r="H1665" s="52"/>
      <c r="I1665" s="52"/>
    </row>
    <row r="1666" spans="1:9" s="53" customFormat="1">
      <c r="A1666" s="49"/>
      <c r="B1666" s="50"/>
      <c r="C1666" s="51"/>
      <c r="D1666" s="49"/>
      <c r="E1666" s="52"/>
      <c r="F1666" s="52"/>
      <c r="G1666" s="52"/>
      <c r="H1666" s="52"/>
      <c r="I1666" s="52"/>
    </row>
    <row r="1667" spans="1:9" s="53" customFormat="1">
      <c r="A1667" s="49"/>
      <c r="B1667" s="50"/>
      <c r="C1667" s="51"/>
      <c r="D1667" s="49"/>
      <c r="E1667" s="52"/>
      <c r="F1667" s="52"/>
      <c r="G1667" s="52"/>
      <c r="H1667" s="52"/>
      <c r="I1667" s="52"/>
    </row>
    <row r="1668" spans="1:9" s="53" customFormat="1">
      <c r="A1668" s="49"/>
      <c r="B1668" s="50"/>
      <c r="C1668" s="51"/>
      <c r="D1668" s="49"/>
      <c r="E1668" s="52"/>
      <c r="F1668" s="52"/>
      <c r="G1668" s="52"/>
      <c r="H1668" s="52"/>
      <c r="I1668" s="52"/>
    </row>
    <row r="1669" spans="1:9" s="53" customFormat="1">
      <c r="A1669" s="49"/>
      <c r="B1669" s="50"/>
      <c r="C1669" s="51"/>
      <c r="D1669" s="49"/>
      <c r="E1669" s="52"/>
      <c r="F1669" s="52"/>
      <c r="G1669" s="52"/>
      <c r="H1669" s="52"/>
      <c r="I1669" s="52"/>
    </row>
    <row r="1670" spans="1:9" s="53" customFormat="1">
      <c r="A1670" s="49"/>
      <c r="B1670" s="50"/>
      <c r="C1670" s="51"/>
      <c r="D1670" s="49"/>
      <c r="E1670" s="52"/>
      <c r="F1670" s="52"/>
      <c r="G1670" s="52"/>
      <c r="H1670" s="52"/>
      <c r="I1670" s="52"/>
    </row>
    <row r="1671" spans="1:9" s="53" customFormat="1">
      <c r="A1671" s="49"/>
      <c r="B1671" s="50"/>
      <c r="C1671" s="51"/>
      <c r="D1671" s="49"/>
      <c r="E1671" s="52"/>
      <c r="F1671" s="52"/>
      <c r="G1671" s="52"/>
      <c r="H1671" s="52"/>
      <c r="I1671" s="52"/>
    </row>
    <row r="1672" spans="1:9" s="53" customFormat="1">
      <c r="A1672" s="49"/>
      <c r="B1672" s="50"/>
      <c r="C1672" s="51"/>
      <c r="D1672" s="49"/>
      <c r="E1672" s="52"/>
      <c r="F1672" s="52"/>
      <c r="G1672" s="52"/>
      <c r="H1672" s="52"/>
      <c r="I1672" s="52"/>
    </row>
    <row r="1673" spans="1:9" s="53" customFormat="1">
      <c r="A1673" s="49"/>
      <c r="B1673" s="50"/>
      <c r="C1673" s="51"/>
      <c r="D1673" s="49"/>
      <c r="E1673" s="52"/>
      <c r="F1673" s="52"/>
      <c r="G1673" s="52"/>
      <c r="H1673" s="52"/>
      <c r="I1673" s="52"/>
    </row>
    <row r="1674" spans="1:9" s="53" customFormat="1">
      <c r="A1674" s="49"/>
      <c r="B1674" s="50"/>
      <c r="C1674" s="51"/>
      <c r="D1674" s="49"/>
      <c r="E1674" s="52"/>
      <c r="F1674" s="52"/>
      <c r="G1674" s="52"/>
      <c r="H1674" s="52"/>
      <c r="I1674" s="52"/>
    </row>
    <row r="1675" spans="1:9" s="53" customFormat="1">
      <c r="A1675" s="49"/>
      <c r="B1675" s="50"/>
      <c r="C1675" s="51"/>
      <c r="D1675" s="49"/>
      <c r="E1675" s="52"/>
      <c r="F1675" s="52"/>
      <c r="G1675" s="52"/>
      <c r="H1675" s="52"/>
      <c r="I1675" s="52"/>
    </row>
    <row r="1676" spans="1:9" s="53" customFormat="1">
      <c r="A1676" s="49"/>
      <c r="B1676" s="50"/>
      <c r="C1676" s="51"/>
      <c r="D1676" s="49"/>
      <c r="E1676" s="52"/>
      <c r="F1676" s="52"/>
      <c r="G1676" s="52"/>
      <c r="H1676" s="52"/>
      <c r="I1676" s="52"/>
    </row>
    <row r="1677" spans="1:9" s="53" customFormat="1">
      <c r="A1677" s="49"/>
      <c r="B1677" s="50"/>
      <c r="C1677" s="51"/>
      <c r="D1677" s="49"/>
      <c r="E1677" s="52"/>
      <c r="F1677" s="52"/>
      <c r="G1677" s="52"/>
      <c r="H1677" s="52"/>
      <c r="I1677" s="52"/>
    </row>
    <row r="1678" spans="1:9" s="53" customFormat="1">
      <c r="A1678" s="49"/>
      <c r="B1678" s="50"/>
      <c r="C1678" s="51"/>
      <c r="D1678" s="49"/>
      <c r="E1678" s="52"/>
      <c r="F1678" s="52"/>
      <c r="G1678" s="52"/>
      <c r="H1678" s="52"/>
      <c r="I1678" s="52"/>
    </row>
    <row r="1679" spans="1:9" s="53" customFormat="1">
      <c r="A1679" s="49"/>
      <c r="B1679" s="50"/>
      <c r="C1679" s="51"/>
      <c r="D1679" s="49"/>
      <c r="E1679" s="52"/>
      <c r="F1679" s="52"/>
      <c r="G1679" s="52"/>
      <c r="H1679" s="52"/>
      <c r="I1679" s="52"/>
    </row>
    <row r="1680" spans="1:9" s="53" customFormat="1">
      <c r="A1680" s="49"/>
      <c r="B1680" s="50"/>
      <c r="C1680" s="51"/>
      <c r="D1680" s="49"/>
      <c r="E1680" s="52"/>
      <c r="F1680" s="52"/>
      <c r="G1680" s="52"/>
      <c r="H1680" s="52"/>
      <c r="I1680" s="52"/>
    </row>
    <row r="1681" spans="1:9" s="53" customFormat="1">
      <c r="A1681" s="49"/>
      <c r="B1681" s="50"/>
      <c r="C1681" s="51"/>
      <c r="D1681" s="49"/>
      <c r="E1681" s="52"/>
      <c r="F1681" s="52"/>
      <c r="G1681" s="52"/>
      <c r="H1681" s="52"/>
      <c r="I1681" s="52"/>
    </row>
    <row r="1682" spans="1:9" s="53" customFormat="1">
      <c r="A1682" s="49"/>
      <c r="B1682" s="50"/>
      <c r="C1682" s="51"/>
      <c r="D1682" s="49"/>
      <c r="E1682" s="52"/>
      <c r="F1682" s="52"/>
      <c r="G1682" s="52"/>
      <c r="H1682" s="52"/>
      <c r="I1682" s="52"/>
    </row>
    <row r="1683" spans="1:9" s="53" customFormat="1">
      <c r="A1683" s="49"/>
      <c r="B1683" s="50"/>
      <c r="C1683" s="51"/>
      <c r="D1683" s="49"/>
      <c r="E1683" s="52"/>
      <c r="F1683" s="52"/>
      <c r="G1683" s="52"/>
      <c r="H1683" s="52"/>
      <c r="I1683" s="52"/>
    </row>
    <row r="1684" spans="1:9" s="53" customFormat="1">
      <c r="A1684" s="49"/>
      <c r="B1684" s="50"/>
      <c r="C1684" s="51"/>
      <c r="D1684" s="49"/>
      <c r="E1684" s="52"/>
      <c r="F1684" s="52"/>
      <c r="G1684" s="52"/>
      <c r="H1684" s="52"/>
      <c r="I1684" s="52"/>
    </row>
    <row r="1685" spans="1:9" s="53" customFormat="1">
      <c r="A1685" s="49"/>
      <c r="B1685" s="50"/>
      <c r="C1685" s="51"/>
      <c r="D1685" s="49"/>
      <c r="E1685" s="52"/>
      <c r="F1685" s="52"/>
      <c r="G1685" s="52"/>
      <c r="H1685" s="52"/>
      <c r="I1685" s="52"/>
    </row>
    <row r="1686" spans="1:9" s="53" customFormat="1">
      <c r="A1686" s="49"/>
      <c r="B1686" s="50"/>
      <c r="C1686" s="51"/>
      <c r="D1686" s="49"/>
      <c r="E1686" s="52"/>
      <c r="F1686" s="52"/>
      <c r="G1686" s="52"/>
      <c r="H1686" s="52"/>
      <c r="I1686" s="52"/>
    </row>
    <row r="1687" spans="1:9" s="53" customFormat="1">
      <c r="A1687" s="49"/>
      <c r="B1687" s="50"/>
      <c r="C1687" s="51"/>
      <c r="D1687" s="49"/>
      <c r="E1687" s="52"/>
      <c r="F1687" s="52"/>
      <c r="G1687" s="52"/>
      <c r="H1687" s="52"/>
      <c r="I1687" s="52"/>
    </row>
    <row r="1688" spans="1:9" s="53" customFormat="1">
      <c r="A1688" s="49"/>
      <c r="B1688" s="50"/>
      <c r="C1688" s="51"/>
      <c r="D1688" s="49"/>
      <c r="E1688" s="52"/>
      <c r="F1688" s="52"/>
      <c r="G1688" s="52"/>
      <c r="H1688" s="52"/>
      <c r="I1688" s="52"/>
    </row>
    <row r="1689" spans="1:9" s="53" customFormat="1">
      <c r="A1689" s="49"/>
      <c r="B1689" s="50"/>
      <c r="C1689" s="51"/>
      <c r="D1689" s="49"/>
      <c r="E1689" s="52"/>
      <c r="F1689" s="52"/>
      <c r="G1689" s="52"/>
      <c r="H1689" s="52"/>
      <c r="I1689" s="52"/>
    </row>
    <row r="1690" spans="1:9" s="53" customFormat="1">
      <c r="A1690" s="49"/>
      <c r="B1690" s="50"/>
      <c r="C1690" s="51"/>
      <c r="D1690" s="49"/>
      <c r="E1690" s="52"/>
      <c r="F1690" s="52"/>
      <c r="G1690" s="52"/>
      <c r="H1690" s="52"/>
      <c r="I1690" s="52"/>
    </row>
    <row r="1691" spans="1:9" s="53" customFormat="1">
      <c r="A1691" s="49"/>
      <c r="B1691" s="50"/>
      <c r="C1691" s="51"/>
      <c r="D1691" s="49"/>
      <c r="E1691" s="52"/>
      <c r="F1691" s="52"/>
      <c r="G1691" s="52"/>
      <c r="H1691" s="52"/>
      <c r="I1691" s="52"/>
    </row>
    <row r="1692" spans="1:9" s="53" customFormat="1">
      <c r="A1692" s="49"/>
      <c r="B1692" s="50"/>
      <c r="C1692" s="51"/>
      <c r="D1692" s="49"/>
      <c r="E1692" s="52"/>
      <c r="F1692" s="52"/>
      <c r="G1692" s="52"/>
      <c r="H1692" s="52"/>
      <c r="I1692" s="52"/>
    </row>
    <row r="1693" spans="1:9" s="53" customFormat="1">
      <c r="A1693" s="49"/>
      <c r="B1693" s="50"/>
      <c r="C1693" s="51"/>
      <c r="D1693" s="49"/>
      <c r="E1693" s="52"/>
      <c r="F1693" s="52"/>
      <c r="G1693" s="52"/>
      <c r="H1693" s="52"/>
      <c r="I1693" s="52"/>
    </row>
    <row r="1694" spans="1:9" s="53" customFormat="1">
      <c r="A1694" s="49"/>
      <c r="B1694" s="50"/>
      <c r="C1694" s="51"/>
      <c r="D1694" s="49"/>
      <c r="E1694" s="52"/>
      <c r="F1694" s="52"/>
      <c r="G1694" s="52"/>
      <c r="H1694" s="52"/>
      <c r="I1694" s="52"/>
    </row>
    <row r="1695" spans="1:9" s="53" customFormat="1">
      <c r="A1695" s="49"/>
      <c r="B1695" s="50"/>
      <c r="C1695" s="51"/>
      <c r="D1695" s="49"/>
      <c r="E1695" s="52"/>
      <c r="F1695" s="52"/>
      <c r="G1695" s="52"/>
      <c r="H1695" s="52"/>
      <c r="I1695" s="52"/>
    </row>
    <row r="1696" spans="1:9" s="53" customFormat="1">
      <c r="A1696" s="49"/>
      <c r="B1696" s="50"/>
      <c r="C1696" s="51"/>
      <c r="D1696" s="49"/>
      <c r="E1696" s="52"/>
      <c r="F1696" s="52"/>
      <c r="G1696" s="52"/>
      <c r="H1696" s="52"/>
      <c r="I1696" s="52"/>
    </row>
    <row r="1697" spans="1:9" s="53" customFormat="1">
      <c r="A1697" s="49"/>
      <c r="B1697" s="50"/>
      <c r="C1697" s="51"/>
      <c r="D1697" s="49"/>
      <c r="E1697" s="52"/>
      <c r="F1697" s="52"/>
      <c r="G1697" s="52"/>
      <c r="H1697" s="52"/>
      <c r="I1697" s="52"/>
    </row>
    <row r="1698" spans="1:9" s="53" customFormat="1">
      <c r="A1698" s="49"/>
      <c r="B1698" s="50"/>
      <c r="C1698" s="51"/>
      <c r="D1698" s="49"/>
      <c r="E1698" s="52"/>
      <c r="F1698" s="52"/>
      <c r="G1698" s="52"/>
      <c r="H1698" s="52"/>
      <c r="I1698" s="52"/>
    </row>
    <row r="1699" spans="1:9" s="53" customFormat="1">
      <c r="A1699" s="49"/>
      <c r="B1699" s="50"/>
      <c r="C1699" s="51"/>
      <c r="D1699" s="49"/>
      <c r="E1699" s="52"/>
      <c r="F1699" s="52"/>
      <c r="G1699" s="52"/>
      <c r="H1699" s="52"/>
      <c r="I1699" s="52"/>
    </row>
    <row r="1700" spans="1:9" s="53" customFormat="1">
      <c r="A1700" s="49"/>
      <c r="B1700" s="50"/>
      <c r="C1700" s="51"/>
      <c r="D1700" s="49"/>
      <c r="E1700" s="52"/>
      <c r="F1700" s="52"/>
      <c r="G1700" s="52"/>
      <c r="H1700" s="52"/>
      <c r="I1700" s="52"/>
    </row>
    <row r="1701" spans="1:9" s="53" customFormat="1">
      <c r="A1701" s="49"/>
      <c r="B1701" s="50"/>
      <c r="C1701" s="51"/>
      <c r="D1701" s="49"/>
      <c r="E1701" s="52"/>
      <c r="F1701" s="52"/>
      <c r="G1701" s="52"/>
      <c r="H1701" s="52"/>
      <c r="I1701" s="52"/>
    </row>
    <row r="1702" spans="1:9" s="53" customFormat="1">
      <c r="A1702" s="49"/>
      <c r="B1702" s="50"/>
      <c r="C1702" s="51"/>
      <c r="D1702" s="49"/>
      <c r="E1702" s="52"/>
      <c r="F1702" s="52"/>
      <c r="G1702" s="52"/>
      <c r="H1702" s="52"/>
      <c r="I1702" s="52"/>
    </row>
    <row r="1703" spans="1:9" s="53" customFormat="1">
      <c r="A1703" s="49"/>
      <c r="B1703" s="50"/>
      <c r="C1703" s="51"/>
      <c r="D1703" s="49"/>
      <c r="E1703" s="52"/>
      <c r="F1703" s="52"/>
      <c r="G1703" s="52"/>
      <c r="H1703" s="52"/>
      <c r="I1703" s="52"/>
    </row>
    <row r="1704" spans="1:9" s="53" customFormat="1">
      <c r="A1704" s="49"/>
      <c r="B1704" s="50"/>
      <c r="C1704" s="51"/>
      <c r="D1704" s="49"/>
      <c r="E1704" s="52"/>
      <c r="F1704" s="52"/>
      <c r="G1704" s="52"/>
      <c r="H1704" s="52"/>
      <c r="I1704" s="52"/>
    </row>
    <row r="1705" spans="1:9" s="53" customFormat="1">
      <c r="A1705" s="49"/>
      <c r="B1705" s="50"/>
      <c r="C1705" s="51"/>
      <c r="D1705" s="49"/>
      <c r="E1705" s="52"/>
      <c r="F1705" s="52"/>
      <c r="G1705" s="52"/>
      <c r="H1705" s="52"/>
      <c r="I1705" s="52"/>
    </row>
    <row r="1706" spans="1:9" s="53" customFormat="1">
      <c r="A1706" s="49"/>
      <c r="B1706" s="50"/>
      <c r="C1706" s="51"/>
      <c r="D1706" s="49"/>
      <c r="E1706" s="52"/>
      <c r="F1706" s="52"/>
      <c r="G1706" s="52"/>
      <c r="H1706" s="52"/>
      <c r="I1706" s="52"/>
    </row>
    <row r="1707" spans="1:9" s="53" customFormat="1">
      <c r="A1707" s="49"/>
      <c r="B1707" s="50"/>
      <c r="C1707" s="51"/>
      <c r="D1707" s="49"/>
      <c r="E1707" s="52"/>
      <c r="F1707" s="52"/>
      <c r="G1707" s="52"/>
      <c r="H1707" s="52"/>
      <c r="I1707" s="52"/>
    </row>
    <row r="1708" spans="1:9" s="53" customFormat="1">
      <c r="A1708" s="49"/>
      <c r="B1708" s="50"/>
      <c r="C1708" s="51"/>
      <c r="D1708" s="49"/>
      <c r="E1708" s="52"/>
      <c r="F1708" s="52"/>
      <c r="G1708" s="52"/>
      <c r="H1708" s="52"/>
      <c r="I1708" s="52"/>
    </row>
    <row r="1709" spans="1:9" s="53" customFormat="1">
      <c r="A1709" s="49"/>
      <c r="B1709" s="50"/>
      <c r="C1709" s="51"/>
      <c r="D1709" s="49"/>
      <c r="E1709" s="52"/>
      <c r="F1709" s="52"/>
      <c r="G1709" s="52"/>
      <c r="H1709" s="52"/>
      <c r="I1709" s="52"/>
    </row>
    <row r="1710" spans="1:9" s="53" customFormat="1">
      <c r="A1710" s="49"/>
      <c r="B1710" s="50"/>
      <c r="C1710" s="51"/>
      <c r="D1710" s="49"/>
      <c r="E1710" s="52"/>
      <c r="F1710" s="52"/>
      <c r="G1710" s="52"/>
      <c r="H1710" s="52"/>
      <c r="I1710" s="52"/>
    </row>
    <row r="1711" spans="1:9" s="53" customFormat="1">
      <c r="A1711" s="49"/>
      <c r="B1711" s="50"/>
      <c r="C1711" s="51"/>
      <c r="D1711" s="49"/>
      <c r="E1711" s="52"/>
      <c r="F1711" s="52"/>
      <c r="G1711" s="52"/>
      <c r="H1711" s="52"/>
      <c r="I1711" s="52"/>
    </row>
    <row r="1712" spans="1:9" s="53" customFormat="1">
      <c r="A1712" s="49"/>
      <c r="B1712" s="50"/>
      <c r="C1712" s="51"/>
      <c r="D1712" s="49"/>
      <c r="E1712" s="52"/>
      <c r="F1712" s="52"/>
      <c r="G1712" s="52"/>
      <c r="H1712" s="52"/>
      <c r="I1712" s="52"/>
    </row>
    <row r="1713" spans="1:9" s="53" customFormat="1">
      <c r="A1713" s="49"/>
      <c r="B1713" s="50"/>
      <c r="C1713" s="51"/>
      <c r="D1713" s="49"/>
      <c r="E1713" s="52"/>
      <c r="F1713" s="52"/>
      <c r="G1713" s="52"/>
      <c r="H1713" s="52"/>
      <c r="I1713" s="52"/>
    </row>
    <row r="1714" spans="1:9" s="53" customFormat="1">
      <c r="A1714" s="49"/>
      <c r="B1714" s="50"/>
      <c r="C1714" s="51"/>
      <c r="D1714" s="49"/>
      <c r="E1714" s="52"/>
      <c r="F1714" s="52"/>
      <c r="G1714" s="52"/>
      <c r="H1714" s="52"/>
      <c r="I1714" s="52"/>
    </row>
    <row r="1715" spans="1:9" s="53" customFormat="1">
      <c r="A1715" s="49"/>
      <c r="B1715" s="50"/>
      <c r="C1715" s="51"/>
      <c r="D1715" s="49"/>
      <c r="E1715" s="52"/>
      <c r="F1715" s="52"/>
      <c r="G1715" s="52"/>
      <c r="H1715" s="52"/>
      <c r="I1715" s="52"/>
    </row>
    <row r="1716" spans="1:9" s="53" customFormat="1">
      <c r="A1716" s="49"/>
      <c r="B1716" s="50"/>
      <c r="C1716" s="51"/>
      <c r="D1716" s="49"/>
      <c r="E1716" s="52"/>
      <c r="F1716" s="52"/>
      <c r="G1716" s="52"/>
      <c r="H1716" s="52"/>
      <c r="I1716" s="52"/>
    </row>
    <row r="1717" spans="1:9" s="53" customFormat="1">
      <c r="A1717" s="49"/>
      <c r="B1717" s="50"/>
      <c r="C1717" s="51"/>
      <c r="D1717" s="49"/>
      <c r="E1717" s="52"/>
      <c r="F1717" s="52"/>
      <c r="G1717" s="52"/>
      <c r="H1717" s="52"/>
      <c r="I1717" s="52"/>
    </row>
    <row r="1718" spans="1:9" s="53" customFormat="1">
      <c r="A1718" s="49"/>
      <c r="B1718" s="50"/>
      <c r="C1718" s="51"/>
      <c r="D1718" s="49"/>
      <c r="E1718" s="52"/>
      <c r="F1718" s="52"/>
      <c r="G1718" s="52"/>
      <c r="H1718" s="52"/>
      <c r="I1718" s="52"/>
    </row>
    <row r="1719" spans="1:9" s="53" customFormat="1">
      <c r="A1719" s="49"/>
      <c r="B1719" s="50"/>
      <c r="C1719" s="51"/>
      <c r="D1719" s="49"/>
      <c r="E1719" s="52"/>
      <c r="F1719" s="52"/>
      <c r="G1719" s="52"/>
      <c r="H1719" s="52"/>
      <c r="I1719" s="52"/>
    </row>
    <row r="1720" spans="1:9" s="53" customFormat="1">
      <c r="A1720" s="49"/>
      <c r="B1720" s="50"/>
      <c r="C1720" s="51"/>
      <c r="D1720" s="49"/>
      <c r="E1720" s="52"/>
      <c r="F1720" s="52"/>
      <c r="G1720" s="52"/>
      <c r="H1720" s="52"/>
      <c r="I1720" s="52"/>
    </row>
    <row r="1721" spans="1:9" s="53" customFormat="1">
      <c r="A1721" s="49"/>
      <c r="B1721" s="50"/>
      <c r="C1721" s="51"/>
      <c r="D1721" s="49"/>
      <c r="E1721" s="52"/>
      <c r="F1721" s="52"/>
      <c r="G1721" s="52"/>
      <c r="H1721" s="52"/>
      <c r="I1721" s="52"/>
    </row>
    <row r="1722" spans="1:9" s="53" customFormat="1">
      <c r="A1722" s="49"/>
      <c r="B1722" s="50"/>
      <c r="C1722" s="51"/>
      <c r="D1722" s="49"/>
      <c r="E1722" s="52"/>
      <c r="F1722" s="52"/>
      <c r="G1722" s="52"/>
      <c r="H1722" s="52"/>
      <c r="I1722" s="52"/>
    </row>
    <row r="1723" spans="1:9" s="53" customFormat="1">
      <c r="A1723" s="49"/>
      <c r="B1723" s="50"/>
      <c r="C1723" s="51"/>
      <c r="D1723" s="49"/>
      <c r="E1723" s="52"/>
      <c r="F1723" s="52"/>
      <c r="G1723" s="52"/>
      <c r="H1723" s="52"/>
      <c r="I1723" s="52"/>
    </row>
    <row r="1724" spans="1:9" s="53" customFormat="1">
      <c r="A1724" s="49"/>
      <c r="B1724" s="50"/>
      <c r="C1724" s="51"/>
      <c r="D1724" s="49"/>
      <c r="E1724" s="52"/>
      <c r="F1724" s="52"/>
      <c r="G1724" s="52"/>
      <c r="H1724" s="52"/>
      <c r="I1724" s="52"/>
    </row>
    <row r="1725" spans="1:9" s="53" customFormat="1">
      <c r="A1725" s="49"/>
      <c r="B1725" s="50"/>
      <c r="C1725" s="51"/>
      <c r="D1725" s="49"/>
      <c r="E1725" s="52"/>
      <c r="F1725" s="52"/>
      <c r="G1725" s="52"/>
      <c r="H1725" s="52"/>
      <c r="I1725" s="52"/>
    </row>
    <row r="1726" spans="1:9" s="53" customFormat="1">
      <c r="A1726" s="49"/>
      <c r="B1726" s="50"/>
      <c r="C1726" s="51"/>
      <c r="D1726" s="49"/>
      <c r="E1726" s="52"/>
      <c r="F1726" s="52"/>
      <c r="G1726" s="52"/>
      <c r="H1726" s="52"/>
      <c r="I1726" s="52"/>
    </row>
    <row r="1727" spans="1:9" s="53" customFormat="1">
      <c r="A1727" s="49"/>
      <c r="B1727" s="50"/>
      <c r="C1727" s="51"/>
      <c r="D1727" s="49"/>
      <c r="E1727" s="52"/>
      <c r="F1727" s="52"/>
      <c r="G1727" s="52"/>
      <c r="H1727" s="52"/>
      <c r="I1727" s="52"/>
    </row>
    <row r="1728" spans="1:9" s="53" customFormat="1">
      <c r="A1728" s="49"/>
      <c r="B1728" s="50"/>
      <c r="C1728" s="51"/>
      <c r="D1728" s="49"/>
      <c r="E1728" s="52"/>
      <c r="F1728" s="52"/>
      <c r="G1728" s="52"/>
      <c r="H1728" s="52"/>
      <c r="I1728" s="52"/>
    </row>
    <row r="1729" spans="1:9" s="53" customFormat="1">
      <c r="A1729" s="49"/>
      <c r="B1729" s="50"/>
      <c r="C1729" s="51"/>
      <c r="D1729" s="49"/>
      <c r="E1729" s="52"/>
      <c r="F1729" s="52"/>
      <c r="G1729" s="52"/>
      <c r="H1729" s="52"/>
      <c r="I1729" s="52"/>
    </row>
    <row r="1730" spans="1:9" s="53" customFormat="1">
      <c r="A1730" s="49"/>
      <c r="B1730" s="50"/>
      <c r="C1730" s="51"/>
      <c r="D1730" s="49"/>
      <c r="E1730" s="52"/>
      <c r="F1730" s="52"/>
      <c r="G1730" s="52"/>
      <c r="H1730" s="52"/>
      <c r="I1730" s="52"/>
    </row>
    <row r="1731" spans="1:9" s="53" customFormat="1">
      <c r="A1731" s="49"/>
      <c r="B1731" s="50"/>
      <c r="C1731" s="51"/>
      <c r="D1731" s="49"/>
      <c r="E1731" s="52"/>
      <c r="F1731" s="52"/>
      <c r="G1731" s="52"/>
      <c r="H1731" s="52"/>
      <c r="I1731" s="52"/>
    </row>
    <row r="1732" spans="1:9" s="53" customFormat="1">
      <c r="A1732" s="49"/>
      <c r="B1732" s="50"/>
      <c r="C1732" s="51"/>
      <c r="D1732" s="49"/>
      <c r="E1732" s="52"/>
      <c r="F1732" s="52"/>
      <c r="G1732" s="52"/>
      <c r="H1732" s="52"/>
      <c r="I1732" s="52"/>
    </row>
    <row r="1733" spans="1:9" s="53" customFormat="1">
      <c r="A1733" s="49"/>
      <c r="B1733" s="50"/>
      <c r="C1733" s="51"/>
      <c r="D1733" s="49"/>
      <c r="E1733" s="52"/>
      <c r="F1733" s="52"/>
      <c r="G1733" s="52"/>
      <c r="H1733" s="52"/>
      <c r="I1733" s="52"/>
    </row>
    <row r="1734" spans="1:9" s="53" customFormat="1">
      <c r="A1734" s="49"/>
      <c r="B1734" s="50"/>
      <c r="C1734" s="51"/>
      <c r="D1734" s="49"/>
      <c r="E1734" s="52"/>
      <c r="F1734" s="52"/>
      <c r="G1734" s="52"/>
      <c r="H1734" s="52"/>
      <c r="I1734" s="52"/>
    </row>
    <row r="1735" spans="1:9" s="53" customFormat="1">
      <c r="A1735" s="49"/>
      <c r="B1735" s="50"/>
      <c r="C1735" s="51"/>
      <c r="D1735" s="49"/>
      <c r="E1735" s="52"/>
      <c r="F1735" s="52"/>
      <c r="G1735" s="52"/>
      <c r="H1735" s="52"/>
      <c r="I1735" s="52"/>
    </row>
    <row r="1736" spans="1:9" s="53" customFormat="1">
      <c r="A1736" s="49"/>
      <c r="B1736" s="50"/>
      <c r="C1736" s="51"/>
      <c r="D1736" s="49"/>
      <c r="E1736" s="52"/>
      <c r="F1736" s="52"/>
      <c r="G1736" s="52"/>
      <c r="H1736" s="52"/>
      <c r="I1736" s="52"/>
    </row>
    <row r="1737" spans="1:9" s="53" customFormat="1">
      <c r="A1737" s="49"/>
      <c r="B1737" s="50"/>
      <c r="C1737" s="51"/>
      <c r="D1737" s="49"/>
      <c r="E1737" s="52"/>
      <c r="F1737" s="52"/>
      <c r="G1737" s="52"/>
      <c r="H1737" s="52"/>
      <c r="I1737" s="52"/>
    </row>
    <row r="1738" spans="1:9" s="53" customFormat="1">
      <c r="A1738" s="49"/>
      <c r="B1738" s="50"/>
      <c r="C1738" s="51"/>
      <c r="D1738" s="49"/>
      <c r="E1738" s="52"/>
      <c r="F1738" s="52"/>
      <c r="G1738" s="52"/>
      <c r="H1738" s="52"/>
      <c r="I1738" s="52"/>
    </row>
    <row r="1739" spans="1:9" s="53" customFormat="1">
      <c r="A1739" s="49"/>
      <c r="B1739" s="50"/>
      <c r="C1739" s="51"/>
      <c r="D1739" s="49"/>
      <c r="E1739" s="52"/>
      <c r="F1739" s="52"/>
      <c r="G1739" s="52"/>
      <c r="H1739" s="52"/>
      <c r="I1739" s="52"/>
    </row>
    <row r="1740" spans="1:9" s="53" customFormat="1">
      <c r="A1740" s="49"/>
      <c r="B1740" s="50"/>
      <c r="C1740" s="51"/>
      <c r="D1740" s="49"/>
      <c r="E1740" s="52"/>
      <c r="F1740" s="52"/>
      <c r="G1740" s="52"/>
      <c r="H1740" s="52"/>
      <c r="I1740" s="52"/>
    </row>
    <row r="1741" spans="1:9" s="53" customFormat="1">
      <c r="A1741" s="49"/>
      <c r="B1741" s="50"/>
      <c r="C1741" s="51"/>
      <c r="D1741" s="49"/>
      <c r="E1741" s="52"/>
      <c r="F1741" s="52"/>
      <c r="G1741" s="52"/>
      <c r="H1741" s="52"/>
      <c r="I1741" s="52"/>
    </row>
    <row r="1742" spans="1:9" s="53" customFormat="1">
      <c r="A1742" s="49"/>
      <c r="B1742" s="50"/>
      <c r="C1742" s="51"/>
      <c r="D1742" s="49"/>
      <c r="E1742" s="52"/>
      <c r="F1742" s="52"/>
      <c r="G1742" s="52"/>
      <c r="H1742" s="52"/>
      <c r="I1742" s="52"/>
    </row>
    <row r="1743" spans="1:9" s="53" customFormat="1">
      <c r="A1743" s="49"/>
      <c r="B1743" s="50"/>
      <c r="C1743" s="51"/>
      <c r="D1743" s="49"/>
      <c r="E1743" s="52"/>
      <c r="F1743" s="52"/>
      <c r="G1743" s="52"/>
      <c r="H1743" s="52"/>
      <c r="I1743" s="52"/>
    </row>
    <row r="1744" spans="1:9" s="53" customFormat="1">
      <c r="A1744" s="49"/>
      <c r="B1744" s="50"/>
      <c r="C1744" s="51"/>
      <c r="D1744" s="49"/>
      <c r="E1744" s="52"/>
      <c r="F1744" s="52"/>
      <c r="G1744" s="52"/>
      <c r="H1744" s="52"/>
      <c r="I1744" s="52"/>
    </row>
    <row r="1745" spans="1:9" s="53" customFormat="1">
      <c r="A1745" s="49"/>
      <c r="B1745" s="50"/>
      <c r="C1745" s="51"/>
      <c r="D1745" s="49"/>
      <c r="E1745" s="52"/>
      <c r="F1745" s="52"/>
      <c r="G1745" s="52"/>
      <c r="H1745" s="52"/>
      <c r="I1745" s="52"/>
    </row>
    <row r="1746" spans="1:9" s="53" customFormat="1">
      <c r="A1746" s="49"/>
      <c r="B1746" s="50"/>
      <c r="C1746" s="51"/>
      <c r="D1746" s="49"/>
      <c r="E1746" s="52"/>
      <c r="F1746" s="52"/>
      <c r="G1746" s="52"/>
      <c r="H1746" s="52"/>
      <c r="I1746" s="52"/>
    </row>
    <row r="1747" spans="1:9" s="53" customFormat="1">
      <c r="A1747" s="49"/>
      <c r="B1747" s="50"/>
      <c r="C1747" s="51"/>
      <c r="D1747" s="49"/>
      <c r="E1747" s="52"/>
      <c r="F1747" s="52"/>
      <c r="G1747" s="52"/>
      <c r="H1747" s="52"/>
      <c r="I1747" s="52"/>
    </row>
    <row r="1748" spans="1:9" s="53" customFormat="1">
      <c r="A1748" s="49"/>
      <c r="B1748" s="50"/>
      <c r="C1748" s="51"/>
      <c r="D1748" s="49"/>
      <c r="E1748" s="52"/>
      <c r="F1748" s="52"/>
      <c r="G1748" s="52"/>
      <c r="H1748" s="52"/>
      <c r="I1748" s="52"/>
    </row>
    <row r="1749" spans="1:9" s="53" customFormat="1">
      <c r="A1749" s="49"/>
      <c r="B1749" s="50"/>
      <c r="C1749" s="51"/>
      <c r="D1749" s="49"/>
      <c r="E1749" s="52"/>
      <c r="F1749" s="52"/>
      <c r="G1749" s="52"/>
      <c r="H1749" s="52"/>
      <c r="I1749" s="52"/>
    </row>
    <row r="1750" spans="1:9" s="53" customFormat="1">
      <c r="A1750" s="49"/>
      <c r="B1750" s="50"/>
      <c r="C1750" s="51"/>
      <c r="D1750" s="49"/>
      <c r="E1750" s="52"/>
      <c r="F1750" s="52"/>
      <c r="G1750" s="52"/>
      <c r="H1750" s="52"/>
      <c r="I1750" s="52"/>
    </row>
    <row r="1751" spans="1:9" s="53" customFormat="1">
      <c r="A1751" s="49"/>
      <c r="B1751" s="50"/>
      <c r="C1751" s="51"/>
      <c r="D1751" s="49"/>
      <c r="E1751" s="52"/>
      <c r="F1751" s="52"/>
      <c r="G1751" s="52"/>
      <c r="H1751" s="52"/>
      <c r="I1751" s="52"/>
    </row>
    <row r="1752" spans="1:9" s="53" customFormat="1">
      <c r="A1752" s="49"/>
      <c r="B1752" s="50"/>
      <c r="C1752" s="51"/>
      <c r="D1752" s="49"/>
      <c r="E1752" s="52"/>
      <c r="F1752" s="52"/>
      <c r="G1752" s="52"/>
      <c r="H1752" s="52"/>
      <c r="I1752" s="52"/>
    </row>
    <row r="1753" spans="1:9" s="53" customFormat="1">
      <c r="A1753" s="49"/>
      <c r="B1753" s="50"/>
      <c r="C1753" s="51"/>
      <c r="D1753" s="49"/>
      <c r="E1753" s="52"/>
      <c r="F1753" s="52"/>
      <c r="G1753" s="52"/>
      <c r="H1753" s="52"/>
      <c r="I1753" s="52"/>
    </row>
    <row r="1754" spans="1:9" s="53" customFormat="1">
      <c r="A1754" s="49"/>
      <c r="B1754" s="50"/>
      <c r="C1754" s="51"/>
      <c r="D1754" s="49"/>
      <c r="E1754" s="52"/>
      <c r="F1754" s="52"/>
      <c r="G1754" s="52"/>
      <c r="H1754" s="52"/>
      <c r="I1754" s="52"/>
    </row>
    <row r="1755" spans="1:9" s="53" customFormat="1">
      <c r="A1755" s="49"/>
      <c r="B1755" s="50"/>
      <c r="C1755" s="51"/>
      <c r="D1755" s="49"/>
      <c r="E1755" s="52"/>
      <c r="F1755" s="52"/>
      <c r="G1755" s="52"/>
      <c r="H1755" s="52"/>
      <c r="I1755" s="52"/>
    </row>
    <row r="1756" spans="1:9" s="53" customFormat="1">
      <c r="A1756" s="49"/>
      <c r="B1756" s="50"/>
      <c r="C1756" s="51"/>
      <c r="D1756" s="49"/>
      <c r="E1756" s="52"/>
      <c r="F1756" s="52"/>
      <c r="G1756" s="52"/>
      <c r="H1756" s="52"/>
      <c r="I1756" s="52"/>
    </row>
    <row r="1757" spans="1:9" s="53" customFormat="1">
      <c r="A1757" s="49"/>
      <c r="B1757" s="50"/>
      <c r="C1757" s="51"/>
      <c r="D1757" s="49"/>
      <c r="E1757" s="52"/>
      <c r="F1757" s="52"/>
      <c r="G1757" s="52"/>
      <c r="H1757" s="52"/>
      <c r="I1757" s="52"/>
    </row>
    <row r="1758" spans="1:9" s="53" customFormat="1">
      <c r="A1758" s="49"/>
      <c r="B1758" s="50"/>
      <c r="C1758" s="51"/>
      <c r="D1758" s="49"/>
      <c r="E1758" s="52"/>
      <c r="F1758" s="52"/>
      <c r="G1758" s="52"/>
      <c r="H1758" s="52"/>
      <c r="I1758" s="52"/>
    </row>
    <row r="1759" spans="1:9" s="53" customFormat="1">
      <c r="A1759" s="49"/>
      <c r="B1759" s="50"/>
      <c r="C1759" s="51"/>
      <c r="D1759" s="49"/>
      <c r="E1759" s="52"/>
      <c r="F1759" s="52"/>
      <c r="G1759" s="52"/>
      <c r="H1759" s="52"/>
      <c r="I1759" s="52"/>
    </row>
    <row r="1760" spans="1:9" s="53" customFormat="1">
      <c r="A1760" s="49"/>
      <c r="B1760" s="50"/>
      <c r="C1760" s="51"/>
      <c r="D1760" s="49"/>
      <c r="E1760" s="52"/>
      <c r="F1760" s="52"/>
      <c r="G1760" s="52"/>
      <c r="H1760" s="52"/>
      <c r="I1760" s="52"/>
    </row>
    <row r="1761" spans="1:9" s="53" customFormat="1">
      <c r="A1761" s="49"/>
      <c r="B1761" s="50"/>
      <c r="C1761" s="51"/>
      <c r="D1761" s="49"/>
      <c r="E1761" s="52"/>
      <c r="F1761" s="52"/>
      <c r="G1761" s="52"/>
      <c r="H1761" s="52"/>
      <c r="I1761" s="52"/>
    </row>
    <row r="1762" spans="1:9" s="53" customFormat="1">
      <c r="A1762" s="49"/>
      <c r="B1762" s="50"/>
      <c r="C1762" s="51"/>
      <c r="D1762" s="49"/>
      <c r="E1762" s="52"/>
      <c r="F1762" s="52"/>
      <c r="G1762" s="52"/>
      <c r="H1762" s="52"/>
      <c r="I1762" s="52"/>
    </row>
    <row r="1763" spans="1:9" s="53" customFormat="1">
      <c r="A1763" s="49"/>
      <c r="B1763" s="50"/>
      <c r="C1763" s="51"/>
      <c r="D1763" s="49"/>
      <c r="E1763" s="52"/>
      <c r="F1763" s="52"/>
      <c r="G1763" s="52"/>
      <c r="H1763" s="52"/>
      <c r="I1763" s="52"/>
    </row>
    <row r="1764" spans="1:9" s="53" customFormat="1">
      <c r="A1764" s="49"/>
      <c r="B1764" s="50"/>
      <c r="C1764" s="51"/>
      <c r="D1764" s="49"/>
      <c r="E1764" s="52"/>
      <c r="F1764" s="52"/>
      <c r="G1764" s="52"/>
      <c r="H1764" s="52"/>
      <c r="I1764" s="52"/>
    </row>
    <row r="1765" spans="1:9" s="53" customFormat="1">
      <c r="A1765" s="49"/>
      <c r="B1765" s="50"/>
      <c r="C1765" s="51"/>
      <c r="D1765" s="49"/>
      <c r="E1765" s="52"/>
      <c r="F1765" s="52"/>
      <c r="G1765" s="52"/>
      <c r="H1765" s="52"/>
      <c r="I1765" s="52"/>
    </row>
    <row r="1766" spans="1:9" s="53" customFormat="1">
      <c r="A1766" s="49"/>
      <c r="B1766" s="50"/>
      <c r="C1766" s="51"/>
      <c r="D1766" s="49"/>
      <c r="E1766" s="52"/>
      <c r="F1766" s="52"/>
      <c r="G1766" s="52"/>
      <c r="H1766" s="52"/>
      <c r="I1766" s="52"/>
    </row>
    <row r="1767" spans="1:9" s="53" customFormat="1">
      <c r="A1767" s="49"/>
      <c r="B1767" s="50"/>
      <c r="C1767" s="51"/>
      <c r="D1767" s="49"/>
      <c r="E1767" s="52"/>
      <c r="F1767" s="52"/>
      <c r="G1767" s="52"/>
      <c r="H1767" s="52"/>
      <c r="I1767" s="52"/>
    </row>
    <row r="1768" spans="1:9" s="53" customFormat="1">
      <c r="A1768" s="49"/>
      <c r="B1768" s="50"/>
      <c r="C1768" s="51"/>
      <c r="D1768" s="49"/>
      <c r="E1768" s="52"/>
      <c r="F1768" s="52"/>
      <c r="G1768" s="52"/>
      <c r="H1768" s="52"/>
      <c r="I1768" s="52"/>
    </row>
    <row r="1769" spans="1:9" s="53" customFormat="1">
      <c r="A1769" s="49"/>
      <c r="B1769" s="50"/>
      <c r="C1769" s="51"/>
      <c r="D1769" s="49"/>
      <c r="E1769" s="52"/>
      <c r="F1769" s="52"/>
      <c r="G1769" s="52"/>
      <c r="H1769" s="52"/>
      <c r="I1769" s="52"/>
    </row>
    <row r="1770" spans="1:9" s="53" customFormat="1">
      <c r="A1770" s="49"/>
      <c r="B1770" s="50"/>
      <c r="C1770" s="51"/>
      <c r="D1770" s="49"/>
      <c r="E1770" s="52"/>
      <c r="F1770" s="52"/>
      <c r="G1770" s="52"/>
      <c r="H1770" s="52"/>
      <c r="I1770" s="52"/>
    </row>
    <row r="1771" spans="1:9" s="53" customFormat="1">
      <c r="A1771" s="49"/>
      <c r="B1771" s="50"/>
      <c r="C1771" s="51"/>
      <c r="D1771" s="49"/>
      <c r="E1771" s="52"/>
      <c r="F1771" s="52"/>
      <c r="G1771" s="52"/>
      <c r="H1771" s="52"/>
      <c r="I1771" s="52"/>
    </row>
    <row r="1772" spans="1:9" s="53" customFormat="1">
      <c r="A1772" s="49"/>
      <c r="B1772" s="50"/>
      <c r="C1772" s="51"/>
      <c r="D1772" s="49"/>
      <c r="E1772" s="52"/>
      <c r="F1772" s="52"/>
      <c r="G1772" s="52"/>
      <c r="H1772" s="52"/>
      <c r="I1772" s="52"/>
    </row>
    <row r="1773" spans="1:9" s="53" customFormat="1">
      <c r="A1773" s="49"/>
      <c r="B1773" s="50"/>
      <c r="C1773" s="51"/>
      <c r="D1773" s="49"/>
      <c r="E1773" s="52"/>
      <c r="F1773" s="52"/>
      <c r="G1773" s="52"/>
      <c r="H1773" s="52"/>
      <c r="I1773" s="52"/>
    </row>
    <row r="1774" spans="1:9" s="53" customFormat="1">
      <c r="A1774" s="49"/>
      <c r="B1774" s="50"/>
      <c r="C1774" s="51"/>
      <c r="D1774" s="49"/>
      <c r="E1774" s="52"/>
      <c r="F1774" s="52"/>
      <c r="G1774" s="52"/>
      <c r="H1774" s="52"/>
      <c r="I1774" s="52"/>
    </row>
    <row r="1775" spans="1:9" s="53" customFormat="1">
      <c r="A1775" s="49"/>
      <c r="B1775" s="50"/>
      <c r="C1775" s="51"/>
      <c r="D1775" s="49"/>
      <c r="E1775" s="52"/>
      <c r="F1775" s="52"/>
      <c r="G1775" s="52"/>
      <c r="H1775" s="52"/>
      <c r="I1775" s="52"/>
    </row>
    <row r="1776" spans="1:9" s="53" customFormat="1">
      <c r="A1776" s="49"/>
      <c r="B1776" s="50"/>
      <c r="C1776" s="51"/>
      <c r="D1776" s="49"/>
      <c r="E1776" s="52"/>
      <c r="F1776" s="52"/>
      <c r="G1776" s="52"/>
      <c r="H1776" s="52"/>
      <c r="I1776" s="52"/>
    </row>
    <row r="1777" spans="1:9" s="53" customFormat="1">
      <c r="A1777" s="49"/>
      <c r="B1777" s="50"/>
      <c r="C1777" s="51"/>
      <c r="D1777" s="49"/>
      <c r="E1777" s="52"/>
      <c r="F1777" s="52"/>
      <c r="G1777" s="52"/>
      <c r="H1777" s="52"/>
      <c r="I1777" s="52"/>
    </row>
    <row r="1778" spans="1:9" s="53" customFormat="1">
      <c r="A1778" s="49"/>
      <c r="B1778" s="50"/>
      <c r="C1778" s="51"/>
      <c r="D1778" s="49"/>
      <c r="E1778" s="52"/>
      <c r="F1778" s="52"/>
      <c r="G1778" s="52"/>
      <c r="H1778" s="52"/>
      <c r="I1778" s="52"/>
    </row>
    <row r="1779" spans="1:9" s="53" customFormat="1">
      <c r="A1779" s="49"/>
      <c r="B1779" s="50"/>
      <c r="C1779" s="51"/>
      <c r="D1779" s="49"/>
      <c r="E1779" s="52"/>
      <c r="F1779" s="52"/>
      <c r="G1779" s="52"/>
      <c r="H1779" s="52"/>
      <c r="I1779" s="52"/>
    </row>
    <row r="1780" spans="1:9" s="53" customFormat="1">
      <c r="A1780" s="49"/>
      <c r="B1780" s="50"/>
      <c r="C1780" s="51"/>
      <c r="D1780" s="49"/>
      <c r="E1780" s="52"/>
      <c r="F1780" s="52"/>
      <c r="G1780" s="52"/>
      <c r="H1780" s="52"/>
      <c r="I1780" s="52"/>
    </row>
    <row r="1781" spans="1:9" s="53" customFormat="1">
      <c r="A1781" s="49"/>
      <c r="B1781" s="50"/>
      <c r="C1781" s="51"/>
      <c r="D1781" s="49"/>
      <c r="E1781" s="52"/>
      <c r="F1781" s="52"/>
      <c r="G1781" s="52"/>
      <c r="H1781" s="52"/>
      <c r="I1781" s="52"/>
    </row>
    <row r="1782" spans="1:9" s="53" customFormat="1">
      <c r="A1782" s="49"/>
      <c r="B1782" s="50"/>
      <c r="C1782" s="51"/>
      <c r="D1782" s="49"/>
      <c r="E1782" s="52"/>
      <c r="F1782" s="52"/>
      <c r="G1782" s="52"/>
      <c r="H1782" s="52"/>
      <c r="I1782" s="52"/>
    </row>
    <row r="1783" spans="1:9" s="53" customFormat="1">
      <c r="A1783" s="49"/>
      <c r="B1783" s="50"/>
      <c r="C1783" s="51"/>
      <c r="D1783" s="49"/>
      <c r="E1783" s="52"/>
      <c r="F1783" s="52"/>
      <c r="G1783" s="52"/>
      <c r="H1783" s="52"/>
      <c r="I1783" s="52"/>
    </row>
    <row r="1784" spans="1:9" s="53" customFormat="1">
      <c r="A1784" s="49"/>
      <c r="B1784" s="50"/>
      <c r="C1784" s="51"/>
      <c r="D1784" s="49"/>
      <c r="E1784" s="52"/>
      <c r="F1784" s="52"/>
      <c r="G1784" s="52"/>
      <c r="H1784" s="52"/>
      <c r="I1784" s="52"/>
    </row>
    <row r="1785" spans="1:9" s="53" customFormat="1">
      <c r="A1785" s="49"/>
      <c r="B1785" s="50"/>
      <c r="C1785" s="51"/>
      <c r="D1785" s="49"/>
      <c r="E1785" s="52"/>
      <c r="F1785" s="52"/>
      <c r="G1785" s="52"/>
      <c r="H1785" s="52"/>
      <c r="I1785" s="52"/>
    </row>
    <row r="1786" spans="1:9" s="53" customFormat="1">
      <c r="A1786" s="49"/>
      <c r="B1786" s="50"/>
      <c r="C1786" s="51"/>
      <c r="D1786" s="49"/>
      <c r="E1786" s="52"/>
      <c r="F1786" s="52"/>
      <c r="G1786" s="52"/>
      <c r="H1786" s="52"/>
      <c r="I1786" s="52"/>
    </row>
    <row r="1787" spans="1:9" s="53" customFormat="1">
      <c r="A1787" s="49"/>
      <c r="B1787" s="50"/>
      <c r="C1787" s="51"/>
      <c r="D1787" s="49"/>
      <c r="E1787" s="52"/>
      <c r="F1787" s="52"/>
      <c r="G1787" s="52"/>
      <c r="H1787" s="52"/>
      <c r="I1787" s="52"/>
    </row>
    <row r="1788" spans="1:9" s="53" customFormat="1">
      <c r="A1788" s="49"/>
      <c r="B1788" s="50"/>
      <c r="C1788" s="51"/>
      <c r="D1788" s="49"/>
      <c r="E1788" s="52"/>
      <c r="F1788" s="52"/>
      <c r="G1788" s="52"/>
      <c r="H1788" s="52"/>
      <c r="I1788" s="52"/>
    </row>
    <row r="1789" spans="1:9" s="53" customFormat="1">
      <c r="A1789" s="49"/>
      <c r="B1789" s="50"/>
      <c r="C1789" s="51"/>
      <c r="D1789" s="49"/>
      <c r="E1789" s="52"/>
      <c r="F1789" s="52"/>
      <c r="G1789" s="52"/>
      <c r="H1789" s="52"/>
      <c r="I1789" s="52"/>
    </row>
    <row r="1790" spans="1:9" s="53" customFormat="1">
      <c r="A1790" s="49"/>
      <c r="B1790" s="50"/>
      <c r="C1790" s="51"/>
      <c r="D1790" s="49"/>
      <c r="E1790" s="52"/>
      <c r="F1790" s="52"/>
      <c r="G1790" s="52"/>
      <c r="H1790" s="52"/>
      <c r="I1790" s="52"/>
    </row>
    <row r="1791" spans="1:9" s="53" customFormat="1">
      <c r="A1791" s="49"/>
      <c r="B1791" s="50"/>
      <c r="C1791" s="51"/>
      <c r="D1791" s="49"/>
      <c r="E1791" s="52"/>
      <c r="F1791" s="52"/>
      <c r="G1791" s="52"/>
      <c r="H1791" s="52"/>
      <c r="I1791" s="52"/>
    </row>
    <row r="1792" spans="1:9" s="53" customFormat="1">
      <c r="A1792" s="49"/>
      <c r="B1792" s="50"/>
      <c r="C1792" s="51"/>
      <c r="D1792" s="49"/>
      <c r="E1792" s="52"/>
      <c r="F1792" s="52"/>
      <c r="G1792" s="52"/>
      <c r="H1792" s="52"/>
      <c r="I1792" s="52"/>
    </row>
    <row r="1793" spans="1:9" s="53" customFormat="1">
      <c r="A1793" s="49"/>
      <c r="B1793" s="50"/>
      <c r="C1793" s="51"/>
      <c r="D1793" s="49"/>
      <c r="E1793" s="52"/>
      <c r="F1793" s="52"/>
      <c r="G1793" s="52"/>
      <c r="H1793" s="52"/>
      <c r="I1793" s="52"/>
    </row>
    <row r="1794" spans="1:9" s="53" customFormat="1">
      <c r="A1794" s="49"/>
      <c r="B1794" s="50"/>
      <c r="C1794" s="51"/>
      <c r="D1794" s="49"/>
      <c r="E1794" s="52"/>
      <c r="F1794" s="52"/>
      <c r="G1794" s="52"/>
      <c r="H1794" s="52"/>
      <c r="I1794" s="52"/>
    </row>
    <row r="1795" spans="1:9" s="53" customFormat="1">
      <c r="A1795" s="49"/>
      <c r="B1795" s="50"/>
      <c r="C1795" s="51"/>
      <c r="D1795" s="49"/>
      <c r="E1795" s="52"/>
      <c r="F1795" s="52"/>
      <c r="G1795" s="52"/>
      <c r="H1795" s="52"/>
      <c r="I1795" s="52"/>
    </row>
    <row r="1796" spans="1:9" s="53" customFormat="1">
      <c r="A1796" s="49"/>
      <c r="B1796" s="50"/>
      <c r="C1796" s="51"/>
      <c r="D1796" s="49"/>
      <c r="E1796" s="52"/>
      <c r="F1796" s="52"/>
      <c r="G1796" s="52"/>
      <c r="H1796" s="52"/>
      <c r="I1796" s="52"/>
    </row>
    <row r="1797" spans="1:9" s="53" customFormat="1">
      <c r="A1797" s="49"/>
      <c r="B1797" s="50"/>
      <c r="C1797" s="51"/>
      <c r="D1797" s="49"/>
      <c r="E1797" s="52"/>
      <c r="F1797" s="52"/>
      <c r="G1797" s="52"/>
      <c r="H1797" s="52"/>
      <c r="I1797" s="52"/>
    </row>
    <row r="1798" spans="1:9" s="53" customFormat="1">
      <c r="A1798" s="49"/>
      <c r="B1798" s="50"/>
      <c r="C1798" s="51"/>
      <c r="D1798" s="49"/>
      <c r="E1798" s="52"/>
      <c r="F1798" s="52"/>
      <c r="G1798" s="52"/>
      <c r="H1798" s="52"/>
      <c r="I1798" s="52"/>
    </row>
    <row r="1799" spans="1:9" s="53" customFormat="1">
      <c r="A1799" s="49"/>
      <c r="B1799" s="50"/>
      <c r="C1799" s="51"/>
      <c r="D1799" s="49"/>
      <c r="E1799" s="52"/>
      <c r="F1799" s="52"/>
      <c r="G1799" s="52"/>
      <c r="H1799" s="52"/>
      <c r="I1799" s="52"/>
    </row>
    <row r="1800" spans="1:9" s="53" customFormat="1">
      <c r="A1800" s="49"/>
      <c r="B1800" s="50"/>
      <c r="C1800" s="51"/>
      <c r="D1800" s="49"/>
      <c r="E1800" s="52"/>
      <c r="F1800" s="52"/>
      <c r="G1800" s="52"/>
      <c r="H1800" s="52"/>
      <c r="I1800" s="52"/>
    </row>
    <row r="1801" spans="1:9" s="53" customFormat="1">
      <c r="A1801" s="49"/>
      <c r="B1801" s="50"/>
      <c r="C1801" s="51"/>
      <c r="D1801" s="49"/>
      <c r="E1801" s="52"/>
      <c r="F1801" s="52"/>
      <c r="G1801" s="52"/>
      <c r="H1801" s="52"/>
      <c r="I1801" s="52"/>
    </row>
    <row r="1802" spans="1:9" s="53" customFormat="1">
      <c r="A1802" s="49"/>
      <c r="B1802" s="50"/>
      <c r="C1802" s="51"/>
      <c r="D1802" s="49"/>
      <c r="E1802" s="52"/>
      <c r="F1802" s="52"/>
      <c r="G1802" s="52"/>
      <c r="H1802" s="52"/>
      <c r="I1802" s="52"/>
    </row>
    <row r="1803" spans="1:9" s="53" customFormat="1">
      <c r="A1803" s="49"/>
      <c r="B1803" s="50"/>
      <c r="C1803" s="51"/>
      <c r="D1803" s="49"/>
      <c r="E1803" s="52"/>
      <c r="F1803" s="52"/>
      <c r="G1803" s="52"/>
      <c r="H1803" s="52"/>
      <c r="I1803" s="52"/>
    </row>
    <row r="1804" spans="1:9" s="53" customFormat="1">
      <c r="A1804" s="49"/>
      <c r="B1804" s="50"/>
      <c r="C1804" s="51"/>
      <c r="D1804" s="49"/>
      <c r="E1804" s="52"/>
      <c r="F1804" s="52"/>
      <c r="G1804" s="52"/>
      <c r="H1804" s="52"/>
      <c r="I1804" s="52"/>
    </row>
    <row r="1805" spans="1:9" s="53" customFormat="1">
      <c r="A1805" s="49"/>
      <c r="B1805" s="50"/>
      <c r="C1805" s="51"/>
      <c r="D1805" s="49"/>
      <c r="E1805" s="52"/>
      <c r="F1805" s="52"/>
      <c r="G1805" s="52"/>
      <c r="H1805" s="52"/>
      <c r="I1805" s="52"/>
    </row>
    <row r="1806" spans="1:9" s="53" customFormat="1">
      <c r="A1806" s="49"/>
      <c r="B1806" s="50"/>
      <c r="C1806" s="51"/>
      <c r="D1806" s="49"/>
      <c r="E1806" s="52"/>
      <c r="F1806" s="52"/>
      <c r="G1806" s="52"/>
      <c r="H1806" s="52"/>
      <c r="I1806" s="52"/>
    </row>
    <row r="1807" spans="1:9" s="53" customFormat="1">
      <c r="A1807" s="49"/>
      <c r="B1807" s="50"/>
      <c r="C1807" s="51"/>
      <c r="D1807" s="49"/>
      <c r="E1807" s="52"/>
      <c r="F1807" s="52"/>
      <c r="G1807" s="52"/>
      <c r="H1807" s="52"/>
      <c r="I1807" s="52"/>
    </row>
    <row r="1808" spans="1:9" s="53" customFormat="1">
      <c r="A1808" s="49"/>
      <c r="B1808" s="50"/>
      <c r="C1808" s="51"/>
      <c r="D1808" s="49"/>
      <c r="E1808" s="52"/>
      <c r="F1808" s="52"/>
      <c r="G1808" s="52"/>
      <c r="H1808" s="52"/>
      <c r="I1808" s="52"/>
    </row>
    <row r="1809" spans="1:9" s="53" customFormat="1">
      <c r="A1809" s="49"/>
      <c r="B1809" s="50"/>
      <c r="C1809" s="51"/>
      <c r="D1809" s="49"/>
      <c r="E1809" s="52"/>
      <c r="F1809" s="52"/>
      <c r="G1809" s="52"/>
      <c r="H1809" s="52"/>
      <c r="I1809" s="52"/>
    </row>
    <row r="1810" spans="1:9" s="53" customFormat="1">
      <c r="A1810" s="49"/>
      <c r="B1810" s="50"/>
      <c r="C1810" s="51"/>
      <c r="D1810" s="49"/>
      <c r="E1810" s="52"/>
      <c r="F1810" s="52"/>
      <c r="G1810" s="52"/>
      <c r="H1810" s="52"/>
      <c r="I1810" s="52"/>
    </row>
    <row r="1811" spans="1:9" s="53" customFormat="1">
      <c r="A1811" s="49"/>
      <c r="B1811" s="50"/>
      <c r="C1811" s="51"/>
      <c r="D1811" s="49"/>
      <c r="E1811" s="52"/>
      <c r="F1811" s="52"/>
      <c r="G1811" s="52"/>
      <c r="H1811" s="52"/>
      <c r="I1811" s="52"/>
    </row>
    <row r="1812" spans="1:9" s="53" customFormat="1">
      <c r="A1812" s="49"/>
      <c r="B1812" s="50"/>
      <c r="C1812" s="51"/>
      <c r="D1812" s="49"/>
      <c r="E1812" s="52"/>
      <c r="F1812" s="52"/>
      <c r="G1812" s="52"/>
      <c r="H1812" s="52"/>
      <c r="I1812" s="52"/>
    </row>
    <row r="1813" spans="1:9" s="53" customFormat="1">
      <c r="A1813" s="49"/>
      <c r="B1813" s="50"/>
      <c r="C1813" s="51"/>
      <c r="D1813" s="49"/>
      <c r="E1813" s="52"/>
      <c r="F1813" s="52"/>
      <c r="G1813" s="52"/>
      <c r="H1813" s="52"/>
      <c r="I1813" s="52"/>
    </row>
    <row r="1814" spans="1:9" s="53" customFormat="1">
      <c r="A1814" s="49"/>
      <c r="B1814" s="50"/>
      <c r="C1814" s="51"/>
      <c r="D1814" s="49"/>
      <c r="E1814" s="52"/>
      <c r="F1814" s="52"/>
      <c r="G1814" s="52"/>
      <c r="H1814" s="52"/>
      <c r="I1814" s="52"/>
    </row>
    <row r="1815" spans="1:9" s="53" customFormat="1">
      <c r="A1815" s="49"/>
      <c r="B1815" s="50"/>
      <c r="C1815" s="51"/>
      <c r="D1815" s="49"/>
      <c r="E1815" s="52"/>
      <c r="F1815" s="52"/>
      <c r="G1815" s="52"/>
      <c r="H1815" s="52"/>
      <c r="I1815" s="52"/>
    </row>
    <row r="1816" spans="1:9" s="53" customFormat="1">
      <c r="A1816" s="49"/>
      <c r="B1816" s="50"/>
      <c r="C1816" s="51"/>
      <c r="D1816" s="49"/>
      <c r="E1816" s="52"/>
      <c r="F1816" s="52"/>
      <c r="G1816" s="52"/>
      <c r="H1816" s="52"/>
      <c r="I1816" s="52"/>
    </row>
    <row r="1817" spans="1:9" s="53" customFormat="1">
      <c r="A1817" s="49"/>
      <c r="B1817" s="50"/>
      <c r="C1817" s="51"/>
      <c r="D1817" s="49"/>
      <c r="E1817" s="52"/>
      <c r="F1817" s="52"/>
      <c r="G1817" s="52"/>
      <c r="H1817" s="52"/>
      <c r="I1817" s="52"/>
    </row>
    <row r="1818" spans="1:9" s="53" customFormat="1">
      <c r="A1818" s="49"/>
      <c r="B1818" s="50"/>
      <c r="C1818" s="51"/>
      <c r="D1818" s="49"/>
      <c r="E1818" s="52"/>
      <c r="F1818" s="52"/>
      <c r="G1818" s="52"/>
      <c r="H1818" s="52"/>
      <c r="I1818" s="52"/>
    </row>
    <row r="1819" spans="1:9" s="53" customFormat="1">
      <c r="A1819" s="49"/>
      <c r="B1819" s="50"/>
      <c r="C1819" s="51"/>
      <c r="D1819" s="49"/>
      <c r="E1819" s="52"/>
      <c r="F1819" s="52"/>
      <c r="G1819" s="52"/>
      <c r="H1819" s="52"/>
      <c r="I1819" s="52"/>
    </row>
    <row r="1820" spans="1:9" s="53" customFormat="1">
      <c r="A1820" s="49"/>
      <c r="B1820" s="50"/>
      <c r="C1820" s="51"/>
      <c r="D1820" s="49"/>
      <c r="E1820" s="52"/>
      <c r="F1820" s="52"/>
      <c r="G1820" s="52"/>
      <c r="H1820" s="52"/>
      <c r="I1820" s="52"/>
    </row>
    <row r="1821" spans="1:9" s="53" customFormat="1">
      <c r="A1821" s="49"/>
      <c r="B1821" s="50"/>
      <c r="C1821" s="51"/>
      <c r="D1821" s="49"/>
      <c r="E1821" s="52"/>
      <c r="F1821" s="52"/>
      <c r="G1821" s="52"/>
      <c r="H1821" s="52"/>
      <c r="I1821" s="52"/>
    </row>
    <row r="1822" spans="1:9" s="53" customFormat="1">
      <c r="A1822" s="49"/>
      <c r="B1822" s="50"/>
      <c r="C1822" s="51"/>
      <c r="D1822" s="49"/>
      <c r="E1822" s="52"/>
      <c r="F1822" s="52"/>
      <c r="G1822" s="52"/>
      <c r="H1822" s="52"/>
      <c r="I1822" s="52"/>
    </row>
    <row r="1823" spans="1:9" s="53" customFormat="1">
      <c r="A1823" s="49"/>
      <c r="B1823" s="50"/>
      <c r="C1823" s="51"/>
      <c r="D1823" s="49"/>
      <c r="E1823" s="52"/>
      <c r="F1823" s="52"/>
      <c r="G1823" s="52"/>
      <c r="H1823" s="52"/>
      <c r="I1823" s="52"/>
    </row>
    <row r="1824" spans="1:9" s="53" customFormat="1">
      <c r="A1824" s="49"/>
      <c r="B1824" s="50"/>
      <c r="C1824" s="51"/>
      <c r="D1824" s="49"/>
      <c r="E1824" s="52"/>
      <c r="F1824" s="52"/>
      <c r="G1824" s="52"/>
      <c r="H1824" s="52"/>
      <c r="I1824" s="52"/>
    </row>
    <row r="1825" spans="1:9" s="53" customFormat="1">
      <c r="A1825" s="49"/>
      <c r="B1825" s="50"/>
      <c r="C1825" s="51"/>
      <c r="D1825" s="49"/>
      <c r="E1825" s="52"/>
      <c r="F1825" s="52"/>
      <c r="G1825" s="52"/>
      <c r="H1825" s="52"/>
      <c r="I1825" s="52"/>
    </row>
    <row r="1826" spans="1:9" s="53" customFormat="1">
      <c r="A1826" s="49"/>
      <c r="B1826" s="50"/>
      <c r="C1826" s="51"/>
      <c r="D1826" s="49"/>
      <c r="E1826" s="52"/>
      <c r="F1826" s="52"/>
      <c r="G1826" s="52"/>
      <c r="H1826" s="52"/>
      <c r="I1826" s="52"/>
    </row>
    <row r="1827" spans="1:9" s="53" customFormat="1">
      <c r="A1827" s="49"/>
      <c r="B1827" s="50"/>
      <c r="C1827" s="51"/>
      <c r="D1827" s="49"/>
      <c r="E1827" s="52"/>
      <c r="F1827" s="52"/>
      <c r="G1827" s="52"/>
      <c r="H1827" s="52"/>
      <c r="I1827" s="52"/>
    </row>
    <row r="1828" spans="1:9" s="53" customFormat="1">
      <c r="A1828" s="49"/>
      <c r="B1828" s="50"/>
      <c r="C1828" s="51"/>
      <c r="D1828" s="49"/>
      <c r="E1828" s="52"/>
      <c r="F1828" s="52"/>
      <c r="G1828" s="52"/>
      <c r="H1828" s="52"/>
      <c r="I1828" s="52"/>
    </row>
    <row r="1829" spans="1:9" s="53" customFormat="1">
      <c r="A1829" s="49"/>
      <c r="B1829" s="50"/>
      <c r="C1829" s="51"/>
      <c r="D1829" s="49"/>
      <c r="E1829" s="52"/>
      <c r="F1829" s="52"/>
      <c r="G1829" s="52"/>
      <c r="H1829" s="52"/>
      <c r="I1829" s="52"/>
    </row>
    <row r="1830" spans="1:9" s="53" customFormat="1">
      <c r="A1830" s="49"/>
      <c r="B1830" s="50"/>
      <c r="C1830" s="51"/>
      <c r="D1830" s="49"/>
      <c r="E1830" s="52"/>
      <c r="F1830" s="52"/>
      <c r="G1830" s="52"/>
      <c r="H1830" s="52"/>
      <c r="I1830" s="52"/>
    </row>
    <row r="1831" spans="1:9" s="53" customFormat="1">
      <c r="A1831" s="49"/>
      <c r="B1831" s="50"/>
      <c r="C1831" s="51"/>
      <c r="D1831" s="49"/>
      <c r="E1831" s="52"/>
      <c r="F1831" s="52"/>
      <c r="G1831" s="52"/>
      <c r="H1831" s="52"/>
      <c r="I1831" s="52"/>
    </row>
    <row r="1832" spans="1:9" s="53" customFormat="1">
      <c r="A1832" s="49"/>
      <c r="B1832" s="50"/>
      <c r="C1832" s="51"/>
      <c r="D1832" s="49"/>
      <c r="E1832" s="52"/>
      <c r="F1832" s="52"/>
      <c r="G1832" s="52"/>
      <c r="H1832" s="52"/>
      <c r="I1832" s="52"/>
    </row>
    <row r="1833" spans="1:9" s="53" customFormat="1">
      <c r="A1833" s="49"/>
      <c r="B1833" s="50"/>
      <c r="C1833" s="51"/>
      <c r="D1833" s="49"/>
      <c r="E1833" s="52"/>
      <c r="F1833" s="52"/>
      <c r="G1833" s="52"/>
      <c r="H1833" s="52"/>
      <c r="I1833" s="52"/>
    </row>
    <row r="1834" spans="1:9" s="53" customFormat="1">
      <c r="A1834" s="49"/>
      <c r="B1834" s="50"/>
      <c r="C1834" s="51"/>
      <c r="D1834" s="49"/>
      <c r="E1834" s="52"/>
      <c r="F1834" s="52"/>
      <c r="G1834" s="52"/>
      <c r="H1834" s="52"/>
      <c r="I1834" s="52"/>
    </row>
    <row r="1835" spans="1:9" s="53" customFormat="1">
      <c r="A1835" s="49"/>
      <c r="B1835" s="50"/>
      <c r="C1835" s="51"/>
      <c r="D1835" s="49"/>
      <c r="E1835" s="52"/>
      <c r="F1835" s="52"/>
      <c r="G1835" s="52"/>
      <c r="H1835" s="52"/>
      <c r="I1835" s="52"/>
    </row>
    <row r="1836" spans="1:9" s="53" customFormat="1">
      <c r="A1836" s="49"/>
      <c r="B1836" s="50"/>
      <c r="C1836" s="51"/>
      <c r="D1836" s="49"/>
      <c r="E1836" s="52"/>
      <c r="F1836" s="52"/>
      <c r="G1836" s="52"/>
      <c r="H1836" s="52"/>
      <c r="I1836" s="52"/>
    </row>
    <row r="1837" spans="1:9" s="53" customFormat="1">
      <c r="A1837" s="49"/>
      <c r="B1837" s="50"/>
      <c r="C1837" s="51"/>
      <c r="D1837" s="49"/>
      <c r="E1837" s="52"/>
      <c r="F1837" s="52"/>
      <c r="G1837" s="52"/>
      <c r="H1837" s="52"/>
      <c r="I1837" s="52"/>
    </row>
    <row r="1838" spans="1:9" s="53" customFormat="1">
      <c r="A1838" s="49"/>
      <c r="B1838" s="50"/>
      <c r="C1838" s="51"/>
      <c r="D1838" s="49"/>
      <c r="E1838" s="52"/>
      <c r="F1838" s="52"/>
      <c r="G1838" s="52"/>
      <c r="H1838" s="52"/>
      <c r="I1838" s="52"/>
    </row>
    <row r="1839" spans="1:9" s="53" customFormat="1">
      <c r="A1839" s="49"/>
      <c r="B1839" s="50"/>
      <c r="C1839" s="51"/>
      <c r="D1839" s="49"/>
      <c r="E1839" s="52"/>
      <c r="F1839" s="52"/>
      <c r="G1839" s="52"/>
      <c r="H1839" s="52"/>
      <c r="I1839" s="52"/>
    </row>
    <row r="1840" spans="1:9" s="53" customFormat="1">
      <c r="A1840" s="49"/>
      <c r="B1840" s="50"/>
      <c r="C1840" s="51"/>
      <c r="D1840" s="49"/>
      <c r="E1840" s="52"/>
      <c r="F1840" s="52"/>
      <c r="G1840" s="52"/>
      <c r="H1840" s="52"/>
      <c r="I1840" s="52"/>
    </row>
    <row r="1841" spans="1:9" s="53" customFormat="1">
      <c r="A1841" s="49"/>
      <c r="B1841" s="50"/>
      <c r="C1841" s="51"/>
      <c r="D1841" s="49"/>
      <c r="E1841" s="52"/>
      <c r="F1841" s="52"/>
      <c r="G1841" s="52"/>
      <c r="H1841" s="52"/>
      <c r="I1841" s="52"/>
    </row>
    <row r="1842" spans="1:9" s="53" customFormat="1">
      <c r="A1842" s="49"/>
      <c r="B1842" s="50"/>
      <c r="C1842" s="51"/>
      <c r="D1842" s="49"/>
      <c r="E1842" s="52"/>
      <c r="F1842" s="52"/>
      <c r="G1842" s="52"/>
      <c r="H1842" s="52"/>
      <c r="I1842" s="52"/>
    </row>
    <row r="1843" spans="1:9" s="53" customFormat="1">
      <c r="A1843" s="49"/>
      <c r="B1843" s="50"/>
      <c r="C1843" s="51"/>
      <c r="D1843" s="49"/>
      <c r="E1843" s="52"/>
      <c r="F1843" s="52"/>
      <c r="G1843" s="52"/>
      <c r="H1843" s="52"/>
      <c r="I1843" s="52"/>
    </row>
    <row r="1844" spans="1:9" s="53" customFormat="1">
      <c r="A1844" s="49"/>
      <c r="B1844" s="50"/>
      <c r="C1844" s="51"/>
      <c r="D1844" s="49"/>
      <c r="E1844" s="52"/>
      <c r="F1844" s="52"/>
      <c r="G1844" s="52"/>
      <c r="H1844" s="52"/>
      <c r="I1844" s="52"/>
    </row>
    <row r="1845" spans="1:9" s="53" customFormat="1">
      <c r="A1845" s="49"/>
      <c r="B1845" s="50"/>
      <c r="C1845" s="51"/>
      <c r="D1845" s="49"/>
      <c r="E1845" s="52"/>
      <c r="F1845" s="52"/>
      <c r="G1845" s="52"/>
      <c r="H1845" s="52"/>
      <c r="I1845" s="52"/>
    </row>
    <row r="1846" spans="1:9" s="53" customFormat="1">
      <c r="A1846" s="49"/>
      <c r="B1846" s="50"/>
      <c r="C1846" s="51"/>
      <c r="D1846" s="49"/>
      <c r="E1846" s="52"/>
      <c r="F1846" s="52"/>
      <c r="G1846" s="52"/>
      <c r="H1846" s="52"/>
      <c r="I1846" s="52"/>
    </row>
    <row r="1847" spans="1:9" s="53" customFormat="1">
      <c r="A1847" s="49"/>
      <c r="B1847" s="50"/>
      <c r="C1847" s="51"/>
      <c r="D1847" s="49"/>
      <c r="E1847" s="52"/>
      <c r="F1847" s="52"/>
      <c r="G1847" s="52"/>
      <c r="H1847" s="52"/>
      <c r="I1847" s="52"/>
    </row>
    <row r="1848" spans="1:9" s="53" customFormat="1">
      <c r="A1848" s="49"/>
      <c r="B1848" s="50"/>
      <c r="C1848" s="51"/>
      <c r="D1848" s="49"/>
      <c r="E1848" s="52"/>
      <c r="F1848" s="52"/>
      <c r="G1848" s="52"/>
      <c r="H1848" s="52"/>
      <c r="I1848" s="52"/>
    </row>
    <row r="1849" spans="1:9" s="53" customFormat="1">
      <c r="A1849" s="49"/>
      <c r="B1849" s="50"/>
      <c r="C1849" s="51"/>
      <c r="D1849" s="49"/>
      <c r="E1849" s="52"/>
      <c r="F1849" s="52"/>
      <c r="G1849" s="52"/>
      <c r="H1849" s="52"/>
      <c r="I1849" s="52"/>
    </row>
    <row r="1850" spans="1:9" s="53" customFormat="1">
      <c r="A1850" s="49"/>
      <c r="B1850" s="50"/>
      <c r="C1850" s="51"/>
      <c r="D1850" s="49"/>
      <c r="E1850" s="52"/>
      <c r="F1850" s="52"/>
      <c r="G1850" s="52"/>
      <c r="H1850" s="52"/>
      <c r="I1850" s="52"/>
    </row>
    <row r="1851" spans="1:9" s="53" customFormat="1">
      <c r="A1851" s="49"/>
      <c r="B1851" s="50"/>
      <c r="C1851" s="51"/>
      <c r="D1851" s="49"/>
      <c r="E1851" s="52"/>
      <c r="F1851" s="52"/>
      <c r="G1851" s="52"/>
      <c r="H1851" s="52"/>
      <c r="I1851" s="52"/>
    </row>
    <row r="1852" spans="1:9" s="53" customFormat="1">
      <c r="A1852" s="49"/>
      <c r="B1852" s="50"/>
      <c r="C1852" s="51"/>
      <c r="D1852" s="49"/>
      <c r="E1852" s="52"/>
      <c r="F1852" s="52"/>
      <c r="G1852" s="52"/>
      <c r="H1852" s="52"/>
      <c r="I1852" s="52"/>
    </row>
    <row r="1853" spans="1:9" s="53" customFormat="1">
      <c r="A1853" s="49"/>
      <c r="B1853" s="50"/>
      <c r="C1853" s="51"/>
      <c r="D1853" s="49"/>
      <c r="E1853" s="52"/>
      <c r="F1853" s="52"/>
      <c r="G1853" s="52"/>
      <c r="H1853" s="52"/>
      <c r="I1853" s="52"/>
    </row>
    <row r="1854" spans="1:9" s="53" customFormat="1">
      <c r="A1854" s="49"/>
      <c r="B1854" s="50"/>
      <c r="C1854" s="51"/>
      <c r="D1854" s="49"/>
      <c r="E1854" s="52"/>
      <c r="F1854" s="52"/>
      <c r="G1854" s="52"/>
      <c r="H1854" s="52"/>
      <c r="I1854" s="52"/>
    </row>
    <row r="1855" spans="1:9" s="53" customFormat="1">
      <c r="A1855" s="49"/>
      <c r="B1855" s="50"/>
      <c r="C1855" s="51"/>
      <c r="D1855" s="49"/>
      <c r="E1855" s="52"/>
      <c r="F1855" s="52"/>
      <c r="G1855" s="52"/>
      <c r="H1855" s="52"/>
      <c r="I1855" s="52"/>
    </row>
    <row r="1856" spans="1:9" s="53" customFormat="1">
      <c r="A1856" s="49"/>
      <c r="B1856" s="50"/>
      <c r="C1856" s="51"/>
      <c r="D1856" s="49"/>
      <c r="E1856" s="52"/>
      <c r="F1856" s="52"/>
      <c r="G1856" s="52"/>
      <c r="H1856" s="52"/>
      <c r="I1856" s="52"/>
    </row>
    <row r="1857" spans="1:9" s="53" customFormat="1">
      <c r="A1857" s="49"/>
      <c r="B1857" s="50"/>
      <c r="C1857" s="51"/>
      <c r="D1857" s="49"/>
      <c r="E1857" s="52"/>
      <c r="F1857" s="52"/>
      <c r="G1857" s="52"/>
      <c r="H1857" s="52"/>
      <c r="I1857" s="52"/>
    </row>
    <row r="1858" spans="1:9" s="53" customFormat="1">
      <c r="A1858" s="49"/>
      <c r="B1858" s="50"/>
      <c r="C1858" s="51"/>
      <c r="D1858" s="49"/>
      <c r="E1858" s="52"/>
      <c r="F1858" s="52"/>
      <c r="G1858" s="52"/>
      <c r="H1858" s="52"/>
      <c r="I1858" s="52"/>
    </row>
    <row r="1859" spans="1:9" s="53" customFormat="1">
      <c r="A1859" s="49"/>
      <c r="B1859" s="50"/>
      <c r="C1859" s="51"/>
      <c r="D1859" s="49"/>
      <c r="E1859" s="52"/>
      <c r="F1859" s="52"/>
      <c r="G1859" s="52"/>
      <c r="H1859" s="52"/>
      <c r="I1859" s="52"/>
    </row>
    <row r="1860" spans="1:9" s="53" customFormat="1">
      <c r="A1860" s="49"/>
      <c r="B1860" s="50"/>
      <c r="C1860" s="51"/>
      <c r="D1860" s="49"/>
      <c r="E1860" s="52"/>
      <c r="F1860" s="52"/>
      <c r="G1860" s="52"/>
      <c r="H1860" s="52"/>
      <c r="I1860" s="52"/>
    </row>
    <row r="1861" spans="1:9" s="53" customFormat="1">
      <c r="A1861" s="49"/>
      <c r="B1861" s="50"/>
      <c r="C1861" s="51"/>
      <c r="D1861" s="49"/>
      <c r="E1861" s="52"/>
      <c r="F1861" s="52"/>
      <c r="G1861" s="52"/>
      <c r="H1861" s="52"/>
      <c r="I1861" s="52"/>
    </row>
    <row r="1862" spans="1:9" s="53" customFormat="1">
      <c r="A1862" s="49"/>
      <c r="B1862" s="50"/>
      <c r="C1862" s="51"/>
      <c r="D1862" s="49"/>
      <c r="E1862" s="52"/>
      <c r="F1862" s="52"/>
      <c r="G1862" s="52"/>
      <c r="H1862" s="52"/>
      <c r="I1862" s="52"/>
    </row>
    <row r="1863" spans="1:9" s="53" customFormat="1">
      <c r="A1863" s="49"/>
      <c r="B1863" s="50"/>
      <c r="C1863" s="51"/>
      <c r="D1863" s="49"/>
      <c r="E1863" s="52"/>
      <c r="F1863" s="52"/>
      <c r="G1863" s="52"/>
      <c r="H1863" s="52"/>
      <c r="I1863" s="52"/>
    </row>
    <row r="1864" spans="1:9" s="53" customFormat="1">
      <c r="A1864" s="49"/>
      <c r="B1864" s="50"/>
      <c r="C1864" s="51"/>
      <c r="D1864" s="49"/>
      <c r="E1864" s="52"/>
      <c r="F1864" s="52"/>
      <c r="G1864" s="52"/>
      <c r="H1864" s="52"/>
      <c r="I1864" s="52"/>
    </row>
    <row r="1865" spans="1:9" s="53" customFormat="1">
      <c r="A1865" s="49"/>
      <c r="B1865" s="50"/>
      <c r="C1865" s="51"/>
      <c r="D1865" s="49"/>
      <c r="E1865" s="52"/>
      <c r="F1865" s="52"/>
      <c r="G1865" s="52"/>
      <c r="H1865" s="52"/>
      <c r="I1865" s="52"/>
    </row>
    <row r="1866" spans="1:9" s="53" customFormat="1">
      <c r="A1866" s="49"/>
      <c r="B1866" s="50"/>
      <c r="C1866" s="51"/>
      <c r="D1866" s="49"/>
      <c r="E1866" s="52"/>
      <c r="F1866" s="52"/>
      <c r="G1866" s="52"/>
      <c r="H1866" s="52"/>
      <c r="I1866" s="52"/>
    </row>
    <row r="1867" spans="1:9" s="53" customFormat="1">
      <c r="A1867" s="49"/>
      <c r="B1867" s="50"/>
      <c r="C1867" s="51"/>
      <c r="D1867" s="49"/>
      <c r="E1867" s="52"/>
      <c r="F1867" s="52"/>
      <c r="G1867" s="52"/>
      <c r="H1867" s="52"/>
      <c r="I1867" s="52"/>
    </row>
    <row r="1868" spans="1:9" s="53" customFormat="1">
      <c r="A1868" s="49"/>
      <c r="B1868" s="50"/>
      <c r="C1868" s="51"/>
      <c r="D1868" s="49"/>
      <c r="E1868" s="52"/>
      <c r="F1868" s="52"/>
      <c r="G1868" s="52"/>
      <c r="H1868" s="52"/>
      <c r="I1868" s="52"/>
    </row>
    <row r="1869" spans="1:9" s="53" customFormat="1">
      <c r="A1869" s="49"/>
      <c r="B1869" s="50"/>
      <c r="C1869" s="51"/>
      <c r="D1869" s="49"/>
      <c r="E1869" s="52"/>
      <c r="F1869" s="52"/>
      <c r="G1869" s="52"/>
      <c r="H1869" s="52"/>
      <c r="I1869" s="52"/>
    </row>
    <row r="1870" spans="1:9" s="53" customFormat="1">
      <c r="A1870" s="49"/>
      <c r="B1870" s="50"/>
      <c r="C1870" s="51"/>
      <c r="D1870" s="49"/>
      <c r="E1870" s="52"/>
      <c r="F1870" s="52"/>
      <c r="G1870" s="52"/>
      <c r="H1870" s="52"/>
      <c r="I1870" s="52"/>
    </row>
    <row r="1871" spans="1:9" s="53" customFormat="1">
      <c r="A1871" s="49"/>
      <c r="B1871" s="50"/>
      <c r="C1871" s="51"/>
      <c r="D1871" s="49"/>
      <c r="E1871" s="52"/>
      <c r="F1871" s="52"/>
      <c r="G1871" s="52"/>
      <c r="H1871" s="52"/>
      <c r="I1871" s="52"/>
    </row>
    <row r="1872" spans="1:9" s="53" customFormat="1">
      <c r="A1872" s="49"/>
      <c r="B1872" s="50"/>
      <c r="C1872" s="51"/>
      <c r="D1872" s="49"/>
      <c r="E1872" s="52"/>
      <c r="F1872" s="52"/>
      <c r="G1872" s="52"/>
      <c r="H1872" s="52"/>
      <c r="I1872" s="52"/>
    </row>
    <row r="1873" spans="1:9" s="53" customFormat="1">
      <c r="A1873" s="49"/>
      <c r="B1873" s="50"/>
      <c r="C1873" s="51"/>
      <c r="D1873" s="49"/>
      <c r="E1873" s="52"/>
      <c r="F1873" s="52"/>
      <c r="G1873" s="52"/>
      <c r="H1873" s="52"/>
      <c r="I1873" s="52"/>
    </row>
    <row r="1874" spans="1:9" s="53" customFormat="1">
      <c r="A1874" s="49"/>
      <c r="B1874" s="50"/>
      <c r="C1874" s="51"/>
      <c r="D1874" s="49"/>
      <c r="E1874" s="52"/>
      <c r="F1874" s="52"/>
      <c r="G1874" s="52"/>
      <c r="H1874" s="52"/>
      <c r="I1874" s="52"/>
    </row>
    <row r="1875" spans="1:9" s="53" customFormat="1">
      <c r="A1875" s="49"/>
      <c r="B1875" s="50"/>
      <c r="C1875" s="51"/>
      <c r="D1875" s="49"/>
      <c r="E1875" s="52"/>
      <c r="F1875" s="52"/>
      <c r="G1875" s="52"/>
      <c r="H1875" s="52"/>
      <c r="I1875" s="52"/>
    </row>
    <row r="1876" spans="1:9" s="53" customFormat="1">
      <c r="A1876" s="49"/>
      <c r="B1876" s="50"/>
      <c r="C1876" s="51"/>
      <c r="D1876" s="49"/>
      <c r="E1876" s="52"/>
      <c r="F1876" s="52"/>
      <c r="G1876" s="52"/>
      <c r="H1876" s="52"/>
      <c r="I1876" s="52"/>
    </row>
    <row r="1877" spans="1:9" s="53" customFormat="1">
      <c r="A1877" s="49"/>
      <c r="B1877" s="50"/>
      <c r="C1877" s="51"/>
      <c r="D1877" s="49"/>
      <c r="E1877" s="52"/>
      <c r="F1877" s="52"/>
      <c r="G1877" s="52"/>
      <c r="H1877" s="52"/>
      <c r="I1877" s="52"/>
    </row>
    <row r="1878" spans="1:9" s="53" customFormat="1">
      <c r="A1878" s="49"/>
      <c r="B1878" s="50"/>
      <c r="C1878" s="51"/>
      <c r="D1878" s="49"/>
      <c r="E1878" s="52"/>
      <c r="F1878" s="52"/>
      <c r="G1878" s="52"/>
      <c r="H1878" s="52"/>
      <c r="I1878" s="52"/>
    </row>
    <row r="1879" spans="1:9" s="53" customFormat="1">
      <c r="A1879" s="49"/>
      <c r="B1879" s="50"/>
      <c r="C1879" s="51"/>
      <c r="D1879" s="49"/>
      <c r="E1879" s="52"/>
      <c r="F1879" s="52"/>
      <c r="G1879" s="52"/>
      <c r="H1879" s="52"/>
      <c r="I1879" s="52"/>
    </row>
    <row r="1880" spans="1:9" s="53" customFormat="1">
      <c r="A1880" s="49"/>
      <c r="B1880" s="50"/>
      <c r="C1880" s="51"/>
      <c r="D1880" s="49"/>
      <c r="E1880" s="52"/>
      <c r="F1880" s="52"/>
      <c r="G1880" s="52"/>
      <c r="H1880" s="52"/>
      <c r="I1880" s="52"/>
    </row>
    <row r="1881" spans="1:9" s="53" customFormat="1">
      <c r="A1881" s="49"/>
      <c r="B1881" s="50"/>
      <c r="C1881" s="51"/>
      <c r="D1881" s="49"/>
      <c r="E1881" s="52"/>
      <c r="F1881" s="52"/>
      <c r="G1881" s="52"/>
      <c r="H1881" s="52"/>
      <c r="I1881" s="52"/>
    </row>
    <row r="1882" spans="1:9" s="53" customFormat="1">
      <c r="A1882" s="49"/>
      <c r="B1882" s="50"/>
      <c r="C1882" s="51"/>
      <c r="D1882" s="49"/>
      <c r="E1882" s="52"/>
      <c r="F1882" s="52"/>
      <c r="G1882" s="52"/>
      <c r="H1882" s="52"/>
      <c r="I1882" s="52"/>
    </row>
    <row r="1883" spans="1:9" s="53" customFormat="1">
      <c r="A1883" s="49"/>
      <c r="B1883" s="50"/>
      <c r="C1883" s="51"/>
      <c r="D1883" s="49"/>
      <c r="E1883" s="52"/>
      <c r="F1883" s="52"/>
      <c r="G1883" s="52"/>
      <c r="H1883" s="52"/>
      <c r="I1883" s="52"/>
    </row>
    <row r="1884" spans="1:9" s="53" customFormat="1">
      <c r="A1884" s="49"/>
      <c r="B1884" s="50"/>
      <c r="C1884" s="51"/>
      <c r="D1884" s="49"/>
      <c r="E1884" s="52"/>
      <c r="F1884" s="52"/>
      <c r="G1884" s="52"/>
      <c r="H1884" s="52"/>
      <c r="I1884" s="52"/>
    </row>
    <row r="1885" spans="1:9" s="53" customFormat="1">
      <c r="A1885" s="49"/>
      <c r="B1885" s="50"/>
      <c r="C1885" s="51"/>
      <c r="D1885" s="49"/>
      <c r="E1885" s="52"/>
      <c r="F1885" s="52"/>
      <c r="G1885" s="52"/>
      <c r="H1885" s="52"/>
      <c r="I1885" s="52"/>
    </row>
    <row r="1886" spans="1:9" s="53" customFormat="1">
      <c r="A1886" s="49"/>
      <c r="B1886" s="50"/>
      <c r="C1886" s="51"/>
      <c r="D1886" s="49"/>
      <c r="E1886" s="52"/>
      <c r="F1886" s="52"/>
      <c r="G1886" s="52"/>
      <c r="H1886" s="52"/>
      <c r="I1886" s="52"/>
    </row>
    <row r="1887" spans="1:9" s="53" customFormat="1">
      <c r="A1887" s="49"/>
      <c r="B1887" s="50"/>
      <c r="C1887" s="51"/>
      <c r="D1887" s="49"/>
      <c r="E1887" s="52"/>
      <c r="F1887" s="52"/>
      <c r="G1887" s="52"/>
      <c r="H1887" s="52"/>
      <c r="I1887" s="52"/>
    </row>
    <row r="1888" spans="1:9" s="53" customFormat="1">
      <c r="A1888" s="49"/>
      <c r="B1888" s="50"/>
      <c r="C1888" s="51"/>
      <c r="D1888" s="49"/>
      <c r="E1888" s="52"/>
      <c r="F1888" s="52"/>
      <c r="G1888" s="52"/>
      <c r="H1888" s="52"/>
      <c r="I1888" s="52"/>
    </row>
    <row r="1889" spans="1:9" s="53" customFormat="1">
      <c r="A1889" s="49"/>
      <c r="B1889" s="50"/>
      <c r="C1889" s="51"/>
      <c r="D1889" s="49"/>
      <c r="E1889" s="52"/>
      <c r="F1889" s="52"/>
      <c r="G1889" s="52"/>
      <c r="H1889" s="52"/>
      <c r="I1889" s="52"/>
    </row>
    <row r="1890" spans="1:9" s="53" customFormat="1">
      <c r="A1890" s="49"/>
      <c r="B1890" s="50"/>
      <c r="C1890" s="51"/>
      <c r="D1890" s="49"/>
      <c r="E1890" s="52"/>
      <c r="F1890" s="52"/>
      <c r="G1890" s="52"/>
      <c r="H1890" s="52"/>
      <c r="I1890" s="52"/>
    </row>
    <row r="1891" spans="1:9" s="53" customFormat="1">
      <c r="A1891" s="49"/>
      <c r="B1891" s="50"/>
      <c r="C1891" s="51"/>
      <c r="D1891" s="49"/>
      <c r="E1891" s="52"/>
      <c r="F1891" s="52"/>
      <c r="G1891" s="52"/>
      <c r="H1891" s="52"/>
      <c r="I1891" s="52"/>
    </row>
    <row r="1892" spans="1:9" s="53" customFormat="1">
      <c r="A1892" s="49"/>
      <c r="B1892" s="50"/>
      <c r="C1892" s="51"/>
      <c r="D1892" s="49"/>
      <c r="E1892" s="52"/>
      <c r="F1892" s="52"/>
      <c r="G1892" s="52"/>
      <c r="H1892" s="52"/>
      <c r="I1892" s="52"/>
    </row>
    <row r="1893" spans="1:9" s="53" customFormat="1">
      <c r="A1893" s="49"/>
      <c r="B1893" s="50"/>
      <c r="C1893" s="51"/>
      <c r="D1893" s="49"/>
      <c r="E1893" s="52"/>
      <c r="F1893" s="52"/>
      <c r="G1893" s="52"/>
      <c r="H1893" s="52"/>
      <c r="I1893" s="52"/>
    </row>
    <row r="1894" spans="1:9" s="53" customFormat="1">
      <c r="A1894" s="49"/>
      <c r="B1894" s="50"/>
      <c r="C1894" s="51"/>
      <c r="D1894" s="49"/>
      <c r="E1894" s="52"/>
      <c r="F1894" s="52"/>
      <c r="G1894" s="52"/>
      <c r="H1894" s="52"/>
      <c r="I1894" s="52"/>
    </row>
    <row r="1895" spans="1:9" s="53" customFormat="1">
      <c r="A1895" s="49"/>
      <c r="B1895" s="50"/>
      <c r="C1895" s="51"/>
      <c r="D1895" s="49"/>
      <c r="E1895" s="52"/>
      <c r="F1895" s="52"/>
      <c r="G1895" s="52"/>
      <c r="H1895" s="52"/>
      <c r="I1895" s="52"/>
    </row>
    <row r="1896" spans="1:9" s="53" customFormat="1">
      <c r="A1896" s="49"/>
      <c r="B1896" s="50"/>
      <c r="C1896" s="51"/>
      <c r="D1896" s="49"/>
      <c r="E1896" s="52"/>
      <c r="F1896" s="52"/>
      <c r="G1896" s="52"/>
      <c r="H1896" s="52"/>
      <c r="I1896" s="52"/>
    </row>
    <row r="1897" spans="1:9" s="53" customFormat="1">
      <c r="A1897" s="49"/>
      <c r="B1897" s="50"/>
      <c r="C1897" s="51"/>
      <c r="D1897" s="49"/>
      <c r="E1897" s="52"/>
      <c r="F1897" s="52"/>
      <c r="G1897" s="52"/>
      <c r="H1897" s="52"/>
      <c r="I1897" s="52"/>
    </row>
    <row r="1898" spans="1:9" s="53" customFormat="1">
      <c r="A1898" s="49"/>
      <c r="B1898" s="50"/>
      <c r="C1898" s="51"/>
      <c r="D1898" s="49"/>
      <c r="E1898" s="52"/>
      <c r="F1898" s="52"/>
      <c r="G1898" s="52"/>
      <c r="H1898" s="52"/>
      <c r="I1898" s="52"/>
    </row>
    <row r="1899" spans="1:9" s="53" customFormat="1">
      <c r="A1899" s="49"/>
      <c r="B1899" s="50"/>
      <c r="C1899" s="51"/>
      <c r="D1899" s="49"/>
      <c r="E1899" s="52"/>
      <c r="F1899" s="52"/>
      <c r="G1899" s="52"/>
      <c r="H1899" s="52"/>
      <c r="I1899" s="52"/>
    </row>
    <row r="1900" spans="1:9" s="53" customFormat="1">
      <c r="A1900" s="49"/>
      <c r="B1900" s="50"/>
      <c r="C1900" s="51"/>
      <c r="D1900" s="49"/>
      <c r="E1900" s="52"/>
      <c r="F1900" s="52"/>
      <c r="G1900" s="52"/>
      <c r="H1900" s="52"/>
      <c r="I1900" s="52"/>
    </row>
    <row r="1901" spans="1:9" s="53" customFormat="1">
      <c r="A1901" s="49"/>
      <c r="B1901" s="50"/>
      <c r="C1901" s="51"/>
      <c r="D1901" s="49"/>
      <c r="E1901" s="52"/>
      <c r="F1901" s="52"/>
      <c r="G1901" s="52"/>
      <c r="H1901" s="52"/>
      <c r="I1901" s="52"/>
    </row>
    <row r="1902" spans="1:9" s="53" customFormat="1">
      <c r="A1902" s="49"/>
      <c r="B1902" s="50"/>
      <c r="C1902" s="51"/>
      <c r="D1902" s="49"/>
      <c r="E1902" s="52"/>
      <c r="F1902" s="52"/>
      <c r="G1902" s="52"/>
      <c r="H1902" s="52"/>
      <c r="I1902" s="52"/>
    </row>
    <row r="1903" spans="1:9" s="53" customFormat="1">
      <c r="A1903" s="49"/>
      <c r="B1903" s="50"/>
      <c r="C1903" s="51"/>
      <c r="D1903" s="49"/>
      <c r="E1903" s="52"/>
      <c r="F1903" s="52"/>
      <c r="G1903" s="52"/>
      <c r="H1903" s="52"/>
      <c r="I1903" s="52"/>
    </row>
    <row r="1904" spans="1:9" s="53" customFormat="1">
      <c r="A1904" s="49"/>
      <c r="B1904" s="50"/>
      <c r="C1904" s="51"/>
      <c r="D1904" s="49"/>
      <c r="E1904" s="52"/>
      <c r="F1904" s="52"/>
      <c r="G1904" s="52"/>
      <c r="H1904" s="52"/>
      <c r="I1904" s="52"/>
    </row>
    <row r="1905" spans="1:9" s="53" customFormat="1">
      <c r="A1905" s="49"/>
      <c r="B1905" s="50"/>
      <c r="C1905" s="51"/>
      <c r="D1905" s="49"/>
      <c r="E1905" s="52"/>
      <c r="F1905" s="52"/>
      <c r="G1905" s="52"/>
      <c r="H1905" s="52"/>
      <c r="I1905" s="52"/>
    </row>
    <row r="1906" spans="1:9" s="53" customFormat="1">
      <c r="A1906" s="49"/>
      <c r="B1906" s="50"/>
      <c r="C1906" s="51"/>
      <c r="D1906" s="49"/>
      <c r="E1906" s="52"/>
      <c r="F1906" s="52"/>
      <c r="G1906" s="52"/>
      <c r="H1906" s="52"/>
      <c r="I1906" s="52"/>
    </row>
    <row r="1907" spans="1:9" s="53" customFormat="1">
      <c r="A1907" s="49"/>
      <c r="B1907" s="50"/>
      <c r="C1907" s="51"/>
      <c r="D1907" s="49"/>
      <c r="E1907" s="52"/>
      <c r="F1907" s="52"/>
      <c r="G1907" s="52"/>
      <c r="H1907" s="52"/>
      <c r="I1907" s="52"/>
    </row>
    <row r="1908" spans="1:9" s="53" customFormat="1">
      <c r="A1908" s="49"/>
      <c r="B1908" s="50"/>
      <c r="C1908" s="51"/>
      <c r="D1908" s="49"/>
      <c r="E1908" s="52"/>
      <c r="F1908" s="52"/>
      <c r="G1908" s="52"/>
      <c r="H1908" s="52"/>
      <c r="I1908" s="52"/>
    </row>
    <row r="1909" spans="1:9" s="53" customFormat="1">
      <c r="A1909" s="49"/>
      <c r="B1909" s="50"/>
      <c r="C1909" s="51"/>
      <c r="D1909" s="49"/>
      <c r="E1909" s="52"/>
      <c r="F1909" s="52"/>
      <c r="G1909" s="52"/>
      <c r="H1909" s="52"/>
      <c r="I1909" s="52"/>
    </row>
    <row r="1910" spans="1:9" s="53" customFormat="1">
      <c r="A1910" s="49"/>
      <c r="B1910" s="50"/>
      <c r="C1910" s="51"/>
      <c r="D1910" s="49"/>
      <c r="E1910" s="52"/>
      <c r="F1910" s="52"/>
      <c r="G1910" s="52"/>
      <c r="H1910" s="52"/>
      <c r="I1910" s="52"/>
    </row>
    <row r="1911" spans="1:9" s="53" customFormat="1">
      <c r="A1911" s="49"/>
      <c r="B1911" s="50"/>
      <c r="C1911" s="51"/>
      <c r="D1911" s="49"/>
      <c r="E1911" s="52"/>
      <c r="F1911" s="52"/>
      <c r="G1911" s="52"/>
      <c r="H1911" s="52"/>
      <c r="I1911" s="52"/>
    </row>
    <row r="1912" spans="1:9" s="53" customFormat="1">
      <c r="A1912" s="49"/>
      <c r="B1912" s="50"/>
      <c r="C1912" s="51"/>
      <c r="D1912" s="49"/>
      <c r="E1912" s="52"/>
      <c r="F1912" s="52"/>
      <c r="G1912" s="52"/>
      <c r="H1912" s="52"/>
      <c r="I1912" s="52"/>
    </row>
    <row r="1913" spans="1:9" s="53" customFormat="1">
      <c r="A1913" s="49"/>
      <c r="B1913" s="50"/>
      <c r="C1913" s="51"/>
      <c r="D1913" s="49"/>
      <c r="E1913" s="52"/>
      <c r="F1913" s="52"/>
      <c r="G1913" s="52"/>
      <c r="H1913" s="52"/>
      <c r="I1913" s="52"/>
    </row>
    <row r="1914" spans="1:9" s="53" customFormat="1">
      <c r="A1914" s="49"/>
      <c r="B1914" s="50"/>
      <c r="C1914" s="51"/>
      <c r="D1914" s="49"/>
      <c r="E1914" s="52"/>
      <c r="F1914" s="52"/>
      <c r="G1914" s="52"/>
      <c r="H1914" s="52"/>
      <c r="I1914" s="52"/>
    </row>
    <row r="1915" spans="1:9" s="53" customFormat="1">
      <c r="A1915" s="49"/>
      <c r="B1915" s="50"/>
      <c r="C1915" s="51"/>
      <c r="D1915" s="49"/>
      <c r="E1915" s="52"/>
      <c r="F1915" s="52"/>
      <c r="G1915" s="52"/>
      <c r="H1915" s="52"/>
      <c r="I1915" s="52"/>
    </row>
    <row r="1916" spans="1:9" s="53" customFormat="1">
      <c r="A1916" s="49"/>
      <c r="B1916" s="50"/>
      <c r="C1916" s="51"/>
      <c r="D1916" s="49"/>
      <c r="E1916" s="52"/>
      <c r="F1916" s="52"/>
      <c r="G1916" s="52"/>
      <c r="H1916" s="52"/>
      <c r="I1916" s="52"/>
    </row>
    <row r="1917" spans="1:9" s="53" customFormat="1">
      <c r="A1917" s="49"/>
      <c r="B1917" s="50"/>
      <c r="C1917" s="51"/>
      <c r="D1917" s="49"/>
      <c r="E1917" s="52"/>
      <c r="F1917" s="52"/>
      <c r="G1917" s="52"/>
      <c r="H1917" s="52"/>
      <c r="I1917" s="52"/>
    </row>
    <row r="1918" spans="1:9" s="53" customFormat="1">
      <c r="A1918" s="49"/>
      <c r="B1918" s="50"/>
      <c r="C1918" s="51"/>
      <c r="D1918" s="49"/>
      <c r="E1918" s="52"/>
      <c r="F1918" s="52"/>
      <c r="G1918" s="52"/>
      <c r="H1918" s="52"/>
      <c r="I1918" s="52"/>
    </row>
    <row r="1919" spans="1:9" s="53" customFormat="1">
      <c r="A1919" s="49"/>
      <c r="B1919" s="50"/>
      <c r="C1919" s="51"/>
      <c r="D1919" s="49"/>
      <c r="E1919" s="52"/>
      <c r="F1919" s="52"/>
      <c r="G1919" s="52"/>
      <c r="H1919" s="52"/>
      <c r="I1919" s="52"/>
    </row>
    <row r="1920" spans="1:9" s="53" customFormat="1">
      <c r="A1920" s="49"/>
      <c r="B1920" s="50"/>
      <c r="C1920" s="51"/>
      <c r="D1920" s="49"/>
      <c r="E1920" s="52"/>
      <c r="F1920" s="52"/>
      <c r="G1920" s="52"/>
      <c r="H1920" s="52"/>
      <c r="I1920" s="52"/>
    </row>
    <row r="1921" spans="1:9" s="53" customFormat="1">
      <c r="A1921" s="49"/>
      <c r="B1921" s="50"/>
      <c r="C1921" s="51"/>
      <c r="D1921" s="49"/>
      <c r="E1921" s="52"/>
      <c r="F1921" s="52"/>
      <c r="G1921" s="52"/>
      <c r="H1921" s="52"/>
      <c r="I1921" s="52"/>
    </row>
    <row r="1922" spans="1:9" s="53" customFormat="1">
      <c r="A1922" s="49"/>
      <c r="B1922" s="50"/>
      <c r="C1922" s="51"/>
      <c r="D1922" s="49"/>
      <c r="E1922" s="52"/>
      <c r="F1922" s="52"/>
      <c r="G1922" s="52"/>
      <c r="H1922" s="52"/>
      <c r="I1922" s="52"/>
    </row>
    <row r="1923" spans="1:9" s="53" customFormat="1">
      <c r="A1923" s="49"/>
      <c r="B1923" s="50"/>
      <c r="C1923" s="51"/>
      <c r="D1923" s="49"/>
      <c r="E1923" s="52"/>
      <c r="F1923" s="52"/>
      <c r="G1923" s="52"/>
      <c r="H1923" s="52"/>
      <c r="I1923" s="52"/>
    </row>
    <row r="1924" spans="1:9" s="53" customFormat="1">
      <c r="A1924" s="49"/>
      <c r="B1924" s="50"/>
      <c r="C1924" s="51"/>
      <c r="D1924" s="49"/>
      <c r="E1924" s="52"/>
      <c r="F1924" s="52"/>
      <c r="G1924" s="52"/>
      <c r="H1924" s="52"/>
      <c r="I1924" s="52"/>
    </row>
    <row r="1925" spans="1:9" s="53" customFormat="1">
      <c r="A1925" s="49"/>
      <c r="B1925" s="50"/>
      <c r="C1925" s="51"/>
      <c r="D1925" s="49"/>
      <c r="E1925" s="52"/>
      <c r="F1925" s="52"/>
      <c r="G1925" s="52"/>
      <c r="H1925" s="52"/>
      <c r="I1925" s="52"/>
    </row>
    <row r="1926" spans="1:9" s="53" customFormat="1">
      <c r="A1926" s="49"/>
      <c r="B1926" s="50"/>
      <c r="C1926" s="51"/>
      <c r="D1926" s="49"/>
      <c r="E1926" s="52"/>
      <c r="F1926" s="52"/>
      <c r="G1926" s="52"/>
      <c r="H1926" s="52"/>
      <c r="I1926" s="52"/>
    </row>
    <row r="1927" spans="1:9" s="53" customFormat="1">
      <c r="A1927" s="49"/>
      <c r="B1927" s="50"/>
      <c r="C1927" s="51"/>
      <c r="D1927" s="49"/>
      <c r="E1927" s="52"/>
      <c r="F1927" s="52"/>
      <c r="G1927" s="52"/>
      <c r="H1927" s="52"/>
      <c r="I1927" s="52"/>
    </row>
    <row r="1928" spans="1:9" s="53" customFormat="1">
      <c r="A1928" s="49"/>
      <c r="B1928" s="50"/>
      <c r="C1928" s="51"/>
      <c r="D1928" s="49"/>
      <c r="E1928" s="52"/>
      <c r="F1928" s="52"/>
      <c r="G1928" s="52"/>
      <c r="H1928" s="52"/>
      <c r="I1928" s="52"/>
    </row>
    <row r="1929" spans="1:9" s="53" customFormat="1">
      <c r="A1929" s="49"/>
      <c r="B1929" s="50"/>
      <c r="C1929" s="51"/>
      <c r="D1929" s="49"/>
      <c r="E1929" s="52"/>
      <c r="F1929" s="52"/>
      <c r="G1929" s="52"/>
      <c r="H1929" s="52"/>
      <c r="I1929" s="52"/>
    </row>
    <row r="1930" spans="1:9" s="53" customFormat="1">
      <c r="A1930" s="49"/>
      <c r="B1930" s="50"/>
      <c r="C1930" s="51"/>
      <c r="D1930" s="49"/>
      <c r="E1930" s="52"/>
      <c r="F1930" s="52"/>
      <c r="G1930" s="52"/>
      <c r="H1930" s="52"/>
      <c r="I1930" s="52"/>
    </row>
    <row r="1931" spans="1:9" s="53" customFormat="1">
      <c r="A1931" s="49"/>
      <c r="B1931" s="50"/>
      <c r="C1931" s="51"/>
      <c r="D1931" s="49"/>
      <c r="E1931" s="52"/>
      <c r="F1931" s="52"/>
      <c r="G1931" s="52"/>
      <c r="H1931" s="52"/>
      <c r="I1931" s="52"/>
    </row>
    <row r="1932" spans="1:9" s="53" customFormat="1">
      <c r="A1932" s="49"/>
      <c r="B1932" s="50"/>
      <c r="C1932" s="51"/>
      <c r="D1932" s="49"/>
      <c r="E1932" s="52"/>
      <c r="F1932" s="52"/>
      <c r="G1932" s="52"/>
      <c r="H1932" s="52"/>
      <c r="I1932" s="52"/>
    </row>
    <row r="1933" spans="1:9" s="53" customFormat="1">
      <c r="A1933" s="49"/>
      <c r="B1933" s="50"/>
      <c r="C1933" s="51"/>
      <c r="D1933" s="49"/>
      <c r="E1933" s="52"/>
      <c r="F1933" s="52"/>
      <c r="G1933" s="52"/>
      <c r="H1933" s="52"/>
      <c r="I1933" s="52"/>
    </row>
    <row r="1934" spans="1:9" s="53" customFormat="1">
      <c r="A1934" s="49"/>
      <c r="B1934" s="50"/>
      <c r="C1934" s="51"/>
      <c r="D1934" s="49"/>
      <c r="E1934" s="52"/>
      <c r="F1934" s="52"/>
      <c r="G1934" s="52"/>
      <c r="H1934" s="52"/>
      <c r="I1934" s="52"/>
    </row>
    <row r="1935" spans="1:9" s="53" customFormat="1">
      <c r="A1935" s="49"/>
      <c r="B1935" s="50"/>
      <c r="C1935" s="51"/>
      <c r="D1935" s="49"/>
      <c r="E1935" s="52"/>
      <c r="F1935" s="52"/>
      <c r="G1935" s="52"/>
      <c r="H1935" s="52"/>
      <c r="I1935" s="52"/>
    </row>
    <row r="1936" spans="1:9" s="53" customFormat="1">
      <c r="A1936" s="49"/>
      <c r="B1936" s="50"/>
      <c r="C1936" s="51"/>
      <c r="D1936" s="49"/>
      <c r="E1936" s="52"/>
      <c r="F1936" s="52"/>
      <c r="G1936" s="52"/>
      <c r="H1936" s="52"/>
      <c r="I1936" s="52"/>
    </row>
    <row r="1937" spans="1:9" s="53" customFormat="1">
      <c r="A1937" s="49"/>
      <c r="B1937" s="50"/>
      <c r="C1937" s="51"/>
      <c r="D1937" s="49"/>
      <c r="E1937" s="52"/>
      <c r="F1937" s="52"/>
      <c r="G1937" s="52"/>
      <c r="H1937" s="52"/>
      <c r="I1937" s="52"/>
    </row>
    <row r="1938" spans="1:9" s="53" customFormat="1">
      <c r="A1938" s="49"/>
      <c r="B1938" s="50"/>
      <c r="C1938" s="51"/>
      <c r="D1938" s="49"/>
      <c r="E1938" s="52"/>
      <c r="F1938" s="52"/>
      <c r="G1938" s="52"/>
      <c r="H1938" s="52"/>
      <c r="I1938" s="52"/>
    </row>
    <row r="1939" spans="1:9" s="53" customFormat="1">
      <c r="A1939" s="49"/>
      <c r="B1939" s="50"/>
      <c r="C1939" s="51"/>
      <c r="D1939" s="49"/>
      <c r="E1939" s="52"/>
      <c r="F1939" s="52"/>
      <c r="G1939" s="52"/>
      <c r="H1939" s="52"/>
      <c r="I1939" s="52"/>
    </row>
    <row r="1940" spans="1:9" s="53" customFormat="1">
      <c r="A1940" s="49"/>
      <c r="B1940" s="50"/>
      <c r="C1940" s="51"/>
      <c r="D1940" s="49"/>
      <c r="E1940" s="52"/>
      <c r="F1940" s="52"/>
      <c r="G1940" s="52"/>
      <c r="H1940" s="52"/>
      <c r="I1940" s="52"/>
    </row>
    <row r="1941" spans="1:9" s="53" customFormat="1">
      <c r="A1941" s="49"/>
      <c r="B1941" s="50"/>
      <c r="C1941" s="51"/>
      <c r="D1941" s="49"/>
      <c r="E1941" s="52"/>
      <c r="F1941" s="52"/>
      <c r="G1941" s="52"/>
      <c r="H1941" s="52"/>
      <c r="I1941" s="52"/>
    </row>
    <row r="1942" spans="1:9" s="53" customFormat="1">
      <c r="A1942" s="49"/>
      <c r="B1942" s="50"/>
      <c r="C1942" s="51"/>
      <c r="D1942" s="49"/>
      <c r="E1942" s="52"/>
      <c r="F1942" s="52"/>
      <c r="G1942" s="52"/>
      <c r="H1942" s="52"/>
      <c r="I1942" s="52"/>
    </row>
    <row r="1943" spans="1:9" s="53" customFormat="1">
      <c r="A1943" s="49"/>
      <c r="B1943" s="50"/>
      <c r="C1943" s="51"/>
      <c r="D1943" s="49"/>
      <c r="E1943" s="52"/>
      <c r="F1943" s="52"/>
      <c r="G1943" s="52"/>
      <c r="H1943" s="52"/>
      <c r="I1943" s="52"/>
    </row>
    <row r="1944" spans="1:9" s="53" customFormat="1">
      <c r="A1944" s="49"/>
      <c r="B1944" s="50"/>
      <c r="C1944" s="51"/>
      <c r="D1944" s="49"/>
      <c r="E1944" s="52"/>
      <c r="F1944" s="52"/>
      <c r="G1944" s="52"/>
      <c r="H1944" s="52"/>
      <c r="I1944" s="52"/>
    </row>
    <row r="1945" spans="1:9" s="53" customFormat="1">
      <c r="A1945" s="49"/>
      <c r="B1945" s="50"/>
      <c r="C1945" s="51"/>
      <c r="D1945" s="49"/>
      <c r="E1945" s="52"/>
      <c r="F1945" s="52"/>
      <c r="G1945" s="52"/>
      <c r="H1945" s="52"/>
      <c r="I1945" s="52"/>
    </row>
    <row r="1946" spans="1:9" s="53" customFormat="1">
      <c r="A1946" s="49"/>
      <c r="B1946" s="50"/>
      <c r="C1946" s="51"/>
      <c r="D1946" s="49"/>
      <c r="E1946" s="52"/>
      <c r="F1946" s="52"/>
      <c r="G1946" s="52"/>
      <c r="H1946" s="52"/>
      <c r="I1946" s="52"/>
    </row>
    <row r="1947" spans="1:9" s="53" customFormat="1">
      <c r="A1947" s="49"/>
      <c r="B1947" s="50"/>
      <c r="C1947" s="51"/>
      <c r="D1947" s="49"/>
      <c r="E1947" s="52"/>
      <c r="F1947" s="52"/>
      <c r="G1947" s="52"/>
      <c r="H1947" s="52"/>
      <c r="I1947" s="52"/>
    </row>
    <row r="1948" spans="1:9" s="53" customFormat="1">
      <c r="A1948" s="49"/>
      <c r="B1948" s="50"/>
      <c r="C1948" s="51"/>
      <c r="D1948" s="49"/>
      <c r="E1948" s="52"/>
      <c r="F1948" s="52"/>
      <c r="G1948" s="52"/>
      <c r="H1948" s="52"/>
      <c r="I1948" s="52"/>
    </row>
    <row r="1949" spans="1:9" s="53" customFormat="1">
      <c r="A1949" s="49"/>
      <c r="B1949" s="50"/>
      <c r="C1949" s="51"/>
      <c r="D1949" s="49"/>
      <c r="E1949" s="52"/>
      <c r="F1949" s="52"/>
      <c r="G1949" s="52"/>
      <c r="H1949" s="52"/>
      <c r="I1949" s="52"/>
    </row>
    <row r="1950" spans="1:9" s="53" customFormat="1">
      <c r="A1950" s="49"/>
      <c r="B1950" s="50"/>
      <c r="C1950" s="51"/>
      <c r="D1950" s="49"/>
      <c r="E1950" s="52"/>
      <c r="F1950" s="52"/>
      <c r="G1950" s="52"/>
      <c r="H1950" s="52"/>
      <c r="I1950" s="52"/>
    </row>
    <row r="1951" spans="1:9" s="53" customFormat="1">
      <c r="A1951" s="49"/>
      <c r="B1951" s="50"/>
      <c r="C1951" s="51"/>
      <c r="D1951" s="49"/>
      <c r="E1951" s="52"/>
      <c r="F1951" s="52"/>
      <c r="G1951" s="52"/>
      <c r="H1951" s="52"/>
      <c r="I1951" s="52"/>
    </row>
    <row r="1952" spans="1:9" s="53" customFormat="1">
      <c r="A1952" s="49"/>
      <c r="B1952" s="50"/>
      <c r="C1952" s="51"/>
      <c r="D1952" s="49"/>
      <c r="E1952" s="52"/>
      <c r="F1952" s="52"/>
      <c r="G1952" s="52"/>
      <c r="H1952" s="52"/>
      <c r="I1952" s="52"/>
    </row>
    <row r="1953" spans="1:9" s="53" customFormat="1">
      <c r="A1953" s="49"/>
      <c r="B1953" s="50"/>
      <c r="C1953" s="51"/>
      <c r="D1953" s="49"/>
      <c r="E1953" s="52"/>
      <c r="F1953" s="52"/>
      <c r="G1953" s="52"/>
      <c r="H1953" s="52"/>
      <c r="I1953" s="52"/>
    </row>
    <row r="1954" spans="1:9" s="53" customFormat="1">
      <c r="A1954" s="49"/>
      <c r="B1954" s="50"/>
      <c r="C1954" s="51"/>
      <c r="D1954" s="49"/>
      <c r="E1954" s="52"/>
      <c r="F1954" s="52"/>
      <c r="G1954" s="52"/>
      <c r="H1954" s="52"/>
      <c r="I1954" s="52"/>
    </row>
    <row r="1955" spans="1:9" s="53" customFormat="1">
      <c r="A1955" s="49"/>
      <c r="B1955" s="50"/>
      <c r="C1955" s="51"/>
      <c r="D1955" s="49"/>
      <c r="E1955" s="52"/>
      <c r="F1955" s="52"/>
      <c r="G1955" s="52"/>
      <c r="H1955" s="52"/>
      <c r="I1955" s="52"/>
    </row>
    <row r="1956" spans="1:9" s="53" customFormat="1">
      <c r="A1956" s="49"/>
      <c r="B1956" s="50"/>
      <c r="C1956" s="51"/>
      <c r="D1956" s="49"/>
      <c r="E1956" s="52"/>
      <c r="F1956" s="52"/>
      <c r="G1956" s="52"/>
      <c r="H1956" s="52"/>
      <c r="I1956" s="52"/>
    </row>
    <row r="1957" spans="1:9" s="53" customFormat="1">
      <c r="A1957" s="49"/>
      <c r="B1957" s="50"/>
      <c r="C1957" s="51"/>
      <c r="D1957" s="49"/>
      <c r="E1957" s="52"/>
      <c r="F1957" s="52"/>
      <c r="G1957" s="52"/>
      <c r="H1957" s="52"/>
      <c r="I1957" s="52"/>
    </row>
    <row r="1958" spans="1:9" s="53" customFormat="1">
      <c r="A1958" s="49"/>
      <c r="B1958" s="50"/>
      <c r="C1958" s="51"/>
      <c r="D1958" s="49"/>
      <c r="E1958" s="52"/>
      <c r="F1958" s="52"/>
      <c r="G1958" s="52"/>
      <c r="H1958" s="52"/>
      <c r="I1958" s="52"/>
    </row>
    <row r="1959" spans="1:9" s="53" customFormat="1">
      <c r="A1959" s="49"/>
      <c r="B1959" s="50"/>
      <c r="C1959" s="51"/>
      <c r="D1959" s="49"/>
      <c r="E1959" s="52"/>
      <c r="F1959" s="52"/>
      <c r="G1959" s="52"/>
      <c r="H1959" s="52"/>
      <c r="I1959" s="52"/>
    </row>
    <row r="1960" spans="1:9" s="53" customFormat="1">
      <c r="A1960" s="49"/>
      <c r="B1960" s="50"/>
      <c r="C1960" s="51"/>
      <c r="D1960" s="49"/>
      <c r="E1960" s="52"/>
      <c r="F1960" s="52"/>
      <c r="G1960" s="52"/>
      <c r="H1960" s="52"/>
      <c r="I1960" s="52"/>
    </row>
    <row r="1961" spans="1:9" s="53" customFormat="1">
      <c r="A1961" s="49"/>
      <c r="B1961" s="50"/>
      <c r="C1961" s="51"/>
      <c r="D1961" s="49"/>
      <c r="E1961" s="52"/>
      <c r="F1961" s="52"/>
      <c r="G1961" s="52"/>
      <c r="H1961" s="52"/>
      <c r="I1961" s="52"/>
    </row>
    <row r="1962" spans="1:9" s="53" customFormat="1">
      <c r="A1962" s="49"/>
      <c r="B1962" s="50"/>
      <c r="C1962" s="51"/>
      <c r="D1962" s="49"/>
      <c r="E1962" s="52"/>
      <c r="F1962" s="52"/>
      <c r="G1962" s="52"/>
      <c r="H1962" s="52"/>
      <c r="I1962" s="52"/>
    </row>
    <row r="1963" spans="1:9" s="53" customFormat="1">
      <c r="A1963" s="49"/>
      <c r="B1963" s="50"/>
      <c r="C1963" s="51"/>
      <c r="D1963" s="49"/>
      <c r="E1963" s="52"/>
      <c r="F1963" s="52"/>
      <c r="G1963" s="52"/>
      <c r="H1963" s="52"/>
      <c r="I1963" s="52"/>
    </row>
    <row r="1964" spans="1:9" s="53" customFormat="1">
      <c r="A1964" s="49"/>
      <c r="B1964" s="50"/>
      <c r="C1964" s="51"/>
      <c r="D1964" s="49"/>
      <c r="E1964" s="52"/>
      <c r="F1964" s="52"/>
      <c r="G1964" s="52"/>
      <c r="H1964" s="52"/>
      <c r="I1964" s="52"/>
    </row>
    <row r="1965" spans="1:9" s="53" customFormat="1">
      <c r="A1965" s="49"/>
      <c r="B1965" s="50"/>
      <c r="C1965" s="51"/>
      <c r="D1965" s="49"/>
      <c r="E1965" s="52"/>
      <c r="F1965" s="52"/>
      <c r="G1965" s="52"/>
      <c r="H1965" s="52"/>
      <c r="I1965" s="52"/>
    </row>
    <row r="1966" spans="1:9" s="53" customFormat="1">
      <c r="A1966" s="49"/>
      <c r="B1966" s="50"/>
      <c r="C1966" s="51"/>
      <c r="D1966" s="49"/>
      <c r="E1966" s="52"/>
      <c r="F1966" s="52"/>
      <c r="G1966" s="52"/>
      <c r="H1966" s="52"/>
      <c r="I1966" s="52"/>
    </row>
    <row r="1967" spans="1:9" s="53" customFormat="1">
      <c r="A1967" s="49"/>
      <c r="B1967" s="50"/>
      <c r="C1967" s="51"/>
      <c r="D1967" s="49"/>
      <c r="E1967" s="52"/>
      <c r="F1967" s="52"/>
      <c r="G1967" s="52"/>
      <c r="H1967" s="52"/>
      <c r="I1967" s="52"/>
    </row>
    <row r="1968" spans="1:9" s="53" customFormat="1">
      <c r="A1968" s="49"/>
      <c r="B1968" s="50"/>
      <c r="C1968" s="51"/>
      <c r="D1968" s="49"/>
      <c r="E1968" s="52"/>
      <c r="F1968" s="52"/>
      <c r="G1968" s="52"/>
      <c r="H1968" s="52"/>
      <c r="I1968" s="52"/>
    </row>
    <row r="1969" spans="1:9" s="53" customFormat="1">
      <c r="A1969" s="49"/>
      <c r="B1969" s="50"/>
      <c r="C1969" s="51"/>
      <c r="D1969" s="49"/>
      <c r="E1969" s="52"/>
      <c r="F1969" s="52"/>
      <c r="G1969" s="52"/>
      <c r="H1969" s="52"/>
      <c r="I1969" s="52"/>
    </row>
    <row r="1970" spans="1:9" s="53" customFormat="1">
      <c r="A1970" s="49"/>
      <c r="B1970" s="50"/>
      <c r="C1970" s="51"/>
      <c r="D1970" s="49"/>
      <c r="E1970" s="52"/>
      <c r="F1970" s="52"/>
      <c r="G1970" s="52"/>
      <c r="H1970" s="52"/>
      <c r="I1970" s="52"/>
    </row>
    <row r="1971" spans="1:9" s="53" customFormat="1">
      <c r="A1971" s="49"/>
      <c r="B1971" s="50"/>
      <c r="C1971" s="51"/>
      <c r="D1971" s="49"/>
      <c r="E1971" s="52"/>
      <c r="F1971" s="52"/>
      <c r="G1971" s="52"/>
      <c r="H1971" s="52"/>
      <c r="I1971" s="52"/>
    </row>
    <row r="1972" spans="1:9" s="53" customFormat="1">
      <c r="A1972" s="49"/>
      <c r="B1972" s="50"/>
      <c r="C1972" s="51"/>
      <c r="D1972" s="49"/>
      <c r="E1972" s="52"/>
      <c r="F1972" s="52"/>
      <c r="G1972" s="52"/>
      <c r="H1972" s="52"/>
      <c r="I1972" s="52"/>
    </row>
    <row r="1973" spans="1:9" s="53" customFormat="1">
      <c r="A1973" s="49"/>
      <c r="B1973" s="50"/>
      <c r="C1973" s="51"/>
      <c r="D1973" s="49"/>
      <c r="E1973" s="52"/>
      <c r="F1973" s="52"/>
      <c r="G1973" s="52"/>
      <c r="H1973" s="52"/>
      <c r="I1973" s="52"/>
    </row>
    <row r="1974" spans="1:9" s="53" customFormat="1">
      <c r="A1974" s="49"/>
      <c r="B1974" s="50"/>
      <c r="C1974" s="51"/>
      <c r="D1974" s="49"/>
      <c r="E1974" s="52"/>
      <c r="F1974" s="52"/>
      <c r="G1974" s="52"/>
      <c r="H1974" s="52"/>
      <c r="I1974" s="52"/>
    </row>
    <row r="1975" spans="1:9" s="53" customFormat="1">
      <c r="A1975" s="49"/>
      <c r="B1975" s="50"/>
      <c r="C1975" s="51"/>
      <c r="D1975" s="49"/>
      <c r="E1975" s="52"/>
      <c r="F1975" s="52"/>
      <c r="G1975" s="52"/>
      <c r="H1975" s="52"/>
      <c r="I1975" s="52"/>
    </row>
    <row r="1976" spans="1:9" s="53" customFormat="1">
      <c r="A1976" s="49"/>
      <c r="B1976" s="50"/>
      <c r="C1976" s="51"/>
      <c r="D1976" s="49"/>
      <c r="E1976" s="52"/>
      <c r="F1976" s="52"/>
      <c r="G1976" s="52"/>
      <c r="H1976" s="52"/>
      <c r="I1976" s="52"/>
    </row>
    <row r="1977" spans="1:9" s="53" customFormat="1">
      <c r="A1977" s="49"/>
      <c r="B1977" s="50"/>
      <c r="C1977" s="51"/>
      <c r="D1977" s="49"/>
      <c r="E1977" s="52"/>
      <c r="F1977" s="52"/>
      <c r="G1977" s="52"/>
      <c r="H1977" s="52"/>
      <c r="I1977" s="52"/>
    </row>
    <row r="1978" spans="1:9" s="53" customFormat="1">
      <c r="A1978" s="49"/>
      <c r="B1978" s="50"/>
      <c r="C1978" s="51"/>
      <c r="D1978" s="49"/>
      <c r="E1978" s="52"/>
      <c r="F1978" s="52"/>
      <c r="G1978" s="52"/>
      <c r="H1978" s="52"/>
      <c r="I1978" s="52"/>
    </row>
    <row r="1979" spans="1:9" s="53" customFormat="1">
      <c r="A1979" s="49"/>
      <c r="B1979" s="50"/>
      <c r="C1979" s="51"/>
      <c r="D1979" s="49"/>
      <c r="E1979" s="52"/>
      <c r="F1979" s="52"/>
      <c r="G1979" s="52"/>
      <c r="H1979" s="52"/>
      <c r="I1979" s="52"/>
    </row>
    <row r="1980" spans="1:9" s="53" customFormat="1">
      <c r="A1980" s="49"/>
      <c r="B1980" s="50"/>
      <c r="C1980" s="51"/>
      <c r="D1980" s="49"/>
      <c r="E1980" s="52"/>
      <c r="F1980" s="52"/>
      <c r="G1980" s="52"/>
      <c r="H1980" s="52"/>
      <c r="I1980" s="52"/>
    </row>
    <row r="1981" spans="1:9" s="53" customFormat="1">
      <c r="A1981" s="49"/>
      <c r="B1981" s="50"/>
      <c r="C1981" s="51"/>
      <c r="D1981" s="49"/>
      <c r="E1981" s="52"/>
      <c r="F1981" s="52"/>
      <c r="G1981" s="52"/>
      <c r="H1981" s="52"/>
      <c r="I1981" s="52"/>
    </row>
    <row r="1982" spans="1:9" s="53" customFormat="1">
      <c r="A1982" s="49"/>
      <c r="B1982" s="50"/>
      <c r="C1982" s="51"/>
      <c r="D1982" s="49"/>
      <c r="E1982" s="52"/>
      <c r="F1982" s="52"/>
      <c r="G1982" s="52"/>
      <c r="H1982" s="52"/>
      <c r="I1982" s="52"/>
    </row>
    <row r="1983" spans="1:9" s="53" customFormat="1">
      <c r="A1983" s="49"/>
      <c r="B1983" s="50"/>
      <c r="C1983" s="51"/>
      <c r="D1983" s="49"/>
      <c r="E1983" s="52"/>
      <c r="F1983" s="52"/>
      <c r="G1983" s="52"/>
      <c r="H1983" s="52"/>
      <c r="I1983" s="52"/>
    </row>
    <row r="1984" spans="1:9" s="53" customFormat="1">
      <c r="A1984" s="49"/>
      <c r="B1984" s="50"/>
      <c r="C1984" s="51"/>
      <c r="D1984" s="49"/>
      <c r="E1984" s="52"/>
      <c r="F1984" s="52"/>
      <c r="G1984" s="52"/>
      <c r="H1984" s="52"/>
      <c r="I1984" s="52"/>
    </row>
    <row r="1985" spans="1:9" s="53" customFormat="1">
      <c r="A1985" s="49"/>
      <c r="B1985" s="50"/>
      <c r="C1985" s="51"/>
      <c r="D1985" s="49"/>
      <c r="E1985" s="52"/>
      <c r="F1985" s="52"/>
      <c r="G1985" s="52"/>
      <c r="H1985" s="52"/>
      <c r="I1985" s="52"/>
    </row>
    <row r="1986" spans="1:9" s="53" customFormat="1">
      <c r="A1986" s="49"/>
      <c r="B1986" s="50"/>
      <c r="C1986" s="51"/>
      <c r="D1986" s="49"/>
      <c r="E1986" s="52"/>
      <c r="F1986" s="52"/>
      <c r="G1986" s="52"/>
      <c r="H1986" s="52"/>
      <c r="I1986" s="52"/>
    </row>
    <row r="1987" spans="1:9" s="53" customFormat="1">
      <c r="A1987" s="49"/>
      <c r="B1987" s="50"/>
      <c r="C1987" s="51"/>
      <c r="D1987" s="49"/>
      <c r="E1987" s="52"/>
      <c r="F1987" s="52"/>
      <c r="G1987" s="52"/>
      <c r="H1987" s="52"/>
      <c r="I1987" s="52"/>
    </row>
    <row r="1988" spans="1:9" s="53" customFormat="1">
      <c r="A1988" s="49"/>
      <c r="B1988" s="50"/>
      <c r="C1988" s="51"/>
      <c r="D1988" s="49"/>
      <c r="E1988" s="52"/>
      <c r="F1988" s="52"/>
      <c r="G1988" s="52"/>
      <c r="H1988" s="52"/>
      <c r="I1988" s="52"/>
    </row>
    <row r="1989" spans="1:9" s="53" customFormat="1">
      <c r="A1989" s="49"/>
      <c r="B1989" s="50"/>
      <c r="C1989" s="51"/>
      <c r="D1989" s="49"/>
      <c r="E1989" s="52"/>
      <c r="F1989" s="52"/>
      <c r="G1989" s="52"/>
      <c r="H1989" s="52"/>
      <c r="I1989" s="52"/>
    </row>
    <row r="1990" spans="1:9" s="53" customFormat="1">
      <c r="A1990" s="49"/>
      <c r="B1990" s="50"/>
      <c r="C1990" s="51"/>
      <c r="D1990" s="49"/>
      <c r="E1990" s="52"/>
      <c r="F1990" s="52"/>
      <c r="G1990" s="52"/>
      <c r="H1990" s="52"/>
      <c r="I1990" s="52"/>
    </row>
    <row r="1991" spans="1:9" s="53" customFormat="1">
      <c r="A1991" s="49"/>
      <c r="B1991" s="50"/>
      <c r="C1991" s="51"/>
      <c r="D1991" s="49"/>
      <c r="E1991" s="52"/>
      <c r="F1991" s="52"/>
      <c r="G1991" s="52"/>
      <c r="H1991" s="52"/>
      <c r="I1991" s="52"/>
    </row>
    <row r="1992" spans="1:9" s="53" customFormat="1">
      <c r="A1992" s="49"/>
      <c r="B1992" s="50"/>
      <c r="C1992" s="51"/>
      <c r="D1992" s="49"/>
      <c r="E1992" s="52"/>
      <c r="F1992" s="52"/>
      <c r="G1992" s="52"/>
      <c r="H1992" s="52"/>
      <c r="I1992" s="52"/>
    </row>
    <row r="1993" spans="1:9" s="53" customFormat="1">
      <c r="A1993" s="49"/>
      <c r="B1993" s="50"/>
      <c r="C1993" s="51"/>
      <c r="D1993" s="49"/>
      <c r="E1993" s="52"/>
      <c r="F1993" s="52"/>
      <c r="G1993" s="52"/>
      <c r="H1993" s="52"/>
      <c r="I1993" s="52"/>
    </row>
    <row r="1994" spans="1:9" s="53" customFormat="1">
      <c r="A1994" s="49"/>
      <c r="B1994" s="50"/>
      <c r="C1994" s="51"/>
      <c r="D1994" s="49"/>
      <c r="E1994" s="52"/>
      <c r="F1994" s="52"/>
      <c r="G1994" s="52"/>
      <c r="H1994" s="52"/>
      <c r="I1994" s="52"/>
    </row>
    <row r="1995" spans="1:9" s="53" customFormat="1">
      <c r="A1995" s="49"/>
      <c r="B1995" s="50"/>
      <c r="C1995" s="51"/>
      <c r="D1995" s="49"/>
      <c r="E1995" s="52"/>
      <c r="F1995" s="52"/>
      <c r="G1995" s="52"/>
      <c r="H1995" s="52"/>
      <c r="I1995" s="52"/>
    </row>
    <row r="1996" spans="1:9" s="53" customFormat="1">
      <c r="A1996" s="49"/>
      <c r="B1996" s="50"/>
      <c r="C1996" s="51"/>
      <c r="D1996" s="49"/>
      <c r="E1996" s="52"/>
      <c r="F1996" s="52"/>
      <c r="G1996" s="52"/>
      <c r="H1996" s="52"/>
      <c r="I1996" s="52"/>
    </row>
    <row r="1997" spans="1:9" s="53" customFormat="1">
      <c r="A1997" s="49"/>
      <c r="B1997" s="50"/>
      <c r="C1997" s="51"/>
      <c r="D1997" s="49"/>
      <c r="E1997" s="52"/>
      <c r="F1997" s="52"/>
      <c r="G1997" s="52"/>
      <c r="H1997" s="52"/>
      <c r="I1997" s="52"/>
    </row>
    <row r="1998" spans="1:9" s="53" customFormat="1">
      <c r="A1998" s="49"/>
      <c r="B1998" s="50"/>
      <c r="C1998" s="51"/>
      <c r="D1998" s="49"/>
      <c r="E1998" s="52"/>
      <c r="F1998" s="52"/>
      <c r="G1998" s="52"/>
      <c r="H1998" s="52"/>
      <c r="I1998" s="52"/>
    </row>
    <row r="1999" spans="1:9" s="53" customFormat="1">
      <c r="A1999" s="49"/>
      <c r="B1999" s="50"/>
      <c r="C1999" s="51"/>
      <c r="D1999" s="49"/>
      <c r="E1999" s="52"/>
      <c r="F1999" s="52"/>
      <c r="G1999" s="52"/>
      <c r="H1999" s="52"/>
      <c r="I1999" s="52"/>
    </row>
    <row r="2000" spans="1:9" s="53" customFormat="1">
      <c r="A2000" s="49"/>
      <c r="B2000" s="50"/>
      <c r="C2000" s="51"/>
      <c r="D2000" s="49"/>
      <c r="E2000" s="52"/>
      <c r="F2000" s="52"/>
      <c r="G2000" s="52"/>
      <c r="H2000" s="52"/>
      <c r="I2000" s="52"/>
    </row>
    <row r="2001" spans="1:9" s="53" customFormat="1">
      <c r="A2001" s="49"/>
      <c r="B2001" s="50"/>
      <c r="C2001" s="51"/>
      <c r="D2001" s="49"/>
      <c r="E2001" s="52"/>
      <c r="F2001" s="52"/>
      <c r="G2001" s="52"/>
      <c r="H2001" s="52"/>
      <c r="I2001" s="52"/>
    </row>
    <row r="2002" spans="1:9" s="53" customFormat="1">
      <c r="A2002" s="49"/>
      <c r="B2002" s="50"/>
      <c r="C2002" s="51"/>
      <c r="D2002" s="49"/>
      <c r="E2002" s="52"/>
      <c r="F2002" s="52"/>
      <c r="G2002" s="52"/>
      <c r="H2002" s="52"/>
      <c r="I2002" s="52"/>
    </row>
    <row r="2003" spans="1:9" s="53" customFormat="1">
      <c r="A2003" s="49"/>
      <c r="B2003" s="50"/>
      <c r="C2003" s="51"/>
      <c r="D2003" s="49"/>
      <c r="E2003" s="52"/>
      <c r="F2003" s="52"/>
      <c r="G2003" s="52"/>
      <c r="H2003" s="52"/>
      <c r="I2003" s="52"/>
    </row>
    <row r="2004" spans="1:9" s="53" customFormat="1">
      <c r="A2004" s="49"/>
      <c r="B2004" s="50"/>
      <c r="C2004" s="51"/>
      <c r="D2004" s="49"/>
      <c r="E2004" s="52"/>
      <c r="F2004" s="52"/>
      <c r="G2004" s="52"/>
      <c r="H2004" s="52"/>
      <c r="I2004" s="52"/>
    </row>
    <row r="2005" spans="1:9" s="53" customFormat="1">
      <c r="A2005" s="49"/>
      <c r="B2005" s="50"/>
      <c r="C2005" s="51"/>
      <c r="D2005" s="49"/>
      <c r="E2005" s="52"/>
      <c r="F2005" s="52"/>
      <c r="G2005" s="52"/>
      <c r="H2005" s="52"/>
      <c r="I2005" s="52"/>
    </row>
    <row r="2006" spans="1:9" s="53" customFormat="1">
      <c r="A2006" s="49"/>
      <c r="B2006" s="50"/>
      <c r="C2006" s="51"/>
      <c r="D2006" s="49"/>
      <c r="E2006" s="52"/>
      <c r="F2006" s="52"/>
      <c r="G2006" s="52"/>
      <c r="H2006" s="52"/>
      <c r="I2006" s="52"/>
    </row>
    <row r="2007" spans="1:9" s="53" customFormat="1">
      <c r="A2007" s="49"/>
      <c r="B2007" s="50"/>
      <c r="C2007" s="51"/>
      <c r="D2007" s="49"/>
      <c r="E2007" s="52"/>
      <c r="F2007" s="52"/>
      <c r="G2007" s="52"/>
      <c r="H2007" s="52"/>
      <c r="I2007" s="52"/>
    </row>
    <row r="2008" spans="1:9" s="53" customFormat="1">
      <c r="A2008" s="49"/>
      <c r="B2008" s="50"/>
      <c r="C2008" s="51"/>
      <c r="D2008" s="49"/>
      <c r="E2008" s="52"/>
      <c r="F2008" s="52"/>
      <c r="G2008" s="52"/>
      <c r="H2008" s="52"/>
      <c r="I2008" s="52"/>
    </row>
    <row r="2009" spans="1:9" s="53" customFormat="1">
      <c r="A2009" s="49"/>
      <c r="B2009" s="50"/>
      <c r="C2009" s="51"/>
      <c r="D2009" s="49"/>
      <c r="E2009" s="52"/>
      <c r="F2009" s="52"/>
      <c r="G2009" s="52"/>
      <c r="H2009" s="52"/>
      <c r="I2009" s="52"/>
    </row>
    <row r="2010" spans="1:9" s="53" customFormat="1">
      <c r="A2010" s="49"/>
      <c r="B2010" s="50"/>
      <c r="C2010" s="51"/>
      <c r="D2010" s="49"/>
      <c r="E2010" s="52"/>
      <c r="F2010" s="52"/>
      <c r="G2010" s="52"/>
      <c r="H2010" s="52"/>
      <c r="I2010" s="52"/>
    </row>
    <row r="2011" spans="1:9" s="53" customFormat="1">
      <c r="A2011" s="49"/>
      <c r="B2011" s="50"/>
      <c r="C2011" s="51"/>
      <c r="D2011" s="49"/>
      <c r="E2011" s="52"/>
      <c r="F2011" s="52"/>
      <c r="G2011" s="52"/>
      <c r="H2011" s="52"/>
      <c r="I2011" s="52"/>
    </row>
    <row r="2012" spans="1:9" s="53" customFormat="1">
      <c r="A2012" s="49"/>
      <c r="B2012" s="50"/>
      <c r="C2012" s="51"/>
      <c r="D2012" s="49"/>
      <c r="E2012" s="52"/>
      <c r="F2012" s="52"/>
      <c r="G2012" s="52"/>
      <c r="H2012" s="52"/>
      <c r="I2012" s="52"/>
    </row>
    <row r="2013" spans="1:9" s="53" customFormat="1">
      <c r="A2013" s="49"/>
      <c r="B2013" s="50"/>
      <c r="C2013" s="51"/>
      <c r="D2013" s="49"/>
      <c r="E2013" s="52"/>
      <c r="F2013" s="52"/>
      <c r="G2013" s="52"/>
      <c r="H2013" s="52"/>
      <c r="I2013" s="52"/>
    </row>
    <row r="2014" spans="1:9" s="53" customFormat="1">
      <c r="A2014" s="49"/>
      <c r="B2014" s="50"/>
      <c r="C2014" s="51"/>
      <c r="D2014" s="49"/>
      <c r="E2014" s="52"/>
      <c r="F2014" s="52"/>
      <c r="G2014" s="52"/>
      <c r="H2014" s="52"/>
      <c r="I2014" s="52"/>
    </row>
    <row r="2015" spans="1:9" s="53" customFormat="1">
      <c r="A2015" s="49"/>
      <c r="B2015" s="50"/>
      <c r="C2015" s="51"/>
      <c r="D2015" s="49"/>
      <c r="E2015" s="52"/>
      <c r="F2015" s="52"/>
      <c r="G2015" s="52"/>
      <c r="H2015" s="52"/>
      <c r="I2015" s="52"/>
    </row>
    <row r="2016" spans="1:9" s="53" customFormat="1">
      <c r="A2016" s="49"/>
      <c r="B2016" s="50"/>
      <c r="C2016" s="51"/>
      <c r="D2016" s="49"/>
      <c r="E2016" s="52"/>
      <c r="F2016" s="52"/>
      <c r="G2016" s="52"/>
      <c r="H2016" s="52"/>
      <c r="I2016" s="52"/>
    </row>
    <row r="2017" spans="1:9" s="53" customFormat="1">
      <c r="A2017" s="49"/>
      <c r="B2017" s="50"/>
      <c r="C2017" s="51"/>
      <c r="D2017" s="49"/>
      <c r="E2017" s="52"/>
      <c r="F2017" s="52"/>
      <c r="G2017" s="52"/>
      <c r="H2017" s="52"/>
      <c r="I2017" s="52"/>
    </row>
    <row r="2018" spans="1:9" s="53" customFormat="1">
      <c r="A2018" s="49"/>
      <c r="B2018" s="50"/>
      <c r="C2018" s="51"/>
      <c r="D2018" s="49"/>
      <c r="E2018" s="52"/>
      <c r="F2018" s="52"/>
      <c r="G2018" s="52"/>
      <c r="H2018" s="52"/>
      <c r="I2018" s="52"/>
    </row>
    <row r="2019" spans="1:9" s="53" customFormat="1">
      <c r="A2019" s="49"/>
      <c r="B2019" s="50"/>
      <c r="C2019" s="51"/>
      <c r="D2019" s="49"/>
      <c r="E2019" s="52"/>
      <c r="F2019" s="52"/>
      <c r="G2019" s="52"/>
      <c r="H2019" s="52"/>
      <c r="I2019" s="52"/>
    </row>
    <row r="2020" spans="1:9" s="53" customFormat="1">
      <c r="A2020" s="49"/>
      <c r="B2020" s="50"/>
      <c r="C2020" s="51"/>
      <c r="D2020" s="49"/>
      <c r="E2020" s="52"/>
      <c r="F2020" s="52"/>
      <c r="G2020" s="52"/>
      <c r="H2020" s="52"/>
      <c r="I2020" s="52"/>
    </row>
    <row r="2021" spans="1:9" s="53" customFormat="1">
      <c r="A2021" s="49"/>
      <c r="B2021" s="50"/>
      <c r="C2021" s="51"/>
      <c r="D2021" s="49"/>
      <c r="E2021" s="52"/>
      <c r="F2021" s="52"/>
      <c r="G2021" s="52"/>
      <c r="H2021" s="52"/>
      <c r="I2021" s="52"/>
    </row>
    <row r="2022" spans="1:9" s="53" customFormat="1">
      <c r="A2022" s="49"/>
      <c r="B2022" s="50"/>
      <c r="C2022" s="51"/>
      <c r="D2022" s="49"/>
      <c r="E2022" s="52"/>
      <c r="F2022" s="52"/>
      <c r="G2022" s="52"/>
      <c r="H2022" s="52"/>
      <c r="I2022" s="52"/>
    </row>
    <row r="2023" spans="1:9" s="53" customFormat="1">
      <c r="A2023" s="49"/>
      <c r="B2023" s="50"/>
      <c r="C2023" s="51"/>
      <c r="D2023" s="49"/>
      <c r="E2023" s="52"/>
      <c r="F2023" s="52"/>
      <c r="G2023" s="52"/>
      <c r="H2023" s="52"/>
      <c r="I2023" s="52"/>
    </row>
    <row r="2024" spans="1:9" s="53" customFormat="1">
      <c r="A2024" s="49"/>
      <c r="B2024" s="50"/>
      <c r="C2024" s="51"/>
      <c r="D2024" s="49"/>
      <c r="E2024" s="52"/>
      <c r="F2024" s="52"/>
      <c r="G2024" s="52"/>
      <c r="H2024" s="52"/>
      <c r="I2024" s="52"/>
    </row>
    <row r="2025" spans="1:9" s="53" customFormat="1">
      <c r="A2025" s="49"/>
      <c r="B2025" s="50"/>
      <c r="C2025" s="51"/>
      <c r="D2025" s="49"/>
      <c r="E2025" s="52"/>
      <c r="F2025" s="52"/>
      <c r="G2025" s="52"/>
      <c r="H2025" s="52"/>
      <c r="I2025" s="52"/>
    </row>
    <row r="2026" spans="1:9" s="53" customFormat="1">
      <c r="A2026" s="49"/>
      <c r="B2026" s="50"/>
      <c r="C2026" s="51"/>
      <c r="D2026" s="49"/>
      <c r="E2026" s="52"/>
      <c r="F2026" s="52"/>
      <c r="G2026" s="52"/>
      <c r="H2026" s="52"/>
      <c r="I2026" s="52"/>
    </row>
    <row r="2027" spans="1:9" s="53" customFormat="1">
      <c r="A2027" s="49"/>
      <c r="B2027" s="50"/>
      <c r="C2027" s="51"/>
      <c r="D2027" s="49"/>
      <c r="E2027" s="52"/>
      <c r="F2027" s="52"/>
      <c r="G2027" s="52"/>
      <c r="H2027" s="52"/>
      <c r="I2027" s="52"/>
    </row>
    <row r="2028" spans="1:9" s="53" customFormat="1">
      <c r="A2028" s="49"/>
      <c r="B2028" s="50"/>
      <c r="C2028" s="51"/>
      <c r="D2028" s="49"/>
      <c r="E2028" s="52"/>
      <c r="F2028" s="52"/>
      <c r="G2028" s="52"/>
      <c r="H2028" s="52"/>
      <c r="I2028" s="52"/>
    </row>
    <row r="2029" spans="1:9" s="53" customFormat="1">
      <c r="A2029" s="49"/>
      <c r="B2029" s="50"/>
      <c r="C2029" s="51"/>
      <c r="D2029" s="49"/>
      <c r="E2029" s="52"/>
      <c r="F2029" s="52"/>
      <c r="G2029" s="52"/>
      <c r="H2029" s="52"/>
      <c r="I2029" s="52"/>
    </row>
    <row r="2030" spans="1:9" s="53" customFormat="1">
      <c r="A2030" s="49"/>
      <c r="B2030" s="50"/>
      <c r="C2030" s="51"/>
      <c r="D2030" s="49"/>
      <c r="E2030" s="52"/>
      <c r="F2030" s="52"/>
      <c r="G2030" s="52"/>
      <c r="H2030" s="52"/>
      <c r="I2030" s="52"/>
    </row>
    <row r="2031" spans="1:9" s="53" customFormat="1">
      <c r="A2031" s="49"/>
      <c r="B2031" s="50"/>
      <c r="C2031" s="51"/>
      <c r="D2031" s="49"/>
      <c r="E2031" s="52"/>
      <c r="F2031" s="52"/>
      <c r="G2031" s="52"/>
      <c r="H2031" s="52"/>
      <c r="I2031" s="52"/>
    </row>
    <row r="2032" spans="1:9" s="53" customFormat="1">
      <c r="A2032" s="49"/>
      <c r="B2032" s="50"/>
      <c r="C2032" s="51"/>
      <c r="D2032" s="49"/>
      <c r="E2032" s="52"/>
      <c r="F2032" s="52"/>
      <c r="G2032" s="52"/>
      <c r="H2032" s="52"/>
      <c r="I2032" s="52"/>
    </row>
    <row r="2033" spans="1:9" s="53" customFormat="1">
      <c r="A2033" s="49"/>
      <c r="B2033" s="50"/>
      <c r="C2033" s="51"/>
      <c r="D2033" s="49"/>
      <c r="E2033" s="52"/>
      <c r="F2033" s="52"/>
      <c r="G2033" s="52"/>
      <c r="H2033" s="52"/>
      <c r="I2033" s="52"/>
    </row>
    <row r="2034" spans="1:9" s="53" customFormat="1">
      <c r="A2034" s="49"/>
      <c r="B2034" s="50"/>
      <c r="C2034" s="51"/>
      <c r="D2034" s="49"/>
      <c r="E2034" s="52"/>
      <c r="F2034" s="52"/>
      <c r="G2034" s="52"/>
      <c r="H2034" s="52"/>
      <c r="I2034" s="52"/>
    </row>
    <row r="2035" spans="1:9" s="53" customFormat="1">
      <c r="A2035" s="49"/>
      <c r="B2035" s="50"/>
      <c r="C2035" s="51"/>
      <c r="D2035" s="49"/>
      <c r="E2035" s="52"/>
      <c r="F2035" s="52"/>
      <c r="G2035" s="52"/>
      <c r="H2035" s="52"/>
      <c r="I2035" s="52"/>
    </row>
    <row r="2036" spans="1:9" s="53" customFormat="1">
      <c r="A2036" s="49"/>
      <c r="B2036" s="50"/>
      <c r="C2036" s="51"/>
      <c r="D2036" s="49"/>
      <c r="E2036" s="52"/>
      <c r="F2036" s="52"/>
      <c r="G2036" s="52"/>
      <c r="H2036" s="52"/>
      <c r="I2036" s="52"/>
    </row>
    <row r="2037" spans="1:9" s="53" customFormat="1">
      <c r="A2037" s="49"/>
      <c r="B2037" s="50"/>
      <c r="C2037" s="51"/>
      <c r="D2037" s="49"/>
      <c r="E2037" s="52"/>
      <c r="F2037" s="52"/>
      <c r="G2037" s="52"/>
      <c r="H2037" s="52"/>
      <c r="I2037" s="52"/>
    </row>
    <row r="2038" spans="1:9" s="53" customFormat="1">
      <c r="A2038" s="49"/>
      <c r="B2038" s="50"/>
      <c r="C2038" s="51"/>
      <c r="D2038" s="49"/>
      <c r="E2038" s="52"/>
      <c r="F2038" s="52"/>
      <c r="G2038" s="52"/>
      <c r="H2038" s="52"/>
      <c r="I2038" s="52"/>
    </row>
    <row r="2039" spans="1:9" s="53" customFormat="1">
      <c r="A2039" s="49"/>
      <c r="B2039" s="50"/>
      <c r="C2039" s="51"/>
      <c r="D2039" s="49"/>
      <c r="E2039" s="52"/>
      <c r="F2039" s="52"/>
      <c r="G2039" s="52"/>
      <c r="H2039" s="52"/>
      <c r="I2039" s="52"/>
    </row>
    <row r="2040" spans="1:9" s="53" customFormat="1">
      <c r="A2040" s="49"/>
      <c r="B2040" s="50"/>
      <c r="C2040" s="51"/>
      <c r="D2040" s="49"/>
      <c r="E2040" s="52"/>
      <c r="F2040" s="52"/>
      <c r="G2040" s="52"/>
      <c r="H2040" s="52"/>
      <c r="I2040" s="52"/>
    </row>
    <row r="2041" spans="1:9" s="53" customFormat="1">
      <c r="A2041" s="49"/>
      <c r="B2041" s="50"/>
      <c r="C2041" s="51"/>
      <c r="D2041" s="49"/>
      <c r="E2041" s="52"/>
      <c r="F2041" s="52"/>
      <c r="G2041" s="52"/>
      <c r="H2041" s="52"/>
      <c r="I2041" s="52"/>
    </row>
    <row r="2042" spans="1:9" s="53" customFormat="1">
      <c r="A2042" s="49"/>
      <c r="B2042" s="50"/>
      <c r="C2042" s="51"/>
      <c r="D2042" s="49"/>
      <c r="E2042" s="52"/>
      <c r="F2042" s="52"/>
      <c r="G2042" s="52"/>
      <c r="H2042" s="52"/>
      <c r="I2042" s="52"/>
    </row>
    <row r="2043" spans="1:9" s="53" customFormat="1">
      <c r="A2043" s="49"/>
      <c r="B2043" s="50"/>
      <c r="C2043" s="51"/>
      <c r="D2043" s="49"/>
      <c r="E2043" s="52"/>
      <c r="F2043" s="52"/>
      <c r="G2043" s="52"/>
      <c r="H2043" s="52"/>
      <c r="I2043" s="52"/>
    </row>
    <row r="2044" spans="1:9" s="53" customFormat="1">
      <c r="A2044" s="49"/>
      <c r="B2044" s="50"/>
      <c r="C2044" s="51"/>
      <c r="D2044" s="49"/>
      <c r="E2044" s="52"/>
      <c r="F2044" s="52"/>
      <c r="G2044" s="52"/>
      <c r="H2044" s="52"/>
      <c r="I2044" s="52"/>
    </row>
    <row r="2045" spans="1:9" s="53" customFormat="1">
      <c r="A2045" s="49"/>
      <c r="B2045" s="50"/>
      <c r="C2045" s="51"/>
      <c r="D2045" s="49"/>
      <c r="E2045" s="52"/>
      <c r="F2045" s="52"/>
      <c r="G2045" s="52"/>
      <c r="H2045" s="52"/>
      <c r="I2045" s="52"/>
    </row>
    <row r="2046" spans="1:9" s="53" customFormat="1">
      <c r="A2046" s="49"/>
      <c r="B2046" s="50"/>
      <c r="C2046" s="51"/>
      <c r="D2046" s="49"/>
      <c r="E2046" s="52"/>
      <c r="F2046" s="52"/>
      <c r="G2046" s="52"/>
      <c r="H2046" s="52"/>
      <c r="I2046" s="52"/>
    </row>
    <row r="2047" spans="1:9" s="53" customFormat="1">
      <c r="A2047" s="49"/>
      <c r="B2047" s="50"/>
      <c r="C2047" s="51"/>
      <c r="D2047" s="49"/>
      <c r="E2047" s="52"/>
      <c r="F2047" s="52"/>
      <c r="G2047" s="52"/>
      <c r="H2047" s="52"/>
      <c r="I2047" s="52"/>
    </row>
    <row r="2048" spans="1:9" s="53" customFormat="1">
      <c r="A2048" s="49"/>
      <c r="B2048" s="50"/>
      <c r="C2048" s="51"/>
      <c r="D2048" s="49"/>
      <c r="E2048" s="52"/>
      <c r="F2048" s="52"/>
      <c r="G2048" s="52"/>
      <c r="H2048" s="52"/>
      <c r="I2048" s="52"/>
    </row>
    <row r="2049" spans="1:9" s="53" customFormat="1">
      <c r="A2049" s="49"/>
      <c r="B2049" s="50"/>
      <c r="C2049" s="51"/>
      <c r="D2049" s="49"/>
      <c r="E2049" s="52"/>
      <c r="F2049" s="52"/>
      <c r="G2049" s="52"/>
      <c r="H2049" s="52"/>
      <c r="I2049" s="52"/>
    </row>
    <row r="2050" spans="1:9" s="53" customFormat="1">
      <c r="A2050" s="49"/>
      <c r="B2050" s="50"/>
      <c r="C2050" s="51"/>
      <c r="D2050" s="49"/>
      <c r="E2050" s="52"/>
      <c r="F2050" s="52"/>
      <c r="G2050" s="52"/>
      <c r="H2050" s="52"/>
      <c r="I2050" s="52"/>
    </row>
    <row r="2051" spans="1:9" s="53" customFormat="1">
      <c r="A2051" s="49"/>
      <c r="B2051" s="50"/>
      <c r="C2051" s="51"/>
      <c r="D2051" s="49"/>
      <c r="E2051" s="52"/>
      <c r="F2051" s="52"/>
      <c r="G2051" s="52"/>
      <c r="H2051" s="52"/>
      <c r="I2051" s="52"/>
    </row>
    <row r="2052" spans="1:9" s="53" customFormat="1">
      <c r="A2052" s="49"/>
      <c r="B2052" s="50"/>
      <c r="C2052" s="51"/>
      <c r="D2052" s="49"/>
      <c r="E2052" s="52"/>
      <c r="F2052" s="52"/>
      <c r="G2052" s="52"/>
      <c r="H2052" s="52"/>
      <c r="I2052" s="52"/>
    </row>
    <row r="2053" spans="1:9" s="53" customFormat="1">
      <c r="A2053" s="49"/>
      <c r="B2053" s="50"/>
      <c r="C2053" s="51"/>
      <c r="D2053" s="49"/>
      <c r="E2053" s="52"/>
      <c r="F2053" s="52"/>
      <c r="G2053" s="52"/>
      <c r="H2053" s="52"/>
      <c r="I2053" s="52"/>
    </row>
    <row r="2054" spans="1:9" s="53" customFormat="1">
      <c r="A2054" s="49"/>
      <c r="B2054" s="50"/>
      <c r="C2054" s="51"/>
      <c r="D2054" s="49"/>
      <c r="E2054" s="52"/>
      <c r="F2054" s="52"/>
      <c r="G2054" s="52"/>
      <c r="H2054" s="52"/>
      <c r="I2054" s="52"/>
    </row>
    <row r="2055" spans="1:9" s="53" customFormat="1">
      <c r="A2055" s="49"/>
      <c r="B2055" s="50"/>
      <c r="C2055" s="51"/>
      <c r="D2055" s="49"/>
      <c r="E2055" s="52"/>
      <c r="F2055" s="52"/>
      <c r="G2055" s="52"/>
      <c r="H2055" s="52"/>
      <c r="I2055" s="52"/>
    </row>
    <row r="2056" spans="1:9" s="53" customFormat="1">
      <c r="A2056" s="49"/>
      <c r="B2056" s="50"/>
      <c r="C2056" s="51"/>
      <c r="D2056" s="49"/>
      <c r="E2056" s="52"/>
      <c r="F2056" s="52"/>
      <c r="G2056" s="52"/>
      <c r="H2056" s="52"/>
      <c r="I2056" s="52"/>
    </row>
    <row r="2057" spans="1:9" s="53" customFormat="1">
      <c r="A2057" s="49"/>
      <c r="B2057" s="50"/>
      <c r="C2057" s="51"/>
      <c r="D2057" s="49"/>
      <c r="E2057" s="52"/>
      <c r="F2057" s="52"/>
      <c r="G2057" s="52"/>
      <c r="H2057" s="52"/>
      <c r="I2057" s="52"/>
    </row>
    <row r="2058" spans="1:9" s="53" customFormat="1">
      <c r="A2058" s="49"/>
      <c r="B2058" s="50"/>
      <c r="C2058" s="51"/>
      <c r="D2058" s="49"/>
      <c r="E2058" s="52"/>
      <c r="F2058" s="52"/>
      <c r="G2058" s="52"/>
      <c r="H2058" s="52"/>
      <c r="I2058" s="52"/>
    </row>
    <row r="2059" spans="1:9" s="53" customFormat="1">
      <c r="A2059" s="49"/>
      <c r="B2059" s="50"/>
      <c r="C2059" s="51"/>
      <c r="D2059" s="49"/>
      <c r="E2059" s="52"/>
      <c r="F2059" s="52"/>
      <c r="G2059" s="52"/>
      <c r="H2059" s="52"/>
      <c r="I2059" s="52"/>
    </row>
    <row r="2060" spans="1:9" s="53" customFormat="1">
      <c r="A2060" s="49"/>
      <c r="B2060" s="50"/>
      <c r="C2060" s="51"/>
      <c r="D2060" s="49"/>
      <c r="E2060" s="52"/>
      <c r="F2060" s="52"/>
      <c r="G2060" s="52"/>
      <c r="H2060" s="52"/>
      <c r="I2060" s="52"/>
    </row>
    <row r="2061" spans="1:9" s="53" customFormat="1">
      <c r="A2061" s="49"/>
      <c r="B2061" s="50"/>
      <c r="C2061" s="51"/>
      <c r="D2061" s="49"/>
      <c r="E2061" s="52"/>
      <c r="F2061" s="52"/>
      <c r="G2061" s="52"/>
      <c r="H2061" s="52"/>
      <c r="I2061" s="52"/>
    </row>
    <row r="2062" spans="1:9" s="53" customFormat="1">
      <c r="A2062" s="49"/>
      <c r="B2062" s="50"/>
      <c r="C2062" s="51"/>
      <c r="D2062" s="49"/>
      <c r="E2062" s="52"/>
      <c r="F2062" s="52"/>
      <c r="G2062" s="52"/>
      <c r="H2062" s="52"/>
      <c r="I2062" s="52"/>
    </row>
    <row r="2063" spans="1:9" s="53" customFormat="1">
      <c r="A2063" s="49"/>
      <c r="B2063" s="50"/>
      <c r="C2063" s="51"/>
      <c r="D2063" s="49"/>
      <c r="E2063" s="52"/>
      <c r="F2063" s="52"/>
      <c r="G2063" s="52"/>
      <c r="H2063" s="52"/>
      <c r="I2063" s="52"/>
    </row>
    <row r="2064" spans="1:9" s="53" customFormat="1">
      <c r="A2064" s="49"/>
      <c r="B2064" s="50"/>
      <c r="C2064" s="51"/>
      <c r="D2064" s="49"/>
      <c r="E2064" s="52"/>
      <c r="F2064" s="52"/>
      <c r="G2064" s="52"/>
      <c r="H2064" s="52"/>
      <c r="I2064" s="52"/>
    </row>
    <row r="2065" spans="1:9" s="53" customFormat="1">
      <c r="A2065" s="49"/>
      <c r="B2065" s="50"/>
      <c r="C2065" s="51"/>
      <c r="D2065" s="49"/>
      <c r="E2065" s="52"/>
      <c r="F2065" s="52"/>
      <c r="G2065" s="52"/>
      <c r="H2065" s="52"/>
      <c r="I2065" s="52"/>
    </row>
    <row r="2066" spans="1:9" s="53" customFormat="1">
      <c r="A2066" s="49"/>
      <c r="B2066" s="50"/>
      <c r="C2066" s="51"/>
      <c r="D2066" s="49"/>
      <c r="E2066" s="52"/>
      <c r="F2066" s="52"/>
      <c r="G2066" s="52"/>
      <c r="H2066" s="52"/>
      <c r="I2066" s="52"/>
    </row>
    <row r="2067" spans="1:9" s="53" customFormat="1">
      <c r="A2067" s="49"/>
      <c r="B2067" s="50"/>
      <c r="C2067" s="51"/>
      <c r="D2067" s="49"/>
      <c r="E2067" s="52"/>
      <c r="F2067" s="52"/>
      <c r="G2067" s="52"/>
      <c r="H2067" s="52"/>
      <c r="I2067" s="52"/>
    </row>
    <row r="2068" spans="1:9" s="53" customFormat="1">
      <c r="A2068" s="49"/>
      <c r="B2068" s="50"/>
      <c r="C2068" s="51"/>
      <c r="D2068" s="49"/>
      <c r="E2068" s="52"/>
      <c r="F2068" s="52"/>
      <c r="G2068" s="52"/>
      <c r="H2068" s="52"/>
      <c r="I2068" s="52"/>
    </row>
    <row r="2069" spans="1:9" s="53" customFormat="1">
      <c r="A2069" s="49"/>
      <c r="B2069" s="50"/>
      <c r="C2069" s="51"/>
      <c r="D2069" s="49"/>
      <c r="E2069" s="52"/>
      <c r="F2069" s="52"/>
      <c r="G2069" s="52"/>
      <c r="H2069" s="52"/>
      <c r="I2069" s="52"/>
    </row>
    <row r="2070" spans="1:9" s="53" customFormat="1">
      <c r="A2070" s="49"/>
      <c r="B2070" s="50"/>
      <c r="C2070" s="51"/>
      <c r="D2070" s="49"/>
      <c r="E2070" s="52"/>
      <c r="F2070" s="52"/>
      <c r="G2070" s="52"/>
      <c r="H2070" s="52"/>
      <c r="I2070" s="52"/>
    </row>
    <row r="2071" spans="1:9" s="53" customFormat="1">
      <c r="A2071" s="49"/>
      <c r="B2071" s="50"/>
      <c r="C2071" s="51"/>
      <c r="D2071" s="49"/>
      <c r="E2071" s="52"/>
      <c r="F2071" s="52"/>
      <c r="G2071" s="52"/>
      <c r="H2071" s="52"/>
      <c r="I2071" s="52"/>
    </row>
    <row r="2072" spans="1:9" s="53" customFormat="1">
      <c r="A2072" s="49"/>
      <c r="B2072" s="50"/>
      <c r="C2072" s="51"/>
      <c r="D2072" s="49"/>
      <c r="E2072" s="52"/>
      <c r="F2072" s="52"/>
      <c r="G2072" s="52"/>
      <c r="H2072" s="52"/>
      <c r="I2072" s="52"/>
    </row>
    <row r="2073" spans="1:9" s="53" customFormat="1">
      <c r="A2073" s="49"/>
      <c r="B2073" s="50"/>
      <c r="C2073" s="51"/>
      <c r="D2073" s="49"/>
      <c r="E2073" s="52"/>
      <c r="F2073" s="52"/>
      <c r="G2073" s="52"/>
      <c r="H2073" s="52"/>
      <c r="I2073" s="52"/>
    </row>
    <row r="2074" spans="1:9" s="53" customFormat="1">
      <c r="A2074" s="49"/>
      <c r="B2074" s="50"/>
      <c r="C2074" s="51"/>
      <c r="D2074" s="49"/>
      <c r="E2074" s="52"/>
      <c r="F2074" s="52"/>
      <c r="G2074" s="52"/>
      <c r="H2074" s="52"/>
      <c r="I2074" s="52"/>
    </row>
    <row r="2075" spans="1:9" s="53" customFormat="1">
      <c r="A2075" s="49"/>
      <c r="B2075" s="50"/>
      <c r="C2075" s="51"/>
      <c r="D2075" s="49"/>
      <c r="E2075" s="52"/>
      <c r="F2075" s="52"/>
      <c r="G2075" s="52"/>
      <c r="H2075" s="52"/>
      <c r="I2075" s="52"/>
    </row>
    <row r="2076" spans="1:9" s="53" customFormat="1">
      <c r="A2076" s="49"/>
      <c r="B2076" s="50"/>
      <c r="C2076" s="51"/>
      <c r="D2076" s="49"/>
      <c r="E2076" s="52"/>
      <c r="F2076" s="52"/>
      <c r="G2076" s="52"/>
      <c r="H2076" s="52"/>
      <c r="I2076" s="52"/>
    </row>
    <row r="2077" spans="1:9" s="53" customFormat="1">
      <c r="A2077" s="49"/>
      <c r="B2077" s="50"/>
      <c r="C2077" s="51"/>
      <c r="D2077" s="49"/>
      <c r="E2077" s="52"/>
      <c r="F2077" s="52"/>
      <c r="G2077" s="52"/>
      <c r="H2077" s="52"/>
      <c r="I2077" s="52"/>
    </row>
    <row r="2078" spans="1:9" s="53" customFormat="1">
      <c r="A2078" s="49"/>
      <c r="B2078" s="50"/>
      <c r="C2078" s="51"/>
      <c r="D2078" s="49"/>
      <c r="E2078" s="52"/>
      <c r="F2078" s="52"/>
      <c r="G2078" s="52"/>
      <c r="H2078" s="52"/>
      <c r="I2078" s="52"/>
    </row>
    <row r="2079" spans="1:9" s="53" customFormat="1">
      <c r="A2079" s="49"/>
      <c r="B2079" s="50"/>
      <c r="C2079" s="51"/>
      <c r="D2079" s="49"/>
      <c r="E2079" s="52"/>
      <c r="F2079" s="52"/>
      <c r="G2079" s="52"/>
      <c r="H2079" s="52"/>
      <c r="I2079" s="52"/>
    </row>
    <row r="2080" spans="1:9" s="53" customFormat="1">
      <c r="A2080" s="49"/>
      <c r="B2080" s="50"/>
      <c r="C2080" s="51"/>
      <c r="D2080" s="49"/>
      <c r="E2080" s="52"/>
      <c r="F2080" s="52"/>
      <c r="G2080" s="52"/>
      <c r="H2080" s="52"/>
      <c r="I2080" s="52"/>
    </row>
    <row r="2081" spans="1:9" s="53" customFormat="1">
      <c r="A2081" s="49"/>
      <c r="B2081" s="50"/>
      <c r="C2081" s="51"/>
      <c r="D2081" s="49"/>
      <c r="E2081" s="52"/>
      <c r="F2081" s="52"/>
      <c r="G2081" s="52"/>
      <c r="H2081" s="52"/>
      <c r="I2081" s="52"/>
    </row>
    <row r="2082" spans="1:9" s="53" customFormat="1">
      <c r="A2082" s="49"/>
      <c r="B2082" s="50"/>
      <c r="C2082" s="51"/>
      <c r="D2082" s="49"/>
      <c r="E2082" s="52"/>
      <c r="F2082" s="52"/>
      <c r="G2082" s="52"/>
      <c r="H2082" s="52"/>
      <c r="I2082" s="52"/>
    </row>
    <row r="2083" spans="1:9" s="53" customFormat="1">
      <c r="A2083" s="49"/>
      <c r="B2083" s="50"/>
      <c r="C2083" s="51"/>
      <c r="D2083" s="49"/>
      <c r="E2083" s="52"/>
      <c r="F2083" s="52"/>
      <c r="G2083" s="52"/>
      <c r="H2083" s="52"/>
      <c r="I2083" s="52"/>
    </row>
    <row r="2084" spans="1:9" s="53" customFormat="1">
      <c r="A2084" s="49"/>
      <c r="B2084" s="50"/>
      <c r="C2084" s="51"/>
      <c r="D2084" s="49"/>
      <c r="E2084" s="52"/>
      <c r="F2084" s="52"/>
      <c r="G2084" s="52"/>
      <c r="H2084" s="52"/>
      <c r="I2084" s="52"/>
    </row>
    <row r="2085" spans="1:9" s="53" customFormat="1">
      <c r="A2085" s="49"/>
      <c r="B2085" s="50"/>
      <c r="C2085" s="51"/>
      <c r="D2085" s="49"/>
      <c r="E2085" s="52"/>
      <c r="F2085" s="52"/>
      <c r="G2085" s="52"/>
      <c r="H2085" s="52"/>
      <c r="I2085" s="52"/>
    </row>
    <row r="2086" spans="1:9" s="53" customFormat="1">
      <c r="A2086" s="49"/>
      <c r="B2086" s="50"/>
      <c r="C2086" s="51"/>
      <c r="D2086" s="49"/>
      <c r="E2086" s="52"/>
      <c r="F2086" s="52"/>
      <c r="G2086" s="52"/>
      <c r="H2086" s="52"/>
      <c r="I2086" s="52"/>
    </row>
    <row r="2087" spans="1:9" s="53" customFormat="1">
      <c r="A2087" s="49"/>
      <c r="B2087" s="50"/>
      <c r="C2087" s="51"/>
      <c r="D2087" s="49"/>
      <c r="E2087" s="52"/>
      <c r="F2087" s="52"/>
      <c r="G2087" s="52"/>
      <c r="H2087" s="52"/>
      <c r="I2087" s="52"/>
    </row>
    <row r="2088" spans="1:9" s="53" customFormat="1">
      <c r="A2088" s="49"/>
      <c r="B2088" s="50"/>
      <c r="C2088" s="51"/>
      <c r="D2088" s="49"/>
      <c r="E2088" s="52"/>
      <c r="F2088" s="52"/>
      <c r="G2088" s="52"/>
      <c r="H2088" s="52"/>
      <c r="I2088" s="52"/>
    </row>
    <row r="2089" spans="1:9" s="53" customFormat="1">
      <c r="A2089" s="49"/>
      <c r="B2089" s="50"/>
      <c r="C2089" s="51"/>
      <c r="D2089" s="49"/>
      <c r="E2089" s="52"/>
      <c r="F2089" s="52"/>
      <c r="G2089" s="52"/>
      <c r="H2089" s="52"/>
      <c r="I2089" s="52"/>
    </row>
    <row r="2090" spans="1:9" s="53" customFormat="1">
      <c r="A2090" s="49"/>
      <c r="B2090" s="50"/>
      <c r="C2090" s="51"/>
      <c r="D2090" s="49"/>
      <c r="E2090" s="52"/>
      <c r="F2090" s="52"/>
      <c r="G2090" s="52"/>
      <c r="H2090" s="52"/>
      <c r="I2090" s="52"/>
    </row>
    <row r="2091" spans="1:9" s="53" customFormat="1">
      <c r="A2091" s="49"/>
      <c r="B2091" s="50"/>
      <c r="C2091" s="51"/>
      <c r="D2091" s="49"/>
      <c r="E2091" s="52"/>
      <c r="F2091" s="52"/>
      <c r="G2091" s="52"/>
      <c r="H2091" s="52"/>
      <c r="I2091" s="52"/>
    </row>
    <row r="2092" spans="1:9" s="53" customFormat="1">
      <c r="A2092" s="49"/>
      <c r="B2092" s="50"/>
      <c r="C2092" s="51"/>
      <c r="D2092" s="49"/>
      <c r="E2092" s="52"/>
      <c r="F2092" s="52"/>
      <c r="G2092" s="52"/>
      <c r="H2092" s="52"/>
      <c r="I2092" s="52"/>
    </row>
    <row r="2093" spans="1:9" s="53" customFormat="1">
      <c r="A2093" s="49"/>
      <c r="B2093" s="50"/>
      <c r="C2093" s="51"/>
      <c r="D2093" s="49"/>
      <c r="E2093" s="52"/>
      <c r="F2093" s="52"/>
      <c r="G2093" s="52"/>
      <c r="H2093" s="52"/>
      <c r="I2093" s="52"/>
    </row>
    <row r="2094" spans="1:9" s="53" customFormat="1">
      <c r="A2094" s="49"/>
      <c r="B2094" s="50"/>
      <c r="C2094" s="51"/>
      <c r="D2094" s="49"/>
      <c r="E2094" s="52"/>
      <c r="F2094" s="52"/>
      <c r="G2094" s="52"/>
      <c r="H2094" s="52"/>
      <c r="I2094" s="52"/>
    </row>
    <row r="2095" spans="1:9" s="53" customFormat="1">
      <c r="A2095" s="49"/>
      <c r="B2095" s="50"/>
      <c r="C2095" s="51"/>
      <c r="D2095" s="49"/>
      <c r="E2095" s="52"/>
      <c r="F2095" s="52"/>
      <c r="G2095" s="52"/>
      <c r="H2095" s="52"/>
      <c r="I2095" s="52"/>
    </row>
    <row r="2096" spans="1:9" s="53" customFormat="1">
      <c r="A2096" s="49"/>
      <c r="B2096" s="50"/>
      <c r="C2096" s="51"/>
      <c r="D2096" s="49"/>
      <c r="E2096" s="52"/>
      <c r="F2096" s="52"/>
      <c r="G2096" s="52"/>
      <c r="H2096" s="52"/>
      <c r="I2096" s="52"/>
    </row>
    <row r="2097" spans="1:9" s="53" customFormat="1">
      <c r="A2097" s="49"/>
      <c r="B2097" s="50"/>
      <c r="C2097" s="51"/>
      <c r="D2097" s="49"/>
      <c r="E2097" s="52"/>
      <c r="F2097" s="52"/>
      <c r="G2097" s="52"/>
      <c r="H2097" s="52"/>
      <c r="I2097" s="52"/>
    </row>
    <row r="2098" spans="1:9" s="53" customFormat="1">
      <c r="A2098" s="49"/>
      <c r="B2098" s="50"/>
      <c r="C2098" s="51"/>
      <c r="D2098" s="49"/>
      <c r="E2098" s="52"/>
      <c r="F2098" s="52"/>
      <c r="G2098" s="52"/>
      <c r="H2098" s="52"/>
      <c r="I2098" s="52"/>
    </row>
    <row r="2099" spans="1:9" s="53" customFormat="1">
      <c r="A2099" s="49"/>
      <c r="B2099" s="50"/>
      <c r="C2099" s="51"/>
      <c r="D2099" s="49"/>
      <c r="E2099" s="52"/>
      <c r="F2099" s="52"/>
      <c r="G2099" s="52"/>
      <c r="H2099" s="52"/>
      <c r="I2099" s="52"/>
    </row>
    <row r="2100" spans="1:9" s="53" customFormat="1">
      <c r="A2100" s="49"/>
      <c r="B2100" s="50"/>
      <c r="C2100" s="51"/>
      <c r="D2100" s="49"/>
      <c r="E2100" s="52"/>
      <c r="F2100" s="52"/>
      <c r="G2100" s="52"/>
      <c r="H2100" s="52"/>
      <c r="I2100" s="52"/>
    </row>
    <row r="2101" spans="1:9" s="53" customFormat="1">
      <c r="A2101" s="49"/>
      <c r="B2101" s="50"/>
      <c r="C2101" s="51"/>
      <c r="D2101" s="49"/>
      <c r="E2101" s="52"/>
      <c r="F2101" s="52"/>
      <c r="G2101" s="52"/>
      <c r="H2101" s="52"/>
      <c r="I2101" s="52"/>
    </row>
    <row r="2102" spans="1:9" s="53" customFormat="1">
      <c r="A2102" s="49"/>
      <c r="B2102" s="50"/>
      <c r="C2102" s="51"/>
      <c r="D2102" s="49"/>
      <c r="E2102" s="52"/>
      <c r="F2102" s="52"/>
      <c r="G2102" s="52"/>
      <c r="H2102" s="52"/>
      <c r="I2102" s="52"/>
    </row>
    <row r="2103" spans="1:9" s="53" customFormat="1">
      <c r="A2103" s="49"/>
      <c r="B2103" s="50"/>
      <c r="C2103" s="51"/>
      <c r="D2103" s="49"/>
      <c r="E2103" s="52"/>
      <c r="F2103" s="52"/>
      <c r="G2103" s="52"/>
      <c r="H2103" s="52"/>
      <c r="I2103" s="52"/>
    </row>
    <row r="2104" spans="1:9" s="53" customFormat="1">
      <c r="A2104" s="49"/>
      <c r="B2104" s="50"/>
      <c r="C2104" s="51"/>
      <c r="D2104" s="49"/>
      <c r="E2104" s="52"/>
      <c r="F2104" s="52"/>
      <c r="G2104" s="52"/>
      <c r="H2104" s="52"/>
      <c r="I2104" s="52"/>
    </row>
    <row r="2105" spans="1:9" s="53" customFormat="1">
      <c r="A2105" s="49"/>
      <c r="B2105" s="50"/>
      <c r="C2105" s="51"/>
      <c r="D2105" s="49"/>
      <c r="E2105" s="52"/>
      <c r="F2105" s="52"/>
      <c r="G2105" s="52"/>
      <c r="H2105" s="52"/>
      <c r="I2105" s="52"/>
    </row>
    <row r="2106" spans="1:9" s="53" customFormat="1">
      <c r="A2106" s="49"/>
      <c r="B2106" s="50"/>
      <c r="C2106" s="51"/>
      <c r="D2106" s="49"/>
      <c r="E2106" s="52"/>
      <c r="F2106" s="52"/>
      <c r="G2106" s="52"/>
      <c r="H2106" s="52"/>
      <c r="I2106" s="52"/>
    </row>
    <row r="2107" spans="1:9" s="53" customFormat="1">
      <c r="A2107" s="49"/>
      <c r="B2107" s="50"/>
      <c r="C2107" s="51"/>
      <c r="D2107" s="49"/>
      <c r="E2107" s="52"/>
      <c r="F2107" s="52"/>
      <c r="G2107" s="52"/>
      <c r="H2107" s="52"/>
      <c r="I2107" s="52"/>
    </row>
    <row r="2108" spans="1:9" s="53" customFormat="1">
      <c r="A2108" s="49"/>
      <c r="B2108" s="50"/>
      <c r="C2108" s="51"/>
      <c r="D2108" s="49"/>
      <c r="E2108" s="52"/>
      <c r="F2108" s="52"/>
      <c r="G2108" s="52"/>
      <c r="H2108" s="52"/>
      <c r="I2108" s="52"/>
    </row>
    <row r="2109" spans="1:9" s="53" customFormat="1">
      <c r="A2109" s="49"/>
      <c r="B2109" s="50"/>
      <c r="C2109" s="51"/>
      <c r="D2109" s="49"/>
      <c r="E2109" s="52"/>
      <c r="F2109" s="52"/>
      <c r="G2109" s="52"/>
      <c r="H2109" s="52"/>
      <c r="I2109" s="52"/>
    </row>
    <row r="2110" spans="1:9" s="53" customFormat="1">
      <c r="A2110" s="49"/>
      <c r="B2110" s="50"/>
      <c r="C2110" s="51"/>
      <c r="D2110" s="49"/>
      <c r="E2110" s="52"/>
      <c r="F2110" s="52"/>
      <c r="G2110" s="52"/>
      <c r="H2110" s="52"/>
      <c r="I2110" s="52"/>
    </row>
    <row r="2111" spans="1:9" s="53" customFormat="1">
      <c r="A2111" s="49"/>
      <c r="B2111" s="50"/>
      <c r="C2111" s="51"/>
      <c r="D2111" s="49"/>
      <c r="E2111" s="52"/>
      <c r="F2111" s="52"/>
      <c r="G2111" s="52"/>
      <c r="H2111" s="52"/>
      <c r="I2111" s="52"/>
    </row>
    <row r="2112" spans="1:9" s="53" customFormat="1">
      <c r="A2112" s="49"/>
      <c r="B2112" s="50"/>
      <c r="C2112" s="51"/>
      <c r="D2112" s="49"/>
      <c r="E2112" s="52"/>
      <c r="F2112" s="52"/>
      <c r="G2112" s="52"/>
      <c r="H2112" s="52"/>
      <c r="I2112" s="52"/>
    </row>
    <row r="2113" spans="1:9" s="53" customFormat="1">
      <c r="A2113" s="49"/>
      <c r="B2113" s="50"/>
      <c r="C2113" s="51"/>
      <c r="D2113" s="49"/>
      <c r="E2113" s="52"/>
      <c r="F2113" s="52"/>
      <c r="G2113" s="52"/>
      <c r="H2113" s="52"/>
      <c r="I2113" s="52"/>
    </row>
    <row r="2114" spans="1:9" s="53" customFormat="1">
      <c r="A2114" s="49"/>
      <c r="B2114" s="50"/>
      <c r="C2114" s="51"/>
      <c r="D2114" s="49"/>
      <c r="E2114" s="52"/>
      <c r="F2114" s="52"/>
      <c r="G2114" s="52"/>
      <c r="H2114" s="52"/>
      <c r="I2114" s="52"/>
    </row>
    <row r="2115" spans="1:9" s="53" customFormat="1">
      <c r="A2115" s="49"/>
      <c r="B2115" s="50"/>
      <c r="C2115" s="51"/>
      <c r="D2115" s="49"/>
      <c r="E2115" s="52"/>
      <c r="F2115" s="52"/>
      <c r="G2115" s="52"/>
      <c r="H2115" s="52"/>
      <c r="I2115" s="52"/>
    </row>
    <row r="2116" spans="1:9" s="53" customFormat="1">
      <c r="A2116" s="49"/>
      <c r="B2116" s="50"/>
      <c r="C2116" s="51"/>
      <c r="D2116" s="49"/>
      <c r="E2116" s="52"/>
      <c r="F2116" s="52"/>
      <c r="G2116" s="52"/>
      <c r="H2116" s="52"/>
      <c r="I2116" s="52"/>
    </row>
    <row r="2117" spans="1:9" s="53" customFormat="1">
      <c r="A2117" s="49"/>
      <c r="B2117" s="50"/>
      <c r="C2117" s="51"/>
      <c r="D2117" s="49"/>
      <c r="E2117" s="52"/>
      <c r="F2117" s="52"/>
      <c r="G2117" s="52"/>
      <c r="H2117" s="52"/>
      <c r="I2117" s="52"/>
    </row>
    <row r="2118" spans="1:9" s="53" customFormat="1">
      <c r="A2118" s="49"/>
      <c r="B2118" s="50"/>
      <c r="C2118" s="51"/>
      <c r="D2118" s="49"/>
      <c r="E2118" s="52"/>
      <c r="F2118" s="52"/>
      <c r="G2118" s="52"/>
      <c r="H2118" s="52"/>
      <c r="I2118" s="52"/>
    </row>
    <row r="2119" spans="1:9" s="53" customFormat="1">
      <c r="A2119" s="49"/>
      <c r="B2119" s="50"/>
      <c r="C2119" s="51"/>
      <c r="D2119" s="49"/>
      <c r="E2119" s="52"/>
      <c r="F2119" s="52"/>
      <c r="G2119" s="52"/>
      <c r="H2119" s="52"/>
      <c r="I2119" s="52"/>
    </row>
    <row r="2120" spans="1:9" s="53" customFormat="1">
      <c r="A2120" s="49"/>
      <c r="B2120" s="50"/>
      <c r="C2120" s="51"/>
      <c r="D2120" s="49"/>
      <c r="E2120" s="52"/>
      <c r="F2120" s="52"/>
      <c r="G2120" s="52"/>
      <c r="H2120" s="52"/>
      <c r="I2120" s="52"/>
    </row>
    <row r="2121" spans="1:9" s="53" customFormat="1">
      <c r="A2121" s="49"/>
      <c r="B2121" s="50"/>
      <c r="C2121" s="51"/>
      <c r="D2121" s="49"/>
      <c r="E2121" s="52"/>
      <c r="F2121" s="52"/>
      <c r="G2121" s="52"/>
      <c r="H2121" s="52"/>
      <c r="I2121" s="52"/>
    </row>
    <row r="2122" spans="1:9" s="53" customFormat="1">
      <c r="A2122" s="49"/>
      <c r="B2122" s="50"/>
      <c r="C2122" s="51"/>
      <c r="D2122" s="49"/>
      <c r="E2122" s="52"/>
      <c r="F2122" s="52"/>
      <c r="G2122" s="52"/>
      <c r="H2122" s="52"/>
      <c r="I2122" s="52"/>
    </row>
    <row r="2123" spans="1:9" s="53" customFormat="1">
      <c r="A2123" s="49"/>
      <c r="B2123" s="50"/>
      <c r="C2123" s="51"/>
      <c r="D2123" s="49"/>
      <c r="E2123" s="52"/>
      <c r="F2123" s="52"/>
      <c r="G2123" s="52"/>
      <c r="H2123" s="52"/>
      <c r="I2123" s="52"/>
    </row>
    <row r="2124" spans="1:9" s="53" customFormat="1">
      <c r="A2124" s="49"/>
      <c r="B2124" s="50"/>
      <c r="C2124" s="51"/>
      <c r="D2124" s="49"/>
      <c r="E2124" s="52"/>
      <c r="F2124" s="52"/>
      <c r="G2124" s="52"/>
      <c r="H2124" s="52"/>
      <c r="I2124" s="52"/>
    </row>
    <row r="2125" spans="1:9" s="53" customFormat="1">
      <c r="A2125" s="49"/>
      <c r="B2125" s="50"/>
      <c r="C2125" s="51"/>
      <c r="D2125" s="49"/>
      <c r="E2125" s="52"/>
      <c r="F2125" s="52"/>
      <c r="G2125" s="52"/>
      <c r="H2125" s="52"/>
      <c r="I2125" s="52"/>
    </row>
    <row r="2126" spans="1:9" s="53" customFormat="1">
      <c r="A2126" s="49"/>
      <c r="B2126" s="50"/>
      <c r="C2126" s="51"/>
      <c r="D2126" s="49"/>
      <c r="E2126" s="52"/>
      <c r="F2126" s="52"/>
      <c r="G2126" s="52"/>
      <c r="H2126" s="52"/>
      <c r="I2126" s="52"/>
    </row>
    <row r="2127" spans="1:9" s="53" customFormat="1">
      <c r="A2127" s="49"/>
      <c r="B2127" s="50"/>
      <c r="C2127" s="51"/>
      <c r="D2127" s="49"/>
      <c r="E2127" s="52"/>
      <c r="F2127" s="52"/>
      <c r="G2127" s="52"/>
      <c r="H2127" s="52"/>
      <c r="I2127" s="52"/>
    </row>
    <row r="2128" spans="1:9" s="53" customFormat="1">
      <c r="A2128" s="49"/>
      <c r="B2128" s="50"/>
      <c r="C2128" s="51"/>
      <c r="D2128" s="49"/>
      <c r="E2128" s="52"/>
      <c r="F2128" s="52"/>
      <c r="G2128" s="52"/>
      <c r="H2128" s="52"/>
      <c r="I2128" s="52"/>
    </row>
    <row r="2129" spans="1:9" s="53" customFormat="1">
      <c r="A2129" s="49"/>
      <c r="B2129" s="50"/>
      <c r="C2129" s="51"/>
      <c r="D2129" s="49"/>
      <c r="E2129" s="52"/>
      <c r="F2129" s="52"/>
      <c r="G2129" s="52"/>
      <c r="H2129" s="52"/>
      <c r="I2129" s="52"/>
    </row>
    <row r="2130" spans="1:9" s="53" customFormat="1">
      <c r="A2130" s="49"/>
      <c r="B2130" s="50"/>
      <c r="C2130" s="51"/>
      <c r="D2130" s="49"/>
      <c r="E2130" s="52"/>
      <c r="F2130" s="52"/>
      <c r="G2130" s="52"/>
      <c r="H2130" s="52"/>
      <c r="I2130" s="52"/>
    </row>
    <row r="2131" spans="1:9" s="53" customFormat="1">
      <c r="A2131" s="49"/>
      <c r="B2131" s="50"/>
      <c r="C2131" s="51"/>
      <c r="D2131" s="49"/>
      <c r="E2131" s="52"/>
      <c r="F2131" s="52"/>
      <c r="G2131" s="52"/>
      <c r="H2131" s="52"/>
      <c r="I2131" s="52"/>
    </row>
    <row r="2132" spans="1:9" s="53" customFormat="1">
      <c r="A2132" s="49"/>
      <c r="B2132" s="50"/>
      <c r="C2132" s="51"/>
      <c r="D2132" s="49"/>
      <c r="E2132" s="52"/>
      <c r="F2132" s="52"/>
      <c r="G2132" s="52"/>
      <c r="H2132" s="52"/>
      <c r="I2132" s="52"/>
    </row>
    <row r="2133" spans="1:9" s="53" customFormat="1">
      <c r="A2133" s="49"/>
      <c r="B2133" s="50"/>
      <c r="C2133" s="51"/>
      <c r="D2133" s="49"/>
      <c r="E2133" s="52"/>
      <c r="F2133" s="52"/>
      <c r="G2133" s="52"/>
      <c r="H2133" s="52"/>
      <c r="I2133" s="52"/>
    </row>
    <row r="2134" spans="1:9" s="53" customFormat="1">
      <c r="A2134" s="49"/>
      <c r="B2134" s="50"/>
      <c r="C2134" s="51"/>
      <c r="D2134" s="49"/>
      <c r="E2134" s="52"/>
      <c r="F2134" s="52"/>
      <c r="G2134" s="52"/>
      <c r="H2134" s="52"/>
      <c r="I2134" s="52"/>
    </row>
    <row r="2135" spans="1:9" s="53" customFormat="1">
      <c r="A2135" s="49"/>
      <c r="B2135" s="50"/>
      <c r="C2135" s="51"/>
      <c r="D2135" s="49"/>
      <c r="E2135" s="52"/>
      <c r="F2135" s="52"/>
      <c r="G2135" s="52"/>
      <c r="H2135" s="52"/>
      <c r="I2135" s="52"/>
    </row>
    <row r="2136" spans="1:9" s="53" customFormat="1">
      <c r="A2136" s="49"/>
      <c r="B2136" s="50"/>
      <c r="C2136" s="51"/>
      <c r="D2136" s="49"/>
      <c r="E2136" s="52"/>
      <c r="F2136" s="52"/>
      <c r="G2136" s="52"/>
      <c r="H2136" s="52"/>
      <c r="I2136" s="52"/>
    </row>
    <row r="2137" spans="1:9" s="53" customFormat="1">
      <c r="A2137" s="49"/>
      <c r="B2137" s="50"/>
      <c r="C2137" s="51"/>
      <c r="D2137" s="49"/>
      <c r="E2137" s="52"/>
      <c r="F2137" s="52"/>
      <c r="G2137" s="52"/>
      <c r="H2137" s="52"/>
      <c r="I2137" s="52"/>
    </row>
    <row r="2138" spans="1:9" s="53" customFormat="1">
      <c r="A2138" s="49"/>
      <c r="B2138" s="50"/>
      <c r="C2138" s="51"/>
      <c r="D2138" s="49"/>
      <c r="E2138" s="52"/>
      <c r="F2138" s="52"/>
      <c r="G2138" s="52"/>
      <c r="H2138" s="52"/>
      <c r="I2138" s="52"/>
    </row>
    <row r="2139" spans="1:9" s="53" customFormat="1">
      <c r="A2139" s="49"/>
      <c r="B2139" s="50"/>
      <c r="C2139" s="51"/>
      <c r="D2139" s="49"/>
      <c r="E2139" s="52"/>
      <c r="F2139" s="52"/>
      <c r="G2139" s="52"/>
      <c r="H2139" s="52"/>
      <c r="I2139" s="52"/>
    </row>
    <row r="2140" spans="1:9" s="53" customFormat="1">
      <c r="A2140" s="49"/>
      <c r="B2140" s="50"/>
      <c r="C2140" s="51"/>
      <c r="D2140" s="49"/>
      <c r="E2140" s="52"/>
      <c r="F2140" s="52"/>
      <c r="G2140" s="52"/>
      <c r="H2140" s="52"/>
      <c r="I2140" s="52"/>
    </row>
    <row r="2141" spans="1:9" s="53" customFormat="1">
      <c r="A2141" s="49"/>
      <c r="B2141" s="50"/>
      <c r="C2141" s="51"/>
      <c r="D2141" s="49"/>
      <c r="E2141" s="52"/>
      <c r="F2141" s="52"/>
      <c r="G2141" s="52"/>
      <c r="H2141" s="52"/>
      <c r="I2141" s="52"/>
    </row>
    <row r="2142" spans="1:9" s="53" customFormat="1">
      <c r="A2142" s="49"/>
      <c r="B2142" s="50"/>
      <c r="C2142" s="51"/>
      <c r="D2142" s="49"/>
      <c r="E2142" s="52"/>
      <c r="F2142" s="52"/>
      <c r="G2142" s="52"/>
      <c r="H2142" s="52"/>
      <c r="I2142" s="52"/>
    </row>
    <row r="2143" spans="1:9" s="53" customFormat="1">
      <c r="A2143" s="49"/>
      <c r="B2143" s="50"/>
      <c r="C2143" s="51"/>
      <c r="D2143" s="49"/>
      <c r="E2143" s="52"/>
      <c r="F2143" s="52"/>
      <c r="G2143" s="52"/>
      <c r="H2143" s="52"/>
      <c r="I2143" s="52"/>
    </row>
    <row r="2144" spans="1:9" s="53" customFormat="1">
      <c r="A2144" s="49"/>
      <c r="B2144" s="50"/>
      <c r="C2144" s="51"/>
      <c r="D2144" s="49"/>
      <c r="E2144" s="52"/>
      <c r="F2144" s="52"/>
      <c r="G2144" s="52"/>
      <c r="H2144" s="52"/>
      <c r="I2144" s="52"/>
    </row>
    <row r="2145" spans="1:9" s="53" customFormat="1">
      <c r="A2145" s="49"/>
      <c r="B2145" s="50"/>
      <c r="C2145" s="51"/>
      <c r="D2145" s="49"/>
      <c r="E2145" s="52"/>
      <c r="F2145" s="52"/>
      <c r="G2145" s="52"/>
      <c r="H2145" s="52"/>
      <c r="I2145" s="52"/>
    </row>
    <row r="2146" spans="1:9" s="53" customFormat="1">
      <c r="A2146" s="49"/>
      <c r="B2146" s="50"/>
      <c r="C2146" s="51"/>
      <c r="D2146" s="49"/>
      <c r="E2146" s="52"/>
      <c r="F2146" s="52"/>
      <c r="G2146" s="52"/>
      <c r="H2146" s="52"/>
      <c r="I2146" s="52"/>
    </row>
    <row r="2147" spans="1:9" s="53" customFormat="1">
      <c r="A2147" s="49"/>
      <c r="B2147" s="50"/>
      <c r="C2147" s="51"/>
      <c r="D2147" s="49"/>
      <c r="E2147" s="52"/>
      <c r="F2147" s="52"/>
      <c r="G2147" s="52"/>
      <c r="H2147" s="52"/>
      <c r="I2147" s="52"/>
    </row>
    <row r="2148" spans="1:9" s="53" customFormat="1">
      <c r="A2148" s="49"/>
      <c r="B2148" s="50"/>
      <c r="C2148" s="51"/>
      <c r="D2148" s="49"/>
      <c r="E2148" s="52"/>
      <c r="F2148" s="52"/>
      <c r="G2148" s="52"/>
      <c r="H2148" s="52"/>
      <c r="I2148" s="52"/>
    </row>
    <row r="2149" spans="1:9" s="53" customFormat="1">
      <c r="A2149" s="49"/>
      <c r="B2149" s="50"/>
      <c r="C2149" s="51"/>
      <c r="D2149" s="49"/>
      <c r="E2149" s="52"/>
      <c r="F2149" s="52"/>
      <c r="G2149" s="52"/>
      <c r="H2149" s="52"/>
      <c r="I2149" s="52"/>
    </row>
    <row r="2150" spans="1:9" s="53" customFormat="1">
      <c r="A2150" s="49"/>
      <c r="B2150" s="50"/>
      <c r="C2150" s="51"/>
      <c r="D2150" s="49"/>
      <c r="E2150" s="52"/>
      <c r="F2150" s="52"/>
      <c r="G2150" s="52"/>
      <c r="H2150" s="52"/>
      <c r="I2150" s="52"/>
    </row>
    <row r="2151" spans="1:9" s="53" customFormat="1">
      <c r="A2151" s="49"/>
      <c r="B2151" s="50"/>
      <c r="C2151" s="51"/>
      <c r="D2151" s="49"/>
      <c r="E2151" s="52"/>
      <c r="F2151" s="52"/>
      <c r="G2151" s="52"/>
      <c r="H2151" s="52"/>
      <c r="I2151" s="52"/>
    </row>
    <row r="2152" spans="1:9" s="53" customFormat="1">
      <c r="A2152" s="49"/>
      <c r="B2152" s="50"/>
      <c r="C2152" s="51"/>
      <c r="D2152" s="49"/>
      <c r="E2152" s="52"/>
      <c r="F2152" s="52"/>
      <c r="G2152" s="52"/>
      <c r="H2152" s="52"/>
      <c r="I2152" s="52"/>
    </row>
    <row r="2153" spans="1:9" s="53" customFormat="1">
      <c r="A2153" s="49"/>
      <c r="B2153" s="50"/>
      <c r="C2153" s="51"/>
      <c r="D2153" s="49"/>
      <c r="E2153" s="52"/>
      <c r="F2153" s="52"/>
      <c r="G2153" s="52"/>
      <c r="H2153" s="52"/>
      <c r="I2153" s="52"/>
    </row>
    <row r="2154" spans="1:9" s="53" customFormat="1">
      <c r="A2154" s="49"/>
      <c r="B2154" s="50"/>
      <c r="C2154" s="51"/>
      <c r="D2154" s="49"/>
      <c r="E2154" s="52"/>
      <c r="F2154" s="52"/>
      <c r="G2154" s="52"/>
      <c r="H2154" s="52"/>
      <c r="I2154" s="52"/>
    </row>
    <row r="2155" spans="1:9" s="53" customFormat="1">
      <c r="A2155" s="49"/>
      <c r="B2155" s="50"/>
      <c r="C2155" s="51"/>
      <c r="D2155" s="49"/>
      <c r="E2155" s="52"/>
      <c r="F2155" s="52"/>
      <c r="G2155" s="52"/>
      <c r="H2155" s="52"/>
      <c r="I2155" s="52"/>
    </row>
    <row r="2156" spans="1:9" s="53" customFormat="1">
      <c r="A2156" s="49"/>
      <c r="B2156" s="50"/>
      <c r="C2156" s="51"/>
      <c r="D2156" s="49"/>
      <c r="E2156" s="52"/>
      <c r="F2156" s="52"/>
      <c r="G2156" s="52"/>
      <c r="H2156" s="52"/>
      <c r="I2156" s="52"/>
    </row>
    <row r="2157" spans="1:9" s="53" customFormat="1">
      <c r="A2157" s="49"/>
      <c r="B2157" s="50"/>
      <c r="C2157" s="51"/>
      <c r="D2157" s="49"/>
      <c r="E2157" s="52"/>
      <c r="F2157" s="52"/>
      <c r="G2157" s="52"/>
      <c r="H2157" s="52"/>
      <c r="I2157" s="52"/>
    </row>
    <row r="2158" spans="1:9" s="53" customFormat="1">
      <c r="A2158" s="49"/>
      <c r="B2158" s="50"/>
      <c r="C2158" s="51"/>
      <c r="D2158" s="49"/>
      <c r="E2158" s="52"/>
      <c r="F2158" s="52"/>
      <c r="G2158" s="52"/>
      <c r="H2158" s="52"/>
      <c r="I2158" s="52"/>
    </row>
    <row r="2159" spans="1:9" s="53" customFormat="1">
      <c r="A2159" s="49"/>
      <c r="B2159" s="50"/>
      <c r="C2159" s="51"/>
      <c r="D2159" s="49"/>
      <c r="E2159" s="52"/>
      <c r="F2159" s="52"/>
      <c r="G2159" s="52"/>
      <c r="H2159" s="52"/>
      <c r="I2159" s="52"/>
    </row>
    <row r="2160" spans="1:9" s="53" customFormat="1">
      <c r="A2160" s="49"/>
      <c r="B2160" s="50"/>
      <c r="C2160" s="51"/>
      <c r="D2160" s="49"/>
      <c r="E2160" s="52"/>
      <c r="F2160" s="52"/>
      <c r="G2160" s="52"/>
      <c r="H2160" s="52"/>
      <c r="I2160" s="52"/>
    </row>
    <row r="2161" spans="1:9" s="53" customFormat="1">
      <c r="A2161" s="49"/>
      <c r="B2161" s="50"/>
      <c r="C2161" s="51"/>
      <c r="D2161" s="49"/>
      <c r="E2161" s="52"/>
      <c r="F2161" s="52"/>
      <c r="G2161" s="52"/>
      <c r="H2161" s="52"/>
      <c r="I2161" s="52"/>
    </row>
    <row r="2162" spans="1:9" s="53" customFormat="1">
      <c r="A2162" s="49"/>
      <c r="B2162" s="50"/>
      <c r="C2162" s="51"/>
      <c r="D2162" s="49"/>
      <c r="E2162" s="52"/>
      <c r="F2162" s="52"/>
      <c r="G2162" s="52"/>
      <c r="H2162" s="52"/>
      <c r="I2162" s="52"/>
    </row>
    <row r="2163" spans="1:9" s="53" customFormat="1">
      <c r="A2163" s="49"/>
      <c r="B2163" s="50"/>
      <c r="C2163" s="51"/>
      <c r="D2163" s="49"/>
      <c r="E2163" s="52"/>
      <c r="F2163" s="52"/>
      <c r="G2163" s="52"/>
      <c r="H2163" s="52"/>
      <c r="I2163" s="52"/>
    </row>
    <row r="2164" spans="1:9" s="53" customFormat="1">
      <c r="A2164" s="49"/>
      <c r="B2164" s="50"/>
      <c r="C2164" s="51"/>
      <c r="D2164" s="49"/>
      <c r="E2164" s="52"/>
      <c r="F2164" s="52"/>
      <c r="G2164" s="52"/>
      <c r="H2164" s="52"/>
      <c r="I2164" s="52"/>
    </row>
    <row r="2165" spans="1:9" s="53" customFormat="1">
      <c r="A2165" s="49"/>
      <c r="B2165" s="50"/>
      <c r="C2165" s="51"/>
      <c r="D2165" s="49"/>
      <c r="E2165" s="52"/>
      <c r="F2165" s="52"/>
      <c r="G2165" s="52"/>
      <c r="H2165" s="52"/>
      <c r="I2165" s="52"/>
    </row>
    <row r="2166" spans="1:9" s="53" customFormat="1">
      <c r="A2166" s="49"/>
      <c r="B2166" s="50"/>
      <c r="C2166" s="51"/>
      <c r="D2166" s="49"/>
      <c r="E2166" s="52"/>
      <c r="F2166" s="52"/>
      <c r="G2166" s="52"/>
      <c r="H2166" s="52"/>
      <c r="I2166" s="52"/>
    </row>
    <row r="2167" spans="1:9" s="53" customFormat="1">
      <c r="A2167" s="49"/>
      <c r="B2167" s="50"/>
      <c r="C2167" s="51"/>
      <c r="D2167" s="49"/>
      <c r="E2167" s="52"/>
      <c r="F2167" s="52"/>
      <c r="G2167" s="52"/>
      <c r="H2167" s="52"/>
      <c r="I2167" s="52"/>
    </row>
    <row r="2168" spans="1:9" s="53" customFormat="1">
      <c r="A2168" s="49"/>
      <c r="B2168" s="50"/>
      <c r="C2168" s="51"/>
      <c r="D2168" s="49"/>
      <c r="E2168" s="52"/>
      <c r="F2168" s="52"/>
      <c r="G2168" s="52"/>
      <c r="H2168" s="52"/>
      <c r="I2168" s="52"/>
    </row>
    <row r="2169" spans="1:9" s="53" customFormat="1">
      <c r="A2169" s="49"/>
      <c r="B2169" s="50"/>
      <c r="C2169" s="51"/>
      <c r="D2169" s="49"/>
      <c r="E2169" s="52"/>
      <c r="F2169" s="52"/>
      <c r="G2169" s="52"/>
      <c r="H2169" s="52"/>
      <c r="I2169" s="52"/>
    </row>
    <row r="2170" spans="1:9" s="53" customFormat="1">
      <c r="A2170" s="49"/>
      <c r="B2170" s="50"/>
      <c r="C2170" s="51"/>
      <c r="D2170" s="49"/>
      <c r="E2170" s="52"/>
      <c r="F2170" s="52"/>
      <c r="G2170" s="52"/>
      <c r="H2170" s="52"/>
      <c r="I2170" s="52"/>
    </row>
    <row r="2171" spans="1:9" s="53" customFormat="1">
      <c r="A2171" s="49"/>
      <c r="B2171" s="50"/>
      <c r="C2171" s="51"/>
      <c r="D2171" s="49"/>
      <c r="E2171" s="52"/>
      <c r="F2171" s="52"/>
      <c r="G2171" s="52"/>
      <c r="H2171" s="52"/>
      <c r="I2171" s="52"/>
    </row>
    <row r="2172" spans="1:9" s="53" customFormat="1">
      <c r="A2172" s="49"/>
      <c r="B2172" s="50"/>
      <c r="C2172" s="51"/>
      <c r="D2172" s="49"/>
      <c r="E2172" s="52"/>
      <c r="F2172" s="52"/>
      <c r="G2172" s="52"/>
      <c r="H2172" s="52"/>
      <c r="I2172" s="52"/>
    </row>
    <row r="2173" spans="1:9" s="53" customFormat="1">
      <c r="A2173" s="49"/>
      <c r="B2173" s="50"/>
      <c r="C2173" s="51"/>
      <c r="D2173" s="49"/>
      <c r="E2173" s="52"/>
      <c r="F2173" s="52"/>
      <c r="G2173" s="52"/>
      <c r="H2173" s="52"/>
      <c r="I2173" s="52"/>
    </row>
    <row r="2174" spans="1:9" s="53" customFormat="1">
      <c r="A2174" s="49"/>
      <c r="B2174" s="50"/>
      <c r="C2174" s="51"/>
      <c r="D2174" s="49"/>
      <c r="E2174" s="52"/>
      <c r="F2174" s="52"/>
      <c r="G2174" s="52"/>
      <c r="H2174" s="52"/>
      <c r="I2174" s="52"/>
    </row>
    <row r="2175" spans="1:9" s="53" customFormat="1">
      <c r="A2175" s="49"/>
      <c r="B2175" s="50"/>
      <c r="C2175" s="51"/>
      <c r="D2175" s="49"/>
      <c r="E2175" s="52"/>
      <c r="F2175" s="52"/>
      <c r="G2175" s="52"/>
      <c r="H2175" s="52"/>
      <c r="I2175" s="52"/>
    </row>
    <row r="2176" spans="1:9" s="53" customFormat="1">
      <c r="A2176" s="49"/>
      <c r="B2176" s="50"/>
      <c r="C2176" s="51"/>
      <c r="D2176" s="49"/>
      <c r="E2176" s="52"/>
      <c r="F2176" s="52"/>
      <c r="G2176" s="52"/>
      <c r="H2176" s="52"/>
      <c r="I2176" s="52"/>
    </row>
    <row r="2177" spans="1:9" s="53" customFormat="1">
      <c r="A2177" s="49"/>
      <c r="B2177" s="50"/>
      <c r="C2177" s="51"/>
      <c r="D2177" s="49"/>
      <c r="E2177" s="52"/>
      <c r="F2177" s="52"/>
      <c r="G2177" s="52"/>
      <c r="H2177" s="52"/>
      <c r="I2177" s="52"/>
    </row>
    <row r="2178" spans="1:9" s="53" customFormat="1">
      <c r="A2178" s="49"/>
      <c r="B2178" s="50"/>
      <c r="C2178" s="51"/>
      <c r="D2178" s="49"/>
      <c r="E2178" s="52"/>
      <c r="F2178" s="52"/>
      <c r="G2178" s="52"/>
      <c r="H2178" s="52"/>
      <c r="I2178" s="52"/>
    </row>
    <row r="2179" spans="1:9" s="53" customFormat="1">
      <c r="A2179" s="49"/>
      <c r="B2179" s="50"/>
      <c r="C2179" s="51"/>
      <c r="D2179" s="49"/>
      <c r="E2179" s="52"/>
      <c r="F2179" s="52"/>
      <c r="G2179" s="52"/>
      <c r="H2179" s="52"/>
      <c r="I2179" s="52"/>
    </row>
    <row r="2180" spans="1:9" s="53" customFormat="1">
      <c r="A2180" s="49"/>
      <c r="B2180" s="50"/>
      <c r="C2180" s="51"/>
      <c r="D2180" s="49"/>
      <c r="E2180" s="52"/>
      <c r="F2180" s="52"/>
      <c r="G2180" s="52"/>
      <c r="H2180" s="52"/>
      <c r="I2180" s="52"/>
    </row>
    <row r="2181" spans="1:9" s="53" customFormat="1">
      <c r="A2181" s="49"/>
      <c r="B2181" s="50"/>
      <c r="C2181" s="51"/>
      <c r="D2181" s="49"/>
      <c r="E2181" s="52"/>
      <c r="F2181" s="52"/>
      <c r="G2181" s="52"/>
      <c r="H2181" s="52"/>
      <c r="I2181" s="52"/>
    </row>
    <row r="2182" spans="1:9" s="53" customFormat="1">
      <c r="A2182" s="49"/>
      <c r="B2182" s="50"/>
      <c r="C2182" s="51"/>
      <c r="D2182" s="49"/>
      <c r="E2182" s="52"/>
      <c r="F2182" s="52"/>
      <c r="G2182" s="52"/>
      <c r="H2182" s="52"/>
      <c r="I2182" s="52"/>
    </row>
    <row r="2183" spans="1:9" s="53" customFormat="1">
      <c r="A2183" s="49"/>
      <c r="B2183" s="50"/>
      <c r="C2183" s="51"/>
      <c r="D2183" s="49"/>
      <c r="E2183" s="52"/>
      <c r="F2183" s="52"/>
      <c r="G2183" s="52"/>
      <c r="H2183" s="52"/>
      <c r="I2183" s="52"/>
    </row>
    <row r="2184" spans="1:9" s="53" customFormat="1">
      <c r="A2184" s="49"/>
      <c r="B2184" s="50"/>
      <c r="C2184" s="51"/>
      <c r="D2184" s="49"/>
      <c r="E2184" s="52"/>
      <c r="F2184" s="52"/>
      <c r="G2184" s="52"/>
      <c r="H2184" s="52"/>
      <c r="I2184" s="52"/>
    </row>
    <row r="2185" spans="1:9" s="53" customFormat="1">
      <c r="A2185" s="49"/>
      <c r="B2185" s="50"/>
      <c r="C2185" s="51"/>
      <c r="D2185" s="49"/>
      <c r="E2185" s="52"/>
      <c r="F2185" s="52"/>
      <c r="G2185" s="52"/>
      <c r="H2185" s="52"/>
      <c r="I2185" s="52"/>
    </row>
    <row r="2186" spans="1:9" s="53" customFormat="1">
      <c r="A2186" s="49"/>
      <c r="B2186" s="50"/>
      <c r="C2186" s="51"/>
      <c r="D2186" s="49"/>
      <c r="E2186" s="52"/>
      <c r="F2186" s="52"/>
      <c r="G2186" s="52"/>
      <c r="H2186" s="52"/>
      <c r="I2186" s="52"/>
    </row>
    <row r="2187" spans="1:9" s="53" customFormat="1">
      <c r="A2187" s="49"/>
      <c r="B2187" s="50"/>
      <c r="C2187" s="51"/>
      <c r="D2187" s="49"/>
      <c r="E2187" s="52"/>
      <c r="F2187" s="52"/>
      <c r="G2187" s="52"/>
      <c r="H2187" s="52"/>
      <c r="I2187" s="52"/>
    </row>
    <row r="2188" spans="1:9" s="53" customFormat="1">
      <c r="A2188" s="49"/>
      <c r="B2188" s="50"/>
      <c r="C2188" s="51"/>
      <c r="D2188" s="49"/>
      <c r="E2188" s="52"/>
      <c r="F2188" s="52"/>
      <c r="G2188" s="52"/>
      <c r="H2188" s="52"/>
      <c r="I2188" s="52"/>
    </row>
    <row r="2189" spans="1:9" s="53" customFormat="1">
      <c r="A2189" s="49"/>
      <c r="B2189" s="50"/>
      <c r="C2189" s="51"/>
      <c r="D2189" s="49"/>
      <c r="E2189" s="52"/>
      <c r="F2189" s="52"/>
      <c r="G2189" s="52"/>
      <c r="H2189" s="52"/>
      <c r="I2189" s="52"/>
    </row>
    <row r="2190" spans="1:9" s="53" customFormat="1">
      <c r="A2190" s="49"/>
      <c r="B2190" s="50"/>
      <c r="C2190" s="51"/>
      <c r="D2190" s="49"/>
      <c r="E2190" s="52"/>
      <c r="F2190" s="52"/>
      <c r="G2190" s="52"/>
      <c r="H2190" s="52"/>
      <c r="I2190" s="52"/>
    </row>
    <row r="2191" spans="1:9" s="53" customFormat="1">
      <c r="A2191" s="49"/>
      <c r="B2191" s="50"/>
      <c r="C2191" s="51"/>
      <c r="D2191" s="49"/>
      <c r="E2191" s="52"/>
      <c r="F2191" s="52"/>
      <c r="G2191" s="52"/>
      <c r="H2191" s="52"/>
      <c r="I2191" s="52"/>
    </row>
    <row r="2192" spans="1:9" s="53" customFormat="1">
      <c r="A2192" s="49"/>
      <c r="B2192" s="50"/>
      <c r="C2192" s="51"/>
      <c r="D2192" s="49"/>
      <c r="E2192" s="52"/>
      <c r="F2192" s="52"/>
      <c r="G2192" s="52"/>
      <c r="H2192" s="52"/>
      <c r="I2192" s="52"/>
    </row>
    <row r="2193" spans="1:9" s="53" customFormat="1">
      <c r="A2193" s="49"/>
      <c r="B2193" s="50"/>
      <c r="C2193" s="51"/>
      <c r="D2193" s="49"/>
      <c r="E2193" s="52"/>
      <c r="F2193" s="52"/>
      <c r="G2193" s="52"/>
      <c r="H2193" s="52"/>
      <c r="I2193" s="52"/>
    </row>
    <row r="2194" spans="1:9" s="53" customFormat="1">
      <c r="A2194" s="49"/>
      <c r="B2194" s="50"/>
      <c r="C2194" s="51"/>
      <c r="D2194" s="49"/>
      <c r="E2194" s="52"/>
      <c r="F2194" s="52"/>
      <c r="G2194" s="52"/>
      <c r="H2194" s="52"/>
      <c r="I2194" s="52"/>
    </row>
    <row r="2195" spans="1:9" s="53" customFormat="1">
      <c r="A2195" s="49"/>
      <c r="B2195" s="50"/>
      <c r="C2195" s="51"/>
      <c r="D2195" s="49"/>
      <c r="E2195" s="52"/>
      <c r="F2195" s="52"/>
      <c r="G2195" s="52"/>
      <c r="H2195" s="52"/>
      <c r="I2195" s="52"/>
    </row>
    <row r="2196" spans="1:9" s="53" customFormat="1">
      <c r="A2196" s="49"/>
      <c r="B2196" s="50"/>
      <c r="C2196" s="51"/>
      <c r="D2196" s="49"/>
      <c r="E2196" s="52"/>
      <c r="F2196" s="52"/>
      <c r="G2196" s="52"/>
      <c r="H2196" s="52"/>
      <c r="I2196" s="52"/>
    </row>
    <row r="2197" spans="1:9" s="53" customFormat="1">
      <c r="A2197" s="49"/>
      <c r="B2197" s="50"/>
      <c r="C2197" s="51"/>
      <c r="D2197" s="49"/>
      <c r="E2197" s="52"/>
      <c r="F2197" s="52"/>
      <c r="G2197" s="52"/>
      <c r="H2197" s="52"/>
      <c r="I2197" s="52"/>
    </row>
    <row r="2198" spans="1:9" s="53" customFormat="1">
      <c r="A2198" s="49"/>
      <c r="B2198" s="50"/>
      <c r="C2198" s="51"/>
      <c r="D2198" s="49"/>
      <c r="E2198" s="52"/>
      <c r="F2198" s="52"/>
      <c r="G2198" s="52"/>
      <c r="H2198" s="52"/>
      <c r="I2198" s="52"/>
    </row>
    <row r="2199" spans="1:9" s="53" customFormat="1">
      <c r="A2199" s="49"/>
      <c r="B2199" s="50"/>
      <c r="C2199" s="51"/>
      <c r="D2199" s="49"/>
      <c r="E2199" s="52"/>
      <c r="F2199" s="52"/>
      <c r="G2199" s="52"/>
      <c r="H2199" s="52"/>
      <c r="I2199" s="52"/>
    </row>
    <row r="2200" spans="1:9" s="53" customFormat="1">
      <c r="A2200" s="49"/>
      <c r="B2200" s="50"/>
      <c r="C2200" s="51"/>
      <c r="D2200" s="49"/>
      <c r="E2200" s="52"/>
      <c r="F2200" s="52"/>
      <c r="G2200" s="52"/>
      <c r="H2200" s="52"/>
      <c r="I2200" s="52"/>
    </row>
    <row r="2201" spans="1:9" s="53" customFormat="1">
      <c r="A2201" s="49"/>
      <c r="B2201" s="50"/>
      <c r="C2201" s="51"/>
      <c r="D2201" s="49"/>
      <c r="E2201" s="52"/>
      <c r="F2201" s="52"/>
      <c r="G2201" s="52"/>
      <c r="H2201" s="52"/>
      <c r="I2201" s="52"/>
    </row>
    <row r="2202" spans="1:9" s="53" customFormat="1">
      <c r="A2202" s="49"/>
      <c r="B2202" s="50"/>
      <c r="C2202" s="51"/>
      <c r="D2202" s="49"/>
      <c r="E2202" s="52"/>
      <c r="F2202" s="52"/>
      <c r="G2202" s="52"/>
      <c r="H2202" s="52"/>
      <c r="I2202" s="52"/>
    </row>
    <row r="2203" spans="1:9" s="53" customFormat="1">
      <c r="A2203" s="49"/>
      <c r="B2203" s="50"/>
      <c r="C2203" s="51"/>
      <c r="D2203" s="49"/>
      <c r="E2203" s="52"/>
      <c r="F2203" s="52"/>
      <c r="G2203" s="52"/>
      <c r="H2203" s="52"/>
      <c r="I2203" s="52"/>
    </row>
    <row r="2204" spans="1:9" s="53" customFormat="1">
      <c r="A2204" s="49"/>
      <c r="B2204" s="50"/>
      <c r="C2204" s="51"/>
      <c r="D2204" s="49"/>
      <c r="E2204" s="52"/>
      <c r="F2204" s="52"/>
      <c r="G2204" s="52"/>
      <c r="H2204" s="52"/>
      <c r="I2204" s="52"/>
    </row>
    <row r="2205" spans="1:9" s="53" customFormat="1">
      <c r="A2205" s="49"/>
      <c r="B2205" s="50"/>
      <c r="C2205" s="51"/>
      <c r="D2205" s="49"/>
      <c r="E2205" s="52"/>
      <c r="F2205" s="52"/>
      <c r="G2205" s="52"/>
      <c r="H2205" s="52"/>
      <c r="I2205" s="52"/>
    </row>
    <row r="2206" spans="1:9" s="53" customFormat="1">
      <c r="A2206" s="49"/>
      <c r="B2206" s="50"/>
      <c r="C2206" s="51"/>
      <c r="D2206" s="49"/>
      <c r="E2206" s="52"/>
      <c r="F2206" s="52"/>
      <c r="G2206" s="52"/>
      <c r="H2206" s="52"/>
      <c r="I2206" s="52"/>
    </row>
    <row r="2207" spans="1:9" s="53" customFormat="1">
      <c r="A2207" s="49"/>
      <c r="B2207" s="50"/>
      <c r="C2207" s="51"/>
      <c r="D2207" s="49"/>
      <c r="E2207" s="52"/>
      <c r="F2207" s="52"/>
      <c r="G2207" s="52"/>
      <c r="H2207" s="52"/>
      <c r="I2207" s="52"/>
    </row>
    <row r="2208" spans="1:9" s="53" customFormat="1">
      <c r="A2208" s="49"/>
      <c r="B2208" s="50"/>
      <c r="C2208" s="51"/>
      <c r="D2208" s="49"/>
      <c r="E2208" s="52"/>
      <c r="F2208" s="52"/>
      <c r="G2208" s="52"/>
      <c r="H2208" s="52"/>
      <c r="I2208" s="52"/>
    </row>
    <row r="2209" spans="1:9" s="53" customFormat="1">
      <c r="A2209" s="49"/>
      <c r="B2209" s="50"/>
      <c r="C2209" s="51"/>
      <c r="D2209" s="49"/>
      <c r="E2209" s="52"/>
      <c r="F2209" s="52"/>
      <c r="G2209" s="52"/>
      <c r="H2209" s="52"/>
      <c r="I2209" s="52"/>
    </row>
    <row r="2210" spans="1:9" s="53" customFormat="1">
      <c r="A2210" s="49"/>
      <c r="B2210" s="50"/>
      <c r="C2210" s="51"/>
      <c r="D2210" s="49"/>
      <c r="E2210" s="52"/>
      <c r="F2210" s="52"/>
      <c r="G2210" s="52"/>
      <c r="H2210" s="52"/>
      <c r="I2210" s="52"/>
    </row>
    <row r="2211" spans="1:9" s="53" customFormat="1">
      <c r="A2211" s="49"/>
      <c r="B2211" s="50"/>
      <c r="C2211" s="51"/>
      <c r="D2211" s="49"/>
      <c r="E2211" s="52"/>
      <c r="F2211" s="52"/>
      <c r="G2211" s="52"/>
      <c r="H2211" s="52"/>
      <c r="I2211" s="52"/>
    </row>
    <row r="2212" spans="1:9" s="53" customFormat="1">
      <c r="A2212" s="49"/>
      <c r="B2212" s="50"/>
      <c r="C2212" s="51"/>
      <c r="D2212" s="49"/>
      <c r="E2212" s="52"/>
      <c r="F2212" s="52"/>
      <c r="G2212" s="52"/>
      <c r="H2212" s="52"/>
      <c r="I2212" s="52"/>
    </row>
    <row r="2213" spans="1:9" s="53" customFormat="1">
      <c r="A2213" s="49"/>
      <c r="B2213" s="50"/>
      <c r="C2213" s="51"/>
      <c r="D2213" s="49"/>
      <c r="E2213" s="52"/>
      <c r="F2213" s="52"/>
      <c r="G2213" s="52"/>
      <c r="H2213" s="52"/>
      <c r="I2213" s="52"/>
    </row>
    <row r="2214" spans="1:9" s="53" customFormat="1">
      <c r="A2214" s="49"/>
      <c r="B2214" s="50"/>
      <c r="C2214" s="51"/>
      <c r="D2214" s="49"/>
      <c r="E2214" s="52"/>
      <c r="F2214" s="52"/>
      <c r="G2214" s="52"/>
      <c r="H2214" s="52"/>
      <c r="I2214" s="52"/>
    </row>
    <row r="2215" spans="1:9" s="53" customFormat="1">
      <c r="A2215" s="49"/>
      <c r="B2215" s="50"/>
      <c r="C2215" s="51"/>
      <c r="D2215" s="49"/>
      <c r="E2215" s="52"/>
      <c r="F2215" s="52"/>
      <c r="G2215" s="52"/>
      <c r="H2215" s="52"/>
      <c r="I2215" s="52"/>
    </row>
    <row r="2216" spans="1:9" s="53" customFormat="1">
      <c r="A2216" s="49"/>
      <c r="B2216" s="50"/>
      <c r="C2216" s="51"/>
      <c r="D2216" s="49"/>
      <c r="E2216" s="52"/>
      <c r="F2216" s="52"/>
      <c r="G2216" s="52"/>
      <c r="H2216" s="52"/>
      <c r="I2216" s="52"/>
    </row>
    <row r="2217" spans="1:9" s="53" customFormat="1">
      <c r="A2217" s="49"/>
      <c r="B2217" s="50"/>
      <c r="C2217" s="51"/>
      <c r="D2217" s="49"/>
      <c r="E2217" s="52"/>
      <c r="F2217" s="52"/>
      <c r="G2217" s="52"/>
      <c r="H2217" s="52"/>
      <c r="I2217" s="52"/>
    </row>
    <row r="2218" spans="1:9" s="53" customFormat="1">
      <c r="A2218" s="49"/>
      <c r="B2218" s="50"/>
      <c r="C2218" s="51"/>
      <c r="D2218" s="49"/>
      <c r="E2218" s="52"/>
      <c r="F2218" s="52"/>
      <c r="G2218" s="52"/>
      <c r="H2218" s="52"/>
      <c r="I2218" s="52"/>
    </row>
    <row r="2219" spans="1:9" s="53" customFormat="1">
      <c r="A2219" s="49"/>
      <c r="B2219" s="50"/>
      <c r="C2219" s="51"/>
      <c r="D2219" s="49"/>
      <c r="E2219" s="52"/>
      <c r="F2219" s="52"/>
      <c r="G2219" s="52"/>
      <c r="H2219" s="52"/>
      <c r="I2219" s="52"/>
    </row>
    <row r="2220" spans="1:9" s="53" customFormat="1">
      <c r="A2220" s="49"/>
      <c r="B2220" s="50"/>
      <c r="C2220" s="51"/>
      <c r="D2220" s="49"/>
      <c r="E2220" s="52"/>
      <c r="F2220" s="52"/>
      <c r="G2220" s="52"/>
      <c r="H2220" s="52"/>
      <c r="I2220" s="52"/>
    </row>
    <row r="2221" spans="1:9" s="53" customFormat="1">
      <c r="A2221" s="49"/>
      <c r="B2221" s="50"/>
      <c r="C2221" s="51"/>
      <c r="D2221" s="49"/>
      <c r="E2221" s="52"/>
      <c r="F2221" s="52"/>
      <c r="G2221" s="52"/>
      <c r="H2221" s="52"/>
      <c r="I2221" s="52"/>
    </row>
    <row r="2222" spans="1:9" s="53" customFormat="1">
      <c r="A2222" s="49"/>
      <c r="B2222" s="50"/>
      <c r="C2222" s="51"/>
      <c r="D2222" s="49"/>
      <c r="E2222" s="52"/>
      <c r="F2222" s="52"/>
      <c r="G2222" s="52"/>
      <c r="H2222" s="52"/>
      <c r="I2222" s="52"/>
    </row>
    <row r="2223" spans="1:9" s="53" customFormat="1">
      <c r="A2223" s="49"/>
      <c r="B2223" s="50"/>
      <c r="C2223" s="51"/>
      <c r="D2223" s="49"/>
      <c r="E2223" s="52"/>
      <c r="F2223" s="52"/>
      <c r="G2223" s="52"/>
      <c r="H2223" s="52"/>
      <c r="I2223" s="52"/>
    </row>
    <row r="2224" spans="1:9" s="53" customFormat="1">
      <c r="A2224" s="49"/>
      <c r="B2224" s="50"/>
      <c r="C2224" s="51"/>
      <c r="D2224" s="49"/>
      <c r="E2224" s="52"/>
      <c r="F2224" s="52"/>
      <c r="G2224" s="52"/>
      <c r="H2224" s="52"/>
      <c r="I2224" s="52"/>
    </row>
    <row r="2225" spans="1:9" s="53" customFormat="1">
      <c r="A2225" s="49"/>
      <c r="B2225" s="50"/>
      <c r="C2225" s="51"/>
      <c r="D2225" s="49"/>
      <c r="E2225" s="52"/>
      <c r="F2225" s="52"/>
      <c r="G2225" s="52"/>
      <c r="H2225" s="52"/>
      <c r="I2225" s="52"/>
    </row>
    <row r="2226" spans="1:9" s="53" customFormat="1">
      <c r="A2226" s="49"/>
      <c r="B2226" s="50"/>
      <c r="C2226" s="51"/>
      <c r="D2226" s="49"/>
      <c r="E2226" s="52"/>
      <c r="F2226" s="52"/>
      <c r="G2226" s="52"/>
      <c r="H2226" s="52"/>
      <c r="I2226" s="52"/>
    </row>
    <row r="2227" spans="1:9" s="53" customFormat="1">
      <c r="A2227" s="49"/>
      <c r="B2227" s="50"/>
      <c r="C2227" s="51"/>
      <c r="D2227" s="49"/>
      <c r="E2227" s="52"/>
      <c r="F2227" s="52"/>
      <c r="G2227" s="52"/>
      <c r="H2227" s="52"/>
      <c r="I2227" s="52"/>
    </row>
    <row r="2228" spans="1:9" s="53" customFormat="1">
      <c r="A2228" s="49"/>
      <c r="B2228" s="50"/>
      <c r="C2228" s="51"/>
      <c r="D2228" s="49"/>
      <c r="E2228" s="52"/>
      <c r="F2228" s="52"/>
      <c r="G2228" s="52"/>
      <c r="H2228" s="52"/>
      <c r="I2228" s="52"/>
    </row>
    <row r="2229" spans="1:9" s="53" customFormat="1">
      <c r="A2229" s="49"/>
      <c r="B2229" s="50"/>
      <c r="C2229" s="51"/>
      <c r="D2229" s="49"/>
      <c r="E2229" s="52"/>
      <c r="F2229" s="52"/>
      <c r="G2229" s="52"/>
      <c r="H2229" s="52"/>
      <c r="I2229" s="52"/>
    </row>
    <row r="2230" spans="1:9" s="53" customFormat="1">
      <c r="A2230" s="49"/>
      <c r="B2230" s="50"/>
      <c r="C2230" s="51"/>
      <c r="D2230" s="49"/>
      <c r="E2230" s="52"/>
      <c r="F2230" s="52"/>
      <c r="G2230" s="52"/>
      <c r="H2230" s="52"/>
      <c r="I2230" s="52"/>
    </row>
    <row r="2231" spans="1:9" s="53" customFormat="1">
      <c r="A2231" s="49"/>
      <c r="B2231" s="50"/>
      <c r="C2231" s="51"/>
      <c r="D2231" s="49"/>
      <c r="E2231" s="52"/>
      <c r="F2231" s="52"/>
      <c r="G2231" s="52"/>
      <c r="H2231" s="52"/>
      <c r="I2231" s="52"/>
    </row>
    <row r="2232" spans="1:9" s="53" customFormat="1">
      <c r="A2232" s="49"/>
      <c r="B2232" s="50"/>
      <c r="C2232" s="51"/>
      <c r="D2232" s="49"/>
      <c r="E2232" s="52"/>
      <c r="F2232" s="52"/>
      <c r="G2232" s="52"/>
      <c r="H2232" s="52"/>
      <c r="I2232" s="52"/>
    </row>
    <row r="2233" spans="1:9" s="53" customFormat="1">
      <c r="A2233" s="49"/>
      <c r="B2233" s="50"/>
      <c r="C2233" s="51"/>
      <c r="D2233" s="49"/>
      <c r="E2233" s="52"/>
      <c r="F2233" s="52"/>
      <c r="G2233" s="52"/>
      <c r="H2233" s="52"/>
      <c r="I2233" s="52"/>
    </row>
    <row r="2234" spans="1:9" s="53" customFormat="1">
      <c r="A2234" s="49"/>
      <c r="B2234" s="50"/>
      <c r="C2234" s="51"/>
      <c r="D2234" s="49"/>
      <c r="E2234" s="52"/>
      <c r="F2234" s="52"/>
      <c r="G2234" s="52"/>
      <c r="H2234" s="52"/>
      <c r="I2234" s="52"/>
    </row>
    <row r="2235" spans="1:9" s="53" customFormat="1">
      <c r="A2235" s="49"/>
      <c r="B2235" s="50"/>
      <c r="C2235" s="51"/>
      <c r="D2235" s="49"/>
      <c r="E2235" s="52"/>
      <c r="F2235" s="52"/>
      <c r="G2235" s="52"/>
      <c r="H2235" s="52"/>
      <c r="I2235" s="52"/>
    </row>
    <row r="2236" spans="1:9" s="53" customFormat="1">
      <c r="A2236" s="49"/>
      <c r="B2236" s="50"/>
      <c r="C2236" s="51"/>
      <c r="D2236" s="49"/>
      <c r="E2236" s="52"/>
      <c r="F2236" s="52"/>
      <c r="G2236" s="52"/>
      <c r="H2236" s="52"/>
      <c r="I2236" s="52"/>
    </row>
    <row r="2237" spans="1:9" s="53" customFormat="1">
      <c r="A2237" s="49"/>
      <c r="B2237" s="50"/>
      <c r="C2237" s="51"/>
      <c r="D2237" s="49"/>
      <c r="E2237" s="52"/>
      <c r="F2237" s="52"/>
      <c r="G2237" s="52"/>
      <c r="H2237" s="52"/>
      <c r="I2237" s="52"/>
    </row>
    <row r="2238" spans="1:9" s="53" customFormat="1">
      <c r="A2238" s="49"/>
      <c r="B2238" s="50"/>
      <c r="C2238" s="51"/>
      <c r="D2238" s="49"/>
      <c r="E2238" s="52"/>
      <c r="F2238" s="52"/>
      <c r="G2238" s="52"/>
      <c r="H2238" s="52"/>
      <c r="I2238" s="52"/>
    </row>
    <row r="2239" spans="1:9" s="53" customFormat="1">
      <c r="A2239" s="49"/>
      <c r="B2239" s="50"/>
      <c r="C2239" s="51"/>
      <c r="D2239" s="49"/>
      <c r="E2239" s="52"/>
      <c r="F2239" s="52"/>
      <c r="G2239" s="52"/>
      <c r="H2239" s="52"/>
      <c r="I2239" s="52"/>
    </row>
    <row r="2240" spans="1:9" s="53" customFormat="1">
      <c r="A2240" s="49"/>
      <c r="B2240" s="50"/>
      <c r="C2240" s="51"/>
      <c r="D2240" s="49"/>
      <c r="E2240" s="52"/>
      <c r="F2240" s="52"/>
      <c r="G2240" s="52"/>
      <c r="H2240" s="52"/>
      <c r="I2240" s="52"/>
    </row>
    <row r="2241" spans="1:9" s="53" customFormat="1">
      <c r="A2241" s="49"/>
      <c r="B2241" s="50"/>
      <c r="C2241" s="51"/>
      <c r="D2241" s="49"/>
      <c r="E2241" s="52"/>
      <c r="F2241" s="52"/>
      <c r="G2241" s="52"/>
      <c r="H2241" s="52"/>
      <c r="I2241" s="52"/>
    </row>
    <row r="2242" spans="1:9" s="53" customFormat="1">
      <c r="A2242" s="49"/>
      <c r="B2242" s="50"/>
      <c r="C2242" s="51"/>
      <c r="D2242" s="49"/>
      <c r="E2242" s="52"/>
      <c r="F2242" s="52"/>
      <c r="G2242" s="52"/>
      <c r="H2242" s="52"/>
      <c r="I2242" s="52"/>
    </row>
    <row r="2243" spans="1:9" s="53" customFormat="1">
      <c r="A2243" s="49"/>
      <c r="B2243" s="50"/>
      <c r="C2243" s="51"/>
      <c r="D2243" s="49"/>
      <c r="E2243" s="52"/>
      <c r="F2243" s="52"/>
      <c r="G2243" s="52"/>
      <c r="H2243" s="52"/>
      <c r="I2243" s="52"/>
    </row>
    <row r="2244" spans="1:9" s="53" customFormat="1">
      <c r="A2244" s="49"/>
      <c r="B2244" s="50"/>
      <c r="C2244" s="51"/>
      <c r="D2244" s="49"/>
      <c r="E2244" s="52"/>
      <c r="F2244" s="52"/>
      <c r="G2244" s="52"/>
      <c r="H2244" s="52"/>
      <c r="I2244" s="52"/>
    </row>
    <row r="2245" spans="1:9" s="53" customFormat="1">
      <c r="A2245" s="49"/>
      <c r="B2245" s="50"/>
      <c r="C2245" s="51"/>
      <c r="D2245" s="49"/>
      <c r="E2245" s="52"/>
      <c r="F2245" s="52"/>
      <c r="G2245" s="52"/>
      <c r="H2245" s="52"/>
      <c r="I2245" s="52"/>
    </row>
    <row r="2246" spans="1:9" s="53" customFormat="1">
      <c r="A2246" s="49"/>
      <c r="B2246" s="50"/>
      <c r="C2246" s="51"/>
      <c r="D2246" s="49"/>
      <c r="E2246" s="52"/>
      <c r="F2246" s="52"/>
      <c r="G2246" s="52"/>
      <c r="H2246" s="52"/>
      <c r="I2246" s="52"/>
    </row>
    <row r="2247" spans="1:9" s="53" customFormat="1">
      <c r="A2247" s="49"/>
      <c r="B2247" s="50"/>
      <c r="C2247" s="51"/>
      <c r="D2247" s="49"/>
      <c r="E2247" s="52"/>
      <c r="F2247" s="52"/>
      <c r="G2247" s="52"/>
      <c r="H2247" s="52"/>
      <c r="I2247" s="52"/>
    </row>
    <row r="2248" spans="1:9" s="53" customFormat="1">
      <c r="A2248" s="49"/>
      <c r="B2248" s="50"/>
      <c r="C2248" s="51"/>
      <c r="D2248" s="49"/>
      <c r="E2248" s="52"/>
      <c r="F2248" s="52"/>
      <c r="G2248" s="52"/>
      <c r="H2248" s="52"/>
      <c r="I2248" s="52"/>
    </row>
    <row r="2249" spans="1:9" s="53" customFormat="1">
      <c r="A2249" s="49"/>
      <c r="B2249" s="50"/>
      <c r="C2249" s="51"/>
      <c r="D2249" s="49"/>
      <c r="E2249" s="52"/>
      <c r="F2249" s="52"/>
      <c r="G2249" s="52"/>
      <c r="H2249" s="52"/>
      <c r="I2249" s="52"/>
    </row>
    <row r="2250" spans="1:9" s="53" customFormat="1">
      <c r="A2250" s="49"/>
      <c r="B2250" s="50"/>
      <c r="C2250" s="51"/>
      <c r="D2250" s="49"/>
      <c r="E2250" s="52"/>
      <c r="F2250" s="52"/>
      <c r="G2250" s="52"/>
      <c r="H2250" s="52"/>
      <c r="I2250" s="52"/>
    </row>
    <row r="2251" spans="1:9" s="53" customFormat="1">
      <c r="A2251" s="49"/>
      <c r="B2251" s="50"/>
      <c r="C2251" s="51"/>
      <c r="D2251" s="49"/>
      <c r="E2251" s="52"/>
      <c r="F2251" s="52"/>
      <c r="G2251" s="52"/>
      <c r="H2251" s="52"/>
      <c r="I2251" s="52"/>
    </row>
    <row r="2252" spans="1:9" s="53" customFormat="1">
      <c r="A2252" s="49"/>
      <c r="B2252" s="50"/>
      <c r="C2252" s="51"/>
      <c r="D2252" s="49"/>
      <c r="E2252" s="52"/>
      <c r="F2252" s="52"/>
      <c r="G2252" s="52"/>
      <c r="H2252" s="52"/>
      <c r="I2252" s="52"/>
    </row>
    <row r="2253" spans="1:9" s="53" customFormat="1">
      <c r="A2253" s="49"/>
      <c r="B2253" s="50"/>
      <c r="C2253" s="51"/>
      <c r="D2253" s="49"/>
      <c r="E2253" s="52"/>
      <c r="F2253" s="52"/>
      <c r="G2253" s="52"/>
      <c r="H2253" s="52"/>
      <c r="I2253" s="52"/>
    </row>
    <row r="2254" spans="1:9" s="53" customFormat="1">
      <c r="A2254" s="49"/>
      <c r="B2254" s="50"/>
      <c r="C2254" s="51"/>
      <c r="D2254" s="49"/>
      <c r="E2254" s="52"/>
      <c r="F2254" s="52"/>
      <c r="G2254" s="52"/>
      <c r="H2254" s="52"/>
      <c r="I2254" s="52"/>
    </row>
    <row r="2255" spans="1:9" s="53" customFormat="1">
      <c r="A2255" s="49"/>
      <c r="B2255" s="50"/>
      <c r="C2255" s="51"/>
      <c r="D2255" s="49"/>
      <c r="E2255" s="52"/>
      <c r="F2255" s="52"/>
      <c r="G2255" s="52"/>
      <c r="H2255" s="52"/>
      <c r="I2255" s="52"/>
    </row>
    <row r="2256" spans="1:9" s="53" customFormat="1">
      <c r="A2256" s="49"/>
      <c r="B2256" s="50"/>
      <c r="C2256" s="51"/>
      <c r="D2256" s="49"/>
      <c r="E2256" s="52"/>
      <c r="F2256" s="52"/>
      <c r="G2256" s="52"/>
      <c r="H2256" s="52"/>
      <c r="I2256" s="52"/>
    </row>
    <row r="2257" spans="1:9" s="53" customFormat="1">
      <c r="A2257" s="49"/>
      <c r="B2257" s="50"/>
      <c r="C2257" s="51"/>
      <c r="D2257" s="49"/>
      <c r="E2257" s="52"/>
      <c r="F2257" s="52"/>
      <c r="G2257" s="52"/>
      <c r="H2257" s="52"/>
      <c r="I2257" s="52"/>
    </row>
    <row r="2258" spans="1:9" s="53" customFormat="1">
      <c r="A2258" s="49"/>
      <c r="B2258" s="50"/>
      <c r="C2258" s="51"/>
      <c r="D2258" s="49"/>
      <c r="E2258" s="52"/>
      <c r="F2258" s="52"/>
      <c r="G2258" s="52"/>
      <c r="H2258" s="52"/>
      <c r="I2258" s="52"/>
    </row>
    <row r="2259" spans="1:9" s="53" customFormat="1">
      <c r="A2259" s="49"/>
      <c r="B2259" s="50"/>
      <c r="C2259" s="51"/>
      <c r="D2259" s="49"/>
      <c r="E2259" s="52"/>
      <c r="F2259" s="52"/>
      <c r="G2259" s="52"/>
      <c r="H2259" s="52"/>
      <c r="I2259" s="52"/>
    </row>
    <row r="2260" spans="1:9" s="53" customFormat="1">
      <c r="A2260" s="49"/>
      <c r="B2260" s="50"/>
      <c r="C2260" s="51"/>
      <c r="D2260" s="49"/>
      <c r="E2260" s="52"/>
      <c r="F2260" s="52"/>
      <c r="G2260" s="52"/>
      <c r="H2260" s="52"/>
      <c r="I2260" s="52"/>
    </row>
    <row r="2261" spans="1:9" s="53" customFormat="1">
      <c r="A2261" s="49"/>
      <c r="B2261" s="50"/>
      <c r="C2261" s="51"/>
      <c r="D2261" s="49"/>
      <c r="E2261" s="52"/>
      <c r="F2261" s="52"/>
      <c r="G2261" s="52"/>
      <c r="H2261" s="52"/>
      <c r="I2261" s="52"/>
    </row>
    <row r="2262" spans="1:9" s="53" customFormat="1">
      <c r="A2262" s="49"/>
      <c r="B2262" s="50"/>
      <c r="C2262" s="51"/>
      <c r="D2262" s="49"/>
      <c r="E2262" s="52"/>
      <c r="F2262" s="52"/>
      <c r="G2262" s="52"/>
      <c r="H2262" s="52"/>
      <c r="I2262" s="52"/>
    </row>
    <row r="2263" spans="1:9" s="53" customFormat="1">
      <c r="A2263" s="49"/>
      <c r="B2263" s="50"/>
      <c r="C2263" s="51"/>
      <c r="D2263" s="49"/>
      <c r="E2263" s="52"/>
      <c r="F2263" s="52"/>
      <c r="G2263" s="52"/>
      <c r="H2263" s="52"/>
      <c r="I2263" s="52"/>
    </row>
    <row r="2264" spans="1:9" s="53" customFormat="1">
      <c r="A2264" s="49"/>
      <c r="B2264" s="50"/>
      <c r="C2264" s="51"/>
      <c r="D2264" s="49"/>
      <c r="E2264" s="52"/>
      <c r="F2264" s="52"/>
      <c r="G2264" s="52"/>
      <c r="H2264" s="52"/>
      <c r="I2264" s="52"/>
    </row>
    <row r="2265" spans="1:9" s="53" customFormat="1">
      <c r="A2265" s="49"/>
      <c r="B2265" s="50"/>
      <c r="C2265" s="51"/>
      <c r="D2265" s="49"/>
      <c r="E2265" s="52"/>
      <c r="F2265" s="52"/>
      <c r="G2265" s="52"/>
      <c r="H2265" s="52"/>
      <c r="I2265" s="52"/>
    </row>
    <row r="2266" spans="1:9" s="53" customFormat="1">
      <c r="A2266" s="49"/>
      <c r="B2266" s="50"/>
      <c r="C2266" s="51"/>
      <c r="D2266" s="49"/>
      <c r="E2266" s="52"/>
      <c r="F2266" s="52"/>
      <c r="G2266" s="52"/>
      <c r="H2266" s="52"/>
      <c r="I2266" s="52"/>
    </row>
    <row r="2267" spans="1:9" s="53" customFormat="1">
      <c r="A2267" s="49"/>
      <c r="B2267" s="50"/>
      <c r="C2267" s="51"/>
      <c r="D2267" s="49"/>
      <c r="E2267" s="52"/>
      <c r="F2267" s="52"/>
      <c r="G2267" s="52"/>
      <c r="H2267" s="52"/>
      <c r="I2267" s="52"/>
    </row>
    <row r="2268" spans="1:9" s="53" customFormat="1">
      <c r="A2268" s="49"/>
      <c r="B2268" s="50"/>
      <c r="C2268" s="51"/>
      <c r="D2268" s="49"/>
      <c r="E2268" s="52"/>
      <c r="F2268" s="52"/>
      <c r="G2268" s="52"/>
      <c r="H2268" s="52"/>
      <c r="I2268" s="52"/>
    </row>
    <row r="2269" spans="1:9" s="53" customFormat="1">
      <c r="A2269" s="49"/>
      <c r="B2269" s="50"/>
      <c r="C2269" s="51"/>
      <c r="D2269" s="49"/>
      <c r="E2269" s="52"/>
      <c r="F2269" s="52"/>
      <c r="G2269" s="52"/>
      <c r="H2269" s="52"/>
      <c r="I2269" s="52"/>
    </row>
    <row r="2270" spans="1:9" s="53" customFormat="1">
      <c r="A2270" s="49"/>
      <c r="B2270" s="50"/>
      <c r="C2270" s="51"/>
      <c r="D2270" s="49"/>
      <c r="E2270" s="52"/>
      <c r="F2270" s="52"/>
      <c r="G2270" s="52"/>
      <c r="H2270" s="52"/>
      <c r="I2270" s="52"/>
    </row>
    <row r="2271" spans="1:9" s="53" customFormat="1">
      <c r="A2271" s="49"/>
      <c r="B2271" s="50"/>
      <c r="C2271" s="51"/>
      <c r="D2271" s="49"/>
      <c r="E2271" s="52"/>
      <c r="F2271" s="52"/>
      <c r="G2271" s="52"/>
      <c r="H2271" s="52"/>
      <c r="I2271" s="52"/>
    </row>
    <row r="2272" spans="1:9" s="53" customFormat="1">
      <c r="A2272" s="49"/>
      <c r="B2272" s="50"/>
      <c r="C2272" s="51"/>
      <c r="D2272" s="49"/>
      <c r="E2272" s="52"/>
      <c r="F2272" s="52"/>
      <c r="G2272" s="52"/>
      <c r="H2272" s="52"/>
      <c r="I2272" s="52"/>
    </row>
    <row r="2273" spans="1:9" s="53" customFormat="1">
      <c r="A2273" s="49"/>
      <c r="B2273" s="50"/>
      <c r="C2273" s="51"/>
      <c r="D2273" s="49"/>
      <c r="E2273" s="52"/>
      <c r="F2273" s="52"/>
      <c r="G2273" s="52"/>
      <c r="H2273" s="52"/>
      <c r="I2273" s="52"/>
    </row>
    <row r="2274" spans="1:9" s="53" customFormat="1">
      <c r="A2274" s="49"/>
      <c r="B2274" s="50"/>
      <c r="C2274" s="51"/>
      <c r="D2274" s="49"/>
      <c r="E2274" s="52"/>
      <c r="F2274" s="52"/>
      <c r="G2274" s="52"/>
      <c r="H2274" s="52"/>
      <c r="I2274" s="52"/>
    </row>
    <row r="2275" spans="1:9" s="53" customFormat="1">
      <c r="A2275" s="49"/>
      <c r="B2275" s="50"/>
      <c r="C2275" s="51"/>
      <c r="D2275" s="49"/>
      <c r="E2275" s="52"/>
      <c r="F2275" s="52"/>
      <c r="G2275" s="52"/>
      <c r="H2275" s="52"/>
      <c r="I2275" s="52"/>
    </row>
    <row r="2276" spans="1:9" s="53" customFormat="1">
      <c r="A2276" s="49"/>
      <c r="B2276" s="50"/>
      <c r="C2276" s="51"/>
      <c r="D2276" s="49"/>
      <c r="E2276" s="52"/>
      <c r="F2276" s="52"/>
      <c r="G2276" s="52"/>
      <c r="H2276" s="52"/>
      <c r="I2276" s="52"/>
    </row>
    <row r="2277" spans="1:9" s="53" customFormat="1">
      <c r="A2277" s="49"/>
      <c r="B2277" s="50"/>
      <c r="C2277" s="51"/>
      <c r="D2277" s="49"/>
      <c r="E2277" s="52"/>
      <c r="F2277" s="52"/>
      <c r="G2277" s="52"/>
      <c r="H2277" s="52"/>
      <c r="I2277" s="52"/>
    </row>
    <row r="2278" spans="1:9" s="53" customFormat="1">
      <c r="A2278" s="49"/>
      <c r="B2278" s="50"/>
      <c r="C2278" s="51"/>
      <c r="D2278" s="49"/>
      <c r="E2278" s="52"/>
      <c r="F2278" s="52"/>
      <c r="G2278" s="52"/>
      <c r="H2278" s="52"/>
      <c r="I2278" s="52"/>
    </row>
    <row r="2279" spans="1:9" s="53" customFormat="1">
      <c r="A2279" s="49"/>
      <c r="B2279" s="50"/>
      <c r="C2279" s="51"/>
      <c r="D2279" s="49"/>
      <c r="E2279" s="52"/>
      <c r="F2279" s="52"/>
      <c r="G2279" s="52"/>
      <c r="H2279" s="52"/>
      <c r="I2279" s="52"/>
    </row>
    <row r="2280" spans="1:9" s="53" customFormat="1">
      <c r="A2280" s="49"/>
      <c r="B2280" s="50"/>
      <c r="C2280" s="51"/>
      <c r="D2280" s="49"/>
      <c r="E2280" s="52"/>
      <c r="F2280" s="52"/>
      <c r="G2280" s="52"/>
      <c r="H2280" s="52"/>
      <c r="I2280" s="52"/>
    </row>
    <row r="2281" spans="1:9" s="53" customFormat="1">
      <c r="A2281" s="49"/>
      <c r="B2281" s="50"/>
      <c r="C2281" s="51"/>
      <c r="D2281" s="49"/>
      <c r="E2281" s="52"/>
      <c r="F2281" s="52"/>
      <c r="G2281" s="52"/>
      <c r="H2281" s="52"/>
      <c r="I2281" s="52"/>
    </row>
    <row r="2282" spans="1:9" s="53" customFormat="1">
      <c r="A2282" s="49"/>
      <c r="B2282" s="50"/>
      <c r="C2282" s="51"/>
      <c r="D2282" s="49"/>
      <c r="E2282" s="52"/>
      <c r="F2282" s="52"/>
      <c r="G2282" s="52"/>
      <c r="H2282" s="52"/>
      <c r="I2282" s="52"/>
    </row>
    <row r="2283" spans="1:9" s="53" customFormat="1">
      <c r="A2283" s="49"/>
      <c r="B2283" s="50"/>
      <c r="C2283" s="51"/>
      <c r="D2283" s="49"/>
      <c r="E2283" s="52"/>
      <c r="F2283" s="52"/>
      <c r="G2283" s="52"/>
      <c r="H2283" s="52"/>
      <c r="I2283" s="52"/>
    </row>
    <row r="2284" spans="1:9" s="53" customFormat="1">
      <c r="A2284" s="49"/>
      <c r="B2284" s="50"/>
      <c r="C2284" s="51"/>
      <c r="D2284" s="49"/>
      <c r="E2284" s="52"/>
      <c r="F2284" s="52"/>
      <c r="G2284" s="52"/>
      <c r="H2284" s="52"/>
      <c r="I2284" s="52"/>
    </row>
    <row r="2285" spans="1:9" s="53" customFormat="1">
      <c r="A2285" s="49"/>
      <c r="B2285" s="50"/>
      <c r="C2285" s="51"/>
      <c r="D2285" s="49"/>
      <c r="E2285" s="52"/>
      <c r="F2285" s="52"/>
      <c r="G2285" s="52"/>
      <c r="H2285" s="52"/>
      <c r="I2285" s="52"/>
    </row>
    <row r="2286" spans="1:9" s="53" customFormat="1">
      <c r="A2286" s="49"/>
      <c r="B2286" s="50"/>
      <c r="C2286" s="51"/>
      <c r="D2286" s="49"/>
      <c r="E2286" s="52"/>
      <c r="F2286" s="52"/>
      <c r="G2286" s="52"/>
      <c r="H2286" s="52"/>
      <c r="I2286" s="52"/>
    </row>
    <row r="2287" spans="1:9" s="53" customFormat="1">
      <c r="A2287" s="49"/>
      <c r="B2287" s="50"/>
      <c r="C2287" s="51"/>
      <c r="D2287" s="49"/>
      <c r="E2287" s="52"/>
      <c r="F2287" s="52"/>
      <c r="G2287" s="52"/>
      <c r="H2287" s="52"/>
      <c r="I2287" s="52"/>
    </row>
    <row r="2288" spans="1:9" s="53" customFormat="1">
      <c r="A2288" s="49"/>
      <c r="B2288" s="50"/>
      <c r="C2288" s="51"/>
      <c r="D2288" s="49"/>
      <c r="E2288" s="52"/>
      <c r="F2288" s="52"/>
      <c r="G2288" s="52"/>
      <c r="H2288" s="52"/>
      <c r="I2288" s="52"/>
    </row>
    <row r="2289" spans="1:9" s="53" customFormat="1">
      <c r="A2289" s="49"/>
      <c r="B2289" s="50"/>
      <c r="C2289" s="51"/>
      <c r="D2289" s="49"/>
      <c r="E2289" s="52"/>
      <c r="F2289" s="52"/>
      <c r="G2289" s="52"/>
      <c r="H2289" s="52"/>
      <c r="I2289" s="52"/>
    </row>
    <row r="2290" spans="1:9" s="53" customFormat="1">
      <c r="A2290" s="49"/>
      <c r="B2290" s="50"/>
      <c r="C2290" s="51"/>
      <c r="D2290" s="49"/>
      <c r="E2290" s="52"/>
      <c r="F2290" s="52"/>
      <c r="G2290" s="52"/>
      <c r="H2290" s="52"/>
      <c r="I2290" s="52"/>
    </row>
    <row r="2291" spans="1:9" s="53" customFormat="1">
      <c r="A2291" s="49"/>
      <c r="B2291" s="50"/>
      <c r="C2291" s="51"/>
      <c r="D2291" s="49"/>
      <c r="E2291" s="52"/>
      <c r="F2291" s="52"/>
      <c r="G2291" s="52"/>
      <c r="H2291" s="52"/>
      <c r="I2291" s="52"/>
    </row>
    <row r="2292" spans="1:9" s="53" customFormat="1">
      <c r="A2292" s="49"/>
      <c r="B2292" s="50"/>
      <c r="C2292" s="51"/>
      <c r="D2292" s="49"/>
      <c r="E2292" s="52"/>
      <c r="F2292" s="52"/>
      <c r="G2292" s="52"/>
      <c r="H2292" s="52"/>
      <c r="I2292" s="52"/>
    </row>
    <row r="2293" spans="1:9" s="53" customFormat="1">
      <c r="A2293" s="49"/>
      <c r="B2293" s="50"/>
      <c r="C2293" s="51"/>
      <c r="D2293" s="49"/>
      <c r="E2293" s="52"/>
      <c r="F2293" s="52"/>
      <c r="G2293" s="52"/>
      <c r="H2293" s="52"/>
      <c r="I2293" s="52"/>
    </row>
    <row r="2294" spans="1:9" s="53" customFormat="1">
      <c r="A2294" s="49"/>
      <c r="B2294" s="50"/>
      <c r="C2294" s="51"/>
      <c r="D2294" s="49"/>
      <c r="E2294" s="52"/>
      <c r="F2294" s="52"/>
      <c r="G2294" s="52"/>
      <c r="H2294" s="52"/>
      <c r="I2294" s="52"/>
    </row>
    <row r="2295" spans="1:9" s="53" customFormat="1">
      <c r="A2295" s="49"/>
      <c r="B2295" s="50"/>
      <c r="C2295" s="51"/>
      <c r="D2295" s="49"/>
      <c r="E2295" s="52"/>
      <c r="F2295" s="52"/>
      <c r="G2295" s="52"/>
      <c r="H2295" s="52"/>
      <c r="I2295" s="52"/>
    </row>
    <row r="2296" spans="1:9" s="53" customFormat="1">
      <c r="A2296" s="49"/>
      <c r="B2296" s="50"/>
      <c r="C2296" s="51"/>
      <c r="D2296" s="49"/>
      <c r="E2296" s="52"/>
      <c r="F2296" s="52"/>
      <c r="G2296" s="52"/>
      <c r="H2296" s="52"/>
      <c r="I2296" s="52"/>
    </row>
    <row r="2297" spans="1:9" s="53" customFormat="1">
      <c r="A2297" s="49"/>
      <c r="B2297" s="50"/>
      <c r="C2297" s="51"/>
      <c r="D2297" s="49"/>
      <c r="E2297" s="52"/>
      <c r="F2297" s="52"/>
      <c r="G2297" s="52"/>
      <c r="H2297" s="52"/>
      <c r="I2297" s="52"/>
    </row>
    <row r="2298" spans="1:9" s="53" customFormat="1">
      <c r="A2298" s="49"/>
      <c r="B2298" s="50"/>
      <c r="C2298" s="51"/>
      <c r="D2298" s="49"/>
      <c r="E2298" s="52"/>
      <c r="F2298" s="52"/>
      <c r="G2298" s="52"/>
      <c r="H2298" s="52"/>
      <c r="I2298" s="52"/>
    </row>
    <row r="2299" spans="1:9" s="53" customFormat="1">
      <c r="A2299" s="49"/>
      <c r="B2299" s="50"/>
      <c r="C2299" s="51"/>
      <c r="D2299" s="49"/>
      <c r="E2299" s="52"/>
      <c r="F2299" s="52"/>
      <c r="G2299" s="52"/>
      <c r="H2299" s="52"/>
      <c r="I2299" s="52"/>
    </row>
    <row r="2300" spans="1:9" s="53" customFormat="1">
      <c r="A2300" s="49"/>
      <c r="B2300" s="50"/>
      <c r="C2300" s="51"/>
      <c r="D2300" s="49"/>
      <c r="E2300" s="52"/>
      <c r="F2300" s="52"/>
      <c r="G2300" s="52"/>
      <c r="H2300" s="52"/>
      <c r="I2300" s="52"/>
    </row>
    <row r="2301" spans="1:9" s="53" customFormat="1">
      <c r="A2301" s="49"/>
      <c r="B2301" s="50"/>
      <c r="C2301" s="51"/>
      <c r="D2301" s="49"/>
      <c r="E2301" s="52"/>
      <c r="F2301" s="52"/>
      <c r="G2301" s="52"/>
      <c r="H2301" s="52"/>
      <c r="I2301" s="52"/>
    </row>
    <row r="2302" spans="1:9" s="53" customFormat="1">
      <c r="A2302" s="49"/>
      <c r="B2302" s="50"/>
      <c r="C2302" s="51"/>
      <c r="D2302" s="49"/>
      <c r="E2302" s="52"/>
      <c r="F2302" s="52"/>
      <c r="G2302" s="52"/>
      <c r="H2302" s="52"/>
      <c r="I2302" s="52"/>
    </row>
    <row r="2303" spans="1:9" s="53" customFormat="1">
      <c r="A2303" s="49"/>
      <c r="B2303" s="50"/>
      <c r="C2303" s="51"/>
      <c r="D2303" s="49"/>
      <c r="E2303" s="52"/>
      <c r="F2303" s="52"/>
      <c r="G2303" s="52"/>
      <c r="H2303" s="52"/>
      <c r="I2303" s="52"/>
    </row>
    <row r="2304" spans="1:9" s="53" customFormat="1">
      <c r="A2304" s="49"/>
      <c r="B2304" s="50"/>
      <c r="C2304" s="51"/>
      <c r="D2304" s="49"/>
      <c r="E2304" s="52"/>
      <c r="F2304" s="52"/>
      <c r="G2304" s="52"/>
      <c r="H2304" s="52"/>
      <c r="I2304" s="52"/>
    </row>
    <row r="2305" spans="1:9" s="53" customFormat="1">
      <c r="A2305" s="49"/>
      <c r="B2305" s="50"/>
      <c r="C2305" s="51"/>
      <c r="D2305" s="49"/>
      <c r="E2305" s="52"/>
      <c r="F2305" s="52"/>
      <c r="G2305" s="52"/>
      <c r="H2305" s="52"/>
      <c r="I2305" s="52"/>
    </row>
    <row r="2306" spans="1:9" s="53" customFormat="1">
      <c r="A2306" s="49"/>
      <c r="B2306" s="50"/>
      <c r="C2306" s="51"/>
      <c r="D2306" s="49"/>
      <c r="E2306" s="52"/>
      <c r="F2306" s="52"/>
      <c r="G2306" s="52"/>
      <c r="H2306" s="52"/>
      <c r="I2306" s="52"/>
    </row>
    <row r="2307" spans="1:9" s="53" customFormat="1">
      <c r="A2307" s="49"/>
      <c r="B2307" s="50"/>
      <c r="C2307" s="51"/>
      <c r="D2307" s="49"/>
      <c r="E2307" s="52"/>
      <c r="F2307" s="52"/>
      <c r="G2307" s="52"/>
      <c r="H2307" s="52"/>
      <c r="I2307" s="52"/>
    </row>
    <row r="2308" spans="1:9" s="53" customFormat="1">
      <c r="A2308" s="49"/>
      <c r="B2308" s="50"/>
      <c r="C2308" s="51"/>
      <c r="D2308" s="49"/>
      <c r="E2308" s="52"/>
      <c r="F2308" s="52"/>
      <c r="G2308" s="52"/>
      <c r="H2308" s="52"/>
      <c r="I2308" s="52"/>
    </row>
    <row r="2309" spans="1:9" s="53" customFormat="1">
      <c r="A2309" s="49"/>
      <c r="B2309" s="50"/>
      <c r="C2309" s="51"/>
      <c r="D2309" s="49"/>
      <c r="E2309" s="52"/>
      <c r="F2309" s="52"/>
      <c r="G2309" s="52"/>
      <c r="H2309" s="52"/>
      <c r="I2309" s="52"/>
    </row>
    <row r="2310" spans="1:9" s="53" customFormat="1">
      <c r="A2310" s="49"/>
      <c r="B2310" s="50"/>
      <c r="C2310" s="51"/>
      <c r="D2310" s="49"/>
      <c r="E2310" s="52"/>
      <c r="F2310" s="52"/>
      <c r="G2310" s="52"/>
      <c r="H2310" s="52"/>
      <c r="I2310" s="52"/>
    </row>
    <row r="2311" spans="1:9" s="53" customFormat="1">
      <c r="A2311" s="49"/>
      <c r="B2311" s="50"/>
      <c r="C2311" s="51"/>
      <c r="D2311" s="49"/>
      <c r="E2311" s="52"/>
      <c r="F2311" s="52"/>
      <c r="G2311" s="52"/>
      <c r="H2311" s="52"/>
      <c r="I2311" s="52"/>
    </row>
    <row r="2312" spans="1:9" s="53" customFormat="1">
      <c r="A2312" s="49"/>
      <c r="B2312" s="50"/>
      <c r="C2312" s="51"/>
      <c r="D2312" s="49"/>
      <c r="E2312" s="52"/>
      <c r="F2312" s="52"/>
      <c r="G2312" s="52"/>
      <c r="H2312" s="52"/>
      <c r="I2312" s="52"/>
    </row>
    <row r="2313" spans="1:9" s="53" customFormat="1">
      <c r="A2313" s="49"/>
      <c r="B2313" s="50"/>
      <c r="C2313" s="51"/>
      <c r="D2313" s="49"/>
      <c r="E2313" s="52"/>
      <c r="F2313" s="52"/>
      <c r="G2313" s="52"/>
      <c r="H2313" s="52"/>
      <c r="I2313" s="52"/>
    </row>
    <row r="2314" spans="1:9" s="53" customFormat="1">
      <c r="A2314" s="49"/>
      <c r="B2314" s="50"/>
      <c r="C2314" s="51"/>
      <c r="D2314" s="49"/>
      <c r="E2314" s="52"/>
      <c r="F2314" s="52"/>
      <c r="G2314" s="52"/>
      <c r="H2314" s="52"/>
      <c r="I2314" s="52"/>
    </row>
    <row r="2315" spans="1:9" s="53" customFormat="1">
      <c r="A2315" s="49"/>
      <c r="B2315" s="50"/>
      <c r="C2315" s="51"/>
      <c r="D2315" s="49"/>
      <c r="E2315" s="52"/>
      <c r="F2315" s="52"/>
      <c r="G2315" s="52"/>
      <c r="H2315" s="52"/>
      <c r="I2315" s="52"/>
    </row>
    <row r="2316" spans="1:9" s="53" customFormat="1">
      <c r="A2316" s="49"/>
      <c r="B2316" s="50"/>
      <c r="C2316" s="51"/>
      <c r="D2316" s="49"/>
      <c r="E2316" s="52"/>
      <c r="F2316" s="52"/>
      <c r="G2316" s="52"/>
      <c r="H2316" s="52"/>
      <c r="I2316" s="52"/>
    </row>
    <row r="2317" spans="1:9" s="53" customFormat="1">
      <c r="A2317" s="49"/>
      <c r="B2317" s="50"/>
      <c r="C2317" s="51"/>
      <c r="D2317" s="49"/>
      <c r="E2317" s="52"/>
      <c r="F2317" s="52"/>
      <c r="G2317" s="52"/>
      <c r="H2317" s="52"/>
      <c r="I2317" s="52"/>
    </row>
    <row r="2318" spans="1:9" s="53" customFormat="1">
      <c r="A2318" s="49"/>
      <c r="B2318" s="50"/>
      <c r="C2318" s="51"/>
      <c r="D2318" s="49"/>
      <c r="E2318" s="52"/>
      <c r="F2318" s="52"/>
      <c r="G2318" s="52"/>
      <c r="H2318" s="52"/>
      <c r="I2318" s="52"/>
    </row>
    <row r="2319" spans="1:9" s="53" customFormat="1">
      <c r="A2319" s="49"/>
      <c r="B2319" s="50"/>
      <c r="C2319" s="51"/>
      <c r="D2319" s="49"/>
      <c r="E2319" s="52"/>
      <c r="F2319" s="52"/>
      <c r="G2319" s="52"/>
      <c r="H2319" s="52"/>
      <c r="I2319" s="52"/>
    </row>
    <row r="2320" spans="1:9" s="53" customFormat="1">
      <c r="A2320" s="49"/>
      <c r="B2320" s="50"/>
      <c r="C2320" s="51"/>
      <c r="D2320" s="49"/>
      <c r="E2320" s="52"/>
      <c r="F2320" s="52"/>
      <c r="G2320" s="52"/>
      <c r="H2320" s="52"/>
      <c r="I2320" s="52"/>
    </row>
    <row r="2321" spans="1:9" s="53" customFormat="1">
      <c r="A2321" s="49"/>
      <c r="B2321" s="50"/>
      <c r="C2321" s="51"/>
      <c r="D2321" s="49"/>
      <c r="E2321" s="52"/>
      <c r="F2321" s="52"/>
      <c r="G2321" s="52"/>
      <c r="H2321" s="52"/>
      <c r="I2321" s="52"/>
    </row>
    <row r="2322" spans="1:9" s="53" customFormat="1">
      <c r="A2322" s="49"/>
      <c r="B2322" s="50"/>
      <c r="C2322" s="51"/>
      <c r="D2322" s="49"/>
      <c r="E2322" s="52"/>
      <c r="F2322" s="52"/>
      <c r="G2322" s="52"/>
      <c r="H2322" s="52"/>
      <c r="I2322" s="52"/>
    </row>
    <row r="2323" spans="1:9" s="53" customFormat="1">
      <c r="A2323" s="49"/>
      <c r="B2323" s="50"/>
      <c r="C2323" s="51"/>
      <c r="D2323" s="49"/>
      <c r="E2323" s="52"/>
      <c r="F2323" s="52"/>
      <c r="G2323" s="52"/>
      <c r="H2323" s="52"/>
      <c r="I2323" s="52"/>
    </row>
    <row r="2324" spans="1:9" s="53" customFormat="1">
      <c r="A2324" s="49"/>
      <c r="B2324" s="50"/>
      <c r="C2324" s="51"/>
      <c r="D2324" s="49"/>
      <c r="E2324" s="52"/>
      <c r="F2324" s="52"/>
      <c r="G2324" s="52"/>
      <c r="H2324" s="52"/>
      <c r="I2324" s="52"/>
    </row>
    <row r="2325" spans="1:9" s="53" customFormat="1">
      <c r="A2325" s="49"/>
      <c r="B2325" s="50"/>
      <c r="C2325" s="51"/>
      <c r="D2325" s="49"/>
      <c r="E2325" s="52"/>
      <c r="F2325" s="52"/>
      <c r="G2325" s="52"/>
      <c r="H2325" s="52"/>
      <c r="I2325" s="52"/>
    </row>
    <row r="2326" spans="1:9" s="53" customFormat="1">
      <c r="A2326" s="49"/>
      <c r="B2326" s="50"/>
      <c r="C2326" s="51"/>
      <c r="D2326" s="49"/>
      <c r="E2326" s="52"/>
      <c r="F2326" s="52"/>
      <c r="G2326" s="52"/>
      <c r="H2326" s="52"/>
      <c r="I2326" s="52"/>
    </row>
    <row r="2327" spans="1:9" s="53" customFormat="1">
      <c r="A2327" s="49"/>
      <c r="B2327" s="50"/>
      <c r="C2327" s="51"/>
      <c r="D2327" s="49"/>
      <c r="E2327" s="52"/>
      <c r="F2327" s="52"/>
      <c r="G2327" s="52"/>
      <c r="H2327" s="52"/>
      <c r="I2327" s="52"/>
    </row>
    <row r="2328" spans="1:9" s="53" customFormat="1">
      <c r="A2328" s="49"/>
      <c r="B2328" s="50"/>
      <c r="C2328" s="51"/>
      <c r="D2328" s="49"/>
      <c r="E2328" s="52"/>
      <c r="F2328" s="52"/>
      <c r="G2328" s="52"/>
      <c r="H2328" s="52"/>
      <c r="I2328" s="52"/>
    </row>
    <row r="2329" spans="1:9" s="53" customFormat="1">
      <c r="A2329" s="49"/>
      <c r="B2329" s="50"/>
      <c r="C2329" s="51"/>
      <c r="D2329" s="49"/>
      <c r="E2329" s="52"/>
      <c r="F2329" s="52"/>
      <c r="G2329" s="52"/>
      <c r="H2329" s="52"/>
      <c r="I2329" s="52"/>
    </row>
    <row r="2330" spans="1:9" s="53" customFormat="1">
      <c r="A2330" s="49"/>
      <c r="B2330" s="50"/>
      <c r="C2330" s="51"/>
      <c r="D2330" s="49"/>
      <c r="E2330" s="52"/>
      <c r="F2330" s="52"/>
      <c r="G2330" s="52"/>
      <c r="H2330" s="52"/>
      <c r="I2330" s="52"/>
    </row>
    <row r="2331" spans="1:9" s="53" customFormat="1">
      <c r="A2331" s="49"/>
      <c r="B2331" s="50"/>
      <c r="C2331" s="51"/>
      <c r="D2331" s="49"/>
      <c r="E2331" s="52"/>
      <c r="F2331" s="52"/>
      <c r="G2331" s="52"/>
      <c r="H2331" s="52"/>
      <c r="I2331" s="52"/>
    </row>
    <row r="2332" spans="1:9" s="53" customFormat="1">
      <c r="A2332" s="49"/>
      <c r="B2332" s="50"/>
      <c r="C2332" s="51"/>
      <c r="D2332" s="49"/>
      <c r="E2332" s="52"/>
      <c r="F2332" s="52"/>
      <c r="G2332" s="52"/>
      <c r="H2332" s="52"/>
      <c r="I2332" s="52"/>
    </row>
    <row r="2333" spans="1:9" s="53" customFormat="1">
      <c r="A2333" s="49"/>
      <c r="B2333" s="50"/>
      <c r="C2333" s="51"/>
      <c r="D2333" s="49"/>
      <c r="E2333" s="52"/>
      <c r="F2333" s="52"/>
      <c r="G2333" s="52"/>
      <c r="H2333" s="52"/>
      <c r="I2333" s="52"/>
    </row>
    <row r="2334" spans="1:9" s="53" customFormat="1">
      <c r="A2334" s="49"/>
      <c r="B2334" s="50"/>
      <c r="C2334" s="51"/>
      <c r="D2334" s="49"/>
      <c r="E2334" s="52"/>
      <c r="F2334" s="52"/>
      <c r="G2334" s="52"/>
      <c r="H2334" s="52"/>
      <c r="I2334" s="52"/>
    </row>
    <row r="2335" spans="1:9" s="53" customFormat="1">
      <c r="A2335" s="49"/>
      <c r="B2335" s="50"/>
      <c r="C2335" s="51"/>
      <c r="D2335" s="49"/>
      <c r="E2335" s="52"/>
      <c r="F2335" s="52"/>
      <c r="G2335" s="52"/>
      <c r="H2335" s="52"/>
      <c r="I2335" s="52"/>
    </row>
    <row r="2336" spans="1:9" s="53" customFormat="1">
      <c r="A2336" s="49"/>
      <c r="B2336" s="50"/>
      <c r="C2336" s="51"/>
      <c r="D2336" s="49"/>
      <c r="E2336" s="52"/>
      <c r="F2336" s="52"/>
      <c r="G2336" s="52"/>
      <c r="H2336" s="52"/>
      <c r="I2336" s="52"/>
    </row>
    <row r="2337" spans="1:9" s="53" customFormat="1">
      <c r="A2337" s="49"/>
      <c r="B2337" s="50"/>
      <c r="C2337" s="51"/>
      <c r="D2337" s="49"/>
      <c r="E2337" s="52"/>
      <c r="F2337" s="52"/>
      <c r="G2337" s="52"/>
      <c r="H2337" s="52"/>
      <c r="I2337" s="52"/>
    </row>
    <row r="2338" spans="1:9" s="53" customFormat="1">
      <c r="A2338" s="49"/>
      <c r="B2338" s="50"/>
      <c r="C2338" s="51"/>
      <c r="D2338" s="49"/>
      <c r="E2338" s="52"/>
      <c r="F2338" s="52"/>
      <c r="G2338" s="52"/>
      <c r="H2338" s="52"/>
      <c r="I2338" s="52"/>
    </row>
    <row r="2339" spans="1:9" s="53" customFormat="1">
      <c r="A2339" s="49"/>
      <c r="B2339" s="50"/>
      <c r="C2339" s="51"/>
      <c r="D2339" s="49"/>
      <c r="E2339" s="52"/>
      <c r="F2339" s="52"/>
      <c r="G2339" s="52"/>
      <c r="H2339" s="52"/>
      <c r="I2339" s="52"/>
    </row>
    <row r="2340" spans="1:9" s="53" customFormat="1">
      <c r="A2340" s="49"/>
      <c r="B2340" s="50"/>
      <c r="C2340" s="51"/>
      <c r="D2340" s="49"/>
      <c r="E2340" s="52"/>
      <c r="F2340" s="52"/>
      <c r="G2340" s="52"/>
      <c r="H2340" s="52"/>
      <c r="I2340" s="52"/>
    </row>
    <row r="2341" spans="1:9" s="53" customFormat="1">
      <c r="A2341" s="49"/>
      <c r="B2341" s="50"/>
      <c r="C2341" s="51"/>
      <c r="D2341" s="49"/>
      <c r="E2341" s="52"/>
      <c r="F2341" s="52"/>
      <c r="G2341" s="52"/>
      <c r="H2341" s="52"/>
      <c r="I2341" s="52"/>
    </row>
    <row r="2342" spans="1:9" s="53" customFormat="1">
      <c r="A2342" s="49"/>
      <c r="B2342" s="50"/>
      <c r="C2342" s="51"/>
      <c r="D2342" s="49"/>
      <c r="E2342" s="52"/>
      <c r="F2342" s="52"/>
      <c r="G2342" s="52"/>
      <c r="H2342" s="52"/>
      <c r="I2342" s="52"/>
    </row>
    <row r="2343" spans="1:9" s="53" customFormat="1">
      <c r="A2343" s="49"/>
      <c r="B2343" s="50"/>
      <c r="C2343" s="51"/>
      <c r="D2343" s="49"/>
      <c r="E2343" s="52"/>
      <c r="F2343" s="52"/>
      <c r="G2343" s="52"/>
      <c r="H2343" s="52"/>
      <c r="I2343" s="52"/>
    </row>
    <row r="2344" spans="1:9" s="53" customFormat="1">
      <c r="A2344" s="49"/>
      <c r="B2344" s="50"/>
      <c r="C2344" s="51"/>
      <c r="D2344" s="49"/>
      <c r="E2344" s="52"/>
      <c r="F2344" s="52"/>
      <c r="G2344" s="52"/>
      <c r="H2344" s="52"/>
      <c r="I2344" s="52"/>
    </row>
    <row r="2345" spans="1:9" s="53" customFormat="1">
      <c r="A2345" s="49"/>
      <c r="B2345" s="50"/>
      <c r="C2345" s="51"/>
      <c r="D2345" s="49"/>
      <c r="E2345" s="52"/>
      <c r="F2345" s="52"/>
      <c r="G2345" s="52"/>
      <c r="H2345" s="52"/>
      <c r="I2345" s="52"/>
    </row>
    <row r="2346" spans="1:9" s="53" customFormat="1">
      <c r="A2346" s="49"/>
      <c r="B2346" s="50"/>
      <c r="C2346" s="51"/>
      <c r="D2346" s="49"/>
      <c r="E2346" s="52"/>
      <c r="F2346" s="52"/>
      <c r="G2346" s="52"/>
      <c r="H2346" s="52"/>
      <c r="I2346" s="52"/>
    </row>
    <row r="2347" spans="1:9" s="53" customFormat="1">
      <c r="A2347" s="49"/>
      <c r="B2347" s="50"/>
      <c r="C2347" s="51"/>
      <c r="D2347" s="49"/>
      <c r="E2347" s="52"/>
      <c r="F2347" s="52"/>
      <c r="G2347" s="52"/>
      <c r="H2347" s="52"/>
      <c r="I2347" s="52"/>
    </row>
    <row r="2348" spans="1:9" s="53" customFormat="1">
      <c r="A2348" s="49"/>
      <c r="B2348" s="50"/>
      <c r="C2348" s="51"/>
      <c r="D2348" s="49"/>
      <c r="E2348" s="52"/>
      <c r="F2348" s="52"/>
      <c r="G2348" s="52"/>
      <c r="H2348" s="52"/>
      <c r="I2348" s="52"/>
    </row>
    <row r="2349" spans="1:9" s="53" customFormat="1">
      <c r="A2349" s="49"/>
      <c r="B2349" s="50"/>
      <c r="C2349" s="51"/>
      <c r="D2349" s="49"/>
      <c r="E2349" s="52"/>
      <c r="F2349" s="52"/>
      <c r="G2349" s="52"/>
      <c r="H2349" s="52"/>
      <c r="I2349" s="52"/>
    </row>
    <row r="2350" spans="1:9" s="53" customFormat="1">
      <c r="A2350" s="49"/>
      <c r="B2350" s="50"/>
      <c r="C2350" s="51"/>
      <c r="D2350" s="49"/>
      <c r="E2350" s="52"/>
      <c r="F2350" s="52"/>
      <c r="G2350" s="52"/>
      <c r="H2350" s="52"/>
      <c r="I2350" s="52"/>
    </row>
    <row r="2351" spans="1:9" s="53" customFormat="1">
      <c r="A2351" s="49"/>
      <c r="B2351" s="50"/>
      <c r="C2351" s="51"/>
      <c r="D2351" s="49"/>
      <c r="E2351" s="52"/>
      <c r="F2351" s="52"/>
      <c r="G2351" s="52"/>
      <c r="H2351" s="52"/>
      <c r="I2351" s="52"/>
    </row>
    <row r="2352" spans="1:9" s="53" customFormat="1">
      <c r="A2352" s="49"/>
      <c r="B2352" s="50"/>
      <c r="C2352" s="51"/>
      <c r="D2352" s="49"/>
      <c r="E2352" s="52"/>
      <c r="F2352" s="52"/>
      <c r="G2352" s="52"/>
      <c r="H2352" s="52"/>
      <c r="I2352" s="52"/>
    </row>
    <row r="2353" spans="1:9" s="53" customFormat="1">
      <c r="A2353" s="49"/>
      <c r="B2353" s="50"/>
      <c r="C2353" s="51"/>
      <c r="D2353" s="49"/>
      <c r="E2353" s="52"/>
      <c r="F2353" s="52"/>
      <c r="G2353" s="52"/>
      <c r="H2353" s="52"/>
      <c r="I2353" s="52"/>
    </row>
    <row r="2354" spans="1:9" s="53" customFormat="1">
      <c r="A2354" s="49"/>
      <c r="B2354" s="50"/>
      <c r="C2354" s="51"/>
      <c r="D2354" s="49"/>
      <c r="E2354" s="52"/>
      <c r="F2354" s="52"/>
      <c r="G2354" s="52"/>
      <c r="H2354" s="52"/>
      <c r="I2354" s="52"/>
    </row>
    <row r="2355" spans="1:9" s="53" customFormat="1">
      <c r="A2355" s="49"/>
      <c r="B2355" s="50"/>
      <c r="C2355" s="51"/>
      <c r="D2355" s="49"/>
      <c r="E2355" s="52"/>
      <c r="F2355" s="52"/>
      <c r="G2355" s="52"/>
      <c r="H2355" s="52"/>
      <c r="I2355" s="52"/>
    </row>
    <row r="2356" spans="1:9" s="53" customFormat="1">
      <c r="A2356" s="49"/>
      <c r="B2356" s="50"/>
      <c r="C2356" s="51"/>
      <c r="D2356" s="49"/>
      <c r="E2356" s="52"/>
      <c r="F2356" s="52"/>
      <c r="G2356" s="52"/>
      <c r="H2356" s="52"/>
      <c r="I2356" s="52"/>
    </row>
    <row r="2357" spans="1:9" s="53" customFormat="1">
      <c r="A2357" s="49"/>
      <c r="B2357" s="50"/>
      <c r="C2357" s="51"/>
      <c r="D2357" s="49"/>
      <c r="E2357" s="52"/>
      <c r="F2357" s="52"/>
      <c r="G2357" s="52"/>
      <c r="H2357" s="52"/>
      <c r="I2357" s="52"/>
    </row>
    <row r="2358" spans="1:9" s="53" customFormat="1">
      <c r="A2358" s="49"/>
      <c r="B2358" s="50"/>
      <c r="C2358" s="51"/>
      <c r="D2358" s="49"/>
      <c r="E2358" s="52"/>
      <c r="F2358" s="52"/>
      <c r="G2358" s="52"/>
      <c r="H2358" s="52"/>
      <c r="I2358" s="52"/>
    </row>
    <row r="2359" spans="1:9" s="53" customFormat="1">
      <c r="A2359" s="49"/>
      <c r="B2359" s="50"/>
      <c r="C2359" s="51"/>
      <c r="D2359" s="49"/>
      <c r="E2359" s="52"/>
      <c r="F2359" s="52"/>
      <c r="G2359" s="52"/>
      <c r="H2359" s="52"/>
      <c r="I2359" s="52"/>
    </row>
    <row r="2360" spans="1:9" s="53" customFormat="1">
      <c r="A2360" s="49"/>
      <c r="B2360" s="50"/>
      <c r="C2360" s="51"/>
      <c r="D2360" s="49"/>
      <c r="E2360" s="52"/>
      <c r="F2360" s="52"/>
      <c r="G2360" s="52"/>
      <c r="H2360" s="52"/>
      <c r="I2360" s="52"/>
    </row>
    <row r="2361" spans="1:9" s="53" customFormat="1">
      <c r="A2361" s="49"/>
      <c r="B2361" s="50"/>
      <c r="C2361" s="51"/>
      <c r="D2361" s="49"/>
      <c r="E2361" s="52"/>
      <c r="F2361" s="52"/>
      <c r="G2361" s="52"/>
      <c r="H2361" s="52"/>
      <c r="I2361" s="52"/>
    </row>
    <row r="2362" spans="1:9" s="53" customFormat="1">
      <c r="A2362" s="49"/>
      <c r="B2362" s="50"/>
      <c r="C2362" s="51"/>
      <c r="D2362" s="49"/>
      <c r="E2362" s="52"/>
      <c r="F2362" s="52"/>
      <c r="G2362" s="52"/>
      <c r="H2362" s="52"/>
      <c r="I2362" s="52"/>
    </row>
    <row r="2363" spans="1:9" s="53" customFormat="1">
      <c r="A2363" s="49"/>
      <c r="B2363" s="50"/>
      <c r="C2363" s="51"/>
      <c r="D2363" s="49"/>
      <c r="E2363" s="52"/>
      <c r="F2363" s="52"/>
      <c r="G2363" s="52"/>
      <c r="H2363" s="52"/>
      <c r="I2363" s="52"/>
    </row>
    <row r="2364" spans="1:9" s="53" customFormat="1">
      <c r="A2364" s="49"/>
      <c r="B2364" s="50"/>
      <c r="C2364" s="51"/>
      <c r="D2364" s="49"/>
      <c r="E2364" s="52"/>
      <c r="F2364" s="52"/>
      <c r="G2364" s="52"/>
      <c r="H2364" s="52"/>
      <c r="I2364" s="52"/>
    </row>
    <row r="2365" spans="1:9" s="53" customFormat="1">
      <c r="A2365" s="49"/>
      <c r="B2365" s="50"/>
      <c r="C2365" s="51"/>
      <c r="D2365" s="49"/>
      <c r="E2365" s="52"/>
      <c r="F2365" s="52"/>
      <c r="G2365" s="52"/>
      <c r="H2365" s="52"/>
      <c r="I2365" s="52"/>
    </row>
    <row r="2366" spans="1:9" s="53" customFormat="1">
      <c r="A2366" s="49"/>
      <c r="B2366" s="50"/>
      <c r="C2366" s="51"/>
      <c r="D2366" s="49"/>
      <c r="E2366" s="52"/>
      <c r="F2366" s="52"/>
      <c r="G2366" s="52"/>
      <c r="H2366" s="52"/>
      <c r="I2366" s="52"/>
    </row>
    <row r="2367" spans="1:9" s="53" customFormat="1">
      <c r="A2367" s="49"/>
      <c r="B2367" s="50"/>
      <c r="C2367" s="51"/>
      <c r="D2367" s="49"/>
      <c r="E2367" s="52"/>
      <c r="F2367" s="52"/>
      <c r="G2367" s="52"/>
      <c r="H2367" s="52"/>
      <c r="I2367" s="52"/>
    </row>
    <row r="2368" spans="1:9" s="53" customFormat="1">
      <c r="A2368" s="49"/>
      <c r="B2368" s="50"/>
      <c r="C2368" s="51"/>
      <c r="D2368" s="49"/>
      <c r="E2368" s="52"/>
      <c r="F2368" s="52"/>
      <c r="G2368" s="52"/>
      <c r="H2368" s="52"/>
      <c r="I2368" s="52"/>
    </row>
    <row r="2369" spans="1:9" s="53" customFormat="1">
      <c r="A2369" s="49"/>
      <c r="B2369" s="50"/>
      <c r="C2369" s="51"/>
      <c r="D2369" s="49"/>
      <c r="E2369" s="52"/>
      <c r="F2369" s="52"/>
      <c r="G2369" s="52"/>
      <c r="H2369" s="52"/>
      <c r="I2369" s="52"/>
    </row>
    <row r="2370" spans="1:9" s="53" customFormat="1">
      <c r="A2370" s="49"/>
      <c r="B2370" s="50"/>
      <c r="C2370" s="51"/>
      <c r="D2370" s="49"/>
      <c r="E2370" s="52"/>
      <c r="F2370" s="52"/>
      <c r="G2370" s="52"/>
      <c r="H2370" s="52"/>
      <c r="I2370" s="52"/>
    </row>
    <row r="2371" spans="1:9" s="53" customFormat="1">
      <c r="A2371" s="49"/>
      <c r="B2371" s="50"/>
      <c r="C2371" s="51"/>
      <c r="D2371" s="49"/>
      <c r="E2371" s="52"/>
      <c r="F2371" s="52"/>
      <c r="G2371" s="52"/>
      <c r="H2371" s="52"/>
      <c r="I2371" s="52"/>
    </row>
    <row r="2372" spans="1:9" s="53" customFormat="1">
      <c r="A2372" s="49"/>
      <c r="B2372" s="50"/>
      <c r="C2372" s="51"/>
      <c r="D2372" s="49"/>
      <c r="E2372" s="52"/>
      <c r="F2372" s="52"/>
      <c r="G2372" s="52"/>
      <c r="H2372" s="52"/>
      <c r="I2372" s="52"/>
    </row>
    <row r="2373" spans="1:9" s="53" customFormat="1">
      <c r="A2373" s="49"/>
      <c r="B2373" s="50"/>
      <c r="C2373" s="51"/>
      <c r="D2373" s="49"/>
      <c r="E2373" s="52"/>
      <c r="F2373" s="52"/>
      <c r="G2373" s="52"/>
      <c r="H2373" s="52"/>
      <c r="I2373" s="52"/>
    </row>
    <row r="2374" spans="1:9" s="53" customFormat="1">
      <c r="A2374" s="49"/>
      <c r="B2374" s="50"/>
      <c r="C2374" s="51"/>
      <c r="D2374" s="49"/>
      <c r="E2374" s="52"/>
      <c r="F2374" s="52"/>
      <c r="G2374" s="52"/>
      <c r="H2374" s="52"/>
      <c r="I2374" s="52"/>
    </row>
    <row r="2375" spans="1:9" s="53" customFormat="1">
      <c r="A2375" s="49"/>
      <c r="B2375" s="50"/>
      <c r="C2375" s="51"/>
      <c r="D2375" s="49"/>
      <c r="E2375" s="52"/>
      <c r="F2375" s="52"/>
      <c r="G2375" s="52"/>
      <c r="H2375" s="52"/>
      <c r="I2375" s="52"/>
    </row>
    <row r="2376" spans="1:9" s="53" customFormat="1">
      <c r="A2376" s="49"/>
      <c r="B2376" s="50"/>
      <c r="C2376" s="51"/>
      <c r="D2376" s="49"/>
      <c r="E2376" s="52"/>
      <c r="F2376" s="52"/>
      <c r="G2376" s="52"/>
      <c r="H2376" s="52"/>
      <c r="I2376" s="52"/>
    </row>
    <row r="2377" spans="1:9" s="53" customFormat="1">
      <c r="A2377" s="49"/>
      <c r="B2377" s="50"/>
      <c r="C2377" s="51"/>
      <c r="D2377" s="49"/>
      <c r="E2377" s="52"/>
      <c r="F2377" s="52"/>
      <c r="G2377" s="52"/>
      <c r="H2377" s="52"/>
      <c r="I2377" s="52"/>
    </row>
    <row r="2378" spans="1:9" s="53" customFormat="1">
      <c r="A2378" s="49"/>
      <c r="B2378" s="50"/>
      <c r="C2378" s="51"/>
      <c r="D2378" s="49"/>
      <c r="E2378" s="52"/>
      <c r="F2378" s="52"/>
      <c r="G2378" s="52"/>
      <c r="H2378" s="52"/>
      <c r="I2378" s="52"/>
    </row>
    <row r="2379" spans="1:9" s="53" customFormat="1">
      <c r="A2379" s="49"/>
      <c r="B2379" s="50"/>
      <c r="C2379" s="51"/>
      <c r="D2379" s="49"/>
      <c r="E2379" s="52"/>
      <c r="F2379" s="52"/>
      <c r="G2379" s="52"/>
      <c r="H2379" s="52"/>
      <c r="I2379" s="52"/>
    </row>
    <row r="2380" spans="1:9" s="53" customFormat="1">
      <c r="A2380" s="49"/>
      <c r="B2380" s="50"/>
      <c r="C2380" s="51"/>
      <c r="D2380" s="49"/>
      <c r="E2380" s="52"/>
      <c r="F2380" s="52"/>
      <c r="G2380" s="52"/>
      <c r="H2380" s="52"/>
      <c r="I2380" s="52"/>
    </row>
    <row r="2381" spans="1:9" s="53" customFormat="1">
      <c r="A2381" s="49"/>
      <c r="B2381" s="50"/>
      <c r="C2381" s="51"/>
      <c r="D2381" s="49"/>
      <c r="E2381" s="52"/>
      <c r="F2381" s="52"/>
      <c r="G2381" s="52"/>
      <c r="H2381" s="52"/>
      <c r="I2381" s="52"/>
    </row>
    <row r="2382" spans="1:9" s="53" customFormat="1">
      <c r="A2382" s="49"/>
      <c r="B2382" s="50"/>
      <c r="C2382" s="51"/>
      <c r="D2382" s="49"/>
      <c r="E2382" s="52"/>
      <c r="F2382" s="52"/>
      <c r="G2382" s="52"/>
      <c r="H2382" s="52"/>
      <c r="I2382" s="52"/>
    </row>
    <row r="2383" spans="1:9" s="53" customFormat="1">
      <c r="A2383" s="49"/>
      <c r="B2383" s="50"/>
      <c r="C2383" s="51"/>
      <c r="D2383" s="49"/>
      <c r="E2383" s="52"/>
      <c r="F2383" s="52"/>
      <c r="G2383" s="52"/>
      <c r="H2383" s="52"/>
      <c r="I2383" s="52"/>
    </row>
    <row r="2384" spans="1:9" s="53" customFormat="1">
      <c r="A2384" s="49"/>
      <c r="B2384" s="50"/>
      <c r="C2384" s="51"/>
      <c r="D2384" s="49"/>
      <c r="E2384" s="52"/>
      <c r="F2384" s="52"/>
      <c r="G2384" s="52"/>
      <c r="H2384" s="52"/>
      <c r="I2384" s="52"/>
    </row>
    <row r="2385" spans="1:9" s="53" customFormat="1">
      <c r="A2385" s="49"/>
      <c r="B2385" s="50"/>
      <c r="C2385" s="51"/>
      <c r="D2385" s="49"/>
      <c r="E2385" s="52"/>
      <c r="F2385" s="52"/>
      <c r="G2385" s="52"/>
      <c r="H2385" s="52"/>
      <c r="I2385" s="52"/>
    </row>
    <row r="2386" spans="1:9" s="53" customFormat="1">
      <c r="A2386" s="49"/>
      <c r="B2386" s="50"/>
      <c r="C2386" s="51"/>
      <c r="D2386" s="49"/>
      <c r="E2386" s="52"/>
      <c r="F2386" s="52"/>
      <c r="G2386" s="52"/>
      <c r="H2386" s="52"/>
      <c r="I2386" s="52"/>
    </row>
    <row r="2387" spans="1:9" s="53" customFormat="1">
      <c r="A2387" s="49"/>
      <c r="B2387" s="50"/>
      <c r="C2387" s="51"/>
      <c r="D2387" s="49"/>
      <c r="E2387" s="52"/>
      <c r="F2387" s="52"/>
      <c r="G2387" s="52"/>
      <c r="H2387" s="52"/>
      <c r="I2387" s="52"/>
    </row>
    <row r="2388" spans="1:9" s="53" customFormat="1">
      <c r="A2388" s="49"/>
      <c r="B2388" s="50"/>
      <c r="C2388" s="51"/>
      <c r="D2388" s="49"/>
      <c r="E2388" s="52"/>
      <c r="F2388" s="52"/>
      <c r="G2388" s="52"/>
      <c r="H2388" s="52"/>
      <c r="I2388" s="52"/>
    </row>
    <row r="2389" spans="1:9" s="53" customFormat="1">
      <c r="A2389" s="49"/>
      <c r="B2389" s="50"/>
      <c r="C2389" s="51"/>
      <c r="D2389" s="49"/>
      <c r="E2389" s="52"/>
      <c r="F2389" s="52"/>
      <c r="G2389" s="52"/>
      <c r="H2389" s="52"/>
      <c r="I2389" s="52"/>
    </row>
    <row r="2390" spans="1:9" s="53" customFormat="1">
      <c r="A2390" s="49"/>
      <c r="B2390" s="50"/>
      <c r="C2390" s="51"/>
      <c r="D2390" s="49"/>
      <c r="E2390" s="52"/>
      <c r="F2390" s="52"/>
      <c r="G2390" s="52"/>
      <c r="H2390" s="52"/>
      <c r="I2390" s="52"/>
    </row>
    <row r="2391" spans="1:9" s="53" customFormat="1">
      <c r="A2391" s="49"/>
      <c r="B2391" s="50"/>
      <c r="C2391" s="51"/>
      <c r="D2391" s="49"/>
      <c r="E2391" s="52"/>
      <c r="F2391" s="52"/>
      <c r="G2391" s="52"/>
      <c r="H2391" s="52"/>
      <c r="I2391" s="52"/>
    </row>
    <row r="2392" spans="1:9" s="53" customFormat="1">
      <c r="A2392" s="49"/>
      <c r="B2392" s="50"/>
      <c r="C2392" s="51"/>
      <c r="D2392" s="49"/>
      <c r="E2392" s="52"/>
      <c r="F2392" s="52"/>
      <c r="G2392" s="52"/>
      <c r="H2392" s="52"/>
      <c r="I2392" s="52"/>
    </row>
    <row r="2393" spans="1:9" s="53" customFormat="1">
      <c r="A2393" s="49"/>
      <c r="B2393" s="50"/>
      <c r="C2393" s="51"/>
      <c r="D2393" s="49"/>
      <c r="E2393" s="52"/>
      <c r="F2393" s="52"/>
      <c r="G2393" s="52"/>
      <c r="H2393" s="52"/>
      <c r="I2393" s="52"/>
    </row>
    <row r="2394" spans="1:9" s="53" customFormat="1">
      <c r="A2394" s="49"/>
      <c r="B2394" s="50"/>
      <c r="C2394" s="51"/>
      <c r="D2394" s="49"/>
      <c r="E2394" s="52"/>
      <c r="F2394" s="52"/>
      <c r="G2394" s="52"/>
      <c r="H2394" s="52"/>
      <c r="I2394" s="52"/>
    </row>
    <row r="2395" spans="1:9" s="53" customFormat="1">
      <c r="A2395" s="49"/>
      <c r="B2395" s="50"/>
      <c r="C2395" s="51"/>
      <c r="D2395" s="49"/>
      <c r="E2395" s="52"/>
      <c r="F2395" s="52"/>
      <c r="G2395" s="52"/>
      <c r="H2395" s="52"/>
      <c r="I2395" s="52"/>
    </row>
    <row r="2396" spans="1:9" s="53" customFormat="1">
      <c r="A2396" s="49"/>
      <c r="B2396" s="50"/>
      <c r="C2396" s="51"/>
      <c r="D2396" s="49"/>
      <c r="E2396" s="52"/>
      <c r="F2396" s="52"/>
      <c r="G2396" s="52"/>
      <c r="H2396" s="52"/>
      <c r="I2396" s="52"/>
    </row>
    <row r="2397" spans="1:9" s="53" customFormat="1">
      <c r="A2397" s="49"/>
      <c r="B2397" s="50"/>
      <c r="C2397" s="51"/>
      <c r="D2397" s="49"/>
      <c r="E2397" s="52"/>
      <c r="F2397" s="52"/>
      <c r="G2397" s="52"/>
      <c r="H2397" s="52"/>
      <c r="I2397" s="52"/>
    </row>
    <row r="2398" spans="1:9" s="53" customFormat="1">
      <c r="A2398" s="49"/>
      <c r="B2398" s="50"/>
      <c r="C2398" s="51"/>
      <c r="D2398" s="49"/>
      <c r="E2398" s="52"/>
      <c r="F2398" s="52"/>
      <c r="G2398" s="52"/>
      <c r="H2398" s="52"/>
      <c r="I2398" s="52"/>
    </row>
    <row r="2399" spans="1:9" s="53" customFormat="1">
      <c r="A2399" s="49"/>
      <c r="B2399" s="50"/>
      <c r="C2399" s="51"/>
      <c r="D2399" s="49"/>
      <c r="E2399" s="52"/>
      <c r="F2399" s="52"/>
      <c r="G2399" s="52"/>
      <c r="H2399" s="52"/>
      <c r="I2399" s="52"/>
    </row>
    <row r="2400" spans="1:9" s="53" customFormat="1">
      <c r="A2400" s="49"/>
      <c r="B2400" s="50"/>
      <c r="C2400" s="51"/>
      <c r="D2400" s="49"/>
      <c r="E2400" s="52"/>
      <c r="F2400" s="52"/>
      <c r="G2400" s="52"/>
      <c r="H2400" s="52"/>
      <c r="I2400" s="52"/>
    </row>
    <row r="2401" spans="1:9" s="53" customFormat="1">
      <c r="A2401" s="49"/>
      <c r="B2401" s="50"/>
      <c r="C2401" s="51"/>
      <c r="D2401" s="49"/>
      <c r="E2401" s="52"/>
      <c r="F2401" s="52"/>
      <c r="G2401" s="52"/>
      <c r="H2401" s="52"/>
      <c r="I2401" s="52"/>
    </row>
    <row r="2402" spans="1:9" s="53" customFormat="1">
      <c r="A2402" s="49"/>
      <c r="B2402" s="50"/>
      <c r="C2402" s="51"/>
      <c r="D2402" s="49"/>
      <c r="E2402" s="52"/>
      <c r="F2402" s="52"/>
      <c r="G2402" s="52"/>
      <c r="H2402" s="52"/>
      <c r="I2402" s="52"/>
    </row>
    <row r="2403" spans="1:9" s="53" customFormat="1">
      <c r="A2403" s="49"/>
      <c r="B2403" s="50"/>
      <c r="C2403" s="51"/>
      <c r="D2403" s="49"/>
      <c r="E2403" s="52"/>
      <c r="F2403" s="52"/>
      <c r="G2403" s="52"/>
      <c r="H2403" s="52"/>
      <c r="I2403" s="52"/>
    </row>
    <row r="2404" spans="1:9" s="53" customFormat="1">
      <c r="A2404" s="49"/>
      <c r="B2404" s="50"/>
      <c r="C2404" s="51"/>
      <c r="D2404" s="49"/>
      <c r="E2404" s="52"/>
      <c r="F2404" s="52"/>
      <c r="G2404" s="52"/>
      <c r="H2404" s="52"/>
      <c r="I2404" s="52"/>
    </row>
    <row r="2405" spans="1:9" s="53" customFormat="1">
      <c r="A2405" s="49"/>
      <c r="B2405" s="50"/>
      <c r="C2405" s="51"/>
      <c r="D2405" s="49"/>
      <c r="E2405" s="52"/>
      <c r="F2405" s="52"/>
      <c r="G2405" s="52"/>
      <c r="H2405" s="52"/>
      <c r="I2405" s="52"/>
    </row>
    <row r="2406" spans="1:9" s="53" customFormat="1">
      <c r="A2406" s="49"/>
      <c r="B2406" s="50"/>
      <c r="C2406" s="51"/>
      <c r="D2406" s="49"/>
      <c r="E2406" s="52"/>
      <c r="F2406" s="52"/>
      <c r="G2406" s="52"/>
      <c r="H2406" s="52"/>
      <c r="I2406" s="52"/>
    </row>
    <row r="2407" spans="1:9" s="53" customFormat="1">
      <c r="A2407" s="49"/>
      <c r="B2407" s="50"/>
      <c r="C2407" s="51"/>
      <c r="D2407" s="49"/>
      <c r="E2407" s="52"/>
      <c r="F2407" s="52"/>
      <c r="G2407" s="52"/>
      <c r="H2407" s="52"/>
      <c r="I2407" s="52"/>
    </row>
    <row r="2408" spans="1:9" s="53" customFormat="1">
      <c r="A2408" s="49"/>
      <c r="B2408" s="50"/>
      <c r="C2408" s="51"/>
      <c r="D2408" s="49"/>
      <c r="E2408" s="52"/>
      <c r="F2408" s="52"/>
      <c r="G2408" s="52"/>
      <c r="H2408" s="52"/>
      <c r="I2408" s="52"/>
    </row>
    <row r="2409" spans="1:9" s="53" customFormat="1">
      <c r="A2409" s="49"/>
      <c r="B2409" s="50"/>
      <c r="C2409" s="51"/>
      <c r="D2409" s="49"/>
      <c r="E2409" s="52"/>
      <c r="F2409" s="52"/>
      <c r="G2409" s="52"/>
      <c r="H2409" s="52"/>
      <c r="I2409" s="52"/>
    </row>
    <row r="2410" spans="1:9" s="53" customFormat="1">
      <c r="A2410" s="49"/>
      <c r="B2410" s="50"/>
      <c r="C2410" s="51"/>
      <c r="D2410" s="49"/>
      <c r="E2410" s="52"/>
      <c r="F2410" s="52"/>
      <c r="G2410" s="52"/>
      <c r="H2410" s="52"/>
      <c r="I2410" s="52"/>
    </row>
    <row r="2411" spans="1:9" s="53" customFormat="1">
      <c r="A2411" s="49"/>
      <c r="B2411" s="50"/>
      <c r="C2411" s="51"/>
      <c r="D2411" s="49"/>
      <c r="E2411" s="52"/>
      <c r="F2411" s="52"/>
      <c r="G2411" s="52"/>
      <c r="H2411" s="52"/>
      <c r="I2411" s="52"/>
    </row>
    <row r="2412" spans="1:9" s="53" customFormat="1">
      <c r="A2412" s="49"/>
      <c r="B2412" s="50"/>
      <c r="C2412" s="51"/>
      <c r="D2412" s="49"/>
      <c r="E2412" s="52"/>
      <c r="F2412" s="52"/>
      <c r="G2412" s="52"/>
      <c r="H2412" s="52"/>
      <c r="I2412" s="52"/>
    </row>
    <row r="2413" spans="1:9" s="53" customFormat="1">
      <c r="A2413" s="49"/>
      <c r="B2413" s="50"/>
      <c r="C2413" s="51"/>
      <c r="D2413" s="49"/>
      <c r="E2413" s="52"/>
      <c r="F2413" s="52"/>
      <c r="G2413" s="52"/>
      <c r="H2413" s="52"/>
      <c r="I2413" s="52"/>
    </row>
    <row r="2414" spans="1:9" s="53" customFormat="1">
      <c r="A2414" s="49"/>
      <c r="B2414" s="50"/>
      <c r="C2414" s="51"/>
      <c r="D2414" s="49"/>
      <c r="E2414" s="52"/>
      <c r="F2414" s="52"/>
      <c r="G2414" s="52"/>
      <c r="H2414" s="52"/>
      <c r="I2414" s="52"/>
    </row>
    <row r="2415" spans="1:9" s="53" customFormat="1">
      <c r="A2415" s="49"/>
      <c r="B2415" s="50"/>
      <c r="C2415" s="51"/>
      <c r="D2415" s="49"/>
      <c r="E2415" s="52"/>
      <c r="F2415" s="52"/>
      <c r="G2415" s="52"/>
      <c r="H2415" s="52"/>
      <c r="I2415" s="52"/>
    </row>
    <row r="2416" spans="1:9" s="53" customFormat="1">
      <c r="A2416" s="49"/>
      <c r="B2416" s="50"/>
      <c r="C2416" s="51"/>
      <c r="D2416" s="49"/>
      <c r="E2416" s="52"/>
      <c r="F2416" s="52"/>
      <c r="G2416" s="52"/>
      <c r="H2416" s="52"/>
      <c r="I2416" s="52"/>
    </row>
    <row r="2417" spans="1:9" s="53" customFormat="1">
      <c r="A2417" s="49"/>
      <c r="B2417" s="50"/>
      <c r="C2417" s="51"/>
      <c r="D2417" s="49"/>
      <c r="E2417" s="52"/>
      <c r="F2417" s="52"/>
      <c r="G2417" s="52"/>
      <c r="H2417" s="52"/>
      <c r="I2417" s="52"/>
    </row>
    <row r="2418" spans="1:9" s="53" customFormat="1">
      <c r="A2418" s="49"/>
      <c r="B2418" s="50"/>
      <c r="C2418" s="51"/>
      <c r="D2418" s="49"/>
      <c r="E2418" s="52"/>
      <c r="F2418" s="52"/>
      <c r="G2418" s="52"/>
      <c r="H2418" s="52"/>
      <c r="I2418" s="52"/>
    </row>
    <row r="2419" spans="1:9" s="53" customFormat="1">
      <c r="A2419" s="49"/>
      <c r="B2419" s="50"/>
      <c r="C2419" s="51"/>
      <c r="D2419" s="49"/>
      <c r="E2419" s="52"/>
      <c r="F2419" s="52"/>
      <c r="G2419" s="52"/>
      <c r="H2419" s="52"/>
      <c r="I2419" s="52"/>
    </row>
    <row r="2420" spans="1:9" s="53" customFormat="1">
      <c r="A2420" s="49"/>
      <c r="B2420" s="50"/>
      <c r="C2420" s="51"/>
      <c r="D2420" s="49"/>
      <c r="E2420" s="52"/>
      <c r="F2420" s="52"/>
      <c r="G2420" s="52"/>
      <c r="H2420" s="52"/>
      <c r="I2420" s="52"/>
    </row>
    <row r="2421" spans="1:9" s="53" customFormat="1">
      <c r="A2421" s="49"/>
      <c r="B2421" s="50"/>
      <c r="C2421" s="51"/>
      <c r="D2421" s="49"/>
      <c r="E2421" s="52"/>
      <c r="F2421" s="52"/>
      <c r="G2421" s="52"/>
      <c r="H2421" s="52"/>
      <c r="I2421" s="52"/>
    </row>
    <row r="2422" spans="1:9" s="53" customFormat="1">
      <c r="A2422" s="49"/>
      <c r="B2422" s="50"/>
      <c r="C2422" s="51"/>
      <c r="D2422" s="49"/>
      <c r="E2422" s="52"/>
      <c r="F2422" s="52"/>
      <c r="G2422" s="52"/>
      <c r="H2422" s="52"/>
      <c r="I2422" s="52"/>
    </row>
    <row r="2423" spans="1:9" s="53" customFormat="1">
      <c r="A2423" s="49"/>
      <c r="B2423" s="50"/>
      <c r="C2423" s="51"/>
      <c r="D2423" s="49"/>
      <c r="E2423" s="52"/>
      <c r="F2423" s="52"/>
      <c r="G2423" s="52"/>
      <c r="H2423" s="52"/>
      <c r="I2423" s="52"/>
    </row>
    <row r="2424" spans="1:9" s="53" customFormat="1">
      <c r="A2424" s="49"/>
      <c r="B2424" s="50"/>
      <c r="C2424" s="51"/>
      <c r="D2424" s="49"/>
      <c r="E2424" s="52"/>
      <c r="F2424" s="52"/>
      <c r="G2424" s="52"/>
      <c r="H2424" s="52"/>
      <c r="I2424" s="52"/>
    </row>
    <row r="2425" spans="1:9" s="53" customFormat="1">
      <c r="A2425" s="49"/>
      <c r="B2425" s="50"/>
      <c r="C2425" s="51"/>
      <c r="D2425" s="49"/>
      <c r="E2425" s="52"/>
      <c r="F2425" s="52"/>
      <c r="G2425" s="52"/>
      <c r="H2425" s="52"/>
      <c r="I2425" s="52"/>
    </row>
    <row r="2426" spans="1:9" s="53" customFormat="1">
      <c r="A2426" s="49"/>
      <c r="B2426" s="50"/>
      <c r="C2426" s="51"/>
      <c r="D2426" s="49"/>
      <c r="E2426" s="52"/>
      <c r="F2426" s="52"/>
      <c r="G2426" s="52"/>
      <c r="H2426" s="52"/>
      <c r="I2426" s="52"/>
    </row>
    <row r="2427" spans="1:9" s="53" customFormat="1">
      <c r="A2427" s="49"/>
      <c r="B2427" s="50"/>
      <c r="C2427" s="51"/>
      <c r="D2427" s="49"/>
      <c r="E2427" s="52"/>
      <c r="F2427" s="52"/>
      <c r="G2427" s="52"/>
      <c r="H2427" s="52"/>
      <c r="I2427" s="52"/>
    </row>
    <row r="2428" spans="1:9" s="53" customFormat="1">
      <c r="A2428" s="49"/>
      <c r="B2428" s="50"/>
      <c r="C2428" s="51"/>
      <c r="D2428" s="49"/>
      <c r="E2428" s="52"/>
      <c r="F2428" s="52"/>
      <c r="G2428" s="52"/>
      <c r="H2428" s="52"/>
      <c r="I2428" s="52"/>
    </row>
    <row r="2429" spans="1:9" s="53" customFormat="1">
      <c r="A2429" s="49"/>
      <c r="B2429" s="50"/>
      <c r="C2429" s="51"/>
      <c r="D2429" s="49"/>
      <c r="E2429" s="52"/>
      <c r="F2429" s="52"/>
      <c r="G2429" s="52"/>
      <c r="H2429" s="52"/>
      <c r="I2429" s="52"/>
    </row>
    <row r="2430" spans="1:9" s="53" customFormat="1">
      <c r="A2430" s="49"/>
      <c r="B2430" s="50"/>
      <c r="C2430" s="51"/>
      <c r="D2430" s="49"/>
      <c r="E2430" s="52"/>
      <c r="F2430" s="52"/>
      <c r="G2430" s="52"/>
      <c r="H2430" s="52"/>
      <c r="I2430" s="52"/>
    </row>
    <row r="2431" spans="1:9" s="53" customFormat="1">
      <c r="A2431" s="49"/>
      <c r="B2431" s="50"/>
      <c r="C2431" s="51"/>
      <c r="D2431" s="49"/>
      <c r="E2431" s="52"/>
      <c r="F2431" s="52"/>
      <c r="G2431" s="52"/>
      <c r="H2431" s="52"/>
      <c r="I2431" s="52"/>
    </row>
    <row r="2432" spans="1:9" s="53" customFormat="1">
      <c r="A2432" s="49"/>
      <c r="B2432" s="50"/>
      <c r="C2432" s="51"/>
      <c r="D2432" s="49"/>
      <c r="E2432" s="52"/>
      <c r="F2432" s="52"/>
      <c r="G2432" s="52"/>
      <c r="H2432" s="52"/>
      <c r="I2432" s="52"/>
    </row>
    <row r="2433" spans="1:9" s="53" customFormat="1">
      <c r="A2433" s="49"/>
      <c r="B2433" s="50"/>
      <c r="C2433" s="51"/>
      <c r="D2433" s="49"/>
      <c r="E2433" s="52"/>
      <c r="F2433" s="52"/>
      <c r="G2433" s="52"/>
      <c r="H2433" s="52"/>
      <c r="I2433" s="52"/>
    </row>
    <row r="2434" spans="1:9" s="53" customFormat="1">
      <c r="A2434" s="49"/>
      <c r="B2434" s="50"/>
      <c r="C2434" s="51"/>
      <c r="D2434" s="49"/>
      <c r="E2434" s="52"/>
      <c r="F2434" s="52"/>
      <c r="G2434" s="52"/>
      <c r="H2434" s="52"/>
      <c r="I2434" s="52"/>
    </row>
    <row r="2435" spans="1:9" s="53" customFormat="1">
      <c r="A2435" s="49"/>
      <c r="B2435" s="50"/>
      <c r="C2435" s="51"/>
      <c r="D2435" s="49"/>
      <c r="E2435" s="52"/>
      <c r="F2435" s="52"/>
      <c r="G2435" s="52"/>
      <c r="H2435" s="52"/>
      <c r="I2435" s="52"/>
    </row>
    <row r="2436" spans="1:9" s="53" customFormat="1">
      <c r="A2436" s="49"/>
      <c r="B2436" s="50"/>
      <c r="C2436" s="51"/>
      <c r="D2436" s="49"/>
      <c r="E2436" s="52"/>
      <c r="F2436" s="52"/>
      <c r="G2436" s="52"/>
      <c r="H2436" s="52"/>
      <c r="I2436" s="52"/>
    </row>
    <row r="2437" spans="1:9" s="53" customFormat="1">
      <c r="A2437" s="49"/>
      <c r="B2437" s="50"/>
      <c r="C2437" s="51"/>
      <c r="D2437" s="49"/>
      <c r="E2437" s="52"/>
      <c r="F2437" s="52"/>
      <c r="G2437" s="52"/>
      <c r="H2437" s="52"/>
      <c r="I2437" s="52"/>
    </row>
    <row r="2438" spans="1:9" s="53" customFormat="1">
      <c r="A2438" s="49"/>
      <c r="B2438" s="50"/>
      <c r="C2438" s="51"/>
      <c r="D2438" s="49"/>
      <c r="E2438" s="52"/>
      <c r="F2438" s="52"/>
      <c r="G2438" s="52"/>
      <c r="H2438" s="52"/>
      <c r="I2438" s="52"/>
    </row>
    <row r="2439" spans="1:9" s="53" customFormat="1">
      <c r="A2439" s="49"/>
      <c r="B2439" s="50"/>
      <c r="C2439" s="51"/>
      <c r="D2439" s="49"/>
      <c r="E2439" s="52"/>
      <c r="F2439" s="52"/>
      <c r="G2439" s="52"/>
      <c r="H2439" s="52"/>
      <c r="I2439" s="52"/>
    </row>
    <row r="2440" spans="1:9" s="53" customFormat="1">
      <c r="A2440" s="49"/>
      <c r="B2440" s="50"/>
      <c r="C2440" s="51"/>
      <c r="D2440" s="49"/>
      <c r="E2440" s="52"/>
      <c r="F2440" s="52"/>
      <c r="G2440" s="52"/>
      <c r="H2440" s="52"/>
      <c r="I2440" s="52"/>
    </row>
    <row r="2441" spans="1:9" s="53" customFormat="1">
      <c r="A2441" s="49"/>
      <c r="B2441" s="50"/>
      <c r="C2441" s="51"/>
      <c r="D2441" s="49"/>
      <c r="E2441" s="52"/>
      <c r="F2441" s="52"/>
      <c r="G2441" s="52"/>
      <c r="H2441" s="52"/>
      <c r="I2441" s="52"/>
    </row>
    <row r="2442" spans="1:9" s="53" customFormat="1">
      <c r="A2442" s="49"/>
      <c r="B2442" s="50"/>
      <c r="C2442" s="51"/>
      <c r="D2442" s="49"/>
      <c r="E2442" s="52"/>
      <c r="F2442" s="52"/>
      <c r="G2442" s="52"/>
      <c r="H2442" s="52"/>
      <c r="I2442" s="52"/>
    </row>
    <row r="2443" spans="1:9" s="53" customFormat="1">
      <c r="A2443" s="49"/>
      <c r="B2443" s="50"/>
      <c r="C2443" s="51"/>
      <c r="D2443" s="49"/>
      <c r="E2443" s="52"/>
      <c r="F2443" s="52"/>
      <c r="G2443" s="52"/>
      <c r="H2443" s="52"/>
      <c r="I2443" s="52"/>
    </row>
    <row r="2444" spans="1:9" s="53" customFormat="1">
      <c r="A2444" s="49"/>
      <c r="B2444" s="50"/>
      <c r="C2444" s="51"/>
      <c r="D2444" s="49"/>
      <c r="E2444" s="52"/>
      <c r="F2444" s="52"/>
      <c r="G2444" s="52"/>
      <c r="H2444" s="52"/>
      <c r="I2444" s="52"/>
    </row>
    <row r="2445" spans="1:9" s="53" customFormat="1">
      <c r="A2445" s="49"/>
      <c r="B2445" s="50"/>
      <c r="C2445" s="51"/>
      <c r="D2445" s="49"/>
      <c r="E2445" s="52"/>
      <c r="F2445" s="52"/>
      <c r="G2445" s="52"/>
      <c r="H2445" s="52"/>
      <c r="I2445" s="52"/>
    </row>
    <row r="2446" spans="1:9" s="53" customFormat="1">
      <c r="A2446" s="49"/>
      <c r="B2446" s="50"/>
      <c r="C2446" s="51"/>
      <c r="D2446" s="49"/>
      <c r="E2446" s="52"/>
      <c r="F2446" s="52"/>
      <c r="G2446" s="52"/>
      <c r="H2446" s="52"/>
      <c r="I2446" s="52"/>
    </row>
    <row r="2447" spans="1:9" s="53" customFormat="1">
      <c r="A2447" s="49"/>
      <c r="B2447" s="50"/>
      <c r="C2447" s="51"/>
      <c r="D2447" s="49"/>
      <c r="E2447" s="52"/>
      <c r="F2447" s="52"/>
      <c r="G2447" s="52"/>
      <c r="H2447" s="52"/>
      <c r="I2447" s="52"/>
    </row>
    <row r="2448" spans="1:9" s="53" customFormat="1">
      <c r="A2448" s="49"/>
      <c r="B2448" s="50"/>
      <c r="C2448" s="51"/>
      <c r="D2448" s="49"/>
      <c r="E2448" s="52"/>
      <c r="F2448" s="52"/>
      <c r="G2448" s="52"/>
      <c r="H2448" s="52"/>
      <c r="I2448" s="52"/>
    </row>
    <row r="2449" spans="1:9" s="53" customFormat="1">
      <c r="A2449" s="49"/>
      <c r="B2449" s="50"/>
      <c r="C2449" s="51"/>
      <c r="D2449" s="49"/>
      <c r="E2449" s="52"/>
      <c r="F2449" s="52"/>
      <c r="G2449" s="52"/>
      <c r="H2449" s="52"/>
      <c r="I2449" s="52"/>
    </row>
    <row r="2450" spans="1:9" s="53" customFormat="1">
      <c r="A2450" s="49"/>
      <c r="B2450" s="50"/>
      <c r="C2450" s="51"/>
      <c r="D2450" s="49"/>
      <c r="E2450" s="52"/>
      <c r="F2450" s="52"/>
      <c r="G2450" s="52"/>
      <c r="H2450" s="52"/>
      <c r="I2450" s="52"/>
    </row>
    <row r="2451" spans="1:9" s="53" customFormat="1">
      <c r="A2451" s="49"/>
      <c r="B2451" s="50"/>
      <c r="C2451" s="51"/>
      <c r="D2451" s="49"/>
      <c r="E2451" s="52"/>
      <c r="F2451" s="52"/>
      <c r="G2451" s="52"/>
      <c r="H2451" s="52"/>
      <c r="I2451" s="52"/>
    </row>
    <row r="2452" spans="1:9" s="53" customFormat="1">
      <c r="A2452" s="49"/>
      <c r="B2452" s="50"/>
      <c r="C2452" s="51"/>
      <c r="D2452" s="49"/>
      <c r="E2452" s="52"/>
      <c r="F2452" s="52"/>
      <c r="G2452" s="52"/>
      <c r="H2452" s="52"/>
      <c r="I2452" s="52"/>
    </row>
    <row r="2453" spans="1:9" s="53" customFormat="1">
      <c r="A2453" s="49"/>
      <c r="B2453" s="50"/>
      <c r="C2453" s="51"/>
      <c r="D2453" s="49"/>
      <c r="E2453" s="52"/>
      <c r="F2453" s="52"/>
      <c r="G2453" s="52"/>
      <c r="H2453" s="52"/>
      <c r="I2453" s="52"/>
    </row>
    <row r="2454" spans="1:9" s="53" customFormat="1">
      <c r="A2454" s="49"/>
      <c r="B2454" s="50"/>
      <c r="C2454" s="51"/>
      <c r="D2454" s="49"/>
      <c r="E2454" s="52"/>
      <c r="F2454" s="52"/>
      <c r="G2454" s="52"/>
      <c r="H2454" s="52"/>
      <c r="I2454" s="52"/>
    </row>
    <row r="2455" spans="1:9" s="53" customFormat="1">
      <c r="A2455" s="49"/>
      <c r="B2455" s="50"/>
      <c r="C2455" s="51"/>
      <c r="D2455" s="49"/>
      <c r="E2455" s="52"/>
      <c r="F2455" s="52"/>
      <c r="G2455" s="52"/>
      <c r="H2455" s="52"/>
      <c r="I2455" s="52"/>
    </row>
    <row r="2456" spans="1:9" s="53" customFormat="1">
      <c r="A2456" s="49"/>
      <c r="B2456" s="50"/>
      <c r="C2456" s="51"/>
      <c r="D2456" s="49"/>
      <c r="E2456" s="52"/>
      <c r="F2456" s="52"/>
      <c r="G2456" s="52"/>
      <c r="H2456" s="52"/>
      <c r="I2456" s="52"/>
    </row>
    <row r="2457" spans="1:9" s="53" customFormat="1">
      <c r="A2457" s="49"/>
      <c r="B2457" s="50"/>
      <c r="C2457" s="51"/>
      <c r="D2457" s="49"/>
      <c r="E2457" s="52"/>
      <c r="F2457" s="52"/>
      <c r="G2457" s="52"/>
      <c r="H2457" s="52"/>
      <c r="I2457" s="52"/>
    </row>
    <row r="2458" spans="1:9" s="53" customFormat="1">
      <c r="A2458" s="49"/>
      <c r="B2458" s="50"/>
      <c r="C2458" s="51"/>
      <c r="D2458" s="49"/>
      <c r="E2458" s="52"/>
      <c r="F2458" s="52"/>
      <c r="G2458" s="52"/>
      <c r="H2458" s="52"/>
      <c r="I2458" s="52"/>
    </row>
    <row r="2459" spans="1:9" s="53" customFormat="1">
      <c r="A2459" s="49"/>
      <c r="B2459" s="50"/>
      <c r="C2459" s="51"/>
      <c r="D2459" s="49"/>
      <c r="E2459" s="52"/>
      <c r="F2459" s="52"/>
      <c r="G2459" s="52"/>
      <c r="H2459" s="52"/>
      <c r="I2459" s="52"/>
    </row>
    <row r="2460" spans="1:9" s="53" customFormat="1">
      <c r="A2460" s="49"/>
      <c r="B2460" s="50"/>
      <c r="C2460" s="51"/>
      <c r="D2460" s="49"/>
      <c r="E2460" s="52"/>
      <c r="F2460" s="52"/>
      <c r="G2460" s="52"/>
      <c r="H2460" s="52"/>
      <c r="I2460" s="52"/>
    </row>
    <row r="2461" spans="1:9" s="53" customFormat="1">
      <c r="A2461" s="49"/>
      <c r="B2461" s="50"/>
      <c r="C2461" s="51"/>
      <c r="D2461" s="49"/>
      <c r="E2461" s="52"/>
      <c r="F2461" s="52"/>
      <c r="G2461" s="52"/>
      <c r="H2461" s="52"/>
      <c r="I2461" s="52"/>
    </row>
    <row r="2462" spans="1:9" s="53" customFormat="1">
      <c r="A2462" s="49"/>
      <c r="B2462" s="50"/>
      <c r="C2462" s="51"/>
      <c r="D2462" s="49"/>
      <c r="E2462" s="52"/>
      <c r="F2462" s="52"/>
      <c r="G2462" s="52"/>
      <c r="H2462" s="52"/>
      <c r="I2462" s="52"/>
    </row>
    <row r="2463" spans="1:9" s="53" customFormat="1">
      <c r="A2463" s="49"/>
      <c r="B2463" s="50"/>
      <c r="C2463" s="51"/>
      <c r="D2463" s="49"/>
      <c r="E2463" s="52"/>
      <c r="F2463" s="52"/>
      <c r="G2463" s="52"/>
      <c r="H2463" s="52"/>
      <c r="I2463" s="52"/>
    </row>
    <row r="2464" spans="1:9" s="53" customFormat="1">
      <c r="A2464" s="49"/>
      <c r="B2464" s="50"/>
      <c r="C2464" s="51"/>
      <c r="D2464" s="49"/>
      <c r="E2464" s="52"/>
      <c r="F2464" s="52"/>
      <c r="G2464" s="52"/>
      <c r="H2464" s="52"/>
      <c r="I2464" s="52"/>
    </row>
    <row r="2465" spans="1:9" s="53" customFormat="1">
      <c r="A2465" s="49"/>
      <c r="B2465" s="50"/>
      <c r="C2465" s="51"/>
      <c r="D2465" s="49"/>
      <c r="E2465" s="52"/>
      <c r="F2465" s="52"/>
      <c r="G2465" s="52"/>
      <c r="H2465" s="52"/>
      <c r="I2465" s="52"/>
    </row>
    <row r="2466" spans="1:9" s="53" customFormat="1">
      <c r="A2466" s="49"/>
      <c r="B2466" s="50"/>
      <c r="C2466" s="51"/>
      <c r="D2466" s="49"/>
      <c r="E2466" s="52"/>
      <c r="F2466" s="52"/>
      <c r="G2466" s="52"/>
      <c r="H2466" s="52"/>
      <c r="I2466" s="52"/>
    </row>
    <row r="2467" spans="1:9" s="53" customFormat="1">
      <c r="A2467" s="49"/>
      <c r="B2467" s="50"/>
      <c r="C2467" s="51"/>
      <c r="D2467" s="49"/>
      <c r="E2467" s="52"/>
      <c r="F2467" s="52"/>
      <c r="G2467" s="52"/>
      <c r="H2467" s="52"/>
      <c r="I2467" s="52"/>
    </row>
    <row r="2468" spans="1:9" s="53" customFormat="1">
      <c r="A2468" s="49"/>
      <c r="B2468" s="50"/>
      <c r="C2468" s="51"/>
      <c r="D2468" s="49"/>
      <c r="E2468" s="52"/>
      <c r="F2468" s="52"/>
      <c r="G2468" s="52"/>
      <c r="H2468" s="52"/>
      <c r="I2468" s="52"/>
    </row>
    <row r="2469" spans="1:9" s="53" customFormat="1">
      <c r="A2469" s="49"/>
      <c r="B2469" s="50"/>
      <c r="C2469" s="51"/>
      <c r="D2469" s="49"/>
      <c r="E2469" s="52"/>
      <c r="F2469" s="52"/>
      <c r="G2469" s="52"/>
      <c r="H2469" s="52"/>
      <c r="I2469" s="52"/>
    </row>
    <row r="2470" spans="1:9" s="53" customFormat="1">
      <c r="A2470" s="49"/>
      <c r="B2470" s="50"/>
      <c r="C2470" s="51"/>
      <c r="D2470" s="49"/>
      <c r="E2470" s="52"/>
      <c r="F2470" s="52"/>
      <c r="G2470" s="52"/>
      <c r="H2470" s="52"/>
      <c r="I2470" s="52"/>
    </row>
    <row r="2471" spans="1:9" s="53" customFormat="1">
      <c r="A2471" s="49"/>
      <c r="B2471" s="50"/>
      <c r="C2471" s="51"/>
      <c r="D2471" s="49"/>
      <c r="E2471" s="52"/>
      <c r="F2471" s="52"/>
      <c r="G2471" s="52"/>
      <c r="H2471" s="52"/>
      <c r="I2471" s="52"/>
    </row>
    <row r="2472" spans="1:9" s="53" customFormat="1">
      <c r="A2472" s="49"/>
      <c r="B2472" s="50"/>
      <c r="C2472" s="51"/>
      <c r="D2472" s="49"/>
      <c r="E2472" s="52"/>
      <c r="F2472" s="52"/>
      <c r="G2472" s="52"/>
      <c r="H2472" s="52"/>
      <c r="I2472" s="52"/>
    </row>
    <row r="2473" spans="1:9" s="53" customFormat="1">
      <c r="A2473" s="49"/>
      <c r="B2473" s="50"/>
      <c r="C2473" s="51"/>
      <c r="D2473" s="49"/>
      <c r="E2473" s="52"/>
      <c r="F2473" s="52"/>
      <c r="G2473" s="52"/>
      <c r="H2473" s="52"/>
      <c r="I2473" s="52"/>
    </row>
    <row r="2474" spans="1:9" s="53" customFormat="1">
      <c r="A2474" s="49"/>
      <c r="B2474" s="50"/>
      <c r="C2474" s="51"/>
      <c r="D2474" s="49"/>
      <c r="E2474" s="52"/>
      <c r="F2474" s="52"/>
      <c r="G2474" s="52"/>
      <c r="H2474" s="52"/>
      <c r="I2474" s="52"/>
    </row>
    <row r="2475" spans="1:9" s="53" customFormat="1">
      <c r="A2475" s="49"/>
      <c r="B2475" s="50"/>
      <c r="C2475" s="51"/>
      <c r="D2475" s="49"/>
      <c r="E2475" s="52"/>
      <c r="F2475" s="52"/>
      <c r="G2475" s="52"/>
      <c r="H2475" s="52"/>
      <c r="I2475" s="52"/>
    </row>
    <row r="2476" spans="1:9" s="53" customFormat="1">
      <c r="A2476" s="49"/>
      <c r="B2476" s="50"/>
      <c r="C2476" s="51"/>
      <c r="D2476" s="49"/>
      <c r="E2476" s="52"/>
      <c r="F2476" s="52"/>
      <c r="G2476" s="52"/>
      <c r="H2476" s="52"/>
      <c r="I2476" s="52"/>
    </row>
    <row r="2477" spans="1:9" s="53" customFormat="1">
      <c r="A2477" s="49"/>
      <c r="B2477" s="50"/>
      <c r="C2477" s="51"/>
      <c r="D2477" s="49"/>
      <c r="E2477" s="52"/>
      <c r="F2477" s="52"/>
      <c r="G2477" s="52"/>
      <c r="H2477" s="52"/>
      <c r="I2477" s="52"/>
    </row>
    <row r="2478" spans="1:9" s="53" customFormat="1">
      <c r="A2478" s="49"/>
      <c r="B2478" s="50"/>
      <c r="C2478" s="51"/>
      <c r="D2478" s="49"/>
      <c r="E2478" s="52"/>
      <c r="F2478" s="52"/>
      <c r="G2478" s="52"/>
      <c r="H2478" s="52"/>
      <c r="I2478" s="52"/>
    </row>
    <row r="2479" spans="1:9" s="53" customFormat="1">
      <c r="A2479" s="49"/>
      <c r="B2479" s="50"/>
      <c r="C2479" s="51"/>
      <c r="D2479" s="49"/>
      <c r="E2479" s="52"/>
      <c r="F2479" s="52"/>
      <c r="G2479" s="52"/>
      <c r="H2479" s="52"/>
      <c r="I2479" s="52"/>
    </row>
    <row r="2480" spans="1:9" s="53" customFormat="1">
      <c r="A2480" s="49"/>
      <c r="B2480" s="50"/>
      <c r="C2480" s="51"/>
      <c r="D2480" s="49"/>
      <c r="E2480" s="52"/>
      <c r="F2480" s="52"/>
      <c r="G2480" s="52"/>
      <c r="H2480" s="52"/>
      <c r="I2480" s="52"/>
    </row>
    <row r="2481" spans="1:9" s="53" customFormat="1">
      <c r="A2481" s="49"/>
      <c r="B2481" s="50"/>
      <c r="C2481" s="51"/>
      <c r="D2481" s="49"/>
      <c r="E2481" s="52"/>
      <c r="F2481" s="52"/>
      <c r="G2481" s="52"/>
      <c r="H2481" s="52"/>
      <c r="I2481" s="52"/>
    </row>
    <row r="2482" spans="1:9" s="53" customFormat="1">
      <c r="A2482" s="49"/>
      <c r="B2482" s="50"/>
      <c r="C2482" s="51"/>
      <c r="D2482" s="49"/>
      <c r="E2482" s="52"/>
      <c r="F2482" s="52"/>
      <c r="G2482" s="52"/>
      <c r="H2482" s="52"/>
      <c r="I2482" s="52"/>
    </row>
    <row r="2483" spans="1:9" s="53" customFormat="1">
      <c r="A2483" s="49"/>
      <c r="B2483" s="50"/>
      <c r="C2483" s="51"/>
      <c r="D2483" s="49"/>
      <c r="E2483" s="52"/>
      <c r="F2483" s="52"/>
      <c r="G2483" s="52"/>
      <c r="H2483" s="52"/>
      <c r="I2483" s="52"/>
    </row>
    <row r="2484" spans="1:9" s="53" customFormat="1">
      <c r="A2484" s="49"/>
      <c r="B2484" s="50"/>
      <c r="C2484" s="51"/>
      <c r="D2484" s="49"/>
      <c r="E2484" s="52"/>
      <c r="F2484" s="52"/>
      <c r="G2484" s="52"/>
      <c r="H2484" s="52"/>
      <c r="I2484" s="52"/>
    </row>
    <row r="2485" spans="1:9" s="53" customFormat="1">
      <c r="A2485" s="49"/>
      <c r="B2485" s="50"/>
      <c r="C2485" s="51"/>
      <c r="D2485" s="49"/>
      <c r="E2485" s="52"/>
      <c r="F2485" s="52"/>
      <c r="G2485" s="52"/>
      <c r="H2485" s="52"/>
      <c r="I2485" s="52"/>
    </row>
    <row r="2486" spans="1:9" s="53" customFormat="1">
      <c r="A2486" s="49"/>
      <c r="B2486" s="50"/>
      <c r="C2486" s="51"/>
      <c r="D2486" s="49"/>
      <c r="E2486" s="52"/>
      <c r="F2486" s="52"/>
      <c r="G2486" s="52"/>
      <c r="H2486" s="52"/>
      <c r="I2486" s="52"/>
    </row>
    <row r="2487" spans="1:9" s="53" customFormat="1">
      <c r="A2487" s="49"/>
      <c r="B2487" s="50"/>
      <c r="C2487" s="51"/>
      <c r="D2487" s="49"/>
      <c r="E2487" s="52"/>
      <c r="F2487" s="52"/>
      <c r="G2487" s="52"/>
      <c r="H2487" s="52"/>
      <c r="I2487" s="52"/>
    </row>
    <row r="2488" spans="1:9" s="53" customFormat="1">
      <c r="A2488" s="49"/>
      <c r="B2488" s="50"/>
      <c r="C2488" s="51"/>
      <c r="D2488" s="49"/>
      <c r="E2488" s="52"/>
      <c r="F2488" s="52"/>
      <c r="G2488" s="52"/>
      <c r="H2488" s="52"/>
      <c r="I2488" s="52"/>
    </row>
    <row r="2489" spans="1:9" s="53" customFormat="1">
      <c r="A2489" s="49"/>
      <c r="B2489" s="50"/>
      <c r="C2489" s="51"/>
      <c r="D2489" s="49"/>
      <c r="E2489" s="52"/>
      <c r="F2489" s="52"/>
      <c r="G2489" s="52"/>
      <c r="H2489" s="52"/>
      <c r="I2489" s="52"/>
    </row>
    <row r="2490" spans="1:9" s="53" customFormat="1">
      <c r="A2490" s="49"/>
      <c r="B2490" s="50"/>
      <c r="C2490" s="51"/>
      <c r="D2490" s="49"/>
      <c r="E2490" s="52"/>
      <c r="F2490" s="52"/>
      <c r="G2490" s="52"/>
      <c r="H2490" s="52"/>
      <c r="I2490" s="52"/>
    </row>
    <row r="2491" spans="1:9" s="53" customFormat="1">
      <c r="A2491" s="49"/>
      <c r="B2491" s="50"/>
      <c r="C2491" s="51"/>
      <c r="D2491" s="49"/>
      <c r="E2491" s="52"/>
      <c r="F2491" s="52"/>
      <c r="G2491" s="52"/>
      <c r="H2491" s="52"/>
      <c r="I2491" s="52"/>
    </row>
    <row r="2492" spans="1:9" s="53" customFormat="1">
      <c r="A2492" s="49"/>
      <c r="B2492" s="50"/>
      <c r="C2492" s="51"/>
      <c r="D2492" s="49"/>
      <c r="E2492" s="52"/>
      <c r="F2492" s="52"/>
      <c r="G2492" s="52"/>
      <c r="H2492" s="52"/>
      <c r="I2492" s="52"/>
    </row>
    <row r="2493" spans="1:9" s="53" customFormat="1">
      <c r="A2493" s="49"/>
      <c r="B2493" s="50"/>
      <c r="C2493" s="51"/>
      <c r="D2493" s="49"/>
      <c r="E2493" s="52"/>
      <c r="F2493" s="52"/>
      <c r="G2493" s="52"/>
      <c r="H2493" s="52"/>
      <c r="I2493" s="52"/>
    </row>
    <row r="2494" spans="1:9" s="53" customFormat="1">
      <c r="A2494" s="49"/>
      <c r="B2494" s="50"/>
      <c r="C2494" s="51"/>
      <c r="D2494" s="49"/>
      <c r="E2494" s="52"/>
      <c r="F2494" s="52"/>
      <c r="G2494" s="52"/>
      <c r="H2494" s="52"/>
      <c r="I2494" s="52"/>
    </row>
    <row r="2495" spans="1:9" s="53" customFormat="1">
      <c r="A2495" s="49"/>
      <c r="B2495" s="50"/>
      <c r="C2495" s="51"/>
      <c r="D2495" s="49"/>
      <c r="E2495" s="52"/>
      <c r="F2495" s="52"/>
      <c r="G2495" s="52"/>
      <c r="H2495" s="52"/>
      <c r="I2495" s="52"/>
    </row>
    <row r="2496" spans="1:9" s="53" customFormat="1">
      <c r="A2496" s="49"/>
      <c r="B2496" s="50"/>
      <c r="C2496" s="51"/>
      <c r="D2496" s="49"/>
      <c r="E2496" s="52"/>
      <c r="F2496" s="52"/>
      <c r="G2496" s="52"/>
      <c r="H2496" s="52"/>
      <c r="I2496" s="52"/>
    </row>
    <row r="2497" spans="1:9" s="53" customFormat="1">
      <c r="A2497" s="49"/>
      <c r="B2497" s="50"/>
      <c r="C2497" s="51"/>
      <c r="D2497" s="49"/>
      <c r="E2497" s="52"/>
      <c r="F2497" s="52"/>
      <c r="G2497" s="52"/>
      <c r="H2497" s="52"/>
      <c r="I2497" s="52"/>
    </row>
    <row r="2498" spans="1:9" s="53" customFormat="1">
      <c r="A2498" s="49"/>
      <c r="B2498" s="50"/>
      <c r="C2498" s="51"/>
      <c r="D2498" s="49"/>
      <c r="E2498" s="52"/>
      <c r="F2498" s="52"/>
      <c r="G2498" s="52"/>
      <c r="H2498" s="52"/>
      <c r="I2498" s="52"/>
    </row>
    <row r="2499" spans="1:9" s="53" customFormat="1">
      <c r="A2499" s="49"/>
      <c r="B2499" s="50"/>
      <c r="C2499" s="51"/>
      <c r="D2499" s="49"/>
      <c r="E2499" s="52"/>
      <c r="F2499" s="52"/>
      <c r="G2499" s="52"/>
      <c r="H2499" s="52"/>
      <c r="I2499" s="52"/>
    </row>
    <row r="2500" spans="1:9" s="53" customFormat="1">
      <c r="A2500" s="49"/>
      <c r="B2500" s="50"/>
      <c r="C2500" s="51"/>
      <c r="D2500" s="49"/>
      <c r="E2500" s="52"/>
      <c r="F2500" s="52"/>
      <c r="G2500" s="52"/>
      <c r="H2500" s="52"/>
      <c r="I2500" s="52"/>
    </row>
    <row r="2501" spans="1:9" s="53" customFormat="1">
      <c r="A2501" s="49"/>
      <c r="B2501" s="50"/>
      <c r="C2501" s="51"/>
      <c r="D2501" s="49"/>
      <c r="E2501" s="52"/>
      <c r="F2501" s="52"/>
      <c r="G2501" s="52"/>
      <c r="H2501" s="52"/>
      <c r="I2501" s="52"/>
    </row>
    <row r="2502" spans="1:9" s="53" customFormat="1">
      <c r="A2502" s="49"/>
      <c r="B2502" s="50"/>
      <c r="C2502" s="51"/>
      <c r="D2502" s="49"/>
      <c r="E2502" s="52"/>
      <c r="F2502" s="52"/>
      <c r="G2502" s="52"/>
      <c r="H2502" s="52"/>
      <c r="I2502" s="52"/>
    </row>
    <row r="2503" spans="1:9" s="53" customFormat="1">
      <c r="A2503" s="49"/>
      <c r="B2503" s="50"/>
      <c r="C2503" s="51"/>
      <c r="D2503" s="49"/>
      <c r="E2503" s="52"/>
      <c r="F2503" s="52"/>
      <c r="G2503" s="52"/>
      <c r="H2503" s="52"/>
      <c r="I2503" s="52"/>
    </row>
    <row r="2504" spans="1:9" s="53" customFormat="1">
      <c r="A2504" s="49"/>
      <c r="B2504" s="50"/>
      <c r="C2504" s="51"/>
      <c r="D2504" s="49"/>
      <c r="E2504" s="52"/>
      <c r="F2504" s="52"/>
      <c r="G2504" s="52"/>
      <c r="H2504" s="52"/>
      <c r="I2504" s="52"/>
    </row>
    <row r="2505" spans="1:9" s="53" customFormat="1">
      <c r="A2505" s="49"/>
      <c r="B2505" s="50"/>
      <c r="C2505" s="51"/>
      <c r="D2505" s="49"/>
      <c r="E2505" s="52"/>
      <c r="F2505" s="52"/>
      <c r="G2505" s="52"/>
      <c r="H2505" s="52"/>
      <c r="I2505" s="52"/>
    </row>
    <row r="2506" spans="1:9" s="53" customFormat="1">
      <c r="A2506" s="49"/>
      <c r="B2506" s="50"/>
      <c r="C2506" s="51"/>
      <c r="D2506" s="49"/>
      <c r="E2506" s="52"/>
      <c r="F2506" s="52"/>
      <c r="G2506" s="52"/>
      <c r="H2506" s="52"/>
      <c r="I2506" s="52"/>
    </row>
    <row r="2507" spans="1:9" s="53" customFormat="1">
      <c r="A2507" s="49"/>
      <c r="B2507" s="50"/>
      <c r="C2507" s="51"/>
      <c r="D2507" s="49"/>
      <c r="E2507" s="52"/>
      <c r="F2507" s="52"/>
      <c r="G2507" s="52"/>
      <c r="H2507" s="52"/>
      <c r="I2507" s="52"/>
    </row>
    <row r="2508" spans="1:9" s="53" customFormat="1">
      <c r="A2508" s="49"/>
      <c r="B2508" s="50"/>
      <c r="C2508" s="51"/>
      <c r="D2508" s="49"/>
      <c r="E2508" s="52"/>
      <c r="F2508" s="52"/>
      <c r="G2508" s="52"/>
      <c r="H2508" s="52"/>
      <c r="I2508" s="52"/>
    </row>
    <row r="2509" spans="1:9" s="53" customFormat="1">
      <c r="A2509" s="49"/>
      <c r="B2509" s="50"/>
      <c r="C2509" s="51"/>
      <c r="D2509" s="49"/>
      <c r="E2509" s="52"/>
      <c r="F2509" s="52"/>
      <c r="G2509" s="52"/>
      <c r="H2509" s="52"/>
      <c r="I2509" s="52"/>
    </row>
    <row r="2510" spans="1:9" s="53" customFormat="1">
      <c r="A2510" s="49"/>
      <c r="B2510" s="50"/>
      <c r="C2510" s="51"/>
      <c r="D2510" s="49"/>
      <c r="E2510" s="52"/>
      <c r="F2510" s="52"/>
      <c r="G2510" s="52"/>
      <c r="H2510" s="52"/>
      <c r="I2510" s="52"/>
    </row>
    <row r="2511" spans="1:9" s="53" customFormat="1">
      <c r="A2511" s="49"/>
      <c r="B2511" s="50"/>
      <c r="C2511" s="51"/>
      <c r="D2511" s="49"/>
      <c r="E2511" s="52"/>
      <c r="F2511" s="52"/>
      <c r="G2511" s="52"/>
      <c r="H2511" s="52"/>
      <c r="I2511" s="52"/>
    </row>
    <row r="2512" spans="1:9" s="53" customFormat="1">
      <c r="A2512" s="49"/>
      <c r="B2512" s="50"/>
      <c r="C2512" s="51"/>
      <c r="D2512" s="49"/>
      <c r="E2512" s="52"/>
      <c r="F2512" s="52"/>
      <c r="G2512" s="52"/>
      <c r="H2512" s="52"/>
      <c r="I2512" s="52"/>
    </row>
    <row r="2513" spans="1:9" s="53" customFormat="1">
      <c r="A2513" s="49"/>
      <c r="B2513" s="50"/>
      <c r="C2513" s="51"/>
      <c r="D2513" s="49"/>
      <c r="E2513" s="52"/>
      <c r="F2513" s="52"/>
      <c r="G2513" s="52"/>
      <c r="H2513" s="52"/>
      <c r="I2513" s="52"/>
    </row>
    <row r="2514" spans="1:9" s="53" customFormat="1">
      <c r="A2514" s="49"/>
      <c r="B2514" s="50"/>
      <c r="C2514" s="51"/>
      <c r="D2514" s="49"/>
      <c r="E2514" s="52"/>
      <c r="F2514" s="52"/>
      <c r="G2514" s="52"/>
      <c r="H2514" s="52"/>
      <c r="I2514" s="52"/>
    </row>
    <row r="2515" spans="1:9" s="53" customFormat="1">
      <c r="A2515" s="49"/>
      <c r="B2515" s="50"/>
      <c r="C2515" s="51"/>
      <c r="D2515" s="49"/>
      <c r="E2515" s="52"/>
      <c r="F2515" s="52"/>
      <c r="G2515" s="52"/>
      <c r="H2515" s="52"/>
      <c r="I2515" s="52"/>
    </row>
    <row r="2516" spans="1:9" s="53" customFormat="1">
      <c r="A2516" s="49"/>
      <c r="B2516" s="50"/>
      <c r="C2516" s="51"/>
      <c r="D2516" s="49"/>
      <c r="E2516" s="52"/>
      <c r="F2516" s="52"/>
      <c r="G2516" s="52"/>
      <c r="H2516" s="52"/>
      <c r="I2516" s="52"/>
    </row>
    <row r="2517" spans="1:9" s="53" customFormat="1">
      <c r="A2517" s="49"/>
      <c r="B2517" s="50"/>
      <c r="C2517" s="51"/>
      <c r="D2517" s="49"/>
      <c r="E2517" s="52"/>
      <c r="F2517" s="52"/>
      <c r="G2517" s="52"/>
      <c r="H2517" s="52"/>
      <c r="I2517" s="52"/>
    </row>
    <row r="2518" spans="1:9" s="53" customFormat="1">
      <c r="A2518" s="49"/>
      <c r="B2518" s="50"/>
      <c r="C2518" s="51"/>
      <c r="D2518" s="49"/>
      <c r="E2518" s="52"/>
      <c r="F2518" s="52"/>
      <c r="G2518" s="52"/>
      <c r="H2518" s="52"/>
      <c r="I2518" s="52"/>
    </row>
    <row r="2519" spans="1:9" s="53" customFormat="1">
      <c r="A2519" s="49"/>
      <c r="B2519" s="50"/>
      <c r="C2519" s="51"/>
      <c r="D2519" s="49"/>
      <c r="E2519" s="52"/>
      <c r="F2519" s="52"/>
      <c r="G2519" s="52"/>
      <c r="H2519" s="52"/>
      <c r="I2519" s="52"/>
    </row>
    <row r="2520" spans="1:9" s="53" customFormat="1">
      <c r="A2520" s="49"/>
      <c r="B2520" s="50"/>
      <c r="C2520" s="51"/>
      <c r="D2520" s="49"/>
      <c r="E2520" s="52"/>
      <c r="F2520" s="52"/>
      <c r="G2520" s="52"/>
      <c r="H2520" s="52"/>
      <c r="I2520" s="52"/>
    </row>
    <row r="2521" spans="1:9" s="53" customFormat="1">
      <c r="A2521" s="49"/>
      <c r="B2521" s="50"/>
      <c r="C2521" s="51"/>
      <c r="D2521" s="49"/>
      <c r="E2521" s="52"/>
      <c r="F2521" s="52"/>
      <c r="G2521" s="52"/>
      <c r="H2521" s="52"/>
      <c r="I2521" s="52"/>
    </row>
    <row r="2522" spans="1:9" s="53" customFormat="1">
      <c r="A2522" s="49"/>
      <c r="B2522" s="50"/>
      <c r="C2522" s="51"/>
      <c r="D2522" s="49"/>
      <c r="E2522" s="52"/>
      <c r="F2522" s="52"/>
      <c r="G2522" s="52"/>
      <c r="H2522" s="52"/>
      <c r="I2522" s="52"/>
    </row>
    <row r="2523" spans="1:9" s="53" customFormat="1">
      <c r="A2523" s="49"/>
      <c r="B2523" s="50"/>
      <c r="C2523" s="51"/>
      <c r="D2523" s="49"/>
      <c r="E2523" s="52"/>
      <c r="F2523" s="52"/>
      <c r="G2523" s="52"/>
      <c r="H2523" s="52"/>
      <c r="I2523" s="52"/>
    </row>
    <row r="2524" spans="1:9" s="53" customFormat="1">
      <c r="A2524" s="49"/>
      <c r="B2524" s="50"/>
      <c r="C2524" s="51"/>
      <c r="D2524" s="49"/>
      <c r="E2524" s="52"/>
      <c r="F2524" s="52"/>
      <c r="G2524" s="52"/>
      <c r="H2524" s="52"/>
      <c r="I2524" s="52"/>
    </row>
    <row r="2525" spans="1:9" s="53" customFormat="1">
      <c r="A2525" s="49"/>
      <c r="B2525" s="50"/>
      <c r="C2525" s="51"/>
      <c r="D2525" s="49"/>
      <c r="E2525" s="52"/>
      <c r="F2525" s="52"/>
      <c r="G2525" s="52"/>
      <c r="H2525" s="52"/>
      <c r="I2525" s="52"/>
    </row>
    <row r="2526" spans="1:9" s="53" customFormat="1">
      <c r="A2526" s="49"/>
      <c r="B2526" s="50"/>
      <c r="C2526" s="51"/>
      <c r="D2526" s="49"/>
      <c r="E2526" s="52"/>
      <c r="F2526" s="52"/>
      <c r="G2526" s="52"/>
      <c r="H2526" s="52"/>
      <c r="I2526" s="52"/>
    </row>
    <row r="2527" spans="1:9" s="53" customFormat="1">
      <c r="A2527" s="49"/>
      <c r="B2527" s="50"/>
      <c r="C2527" s="51"/>
      <c r="D2527" s="49"/>
      <c r="E2527" s="52"/>
      <c r="F2527" s="52"/>
      <c r="G2527" s="52"/>
      <c r="H2527" s="52"/>
      <c r="I2527" s="52"/>
    </row>
    <row r="2528" spans="1:9" s="53" customFormat="1">
      <c r="A2528" s="49"/>
      <c r="B2528" s="50"/>
      <c r="C2528" s="51"/>
      <c r="D2528" s="49"/>
      <c r="E2528" s="52"/>
      <c r="F2528" s="52"/>
      <c r="G2528" s="52"/>
      <c r="H2528" s="52"/>
      <c r="I2528" s="52"/>
    </row>
    <row r="2529" spans="1:9" s="53" customFormat="1">
      <c r="A2529" s="49"/>
      <c r="B2529" s="50"/>
      <c r="C2529" s="51"/>
      <c r="D2529" s="49"/>
      <c r="E2529" s="52"/>
      <c r="F2529" s="52"/>
      <c r="G2529" s="52"/>
      <c r="H2529" s="52"/>
      <c r="I2529" s="52"/>
    </row>
    <row r="2530" spans="1:9" s="53" customFormat="1">
      <c r="A2530" s="49"/>
      <c r="B2530" s="50"/>
      <c r="C2530" s="51"/>
      <c r="D2530" s="49"/>
      <c r="E2530" s="52"/>
      <c r="F2530" s="52"/>
      <c r="G2530" s="52"/>
      <c r="H2530" s="52"/>
      <c r="I2530" s="52"/>
    </row>
    <row r="2531" spans="1:9" s="53" customFormat="1">
      <c r="A2531" s="49"/>
      <c r="B2531" s="50"/>
      <c r="C2531" s="51"/>
      <c r="D2531" s="49"/>
      <c r="E2531" s="52"/>
      <c r="F2531" s="52"/>
      <c r="G2531" s="52"/>
      <c r="H2531" s="52"/>
      <c r="I2531" s="52"/>
    </row>
    <row r="2532" spans="1:9" s="53" customFormat="1">
      <c r="A2532" s="49"/>
      <c r="B2532" s="50"/>
      <c r="C2532" s="51"/>
      <c r="D2532" s="49"/>
      <c r="E2532" s="52"/>
      <c r="F2532" s="52"/>
      <c r="G2532" s="52"/>
      <c r="H2532" s="52"/>
      <c r="I2532" s="52"/>
    </row>
    <row r="2533" spans="1:9" s="53" customFormat="1">
      <c r="A2533" s="49"/>
      <c r="B2533" s="50"/>
      <c r="C2533" s="51"/>
      <c r="D2533" s="49"/>
      <c r="E2533" s="52"/>
      <c r="F2533" s="52"/>
      <c r="G2533" s="52"/>
      <c r="H2533" s="52"/>
      <c r="I2533" s="52"/>
    </row>
    <row r="2534" spans="1:9" s="53" customFormat="1">
      <c r="A2534" s="49"/>
      <c r="B2534" s="50"/>
      <c r="C2534" s="51"/>
      <c r="D2534" s="49"/>
      <c r="E2534" s="52"/>
      <c r="F2534" s="52"/>
      <c r="G2534" s="52"/>
      <c r="H2534" s="52"/>
      <c r="I2534" s="52"/>
    </row>
    <row r="2535" spans="1:9" s="53" customFormat="1">
      <c r="A2535" s="49"/>
      <c r="B2535" s="50"/>
      <c r="C2535" s="51"/>
      <c r="D2535" s="49"/>
      <c r="E2535" s="52"/>
      <c r="F2535" s="52"/>
      <c r="G2535" s="52"/>
      <c r="H2535" s="52"/>
      <c r="I2535" s="52"/>
    </row>
    <row r="2536" spans="1:9" s="53" customFormat="1">
      <c r="A2536" s="49"/>
      <c r="B2536" s="50"/>
      <c r="C2536" s="51"/>
      <c r="D2536" s="49"/>
      <c r="E2536" s="52"/>
      <c r="F2536" s="52"/>
      <c r="G2536" s="52"/>
      <c r="H2536" s="52"/>
      <c r="I2536" s="52"/>
    </row>
    <row r="2537" spans="1:9" s="53" customFormat="1">
      <c r="A2537" s="49"/>
      <c r="B2537" s="50"/>
      <c r="C2537" s="51"/>
      <c r="D2537" s="49"/>
      <c r="E2537" s="52"/>
      <c r="F2537" s="52"/>
      <c r="G2537" s="52"/>
      <c r="H2537" s="52"/>
      <c r="I2537" s="52"/>
    </row>
    <row r="2538" spans="1:9" s="53" customFormat="1">
      <c r="A2538" s="49"/>
      <c r="B2538" s="50"/>
      <c r="C2538" s="51"/>
      <c r="D2538" s="49"/>
      <c r="E2538" s="52"/>
      <c r="F2538" s="52"/>
      <c r="G2538" s="52"/>
      <c r="H2538" s="52"/>
      <c r="I2538" s="52"/>
    </row>
    <row r="2539" spans="1:9" s="53" customFormat="1">
      <c r="A2539" s="49"/>
      <c r="B2539" s="50"/>
      <c r="C2539" s="51"/>
      <c r="D2539" s="49"/>
      <c r="E2539" s="52"/>
      <c r="F2539" s="52"/>
      <c r="G2539" s="52"/>
      <c r="H2539" s="52"/>
      <c r="I2539" s="52"/>
    </row>
    <row r="2540" spans="1:9" s="53" customFormat="1">
      <c r="A2540" s="49"/>
      <c r="B2540" s="50"/>
      <c r="C2540" s="51"/>
      <c r="D2540" s="49"/>
      <c r="E2540" s="52"/>
      <c r="F2540" s="52"/>
      <c r="G2540" s="52"/>
      <c r="H2540" s="52"/>
      <c r="I2540" s="52"/>
    </row>
    <row r="2541" spans="1:9" s="53" customFormat="1">
      <c r="A2541" s="49"/>
      <c r="B2541" s="50"/>
      <c r="C2541" s="51"/>
      <c r="D2541" s="49"/>
      <c r="E2541" s="52"/>
      <c r="F2541" s="52"/>
      <c r="G2541" s="52"/>
      <c r="H2541" s="52"/>
      <c r="I2541" s="52"/>
    </row>
    <row r="2542" spans="1:9" s="53" customFormat="1">
      <c r="A2542" s="49"/>
      <c r="B2542" s="50"/>
      <c r="C2542" s="51"/>
      <c r="D2542" s="49"/>
      <c r="E2542" s="52"/>
      <c r="F2542" s="52"/>
      <c r="G2542" s="52"/>
      <c r="H2542" s="52"/>
      <c r="I2542" s="52"/>
    </row>
    <row r="2543" spans="1:9" s="53" customFormat="1">
      <c r="A2543" s="49"/>
      <c r="B2543" s="50"/>
      <c r="C2543" s="51"/>
      <c r="D2543" s="49"/>
      <c r="E2543" s="52"/>
      <c r="F2543" s="52"/>
      <c r="G2543" s="52"/>
      <c r="H2543" s="52"/>
      <c r="I2543" s="52"/>
    </row>
    <row r="2544" spans="1:9" s="53" customFormat="1">
      <c r="A2544" s="49"/>
      <c r="B2544" s="50"/>
      <c r="C2544" s="51"/>
      <c r="D2544" s="49"/>
      <c r="E2544" s="52"/>
      <c r="F2544" s="52"/>
      <c r="G2544" s="52"/>
      <c r="H2544" s="52"/>
      <c r="I2544" s="52"/>
    </row>
    <row r="2545" spans="1:9" s="53" customFormat="1">
      <c r="A2545" s="49"/>
      <c r="B2545" s="50"/>
      <c r="C2545" s="51"/>
      <c r="D2545" s="49"/>
      <c r="E2545" s="52"/>
      <c r="F2545" s="52"/>
      <c r="G2545" s="52"/>
      <c r="H2545" s="52"/>
      <c r="I2545" s="52"/>
    </row>
    <row r="2546" spans="1:9" s="53" customFormat="1">
      <c r="A2546" s="49"/>
      <c r="B2546" s="50"/>
      <c r="C2546" s="51"/>
      <c r="D2546" s="49"/>
      <c r="E2546" s="52"/>
      <c r="F2546" s="52"/>
      <c r="G2546" s="52"/>
      <c r="H2546" s="52"/>
      <c r="I2546" s="52"/>
    </row>
    <row r="2547" spans="1:9" s="53" customFormat="1">
      <c r="A2547" s="49"/>
      <c r="B2547" s="50"/>
      <c r="C2547" s="51"/>
      <c r="D2547" s="49"/>
      <c r="E2547" s="52"/>
      <c r="F2547" s="52"/>
      <c r="G2547" s="52"/>
      <c r="H2547" s="52"/>
      <c r="I2547" s="52"/>
    </row>
    <row r="2548" spans="1:9" s="53" customFormat="1">
      <c r="A2548" s="49"/>
      <c r="B2548" s="50"/>
      <c r="C2548" s="51"/>
      <c r="D2548" s="49"/>
      <c r="E2548" s="52"/>
      <c r="F2548" s="52"/>
      <c r="G2548" s="52"/>
      <c r="H2548" s="52"/>
      <c r="I2548" s="52"/>
    </row>
    <row r="2549" spans="1:9" s="53" customFormat="1">
      <c r="A2549" s="49"/>
      <c r="B2549" s="50"/>
      <c r="C2549" s="51"/>
      <c r="D2549" s="49"/>
      <c r="E2549" s="52"/>
      <c r="F2549" s="52"/>
      <c r="G2549" s="52"/>
      <c r="H2549" s="52"/>
      <c r="I2549" s="52"/>
    </row>
    <row r="2550" spans="1:9" s="53" customFormat="1">
      <c r="A2550" s="49"/>
      <c r="B2550" s="50"/>
      <c r="C2550" s="51"/>
      <c r="D2550" s="49"/>
      <c r="E2550" s="52"/>
      <c r="F2550" s="52"/>
      <c r="G2550" s="52"/>
      <c r="H2550" s="52"/>
      <c r="I2550" s="52"/>
    </row>
    <row r="2551" spans="1:9" s="53" customFormat="1">
      <c r="A2551" s="49"/>
      <c r="B2551" s="50"/>
      <c r="C2551" s="51"/>
      <c r="D2551" s="49"/>
      <c r="E2551" s="52"/>
      <c r="F2551" s="52"/>
      <c r="G2551" s="52"/>
      <c r="H2551" s="52"/>
      <c r="I2551" s="52"/>
    </row>
    <row r="2552" spans="1:9" s="53" customFormat="1">
      <c r="A2552" s="49"/>
      <c r="B2552" s="50"/>
      <c r="C2552" s="51"/>
      <c r="D2552" s="49"/>
      <c r="E2552" s="52"/>
      <c r="F2552" s="52"/>
      <c r="G2552" s="52"/>
      <c r="H2552" s="52"/>
      <c r="I2552" s="52"/>
    </row>
    <row r="2553" spans="1:9" s="53" customFormat="1">
      <c r="A2553" s="49"/>
      <c r="B2553" s="50"/>
      <c r="C2553" s="51"/>
      <c r="D2553" s="49"/>
      <c r="E2553" s="52"/>
      <c r="F2553" s="52"/>
      <c r="G2553" s="52"/>
      <c r="H2553" s="52"/>
      <c r="I2553" s="52"/>
    </row>
    <row r="2554" spans="1:9" s="53" customFormat="1">
      <c r="A2554" s="49"/>
      <c r="B2554" s="50"/>
      <c r="C2554" s="51"/>
      <c r="D2554" s="49"/>
      <c r="E2554" s="52"/>
      <c r="F2554" s="52"/>
      <c r="G2554" s="52"/>
      <c r="H2554" s="52"/>
      <c r="I2554" s="52"/>
    </row>
    <row r="2555" spans="1:9" s="53" customFormat="1">
      <c r="A2555" s="49"/>
      <c r="B2555" s="50"/>
      <c r="C2555" s="51"/>
      <c r="D2555" s="49"/>
      <c r="E2555" s="52"/>
      <c r="F2555" s="52"/>
      <c r="G2555" s="52"/>
      <c r="H2555" s="52"/>
      <c r="I2555" s="52"/>
    </row>
    <row r="2556" spans="1:9" s="53" customFormat="1">
      <c r="A2556" s="49"/>
      <c r="B2556" s="50"/>
      <c r="C2556" s="51"/>
      <c r="D2556" s="49"/>
      <c r="E2556" s="52"/>
      <c r="F2556" s="52"/>
      <c r="G2556" s="52"/>
      <c r="H2556" s="52"/>
      <c r="I2556" s="52"/>
    </row>
    <row r="2557" spans="1:9" s="53" customFormat="1">
      <c r="A2557" s="49"/>
      <c r="B2557" s="50"/>
      <c r="C2557" s="51"/>
      <c r="D2557" s="49"/>
      <c r="E2557" s="52"/>
      <c r="F2557" s="52"/>
      <c r="G2557" s="52"/>
      <c r="H2557" s="52"/>
      <c r="I2557" s="52"/>
    </row>
    <row r="2558" spans="1:9" s="53" customFormat="1">
      <c r="A2558" s="49"/>
      <c r="B2558" s="50"/>
      <c r="C2558" s="51"/>
      <c r="D2558" s="49"/>
      <c r="E2558" s="52"/>
      <c r="F2558" s="52"/>
      <c r="G2558" s="52"/>
      <c r="H2558" s="52"/>
      <c r="I2558" s="52"/>
    </row>
    <row r="2559" spans="1:9" s="53" customFormat="1">
      <c r="A2559" s="49"/>
      <c r="B2559" s="50"/>
      <c r="C2559" s="51"/>
      <c r="D2559" s="49"/>
      <c r="E2559" s="52"/>
      <c r="F2559" s="52"/>
      <c r="G2559" s="52"/>
      <c r="H2559" s="52"/>
      <c r="I2559" s="52"/>
    </row>
    <row r="2560" spans="1:9" s="53" customFormat="1">
      <c r="A2560" s="49"/>
      <c r="B2560" s="50"/>
      <c r="C2560" s="51"/>
      <c r="D2560" s="49"/>
      <c r="E2560" s="52"/>
      <c r="F2560" s="52"/>
      <c r="G2560" s="52"/>
      <c r="H2560" s="52"/>
      <c r="I2560" s="52"/>
    </row>
    <row r="2561" spans="1:9" s="53" customFormat="1">
      <c r="A2561" s="49"/>
      <c r="B2561" s="50"/>
      <c r="C2561" s="51"/>
      <c r="D2561" s="49"/>
      <c r="E2561" s="52"/>
      <c r="F2561" s="52"/>
      <c r="G2561" s="52"/>
      <c r="H2561" s="52"/>
      <c r="I2561" s="52"/>
    </row>
    <row r="2562" spans="1:9" s="53" customFormat="1">
      <c r="A2562" s="49"/>
      <c r="B2562" s="50"/>
      <c r="C2562" s="51"/>
      <c r="D2562" s="49"/>
      <c r="E2562" s="52"/>
      <c r="F2562" s="52"/>
      <c r="G2562" s="52"/>
      <c r="H2562" s="52"/>
      <c r="I2562" s="52"/>
    </row>
    <row r="2563" spans="1:9" s="53" customFormat="1">
      <c r="A2563" s="49"/>
      <c r="B2563" s="50"/>
      <c r="C2563" s="51"/>
      <c r="D2563" s="49"/>
      <c r="E2563" s="52"/>
      <c r="F2563" s="52"/>
      <c r="G2563" s="52"/>
      <c r="H2563" s="52"/>
      <c r="I2563" s="52"/>
    </row>
    <row r="2564" spans="1:9" s="53" customFormat="1">
      <c r="A2564" s="49"/>
      <c r="B2564" s="50"/>
      <c r="C2564" s="51"/>
      <c r="D2564" s="49"/>
      <c r="E2564" s="52"/>
      <c r="F2564" s="52"/>
      <c r="G2564" s="52"/>
      <c r="H2564" s="52"/>
      <c r="I2564" s="52"/>
    </row>
    <row r="2565" spans="1:9" s="53" customFormat="1">
      <c r="A2565" s="49"/>
      <c r="B2565" s="50"/>
      <c r="C2565" s="51"/>
      <c r="D2565" s="49"/>
      <c r="E2565" s="52"/>
      <c r="F2565" s="52"/>
      <c r="G2565" s="52"/>
      <c r="H2565" s="52"/>
      <c r="I2565" s="52"/>
    </row>
    <row r="2566" spans="1:9" s="53" customFormat="1">
      <c r="A2566" s="49"/>
      <c r="B2566" s="50"/>
      <c r="C2566" s="51"/>
      <c r="D2566" s="49"/>
      <c r="E2566" s="52"/>
      <c r="F2566" s="52"/>
      <c r="G2566" s="52"/>
      <c r="H2566" s="52"/>
      <c r="I2566" s="52"/>
    </row>
    <row r="2567" spans="1:9" s="53" customFormat="1">
      <c r="A2567" s="49"/>
      <c r="B2567" s="50"/>
      <c r="C2567" s="51"/>
      <c r="D2567" s="49"/>
      <c r="E2567" s="52"/>
      <c r="F2567" s="52"/>
      <c r="G2567" s="52"/>
      <c r="H2567" s="52"/>
      <c r="I2567" s="52"/>
    </row>
    <row r="2568" spans="1:9" s="53" customFormat="1">
      <c r="A2568" s="49"/>
      <c r="B2568" s="50"/>
      <c r="C2568" s="51"/>
      <c r="D2568" s="49"/>
      <c r="E2568" s="52"/>
      <c r="F2568" s="52"/>
      <c r="G2568" s="52"/>
      <c r="H2568" s="52"/>
      <c r="I2568" s="52"/>
    </row>
    <row r="2569" spans="1:9" s="53" customFormat="1">
      <c r="A2569" s="49"/>
      <c r="B2569" s="50"/>
      <c r="C2569" s="51"/>
      <c r="D2569" s="49"/>
      <c r="E2569" s="52"/>
      <c r="F2569" s="52"/>
      <c r="G2569" s="52"/>
      <c r="H2569" s="52"/>
      <c r="I2569" s="52"/>
    </row>
    <row r="2570" spans="1:9" s="53" customFormat="1">
      <c r="A2570" s="49"/>
      <c r="B2570" s="50"/>
      <c r="C2570" s="51"/>
      <c r="D2570" s="49"/>
      <c r="E2570" s="52"/>
      <c r="F2570" s="52"/>
      <c r="G2570" s="52"/>
      <c r="H2570" s="52"/>
      <c r="I2570" s="52"/>
    </row>
    <row r="2571" spans="1:9" s="53" customFormat="1">
      <c r="A2571" s="49"/>
      <c r="B2571" s="50"/>
      <c r="C2571" s="51"/>
      <c r="D2571" s="49"/>
      <c r="E2571" s="52"/>
      <c r="F2571" s="52"/>
      <c r="G2571" s="52"/>
      <c r="H2571" s="52"/>
      <c r="I2571" s="52"/>
    </row>
    <row r="2572" spans="1:9" s="53" customFormat="1">
      <c r="A2572" s="49"/>
      <c r="B2572" s="50"/>
      <c r="C2572" s="51"/>
      <c r="D2572" s="49"/>
      <c r="E2572" s="52"/>
      <c r="F2572" s="52"/>
      <c r="G2572" s="52"/>
      <c r="H2572" s="52"/>
      <c r="I2572" s="52"/>
    </row>
    <row r="2573" spans="1:9" s="53" customFormat="1">
      <c r="A2573" s="49"/>
      <c r="B2573" s="50"/>
      <c r="C2573" s="51"/>
      <c r="D2573" s="49"/>
      <c r="E2573" s="52"/>
      <c r="F2573" s="52"/>
      <c r="G2573" s="52"/>
      <c r="H2573" s="52"/>
      <c r="I2573" s="52"/>
    </row>
    <row r="2574" spans="1:9" s="53" customFormat="1">
      <c r="A2574" s="49"/>
      <c r="B2574" s="50"/>
      <c r="C2574" s="51"/>
      <c r="D2574" s="49"/>
      <c r="E2574" s="52"/>
      <c r="F2574" s="52"/>
      <c r="G2574" s="52"/>
      <c r="H2574" s="52"/>
      <c r="I2574" s="52"/>
    </row>
    <row r="2575" spans="1:9" s="53" customFormat="1">
      <c r="A2575" s="49"/>
      <c r="B2575" s="50"/>
      <c r="C2575" s="51"/>
      <c r="D2575" s="49"/>
      <c r="E2575" s="52"/>
      <c r="F2575" s="52"/>
      <c r="G2575" s="52"/>
      <c r="H2575" s="52"/>
      <c r="I2575" s="52"/>
    </row>
    <row r="2576" spans="1:9" s="53" customFormat="1">
      <c r="A2576" s="49"/>
      <c r="B2576" s="50"/>
      <c r="C2576" s="51"/>
      <c r="D2576" s="49"/>
      <c r="E2576" s="52"/>
      <c r="F2576" s="52"/>
      <c r="G2576" s="52"/>
      <c r="H2576" s="52"/>
      <c r="I2576" s="52"/>
    </row>
    <row r="2577" spans="1:9" s="53" customFormat="1">
      <c r="A2577" s="49"/>
      <c r="B2577" s="50"/>
      <c r="C2577" s="51"/>
      <c r="D2577" s="49"/>
      <c r="E2577" s="52"/>
      <c r="F2577" s="52"/>
      <c r="G2577" s="52"/>
      <c r="H2577" s="52"/>
      <c r="I2577" s="52"/>
    </row>
    <row r="2578" spans="1:9" s="53" customFormat="1">
      <c r="A2578" s="49"/>
      <c r="B2578" s="50"/>
      <c r="C2578" s="51"/>
      <c r="D2578" s="49"/>
      <c r="E2578" s="52"/>
      <c r="F2578" s="52"/>
      <c r="G2578" s="52"/>
      <c r="H2578" s="52"/>
      <c r="I2578" s="52"/>
    </row>
    <row r="2579" spans="1:9" s="53" customFormat="1">
      <c r="A2579" s="49"/>
      <c r="B2579" s="50"/>
      <c r="C2579" s="51"/>
      <c r="D2579" s="49"/>
      <c r="E2579" s="52"/>
      <c r="F2579" s="52"/>
      <c r="G2579" s="52"/>
      <c r="H2579" s="52"/>
      <c r="I2579" s="52"/>
    </row>
    <row r="2580" spans="1:9" s="53" customFormat="1">
      <c r="A2580" s="49"/>
      <c r="B2580" s="50"/>
      <c r="C2580" s="51"/>
      <c r="D2580" s="49"/>
      <c r="E2580" s="52"/>
      <c r="F2580" s="52"/>
      <c r="G2580" s="52"/>
      <c r="H2580" s="52"/>
      <c r="I2580" s="52"/>
    </row>
    <row r="2581" spans="1:9" s="53" customFormat="1">
      <c r="A2581" s="49"/>
      <c r="B2581" s="50"/>
      <c r="C2581" s="51"/>
      <c r="D2581" s="49"/>
      <c r="E2581" s="52"/>
      <c r="F2581" s="52"/>
      <c r="G2581" s="52"/>
      <c r="H2581" s="52"/>
      <c r="I2581" s="52"/>
    </row>
    <row r="2582" spans="1:9" s="53" customFormat="1">
      <c r="A2582" s="49"/>
      <c r="B2582" s="50"/>
      <c r="C2582" s="51"/>
      <c r="D2582" s="49"/>
      <c r="E2582" s="52"/>
      <c r="F2582" s="52"/>
      <c r="G2582" s="52"/>
      <c r="H2582" s="52"/>
      <c r="I2582" s="52"/>
    </row>
    <row r="2583" spans="1:9" s="53" customFormat="1">
      <c r="A2583" s="49"/>
      <c r="B2583" s="50"/>
      <c r="C2583" s="51"/>
      <c r="D2583" s="49"/>
      <c r="E2583" s="52"/>
      <c r="F2583" s="52"/>
      <c r="G2583" s="52"/>
      <c r="H2583" s="52"/>
      <c r="I2583" s="52"/>
    </row>
    <row r="2584" spans="1:9" s="53" customFormat="1">
      <c r="A2584" s="49"/>
      <c r="B2584" s="50"/>
      <c r="C2584" s="51"/>
      <c r="D2584" s="49"/>
      <c r="E2584" s="52"/>
      <c r="F2584" s="52"/>
      <c r="G2584" s="52"/>
      <c r="H2584" s="52"/>
      <c r="I2584" s="52"/>
    </row>
    <row r="2585" spans="1:9" s="53" customFormat="1">
      <c r="A2585" s="49"/>
      <c r="B2585" s="50"/>
      <c r="C2585" s="51"/>
      <c r="D2585" s="49"/>
      <c r="E2585" s="52"/>
      <c r="F2585" s="52"/>
      <c r="G2585" s="52"/>
      <c r="H2585" s="52"/>
      <c r="I2585" s="52"/>
    </row>
    <row r="2586" spans="1:9" s="53" customFormat="1">
      <c r="A2586" s="49"/>
      <c r="B2586" s="50"/>
      <c r="C2586" s="51"/>
      <c r="D2586" s="49"/>
      <c r="E2586" s="52"/>
      <c r="F2586" s="52"/>
      <c r="G2586" s="52"/>
      <c r="H2586" s="52"/>
      <c r="I2586" s="52"/>
    </row>
    <row r="2587" spans="1:9" s="53" customFormat="1">
      <c r="A2587" s="49"/>
      <c r="B2587" s="50"/>
      <c r="C2587" s="51"/>
      <c r="D2587" s="49"/>
      <c r="E2587" s="52"/>
      <c r="F2587" s="52"/>
      <c r="G2587" s="52"/>
      <c r="H2587" s="52"/>
      <c r="I2587" s="52"/>
    </row>
    <row r="2588" spans="1:9" s="53" customFormat="1">
      <c r="A2588" s="49"/>
      <c r="B2588" s="50"/>
      <c r="C2588" s="51"/>
      <c r="D2588" s="49"/>
      <c r="E2588" s="52"/>
      <c r="F2588" s="52"/>
      <c r="G2588" s="52"/>
      <c r="H2588" s="52"/>
      <c r="I2588" s="52"/>
    </row>
    <row r="2589" spans="1:9" s="53" customFormat="1">
      <c r="A2589" s="49"/>
      <c r="B2589" s="50"/>
      <c r="C2589" s="51"/>
      <c r="D2589" s="49"/>
      <c r="E2589" s="52"/>
      <c r="F2589" s="52"/>
      <c r="G2589" s="52"/>
      <c r="H2589" s="52"/>
      <c r="I2589" s="52"/>
    </row>
    <row r="2590" spans="1:9" s="53" customFormat="1">
      <c r="A2590" s="49"/>
      <c r="B2590" s="50"/>
      <c r="C2590" s="51"/>
      <c r="D2590" s="49"/>
      <c r="E2590" s="52"/>
      <c r="F2590" s="52"/>
      <c r="G2590" s="52"/>
      <c r="H2590" s="52"/>
      <c r="I2590" s="52"/>
    </row>
    <row r="2591" spans="1:9" s="53" customFormat="1">
      <c r="A2591" s="49"/>
      <c r="B2591" s="50"/>
      <c r="C2591" s="51"/>
      <c r="D2591" s="49"/>
      <c r="E2591" s="52"/>
      <c r="F2591" s="52"/>
      <c r="G2591" s="52"/>
      <c r="H2591" s="52"/>
      <c r="I2591" s="52"/>
    </row>
    <row r="2592" spans="1:9" s="53" customFormat="1">
      <c r="A2592" s="49"/>
      <c r="B2592" s="50"/>
      <c r="C2592" s="51"/>
      <c r="D2592" s="49"/>
      <c r="E2592" s="52"/>
      <c r="F2592" s="52"/>
      <c r="G2592" s="52"/>
      <c r="H2592" s="52"/>
      <c r="I2592" s="52"/>
    </row>
    <row r="2593" spans="1:9" s="53" customFormat="1">
      <c r="A2593" s="49"/>
      <c r="B2593" s="50"/>
      <c r="C2593" s="51"/>
      <c r="D2593" s="49"/>
      <c r="E2593" s="52"/>
      <c r="F2593" s="52"/>
      <c r="G2593" s="52"/>
      <c r="H2593" s="52"/>
      <c r="I2593" s="52"/>
    </row>
    <row r="2594" spans="1:9" s="53" customFormat="1">
      <c r="A2594" s="49"/>
      <c r="B2594" s="50"/>
      <c r="C2594" s="51"/>
      <c r="D2594" s="49"/>
      <c r="E2594" s="52"/>
      <c r="F2594" s="52"/>
      <c r="G2594" s="52"/>
      <c r="H2594" s="52"/>
      <c r="I2594" s="52"/>
    </row>
    <row r="2595" spans="1:9" s="53" customFormat="1">
      <c r="A2595" s="49"/>
      <c r="B2595" s="50"/>
      <c r="C2595" s="51"/>
      <c r="D2595" s="49"/>
      <c r="E2595" s="52"/>
      <c r="F2595" s="52"/>
      <c r="G2595" s="52"/>
      <c r="H2595" s="52"/>
      <c r="I2595" s="52"/>
    </row>
    <row r="2596" spans="1:9" s="53" customFormat="1">
      <c r="A2596" s="49"/>
      <c r="B2596" s="50"/>
      <c r="C2596" s="51"/>
      <c r="D2596" s="49"/>
      <c r="E2596" s="52"/>
      <c r="F2596" s="52"/>
      <c r="G2596" s="52"/>
      <c r="H2596" s="52"/>
      <c r="I2596" s="52"/>
    </row>
    <row r="2597" spans="1:9" s="53" customFormat="1">
      <c r="A2597" s="49"/>
      <c r="B2597" s="50"/>
      <c r="C2597" s="51"/>
      <c r="D2597" s="49"/>
      <c r="E2597" s="52"/>
      <c r="F2597" s="52"/>
      <c r="G2597" s="52"/>
      <c r="H2597" s="52"/>
      <c r="I2597" s="52"/>
    </row>
    <row r="2598" spans="1:9" s="53" customFormat="1">
      <c r="A2598" s="49"/>
      <c r="B2598" s="50"/>
      <c r="C2598" s="51"/>
      <c r="D2598" s="49"/>
      <c r="E2598" s="52"/>
      <c r="F2598" s="52"/>
      <c r="G2598" s="52"/>
      <c r="H2598" s="52"/>
      <c r="I2598" s="52"/>
    </row>
    <row r="2599" spans="1:9" s="53" customFormat="1">
      <c r="A2599" s="49"/>
      <c r="B2599" s="50"/>
      <c r="C2599" s="51"/>
      <c r="D2599" s="49"/>
      <c r="E2599" s="52"/>
      <c r="F2599" s="52"/>
      <c r="G2599" s="52"/>
      <c r="H2599" s="52"/>
      <c r="I2599" s="52"/>
    </row>
    <row r="2600" spans="1:9" s="53" customFormat="1">
      <c r="A2600" s="49"/>
      <c r="B2600" s="50"/>
      <c r="C2600" s="51"/>
      <c r="D2600" s="49"/>
      <c r="E2600" s="52"/>
      <c r="F2600" s="52"/>
      <c r="G2600" s="52"/>
      <c r="H2600" s="52"/>
      <c r="I2600" s="52"/>
    </row>
    <row r="2601" spans="1:9" s="53" customFormat="1">
      <c r="A2601" s="49"/>
      <c r="B2601" s="50"/>
      <c r="C2601" s="51"/>
      <c r="D2601" s="49"/>
      <c r="E2601" s="52"/>
      <c r="F2601" s="52"/>
      <c r="G2601" s="52"/>
      <c r="H2601" s="52"/>
      <c r="I2601" s="52"/>
    </row>
    <row r="2602" spans="1:9" s="53" customFormat="1">
      <c r="A2602" s="49"/>
      <c r="B2602" s="50"/>
      <c r="C2602" s="51"/>
      <c r="D2602" s="49"/>
      <c r="E2602" s="52"/>
      <c r="F2602" s="52"/>
      <c r="G2602" s="52"/>
      <c r="H2602" s="52"/>
      <c r="I2602" s="52"/>
    </row>
    <row r="2603" spans="1:9" s="53" customFormat="1">
      <c r="A2603" s="49"/>
      <c r="B2603" s="50"/>
      <c r="C2603" s="51"/>
      <c r="D2603" s="49"/>
      <c r="E2603" s="52"/>
      <c r="F2603" s="52"/>
      <c r="G2603" s="52"/>
      <c r="H2603" s="52"/>
      <c r="I2603" s="52"/>
    </row>
    <row r="2604" spans="1:9" s="53" customFormat="1">
      <c r="A2604" s="49"/>
      <c r="B2604" s="50"/>
      <c r="C2604" s="51"/>
      <c r="D2604" s="49"/>
      <c r="E2604" s="52"/>
      <c r="F2604" s="52"/>
      <c r="G2604" s="52"/>
      <c r="H2604" s="52"/>
      <c r="I2604" s="52"/>
    </row>
    <row r="2605" spans="1:9" s="53" customFormat="1">
      <c r="A2605" s="49"/>
      <c r="B2605" s="50"/>
      <c r="C2605" s="51"/>
      <c r="D2605" s="49"/>
      <c r="E2605" s="52"/>
      <c r="F2605" s="52"/>
      <c r="G2605" s="52"/>
      <c r="H2605" s="52"/>
      <c r="I2605" s="52"/>
    </row>
    <row r="2606" spans="1:9" s="53" customFormat="1">
      <c r="A2606" s="49"/>
      <c r="B2606" s="50"/>
      <c r="C2606" s="51"/>
      <c r="D2606" s="49"/>
      <c r="E2606" s="52"/>
      <c r="F2606" s="52"/>
      <c r="G2606" s="52"/>
      <c r="H2606" s="52"/>
      <c r="I2606" s="52"/>
    </row>
    <row r="2607" spans="1:9" s="53" customFormat="1">
      <c r="A2607" s="49"/>
      <c r="B2607" s="50"/>
      <c r="C2607" s="51"/>
      <c r="D2607" s="49"/>
      <c r="E2607" s="52"/>
      <c r="F2607" s="52"/>
      <c r="G2607" s="52"/>
      <c r="H2607" s="52"/>
      <c r="I2607" s="52"/>
    </row>
    <row r="2608" spans="1:9" s="53" customFormat="1">
      <c r="A2608" s="49"/>
      <c r="B2608" s="50"/>
      <c r="C2608" s="51"/>
      <c r="D2608" s="49"/>
      <c r="E2608" s="52"/>
      <c r="F2608" s="52"/>
      <c r="G2608" s="52"/>
      <c r="H2608" s="52"/>
      <c r="I2608" s="52"/>
    </row>
    <row r="2609" spans="1:9" s="53" customFormat="1">
      <c r="A2609" s="49"/>
      <c r="B2609" s="50"/>
      <c r="C2609" s="51"/>
      <c r="D2609" s="49"/>
      <c r="E2609" s="52"/>
      <c r="F2609" s="52"/>
      <c r="G2609" s="52"/>
      <c r="H2609" s="52"/>
      <c r="I2609" s="52"/>
    </row>
    <row r="2610" spans="1:9" s="53" customFormat="1">
      <c r="A2610" s="49"/>
      <c r="B2610" s="50"/>
      <c r="C2610" s="51"/>
      <c r="D2610" s="49"/>
      <c r="E2610" s="52"/>
      <c r="F2610" s="52"/>
      <c r="G2610" s="52"/>
      <c r="H2610" s="52"/>
      <c r="I2610" s="52"/>
    </row>
    <row r="2611" spans="1:9" s="53" customFormat="1">
      <c r="A2611" s="49"/>
      <c r="B2611" s="50"/>
      <c r="C2611" s="51"/>
      <c r="D2611" s="49"/>
      <c r="E2611" s="52"/>
      <c r="F2611" s="52"/>
      <c r="G2611" s="52"/>
      <c r="H2611" s="52"/>
      <c r="I2611" s="52"/>
    </row>
    <row r="2612" spans="1:9" s="53" customFormat="1">
      <c r="A2612" s="49"/>
      <c r="B2612" s="50"/>
      <c r="C2612" s="51"/>
      <c r="D2612" s="49"/>
      <c r="E2612" s="52"/>
      <c r="F2612" s="52"/>
      <c r="G2612" s="52"/>
      <c r="H2612" s="52"/>
      <c r="I2612" s="52"/>
    </row>
    <row r="2613" spans="1:9" s="53" customFormat="1">
      <c r="A2613" s="49"/>
      <c r="B2613" s="50"/>
      <c r="C2613" s="51"/>
      <c r="D2613" s="49"/>
      <c r="E2613" s="52"/>
      <c r="F2613" s="52"/>
      <c r="G2613" s="52"/>
      <c r="H2613" s="52"/>
      <c r="I2613" s="52"/>
    </row>
    <row r="2614" spans="1:9" s="53" customFormat="1">
      <c r="A2614" s="49"/>
      <c r="B2614" s="50"/>
      <c r="C2614" s="51"/>
      <c r="D2614" s="49"/>
      <c r="E2614" s="52"/>
      <c r="F2614" s="52"/>
      <c r="G2614" s="52"/>
      <c r="H2614" s="52"/>
      <c r="I2614" s="52"/>
    </row>
    <row r="2615" spans="1:9" s="53" customFormat="1">
      <c r="A2615" s="49"/>
      <c r="B2615" s="50"/>
      <c r="C2615" s="51"/>
      <c r="D2615" s="49"/>
      <c r="E2615" s="52"/>
      <c r="F2615" s="52"/>
      <c r="G2615" s="52"/>
      <c r="H2615" s="52"/>
      <c r="I2615" s="52"/>
    </row>
    <row r="2616" spans="1:9" s="53" customFormat="1">
      <c r="A2616" s="49"/>
      <c r="B2616" s="50"/>
      <c r="C2616" s="51"/>
      <c r="D2616" s="49"/>
      <c r="E2616" s="52"/>
      <c r="F2616" s="52"/>
      <c r="G2616" s="52"/>
      <c r="H2616" s="52"/>
      <c r="I2616" s="52"/>
    </row>
    <row r="2617" spans="1:9" s="53" customFormat="1">
      <c r="A2617" s="49"/>
      <c r="B2617" s="50"/>
      <c r="C2617" s="51"/>
      <c r="D2617" s="49"/>
      <c r="E2617" s="52"/>
      <c r="F2617" s="52"/>
      <c r="G2617" s="52"/>
      <c r="H2617" s="52"/>
      <c r="I2617" s="52"/>
    </row>
    <row r="2618" spans="1:9" s="53" customFormat="1">
      <c r="A2618" s="49"/>
      <c r="B2618" s="50"/>
      <c r="C2618" s="51"/>
      <c r="D2618" s="49"/>
      <c r="E2618" s="52"/>
      <c r="F2618" s="52"/>
      <c r="G2618" s="52"/>
      <c r="H2618" s="52"/>
      <c r="I2618" s="52"/>
    </row>
    <row r="2619" spans="1:9" s="53" customFormat="1">
      <c r="A2619" s="49"/>
      <c r="B2619" s="50"/>
      <c r="C2619" s="51"/>
      <c r="D2619" s="49"/>
      <c r="E2619" s="52"/>
      <c r="F2619" s="52"/>
      <c r="G2619" s="52"/>
      <c r="H2619" s="52"/>
      <c r="I2619" s="52"/>
    </row>
    <row r="2620" spans="1:9" s="53" customFormat="1">
      <c r="A2620" s="49"/>
      <c r="B2620" s="50"/>
      <c r="C2620" s="51"/>
      <c r="D2620" s="49"/>
      <c r="E2620" s="52"/>
      <c r="F2620" s="52"/>
      <c r="G2620" s="52"/>
      <c r="H2620" s="52"/>
      <c r="I2620" s="52"/>
    </row>
    <row r="2621" spans="1:9" s="53" customFormat="1">
      <c r="A2621" s="49"/>
      <c r="B2621" s="50"/>
      <c r="C2621" s="51"/>
      <c r="D2621" s="49"/>
      <c r="E2621" s="52"/>
      <c r="F2621" s="52"/>
      <c r="G2621" s="52"/>
      <c r="H2621" s="52"/>
      <c r="I2621" s="52"/>
    </row>
    <row r="2622" spans="1:9" s="53" customFormat="1">
      <c r="A2622" s="49"/>
      <c r="B2622" s="50"/>
      <c r="C2622" s="51"/>
      <c r="D2622" s="49"/>
      <c r="E2622" s="52"/>
      <c r="F2622" s="52"/>
      <c r="G2622" s="52"/>
      <c r="H2622" s="52"/>
      <c r="I2622" s="52"/>
    </row>
    <row r="2623" spans="1:9" s="53" customFormat="1">
      <c r="A2623" s="49"/>
      <c r="B2623" s="50"/>
      <c r="C2623" s="51"/>
      <c r="D2623" s="49"/>
      <c r="E2623" s="52"/>
      <c r="F2623" s="52"/>
      <c r="G2623" s="52"/>
      <c r="H2623" s="52"/>
      <c r="I2623" s="52"/>
    </row>
    <row r="2624" spans="1:9" s="53" customFormat="1">
      <c r="A2624" s="49"/>
      <c r="B2624" s="50"/>
      <c r="C2624" s="51"/>
      <c r="D2624" s="49"/>
      <c r="E2624" s="52"/>
      <c r="F2624" s="52"/>
      <c r="G2624" s="52"/>
      <c r="H2624" s="52"/>
      <c r="I2624" s="52"/>
    </row>
    <row r="2625" spans="1:9" s="53" customFormat="1">
      <c r="A2625" s="49"/>
      <c r="B2625" s="50"/>
      <c r="C2625" s="51"/>
      <c r="D2625" s="49"/>
      <c r="E2625" s="52"/>
      <c r="F2625" s="52"/>
      <c r="G2625" s="52"/>
      <c r="H2625" s="52"/>
      <c r="I2625" s="52"/>
    </row>
    <row r="2626" spans="1:9" s="53" customFormat="1">
      <c r="A2626" s="49"/>
      <c r="B2626" s="50"/>
      <c r="C2626" s="51"/>
      <c r="D2626" s="49"/>
      <c r="E2626" s="52"/>
      <c r="F2626" s="52"/>
      <c r="G2626" s="52"/>
      <c r="H2626" s="52"/>
      <c r="I2626" s="52"/>
    </row>
    <row r="2627" spans="1:9" s="53" customFormat="1">
      <c r="A2627" s="49"/>
      <c r="B2627" s="50"/>
      <c r="C2627" s="51"/>
      <c r="D2627" s="49"/>
      <c r="E2627" s="52"/>
      <c r="F2627" s="52"/>
      <c r="G2627" s="52"/>
      <c r="H2627" s="52"/>
      <c r="I2627" s="52"/>
    </row>
    <row r="2628" spans="1:9" s="53" customFormat="1">
      <c r="A2628" s="49"/>
      <c r="B2628" s="50"/>
      <c r="C2628" s="51"/>
      <c r="D2628" s="49"/>
      <c r="E2628" s="52"/>
      <c r="F2628" s="52"/>
      <c r="G2628" s="52"/>
      <c r="H2628" s="52"/>
      <c r="I2628" s="52"/>
    </row>
    <row r="2629" spans="1:9" s="53" customFormat="1">
      <c r="A2629" s="49"/>
      <c r="B2629" s="50"/>
      <c r="C2629" s="51"/>
      <c r="D2629" s="49"/>
      <c r="E2629" s="52"/>
      <c r="F2629" s="52"/>
      <c r="G2629" s="52"/>
      <c r="H2629" s="52"/>
      <c r="I2629" s="52"/>
    </row>
    <row r="2630" spans="1:9" s="53" customFormat="1">
      <c r="A2630" s="49"/>
      <c r="B2630" s="50"/>
      <c r="C2630" s="51"/>
      <c r="D2630" s="49"/>
      <c r="E2630" s="52"/>
      <c r="F2630" s="52"/>
      <c r="G2630" s="52"/>
      <c r="H2630" s="52"/>
      <c r="I2630" s="52"/>
    </row>
    <row r="2631" spans="1:9" s="53" customFormat="1">
      <c r="A2631" s="49"/>
      <c r="B2631" s="50"/>
      <c r="C2631" s="51"/>
      <c r="D2631" s="49"/>
      <c r="E2631" s="52"/>
      <c r="F2631" s="52"/>
      <c r="G2631" s="52"/>
      <c r="H2631" s="52"/>
      <c r="I2631" s="52"/>
    </row>
    <row r="2632" spans="1:9" s="53" customFormat="1">
      <c r="A2632" s="49"/>
      <c r="B2632" s="50"/>
      <c r="C2632" s="51"/>
      <c r="D2632" s="49"/>
      <c r="E2632" s="52"/>
      <c r="F2632" s="52"/>
      <c r="G2632" s="52"/>
      <c r="H2632" s="52"/>
      <c r="I2632" s="52"/>
    </row>
    <row r="2633" spans="1:9" s="53" customFormat="1">
      <c r="A2633" s="49"/>
      <c r="B2633" s="50"/>
      <c r="C2633" s="51"/>
      <c r="D2633" s="49"/>
      <c r="E2633" s="52"/>
      <c r="F2633" s="52"/>
      <c r="G2633" s="52"/>
      <c r="H2633" s="52"/>
      <c r="I2633" s="52"/>
    </row>
    <row r="2634" spans="1:9" s="53" customFormat="1">
      <c r="A2634" s="49"/>
      <c r="B2634" s="50"/>
      <c r="C2634" s="51"/>
      <c r="D2634" s="49"/>
      <c r="E2634" s="52"/>
      <c r="F2634" s="52"/>
      <c r="G2634" s="52"/>
      <c r="H2634" s="52"/>
      <c r="I2634" s="52"/>
    </row>
    <row r="2635" spans="1:9" s="53" customFormat="1">
      <c r="A2635" s="49"/>
      <c r="B2635" s="50"/>
      <c r="C2635" s="51"/>
      <c r="D2635" s="49"/>
      <c r="E2635" s="52"/>
      <c r="F2635" s="52"/>
      <c r="G2635" s="52"/>
      <c r="H2635" s="52"/>
      <c r="I2635" s="52"/>
    </row>
    <row r="2636" spans="1:9" s="53" customFormat="1">
      <c r="A2636" s="49"/>
      <c r="B2636" s="50"/>
      <c r="C2636" s="51"/>
      <c r="D2636" s="49"/>
      <c r="E2636" s="52"/>
      <c r="F2636" s="52"/>
      <c r="G2636" s="52"/>
      <c r="H2636" s="52"/>
      <c r="I2636" s="52"/>
    </row>
    <row r="2637" spans="1:9" s="53" customFormat="1">
      <c r="A2637" s="49"/>
      <c r="B2637" s="50"/>
      <c r="C2637" s="51"/>
      <c r="D2637" s="49"/>
      <c r="E2637" s="52"/>
      <c r="F2637" s="52"/>
      <c r="G2637" s="52"/>
      <c r="H2637" s="52"/>
      <c r="I2637" s="52"/>
    </row>
    <row r="2638" spans="1:9" s="53" customFormat="1">
      <c r="A2638" s="49"/>
      <c r="B2638" s="50"/>
      <c r="C2638" s="51"/>
      <c r="D2638" s="49"/>
      <c r="E2638" s="52"/>
      <c r="F2638" s="52"/>
      <c r="G2638" s="52"/>
      <c r="H2638" s="52"/>
      <c r="I2638" s="52"/>
    </row>
    <row r="2639" spans="1:9" s="53" customFormat="1">
      <c r="A2639" s="49"/>
      <c r="B2639" s="50"/>
      <c r="C2639" s="51"/>
      <c r="D2639" s="49"/>
      <c r="E2639" s="52"/>
      <c r="F2639" s="52"/>
      <c r="G2639" s="52"/>
      <c r="H2639" s="52"/>
      <c r="I2639" s="52"/>
    </row>
    <row r="2640" spans="1:9" s="53" customFormat="1">
      <c r="A2640" s="49"/>
      <c r="B2640" s="50"/>
      <c r="C2640" s="51"/>
      <c r="D2640" s="49"/>
      <c r="E2640" s="52"/>
      <c r="F2640" s="52"/>
      <c r="G2640" s="52"/>
      <c r="H2640" s="52"/>
      <c r="I2640" s="52"/>
    </row>
    <row r="2641" spans="1:9" s="53" customFormat="1">
      <c r="A2641" s="49"/>
      <c r="B2641" s="50"/>
      <c r="C2641" s="51"/>
      <c r="D2641" s="49"/>
      <c r="E2641" s="52"/>
      <c r="F2641" s="52"/>
      <c r="G2641" s="52"/>
      <c r="H2641" s="52"/>
      <c r="I2641" s="52"/>
    </row>
    <row r="2642" spans="1:9" s="53" customFormat="1">
      <c r="A2642" s="49"/>
      <c r="B2642" s="50"/>
      <c r="C2642" s="51"/>
      <c r="D2642" s="49"/>
      <c r="E2642" s="52"/>
      <c r="F2642" s="52"/>
      <c r="G2642" s="52"/>
      <c r="H2642" s="52"/>
      <c r="I2642" s="52"/>
    </row>
    <row r="2643" spans="1:9" s="53" customFormat="1">
      <c r="A2643" s="49"/>
      <c r="B2643" s="50"/>
      <c r="C2643" s="51"/>
      <c r="D2643" s="49"/>
      <c r="E2643" s="52"/>
      <c r="F2643" s="52"/>
      <c r="G2643" s="52"/>
      <c r="H2643" s="52"/>
      <c r="I2643" s="52"/>
    </row>
    <row r="2644" spans="1:9" s="53" customFormat="1">
      <c r="A2644" s="49"/>
      <c r="B2644" s="50"/>
      <c r="C2644" s="51"/>
      <c r="D2644" s="49"/>
      <c r="E2644" s="52"/>
      <c r="F2644" s="52"/>
      <c r="G2644" s="52"/>
      <c r="H2644" s="52"/>
      <c r="I2644" s="52"/>
    </row>
    <row r="2645" spans="1:9" s="53" customFormat="1">
      <c r="A2645" s="49"/>
      <c r="B2645" s="50"/>
      <c r="C2645" s="51"/>
      <c r="D2645" s="49"/>
      <c r="E2645" s="52"/>
      <c r="F2645" s="52"/>
      <c r="G2645" s="52"/>
      <c r="H2645" s="52"/>
      <c r="I2645" s="52"/>
    </row>
    <row r="2646" spans="1:9" s="53" customFormat="1">
      <c r="A2646" s="49"/>
      <c r="B2646" s="50"/>
      <c r="C2646" s="51"/>
      <c r="D2646" s="49"/>
      <c r="E2646" s="52"/>
      <c r="F2646" s="52"/>
      <c r="G2646" s="52"/>
      <c r="H2646" s="52"/>
      <c r="I2646" s="52"/>
    </row>
    <row r="2647" spans="1:9" s="53" customFormat="1">
      <c r="A2647" s="49"/>
      <c r="B2647" s="50"/>
      <c r="C2647" s="51"/>
      <c r="D2647" s="49"/>
      <c r="E2647" s="52"/>
      <c r="F2647" s="52"/>
      <c r="G2647" s="52"/>
      <c r="H2647" s="52"/>
      <c r="I2647" s="52"/>
    </row>
    <row r="2648" spans="1:9" s="53" customFormat="1">
      <c r="A2648" s="49"/>
      <c r="B2648" s="50"/>
      <c r="C2648" s="51"/>
      <c r="D2648" s="49"/>
      <c r="E2648" s="52"/>
      <c r="F2648" s="52"/>
      <c r="G2648" s="52"/>
      <c r="H2648" s="52"/>
      <c r="I2648" s="52"/>
    </row>
    <row r="2649" spans="1:9" s="53" customFormat="1">
      <c r="A2649" s="49"/>
      <c r="B2649" s="50"/>
      <c r="C2649" s="51"/>
      <c r="D2649" s="49"/>
      <c r="E2649" s="52"/>
      <c r="F2649" s="52"/>
      <c r="G2649" s="52"/>
      <c r="H2649" s="52"/>
      <c r="I2649" s="52"/>
    </row>
    <row r="2650" spans="1:9" s="53" customFormat="1">
      <c r="A2650" s="49"/>
      <c r="B2650" s="50"/>
      <c r="C2650" s="51"/>
      <c r="D2650" s="49"/>
      <c r="E2650" s="52"/>
      <c r="F2650" s="52"/>
      <c r="G2650" s="52"/>
      <c r="H2650" s="52"/>
      <c r="I2650" s="52"/>
    </row>
    <row r="2651" spans="1:9" s="53" customFormat="1">
      <c r="A2651" s="49"/>
      <c r="B2651" s="50"/>
      <c r="C2651" s="51"/>
      <c r="D2651" s="49"/>
      <c r="E2651" s="52"/>
      <c r="F2651" s="52"/>
      <c r="G2651" s="52"/>
      <c r="H2651" s="52"/>
      <c r="I2651" s="52"/>
    </row>
    <row r="2652" spans="1:9" s="53" customFormat="1">
      <c r="A2652" s="49"/>
      <c r="B2652" s="50"/>
      <c r="C2652" s="51"/>
      <c r="D2652" s="49"/>
      <c r="E2652" s="52"/>
      <c r="F2652" s="52"/>
      <c r="G2652" s="52"/>
      <c r="H2652" s="52"/>
      <c r="I2652" s="52"/>
    </row>
    <row r="2653" spans="1:9" s="53" customFormat="1">
      <c r="A2653" s="49"/>
      <c r="B2653" s="50"/>
      <c r="C2653" s="51"/>
      <c r="D2653" s="49"/>
      <c r="E2653" s="52"/>
      <c r="F2653" s="52"/>
      <c r="G2653" s="52"/>
      <c r="H2653" s="52"/>
      <c r="I2653" s="52"/>
    </row>
    <row r="2654" spans="1:9" s="53" customFormat="1">
      <c r="A2654" s="49"/>
      <c r="B2654" s="50"/>
      <c r="C2654" s="51"/>
      <c r="D2654" s="49"/>
      <c r="E2654" s="52"/>
      <c r="F2654" s="52"/>
      <c r="G2654" s="52"/>
      <c r="H2654" s="52"/>
      <c r="I2654" s="52"/>
    </row>
    <row r="2655" spans="1:9" s="53" customFormat="1">
      <c r="A2655" s="49"/>
      <c r="B2655" s="50"/>
      <c r="C2655" s="51"/>
      <c r="D2655" s="49"/>
      <c r="E2655" s="52"/>
      <c r="F2655" s="52"/>
      <c r="G2655" s="52"/>
      <c r="H2655" s="52"/>
      <c r="I2655" s="52"/>
    </row>
    <row r="2656" spans="1:9" s="53" customFormat="1">
      <c r="A2656" s="49"/>
      <c r="B2656" s="50"/>
      <c r="C2656" s="51"/>
      <c r="D2656" s="49"/>
      <c r="E2656" s="52"/>
      <c r="F2656" s="52"/>
      <c r="G2656" s="52"/>
      <c r="H2656" s="52"/>
      <c r="I2656" s="52"/>
    </row>
    <row r="2657" spans="1:9" s="53" customFormat="1">
      <c r="A2657" s="49"/>
      <c r="B2657" s="50"/>
      <c r="C2657" s="51"/>
      <c r="D2657" s="49"/>
      <c r="E2657" s="52"/>
      <c r="F2657" s="52"/>
      <c r="G2657" s="52"/>
      <c r="H2657" s="52"/>
      <c r="I2657" s="52"/>
    </row>
    <row r="2658" spans="1:9" s="53" customFormat="1">
      <c r="A2658" s="49"/>
      <c r="B2658" s="50"/>
      <c r="C2658" s="51"/>
      <c r="D2658" s="49"/>
      <c r="E2658" s="52"/>
      <c r="F2658" s="52"/>
      <c r="G2658" s="52"/>
      <c r="H2658" s="52"/>
      <c r="I2658" s="52"/>
    </row>
    <row r="2659" spans="1:9" s="53" customFormat="1">
      <c r="A2659" s="49"/>
      <c r="B2659" s="50"/>
      <c r="C2659" s="51"/>
      <c r="D2659" s="49"/>
      <c r="E2659" s="52"/>
      <c r="F2659" s="52"/>
      <c r="G2659" s="52"/>
      <c r="H2659" s="52"/>
      <c r="I2659" s="52"/>
    </row>
    <row r="2660" spans="1:9" s="53" customFormat="1">
      <c r="A2660" s="49"/>
      <c r="B2660" s="50"/>
      <c r="C2660" s="51"/>
      <c r="D2660" s="49"/>
      <c r="E2660" s="52"/>
      <c r="F2660" s="52"/>
      <c r="G2660" s="52"/>
      <c r="H2660" s="52"/>
      <c r="I2660" s="52"/>
    </row>
    <row r="2661" spans="1:9" s="53" customFormat="1">
      <c r="A2661" s="49"/>
      <c r="B2661" s="50"/>
      <c r="C2661" s="51"/>
      <c r="D2661" s="49"/>
      <c r="E2661" s="52"/>
      <c r="F2661" s="52"/>
      <c r="G2661" s="52"/>
      <c r="H2661" s="52"/>
      <c r="I2661" s="52"/>
    </row>
    <row r="2662" spans="1:9" s="53" customFormat="1">
      <c r="A2662" s="49"/>
      <c r="B2662" s="50"/>
      <c r="C2662" s="51"/>
      <c r="D2662" s="49"/>
      <c r="E2662" s="52"/>
      <c r="F2662" s="52"/>
      <c r="G2662" s="52"/>
      <c r="H2662" s="52"/>
      <c r="I2662" s="52"/>
    </row>
    <row r="2663" spans="1:9" s="53" customFormat="1">
      <c r="A2663" s="49"/>
      <c r="B2663" s="50"/>
      <c r="C2663" s="51"/>
      <c r="D2663" s="49"/>
      <c r="E2663" s="52"/>
      <c r="F2663" s="52"/>
      <c r="G2663" s="52"/>
      <c r="H2663" s="52"/>
      <c r="I2663" s="52"/>
    </row>
    <row r="2664" spans="1:9" s="53" customFormat="1">
      <c r="A2664" s="49"/>
      <c r="B2664" s="50"/>
      <c r="C2664" s="51"/>
      <c r="D2664" s="49"/>
      <c r="E2664" s="52"/>
      <c r="F2664" s="52"/>
      <c r="G2664" s="52"/>
      <c r="H2664" s="52"/>
      <c r="I2664" s="52"/>
    </row>
    <row r="2665" spans="1:9" s="53" customFormat="1">
      <c r="A2665" s="49"/>
      <c r="B2665" s="50"/>
      <c r="C2665" s="51"/>
      <c r="D2665" s="49"/>
      <c r="E2665" s="52"/>
      <c r="F2665" s="52"/>
      <c r="G2665" s="52"/>
      <c r="H2665" s="52"/>
      <c r="I2665" s="52"/>
    </row>
    <row r="2666" spans="1:9" s="53" customFormat="1">
      <c r="A2666" s="49"/>
      <c r="B2666" s="50"/>
      <c r="C2666" s="51"/>
      <c r="D2666" s="49"/>
      <c r="E2666" s="52"/>
      <c r="F2666" s="52"/>
      <c r="G2666" s="52"/>
      <c r="H2666" s="52"/>
      <c r="I2666" s="52"/>
    </row>
    <row r="2667" spans="1:9" s="53" customFormat="1">
      <c r="A2667" s="49"/>
      <c r="B2667" s="50"/>
      <c r="C2667" s="51"/>
      <c r="D2667" s="49"/>
      <c r="E2667" s="52"/>
      <c r="F2667" s="52"/>
      <c r="G2667" s="52"/>
      <c r="H2667" s="52"/>
      <c r="I2667" s="52"/>
    </row>
    <row r="2668" spans="1:9" s="53" customFormat="1">
      <c r="A2668" s="49"/>
      <c r="B2668" s="50"/>
      <c r="C2668" s="51"/>
      <c r="D2668" s="49"/>
      <c r="E2668" s="52"/>
      <c r="F2668" s="52"/>
      <c r="G2668" s="52"/>
      <c r="H2668" s="52"/>
      <c r="I2668" s="52"/>
    </row>
    <row r="2669" spans="1:9" s="53" customFormat="1">
      <c r="A2669" s="49"/>
      <c r="B2669" s="50"/>
      <c r="C2669" s="51"/>
      <c r="D2669" s="49"/>
      <c r="E2669" s="52"/>
      <c r="F2669" s="52"/>
      <c r="G2669" s="52"/>
      <c r="H2669" s="52"/>
      <c r="I2669" s="52"/>
    </row>
    <row r="2670" spans="1:9" s="53" customFormat="1">
      <c r="A2670" s="49"/>
      <c r="B2670" s="50"/>
      <c r="C2670" s="51"/>
      <c r="D2670" s="49"/>
      <c r="E2670" s="52"/>
      <c r="F2670" s="52"/>
      <c r="G2670" s="52"/>
      <c r="H2670" s="52"/>
      <c r="I2670" s="52"/>
    </row>
    <row r="2671" spans="1:9" s="53" customFormat="1">
      <c r="A2671" s="49"/>
      <c r="B2671" s="50"/>
      <c r="C2671" s="51"/>
      <c r="D2671" s="49"/>
      <c r="E2671" s="52"/>
      <c r="F2671" s="52"/>
      <c r="G2671" s="52"/>
      <c r="H2671" s="52"/>
      <c r="I2671" s="52"/>
    </row>
    <row r="2672" spans="1:9" s="53" customFormat="1">
      <c r="A2672" s="49"/>
      <c r="B2672" s="50"/>
      <c r="C2672" s="51"/>
      <c r="D2672" s="49"/>
      <c r="E2672" s="52"/>
      <c r="F2672" s="52"/>
      <c r="G2672" s="52"/>
      <c r="H2672" s="52"/>
      <c r="I2672" s="52"/>
    </row>
    <row r="2673" spans="1:9" s="53" customFormat="1">
      <c r="A2673" s="49"/>
      <c r="B2673" s="50"/>
      <c r="C2673" s="51"/>
      <c r="D2673" s="49"/>
      <c r="E2673" s="52"/>
      <c r="F2673" s="52"/>
      <c r="G2673" s="52"/>
      <c r="H2673" s="52"/>
      <c r="I2673" s="52"/>
    </row>
    <row r="2674" spans="1:9" s="53" customFormat="1">
      <c r="A2674" s="49"/>
      <c r="B2674" s="50"/>
      <c r="C2674" s="51"/>
      <c r="D2674" s="49"/>
      <c r="E2674" s="52"/>
      <c r="F2674" s="52"/>
      <c r="G2674" s="52"/>
      <c r="H2674" s="52"/>
      <c r="I2674" s="52"/>
    </row>
    <row r="2675" spans="1:9" s="53" customFormat="1">
      <c r="A2675" s="49"/>
      <c r="B2675" s="50"/>
      <c r="C2675" s="51"/>
      <c r="D2675" s="49"/>
      <c r="E2675" s="52"/>
      <c r="F2675" s="52"/>
      <c r="G2675" s="52"/>
      <c r="H2675" s="52"/>
      <c r="I2675" s="52"/>
    </row>
    <row r="2676" spans="1:9" s="53" customFormat="1">
      <c r="A2676" s="49"/>
      <c r="B2676" s="50"/>
      <c r="C2676" s="51"/>
      <c r="D2676" s="49"/>
      <c r="E2676" s="52"/>
      <c r="F2676" s="52"/>
      <c r="G2676" s="52"/>
      <c r="H2676" s="52"/>
      <c r="I2676" s="52"/>
    </row>
    <row r="2677" spans="1:9" s="53" customFormat="1">
      <c r="A2677" s="49"/>
      <c r="B2677" s="50"/>
      <c r="C2677" s="51"/>
      <c r="D2677" s="49"/>
      <c r="E2677" s="52"/>
      <c r="F2677" s="52"/>
      <c r="G2677" s="52"/>
      <c r="H2677" s="52"/>
      <c r="I2677" s="52"/>
    </row>
    <row r="2678" spans="1:9" s="53" customFormat="1">
      <c r="A2678" s="49"/>
      <c r="B2678" s="50"/>
      <c r="C2678" s="51"/>
      <c r="D2678" s="49"/>
      <c r="E2678" s="52"/>
      <c r="F2678" s="52"/>
      <c r="G2678" s="52"/>
      <c r="H2678" s="52"/>
      <c r="I2678" s="52"/>
    </row>
    <row r="2679" spans="1:9" s="53" customFormat="1">
      <c r="A2679" s="49"/>
      <c r="B2679" s="50"/>
      <c r="C2679" s="51"/>
      <c r="D2679" s="49"/>
      <c r="E2679" s="52"/>
      <c r="F2679" s="52"/>
      <c r="G2679" s="52"/>
      <c r="H2679" s="52"/>
      <c r="I2679" s="52"/>
    </row>
    <row r="2680" spans="1:9" s="53" customFormat="1">
      <c r="A2680" s="49"/>
      <c r="B2680" s="50"/>
      <c r="C2680" s="51"/>
      <c r="D2680" s="49"/>
      <c r="E2680" s="52"/>
      <c r="F2680" s="52"/>
      <c r="G2680" s="52"/>
      <c r="H2680" s="52"/>
      <c r="I2680" s="52"/>
    </row>
    <row r="2681" spans="1:9" s="53" customFormat="1">
      <c r="A2681" s="49"/>
      <c r="B2681" s="50"/>
      <c r="C2681" s="51"/>
      <c r="D2681" s="49"/>
      <c r="E2681" s="52"/>
      <c r="F2681" s="52"/>
      <c r="G2681" s="52"/>
      <c r="H2681" s="52"/>
      <c r="I2681" s="52"/>
    </row>
    <row r="2682" spans="1:9" s="53" customFormat="1">
      <c r="A2682" s="49"/>
      <c r="B2682" s="50"/>
      <c r="C2682" s="51"/>
      <c r="D2682" s="49"/>
      <c r="E2682" s="52"/>
      <c r="F2682" s="52"/>
      <c r="G2682" s="52"/>
      <c r="H2682" s="52"/>
      <c r="I2682" s="52"/>
    </row>
    <row r="2683" spans="1:9" s="53" customFormat="1">
      <c r="A2683" s="49"/>
      <c r="B2683" s="50"/>
      <c r="C2683" s="51"/>
      <c r="D2683" s="49"/>
      <c r="E2683" s="52"/>
      <c r="F2683" s="52"/>
      <c r="G2683" s="52"/>
      <c r="H2683" s="52"/>
      <c r="I2683" s="52"/>
    </row>
    <row r="2684" spans="1:9" s="53" customFormat="1">
      <c r="A2684" s="49"/>
      <c r="B2684" s="50"/>
      <c r="C2684" s="51"/>
      <c r="D2684" s="49"/>
      <c r="E2684" s="52"/>
      <c r="F2684" s="52"/>
      <c r="G2684" s="52"/>
      <c r="H2684" s="52"/>
      <c r="I2684" s="52"/>
    </row>
    <row r="2685" spans="1:9" s="53" customFormat="1">
      <c r="A2685" s="49"/>
      <c r="B2685" s="50"/>
      <c r="C2685" s="51"/>
      <c r="D2685" s="49"/>
      <c r="E2685" s="52"/>
      <c r="F2685" s="52"/>
      <c r="G2685" s="52"/>
      <c r="H2685" s="52"/>
      <c r="I2685" s="52"/>
    </row>
    <row r="2686" spans="1:9" s="53" customFormat="1">
      <c r="A2686" s="49"/>
      <c r="B2686" s="50"/>
      <c r="C2686" s="51"/>
      <c r="D2686" s="49"/>
      <c r="E2686" s="52"/>
      <c r="F2686" s="52"/>
      <c r="G2686" s="52"/>
      <c r="H2686" s="52"/>
      <c r="I2686" s="52"/>
    </row>
    <row r="2687" spans="1:9" s="53" customFormat="1">
      <c r="A2687" s="49"/>
      <c r="B2687" s="50"/>
      <c r="C2687" s="51"/>
      <c r="D2687" s="49"/>
      <c r="E2687" s="52"/>
      <c r="F2687" s="52"/>
      <c r="G2687" s="52"/>
      <c r="H2687" s="52"/>
      <c r="I2687" s="52"/>
    </row>
    <row r="2688" spans="1:9" s="53" customFormat="1">
      <c r="A2688" s="49"/>
      <c r="B2688" s="50"/>
      <c r="C2688" s="51"/>
      <c r="D2688" s="49"/>
      <c r="E2688" s="52"/>
      <c r="F2688" s="52"/>
      <c r="G2688" s="52"/>
      <c r="H2688" s="52"/>
      <c r="I2688" s="52"/>
    </row>
    <row r="2689" spans="1:9" s="53" customFormat="1">
      <c r="A2689" s="49"/>
      <c r="B2689" s="50"/>
      <c r="C2689" s="51"/>
      <c r="D2689" s="49"/>
      <c r="E2689" s="52"/>
      <c r="F2689" s="52"/>
      <c r="G2689" s="52"/>
      <c r="H2689" s="52"/>
      <c r="I2689" s="52"/>
    </row>
    <row r="2690" spans="1:9" s="53" customFormat="1">
      <c r="A2690" s="49"/>
      <c r="B2690" s="50"/>
      <c r="C2690" s="51"/>
      <c r="D2690" s="49"/>
      <c r="E2690" s="52"/>
      <c r="F2690" s="52"/>
      <c r="G2690" s="52"/>
      <c r="H2690" s="52"/>
      <c r="I2690" s="52"/>
    </row>
    <row r="2691" spans="1:9" s="53" customFormat="1">
      <c r="A2691" s="49"/>
      <c r="B2691" s="50"/>
      <c r="C2691" s="51"/>
      <c r="D2691" s="49"/>
      <c r="E2691" s="52"/>
      <c r="F2691" s="52"/>
      <c r="G2691" s="52"/>
      <c r="H2691" s="52"/>
      <c r="I2691" s="52"/>
    </row>
    <row r="2692" spans="1:9" s="53" customFormat="1">
      <c r="A2692" s="49"/>
      <c r="B2692" s="50"/>
      <c r="C2692" s="51"/>
      <c r="D2692" s="49"/>
      <c r="E2692" s="52"/>
      <c r="F2692" s="52"/>
      <c r="G2692" s="52"/>
      <c r="H2692" s="52"/>
      <c r="I2692" s="52"/>
    </row>
    <row r="2693" spans="1:9" s="53" customFormat="1">
      <c r="A2693" s="49"/>
      <c r="B2693" s="50"/>
      <c r="C2693" s="51"/>
      <c r="D2693" s="49"/>
      <c r="E2693" s="52"/>
      <c r="F2693" s="52"/>
      <c r="G2693" s="52"/>
      <c r="H2693" s="52"/>
      <c r="I2693" s="52"/>
    </row>
    <row r="2694" spans="1:9" s="53" customFormat="1">
      <c r="A2694" s="49"/>
      <c r="B2694" s="50"/>
      <c r="C2694" s="51"/>
      <c r="D2694" s="49"/>
      <c r="E2694" s="52"/>
      <c r="F2694" s="52"/>
      <c r="G2694" s="52"/>
      <c r="H2694" s="52"/>
      <c r="I2694" s="52"/>
    </row>
    <row r="2695" spans="1:9" s="53" customFormat="1">
      <c r="A2695" s="49"/>
      <c r="B2695" s="50"/>
      <c r="C2695" s="51"/>
      <c r="D2695" s="49"/>
      <c r="E2695" s="52"/>
      <c r="F2695" s="52"/>
      <c r="G2695" s="52"/>
      <c r="H2695" s="52"/>
      <c r="I2695" s="52"/>
    </row>
    <row r="2696" spans="1:9" s="53" customFormat="1">
      <c r="A2696" s="49"/>
      <c r="B2696" s="50"/>
      <c r="C2696" s="51"/>
      <c r="D2696" s="49"/>
      <c r="E2696" s="52"/>
      <c r="F2696" s="52"/>
      <c r="G2696" s="52"/>
      <c r="H2696" s="52"/>
      <c r="I2696" s="52"/>
    </row>
    <row r="2697" spans="1:9" s="53" customFormat="1">
      <c r="A2697" s="49"/>
      <c r="B2697" s="50"/>
      <c r="C2697" s="51"/>
      <c r="D2697" s="49"/>
      <c r="E2697" s="52"/>
      <c r="F2697" s="52"/>
      <c r="G2697" s="52"/>
      <c r="H2697" s="52"/>
      <c r="I2697" s="52"/>
    </row>
    <row r="2698" spans="1:9" s="53" customFormat="1">
      <c r="A2698" s="49"/>
      <c r="B2698" s="50"/>
      <c r="C2698" s="51"/>
      <c r="D2698" s="49"/>
      <c r="E2698" s="52"/>
      <c r="F2698" s="52"/>
      <c r="G2698" s="52"/>
      <c r="H2698" s="52"/>
      <c r="I2698" s="52"/>
    </row>
    <row r="2699" spans="1:9" s="53" customFormat="1">
      <c r="A2699" s="49"/>
      <c r="B2699" s="50"/>
      <c r="C2699" s="51"/>
      <c r="D2699" s="49"/>
      <c r="E2699" s="52"/>
      <c r="F2699" s="52"/>
      <c r="G2699" s="52"/>
      <c r="H2699" s="52"/>
      <c r="I2699" s="52"/>
    </row>
    <row r="2700" spans="1:9" s="53" customFormat="1">
      <c r="A2700" s="49"/>
      <c r="B2700" s="50"/>
      <c r="C2700" s="51"/>
      <c r="D2700" s="49"/>
      <c r="E2700" s="52"/>
      <c r="F2700" s="52"/>
      <c r="G2700" s="52"/>
      <c r="H2700" s="52"/>
      <c r="I2700" s="52"/>
    </row>
    <row r="2701" spans="1:9" s="53" customFormat="1">
      <c r="A2701" s="49"/>
      <c r="B2701" s="50"/>
      <c r="C2701" s="51"/>
      <c r="D2701" s="49"/>
      <c r="E2701" s="52"/>
      <c r="F2701" s="52"/>
      <c r="G2701" s="52"/>
      <c r="H2701" s="52"/>
      <c r="I2701" s="52"/>
    </row>
    <row r="2702" spans="1:9" s="53" customFormat="1">
      <c r="A2702" s="49"/>
      <c r="B2702" s="50"/>
      <c r="C2702" s="51"/>
      <c r="D2702" s="49"/>
      <c r="E2702" s="52"/>
      <c r="F2702" s="52"/>
      <c r="G2702" s="52"/>
      <c r="H2702" s="52"/>
      <c r="I2702" s="52"/>
    </row>
    <row r="2703" spans="1:9" s="53" customFormat="1">
      <c r="A2703" s="49"/>
      <c r="B2703" s="50"/>
      <c r="C2703" s="51"/>
      <c r="D2703" s="49"/>
      <c r="E2703" s="52"/>
      <c r="F2703" s="52"/>
      <c r="G2703" s="52"/>
      <c r="H2703" s="52"/>
      <c r="I2703" s="52"/>
    </row>
    <row r="2704" spans="1:9" s="53" customFormat="1">
      <c r="A2704" s="49"/>
      <c r="B2704" s="50"/>
      <c r="C2704" s="51"/>
      <c r="D2704" s="49"/>
      <c r="E2704" s="52"/>
      <c r="F2704" s="52"/>
      <c r="G2704" s="52"/>
      <c r="H2704" s="52"/>
      <c r="I2704" s="52"/>
    </row>
    <row r="2705" spans="1:9" s="53" customFormat="1">
      <c r="A2705" s="49"/>
      <c r="B2705" s="50"/>
      <c r="C2705" s="51"/>
      <c r="D2705" s="49"/>
      <c r="E2705" s="52"/>
      <c r="F2705" s="52"/>
      <c r="G2705" s="52"/>
      <c r="H2705" s="52"/>
      <c r="I2705" s="52"/>
    </row>
    <row r="2706" spans="1:9" s="53" customFormat="1">
      <c r="A2706" s="49"/>
      <c r="B2706" s="50"/>
      <c r="C2706" s="51"/>
      <c r="D2706" s="49"/>
      <c r="E2706" s="52"/>
      <c r="F2706" s="52"/>
      <c r="G2706" s="52"/>
      <c r="H2706" s="52"/>
      <c r="I2706" s="52"/>
    </row>
    <row r="2707" spans="1:9" s="53" customFormat="1">
      <c r="A2707" s="49"/>
      <c r="B2707" s="50"/>
      <c r="C2707" s="51"/>
      <c r="D2707" s="49"/>
      <c r="E2707" s="52"/>
      <c r="F2707" s="52"/>
      <c r="G2707" s="52"/>
      <c r="H2707" s="52"/>
      <c r="I2707" s="52"/>
    </row>
    <row r="2708" spans="1:9" s="53" customFormat="1">
      <c r="A2708" s="49"/>
      <c r="B2708" s="50"/>
      <c r="C2708" s="51"/>
      <c r="D2708" s="49"/>
      <c r="E2708" s="52"/>
      <c r="F2708" s="52"/>
      <c r="G2708" s="52"/>
      <c r="H2708" s="52"/>
      <c r="I2708" s="52"/>
    </row>
    <row r="2709" spans="1:9" s="53" customFormat="1">
      <c r="A2709" s="49"/>
      <c r="B2709" s="50"/>
      <c r="C2709" s="51"/>
      <c r="D2709" s="49"/>
      <c r="E2709" s="52"/>
      <c r="F2709" s="52"/>
      <c r="G2709" s="52"/>
      <c r="H2709" s="52"/>
      <c r="I2709" s="52"/>
    </row>
    <row r="2710" spans="1:9" s="53" customFormat="1">
      <c r="A2710" s="49"/>
      <c r="B2710" s="50"/>
      <c r="C2710" s="51"/>
      <c r="D2710" s="49"/>
      <c r="E2710" s="52"/>
      <c r="F2710" s="52"/>
      <c r="G2710" s="52"/>
      <c r="H2710" s="52"/>
      <c r="I2710" s="52"/>
    </row>
    <row r="2711" spans="1:9" s="53" customFormat="1">
      <c r="A2711" s="49"/>
      <c r="B2711" s="50"/>
      <c r="C2711" s="51"/>
      <c r="D2711" s="49"/>
      <c r="E2711" s="52"/>
      <c r="F2711" s="52"/>
      <c r="G2711" s="52"/>
      <c r="H2711" s="52"/>
      <c r="I2711" s="52"/>
    </row>
    <row r="2712" spans="1:9" s="53" customFormat="1">
      <c r="A2712" s="49"/>
      <c r="B2712" s="50"/>
      <c r="C2712" s="51"/>
      <c r="D2712" s="49"/>
      <c r="E2712" s="52"/>
      <c r="F2712" s="52"/>
      <c r="G2712" s="52"/>
      <c r="H2712" s="52"/>
      <c r="I2712" s="52"/>
    </row>
    <row r="2713" spans="1:9" s="53" customFormat="1">
      <c r="A2713" s="49"/>
      <c r="B2713" s="50"/>
      <c r="C2713" s="51"/>
      <c r="D2713" s="49"/>
      <c r="E2713" s="52"/>
      <c r="F2713" s="52"/>
      <c r="G2713" s="52"/>
      <c r="H2713" s="52"/>
      <c r="I2713" s="52"/>
    </row>
    <row r="2714" spans="1:9" s="53" customFormat="1">
      <c r="A2714" s="49"/>
      <c r="B2714" s="50"/>
      <c r="C2714" s="51"/>
      <c r="D2714" s="49"/>
      <c r="E2714" s="52"/>
      <c r="F2714" s="52"/>
      <c r="G2714" s="52"/>
      <c r="H2714" s="52"/>
      <c r="I2714" s="52"/>
    </row>
    <row r="2715" spans="1:9" s="53" customFormat="1">
      <c r="A2715" s="49"/>
      <c r="B2715" s="50"/>
      <c r="C2715" s="51"/>
      <c r="D2715" s="49"/>
      <c r="E2715" s="52"/>
      <c r="F2715" s="52"/>
      <c r="G2715" s="52"/>
      <c r="H2715" s="52"/>
      <c r="I2715" s="52"/>
    </row>
    <row r="2716" spans="1:9" s="53" customFormat="1">
      <c r="A2716" s="49"/>
      <c r="B2716" s="50"/>
      <c r="C2716" s="51"/>
      <c r="D2716" s="49"/>
      <c r="E2716" s="52"/>
      <c r="F2716" s="52"/>
      <c r="G2716" s="52"/>
      <c r="H2716" s="52"/>
      <c r="I2716" s="52"/>
    </row>
    <row r="2717" spans="1:9" s="53" customFormat="1">
      <c r="A2717" s="49"/>
      <c r="B2717" s="50"/>
      <c r="C2717" s="51"/>
      <c r="D2717" s="49"/>
      <c r="E2717" s="52"/>
      <c r="F2717" s="52"/>
      <c r="G2717" s="52"/>
      <c r="H2717" s="52"/>
      <c r="I2717" s="52"/>
    </row>
    <row r="2718" spans="1:9" s="53" customFormat="1">
      <c r="A2718" s="49"/>
      <c r="B2718" s="50"/>
      <c r="C2718" s="51"/>
      <c r="D2718" s="49"/>
      <c r="E2718" s="52"/>
      <c r="F2718" s="52"/>
      <c r="G2718" s="52"/>
      <c r="H2718" s="52"/>
      <c r="I2718" s="52"/>
    </row>
    <row r="2719" spans="1:9" s="53" customFormat="1">
      <c r="A2719" s="49"/>
      <c r="B2719" s="50"/>
      <c r="C2719" s="51"/>
      <c r="D2719" s="49"/>
      <c r="E2719" s="52"/>
      <c r="F2719" s="52"/>
      <c r="G2719" s="52"/>
      <c r="H2719" s="52"/>
      <c r="I2719" s="52"/>
    </row>
    <row r="2720" spans="1:9" s="53" customFormat="1">
      <c r="A2720" s="49"/>
      <c r="B2720" s="50"/>
      <c r="C2720" s="51"/>
      <c r="D2720" s="49"/>
      <c r="E2720" s="52"/>
      <c r="F2720" s="52"/>
      <c r="G2720" s="52"/>
      <c r="H2720" s="52"/>
      <c r="I2720" s="52"/>
    </row>
    <row r="2721" spans="1:9" s="53" customFormat="1">
      <c r="A2721" s="49"/>
      <c r="B2721" s="50"/>
      <c r="C2721" s="51"/>
      <c r="D2721" s="49"/>
      <c r="E2721" s="52"/>
      <c r="F2721" s="52"/>
      <c r="G2721" s="52"/>
      <c r="H2721" s="52"/>
      <c r="I2721" s="52"/>
    </row>
    <row r="2722" spans="1:9" s="53" customFormat="1">
      <c r="A2722" s="49"/>
      <c r="B2722" s="50"/>
      <c r="C2722" s="51"/>
      <c r="D2722" s="49"/>
      <c r="E2722" s="52"/>
      <c r="F2722" s="52"/>
      <c r="G2722" s="52"/>
      <c r="H2722" s="52"/>
      <c r="I2722" s="52"/>
    </row>
    <row r="2723" spans="1:9" s="53" customFormat="1">
      <c r="A2723" s="49"/>
      <c r="B2723" s="50"/>
      <c r="C2723" s="51"/>
      <c r="D2723" s="49"/>
      <c r="E2723" s="52"/>
      <c r="F2723" s="52"/>
      <c r="G2723" s="52"/>
      <c r="H2723" s="52"/>
      <c r="I2723" s="52"/>
    </row>
    <row r="2724" spans="1:9" s="53" customFormat="1">
      <c r="A2724" s="49"/>
      <c r="B2724" s="50"/>
      <c r="C2724" s="51"/>
      <c r="D2724" s="49"/>
      <c r="E2724" s="52"/>
      <c r="F2724" s="52"/>
      <c r="G2724" s="52"/>
      <c r="H2724" s="52"/>
      <c r="I2724" s="52"/>
    </row>
    <row r="2725" spans="1:9" s="53" customFormat="1">
      <c r="A2725" s="49"/>
      <c r="B2725" s="50"/>
      <c r="C2725" s="51"/>
      <c r="D2725" s="49"/>
      <c r="E2725" s="52"/>
      <c r="F2725" s="52"/>
      <c r="G2725" s="52"/>
      <c r="H2725" s="52"/>
      <c r="I2725" s="52"/>
    </row>
    <row r="2726" spans="1:9" s="53" customFormat="1">
      <c r="A2726" s="49"/>
      <c r="B2726" s="50"/>
      <c r="C2726" s="51"/>
      <c r="D2726" s="49"/>
      <c r="E2726" s="52"/>
      <c r="F2726" s="52"/>
      <c r="G2726" s="52"/>
      <c r="H2726" s="52"/>
      <c r="I2726" s="52"/>
    </row>
    <row r="2727" spans="1:9" s="53" customFormat="1">
      <c r="A2727" s="49"/>
      <c r="B2727" s="50"/>
      <c r="C2727" s="51"/>
      <c r="D2727" s="49"/>
      <c r="E2727" s="52"/>
      <c r="F2727" s="52"/>
      <c r="G2727" s="52"/>
      <c r="H2727" s="52"/>
      <c r="I2727" s="52"/>
    </row>
    <row r="2728" spans="1:9" s="53" customFormat="1">
      <c r="A2728" s="49"/>
      <c r="B2728" s="50"/>
      <c r="C2728" s="51"/>
      <c r="D2728" s="49"/>
      <c r="E2728" s="52"/>
      <c r="F2728" s="52"/>
      <c r="G2728" s="52"/>
      <c r="H2728" s="52"/>
      <c r="I2728" s="52"/>
    </row>
    <row r="2729" spans="1:9" s="53" customFormat="1">
      <c r="A2729" s="49"/>
      <c r="B2729" s="50"/>
      <c r="C2729" s="51"/>
      <c r="D2729" s="49"/>
      <c r="E2729" s="52"/>
      <c r="F2729" s="52"/>
      <c r="G2729" s="52"/>
      <c r="H2729" s="52"/>
      <c r="I2729" s="52"/>
    </row>
    <row r="2730" spans="1:9" s="53" customFormat="1">
      <c r="A2730" s="49"/>
      <c r="B2730" s="50"/>
      <c r="C2730" s="51"/>
      <c r="D2730" s="49"/>
      <c r="E2730" s="52"/>
      <c r="F2730" s="52"/>
      <c r="G2730" s="52"/>
      <c r="H2730" s="52"/>
      <c r="I2730" s="52"/>
    </row>
    <row r="2731" spans="1:9" s="53" customFormat="1">
      <c r="A2731" s="49"/>
      <c r="B2731" s="50"/>
      <c r="C2731" s="51"/>
      <c r="D2731" s="49"/>
      <c r="E2731" s="52"/>
      <c r="F2731" s="52"/>
      <c r="G2731" s="52"/>
      <c r="H2731" s="52"/>
      <c r="I2731" s="52"/>
    </row>
    <row r="2732" spans="1:9" s="53" customFormat="1">
      <c r="A2732" s="49"/>
      <c r="B2732" s="50"/>
      <c r="C2732" s="51"/>
      <c r="D2732" s="49"/>
      <c r="E2732" s="52"/>
      <c r="F2732" s="52"/>
      <c r="G2732" s="52"/>
      <c r="H2732" s="52"/>
      <c r="I2732" s="52"/>
    </row>
    <row r="2733" spans="1:9" s="53" customFormat="1">
      <c r="A2733" s="49"/>
      <c r="B2733" s="50"/>
      <c r="C2733" s="51"/>
      <c r="D2733" s="49"/>
      <c r="E2733" s="52"/>
      <c r="F2733" s="52"/>
      <c r="G2733" s="52"/>
      <c r="H2733" s="52"/>
      <c r="I2733" s="52"/>
    </row>
    <row r="2734" spans="1:9" s="53" customFormat="1">
      <c r="A2734" s="49"/>
      <c r="B2734" s="50"/>
      <c r="C2734" s="51"/>
      <c r="D2734" s="49"/>
      <c r="E2734" s="52"/>
      <c r="F2734" s="52"/>
      <c r="G2734" s="52"/>
      <c r="H2734" s="52"/>
      <c r="I2734" s="52"/>
    </row>
    <row r="2735" spans="1:9" s="53" customFormat="1">
      <c r="A2735" s="49"/>
      <c r="B2735" s="50"/>
      <c r="C2735" s="51"/>
      <c r="D2735" s="49"/>
      <c r="E2735" s="52"/>
      <c r="F2735" s="52"/>
      <c r="G2735" s="52"/>
      <c r="H2735" s="52"/>
      <c r="I2735" s="52"/>
    </row>
    <row r="2736" spans="1:9" s="53" customFormat="1">
      <c r="A2736" s="49"/>
      <c r="B2736" s="50"/>
      <c r="C2736" s="51"/>
      <c r="D2736" s="49"/>
      <c r="E2736" s="52"/>
      <c r="F2736" s="52"/>
      <c r="G2736" s="52"/>
      <c r="H2736" s="52"/>
      <c r="I2736" s="52"/>
    </row>
    <row r="2737" spans="1:9" s="53" customFormat="1">
      <c r="A2737" s="49"/>
      <c r="B2737" s="50"/>
      <c r="C2737" s="51"/>
      <c r="D2737" s="49"/>
      <c r="E2737" s="52"/>
      <c r="F2737" s="52"/>
      <c r="G2737" s="52"/>
      <c r="H2737" s="52"/>
      <c r="I2737" s="52"/>
    </row>
    <row r="2738" spans="1:9" s="53" customFormat="1">
      <c r="A2738" s="49"/>
      <c r="B2738" s="50"/>
      <c r="C2738" s="51"/>
      <c r="D2738" s="49"/>
      <c r="E2738" s="52"/>
      <c r="F2738" s="52"/>
      <c r="G2738" s="52"/>
      <c r="H2738" s="52"/>
      <c r="I2738" s="52"/>
    </row>
    <row r="2739" spans="1:9" s="53" customFormat="1">
      <c r="A2739" s="49"/>
      <c r="B2739" s="50"/>
      <c r="C2739" s="51"/>
      <c r="D2739" s="49"/>
      <c r="E2739" s="52"/>
      <c r="F2739" s="52"/>
      <c r="G2739" s="52"/>
      <c r="H2739" s="52"/>
      <c r="I2739" s="52"/>
    </row>
    <row r="2740" spans="1:9" s="53" customFormat="1">
      <c r="A2740" s="49"/>
      <c r="B2740" s="50"/>
      <c r="C2740" s="51"/>
      <c r="D2740" s="49"/>
      <c r="E2740" s="52"/>
      <c r="F2740" s="52"/>
      <c r="G2740" s="52"/>
      <c r="H2740" s="52"/>
      <c r="I2740" s="52"/>
    </row>
    <row r="2741" spans="1:9" s="53" customFormat="1">
      <c r="A2741" s="49"/>
      <c r="B2741" s="50"/>
      <c r="C2741" s="51"/>
      <c r="D2741" s="49"/>
      <c r="E2741" s="52"/>
      <c r="F2741" s="52"/>
      <c r="G2741" s="52"/>
      <c r="H2741" s="52"/>
      <c r="I2741" s="52"/>
    </row>
    <row r="2742" spans="1:9" s="53" customFormat="1">
      <c r="A2742" s="49"/>
      <c r="B2742" s="50"/>
      <c r="C2742" s="51"/>
      <c r="D2742" s="49"/>
      <c r="E2742" s="52"/>
      <c r="F2742" s="52"/>
      <c r="G2742" s="52"/>
      <c r="H2742" s="52"/>
      <c r="I2742" s="52"/>
    </row>
    <row r="2743" spans="1:9" s="53" customFormat="1">
      <c r="A2743" s="49"/>
      <c r="B2743" s="50"/>
      <c r="C2743" s="51"/>
      <c r="D2743" s="49"/>
      <c r="E2743" s="52"/>
      <c r="F2743" s="52"/>
      <c r="G2743" s="52"/>
      <c r="H2743" s="52"/>
      <c r="I2743" s="52"/>
    </row>
    <row r="2744" spans="1:9" s="53" customFormat="1">
      <c r="A2744" s="49"/>
      <c r="B2744" s="50"/>
      <c r="C2744" s="51"/>
      <c r="D2744" s="49"/>
      <c r="E2744" s="52"/>
      <c r="F2744" s="52"/>
      <c r="G2744" s="52"/>
      <c r="H2744" s="52"/>
      <c r="I2744" s="52"/>
    </row>
    <row r="2745" spans="1:9" s="53" customFormat="1">
      <c r="A2745" s="49"/>
      <c r="B2745" s="50"/>
      <c r="C2745" s="51"/>
      <c r="D2745" s="49"/>
      <c r="E2745" s="52"/>
      <c r="F2745" s="52"/>
      <c r="G2745" s="52"/>
      <c r="H2745" s="52"/>
      <c r="I2745" s="52"/>
    </row>
    <row r="2746" spans="1:9" s="53" customFormat="1">
      <c r="A2746" s="49"/>
      <c r="B2746" s="50"/>
      <c r="C2746" s="51"/>
      <c r="D2746" s="49"/>
      <c r="E2746" s="52"/>
      <c r="F2746" s="52"/>
      <c r="G2746" s="52"/>
      <c r="H2746" s="52"/>
      <c r="I2746" s="52"/>
    </row>
    <row r="2747" spans="1:9" s="53" customFormat="1">
      <c r="A2747" s="49"/>
      <c r="B2747" s="50"/>
      <c r="C2747" s="51"/>
      <c r="D2747" s="49"/>
      <c r="E2747" s="52"/>
      <c r="F2747" s="52"/>
      <c r="G2747" s="52"/>
      <c r="H2747" s="52"/>
      <c r="I2747" s="52"/>
    </row>
    <row r="2748" spans="1:9" s="53" customFormat="1">
      <c r="A2748" s="49"/>
      <c r="B2748" s="50"/>
      <c r="C2748" s="51"/>
      <c r="D2748" s="49"/>
      <c r="E2748" s="52"/>
      <c r="F2748" s="52"/>
      <c r="G2748" s="52"/>
      <c r="H2748" s="52"/>
      <c r="I2748" s="52"/>
    </row>
    <row r="2749" spans="1:9" s="53" customFormat="1">
      <c r="A2749" s="49"/>
      <c r="B2749" s="50"/>
      <c r="C2749" s="51"/>
      <c r="D2749" s="49"/>
      <c r="E2749" s="52"/>
      <c r="F2749" s="52"/>
      <c r="G2749" s="52"/>
      <c r="H2749" s="52"/>
      <c r="I2749" s="52"/>
    </row>
    <row r="2750" spans="1:9" s="53" customFormat="1">
      <c r="A2750" s="49"/>
      <c r="B2750" s="50"/>
      <c r="C2750" s="51"/>
      <c r="D2750" s="49"/>
      <c r="E2750" s="52"/>
      <c r="F2750" s="52"/>
      <c r="G2750" s="52"/>
      <c r="H2750" s="52"/>
      <c r="I2750" s="52"/>
    </row>
    <row r="2751" spans="1:9" s="53" customFormat="1">
      <c r="A2751" s="49"/>
      <c r="B2751" s="50"/>
      <c r="C2751" s="51"/>
      <c r="D2751" s="49"/>
      <c r="E2751" s="52"/>
      <c r="F2751" s="52"/>
      <c r="G2751" s="52"/>
      <c r="H2751" s="52"/>
      <c r="I2751" s="52"/>
    </row>
    <row r="2752" spans="1:9" s="53" customFormat="1">
      <c r="A2752" s="49"/>
      <c r="B2752" s="50"/>
      <c r="C2752" s="51"/>
      <c r="D2752" s="49"/>
      <c r="E2752" s="52"/>
      <c r="F2752" s="52"/>
      <c r="G2752" s="52"/>
      <c r="H2752" s="52"/>
      <c r="I2752" s="52"/>
    </row>
    <row r="2753" spans="1:9" s="53" customFormat="1">
      <c r="A2753" s="49"/>
      <c r="B2753" s="50"/>
      <c r="C2753" s="51"/>
      <c r="D2753" s="49"/>
      <c r="E2753" s="52"/>
      <c r="F2753" s="52"/>
      <c r="G2753" s="52"/>
      <c r="H2753" s="52"/>
      <c r="I2753" s="52"/>
    </row>
    <row r="2754" spans="1:9" s="53" customFormat="1">
      <c r="A2754" s="49"/>
      <c r="B2754" s="50"/>
      <c r="C2754" s="51"/>
      <c r="D2754" s="49"/>
      <c r="E2754" s="52"/>
      <c r="F2754" s="52"/>
      <c r="G2754" s="52"/>
      <c r="H2754" s="52"/>
      <c r="I2754" s="52"/>
    </row>
    <row r="2755" spans="1:9" s="53" customFormat="1">
      <c r="A2755" s="49"/>
      <c r="B2755" s="50"/>
      <c r="C2755" s="51"/>
      <c r="D2755" s="49"/>
      <c r="E2755" s="52"/>
      <c r="F2755" s="52"/>
      <c r="G2755" s="52"/>
      <c r="H2755" s="52"/>
      <c r="I2755" s="52"/>
    </row>
    <row r="2756" spans="1:9" s="53" customFormat="1">
      <c r="A2756" s="49"/>
      <c r="B2756" s="50"/>
      <c r="C2756" s="51"/>
      <c r="D2756" s="49"/>
      <c r="E2756" s="52"/>
      <c r="F2756" s="52"/>
      <c r="G2756" s="52"/>
      <c r="H2756" s="52"/>
      <c r="I2756" s="52"/>
    </row>
    <row r="2757" spans="1:9" s="53" customFormat="1">
      <c r="A2757" s="49"/>
      <c r="B2757" s="50"/>
      <c r="C2757" s="51"/>
      <c r="D2757" s="49"/>
      <c r="E2757" s="52"/>
      <c r="F2757" s="52"/>
      <c r="G2757" s="52"/>
      <c r="H2757" s="52"/>
      <c r="I2757" s="52"/>
    </row>
    <row r="2758" spans="1:9" s="53" customFormat="1">
      <c r="A2758" s="49"/>
      <c r="B2758" s="50"/>
      <c r="C2758" s="51"/>
      <c r="D2758" s="49"/>
      <c r="E2758" s="52"/>
      <c r="F2758" s="52"/>
      <c r="G2758" s="52"/>
      <c r="H2758" s="52"/>
      <c r="I2758" s="52"/>
    </row>
    <row r="2759" spans="1:9" s="53" customFormat="1">
      <c r="A2759" s="49"/>
      <c r="B2759" s="50"/>
      <c r="C2759" s="51"/>
      <c r="D2759" s="49"/>
      <c r="E2759" s="52"/>
      <c r="F2759" s="52"/>
      <c r="G2759" s="52"/>
      <c r="H2759" s="52"/>
      <c r="I2759" s="52"/>
    </row>
    <row r="2760" spans="1:9" s="53" customFormat="1">
      <c r="A2760" s="49"/>
      <c r="B2760" s="50"/>
      <c r="C2760" s="51"/>
      <c r="D2760" s="49"/>
      <c r="E2760" s="52"/>
      <c r="F2760" s="52"/>
      <c r="G2760" s="52"/>
      <c r="H2760" s="52"/>
      <c r="I2760" s="52"/>
    </row>
    <row r="2761" spans="1:9" s="53" customFormat="1">
      <c r="A2761" s="49"/>
      <c r="B2761" s="50"/>
      <c r="C2761" s="51"/>
      <c r="D2761" s="49"/>
      <c r="E2761" s="52"/>
      <c r="F2761" s="52"/>
      <c r="G2761" s="52"/>
      <c r="H2761" s="52"/>
      <c r="I2761" s="52"/>
    </row>
    <row r="2762" spans="1:9" s="53" customFormat="1">
      <c r="A2762" s="49"/>
      <c r="B2762" s="50"/>
      <c r="C2762" s="51"/>
      <c r="D2762" s="49"/>
      <c r="E2762" s="52"/>
      <c r="F2762" s="52"/>
      <c r="G2762" s="52"/>
      <c r="H2762" s="52"/>
      <c r="I2762" s="52"/>
    </row>
    <row r="2763" spans="1:9" s="53" customFormat="1">
      <c r="A2763" s="49"/>
      <c r="B2763" s="50"/>
      <c r="C2763" s="51"/>
      <c r="D2763" s="49"/>
      <c r="E2763" s="52"/>
      <c r="F2763" s="52"/>
      <c r="G2763" s="52"/>
      <c r="H2763" s="52"/>
      <c r="I2763" s="52"/>
    </row>
    <row r="2764" spans="1:9" s="53" customFormat="1">
      <c r="A2764" s="49"/>
      <c r="B2764" s="50"/>
      <c r="C2764" s="51"/>
      <c r="D2764" s="49"/>
      <c r="E2764" s="52"/>
      <c r="F2764" s="52"/>
      <c r="G2764" s="52"/>
      <c r="H2764" s="52"/>
      <c r="I2764" s="52"/>
    </row>
    <row r="2765" spans="1:9" s="53" customFormat="1">
      <c r="A2765" s="49"/>
      <c r="B2765" s="50"/>
      <c r="C2765" s="51"/>
      <c r="D2765" s="49"/>
      <c r="E2765" s="52"/>
      <c r="F2765" s="52"/>
      <c r="G2765" s="52"/>
      <c r="H2765" s="52"/>
      <c r="I2765" s="52"/>
    </row>
    <row r="2766" spans="1:9" s="53" customFormat="1">
      <c r="A2766" s="49"/>
      <c r="B2766" s="50"/>
      <c r="C2766" s="51"/>
      <c r="D2766" s="49"/>
      <c r="E2766" s="52"/>
      <c r="F2766" s="52"/>
      <c r="G2766" s="52"/>
      <c r="H2766" s="52"/>
      <c r="I2766" s="52"/>
    </row>
    <row r="2767" spans="1:9" s="53" customFormat="1">
      <c r="A2767" s="49"/>
      <c r="B2767" s="50"/>
      <c r="C2767" s="51"/>
      <c r="D2767" s="49"/>
      <c r="E2767" s="52"/>
      <c r="F2767" s="52"/>
      <c r="G2767" s="52"/>
      <c r="H2767" s="52"/>
      <c r="I2767" s="52"/>
    </row>
    <row r="2768" spans="1:9" s="53" customFormat="1">
      <c r="A2768" s="49"/>
      <c r="B2768" s="50"/>
      <c r="C2768" s="51"/>
      <c r="D2768" s="49"/>
      <c r="E2768" s="52"/>
      <c r="F2768" s="52"/>
      <c r="G2768" s="52"/>
      <c r="H2768" s="52"/>
      <c r="I2768" s="52"/>
    </row>
    <row r="2769" spans="1:9" s="53" customFormat="1">
      <c r="A2769" s="49"/>
      <c r="B2769" s="50"/>
      <c r="C2769" s="51"/>
      <c r="D2769" s="49"/>
      <c r="E2769" s="52"/>
      <c r="F2769" s="52"/>
      <c r="G2769" s="52"/>
      <c r="H2769" s="52"/>
      <c r="I2769" s="52"/>
    </row>
    <row r="2770" spans="1:9" s="53" customFormat="1">
      <c r="A2770" s="49"/>
      <c r="B2770" s="50"/>
      <c r="C2770" s="51"/>
      <c r="D2770" s="49"/>
      <c r="E2770" s="52"/>
      <c r="F2770" s="52"/>
      <c r="G2770" s="52"/>
      <c r="H2770" s="52"/>
      <c r="I2770" s="52"/>
    </row>
    <row r="2771" spans="1:9" s="53" customFormat="1">
      <c r="A2771" s="49"/>
      <c r="B2771" s="50"/>
      <c r="C2771" s="51"/>
      <c r="D2771" s="49"/>
      <c r="E2771" s="52"/>
      <c r="F2771" s="52"/>
      <c r="G2771" s="52"/>
      <c r="H2771" s="52"/>
      <c r="I2771" s="52"/>
    </row>
    <row r="2772" spans="1:9" s="53" customFormat="1">
      <c r="A2772" s="49"/>
      <c r="B2772" s="50"/>
      <c r="C2772" s="51"/>
      <c r="D2772" s="49"/>
      <c r="E2772" s="52"/>
      <c r="F2772" s="52"/>
      <c r="G2772" s="52"/>
      <c r="H2772" s="52"/>
      <c r="I2772" s="52"/>
    </row>
    <row r="2773" spans="1:9" s="53" customFormat="1">
      <c r="A2773" s="49"/>
      <c r="B2773" s="50"/>
      <c r="C2773" s="51"/>
      <c r="D2773" s="49"/>
      <c r="E2773" s="52"/>
      <c r="F2773" s="52"/>
      <c r="G2773" s="52"/>
      <c r="H2773" s="52"/>
      <c r="I2773" s="52"/>
    </row>
    <row r="2774" spans="1:9" s="53" customFormat="1">
      <c r="A2774" s="49"/>
      <c r="B2774" s="50"/>
      <c r="C2774" s="51"/>
      <c r="D2774" s="49"/>
      <c r="E2774" s="52"/>
      <c r="F2774" s="52"/>
      <c r="G2774" s="52"/>
      <c r="H2774" s="52"/>
      <c r="I2774" s="52"/>
    </row>
    <row r="2775" spans="1:9" s="53" customFormat="1">
      <c r="A2775" s="49"/>
      <c r="B2775" s="50"/>
      <c r="C2775" s="51"/>
      <c r="D2775" s="49"/>
      <c r="E2775" s="52"/>
      <c r="F2775" s="52"/>
      <c r="G2775" s="52"/>
      <c r="H2775" s="52"/>
      <c r="I2775" s="52"/>
    </row>
    <row r="2776" spans="1:9" s="53" customFormat="1">
      <c r="A2776" s="49"/>
      <c r="B2776" s="50"/>
      <c r="C2776" s="51"/>
      <c r="D2776" s="49"/>
      <c r="E2776" s="52"/>
      <c r="F2776" s="52"/>
      <c r="G2776" s="52"/>
      <c r="H2776" s="52"/>
      <c r="I2776" s="52"/>
    </row>
    <row r="2777" spans="1:9" s="53" customFormat="1">
      <c r="A2777" s="49"/>
      <c r="B2777" s="50"/>
      <c r="C2777" s="51"/>
      <c r="D2777" s="49"/>
      <c r="E2777" s="52"/>
      <c r="F2777" s="52"/>
      <c r="G2777" s="52"/>
      <c r="H2777" s="52"/>
      <c r="I2777" s="52"/>
    </row>
    <row r="2778" spans="1:9" s="53" customFormat="1">
      <c r="A2778" s="49"/>
      <c r="B2778" s="50"/>
      <c r="C2778" s="51"/>
      <c r="D2778" s="49"/>
      <c r="E2778" s="52"/>
      <c r="F2778" s="52"/>
      <c r="G2778" s="52"/>
      <c r="H2778" s="52"/>
      <c r="I2778" s="52"/>
    </row>
    <row r="2779" spans="1:9" s="53" customFormat="1">
      <c r="A2779" s="49"/>
      <c r="B2779" s="50"/>
      <c r="C2779" s="51"/>
      <c r="D2779" s="49"/>
      <c r="E2779" s="52"/>
      <c r="F2779" s="52"/>
      <c r="G2779" s="52"/>
      <c r="H2779" s="52"/>
      <c r="I2779" s="52"/>
    </row>
    <row r="2780" spans="1:9" s="53" customFormat="1">
      <c r="A2780" s="49"/>
      <c r="B2780" s="50"/>
      <c r="C2780" s="51"/>
      <c r="D2780" s="49"/>
      <c r="E2780" s="52"/>
      <c r="F2780" s="52"/>
      <c r="G2780" s="52"/>
      <c r="H2780" s="52"/>
      <c r="I2780" s="52"/>
    </row>
    <row r="2781" spans="1:9" s="53" customFormat="1">
      <c r="A2781" s="49"/>
      <c r="B2781" s="50"/>
      <c r="C2781" s="51"/>
      <c r="D2781" s="49"/>
      <c r="E2781" s="52"/>
      <c r="F2781" s="52"/>
      <c r="G2781" s="52"/>
      <c r="H2781" s="52"/>
      <c r="I2781" s="52"/>
    </row>
    <row r="2782" spans="1:9" s="53" customFormat="1">
      <c r="A2782" s="49"/>
      <c r="B2782" s="50"/>
      <c r="C2782" s="51"/>
      <c r="D2782" s="49"/>
      <c r="E2782" s="52"/>
      <c r="F2782" s="52"/>
      <c r="G2782" s="52"/>
      <c r="H2782" s="52"/>
      <c r="I2782" s="52"/>
    </row>
    <row r="2783" spans="1:9" s="53" customFormat="1">
      <c r="A2783" s="49"/>
      <c r="B2783" s="50"/>
      <c r="C2783" s="51"/>
      <c r="D2783" s="49"/>
      <c r="E2783" s="52"/>
      <c r="F2783" s="52"/>
      <c r="G2783" s="52"/>
      <c r="H2783" s="52"/>
      <c r="I2783" s="52"/>
    </row>
    <row r="2784" spans="1:9" s="53" customFormat="1">
      <c r="A2784" s="49"/>
      <c r="B2784" s="50"/>
      <c r="C2784" s="51"/>
      <c r="D2784" s="49"/>
      <c r="E2784" s="52"/>
      <c r="F2784" s="52"/>
      <c r="G2784" s="52"/>
      <c r="H2784" s="52"/>
      <c r="I2784" s="52"/>
    </row>
    <row r="2785" spans="1:9" s="53" customFormat="1">
      <c r="A2785" s="49"/>
      <c r="B2785" s="50"/>
      <c r="C2785" s="51"/>
      <c r="D2785" s="49"/>
      <c r="E2785" s="52"/>
      <c r="F2785" s="52"/>
      <c r="G2785" s="52"/>
      <c r="H2785" s="52"/>
      <c r="I2785" s="52"/>
    </row>
    <row r="2786" spans="1:9" s="53" customFormat="1">
      <c r="A2786" s="49"/>
      <c r="B2786" s="50"/>
      <c r="C2786" s="51"/>
      <c r="D2786" s="49"/>
      <c r="E2786" s="52"/>
      <c r="F2786" s="52"/>
      <c r="G2786" s="52"/>
      <c r="H2786" s="52"/>
      <c r="I2786" s="52"/>
    </row>
    <row r="2787" spans="1:9" s="53" customFormat="1">
      <c r="A2787" s="49"/>
      <c r="B2787" s="50"/>
      <c r="C2787" s="51"/>
      <c r="D2787" s="49"/>
      <c r="E2787" s="52"/>
      <c r="F2787" s="52"/>
      <c r="G2787" s="52"/>
      <c r="H2787" s="52"/>
      <c r="I2787" s="52"/>
    </row>
    <row r="2788" spans="1:9" s="53" customFormat="1">
      <c r="A2788" s="49"/>
      <c r="B2788" s="50"/>
      <c r="C2788" s="51"/>
      <c r="D2788" s="49"/>
      <c r="E2788" s="52"/>
      <c r="F2788" s="52"/>
      <c r="G2788" s="52"/>
      <c r="H2788" s="52"/>
      <c r="I2788" s="52"/>
    </row>
    <row r="2789" spans="1:9" s="53" customFormat="1">
      <c r="A2789" s="49"/>
      <c r="B2789" s="50"/>
      <c r="C2789" s="51"/>
      <c r="D2789" s="49"/>
      <c r="E2789" s="52"/>
      <c r="F2789" s="52"/>
      <c r="G2789" s="52"/>
      <c r="H2789" s="52"/>
      <c r="I2789" s="52"/>
    </row>
    <row r="2790" spans="1:9" s="53" customFormat="1">
      <c r="A2790" s="49"/>
      <c r="B2790" s="50"/>
      <c r="C2790" s="51"/>
      <c r="D2790" s="49"/>
      <c r="E2790" s="52"/>
      <c r="F2790" s="52"/>
      <c r="G2790" s="52"/>
      <c r="H2790" s="52"/>
      <c r="I2790" s="52"/>
    </row>
    <row r="2791" spans="1:9" s="53" customFormat="1">
      <c r="A2791" s="49"/>
      <c r="B2791" s="50"/>
      <c r="C2791" s="51"/>
      <c r="D2791" s="49"/>
      <c r="E2791" s="52"/>
      <c r="F2791" s="52"/>
      <c r="G2791" s="52"/>
      <c r="H2791" s="52"/>
      <c r="I2791" s="52"/>
    </row>
    <row r="2792" spans="1:9" s="53" customFormat="1">
      <c r="A2792" s="49"/>
      <c r="B2792" s="50"/>
      <c r="C2792" s="51"/>
      <c r="D2792" s="49"/>
      <c r="E2792" s="52"/>
      <c r="F2792" s="52"/>
      <c r="G2792" s="52"/>
      <c r="H2792" s="52"/>
      <c r="I2792" s="52"/>
    </row>
    <row r="2793" spans="1:9" s="53" customFormat="1">
      <c r="A2793" s="49"/>
      <c r="B2793" s="50"/>
      <c r="C2793" s="51"/>
      <c r="D2793" s="49"/>
      <c r="E2793" s="52"/>
      <c r="F2793" s="52"/>
      <c r="G2793" s="52"/>
      <c r="H2793" s="52"/>
      <c r="I2793" s="52"/>
    </row>
    <row r="2794" spans="1:9" s="53" customFormat="1">
      <c r="A2794" s="49"/>
      <c r="B2794" s="50"/>
      <c r="C2794" s="51"/>
      <c r="D2794" s="49"/>
      <c r="E2794" s="52"/>
      <c r="F2794" s="52"/>
      <c r="G2794" s="52"/>
      <c r="H2794" s="52"/>
      <c r="I2794" s="52"/>
    </row>
    <row r="2795" spans="1:9" s="53" customFormat="1">
      <c r="A2795" s="49"/>
      <c r="B2795" s="50"/>
      <c r="C2795" s="51"/>
      <c r="D2795" s="49"/>
      <c r="E2795" s="52"/>
      <c r="F2795" s="52"/>
      <c r="G2795" s="52"/>
      <c r="H2795" s="52"/>
      <c r="I2795" s="52"/>
    </row>
    <row r="2796" spans="1:9" s="53" customFormat="1">
      <c r="A2796" s="49"/>
      <c r="B2796" s="50"/>
      <c r="C2796" s="51"/>
      <c r="D2796" s="49"/>
      <c r="E2796" s="52"/>
      <c r="F2796" s="52"/>
      <c r="G2796" s="52"/>
      <c r="H2796" s="52"/>
      <c r="I2796" s="52"/>
    </row>
    <row r="2797" spans="1:9" s="53" customFormat="1">
      <c r="A2797" s="49"/>
      <c r="B2797" s="50"/>
      <c r="C2797" s="51"/>
      <c r="D2797" s="49"/>
      <c r="E2797" s="52"/>
      <c r="F2797" s="52"/>
      <c r="G2797" s="52"/>
      <c r="H2797" s="52"/>
      <c r="I2797" s="52"/>
    </row>
    <row r="2798" spans="1:9" s="53" customFormat="1">
      <c r="A2798" s="49"/>
      <c r="B2798" s="50"/>
      <c r="C2798" s="51"/>
      <c r="D2798" s="49"/>
      <c r="E2798" s="52"/>
      <c r="F2798" s="52"/>
      <c r="G2798" s="52"/>
      <c r="H2798" s="52"/>
      <c r="I2798" s="52"/>
    </row>
    <row r="2799" spans="1:9" s="53" customFormat="1">
      <c r="A2799" s="49"/>
      <c r="B2799" s="50"/>
      <c r="C2799" s="51"/>
      <c r="D2799" s="49"/>
      <c r="E2799" s="52"/>
      <c r="F2799" s="52"/>
      <c r="G2799" s="52"/>
      <c r="H2799" s="52"/>
      <c r="I2799" s="52"/>
    </row>
    <row r="2800" spans="1:9" s="53" customFormat="1">
      <c r="A2800" s="49"/>
      <c r="B2800" s="50"/>
      <c r="C2800" s="51"/>
      <c r="D2800" s="49"/>
      <c r="E2800" s="52"/>
      <c r="F2800" s="52"/>
      <c r="G2800" s="52"/>
      <c r="H2800" s="52"/>
      <c r="I2800" s="52"/>
    </row>
    <row r="2801" spans="1:9" s="53" customFormat="1">
      <c r="A2801" s="49"/>
      <c r="B2801" s="50"/>
      <c r="C2801" s="51"/>
      <c r="D2801" s="49"/>
      <c r="E2801" s="52"/>
      <c r="F2801" s="52"/>
      <c r="G2801" s="52"/>
      <c r="H2801" s="52"/>
      <c r="I2801" s="52"/>
    </row>
    <row r="2802" spans="1:9" s="53" customFormat="1">
      <c r="A2802" s="49"/>
      <c r="B2802" s="50"/>
      <c r="C2802" s="51"/>
      <c r="D2802" s="49"/>
      <c r="E2802" s="52"/>
      <c r="F2802" s="52"/>
      <c r="G2802" s="52"/>
      <c r="H2802" s="52"/>
      <c r="I2802" s="52"/>
    </row>
    <row r="2803" spans="1:9" s="53" customFormat="1">
      <c r="A2803" s="49"/>
      <c r="B2803" s="50"/>
      <c r="C2803" s="51"/>
      <c r="D2803" s="49"/>
      <c r="E2803" s="52"/>
      <c r="F2803" s="52"/>
      <c r="G2803" s="52"/>
      <c r="H2803" s="52"/>
      <c r="I2803" s="52"/>
    </row>
    <row r="2804" spans="1:9" s="53" customFormat="1">
      <c r="A2804" s="49"/>
      <c r="B2804" s="50"/>
      <c r="C2804" s="51"/>
      <c r="D2804" s="49"/>
      <c r="E2804" s="52"/>
      <c r="F2804" s="52"/>
      <c r="G2804" s="52"/>
      <c r="H2804" s="52"/>
      <c r="I2804" s="52"/>
    </row>
    <row r="2805" spans="1:9" s="53" customFormat="1">
      <c r="A2805" s="49"/>
      <c r="B2805" s="50"/>
      <c r="C2805" s="51"/>
      <c r="D2805" s="49"/>
      <c r="E2805" s="52"/>
      <c r="F2805" s="52"/>
      <c r="G2805" s="52"/>
      <c r="H2805" s="52"/>
      <c r="I2805" s="52"/>
    </row>
    <row r="2806" spans="1:9" s="53" customFormat="1">
      <c r="A2806" s="49"/>
      <c r="B2806" s="50"/>
      <c r="C2806" s="51"/>
      <c r="D2806" s="49"/>
      <c r="E2806" s="52"/>
      <c r="F2806" s="52"/>
      <c r="G2806" s="52"/>
      <c r="H2806" s="52"/>
      <c r="I2806" s="52"/>
    </row>
    <row r="2807" spans="1:9" s="53" customFormat="1">
      <c r="A2807" s="49"/>
      <c r="B2807" s="50"/>
      <c r="C2807" s="51"/>
      <c r="D2807" s="49"/>
      <c r="E2807" s="52"/>
      <c r="F2807" s="52"/>
      <c r="G2807" s="52"/>
      <c r="H2807" s="52"/>
      <c r="I2807" s="52"/>
    </row>
    <row r="2808" spans="1:9" s="53" customFormat="1">
      <c r="A2808" s="49"/>
      <c r="B2808" s="50"/>
      <c r="C2808" s="51"/>
      <c r="D2808" s="49"/>
      <c r="E2808" s="52"/>
      <c r="F2808" s="52"/>
      <c r="G2808" s="52"/>
      <c r="H2808" s="52"/>
      <c r="I2808" s="52"/>
    </row>
    <row r="2809" spans="1:9" s="53" customFormat="1">
      <c r="A2809" s="49"/>
      <c r="B2809" s="50"/>
      <c r="C2809" s="51"/>
      <c r="D2809" s="49"/>
      <c r="E2809" s="52"/>
      <c r="F2809" s="52"/>
      <c r="G2809" s="52"/>
      <c r="H2809" s="52"/>
      <c r="I2809" s="52"/>
    </row>
    <row r="2810" spans="1:9" s="53" customFormat="1">
      <c r="A2810" s="49"/>
      <c r="B2810" s="50"/>
      <c r="C2810" s="51"/>
      <c r="D2810" s="49"/>
      <c r="E2810" s="52"/>
      <c r="F2810" s="52"/>
      <c r="G2810" s="52"/>
      <c r="H2810" s="52"/>
      <c r="I2810" s="52"/>
    </row>
    <row r="2811" spans="1:9" s="53" customFormat="1">
      <c r="A2811" s="49"/>
      <c r="B2811" s="50"/>
      <c r="C2811" s="51"/>
      <c r="D2811" s="49"/>
      <c r="E2811" s="52"/>
      <c r="F2811" s="52"/>
      <c r="G2811" s="52"/>
      <c r="H2811" s="52"/>
      <c r="I2811" s="52"/>
    </row>
    <row r="2812" spans="1:9" s="53" customFormat="1">
      <c r="A2812" s="49"/>
      <c r="B2812" s="50"/>
      <c r="C2812" s="51"/>
      <c r="D2812" s="49"/>
      <c r="E2812" s="52"/>
      <c r="F2812" s="52"/>
      <c r="G2812" s="52"/>
      <c r="H2812" s="52"/>
      <c r="I2812" s="52"/>
    </row>
    <row r="2813" spans="1:9" s="53" customFormat="1">
      <c r="A2813" s="49"/>
      <c r="B2813" s="50"/>
      <c r="C2813" s="51"/>
      <c r="D2813" s="49"/>
      <c r="E2813" s="52"/>
      <c r="F2813" s="52"/>
      <c r="G2813" s="52"/>
      <c r="H2813" s="52"/>
      <c r="I2813" s="52"/>
    </row>
    <row r="2814" spans="1:9" s="53" customFormat="1">
      <c r="A2814" s="49"/>
      <c r="B2814" s="50"/>
      <c r="C2814" s="51"/>
      <c r="D2814" s="49"/>
      <c r="E2814" s="52"/>
      <c r="F2814" s="52"/>
      <c r="G2814" s="52"/>
      <c r="H2814" s="52"/>
      <c r="I2814" s="52"/>
    </row>
    <row r="2815" spans="1:9" s="53" customFormat="1">
      <c r="A2815" s="49"/>
      <c r="B2815" s="50"/>
      <c r="C2815" s="51"/>
      <c r="D2815" s="49"/>
      <c r="E2815" s="52"/>
      <c r="F2815" s="52"/>
      <c r="G2815" s="52"/>
      <c r="H2815" s="52"/>
      <c r="I2815" s="52"/>
    </row>
    <row r="2816" spans="1:9" s="53" customFormat="1">
      <c r="A2816" s="49"/>
      <c r="B2816" s="50"/>
      <c r="C2816" s="51"/>
      <c r="D2816" s="49"/>
      <c r="E2816" s="52"/>
      <c r="F2816" s="52"/>
      <c r="G2816" s="52"/>
      <c r="H2816" s="52"/>
      <c r="I2816" s="52"/>
    </row>
    <row r="2817" spans="1:9" s="53" customFormat="1">
      <c r="A2817" s="49"/>
      <c r="B2817" s="50"/>
      <c r="C2817" s="51"/>
      <c r="D2817" s="49"/>
      <c r="E2817" s="52"/>
      <c r="F2817" s="52"/>
      <c r="G2817" s="52"/>
      <c r="H2817" s="52"/>
      <c r="I2817" s="52"/>
    </row>
    <row r="2818" spans="1:9" s="53" customFormat="1">
      <c r="A2818" s="49"/>
      <c r="B2818" s="50"/>
      <c r="C2818" s="51"/>
      <c r="D2818" s="49"/>
      <c r="E2818" s="52"/>
      <c r="F2818" s="52"/>
      <c r="G2818" s="52"/>
      <c r="H2818" s="52"/>
      <c r="I2818" s="52"/>
    </row>
    <row r="2819" spans="1:9" s="53" customFormat="1">
      <c r="A2819" s="49"/>
      <c r="B2819" s="50"/>
      <c r="C2819" s="51"/>
      <c r="D2819" s="49"/>
      <c r="E2819" s="52"/>
      <c r="F2819" s="52"/>
      <c r="G2819" s="52"/>
      <c r="H2819" s="52"/>
      <c r="I2819" s="52"/>
    </row>
    <row r="2820" spans="1:9" s="53" customFormat="1">
      <c r="A2820" s="49"/>
      <c r="B2820" s="50"/>
      <c r="C2820" s="51"/>
      <c r="D2820" s="49"/>
      <c r="E2820" s="52"/>
      <c r="F2820" s="52"/>
      <c r="G2820" s="52"/>
      <c r="H2820" s="52"/>
      <c r="I2820" s="52"/>
    </row>
    <row r="2821" spans="1:9" s="53" customFormat="1">
      <c r="A2821" s="49"/>
      <c r="B2821" s="50"/>
      <c r="C2821" s="51"/>
      <c r="D2821" s="49"/>
      <c r="E2821" s="52"/>
      <c r="F2821" s="52"/>
      <c r="G2821" s="52"/>
      <c r="H2821" s="52"/>
      <c r="I2821" s="52"/>
    </row>
    <row r="2822" spans="1:9" s="53" customFormat="1">
      <c r="A2822" s="49"/>
      <c r="B2822" s="50"/>
      <c r="C2822" s="51"/>
      <c r="D2822" s="49"/>
      <c r="E2822" s="52"/>
      <c r="F2822" s="52"/>
      <c r="G2822" s="52"/>
      <c r="H2822" s="52"/>
      <c r="I2822" s="52"/>
    </row>
    <row r="2823" spans="1:9" s="53" customFormat="1">
      <c r="A2823" s="49"/>
      <c r="B2823" s="50"/>
      <c r="C2823" s="51"/>
      <c r="D2823" s="49"/>
      <c r="E2823" s="52"/>
      <c r="F2823" s="52"/>
      <c r="G2823" s="52"/>
      <c r="H2823" s="52"/>
      <c r="I2823" s="52"/>
    </row>
    <row r="2824" spans="1:9" s="53" customFormat="1">
      <c r="A2824" s="49"/>
      <c r="B2824" s="50"/>
      <c r="C2824" s="51"/>
      <c r="D2824" s="49"/>
      <c r="E2824" s="52"/>
      <c r="F2824" s="52"/>
      <c r="G2824" s="52"/>
      <c r="H2824" s="52"/>
      <c r="I2824" s="52"/>
    </row>
    <row r="2825" spans="1:9" s="53" customFormat="1">
      <c r="A2825" s="49"/>
      <c r="B2825" s="50"/>
      <c r="C2825" s="51"/>
      <c r="D2825" s="49"/>
      <c r="E2825" s="52"/>
      <c r="F2825" s="52"/>
      <c r="G2825" s="52"/>
      <c r="H2825" s="52"/>
      <c r="I2825" s="52"/>
    </row>
    <row r="2826" spans="1:9" s="53" customFormat="1">
      <c r="A2826" s="49"/>
      <c r="B2826" s="50"/>
      <c r="C2826" s="51"/>
      <c r="D2826" s="49"/>
      <c r="E2826" s="52"/>
      <c r="F2826" s="52"/>
      <c r="G2826" s="52"/>
      <c r="H2826" s="52"/>
      <c r="I2826" s="52"/>
    </row>
    <row r="2827" spans="1:9" s="53" customFormat="1">
      <c r="A2827" s="49"/>
      <c r="B2827" s="50"/>
      <c r="C2827" s="51"/>
      <c r="D2827" s="49"/>
      <c r="E2827" s="52"/>
      <c r="F2827" s="52"/>
      <c r="G2827" s="52"/>
      <c r="H2827" s="52"/>
      <c r="I2827" s="52"/>
    </row>
    <row r="2828" spans="1:9" s="53" customFormat="1">
      <c r="A2828" s="49"/>
      <c r="B2828" s="50"/>
      <c r="C2828" s="51"/>
      <c r="D2828" s="49"/>
      <c r="E2828" s="52"/>
      <c r="F2828" s="52"/>
      <c r="G2828" s="52"/>
      <c r="H2828" s="52"/>
      <c r="I2828" s="52"/>
    </row>
    <row r="2829" spans="1:9" s="53" customFormat="1">
      <c r="A2829" s="49"/>
      <c r="B2829" s="50"/>
      <c r="C2829" s="51"/>
      <c r="D2829" s="49"/>
      <c r="E2829" s="52"/>
      <c r="F2829" s="52"/>
      <c r="G2829" s="52"/>
      <c r="H2829" s="52"/>
      <c r="I2829" s="52"/>
    </row>
    <row r="2830" spans="1:9" s="53" customFormat="1">
      <c r="A2830" s="49"/>
      <c r="B2830" s="50"/>
      <c r="C2830" s="51"/>
      <c r="D2830" s="49"/>
      <c r="E2830" s="52"/>
      <c r="F2830" s="52"/>
      <c r="G2830" s="52"/>
      <c r="H2830" s="52"/>
      <c r="I2830" s="52"/>
    </row>
    <row r="2831" spans="1:9" s="53" customFormat="1">
      <c r="A2831" s="49"/>
      <c r="B2831" s="50"/>
      <c r="C2831" s="51"/>
      <c r="D2831" s="49"/>
      <c r="E2831" s="52"/>
      <c r="F2831" s="52"/>
      <c r="G2831" s="52"/>
      <c r="H2831" s="52"/>
      <c r="I2831" s="52"/>
    </row>
    <row r="2832" spans="1:9" s="53" customFormat="1">
      <c r="A2832" s="49"/>
      <c r="B2832" s="50"/>
      <c r="C2832" s="51"/>
      <c r="D2832" s="49"/>
      <c r="E2832" s="52"/>
      <c r="F2832" s="52"/>
      <c r="G2832" s="52"/>
      <c r="H2832" s="52"/>
      <c r="I2832" s="52"/>
    </row>
    <row r="2833" spans="1:9" s="53" customFormat="1">
      <c r="A2833" s="49"/>
      <c r="B2833" s="50"/>
      <c r="C2833" s="51"/>
      <c r="D2833" s="49"/>
      <c r="E2833" s="52"/>
      <c r="F2833" s="52"/>
      <c r="G2833" s="52"/>
      <c r="H2833" s="52"/>
      <c r="I2833" s="52"/>
    </row>
    <row r="2834" spans="1:9" s="53" customFormat="1">
      <c r="A2834" s="49"/>
      <c r="B2834" s="50"/>
      <c r="C2834" s="51"/>
      <c r="D2834" s="49"/>
      <c r="E2834" s="52"/>
      <c r="F2834" s="52"/>
      <c r="G2834" s="52"/>
      <c r="H2834" s="52"/>
      <c r="I2834" s="52"/>
    </row>
    <row r="2835" spans="1:9" s="53" customFormat="1">
      <c r="A2835" s="49"/>
      <c r="B2835" s="50"/>
      <c r="C2835" s="51"/>
      <c r="D2835" s="49"/>
      <c r="E2835" s="52"/>
      <c r="F2835" s="52"/>
      <c r="G2835" s="52"/>
      <c r="H2835" s="52"/>
      <c r="I2835" s="52"/>
    </row>
    <row r="2836" spans="1:9" s="53" customFormat="1">
      <c r="A2836" s="49"/>
      <c r="B2836" s="50"/>
      <c r="C2836" s="51"/>
      <c r="D2836" s="49"/>
      <c r="E2836" s="52"/>
      <c r="F2836" s="52"/>
      <c r="G2836" s="52"/>
      <c r="H2836" s="52"/>
      <c r="I2836" s="52"/>
    </row>
    <row r="2837" spans="1:9" s="53" customFormat="1">
      <c r="A2837" s="49"/>
      <c r="B2837" s="50"/>
      <c r="C2837" s="51"/>
      <c r="D2837" s="49"/>
      <c r="E2837" s="52"/>
      <c r="F2837" s="52"/>
      <c r="G2837" s="52"/>
      <c r="H2837" s="52"/>
      <c r="I2837" s="52"/>
    </row>
    <row r="2838" spans="1:9" s="53" customFormat="1">
      <c r="A2838" s="49"/>
      <c r="B2838" s="50"/>
      <c r="C2838" s="51"/>
      <c r="D2838" s="49"/>
      <c r="E2838" s="52"/>
      <c r="F2838" s="52"/>
      <c r="G2838" s="52"/>
      <c r="H2838" s="52"/>
      <c r="I2838" s="52"/>
    </row>
    <row r="2839" spans="1:9" s="53" customFormat="1">
      <c r="A2839" s="49"/>
      <c r="B2839" s="50"/>
      <c r="C2839" s="51"/>
      <c r="D2839" s="49"/>
      <c r="E2839" s="52"/>
      <c r="F2839" s="52"/>
      <c r="G2839" s="52"/>
      <c r="H2839" s="52"/>
      <c r="I2839" s="52"/>
    </row>
    <row r="2840" spans="1:9" s="53" customFormat="1">
      <c r="A2840" s="49"/>
      <c r="B2840" s="50"/>
      <c r="C2840" s="51"/>
      <c r="D2840" s="49"/>
      <c r="E2840" s="52"/>
      <c r="F2840" s="52"/>
      <c r="G2840" s="52"/>
      <c r="H2840" s="52"/>
      <c r="I2840" s="52"/>
    </row>
    <row r="2841" spans="1:9" s="53" customFormat="1">
      <c r="A2841" s="49"/>
      <c r="B2841" s="50"/>
      <c r="C2841" s="51"/>
      <c r="D2841" s="49"/>
      <c r="E2841" s="52"/>
      <c r="F2841" s="52"/>
      <c r="G2841" s="52"/>
      <c r="H2841" s="52"/>
      <c r="I2841" s="52"/>
    </row>
    <row r="2842" spans="1:9" s="53" customFormat="1">
      <c r="A2842" s="49"/>
      <c r="B2842" s="50"/>
      <c r="C2842" s="51"/>
      <c r="D2842" s="49"/>
      <c r="E2842" s="52"/>
      <c r="F2842" s="52"/>
      <c r="G2842" s="52"/>
      <c r="H2842" s="52"/>
      <c r="I2842" s="52"/>
    </row>
    <row r="2843" spans="1:9" s="53" customFormat="1">
      <c r="A2843" s="49"/>
      <c r="B2843" s="50"/>
      <c r="C2843" s="51"/>
      <c r="D2843" s="49"/>
      <c r="E2843" s="52"/>
      <c r="F2843" s="52"/>
      <c r="G2843" s="52"/>
      <c r="H2843" s="52"/>
      <c r="I2843" s="52"/>
    </row>
    <row r="2844" spans="1:9" s="53" customFormat="1">
      <c r="A2844" s="49"/>
      <c r="B2844" s="50"/>
      <c r="C2844" s="51"/>
      <c r="D2844" s="49"/>
      <c r="E2844" s="52"/>
      <c r="F2844" s="52"/>
      <c r="G2844" s="52"/>
      <c r="H2844" s="52"/>
      <c r="I2844" s="52"/>
    </row>
    <row r="2845" spans="1:9" s="53" customFormat="1">
      <c r="A2845" s="49"/>
      <c r="B2845" s="50"/>
      <c r="C2845" s="51"/>
      <c r="D2845" s="49"/>
      <c r="E2845" s="52"/>
      <c r="F2845" s="52"/>
      <c r="G2845" s="52"/>
      <c r="H2845" s="52"/>
      <c r="I2845" s="52"/>
    </row>
    <row r="2846" spans="1:9" s="53" customFormat="1">
      <c r="A2846" s="49"/>
      <c r="B2846" s="50"/>
      <c r="C2846" s="51"/>
      <c r="D2846" s="49"/>
      <c r="E2846" s="52"/>
      <c r="F2846" s="52"/>
      <c r="G2846" s="52"/>
      <c r="H2846" s="52"/>
      <c r="I2846" s="52"/>
    </row>
    <row r="2847" spans="1:9" s="53" customFormat="1">
      <c r="A2847" s="49"/>
      <c r="B2847" s="50"/>
      <c r="C2847" s="51"/>
      <c r="D2847" s="49"/>
      <c r="E2847" s="52"/>
      <c r="F2847" s="52"/>
      <c r="G2847" s="52"/>
      <c r="H2847" s="52"/>
      <c r="I2847" s="52"/>
    </row>
    <row r="2848" spans="1:9" s="53" customFormat="1">
      <c r="A2848" s="49"/>
      <c r="B2848" s="50"/>
      <c r="C2848" s="51"/>
      <c r="D2848" s="49"/>
      <c r="E2848" s="52"/>
      <c r="F2848" s="52"/>
      <c r="G2848" s="52"/>
      <c r="H2848" s="52"/>
      <c r="I2848" s="52"/>
    </row>
    <row r="2849" spans="1:9" s="53" customFormat="1">
      <c r="A2849" s="49"/>
      <c r="B2849" s="50"/>
      <c r="C2849" s="51"/>
      <c r="D2849" s="49"/>
      <c r="E2849" s="52"/>
      <c r="F2849" s="52"/>
      <c r="G2849" s="52"/>
      <c r="H2849" s="52"/>
      <c r="I2849" s="52"/>
    </row>
    <row r="2850" spans="1:9" s="53" customFormat="1">
      <c r="A2850" s="49"/>
      <c r="B2850" s="50"/>
      <c r="C2850" s="51"/>
      <c r="D2850" s="49"/>
      <c r="E2850" s="52"/>
      <c r="F2850" s="52"/>
      <c r="G2850" s="52"/>
      <c r="H2850" s="52"/>
      <c r="I2850" s="52"/>
    </row>
    <row r="2851" spans="1:9" s="53" customFormat="1">
      <c r="A2851" s="49"/>
      <c r="B2851" s="50"/>
      <c r="C2851" s="51"/>
      <c r="D2851" s="49"/>
      <c r="E2851" s="52"/>
      <c r="F2851" s="52"/>
      <c r="G2851" s="52"/>
      <c r="H2851" s="52"/>
      <c r="I2851" s="52"/>
    </row>
    <row r="2852" spans="1:9" s="53" customFormat="1">
      <c r="A2852" s="49"/>
      <c r="B2852" s="50"/>
      <c r="C2852" s="51"/>
      <c r="D2852" s="49"/>
      <c r="E2852" s="52"/>
      <c r="F2852" s="52"/>
      <c r="G2852" s="52"/>
      <c r="H2852" s="52"/>
      <c r="I2852" s="52"/>
    </row>
    <row r="2853" spans="1:9" s="53" customFormat="1">
      <c r="A2853" s="49"/>
      <c r="B2853" s="50"/>
      <c r="C2853" s="51"/>
      <c r="D2853" s="49"/>
      <c r="E2853" s="52"/>
      <c r="F2853" s="52"/>
      <c r="G2853" s="52"/>
      <c r="H2853" s="52"/>
      <c r="I2853" s="52"/>
    </row>
    <row r="2854" spans="1:9" s="53" customFormat="1">
      <c r="A2854" s="49"/>
      <c r="B2854" s="50"/>
      <c r="C2854" s="51"/>
      <c r="D2854" s="49"/>
      <c r="E2854" s="52"/>
      <c r="F2854" s="52"/>
      <c r="G2854" s="52"/>
      <c r="H2854" s="52"/>
      <c r="I2854" s="52"/>
    </row>
    <row r="2855" spans="1:9" s="53" customFormat="1">
      <c r="A2855" s="49"/>
      <c r="B2855" s="50"/>
      <c r="C2855" s="51"/>
      <c r="D2855" s="49"/>
      <c r="E2855" s="52"/>
      <c r="F2855" s="52"/>
      <c r="G2855" s="52"/>
      <c r="H2855" s="52"/>
      <c r="I2855" s="52"/>
    </row>
    <row r="2856" spans="1:9" s="53" customFormat="1">
      <c r="A2856" s="49"/>
      <c r="B2856" s="50"/>
      <c r="C2856" s="51"/>
      <c r="D2856" s="49"/>
      <c r="E2856" s="52"/>
      <c r="F2856" s="52"/>
      <c r="G2856" s="52"/>
      <c r="H2856" s="52"/>
      <c r="I2856" s="52"/>
    </row>
    <row r="2857" spans="1:9" s="53" customFormat="1">
      <c r="A2857" s="49"/>
      <c r="B2857" s="50"/>
      <c r="C2857" s="51"/>
      <c r="D2857" s="49"/>
      <c r="E2857" s="52"/>
      <c r="F2857" s="52"/>
      <c r="G2857" s="52"/>
      <c r="H2857" s="52"/>
      <c r="I2857" s="52"/>
    </row>
    <row r="2858" spans="1:9" s="53" customFormat="1">
      <c r="A2858" s="49"/>
      <c r="B2858" s="50"/>
      <c r="C2858" s="51"/>
      <c r="D2858" s="49"/>
      <c r="E2858" s="52"/>
      <c r="F2858" s="52"/>
      <c r="G2858" s="52"/>
      <c r="H2858" s="52"/>
      <c r="I2858" s="52"/>
    </row>
    <row r="2859" spans="1:9" s="53" customFormat="1">
      <c r="A2859" s="49"/>
      <c r="B2859" s="50"/>
      <c r="C2859" s="51"/>
      <c r="D2859" s="49"/>
      <c r="E2859" s="52"/>
      <c r="F2859" s="52"/>
      <c r="G2859" s="52"/>
      <c r="H2859" s="52"/>
      <c r="I2859" s="52"/>
    </row>
    <row r="2860" spans="1:9" s="53" customFormat="1">
      <c r="A2860" s="49"/>
      <c r="B2860" s="50"/>
      <c r="C2860" s="51"/>
      <c r="D2860" s="49"/>
      <c r="E2860" s="52"/>
      <c r="F2860" s="52"/>
      <c r="G2860" s="52"/>
      <c r="H2860" s="52"/>
      <c r="I2860" s="52"/>
    </row>
    <row r="2861" spans="1:9" s="53" customFormat="1">
      <c r="A2861" s="49"/>
      <c r="B2861" s="50"/>
      <c r="C2861" s="51"/>
      <c r="D2861" s="49"/>
      <c r="E2861" s="52"/>
      <c r="F2861" s="52"/>
      <c r="G2861" s="52"/>
      <c r="H2861" s="52"/>
      <c r="I2861" s="52"/>
    </row>
    <row r="2862" spans="1:9" s="53" customFormat="1">
      <c r="A2862" s="49"/>
      <c r="B2862" s="50"/>
      <c r="C2862" s="51"/>
      <c r="D2862" s="49"/>
      <c r="E2862" s="52"/>
      <c r="F2862" s="52"/>
      <c r="G2862" s="52"/>
      <c r="H2862" s="52"/>
      <c r="I2862" s="52"/>
    </row>
    <row r="2863" spans="1:9" s="53" customFormat="1">
      <c r="A2863" s="49"/>
      <c r="B2863" s="50"/>
      <c r="C2863" s="51"/>
      <c r="D2863" s="49"/>
      <c r="E2863" s="52"/>
      <c r="F2863" s="52"/>
      <c r="G2863" s="52"/>
      <c r="H2863" s="52"/>
      <c r="I2863" s="52"/>
    </row>
    <row r="2864" spans="1:9" s="53" customFormat="1">
      <c r="A2864" s="49"/>
      <c r="B2864" s="50"/>
      <c r="C2864" s="51"/>
      <c r="D2864" s="49"/>
      <c r="E2864" s="52"/>
      <c r="F2864" s="52"/>
      <c r="G2864" s="52"/>
      <c r="H2864" s="52"/>
      <c r="I2864" s="52"/>
    </row>
    <row r="2865" spans="1:9" s="53" customFormat="1">
      <c r="A2865" s="49"/>
      <c r="B2865" s="50"/>
      <c r="C2865" s="51"/>
      <c r="D2865" s="49"/>
      <c r="E2865" s="52"/>
      <c r="F2865" s="52"/>
      <c r="G2865" s="52"/>
      <c r="H2865" s="52"/>
      <c r="I2865" s="52"/>
    </row>
    <row r="2866" spans="1:9" s="53" customFormat="1">
      <c r="A2866" s="49"/>
      <c r="B2866" s="50"/>
      <c r="C2866" s="51"/>
      <c r="D2866" s="49"/>
      <c r="E2866" s="52"/>
      <c r="F2866" s="52"/>
      <c r="G2866" s="52"/>
      <c r="H2866" s="52"/>
      <c r="I2866" s="52"/>
    </row>
    <row r="2867" spans="1:9" s="53" customFormat="1">
      <c r="A2867" s="49"/>
      <c r="B2867" s="50"/>
      <c r="C2867" s="51"/>
      <c r="D2867" s="49"/>
      <c r="E2867" s="52"/>
      <c r="F2867" s="52"/>
      <c r="G2867" s="52"/>
      <c r="H2867" s="52"/>
      <c r="I2867" s="52"/>
    </row>
    <row r="2868" spans="1:9" s="53" customFormat="1">
      <c r="A2868" s="49"/>
      <c r="B2868" s="50"/>
      <c r="C2868" s="51"/>
      <c r="D2868" s="49"/>
      <c r="E2868" s="52"/>
      <c r="F2868" s="52"/>
      <c r="G2868" s="52"/>
      <c r="H2868" s="52"/>
      <c r="I2868" s="52"/>
    </row>
    <row r="2869" spans="1:9" s="53" customFormat="1">
      <c r="A2869" s="49"/>
      <c r="B2869" s="50"/>
      <c r="C2869" s="51"/>
      <c r="D2869" s="49"/>
      <c r="E2869" s="52"/>
      <c r="F2869" s="52"/>
      <c r="G2869" s="52"/>
      <c r="H2869" s="52"/>
      <c r="I2869" s="52"/>
    </row>
    <row r="2870" spans="1:9" s="53" customFormat="1">
      <c r="A2870" s="49"/>
      <c r="B2870" s="50"/>
      <c r="C2870" s="51"/>
      <c r="D2870" s="49"/>
      <c r="E2870" s="52"/>
      <c r="F2870" s="52"/>
      <c r="G2870" s="52"/>
      <c r="H2870" s="52"/>
      <c r="I2870" s="52"/>
    </row>
    <row r="2871" spans="1:9" s="53" customFormat="1">
      <c r="A2871" s="49"/>
      <c r="B2871" s="50"/>
      <c r="C2871" s="51"/>
      <c r="D2871" s="49"/>
      <c r="E2871" s="52"/>
      <c r="F2871" s="52"/>
      <c r="G2871" s="52"/>
      <c r="H2871" s="52"/>
      <c r="I2871" s="52"/>
    </row>
    <row r="2872" spans="1:9" s="53" customFormat="1">
      <c r="A2872" s="49"/>
      <c r="B2872" s="50"/>
      <c r="C2872" s="51"/>
      <c r="D2872" s="49"/>
      <c r="E2872" s="52"/>
      <c r="F2872" s="52"/>
      <c r="G2872" s="52"/>
      <c r="H2872" s="52"/>
      <c r="I2872" s="52"/>
    </row>
    <row r="2873" spans="1:9" s="53" customFormat="1">
      <c r="A2873" s="49"/>
      <c r="B2873" s="50"/>
      <c r="C2873" s="51"/>
      <c r="D2873" s="49"/>
      <c r="E2873" s="52"/>
      <c r="F2873" s="52"/>
      <c r="G2873" s="52"/>
      <c r="H2873" s="52"/>
      <c r="I2873" s="52"/>
    </row>
    <row r="2874" spans="1:9" s="53" customFormat="1">
      <c r="A2874" s="49"/>
      <c r="B2874" s="50"/>
      <c r="C2874" s="51"/>
      <c r="D2874" s="49"/>
      <c r="E2874" s="52"/>
      <c r="F2874" s="52"/>
      <c r="G2874" s="52"/>
      <c r="H2874" s="52"/>
      <c r="I2874" s="52"/>
    </row>
    <row r="2875" spans="1:9" s="53" customFormat="1">
      <c r="A2875" s="49"/>
      <c r="B2875" s="50"/>
      <c r="C2875" s="51"/>
      <c r="D2875" s="49"/>
      <c r="E2875" s="52"/>
      <c r="F2875" s="52"/>
      <c r="G2875" s="52"/>
      <c r="H2875" s="52"/>
      <c r="I2875" s="52"/>
    </row>
    <row r="2876" spans="1:9" s="53" customFormat="1">
      <c r="A2876" s="49"/>
      <c r="B2876" s="50"/>
      <c r="C2876" s="51"/>
      <c r="D2876" s="49"/>
      <c r="E2876" s="52"/>
      <c r="F2876" s="52"/>
      <c r="G2876" s="52"/>
      <c r="H2876" s="52"/>
      <c r="I2876" s="52"/>
    </row>
    <row r="2877" spans="1:9" s="53" customFormat="1">
      <c r="A2877" s="49"/>
      <c r="B2877" s="50"/>
      <c r="C2877" s="51"/>
      <c r="D2877" s="49"/>
      <c r="E2877" s="52"/>
      <c r="F2877" s="52"/>
      <c r="G2877" s="52"/>
      <c r="H2877" s="52"/>
      <c r="I2877" s="52"/>
    </row>
    <row r="2878" spans="1:9" s="53" customFormat="1">
      <c r="A2878" s="49"/>
      <c r="B2878" s="50"/>
      <c r="C2878" s="51"/>
      <c r="D2878" s="49"/>
      <c r="E2878" s="52"/>
      <c r="F2878" s="52"/>
      <c r="G2878" s="52"/>
      <c r="H2878" s="52"/>
      <c r="I2878" s="52"/>
    </row>
    <row r="2879" spans="1:9" s="53" customFormat="1">
      <c r="A2879" s="49"/>
      <c r="B2879" s="50"/>
      <c r="C2879" s="51"/>
      <c r="D2879" s="49"/>
      <c r="E2879" s="52"/>
      <c r="F2879" s="52"/>
      <c r="G2879" s="52"/>
      <c r="H2879" s="52"/>
      <c r="I2879" s="52"/>
    </row>
    <row r="2880" spans="1:9" s="53" customFormat="1">
      <c r="A2880" s="49"/>
      <c r="B2880" s="50"/>
      <c r="C2880" s="51"/>
      <c r="D2880" s="49"/>
      <c r="E2880" s="52"/>
      <c r="F2880" s="52"/>
      <c r="G2880" s="52"/>
      <c r="H2880" s="52"/>
      <c r="I2880" s="52"/>
    </row>
    <row r="2881" spans="1:9" s="53" customFormat="1">
      <c r="A2881" s="49"/>
      <c r="B2881" s="50"/>
      <c r="C2881" s="51"/>
      <c r="D2881" s="49"/>
      <c r="E2881" s="52"/>
      <c r="F2881" s="52"/>
      <c r="G2881" s="52"/>
      <c r="H2881" s="52"/>
      <c r="I2881" s="52"/>
    </row>
    <row r="2882" spans="1:9" s="53" customFormat="1">
      <c r="A2882" s="49"/>
      <c r="B2882" s="50"/>
      <c r="C2882" s="51"/>
      <c r="D2882" s="49"/>
      <c r="E2882" s="52"/>
      <c r="F2882" s="52"/>
      <c r="G2882" s="52"/>
      <c r="H2882" s="52"/>
      <c r="I2882" s="52"/>
    </row>
    <row r="2883" spans="1:9" s="53" customFormat="1">
      <c r="A2883" s="49"/>
      <c r="B2883" s="50"/>
      <c r="C2883" s="51"/>
      <c r="D2883" s="49"/>
      <c r="E2883" s="52"/>
      <c r="F2883" s="52"/>
      <c r="G2883" s="52"/>
      <c r="H2883" s="52"/>
      <c r="I2883" s="52"/>
    </row>
    <row r="2884" spans="1:9" s="53" customFormat="1">
      <c r="A2884" s="49"/>
      <c r="B2884" s="50"/>
      <c r="C2884" s="51"/>
      <c r="D2884" s="49"/>
      <c r="E2884" s="52"/>
      <c r="F2884" s="52"/>
      <c r="G2884" s="52"/>
      <c r="H2884" s="52"/>
      <c r="I2884" s="52"/>
    </row>
    <row r="2885" spans="1:9" s="53" customFormat="1">
      <c r="A2885" s="49"/>
      <c r="B2885" s="50"/>
      <c r="C2885" s="51"/>
      <c r="D2885" s="49"/>
      <c r="E2885" s="52"/>
      <c r="F2885" s="52"/>
      <c r="G2885" s="52"/>
      <c r="H2885" s="52"/>
      <c r="I2885" s="52"/>
    </row>
    <row r="2886" spans="1:9" s="53" customFormat="1">
      <c r="A2886" s="49"/>
      <c r="B2886" s="50"/>
      <c r="C2886" s="51"/>
      <c r="D2886" s="49"/>
      <c r="E2886" s="52"/>
      <c r="F2886" s="52"/>
      <c r="G2886" s="52"/>
      <c r="H2886" s="52"/>
      <c r="I2886" s="52"/>
    </row>
    <row r="2887" spans="1:9" s="53" customFormat="1">
      <c r="A2887" s="49"/>
      <c r="B2887" s="50"/>
      <c r="C2887" s="51"/>
      <c r="D2887" s="49"/>
      <c r="E2887" s="52"/>
      <c r="F2887" s="52"/>
      <c r="G2887" s="52"/>
      <c r="H2887" s="52"/>
      <c r="I2887" s="52"/>
    </row>
    <row r="2888" spans="1:9" s="53" customFormat="1">
      <c r="A2888" s="49"/>
      <c r="B2888" s="50"/>
      <c r="C2888" s="51"/>
      <c r="D2888" s="49"/>
      <c r="E2888" s="52"/>
      <c r="F2888" s="52"/>
      <c r="G2888" s="52"/>
      <c r="H2888" s="52"/>
      <c r="I2888" s="52"/>
    </row>
    <row r="2889" spans="1:9" s="53" customFormat="1">
      <c r="A2889" s="49"/>
      <c r="B2889" s="50"/>
      <c r="C2889" s="51"/>
      <c r="D2889" s="49"/>
      <c r="E2889" s="52"/>
      <c r="F2889" s="52"/>
      <c r="G2889" s="52"/>
      <c r="H2889" s="52"/>
      <c r="I2889" s="52"/>
    </row>
    <row r="2890" spans="1:9" s="53" customFormat="1">
      <c r="A2890" s="49"/>
      <c r="B2890" s="50"/>
      <c r="C2890" s="51"/>
      <c r="D2890" s="49"/>
      <c r="E2890" s="52"/>
      <c r="F2890" s="52"/>
      <c r="G2890" s="52"/>
      <c r="H2890" s="52"/>
      <c r="I2890" s="52"/>
    </row>
    <row r="2891" spans="1:9" s="53" customFormat="1">
      <c r="A2891" s="49"/>
      <c r="B2891" s="50"/>
      <c r="C2891" s="51"/>
      <c r="D2891" s="49"/>
      <c r="E2891" s="52"/>
      <c r="F2891" s="52"/>
      <c r="G2891" s="52"/>
      <c r="H2891" s="52"/>
      <c r="I2891" s="52"/>
    </row>
    <row r="2892" spans="1:9" s="53" customFormat="1">
      <c r="A2892" s="49"/>
      <c r="B2892" s="50"/>
      <c r="C2892" s="51"/>
      <c r="D2892" s="49"/>
      <c r="E2892" s="52"/>
      <c r="F2892" s="52"/>
      <c r="G2892" s="52"/>
      <c r="H2892" s="52"/>
      <c r="I2892" s="52"/>
    </row>
    <row r="2893" spans="1:9" s="53" customFormat="1">
      <c r="A2893" s="49"/>
      <c r="B2893" s="50"/>
      <c r="C2893" s="51"/>
      <c r="D2893" s="49"/>
      <c r="E2893" s="52"/>
      <c r="F2893" s="52"/>
      <c r="G2893" s="52"/>
      <c r="H2893" s="52"/>
      <c r="I2893" s="52"/>
    </row>
    <row r="2894" spans="1:9" s="53" customFormat="1">
      <c r="A2894" s="49"/>
      <c r="B2894" s="50"/>
      <c r="C2894" s="51"/>
      <c r="D2894" s="49"/>
      <c r="E2894" s="52"/>
      <c r="F2894" s="52"/>
      <c r="G2894" s="52"/>
      <c r="H2894" s="52"/>
      <c r="I2894" s="52"/>
    </row>
    <row r="2895" spans="1:9" s="53" customFormat="1">
      <c r="A2895" s="49"/>
      <c r="B2895" s="50"/>
      <c r="C2895" s="51"/>
      <c r="D2895" s="49"/>
      <c r="E2895" s="52"/>
      <c r="F2895" s="52"/>
      <c r="G2895" s="52"/>
      <c r="H2895" s="52"/>
      <c r="I2895" s="52"/>
    </row>
    <row r="2896" spans="1:9" s="53" customFormat="1">
      <c r="A2896" s="49"/>
      <c r="B2896" s="50"/>
      <c r="C2896" s="51"/>
      <c r="D2896" s="49"/>
      <c r="E2896" s="52"/>
      <c r="F2896" s="52"/>
      <c r="G2896" s="52"/>
      <c r="H2896" s="52"/>
      <c r="I2896" s="52"/>
    </row>
    <row r="2897" spans="1:9" s="53" customFormat="1">
      <c r="A2897" s="49"/>
      <c r="B2897" s="50"/>
      <c r="C2897" s="51"/>
      <c r="D2897" s="49"/>
      <c r="E2897" s="52"/>
      <c r="F2897" s="52"/>
      <c r="G2897" s="52"/>
      <c r="H2897" s="52"/>
      <c r="I2897" s="52"/>
    </row>
    <row r="2898" spans="1:9" s="53" customFormat="1">
      <c r="A2898" s="49"/>
      <c r="B2898" s="50"/>
      <c r="C2898" s="51"/>
      <c r="D2898" s="49"/>
      <c r="E2898" s="52"/>
      <c r="F2898" s="52"/>
      <c r="G2898" s="52"/>
      <c r="H2898" s="52"/>
      <c r="I2898" s="52"/>
    </row>
    <row r="2899" spans="1:9" s="53" customFormat="1">
      <c r="A2899" s="49"/>
      <c r="B2899" s="50"/>
      <c r="C2899" s="51"/>
      <c r="D2899" s="49"/>
      <c r="E2899" s="52"/>
      <c r="F2899" s="52"/>
      <c r="G2899" s="52"/>
      <c r="H2899" s="52"/>
      <c r="I2899" s="52"/>
    </row>
    <row r="2900" spans="1:9" s="53" customFormat="1">
      <c r="A2900" s="49"/>
      <c r="B2900" s="50"/>
      <c r="C2900" s="51"/>
      <c r="D2900" s="49"/>
      <c r="E2900" s="52"/>
      <c r="F2900" s="52"/>
      <c r="G2900" s="52"/>
      <c r="H2900" s="52"/>
      <c r="I2900" s="52"/>
    </row>
    <row r="2901" spans="1:9" s="53" customFormat="1">
      <c r="A2901" s="49"/>
      <c r="B2901" s="50"/>
      <c r="C2901" s="51"/>
      <c r="D2901" s="49"/>
      <c r="E2901" s="52"/>
      <c r="F2901" s="52"/>
      <c r="G2901" s="52"/>
      <c r="H2901" s="52"/>
      <c r="I2901" s="52"/>
    </row>
    <row r="2902" spans="1:9" s="53" customFormat="1">
      <c r="A2902" s="49"/>
      <c r="B2902" s="50"/>
      <c r="C2902" s="51"/>
      <c r="D2902" s="49"/>
      <c r="E2902" s="52"/>
      <c r="F2902" s="52"/>
      <c r="G2902" s="52"/>
      <c r="H2902" s="52"/>
      <c r="I2902" s="52"/>
    </row>
    <row r="2903" spans="1:9" s="53" customFormat="1">
      <c r="A2903" s="49"/>
      <c r="B2903" s="50"/>
      <c r="C2903" s="51"/>
      <c r="D2903" s="49"/>
      <c r="E2903" s="52"/>
      <c r="F2903" s="52"/>
      <c r="G2903" s="52"/>
      <c r="H2903" s="52"/>
      <c r="I2903" s="52"/>
    </row>
    <row r="2904" spans="1:9" s="53" customFormat="1">
      <c r="A2904" s="49"/>
      <c r="B2904" s="50"/>
      <c r="C2904" s="51"/>
      <c r="D2904" s="49"/>
      <c r="E2904" s="52"/>
      <c r="F2904" s="52"/>
      <c r="G2904" s="52"/>
      <c r="H2904" s="52"/>
      <c r="I2904" s="52"/>
    </row>
    <row r="2905" spans="1:9" s="53" customFormat="1">
      <c r="A2905" s="49"/>
      <c r="B2905" s="50"/>
      <c r="C2905" s="51"/>
      <c r="D2905" s="49"/>
      <c r="E2905" s="52"/>
      <c r="F2905" s="52"/>
      <c r="G2905" s="52"/>
      <c r="H2905" s="52"/>
      <c r="I2905" s="52"/>
    </row>
    <row r="2906" spans="1:9" s="53" customFormat="1">
      <c r="A2906" s="49"/>
      <c r="B2906" s="50"/>
      <c r="C2906" s="51"/>
      <c r="D2906" s="49"/>
      <c r="E2906" s="52"/>
      <c r="F2906" s="52"/>
      <c r="G2906" s="52"/>
      <c r="H2906" s="52"/>
      <c r="I2906" s="52"/>
    </row>
    <row r="2907" spans="1:9" s="53" customFormat="1">
      <c r="A2907" s="49"/>
      <c r="B2907" s="50"/>
      <c r="C2907" s="51"/>
      <c r="D2907" s="49"/>
      <c r="E2907" s="52"/>
      <c r="F2907" s="52"/>
      <c r="G2907" s="52"/>
      <c r="H2907" s="52"/>
      <c r="I2907" s="52"/>
    </row>
    <row r="2908" spans="1:9" s="53" customFormat="1">
      <c r="A2908" s="49"/>
      <c r="B2908" s="50"/>
      <c r="C2908" s="51"/>
      <c r="D2908" s="49"/>
      <c r="E2908" s="52"/>
      <c r="F2908" s="52"/>
      <c r="G2908" s="52"/>
      <c r="H2908" s="52"/>
      <c r="I2908" s="52"/>
    </row>
    <row r="2909" spans="1:9" s="53" customFormat="1">
      <c r="A2909" s="49"/>
      <c r="B2909" s="50"/>
      <c r="C2909" s="51"/>
      <c r="D2909" s="49"/>
      <c r="E2909" s="52"/>
      <c r="F2909" s="52"/>
      <c r="G2909" s="52"/>
      <c r="H2909" s="52"/>
      <c r="I2909" s="52"/>
    </row>
    <row r="2910" spans="1:9" s="53" customFormat="1">
      <c r="A2910" s="49"/>
      <c r="B2910" s="50"/>
      <c r="C2910" s="51"/>
      <c r="D2910" s="49"/>
      <c r="E2910" s="52"/>
      <c r="F2910" s="52"/>
      <c r="G2910" s="52"/>
      <c r="H2910" s="52"/>
      <c r="I2910" s="52"/>
    </row>
    <row r="2911" spans="1:9" s="53" customFormat="1">
      <c r="A2911" s="49"/>
      <c r="B2911" s="50"/>
      <c r="C2911" s="51"/>
      <c r="D2911" s="49"/>
      <c r="E2911" s="52"/>
      <c r="F2911" s="52"/>
      <c r="G2911" s="52"/>
      <c r="H2911" s="52"/>
      <c r="I2911" s="52"/>
    </row>
    <row r="2912" spans="1:9" s="53" customFormat="1">
      <c r="A2912" s="49"/>
      <c r="B2912" s="50"/>
      <c r="C2912" s="51"/>
      <c r="D2912" s="49"/>
      <c r="E2912" s="52"/>
      <c r="F2912" s="52"/>
      <c r="G2912" s="52"/>
      <c r="H2912" s="52"/>
      <c r="I2912" s="52"/>
    </row>
    <row r="2913" spans="1:9" s="53" customFormat="1">
      <c r="A2913" s="49"/>
      <c r="B2913" s="50"/>
      <c r="C2913" s="51"/>
      <c r="D2913" s="49"/>
      <c r="E2913" s="52"/>
      <c r="F2913" s="52"/>
      <c r="G2913" s="52"/>
      <c r="H2913" s="52"/>
      <c r="I2913" s="52"/>
    </row>
    <row r="2914" spans="1:9" s="53" customFormat="1">
      <c r="A2914" s="49"/>
      <c r="B2914" s="50"/>
      <c r="C2914" s="51"/>
      <c r="D2914" s="49"/>
      <c r="E2914" s="52"/>
      <c r="F2914" s="52"/>
      <c r="G2914" s="52"/>
      <c r="H2914" s="52"/>
      <c r="I2914" s="52"/>
    </row>
    <row r="2915" spans="1:9" s="53" customFormat="1">
      <c r="A2915" s="49"/>
      <c r="B2915" s="50"/>
      <c r="C2915" s="51"/>
      <c r="D2915" s="49"/>
      <c r="E2915" s="52"/>
      <c r="F2915" s="52"/>
      <c r="G2915" s="52"/>
      <c r="H2915" s="52"/>
      <c r="I2915" s="52"/>
    </row>
    <row r="2916" spans="1:9" s="53" customFormat="1">
      <c r="A2916" s="49"/>
      <c r="B2916" s="50"/>
      <c r="C2916" s="51"/>
      <c r="D2916" s="49"/>
      <c r="E2916" s="52"/>
      <c r="F2916" s="52"/>
      <c r="G2916" s="52"/>
      <c r="H2916" s="52"/>
      <c r="I2916" s="52"/>
    </row>
    <row r="2917" spans="1:9" s="53" customFormat="1">
      <c r="A2917" s="49"/>
      <c r="B2917" s="50"/>
      <c r="C2917" s="51"/>
      <c r="D2917" s="49"/>
      <c r="E2917" s="52"/>
      <c r="F2917" s="52"/>
      <c r="G2917" s="52"/>
      <c r="H2917" s="52"/>
      <c r="I2917" s="52"/>
    </row>
    <row r="2918" spans="1:9" s="53" customFormat="1">
      <c r="A2918" s="49"/>
      <c r="B2918" s="50"/>
      <c r="C2918" s="51"/>
      <c r="D2918" s="49"/>
      <c r="E2918" s="52"/>
      <c r="F2918" s="52"/>
      <c r="G2918" s="52"/>
      <c r="H2918" s="52"/>
      <c r="I2918" s="52"/>
    </row>
    <row r="2919" spans="1:9" s="53" customFormat="1">
      <c r="A2919" s="49"/>
      <c r="B2919" s="50"/>
      <c r="C2919" s="51"/>
      <c r="D2919" s="49"/>
      <c r="E2919" s="52"/>
      <c r="F2919" s="52"/>
      <c r="G2919" s="52"/>
      <c r="H2919" s="52"/>
      <c r="I2919" s="52"/>
    </row>
    <row r="2920" spans="1:9" s="53" customFormat="1">
      <c r="A2920" s="49"/>
      <c r="B2920" s="50"/>
      <c r="C2920" s="51"/>
      <c r="D2920" s="49"/>
      <c r="E2920" s="52"/>
      <c r="F2920" s="52"/>
      <c r="G2920" s="52"/>
      <c r="H2920" s="52"/>
      <c r="I2920" s="52"/>
    </row>
    <row r="2921" spans="1:9" s="53" customFormat="1">
      <c r="A2921" s="49"/>
      <c r="B2921" s="50"/>
      <c r="C2921" s="51"/>
      <c r="D2921" s="49"/>
      <c r="E2921" s="52"/>
      <c r="F2921" s="52"/>
      <c r="G2921" s="52"/>
      <c r="H2921" s="52"/>
      <c r="I2921" s="52"/>
    </row>
    <row r="2922" spans="1:9" s="53" customFormat="1">
      <c r="A2922" s="49"/>
      <c r="B2922" s="50"/>
      <c r="C2922" s="51"/>
      <c r="D2922" s="49"/>
      <c r="E2922" s="52"/>
      <c r="F2922" s="52"/>
      <c r="G2922" s="52"/>
      <c r="H2922" s="52"/>
      <c r="I2922" s="52"/>
    </row>
    <row r="2923" spans="1:9" s="53" customFormat="1">
      <c r="A2923" s="49"/>
      <c r="B2923" s="50"/>
      <c r="C2923" s="51"/>
      <c r="D2923" s="49"/>
      <c r="E2923" s="52"/>
      <c r="F2923" s="52"/>
      <c r="G2923" s="52"/>
      <c r="H2923" s="52"/>
      <c r="I2923" s="52"/>
    </row>
    <row r="2924" spans="1:9" s="53" customFormat="1">
      <c r="A2924" s="49"/>
      <c r="B2924" s="50"/>
      <c r="C2924" s="51"/>
      <c r="D2924" s="49"/>
      <c r="E2924" s="52"/>
      <c r="F2924" s="52"/>
      <c r="G2924" s="52"/>
      <c r="H2924" s="52"/>
      <c r="I2924" s="52"/>
    </row>
    <row r="2925" spans="1:9" s="53" customFormat="1">
      <c r="A2925" s="49"/>
      <c r="B2925" s="50"/>
      <c r="C2925" s="51"/>
      <c r="D2925" s="49"/>
      <c r="E2925" s="52"/>
      <c r="F2925" s="52"/>
      <c r="G2925" s="52"/>
      <c r="H2925" s="52"/>
      <c r="I2925" s="52"/>
    </row>
    <row r="2926" spans="1:9" s="53" customFormat="1">
      <c r="A2926" s="49"/>
      <c r="B2926" s="50"/>
      <c r="C2926" s="51"/>
      <c r="D2926" s="49"/>
      <c r="E2926" s="52"/>
      <c r="F2926" s="52"/>
      <c r="G2926" s="52"/>
      <c r="H2926" s="52"/>
      <c r="I2926" s="52"/>
    </row>
    <row r="2927" spans="1:9" s="53" customFormat="1">
      <c r="A2927" s="49"/>
      <c r="B2927" s="50"/>
      <c r="C2927" s="51"/>
      <c r="D2927" s="49"/>
      <c r="E2927" s="52"/>
      <c r="F2927" s="52"/>
      <c r="G2927" s="52"/>
      <c r="H2927" s="52"/>
      <c r="I2927" s="52"/>
    </row>
    <row r="2928" spans="1:9" s="53" customFormat="1">
      <c r="A2928" s="49"/>
      <c r="B2928" s="50"/>
      <c r="C2928" s="51"/>
      <c r="D2928" s="49"/>
      <c r="E2928" s="52"/>
      <c r="F2928" s="52"/>
      <c r="G2928" s="52"/>
      <c r="H2928" s="52"/>
      <c r="I2928" s="52"/>
    </row>
    <row r="2929" spans="1:9" s="53" customFormat="1">
      <c r="A2929" s="49"/>
      <c r="B2929" s="50"/>
      <c r="C2929" s="51"/>
      <c r="D2929" s="49"/>
      <c r="E2929" s="52"/>
      <c r="F2929" s="52"/>
      <c r="G2929" s="52"/>
      <c r="H2929" s="52"/>
      <c r="I2929" s="52"/>
    </row>
    <row r="2930" spans="1:9" s="53" customFormat="1">
      <c r="A2930" s="49"/>
      <c r="B2930" s="50"/>
      <c r="C2930" s="51"/>
      <c r="D2930" s="49"/>
      <c r="E2930" s="52"/>
      <c r="F2930" s="52"/>
      <c r="G2930" s="52"/>
      <c r="H2930" s="52"/>
      <c r="I2930" s="52"/>
    </row>
    <row r="2931" spans="1:9" s="53" customFormat="1">
      <c r="A2931" s="49"/>
      <c r="B2931" s="50"/>
      <c r="C2931" s="51"/>
      <c r="D2931" s="49"/>
      <c r="E2931" s="52"/>
      <c r="F2931" s="52"/>
      <c r="G2931" s="52"/>
      <c r="H2931" s="52"/>
      <c r="I2931" s="52"/>
    </row>
    <row r="2932" spans="1:9" s="53" customFormat="1">
      <c r="A2932" s="49"/>
      <c r="B2932" s="50"/>
      <c r="C2932" s="51"/>
      <c r="D2932" s="49"/>
      <c r="E2932" s="52"/>
      <c r="F2932" s="52"/>
      <c r="G2932" s="52"/>
      <c r="H2932" s="52"/>
      <c r="I2932" s="52"/>
    </row>
    <row r="2933" spans="1:9" s="53" customFormat="1">
      <c r="A2933" s="49"/>
      <c r="B2933" s="50"/>
      <c r="C2933" s="51"/>
      <c r="D2933" s="49"/>
      <c r="E2933" s="52"/>
      <c r="F2933" s="52"/>
      <c r="G2933" s="52"/>
      <c r="H2933" s="52"/>
      <c r="I2933" s="52"/>
    </row>
    <row r="2934" spans="1:9" s="53" customFormat="1">
      <c r="A2934" s="49"/>
      <c r="B2934" s="50"/>
      <c r="C2934" s="51"/>
      <c r="D2934" s="49"/>
      <c r="E2934" s="52"/>
      <c r="F2934" s="52"/>
      <c r="G2934" s="52"/>
      <c r="H2934" s="52"/>
      <c r="I2934" s="52"/>
    </row>
    <row r="2935" spans="1:9" s="53" customFormat="1">
      <c r="A2935" s="49"/>
      <c r="B2935" s="50"/>
      <c r="C2935" s="51"/>
      <c r="D2935" s="49"/>
      <c r="E2935" s="52"/>
      <c r="F2935" s="52"/>
      <c r="G2935" s="52"/>
      <c r="H2935" s="52"/>
      <c r="I2935" s="52"/>
    </row>
    <row r="2936" spans="1:9" s="53" customFormat="1">
      <c r="A2936" s="49"/>
      <c r="B2936" s="50"/>
      <c r="C2936" s="51"/>
      <c r="D2936" s="49"/>
      <c r="E2936" s="52"/>
      <c r="F2936" s="52"/>
      <c r="G2936" s="52"/>
      <c r="H2936" s="52"/>
      <c r="I2936" s="52"/>
    </row>
    <row r="2937" spans="1:9" s="53" customFormat="1">
      <c r="A2937" s="49"/>
      <c r="B2937" s="50"/>
      <c r="C2937" s="51"/>
      <c r="D2937" s="49"/>
      <c r="E2937" s="52"/>
      <c r="F2937" s="52"/>
      <c r="G2937" s="52"/>
      <c r="H2937" s="52"/>
      <c r="I2937" s="52"/>
    </row>
    <row r="2938" spans="1:9" s="53" customFormat="1">
      <c r="A2938" s="49"/>
      <c r="B2938" s="50"/>
      <c r="C2938" s="51"/>
      <c r="D2938" s="49"/>
      <c r="E2938" s="52"/>
      <c r="F2938" s="52"/>
      <c r="G2938" s="52"/>
      <c r="H2938" s="52"/>
      <c r="I2938" s="52"/>
    </row>
    <row r="2939" spans="1:9" s="53" customFormat="1">
      <c r="A2939" s="49"/>
      <c r="B2939" s="50"/>
      <c r="C2939" s="51"/>
      <c r="D2939" s="49"/>
      <c r="E2939" s="52"/>
      <c r="F2939" s="52"/>
      <c r="G2939" s="52"/>
      <c r="H2939" s="52"/>
      <c r="I2939" s="52"/>
    </row>
    <row r="2940" spans="1:9" s="53" customFormat="1">
      <c r="A2940" s="49"/>
      <c r="B2940" s="50"/>
      <c r="C2940" s="51"/>
      <c r="D2940" s="49"/>
      <c r="E2940" s="52"/>
      <c r="F2940" s="52"/>
      <c r="G2940" s="52"/>
      <c r="H2940" s="52"/>
      <c r="I2940" s="52"/>
    </row>
    <row r="2941" spans="1:9" s="53" customFormat="1">
      <c r="A2941" s="49"/>
      <c r="B2941" s="50"/>
      <c r="C2941" s="51"/>
      <c r="D2941" s="49"/>
      <c r="E2941" s="52"/>
      <c r="F2941" s="52"/>
      <c r="G2941" s="52"/>
      <c r="H2941" s="52"/>
      <c r="I2941" s="52"/>
    </row>
    <row r="2942" spans="1:9" s="53" customFormat="1">
      <c r="A2942" s="49"/>
      <c r="B2942" s="50"/>
      <c r="C2942" s="51"/>
      <c r="D2942" s="49"/>
      <c r="E2942" s="52"/>
      <c r="F2942" s="52"/>
      <c r="G2942" s="52"/>
      <c r="H2942" s="52"/>
      <c r="I2942" s="52"/>
    </row>
    <row r="2943" spans="1:9" s="53" customFormat="1">
      <c r="A2943" s="49"/>
      <c r="B2943" s="50"/>
      <c r="C2943" s="51"/>
      <c r="D2943" s="49"/>
      <c r="E2943" s="52"/>
      <c r="F2943" s="52"/>
      <c r="G2943" s="52"/>
      <c r="H2943" s="52"/>
      <c r="I2943" s="52"/>
    </row>
    <row r="2944" spans="1:9" s="53" customFormat="1">
      <c r="A2944" s="49"/>
      <c r="B2944" s="50"/>
      <c r="C2944" s="51"/>
      <c r="D2944" s="49"/>
      <c r="E2944" s="52"/>
      <c r="F2944" s="52"/>
      <c r="G2944" s="52"/>
      <c r="H2944" s="52"/>
      <c r="I2944" s="52"/>
    </row>
    <row r="2945" spans="1:9" s="53" customFormat="1">
      <c r="A2945" s="49"/>
      <c r="B2945" s="50"/>
      <c r="C2945" s="51"/>
      <c r="D2945" s="49"/>
      <c r="E2945" s="52"/>
      <c r="F2945" s="52"/>
      <c r="G2945" s="52"/>
      <c r="H2945" s="52"/>
      <c r="I2945" s="52"/>
    </row>
    <row r="2946" spans="1:9" s="53" customFormat="1">
      <c r="A2946" s="49"/>
      <c r="B2946" s="50"/>
      <c r="C2946" s="51"/>
      <c r="D2946" s="49"/>
      <c r="E2946" s="52"/>
      <c r="F2946" s="52"/>
      <c r="G2946" s="52"/>
      <c r="H2946" s="52"/>
      <c r="I2946" s="52"/>
    </row>
    <row r="2947" spans="1:9" s="53" customFormat="1">
      <c r="A2947" s="49"/>
      <c r="B2947" s="50"/>
      <c r="C2947" s="51"/>
      <c r="D2947" s="49"/>
      <c r="E2947" s="52"/>
      <c r="F2947" s="52"/>
      <c r="G2947" s="52"/>
      <c r="H2947" s="52"/>
      <c r="I2947" s="52"/>
    </row>
    <row r="2948" spans="1:9" s="53" customFormat="1">
      <c r="A2948" s="49"/>
      <c r="B2948" s="50"/>
      <c r="C2948" s="51"/>
      <c r="D2948" s="49"/>
      <c r="E2948" s="52"/>
      <c r="F2948" s="52"/>
      <c r="G2948" s="52"/>
      <c r="H2948" s="52"/>
      <c r="I2948" s="52"/>
    </row>
    <row r="2949" spans="1:9" s="53" customFormat="1">
      <c r="A2949" s="49"/>
      <c r="B2949" s="50"/>
      <c r="C2949" s="51"/>
      <c r="D2949" s="49"/>
      <c r="E2949" s="52"/>
      <c r="F2949" s="52"/>
      <c r="G2949" s="52"/>
      <c r="H2949" s="52"/>
      <c r="I2949" s="52"/>
    </row>
    <row r="2950" spans="1:9" s="53" customFormat="1">
      <c r="A2950" s="49"/>
      <c r="B2950" s="50"/>
      <c r="C2950" s="51"/>
      <c r="D2950" s="49"/>
      <c r="E2950" s="52"/>
      <c r="F2950" s="52"/>
      <c r="G2950" s="52"/>
      <c r="H2950" s="52"/>
      <c r="I2950" s="52"/>
    </row>
    <row r="2951" spans="1:9" s="53" customFormat="1">
      <c r="A2951" s="49"/>
      <c r="B2951" s="50"/>
      <c r="C2951" s="51"/>
      <c r="D2951" s="49"/>
      <c r="E2951" s="52"/>
      <c r="F2951" s="52"/>
      <c r="G2951" s="52"/>
      <c r="H2951" s="52"/>
      <c r="I2951" s="52"/>
    </row>
    <row r="2952" spans="1:9" s="53" customFormat="1">
      <c r="A2952" s="49"/>
      <c r="B2952" s="50"/>
      <c r="C2952" s="51"/>
      <c r="D2952" s="49"/>
      <c r="E2952" s="52"/>
      <c r="F2952" s="52"/>
      <c r="G2952" s="52"/>
      <c r="H2952" s="52"/>
      <c r="I2952" s="52"/>
    </row>
    <row r="2953" spans="1:9" s="53" customFormat="1">
      <c r="A2953" s="49"/>
      <c r="B2953" s="50"/>
      <c r="C2953" s="51"/>
      <c r="D2953" s="49"/>
      <c r="E2953" s="52"/>
      <c r="F2953" s="52"/>
      <c r="G2953" s="52"/>
      <c r="H2953" s="52"/>
      <c r="I2953" s="52"/>
    </row>
    <row r="2954" spans="1:9" s="53" customFormat="1">
      <c r="A2954" s="49"/>
      <c r="B2954" s="50"/>
      <c r="C2954" s="51"/>
      <c r="D2954" s="49"/>
      <c r="E2954" s="52"/>
      <c r="F2954" s="52"/>
      <c r="G2954" s="52"/>
      <c r="H2954" s="52"/>
      <c r="I2954" s="52"/>
    </row>
    <row r="2955" spans="1:9" s="53" customFormat="1">
      <c r="A2955" s="49"/>
      <c r="B2955" s="50"/>
      <c r="C2955" s="51"/>
      <c r="D2955" s="49"/>
      <c r="E2955" s="52"/>
      <c r="F2955" s="52"/>
      <c r="G2955" s="52"/>
      <c r="H2955" s="52"/>
      <c r="I2955" s="52"/>
    </row>
    <row r="2956" spans="1:9" s="53" customFormat="1">
      <c r="A2956" s="49"/>
      <c r="B2956" s="50"/>
      <c r="C2956" s="51"/>
      <c r="D2956" s="49"/>
      <c r="E2956" s="52"/>
      <c r="F2956" s="52"/>
      <c r="G2956" s="52"/>
      <c r="H2956" s="52"/>
      <c r="I2956" s="52"/>
    </row>
    <row r="2957" spans="1:9" s="53" customFormat="1">
      <c r="A2957" s="49"/>
      <c r="B2957" s="50"/>
      <c r="C2957" s="51"/>
      <c r="D2957" s="49"/>
      <c r="E2957" s="52"/>
      <c r="F2957" s="52"/>
      <c r="G2957" s="52"/>
      <c r="H2957" s="52"/>
      <c r="I2957" s="52"/>
    </row>
    <row r="2958" spans="1:9" s="53" customFormat="1">
      <c r="A2958" s="49"/>
      <c r="B2958" s="50"/>
      <c r="C2958" s="51"/>
      <c r="D2958" s="49"/>
      <c r="E2958" s="52"/>
      <c r="F2958" s="52"/>
      <c r="G2958" s="52"/>
      <c r="H2958" s="52"/>
      <c r="I2958" s="52"/>
    </row>
    <row r="2959" spans="1:9" s="53" customFormat="1">
      <c r="A2959" s="49"/>
      <c r="B2959" s="50"/>
      <c r="C2959" s="51"/>
      <c r="D2959" s="49"/>
      <c r="E2959" s="52"/>
      <c r="F2959" s="52"/>
      <c r="G2959" s="52"/>
      <c r="H2959" s="52"/>
      <c r="I2959" s="52"/>
    </row>
    <row r="2960" spans="1:9" s="53" customFormat="1">
      <c r="A2960" s="49"/>
      <c r="B2960" s="50"/>
      <c r="C2960" s="51"/>
      <c r="D2960" s="49"/>
      <c r="E2960" s="52"/>
      <c r="F2960" s="52"/>
      <c r="G2960" s="52"/>
      <c r="H2960" s="52"/>
      <c r="I2960" s="52"/>
    </row>
    <row r="2961" spans="1:9" s="53" customFormat="1">
      <c r="A2961" s="49"/>
      <c r="B2961" s="50"/>
      <c r="C2961" s="51"/>
      <c r="D2961" s="49"/>
      <c r="E2961" s="52"/>
      <c r="F2961" s="52"/>
      <c r="G2961" s="52"/>
      <c r="H2961" s="52"/>
      <c r="I2961" s="52"/>
    </row>
    <row r="2962" spans="1:9" s="53" customFormat="1">
      <c r="A2962" s="49"/>
      <c r="B2962" s="50"/>
      <c r="C2962" s="51"/>
      <c r="D2962" s="49"/>
      <c r="E2962" s="52"/>
      <c r="F2962" s="52"/>
      <c r="G2962" s="52"/>
      <c r="H2962" s="52"/>
      <c r="I2962" s="52"/>
    </row>
    <row r="2963" spans="1:9" s="53" customFormat="1">
      <c r="A2963" s="49"/>
      <c r="B2963" s="50"/>
      <c r="C2963" s="51"/>
      <c r="D2963" s="49"/>
      <c r="E2963" s="52"/>
      <c r="F2963" s="52"/>
      <c r="G2963" s="52"/>
      <c r="H2963" s="52"/>
      <c r="I2963" s="52"/>
    </row>
    <row r="2964" spans="1:9" s="53" customFormat="1">
      <c r="A2964" s="49"/>
      <c r="B2964" s="50"/>
      <c r="C2964" s="51"/>
      <c r="D2964" s="49"/>
      <c r="E2964" s="52"/>
      <c r="F2964" s="52"/>
      <c r="G2964" s="52"/>
      <c r="H2964" s="52"/>
      <c r="I2964" s="52"/>
    </row>
    <row r="2965" spans="1:9" s="53" customFormat="1">
      <c r="A2965" s="49"/>
      <c r="B2965" s="50"/>
      <c r="C2965" s="51"/>
      <c r="D2965" s="49"/>
      <c r="E2965" s="52"/>
      <c r="F2965" s="52"/>
      <c r="G2965" s="52"/>
      <c r="H2965" s="52"/>
      <c r="I2965" s="52"/>
    </row>
    <row r="2966" spans="1:9" s="53" customFormat="1">
      <c r="A2966" s="49"/>
      <c r="B2966" s="50"/>
      <c r="C2966" s="51"/>
      <c r="D2966" s="49"/>
      <c r="E2966" s="52"/>
      <c r="F2966" s="52"/>
      <c r="G2966" s="52"/>
      <c r="H2966" s="52"/>
      <c r="I2966" s="52"/>
    </row>
    <row r="2967" spans="1:9" s="53" customFormat="1">
      <c r="A2967" s="49"/>
      <c r="B2967" s="50"/>
      <c r="C2967" s="51"/>
      <c r="D2967" s="49"/>
      <c r="E2967" s="52"/>
      <c r="F2967" s="52"/>
      <c r="G2967" s="52"/>
      <c r="H2967" s="52"/>
      <c r="I2967" s="52"/>
    </row>
    <row r="2968" spans="1:9" s="53" customFormat="1">
      <c r="A2968" s="49"/>
      <c r="B2968" s="50"/>
      <c r="C2968" s="51"/>
      <c r="D2968" s="49"/>
      <c r="E2968" s="52"/>
      <c r="F2968" s="52"/>
      <c r="G2968" s="52"/>
      <c r="H2968" s="52"/>
      <c r="I2968" s="52"/>
    </row>
    <row r="2969" spans="1:9" s="53" customFormat="1">
      <c r="A2969" s="49"/>
      <c r="B2969" s="50"/>
      <c r="C2969" s="51"/>
      <c r="D2969" s="49"/>
      <c r="E2969" s="52"/>
      <c r="F2969" s="52"/>
      <c r="G2969" s="52"/>
      <c r="H2969" s="52"/>
      <c r="I2969" s="52"/>
    </row>
    <row r="2970" spans="1:9" s="53" customFormat="1">
      <c r="A2970" s="49"/>
      <c r="B2970" s="50"/>
      <c r="C2970" s="51"/>
      <c r="D2970" s="49"/>
      <c r="E2970" s="52"/>
      <c r="F2970" s="52"/>
      <c r="G2970" s="52"/>
      <c r="H2970" s="52"/>
      <c r="I2970" s="52"/>
    </row>
    <row r="2971" spans="1:9" s="53" customFormat="1">
      <c r="A2971" s="49"/>
      <c r="B2971" s="50"/>
      <c r="C2971" s="51"/>
      <c r="D2971" s="49"/>
      <c r="E2971" s="52"/>
      <c r="F2971" s="52"/>
      <c r="G2971" s="52"/>
      <c r="H2971" s="52"/>
      <c r="I2971" s="52"/>
    </row>
    <row r="2972" spans="1:9" s="53" customFormat="1">
      <c r="A2972" s="49"/>
      <c r="B2972" s="50"/>
      <c r="C2972" s="51"/>
      <c r="D2972" s="49"/>
      <c r="E2972" s="52"/>
      <c r="F2972" s="52"/>
      <c r="G2972" s="52"/>
      <c r="H2972" s="52"/>
      <c r="I2972" s="52"/>
    </row>
    <row r="2973" spans="1:9" s="53" customFormat="1">
      <c r="A2973" s="49"/>
      <c r="B2973" s="50"/>
      <c r="C2973" s="51"/>
      <c r="D2973" s="49"/>
      <c r="E2973" s="52"/>
      <c r="F2973" s="52"/>
      <c r="G2973" s="52"/>
      <c r="H2973" s="52"/>
      <c r="I2973" s="52"/>
    </row>
    <row r="2974" spans="1:9" s="53" customFormat="1">
      <c r="A2974" s="49"/>
      <c r="B2974" s="50"/>
      <c r="C2974" s="51"/>
      <c r="D2974" s="49"/>
      <c r="E2974" s="52"/>
      <c r="F2974" s="52"/>
      <c r="G2974" s="52"/>
      <c r="H2974" s="52"/>
      <c r="I2974" s="52"/>
    </row>
    <row r="2975" spans="1:9" s="53" customFormat="1">
      <c r="A2975" s="49"/>
      <c r="B2975" s="50"/>
      <c r="C2975" s="51"/>
      <c r="D2975" s="49"/>
      <c r="E2975" s="52"/>
      <c r="F2975" s="52"/>
      <c r="G2975" s="52"/>
      <c r="H2975" s="52"/>
      <c r="I2975" s="52"/>
    </row>
    <row r="2976" spans="1:9" s="53" customFormat="1">
      <c r="A2976" s="49"/>
      <c r="B2976" s="50"/>
      <c r="C2976" s="51"/>
      <c r="D2976" s="49"/>
      <c r="E2976" s="52"/>
      <c r="F2976" s="52"/>
      <c r="G2976" s="52"/>
      <c r="H2976" s="52"/>
      <c r="I2976" s="52"/>
    </row>
    <row r="2977" spans="1:9" s="53" customFormat="1">
      <c r="A2977" s="49"/>
      <c r="B2977" s="50"/>
      <c r="C2977" s="51"/>
      <c r="D2977" s="49"/>
      <c r="E2977" s="52"/>
      <c r="F2977" s="52"/>
      <c r="G2977" s="52"/>
      <c r="H2977" s="52"/>
      <c r="I2977" s="52"/>
    </row>
    <row r="2978" spans="1:9" s="53" customFormat="1">
      <c r="A2978" s="49"/>
      <c r="B2978" s="50"/>
      <c r="C2978" s="51"/>
      <c r="D2978" s="49"/>
      <c r="E2978" s="52"/>
      <c r="F2978" s="52"/>
      <c r="G2978" s="52"/>
      <c r="H2978" s="52"/>
      <c r="I2978" s="52"/>
    </row>
    <row r="2979" spans="1:9" s="53" customFormat="1">
      <c r="A2979" s="49"/>
      <c r="B2979" s="50"/>
      <c r="C2979" s="51"/>
      <c r="D2979" s="49"/>
      <c r="E2979" s="52"/>
      <c r="F2979" s="52"/>
      <c r="G2979" s="52"/>
      <c r="H2979" s="52"/>
      <c r="I2979" s="52"/>
    </row>
    <row r="2980" spans="1:9" s="53" customFormat="1">
      <c r="A2980" s="49"/>
      <c r="B2980" s="50"/>
      <c r="C2980" s="51"/>
      <c r="D2980" s="49"/>
      <c r="E2980" s="52"/>
      <c r="F2980" s="52"/>
      <c r="G2980" s="52"/>
      <c r="H2980" s="52"/>
      <c r="I2980" s="52"/>
    </row>
    <row r="2981" spans="1:9" s="53" customFormat="1">
      <c r="A2981" s="49"/>
      <c r="B2981" s="50"/>
      <c r="C2981" s="51"/>
      <c r="D2981" s="49"/>
      <c r="E2981" s="52"/>
      <c r="F2981" s="52"/>
      <c r="G2981" s="52"/>
      <c r="H2981" s="52"/>
      <c r="I2981" s="52"/>
    </row>
    <row r="2982" spans="1:9" s="53" customFormat="1">
      <c r="A2982" s="49"/>
      <c r="B2982" s="50"/>
      <c r="C2982" s="51"/>
      <c r="D2982" s="49"/>
      <c r="E2982" s="52"/>
      <c r="F2982" s="52"/>
      <c r="G2982" s="52"/>
      <c r="H2982" s="52"/>
      <c r="I2982" s="52"/>
    </row>
    <row r="2983" spans="1:9" s="53" customFormat="1">
      <c r="A2983" s="49"/>
      <c r="B2983" s="50"/>
      <c r="C2983" s="51"/>
      <c r="D2983" s="49"/>
      <c r="E2983" s="52"/>
      <c r="F2983" s="52"/>
      <c r="G2983" s="52"/>
      <c r="H2983" s="52"/>
      <c r="I2983" s="52"/>
    </row>
    <row r="2984" spans="1:9" s="53" customFormat="1">
      <c r="A2984" s="49"/>
      <c r="B2984" s="50"/>
      <c r="C2984" s="51"/>
      <c r="D2984" s="49"/>
      <c r="E2984" s="52"/>
      <c r="F2984" s="52"/>
      <c r="G2984" s="52"/>
      <c r="H2984" s="52"/>
      <c r="I2984" s="52"/>
    </row>
    <row r="2985" spans="1:9" s="53" customFormat="1">
      <c r="A2985" s="49"/>
      <c r="B2985" s="50"/>
      <c r="C2985" s="51"/>
      <c r="D2985" s="49"/>
      <c r="E2985" s="52"/>
      <c r="F2985" s="52"/>
      <c r="G2985" s="52"/>
      <c r="H2985" s="52"/>
      <c r="I2985" s="52"/>
    </row>
    <row r="2986" spans="1:9" s="53" customFormat="1">
      <c r="A2986" s="49"/>
      <c r="B2986" s="50"/>
      <c r="C2986" s="51"/>
      <c r="D2986" s="49"/>
      <c r="E2986" s="52"/>
      <c r="F2986" s="52"/>
      <c r="G2986" s="52"/>
      <c r="H2986" s="52"/>
      <c r="I2986" s="52"/>
    </row>
    <row r="2987" spans="1:9" s="53" customFormat="1">
      <c r="A2987" s="49"/>
      <c r="B2987" s="50"/>
      <c r="C2987" s="51"/>
      <c r="D2987" s="49"/>
      <c r="E2987" s="52"/>
      <c r="F2987" s="52"/>
      <c r="G2987" s="52"/>
      <c r="H2987" s="52"/>
      <c r="I2987" s="52"/>
    </row>
    <row r="2988" spans="1:9" s="53" customFormat="1">
      <c r="A2988" s="49"/>
      <c r="B2988" s="50"/>
      <c r="C2988" s="51"/>
      <c r="D2988" s="49"/>
      <c r="E2988" s="52"/>
      <c r="F2988" s="52"/>
      <c r="G2988" s="52"/>
      <c r="H2988" s="52"/>
      <c r="I2988" s="52"/>
    </row>
    <row r="2989" spans="1:9" s="53" customFormat="1">
      <c r="A2989" s="49"/>
      <c r="B2989" s="50"/>
      <c r="C2989" s="51"/>
      <c r="D2989" s="49"/>
      <c r="E2989" s="52"/>
      <c r="F2989" s="52"/>
      <c r="G2989" s="52"/>
      <c r="H2989" s="52"/>
      <c r="I2989" s="52"/>
    </row>
    <row r="2990" spans="1:9" s="53" customFormat="1">
      <c r="A2990" s="49"/>
      <c r="B2990" s="50"/>
      <c r="C2990" s="51"/>
      <c r="D2990" s="49"/>
      <c r="E2990" s="52"/>
      <c r="F2990" s="52"/>
      <c r="G2990" s="52"/>
      <c r="H2990" s="52"/>
      <c r="I2990" s="52"/>
    </row>
    <row r="2991" spans="1:9" s="53" customFormat="1">
      <c r="A2991" s="49"/>
      <c r="B2991" s="50"/>
      <c r="C2991" s="51"/>
      <c r="D2991" s="49"/>
      <c r="E2991" s="52"/>
      <c r="F2991" s="52"/>
      <c r="G2991" s="52"/>
      <c r="H2991" s="52"/>
      <c r="I2991" s="52"/>
    </row>
    <row r="2992" spans="1:9" s="53" customFormat="1">
      <c r="A2992" s="49"/>
      <c r="B2992" s="50"/>
      <c r="C2992" s="51"/>
      <c r="D2992" s="49"/>
      <c r="E2992" s="52"/>
      <c r="F2992" s="52"/>
      <c r="G2992" s="52"/>
      <c r="H2992" s="52"/>
      <c r="I2992" s="52"/>
    </row>
    <row r="2993" spans="1:9" s="53" customFormat="1">
      <c r="A2993" s="49"/>
      <c r="B2993" s="50"/>
      <c r="C2993" s="51"/>
      <c r="D2993" s="49"/>
      <c r="E2993" s="52"/>
      <c r="F2993" s="52"/>
      <c r="G2993" s="52"/>
      <c r="H2993" s="52"/>
      <c r="I2993" s="52"/>
    </row>
    <row r="2994" spans="1:9" s="53" customFormat="1">
      <c r="A2994" s="49"/>
      <c r="B2994" s="50"/>
      <c r="C2994" s="51"/>
      <c r="D2994" s="49"/>
      <c r="E2994" s="52"/>
      <c r="F2994" s="52"/>
      <c r="G2994" s="52"/>
      <c r="H2994" s="52"/>
      <c r="I2994" s="52"/>
    </row>
    <row r="2995" spans="1:9" s="53" customFormat="1">
      <c r="A2995" s="49"/>
      <c r="B2995" s="50"/>
      <c r="C2995" s="51"/>
      <c r="D2995" s="49"/>
      <c r="E2995" s="52"/>
      <c r="F2995" s="52"/>
      <c r="G2995" s="52"/>
      <c r="H2995" s="52"/>
      <c r="I2995" s="52"/>
    </row>
    <row r="2996" spans="1:9" s="53" customFormat="1">
      <c r="A2996" s="49"/>
      <c r="B2996" s="50"/>
      <c r="C2996" s="51"/>
      <c r="D2996" s="49"/>
      <c r="E2996" s="52"/>
      <c r="F2996" s="52"/>
      <c r="G2996" s="52"/>
      <c r="H2996" s="52"/>
      <c r="I2996" s="52"/>
    </row>
    <row r="2997" spans="1:9" s="53" customFormat="1">
      <c r="A2997" s="49"/>
      <c r="B2997" s="50"/>
      <c r="C2997" s="51"/>
      <c r="D2997" s="49"/>
      <c r="E2997" s="52"/>
      <c r="F2997" s="52"/>
      <c r="G2997" s="52"/>
      <c r="H2997" s="52"/>
      <c r="I2997" s="52"/>
    </row>
    <row r="2998" spans="1:9" s="53" customFormat="1">
      <c r="A2998" s="49"/>
      <c r="B2998" s="50"/>
      <c r="C2998" s="51"/>
      <c r="D2998" s="49"/>
      <c r="E2998" s="52"/>
      <c r="F2998" s="52"/>
      <c r="G2998" s="52"/>
      <c r="H2998" s="52"/>
      <c r="I2998" s="52"/>
    </row>
    <row r="2999" spans="1:9" s="53" customFormat="1">
      <c r="A2999" s="49"/>
      <c r="B2999" s="50"/>
      <c r="C2999" s="51"/>
      <c r="D2999" s="49"/>
      <c r="E2999" s="52"/>
      <c r="F2999" s="52"/>
      <c r="G2999" s="52"/>
      <c r="H2999" s="52"/>
      <c r="I2999" s="52"/>
    </row>
    <row r="3000" spans="1:9" s="53" customFormat="1">
      <c r="A3000" s="49"/>
      <c r="B3000" s="50"/>
      <c r="C3000" s="51"/>
      <c r="D3000" s="49"/>
      <c r="E3000" s="52"/>
      <c r="F3000" s="52"/>
      <c r="G3000" s="52"/>
      <c r="H3000" s="52"/>
      <c r="I3000" s="52"/>
    </row>
    <row r="3001" spans="1:9" s="53" customFormat="1">
      <c r="A3001" s="49"/>
      <c r="B3001" s="50"/>
      <c r="C3001" s="51"/>
      <c r="D3001" s="49"/>
      <c r="E3001" s="52"/>
      <c r="F3001" s="52"/>
      <c r="G3001" s="52"/>
      <c r="H3001" s="52"/>
      <c r="I3001" s="52"/>
    </row>
    <row r="3002" spans="1:9" s="53" customFormat="1">
      <c r="A3002" s="49"/>
      <c r="B3002" s="50"/>
      <c r="C3002" s="51"/>
      <c r="D3002" s="49"/>
      <c r="E3002" s="52"/>
      <c r="F3002" s="52"/>
      <c r="G3002" s="52"/>
      <c r="H3002" s="52"/>
      <c r="I3002" s="52"/>
    </row>
    <row r="3003" spans="1:9" s="53" customFormat="1">
      <c r="A3003" s="49"/>
      <c r="B3003" s="50"/>
      <c r="C3003" s="51"/>
      <c r="D3003" s="49"/>
      <c r="E3003" s="52"/>
      <c r="F3003" s="52"/>
      <c r="G3003" s="52"/>
      <c r="H3003" s="52"/>
      <c r="I3003" s="52"/>
    </row>
    <row r="3004" spans="1:9" s="53" customFormat="1">
      <c r="A3004" s="49"/>
      <c r="B3004" s="50"/>
      <c r="C3004" s="51"/>
      <c r="D3004" s="49"/>
      <c r="E3004" s="52"/>
      <c r="F3004" s="52"/>
      <c r="G3004" s="52"/>
      <c r="H3004" s="52"/>
      <c r="I3004" s="52"/>
    </row>
    <row r="3005" spans="1:9" s="53" customFormat="1">
      <c r="A3005" s="49"/>
      <c r="B3005" s="50"/>
      <c r="C3005" s="51"/>
      <c r="D3005" s="49"/>
      <c r="E3005" s="52"/>
      <c r="F3005" s="52"/>
      <c r="G3005" s="52"/>
      <c r="H3005" s="52"/>
      <c r="I3005" s="52"/>
    </row>
    <row r="3006" spans="1:9" s="53" customFormat="1">
      <c r="A3006" s="49"/>
      <c r="B3006" s="50"/>
      <c r="C3006" s="51"/>
      <c r="D3006" s="49"/>
      <c r="E3006" s="52"/>
      <c r="F3006" s="52"/>
      <c r="G3006" s="52"/>
      <c r="H3006" s="52"/>
      <c r="I3006" s="52"/>
    </row>
    <row r="3007" spans="1:9" s="53" customFormat="1">
      <c r="A3007" s="49"/>
      <c r="B3007" s="50"/>
      <c r="C3007" s="51"/>
      <c r="D3007" s="49"/>
      <c r="E3007" s="52"/>
      <c r="F3007" s="52"/>
      <c r="G3007" s="52"/>
      <c r="H3007" s="52"/>
      <c r="I3007" s="52"/>
    </row>
    <row r="3008" spans="1:9" s="53" customFormat="1">
      <c r="A3008" s="49"/>
      <c r="B3008" s="50"/>
      <c r="C3008" s="51"/>
      <c r="D3008" s="49"/>
      <c r="E3008" s="52"/>
      <c r="F3008" s="52"/>
      <c r="G3008" s="52"/>
      <c r="H3008" s="52"/>
      <c r="I3008" s="52"/>
    </row>
    <row r="3009" spans="1:9" s="53" customFormat="1">
      <c r="A3009" s="49"/>
      <c r="B3009" s="50"/>
      <c r="C3009" s="51"/>
      <c r="D3009" s="49"/>
      <c r="E3009" s="52"/>
      <c r="F3009" s="52"/>
      <c r="G3009" s="52"/>
      <c r="H3009" s="52"/>
      <c r="I3009" s="52"/>
    </row>
    <row r="3010" spans="1:9" s="53" customFormat="1">
      <c r="A3010" s="49"/>
      <c r="B3010" s="50"/>
      <c r="C3010" s="51"/>
      <c r="D3010" s="49"/>
      <c r="E3010" s="52"/>
      <c r="F3010" s="52"/>
      <c r="G3010" s="52"/>
      <c r="H3010" s="52"/>
      <c r="I3010" s="52"/>
    </row>
    <row r="3011" spans="1:9" s="53" customFormat="1">
      <c r="A3011" s="49"/>
      <c r="B3011" s="50"/>
      <c r="C3011" s="51"/>
      <c r="D3011" s="49"/>
      <c r="E3011" s="52"/>
      <c r="F3011" s="52"/>
      <c r="G3011" s="52"/>
      <c r="H3011" s="52"/>
      <c r="I3011" s="52"/>
    </row>
    <row r="3012" spans="1:9" s="53" customFormat="1">
      <c r="A3012" s="49"/>
      <c r="B3012" s="50"/>
      <c r="C3012" s="51"/>
      <c r="D3012" s="49"/>
      <c r="E3012" s="52"/>
      <c r="F3012" s="52"/>
      <c r="G3012" s="52"/>
      <c r="H3012" s="52"/>
      <c r="I3012" s="52"/>
    </row>
    <row r="3013" spans="1:9" s="53" customFormat="1">
      <c r="A3013" s="49"/>
      <c r="B3013" s="50"/>
      <c r="C3013" s="51"/>
      <c r="D3013" s="49"/>
      <c r="E3013" s="52"/>
      <c r="F3013" s="52"/>
      <c r="G3013" s="52"/>
      <c r="H3013" s="52"/>
      <c r="I3013" s="52"/>
    </row>
    <row r="3014" spans="1:9" s="53" customFormat="1">
      <c r="A3014" s="49"/>
      <c r="B3014" s="50"/>
      <c r="C3014" s="51"/>
      <c r="D3014" s="49"/>
      <c r="E3014" s="52"/>
      <c r="F3014" s="52"/>
      <c r="G3014" s="52"/>
      <c r="H3014" s="52"/>
      <c r="I3014" s="52"/>
    </row>
    <row r="3015" spans="1:9" s="53" customFormat="1">
      <c r="A3015" s="49"/>
      <c r="B3015" s="50"/>
      <c r="C3015" s="51"/>
      <c r="D3015" s="49"/>
      <c r="E3015" s="52"/>
      <c r="F3015" s="52"/>
      <c r="G3015" s="52"/>
      <c r="H3015" s="52"/>
      <c r="I3015" s="52"/>
    </row>
    <row r="3016" spans="1:9" s="53" customFormat="1">
      <c r="A3016" s="49"/>
      <c r="B3016" s="50"/>
      <c r="C3016" s="51"/>
      <c r="D3016" s="49"/>
      <c r="E3016" s="52"/>
      <c r="F3016" s="52"/>
      <c r="G3016" s="52"/>
      <c r="H3016" s="52"/>
      <c r="I3016" s="52"/>
    </row>
    <row r="3017" spans="1:9" s="53" customFormat="1">
      <c r="A3017" s="49"/>
      <c r="B3017" s="50"/>
      <c r="C3017" s="51"/>
      <c r="D3017" s="49"/>
      <c r="E3017" s="52"/>
      <c r="F3017" s="52"/>
      <c r="G3017" s="52"/>
      <c r="H3017" s="52"/>
      <c r="I3017" s="52"/>
    </row>
    <row r="3018" spans="1:9" s="53" customFormat="1">
      <c r="A3018" s="49"/>
      <c r="B3018" s="50"/>
      <c r="C3018" s="51"/>
      <c r="D3018" s="49"/>
      <c r="E3018" s="52"/>
      <c r="F3018" s="52"/>
      <c r="G3018" s="52"/>
      <c r="H3018" s="52"/>
      <c r="I3018" s="52"/>
    </row>
    <row r="3019" spans="1:9" s="53" customFormat="1">
      <c r="A3019" s="49"/>
      <c r="B3019" s="50"/>
      <c r="C3019" s="51"/>
      <c r="D3019" s="49"/>
      <c r="E3019" s="52"/>
      <c r="F3019" s="52"/>
      <c r="G3019" s="52"/>
      <c r="H3019" s="52"/>
      <c r="I3019" s="52"/>
    </row>
    <row r="3020" spans="1:9" s="53" customFormat="1">
      <c r="A3020" s="49"/>
      <c r="B3020" s="50"/>
      <c r="C3020" s="51"/>
      <c r="D3020" s="49"/>
      <c r="E3020" s="52"/>
      <c r="F3020" s="52"/>
      <c r="G3020" s="52"/>
      <c r="H3020" s="52"/>
      <c r="I3020" s="52"/>
    </row>
    <row r="3021" spans="1:9" s="53" customFormat="1">
      <c r="A3021" s="49"/>
      <c r="B3021" s="50"/>
      <c r="C3021" s="51"/>
      <c r="D3021" s="49"/>
      <c r="E3021" s="52"/>
      <c r="F3021" s="52"/>
      <c r="G3021" s="52"/>
      <c r="H3021" s="52"/>
      <c r="I3021" s="52"/>
    </row>
    <row r="3022" spans="1:9" s="53" customFormat="1">
      <c r="A3022" s="49"/>
      <c r="B3022" s="50"/>
      <c r="C3022" s="51"/>
      <c r="D3022" s="49"/>
      <c r="E3022" s="52"/>
      <c r="F3022" s="52"/>
      <c r="G3022" s="52"/>
      <c r="H3022" s="52"/>
      <c r="I3022" s="52"/>
    </row>
    <row r="3023" spans="1:9" s="53" customFormat="1">
      <c r="A3023" s="49"/>
      <c r="B3023" s="50"/>
      <c r="C3023" s="51"/>
      <c r="D3023" s="49"/>
      <c r="E3023" s="52"/>
      <c r="F3023" s="52"/>
      <c r="G3023" s="52"/>
      <c r="H3023" s="52"/>
      <c r="I3023" s="52"/>
    </row>
    <row r="3024" spans="1:9" s="53" customFormat="1">
      <c r="A3024" s="49"/>
      <c r="B3024" s="50"/>
      <c r="C3024" s="51"/>
      <c r="D3024" s="49"/>
      <c r="E3024" s="52"/>
      <c r="F3024" s="52"/>
      <c r="G3024" s="52"/>
      <c r="H3024" s="52"/>
      <c r="I3024" s="52"/>
    </row>
    <row r="3025" spans="1:9" s="53" customFormat="1">
      <c r="A3025" s="49"/>
      <c r="B3025" s="50"/>
      <c r="C3025" s="51"/>
      <c r="D3025" s="49"/>
      <c r="E3025" s="52"/>
      <c r="F3025" s="52"/>
      <c r="G3025" s="52"/>
      <c r="H3025" s="52"/>
      <c r="I3025" s="52"/>
    </row>
    <row r="3026" spans="1:9" s="53" customFormat="1">
      <c r="A3026" s="49"/>
      <c r="B3026" s="50"/>
      <c r="C3026" s="51"/>
      <c r="D3026" s="49"/>
      <c r="E3026" s="52"/>
      <c r="F3026" s="52"/>
      <c r="G3026" s="52"/>
      <c r="H3026" s="52"/>
      <c r="I3026" s="52"/>
    </row>
    <row r="3027" spans="1:9" s="53" customFormat="1">
      <c r="A3027" s="49"/>
      <c r="B3027" s="50"/>
      <c r="C3027" s="51"/>
      <c r="D3027" s="49"/>
      <c r="E3027" s="52"/>
      <c r="F3027" s="52"/>
      <c r="G3027" s="52"/>
      <c r="H3027" s="52"/>
      <c r="I3027" s="52"/>
    </row>
    <row r="3028" spans="1:9" s="53" customFormat="1">
      <c r="A3028" s="49"/>
      <c r="B3028" s="50"/>
      <c r="C3028" s="51"/>
      <c r="D3028" s="49"/>
      <c r="E3028" s="52"/>
      <c r="F3028" s="52"/>
      <c r="G3028" s="52"/>
      <c r="H3028" s="52"/>
      <c r="I3028" s="52"/>
    </row>
    <row r="3029" spans="1:9" s="53" customFormat="1">
      <c r="A3029" s="49"/>
      <c r="B3029" s="50"/>
      <c r="C3029" s="51"/>
      <c r="D3029" s="49"/>
      <c r="E3029" s="52"/>
      <c r="F3029" s="52"/>
      <c r="G3029" s="52"/>
      <c r="H3029" s="52"/>
      <c r="I3029" s="52"/>
    </row>
    <row r="3030" spans="1:9" s="53" customFormat="1">
      <c r="A3030" s="49"/>
      <c r="B3030" s="50"/>
      <c r="C3030" s="51"/>
      <c r="D3030" s="49"/>
      <c r="E3030" s="52"/>
      <c r="F3030" s="52"/>
      <c r="G3030" s="52"/>
      <c r="H3030" s="52"/>
      <c r="I3030" s="52"/>
    </row>
    <row r="3031" spans="1:9" s="53" customFormat="1">
      <c r="A3031" s="49"/>
      <c r="B3031" s="50"/>
      <c r="C3031" s="51"/>
      <c r="D3031" s="49"/>
      <c r="E3031" s="52"/>
      <c r="F3031" s="52"/>
      <c r="G3031" s="52"/>
      <c r="H3031" s="52"/>
      <c r="I3031" s="52"/>
    </row>
    <row r="3032" spans="1:9" s="53" customFormat="1">
      <c r="A3032" s="49"/>
      <c r="B3032" s="50"/>
      <c r="C3032" s="51"/>
      <c r="D3032" s="49"/>
      <c r="E3032" s="52"/>
      <c r="F3032" s="52"/>
      <c r="G3032" s="52"/>
      <c r="H3032" s="52"/>
      <c r="I3032" s="52"/>
    </row>
    <row r="3033" spans="1:9" s="53" customFormat="1">
      <c r="A3033" s="49"/>
      <c r="B3033" s="50"/>
      <c r="C3033" s="51"/>
      <c r="D3033" s="49"/>
      <c r="E3033" s="52"/>
      <c r="F3033" s="52"/>
      <c r="G3033" s="52"/>
      <c r="H3033" s="52"/>
      <c r="I3033" s="52"/>
    </row>
    <row r="3034" spans="1:9" s="53" customFormat="1">
      <c r="A3034" s="49"/>
      <c r="B3034" s="50"/>
      <c r="C3034" s="51"/>
      <c r="D3034" s="49"/>
      <c r="E3034" s="52"/>
      <c r="F3034" s="52"/>
      <c r="G3034" s="52"/>
      <c r="H3034" s="52"/>
      <c r="I3034" s="52"/>
    </row>
    <row r="3035" spans="1:9" s="53" customFormat="1">
      <c r="A3035" s="49"/>
      <c r="B3035" s="50"/>
      <c r="C3035" s="51"/>
      <c r="D3035" s="49"/>
      <c r="E3035" s="52"/>
      <c r="F3035" s="52"/>
      <c r="G3035" s="52"/>
      <c r="H3035" s="52"/>
      <c r="I3035" s="52"/>
    </row>
    <row r="3036" spans="1:9" s="53" customFormat="1">
      <c r="A3036" s="49"/>
      <c r="B3036" s="50"/>
      <c r="C3036" s="51"/>
      <c r="D3036" s="49"/>
      <c r="E3036" s="52"/>
      <c r="F3036" s="52"/>
      <c r="G3036" s="52"/>
      <c r="H3036" s="52"/>
      <c r="I3036" s="52"/>
    </row>
    <row r="3037" spans="1:9" s="53" customFormat="1">
      <c r="A3037" s="49"/>
      <c r="B3037" s="50"/>
      <c r="C3037" s="51"/>
      <c r="D3037" s="49"/>
      <c r="E3037" s="52"/>
      <c r="F3037" s="52"/>
      <c r="G3037" s="52"/>
      <c r="H3037" s="52"/>
      <c r="I3037" s="52"/>
    </row>
    <row r="3038" spans="1:9" s="53" customFormat="1">
      <c r="A3038" s="49"/>
      <c r="B3038" s="50"/>
      <c r="C3038" s="51"/>
      <c r="D3038" s="49"/>
      <c r="E3038" s="52"/>
      <c r="F3038" s="52"/>
      <c r="G3038" s="52"/>
      <c r="H3038" s="52"/>
      <c r="I3038" s="52"/>
    </row>
    <row r="3039" spans="1:9" s="53" customFormat="1">
      <c r="A3039" s="49"/>
      <c r="B3039" s="50"/>
      <c r="C3039" s="51"/>
      <c r="D3039" s="49"/>
      <c r="E3039" s="52"/>
      <c r="F3039" s="52"/>
      <c r="G3039" s="52"/>
      <c r="H3039" s="52"/>
      <c r="I3039" s="52"/>
    </row>
    <row r="3040" spans="1:9" s="53" customFormat="1">
      <c r="A3040" s="49"/>
      <c r="B3040" s="50"/>
      <c r="C3040" s="51"/>
      <c r="D3040" s="49"/>
      <c r="E3040" s="52"/>
      <c r="F3040" s="52"/>
      <c r="G3040" s="52"/>
      <c r="H3040" s="52"/>
      <c r="I3040" s="52"/>
    </row>
    <row r="3041" spans="1:9" s="53" customFormat="1">
      <c r="A3041" s="49"/>
      <c r="B3041" s="50"/>
      <c r="C3041" s="51"/>
      <c r="D3041" s="49"/>
      <c r="E3041" s="52"/>
      <c r="F3041" s="52"/>
      <c r="G3041" s="52"/>
      <c r="H3041" s="52"/>
      <c r="I3041" s="52"/>
    </row>
    <row r="3042" spans="1:9" s="53" customFormat="1">
      <c r="A3042" s="49"/>
      <c r="B3042" s="50"/>
      <c r="C3042" s="51"/>
      <c r="D3042" s="49"/>
      <c r="E3042" s="52"/>
      <c r="F3042" s="52"/>
      <c r="G3042" s="52"/>
      <c r="H3042" s="52"/>
      <c r="I3042" s="52"/>
    </row>
    <row r="3043" spans="1:9" s="53" customFormat="1">
      <c r="A3043" s="49"/>
      <c r="B3043" s="50"/>
      <c r="C3043" s="51"/>
      <c r="D3043" s="49"/>
      <c r="E3043" s="52"/>
      <c r="F3043" s="52"/>
      <c r="G3043" s="52"/>
      <c r="H3043" s="52"/>
      <c r="I3043" s="52"/>
    </row>
    <row r="3044" spans="1:9" s="53" customFormat="1">
      <c r="A3044" s="49"/>
      <c r="B3044" s="50"/>
      <c r="C3044" s="51"/>
      <c r="D3044" s="49"/>
      <c r="E3044" s="52"/>
      <c r="F3044" s="52"/>
      <c r="G3044" s="52"/>
      <c r="H3044" s="52"/>
      <c r="I3044" s="52"/>
    </row>
    <row r="3045" spans="1:9" s="53" customFormat="1">
      <c r="A3045" s="49"/>
      <c r="B3045" s="50"/>
      <c r="C3045" s="51"/>
      <c r="D3045" s="49"/>
      <c r="E3045" s="52"/>
      <c r="F3045" s="52"/>
      <c r="G3045" s="52"/>
      <c r="H3045" s="52"/>
      <c r="I3045" s="52"/>
    </row>
    <row r="3046" spans="1:9" s="53" customFormat="1">
      <c r="A3046" s="49"/>
      <c r="B3046" s="50"/>
      <c r="C3046" s="51"/>
      <c r="D3046" s="49"/>
      <c r="E3046" s="52"/>
      <c r="F3046" s="52"/>
      <c r="G3046" s="52"/>
      <c r="H3046" s="52"/>
      <c r="I3046" s="52"/>
    </row>
    <row r="3047" spans="1:9" s="53" customFormat="1">
      <c r="A3047" s="49"/>
      <c r="B3047" s="50"/>
      <c r="C3047" s="51"/>
      <c r="D3047" s="49"/>
      <c r="E3047" s="52"/>
      <c r="F3047" s="52"/>
      <c r="G3047" s="52"/>
      <c r="H3047" s="52"/>
      <c r="I3047" s="52"/>
    </row>
    <row r="3048" spans="1:9" s="53" customFormat="1">
      <c r="A3048" s="49"/>
      <c r="B3048" s="50"/>
      <c r="C3048" s="51"/>
      <c r="D3048" s="49"/>
      <c r="E3048" s="52"/>
      <c r="F3048" s="52"/>
      <c r="G3048" s="52"/>
      <c r="H3048" s="52"/>
      <c r="I3048" s="52"/>
    </row>
    <row r="3049" spans="1:9" s="53" customFormat="1">
      <c r="A3049" s="49"/>
      <c r="B3049" s="50"/>
      <c r="C3049" s="51"/>
      <c r="D3049" s="49"/>
      <c r="E3049" s="52"/>
      <c r="F3049" s="52"/>
      <c r="G3049" s="52"/>
      <c r="H3049" s="52"/>
      <c r="I3049" s="52"/>
    </row>
    <row r="3050" spans="1:9" s="53" customFormat="1">
      <c r="A3050" s="49"/>
      <c r="B3050" s="50"/>
      <c r="C3050" s="51"/>
      <c r="D3050" s="49"/>
      <c r="E3050" s="52"/>
      <c r="F3050" s="52"/>
      <c r="G3050" s="52"/>
      <c r="H3050" s="52"/>
      <c r="I3050" s="52"/>
    </row>
    <row r="3051" spans="1:9" s="53" customFormat="1">
      <c r="A3051" s="49"/>
      <c r="B3051" s="50"/>
      <c r="C3051" s="51"/>
      <c r="D3051" s="49"/>
      <c r="E3051" s="52"/>
      <c r="F3051" s="52"/>
      <c r="G3051" s="52"/>
      <c r="H3051" s="52"/>
      <c r="I3051" s="52"/>
    </row>
    <row r="3052" spans="1:9" s="53" customFormat="1">
      <c r="A3052" s="49"/>
      <c r="B3052" s="50"/>
      <c r="C3052" s="51"/>
      <c r="D3052" s="49"/>
      <c r="E3052" s="52"/>
      <c r="F3052" s="52"/>
      <c r="G3052" s="52"/>
      <c r="H3052" s="52"/>
      <c r="I3052" s="52"/>
    </row>
    <row r="3053" spans="1:9" s="53" customFormat="1">
      <c r="A3053" s="49"/>
      <c r="B3053" s="50"/>
      <c r="C3053" s="51"/>
      <c r="D3053" s="49"/>
      <c r="E3053" s="52"/>
      <c r="F3053" s="52"/>
      <c r="G3053" s="52"/>
      <c r="H3053" s="52"/>
      <c r="I3053" s="52"/>
    </row>
    <row r="3054" spans="1:9" s="53" customFormat="1">
      <c r="A3054" s="49"/>
      <c r="B3054" s="50"/>
      <c r="C3054" s="51"/>
      <c r="D3054" s="49"/>
      <c r="E3054" s="52"/>
      <c r="F3054" s="52"/>
      <c r="G3054" s="52"/>
      <c r="H3054" s="52"/>
      <c r="I3054" s="52"/>
    </row>
    <row r="3055" spans="1:9" s="53" customFormat="1">
      <c r="A3055" s="49"/>
      <c r="B3055" s="50"/>
      <c r="C3055" s="51"/>
      <c r="D3055" s="49"/>
      <c r="E3055" s="52"/>
      <c r="F3055" s="52"/>
      <c r="G3055" s="52"/>
      <c r="H3055" s="52"/>
      <c r="I3055" s="52"/>
    </row>
    <row r="3056" spans="1:9" s="53" customFormat="1">
      <c r="A3056" s="49"/>
      <c r="B3056" s="50"/>
      <c r="C3056" s="51"/>
      <c r="D3056" s="49"/>
      <c r="E3056" s="52"/>
      <c r="F3056" s="52"/>
      <c r="G3056" s="52"/>
      <c r="H3056" s="52"/>
      <c r="I3056" s="52"/>
    </row>
    <row r="3057" spans="1:9" s="53" customFormat="1">
      <c r="A3057" s="49"/>
      <c r="B3057" s="50"/>
      <c r="C3057" s="51"/>
      <c r="D3057" s="49"/>
      <c r="E3057" s="52"/>
      <c r="F3057" s="52"/>
      <c r="G3057" s="52"/>
      <c r="H3057" s="52"/>
      <c r="I3057" s="52"/>
    </row>
    <row r="3058" spans="1:9" s="53" customFormat="1">
      <c r="A3058" s="49"/>
      <c r="B3058" s="50"/>
      <c r="C3058" s="51"/>
      <c r="D3058" s="49"/>
      <c r="E3058" s="52"/>
      <c r="F3058" s="52"/>
      <c r="G3058" s="52"/>
      <c r="H3058" s="52"/>
      <c r="I3058" s="52"/>
    </row>
    <row r="3059" spans="1:9" s="53" customFormat="1">
      <c r="A3059" s="49"/>
      <c r="B3059" s="50"/>
      <c r="C3059" s="51"/>
      <c r="D3059" s="49"/>
      <c r="E3059" s="52"/>
      <c r="F3059" s="52"/>
      <c r="G3059" s="52"/>
      <c r="H3059" s="52"/>
      <c r="I3059" s="52"/>
    </row>
    <row r="3060" spans="1:9" s="53" customFormat="1">
      <c r="A3060" s="49"/>
      <c r="B3060" s="50"/>
      <c r="C3060" s="51"/>
      <c r="D3060" s="49"/>
      <c r="E3060" s="52"/>
      <c r="F3060" s="52"/>
      <c r="G3060" s="52"/>
      <c r="H3060" s="52"/>
      <c r="I3060" s="52"/>
    </row>
    <row r="3061" spans="1:9" s="53" customFormat="1">
      <c r="A3061" s="49"/>
      <c r="B3061" s="50"/>
      <c r="C3061" s="51"/>
      <c r="D3061" s="49"/>
      <c r="E3061" s="52"/>
      <c r="F3061" s="52"/>
      <c r="G3061" s="52"/>
      <c r="H3061" s="52"/>
      <c r="I3061" s="52"/>
    </row>
    <row r="3062" spans="1:9" s="53" customFormat="1">
      <c r="A3062" s="49"/>
      <c r="B3062" s="50"/>
      <c r="C3062" s="51"/>
      <c r="D3062" s="49"/>
      <c r="E3062" s="52"/>
      <c r="F3062" s="52"/>
      <c r="G3062" s="52"/>
      <c r="H3062" s="52"/>
      <c r="I3062" s="52"/>
    </row>
    <row r="3063" spans="1:9" s="53" customFormat="1">
      <c r="A3063" s="49"/>
      <c r="B3063" s="50"/>
      <c r="C3063" s="51"/>
      <c r="D3063" s="49"/>
      <c r="E3063" s="52"/>
      <c r="F3063" s="52"/>
      <c r="G3063" s="52"/>
      <c r="H3063" s="52"/>
      <c r="I3063" s="52"/>
    </row>
    <row r="3064" spans="1:9" s="53" customFormat="1">
      <c r="A3064" s="49"/>
      <c r="B3064" s="50"/>
      <c r="C3064" s="51"/>
      <c r="D3064" s="49"/>
      <c r="E3064" s="52"/>
      <c r="F3064" s="52"/>
      <c r="G3064" s="52"/>
      <c r="H3064" s="52"/>
      <c r="I3064" s="52"/>
    </row>
    <row r="3065" spans="1:9" s="53" customFormat="1">
      <c r="A3065" s="49"/>
      <c r="B3065" s="50"/>
      <c r="C3065" s="51"/>
      <c r="D3065" s="49"/>
      <c r="E3065" s="52"/>
      <c r="F3065" s="52"/>
      <c r="G3065" s="52"/>
      <c r="H3065" s="52"/>
      <c r="I3065" s="52"/>
    </row>
    <row r="3066" spans="1:9" s="53" customFormat="1">
      <c r="A3066" s="49"/>
      <c r="B3066" s="50"/>
      <c r="C3066" s="51"/>
      <c r="D3066" s="49"/>
      <c r="E3066" s="52"/>
      <c r="F3066" s="52"/>
      <c r="G3066" s="52"/>
      <c r="H3066" s="52"/>
      <c r="I3066" s="52"/>
    </row>
    <row r="3067" spans="1:9" s="53" customFormat="1">
      <c r="A3067" s="49"/>
      <c r="B3067" s="50"/>
      <c r="C3067" s="51"/>
      <c r="D3067" s="49"/>
      <c r="E3067" s="52"/>
      <c r="F3067" s="52"/>
      <c r="G3067" s="52"/>
      <c r="H3067" s="52"/>
      <c r="I3067" s="52"/>
    </row>
    <row r="3068" spans="1:9" s="53" customFormat="1">
      <c r="A3068" s="49"/>
      <c r="B3068" s="50"/>
      <c r="C3068" s="51"/>
      <c r="D3068" s="49"/>
      <c r="E3068" s="52"/>
      <c r="F3068" s="52"/>
      <c r="G3068" s="52"/>
      <c r="H3068" s="52"/>
      <c r="I3068" s="52"/>
    </row>
    <row r="3069" spans="1:9" s="53" customFormat="1">
      <c r="A3069" s="49"/>
      <c r="B3069" s="50"/>
      <c r="C3069" s="51"/>
      <c r="D3069" s="49"/>
      <c r="E3069" s="52"/>
      <c r="F3069" s="52"/>
      <c r="G3069" s="52"/>
      <c r="H3069" s="52"/>
      <c r="I3069" s="52"/>
    </row>
    <row r="3070" spans="1:9" s="53" customFormat="1">
      <c r="A3070" s="49"/>
      <c r="B3070" s="50"/>
      <c r="C3070" s="51"/>
      <c r="D3070" s="49"/>
      <c r="E3070" s="52"/>
      <c r="F3070" s="52"/>
      <c r="G3070" s="52"/>
      <c r="H3070" s="52"/>
      <c r="I3070" s="52"/>
    </row>
    <row r="3071" spans="1:9" s="53" customFormat="1">
      <c r="A3071" s="49"/>
      <c r="B3071" s="50"/>
      <c r="C3071" s="51"/>
      <c r="D3071" s="49"/>
      <c r="E3071" s="52"/>
      <c r="F3071" s="52"/>
      <c r="G3071" s="52"/>
      <c r="H3071" s="52"/>
      <c r="I3071" s="52"/>
    </row>
    <row r="3072" spans="1:9" s="53" customFormat="1">
      <c r="A3072" s="49"/>
      <c r="B3072" s="50"/>
      <c r="C3072" s="51"/>
      <c r="D3072" s="49"/>
      <c r="E3072" s="52"/>
      <c r="F3072" s="52"/>
      <c r="G3072" s="52"/>
      <c r="H3072" s="52"/>
      <c r="I3072" s="52"/>
    </row>
    <row r="3073" spans="1:9" s="53" customFormat="1">
      <c r="A3073" s="49"/>
      <c r="B3073" s="50"/>
      <c r="C3073" s="51"/>
      <c r="D3073" s="49"/>
      <c r="E3073" s="52"/>
      <c r="F3073" s="52"/>
      <c r="G3073" s="52"/>
      <c r="H3073" s="52"/>
      <c r="I3073" s="52"/>
    </row>
    <row r="3074" spans="1:9" s="53" customFormat="1">
      <c r="A3074" s="49"/>
      <c r="B3074" s="50"/>
      <c r="C3074" s="51"/>
      <c r="D3074" s="49"/>
      <c r="E3074" s="52"/>
      <c r="F3074" s="52"/>
      <c r="G3074" s="52"/>
      <c r="H3074" s="52"/>
      <c r="I3074" s="52"/>
    </row>
    <row r="3075" spans="1:9" s="53" customFormat="1">
      <c r="A3075" s="49"/>
      <c r="B3075" s="50"/>
      <c r="C3075" s="51"/>
      <c r="D3075" s="49"/>
      <c r="E3075" s="52"/>
      <c r="F3075" s="52"/>
      <c r="G3075" s="52"/>
      <c r="H3075" s="52"/>
      <c r="I3075" s="52"/>
    </row>
    <row r="3076" spans="1:9" s="53" customFormat="1">
      <c r="A3076" s="49"/>
      <c r="B3076" s="50"/>
      <c r="C3076" s="51"/>
      <c r="D3076" s="49"/>
      <c r="E3076" s="52"/>
      <c r="F3076" s="52"/>
      <c r="G3076" s="52"/>
      <c r="H3076" s="52"/>
      <c r="I3076" s="52"/>
    </row>
    <row r="3077" spans="1:9" s="53" customFormat="1">
      <c r="A3077" s="49"/>
      <c r="B3077" s="50"/>
      <c r="C3077" s="51"/>
      <c r="D3077" s="49"/>
      <c r="E3077" s="52"/>
      <c r="F3077" s="52"/>
      <c r="G3077" s="52"/>
      <c r="H3077" s="52"/>
      <c r="I3077" s="52"/>
    </row>
    <row r="3078" spans="1:9" s="53" customFormat="1">
      <c r="A3078" s="49"/>
      <c r="B3078" s="50"/>
      <c r="C3078" s="51"/>
      <c r="D3078" s="49"/>
      <c r="E3078" s="52"/>
      <c r="F3078" s="52"/>
      <c r="G3078" s="52"/>
      <c r="H3078" s="52"/>
      <c r="I3078" s="52"/>
    </row>
    <row r="3079" spans="1:9" s="53" customFormat="1">
      <c r="A3079" s="49"/>
      <c r="B3079" s="50"/>
      <c r="C3079" s="51"/>
      <c r="D3079" s="49"/>
      <c r="E3079" s="52"/>
      <c r="F3079" s="52"/>
      <c r="G3079" s="52"/>
      <c r="H3079" s="52"/>
      <c r="I3079" s="52"/>
    </row>
    <row r="3080" spans="1:9" s="53" customFormat="1">
      <c r="A3080" s="49"/>
      <c r="B3080" s="50"/>
      <c r="C3080" s="51"/>
      <c r="D3080" s="49"/>
      <c r="E3080" s="52"/>
      <c r="F3080" s="52"/>
      <c r="G3080" s="52"/>
      <c r="H3080" s="52"/>
      <c r="I3080" s="52"/>
    </row>
    <row r="3081" spans="1:9" s="53" customFormat="1">
      <c r="A3081" s="49"/>
      <c r="B3081" s="50"/>
      <c r="C3081" s="51"/>
      <c r="D3081" s="49"/>
      <c r="E3081" s="52"/>
      <c r="F3081" s="52"/>
      <c r="G3081" s="52"/>
      <c r="H3081" s="52"/>
      <c r="I3081" s="52"/>
    </row>
    <row r="3082" spans="1:9" s="53" customFormat="1">
      <c r="A3082" s="49"/>
      <c r="B3082" s="50"/>
      <c r="C3082" s="51"/>
      <c r="D3082" s="49"/>
      <c r="E3082" s="52"/>
      <c r="F3082" s="52"/>
      <c r="G3082" s="52"/>
      <c r="H3082" s="52"/>
      <c r="I3082" s="52"/>
    </row>
    <row r="3083" spans="1:9" s="53" customFormat="1">
      <c r="A3083" s="49"/>
      <c r="B3083" s="50"/>
      <c r="C3083" s="51"/>
      <c r="D3083" s="49"/>
      <c r="E3083" s="52"/>
      <c r="F3083" s="52"/>
      <c r="G3083" s="52"/>
      <c r="H3083" s="52"/>
      <c r="I3083" s="52"/>
    </row>
    <row r="3084" spans="1:9" s="53" customFormat="1">
      <c r="A3084" s="49"/>
      <c r="B3084" s="50"/>
      <c r="C3084" s="51"/>
      <c r="D3084" s="49"/>
      <c r="E3084" s="52"/>
      <c r="F3084" s="52"/>
      <c r="G3084" s="52"/>
      <c r="H3084" s="52"/>
      <c r="I3084" s="52"/>
    </row>
    <row r="3085" spans="1:9" s="53" customFormat="1">
      <c r="A3085" s="49"/>
      <c r="B3085" s="50"/>
      <c r="C3085" s="51"/>
      <c r="D3085" s="49"/>
      <c r="E3085" s="52"/>
      <c r="F3085" s="52"/>
      <c r="G3085" s="52"/>
      <c r="H3085" s="52"/>
      <c r="I3085" s="52"/>
    </row>
    <row r="3086" spans="1:9" s="53" customFormat="1">
      <c r="A3086" s="49"/>
      <c r="B3086" s="50"/>
      <c r="C3086" s="51"/>
      <c r="D3086" s="49"/>
      <c r="E3086" s="52"/>
      <c r="F3086" s="52"/>
      <c r="G3086" s="52"/>
      <c r="H3086" s="52"/>
      <c r="I3086" s="52"/>
    </row>
    <row r="3087" spans="1:9" s="53" customFormat="1">
      <c r="A3087" s="49"/>
      <c r="B3087" s="50"/>
      <c r="C3087" s="51"/>
      <c r="D3087" s="49"/>
      <c r="E3087" s="52"/>
      <c r="F3087" s="52"/>
      <c r="G3087" s="52"/>
      <c r="H3087" s="52"/>
      <c r="I3087" s="52"/>
    </row>
    <row r="3088" spans="1:9" s="53" customFormat="1">
      <c r="A3088" s="49"/>
      <c r="B3088" s="50"/>
      <c r="C3088" s="51"/>
      <c r="D3088" s="49"/>
      <c r="E3088" s="52"/>
      <c r="F3088" s="52"/>
      <c r="G3088" s="52"/>
      <c r="H3088" s="52"/>
      <c r="I3088" s="52"/>
    </row>
    <row r="3089" spans="1:9" s="53" customFormat="1">
      <c r="A3089" s="49"/>
      <c r="B3089" s="50"/>
      <c r="C3089" s="51"/>
      <c r="D3089" s="49"/>
      <c r="E3089" s="52"/>
      <c r="F3089" s="52"/>
      <c r="G3089" s="52"/>
      <c r="H3089" s="52"/>
      <c r="I3089" s="52"/>
    </row>
    <row r="3090" spans="1:9" s="53" customFormat="1">
      <c r="A3090" s="49"/>
      <c r="B3090" s="50"/>
      <c r="C3090" s="51"/>
      <c r="D3090" s="49"/>
      <c r="E3090" s="52"/>
      <c r="F3090" s="52"/>
      <c r="G3090" s="52"/>
      <c r="H3090" s="52"/>
      <c r="I3090" s="52"/>
    </row>
    <row r="3091" spans="1:9" s="53" customFormat="1">
      <c r="A3091" s="49"/>
      <c r="B3091" s="50"/>
      <c r="C3091" s="51"/>
      <c r="D3091" s="49"/>
      <c r="E3091" s="52"/>
      <c r="F3091" s="52"/>
      <c r="G3091" s="52"/>
      <c r="H3091" s="52"/>
      <c r="I3091" s="52"/>
    </row>
    <row r="3092" spans="1:9" s="53" customFormat="1">
      <c r="A3092" s="49"/>
      <c r="B3092" s="50"/>
      <c r="C3092" s="51"/>
      <c r="D3092" s="49"/>
      <c r="E3092" s="52"/>
      <c r="F3092" s="52"/>
      <c r="G3092" s="52"/>
      <c r="H3092" s="52"/>
      <c r="I3092" s="52"/>
    </row>
    <row r="3093" spans="1:9" s="53" customFormat="1">
      <c r="A3093" s="49"/>
      <c r="B3093" s="50"/>
      <c r="C3093" s="51"/>
      <c r="D3093" s="49"/>
      <c r="E3093" s="52"/>
      <c r="F3093" s="52"/>
      <c r="G3093" s="52"/>
      <c r="H3093" s="52"/>
      <c r="I3093" s="52"/>
    </row>
    <row r="3094" spans="1:9" s="53" customFormat="1">
      <c r="A3094" s="49"/>
      <c r="B3094" s="50"/>
      <c r="C3094" s="51"/>
      <c r="D3094" s="49"/>
      <c r="E3094" s="52"/>
      <c r="F3094" s="52"/>
      <c r="G3094" s="52"/>
      <c r="H3094" s="52"/>
      <c r="I3094" s="52"/>
    </row>
    <row r="3095" spans="1:9" s="53" customFormat="1">
      <c r="A3095" s="49"/>
      <c r="B3095" s="50"/>
      <c r="C3095" s="51"/>
      <c r="D3095" s="49"/>
      <c r="E3095" s="52"/>
      <c r="F3095" s="52"/>
      <c r="G3095" s="52"/>
      <c r="H3095" s="52"/>
      <c r="I3095" s="52"/>
    </row>
    <row r="3096" spans="1:9" s="53" customFormat="1">
      <c r="A3096" s="49"/>
      <c r="B3096" s="50"/>
      <c r="C3096" s="51"/>
      <c r="D3096" s="49"/>
      <c r="E3096" s="52"/>
      <c r="F3096" s="52"/>
      <c r="G3096" s="52"/>
      <c r="H3096" s="52"/>
      <c r="I3096" s="52"/>
    </row>
    <row r="3097" spans="1:9" s="53" customFormat="1">
      <c r="A3097" s="49"/>
      <c r="B3097" s="50"/>
      <c r="C3097" s="51"/>
      <c r="D3097" s="49"/>
      <c r="E3097" s="52"/>
      <c r="F3097" s="52"/>
      <c r="G3097" s="52"/>
      <c r="H3097" s="52"/>
      <c r="I3097" s="52"/>
    </row>
    <row r="3098" spans="1:9" s="53" customFormat="1">
      <c r="A3098" s="49"/>
      <c r="B3098" s="50"/>
      <c r="C3098" s="51"/>
      <c r="D3098" s="49"/>
      <c r="E3098" s="52"/>
      <c r="F3098" s="52"/>
      <c r="G3098" s="52"/>
      <c r="H3098" s="52"/>
      <c r="I3098" s="52"/>
    </row>
    <row r="3099" spans="1:9" s="53" customFormat="1">
      <c r="A3099" s="49"/>
      <c r="B3099" s="50"/>
      <c r="C3099" s="51"/>
      <c r="D3099" s="49"/>
      <c r="E3099" s="52"/>
      <c r="F3099" s="52"/>
      <c r="G3099" s="52"/>
      <c r="H3099" s="52"/>
      <c r="I3099" s="52"/>
    </row>
    <row r="3100" spans="1:9" s="53" customFormat="1">
      <c r="A3100" s="49"/>
      <c r="B3100" s="50"/>
      <c r="C3100" s="51"/>
      <c r="D3100" s="49"/>
      <c r="E3100" s="52"/>
      <c r="F3100" s="52"/>
      <c r="G3100" s="52"/>
      <c r="H3100" s="52"/>
      <c r="I3100" s="52"/>
    </row>
    <row r="3101" spans="1:9" s="53" customFormat="1">
      <c r="A3101" s="49"/>
      <c r="B3101" s="50"/>
      <c r="C3101" s="51"/>
      <c r="D3101" s="49"/>
      <c r="E3101" s="52"/>
      <c r="F3101" s="52"/>
      <c r="G3101" s="52"/>
      <c r="H3101" s="52"/>
      <c r="I3101" s="52"/>
    </row>
    <row r="3102" spans="1:9" s="53" customFormat="1">
      <c r="A3102" s="49"/>
      <c r="B3102" s="50"/>
      <c r="C3102" s="51"/>
      <c r="D3102" s="49"/>
      <c r="E3102" s="52"/>
      <c r="F3102" s="52"/>
      <c r="G3102" s="52"/>
      <c r="H3102" s="52"/>
      <c r="I3102" s="52"/>
    </row>
    <row r="3103" spans="1:9" s="53" customFormat="1">
      <c r="A3103" s="49"/>
      <c r="B3103" s="50"/>
      <c r="C3103" s="51"/>
      <c r="D3103" s="49"/>
      <c r="E3103" s="52"/>
      <c r="F3103" s="52"/>
      <c r="G3103" s="52"/>
      <c r="H3103" s="52"/>
      <c r="I3103" s="52"/>
    </row>
    <row r="3104" spans="1:9" s="53" customFormat="1">
      <c r="A3104" s="49"/>
      <c r="B3104" s="50"/>
      <c r="C3104" s="51"/>
      <c r="D3104" s="49"/>
      <c r="E3104" s="52"/>
      <c r="F3104" s="52"/>
      <c r="G3104" s="52"/>
      <c r="H3104" s="52"/>
      <c r="I3104" s="52"/>
    </row>
    <row r="3105" spans="1:9" s="53" customFormat="1">
      <c r="A3105" s="49"/>
      <c r="B3105" s="50"/>
      <c r="C3105" s="51"/>
      <c r="D3105" s="49"/>
      <c r="E3105" s="52"/>
      <c r="F3105" s="52"/>
      <c r="G3105" s="52"/>
      <c r="H3105" s="52"/>
      <c r="I3105" s="52"/>
    </row>
    <row r="3106" spans="1:9" s="53" customFormat="1">
      <c r="A3106" s="49"/>
      <c r="B3106" s="50"/>
      <c r="C3106" s="51"/>
      <c r="D3106" s="49"/>
      <c r="E3106" s="52"/>
      <c r="F3106" s="52"/>
      <c r="G3106" s="52"/>
      <c r="H3106" s="52"/>
      <c r="I3106" s="52"/>
    </row>
    <row r="3107" spans="1:9" s="53" customFormat="1">
      <c r="A3107" s="49"/>
      <c r="B3107" s="50"/>
      <c r="C3107" s="51"/>
      <c r="D3107" s="49"/>
      <c r="E3107" s="52"/>
      <c r="F3107" s="52"/>
      <c r="G3107" s="52"/>
      <c r="H3107" s="52"/>
      <c r="I3107" s="52"/>
    </row>
    <row r="3108" spans="1:9" s="53" customFormat="1">
      <c r="A3108" s="49"/>
      <c r="B3108" s="50"/>
      <c r="C3108" s="51"/>
      <c r="D3108" s="49"/>
      <c r="E3108" s="52"/>
      <c r="F3108" s="52"/>
      <c r="G3108" s="52"/>
      <c r="H3108" s="52"/>
      <c r="I3108" s="52"/>
    </row>
    <row r="3109" spans="1:9" s="53" customFormat="1">
      <c r="A3109" s="49"/>
      <c r="B3109" s="50"/>
      <c r="C3109" s="51"/>
      <c r="D3109" s="49"/>
      <c r="E3109" s="52"/>
      <c r="F3109" s="52"/>
      <c r="G3109" s="52"/>
      <c r="H3109" s="52"/>
      <c r="I3109" s="52"/>
    </row>
    <row r="3110" spans="1:9" s="53" customFormat="1">
      <c r="A3110" s="49"/>
      <c r="B3110" s="50"/>
      <c r="C3110" s="51"/>
      <c r="D3110" s="49"/>
      <c r="E3110" s="52"/>
      <c r="F3110" s="52"/>
      <c r="G3110" s="52"/>
      <c r="H3110" s="52"/>
      <c r="I3110" s="52"/>
    </row>
    <row r="3111" spans="1:9" s="53" customFormat="1">
      <c r="A3111" s="49"/>
      <c r="B3111" s="50"/>
      <c r="C3111" s="51"/>
      <c r="D3111" s="49"/>
      <c r="E3111" s="52"/>
      <c r="F3111" s="52"/>
      <c r="G3111" s="52"/>
      <c r="H3111" s="52"/>
      <c r="I3111" s="52"/>
    </row>
    <row r="3112" spans="1:9" s="53" customFormat="1">
      <c r="A3112" s="49"/>
      <c r="B3112" s="50"/>
      <c r="C3112" s="51"/>
      <c r="D3112" s="49"/>
      <c r="E3112" s="52"/>
      <c r="F3112" s="52"/>
      <c r="G3112" s="52"/>
      <c r="H3112" s="52"/>
      <c r="I3112" s="52"/>
    </row>
    <row r="3113" spans="1:9" s="53" customFormat="1">
      <c r="A3113" s="49"/>
      <c r="B3113" s="50"/>
      <c r="C3113" s="51"/>
      <c r="D3113" s="49"/>
      <c r="E3113" s="52"/>
      <c r="F3113" s="52"/>
      <c r="G3113" s="52"/>
      <c r="H3113" s="52"/>
      <c r="I3113" s="52"/>
    </row>
    <row r="3114" spans="1:9" s="53" customFormat="1">
      <c r="A3114" s="49"/>
      <c r="B3114" s="50"/>
      <c r="C3114" s="51"/>
      <c r="D3114" s="49"/>
      <c r="E3114" s="52"/>
      <c r="F3114" s="52"/>
      <c r="G3114" s="52"/>
      <c r="H3114" s="52"/>
      <c r="I3114" s="52"/>
    </row>
    <row r="3115" spans="1:9" s="53" customFormat="1">
      <c r="A3115" s="49"/>
      <c r="B3115" s="50"/>
      <c r="C3115" s="51"/>
      <c r="D3115" s="49"/>
      <c r="E3115" s="52"/>
      <c r="F3115" s="52"/>
      <c r="G3115" s="52"/>
      <c r="H3115" s="52"/>
      <c r="I3115" s="52"/>
    </row>
    <row r="3116" spans="1:9" s="53" customFormat="1">
      <c r="A3116" s="49"/>
      <c r="B3116" s="50"/>
      <c r="C3116" s="51"/>
      <c r="D3116" s="49"/>
      <c r="E3116" s="52"/>
      <c r="F3116" s="52"/>
      <c r="G3116" s="52"/>
      <c r="H3116" s="52"/>
      <c r="I3116" s="52"/>
    </row>
    <row r="3117" spans="1:9" s="53" customFormat="1">
      <c r="A3117" s="49"/>
      <c r="B3117" s="50"/>
      <c r="C3117" s="51"/>
      <c r="D3117" s="49"/>
      <c r="E3117" s="52"/>
      <c r="F3117" s="52"/>
      <c r="G3117" s="52"/>
      <c r="H3117" s="52"/>
      <c r="I3117" s="52"/>
    </row>
    <row r="3118" spans="1:9" s="53" customFormat="1">
      <c r="A3118" s="49"/>
      <c r="B3118" s="50"/>
      <c r="C3118" s="51"/>
      <c r="D3118" s="49"/>
      <c r="E3118" s="52"/>
      <c r="F3118" s="52"/>
      <c r="G3118" s="52"/>
      <c r="H3118" s="52"/>
      <c r="I3118" s="52"/>
    </row>
    <row r="3119" spans="1:9" s="53" customFormat="1">
      <c r="A3119" s="49"/>
      <c r="B3119" s="50"/>
      <c r="C3119" s="51"/>
      <c r="D3119" s="49"/>
      <c r="E3119" s="52"/>
      <c r="F3119" s="52"/>
      <c r="G3119" s="52"/>
      <c r="H3119" s="52"/>
      <c r="I3119" s="52"/>
    </row>
    <row r="3120" spans="1:9" s="53" customFormat="1">
      <c r="A3120" s="49"/>
      <c r="B3120" s="50"/>
      <c r="C3120" s="51"/>
      <c r="D3120" s="49"/>
      <c r="E3120" s="52"/>
      <c r="F3120" s="52"/>
      <c r="G3120" s="52"/>
      <c r="H3120" s="52"/>
      <c r="I3120" s="52"/>
    </row>
    <row r="3121" spans="1:9" s="53" customFormat="1">
      <c r="A3121" s="49"/>
      <c r="B3121" s="50"/>
      <c r="C3121" s="51"/>
      <c r="D3121" s="49"/>
      <c r="E3121" s="52"/>
      <c r="F3121" s="52"/>
      <c r="G3121" s="52"/>
      <c r="H3121" s="52"/>
      <c r="I3121" s="52"/>
    </row>
    <row r="3122" spans="1:9" s="53" customFormat="1">
      <c r="A3122" s="49"/>
      <c r="B3122" s="50"/>
      <c r="C3122" s="51"/>
      <c r="D3122" s="49"/>
      <c r="E3122" s="52"/>
      <c r="F3122" s="52"/>
      <c r="G3122" s="52"/>
      <c r="H3122" s="52"/>
      <c r="I3122" s="52"/>
    </row>
    <row r="3123" spans="1:9" s="53" customFormat="1">
      <c r="A3123" s="49"/>
      <c r="B3123" s="50"/>
      <c r="C3123" s="51"/>
      <c r="D3123" s="49"/>
      <c r="E3123" s="52"/>
      <c r="F3123" s="52"/>
      <c r="G3123" s="52"/>
      <c r="H3123" s="52"/>
      <c r="I3123" s="52"/>
    </row>
    <row r="3124" spans="1:9" s="53" customFormat="1">
      <c r="A3124" s="49"/>
      <c r="B3124" s="50"/>
      <c r="C3124" s="51"/>
      <c r="D3124" s="49"/>
      <c r="E3124" s="52"/>
      <c r="F3124" s="52"/>
      <c r="G3124" s="52"/>
      <c r="H3124" s="52"/>
      <c r="I3124" s="52"/>
    </row>
    <row r="3125" spans="1:9" s="53" customFormat="1">
      <c r="A3125" s="49"/>
      <c r="B3125" s="50"/>
      <c r="C3125" s="51"/>
      <c r="D3125" s="49"/>
      <c r="E3125" s="52"/>
      <c r="F3125" s="52"/>
      <c r="G3125" s="52"/>
      <c r="H3125" s="52"/>
      <c r="I3125" s="52"/>
    </row>
    <row r="3126" spans="1:9" s="53" customFormat="1">
      <c r="A3126" s="49"/>
      <c r="B3126" s="50"/>
      <c r="C3126" s="51"/>
      <c r="D3126" s="49"/>
      <c r="E3126" s="52"/>
      <c r="F3126" s="52"/>
      <c r="G3126" s="52"/>
      <c r="H3126" s="52"/>
      <c r="I3126" s="52"/>
    </row>
    <row r="3127" spans="1:9" s="53" customFormat="1">
      <c r="A3127" s="49"/>
      <c r="B3127" s="50"/>
      <c r="C3127" s="51"/>
      <c r="D3127" s="49"/>
      <c r="E3127" s="52"/>
      <c r="F3127" s="52"/>
      <c r="G3127" s="52"/>
      <c r="H3127" s="52"/>
      <c r="I3127" s="52"/>
    </row>
    <row r="3128" spans="1:9" s="53" customFormat="1">
      <c r="A3128" s="49"/>
      <c r="B3128" s="50"/>
      <c r="C3128" s="51"/>
      <c r="D3128" s="49"/>
      <c r="E3128" s="52"/>
      <c r="F3128" s="52"/>
      <c r="G3128" s="52"/>
      <c r="H3128" s="52"/>
      <c r="I3128" s="52"/>
    </row>
    <row r="3129" spans="1:9" s="53" customFormat="1">
      <c r="A3129" s="49"/>
      <c r="B3129" s="50"/>
      <c r="C3129" s="51"/>
      <c r="D3129" s="49"/>
      <c r="E3129" s="52"/>
      <c r="F3129" s="52"/>
      <c r="G3129" s="52"/>
      <c r="H3129" s="52"/>
      <c r="I3129" s="52"/>
    </row>
    <row r="3130" spans="1:9" s="53" customFormat="1">
      <c r="A3130" s="49"/>
      <c r="B3130" s="50"/>
      <c r="C3130" s="51"/>
      <c r="D3130" s="49"/>
      <c r="E3130" s="52"/>
      <c r="F3130" s="52"/>
      <c r="G3130" s="52"/>
      <c r="H3130" s="52"/>
      <c r="I3130" s="52"/>
    </row>
    <row r="3131" spans="1:9" s="53" customFormat="1">
      <c r="A3131" s="49"/>
      <c r="B3131" s="50"/>
      <c r="C3131" s="51"/>
      <c r="D3131" s="49"/>
      <c r="E3131" s="52"/>
      <c r="F3131" s="52"/>
      <c r="G3131" s="52"/>
      <c r="H3131" s="52"/>
      <c r="I3131" s="52"/>
    </row>
    <row r="3132" spans="1:9" s="53" customFormat="1">
      <c r="A3132" s="49"/>
      <c r="B3132" s="50"/>
      <c r="C3132" s="51"/>
      <c r="D3132" s="49"/>
      <c r="E3132" s="52"/>
      <c r="F3132" s="52"/>
      <c r="G3132" s="52"/>
      <c r="H3132" s="52"/>
      <c r="I3132" s="52"/>
    </row>
    <row r="3133" spans="1:9" s="53" customFormat="1">
      <c r="A3133" s="49"/>
      <c r="B3133" s="50"/>
      <c r="C3133" s="51"/>
      <c r="D3133" s="49"/>
      <c r="E3133" s="52"/>
      <c r="F3133" s="52"/>
      <c r="G3133" s="52"/>
      <c r="H3133" s="52"/>
      <c r="I3133" s="52"/>
    </row>
    <row r="3134" spans="1:9" s="53" customFormat="1">
      <c r="A3134" s="49"/>
      <c r="B3134" s="50"/>
      <c r="C3134" s="51"/>
      <c r="D3134" s="49"/>
      <c r="E3134" s="52"/>
      <c r="F3134" s="52"/>
      <c r="G3134" s="52"/>
      <c r="H3134" s="52"/>
      <c r="I3134" s="52"/>
    </row>
    <row r="3135" spans="1:9" s="53" customFormat="1">
      <c r="A3135" s="49"/>
      <c r="B3135" s="50"/>
      <c r="C3135" s="51"/>
      <c r="D3135" s="49"/>
      <c r="E3135" s="52"/>
      <c r="F3135" s="52"/>
      <c r="G3135" s="52"/>
      <c r="H3135" s="52"/>
      <c r="I3135" s="52"/>
    </row>
    <row r="3136" spans="1:9" s="53" customFormat="1">
      <c r="A3136" s="49"/>
      <c r="B3136" s="50"/>
      <c r="C3136" s="51"/>
      <c r="D3136" s="49"/>
      <c r="E3136" s="52"/>
      <c r="F3136" s="52"/>
      <c r="G3136" s="52"/>
      <c r="H3136" s="52"/>
      <c r="I3136" s="52"/>
    </row>
    <row r="3137" spans="1:9" s="53" customFormat="1">
      <c r="A3137" s="49"/>
      <c r="B3137" s="50"/>
      <c r="C3137" s="51"/>
      <c r="D3137" s="49"/>
      <c r="E3137" s="52"/>
      <c r="F3137" s="52"/>
      <c r="G3137" s="52"/>
      <c r="H3137" s="52"/>
      <c r="I3137" s="52"/>
    </row>
    <row r="3138" spans="1:9" s="53" customFormat="1">
      <c r="A3138" s="49"/>
      <c r="B3138" s="50"/>
      <c r="C3138" s="51"/>
      <c r="D3138" s="49"/>
      <c r="E3138" s="52"/>
      <c r="F3138" s="52"/>
      <c r="G3138" s="52"/>
      <c r="H3138" s="52"/>
      <c r="I3138" s="52"/>
    </row>
    <row r="3139" spans="1:9" s="53" customFormat="1">
      <c r="A3139" s="49"/>
      <c r="B3139" s="50"/>
      <c r="C3139" s="51"/>
      <c r="D3139" s="49"/>
      <c r="E3139" s="52"/>
      <c r="F3139" s="52"/>
      <c r="G3139" s="52"/>
      <c r="H3139" s="52"/>
      <c r="I3139" s="52"/>
    </row>
    <row r="3140" spans="1:9" s="53" customFormat="1">
      <c r="A3140" s="49"/>
      <c r="B3140" s="50"/>
      <c r="C3140" s="51"/>
      <c r="D3140" s="49"/>
      <c r="E3140" s="52"/>
      <c r="F3140" s="52"/>
      <c r="G3140" s="52"/>
      <c r="H3140" s="52"/>
      <c r="I3140" s="52"/>
    </row>
    <row r="3141" spans="1:9" s="53" customFormat="1">
      <c r="A3141" s="49"/>
      <c r="B3141" s="50"/>
      <c r="C3141" s="51"/>
      <c r="D3141" s="49"/>
      <c r="E3141" s="52"/>
      <c r="F3141" s="52"/>
      <c r="G3141" s="52"/>
      <c r="H3141" s="52"/>
      <c r="I3141" s="52"/>
    </row>
    <row r="3142" spans="1:9" s="53" customFormat="1">
      <c r="A3142" s="49"/>
      <c r="B3142" s="50"/>
      <c r="C3142" s="51"/>
      <c r="D3142" s="49"/>
      <c r="E3142" s="52"/>
      <c r="F3142" s="52"/>
      <c r="G3142" s="52"/>
      <c r="H3142" s="52"/>
      <c r="I3142" s="52"/>
    </row>
    <row r="3143" spans="1:9" s="53" customFormat="1">
      <c r="A3143" s="49"/>
      <c r="B3143" s="50"/>
      <c r="C3143" s="51"/>
      <c r="D3143" s="49"/>
      <c r="E3143" s="52"/>
      <c r="F3143" s="52"/>
      <c r="G3143" s="52"/>
      <c r="H3143" s="52"/>
      <c r="I3143" s="52"/>
    </row>
    <row r="3144" spans="1:9" s="53" customFormat="1">
      <c r="A3144" s="49"/>
      <c r="B3144" s="50"/>
      <c r="C3144" s="51"/>
      <c r="D3144" s="49"/>
      <c r="E3144" s="52"/>
      <c r="F3144" s="52"/>
      <c r="G3144" s="52"/>
      <c r="H3144" s="52"/>
      <c r="I3144" s="52"/>
    </row>
    <row r="3145" spans="1:9" s="53" customFormat="1">
      <c r="A3145" s="49"/>
      <c r="B3145" s="50"/>
      <c r="C3145" s="51"/>
      <c r="D3145" s="49"/>
      <c r="E3145" s="52"/>
      <c r="F3145" s="52"/>
      <c r="G3145" s="52"/>
      <c r="H3145" s="52"/>
      <c r="I3145" s="52"/>
    </row>
    <row r="3146" spans="1:9" s="53" customFormat="1">
      <c r="A3146" s="49"/>
      <c r="B3146" s="50"/>
      <c r="C3146" s="51"/>
      <c r="D3146" s="49"/>
      <c r="E3146" s="52"/>
      <c r="F3146" s="52"/>
      <c r="G3146" s="52"/>
      <c r="H3146" s="52"/>
      <c r="I3146" s="52"/>
    </row>
    <row r="3147" spans="1:9" s="53" customFormat="1">
      <c r="A3147" s="49"/>
      <c r="B3147" s="50"/>
      <c r="C3147" s="51"/>
      <c r="D3147" s="49"/>
      <c r="E3147" s="52"/>
      <c r="F3147" s="52"/>
      <c r="G3147" s="52"/>
      <c r="H3147" s="52"/>
      <c r="I3147" s="52"/>
    </row>
    <row r="3148" spans="1:9" s="53" customFormat="1">
      <c r="A3148" s="49"/>
      <c r="B3148" s="50"/>
      <c r="C3148" s="51"/>
      <c r="D3148" s="49"/>
      <c r="E3148" s="52"/>
      <c r="F3148" s="52"/>
      <c r="G3148" s="52"/>
      <c r="H3148" s="52"/>
      <c r="I3148" s="52"/>
    </row>
    <row r="3149" spans="1:9" s="53" customFormat="1">
      <c r="A3149" s="49"/>
      <c r="B3149" s="50"/>
      <c r="C3149" s="51"/>
      <c r="D3149" s="49"/>
      <c r="E3149" s="52"/>
      <c r="F3149" s="52"/>
      <c r="G3149" s="52"/>
      <c r="H3149" s="52"/>
      <c r="I3149" s="52"/>
    </row>
    <row r="3150" spans="1:9" s="53" customFormat="1">
      <c r="A3150" s="49"/>
      <c r="B3150" s="50"/>
      <c r="C3150" s="51"/>
      <c r="D3150" s="49"/>
      <c r="E3150" s="52"/>
      <c r="F3150" s="52"/>
      <c r="G3150" s="52"/>
      <c r="H3150" s="52"/>
      <c r="I3150" s="52"/>
    </row>
    <row r="3151" spans="1:9" s="53" customFormat="1">
      <c r="A3151" s="49"/>
      <c r="B3151" s="50"/>
      <c r="C3151" s="51"/>
      <c r="D3151" s="49"/>
      <c r="E3151" s="52"/>
      <c r="F3151" s="52"/>
      <c r="G3151" s="52"/>
      <c r="H3151" s="52"/>
      <c r="I3151" s="52"/>
    </row>
    <row r="3152" spans="1:9" s="53" customFormat="1">
      <c r="A3152" s="49"/>
      <c r="B3152" s="50"/>
      <c r="C3152" s="51"/>
      <c r="D3152" s="49"/>
      <c r="E3152" s="52"/>
      <c r="F3152" s="52"/>
      <c r="G3152" s="52"/>
      <c r="H3152" s="52"/>
      <c r="I3152" s="52"/>
    </row>
    <row r="3153" spans="1:9" s="53" customFormat="1">
      <c r="A3153" s="49"/>
      <c r="B3153" s="50"/>
      <c r="C3153" s="51"/>
      <c r="D3153" s="49"/>
      <c r="E3153" s="52"/>
      <c r="F3153" s="52"/>
      <c r="G3153" s="52"/>
      <c r="H3153" s="52"/>
      <c r="I3153" s="52"/>
    </row>
    <row r="3154" spans="1:9" s="53" customFormat="1">
      <c r="A3154" s="49"/>
      <c r="B3154" s="50"/>
      <c r="C3154" s="51"/>
      <c r="D3154" s="49"/>
      <c r="E3154" s="52"/>
      <c r="F3154" s="52"/>
      <c r="G3154" s="52"/>
      <c r="H3154" s="52"/>
      <c r="I3154" s="52"/>
    </row>
    <row r="3155" spans="1:9" s="53" customFormat="1">
      <c r="A3155" s="49"/>
      <c r="B3155" s="50"/>
      <c r="C3155" s="51"/>
      <c r="D3155" s="49"/>
      <c r="E3155" s="52"/>
      <c r="F3155" s="52"/>
      <c r="G3155" s="52"/>
      <c r="H3155" s="52"/>
      <c r="I3155" s="52"/>
    </row>
    <row r="3156" spans="1:9" s="53" customFormat="1">
      <c r="A3156" s="49"/>
      <c r="B3156" s="50"/>
      <c r="C3156" s="51"/>
      <c r="D3156" s="49"/>
      <c r="E3156" s="52"/>
      <c r="F3156" s="52"/>
      <c r="G3156" s="52"/>
      <c r="H3156" s="52"/>
      <c r="I3156" s="52"/>
    </row>
    <row r="3157" spans="1:9" s="53" customFormat="1">
      <c r="A3157" s="49"/>
      <c r="B3157" s="50"/>
      <c r="C3157" s="51"/>
      <c r="D3157" s="49"/>
      <c r="E3157" s="52"/>
      <c r="F3157" s="52"/>
      <c r="G3157" s="52"/>
      <c r="H3157" s="52"/>
      <c r="I3157" s="52"/>
    </row>
    <row r="3158" spans="1:9" s="53" customFormat="1">
      <c r="A3158" s="49"/>
      <c r="B3158" s="50"/>
      <c r="C3158" s="51"/>
      <c r="D3158" s="49"/>
      <c r="E3158" s="52"/>
      <c r="F3158" s="52"/>
      <c r="G3158" s="52"/>
      <c r="H3158" s="52"/>
      <c r="I3158" s="52"/>
    </row>
    <row r="3159" spans="1:9" s="53" customFormat="1">
      <c r="A3159" s="49"/>
      <c r="B3159" s="50"/>
      <c r="C3159" s="51"/>
      <c r="D3159" s="49"/>
      <c r="E3159" s="52"/>
      <c r="F3159" s="52"/>
      <c r="G3159" s="52"/>
      <c r="H3159" s="52"/>
      <c r="I3159" s="52"/>
    </row>
    <row r="3160" spans="1:9" s="53" customFormat="1">
      <c r="A3160" s="49"/>
      <c r="B3160" s="50"/>
      <c r="C3160" s="51"/>
      <c r="D3160" s="49"/>
      <c r="E3160" s="52"/>
      <c r="F3160" s="52"/>
      <c r="G3160" s="52"/>
      <c r="H3160" s="52"/>
      <c r="I3160" s="52"/>
    </row>
    <row r="3161" spans="1:9" s="53" customFormat="1">
      <c r="A3161" s="49"/>
      <c r="B3161" s="50"/>
      <c r="C3161" s="51"/>
      <c r="D3161" s="49"/>
      <c r="E3161" s="52"/>
      <c r="F3161" s="52"/>
      <c r="G3161" s="52"/>
      <c r="H3161" s="52"/>
      <c r="I3161" s="52"/>
    </row>
    <row r="3162" spans="1:9" s="53" customFormat="1">
      <c r="A3162" s="49"/>
      <c r="B3162" s="50"/>
      <c r="C3162" s="51"/>
      <c r="D3162" s="49"/>
      <c r="E3162" s="52"/>
      <c r="F3162" s="52"/>
      <c r="G3162" s="52"/>
      <c r="H3162" s="52"/>
      <c r="I3162" s="52"/>
    </row>
    <row r="3163" spans="1:9" s="53" customFormat="1">
      <c r="A3163" s="49"/>
      <c r="B3163" s="50"/>
      <c r="C3163" s="51"/>
      <c r="D3163" s="49"/>
      <c r="E3163" s="52"/>
      <c r="F3163" s="52"/>
      <c r="G3163" s="52"/>
      <c r="H3163" s="52"/>
      <c r="I3163" s="52"/>
    </row>
    <row r="3164" spans="1:9" s="53" customFormat="1">
      <c r="A3164" s="49"/>
      <c r="B3164" s="50"/>
      <c r="C3164" s="51"/>
      <c r="D3164" s="49"/>
      <c r="E3164" s="52"/>
      <c r="F3164" s="52"/>
      <c r="G3164" s="52"/>
      <c r="H3164" s="52"/>
      <c r="I3164" s="52"/>
    </row>
    <row r="3165" spans="1:9" s="53" customFormat="1">
      <c r="A3165" s="49"/>
      <c r="B3165" s="50"/>
      <c r="C3165" s="51"/>
      <c r="D3165" s="49"/>
      <c r="E3165" s="52"/>
      <c r="F3165" s="52"/>
      <c r="G3165" s="52"/>
      <c r="H3165" s="52"/>
      <c r="I3165" s="52"/>
    </row>
    <row r="3166" spans="1:9" s="53" customFormat="1">
      <c r="A3166" s="49"/>
      <c r="B3166" s="50"/>
      <c r="C3166" s="51"/>
      <c r="D3166" s="49"/>
      <c r="E3166" s="52"/>
      <c r="F3166" s="52"/>
      <c r="G3166" s="52"/>
      <c r="H3166" s="52"/>
      <c r="I3166" s="52"/>
    </row>
    <row r="3167" spans="1:9" s="53" customFormat="1">
      <c r="A3167" s="49"/>
      <c r="B3167" s="50"/>
      <c r="C3167" s="51"/>
      <c r="D3167" s="49"/>
      <c r="E3167" s="52"/>
      <c r="F3167" s="52"/>
      <c r="G3167" s="52"/>
      <c r="H3167" s="52"/>
      <c r="I3167" s="52"/>
    </row>
    <row r="3168" spans="1:9" s="53" customFormat="1">
      <c r="A3168" s="49"/>
      <c r="B3168" s="50"/>
      <c r="C3168" s="51"/>
      <c r="D3168" s="49"/>
      <c r="E3168" s="52"/>
      <c r="F3168" s="52"/>
      <c r="G3168" s="52"/>
      <c r="H3168" s="52"/>
      <c r="I3168" s="52"/>
    </row>
    <row r="3169" spans="1:9" s="53" customFormat="1">
      <c r="A3169" s="49"/>
      <c r="B3169" s="50"/>
      <c r="C3169" s="51"/>
      <c r="D3169" s="49"/>
      <c r="E3169" s="52"/>
      <c r="F3169" s="52"/>
      <c r="G3169" s="52"/>
      <c r="H3169" s="52"/>
      <c r="I3169" s="52"/>
    </row>
    <row r="3170" spans="1:9" s="53" customFormat="1">
      <c r="A3170" s="49"/>
      <c r="B3170" s="50"/>
      <c r="C3170" s="51"/>
      <c r="D3170" s="49"/>
      <c r="E3170" s="52"/>
      <c r="F3170" s="52"/>
      <c r="G3170" s="52"/>
      <c r="H3170" s="52"/>
      <c r="I3170" s="52"/>
    </row>
    <row r="3171" spans="1:9" s="53" customFormat="1">
      <c r="A3171" s="49"/>
      <c r="B3171" s="50"/>
      <c r="C3171" s="51"/>
      <c r="D3171" s="49"/>
      <c r="E3171" s="52"/>
      <c r="F3171" s="52"/>
      <c r="G3171" s="52"/>
      <c r="H3171" s="52"/>
      <c r="I3171" s="52"/>
    </row>
    <row r="3172" spans="1:9" s="53" customFormat="1">
      <c r="A3172" s="49"/>
      <c r="B3172" s="50"/>
      <c r="C3172" s="51"/>
      <c r="D3172" s="49"/>
      <c r="E3172" s="52"/>
      <c r="F3172" s="52"/>
      <c r="G3172" s="52"/>
      <c r="H3172" s="52"/>
      <c r="I3172" s="52"/>
    </row>
    <row r="3173" spans="1:9" s="53" customFormat="1">
      <c r="A3173" s="49"/>
      <c r="B3173" s="50"/>
      <c r="C3173" s="51"/>
      <c r="D3173" s="49"/>
      <c r="E3173" s="52"/>
      <c r="F3173" s="52"/>
      <c r="G3173" s="52"/>
      <c r="H3173" s="52"/>
      <c r="I3173" s="52"/>
    </row>
    <row r="3174" spans="1:9" s="53" customFormat="1">
      <c r="A3174" s="49"/>
      <c r="B3174" s="50"/>
      <c r="C3174" s="51"/>
      <c r="D3174" s="49"/>
      <c r="E3174" s="52"/>
      <c r="F3174" s="52"/>
      <c r="G3174" s="52"/>
      <c r="H3174" s="52"/>
      <c r="I3174" s="52"/>
    </row>
    <row r="3175" spans="1:9" s="53" customFormat="1">
      <c r="A3175" s="49"/>
      <c r="B3175" s="50"/>
      <c r="C3175" s="51"/>
      <c r="D3175" s="49"/>
      <c r="E3175" s="52"/>
      <c r="F3175" s="52"/>
      <c r="G3175" s="52"/>
      <c r="H3175" s="52"/>
      <c r="I3175" s="52"/>
    </row>
    <row r="3176" spans="1:9" s="53" customFormat="1">
      <c r="A3176" s="49"/>
      <c r="B3176" s="50"/>
      <c r="C3176" s="51"/>
      <c r="D3176" s="49"/>
      <c r="E3176" s="52"/>
      <c r="F3176" s="52"/>
      <c r="G3176" s="52"/>
      <c r="H3176" s="52"/>
      <c r="I3176" s="52"/>
    </row>
    <row r="3177" spans="1:9" s="53" customFormat="1">
      <c r="A3177" s="49"/>
      <c r="B3177" s="50"/>
      <c r="C3177" s="51"/>
      <c r="D3177" s="49"/>
      <c r="E3177" s="52"/>
      <c r="F3177" s="52"/>
      <c r="G3177" s="52"/>
      <c r="H3177" s="52"/>
      <c r="I3177" s="52"/>
    </row>
    <row r="3178" spans="1:9" s="53" customFormat="1">
      <c r="A3178" s="49"/>
      <c r="B3178" s="50"/>
      <c r="C3178" s="51"/>
      <c r="D3178" s="49"/>
      <c r="E3178" s="52"/>
      <c r="F3178" s="52"/>
      <c r="G3178" s="52"/>
      <c r="H3178" s="52"/>
      <c r="I3178" s="52"/>
    </row>
    <row r="3179" spans="1:9" s="53" customFormat="1">
      <c r="A3179" s="49"/>
      <c r="B3179" s="50"/>
      <c r="C3179" s="51"/>
      <c r="D3179" s="49"/>
      <c r="E3179" s="52"/>
      <c r="F3179" s="52"/>
      <c r="G3179" s="52"/>
      <c r="H3179" s="52"/>
      <c r="I3179" s="52"/>
    </row>
    <row r="3180" spans="1:9" s="53" customFormat="1">
      <c r="A3180" s="49"/>
      <c r="B3180" s="50"/>
      <c r="C3180" s="51"/>
      <c r="D3180" s="49"/>
      <c r="E3180" s="52"/>
      <c r="F3180" s="52"/>
      <c r="G3180" s="52"/>
      <c r="H3180" s="52"/>
      <c r="I3180" s="52"/>
    </row>
    <row r="3181" spans="1:9" s="53" customFormat="1">
      <c r="A3181" s="49"/>
      <c r="B3181" s="50"/>
      <c r="C3181" s="51"/>
      <c r="D3181" s="49"/>
      <c r="E3181" s="52"/>
      <c r="F3181" s="52"/>
      <c r="G3181" s="52"/>
      <c r="H3181" s="52"/>
      <c r="I3181" s="52"/>
    </row>
    <row r="3182" spans="1:9" s="53" customFormat="1">
      <c r="A3182" s="49"/>
      <c r="B3182" s="50"/>
      <c r="C3182" s="51"/>
      <c r="D3182" s="49"/>
      <c r="E3182" s="52"/>
      <c r="F3182" s="52"/>
      <c r="G3182" s="52"/>
      <c r="H3182" s="52"/>
      <c r="I3182" s="52"/>
    </row>
    <row r="3183" spans="1:9" s="53" customFormat="1">
      <c r="A3183" s="49"/>
      <c r="B3183" s="50"/>
      <c r="C3183" s="51"/>
      <c r="D3183" s="49"/>
      <c r="E3183" s="52"/>
      <c r="F3183" s="52"/>
      <c r="G3183" s="52"/>
      <c r="H3183" s="52"/>
      <c r="I3183" s="52"/>
    </row>
    <row r="3184" spans="1:9" s="53" customFormat="1">
      <c r="A3184" s="49"/>
      <c r="B3184" s="50"/>
      <c r="C3184" s="51"/>
      <c r="D3184" s="49"/>
      <c r="E3184" s="52"/>
      <c r="F3184" s="52"/>
      <c r="G3184" s="52"/>
      <c r="H3184" s="52"/>
      <c r="I3184" s="52"/>
    </row>
    <row r="3185" spans="1:9" s="53" customFormat="1">
      <c r="A3185" s="49"/>
      <c r="B3185" s="50"/>
      <c r="C3185" s="51"/>
      <c r="D3185" s="49"/>
      <c r="E3185" s="52"/>
      <c r="F3185" s="52"/>
      <c r="G3185" s="52"/>
      <c r="H3185" s="52"/>
      <c r="I3185" s="52"/>
    </row>
    <row r="3186" spans="1:9" s="53" customFormat="1">
      <c r="A3186" s="49"/>
      <c r="B3186" s="50"/>
      <c r="C3186" s="51"/>
      <c r="D3186" s="49"/>
      <c r="E3186" s="52"/>
      <c r="F3186" s="52"/>
      <c r="G3186" s="52"/>
      <c r="H3186" s="52"/>
      <c r="I3186" s="52"/>
    </row>
    <row r="3187" spans="1:9" s="53" customFormat="1">
      <c r="A3187" s="49"/>
      <c r="B3187" s="50"/>
      <c r="C3187" s="51"/>
      <c r="D3187" s="49"/>
      <c r="E3187" s="52"/>
      <c r="F3187" s="52"/>
      <c r="G3187" s="52"/>
      <c r="H3187" s="52"/>
      <c r="I3187" s="52"/>
    </row>
    <row r="3188" spans="1:9" s="53" customFormat="1">
      <c r="A3188" s="49"/>
      <c r="B3188" s="50"/>
      <c r="C3188" s="51"/>
      <c r="D3188" s="49"/>
      <c r="E3188" s="52"/>
      <c r="F3188" s="52"/>
      <c r="G3188" s="52"/>
      <c r="H3188" s="52"/>
      <c r="I3188" s="52"/>
    </row>
    <row r="3189" spans="1:9" s="53" customFormat="1">
      <c r="A3189" s="49"/>
      <c r="B3189" s="50"/>
      <c r="C3189" s="51"/>
      <c r="D3189" s="49"/>
      <c r="E3189" s="52"/>
      <c r="F3189" s="52"/>
      <c r="G3189" s="52"/>
      <c r="H3189" s="52"/>
      <c r="I3189" s="52"/>
    </row>
    <row r="3190" spans="1:9" s="53" customFormat="1">
      <c r="A3190" s="49"/>
      <c r="B3190" s="50"/>
      <c r="C3190" s="51"/>
      <c r="D3190" s="49"/>
      <c r="E3190" s="52"/>
      <c r="F3190" s="52"/>
      <c r="G3190" s="52"/>
      <c r="H3190" s="52"/>
      <c r="I3190" s="52"/>
    </row>
    <row r="3191" spans="1:9" s="53" customFormat="1">
      <c r="A3191" s="54"/>
      <c r="B3191" s="55"/>
      <c r="C3191" s="56"/>
      <c r="D3191" s="54"/>
      <c r="E3191" s="52"/>
      <c r="F3191" s="52"/>
      <c r="G3191" s="52"/>
      <c r="H3191" s="52"/>
      <c r="I3191" s="52"/>
    </row>
    <row r="3192" spans="1:9" s="53" customFormat="1">
      <c r="A3192" s="54"/>
      <c r="B3192" s="55"/>
      <c r="C3192" s="56"/>
      <c r="D3192" s="54"/>
      <c r="E3192" s="52"/>
      <c r="F3192" s="52"/>
      <c r="G3192" s="52"/>
      <c r="H3192" s="52"/>
      <c r="I3192" s="52"/>
    </row>
    <row r="3193" spans="1:9" s="53" customFormat="1">
      <c r="A3193" s="54"/>
      <c r="B3193" s="55"/>
      <c r="C3193" s="56"/>
      <c r="D3193" s="54"/>
      <c r="E3193" s="52"/>
      <c r="F3193" s="52"/>
      <c r="G3193" s="52"/>
      <c r="H3193" s="52"/>
      <c r="I3193" s="52"/>
    </row>
    <row r="3194" spans="1:9" s="53" customFormat="1">
      <c r="A3194" s="54"/>
      <c r="B3194" s="55"/>
      <c r="C3194" s="56"/>
      <c r="D3194" s="54"/>
      <c r="E3194" s="52"/>
      <c r="F3194" s="52"/>
      <c r="G3194" s="52"/>
      <c r="H3194" s="52"/>
      <c r="I3194" s="52"/>
    </row>
    <row r="3195" spans="1:9" s="53" customFormat="1">
      <c r="A3195" s="54"/>
      <c r="B3195" s="55"/>
      <c r="C3195" s="56"/>
      <c r="D3195" s="54"/>
      <c r="E3195" s="52"/>
      <c r="F3195" s="52"/>
      <c r="G3195" s="52"/>
      <c r="H3195" s="52"/>
      <c r="I3195" s="52"/>
    </row>
    <row r="3196" spans="1:9" s="53" customFormat="1">
      <c r="A3196" s="54"/>
      <c r="B3196" s="55"/>
      <c r="C3196" s="56"/>
      <c r="D3196" s="54"/>
      <c r="E3196" s="52"/>
      <c r="F3196" s="52"/>
      <c r="G3196" s="52"/>
      <c r="H3196" s="52"/>
      <c r="I3196" s="52"/>
    </row>
    <row r="3197" spans="1:9" s="53" customFormat="1">
      <c r="A3197" s="54"/>
      <c r="B3197" s="55"/>
      <c r="C3197" s="56"/>
      <c r="D3197" s="54"/>
      <c r="E3197" s="52"/>
      <c r="F3197" s="52"/>
      <c r="G3197" s="52"/>
      <c r="H3197" s="52"/>
      <c r="I3197" s="52"/>
    </row>
    <row r="3198" spans="1:9" s="53" customFormat="1">
      <c r="A3198" s="54"/>
      <c r="B3198" s="55"/>
      <c r="C3198" s="56"/>
      <c r="D3198" s="54"/>
      <c r="E3198" s="52"/>
      <c r="F3198" s="52"/>
      <c r="G3198" s="52"/>
      <c r="H3198" s="52"/>
      <c r="I3198" s="52"/>
    </row>
    <row r="3199" spans="1:9" s="53" customFormat="1">
      <c r="A3199" s="54"/>
      <c r="B3199" s="55"/>
      <c r="C3199" s="56"/>
      <c r="D3199" s="54"/>
      <c r="E3199" s="52"/>
      <c r="F3199" s="52"/>
      <c r="G3199" s="52"/>
      <c r="H3199" s="52"/>
      <c r="I3199" s="52"/>
    </row>
    <row r="3200" spans="1:9" s="53" customFormat="1">
      <c r="A3200" s="54"/>
      <c r="B3200" s="55"/>
      <c r="C3200" s="56"/>
      <c r="D3200" s="54"/>
      <c r="E3200" s="52"/>
      <c r="F3200" s="52"/>
      <c r="G3200" s="52"/>
      <c r="H3200" s="52"/>
      <c r="I3200" s="52"/>
    </row>
    <row r="3201" spans="1:9" s="53" customFormat="1">
      <c r="A3201" s="54"/>
      <c r="B3201" s="55"/>
      <c r="C3201" s="56"/>
      <c r="D3201" s="54"/>
      <c r="E3201" s="52"/>
      <c r="F3201" s="52"/>
      <c r="G3201" s="52"/>
      <c r="H3201" s="52"/>
      <c r="I3201" s="52"/>
    </row>
    <row r="3202" spans="1:9" s="53" customFormat="1">
      <c r="A3202" s="54"/>
      <c r="B3202" s="55"/>
      <c r="C3202" s="56"/>
      <c r="D3202" s="54"/>
      <c r="E3202" s="52"/>
      <c r="F3202" s="52"/>
      <c r="G3202" s="52"/>
      <c r="H3202" s="52"/>
      <c r="I3202" s="52"/>
    </row>
    <row r="3203" spans="1:9" s="53" customFormat="1">
      <c r="A3203" s="54"/>
      <c r="B3203" s="55"/>
      <c r="C3203" s="56"/>
      <c r="D3203" s="54"/>
      <c r="E3203" s="52"/>
      <c r="F3203" s="52"/>
      <c r="G3203" s="52"/>
      <c r="H3203" s="52"/>
      <c r="I3203" s="52"/>
    </row>
    <row r="3204" spans="1:9" s="53" customFormat="1">
      <c r="A3204" s="54"/>
      <c r="B3204" s="55"/>
      <c r="C3204" s="56"/>
      <c r="D3204" s="54"/>
      <c r="E3204" s="52"/>
      <c r="F3204" s="52"/>
      <c r="G3204" s="52"/>
      <c r="H3204" s="52"/>
      <c r="I3204" s="52"/>
    </row>
    <row r="3205" spans="1:9" s="53" customFormat="1">
      <c r="A3205" s="54"/>
      <c r="B3205" s="55"/>
      <c r="C3205" s="56"/>
      <c r="D3205" s="54"/>
      <c r="E3205" s="52"/>
      <c r="F3205" s="52"/>
      <c r="G3205" s="52"/>
      <c r="H3205" s="52"/>
      <c r="I3205" s="52"/>
    </row>
    <row r="3206" spans="1:9" s="53" customFormat="1">
      <c r="A3206" s="54"/>
      <c r="B3206" s="55"/>
      <c r="C3206" s="56"/>
      <c r="D3206" s="54"/>
      <c r="E3206" s="52"/>
      <c r="F3206" s="52"/>
      <c r="G3206" s="52"/>
      <c r="H3206" s="52"/>
      <c r="I3206" s="52"/>
    </row>
    <row r="3207" spans="1:9" s="53" customFormat="1">
      <c r="A3207" s="54"/>
      <c r="B3207" s="55"/>
      <c r="C3207" s="56"/>
      <c r="D3207" s="54"/>
      <c r="E3207" s="52"/>
      <c r="F3207" s="52"/>
      <c r="G3207" s="52"/>
      <c r="H3207" s="52"/>
      <c r="I3207" s="52"/>
    </row>
    <row r="3208" spans="1:9" s="53" customFormat="1">
      <c r="A3208" s="54"/>
      <c r="B3208" s="55"/>
      <c r="C3208" s="56"/>
      <c r="D3208" s="54"/>
      <c r="E3208" s="52"/>
      <c r="F3208" s="52"/>
      <c r="G3208" s="52"/>
      <c r="H3208" s="52"/>
      <c r="I3208" s="52"/>
    </row>
    <row r="3209" spans="1:9" s="53" customFormat="1">
      <c r="A3209" s="54"/>
      <c r="B3209" s="55"/>
      <c r="C3209" s="56"/>
      <c r="D3209" s="54"/>
      <c r="E3209" s="52"/>
      <c r="F3209" s="52"/>
      <c r="G3209" s="52"/>
      <c r="H3209" s="52"/>
      <c r="I3209" s="52"/>
    </row>
    <row r="3210" spans="1:9" s="53" customFormat="1">
      <c r="A3210" s="54"/>
      <c r="B3210" s="55"/>
      <c r="C3210" s="56"/>
      <c r="D3210" s="54"/>
      <c r="E3210" s="52"/>
      <c r="F3210" s="52"/>
      <c r="G3210" s="52"/>
      <c r="H3210" s="52"/>
      <c r="I3210" s="52"/>
    </row>
    <row r="3211" spans="1:9" s="53" customFormat="1">
      <c r="A3211" s="54"/>
      <c r="B3211" s="55"/>
      <c r="C3211" s="56"/>
      <c r="D3211" s="54"/>
      <c r="E3211" s="52"/>
      <c r="F3211" s="52"/>
      <c r="G3211" s="52"/>
      <c r="H3211" s="52"/>
      <c r="I3211" s="52"/>
    </row>
    <row r="3212" spans="1:9" s="53" customFormat="1">
      <c r="A3212" s="54"/>
      <c r="B3212" s="55"/>
      <c r="C3212" s="56"/>
      <c r="D3212" s="54"/>
      <c r="E3212" s="52"/>
      <c r="F3212" s="52"/>
      <c r="G3212" s="52"/>
      <c r="H3212" s="52"/>
      <c r="I3212" s="52"/>
    </row>
    <row r="3213" spans="1:9" s="53" customFormat="1">
      <c r="A3213" s="54"/>
      <c r="B3213" s="55"/>
      <c r="C3213" s="56"/>
      <c r="D3213" s="54"/>
      <c r="E3213" s="52"/>
      <c r="F3213" s="52"/>
      <c r="G3213" s="52"/>
      <c r="H3213" s="52"/>
      <c r="I3213" s="52"/>
    </row>
    <row r="3214" spans="1:9" s="53" customFormat="1">
      <c r="A3214" s="54"/>
      <c r="B3214" s="55"/>
      <c r="C3214" s="56"/>
      <c r="D3214" s="54"/>
      <c r="E3214" s="52"/>
      <c r="F3214" s="52"/>
      <c r="G3214" s="52"/>
      <c r="H3214" s="52"/>
      <c r="I3214" s="52"/>
    </row>
    <row r="3215" spans="1:9" s="53" customFormat="1">
      <c r="A3215" s="54"/>
      <c r="B3215" s="55"/>
      <c r="C3215" s="56"/>
      <c r="D3215" s="54"/>
      <c r="E3215" s="52"/>
      <c r="F3215" s="52"/>
      <c r="G3215" s="52"/>
      <c r="H3215" s="52"/>
      <c r="I3215" s="52"/>
    </row>
    <row r="3216" spans="1:9" s="53" customFormat="1">
      <c r="A3216" s="54"/>
      <c r="B3216" s="55"/>
      <c r="C3216" s="56"/>
      <c r="D3216" s="54"/>
      <c r="E3216" s="52"/>
      <c r="F3216" s="52"/>
      <c r="G3216" s="52"/>
      <c r="H3216" s="52"/>
      <c r="I3216" s="52"/>
    </row>
    <row r="3217" spans="1:9" s="53" customFormat="1">
      <c r="A3217" s="54"/>
      <c r="B3217" s="55"/>
      <c r="C3217" s="56"/>
      <c r="D3217" s="54"/>
      <c r="E3217" s="52"/>
      <c r="F3217" s="52"/>
      <c r="G3217" s="52"/>
      <c r="H3217" s="52"/>
      <c r="I3217" s="52"/>
    </row>
    <row r="3218" spans="1:9" s="53" customFormat="1">
      <c r="A3218" s="54"/>
      <c r="B3218" s="55"/>
      <c r="C3218" s="56"/>
      <c r="D3218" s="54"/>
      <c r="E3218" s="52"/>
      <c r="F3218" s="52"/>
      <c r="G3218" s="52"/>
      <c r="H3218" s="52"/>
      <c r="I3218" s="52"/>
    </row>
    <row r="3219" spans="1:9" s="53" customFormat="1">
      <c r="A3219" s="54"/>
      <c r="B3219" s="55"/>
      <c r="C3219" s="56"/>
      <c r="D3219" s="54"/>
      <c r="E3219" s="52"/>
      <c r="F3219" s="52"/>
      <c r="G3219" s="52"/>
      <c r="H3219" s="52"/>
      <c r="I3219" s="52"/>
    </row>
    <row r="3220" spans="1:9" s="53" customFormat="1">
      <c r="A3220" s="54"/>
      <c r="B3220" s="55"/>
      <c r="C3220" s="56"/>
      <c r="D3220" s="54"/>
      <c r="E3220" s="52"/>
      <c r="F3220" s="52"/>
      <c r="G3220" s="52"/>
      <c r="H3220" s="52"/>
      <c r="I3220" s="52"/>
    </row>
    <row r="3221" spans="1:9" s="53" customFormat="1">
      <c r="A3221" s="54"/>
      <c r="B3221" s="55"/>
      <c r="C3221" s="56"/>
      <c r="D3221" s="54"/>
      <c r="E3221" s="52"/>
      <c r="F3221" s="52"/>
      <c r="G3221" s="52"/>
      <c r="H3221" s="52"/>
      <c r="I3221" s="52"/>
    </row>
    <row r="3222" spans="1:9" s="53" customFormat="1">
      <c r="A3222" s="54"/>
      <c r="B3222" s="55"/>
      <c r="C3222" s="56"/>
      <c r="D3222" s="54"/>
      <c r="E3222" s="52"/>
      <c r="F3222" s="52"/>
      <c r="G3222" s="52"/>
      <c r="H3222" s="52"/>
      <c r="I3222" s="52"/>
    </row>
    <row r="3223" spans="1:9" s="53" customFormat="1">
      <c r="A3223" s="54"/>
      <c r="B3223" s="55"/>
      <c r="C3223" s="56"/>
      <c r="D3223" s="54"/>
      <c r="E3223" s="52"/>
      <c r="F3223" s="52"/>
      <c r="G3223" s="52"/>
      <c r="H3223" s="52"/>
      <c r="I3223" s="52"/>
    </row>
    <row r="3224" spans="1:9" s="53" customFormat="1">
      <c r="A3224" s="54"/>
      <c r="B3224" s="55"/>
      <c r="C3224" s="56"/>
      <c r="D3224" s="54"/>
      <c r="E3224" s="52"/>
      <c r="F3224" s="52"/>
      <c r="G3224" s="52"/>
      <c r="H3224" s="52"/>
      <c r="I3224" s="52"/>
    </row>
    <row r="3225" spans="1:9" s="53" customFormat="1">
      <c r="A3225" s="54"/>
      <c r="B3225" s="55"/>
      <c r="C3225" s="56"/>
      <c r="D3225" s="54"/>
      <c r="E3225" s="52"/>
      <c r="F3225" s="52"/>
      <c r="G3225" s="52"/>
      <c r="H3225" s="52"/>
      <c r="I3225" s="52"/>
    </row>
    <row r="3226" spans="1:9" s="53" customFormat="1">
      <c r="A3226" s="54"/>
      <c r="B3226" s="55"/>
      <c r="C3226" s="56"/>
      <c r="D3226" s="54"/>
      <c r="E3226" s="52"/>
      <c r="F3226" s="52"/>
      <c r="G3226" s="52"/>
      <c r="H3226" s="52"/>
      <c r="I3226" s="52"/>
    </row>
    <row r="3227" spans="1:9" s="53" customFormat="1">
      <c r="A3227" s="54"/>
      <c r="B3227" s="55"/>
      <c r="C3227" s="56"/>
      <c r="D3227" s="54"/>
      <c r="E3227" s="52"/>
      <c r="F3227" s="52"/>
      <c r="G3227" s="52"/>
      <c r="H3227" s="52"/>
      <c r="I3227" s="52"/>
    </row>
    <row r="3228" spans="1:9" s="53" customFormat="1">
      <c r="A3228" s="54"/>
      <c r="B3228" s="55"/>
      <c r="C3228" s="56"/>
      <c r="D3228" s="54"/>
      <c r="E3228" s="52"/>
      <c r="F3228" s="52"/>
      <c r="G3228" s="52"/>
      <c r="H3228" s="52"/>
      <c r="I3228" s="52"/>
    </row>
    <row r="3229" spans="1:9" s="53" customFormat="1">
      <c r="A3229" s="54"/>
      <c r="B3229" s="55"/>
      <c r="C3229" s="56"/>
      <c r="D3229" s="54"/>
      <c r="E3229" s="52"/>
      <c r="F3229" s="52"/>
      <c r="G3229" s="52"/>
      <c r="H3229" s="52"/>
      <c r="I3229" s="52"/>
    </row>
    <row r="3230" spans="1:9" s="53" customFormat="1">
      <c r="A3230" s="54"/>
      <c r="B3230" s="55"/>
      <c r="C3230" s="56"/>
      <c r="D3230" s="54"/>
      <c r="E3230" s="52"/>
      <c r="F3230" s="52"/>
      <c r="G3230" s="52"/>
      <c r="H3230" s="52"/>
      <c r="I3230" s="52"/>
    </row>
    <row r="3231" spans="1:9" s="53" customFormat="1">
      <c r="A3231" s="54"/>
      <c r="B3231" s="55"/>
      <c r="C3231" s="56"/>
      <c r="D3231" s="54"/>
      <c r="E3231" s="52"/>
      <c r="F3231" s="52"/>
      <c r="G3231" s="52"/>
      <c r="H3231" s="52"/>
      <c r="I3231" s="52"/>
    </row>
    <row r="3232" spans="1:9" s="53" customFormat="1">
      <c r="A3232" s="54"/>
      <c r="B3232" s="55"/>
      <c r="C3232" s="56"/>
      <c r="D3232" s="54"/>
      <c r="E3232" s="52"/>
      <c r="F3232" s="52"/>
      <c r="G3232" s="52"/>
      <c r="H3232" s="52"/>
      <c r="I3232" s="52"/>
    </row>
    <row r="3233" spans="1:9" s="53" customFormat="1">
      <c r="A3233" s="54"/>
      <c r="B3233" s="55"/>
      <c r="C3233" s="56"/>
      <c r="D3233" s="54"/>
      <c r="E3233" s="52"/>
      <c r="F3233" s="52"/>
      <c r="G3233" s="52"/>
      <c r="H3233" s="52"/>
      <c r="I3233" s="52"/>
    </row>
    <row r="3234" spans="1:9" s="53" customFormat="1">
      <c r="A3234" s="54"/>
      <c r="B3234" s="55"/>
      <c r="C3234" s="56"/>
      <c r="D3234" s="54"/>
      <c r="E3234" s="52"/>
      <c r="F3234" s="52"/>
      <c r="G3234" s="52"/>
      <c r="H3234" s="52"/>
      <c r="I3234" s="52"/>
    </row>
    <row r="3235" spans="1:9" s="53" customFormat="1">
      <c r="A3235" s="54"/>
      <c r="B3235" s="55"/>
      <c r="C3235" s="56"/>
      <c r="D3235" s="54"/>
      <c r="E3235" s="52"/>
      <c r="F3235" s="52"/>
      <c r="G3235" s="52"/>
      <c r="H3235" s="52"/>
      <c r="I3235" s="52"/>
    </row>
    <row r="3236" spans="1:9" s="53" customFormat="1">
      <c r="A3236" s="54"/>
      <c r="B3236" s="55"/>
      <c r="C3236" s="56"/>
      <c r="D3236" s="54"/>
      <c r="E3236" s="52"/>
      <c r="F3236" s="52"/>
      <c r="G3236" s="52"/>
      <c r="H3236" s="52"/>
      <c r="I3236" s="52"/>
    </row>
    <row r="3237" spans="1:9" s="53" customFormat="1">
      <c r="A3237" s="54"/>
      <c r="B3237" s="55"/>
      <c r="C3237" s="56"/>
      <c r="D3237" s="54"/>
      <c r="E3237" s="52"/>
      <c r="F3237" s="52"/>
      <c r="G3237" s="52"/>
      <c r="H3237" s="52"/>
      <c r="I3237" s="52"/>
    </row>
    <row r="3238" spans="1:9" s="53" customFormat="1">
      <c r="A3238" s="54"/>
      <c r="B3238" s="55"/>
      <c r="C3238" s="56"/>
      <c r="D3238" s="54"/>
      <c r="E3238" s="52"/>
      <c r="F3238" s="52"/>
      <c r="G3238" s="52"/>
      <c r="H3238" s="52"/>
      <c r="I3238" s="52"/>
    </row>
    <row r="3239" spans="1:9" s="53" customFormat="1">
      <c r="A3239" s="54"/>
      <c r="B3239" s="55"/>
      <c r="C3239" s="56"/>
      <c r="D3239" s="54"/>
      <c r="E3239" s="52"/>
      <c r="F3239" s="52"/>
      <c r="G3239" s="52"/>
      <c r="H3239" s="52"/>
      <c r="I3239" s="52"/>
    </row>
    <row r="3240" spans="1:9" s="53" customFormat="1">
      <c r="A3240" s="54"/>
      <c r="B3240" s="55"/>
      <c r="C3240" s="56"/>
      <c r="D3240" s="54"/>
      <c r="E3240" s="52"/>
      <c r="F3240" s="52"/>
      <c r="G3240" s="52"/>
      <c r="H3240" s="52"/>
      <c r="I3240" s="52"/>
    </row>
    <row r="3241" spans="1:9" s="53" customFormat="1">
      <c r="A3241" s="54"/>
      <c r="B3241" s="55"/>
      <c r="C3241" s="56"/>
      <c r="D3241" s="54"/>
      <c r="E3241" s="52"/>
      <c r="F3241" s="52"/>
      <c r="G3241" s="52"/>
      <c r="H3241" s="52"/>
      <c r="I3241" s="52"/>
    </row>
    <row r="3242" spans="1:9" s="53" customFormat="1">
      <c r="A3242" s="54"/>
      <c r="B3242" s="55"/>
      <c r="C3242" s="56"/>
      <c r="D3242" s="54"/>
      <c r="E3242" s="52"/>
      <c r="F3242" s="52"/>
      <c r="G3242" s="52"/>
      <c r="H3242" s="52"/>
      <c r="I3242" s="52"/>
    </row>
    <row r="3243" spans="1:9" s="53" customFormat="1">
      <c r="A3243" s="54"/>
      <c r="B3243" s="55"/>
      <c r="C3243" s="56"/>
      <c r="D3243" s="54"/>
      <c r="E3243" s="52"/>
      <c r="F3243" s="52"/>
      <c r="G3243" s="52"/>
      <c r="H3243" s="52"/>
      <c r="I3243" s="52"/>
    </row>
    <row r="3244" spans="1:9" s="53" customFormat="1">
      <c r="A3244" s="54"/>
      <c r="B3244" s="55"/>
      <c r="C3244" s="56"/>
      <c r="D3244" s="54"/>
      <c r="E3244" s="52"/>
      <c r="F3244" s="52"/>
      <c r="G3244" s="52"/>
      <c r="H3244" s="52"/>
      <c r="I3244" s="52"/>
    </row>
    <row r="3245" spans="1:9" s="53" customFormat="1">
      <c r="A3245" s="54"/>
      <c r="B3245" s="55"/>
      <c r="C3245" s="56"/>
      <c r="D3245" s="54"/>
      <c r="E3245" s="52"/>
      <c r="F3245" s="52"/>
      <c r="G3245" s="52"/>
      <c r="H3245" s="52"/>
      <c r="I3245" s="52"/>
    </row>
    <row r="3246" spans="1:9" s="53" customFormat="1">
      <c r="A3246" s="54"/>
      <c r="B3246" s="55"/>
      <c r="C3246" s="56"/>
      <c r="D3246" s="54"/>
      <c r="E3246" s="52"/>
      <c r="F3246" s="52"/>
      <c r="G3246" s="52"/>
      <c r="H3246" s="52"/>
      <c r="I3246" s="52"/>
    </row>
    <row r="3247" spans="1:9" s="53" customFormat="1">
      <c r="A3247" s="54"/>
      <c r="B3247" s="55"/>
      <c r="C3247" s="56"/>
      <c r="D3247" s="54"/>
      <c r="E3247" s="52"/>
      <c r="F3247" s="52"/>
      <c r="G3247" s="52"/>
      <c r="H3247" s="52"/>
      <c r="I3247" s="52"/>
    </row>
    <row r="3248" spans="1:9" s="53" customFormat="1">
      <c r="A3248" s="54"/>
      <c r="B3248" s="55"/>
      <c r="C3248" s="56"/>
      <c r="D3248" s="54"/>
      <c r="E3248" s="52"/>
      <c r="F3248" s="52"/>
      <c r="G3248" s="52"/>
      <c r="H3248" s="52"/>
      <c r="I3248" s="52"/>
    </row>
    <row r="3249" spans="1:9" s="53" customFormat="1">
      <c r="A3249" s="54"/>
      <c r="B3249" s="55"/>
      <c r="C3249" s="56"/>
      <c r="D3249" s="54"/>
      <c r="E3249" s="52"/>
      <c r="F3249" s="52"/>
      <c r="G3249" s="52"/>
      <c r="H3249" s="52"/>
      <c r="I3249" s="52"/>
    </row>
    <row r="3250" spans="1:9" s="53" customFormat="1">
      <c r="A3250" s="54"/>
      <c r="B3250" s="55"/>
      <c r="C3250" s="56"/>
      <c r="D3250" s="54"/>
      <c r="E3250" s="52"/>
      <c r="F3250" s="52"/>
      <c r="G3250" s="52"/>
      <c r="H3250" s="52"/>
      <c r="I3250" s="52"/>
    </row>
    <row r="3251" spans="1:9" s="53" customFormat="1">
      <c r="A3251" s="54"/>
      <c r="B3251" s="55"/>
      <c r="C3251" s="56"/>
      <c r="D3251" s="54"/>
      <c r="E3251" s="52"/>
      <c r="F3251" s="52"/>
      <c r="G3251" s="52"/>
      <c r="H3251" s="52"/>
      <c r="I3251" s="52"/>
    </row>
    <row r="3252" spans="1:9" s="53" customFormat="1">
      <c r="A3252" s="54"/>
      <c r="B3252" s="55"/>
      <c r="C3252" s="56"/>
      <c r="D3252" s="54"/>
      <c r="E3252" s="52"/>
      <c r="F3252" s="52"/>
      <c r="G3252" s="52"/>
      <c r="H3252" s="52"/>
      <c r="I3252" s="52"/>
    </row>
    <row r="3253" spans="1:9" s="53" customFormat="1">
      <c r="A3253" s="54"/>
      <c r="B3253" s="55"/>
      <c r="C3253" s="56"/>
      <c r="D3253" s="54"/>
      <c r="E3253" s="52"/>
      <c r="F3253" s="52"/>
      <c r="G3253" s="52"/>
      <c r="H3253" s="52"/>
      <c r="I3253" s="52"/>
    </row>
    <row r="3254" spans="1:9" s="53" customFormat="1">
      <c r="A3254" s="54"/>
      <c r="B3254" s="55"/>
      <c r="C3254" s="56"/>
      <c r="D3254" s="54"/>
      <c r="E3254" s="52"/>
      <c r="F3254" s="52"/>
      <c r="G3254" s="52"/>
      <c r="H3254" s="52"/>
      <c r="I3254" s="52"/>
    </row>
    <row r="3255" spans="1:9" s="53" customFormat="1">
      <c r="A3255" s="54"/>
      <c r="B3255" s="55"/>
      <c r="C3255" s="56"/>
      <c r="D3255" s="54"/>
      <c r="E3255" s="52"/>
      <c r="F3255" s="52"/>
      <c r="G3255" s="52"/>
      <c r="H3255" s="52"/>
      <c r="I3255" s="52"/>
    </row>
    <row r="3256" spans="1:9" s="53" customFormat="1">
      <c r="A3256" s="54"/>
      <c r="B3256" s="55"/>
      <c r="C3256" s="56"/>
      <c r="D3256" s="54"/>
      <c r="E3256" s="52"/>
      <c r="F3256" s="52"/>
      <c r="G3256" s="52"/>
      <c r="H3256" s="52"/>
      <c r="I3256" s="52"/>
    </row>
    <row r="3257" spans="1:9" s="53" customFormat="1">
      <c r="A3257" s="54"/>
      <c r="B3257" s="55"/>
      <c r="C3257" s="56"/>
      <c r="D3257" s="54"/>
      <c r="E3257" s="52"/>
      <c r="F3257" s="52"/>
      <c r="G3257" s="52"/>
      <c r="H3257" s="52"/>
      <c r="I3257" s="52"/>
    </row>
    <row r="3258" spans="1:9" s="53" customFormat="1">
      <c r="A3258" s="54"/>
      <c r="B3258" s="55"/>
      <c r="C3258" s="56"/>
      <c r="D3258" s="54"/>
      <c r="E3258" s="52"/>
      <c r="F3258" s="52"/>
      <c r="G3258" s="52"/>
      <c r="H3258" s="52"/>
      <c r="I3258" s="52"/>
    </row>
    <row r="3259" spans="1:9" s="53" customFormat="1">
      <c r="A3259" s="54"/>
      <c r="B3259" s="55"/>
      <c r="C3259" s="56"/>
      <c r="D3259" s="54"/>
      <c r="E3259" s="52"/>
      <c r="F3259" s="52"/>
      <c r="G3259" s="52"/>
      <c r="H3259" s="52"/>
      <c r="I3259" s="52"/>
    </row>
    <row r="3260" spans="1:9" s="53" customFormat="1">
      <c r="A3260" s="54"/>
      <c r="B3260" s="55"/>
      <c r="C3260" s="56"/>
      <c r="D3260" s="54"/>
      <c r="E3260" s="52"/>
      <c r="F3260" s="52"/>
      <c r="G3260" s="52"/>
      <c r="H3260" s="52"/>
      <c r="I3260" s="52"/>
    </row>
    <row r="3261" spans="1:9" s="53" customFormat="1">
      <c r="A3261" s="54"/>
      <c r="B3261" s="55"/>
      <c r="C3261" s="56"/>
      <c r="D3261" s="54"/>
      <c r="E3261" s="52"/>
      <c r="F3261" s="52"/>
      <c r="G3261" s="52"/>
      <c r="H3261" s="52"/>
      <c r="I3261" s="52"/>
    </row>
    <row r="3262" spans="1:9" s="53" customFormat="1">
      <c r="A3262" s="54"/>
      <c r="B3262" s="55"/>
      <c r="C3262" s="56"/>
      <c r="D3262" s="54"/>
      <c r="E3262" s="52"/>
      <c r="F3262" s="52"/>
      <c r="G3262" s="52"/>
      <c r="H3262" s="52"/>
      <c r="I3262" s="52"/>
    </row>
    <row r="3263" spans="1:9" s="53" customFormat="1">
      <c r="A3263" s="54"/>
      <c r="B3263" s="55"/>
      <c r="C3263" s="56"/>
      <c r="D3263" s="54"/>
      <c r="E3263" s="52"/>
      <c r="F3263" s="52"/>
      <c r="G3263" s="52"/>
      <c r="H3263" s="52"/>
      <c r="I3263" s="52"/>
    </row>
    <row r="3264" spans="1:9" s="53" customFormat="1">
      <c r="A3264" s="54"/>
      <c r="B3264" s="55"/>
      <c r="C3264" s="56"/>
      <c r="D3264" s="54"/>
      <c r="E3264" s="52"/>
      <c r="F3264" s="52"/>
      <c r="G3264" s="52"/>
      <c r="H3264" s="52"/>
      <c r="I3264" s="52"/>
    </row>
    <row r="3265" spans="1:9" s="53" customFormat="1">
      <c r="A3265" s="54"/>
      <c r="B3265" s="55"/>
      <c r="C3265" s="56"/>
      <c r="D3265" s="54"/>
      <c r="E3265" s="52"/>
      <c r="F3265" s="52"/>
      <c r="G3265" s="52"/>
      <c r="H3265" s="52"/>
      <c r="I3265" s="52"/>
    </row>
    <row r="3266" spans="1:9" s="53" customFormat="1">
      <c r="A3266" s="54"/>
      <c r="B3266" s="55"/>
      <c r="C3266" s="56"/>
      <c r="D3266" s="54"/>
      <c r="E3266" s="52"/>
      <c r="F3266" s="52"/>
      <c r="G3266" s="52"/>
      <c r="H3266" s="52"/>
      <c r="I3266" s="52"/>
    </row>
    <row r="3267" spans="1:9" s="53" customFormat="1">
      <c r="A3267" s="54"/>
      <c r="B3267" s="55"/>
      <c r="C3267" s="56"/>
      <c r="D3267" s="54"/>
      <c r="E3267" s="52"/>
      <c r="F3267" s="52"/>
      <c r="G3267" s="52"/>
      <c r="H3267" s="52"/>
      <c r="I3267" s="52"/>
    </row>
    <row r="3268" spans="1:9" s="53" customFormat="1">
      <c r="A3268" s="54"/>
      <c r="B3268" s="55"/>
      <c r="C3268" s="56"/>
      <c r="D3268" s="54"/>
      <c r="E3268" s="52"/>
      <c r="F3268" s="52"/>
      <c r="G3268" s="52"/>
      <c r="H3268" s="52"/>
      <c r="I3268" s="52"/>
    </row>
    <row r="3269" spans="1:9" s="53" customFormat="1">
      <c r="A3269" s="54"/>
      <c r="B3269" s="55"/>
      <c r="C3269" s="56"/>
      <c r="D3269" s="54"/>
      <c r="E3269" s="52"/>
      <c r="F3269" s="52"/>
      <c r="G3269" s="52"/>
      <c r="H3269" s="52"/>
      <c r="I3269" s="52"/>
    </row>
    <row r="3270" spans="1:9" s="53" customFormat="1">
      <c r="A3270" s="54"/>
      <c r="B3270" s="55"/>
      <c r="C3270" s="56"/>
      <c r="D3270" s="54"/>
      <c r="E3270" s="52"/>
      <c r="F3270" s="52"/>
      <c r="G3270" s="52"/>
      <c r="H3270" s="52"/>
      <c r="I3270" s="52"/>
    </row>
    <row r="3271" spans="1:9" s="53" customFormat="1">
      <c r="A3271" s="54"/>
      <c r="B3271" s="55"/>
      <c r="C3271" s="56"/>
      <c r="D3271" s="54"/>
      <c r="E3271" s="52"/>
      <c r="F3271" s="52"/>
      <c r="G3271" s="52"/>
      <c r="H3271" s="52"/>
      <c r="I3271" s="52"/>
    </row>
    <row r="3272" spans="1:9" s="53" customFormat="1">
      <c r="A3272" s="54"/>
      <c r="B3272" s="55"/>
      <c r="C3272" s="56"/>
      <c r="D3272" s="54"/>
      <c r="E3272" s="52"/>
      <c r="F3272" s="52"/>
      <c r="G3272" s="52"/>
      <c r="H3272" s="52"/>
      <c r="I3272" s="52"/>
    </row>
    <row r="3273" spans="1:9" s="53" customFormat="1">
      <c r="A3273" s="54"/>
      <c r="B3273" s="55"/>
      <c r="C3273" s="56"/>
      <c r="D3273" s="54"/>
      <c r="E3273" s="52"/>
      <c r="F3273" s="52"/>
      <c r="G3273" s="52"/>
      <c r="H3273" s="52"/>
      <c r="I3273" s="52"/>
    </row>
    <row r="3274" spans="1:9" s="53" customFormat="1">
      <c r="A3274" s="54"/>
      <c r="B3274" s="55"/>
      <c r="C3274" s="56"/>
      <c r="D3274" s="54"/>
      <c r="E3274" s="52"/>
      <c r="F3274" s="52"/>
      <c r="G3274" s="52"/>
      <c r="H3274" s="52"/>
      <c r="I3274" s="52"/>
    </row>
    <row r="3275" spans="1:9" s="53" customFormat="1">
      <c r="A3275" s="54"/>
      <c r="B3275" s="55"/>
      <c r="C3275" s="56"/>
      <c r="D3275" s="54"/>
      <c r="E3275" s="52"/>
      <c r="F3275" s="52"/>
      <c r="G3275" s="52"/>
      <c r="H3275" s="52"/>
      <c r="I3275" s="52"/>
    </row>
    <row r="3276" spans="1:9" s="53" customFormat="1">
      <c r="A3276" s="54"/>
      <c r="B3276" s="55"/>
      <c r="C3276" s="56"/>
      <c r="D3276" s="54"/>
      <c r="E3276" s="52"/>
      <c r="F3276" s="52"/>
      <c r="G3276" s="52"/>
      <c r="H3276" s="52"/>
      <c r="I3276" s="52"/>
    </row>
    <row r="3277" spans="1:9" s="53" customFormat="1">
      <c r="A3277" s="54"/>
      <c r="B3277" s="55"/>
      <c r="C3277" s="56"/>
      <c r="D3277" s="54"/>
      <c r="E3277" s="52"/>
      <c r="F3277" s="52"/>
      <c r="G3277" s="52"/>
      <c r="H3277" s="52"/>
      <c r="I3277" s="52"/>
    </row>
    <row r="3278" spans="1:9" s="53" customFormat="1">
      <c r="A3278" s="54"/>
      <c r="B3278" s="55"/>
      <c r="C3278" s="56"/>
      <c r="D3278" s="54"/>
      <c r="E3278" s="52"/>
      <c r="F3278" s="52"/>
      <c r="G3278" s="52"/>
      <c r="H3278" s="52"/>
      <c r="I3278" s="52"/>
    </row>
    <row r="3279" spans="1:9" s="53" customFormat="1">
      <c r="A3279" s="54"/>
      <c r="B3279" s="55"/>
      <c r="C3279" s="56"/>
      <c r="D3279" s="54"/>
      <c r="E3279" s="52"/>
      <c r="F3279" s="52"/>
      <c r="G3279" s="52"/>
      <c r="H3279" s="52"/>
      <c r="I3279" s="52"/>
    </row>
    <row r="3280" spans="1:9" s="53" customFormat="1">
      <c r="A3280" s="54"/>
      <c r="B3280" s="55"/>
      <c r="C3280" s="56"/>
      <c r="D3280" s="54"/>
      <c r="E3280" s="52"/>
      <c r="F3280" s="52"/>
      <c r="G3280" s="52"/>
      <c r="H3280" s="52"/>
      <c r="I3280" s="52"/>
    </row>
    <row r="3281" spans="1:9" s="53" customFormat="1">
      <c r="A3281" s="54"/>
      <c r="B3281" s="55"/>
      <c r="C3281" s="56"/>
      <c r="D3281" s="54"/>
      <c r="E3281" s="52"/>
      <c r="F3281" s="52"/>
      <c r="G3281" s="52"/>
      <c r="H3281" s="52"/>
      <c r="I3281" s="52"/>
    </row>
    <row r="3282" spans="1:9" s="53" customFormat="1">
      <c r="A3282" s="54"/>
      <c r="B3282" s="55"/>
      <c r="C3282" s="56"/>
      <c r="D3282" s="54"/>
      <c r="E3282" s="52"/>
      <c r="F3282" s="52"/>
      <c r="G3282" s="52"/>
      <c r="H3282" s="52"/>
      <c r="I3282" s="52"/>
    </row>
    <row r="3283" spans="1:9" s="53" customFormat="1">
      <c r="A3283" s="54"/>
      <c r="B3283" s="55"/>
      <c r="C3283" s="56"/>
      <c r="D3283" s="54"/>
      <c r="E3283" s="52"/>
      <c r="F3283" s="52"/>
      <c r="G3283" s="52"/>
      <c r="H3283" s="52"/>
      <c r="I3283" s="52"/>
    </row>
    <row r="3284" spans="1:9" s="53" customFormat="1">
      <c r="A3284" s="54"/>
      <c r="B3284" s="55"/>
      <c r="C3284" s="56"/>
      <c r="D3284" s="54"/>
      <c r="E3284" s="52"/>
      <c r="F3284" s="52"/>
      <c r="G3284" s="52"/>
      <c r="H3284" s="52"/>
      <c r="I3284" s="52"/>
    </row>
    <row r="3285" spans="1:9" s="53" customFormat="1">
      <c r="A3285" s="54"/>
      <c r="B3285" s="55"/>
      <c r="C3285" s="56"/>
      <c r="D3285" s="54"/>
      <c r="E3285" s="52"/>
      <c r="F3285" s="52"/>
      <c r="G3285" s="52"/>
      <c r="H3285" s="52"/>
      <c r="I3285" s="52"/>
    </row>
    <row r="3286" spans="1:9" s="53" customFormat="1">
      <c r="A3286" s="54"/>
      <c r="B3286" s="55"/>
      <c r="C3286" s="56"/>
      <c r="D3286" s="54"/>
      <c r="E3286" s="52"/>
      <c r="F3286" s="52"/>
      <c r="G3286" s="52"/>
      <c r="H3286" s="52"/>
      <c r="I3286" s="52"/>
    </row>
    <row r="3287" spans="1:9" s="53" customFormat="1">
      <c r="A3287" s="54"/>
      <c r="B3287" s="55"/>
      <c r="C3287" s="56"/>
      <c r="D3287" s="54"/>
      <c r="E3287" s="52"/>
      <c r="F3287" s="52"/>
      <c r="G3287" s="52"/>
      <c r="H3287" s="52"/>
      <c r="I3287" s="52"/>
    </row>
    <row r="3288" spans="1:9" s="53" customFormat="1">
      <c r="A3288" s="54"/>
      <c r="B3288" s="55"/>
      <c r="C3288" s="56"/>
      <c r="D3288" s="54"/>
      <c r="E3288" s="52"/>
      <c r="F3288" s="52"/>
      <c r="G3288" s="52"/>
      <c r="H3288" s="52"/>
      <c r="I3288" s="52"/>
    </row>
    <row r="3289" spans="1:9" s="53" customFormat="1">
      <c r="A3289" s="54"/>
      <c r="B3289" s="55"/>
      <c r="C3289" s="56"/>
      <c r="D3289" s="54"/>
      <c r="E3289" s="52"/>
      <c r="F3289" s="52"/>
      <c r="G3289" s="52"/>
      <c r="H3289" s="52"/>
      <c r="I3289" s="52"/>
    </row>
    <row r="3290" spans="1:9" s="53" customFormat="1">
      <c r="A3290" s="54"/>
      <c r="B3290" s="55"/>
      <c r="C3290" s="56"/>
      <c r="D3290" s="54"/>
      <c r="E3290" s="52"/>
      <c r="F3290" s="52"/>
      <c r="G3290" s="52"/>
      <c r="H3290" s="52"/>
      <c r="I3290" s="52"/>
    </row>
    <row r="3291" spans="1:9" s="53" customFormat="1">
      <c r="A3291" s="54"/>
      <c r="B3291" s="55"/>
      <c r="C3291" s="56"/>
      <c r="D3291" s="54"/>
      <c r="E3291" s="52"/>
      <c r="F3291" s="52"/>
      <c r="G3291" s="52"/>
      <c r="H3291" s="52"/>
      <c r="I3291" s="52"/>
    </row>
    <row r="3292" spans="1:9" s="53" customFormat="1">
      <c r="A3292" s="54"/>
      <c r="B3292" s="55"/>
      <c r="C3292" s="56"/>
      <c r="D3292" s="54"/>
      <c r="E3292" s="52"/>
      <c r="F3292" s="52"/>
      <c r="G3292" s="52"/>
      <c r="H3292" s="52"/>
      <c r="I3292" s="52"/>
    </row>
    <row r="3293" spans="1:9" s="53" customFormat="1">
      <c r="A3293" s="54"/>
      <c r="B3293" s="55"/>
      <c r="C3293" s="56"/>
      <c r="D3293" s="54"/>
      <c r="E3293" s="52"/>
      <c r="F3293" s="52"/>
      <c r="G3293" s="52"/>
      <c r="H3293" s="52"/>
      <c r="I3293" s="52"/>
    </row>
    <row r="3294" spans="1:9" s="53" customFormat="1">
      <c r="A3294" s="54"/>
      <c r="B3294" s="55"/>
      <c r="C3294" s="56"/>
      <c r="D3294" s="54"/>
      <c r="E3294" s="52"/>
      <c r="F3294" s="52"/>
      <c r="G3294" s="52"/>
      <c r="H3294" s="52"/>
      <c r="I3294" s="52"/>
    </row>
    <row r="3295" spans="1:9" s="53" customFormat="1">
      <c r="A3295" s="54"/>
      <c r="B3295" s="55"/>
      <c r="C3295" s="56"/>
      <c r="D3295" s="54"/>
      <c r="E3295" s="52"/>
      <c r="F3295" s="52"/>
      <c r="G3295" s="52"/>
      <c r="H3295" s="52"/>
      <c r="I3295" s="52"/>
    </row>
    <row r="3296" spans="1:9" s="53" customFormat="1">
      <c r="A3296" s="54"/>
      <c r="B3296" s="55"/>
      <c r="C3296" s="56"/>
      <c r="D3296" s="54"/>
      <c r="E3296" s="52"/>
      <c r="F3296" s="52"/>
      <c r="G3296" s="52"/>
      <c r="H3296" s="52"/>
      <c r="I3296" s="52"/>
    </row>
  </sheetData>
  <mergeCells count="63">
    <mergeCell ref="I1:I2"/>
    <mergeCell ref="A14:A15"/>
    <mergeCell ref="C14:C15"/>
    <mergeCell ref="D14:D15"/>
    <mergeCell ref="A16:A17"/>
    <mergeCell ref="C16:C17"/>
    <mergeCell ref="D16:D17"/>
    <mergeCell ref="A1:A2"/>
    <mergeCell ref="E1:E2"/>
    <mergeCell ref="C6:C7"/>
    <mergeCell ref="D6:D7"/>
    <mergeCell ref="A8:A9"/>
    <mergeCell ref="A6:A7"/>
    <mergeCell ref="G1:G2"/>
    <mergeCell ref="H1:H2"/>
    <mergeCell ref="C8:C9"/>
    <mergeCell ref="A48:A49"/>
    <mergeCell ref="C48:C49"/>
    <mergeCell ref="D48:D49"/>
    <mergeCell ref="A12:A13"/>
    <mergeCell ref="A42:A43"/>
    <mergeCell ref="C42:C43"/>
    <mergeCell ref="D42:D43"/>
    <mergeCell ref="A22:A23"/>
    <mergeCell ref="C22:C23"/>
    <mergeCell ref="A40:A41"/>
    <mergeCell ref="C40:C41"/>
    <mergeCell ref="D40:D41"/>
    <mergeCell ref="A18:A19"/>
    <mergeCell ref="C18:C19"/>
    <mergeCell ref="D18:D19"/>
    <mergeCell ref="A20:A21"/>
    <mergeCell ref="A44:A45"/>
    <mergeCell ref="C44:C45"/>
    <mergeCell ref="D44:D45"/>
    <mergeCell ref="A46:A47"/>
    <mergeCell ref="C46:C47"/>
    <mergeCell ref="D46:D47"/>
    <mergeCell ref="C20:C21"/>
    <mergeCell ref="D20:D21"/>
    <mergeCell ref="C12:C13"/>
    <mergeCell ref="D12:D13"/>
    <mergeCell ref="A10:A11"/>
    <mergeCell ref="C10:C11"/>
    <mergeCell ref="D10:D11"/>
    <mergeCell ref="F1:F2"/>
    <mergeCell ref="B1:B2"/>
    <mergeCell ref="D1:D2"/>
    <mergeCell ref="C1:C2"/>
    <mergeCell ref="D8:D9"/>
    <mergeCell ref="D32:D33"/>
    <mergeCell ref="A34:A35"/>
    <mergeCell ref="C34:C35"/>
    <mergeCell ref="D34:D35"/>
    <mergeCell ref="D22:D23"/>
    <mergeCell ref="A28:A29"/>
    <mergeCell ref="C28:C29"/>
    <mergeCell ref="D28:D29"/>
    <mergeCell ref="A30:A31"/>
    <mergeCell ref="C30:C31"/>
    <mergeCell ref="D30:D31"/>
    <mergeCell ref="A32:A33"/>
    <mergeCell ref="C32:C33"/>
  </mergeCells>
  <pageMargins left="0.78740157480314965" right="0.19685039370078741" top="0.94488188976377963" bottom="0.94488188976377963" header="0.51181102362204722" footer="0.51181102362204722"/>
  <pageSetup paperSize="9" scale="70" fitToHeight="0" orientation="portrait" r:id="rId1"/>
  <headerFooter alignWithMargins="0">
    <oddHeader xml:space="preserve">&amp;CVZDUCHOTECHNIKA
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E116"/>
  <sheetViews>
    <sheetView tabSelected="1" workbookViewId="0">
      <selection activeCell="I29" sqref="I29"/>
    </sheetView>
  </sheetViews>
  <sheetFormatPr defaultRowHeight="14.5"/>
  <cols>
    <col min="1" max="1" width="14.54296875" customWidth="1"/>
    <col min="2" max="2" width="10.36328125" customWidth="1"/>
    <col min="3" max="3" width="10" customWidth="1"/>
    <col min="4" max="4" width="27.81640625" customWidth="1"/>
    <col min="5" max="5" width="18.90625" customWidth="1"/>
  </cols>
  <sheetData>
    <row r="1" spans="1:5" ht="23.5">
      <c r="A1" s="1" t="s">
        <v>2126</v>
      </c>
    </row>
    <row r="2" spans="1:5">
      <c r="A2" s="2"/>
    </row>
    <row r="3" spans="1:5">
      <c r="A3" s="3" t="s">
        <v>0</v>
      </c>
      <c r="B3" s="3"/>
      <c r="C3" s="528" t="s">
        <v>2176</v>
      </c>
      <c r="D3" s="528"/>
      <c r="E3" s="528"/>
    </row>
    <row r="4" spans="1:5">
      <c r="A4" s="3"/>
      <c r="B4" s="3"/>
      <c r="C4" s="528"/>
      <c r="D4" s="528"/>
      <c r="E4" s="528"/>
    </row>
    <row r="5" spans="1:5">
      <c r="A5" s="3" t="s">
        <v>1</v>
      </c>
      <c r="B5" s="3"/>
      <c r="C5" s="3"/>
      <c r="D5" s="3"/>
      <c r="E5" s="3"/>
    </row>
    <row r="6" spans="1:5">
      <c r="A6" s="4" t="s">
        <v>2</v>
      </c>
      <c r="B6" s="5"/>
      <c r="C6" s="528" t="s">
        <v>387</v>
      </c>
      <c r="D6" s="528"/>
      <c r="E6" s="528"/>
    </row>
    <row r="7" spans="1:5">
      <c r="A7" s="3" t="s">
        <v>3</v>
      </c>
      <c r="B7" s="3"/>
      <c r="C7" s="3"/>
      <c r="D7" s="3"/>
      <c r="E7" s="3"/>
    </row>
    <row r="8" spans="1:5">
      <c r="A8" s="3" t="s">
        <v>4</v>
      </c>
      <c r="B8" s="3"/>
      <c r="C8" s="531" t="s">
        <v>19</v>
      </c>
      <c r="D8" s="531"/>
      <c r="E8" s="531"/>
    </row>
    <row r="9" spans="1:5">
      <c r="A9" s="3" t="s">
        <v>5</v>
      </c>
      <c r="B9" s="3"/>
      <c r="C9" s="3"/>
      <c r="D9" s="3"/>
      <c r="E9" s="3"/>
    </row>
    <row r="10" spans="1:5">
      <c r="A10" s="3" t="s">
        <v>6</v>
      </c>
      <c r="B10" s="3"/>
      <c r="C10" s="531" t="s">
        <v>388</v>
      </c>
      <c r="D10" s="531"/>
      <c r="E10" s="531"/>
    </row>
    <row r="11" spans="1:5">
      <c r="A11" s="3" t="s">
        <v>7</v>
      </c>
      <c r="B11" s="3"/>
      <c r="C11" s="3"/>
      <c r="D11" s="3"/>
      <c r="E11" s="3"/>
    </row>
    <row r="12" spans="1:5">
      <c r="A12" s="3" t="s">
        <v>8</v>
      </c>
      <c r="B12" s="3"/>
      <c r="C12" s="531" t="s">
        <v>9</v>
      </c>
      <c r="D12" s="531"/>
      <c r="E12" s="531"/>
    </row>
    <row r="13" spans="1:5">
      <c r="A13" s="3"/>
      <c r="B13" s="3"/>
      <c r="C13" s="3"/>
      <c r="D13" s="3"/>
    </row>
    <row r="14" spans="1:5">
      <c r="A14" s="3" t="s">
        <v>10</v>
      </c>
      <c r="B14" s="3"/>
      <c r="C14" s="531" t="s">
        <v>9</v>
      </c>
      <c r="D14" s="531"/>
      <c r="E14" s="531"/>
    </row>
    <row r="15" spans="1:5">
      <c r="A15" s="3"/>
      <c r="B15" s="3"/>
      <c r="C15" s="6"/>
      <c r="D15" s="6"/>
      <c r="E15" s="6"/>
    </row>
    <row r="16" spans="1:5">
      <c r="A16" s="7" t="s">
        <v>11</v>
      </c>
      <c r="C16" s="529">
        <v>45015</v>
      </c>
      <c r="D16" s="529"/>
      <c r="E16" s="529"/>
    </row>
    <row r="17" spans="1:5">
      <c r="A17" s="7"/>
      <c r="C17" s="8"/>
      <c r="D17" s="8"/>
      <c r="E17" s="8"/>
    </row>
    <row r="18" spans="1:5" ht="18.5">
      <c r="A18" s="530" t="s">
        <v>18</v>
      </c>
      <c r="B18" s="530"/>
      <c r="C18" s="530"/>
      <c r="D18" s="530"/>
      <c r="E18" s="530"/>
    </row>
    <row r="19" spans="1:5">
      <c r="D19" s="9" t="s">
        <v>12</v>
      </c>
      <c r="E19" s="9" t="s">
        <v>13</v>
      </c>
    </row>
    <row r="20" spans="1:5">
      <c r="A20" s="527" t="s">
        <v>20</v>
      </c>
      <c r="B20" s="527"/>
      <c r="C20" s="527"/>
      <c r="D20" s="27">
        <f>D21+D22+D23+D24+D25</f>
        <v>0</v>
      </c>
      <c r="E20" s="28">
        <f>SUM(E21:E25)</f>
        <v>0</v>
      </c>
    </row>
    <row r="21" spans="1:5">
      <c r="A21" s="12"/>
      <c r="B21" s="12" t="s">
        <v>14</v>
      </c>
      <c r="C21" s="12"/>
      <c r="D21" s="10">
        <f>'SO 01 STAVBA'!G253</f>
        <v>0</v>
      </c>
      <c r="E21" s="11">
        <f>D21*1.15</f>
        <v>0</v>
      </c>
    </row>
    <row r="22" spans="1:5">
      <c r="A22" s="26"/>
      <c r="B22" s="26" t="s">
        <v>15</v>
      </c>
      <c r="C22" s="26"/>
      <c r="D22" s="10">
        <f>'SO 01 VZT'!H54</f>
        <v>0</v>
      </c>
      <c r="E22" s="11">
        <f>D22*1.15</f>
        <v>0</v>
      </c>
    </row>
    <row r="23" spans="1:5">
      <c r="A23" s="26"/>
      <c r="B23" s="26" t="s">
        <v>21</v>
      </c>
      <c r="C23" s="26"/>
      <c r="D23" s="10">
        <f>'SO 01 PLYN, ZTI'!G111</f>
        <v>0</v>
      </c>
      <c r="E23" s="11">
        <f>D23*1.15</f>
        <v>0</v>
      </c>
    </row>
    <row r="24" spans="1:5">
      <c r="A24" s="12"/>
      <c r="B24" s="12" t="s">
        <v>16</v>
      </c>
      <c r="C24" s="12"/>
      <c r="D24" s="10">
        <f>'SO 01 UT'!G108</f>
        <v>0</v>
      </c>
      <c r="E24" s="11">
        <f>D24*1.15</f>
        <v>0</v>
      </c>
    </row>
    <row r="25" spans="1:5">
      <c r="A25" s="26"/>
      <c r="B25" s="26" t="s">
        <v>17</v>
      </c>
      <c r="C25" s="26"/>
      <c r="D25" s="10">
        <f>'SO 01 ELEKTRO'!F60+'SO 01 ELEKTRO'!F70+'SO 01 ELEKTRO'!F78+'SO 01 ELEKTRO'!F98+'SO 01 ELEKTRO'!F104+'SO 01 ELEKTRO'!F114+'SO 01 ELEKTRO'!F121</f>
        <v>0</v>
      </c>
      <c r="E25" s="11">
        <f>D25*1.15</f>
        <v>0</v>
      </c>
    </row>
    <row r="26" spans="1:5">
      <c r="A26" s="527" t="s">
        <v>22</v>
      </c>
      <c r="B26" s="527"/>
      <c r="C26" s="527"/>
      <c r="D26" s="27">
        <f>D27+D28+D29+D30+D31</f>
        <v>0</v>
      </c>
      <c r="E26" s="28">
        <f>SUM(E27:E31)</f>
        <v>0</v>
      </c>
    </row>
    <row r="27" spans="1:5">
      <c r="A27" s="12"/>
      <c r="B27" s="12" t="s">
        <v>14</v>
      </c>
      <c r="C27" s="12"/>
      <c r="D27" s="10">
        <f>'SO 02 STAVBA'!G214</f>
        <v>0</v>
      </c>
      <c r="E27" s="11">
        <f>D27*1.15</f>
        <v>0</v>
      </c>
    </row>
    <row r="28" spans="1:5">
      <c r="A28" s="26"/>
      <c r="B28" s="26" t="s">
        <v>15</v>
      </c>
      <c r="C28" s="26"/>
      <c r="D28" s="10">
        <f>'SO 02 VZT'!H56</f>
        <v>0</v>
      </c>
      <c r="E28" s="11">
        <f>D28*1.15</f>
        <v>0</v>
      </c>
    </row>
    <row r="29" spans="1:5">
      <c r="A29" s="26"/>
      <c r="B29" s="26" t="s">
        <v>21</v>
      </c>
      <c r="C29" s="26"/>
      <c r="D29" s="10">
        <f>'SO 02 PLYN, ZTI'!G108</f>
        <v>0</v>
      </c>
      <c r="E29" s="11">
        <f>D29*1.15</f>
        <v>0</v>
      </c>
    </row>
    <row r="30" spans="1:5">
      <c r="A30" s="12"/>
      <c r="B30" s="12" t="s">
        <v>16</v>
      </c>
      <c r="C30" s="12"/>
      <c r="D30" s="10">
        <f>'SO 02 UT'!G110</f>
        <v>0</v>
      </c>
      <c r="E30" s="11">
        <f>D30*1.15</f>
        <v>0</v>
      </c>
    </row>
    <row r="31" spans="1:5">
      <c r="A31" s="26"/>
      <c r="B31" s="26" t="s">
        <v>17</v>
      </c>
      <c r="C31" s="26"/>
      <c r="D31" s="10">
        <f>'SO 02 ELEKTRO'!F57+'SO 02 ELEKTRO'!F67+'SO 02 ELEKTRO'!F75+'SO 02 ELEKTRO'!F95+'SO 02 ELEKTRO'!F101+'SO 02 ELEKTRO'!F111+'SO 02 ELEKTRO'!F117</f>
        <v>0</v>
      </c>
      <c r="E31" s="11">
        <f>D31*1.15</f>
        <v>0</v>
      </c>
    </row>
    <row r="32" spans="1:5">
      <c r="A32" s="527" t="s">
        <v>23</v>
      </c>
      <c r="B32" s="527"/>
      <c r="C32" s="527"/>
      <c r="D32" s="27">
        <f>D33+D34+D35+D36+D37</f>
        <v>0</v>
      </c>
      <c r="E32" s="28">
        <f>SUM(E33:E37)</f>
        <v>0</v>
      </c>
    </row>
    <row r="33" spans="1:5">
      <c r="A33" s="12"/>
      <c r="B33" s="12" t="s">
        <v>14</v>
      </c>
      <c r="C33" s="12"/>
      <c r="D33" s="10">
        <f>'SO 03 STAVBA'!G204</f>
        <v>0</v>
      </c>
      <c r="E33" s="11">
        <f>D33*1.15</f>
        <v>0</v>
      </c>
    </row>
    <row r="34" spans="1:5">
      <c r="A34" s="26"/>
      <c r="B34" s="26" t="s">
        <v>15</v>
      </c>
      <c r="C34" s="26"/>
      <c r="D34" s="10">
        <f>'SO 03 VZT'!H48</f>
        <v>0</v>
      </c>
      <c r="E34" s="11">
        <f>D34*1.15</f>
        <v>0</v>
      </c>
    </row>
    <row r="35" spans="1:5">
      <c r="A35" s="26"/>
      <c r="B35" s="26" t="s">
        <v>21</v>
      </c>
      <c r="C35" s="26"/>
      <c r="D35" s="10">
        <f>'SO 03 PLYN, ZTI'!G107</f>
        <v>0</v>
      </c>
      <c r="E35" s="11">
        <f>D35*1.15</f>
        <v>0</v>
      </c>
    </row>
    <row r="36" spans="1:5">
      <c r="A36" s="12"/>
      <c r="B36" s="12" t="s">
        <v>16</v>
      </c>
      <c r="C36" s="12"/>
      <c r="D36" s="10">
        <f>'SO 03 UT'!G122</f>
        <v>0</v>
      </c>
      <c r="E36" s="11">
        <f>D36*1.15</f>
        <v>0</v>
      </c>
    </row>
    <row r="37" spans="1:5">
      <c r="A37" s="26"/>
      <c r="B37" s="26" t="s">
        <v>17</v>
      </c>
      <c r="C37" s="26"/>
      <c r="D37" s="10">
        <f>'SO 03 ELEKTRO'!F69+'SO 03 ELEKTRO'!F77+'SO 03 ELEKTRO'!F97+'SO 03 ELEKTRO'!F103+'SO 03 ELEKTRO'!F113+'SO 03 ELEKTRO'!F119+'SO 03 ELEKTRO'!F60</f>
        <v>0</v>
      </c>
      <c r="E37" s="11">
        <f>D37*1.15</f>
        <v>0</v>
      </c>
    </row>
    <row r="38" spans="1:5">
      <c r="A38" s="527" t="s">
        <v>24</v>
      </c>
      <c r="B38" s="527"/>
      <c r="C38" s="527"/>
      <c r="D38" s="27">
        <f>D39+D40+D41+D42+D43</f>
        <v>0</v>
      </c>
      <c r="E38" s="28">
        <f>SUM(E39:E43)</f>
        <v>0</v>
      </c>
    </row>
    <row r="39" spans="1:5">
      <c r="A39" s="12"/>
      <c r="B39" s="12" t="s">
        <v>14</v>
      </c>
      <c r="C39" s="12"/>
      <c r="D39" s="10">
        <f>'SO 04 STAVBA'!G234</f>
        <v>0</v>
      </c>
      <c r="E39" s="11">
        <f>D39*1.15</f>
        <v>0</v>
      </c>
    </row>
    <row r="40" spans="1:5">
      <c r="A40" s="26"/>
      <c r="B40" s="26" t="s">
        <v>15</v>
      </c>
      <c r="C40" s="26"/>
      <c r="D40" s="10">
        <f>'SO 04 VZT'!H54</f>
        <v>0</v>
      </c>
      <c r="E40" s="11">
        <f>D40*1.15</f>
        <v>0</v>
      </c>
    </row>
    <row r="41" spans="1:5">
      <c r="A41" s="26"/>
      <c r="B41" s="26" t="s">
        <v>21</v>
      </c>
      <c r="C41" s="26"/>
      <c r="D41" s="10">
        <f>'SO 04 PLYN, ZTI'!G110</f>
        <v>0</v>
      </c>
      <c r="E41" s="11">
        <f>D41*1.15</f>
        <v>0</v>
      </c>
    </row>
    <row r="42" spans="1:5">
      <c r="A42" s="12"/>
      <c r="B42" s="12" t="s">
        <v>16</v>
      </c>
      <c r="C42" s="12"/>
      <c r="D42" s="10">
        <f>'SO 04 UT'!G110</f>
        <v>0</v>
      </c>
      <c r="E42" s="11">
        <f>D42*1.15</f>
        <v>0</v>
      </c>
    </row>
    <row r="43" spans="1:5">
      <c r="A43" s="26"/>
      <c r="B43" s="26" t="s">
        <v>17</v>
      </c>
      <c r="C43" s="26"/>
      <c r="D43" s="10">
        <f>'SO 04 ELEKTRO'!F60+'SO 04 ELEKTRO'!F70+'SO 04 ELEKTRO'!F78+'SO 04 ELEKTRO'!F98+'SO 04 ELEKTRO'!F104+'SO 04 ELEKTRO'!F114+'SO 04 ELEKTRO'!F121</f>
        <v>0</v>
      </c>
      <c r="E43" s="11">
        <f>D43*1.15</f>
        <v>0</v>
      </c>
    </row>
    <row r="44" spans="1:5">
      <c r="A44" s="527" t="s">
        <v>25</v>
      </c>
      <c r="B44" s="527"/>
      <c r="C44" s="527"/>
      <c r="D44" s="27">
        <f>D45+D46+D47+D48+D49</f>
        <v>0</v>
      </c>
      <c r="E44" s="28">
        <f>SUM(E45:E49)</f>
        <v>0</v>
      </c>
    </row>
    <row r="45" spans="1:5">
      <c r="A45" s="12"/>
      <c r="B45" s="12" t="s">
        <v>14</v>
      </c>
      <c r="C45" s="12"/>
      <c r="D45" s="10">
        <f>'SO 05 STAVBA'!G243</f>
        <v>0</v>
      </c>
      <c r="E45" s="11">
        <f>D45*1.15</f>
        <v>0</v>
      </c>
    </row>
    <row r="46" spans="1:5">
      <c r="A46" s="26"/>
      <c r="B46" s="26" t="s">
        <v>15</v>
      </c>
      <c r="C46" s="26"/>
      <c r="D46" s="10">
        <f>'SO 05 VZT'!H54</f>
        <v>0</v>
      </c>
      <c r="E46" s="11">
        <f>D46*1.15</f>
        <v>0</v>
      </c>
    </row>
    <row r="47" spans="1:5">
      <c r="A47" s="26"/>
      <c r="B47" s="26" t="s">
        <v>21</v>
      </c>
      <c r="C47" s="26"/>
      <c r="D47" s="10">
        <f>'SO 05 PLYN, ZTI'!G110</f>
        <v>0</v>
      </c>
      <c r="E47" s="11">
        <f>D47*1.15</f>
        <v>0</v>
      </c>
    </row>
    <row r="48" spans="1:5">
      <c r="A48" s="12"/>
      <c r="B48" s="12" t="s">
        <v>16</v>
      </c>
      <c r="C48" s="12"/>
      <c r="D48" s="10">
        <f>'SO 05 UT'!G112</f>
        <v>0</v>
      </c>
      <c r="E48" s="11">
        <f>D48*1.15</f>
        <v>0</v>
      </c>
    </row>
    <row r="49" spans="1:5">
      <c r="A49" s="26"/>
      <c r="B49" s="26" t="s">
        <v>17</v>
      </c>
      <c r="C49" s="26"/>
      <c r="D49" s="10">
        <f>'SO 05 ELEKTRO'!F60+'SO 05 ELEKTRO'!F70+'SO 05 ELEKTRO'!F78+'SO 05 ELEKTRO'!F98+'SO 05 ELEKTRO'!F104+'SO 05 ELEKTRO'!F114+'SO 05 ELEKTRO'!F121</f>
        <v>0</v>
      </c>
      <c r="E49" s="11">
        <f>D49*1.15</f>
        <v>0</v>
      </c>
    </row>
    <row r="50" spans="1:5">
      <c r="A50" s="527" t="s">
        <v>2197</v>
      </c>
      <c r="B50" s="527"/>
      <c r="C50" s="527"/>
      <c r="D50" s="27">
        <v>0</v>
      </c>
      <c r="E50" s="28">
        <f>SUM(E51:E55)</f>
        <v>0</v>
      </c>
    </row>
    <row r="51" spans="1:5">
      <c r="A51" s="12"/>
      <c r="B51" s="12" t="s">
        <v>2174</v>
      </c>
      <c r="C51" s="12"/>
      <c r="D51" s="10">
        <v>0</v>
      </c>
      <c r="E51" s="11">
        <f>D51*1.15</f>
        <v>0</v>
      </c>
    </row>
    <row r="52" spans="1:5">
      <c r="A52" s="26"/>
      <c r="B52" s="26" t="s">
        <v>2174</v>
      </c>
      <c r="C52" s="26"/>
      <c r="D52" s="10">
        <v>0</v>
      </c>
      <c r="E52" s="11">
        <f>D52*1.15</f>
        <v>0</v>
      </c>
    </row>
    <row r="53" spans="1:5">
      <c r="A53" s="26"/>
      <c r="B53" s="26" t="s">
        <v>2174</v>
      </c>
      <c r="C53" s="26"/>
      <c r="D53" s="10">
        <v>0</v>
      </c>
      <c r="E53" s="11">
        <f>D53*1.15</f>
        <v>0</v>
      </c>
    </row>
    <row r="54" spans="1:5">
      <c r="A54" s="12"/>
      <c r="B54" s="12" t="s">
        <v>2174</v>
      </c>
      <c r="C54" s="12"/>
      <c r="D54" s="10">
        <v>0</v>
      </c>
      <c r="E54" s="11">
        <f>D54*1.15</f>
        <v>0</v>
      </c>
    </row>
    <row r="55" spans="1:5">
      <c r="A55" s="26"/>
      <c r="B55" s="26" t="s">
        <v>2174</v>
      </c>
      <c r="C55" s="26"/>
      <c r="D55" s="10">
        <v>0</v>
      </c>
      <c r="E55" s="11">
        <f>D55*1.15</f>
        <v>0</v>
      </c>
    </row>
    <row r="56" spans="1:5">
      <c r="A56" s="527" t="s">
        <v>2198</v>
      </c>
      <c r="B56" s="527"/>
      <c r="C56" s="527"/>
      <c r="D56" s="27">
        <f>D57+D58+D59+D60+D61</f>
        <v>0</v>
      </c>
      <c r="E56" s="28">
        <f>SUM(E57:E61)</f>
        <v>0</v>
      </c>
    </row>
    <row r="57" spans="1:5">
      <c r="A57" s="12"/>
      <c r="B57" s="12" t="s">
        <v>14</v>
      </c>
      <c r="C57" s="12"/>
      <c r="D57" s="10">
        <f>'SO 06 STAVBA'!G185</f>
        <v>0</v>
      </c>
      <c r="E57" s="11">
        <f>D57*1.15</f>
        <v>0</v>
      </c>
    </row>
    <row r="58" spans="1:5">
      <c r="A58" s="26"/>
      <c r="B58" s="26" t="s">
        <v>15</v>
      </c>
      <c r="C58" s="26"/>
      <c r="D58" s="10">
        <f>'SO 06 VZT'!H45</f>
        <v>0</v>
      </c>
      <c r="E58" s="11">
        <f>D58*1.15</f>
        <v>0</v>
      </c>
    </row>
    <row r="59" spans="1:5">
      <c r="A59" s="26"/>
      <c r="B59" s="26" t="s">
        <v>21</v>
      </c>
      <c r="C59" s="26"/>
      <c r="D59" s="10">
        <f>'SO 06 PLYN,ZTI'!G89</f>
        <v>0</v>
      </c>
      <c r="E59" s="11">
        <f>D59*1.15</f>
        <v>0</v>
      </c>
    </row>
    <row r="60" spans="1:5">
      <c r="A60" s="12"/>
      <c r="B60" s="12" t="s">
        <v>16</v>
      </c>
      <c r="C60" s="12"/>
      <c r="D60" s="10">
        <f>'SO 06 UT'!G23</f>
        <v>0</v>
      </c>
      <c r="E60" s="11">
        <f>D60*1.15</f>
        <v>0</v>
      </c>
    </row>
    <row r="61" spans="1:5">
      <c r="A61" s="26"/>
      <c r="B61" s="26" t="s">
        <v>17</v>
      </c>
      <c r="C61" s="26"/>
      <c r="D61" s="10">
        <f>'SO 06 ELEKTRO'!F60+'SO 06 ELEKTRO'!F70+'SO 06 ELEKTRO'!F78+'SO 06 ELEKTRO'!F99+'SO 06 ELEKTRO'!F105+'SO 06 ELEKTRO'!F115+'SO 06 ELEKTRO'!F122</f>
        <v>0</v>
      </c>
      <c r="E61" s="11">
        <f>D61*1.15</f>
        <v>0</v>
      </c>
    </row>
    <row r="62" spans="1:5">
      <c r="A62" s="527" t="s">
        <v>2199</v>
      </c>
      <c r="B62" s="527"/>
      <c r="C62" s="527"/>
      <c r="D62" s="27">
        <f>D63+D64+D65+D66+D67</f>
        <v>0</v>
      </c>
      <c r="E62" s="28">
        <f>SUM(E63:E67)</f>
        <v>0</v>
      </c>
    </row>
    <row r="63" spans="1:5">
      <c r="A63" s="12"/>
      <c r="B63" s="12" t="s">
        <v>14</v>
      </c>
      <c r="C63" s="12"/>
      <c r="D63" s="10">
        <f>'SO 07 STAVBA'!G218</f>
        <v>0</v>
      </c>
      <c r="E63" s="11">
        <f>D63*1.15</f>
        <v>0</v>
      </c>
    </row>
    <row r="64" spans="1:5">
      <c r="A64" s="26"/>
      <c r="B64" s="26" t="s">
        <v>15</v>
      </c>
      <c r="C64" s="26"/>
      <c r="D64" s="10">
        <f>'SO 07 VZT'!H48</f>
        <v>0</v>
      </c>
      <c r="E64" s="11">
        <f>D64*1.15</f>
        <v>0</v>
      </c>
    </row>
    <row r="65" spans="1:5">
      <c r="A65" s="26"/>
      <c r="B65" s="26" t="s">
        <v>21</v>
      </c>
      <c r="C65" s="26"/>
      <c r="D65" s="10">
        <f>'SO 07 PLYN, ZTI'!G109</f>
        <v>0</v>
      </c>
      <c r="E65" s="11">
        <f>D65*1.15</f>
        <v>0</v>
      </c>
    </row>
    <row r="66" spans="1:5">
      <c r="A66" s="12"/>
      <c r="B66" s="12" t="s">
        <v>16</v>
      </c>
      <c r="C66" s="12"/>
      <c r="D66" s="10">
        <f>'SO 07 UT'!G110</f>
        <v>0</v>
      </c>
      <c r="E66" s="11">
        <f>D66*1.15</f>
        <v>0</v>
      </c>
    </row>
    <row r="67" spans="1:5">
      <c r="A67" s="26"/>
      <c r="B67" s="26" t="s">
        <v>17</v>
      </c>
      <c r="C67" s="26"/>
      <c r="D67" s="10">
        <f>'SO 07 ELEKTRO'!F60+'SO 07 ELEKTRO'!F69+'SO 07 ELEKTRO'!F77+'SO 07 ELEKTRO'!F97+'SO 07 ELEKTRO'!F103+'SO 07 ELEKTRO'!F113+'SO 07 ELEKTRO'!F120</f>
        <v>0</v>
      </c>
      <c r="E67" s="11">
        <f>D67*1.15</f>
        <v>0</v>
      </c>
    </row>
    <row r="68" spans="1:5">
      <c r="A68" s="527" t="s">
        <v>2200</v>
      </c>
      <c r="B68" s="527"/>
      <c r="C68" s="527"/>
      <c r="D68" s="27">
        <f>D69+D70+D71+D72+D73</f>
        <v>0</v>
      </c>
      <c r="E68" s="28">
        <f>SUM(E69:E73)</f>
        <v>0</v>
      </c>
    </row>
    <row r="69" spans="1:5">
      <c r="A69" s="12"/>
      <c r="B69" s="12" t="s">
        <v>14</v>
      </c>
      <c r="C69" s="12"/>
      <c r="D69" s="10">
        <f>'SO 08 STAVBA'!G215</f>
        <v>0</v>
      </c>
      <c r="E69" s="11">
        <f>D69*1.15</f>
        <v>0</v>
      </c>
    </row>
    <row r="70" spans="1:5">
      <c r="A70" s="26"/>
      <c r="B70" s="26" t="s">
        <v>15</v>
      </c>
      <c r="C70" s="26"/>
      <c r="D70" s="10">
        <f>'SO 08 VZT'!H48</f>
        <v>0</v>
      </c>
      <c r="E70" s="11">
        <f>D70*1.15</f>
        <v>0</v>
      </c>
    </row>
    <row r="71" spans="1:5">
      <c r="A71" s="26"/>
      <c r="B71" s="26" t="s">
        <v>21</v>
      </c>
      <c r="C71" s="26"/>
      <c r="D71" s="10">
        <f>'SO 08 PLYN, ZTI'!G107</f>
        <v>0</v>
      </c>
      <c r="E71" s="11">
        <f>D71*1.15</f>
        <v>0</v>
      </c>
    </row>
    <row r="72" spans="1:5">
      <c r="A72" s="12"/>
      <c r="B72" s="12" t="s">
        <v>16</v>
      </c>
      <c r="C72" s="12"/>
      <c r="D72" s="10">
        <f>'SO 08 UT'!G111</f>
        <v>0</v>
      </c>
      <c r="E72" s="11">
        <f>D72*1.15</f>
        <v>0</v>
      </c>
    </row>
    <row r="73" spans="1:5" ht="14" customHeight="1">
      <c r="A73" s="26"/>
      <c r="B73" s="26" t="s">
        <v>17</v>
      </c>
      <c r="C73" s="26"/>
      <c r="D73" s="10">
        <f>'SO 08 ELEKTRO'!F60+'SO 08 ELEKTRO'!F69+'SO 08 ELEKTRO'!F77+'SO 08 ELEKTRO'!F97+'SO 08 ELEKTRO'!F103+'SO 08 ELEKTRO'!F113+'SO 08 ELEKTRO'!F119</f>
        <v>0</v>
      </c>
      <c r="E73" s="11">
        <f>D73*1.15</f>
        <v>0</v>
      </c>
    </row>
    <row r="74" spans="1:5" ht="14" customHeight="1">
      <c r="A74" s="527" t="s">
        <v>2201</v>
      </c>
      <c r="B74" s="527"/>
      <c r="C74" s="527"/>
      <c r="D74" s="27">
        <f>D75+D76+D77+D78+D79</f>
        <v>0</v>
      </c>
      <c r="E74" s="28">
        <f>SUM(E75:E79)</f>
        <v>0</v>
      </c>
    </row>
    <row r="75" spans="1:5" ht="14" customHeight="1">
      <c r="A75" s="12"/>
      <c r="B75" s="12" t="s">
        <v>14</v>
      </c>
      <c r="C75" s="12"/>
      <c r="D75" s="10">
        <f>'SO 09 STAVBA'!G244</f>
        <v>0</v>
      </c>
      <c r="E75" s="11">
        <f>D75*1.15</f>
        <v>0</v>
      </c>
    </row>
    <row r="76" spans="1:5" ht="14" customHeight="1">
      <c r="A76" s="26"/>
      <c r="B76" s="26" t="s">
        <v>15</v>
      </c>
      <c r="C76" s="26"/>
      <c r="D76" s="10">
        <f>'SO 09 VZT'!H54</f>
        <v>0</v>
      </c>
      <c r="E76" s="11">
        <f>D76*1.15</f>
        <v>0</v>
      </c>
    </row>
    <row r="77" spans="1:5" ht="14" customHeight="1">
      <c r="A77" s="26"/>
      <c r="B77" s="26" t="s">
        <v>21</v>
      </c>
      <c r="C77" s="26"/>
      <c r="D77" s="10">
        <f>'SO 09 PLYN, ZTI'!G110</f>
        <v>0</v>
      </c>
      <c r="E77" s="11">
        <f>D77*1.15</f>
        <v>0</v>
      </c>
    </row>
    <row r="78" spans="1:5" ht="14" customHeight="1">
      <c r="A78" s="12"/>
      <c r="B78" s="12" t="s">
        <v>16</v>
      </c>
      <c r="C78" s="12"/>
      <c r="D78" s="10">
        <f>'SO 09 UT'!G109</f>
        <v>0</v>
      </c>
      <c r="E78" s="11">
        <f>D78*1.15</f>
        <v>0</v>
      </c>
    </row>
    <row r="79" spans="1:5" ht="14" customHeight="1">
      <c r="A79" s="26"/>
      <c r="B79" s="26" t="s">
        <v>17</v>
      </c>
      <c r="C79" s="26"/>
      <c r="D79" s="10">
        <f>'SO 09 ELEKTRO'!F60+'SO 09 ELEKTRO'!F70+'SO 09 ELEKTRO'!F78+'SO 09 ELEKTRO'!F98+'SO 09 ELEKTRO'!F104+'SO 09 ELEKTRO'!F114+'SO 09 ELEKTRO'!F121</f>
        <v>0</v>
      </c>
      <c r="E79" s="11">
        <f>D79*1.15</f>
        <v>0</v>
      </c>
    </row>
    <row r="80" spans="1:5" ht="14" customHeight="1">
      <c r="A80" s="527" t="s">
        <v>2202</v>
      </c>
      <c r="B80" s="527"/>
      <c r="C80" s="527"/>
      <c r="D80" s="27">
        <f>D81+D82+D83+D84+D85</f>
        <v>0</v>
      </c>
      <c r="E80" s="28">
        <f>SUM(E81:E85)</f>
        <v>0</v>
      </c>
    </row>
    <row r="81" spans="1:5" ht="14" customHeight="1">
      <c r="A81" s="12"/>
      <c r="B81" s="12" t="s">
        <v>14</v>
      </c>
      <c r="C81" s="12"/>
      <c r="D81" s="10">
        <f>'SO 10 STAVBA'!G207</f>
        <v>0</v>
      </c>
      <c r="E81" s="11">
        <f>D81*1.15</f>
        <v>0</v>
      </c>
    </row>
    <row r="82" spans="1:5" ht="14" customHeight="1">
      <c r="A82" s="26"/>
      <c r="B82" s="26" t="s">
        <v>15</v>
      </c>
      <c r="C82" s="26"/>
      <c r="D82" s="10">
        <f>'SO 10 VZT'!H46</f>
        <v>0</v>
      </c>
      <c r="E82" s="11">
        <f>D82*1.15</f>
        <v>0</v>
      </c>
    </row>
    <row r="83" spans="1:5" ht="14" customHeight="1">
      <c r="A83" s="26"/>
      <c r="B83" s="26" t="s">
        <v>21</v>
      </c>
      <c r="C83" s="26"/>
      <c r="D83" s="10">
        <f>'SO 10 PLYN, ZTI'!G107</f>
        <v>0</v>
      </c>
      <c r="E83" s="11">
        <f>D83*1.15</f>
        <v>0</v>
      </c>
    </row>
    <row r="84" spans="1:5" ht="14" customHeight="1">
      <c r="A84" s="12"/>
      <c r="B84" s="12" t="s">
        <v>16</v>
      </c>
      <c r="C84" s="12"/>
      <c r="D84" s="10">
        <f>'SO 10 UT'!G113</f>
        <v>0</v>
      </c>
      <c r="E84" s="11">
        <f>D84*1.15</f>
        <v>0</v>
      </c>
    </row>
    <row r="85" spans="1:5" ht="14" customHeight="1">
      <c r="A85" s="26"/>
      <c r="B85" s="26" t="s">
        <v>17</v>
      </c>
      <c r="C85" s="26"/>
      <c r="D85" s="10">
        <f>'SO 10 ELEKTRO'!F60+'SO 10 ELEKTRO'!F70+'SO 10 ELEKTRO'!F78+'SO 10 ELEKTRO'!F98+'SO 10 ELEKTRO'!F104+'SO 10 ELEKTRO'!F114+'SO 10 ELEKTRO'!F121</f>
        <v>0</v>
      </c>
      <c r="E85" s="11">
        <f>D85*1.15</f>
        <v>0</v>
      </c>
    </row>
    <row r="86" spans="1:5" ht="14" customHeight="1">
      <c r="A86" s="534" t="s">
        <v>26</v>
      </c>
      <c r="B86" s="534"/>
      <c r="C86" s="534"/>
      <c r="D86" s="532">
        <f>SUM(D20,D26,D32,D38,D44,D50,D56,D62,D68,D74,D80)</f>
        <v>0</v>
      </c>
      <c r="E86" s="532">
        <f>SUM(E20,E26,E32,E38,E44,E50,E56,E62,E68,E74,E80)</f>
        <v>0</v>
      </c>
    </row>
    <row r="87" spans="1:5" ht="14.5" customHeight="1" thickBot="1">
      <c r="A87" s="535"/>
      <c r="B87" s="535"/>
      <c r="C87" s="535"/>
      <c r="D87" s="533"/>
      <c r="E87" s="533"/>
    </row>
    <row r="88" spans="1:5" ht="15" thickTop="1"/>
    <row r="90" spans="1:5">
      <c r="A90" s="430" t="s">
        <v>2143</v>
      </c>
      <c r="D90" s="9"/>
      <c r="E90" s="9"/>
    </row>
    <row r="91" spans="1:5">
      <c r="A91" s="7" t="s">
        <v>2163</v>
      </c>
      <c r="B91" s="419">
        <f>'SO 01 STAVBA'!G258+'VV CELKOVÝ'!D22+'VV CELKOVÝ'!D23+'VV CELKOVÝ'!D24+'VV CELKOVÝ'!D25</f>
        <v>0</v>
      </c>
      <c r="C91" s="14"/>
      <c r="D91" s="15"/>
      <c r="E91" s="16"/>
    </row>
    <row r="92" spans="1:5">
      <c r="A92" s="7" t="s">
        <v>2164</v>
      </c>
      <c r="B92" s="419">
        <f>'SO 02 STAVBA'!G219+'VV CELKOVÝ'!D28+'VV CELKOVÝ'!D29+'VV CELKOVÝ'!D30+'VV CELKOVÝ'!D31</f>
        <v>0</v>
      </c>
      <c r="C92" s="14"/>
      <c r="D92" s="15"/>
      <c r="E92" s="16"/>
    </row>
    <row r="93" spans="1:5">
      <c r="A93" s="17" t="s">
        <v>2165</v>
      </c>
      <c r="B93" s="420">
        <f>'SO 03 STAVBA'!G210+'VV CELKOVÝ'!D34+'VV CELKOVÝ'!D35+'VV CELKOVÝ'!D36+'VV CELKOVÝ'!D37</f>
        <v>0</v>
      </c>
      <c r="C93" s="13"/>
      <c r="D93" s="18"/>
      <c r="E93" s="19"/>
    </row>
    <row r="94" spans="1:5" ht="18.5">
      <c r="A94" s="421" t="s">
        <v>2166</v>
      </c>
      <c r="B94" s="422">
        <f>'SO 04 STAVBA'!G239+'VV CELKOVÝ'!D40+'VV CELKOVÝ'!D41+'VV CELKOVÝ'!D42+'VV CELKOVÝ'!D43</f>
        <v>0</v>
      </c>
      <c r="C94" s="20"/>
      <c r="D94" s="21"/>
      <c r="E94" s="21"/>
    </row>
    <row r="95" spans="1:5">
      <c r="A95" s="425" t="s">
        <v>2167</v>
      </c>
      <c r="B95" s="423">
        <f>'SO 05 STAVBA'!G249+'VV CELKOVÝ'!D46+'VV CELKOVÝ'!D47+'VV CELKOVÝ'!D48+'VV CELKOVÝ'!D49</f>
        <v>0</v>
      </c>
    </row>
    <row r="96" spans="1:5">
      <c r="A96" s="439" t="s">
        <v>2174</v>
      </c>
      <c r="B96" s="424">
        <v>0</v>
      </c>
    </row>
    <row r="97" spans="1:5">
      <c r="A97" s="421" t="s">
        <v>2205</v>
      </c>
      <c r="B97" s="424">
        <f>'SO 06 STAVBA'!G190+'VV CELKOVÝ'!D58+'VV CELKOVÝ'!D59+'VV CELKOVÝ'!D60+'VV CELKOVÝ'!D61</f>
        <v>0</v>
      </c>
    </row>
    <row r="98" spans="1:5">
      <c r="A98" t="s">
        <v>2168</v>
      </c>
      <c r="B98" s="424">
        <f>'SO 07 STAVBA'!G223+'VV CELKOVÝ'!D64+'VV CELKOVÝ'!D65+'VV CELKOVÝ'!D66+'VV CELKOVÝ'!D67</f>
        <v>0</v>
      </c>
      <c r="D98" s="9"/>
      <c r="E98" s="9"/>
    </row>
    <row r="99" spans="1:5">
      <c r="A99" s="17" t="s">
        <v>2169</v>
      </c>
      <c r="B99" s="426">
        <f>'SO 08 STAVBA'!G220+'VV CELKOVÝ'!D70+'VV CELKOVÝ'!D71+'VV CELKOVÝ'!D72+'VV CELKOVÝ'!D73</f>
        <v>0</v>
      </c>
      <c r="C99" s="22"/>
      <c r="D99" s="18"/>
      <c r="E99" s="19"/>
    </row>
    <row r="100" spans="1:5" ht="18.5">
      <c r="A100" s="7" t="s">
        <v>2170</v>
      </c>
      <c r="B100" s="422">
        <f>'SO 09 STAVBA'!G250+'VV CELKOVÝ'!D76+'VV CELKOVÝ'!D77+'VV CELKOVÝ'!D78+'VV CELKOVÝ'!D79</f>
        <v>0</v>
      </c>
      <c r="C100" s="20"/>
      <c r="D100" s="23"/>
      <c r="E100" s="23"/>
    </row>
    <row r="101" spans="1:5">
      <c r="A101" s="427" t="s">
        <v>2171</v>
      </c>
      <c r="B101" s="428">
        <f>'SO 10 STAVBA'!G212+'VV CELKOVÝ'!D82+'VV CELKOVÝ'!D83+'VV CELKOVÝ'!D84+'VV CELKOVÝ'!D85</f>
        <v>0</v>
      </c>
    </row>
    <row r="102" spans="1:5">
      <c r="A102" s="2" t="s">
        <v>1847</v>
      </c>
      <c r="B102" s="429">
        <f>SUM(B91:B101)</f>
        <v>0</v>
      </c>
    </row>
    <row r="103" spans="1:5" ht="21">
      <c r="A103" s="24"/>
      <c r="D103" s="21"/>
      <c r="E103" s="21"/>
    </row>
    <row r="104" spans="1:5">
      <c r="A104" s="431" t="s">
        <v>2142</v>
      </c>
    </row>
    <row r="105" spans="1:5">
      <c r="A105" s="425" t="s">
        <v>2163</v>
      </c>
      <c r="B105" s="424">
        <f>'SO 01 STAVBA'!G257</f>
        <v>0</v>
      </c>
    </row>
    <row r="106" spans="1:5">
      <c r="A106" s="425" t="s">
        <v>2164</v>
      </c>
      <c r="B106" s="424">
        <f>'SO 02 STAVBA'!G218</f>
        <v>0</v>
      </c>
    </row>
    <row r="107" spans="1:5" ht="21">
      <c r="A107" t="s">
        <v>2165</v>
      </c>
      <c r="B107" s="422">
        <f>'SO 03 STAVBA'!G209</f>
        <v>0</v>
      </c>
      <c r="C107" s="25"/>
    </row>
    <row r="108" spans="1:5">
      <c r="A108" s="425" t="s">
        <v>2166</v>
      </c>
      <c r="B108" s="424">
        <f>'SO 04 STAVBA'!G238</f>
        <v>0</v>
      </c>
    </row>
    <row r="109" spans="1:5">
      <c r="A109" t="s">
        <v>2167</v>
      </c>
      <c r="B109" s="424">
        <f>'SO 05 STAVBA'!G248</f>
        <v>0</v>
      </c>
    </row>
    <row r="110" spans="1:5">
      <c r="A110" s="439" t="s">
        <v>2174</v>
      </c>
      <c r="B110" s="424">
        <v>0</v>
      </c>
    </row>
    <row r="111" spans="1:5">
      <c r="A111" t="s">
        <v>2205</v>
      </c>
      <c r="B111" s="424">
        <f>'SO 06 STAVBA'!G189</f>
        <v>0</v>
      </c>
    </row>
    <row r="112" spans="1:5">
      <c r="A112" s="425" t="s">
        <v>2168</v>
      </c>
      <c r="B112" s="424">
        <f>'SO 07 STAVBA'!G222</f>
        <v>0</v>
      </c>
    </row>
    <row r="113" spans="1:2">
      <c r="A113" t="s">
        <v>2169</v>
      </c>
      <c r="B113" s="424">
        <f>'SO 08 STAVBA'!G219</f>
        <v>0</v>
      </c>
    </row>
    <row r="114" spans="1:2">
      <c r="A114" s="425" t="s">
        <v>2170</v>
      </c>
      <c r="B114" s="424">
        <f>'SO 09 STAVBA'!G249</f>
        <v>0</v>
      </c>
    </row>
    <row r="115" spans="1:2">
      <c r="A115" s="358" t="s">
        <v>2171</v>
      </c>
      <c r="B115" s="428">
        <f>'SO 10 STAVBA'!G211</f>
        <v>0</v>
      </c>
    </row>
    <row r="116" spans="1:2" ht="15.5">
      <c r="A116" s="432" t="s">
        <v>1847</v>
      </c>
      <c r="B116" s="429">
        <f>SUM(B105:B115)</f>
        <v>0</v>
      </c>
    </row>
  </sheetData>
  <sheetProtection password="CD92" sheet="1" objects="1" scenarios="1" selectLockedCells="1" selectUnlockedCells="1"/>
  <mergeCells count="22">
    <mergeCell ref="E86:E87"/>
    <mergeCell ref="A86:C87"/>
    <mergeCell ref="A32:C32"/>
    <mergeCell ref="A38:C38"/>
    <mergeCell ref="A44:C44"/>
    <mergeCell ref="A50:C50"/>
    <mergeCell ref="A56:C56"/>
    <mergeCell ref="A62:C62"/>
    <mergeCell ref="A68:C68"/>
    <mergeCell ref="A74:C74"/>
    <mergeCell ref="A80:C80"/>
    <mergeCell ref="D86:D87"/>
    <mergeCell ref="A26:C26"/>
    <mergeCell ref="C3:E4"/>
    <mergeCell ref="C16:E16"/>
    <mergeCell ref="A18:E18"/>
    <mergeCell ref="A20:C20"/>
    <mergeCell ref="C6:E6"/>
    <mergeCell ref="C8:E8"/>
    <mergeCell ref="C10:E10"/>
    <mergeCell ref="C12:E12"/>
    <mergeCell ref="C14:E14"/>
  </mergeCell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outlinePr summaryBelow="0"/>
  </sheetPr>
  <dimension ref="A1:BH111"/>
  <sheetViews>
    <sheetView topLeftCell="A9" workbookViewId="0">
      <selection activeCell="F28" sqref="F28"/>
    </sheetView>
  </sheetViews>
  <sheetFormatPr defaultRowHeight="12.5" outlineLevelRow="1"/>
  <cols>
    <col min="1" max="1" width="4.26953125" style="29" customWidth="1"/>
    <col min="2" max="2" width="14.453125" style="46" customWidth="1"/>
    <col min="3" max="3" width="38.26953125" style="46" customWidth="1"/>
    <col min="4" max="4" width="4.54296875" style="29" customWidth="1"/>
    <col min="5" max="5" width="10.54296875" style="29" customWidth="1"/>
    <col min="6" max="6" width="9.81640625" style="29" customWidth="1"/>
    <col min="7" max="7" width="12.7265625" style="29" customWidth="1"/>
    <col min="8" max="21" width="0" style="29" hidden="1" customWidth="1"/>
    <col min="22" max="28" width="8.7265625" style="29"/>
    <col min="29" max="39" width="0" style="29" hidden="1" customWidth="1"/>
    <col min="40" max="16384" width="8.7265625" style="29"/>
  </cols>
  <sheetData>
    <row r="1" spans="1:60" ht="15.75" customHeight="1">
      <c r="A1" s="541" t="s">
        <v>67</v>
      </c>
      <c r="B1" s="541"/>
      <c r="C1" s="541"/>
      <c r="D1" s="541"/>
      <c r="E1" s="541"/>
      <c r="F1" s="541"/>
      <c r="G1" s="541"/>
      <c r="AE1" s="29" t="s">
        <v>68</v>
      </c>
    </row>
    <row r="2" spans="1:60" ht="25" customHeight="1">
      <c r="A2" s="233" t="s">
        <v>69</v>
      </c>
      <c r="B2" s="319"/>
      <c r="C2" s="542" t="s">
        <v>1094</v>
      </c>
      <c r="D2" s="543"/>
      <c r="E2" s="543"/>
      <c r="F2" s="543"/>
      <c r="G2" s="544"/>
      <c r="AE2" s="29" t="s">
        <v>70</v>
      </c>
    </row>
    <row r="3" spans="1:60" ht="25" customHeight="1">
      <c r="A3" s="233" t="s">
        <v>71</v>
      </c>
      <c r="B3" s="319"/>
      <c r="C3" s="542" t="s">
        <v>443</v>
      </c>
      <c r="D3" s="543"/>
      <c r="E3" s="543"/>
      <c r="F3" s="543"/>
      <c r="G3" s="544"/>
      <c r="AE3" s="29" t="s">
        <v>72</v>
      </c>
    </row>
    <row r="4" spans="1:60" ht="25" hidden="1" customHeight="1">
      <c r="A4" s="233" t="s">
        <v>73</v>
      </c>
      <c r="B4" s="319"/>
      <c r="C4" s="542"/>
      <c r="D4" s="543"/>
      <c r="E4" s="543"/>
      <c r="F4" s="543"/>
      <c r="G4" s="544"/>
      <c r="AE4" s="29" t="s">
        <v>74</v>
      </c>
    </row>
    <row r="5" spans="1:60" ht="14.5" hidden="1" customHeight="1">
      <c r="A5" s="234" t="s">
        <v>75</v>
      </c>
      <c r="B5" s="235"/>
      <c r="C5" s="236"/>
      <c r="D5" s="237"/>
      <c r="E5" s="237"/>
      <c r="F5" s="237"/>
      <c r="G5" s="238"/>
      <c r="AE5" s="29" t="s">
        <v>76</v>
      </c>
    </row>
    <row r="6" spans="1:60" ht="14.5">
      <c r="A6"/>
      <c r="B6" s="239"/>
      <c r="C6" s="239"/>
      <c r="D6"/>
      <c r="E6"/>
      <c r="F6"/>
      <c r="G6"/>
    </row>
    <row r="7" spans="1:60" ht="38.5">
      <c r="A7" s="240" t="s">
        <v>77</v>
      </c>
      <c r="B7" s="241" t="s">
        <v>78</v>
      </c>
      <c r="C7" s="241" t="s">
        <v>79</v>
      </c>
      <c r="D7" s="240" t="s">
        <v>80</v>
      </c>
      <c r="E7" s="240" t="s">
        <v>81</v>
      </c>
      <c r="F7" s="242" t="s">
        <v>82</v>
      </c>
      <c r="G7" s="240" t="s">
        <v>63</v>
      </c>
      <c r="H7" s="30" t="s">
        <v>83</v>
      </c>
      <c r="I7" s="30" t="s">
        <v>84</v>
      </c>
      <c r="J7" s="30" t="s">
        <v>85</v>
      </c>
      <c r="K7" s="30" t="s">
        <v>86</v>
      </c>
      <c r="L7" s="30" t="s">
        <v>87</v>
      </c>
      <c r="M7" s="30" t="s">
        <v>88</v>
      </c>
      <c r="N7" s="30" t="s">
        <v>89</v>
      </c>
      <c r="O7" s="30" t="s">
        <v>90</v>
      </c>
      <c r="P7" s="30" t="s">
        <v>91</v>
      </c>
      <c r="Q7" s="30" t="s">
        <v>92</v>
      </c>
      <c r="R7" s="30" t="s">
        <v>93</v>
      </c>
      <c r="S7" s="30" t="s">
        <v>94</v>
      </c>
      <c r="T7" s="30" t="s">
        <v>95</v>
      </c>
      <c r="U7" s="30" t="s">
        <v>96</v>
      </c>
    </row>
    <row r="8" spans="1:60" ht="14.5">
      <c r="A8" s="243" t="s">
        <v>97</v>
      </c>
      <c r="B8" s="244" t="s">
        <v>60</v>
      </c>
      <c r="C8" s="245" t="s">
        <v>59</v>
      </c>
      <c r="D8" s="246"/>
      <c r="E8" s="247"/>
      <c r="F8" s="248"/>
      <c r="G8" s="248">
        <f>SUMIF(AE9:AE11,"&lt;&gt;NOR",G9:G11)</f>
        <v>0</v>
      </c>
      <c r="H8" s="33"/>
      <c r="I8" s="33" t="e">
        <f>SUM(I9:I11)</f>
        <v>#REF!</v>
      </c>
      <c r="J8" s="33"/>
      <c r="K8" s="33" t="e">
        <f>SUM(K9:K11)</f>
        <v>#REF!</v>
      </c>
      <c r="L8" s="33"/>
      <c r="M8" s="33" t="e">
        <f>SUM(M9:M11)</f>
        <v>#REF!</v>
      </c>
      <c r="N8" s="32"/>
      <c r="O8" s="32" t="e">
        <f>SUM(O9:O11)</f>
        <v>#REF!</v>
      </c>
      <c r="P8" s="32"/>
      <c r="Q8" s="32" t="e">
        <f>SUM(Q9:Q11)</f>
        <v>#REF!</v>
      </c>
      <c r="R8" s="32"/>
      <c r="S8" s="32"/>
      <c r="T8" s="31"/>
      <c r="U8" s="32" t="e">
        <f>SUM(U9:U11)</f>
        <v>#REF!</v>
      </c>
      <c r="AE8" s="29" t="s">
        <v>98</v>
      </c>
    </row>
    <row r="9" spans="1:60" outlineLevel="1">
      <c r="A9" s="249">
        <v>1</v>
      </c>
      <c r="B9" s="250" t="s">
        <v>452</v>
      </c>
      <c r="C9" s="251" t="s">
        <v>453</v>
      </c>
      <c r="D9" s="252" t="s">
        <v>121</v>
      </c>
      <c r="E9" s="253">
        <v>20</v>
      </c>
      <c r="F9" s="320">
        <v>0</v>
      </c>
      <c r="G9" s="254">
        <f>ROUND(E9*F9,2)</f>
        <v>0</v>
      </c>
      <c r="H9" s="35">
        <v>47.92</v>
      </c>
      <c r="I9" s="35" t="e">
        <f>ROUND(#REF!*H9,2)</f>
        <v>#REF!</v>
      </c>
      <c r="J9" s="35">
        <v>226.57999999999998</v>
      </c>
      <c r="K9" s="35" t="e">
        <f>ROUND(#REF!*J9,2)</f>
        <v>#REF!</v>
      </c>
      <c r="L9" s="35">
        <v>0</v>
      </c>
      <c r="M9" s="35" t="e">
        <f>#REF!*(1+L9/100)</f>
        <v>#REF!</v>
      </c>
      <c r="N9" s="34">
        <v>4.0869999999999997E-2</v>
      </c>
      <c r="O9" s="34" t="e">
        <f>ROUND(#REF!*N9,5)</f>
        <v>#REF!</v>
      </c>
      <c r="P9" s="34">
        <v>0</v>
      </c>
      <c r="Q9" s="34" t="e">
        <f>ROUND(#REF!*P9,5)</f>
        <v>#REF!</v>
      </c>
      <c r="R9" s="34"/>
      <c r="S9" s="34"/>
      <c r="T9" s="36">
        <v>0.47499999999999998</v>
      </c>
      <c r="U9" s="34" t="e">
        <f>ROUND(#REF!*T9,2)</f>
        <v>#REF!</v>
      </c>
      <c r="V9" s="37"/>
      <c r="W9" s="37"/>
      <c r="X9" s="37"/>
      <c r="Y9" s="37"/>
      <c r="Z9" s="37"/>
      <c r="AA9" s="37"/>
      <c r="AB9" s="37"/>
      <c r="AC9" s="37"/>
      <c r="AD9" s="37"/>
      <c r="AE9" s="37" t="s">
        <v>102</v>
      </c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</row>
    <row r="10" spans="1:60" outlineLevel="1">
      <c r="A10" s="249">
        <v>2</v>
      </c>
      <c r="B10" s="250" t="s">
        <v>454</v>
      </c>
      <c r="C10" s="251" t="s">
        <v>455</v>
      </c>
      <c r="D10" s="252" t="s">
        <v>121</v>
      </c>
      <c r="E10" s="253">
        <v>20</v>
      </c>
      <c r="F10" s="320">
        <v>0</v>
      </c>
      <c r="G10" s="254">
        <f>ROUND(E10*F10,2)</f>
        <v>0</v>
      </c>
      <c r="H10" s="35">
        <v>53.51</v>
      </c>
      <c r="I10" s="35" t="e">
        <f>ROUND(#REF!*H10,2)</f>
        <v>#REF!</v>
      </c>
      <c r="J10" s="35">
        <v>315.49</v>
      </c>
      <c r="K10" s="35" t="e">
        <f>ROUND(#REF!*J10,2)</f>
        <v>#REF!</v>
      </c>
      <c r="L10" s="35">
        <v>0</v>
      </c>
      <c r="M10" s="35" t="e">
        <f>#REF!*(1+L10/100)</f>
        <v>#REF!</v>
      </c>
      <c r="N10" s="34">
        <v>4.5580000000000002E-2</v>
      </c>
      <c r="O10" s="34" t="e">
        <f>ROUND(#REF!*N10,5)</f>
        <v>#REF!</v>
      </c>
      <c r="P10" s="34">
        <v>0</v>
      </c>
      <c r="Q10" s="34" t="e">
        <f>ROUND(#REF!*P10,5)</f>
        <v>#REF!</v>
      </c>
      <c r="R10" s="34"/>
      <c r="S10" s="34"/>
      <c r="T10" s="36">
        <v>0.60799999999999998</v>
      </c>
      <c r="U10" s="34" t="e">
        <f>ROUND(#REF!*T10,2)</f>
        <v>#REF!</v>
      </c>
      <c r="V10" s="37"/>
      <c r="W10" s="37"/>
      <c r="X10" s="37"/>
      <c r="Y10" s="37"/>
      <c r="Z10" s="37"/>
      <c r="AA10" s="37"/>
      <c r="AB10" s="37"/>
      <c r="AC10" s="37"/>
      <c r="AD10" s="37"/>
      <c r="AE10" s="37" t="s">
        <v>102</v>
      </c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</row>
    <row r="11" spans="1:60" outlineLevel="1">
      <c r="A11" s="249">
        <v>3</v>
      </c>
      <c r="B11" s="250" t="s">
        <v>456</v>
      </c>
      <c r="C11" s="251" t="s">
        <v>457</v>
      </c>
      <c r="D11" s="252" t="s">
        <v>121</v>
      </c>
      <c r="E11" s="253">
        <v>20</v>
      </c>
      <c r="F11" s="320">
        <v>0</v>
      </c>
      <c r="G11" s="254">
        <f>ROUND(E11*F11,2)</f>
        <v>0</v>
      </c>
      <c r="H11" s="35">
        <v>3.26</v>
      </c>
      <c r="I11" s="35" t="e">
        <f>ROUND(#REF!*H11,2)</f>
        <v>#REF!</v>
      </c>
      <c r="J11" s="35">
        <v>38.04</v>
      </c>
      <c r="K11" s="35" t="e">
        <f>ROUND(#REF!*J11,2)</f>
        <v>#REF!</v>
      </c>
      <c r="L11" s="35">
        <v>0</v>
      </c>
      <c r="M11" s="35" t="e">
        <f>#REF!*(1+L11/100)</f>
        <v>#REF!</v>
      </c>
      <c r="N11" s="34">
        <v>2.9299999999999999E-3</v>
      </c>
      <c r="O11" s="34" t="e">
        <f>ROUND(#REF!*N11,5)</f>
        <v>#REF!</v>
      </c>
      <c r="P11" s="34">
        <v>0</v>
      </c>
      <c r="Q11" s="34" t="e">
        <f>ROUND(#REF!*P11,5)</f>
        <v>#REF!</v>
      </c>
      <c r="R11" s="34"/>
      <c r="S11" s="34"/>
      <c r="T11" s="36">
        <v>7.3249999999999996E-2</v>
      </c>
      <c r="U11" s="34" t="e">
        <f>ROUND(#REF!*T11,2)</f>
        <v>#REF!</v>
      </c>
      <c r="V11" s="37"/>
      <c r="W11" s="37"/>
      <c r="X11" s="37"/>
      <c r="Y11" s="37"/>
      <c r="Z11" s="37"/>
      <c r="AA11" s="37"/>
      <c r="AB11" s="37"/>
      <c r="AC11" s="37"/>
      <c r="AD11" s="37"/>
      <c r="AE11" s="37" t="s">
        <v>102</v>
      </c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</row>
    <row r="12" spans="1:60" ht="14.5">
      <c r="A12" s="255" t="s">
        <v>97</v>
      </c>
      <c r="B12" s="256" t="s">
        <v>50</v>
      </c>
      <c r="C12" s="257" t="s">
        <v>49</v>
      </c>
      <c r="D12" s="258"/>
      <c r="E12" s="259"/>
      <c r="F12" s="260"/>
      <c r="G12" s="260">
        <f>SUMIF(AE13:AE15,"&lt;&gt;NOR",G13:G15)</f>
        <v>0</v>
      </c>
      <c r="H12" s="40"/>
      <c r="I12" s="40" t="e">
        <f>SUM(I13:I15)</f>
        <v>#REF!</v>
      </c>
      <c r="J12" s="40"/>
      <c r="K12" s="40" t="e">
        <f>SUM(K13:K15)</f>
        <v>#REF!</v>
      </c>
      <c r="L12" s="40"/>
      <c r="M12" s="40" t="e">
        <f>SUM(M13:M15)</f>
        <v>#REF!</v>
      </c>
      <c r="N12" s="39"/>
      <c r="O12" s="39" t="e">
        <f>SUM(O13:O15)</f>
        <v>#REF!</v>
      </c>
      <c r="P12" s="39"/>
      <c r="Q12" s="39" t="e">
        <f>SUM(Q13:Q15)</f>
        <v>#REF!</v>
      </c>
      <c r="R12" s="39"/>
      <c r="S12" s="39"/>
      <c r="T12" s="41"/>
      <c r="U12" s="39" t="e">
        <f>SUM(U13:U15)</f>
        <v>#REF!</v>
      </c>
      <c r="AE12" s="29" t="s">
        <v>98</v>
      </c>
    </row>
    <row r="13" spans="1:60" outlineLevel="1">
      <c r="A13" s="249">
        <v>4</v>
      </c>
      <c r="B13" s="250" t="s">
        <v>458</v>
      </c>
      <c r="C13" s="251" t="s">
        <v>459</v>
      </c>
      <c r="D13" s="252" t="s">
        <v>304</v>
      </c>
      <c r="E13" s="253">
        <v>20</v>
      </c>
      <c r="F13" s="320">
        <v>0</v>
      </c>
      <c r="G13" s="254">
        <f>ROUND(E13*F13,2)</f>
        <v>0</v>
      </c>
      <c r="H13" s="35">
        <v>14.36</v>
      </c>
      <c r="I13" s="35" t="e">
        <f>ROUND(#REF!*H13,2)</f>
        <v>#REF!</v>
      </c>
      <c r="J13" s="35">
        <v>265.64</v>
      </c>
      <c r="K13" s="35" t="e">
        <f>ROUND(#REF!*J13,2)</f>
        <v>#REF!</v>
      </c>
      <c r="L13" s="35">
        <v>0</v>
      </c>
      <c r="M13" s="35" t="e">
        <f>#REF!*(1+L13/100)</f>
        <v>#REF!</v>
      </c>
      <c r="N13" s="34">
        <v>4.8999999999999998E-4</v>
      </c>
      <c r="O13" s="34" t="e">
        <f>ROUND(#REF!*N13,5)</f>
        <v>#REF!</v>
      </c>
      <c r="P13" s="34">
        <v>0.04</v>
      </c>
      <c r="Q13" s="34" t="e">
        <f>ROUND(#REF!*P13,5)</f>
        <v>#REF!</v>
      </c>
      <c r="R13" s="34"/>
      <c r="S13" s="34"/>
      <c r="T13" s="36">
        <v>0.66800000000000004</v>
      </c>
      <c r="U13" s="34" t="e">
        <f>ROUND(#REF!*T13,2)</f>
        <v>#REF!</v>
      </c>
      <c r="V13" s="37"/>
      <c r="W13" s="37"/>
      <c r="X13" s="37"/>
      <c r="Y13" s="37"/>
      <c r="Z13" s="37"/>
      <c r="AA13" s="37"/>
      <c r="AB13" s="37"/>
      <c r="AC13" s="37"/>
      <c r="AD13" s="37"/>
      <c r="AE13" s="37" t="s">
        <v>102</v>
      </c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</row>
    <row r="14" spans="1:60" outlineLevel="1">
      <c r="A14" s="249">
        <v>5</v>
      </c>
      <c r="B14" s="250" t="s">
        <v>251</v>
      </c>
      <c r="C14" s="251" t="s">
        <v>252</v>
      </c>
      <c r="D14" s="252" t="s">
        <v>107</v>
      </c>
      <c r="E14" s="253">
        <v>1</v>
      </c>
      <c r="F14" s="320">
        <v>0</v>
      </c>
      <c r="G14" s="254">
        <f>ROUND(E14*F14,2)</f>
        <v>0</v>
      </c>
      <c r="H14" s="35">
        <v>0</v>
      </c>
      <c r="I14" s="35" t="e">
        <f>ROUND(#REF!*H14,2)</f>
        <v>#REF!</v>
      </c>
      <c r="J14" s="35">
        <v>264</v>
      </c>
      <c r="K14" s="35" t="e">
        <f>ROUND(#REF!*J14,2)</f>
        <v>#REF!</v>
      </c>
      <c r="L14" s="35">
        <v>0</v>
      </c>
      <c r="M14" s="35" t="e">
        <f>#REF!*(1+L14/100)</f>
        <v>#REF!</v>
      </c>
      <c r="N14" s="34">
        <v>0</v>
      </c>
      <c r="O14" s="34" t="e">
        <f>ROUND(#REF!*N14,5)</f>
        <v>#REF!</v>
      </c>
      <c r="P14" s="34">
        <v>0</v>
      </c>
      <c r="Q14" s="34" t="e">
        <f>ROUND(#REF!*P14,5)</f>
        <v>#REF!</v>
      </c>
      <c r="R14" s="34"/>
      <c r="S14" s="34"/>
      <c r="T14" s="36">
        <v>0.49</v>
      </c>
      <c r="U14" s="34" t="e">
        <f>ROUND(#REF!*T14,2)</f>
        <v>#REF!</v>
      </c>
      <c r="V14" s="37"/>
      <c r="W14" s="37"/>
      <c r="X14" s="37"/>
      <c r="Y14" s="37"/>
      <c r="Z14" s="37"/>
      <c r="AA14" s="37"/>
      <c r="AB14" s="37"/>
      <c r="AC14" s="37"/>
      <c r="AD14" s="37"/>
      <c r="AE14" s="37" t="s">
        <v>102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</row>
    <row r="15" spans="1:60" outlineLevel="1">
      <c r="A15" s="249">
        <v>6</v>
      </c>
      <c r="B15" s="250" t="s">
        <v>253</v>
      </c>
      <c r="C15" s="251" t="s">
        <v>460</v>
      </c>
      <c r="D15" s="252" t="s">
        <v>107</v>
      </c>
      <c r="E15" s="253">
        <v>100</v>
      </c>
      <c r="F15" s="320">
        <v>0</v>
      </c>
      <c r="G15" s="254">
        <f>ROUND(E15*F15,2)</f>
        <v>0</v>
      </c>
      <c r="H15" s="35">
        <v>0</v>
      </c>
      <c r="I15" s="35" t="e">
        <f>ROUND(#REF!*H15,2)</f>
        <v>#REF!</v>
      </c>
      <c r="J15" s="35">
        <v>25</v>
      </c>
      <c r="K15" s="35" t="e">
        <f>ROUND(#REF!*J15,2)</f>
        <v>#REF!</v>
      </c>
      <c r="L15" s="35">
        <v>0</v>
      </c>
      <c r="M15" s="35" t="e">
        <f>#REF!*(1+L15/100)</f>
        <v>#REF!</v>
      </c>
      <c r="N15" s="34">
        <v>0</v>
      </c>
      <c r="O15" s="34" t="e">
        <f>ROUND(#REF!*N15,5)</f>
        <v>#REF!</v>
      </c>
      <c r="P15" s="34">
        <v>0</v>
      </c>
      <c r="Q15" s="34" t="e">
        <f>ROUND(#REF!*P15,5)</f>
        <v>#REF!</v>
      </c>
      <c r="R15" s="34"/>
      <c r="S15" s="34"/>
      <c r="T15" s="36">
        <v>0</v>
      </c>
      <c r="U15" s="34" t="e">
        <f>ROUND(#REF!*T15,2)</f>
        <v>#REF!</v>
      </c>
      <c r="V15" s="37"/>
      <c r="W15" s="37"/>
      <c r="X15" s="37"/>
      <c r="Y15" s="37"/>
      <c r="Z15" s="37"/>
      <c r="AA15" s="37"/>
      <c r="AB15" s="37"/>
      <c r="AC15" s="37"/>
      <c r="AD15" s="37"/>
      <c r="AE15" s="37" t="s">
        <v>102</v>
      </c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</row>
    <row r="16" spans="1:60" ht="14.5">
      <c r="A16" s="255" t="s">
        <v>97</v>
      </c>
      <c r="B16" s="256" t="s">
        <v>444</v>
      </c>
      <c r="C16" s="257" t="s">
        <v>445</v>
      </c>
      <c r="D16" s="258"/>
      <c r="E16" s="259"/>
      <c r="F16" s="260"/>
      <c r="G16" s="260">
        <f>SUMIF(AE17:AE31,"&lt;&gt;NOR",G17:G31)</f>
        <v>0</v>
      </c>
      <c r="H16" s="40"/>
      <c r="I16" s="40" t="e">
        <f>SUM(I17:I31)</f>
        <v>#REF!</v>
      </c>
      <c r="J16" s="40"/>
      <c r="K16" s="40" t="e">
        <f>SUM(K17:K31)</f>
        <v>#REF!</v>
      </c>
      <c r="L16" s="40"/>
      <c r="M16" s="40" t="e">
        <f>SUM(M17:M31)</f>
        <v>#REF!</v>
      </c>
      <c r="N16" s="39"/>
      <c r="O16" s="39" t="e">
        <f>SUM(O17:O31)</f>
        <v>#REF!</v>
      </c>
      <c r="P16" s="39"/>
      <c r="Q16" s="39" t="e">
        <f>SUM(Q17:Q31)</f>
        <v>#REF!</v>
      </c>
      <c r="R16" s="39"/>
      <c r="S16" s="39"/>
      <c r="T16" s="41"/>
      <c r="U16" s="39" t="e">
        <f>SUM(U17:U31)</f>
        <v>#REF!</v>
      </c>
      <c r="AE16" s="29" t="s">
        <v>98</v>
      </c>
    </row>
    <row r="17" spans="1:60" outlineLevel="1">
      <c r="A17" s="249">
        <v>7</v>
      </c>
      <c r="B17" s="250" t="s">
        <v>461</v>
      </c>
      <c r="C17" s="251" t="s">
        <v>462</v>
      </c>
      <c r="D17" s="252" t="s">
        <v>304</v>
      </c>
      <c r="E17" s="253">
        <v>10</v>
      </c>
      <c r="F17" s="320">
        <v>0</v>
      </c>
      <c r="G17" s="254">
        <f t="shared" ref="G17:G31" si="0">ROUND(E17*F17,2)</f>
        <v>0</v>
      </c>
      <c r="H17" s="35">
        <v>0</v>
      </c>
      <c r="I17" s="35" t="e">
        <f>ROUND(#REF!*H17,2)</f>
        <v>#REF!</v>
      </c>
      <c r="J17" s="35">
        <v>178</v>
      </c>
      <c r="K17" s="35" t="e">
        <f>ROUND(#REF!*J17,2)</f>
        <v>#REF!</v>
      </c>
      <c r="L17" s="35">
        <v>0</v>
      </c>
      <c r="M17" s="35" t="e">
        <f>#REF!*(1+L17/100)</f>
        <v>#REF!</v>
      </c>
      <c r="N17" s="34">
        <v>0</v>
      </c>
      <c r="O17" s="34" t="e">
        <f>ROUND(#REF!*N17,5)</f>
        <v>#REF!</v>
      </c>
      <c r="P17" s="34">
        <v>1.4919999999999999E-2</v>
      </c>
      <c r="Q17" s="34" t="e">
        <f>ROUND(#REF!*P17,5)</f>
        <v>#REF!</v>
      </c>
      <c r="R17" s="34"/>
      <c r="S17" s="34"/>
      <c r="T17" s="36">
        <v>0.41299999999999998</v>
      </c>
      <c r="U17" s="34" t="e">
        <f>ROUND(#REF!*T17,2)</f>
        <v>#REF!</v>
      </c>
      <c r="V17" s="37"/>
      <c r="W17" s="37"/>
      <c r="X17" s="37"/>
      <c r="Y17" s="37"/>
      <c r="Z17" s="37"/>
      <c r="AA17" s="37"/>
      <c r="AB17" s="37"/>
      <c r="AC17" s="37"/>
      <c r="AD17" s="37"/>
      <c r="AE17" s="37" t="s">
        <v>102</v>
      </c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</row>
    <row r="18" spans="1:60" outlineLevel="1">
      <c r="A18" s="249">
        <v>8</v>
      </c>
      <c r="B18" s="250" t="s">
        <v>463</v>
      </c>
      <c r="C18" s="251" t="s">
        <v>464</v>
      </c>
      <c r="D18" s="252" t="s">
        <v>107</v>
      </c>
      <c r="E18" s="253">
        <v>0.15</v>
      </c>
      <c r="F18" s="320">
        <v>0</v>
      </c>
      <c r="G18" s="254">
        <f t="shared" si="0"/>
        <v>0</v>
      </c>
      <c r="H18" s="35">
        <v>0</v>
      </c>
      <c r="I18" s="35" t="e">
        <f>ROUND(#REF!*H18,2)</f>
        <v>#REF!</v>
      </c>
      <c r="J18" s="35">
        <v>2380</v>
      </c>
      <c r="K18" s="35" t="e">
        <f>ROUND(#REF!*J18,2)</f>
        <v>#REF!</v>
      </c>
      <c r="L18" s="35">
        <v>0</v>
      </c>
      <c r="M18" s="35" t="e">
        <f>#REF!*(1+L18/100)</f>
        <v>#REF!</v>
      </c>
      <c r="N18" s="34">
        <v>0</v>
      </c>
      <c r="O18" s="34" t="e">
        <f>ROUND(#REF!*N18,5)</f>
        <v>#REF!</v>
      </c>
      <c r="P18" s="34">
        <v>0</v>
      </c>
      <c r="Q18" s="34" t="e">
        <f>ROUND(#REF!*P18,5)</f>
        <v>#REF!</v>
      </c>
      <c r="R18" s="34"/>
      <c r="S18" s="34"/>
      <c r="T18" s="36">
        <v>4.1550000000000002</v>
      </c>
      <c r="U18" s="34" t="e">
        <f>ROUND(#REF!*T18,2)</f>
        <v>#REF!</v>
      </c>
      <c r="V18" s="37"/>
      <c r="W18" s="37"/>
      <c r="X18" s="37"/>
      <c r="Y18" s="37"/>
      <c r="Z18" s="37"/>
      <c r="AA18" s="37"/>
      <c r="AB18" s="37"/>
      <c r="AC18" s="37"/>
      <c r="AD18" s="37"/>
      <c r="AE18" s="37" t="s">
        <v>102</v>
      </c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</row>
    <row r="19" spans="1:60" outlineLevel="1">
      <c r="A19" s="249">
        <v>9</v>
      </c>
      <c r="B19" s="250" t="s">
        <v>465</v>
      </c>
      <c r="C19" s="251" t="s">
        <v>466</v>
      </c>
      <c r="D19" s="252" t="s">
        <v>101</v>
      </c>
      <c r="E19" s="253">
        <v>2</v>
      </c>
      <c r="F19" s="320">
        <v>0</v>
      </c>
      <c r="G19" s="254">
        <f t="shared" si="0"/>
        <v>0</v>
      </c>
      <c r="H19" s="35">
        <v>0</v>
      </c>
      <c r="I19" s="35" t="e">
        <f>ROUND(#REF!*H19,2)</f>
        <v>#REF!</v>
      </c>
      <c r="J19" s="35">
        <v>85.5</v>
      </c>
      <c r="K19" s="35" t="e">
        <f>ROUND(#REF!*J19,2)</f>
        <v>#REF!</v>
      </c>
      <c r="L19" s="35">
        <v>0</v>
      </c>
      <c r="M19" s="35" t="e">
        <f>#REF!*(1+L19/100)</f>
        <v>#REF!</v>
      </c>
      <c r="N19" s="34">
        <v>0</v>
      </c>
      <c r="O19" s="34" t="e">
        <f>ROUND(#REF!*N19,5)</f>
        <v>#REF!</v>
      </c>
      <c r="P19" s="34">
        <v>0</v>
      </c>
      <c r="Q19" s="34" t="e">
        <f>ROUND(#REF!*P19,5)</f>
        <v>#REF!</v>
      </c>
      <c r="R19" s="34"/>
      <c r="S19" s="34"/>
      <c r="T19" s="36">
        <v>0.157</v>
      </c>
      <c r="U19" s="34" t="e">
        <f>ROUND(#REF!*T19,2)</f>
        <v>#REF!</v>
      </c>
      <c r="V19" s="37"/>
      <c r="W19" s="37"/>
      <c r="X19" s="37"/>
      <c r="Y19" s="37"/>
      <c r="Z19" s="37"/>
      <c r="AA19" s="37"/>
      <c r="AB19" s="37"/>
      <c r="AC19" s="37"/>
      <c r="AD19" s="37"/>
      <c r="AE19" s="37" t="s">
        <v>102</v>
      </c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</row>
    <row r="20" spans="1:60" outlineLevel="1">
      <c r="A20" s="249">
        <v>10</v>
      </c>
      <c r="B20" s="250" t="s">
        <v>467</v>
      </c>
      <c r="C20" s="251" t="s">
        <v>468</v>
      </c>
      <c r="D20" s="252" t="s">
        <v>101</v>
      </c>
      <c r="E20" s="253">
        <v>4</v>
      </c>
      <c r="F20" s="320">
        <v>0</v>
      </c>
      <c r="G20" s="254">
        <f t="shared" si="0"/>
        <v>0</v>
      </c>
      <c r="H20" s="35">
        <v>0</v>
      </c>
      <c r="I20" s="35" t="e">
        <f>ROUND(#REF!*H20,2)</f>
        <v>#REF!</v>
      </c>
      <c r="J20" s="35">
        <v>94.8</v>
      </c>
      <c r="K20" s="35" t="e">
        <f>ROUND(#REF!*J20,2)</f>
        <v>#REF!</v>
      </c>
      <c r="L20" s="35">
        <v>0</v>
      </c>
      <c r="M20" s="35" t="e">
        <f>#REF!*(1+L20/100)</f>
        <v>#REF!</v>
      </c>
      <c r="N20" s="34">
        <v>0</v>
      </c>
      <c r="O20" s="34" t="e">
        <f>ROUND(#REF!*N20,5)</f>
        <v>#REF!</v>
      </c>
      <c r="P20" s="34">
        <v>0</v>
      </c>
      <c r="Q20" s="34" t="e">
        <f>ROUND(#REF!*P20,5)</f>
        <v>#REF!</v>
      </c>
      <c r="R20" s="34"/>
      <c r="S20" s="34"/>
      <c r="T20" s="36">
        <v>0.17399999999999999</v>
      </c>
      <c r="U20" s="34" t="e">
        <f>ROUND(#REF!*T20,2)</f>
        <v>#REF!</v>
      </c>
      <c r="V20" s="37"/>
      <c r="W20" s="37"/>
      <c r="X20" s="37"/>
      <c r="Y20" s="37"/>
      <c r="Z20" s="37"/>
      <c r="AA20" s="37"/>
      <c r="AB20" s="37"/>
      <c r="AC20" s="37"/>
      <c r="AD20" s="37"/>
      <c r="AE20" s="37" t="s">
        <v>102</v>
      </c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</row>
    <row r="21" spans="1:60" outlineLevel="1">
      <c r="A21" s="249">
        <v>11</v>
      </c>
      <c r="B21" s="250" t="s">
        <v>469</v>
      </c>
      <c r="C21" s="251" t="s">
        <v>470</v>
      </c>
      <c r="D21" s="252" t="s">
        <v>101</v>
      </c>
      <c r="E21" s="253">
        <v>1</v>
      </c>
      <c r="F21" s="320">
        <v>0</v>
      </c>
      <c r="G21" s="254">
        <f t="shared" si="0"/>
        <v>0</v>
      </c>
      <c r="H21" s="35">
        <v>0</v>
      </c>
      <c r="I21" s="35" t="e">
        <f>ROUND(#REF!*H21,2)</f>
        <v>#REF!</v>
      </c>
      <c r="J21" s="35">
        <v>141</v>
      </c>
      <c r="K21" s="35" t="e">
        <f>ROUND(#REF!*J21,2)</f>
        <v>#REF!</v>
      </c>
      <c r="L21" s="35">
        <v>0</v>
      </c>
      <c r="M21" s="35" t="e">
        <f>#REF!*(1+L21/100)</f>
        <v>#REF!</v>
      </c>
      <c r="N21" s="34">
        <v>0</v>
      </c>
      <c r="O21" s="34" t="e">
        <f>ROUND(#REF!*N21,5)</f>
        <v>#REF!</v>
      </c>
      <c r="P21" s="34">
        <v>0</v>
      </c>
      <c r="Q21" s="34" t="e">
        <f>ROUND(#REF!*P21,5)</f>
        <v>#REF!</v>
      </c>
      <c r="R21" s="34"/>
      <c r="S21" s="34"/>
      <c r="T21" s="36">
        <v>0.25900000000000001</v>
      </c>
      <c r="U21" s="34" t="e">
        <f>ROUND(#REF!*T21,2)</f>
        <v>#REF!</v>
      </c>
      <c r="V21" s="37"/>
      <c r="W21" s="37"/>
      <c r="X21" s="37"/>
      <c r="Y21" s="37"/>
      <c r="Z21" s="37"/>
      <c r="AA21" s="37"/>
      <c r="AB21" s="37"/>
      <c r="AC21" s="37"/>
      <c r="AD21" s="37"/>
      <c r="AE21" s="37" t="s">
        <v>102</v>
      </c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</row>
    <row r="22" spans="1:60" outlineLevel="1">
      <c r="A22" s="249">
        <v>12</v>
      </c>
      <c r="B22" s="250" t="s">
        <v>471</v>
      </c>
      <c r="C22" s="251" t="s">
        <v>472</v>
      </c>
      <c r="D22" s="252" t="s">
        <v>304</v>
      </c>
      <c r="E22" s="253">
        <v>33</v>
      </c>
      <c r="F22" s="320">
        <v>0</v>
      </c>
      <c r="G22" s="254">
        <f t="shared" si="0"/>
        <v>0</v>
      </c>
      <c r="H22" s="35">
        <v>0</v>
      </c>
      <c r="I22" s="35" t="e">
        <f>ROUND(#REF!*H22,2)</f>
        <v>#REF!</v>
      </c>
      <c r="J22" s="35">
        <v>32.200000000000003</v>
      </c>
      <c r="K22" s="35" t="e">
        <f>ROUND(#REF!*J22,2)</f>
        <v>#REF!</v>
      </c>
      <c r="L22" s="35">
        <v>0</v>
      </c>
      <c r="M22" s="35" t="e">
        <f>#REF!*(1+L22/100)</f>
        <v>#REF!</v>
      </c>
      <c r="N22" s="34">
        <v>0</v>
      </c>
      <c r="O22" s="34" t="e">
        <f>ROUND(#REF!*N22,5)</f>
        <v>#REF!</v>
      </c>
      <c r="P22" s="34">
        <v>0</v>
      </c>
      <c r="Q22" s="34" t="e">
        <f>ROUND(#REF!*P22,5)</f>
        <v>#REF!</v>
      </c>
      <c r="R22" s="34"/>
      <c r="S22" s="34"/>
      <c r="T22" s="36">
        <v>5.8999999999999997E-2</v>
      </c>
      <c r="U22" s="34" t="e">
        <f>ROUND(#REF!*T22,2)</f>
        <v>#REF!</v>
      </c>
      <c r="V22" s="37"/>
      <c r="W22" s="37"/>
      <c r="X22" s="37"/>
      <c r="Y22" s="37"/>
      <c r="Z22" s="37"/>
      <c r="AA22" s="37"/>
      <c r="AB22" s="37"/>
      <c r="AC22" s="37"/>
      <c r="AD22" s="37"/>
      <c r="AE22" s="37" t="s">
        <v>102</v>
      </c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</row>
    <row r="23" spans="1:60" outlineLevel="1">
      <c r="A23" s="249">
        <v>13</v>
      </c>
      <c r="B23" s="250" t="s">
        <v>473</v>
      </c>
      <c r="C23" s="251" t="s">
        <v>474</v>
      </c>
      <c r="D23" s="252" t="s">
        <v>304</v>
      </c>
      <c r="E23" s="253">
        <v>5</v>
      </c>
      <c r="F23" s="320">
        <v>0</v>
      </c>
      <c r="G23" s="254">
        <f t="shared" si="0"/>
        <v>0</v>
      </c>
      <c r="H23" s="35">
        <v>115.81</v>
      </c>
      <c r="I23" s="35" t="e">
        <f>ROUND(#REF!*H23,2)</f>
        <v>#REF!</v>
      </c>
      <c r="J23" s="35">
        <v>174.19</v>
      </c>
      <c r="K23" s="35" t="e">
        <f>ROUND(#REF!*J23,2)</f>
        <v>#REF!</v>
      </c>
      <c r="L23" s="35">
        <v>0</v>
      </c>
      <c r="M23" s="35" t="e">
        <f>#REF!*(1+L23/100)</f>
        <v>#REF!</v>
      </c>
      <c r="N23" s="34">
        <v>3.8000000000000002E-4</v>
      </c>
      <c r="O23" s="34" t="e">
        <f>ROUND(#REF!*N23,5)</f>
        <v>#REF!</v>
      </c>
      <c r="P23" s="34">
        <v>0</v>
      </c>
      <c r="Q23" s="34" t="e">
        <f>ROUND(#REF!*P23,5)</f>
        <v>#REF!</v>
      </c>
      <c r="R23" s="34"/>
      <c r="S23" s="34"/>
      <c r="T23" s="36">
        <v>0.32</v>
      </c>
      <c r="U23" s="34" t="e">
        <f>ROUND(#REF!*T23,2)</f>
        <v>#REF!</v>
      </c>
      <c r="V23" s="37"/>
      <c r="W23" s="37"/>
      <c r="X23" s="37"/>
      <c r="Y23" s="37"/>
      <c r="Z23" s="37"/>
      <c r="AA23" s="37"/>
      <c r="AB23" s="37"/>
      <c r="AC23" s="37"/>
      <c r="AD23" s="37"/>
      <c r="AE23" s="37" t="s">
        <v>102</v>
      </c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</row>
    <row r="24" spans="1:60" outlineLevel="1">
      <c r="A24" s="249">
        <v>14</v>
      </c>
      <c r="B24" s="250" t="s">
        <v>475</v>
      </c>
      <c r="C24" s="251" t="s">
        <v>476</v>
      </c>
      <c r="D24" s="252" t="s">
        <v>304</v>
      </c>
      <c r="E24" s="253">
        <v>10</v>
      </c>
      <c r="F24" s="320">
        <v>0</v>
      </c>
      <c r="G24" s="254">
        <f t="shared" si="0"/>
        <v>0</v>
      </c>
      <c r="H24" s="35">
        <v>129.59</v>
      </c>
      <c r="I24" s="35" t="e">
        <f>ROUND(#REF!*H24,2)</f>
        <v>#REF!</v>
      </c>
      <c r="J24" s="35">
        <v>195.41</v>
      </c>
      <c r="K24" s="35" t="e">
        <f>ROUND(#REF!*J24,2)</f>
        <v>#REF!</v>
      </c>
      <c r="L24" s="35">
        <v>0</v>
      </c>
      <c r="M24" s="35" t="e">
        <f>#REF!*(1+L24/100)</f>
        <v>#REF!</v>
      </c>
      <c r="N24" s="34">
        <v>4.6999999999999999E-4</v>
      </c>
      <c r="O24" s="34" t="e">
        <f>ROUND(#REF!*N24,5)</f>
        <v>#REF!</v>
      </c>
      <c r="P24" s="34">
        <v>0</v>
      </c>
      <c r="Q24" s="34" t="e">
        <f>ROUND(#REF!*P24,5)</f>
        <v>#REF!</v>
      </c>
      <c r="R24" s="34"/>
      <c r="S24" s="34"/>
      <c r="T24" s="36">
        <v>0.35899999999999999</v>
      </c>
      <c r="U24" s="34" t="e">
        <f>ROUND(#REF!*T24,2)</f>
        <v>#REF!</v>
      </c>
      <c r="V24" s="37"/>
      <c r="W24" s="37"/>
      <c r="X24" s="37"/>
      <c r="Y24" s="37"/>
      <c r="Z24" s="37"/>
      <c r="AA24" s="37"/>
      <c r="AB24" s="37"/>
      <c r="AC24" s="37"/>
      <c r="AD24" s="37"/>
      <c r="AE24" s="37" t="s">
        <v>102</v>
      </c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</row>
    <row r="25" spans="1:60" outlineLevel="1">
      <c r="A25" s="249">
        <v>15</v>
      </c>
      <c r="B25" s="250" t="s">
        <v>477</v>
      </c>
      <c r="C25" s="251" t="s">
        <v>478</v>
      </c>
      <c r="D25" s="252" t="s">
        <v>304</v>
      </c>
      <c r="E25" s="253">
        <v>3</v>
      </c>
      <c r="F25" s="320">
        <v>0</v>
      </c>
      <c r="G25" s="254">
        <f t="shared" si="0"/>
        <v>0</v>
      </c>
      <c r="H25" s="35">
        <v>292.77999999999997</v>
      </c>
      <c r="I25" s="35" t="e">
        <f>ROUND(#REF!*H25,2)</f>
        <v>#REF!</v>
      </c>
      <c r="J25" s="35">
        <v>445.22</v>
      </c>
      <c r="K25" s="35" t="e">
        <f>ROUND(#REF!*J25,2)</f>
        <v>#REF!</v>
      </c>
      <c r="L25" s="35">
        <v>0</v>
      </c>
      <c r="M25" s="35" t="e">
        <f>#REF!*(1+L25/100)</f>
        <v>#REF!</v>
      </c>
      <c r="N25" s="34">
        <v>7.7999999999999999E-4</v>
      </c>
      <c r="O25" s="34" t="e">
        <f>ROUND(#REF!*N25,5)</f>
        <v>#REF!</v>
      </c>
      <c r="P25" s="34">
        <v>0</v>
      </c>
      <c r="Q25" s="34" t="e">
        <f>ROUND(#REF!*P25,5)</f>
        <v>#REF!</v>
      </c>
      <c r="R25" s="34"/>
      <c r="S25" s="34"/>
      <c r="T25" s="36">
        <v>0.81899999999999995</v>
      </c>
      <c r="U25" s="34" t="e">
        <f>ROUND(#REF!*T25,2)</f>
        <v>#REF!</v>
      </c>
      <c r="V25" s="37"/>
      <c r="W25" s="37"/>
      <c r="X25" s="37"/>
      <c r="Y25" s="37"/>
      <c r="Z25" s="37"/>
      <c r="AA25" s="37"/>
      <c r="AB25" s="37"/>
      <c r="AC25" s="37"/>
      <c r="AD25" s="37"/>
      <c r="AE25" s="37" t="s">
        <v>102</v>
      </c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</row>
    <row r="26" spans="1:60" outlineLevel="1">
      <c r="A26" s="249">
        <v>16</v>
      </c>
      <c r="B26" s="250" t="s">
        <v>479</v>
      </c>
      <c r="C26" s="251" t="s">
        <v>480</v>
      </c>
      <c r="D26" s="252" t="s">
        <v>304</v>
      </c>
      <c r="E26" s="253">
        <v>15</v>
      </c>
      <c r="F26" s="320">
        <v>0</v>
      </c>
      <c r="G26" s="254">
        <f t="shared" si="0"/>
        <v>0</v>
      </c>
      <c r="H26" s="35">
        <v>409.75</v>
      </c>
      <c r="I26" s="35" t="e">
        <f>ROUND(#REF!*H26,2)</f>
        <v>#REF!</v>
      </c>
      <c r="J26" s="35">
        <v>433.25</v>
      </c>
      <c r="K26" s="35" t="e">
        <f>ROUND(#REF!*J26,2)</f>
        <v>#REF!</v>
      </c>
      <c r="L26" s="35">
        <v>0</v>
      </c>
      <c r="M26" s="35" t="e">
        <f>#REF!*(1+L26/100)</f>
        <v>#REF!</v>
      </c>
      <c r="N26" s="34">
        <v>1.31E-3</v>
      </c>
      <c r="O26" s="34" t="e">
        <f>ROUND(#REF!*N26,5)</f>
        <v>#REF!</v>
      </c>
      <c r="P26" s="34">
        <v>0</v>
      </c>
      <c r="Q26" s="34" t="e">
        <f>ROUND(#REF!*P26,5)</f>
        <v>#REF!</v>
      </c>
      <c r="R26" s="34"/>
      <c r="S26" s="34"/>
      <c r="T26" s="36">
        <v>0.79700000000000004</v>
      </c>
      <c r="U26" s="34" t="e">
        <f>ROUND(#REF!*T26,2)</f>
        <v>#REF!</v>
      </c>
      <c r="V26" s="37"/>
      <c r="W26" s="37"/>
      <c r="X26" s="37"/>
      <c r="Y26" s="37"/>
      <c r="Z26" s="37"/>
      <c r="AA26" s="37"/>
      <c r="AB26" s="37"/>
      <c r="AC26" s="37"/>
      <c r="AD26" s="37"/>
      <c r="AE26" s="37" t="s">
        <v>102</v>
      </c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</row>
    <row r="27" spans="1:60" ht="20" outlineLevel="1">
      <c r="A27" s="249">
        <v>17</v>
      </c>
      <c r="B27" s="250" t="s">
        <v>481</v>
      </c>
      <c r="C27" s="251" t="s">
        <v>482</v>
      </c>
      <c r="D27" s="252" t="s">
        <v>101</v>
      </c>
      <c r="E27" s="253">
        <v>1</v>
      </c>
      <c r="F27" s="320">
        <v>0</v>
      </c>
      <c r="G27" s="254">
        <f t="shared" si="0"/>
        <v>0</v>
      </c>
      <c r="H27" s="35">
        <v>401</v>
      </c>
      <c r="I27" s="35" t="e">
        <f>ROUND(#REF!*H27,2)</f>
        <v>#REF!</v>
      </c>
      <c r="J27" s="35">
        <v>0</v>
      </c>
      <c r="K27" s="35" t="e">
        <f>ROUND(#REF!*J27,2)</f>
        <v>#REF!</v>
      </c>
      <c r="L27" s="35">
        <v>0</v>
      </c>
      <c r="M27" s="35" t="e">
        <f>#REF!*(1+L27/100)</f>
        <v>#REF!</v>
      </c>
      <c r="N27" s="34">
        <v>9.0000000000000006E-5</v>
      </c>
      <c r="O27" s="34" t="e">
        <f>ROUND(#REF!*N27,5)</f>
        <v>#REF!</v>
      </c>
      <c r="P27" s="34">
        <v>0</v>
      </c>
      <c r="Q27" s="34" t="e">
        <f>ROUND(#REF!*P27,5)</f>
        <v>#REF!</v>
      </c>
      <c r="R27" s="34"/>
      <c r="S27" s="34"/>
      <c r="T27" s="36">
        <v>0</v>
      </c>
      <c r="U27" s="34" t="e">
        <f>ROUND(#REF!*T27,2)</f>
        <v>#REF!</v>
      </c>
      <c r="V27" s="37"/>
      <c r="W27" s="37"/>
      <c r="X27" s="37"/>
      <c r="Y27" s="37"/>
      <c r="Z27" s="37"/>
      <c r="AA27" s="37"/>
      <c r="AB27" s="37"/>
      <c r="AC27" s="37"/>
      <c r="AD27" s="37"/>
      <c r="AE27" s="37" t="s">
        <v>113</v>
      </c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</row>
    <row r="28" spans="1:60" ht="20" outlineLevel="1">
      <c r="A28" s="249">
        <v>18</v>
      </c>
      <c r="B28" s="250" t="s">
        <v>483</v>
      </c>
      <c r="C28" s="251" t="s">
        <v>484</v>
      </c>
      <c r="D28" s="252" t="s">
        <v>101</v>
      </c>
      <c r="E28" s="253">
        <v>2</v>
      </c>
      <c r="F28" s="320">
        <v>0</v>
      </c>
      <c r="G28" s="254">
        <f t="shared" si="0"/>
        <v>0</v>
      </c>
      <c r="H28" s="35">
        <v>93.7</v>
      </c>
      <c r="I28" s="35" t="e">
        <f>ROUND(#REF!*H28,2)</f>
        <v>#REF!</v>
      </c>
      <c r="J28" s="35">
        <v>365.8</v>
      </c>
      <c r="K28" s="35" t="e">
        <f>ROUND(#REF!*J28,2)</f>
        <v>#REF!</v>
      </c>
      <c r="L28" s="35">
        <v>0</v>
      </c>
      <c r="M28" s="35" t="e">
        <f>#REF!*(1+L28/100)</f>
        <v>#REF!</v>
      </c>
      <c r="N28" s="34">
        <v>6.7499999999999999E-3</v>
      </c>
      <c r="O28" s="34" t="e">
        <f>ROUND(#REF!*N28,5)</f>
        <v>#REF!</v>
      </c>
      <c r="P28" s="34">
        <v>0</v>
      </c>
      <c r="Q28" s="34" t="e">
        <f>ROUND(#REF!*P28,5)</f>
        <v>#REF!</v>
      </c>
      <c r="R28" s="34"/>
      <c r="S28" s="34"/>
      <c r="T28" s="36">
        <v>0.70899999999999996</v>
      </c>
      <c r="U28" s="34" t="e">
        <f>ROUND(#REF!*T28,2)</f>
        <v>#REF!</v>
      </c>
      <c r="V28" s="37"/>
      <c r="W28" s="37"/>
      <c r="X28" s="37"/>
      <c r="Y28" s="37"/>
      <c r="Z28" s="37"/>
      <c r="AA28" s="37"/>
      <c r="AB28" s="37"/>
      <c r="AC28" s="37"/>
      <c r="AD28" s="37"/>
      <c r="AE28" s="37" t="s">
        <v>102</v>
      </c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</row>
    <row r="29" spans="1:60" outlineLevel="1">
      <c r="A29" s="249">
        <v>19</v>
      </c>
      <c r="B29" s="250" t="s">
        <v>1095</v>
      </c>
      <c r="C29" s="251" t="s">
        <v>1096</v>
      </c>
      <c r="D29" s="252" t="s">
        <v>304</v>
      </c>
      <c r="E29" s="253">
        <v>5</v>
      </c>
      <c r="F29" s="320">
        <v>0</v>
      </c>
      <c r="G29" s="254">
        <f t="shared" si="0"/>
        <v>0</v>
      </c>
      <c r="H29" s="35">
        <v>28.42</v>
      </c>
      <c r="I29" s="35" t="e">
        <f>ROUND(#REF!*H29,2)</f>
        <v>#REF!</v>
      </c>
      <c r="J29" s="35">
        <v>3.5799999999999983</v>
      </c>
      <c r="K29" s="35" t="e">
        <f>ROUND(#REF!*J29,2)</f>
        <v>#REF!</v>
      </c>
      <c r="L29" s="35">
        <v>0</v>
      </c>
      <c r="M29" s="35" t="e">
        <f>#REF!*(1+L29/100)</f>
        <v>#REF!</v>
      </c>
      <c r="N29" s="34">
        <v>5.0000000000000001E-4</v>
      </c>
      <c r="O29" s="34" t="e">
        <f>ROUND(#REF!*N29,5)</f>
        <v>#REF!</v>
      </c>
      <c r="P29" s="34">
        <v>0</v>
      </c>
      <c r="Q29" s="34" t="e">
        <f>ROUND(#REF!*P29,5)</f>
        <v>#REF!</v>
      </c>
      <c r="R29" s="34"/>
      <c r="S29" s="34"/>
      <c r="T29" s="36">
        <v>0.245</v>
      </c>
      <c r="U29" s="34" t="e">
        <f>ROUND(#REF!*T29,2)</f>
        <v>#REF!</v>
      </c>
      <c r="V29" s="37"/>
      <c r="W29" s="37"/>
      <c r="X29" s="37"/>
      <c r="Y29" s="37"/>
      <c r="Z29" s="37"/>
      <c r="AA29" s="37"/>
      <c r="AB29" s="37"/>
      <c r="AC29" s="37"/>
      <c r="AD29" s="37"/>
      <c r="AE29" s="37" t="s">
        <v>102</v>
      </c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</row>
    <row r="30" spans="1:60" outlineLevel="1">
      <c r="A30" s="249">
        <v>20</v>
      </c>
      <c r="B30" s="250" t="s">
        <v>1095</v>
      </c>
      <c r="C30" s="251" t="s">
        <v>1097</v>
      </c>
      <c r="D30" s="252" t="s">
        <v>304</v>
      </c>
      <c r="E30" s="253">
        <v>5</v>
      </c>
      <c r="F30" s="320">
        <v>0</v>
      </c>
      <c r="G30" s="254">
        <f t="shared" si="0"/>
        <v>0</v>
      </c>
      <c r="H30" s="35">
        <v>35.520000000000003</v>
      </c>
      <c r="I30" s="35" t="e">
        <f>ROUND(#REF!*H30,2)</f>
        <v>#REF!</v>
      </c>
      <c r="J30" s="35">
        <v>19.479999999999997</v>
      </c>
      <c r="K30" s="35" t="e">
        <f>ROUND(#REF!*J30,2)</f>
        <v>#REF!</v>
      </c>
      <c r="L30" s="35">
        <v>0</v>
      </c>
      <c r="M30" s="35" t="e">
        <f>#REF!*(1+L30/100)</f>
        <v>#REF!</v>
      </c>
      <c r="N30" s="34">
        <v>5.0000000000000001E-4</v>
      </c>
      <c r="O30" s="34" t="e">
        <f>ROUND(#REF!*N30,5)</f>
        <v>#REF!</v>
      </c>
      <c r="P30" s="34">
        <v>0</v>
      </c>
      <c r="Q30" s="34" t="e">
        <f>ROUND(#REF!*P30,5)</f>
        <v>#REF!</v>
      </c>
      <c r="R30" s="34"/>
      <c r="S30" s="34"/>
      <c r="T30" s="36">
        <v>0.245</v>
      </c>
      <c r="U30" s="34" t="e">
        <f>ROUND(#REF!*T30,2)</f>
        <v>#REF!</v>
      </c>
      <c r="V30" s="37"/>
      <c r="W30" s="37"/>
      <c r="X30" s="37"/>
      <c r="Y30" s="37"/>
      <c r="Z30" s="37"/>
      <c r="AA30" s="37"/>
      <c r="AB30" s="37"/>
      <c r="AC30" s="37"/>
      <c r="AD30" s="37"/>
      <c r="AE30" s="37" t="s">
        <v>102</v>
      </c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</row>
    <row r="31" spans="1:60" outlineLevel="1">
      <c r="A31" s="249">
        <v>21</v>
      </c>
      <c r="B31" s="250" t="s">
        <v>485</v>
      </c>
      <c r="C31" s="251" t="s">
        <v>486</v>
      </c>
      <c r="D31" s="252" t="s">
        <v>65</v>
      </c>
      <c r="E31" s="253">
        <v>252</v>
      </c>
      <c r="F31" s="320">
        <v>0</v>
      </c>
      <c r="G31" s="254">
        <f t="shared" si="0"/>
        <v>0</v>
      </c>
      <c r="H31" s="35">
        <v>0</v>
      </c>
      <c r="I31" s="35" t="e">
        <f>ROUND(#REF!*H31,2)</f>
        <v>#REF!</v>
      </c>
      <c r="J31" s="35">
        <v>2</v>
      </c>
      <c r="K31" s="35" t="e">
        <f>ROUND(#REF!*J31,2)</f>
        <v>#REF!</v>
      </c>
      <c r="L31" s="35">
        <v>0</v>
      </c>
      <c r="M31" s="35" t="e">
        <f>#REF!*(1+L31/100)</f>
        <v>#REF!</v>
      </c>
      <c r="N31" s="34">
        <v>0</v>
      </c>
      <c r="O31" s="34" t="e">
        <f>ROUND(#REF!*N31,5)</f>
        <v>#REF!</v>
      </c>
      <c r="P31" s="34">
        <v>0</v>
      </c>
      <c r="Q31" s="34" t="e">
        <f>ROUND(#REF!*P31,5)</f>
        <v>#REF!</v>
      </c>
      <c r="R31" s="34"/>
      <c r="S31" s="34"/>
      <c r="T31" s="36">
        <v>0</v>
      </c>
      <c r="U31" s="34" t="e">
        <f>ROUND(#REF!*T31,2)</f>
        <v>#REF!</v>
      </c>
      <c r="V31" s="37"/>
      <c r="W31" s="37"/>
      <c r="X31" s="37"/>
      <c r="Y31" s="37"/>
      <c r="Z31" s="37"/>
      <c r="AA31" s="37"/>
      <c r="AB31" s="37"/>
      <c r="AC31" s="37"/>
      <c r="AD31" s="37"/>
      <c r="AE31" s="37" t="s">
        <v>102</v>
      </c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</row>
    <row r="32" spans="1:60" ht="14.5">
      <c r="A32" s="255" t="s">
        <v>97</v>
      </c>
      <c r="B32" s="256" t="s">
        <v>446</v>
      </c>
      <c r="C32" s="257" t="s">
        <v>447</v>
      </c>
      <c r="D32" s="258"/>
      <c r="E32" s="259"/>
      <c r="F32" s="260"/>
      <c r="G32" s="260">
        <f>SUMIF(AE33:AE59,"&lt;&gt;NOR",G33:G59)</f>
        <v>0</v>
      </c>
      <c r="H32" s="40"/>
      <c r="I32" s="40" t="e">
        <f>SUM(I33:I59)</f>
        <v>#REF!</v>
      </c>
      <c r="J32" s="40"/>
      <c r="K32" s="40" t="e">
        <f>SUM(K33:K59)</f>
        <v>#REF!</v>
      </c>
      <c r="L32" s="40"/>
      <c r="M32" s="40" t="e">
        <f>SUM(M33:M59)</f>
        <v>#REF!</v>
      </c>
      <c r="N32" s="39"/>
      <c r="O32" s="39" t="e">
        <f>SUM(O33:O59)</f>
        <v>#REF!</v>
      </c>
      <c r="P32" s="39"/>
      <c r="Q32" s="39" t="e">
        <f>SUM(Q33:Q59)</f>
        <v>#REF!</v>
      </c>
      <c r="R32" s="39"/>
      <c r="S32" s="39"/>
      <c r="T32" s="41"/>
      <c r="U32" s="39" t="e">
        <f>SUM(U33:U59)</f>
        <v>#REF!</v>
      </c>
      <c r="AE32" s="29" t="s">
        <v>98</v>
      </c>
    </row>
    <row r="33" spans="1:60" outlineLevel="1">
      <c r="A33" s="249">
        <v>22</v>
      </c>
      <c r="B33" s="250" t="s">
        <v>487</v>
      </c>
      <c r="C33" s="251" t="s">
        <v>488</v>
      </c>
      <c r="D33" s="252" t="s">
        <v>304</v>
      </c>
      <c r="E33" s="253">
        <v>30</v>
      </c>
      <c r="F33" s="320">
        <v>0</v>
      </c>
      <c r="G33" s="254">
        <f t="shared" ref="G33:G59" si="1">ROUND(E33*F33,2)</f>
        <v>0</v>
      </c>
      <c r="H33" s="35">
        <v>0</v>
      </c>
      <c r="I33" s="35" t="e">
        <f>ROUND(#REF!*H33,2)</f>
        <v>#REF!</v>
      </c>
      <c r="J33" s="35">
        <v>103</v>
      </c>
      <c r="K33" s="35" t="e">
        <f>ROUND(#REF!*J33,2)</f>
        <v>#REF!</v>
      </c>
      <c r="L33" s="35">
        <v>0</v>
      </c>
      <c r="M33" s="35" t="e">
        <f>#REF!*(1+L33/100)</f>
        <v>#REF!</v>
      </c>
      <c r="N33" s="34">
        <v>0</v>
      </c>
      <c r="O33" s="34" t="e">
        <f>ROUND(#REF!*N33,5)</f>
        <v>#REF!</v>
      </c>
      <c r="P33" s="34">
        <v>6.7000000000000002E-3</v>
      </c>
      <c r="Q33" s="34" t="e">
        <f>ROUND(#REF!*P33,5)</f>
        <v>#REF!</v>
      </c>
      <c r="R33" s="34"/>
      <c r="S33" s="34"/>
      <c r="T33" s="36">
        <v>0.23899999999999999</v>
      </c>
      <c r="U33" s="34" t="e">
        <f>ROUND(#REF!*T33,2)</f>
        <v>#REF!</v>
      </c>
      <c r="V33" s="37"/>
      <c r="W33" s="37"/>
      <c r="X33" s="37"/>
      <c r="Y33" s="37"/>
      <c r="Z33" s="37"/>
      <c r="AA33" s="37"/>
      <c r="AB33" s="37"/>
      <c r="AC33" s="37"/>
      <c r="AD33" s="37"/>
      <c r="AE33" s="37" t="s">
        <v>102</v>
      </c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</row>
    <row r="34" spans="1:60" outlineLevel="1">
      <c r="A34" s="249">
        <v>23</v>
      </c>
      <c r="B34" s="250" t="s">
        <v>489</v>
      </c>
      <c r="C34" s="251" t="s">
        <v>490</v>
      </c>
      <c r="D34" s="252" t="s">
        <v>107</v>
      </c>
      <c r="E34" s="253">
        <v>0.2</v>
      </c>
      <c r="F34" s="320">
        <v>0</v>
      </c>
      <c r="G34" s="254">
        <f t="shared" si="1"/>
        <v>0</v>
      </c>
      <c r="H34" s="35">
        <v>0</v>
      </c>
      <c r="I34" s="35" t="e">
        <f>ROUND(#REF!*H34,2)</f>
        <v>#REF!</v>
      </c>
      <c r="J34" s="35">
        <v>2380</v>
      </c>
      <c r="K34" s="35" t="e">
        <f>ROUND(#REF!*J34,2)</f>
        <v>#REF!</v>
      </c>
      <c r="L34" s="35">
        <v>0</v>
      </c>
      <c r="M34" s="35" t="e">
        <f>#REF!*(1+L34/100)</f>
        <v>#REF!</v>
      </c>
      <c r="N34" s="34">
        <v>0</v>
      </c>
      <c r="O34" s="34" t="e">
        <f>ROUND(#REF!*N34,5)</f>
        <v>#REF!</v>
      </c>
      <c r="P34" s="34">
        <v>0</v>
      </c>
      <c r="Q34" s="34" t="e">
        <f>ROUND(#REF!*P34,5)</f>
        <v>#REF!</v>
      </c>
      <c r="R34" s="34"/>
      <c r="S34" s="34"/>
      <c r="T34" s="36">
        <v>4.1550000000000002</v>
      </c>
      <c r="U34" s="34" t="e">
        <f>ROUND(#REF!*T34,2)</f>
        <v>#REF!</v>
      </c>
      <c r="V34" s="37"/>
      <c r="W34" s="37"/>
      <c r="X34" s="37"/>
      <c r="Y34" s="37"/>
      <c r="Z34" s="37"/>
      <c r="AA34" s="37"/>
      <c r="AB34" s="37"/>
      <c r="AC34" s="37"/>
      <c r="AD34" s="37"/>
      <c r="AE34" s="37" t="s">
        <v>102</v>
      </c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</row>
    <row r="35" spans="1:60" outlineLevel="1">
      <c r="A35" s="249">
        <v>24</v>
      </c>
      <c r="B35" s="250" t="s">
        <v>491</v>
      </c>
      <c r="C35" s="251" t="s">
        <v>492</v>
      </c>
      <c r="D35" s="252" t="s">
        <v>101</v>
      </c>
      <c r="E35" s="253">
        <v>11</v>
      </c>
      <c r="F35" s="320">
        <v>0</v>
      </c>
      <c r="G35" s="254">
        <f t="shared" si="1"/>
        <v>0</v>
      </c>
      <c r="H35" s="35">
        <v>0</v>
      </c>
      <c r="I35" s="35" t="e">
        <f>ROUND(#REF!*H35,2)</f>
        <v>#REF!</v>
      </c>
      <c r="J35" s="35">
        <v>246.5</v>
      </c>
      <c r="K35" s="35" t="e">
        <f>ROUND(#REF!*J35,2)</f>
        <v>#REF!</v>
      </c>
      <c r="L35" s="35">
        <v>0</v>
      </c>
      <c r="M35" s="35" t="e">
        <f>#REF!*(1+L35/100)</f>
        <v>#REF!</v>
      </c>
      <c r="N35" s="34">
        <v>0</v>
      </c>
      <c r="O35" s="34" t="e">
        <f>ROUND(#REF!*N35,5)</f>
        <v>#REF!</v>
      </c>
      <c r="P35" s="34">
        <v>0</v>
      </c>
      <c r="Q35" s="34" t="e">
        <f>ROUND(#REF!*P35,5)</f>
        <v>#REF!</v>
      </c>
      <c r="R35" s="34"/>
      <c r="S35" s="34"/>
      <c r="T35" s="36">
        <v>0.42499999999999999</v>
      </c>
      <c r="U35" s="34" t="e">
        <f>ROUND(#REF!*T35,2)</f>
        <v>#REF!</v>
      </c>
      <c r="V35" s="37"/>
      <c r="W35" s="37"/>
      <c r="X35" s="37"/>
      <c r="Y35" s="37"/>
      <c r="Z35" s="37"/>
      <c r="AA35" s="37"/>
      <c r="AB35" s="37"/>
      <c r="AC35" s="37"/>
      <c r="AD35" s="37"/>
      <c r="AE35" s="37" t="s">
        <v>102</v>
      </c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</row>
    <row r="36" spans="1:60" outlineLevel="1">
      <c r="A36" s="249">
        <v>25</v>
      </c>
      <c r="B36" s="250" t="s">
        <v>493</v>
      </c>
      <c r="C36" s="251" t="s">
        <v>494</v>
      </c>
      <c r="D36" s="252" t="s">
        <v>304</v>
      </c>
      <c r="E36" s="253">
        <v>36</v>
      </c>
      <c r="F36" s="320">
        <v>0</v>
      </c>
      <c r="G36" s="254">
        <f t="shared" si="1"/>
        <v>0</v>
      </c>
      <c r="H36" s="35">
        <v>0.44</v>
      </c>
      <c r="I36" s="35" t="e">
        <f>ROUND(#REF!*H36,2)</f>
        <v>#REF!</v>
      </c>
      <c r="J36" s="35">
        <v>22.86</v>
      </c>
      <c r="K36" s="35" t="e">
        <f>ROUND(#REF!*J36,2)</f>
        <v>#REF!</v>
      </c>
      <c r="L36" s="35">
        <v>0</v>
      </c>
      <c r="M36" s="35" t="e">
        <f>#REF!*(1+L36/100)</f>
        <v>#REF!</v>
      </c>
      <c r="N36" s="34">
        <v>0</v>
      </c>
      <c r="O36" s="34" t="e">
        <f>ROUND(#REF!*N36,5)</f>
        <v>#REF!</v>
      </c>
      <c r="P36" s="34">
        <v>0</v>
      </c>
      <c r="Q36" s="34" t="e">
        <f>ROUND(#REF!*P36,5)</f>
        <v>#REF!</v>
      </c>
      <c r="R36" s="34"/>
      <c r="S36" s="34"/>
      <c r="T36" s="36">
        <v>4.2000000000000003E-2</v>
      </c>
      <c r="U36" s="34" t="e">
        <f>ROUND(#REF!*T36,2)</f>
        <v>#REF!</v>
      </c>
      <c r="V36" s="37"/>
      <c r="W36" s="37"/>
      <c r="X36" s="37"/>
      <c r="Y36" s="37"/>
      <c r="Z36" s="37"/>
      <c r="AA36" s="37"/>
      <c r="AB36" s="37"/>
      <c r="AC36" s="37"/>
      <c r="AD36" s="37"/>
      <c r="AE36" s="37" t="s">
        <v>102</v>
      </c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</row>
    <row r="37" spans="1:60" outlineLevel="1">
      <c r="A37" s="249">
        <v>26</v>
      </c>
      <c r="B37" s="250" t="s">
        <v>495</v>
      </c>
      <c r="C37" s="251" t="s">
        <v>496</v>
      </c>
      <c r="D37" s="252" t="s">
        <v>304</v>
      </c>
      <c r="E37" s="253">
        <v>36</v>
      </c>
      <c r="F37" s="320">
        <v>0</v>
      </c>
      <c r="G37" s="254">
        <f t="shared" si="1"/>
        <v>0</v>
      </c>
      <c r="H37" s="35">
        <v>1.87</v>
      </c>
      <c r="I37" s="35" t="e">
        <f>ROUND(#REF!*H37,2)</f>
        <v>#REF!</v>
      </c>
      <c r="J37" s="35">
        <v>33.830000000000005</v>
      </c>
      <c r="K37" s="35" t="e">
        <f>ROUND(#REF!*J37,2)</f>
        <v>#REF!</v>
      </c>
      <c r="L37" s="35">
        <v>0</v>
      </c>
      <c r="M37" s="35" t="e">
        <f>#REF!*(1+L37/100)</f>
        <v>#REF!</v>
      </c>
      <c r="N37" s="34">
        <v>1.0000000000000001E-5</v>
      </c>
      <c r="O37" s="34" t="e">
        <f>ROUND(#REF!*N37,5)</f>
        <v>#REF!</v>
      </c>
      <c r="P37" s="34">
        <v>0</v>
      </c>
      <c r="Q37" s="34" t="e">
        <f>ROUND(#REF!*P37,5)</f>
        <v>#REF!</v>
      </c>
      <c r="R37" s="34"/>
      <c r="S37" s="34"/>
      <c r="T37" s="36">
        <v>6.2E-2</v>
      </c>
      <c r="U37" s="34" t="e">
        <f>ROUND(#REF!*T37,2)</f>
        <v>#REF!</v>
      </c>
      <c r="V37" s="37"/>
      <c r="W37" s="37"/>
      <c r="X37" s="37"/>
      <c r="Y37" s="37"/>
      <c r="Z37" s="37"/>
      <c r="AA37" s="37"/>
      <c r="AB37" s="37"/>
      <c r="AC37" s="37"/>
      <c r="AD37" s="37"/>
      <c r="AE37" s="37" t="s">
        <v>102</v>
      </c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</row>
    <row r="38" spans="1:60" outlineLevel="1">
      <c r="A38" s="249">
        <v>27</v>
      </c>
      <c r="B38" s="250" t="s">
        <v>497</v>
      </c>
      <c r="C38" s="251" t="s">
        <v>498</v>
      </c>
      <c r="D38" s="252" t="s">
        <v>304</v>
      </c>
      <c r="E38" s="253">
        <v>20</v>
      </c>
      <c r="F38" s="320">
        <v>0</v>
      </c>
      <c r="G38" s="254">
        <f t="shared" si="1"/>
        <v>0</v>
      </c>
      <c r="H38" s="35">
        <v>15.04</v>
      </c>
      <c r="I38" s="35" t="e">
        <f>ROUND(#REF!*H38,2)</f>
        <v>#REF!</v>
      </c>
      <c r="J38" s="35">
        <v>64.56</v>
      </c>
      <c r="K38" s="35" t="e">
        <f>ROUND(#REF!*J38,2)</f>
        <v>#REF!</v>
      </c>
      <c r="L38" s="35">
        <v>0</v>
      </c>
      <c r="M38" s="35" t="e">
        <f>#REF!*(1+L38/100)</f>
        <v>#REF!</v>
      </c>
      <c r="N38" s="34">
        <v>2.0000000000000002E-5</v>
      </c>
      <c r="O38" s="34" t="e">
        <f>ROUND(#REF!*N38,5)</f>
        <v>#REF!</v>
      </c>
      <c r="P38" s="34">
        <v>0</v>
      </c>
      <c r="Q38" s="34" t="e">
        <f>ROUND(#REF!*P38,5)</f>
        <v>#REF!</v>
      </c>
      <c r="R38" s="34"/>
      <c r="S38" s="34"/>
      <c r="T38" s="36">
        <v>0.129</v>
      </c>
      <c r="U38" s="34" t="e">
        <f>ROUND(#REF!*T38,2)</f>
        <v>#REF!</v>
      </c>
      <c r="V38" s="37"/>
      <c r="W38" s="37"/>
      <c r="X38" s="37"/>
      <c r="Y38" s="37"/>
      <c r="Z38" s="37"/>
      <c r="AA38" s="37"/>
      <c r="AB38" s="37"/>
      <c r="AC38" s="37"/>
      <c r="AD38" s="37"/>
      <c r="AE38" s="37" t="s">
        <v>102</v>
      </c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</row>
    <row r="39" spans="1:60" outlineLevel="1">
      <c r="A39" s="249">
        <v>28</v>
      </c>
      <c r="B39" s="250" t="s">
        <v>499</v>
      </c>
      <c r="C39" s="251" t="s">
        <v>500</v>
      </c>
      <c r="D39" s="252" t="s">
        <v>304</v>
      </c>
      <c r="E39" s="253">
        <v>1</v>
      </c>
      <c r="F39" s="320">
        <v>0</v>
      </c>
      <c r="G39" s="254">
        <f t="shared" si="1"/>
        <v>0</v>
      </c>
      <c r="H39" s="35">
        <v>17.420000000000002</v>
      </c>
      <c r="I39" s="35" t="e">
        <f>ROUND(#REF!*H39,2)</f>
        <v>#REF!</v>
      </c>
      <c r="J39" s="35">
        <v>64.48</v>
      </c>
      <c r="K39" s="35" t="e">
        <f>ROUND(#REF!*J39,2)</f>
        <v>#REF!</v>
      </c>
      <c r="L39" s="35">
        <v>0</v>
      </c>
      <c r="M39" s="35" t="e">
        <f>#REF!*(1+L39/100)</f>
        <v>#REF!</v>
      </c>
      <c r="N39" s="34">
        <v>4.0000000000000003E-5</v>
      </c>
      <c r="O39" s="34" t="e">
        <f>ROUND(#REF!*N39,5)</f>
        <v>#REF!</v>
      </c>
      <c r="P39" s="34">
        <v>0</v>
      </c>
      <c r="Q39" s="34" t="e">
        <f>ROUND(#REF!*P39,5)</f>
        <v>#REF!</v>
      </c>
      <c r="R39" s="34"/>
      <c r="S39" s="34"/>
      <c r="T39" s="36">
        <v>0.129</v>
      </c>
      <c r="U39" s="34" t="e">
        <f>ROUND(#REF!*T39,2)</f>
        <v>#REF!</v>
      </c>
      <c r="V39" s="37"/>
      <c r="W39" s="37"/>
      <c r="X39" s="37"/>
      <c r="Y39" s="37"/>
      <c r="Z39" s="37"/>
      <c r="AA39" s="37"/>
      <c r="AB39" s="37"/>
      <c r="AC39" s="37"/>
      <c r="AD39" s="37"/>
      <c r="AE39" s="37" t="s">
        <v>102</v>
      </c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</row>
    <row r="40" spans="1:60" outlineLevel="1">
      <c r="A40" s="249">
        <v>29</v>
      </c>
      <c r="B40" s="250" t="s">
        <v>503</v>
      </c>
      <c r="C40" s="251" t="s">
        <v>504</v>
      </c>
      <c r="D40" s="252" t="s">
        <v>304</v>
      </c>
      <c r="E40" s="253">
        <v>15</v>
      </c>
      <c r="F40" s="320">
        <v>0</v>
      </c>
      <c r="G40" s="254">
        <f t="shared" si="1"/>
        <v>0</v>
      </c>
      <c r="H40" s="35">
        <v>0</v>
      </c>
      <c r="I40" s="35" t="e">
        <f>ROUND(#REF!*H40,2)</f>
        <v>#REF!</v>
      </c>
      <c r="J40" s="35">
        <v>270</v>
      </c>
      <c r="K40" s="35" t="e">
        <f>ROUND(#REF!*J40,2)</f>
        <v>#REF!</v>
      </c>
      <c r="L40" s="35">
        <v>0</v>
      </c>
      <c r="M40" s="35" t="e">
        <f>#REF!*(1+L40/100)</f>
        <v>#REF!</v>
      </c>
      <c r="N40" s="34">
        <v>0</v>
      </c>
      <c r="O40" s="34" t="e">
        <f>ROUND(#REF!*N40,5)</f>
        <v>#REF!</v>
      </c>
      <c r="P40" s="34">
        <v>0</v>
      </c>
      <c r="Q40" s="34" t="e">
        <f>ROUND(#REF!*P40,5)</f>
        <v>#REF!</v>
      </c>
      <c r="R40" s="34"/>
      <c r="S40" s="34"/>
      <c r="T40" s="36">
        <v>0</v>
      </c>
      <c r="U40" s="34" t="e">
        <f>ROUND(#REF!*T40,2)</f>
        <v>#REF!</v>
      </c>
      <c r="V40" s="37"/>
      <c r="W40" s="37"/>
      <c r="X40" s="37"/>
      <c r="Y40" s="37"/>
      <c r="Z40" s="37"/>
      <c r="AA40" s="37"/>
      <c r="AB40" s="37"/>
      <c r="AC40" s="37"/>
      <c r="AD40" s="37"/>
      <c r="AE40" s="37" t="s">
        <v>102</v>
      </c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</row>
    <row r="41" spans="1:60" outlineLevel="1">
      <c r="A41" s="249">
        <v>30</v>
      </c>
      <c r="B41" s="250" t="s">
        <v>503</v>
      </c>
      <c r="C41" s="251" t="s">
        <v>505</v>
      </c>
      <c r="D41" s="252" t="s">
        <v>304</v>
      </c>
      <c r="E41" s="253">
        <v>35</v>
      </c>
      <c r="F41" s="320">
        <v>0</v>
      </c>
      <c r="G41" s="254">
        <f t="shared" si="1"/>
        <v>0</v>
      </c>
      <c r="H41" s="35">
        <v>0</v>
      </c>
      <c r="I41" s="35" t="e">
        <f>ROUND(#REF!*H41,2)</f>
        <v>#REF!</v>
      </c>
      <c r="J41" s="35">
        <v>224.5</v>
      </c>
      <c r="K41" s="35" t="e">
        <f>ROUND(#REF!*J41,2)</f>
        <v>#REF!</v>
      </c>
      <c r="L41" s="35">
        <v>0</v>
      </c>
      <c r="M41" s="35" t="e">
        <f>#REF!*(1+L41/100)</f>
        <v>#REF!</v>
      </c>
      <c r="N41" s="34">
        <v>0</v>
      </c>
      <c r="O41" s="34" t="e">
        <f>ROUND(#REF!*N41,5)</f>
        <v>#REF!</v>
      </c>
      <c r="P41" s="34">
        <v>0</v>
      </c>
      <c r="Q41" s="34" t="e">
        <f>ROUND(#REF!*P41,5)</f>
        <v>#REF!</v>
      </c>
      <c r="R41" s="34"/>
      <c r="S41" s="34"/>
      <c r="T41" s="36">
        <v>0</v>
      </c>
      <c r="U41" s="34" t="e">
        <f>ROUND(#REF!*T41,2)</f>
        <v>#REF!</v>
      </c>
      <c r="V41" s="37"/>
      <c r="W41" s="37"/>
      <c r="X41" s="37"/>
      <c r="Y41" s="37"/>
      <c r="Z41" s="37"/>
      <c r="AA41" s="37"/>
      <c r="AB41" s="37"/>
      <c r="AC41" s="37"/>
      <c r="AD41" s="37"/>
      <c r="AE41" s="37" t="s">
        <v>102</v>
      </c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</row>
    <row r="42" spans="1:60" outlineLevel="1">
      <c r="A42" s="249">
        <v>31</v>
      </c>
      <c r="B42" s="250" t="s">
        <v>503</v>
      </c>
      <c r="C42" s="251" t="s">
        <v>506</v>
      </c>
      <c r="D42" s="252" t="s">
        <v>304</v>
      </c>
      <c r="E42" s="253">
        <v>1</v>
      </c>
      <c r="F42" s="320">
        <v>0</v>
      </c>
      <c r="G42" s="254">
        <f t="shared" si="1"/>
        <v>0</v>
      </c>
      <c r="H42" s="35">
        <v>0</v>
      </c>
      <c r="I42" s="35" t="e">
        <f>ROUND(#REF!*H42,2)</f>
        <v>#REF!</v>
      </c>
      <c r="J42" s="35">
        <v>272.5</v>
      </c>
      <c r="K42" s="35" t="e">
        <f>ROUND(#REF!*J42,2)</f>
        <v>#REF!</v>
      </c>
      <c r="L42" s="35">
        <v>0</v>
      </c>
      <c r="M42" s="35" t="e">
        <f>#REF!*(1+L42/100)</f>
        <v>#REF!</v>
      </c>
      <c r="N42" s="34">
        <v>0</v>
      </c>
      <c r="O42" s="34" t="e">
        <f>ROUND(#REF!*N42,5)</f>
        <v>#REF!</v>
      </c>
      <c r="P42" s="34">
        <v>0</v>
      </c>
      <c r="Q42" s="34" t="e">
        <f>ROUND(#REF!*P42,5)</f>
        <v>#REF!</v>
      </c>
      <c r="R42" s="34"/>
      <c r="S42" s="34"/>
      <c r="T42" s="36">
        <v>0</v>
      </c>
      <c r="U42" s="34" t="e">
        <f>ROUND(#REF!*T42,2)</f>
        <v>#REF!</v>
      </c>
      <c r="V42" s="37"/>
      <c r="W42" s="37"/>
      <c r="X42" s="37"/>
      <c r="Y42" s="37"/>
      <c r="Z42" s="37"/>
      <c r="AA42" s="37"/>
      <c r="AB42" s="37"/>
      <c r="AC42" s="37"/>
      <c r="AD42" s="37"/>
      <c r="AE42" s="37" t="s">
        <v>102</v>
      </c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</row>
    <row r="43" spans="1:60" outlineLevel="1">
      <c r="A43" s="249">
        <v>32</v>
      </c>
      <c r="B43" s="250" t="s">
        <v>507</v>
      </c>
      <c r="C43" s="251" t="s">
        <v>508</v>
      </c>
      <c r="D43" s="252" t="s">
        <v>304</v>
      </c>
      <c r="E43" s="253">
        <v>35</v>
      </c>
      <c r="F43" s="320">
        <v>0</v>
      </c>
      <c r="G43" s="254">
        <f t="shared" si="1"/>
        <v>0</v>
      </c>
      <c r="H43" s="35">
        <v>8.09</v>
      </c>
      <c r="I43" s="35" t="e">
        <f>ROUND(#REF!*H43,2)</f>
        <v>#REF!</v>
      </c>
      <c r="J43" s="35">
        <v>197.41</v>
      </c>
      <c r="K43" s="35" t="e">
        <f>ROUND(#REF!*J43,2)</f>
        <v>#REF!</v>
      </c>
      <c r="L43" s="35">
        <v>0</v>
      </c>
      <c r="M43" s="35" t="e">
        <f>#REF!*(1+L43/100)</f>
        <v>#REF!</v>
      </c>
      <c r="N43" s="34">
        <v>2.7999999999999998E-4</v>
      </c>
      <c r="O43" s="34" t="e">
        <f>ROUND(#REF!*N43,5)</f>
        <v>#REF!</v>
      </c>
      <c r="P43" s="34">
        <v>0</v>
      </c>
      <c r="Q43" s="34" t="e">
        <f>ROUND(#REF!*P43,5)</f>
        <v>#REF!</v>
      </c>
      <c r="R43" s="34"/>
      <c r="S43" s="34"/>
      <c r="T43" s="36">
        <v>0.36516999999999999</v>
      </c>
      <c r="U43" s="34" t="e">
        <f>ROUND(#REF!*T43,2)</f>
        <v>#REF!</v>
      </c>
      <c r="V43" s="37"/>
      <c r="W43" s="37"/>
      <c r="X43" s="37"/>
      <c r="Y43" s="37"/>
      <c r="Z43" s="37"/>
      <c r="AA43" s="37"/>
      <c r="AB43" s="37"/>
      <c r="AC43" s="37"/>
      <c r="AD43" s="37"/>
      <c r="AE43" s="37" t="s">
        <v>102</v>
      </c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</row>
    <row r="44" spans="1:60" outlineLevel="1">
      <c r="A44" s="249">
        <v>33</v>
      </c>
      <c r="B44" s="250" t="s">
        <v>509</v>
      </c>
      <c r="C44" s="251" t="s">
        <v>510</v>
      </c>
      <c r="D44" s="252" t="s">
        <v>304</v>
      </c>
      <c r="E44" s="253">
        <v>1</v>
      </c>
      <c r="F44" s="320">
        <v>0</v>
      </c>
      <c r="G44" s="254">
        <f t="shared" si="1"/>
        <v>0</v>
      </c>
      <c r="H44" s="35">
        <v>8.09</v>
      </c>
      <c r="I44" s="35" t="e">
        <f>ROUND(#REF!*H44,2)</f>
        <v>#REF!</v>
      </c>
      <c r="J44" s="35">
        <v>215.91</v>
      </c>
      <c r="K44" s="35" t="e">
        <f>ROUND(#REF!*J44,2)</f>
        <v>#REF!</v>
      </c>
      <c r="L44" s="35">
        <v>0</v>
      </c>
      <c r="M44" s="35" t="e">
        <f>#REF!*(1+L44/100)</f>
        <v>#REF!</v>
      </c>
      <c r="N44" s="34">
        <v>2.7999999999999998E-4</v>
      </c>
      <c r="O44" s="34" t="e">
        <f>ROUND(#REF!*N44,5)</f>
        <v>#REF!</v>
      </c>
      <c r="P44" s="34">
        <v>0</v>
      </c>
      <c r="Q44" s="34" t="e">
        <f>ROUND(#REF!*P44,5)</f>
        <v>#REF!</v>
      </c>
      <c r="R44" s="34"/>
      <c r="S44" s="34"/>
      <c r="T44" s="36">
        <v>0.40018999999999999</v>
      </c>
      <c r="U44" s="34" t="e">
        <f>ROUND(#REF!*T44,2)</f>
        <v>#REF!</v>
      </c>
      <c r="V44" s="37"/>
      <c r="W44" s="37"/>
      <c r="X44" s="37"/>
      <c r="Y44" s="37"/>
      <c r="Z44" s="37"/>
      <c r="AA44" s="37"/>
      <c r="AB44" s="37"/>
      <c r="AC44" s="37"/>
      <c r="AD44" s="37"/>
      <c r="AE44" s="37" t="s">
        <v>102</v>
      </c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</row>
    <row r="45" spans="1:60" ht="20" outlineLevel="1">
      <c r="A45" s="249">
        <v>34</v>
      </c>
      <c r="B45" s="250" t="s">
        <v>511</v>
      </c>
      <c r="C45" s="251" t="s">
        <v>512</v>
      </c>
      <c r="D45" s="252" t="s">
        <v>304</v>
      </c>
      <c r="E45" s="253">
        <v>36</v>
      </c>
      <c r="F45" s="320">
        <v>0</v>
      </c>
      <c r="G45" s="254">
        <f t="shared" si="1"/>
        <v>0</v>
      </c>
      <c r="H45" s="35">
        <v>0</v>
      </c>
      <c r="I45" s="35" t="e">
        <f>ROUND(#REF!*H45,2)</f>
        <v>#REF!</v>
      </c>
      <c r="J45" s="35">
        <v>41</v>
      </c>
      <c r="K45" s="35" t="e">
        <f>ROUND(#REF!*J45,2)</f>
        <v>#REF!</v>
      </c>
      <c r="L45" s="35">
        <v>0</v>
      </c>
      <c r="M45" s="35" t="e">
        <f>#REF!*(1+L45/100)</f>
        <v>#REF!</v>
      </c>
      <c r="N45" s="34">
        <v>0</v>
      </c>
      <c r="O45" s="34" t="e">
        <f>ROUND(#REF!*N45,5)</f>
        <v>#REF!</v>
      </c>
      <c r="P45" s="34">
        <v>0</v>
      </c>
      <c r="Q45" s="34" t="e">
        <f>ROUND(#REF!*P45,5)</f>
        <v>#REF!</v>
      </c>
      <c r="R45" s="34"/>
      <c r="S45" s="34"/>
      <c r="T45" s="36">
        <v>8.2000000000000003E-2</v>
      </c>
      <c r="U45" s="34" t="e">
        <f>ROUND(#REF!*T45,2)</f>
        <v>#REF!</v>
      </c>
      <c r="V45" s="37"/>
      <c r="W45" s="37"/>
      <c r="X45" s="37"/>
      <c r="Y45" s="37"/>
      <c r="Z45" s="37"/>
      <c r="AA45" s="37"/>
      <c r="AB45" s="37"/>
      <c r="AC45" s="37"/>
      <c r="AD45" s="37"/>
      <c r="AE45" s="37" t="s">
        <v>102</v>
      </c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</row>
    <row r="46" spans="1:60" outlineLevel="1">
      <c r="A46" s="249">
        <v>35</v>
      </c>
      <c r="B46" s="250" t="s">
        <v>513</v>
      </c>
      <c r="C46" s="251" t="s">
        <v>514</v>
      </c>
      <c r="D46" s="252" t="s">
        <v>101</v>
      </c>
      <c r="E46" s="253">
        <v>1</v>
      </c>
      <c r="F46" s="320">
        <v>0</v>
      </c>
      <c r="G46" s="254">
        <f t="shared" si="1"/>
        <v>0</v>
      </c>
      <c r="H46" s="35">
        <v>217</v>
      </c>
      <c r="I46" s="35" t="e">
        <f>ROUND(#REF!*H46,2)</f>
        <v>#REF!</v>
      </c>
      <c r="J46" s="35">
        <v>0</v>
      </c>
      <c r="K46" s="35" t="e">
        <f>ROUND(#REF!*J46,2)</f>
        <v>#REF!</v>
      </c>
      <c r="L46" s="35">
        <v>0</v>
      </c>
      <c r="M46" s="35" t="e">
        <f>#REF!*(1+L46/100)</f>
        <v>#REF!</v>
      </c>
      <c r="N46" s="34">
        <v>1.3999999999999999E-4</v>
      </c>
      <c r="O46" s="34" t="e">
        <f>ROUND(#REF!*N46,5)</f>
        <v>#REF!</v>
      </c>
      <c r="P46" s="34">
        <v>0</v>
      </c>
      <c r="Q46" s="34" t="e">
        <f>ROUND(#REF!*P46,5)</f>
        <v>#REF!</v>
      </c>
      <c r="R46" s="34"/>
      <c r="S46" s="34"/>
      <c r="T46" s="36">
        <v>0</v>
      </c>
      <c r="U46" s="34" t="e">
        <f>ROUND(#REF!*T46,2)</f>
        <v>#REF!</v>
      </c>
      <c r="V46" s="37"/>
      <c r="W46" s="37"/>
      <c r="X46" s="37"/>
      <c r="Y46" s="37"/>
      <c r="Z46" s="37"/>
      <c r="AA46" s="37"/>
      <c r="AB46" s="37"/>
      <c r="AC46" s="37"/>
      <c r="AD46" s="37"/>
      <c r="AE46" s="37" t="s">
        <v>113</v>
      </c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</row>
    <row r="47" spans="1:60" outlineLevel="1">
      <c r="A47" s="249">
        <v>36</v>
      </c>
      <c r="B47" s="250" t="s">
        <v>513</v>
      </c>
      <c r="C47" s="251" t="s">
        <v>515</v>
      </c>
      <c r="D47" s="252" t="s">
        <v>101</v>
      </c>
      <c r="E47" s="253">
        <v>1</v>
      </c>
      <c r="F47" s="320">
        <v>0</v>
      </c>
      <c r="G47" s="254">
        <f t="shared" si="1"/>
        <v>0</v>
      </c>
      <c r="H47" s="35">
        <v>311</v>
      </c>
      <c r="I47" s="35" t="e">
        <f>ROUND(#REF!*H47,2)</f>
        <v>#REF!</v>
      </c>
      <c r="J47" s="35">
        <v>0</v>
      </c>
      <c r="K47" s="35" t="e">
        <f>ROUND(#REF!*J47,2)</f>
        <v>#REF!</v>
      </c>
      <c r="L47" s="35">
        <v>0</v>
      </c>
      <c r="M47" s="35" t="e">
        <f>#REF!*(1+L47/100)</f>
        <v>#REF!</v>
      </c>
      <c r="N47" s="34">
        <v>1.3999999999999999E-4</v>
      </c>
      <c r="O47" s="34" t="e">
        <f>ROUND(#REF!*N47,5)</f>
        <v>#REF!</v>
      </c>
      <c r="P47" s="34">
        <v>0</v>
      </c>
      <c r="Q47" s="34" t="e">
        <f>ROUND(#REF!*P47,5)</f>
        <v>#REF!</v>
      </c>
      <c r="R47" s="34"/>
      <c r="S47" s="34"/>
      <c r="T47" s="36">
        <v>0</v>
      </c>
      <c r="U47" s="34" t="e">
        <f>ROUND(#REF!*T47,2)</f>
        <v>#REF!</v>
      </c>
      <c r="V47" s="37"/>
      <c r="W47" s="37"/>
      <c r="X47" s="37"/>
      <c r="Y47" s="37"/>
      <c r="Z47" s="37"/>
      <c r="AA47" s="37"/>
      <c r="AB47" s="37"/>
      <c r="AC47" s="37"/>
      <c r="AD47" s="37"/>
      <c r="AE47" s="37" t="s">
        <v>113</v>
      </c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</row>
    <row r="48" spans="1:60" outlineLevel="1">
      <c r="A48" s="249">
        <v>37</v>
      </c>
      <c r="B48" s="250" t="s">
        <v>513</v>
      </c>
      <c r="C48" s="251" t="s">
        <v>516</v>
      </c>
      <c r="D48" s="252" t="s">
        <v>101</v>
      </c>
      <c r="E48" s="253">
        <v>2</v>
      </c>
      <c r="F48" s="320">
        <v>0</v>
      </c>
      <c r="G48" s="254">
        <f t="shared" si="1"/>
        <v>0</v>
      </c>
      <c r="H48" s="35">
        <v>315</v>
      </c>
      <c r="I48" s="35" t="e">
        <f>ROUND(#REF!*H48,2)</f>
        <v>#REF!</v>
      </c>
      <c r="J48" s="35">
        <v>0</v>
      </c>
      <c r="K48" s="35" t="e">
        <f>ROUND(#REF!*J48,2)</f>
        <v>#REF!</v>
      </c>
      <c r="L48" s="35">
        <v>0</v>
      </c>
      <c r="M48" s="35" t="e">
        <f>#REF!*(1+L48/100)</f>
        <v>#REF!</v>
      </c>
      <c r="N48" s="34">
        <v>3.1E-4</v>
      </c>
      <c r="O48" s="34" t="e">
        <f>ROUND(#REF!*N48,5)</f>
        <v>#REF!</v>
      </c>
      <c r="P48" s="34">
        <v>0</v>
      </c>
      <c r="Q48" s="34" t="e">
        <f>ROUND(#REF!*P48,5)</f>
        <v>#REF!</v>
      </c>
      <c r="R48" s="34"/>
      <c r="S48" s="34"/>
      <c r="T48" s="36">
        <v>0</v>
      </c>
      <c r="U48" s="34" t="e">
        <f>ROUND(#REF!*T48,2)</f>
        <v>#REF!</v>
      </c>
      <c r="V48" s="37"/>
      <c r="W48" s="37"/>
      <c r="X48" s="37"/>
      <c r="Y48" s="37"/>
      <c r="Z48" s="37"/>
      <c r="AA48" s="37"/>
      <c r="AB48" s="37"/>
      <c r="AC48" s="37"/>
      <c r="AD48" s="37"/>
      <c r="AE48" s="37" t="s">
        <v>113</v>
      </c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</row>
    <row r="49" spans="1:60" outlineLevel="1">
      <c r="A49" s="249">
        <v>38</v>
      </c>
      <c r="B49" s="250" t="s">
        <v>517</v>
      </c>
      <c r="C49" s="251" t="s">
        <v>518</v>
      </c>
      <c r="D49" s="252" t="s">
        <v>101</v>
      </c>
      <c r="E49" s="253">
        <v>1</v>
      </c>
      <c r="F49" s="320">
        <v>0</v>
      </c>
      <c r="G49" s="254">
        <f t="shared" si="1"/>
        <v>0</v>
      </c>
      <c r="H49" s="35">
        <v>350</v>
      </c>
      <c r="I49" s="35" t="e">
        <f>ROUND(#REF!*H49,2)</f>
        <v>#REF!</v>
      </c>
      <c r="J49" s="35">
        <v>0</v>
      </c>
      <c r="K49" s="35" t="e">
        <f>ROUND(#REF!*J49,2)</f>
        <v>#REF!</v>
      </c>
      <c r="L49" s="35">
        <v>0</v>
      </c>
      <c r="M49" s="35" t="e">
        <f>#REF!*(1+L49/100)</f>
        <v>#REF!</v>
      </c>
      <c r="N49" s="34">
        <v>1.4999999999999999E-4</v>
      </c>
      <c r="O49" s="34" t="e">
        <f>ROUND(#REF!*N49,5)</f>
        <v>#REF!</v>
      </c>
      <c r="P49" s="34">
        <v>0</v>
      </c>
      <c r="Q49" s="34" t="e">
        <f>ROUND(#REF!*P49,5)</f>
        <v>#REF!</v>
      </c>
      <c r="R49" s="34"/>
      <c r="S49" s="34"/>
      <c r="T49" s="36">
        <v>0</v>
      </c>
      <c r="U49" s="34" t="e">
        <f>ROUND(#REF!*T49,2)</f>
        <v>#REF!</v>
      </c>
      <c r="V49" s="37"/>
      <c r="W49" s="37"/>
      <c r="X49" s="37"/>
      <c r="Y49" s="37"/>
      <c r="Z49" s="37"/>
      <c r="AA49" s="37"/>
      <c r="AB49" s="37"/>
      <c r="AC49" s="37"/>
      <c r="AD49" s="37"/>
      <c r="AE49" s="37" t="s">
        <v>113</v>
      </c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</row>
    <row r="50" spans="1:60" outlineLevel="1">
      <c r="A50" s="249">
        <v>39</v>
      </c>
      <c r="B50" s="250" t="s">
        <v>503</v>
      </c>
      <c r="C50" s="251" t="s">
        <v>519</v>
      </c>
      <c r="D50" s="252" t="s">
        <v>101</v>
      </c>
      <c r="E50" s="253">
        <v>1</v>
      </c>
      <c r="F50" s="320">
        <v>0</v>
      </c>
      <c r="G50" s="254">
        <f t="shared" si="1"/>
        <v>0</v>
      </c>
      <c r="H50" s="35">
        <v>501.87</v>
      </c>
      <c r="I50" s="35" t="e">
        <f>ROUND(#REF!*H50,2)</f>
        <v>#REF!</v>
      </c>
      <c r="J50" s="35">
        <v>748.13</v>
      </c>
      <c r="K50" s="35" t="e">
        <f>ROUND(#REF!*J50,2)</f>
        <v>#REF!</v>
      </c>
      <c r="L50" s="35">
        <v>0</v>
      </c>
      <c r="M50" s="35" t="e">
        <f>#REF!*(1+L50/100)</f>
        <v>#REF!</v>
      </c>
      <c r="N50" s="34">
        <v>2.15E-3</v>
      </c>
      <c r="O50" s="34" t="e">
        <f>ROUND(#REF!*N50,5)</f>
        <v>#REF!</v>
      </c>
      <c r="P50" s="34">
        <v>0</v>
      </c>
      <c r="Q50" s="34" t="e">
        <f>ROUND(#REF!*P50,5)</f>
        <v>#REF!</v>
      </c>
      <c r="R50" s="34"/>
      <c r="S50" s="34"/>
      <c r="T50" s="36">
        <v>0.372</v>
      </c>
      <c r="U50" s="34" t="e">
        <f>ROUND(#REF!*T50,2)</f>
        <v>#REF!</v>
      </c>
      <c r="V50" s="37"/>
      <c r="W50" s="37"/>
      <c r="X50" s="37"/>
      <c r="Y50" s="37"/>
      <c r="Z50" s="37"/>
      <c r="AA50" s="37"/>
      <c r="AB50" s="37"/>
      <c r="AC50" s="37"/>
      <c r="AD50" s="37"/>
      <c r="AE50" s="37" t="s">
        <v>102</v>
      </c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</row>
    <row r="51" spans="1:60" outlineLevel="1">
      <c r="A51" s="249">
        <v>40</v>
      </c>
      <c r="B51" s="250" t="s">
        <v>520</v>
      </c>
      <c r="C51" s="251" t="s">
        <v>521</v>
      </c>
      <c r="D51" s="252" t="s">
        <v>101</v>
      </c>
      <c r="E51" s="253">
        <v>1</v>
      </c>
      <c r="F51" s="320">
        <v>0</v>
      </c>
      <c r="G51" s="254">
        <f t="shared" si="1"/>
        <v>0</v>
      </c>
      <c r="H51" s="35">
        <v>239.58</v>
      </c>
      <c r="I51" s="35" t="e">
        <f>ROUND(#REF!*H51,2)</f>
        <v>#REF!</v>
      </c>
      <c r="J51" s="35">
        <v>213.92</v>
      </c>
      <c r="K51" s="35" t="e">
        <f>ROUND(#REF!*J51,2)</f>
        <v>#REF!</v>
      </c>
      <c r="L51" s="35">
        <v>0</v>
      </c>
      <c r="M51" s="35" t="e">
        <f>#REF!*(1+L51/100)</f>
        <v>#REF!</v>
      </c>
      <c r="N51" s="34">
        <v>1.9400000000000001E-3</v>
      </c>
      <c r="O51" s="34" t="e">
        <f>ROUND(#REF!*N51,5)</f>
        <v>#REF!</v>
      </c>
      <c r="P51" s="34">
        <v>0</v>
      </c>
      <c r="Q51" s="34" t="e">
        <f>ROUND(#REF!*P51,5)</f>
        <v>#REF!</v>
      </c>
      <c r="R51" s="34"/>
      <c r="S51" s="34"/>
      <c r="T51" s="36">
        <v>0.39300000000000002</v>
      </c>
      <c r="U51" s="34" t="e">
        <f>ROUND(#REF!*T51,2)</f>
        <v>#REF!</v>
      </c>
      <c r="V51" s="37"/>
      <c r="W51" s="37"/>
      <c r="X51" s="37"/>
      <c r="Y51" s="37"/>
      <c r="Z51" s="37"/>
      <c r="AA51" s="37"/>
      <c r="AB51" s="37"/>
      <c r="AC51" s="37"/>
      <c r="AD51" s="37"/>
      <c r="AE51" s="37" t="s">
        <v>102</v>
      </c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</row>
    <row r="52" spans="1:60" outlineLevel="1">
      <c r="A52" s="249">
        <v>41</v>
      </c>
      <c r="B52" s="250" t="s">
        <v>522</v>
      </c>
      <c r="C52" s="251" t="s">
        <v>523</v>
      </c>
      <c r="D52" s="252" t="s">
        <v>101</v>
      </c>
      <c r="E52" s="253">
        <v>3</v>
      </c>
      <c r="F52" s="320">
        <v>0</v>
      </c>
      <c r="G52" s="254">
        <f t="shared" si="1"/>
        <v>0</v>
      </c>
      <c r="H52" s="35">
        <v>3.92</v>
      </c>
      <c r="I52" s="35" t="e">
        <f>ROUND(#REF!*H52,2)</f>
        <v>#REF!</v>
      </c>
      <c r="J52" s="35">
        <v>89.88</v>
      </c>
      <c r="K52" s="35" t="e">
        <f>ROUND(#REF!*J52,2)</f>
        <v>#REF!</v>
      </c>
      <c r="L52" s="35">
        <v>0</v>
      </c>
      <c r="M52" s="35" t="e">
        <f>#REF!*(1+L52/100)</f>
        <v>#REF!</v>
      </c>
      <c r="N52" s="34">
        <v>0</v>
      </c>
      <c r="O52" s="34" t="e">
        <f>ROUND(#REF!*N52,5)</f>
        <v>#REF!</v>
      </c>
      <c r="P52" s="34">
        <v>0</v>
      </c>
      <c r="Q52" s="34" t="e">
        <f>ROUND(#REF!*P52,5)</f>
        <v>#REF!</v>
      </c>
      <c r="R52" s="34"/>
      <c r="S52" s="34"/>
      <c r="T52" s="36">
        <v>0.16500000000000001</v>
      </c>
      <c r="U52" s="34" t="e">
        <f>ROUND(#REF!*T52,2)</f>
        <v>#REF!</v>
      </c>
      <c r="V52" s="37"/>
      <c r="W52" s="37"/>
      <c r="X52" s="37"/>
      <c r="Y52" s="37"/>
      <c r="Z52" s="37"/>
      <c r="AA52" s="37"/>
      <c r="AB52" s="37"/>
      <c r="AC52" s="37"/>
      <c r="AD52" s="37"/>
      <c r="AE52" s="37" t="s">
        <v>102</v>
      </c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</row>
    <row r="53" spans="1:60" outlineLevel="1">
      <c r="A53" s="249">
        <v>42</v>
      </c>
      <c r="B53" s="250" t="s">
        <v>524</v>
      </c>
      <c r="C53" s="251" t="s">
        <v>525</v>
      </c>
      <c r="D53" s="252" t="s">
        <v>101</v>
      </c>
      <c r="E53" s="253">
        <v>1</v>
      </c>
      <c r="F53" s="320">
        <v>0</v>
      </c>
      <c r="G53" s="254">
        <f t="shared" si="1"/>
        <v>0</v>
      </c>
      <c r="H53" s="35">
        <v>5.22</v>
      </c>
      <c r="I53" s="35" t="e">
        <f>ROUND(#REF!*H53,2)</f>
        <v>#REF!</v>
      </c>
      <c r="J53" s="35">
        <v>112.78</v>
      </c>
      <c r="K53" s="35" t="e">
        <f>ROUND(#REF!*J53,2)</f>
        <v>#REF!</v>
      </c>
      <c r="L53" s="35">
        <v>0</v>
      </c>
      <c r="M53" s="35" t="e">
        <f>#REF!*(1+L53/100)</f>
        <v>#REF!</v>
      </c>
      <c r="N53" s="34">
        <v>0</v>
      </c>
      <c r="O53" s="34" t="e">
        <f>ROUND(#REF!*N53,5)</f>
        <v>#REF!</v>
      </c>
      <c r="P53" s="34">
        <v>0</v>
      </c>
      <c r="Q53" s="34" t="e">
        <f>ROUND(#REF!*P53,5)</f>
        <v>#REF!</v>
      </c>
      <c r="R53" s="34"/>
      <c r="S53" s="34"/>
      <c r="T53" s="36">
        <v>0.20699999999999999</v>
      </c>
      <c r="U53" s="34" t="e">
        <f>ROUND(#REF!*T53,2)</f>
        <v>#REF!</v>
      </c>
      <c r="V53" s="37"/>
      <c r="W53" s="37"/>
      <c r="X53" s="37"/>
      <c r="Y53" s="37"/>
      <c r="Z53" s="37"/>
      <c r="AA53" s="37"/>
      <c r="AB53" s="37"/>
      <c r="AC53" s="37"/>
      <c r="AD53" s="37"/>
      <c r="AE53" s="37" t="s">
        <v>102</v>
      </c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</row>
    <row r="54" spans="1:60" outlineLevel="1">
      <c r="A54" s="249">
        <v>43</v>
      </c>
      <c r="B54" s="250" t="s">
        <v>526</v>
      </c>
      <c r="C54" s="251" t="s">
        <v>527</v>
      </c>
      <c r="D54" s="252" t="s">
        <v>101</v>
      </c>
      <c r="E54" s="253">
        <v>1</v>
      </c>
      <c r="F54" s="320">
        <v>0</v>
      </c>
      <c r="G54" s="254">
        <f t="shared" si="1"/>
        <v>0</v>
      </c>
      <c r="H54" s="35">
        <v>1439.8</v>
      </c>
      <c r="I54" s="35" t="e">
        <f>ROUND(#REF!*H54,2)</f>
        <v>#REF!</v>
      </c>
      <c r="J54" s="35">
        <v>119.20000000000005</v>
      </c>
      <c r="K54" s="35" t="e">
        <f>ROUND(#REF!*J54,2)</f>
        <v>#REF!</v>
      </c>
      <c r="L54" s="35">
        <v>0</v>
      </c>
      <c r="M54" s="35" t="e">
        <f>#REF!*(1+L54/100)</f>
        <v>#REF!</v>
      </c>
      <c r="N54" s="34">
        <v>2.5000000000000001E-3</v>
      </c>
      <c r="O54" s="34" t="e">
        <f>ROUND(#REF!*N54,5)</f>
        <v>#REF!</v>
      </c>
      <c r="P54" s="34">
        <v>0</v>
      </c>
      <c r="Q54" s="34" t="e">
        <f>ROUND(#REF!*P54,5)</f>
        <v>#REF!</v>
      </c>
      <c r="R54" s="34"/>
      <c r="S54" s="34"/>
      <c r="T54" s="36">
        <v>0.219</v>
      </c>
      <c r="U54" s="34" t="e">
        <f>ROUND(#REF!*T54,2)</f>
        <v>#REF!</v>
      </c>
      <c r="V54" s="37"/>
      <c r="W54" s="37"/>
      <c r="X54" s="37"/>
      <c r="Y54" s="37"/>
      <c r="Z54" s="37"/>
      <c r="AA54" s="37"/>
      <c r="AB54" s="37"/>
      <c r="AC54" s="37"/>
      <c r="AD54" s="37"/>
      <c r="AE54" s="37" t="s">
        <v>102</v>
      </c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</row>
    <row r="55" spans="1:60" outlineLevel="1">
      <c r="A55" s="249">
        <v>44</v>
      </c>
      <c r="B55" s="250" t="s">
        <v>528</v>
      </c>
      <c r="C55" s="251" t="s">
        <v>529</v>
      </c>
      <c r="D55" s="252" t="s">
        <v>530</v>
      </c>
      <c r="E55" s="253">
        <v>1</v>
      </c>
      <c r="F55" s="320">
        <v>0</v>
      </c>
      <c r="G55" s="254">
        <f t="shared" si="1"/>
        <v>0</v>
      </c>
      <c r="H55" s="35">
        <v>150.91</v>
      </c>
      <c r="I55" s="35" t="e">
        <f>ROUND(#REF!*H55,2)</f>
        <v>#REF!</v>
      </c>
      <c r="J55" s="35">
        <v>130.09</v>
      </c>
      <c r="K55" s="35" t="e">
        <f>ROUND(#REF!*J55,2)</f>
        <v>#REF!</v>
      </c>
      <c r="L55" s="35">
        <v>0</v>
      </c>
      <c r="M55" s="35" t="e">
        <f>#REF!*(1+L55/100)</f>
        <v>#REF!</v>
      </c>
      <c r="N55" s="34">
        <v>5.2999999999999998E-4</v>
      </c>
      <c r="O55" s="34" t="e">
        <f>ROUND(#REF!*N55,5)</f>
        <v>#REF!</v>
      </c>
      <c r="P55" s="34">
        <v>0</v>
      </c>
      <c r="Q55" s="34" t="e">
        <f>ROUND(#REF!*P55,5)</f>
        <v>#REF!</v>
      </c>
      <c r="R55" s="34"/>
      <c r="S55" s="34"/>
      <c r="T55" s="36">
        <v>0.23899999999999999</v>
      </c>
      <c r="U55" s="34" t="e">
        <f>ROUND(#REF!*T55,2)</f>
        <v>#REF!</v>
      </c>
      <c r="V55" s="37"/>
      <c r="W55" s="37"/>
      <c r="X55" s="37"/>
      <c r="Y55" s="37"/>
      <c r="Z55" s="37"/>
      <c r="AA55" s="37"/>
      <c r="AB55" s="37"/>
      <c r="AC55" s="37"/>
      <c r="AD55" s="37"/>
      <c r="AE55" s="37" t="s">
        <v>102</v>
      </c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</row>
    <row r="56" spans="1:60" outlineLevel="1">
      <c r="A56" s="249">
        <v>45</v>
      </c>
      <c r="B56" s="250" t="s">
        <v>532</v>
      </c>
      <c r="C56" s="251" t="s">
        <v>533</v>
      </c>
      <c r="D56" s="252" t="s">
        <v>101</v>
      </c>
      <c r="E56" s="253">
        <v>1</v>
      </c>
      <c r="F56" s="320">
        <v>0</v>
      </c>
      <c r="G56" s="254">
        <f t="shared" si="1"/>
        <v>0</v>
      </c>
      <c r="H56" s="35">
        <v>268.17</v>
      </c>
      <c r="I56" s="35" t="e">
        <f>ROUND(#REF!*H56,2)</f>
        <v>#REF!</v>
      </c>
      <c r="J56" s="35">
        <v>89.829999999999984</v>
      </c>
      <c r="K56" s="35" t="e">
        <f>ROUND(#REF!*J56,2)</f>
        <v>#REF!</v>
      </c>
      <c r="L56" s="35">
        <v>0</v>
      </c>
      <c r="M56" s="35" t="e">
        <f>#REF!*(1+L56/100)</f>
        <v>#REF!</v>
      </c>
      <c r="N56" s="34">
        <v>1.1E-4</v>
      </c>
      <c r="O56" s="34" t="e">
        <f>ROUND(#REF!*N56,5)</f>
        <v>#REF!</v>
      </c>
      <c r="P56" s="34">
        <v>0</v>
      </c>
      <c r="Q56" s="34" t="e">
        <f>ROUND(#REF!*P56,5)</f>
        <v>#REF!</v>
      </c>
      <c r="R56" s="34"/>
      <c r="S56" s="34"/>
      <c r="T56" s="36">
        <v>0.16500000000000001</v>
      </c>
      <c r="U56" s="34" t="e">
        <f>ROUND(#REF!*T56,2)</f>
        <v>#REF!</v>
      </c>
      <c r="V56" s="37"/>
      <c r="W56" s="37"/>
      <c r="X56" s="37"/>
      <c r="Y56" s="37"/>
      <c r="Z56" s="37"/>
      <c r="AA56" s="37"/>
      <c r="AB56" s="37"/>
      <c r="AC56" s="37"/>
      <c r="AD56" s="37"/>
      <c r="AE56" s="37" t="s">
        <v>102</v>
      </c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</row>
    <row r="57" spans="1:60" outlineLevel="1">
      <c r="A57" s="249">
        <v>46</v>
      </c>
      <c r="B57" s="250" t="s">
        <v>536</v>
      </c>
      <c r="C57" s="251" t="s">
        <v>537</v>
      </c>
      <c r="D57" s="252" t="s">
        <v>101</v>
      </c>
      <c r="E57" s="253">
        <v>2</v>
      </c>
      <c r="F57" s="320">
        <v>0</v>
      </c>
      <c r="G57" s="254">
        <f t="shared" si="1"/>
        <v>0</v>
      </c>
      <c r="H57" s="35">
        <v>0</v>
      </c>
      <c r="I57" s="35" t="e">
        <f>ROUND(#REF!*H57,2)</f>
        <v>#REF!</v>
      </c>
      <c r="J57" s="35">
        <v>89.9</v>
      </c>
      <c r="K57" s="35" t="e">
        <f>ROUND(#REF!*J57,2)</f>
        <v>#REF!</v>
      </c>
      <c r="L57" s="35">
        <v>0</v>
      </c>
      <c r="M57" s="35" t="e">
        <f>#REF!*(1+L57/100)</f>
        <v>#REF!</v>
      </c>
      <c r="N57" s="34">
        <v>0</v>
      </c>
      <c r="O57" s="34" t="e">
        <f>ROUND(#REF!*N57,5)</f>
        <v>#REF!</v>
      </c>
      <c r="P57" s="34">
        <v>0</v>
      </c>
      <c r="Q57" s="34" t="e">
        <f>ROUND(#REF!*P57,5)</f>
        <v>#REF!</v>
      </c>
      <c r="R57" s="34"/>
      <c r="S57" s="34"/>
      <c r="T57" s="36">
        <v>0.16500000000000001</v>
      </c>
      <c r="U57" s="34" t="e">
        <f>ROUND(#REF!*T57,2)</f>
        <v>#REF!</v>
      </c>
      <c r="V57" s="37"/>
      <c r="W57" s="37"/>
      <c r="X57" s="37"/>
      <c r="Y57" s="37"/>
      <c r="Z57" s="37"/>
      <c r="AA57" s="37"/>
      <c r="AB57" s="37"/>
      <c r="AC57" s="37"/>
      <c r="AD57" s="37"/>
      <c r="AE57" s="37" t="s">
        <v>102</v>
      </c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</row>
    <row r="58" spans="1:60" ht="20" outlineLevel="1">
      <c r="A58" s="249">
        <v>47</v>
      </c>
      <c r="B58" s="250" t="s">
        <v>538</v>
      </c>
      <c r="C58" s="251" t="s">
        <v>539</v>
      </c>
      <c r="D58" s="252" t="s">
        <v>101</v>
      </c>
      <c r="E58" s="253">
        <v>1</v>
      </c>
      <c r="F58" s="320">
        <v>0</v>
      </c>
      <c r="G58" s="254">
        <f t="shared" si="1"/>
        <v>0</v>
      </c>
      <c r="H58" s="35">
        <v>172.82</v>
      </c>
      <c r="I58" s="35" t="e">
        <f>ROUND(#REF!*H58,2)</f>
        <v>#REF!</v>
      </c>
      <c r="J58" s="35">
        <v>155.68</v>
      </c>
      <c r="K58" s="35" t="e">
        <f>ROUND(#REF!*J58,2)</f>
        <v>#REF!</v>
      </c>
      <c r="L58" s="35">
        <v>0</v>
      </c>
      <c r="M58" s="35" t="e">
        <f>#REF!*(1+L58/100)</f>
        <v>#REF!</v>
      </c>
      <c r="N58" s="34">
        <v>2.1000000000000001E-4</v>
      </c>
      <c r="O58" s="34" t="e">
        <f>ROUND(#REF!*N58,5)</f>
        <v>#REF!</v>
      </c>
      <c r="P58" s="34">
        <v>0</v>
      </c>
      <c r="Q58" s="34" t="e">
        <f>ROUND(#REF!*P58,5)</f>
        <v>#REF!</v>
      </c>
      <c r="R58" s="34"/>
      <c r="S58" s="34"/>
      <c r="T58" s="36">
        <v>0.28599999999999998</v>
      </c>
      <c r="U58" s="34" t="e">
        <f>ROUND(#REF!*T58,2)</f>
        <v>#REF!</v>
      </c>
      <c r="V58" s="37"/>
      <c r="W58" s="37"/>
      <c r="X58" s="37"/>
      <c r="Y58" s="37"/>
      <c r="Z58" s="37"/>
      <c r="AA58" s="37"/>
      <c r="AB58" s="37"/>
      <c r="AC58" s="37"/>
      <c r="AD58" s="37"/>
      <c r="AE58" s="37" t="s">
        <v>102</v>
      </c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</row>
    <row r="59" spans="1:60" outlineLevel="1">
      <c r="A59" s="249">
        <v>48</v>
      </c>
      <c r="B59" s="250" t="s">
        <v>540</v>
      </c>
      <c r="C59" s="251" t="s">
        <v>541</v>
      </c>
      <c r="D59" s="252" t="s">
        <v>65</v>
      </c>
      <c r="E59" s="253">
        <v>375</v>
      </c>
      <c r="F59" s="320">
        <v>0</v>
      </c>
      <c r="G59" s="254">
        <f t="shared" si="1"/>
        <v>0</v>
      </c>
      <c r="H59" s="35">
        <v>0</v>
      </c>
      <c r="I59" s="35" t="e">
        <f>ROUND(#REF!*H59,2)</f>
        <v>#REF!</v>
      </c>
      <c r="J59" s="35">
        <v>1.4</v>
      </c>
      <c r="K59" s="35" t="e">
        <f>ROUND(#REF!*J59,2)</f>
        <v>#REF!</v>
      </c>
      <c r="L59" s="35">
        <v>0</v>
      </c>
      <c r="M59" s="35" t="e">
        <f>#REF!*(1+L59/100)</f>
        <v>#REF!</v>
      </c>
      <c r="N59" s="34">
        <v>0</v>
      </c>
      <c r="O59" s="34" t="e">
        <f>ROUND(#REF!*N59,5)</f>
        <v>#REF!</v>
      </c>
      <c r="P59" s="34">
        <v>0</v>
      </c>
      <c r="Q59" s="34" t="e">
        <f>ROUND(#REF!*P59,5)</f>
        <v>#REF!</v>
      </c>
      <c r="R59" s="34"/>
      <c r="S59" s="34"/>
      <c r="T59" s="36">
        <v>0</v>
      </c>
      <c r="U59" s="34" t="e">
        <f>ROUND(#REF!*T59,2)</f>
        <v>#REF!</v>
      </c>
      <c r="V59" s="37"/>
      <c r="W59" s="37"/>
      <c r="X59" s="37"/>
      <c r="Y59" s="37"/>
      <c r="Z59" s="37"/>
      <c r="AA59" s="37"/>
      <c r="AB59" s="37"/>
      <c r="AC59" s="37"/>
      <c r="AD59" s="37"/>
      <c r="AE59" s="37" t="s">
        <v>102</v>
      </c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</row>
    <row r="60" spans="1:60" ht="14.5">
      <c r="A60" s="255" t="s">
        <v>97</v>
      </c>
      <c r="B60" s="256" t="s">
        <v>448</v>
      </c>
      <c r="C60" s="257" t="s">
        <v>449</v>
      </c>
      <c r="D60" s="258"/>
      <c r="E60" s="259"/>
      <c r="F60" s="260"/>
      <c r="G60" s="260">
        <f>SUMIF(AE61:AE73,"&lt;&gt;NOR",G61:G73)</f>
        <v>0</v>
      </c>
      <c r="H60" s="40"/>
      <c r="I60" s="40" t="e">
        <f>SUM(I61:I73)</f>
        <v>#REF!</v>
      </c>
      <c r="J60" s="40"/>
      <c r="K60" s="40" t="e">
        <f>SUM(K61:K73)</f>
        <v>#REF!</v>
      </c>
      <c r="L60" s="40"/>
      <c r="M60" s="40" t="e">
        <f>SUM(M61:M73)</f>
        <v>#REF!</v>
      </c>
      <c r="N60" s="39"/>
      <c r="O60" s="39" t="e">
        <f>SUM(O61:O73)</f>
        <v>#REF!</v>
      </c>
      <c r="P60" s="39"/>
      <c r="Q60" s="39" t="e">
        <f>SUM(Q61:Q73)</f>
        <v>#REF!</v>
      </c>
      <c r="R60" s="39"/>
      <c r="S60" s="39"/>
      <c r="T60" s="41"/>
      <c r="U60" s="39" t="e">
        <f>SUM(U61:U73)</f>
        <v>#REF!</v>
      </c>
      <c r="AE60" s="29" t="s">
        <v>98</v>
      </c>
    </row>
    <row r="61" spans="1:60" outlineLevel="1">
      <c r="A61" s="249">
        <v>49</v>
      </c>
      <c r="B61" s="250" t="s">
        <v>542</v>
      </c>
      <c r="C61" s="251" t="s">
        <v>543</v>
      </c>
      <c r="D61" s="252" t="s">
        <v>304</v>
      </c>
      <c r="E61" s="253">
        <v>30</v>
      </c>
      <c r="F61" s="320">
        <v>0</v>
      </c>
      <c r="G61" s="254">
        <f t="shared" ref="G61:G73" si="2">ROUND(E61*F61,2)</f>
        <v>0</v>
      </c>
      <c r="H61" s="35">
        <v>34.700000000000003</v>
      </c>
      <c r="I61" s="35" t="e">
        <f>ROUND(#REF!*H61,2)</f>
        <v>#REF!</v>
      </c>
      <c r="J61" s="35">
        <v>12.899999999999999</v>
      </c>
      <c r="K61" s="35" t="e">
        <f>ROUND(#REF!*J61,2)</f>
        <v>#REF!</v>
      </c>
      <c r="L61" s="35">
        <v>0</v>
      </c>
      <c r="M61" s="35" t="e">
        <f>#REF!*(1+L61/100)</f>
        <v>#REF!</v>
      </c>
      <c r="N61" s="34">
        <v>1.1E-4</v>
      </c>
      <c r="O61" s="34" t="e">
        <f>ROUND(#REF!*N61,5)</f>
        <v>#REF!</v>
      </c>
      <c r="P61" s="34">
        <v>2.15E-3</v>
      </c>
      <c r="Q61" s="34" t="e">
        <f>ROUND(#REF!*P61,5)</f>
        <v>#REF!</v>
      </c>
      <c r="R61" s="34"/>
      <c r="S61" s="34"/>
      <c r="T61" s="36">
        <v>0.03</v>
      </c>
      <c r="U61" s="34" t="e">
        <f>ROUND(#REF!*T61,2)</f>
        <v>#REF!</v>
      </c>
      <c r="V61" s="37"/>
      <c r="W61" s="37"/>
      <c r="X61" s="37"/>
      <c r="Y61" s="37"/>
      <c r="Z61" s="37"/>
      <c r="AA61" s="37"/>
      <c r="AB61" s="37"/>
      <c r="AC61" s="37"/>
      <c r="AD61" s="37"/>
      <c r="AE61" s="37" t="s">
        <v>102</v>
      </c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</row>
    <row r="62" spans="1:60" outlineLevel="1">
      <c r="A62" s="249">
        <v>50</v>
      </c>
      <c r="B62" s="250" t="s">
        <v>544</v>
      </c>
      <c r="C62" s="251" t="s">
        <v>545</v>
      </c>
      <c r="D62" s="252" t="s">
        <v>107</v>
      </c>
      <c r="E62" s="253">
        <v>7.0000000000000007E-2</v>
      </c>
      <c r="F62" s="320">
        <v>0</v>
      </c>
      <c r="G62" s="254">
        <f t="shared" si="2"/>
        <v>0</v>
      </c>
      <c r="H62" s="35">
        <v>0</v>
      </c>
      <c r="I62" s="35" t="e">
        <f>ROUND(#REF!*H62,2)</f>
        <v>#REF!</v>
      </c>
      <c r="J62" s="35">
        <v>1989</v>
      </c>
      <c r="K62" s="35" t="e">
        <f>ROUND(#REF!*J62,2)</f>
        <v>#REF!</v>
      </c>
      <c r="L62" s="35">
        <v>0</v>
      </c>
      <c r="M62" s="35" t="e">
        <f>#REF!*(1+L62/100)</f>
        <v>#REF!</v>
      </c>
      <c r="N62" s="34">
        <v>0</v>
      </c>
      <c r="O62" s="34" t="e">
        <f>ROUND(#REF!*N62,5)</f>
        <v>#REF!</v>
      </c>
      <c r="P62" s="34">
        <v>0</v>
      </c>
      <c r="Q62" s="34" t="e">
        <f>ROUND(#REF!*P62,5)</f>
        <v>#REF!</v>
      </c>
      <c r="R62" s="34"/>
      <c r="S62" s="34"/>
      <c r="T62" s="36">
        <v>3.379</v>
      </c>
      <c r="U62" s="34" t="e">
        <f>ROUND(#REF!*T62,2)</f>
        <v>#REF!</v>
      </c>
      <c r="V62" s="37"/>
      <c r="W62" s="37"/>
      <c r="X62" s="37"/>
      <c r="Y62" s="37"/>
      <c r="Z62" s="37"/>
      <c r="AA62" s="37"/>
      <c r="AB62" s="37"/>
      <c r="AC62" s="37"/>
      <c r="AD62" s="37"/>
      <c r="AE62" s="37" t="s">
        <v>102</v>
      </c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</row>
    <row r="63" spans="1:60" outlineLevel="1">
      <c r="A63" s="249">
        <v>51</v>
      </c>
      <c r="B63" s="250" t="s">
        <v>546</v>
      </c>
      <c r="C63" s="251" t="s">
        <v>547</v>
      </c>
      <c r="D63" s="252" t="s">
        <v>304</v>
      </c>
      <c r="E63" s="253">
        <v>1</v>
      </c>
      <c r="F63" s="320">
        <v>0</v>
      </c>
      <c r="G63" s="254">
        <f t="shared" si="2"/>
        <v>0</v>
      </c>
      <c r="H63" s="35">
        <v>462.22</v>
      </c>
      <c r="I63" s="35" t="e">
        <f>ROUND(#REF!*H63,2)</f>
        <v>#REF!</v>
      </c>
      <c r="J63" s="35">
        <v>193.77999999999997</v>
      </c>
      <c r="K63" s="35" t="e">
        <f>ROUND(#REF!*J63,2)</f>
        <v>#REF!</v>
      </c>
      <c r="L63" s="35">
        <v>0</v>
      </c>
      <c r="M63" s="35" t="e">
        <f>#REF!*(1+L63/100)</f>
        <v>#REF!</v>
      </c>
      <c r="N63" s="34">
        <v>1.06E-3</v>
      </c>
      <c r="O63" s="34" t="e">
        <f>ROUND(#REF!*N63,5)</f>
        <v>#REF!</v>
      </c>
      <c r="P63" s="34">
        <v>0</v>
      </c>
      <c r="Q63" s="34" t="e">
        <f>ROUND(#REF!*P63,5)</f>
        <v>#REF!</v>
      </c>
      <c r="R63" s="34"/>
      <c r="S63" s="34"/>
      <c r="T63" s="36">
        <v>0.33262999999999998</v>
      </c>
      <c r="U63" s="34" t="e">
        <f>ROUND(#REF!*T63,2)</f>
        <v>#REF!</v>
      </c>
      <c r="V63" s="37"/>
      <c r="W63" s="37"/>
      <c r="X63" s="37"/>
      <c r="Y63" s="37"/>
      <c r="Z63" s="37"/>
      <c r="AA63" s="37"/>
      <c r="AB63" s="37"/>
      <c r="AC63" s="37"/>
      <c r="AD63" s="37"/>
      <c r="AE63" s="37" t="s">
        <v>102</v>
      </c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</row>
    <row r="64" spans="1:60" outlineLevel="1">
      <c r="A64" s="249">
        <v>52</v>
      </c>
      <c r="B64" s="250" t="s">
        <v>548</v>
      </c>
      <c r="C64" s="251" t="s">
        <v>549</v>
      </c>
      <c r="D64" s="252" t="s">
        <v>304</v>
      </c>
      <c r="E64" s="253">
        <v>10</v>
      </c>
      <c r="F64" s="320">
        <v>0</v>
      </c>
      <c r="G64" s="254">
        <f t="shared" si="2"/>
        <v>0</v>
      </c>
      <c r="H64" s="35">
        <v>729.21</v>
      </c>
      <c r="I64" s="35" t="e">
        <f>ROUND(#REF!*H64,2)</f>
        <v>#REF!</v>
      </c>
      <c r="J64" s="35">
        <v>206.78999999999996</v>
      </c>
      <c r="K64" s="35" t="e">
        <f>ROUND(#REF!*J64,2)</f>
        <v>#REF!</v>
      </c>
      <c r="L64" s="35">
        <v>0</v>
      </c>
      <c r="M64" s="35" t="e">
        <f>#REF!*(1+L64/100)</f>
        <v>#REF!</v>
      </c>
      <c r="N64" s="34">
        <v>1.66E-3</v>
      </c>
      <c r="O64" s="34" t="e">
        <f>ROUND(#REF!*N64,5)</f>
        <v>#REF!</v>
      </c>
      <c r="P64" s="34">
        <v>0</v>
      </c>
      <c r="Q64" s="34" t="e">
        <f>ROUND(#REF!*P64,5)</f>
        <v>#REF!</v>
      </c>
      <c r="R64" s="34"/>
      <c r="S64" s="34"/>
      <c r="T64" s="36">
        <v>0.35470000000000002</v>
      </c>
      <c r="U64" s="34" t="e">
        <f>ROUND(#REF!*T64,2)</f>
        <v>#REF!</v>
      </c>
      <c r="V64" s="37"/>
      <c r="W64" s="37"/>
      <c r="X64" s="37"/>
      <c r="Y64" s="37"/>
      <c r="Z64" s="37"/>
      <c r="AA64" s="37"/>
      <c r="AB64" s="37"/>
      <c r="AC64" s="37"/>
      <c r="AD64" s="37"/>
      <c r="AE64" s="37" t="s">
        <v>102</v>
      </c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</row>
    <row r="65" spans="1:60" outlineLevel="1">
      <c r="A65" s="249">
        <v>53</v>
      </c>
      <c r="B65" s="250" t="s">
        <v>550</v>
      </c>
      <c r="C65" s="251" t="s">
        <v>551</v>
      </c>
      <c r="D65" s="252" t="s">
        <v>304</v>
      </c>
      <c r="E65" s="253">
        <v>1</v>
      </c>
      <c r="F65" s="320">
        <v>0</v>
      </c>
      <c r="G65" s="254">
        <f t="shared" si="2"/>
        <v>0</v>
      </c>
      <c r="H65" s="35">
        <v>24.37</v>
      </c>
      <c r="I65" s="35" t="e">
        <f>ROUND(#REF!*H65,2)</f>
        <v>#REF!</v>
      </c>
      <c r="J65" s="35">
        <v>240.13</v>
      </c>
      <c r="K65" s="35" t="e">
        <f>ROUND(#REF!*J65,2)</f>
        <v>#REF!</v>
      </c>
      <c r="L65" s="35">
        <v>0</v>
      </c>
      <c r="M65" s="35" t="e">
        <f>#REF!*(1+L65/100)</f>
        <v>#REF!</v>
      </c>
      <c r="N65" s="34">
        <v>5.8599999999999998E-3</v>
      </c>
      <c r="O65" s="34" t="e">
        <f>ROUND(#REF!*N65,5)</f>
        <v>#REF!</v>
      </c>
      <c r="P65" s="34">
        <v>0</v>
      </c>
      <c r="Q65" s="34" t="e">
        <f>ROUND(#REF!*P65,5)</f>
        <v>#REF!</v>
      </c>
      <c r="R65" s="34"/>
      <c r="S65" s="34"/>
      <c r="T65" s="36">
        <v>0.43159999999999998</v>
      </c>
      <c r="U65" s="34" t="e">
        <f>ROUND(#REF!*T65,2)</f>
        <v>#REF!</v>
      </c>
      <c r="V65" s="37"/>
      <c r="W65" s="37"/>
      <c r="X65" s="37"/>
      <c r="Y65" s="37"/>
      <c r="Z65" s="37"/>
      <c r="AA65" s="37"/>
      <c r="AB65" s="37"/>
      <c r="AC65" s="37"/>
      <c r="AD65" s="37"/>
      <c r="AE65" s="37" t="s">
        <v>102</v>
      </c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</row>
    <row r="66" spans="1:60" outlineLevel="1">
      <c r="A66" s="249">
        <v>54</v>
      </c>
      <c r="B66" s="250" t="s">
        <v>552</v>
      </c>
      <c r="C66" s="251" t="s">
        <v>553</v>
      </c>
      <c r="D66" s="252" t="s">
        <v>304</v>
      </c>
      <c r="E66" s="253">
        <v>10</v>
      </c>
      <c r="F66" s="320">
        <v>0</v>
      </c>
      <c r="G66" s="254">
        <f t="shared" si="2"/>
        <v>0</v>
      </c>
      <c r="H66" s="35">
        <v>41.98</v>
      </c>
      <c r="I66" s="35" t="e">
        <f>ROUND(#REF!*H66,2)</f>
        <v>#REF!</v>
      </c>
      <c r="J66" s="35">
        <v>248.02</v>
      </c>
      <c r="K66" s="35" t="e">
        <f>ROUND(#REF!*J66,2)</f>
        <v>#REF!</v>
      </c>
      <c r="L66" s="35">
        <v>0</v>
      </c>
      <c r="M66" s="35" t="e">
        <f>#REF!*(1+L66/100)</f>
        <v>#REF!</v>
      </c>
      <c r="N66" s="34">
        <v>4.8700000000000002E-3</v>
      </c>
      <c r="O66" s="34" t="e">
        <f>ROUND(#REF!*N66,5)</f>
        <v>#REF!</v>
      </c>
      <c r="P66" s="34">
        <v>0</v>
      </c>
      <c r="Q66" s="34" t="e">
        <f>ROUND(#REF!*P66,5)</f>
        <v>#REF!</v>
      </c>
      <c r="R66" s="34"/>
      <c r="S66" s="34"/>
      <c r="T66" s="36">
        <v>0.44556000000000001</v>
      </c>
      <c r="U66" s="34" t="e">
        <f>ROUND(#REF!*T66,2)</f>
        <v>#REF!</v>
      </c>
      <c r="V66" s="37"/>
      <c r="W66" s="37"/>
      <c r="X66" s="37"/>
      <c r="Y66" s="37"/>
      <c r="Z66" s="37"/>
      <c r="AA66" s="37"/>
      <c r="AB66" s="37"/>
      <c r="AC66" s="37"/>
      <c r="AD66" s="37"/>
      <c r="AE66" s="37" t="s">
        <v>102</v>
      </c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</row>
    <row r="67" spans="1:60" outlineLevel="1">
      <c r="A67" s="249">
        <v>55</v>
      </c>
      <c r="B67" s="250" t="s">
        <v>554</v>
      </c>
      <c r="C67" s="251" t="s">
        <v>555</v>
      </c>
      <c r="D67" s="252" t="s">
        <v>402</v>
      </c>
      <c r="E67" s="253">
        <v>2</v>
      </c>
      <c r="F67" s="320">
        <v>0</v>
      </c>
      <c r="G67" s="254">
        <f t="shared" si="2"/>
        <v>0</v>
      </c>
      <c r="H67" s="35">
        <v>405</v>
      </c>
      <c r="I67" s="35" t="e">
        <f>ROUND(#REF!*H67,2)</f>
        <v>#REF!</v>
      </c>
      <c r="J67" s="35">
        <v>0</v>
      </c>
      <c r="K67" s="35" t="e">
        <f>ROUND(#REF!*J67,2)</f>
        <v>#REF!</v>
      </c>
      <c r="L67" s="35">
        <v>0</v>
      </c>
      <c r="M67" s="35" t="e">
        <f>#REF!*(1+L67/100)</f>
        <v>#REF!</v>
      </c>
      <c r="N67" s="34">
        <v>2.9999999999999997E-4</v>
      </c>
      <c r="O67" s="34" t="e">
        <f>ROUND(#REF!*N67,5)</f>
        <v>#REF!</v>
      </c>
      <c r="P67" s="34">
        <v>0</v>
      </c>
      <c r="Q67" s="34" t="e">
        <f>ROUND(#REF!*P67,5)</f>
        <v>#REF!</v>
      </c>
      <c r="R67" s="34"/>
      <c r="S67" s="34"/>
      <c r="T67" s="36">
        <v>0</v>
      </c>
      <c r="U67" s="34" t="e">
        <f>ROUND(#REF!*T67,2)</f>
        <v>#REF!</v>
      </c>
      <c r="V67" s="37"/>
      <c r="W67" s="37"/>
      <c r="X67" s="37"/>
      <c r="Y67" s="37"/>
      <c r="Z67" s="37"/>
      <c r="AA67" s="37"/>
      <c r="AB67" s="37"/>
      <c r="AC67" s="37"/>
      <c r="AD67" s="37"/>
      <c r="AE67" s="37" t="s">
        <v>113</v>
      </c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</row>
    <row r="68" spans="1:60" outlineLevel="1">
      <c r="A68" s="249">
        <v>56</v>
      </c>
      <c r="B68" s="250" t="s">
        <v>556</v>
      </c>
      <c r="C68" s="251" t="s">
        <v>557</v>
      </c>
      <c r="D68" s="252" t="s">
        <v>101</v>
      </c>
      <c r="E68" s="253">
        <v>2</v>
      </c>
      <c r="F68" s="320">
        <v>0</v>
      </c>
      <c r="G68" s="254">
        <f t="shared" si="2"/>
        <v>0</v>
      </c>
      <c r="H68" s="35">
        <v>5.5</v>
      </c>
      <c r="I68" s="35" t="e">
        <f>ROUND(#REF!*H68,2)</f>
        <v>#REF!</v>
      </c>
      <c r="J68" s="35">
        <v>122.5</v>
      </c>
      <c r="K68" s="35" t="e">
        <f>ROUND(#REF!*J68,2)</f>
        <v>#REF!</v>
      </c>
      <c r="L68" s="35">
        <v>0</v>
      </c>
      <c r="M68" s="35" t="e">
        <f>#REF!*(1+L68/100)</f>
        <v>#REF!</v>
      </c>
      <c r="N68" s="34">
        <v>3.0000000000000001E-5</v>
      </c>
      <c r="O68" s="34" t="e">
        <f>ROUND(#REF!*N68,5)</f>
        <v>#REF!</v>
      </c>
      <c r="P68" s="34">
        <v>0</v>
      </c>
      <c r="Q68" s="34" t="e">
        <f>ROUND(#REF!*P68,5)</f>
        <v>#REF!</v>
      </c>
      <c r="R68" s="34"/>
      <c r="S68" s="34"/>
      <c r="T68" s="36">
        <v>0.20599999999999999</v>
      </c>
      <c r="U68" s="34" t="e">
        <f>ROUND(#REF!*T68,2)</f>
        <v>#REF!</v>
      </c>
      <c r="V68" s="37"/>
      <c r="W68" s="37"/>
      <c r="X68" s="37"/>
      <c r="Y68" s="37"/>
      <c r="Z68" s="37"/>
      <c r="AA68" s="37"/>
      <c r="AB68" s="37"/>
      <c r="AC68" s="37"/>
      <c r="AD68" s="37"/>
      <c r="AE68" s="37" t="s">
        <v>102</v>
      </c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</row>
    <row r="69" spans="1:60" outlineLevel="1">
      <c r="A69" s="249">
        <v>57</v>
      </c>
      <c r="B69" s="250" t="s">
        <v>558</v>
      </c>
      <c r="C69" s="251" t="s">
        <v>559</v>
      </c>
      <c r="D69" s="252" t="s">
        <v>101</v>
      </c>
      <c r="E69" s="253">
        <v>1</v>
      </c>
      <c r="F69" s="320">
        <v>0</v>
      </c>
      <c r="G69" s="254">
        <f t="shared" si="2"/>
        <v>0</v>
      </c>
      <c r="H69" s="35">
        <v>0</v>
      </c>
      <c r="I69" s="35" t="e">
        <f>ROUND(#REF!*H69,2)</f>
        <v>#REF!</v>
      </c>
      <c r="J69" s="35">
        <v>287</v>
      </c>
      <c r="K69" s="35" t="e">
        <f>ROUND(#REF!*J69,2)</f>
        <v>#REF!</v>
      </c>
      <c r="L69" s="35">
        <v>0</v>
      </c>
      <c r="M69" s="35" t="e">
        <f>#REF!*(1+L69/100)</f>
        <v>#REF!</v>
      </c>
      <c r="N69" s="34">
        <v>0</v>
      </c>
      <c r="O69" s="34" t="e">
        <f>ROUND(#REF!*N69,5)</f>
        <v>#REF!</v>
      </c>
      <c r="P69" s="34">
        <v>0</v>
      </c>
      <c r="Q69" s="34" t="e">
        <f>ROUND(#REF!*P69,5)</f>
        <v>#REF!</v>
      </c>
      <c r="R69" s="34"/>
      <c r="S69" s="34"/>
      <c r="T69" s="36">
        <v>0.48199999999999998</v>
      </c>
      <c r="U69" s="34" t="e">
        <f>ROUND(#REF!*T69,2)</f>
        <v>#REF!</v>
      </c>
      <c r="V69" s="37"/>
      <c r="W69" s="37"/>
      <c r="X69" s="37"/>
      <c r="Y69" s="37"/>
      <c r="Z69" s="37"/>
      <c r="AA69" s="37"/>
      <c r="AB69" s="37"/>
      <c r="AC69" s="37"/>
      <c r="AD69" s="37"/>
      <c r="AE69" s="37" t="s">
        <v>102</v>
      </c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</row>
    <row r="70" spans="1:60" outlineLevel="1">
      <c r="A70" s="249">
        <v>58</v>
      </c>
      <c r="B70" s="250" t="s">
        <v>560</v>
      </c>
      <c r="C70" s="251" t="s">
        <v>561</v>
      </c>
      <c r="D70" s="252" t="s">
        <v>304</v>
      </c>
      <c r="E70" s="253">
        <v>11</v>
      </c>
      <c r="F70" s="320">
        <v>0</v>
      </c>
      <c r="G70" s="254">
        <f t="shared" si="2"/>
        <v>0</v>
      </c>
      <c r="H70" s="35">
        <v>0</v>
      </c>
      <c r="I70" s="35" t="e">
        <f>ROUND(#REF!*H70,2)</f>
        <v>#REF!</v>
      </c>
      <c r="J70" s="35">
        <v>33.799999999999997</v>
      </c>
      <c r="K70" s="35" t="e">
        <f>ROUND(#REF!*J70,2)</f>
        <v>#REF!</v>
      </c>
      <c r="L70" s="35">
        <v>0</v>
      </c>
      <c r="M70" s="35" t="e">
        <f>#REF!*(1+L70/100)</f>
        <v>#REF!</v>
      </c>
      <c r="N70" s="34">
        <v>0</v>
      </c>
      <c r="O70" s="34" t="e">
        <f>ROUND(#REF!*N70,5)</f>
        <v>#REF!</v>
      </c>
      <c r="P70" s="34">
        <v>0</v>
      </c>
      <c r="Q70" s="34" t="e">
        <f>ROUND(#REF!*P70,5)</f>
        <v>#REF!</v>
      </c>
      <c r="R70" s="34"/>
      <c r="S70" s="34"/>
      <c r="T70" s="36">
        <v>6.2E-2</v>
      </c>
      <c r="U70" s="34" t="e">
        <f>ROUND(#REF!*T70,2)</f>
        <v>#REF!</v>
      </c>
      <c r="V70" s="37"/>
      <c r="W70" s="37"/>
      <c r="X70" s="37"/>
      <c r="Y70" s="37"/>
      <c r="Z70" s="37"/>
      <c r="AA70" s="37"/>
      <c r="AB70" s="37"/>
      <c r="AC70" s="37"/>
      <c r="AD70" s="37"/>
      <c r="AE70" s="37" t="s">
        <v>102</v>
      </c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</row>
    <row r="71" spans="1:60" outlineLevel="1">
      <c r="A71" s="249">
        <v>59</v>
      </c>
      <c r="B71" s="250" t="s">
        <v>562</v>
      </c>
      <c r="C71" s="251" t="s">
        <v>563</v>
      </c>
      <c r="D71" s="252" t="s">
        <v>530</v>
      </c>
      <c r="E71" s="253">
        <v>1</v>
      </c>
      <c r="F71" s="320">
        <v>0</v>
      </c>
      <c r="G71" s="254">
        <f t="shared" si="2"/>
        <v>0</v>
      </c>
      <c r="H71" s="35">
        <v>622.57000000000005</v>
      </c>
      <c r="I71" s="35" t="e">
        <f>ROUND(#REF!*H71,2)</f>
        <v>#REF!</v>
      </c>
      <c r="J71" s="35">
        <v>4377.43</v>
      </c>
      <c r="K71" s="35" t="e">
        <f>ROUND(#REF!*J71,2)</f>
        <v>#REF!</v>
      </c>
      <c r="L71" s="35">
        <v>0</v>
      </c>
      <c r="M71" s="35" t="e">
        <f>#REF!*(1+L71/100)</f>
        <v>#REF!</v>
      </c>
      <c r="N71" s="34">
        <v>2.8250000000000001E-2</v>
      </c>
      <c r="O71" s="34" t="e">
        <f>ROUND(#REF!*N71,5)</f>
        <v>#REF!</v>
      </c>
      <c r="P71" s="34">
        <v>0</v>
      </c>
      <c r="Q71" s="34" t="e">
        <f>ROUND(#REF!*P71,5)</f>
        <v>#REF!</v>
      </c>
      <c r="R71" s="34"/>
      <c r="S71" s="34"/>
      <c r="T71" s="36">
        <v>0.9</v>
      </c>
      <c r="U71" s="34" t="e">
        <f>ROUND(#REF!*T71,2)</f>
        <v>#REF!</v>
      </c>
      <c r="V71" s="37"/>
      <c r="W71" s="37"/>
      <c r="X71" s="37"/>
      <c r="Y71" s="37"/>
      <c r="Z71" s="37"/>
      <c r="AA71" s="37"/>
      <c r="AB71" s="37"/>
      <c r="AC71" s="37"/>
      <c r="AD71" s="37"/>
      <c r="AE71" s="37" t="s">
        <v>102</v>
      </c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</row>
    <row r="72" spans="1:60" outlineLevel="1">
      <c r="A72" s="249">
        <v>60</v>
      </c>
      <c r="B72" s="250" t="s">
        <v>564</v>
      </c>
      <c r="C72" s="251" t="s">
        <v>565</v>
      </c>
      <c r="D72" s="252" t="s">
        <v>101</v>
      </c>
      <c r="E72" s="253">
        <v>1</v>
      </c>
      <c r="F72" s="320">
        <v>0</v>
      </c>
      <c r="G72" s="254">
        <f t="shared" si="2"/>
        <v>0</v>
      </c>
      <c r="H72" s="35">
        <v>0</v>
      </c>
      <c r="I72" s="35" t="e">
        <f>ROUND(#REF!*H72,2)</f>
        <v>#REF!</v>
      </c>
      <c r="J72" s="35">
        <v>38.1</v>
      </c>
      <c r="K72" s="35" t="e">
        <f>ROUND(#REF!*J72,2)</f>
        <v>#REF!</v>
      </c>
      <c r="L72" s="35">
        <v>0</v>
      </c>
      <c r="M72" s="35" t="e">
        <f>#REF!*(1+L72/100)</f>
        <v>#REF!</v>
      </c>
      <c r="N72" s="34">
        <v>0</v>
      </c>
      <c r="O72" s="34" t="e">
        <f>ROUND(#REF!*N72,5)</f>
        <v>#REF!</v>
      </c>
      <c r="P72" s="34">
        <v>0</v>
      </c>
      <c r="Q72" s="34" t="e">
        <f>ROUND(#REF!*P72,5)</f>
        <v>#REF!</v>
      </c>
      <c r="R72" s="34"/>
      <c r="S72" s="34"/>
      <c r="T72" s="36">
        <v>6.4000000000000001E-2</v>
      </c>
      <c r="U72" s="34" t="e">
        <f>ROUND(#REF!*T72,2)</f>
        <v>#REF!</v>
      </c>
      <c r="V72" s="37"/>
      <c r="W72" s="37"/>
      <c r="X72" s="37"/>
      <c r="Y72" s="37"/>
      <c r="Z72" s="37"/>
      <c r="AA72" s="37"/>
      <c r="AB72" s="37"/>
      <c r="AC72" s="37"/>
      <c r="AD72" s="37"/>
      <c r="AE72" s="37" t="s">
        <v>102</v>
      </c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</row>
    <row r="73" spans="1:60" outlineLevel="1">
      <c r="A73" s="249">
        <v>61</v>
      </c>
      <c r="B73" s="250" t="s">
        <v>566</v>
      </c>
      <c r="C73" s="251" t="s">
        <v>567</v>
      </c>
      <c r="D73" s="252" t="s">
        <v>65</v>
      </c>
      <c r="E73" s="253">
        <v>214</v>
      </c>
      <c r="F73" s="320">
        <v>0</v>
      </c>
      <c r="G73" s="254">
        <f t="shared" si="2"/>
        <v>0</v>
      </c>
      <c r="H73" s="35">
        <v>0</v>
      </c>
      <c r="I73" s="35" t="e">
        <f>ROUND(#REF!*H73,2)</f>
        <v>#REF!</v>
      </c>
      <c r="J73" s="35">
        <v>1.4</v>
      </c>
      <c r="K73" s="35" t="e">
        <f>ROUND(#REF!*J73,2)</f>
        <v>#REF!</v>
      </c>
      <c r="L73" s="35">
        <v>0</v>
      </c>
      <c r="M73" s="35" t="e">
        <f>#REF!*(1+L73/100)</f>
        <v>#REF!</v>
      </c>
      <c r="N73" s="34">
        <v>0</v>
      </c>
      <c r="O73" s="34" t="e">
        <f>ROUND(#REF!*N73,5)</f>
        <v>#REF!</v>
      </c>
      <c r="P73" s="34">
        <v>0</v>
      </c>
      <c r="Q73" s="34" t="e">
        <f>ROUND(#REF!*P73,5)</f>
        <v>#REF!</v>
      </c>
      <c r="R73" s="34"/>
      <c r="S73" s="34"/>
      <c r="T73" s="36">
        <v>0</v>
      </c>
      <c r="U73" s="34" t="e">
        <f>ROUND(#REF!*T73,2)</f>
        <v>#REF!</v>
      </c>
      <c r="V73" s="37"/>
      <c r="W73" s="37"/>
      <c r="X73" s="37"/>
      <c r="Y73" s="37"/>
      <c r="Z73" s="37"/>
      <c r="AA73" s="37"/>
      <c r="AB73" s="37"/>
      <c r="AC73" s="37"/>
      <c r="AD73" s="37"/>
      <c r="AE73" s="37" t="s">
        <v>102</v>
      </c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</row>
    <row r="74" spans="1:60" ht="14.5">
      <c r="A74" s="255" t="s">
        <v>97</v>
      </c>
      <c r="B74" s="256" t="s">
        <v>450</v>
      </c>
      <c r="C74" s="257" t="s">
        <v>451</v>
      </c>
      <c r="D74" s="258"/>
      <c r="E74" s="259"/>
      <c r="F74" s="260"/>
      <c r="G74" s="260">
        <f>SUMIF(AE75:AE108,"&lt;&gt;NOR",G75:G108)</f>
        <v>0</v>
      </c>
      <c r="H74" s="40"/>
      <c r="I74" s="40" t="e">
        <f>SUM(I75:I108)</f>
        <v>#REF!</v>
      </c>
      <c r="J74" s="40"/>
      <c r="K74" s="40" t="e">
        <f>SUM(K75:K108)</f>
        <v>#REF!</v>
      </c>
      <c r="L74" s="40"/>
      <c r="M74" s="40" t="e">
        <f>SUM(M75:M108)</f>
        <v>#REF!</v>
      </c>
      <c r="N74" s="39"/>
      <c r="O74" s="39" t="e">
        <f>SUM(O75:O108)</f>
        <v>#REF!</v>
      </c>
      <c r="P74" s="39"/>
      <c r="Q74" s="39" t="e">
        <f>SUM(Q75:Q108)</f>
        <v>#REF!</v>
      </c>
      <c r="R74" s="39"/>
      <c r="S74" s="39"/>
      <c r="T74" s="41"/>
      <c r="U74" s="39" t="e">
        <f>SUM(U75:U108)</f>
        <v>#REF!</v>
      </c>
      <c r="AE74" s="29" t="s">
        <v>98</v>
      </c>
    </row>
    <row r="75" spans="1:60" outlineLevel="1">
      <c r="A75" s="249">
        <v>62</v>
      </c>
      <c r="B75" s="250" t="s">
        <v>568</v>
      </c>
      <c r="C75" s="251" t="s">
        <v>569</v>
      </c>
      <c r="D75" s="252" t="s">
        <v>530</v>
      </c>
      <c r="E75" s="253">
        <v>1</v>
      </c>
      <c r="F75" s="320">
        <v>0</v>
      </c>
      <c r="G75" s="254">
        <f t="shared" ref="G75:G108" si="3">ROUND(E75*F75,2)</f>
        <v>0</v>
      </c>
      <c r="H75" s="35">
        <v>0</v>
      </c>
      <c r="I75" s="35" t="e">
        <f>ROUND(#REF!*H75,2)</f>
        <v>#REF!</v>
      </c>
      <c r="J75" s="35">
        <v>200</v>
      </c>
      <c r="K75" s="35" t="e">
        <f>ROUND(#REF!*J75,2)</f>
        <v>#REF!</v>
      </c>
      <c r="L75" s="35">
        <v>0</v>
      </c>
      <c r="M75" s="35" t="e">
        <f>#REF!*(1+L75/100)</f>
        <v>#REF!</v>
      </c>
      <c r="N75" s="34">
        <v>0</v>
      </c>
      <c r="O75" s="34" t="e">
        <f>ROUND(#REF!*N75,5)</f>
        <v>#REF!</v>
      </c>
      <c r="P75" s="34">
        <v>3.4200000000000001E-2</v>
      </c>
      <c r="Q75" s="34" t="e">
        <f>ROUND(#REF!*P75,5)</f>
        <v>#REF!</v>
      </c>
      <c r="R75" s="34"/>
      <c r="S75" s="34"/>
      <c r="T75" s="36">
        <v>0.46500000000000002</v>
      </c>
      <c r="U75" s="34" t="e">
        <f>ROUND(#REF!*T75,2)</f>
        <v>#REF!</v>
      </c>
      <c r="V75" s="37"/>
      <c r="W75" s="37"/>
      <c r="X75" s="37"/>
      <c r="Y75" s="37"/>
      <c r="Z75" s="37"/>
      <c r="AA75" s="37"/>
      <c r="AB75" s="37"/>
      <c r="AC75" s="37"/>
      <c r="AD75" s="37"/>
      <c r="AE75" s="37" t="s">
        <v>102</v>
      </c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</row>
    <row r="76" spans="1:60" outlineLevel="1">
      <c r="A76" s="249">
        <v>63</v>
      </c>
      <c r="B76" s="250" t="s">
        <v>570</v>
      </c>
      <c r="C76" s="251" t="s">
        <v>571</v>
      </c>
      <c r="D76" s="252" t="s">
        <v>530</v>
      </c>
      <c r="E76" s="253">
        <v>1</v>
      </c>
      <c r="F76" s="320">
        <v>0</v>
      </c>
      <c r="G76" s="254">
        <f t="shared" si="3"/>
        <v>0</v>
      </c>
      <c r="H76" s="35">
        <v>0</v>
      </c>
      <c r="I76" s="35" t="e">
        <f>ROUND(#REF!*H76,2)</f>
        <v>#REF!</v>
      </c>
      <c r="J76" s="35">
        <v>164.5</v>
      </c>
      <c r="K76" s="35" t="e">
        <f>ROUND(#REF!*J76,2)</f>
        <v>#REF!</v>
      </c>
      <c r="L76" s="35">
        <v>0</v>
      </c>
      <c r="M76" s="35" t="e">
        <f>#REF!*(1+L76/100)</f>
        <v>#REF!</v>
      </c>
      <c r="N76" s="34">
        <v>0</v>
      </c>
      <c r="O76" s="34" t="e">
        <f>ROUND(#REF!*N76,5)</f>
        <v>#REF!</v>
      </c>
      <c r="P76" s="34">
        <v>1.9460000000000002E-2</v>
      </c>
      <c r="Q76" s="34" t="e">
        <f>ROUND(#REF!*P76,5)</f>
        <v>#REF!</v>
      </c>
      <c r="R76" s="34"/>
      <c r="S76" s="34"/>
      <c r="T76" s="36">
        <v>0.38200000000000001</v>
      </c>
      <c r="U76" s="34" t="e">
        <f>ROUND(#REF!*T76,2)</f>
        <v>#REF!</v>
      </c>
      <c r="V76" s="37"/>
      <c r="W76" s="37"/>
      <c r="X76" s="37"/>
      <c r="Y76" s="37"/>
      <c r="Z76" s="37"/>
      <c r="AA76" s="37"/>
      <c r="AB76" s="37"/>
      <c r="AC76" s="37"/>
      <c r="AD76" s="37"/>
      <c r="AE76" s="37" t="s">
        <v>102</v>
      </c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</row>
    <row r="77" spans="1:60" outlineLevel="1">
      <c r="A77" s="249">
        <v>64</v>
      </c>
      <c r="B77" s="250" t="s">
        <v>844</v>
      </c>
      <c r="C77" s="251" t="s">
        <v>845</v>
      </c>
      <c r="D77" s="252" t="s">
        <v>101</v>
      </c>
      <c r="E77" s="253">
        <v>1</v>
      </c>
      <c r="F77" s="320">
        <v>0</v>
      </c>
      <c r="G77" s="254">
        <f t="shared" si="3"/>
        <v>0</v>
      </c>
      <c r="H77" s="35">
        <v>27.62</v>
      </c>
      <c r="I77" s="35" t="e">
        <f>ROUND(#REF!*H77,2)</f>
        <v>#REF!</v>
      </c>
      <c r="J77" s="35">
        <v>1313.38</v>
      </c>
      <c r="K77" s="35" t="e">
        <f>ROUND(#REF!*J77,2)</f>
        <v>#REF!</v>
      </c>
      <c r="L77" s="35">
        <v>0</v>
      </c>
      <c r="M77" s="35" t="e">
        <f>#REF!*(1+L77/100)</f>
        <v>#REF!</v>
      </c>
      <c r="N77" s="34">
        <v>9.5E-4</v>
      </c>
      <c r="O77" s="34" t="e">
        <f>ROUND(#REF!*N77,5)</f>
        <v>#REF!</v>
      </c>
      <c r="P77" s="34">
        <v>0.38472000000000001</v>
      </c>
      <c r="Q77" s="34" t="e">
        <f>ROUND(#REF!*P77,5)</f>
        <v>#REF!</v>
      </c>
      <c r="R77" s="34"/>
      <c r="S77" s="34"/>
      <c r="T77" s="36">
        <v>2.7669800000000002</v>
      </c>
      <c r="U77" s="34" t="e">
        <f>ROUND(#REF!*T77,2)</f>
        <v>#REF!</v>
      </c>
      <c r="V77" s="37"/>
      <c r="W77" s="37"/>
      <c r="X77" s="37"/>
      <c r="Y77" s="37"/>
      <c r="Z77" s="37"/>
      <c r="AA77" s="37"/>
      <c r="AB77" s="37"/>
      <c r="AC77" s="37"/>
      <c r="AD77" s="37"/>
      <c r="AE77" s="37" t="s">
        <v>846</v>
      </c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</row>
    <row r="78" spans="1:60" outlineLevel="1">
      <c r="A78" s="249">
        <v>65</v>
      </c>
      <c r="B78" s="250" t="s">
        <v>574</v>
      </c>
      <c r="C78" s="251" t="s">
        <v>575</v>
      </c>
      <c r="D78" s="252" t="s">
        <v>530</v>
      </c>
      <c r="E78" s="253">
        <v>2</v>
      </c>
      <c r="F78" s="320">
        <v>0</v>
      </c>
      <c r="G78" s="254">
        <f t="shared" si="3"/>
        <v>0</v>
      </c>
      <c r="H78" s="35">
        <v>0</v>
      </c>
      <c r="I78" s="35" t="e">
        <f>ROUND(#REF!*H78,2)</f>
        <v>#REF!</v>
      </c>
      <c r="J78" s="35">
        <v>95.5</v>
      </c>
      <c r="K78" s="35" t="e">
        <f>ROUND(#REF!*J78,2)</f>
        <v>#REF!</v>
      </c>
      <c r="L78" s="35">
        <v>0</v>
      </c>
      <c r="M78" s="35" t="e">
        <f>#REF!*(1+L78/100)</f>
        <v>#REF!</v>
      </c>
      <c r="N78" s="34">
        <v>0</v>
      </c>
      <c r="O78" s="34" t="e">
        <f>ROUND(#REF!*N78,5)</f>
        <v>#REF!</v>
      </c>
      <c r="P78" s="34">
        <v>8.5999999999999998E-4</v>
      </c>
      <c r="Q78" s="34" t="e">
        <f>ROUND(#REF!*P78,5)</f>
        <v>#REF!</v>
      </c>
      <c r="R78" s="34"/>
      <c r="S78" s="34"/>
      <c r="T78" s="36">
        <v>0.222</v>
      </c>
      <c r="U78" s="34" t="e">
        <f>ROUND(#REF!*T78,2)</f>
        <v>#REF!</v>
      </c>
      <c r="V78" s="37"/>
      <c r="W78" s="37"/>
      <c r="X78" s="37"/>
      <c r="Y78" s="37"/>
      <c r="Z78" s="37"/>
      <c r="AA78" s="37"/>
      <c r="AB78" s="37"/>
      <c r="AC78" s="37"/>
      <c r="AD78" s="37"/>
      <c r="AE78" s="37" t="s">
        <v>102</v>
      </c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</row>
    <row r="79" spans="1:60" outlineLevel="1">
      <c r="A79" s="249">
        <v>66</v>
      </c>
      <c r="B79" s="250" t="s">
        <v>576</v>
      </c>
      <c r="C79" s="251" t="s">
        <v>577</v>
      </c>
      <c r="D79" s="252" t="s">
        <v>530</v>
      </c>
      <c r="E79" s="253">
        <v>1</v>
      </c>
      <c r="F79" s="320">
        <v>0</v>
      </c>
      <c r="G79" s="254">
        <f t="shared" si="3"/>
        <v>0</v>
      </c>
      <c r="H79" s="35">
        <v>0</v>
      </c>
      <c r="I79" s="35" t="e">
        <f>ROUND(#REF!*H79,2)</f>
        <v>#REF!</v>
      </c>
      <c r="J79" s="35">
        <v>93.3</v>
      </c>
      <c r="K79" s="35" t="e">
        <f>ROUND(#REF!*J79,2)</f>
        <v>#REF!</v>
      </c>
      <c r="L79" s="35">
        <v>0</v>
      </c>
      <c r="M79" s="35" t="e">
        <f>#REF!*(1+L79/100)</f>
        <v>#REF!</v>
      </c>
      <c r="N79" s="34">
        <v>0</v>
      </c>
      <c r="O79" s="34" t="e">
        <f>ROUND(#REF!*N79,5)</f>
        <v>#REF!</v>
      </c>
      <c r="P79" s="34">
        <v>1.56E-3</v>
      </c>
      <c r="Q79" s="34" t="e">
        <f>ROUND(#REF!*P79,5)</f>
        <v>#REF!</v>
      </c>
      <c r="R79" s="34"/>
      <c r="S79" s="34"/>
      <c r="T79" s="36">
        <v>0.217</v>
      </c>
      <c r="U79" s="34" t="e">
        <f>ROUND(#REF!*T79,2)</f>
        <v>#REF!</v>
      </c>
      <c r="V79" s="37"/>
      <c r="W79" s="37"/>
      <c r="X79" s="37"/>
      <c r="Y79" s="37"/>
      <c r="Z79" s="37"/>
      <c r="AA79" s="37"/>
      <c r="AB79" s="37"/>
      <c r="AC79" s="37"/>
      <c r="AD79" s="37"/>
      <c r="AE79" s="37" t="s">
        <v>102</v>
      </c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</row>
    <row r="80" spans="1:60" outlineLevel="1">
      <c r="A80" s="249">
        <v>67</v>
      </c>
      <c r="B80" s="250" t="s">
        <v>578</v>
      </c>
      <c r="C80" s="251" t="s">
        <v>579</v>
      </c>
      <c r="D80" s="252" t="s">
        <v>530</v>
      </c>
      <c r="E80" s="253">
        <v>1</v>
      </c>
      <c r="F80" s="320">
        <v>0</v>
      </c>
      <c r="G80" s="254">
        <f t="shared" si="3"/>
        <v>0</v>
      </c>
      <c r="H80" s="35">
        <v>0</v>
      </c>
      <c r="I80" s="35" t="e">
        <f>ROUND(#REF!*H80,2)</f>
        <v>#REF!</v>
      </c>
      <c r="J80" s="35">
        <v>133.5</v>
      </c>
      <c r="K80" s="35" t="e">
        <f>ROUND(#REF!*J80,2)</f>
        <v>#REF!</v>
      </c>
      <c r="L80" s="35">
        <v>0</v>
      </c>
      <c r="M80" s="35" t="e">
        <f>#REF!*(1+L80/100)</f>
        <v>#REF!</v>
      </c>
      <c r="N80" s="34">
        <v>0</v>
      </c>
      <c r="O80" s="34" t="e">
        <f>ROUND(#REF!*N80,5)</f>
        <v>#REF!</v>
      </c>
      <c r="P80" s="34">
        <v>6.7000000000000004E-2</v>
      </c>
      <c r="Q80" s="34" t="e">
        <f>ROUND(#REF!*P80,5)</f>
        <v>#REF!</v>
      </c>
      <c r="R80" s="34"/>
      <c r="S80" s="34"/>
      <c r="T80" s="36">
        <v>0.31</v>
      </c>
      <c r="U80" s="34" t="e">
        <f>ROUND(#REF!*T80,2)</f>
        <v>#REF!</v>
      </c>
      <c r="V80" s="37"/>
      <c r="W80" s="37"/>
      <c r="X80" s="37"/>
      <c r="Y80" s="37"/>
      <c r="Z80" s="37"/>
      <c r="AA80" s="37"/>
      <c r="AB80" s="37"/>
      <c r="AC80" s="37"/>
      <c r="AD80" s="37"/>
      <c r="AE80" s="37" t="s">
        <v>102</v>
      </c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</row>
    <row r="81" spans="1:60" outlineLevel="1">
      <c r="A81" s="249">
        <v>68</v>
      </c>
      <c r="B81" s="250" t="s">
        <v>580</v>
      </c>
      <c r="C81" s="251" t="s">
        <v>581</v>
      </c>
      <c r="D81" s="252" t="s">
        <v>530</v>
      </c>
      <c r="E81" s="253">
        <v>1</v>
      </c>
      <c r="F81" s="320">
        <v>0</v>
      </c>
      <c r="G81" s="254">
        <f t="shared" si="3"/>
        <v>0</v>
      </c>
      <c r="H81" s="35">
        <v>0</v>
      </c>
      <c r="I81" s="35" t="e">
        <f>ROUND(#REF!*H81,2)</f>
        <v>#REF!</v>
      </c>
      <c r="J81" s="35">
        <v>360</v>
      </c>
      <c r="K81" s="35" t="e">
        <f>ROUND(#REF!*J81,2)</f>
        <v>#REF!</v>
      </c>
      <c r="L81" s="35">
        <v>0</v>
      </c>
      <c r="M81" s="35" t="e">
        <f>#REF!*(1+L81/100)</f>
        <v>#REF!</v>
      </c>
      <c r="N81" s="34">
        <v>0</v>
      </c>
      <c r="O81" s="34" t="e">
        <f>ROUND(#REF!*N81,5)</f>
        <v>#REF!</v>
      </c>
      <c r="P81" s="34">
        <v>0.155</v>
      </c>
      <c r="Q81" s="34" t="e">
        <f>ROUND(#REF!*P81,5)</f>
        <v>#REF!</v>
      </c>
      <c r="R81" s="34"/>
      <c r="S81" s="34"/>
      <c r="T81" s="36">
        <v>0.83699999999999997</v>
      </c>
      <c r="U81" s="34" t="e">
        <f>ROUND(#REF!*T81,2)</f>
        <v>#REF!</v>
      </c>
      <c r="V81" s="37"/>
      <c r="W81" s="37"/>
      <c r="X81" s="37"/>
      <c r="Y81" s="37"/>
      <c r="Z81" s="37"/>
      <c r="AA81" s="37"/>
      <c r="AB81" s="37"/>
      <c r="AC81" s="37"/>
      <c r="AD81" s="37"/>
      <c r="AE81" s="37" t="s">
        <v>102</v>
      </c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</row>
    <row r="82" spans="1:60" outlineLevel="1">
      <c r="A82" s="249">
        <v>69</v>
      </c>
      <c r="B82" s="250" t="s">
        <v>582</v>
      </c>
      <c r="C82" s="251" t="s">
        <v>583</v>
      </c>
      <c r="D82" s="252" t="s">
        <v>530</v>
      </c>
      <c r="E82" s="253">
        <v>1</v>
      </c>
      <c r="F82" s="320">
        <v>0</v>
      </c>
      <c r="G82" s="254">
        <f t="shared" si="3"/>
        <v>0</v>
      </c>
      <c r="H82" s="35">
        <v>0</v>
      </c>
      <c r="I82" s="35" t="e">
        <f>ROUND(#REF!*H82,2)</f>
        <v>#REF!</v>
      </c>
      <c r="J82" s="35">
        <v>307</v>
      </c>
      <c r="K82" s="35" t="e">
        <f>ROUND(#REF!*J82,2)</f>
        <v>#REF!</v>
      </c>
      <c r="L82" s="35">
        <v>0</v>
      </c>
      <c r="M82" s="35" t="e">
        <f>#REF!*(1+L82/100)</f>
        <v>#REF!</v>
      </c>
      <c r="N82" s="34">
        <v>0</v>
      </c>
      <c r="O82" s="34" t="e">
        <f>ROUND(#REF!*N82,5)</f>
        <v>#REF!</v>
      </c>
      <c r="P82" s="34">
        <v>4.3499999999999997E-2</v>
      </c>
      <c r="Q82" s="34" t="e">
        <f>ROUND(#REF!*P82,5)</f>
        <v>#REF!</v>
      </c>
      <c r="R82" s="34"/>
      <c r="S82" s="34"/>
      <c r="T82" s="36">
        <v>0.71299999999999997</v>
      </c>
      <c r="U82" s="34" t="e">
        <f>ROUND(#REF!*T82,2)</f>
        <v>#REF!</v>
      </c>
      <c r="V82" s="37"/>
      <c r="W82" s="37"/>
      <c r="X82" s="37"/>
      <c r="Y82" s="37"/>
      <c r="Z82" s="37"/>
      <c r="AA82" s="37"/>
      <c r="AB82" s="37"/>
      <c r="AC82" s="37"/>
      <c r="AD82" s="37"/>
      <c r="AE82" s="37" t="s">
        <v>102</v>
      </c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</row>
    <row r="83" spans="1:60" outlineLevel="1">
      <c r="A83" s="249">
        <v>70</v>
      </c>
      <c r="B83" s="250" t="s">
        <v>584</v>
      </c>
      <c r="C83" s="251" t="s">
        <v>585</v>
      </c>
      <c r="D83" s="252" t="s">
        <v>107</v>
      </c>
      <c r="E83" s="253">
        <v>0.71</v>
      </c>
      <c r="F83" s="320">
        <v>0</v>
      </c>
      <c r="G83" s="254">
        <f t="shared" si="3"/>
        <v>0</v>
      </c>
      <c r="H83" s="35">
        <v>0</v>
      </c>
      <c r="I83" s="35" t="e">
        <f>ROUND(#REF!*H83,2)</f>
        <v>#REF!</v>
      </c>
      <c r="J83" s="35">
        <v>1762</v>
      </c>
      <c r="K83" s="35" t="e">
        <f>ROUND(#REF!*J83,2)</f>
        <v>#REF!</v>
      </c>
      <c r="L83" s="35">
        <v>0</v>
      </c>
      <c r="M83" s="35" t="e">
        <f>#REF!*(1+L83/100)</f>
        <v>#REF!</v>
      </c>
      <c r="N83" s="34">
        <v>0</v>
      </c>
      <c r="O83" s="34" t="e">
        <f>ROUND(#REF!*N83,5)</f>
        <v>#REF!</v>
      </c>
      <c r="P83" s="34">
        <v>0</v>
      </c>
      <c r="Q83" s="34" t="e">
        <f>ROUND(#REF!*P83,5)</f>
        <v>#REF!</v>
      </c>
      <c r="R83" s="34"/>
      <c r="S83" s="34"/>
      <c r="T83" s="36">
        <v>3.169</v>
      </c>
      <c r="U83" s="34" t="e">
        <f>ROUND(#REF!*T83,2)</f>
        <v>#REF!</v>
      </c>
      <c r="V83" s="37"/>
      <c r="W83" s="37"/>
      <c r="X83" s="37"/>
      <c r="Y83" s="37"/>
      <c r="Z83" s="37"/>
      <c r="AA83" s="37"/>
      <c r="AB83" s="37"/>
      <c r="AC83" s="37"/>
      <c r="AD83" s="37"/>
      <c r="AE83" s="37" t="s">
        <v>102</v>
      </c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</row>
    <row r="84" spans="1:60" ht="20" outlineLevel="1">
      <c r="A84" s="249">
        <v>71</v>
      </c>
      <c r="B84" s="250" t="s">
        <v>586</v>
      </c>
      <c r="C84" s="251" t="s">
        <v>587</v>
      </c>
      <c r="D84" s="252" t="s">
        <v>530</v>
      </c>
      <c r="E84" s="253">
        <v>1</v>
      </c>
      <c r="F84" s="320">
        <v>0</v>
      </c>
      <c r="G84" s="254">
        <f t="shared" si="3"/>
        <v>0</v>
      </c>
      <c r="H84" s="35">
        <v>4972.08</v>
      </c>
      <c r="I84" s="35" t="e">
        <f>ROUND(#REF!*H84,2)</f>
        <v>#REF!</v>
      </c>
      <c r="J84" s="35">
        <v>572.92000000000007</v>
      </c>
      <c r="K84" s="35" t="e">
        <f>ROUND(#REF!*J84,2)</f>
        <v>#REF!</v>
      </c>
      <c r="L84" s="35">
        <v>0</v>
      </c>
      <c r="M84" s="35" t="e">
        <f>#REF!*(1+L84/100)</f>
        <v>#REF!</v>
      </c>
      <c r="N84" s="34">
        <v>1.772E-2</v>
      </c>
      <c r="O84" s="34" t="e">
        <f>ROUND(#REF!*N84,5)</f>
        <v>#REF!</v>
      </c>
      <c r="P84" s="34">
        <v>0</v>
      </c>
      <c r="Q84" s="34" t="e">
        <f>ROUND(#REF!*P84,5)</f>
        <v>#REF!</v>
      </c>
      <c r="R84" s="34"/>
      <c r="S84" s="34"/>
      <c r="T84" s="36">
        <v>0.97299999999999998</v>
      </c>
      <c r="U84" s="34" t="e">
        <f>ROUND(#REF!*T84,2)</f>
        <v>#REF!</v>
      </c>
      <c r="V84" s="37"/>
      <c r="W84" s="37"/>
      <c r="X84" s="37"/>
      <c r="Y84" s="37"/>
      <c r="Z84" s="37"/>
      <c r="AA84" s="37"/>
      <c r="AB84" s="37"/>
      <c r="AC84" s="37"/>
      <c r="AD84" s="37"/>
      <c r="AE84" s="37" t="s">
        <v>102</v>
      </c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</row>
    <row r="85" spans="1:60" outlineLevel="1">
      <c r="A85" s="249">
        <v>72</v>
      </c>
      <c r="B85" s="250" t="s">
        <v>588</v>
      </c>
      <c r="C85" s="251" t="s">
        <v>589</v>
      </c>
      <c r="D85" s="252" t="s">
        <v>530</v>
      </c>
      <c r="E85" s="253">
        <v>1</v>
      </c>
      <c r="F85" s="320">
        <v>0</v>
      </c>
      <c r="G85" s="254">
        <f t="shared" si="3"/>
        <v>0</v>
      </c>
      <c r="H85" s="35">
        <v>205.89</v>
      </c>
      <c r="I85" s="35" t="e">
        <f>ROUND(#REF!*H85,2)</f>
        <v>#REF!</v>
      </c>
      <c r="J85" s="35">
        <v>660.11</v>
      </c>
      <c r="K85" s="35" t="e">
        <f>ROUND(#REF!*J85,2)</f>
        <v>#REF!</v>
      </c>
      <c r="L85" s="35">
        <v>0</v>
      </c>
      <c r="M85" s="35" t="e">
        <f>#REF!*(1+L85/100)</f>
        <v>#REF!</v>
      </c>
      <c r="N85" s="34">
        <v>8.8999999999999995E-4</v>
      </c>
      <c r="O85" s="34" t="e">
        <f>ROUND(#REF!*N85,5)</f>
        <v>#REF!</v>
      </c>
      <c r="P85" s="34">
        <v>0</v>
      </c>
      <c r="Q85" s="34" t="e">
        <f>ROUND(#REF!*P85,5)</f>
        <v>#REF!</v>
      </c>
      <c r="R85" s="34"/>
      <c r="S85" s="34"/>
      <c r="T85" s="36">
        <v>1.1200000000000001</v>
      </c>
      <c r="U85" s="34" t="e">
        <f>ROUND(#REF!*T85,2)</f>
        <v>#REF!</v>
      </c>
      <c r="V85" s="37"/>
      <c r="W85" s="37"/>
      <c r="X85" s="37"/>
      <c r="Y85" s="37"/>
      <c r="Z85" s="37"/>
      <c r="AA85" s="37"/>
      <c r="AB85" s="37"/>
      <c r="AC85" s="37"/>
      <c r="AD85" s="37"/>
      <c r="AE85" s="37" t="s">
        <v>102</v>
      </c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</row>
    <row r="86" spans="1:60" outlineLevel="1">
      <c r="A86" s="249">
        <v>73</v>
      </c>
      <c r="B86" s="250" t="s">
        <v>590</v>
      </c>
      <c r="C86" s="251" t="s">
        <v>591</v>
      </c>
      <c r="D86" s="252" t="s">
        <v>530</v>
      </c>
      <c r="E86" s="253">
        <v>1</v>
      </c>
      <c r="F86" s="320">
        <v>0</v>
      </c>
      <c r="G86" s="254">
        <f t="shared" si="3"/>
        <v>0</v>
      </c>
      <c r="H86" s="35">
        <v>9141.24</v>
      </c>
      <c r="I86" s="35" t="e">
        <f>ROUND(#REF!*H86,2)</f>
        <v>#REF!</v>
      </c>
      <c r="J86" s="35">
        <v>1118.7600000000002</v>
      </c>
      <c r="K86" s="35" t="e">
        <f>ROUND(#REF!*J86,2)</f>
        <v>#REF!</v>
      </c>
      <c r="L86" s="35">
        <v>0</v>
      </c>
      <c r="M86" s="35" t="e">
        <f>#REF!*(1+L86/100)</f>
        <v>#REF!</v>
      </c>
      <c r="N86" s="34">
        <v>1.2970000000000001E-2</v>
      </c>
      <c r="O86" s="34" t="e">
        <f>ROUND(#REF!*N86,5)</f>
        <v>#REF!</v>
      </c>
      <c r="P86" s="34">
        <v>0</v>
      </c>
      <c r="Q86" s="34" t="e">
        <f>ROUND(#REF!*P86,5)</f>
        <v>#REF!</v>
      </c>
      <c r="R86" s="34"/>
      <c r="S86" s="34"/>
      <c r="T86" s="36">
        <v>1.9</v>
      </c>
      <c r="U86" s="34" t="e">
        <f>ROUND(#REF!*T86,2)</f>
        <v>#REF!</v>
      </c>
      <c r="V86" s="37"/>
      <c r="W86" s="37"/>
      <c r="X86" s="37"/>
      <c r="Y86" s="37"/>
      <c r="Z86" s="37"/>
      <c r="AA86" s="37"/>
      <c r="AB86" s="37"/>
      <c r="AC86" s="37"/>
      <c r="AD86" s="37"/>
      <c r="AE86" s="37" t="s">
        <v>102</v>
      </c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</row>
    <row r="87" spans="1:60" outlineLevel="1">
      <c r="A87" s="249">
        <v>74</v>
      </c>
      <c r="B87" s="250" t="s">
        <v>592</v>
      </c>
      <c r="C87" s="251" t="s">
        <v>593</v>
      </c>
      <c r="D87" s="252" t="s">
        <v>530</v>
      </c>
      <c r="E87" s="253">
        <v>1</v>
      </c>
      <c r="F87" s="320">
        <v>0</v>
      </c>
      <c r="G87" s="254">
        <f t="shared" si="3"/>
        <v>0</v>
      </c>
      <c r="H87" s="35">
        <v>0</v>
      </c>
      <c r="I87" s="35" t="e">
        <f>ROUND(#REF!*H87,2)</f>
        <v>#REF!</v>
      </c>
      <c r="J87" s="35">
        <v>1119</v>
      </c>
      <c r="K87" s="35" t="e">
        <f>ROUND(#REF!*J87,2)</f>
        <v>#REF!</v>
      </c>
      <c r="L87" s="35">
        <v>0</v>
      </c>
      <c r="M87" s="35" t="e">
        <f>#REF!*(1+L87/100)</f>
        <v>#REF!</v>
      </c>
      <c r="N87" s="34">
        <v>0</v>
      </c>
      <c r="O87" s="34" t="e">
        <f>ROUND(#REF!*N87,5)</f>
        <v>#REF!</v>
      </c>
      <c r="P87" s="34">
        <v>0</v>
      </c>
      <c r="Q87" s="34" t="e">
        <f>ROUND(#REF!*P87,5)</f>
        <v>#REF!</v>
      </c>
      <c r="R87" s="34"/>
      <c r="S87" s="34"/>
      <c r="T87" s="36">
        <v>1.9</v>
      </c>
      <c r="U87" s="34" t="e">
        <f>ROUND(#REF!*T87,2)</f>
        <v>#REF!</v>
      </c>
      <c r="V87" s="37"/>
      <c r="W87" s="37"/>
      <c r="X87" s="37"/>
      <c r="Y87" s="37"/>
      <c r="Z87" s="37"/>
      <c r="AA87" s="37"/>
      <c r="AB87" s="37"/>
      <c r="AC87" s="37"/>
      <c r="AD87" s="37"/>
      <c r="AE87" s="37" t="s">
        <v>102</v>
      </c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</row>
    <row r="88" spans="1:60" outlineLevel="1">
      <c r="A88" s="249">
        <v>75</v>
      </c>
      <c r="B88" s="250" t="s">
        <v>594</v>
      </c>
      <c r="C88" s="251" t="s">
        <v>595</v>
      </c>
      <c r="D88" s="252" t="s">
        <v>101</v>
      </c>
      <c r="E88" s="253">
        <v>1</v>
      </c>
      <c r="F88" s="320">
        <v>0</v>
      </c>
      <c r="G88" s="254">
        <f t="shared" si="3"/>
        <v>0</v>
      </c>
      <c r="H88" s="35">
        <v>2295</v>
      </c>
      <c r="I88" s="35" t="e">
        <f>ROUND(#REF!*H88,2)</f>
        <v>#REF!</v>
      </c>
      <c r="J88" s="35">
        <v>0</v>
      </c>
      <c r="K88" s="35" t="e">
        <f>ROUND(#REF!*J88,2)</f>
        <v>#REF!</v>
      </c>
      <c r="L88" s="35">
        <v>0</v>
      </c>
      <c r="M88" s="35" t="e">
        <f>#REF!*(1+L88/100)</f>
        <v>#REF!</v>
      </c>
      <c r="N88" s="34">
        <v>3.2000000000000003E-4</v>
      </c>
      <c r="O88" s="34" t="e">
        <f>ROUND(#REF!*N88,5)</f>
        <v>#REF!</v>
      </c>
      <c r="P88" s="34">
        <v>0</v>
      </c>
      <c r="Q88" s="34" t="e">
        <f>ROUND(#REF!*P88,5)</f>
        <v>#REF!</v>
      </c>
      <c r="R88" s="34"/>
      <c r="S88" s="34"/>
      <c r="T88" s="36">
        <v>0</v>
      </c>
      <c r="U88" s="34" t="e">
        <f>ROUND(#REF!*T88,2)</f>
        <v>#REF!</v>
      </c>
      <c r="V88" s="37"/>
      <c r="W88" s="37"/>
      <c r="X88" s="37"/>
      <c r="Y88" s="37"/>
      <c r="Z88" s="37"/>
      <c r="AA88" s="37"/>
      <c r="AB88" s="37"/>
      <c r="AC88" s="37"/>
      <c r="AD88" s="37"/>
      <c r="AE88" s="37" t="s">
        <v>113</v>
      </c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</row>
    <row r="89" spans="1:60" ht="20" outlineLevel="1">
      <c r="A89" s="249">
        <v>76</v>
      </c>
      <c r="B89" s="250" t="s">
        <v>596</v>
      </c>
      <c r="C89" s="251" t="s">
        <v>597</v>
      </c>
      <c r="D89" s="252" t="s">
        <v>402</v>
      </c>
      <c r="E89" s="253">
        <v>1</v>
      </c>
      <c r="F89" s="320">
        <v>0</v>
      </c>
      <c r="G89" s="254">
        <f t="shared" si="3"/>
        <v>0</v>
      </c>
      <c r="H89" s="35">
        <v>0</v>
      </c>
      <c r="I89" s="35" t="e">
        <f>ROUND(#REF!*H89,2)</f>
        <v>#REF!</v>
      </c>
      <c r="J89" s="35">
        <v>186</v>
      </c>
      <c r="K89" s="35" t="e">
        <f>ROUND(#REF!*J89,2)</f>
        <v>#REF!</v>
      </c>
      <c r="L89" s="35">
        <v>0</v>
      </c>
      <c r="M89" s="35" t="e">
        <f>#REF!*(1+L89/100)</f>
        <v>#REF!</v>
      </c>
      <c r="N89" s="34">
        <v>0</v>
      </c>
      <c r="O89" s="34" t="e">
        <f>ROUND(#REF!*N89,5)</f>
        <v>#REF!</v>
      </c>
      <c r="P89" s="34">
        <v>0</v>
      </c>
      <c r="Q89" s="34" t="e">
        <f>ROUND(#REF!*P89,5)</f>
        <v>#REF!</v>
      </c>
      <c r="R89" s="34"/>
      <c r="S89" s="34"/>
      <c r="T89" s="36">
        <v>0</v>
      </c>
      <c r="U89" s="34" t="e">
        <f>ROUND(#REF!*T89,2)</f>
        <v>#REF!</v>
      </c>
      <c r="V89" s="37"/>
      <c r="W89" s="37"/>
      <c r="X89" s="37"/>
      <c r="Y89" s="37"/>
      <c r="Z89" s="37"/>
      <c r="AA89" s="37"/>
      <c r="AB89" s="37"/>
      <c r="AC89" s="37"/>
      <c r="AD89" s="37"/>
      <c r="AE89" s="37" t="s">
        <v>102</v>
      </c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</row>
    <row r="90" spans="1:60" outlineLevel="1">
      <c r="A90" s="249">
        <v>77</v>
      </c>
      <c r="B90" s="250" t="s">
        <v>598</v>
      </c>
      <c r="C90" s="251" t="s">
        <v>599</v>
      </c>
      <c r="D90" s="252" t="s">
        <v>530</v>
      </c>
      <c r="E90" s="253">
        <v>1</v>
      </c>
      <c r="F90" s="320">
        <v>0</v>
      </c>
      <c r="G90" s="254">
        <f t="shared" si="3"/>
        <v>0</v>
      </c>
      <c r="H90" s="35">
        <v>2019.89</v>
      </c>
      <c r="I90" s="35" t="e">
        <f>ROUND(#REF!*H90,2)</f>
        <v>#REF!</v>
      </c>
      <c r="J90" s="35">
        <v>700.1099999999999</v>
      </c>
      <c r="K90" s="35" t="e">
        <f>ROUND(#REF!*J90,2)</f>
        <v>#REF!</v>
      </c>
      <c r="L90" s="35">
        <v>0</v>
      </c>
      <c r="M90" s="35" t="e">
        <f>#REF!*(1+L90/100)</f>
        <v>#REF!</v>
      </c>
      <c r="N90" s="34">
        <v>1.7010000000000001E-2</v>
      </c>
      <c r="O90" s="34" t="e">
        <f>ROUND(#REF!*N90,5)</f>
        <v>#REF!</v>
      </c>
      <c r="P90" s="34">
        <v>0</v>
      </c>
      <c r="Q90" s="34" t="e">
        <f>ROUND(#REF!*P90,5)</f>
        <v>#REF!</v>
      </c>
      <c r="R90" s="34"/>
      <c r="S90" s="34"/>
      <c r="T90" s="36">
        <v>1.1890000000000001</v>
      </c>
      <c r="U90" s="34" t="e">
        <f>ROUND(#REF!*T90,2)</f>
        <v>#REF!</v>
      </c>
      <c r="V90" s="37"/>
      <c r="W90" s="37"/>
      <c r="X90" s="37"/>
      <c r="Y90" s="37"/>
      <c r="Z90" s="37"/>
      <c r="AA90" s="37"/>
      <c r="AB90" s="37"/>
      <c r="AC90" s="37"/>
      <c r="AD90" s="37"/>
      <c r="AE90" s="37" t="s">
        <v>102</v>
      </c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</row>
    <row r="91" spans="1:60" outlineLevel="1">
      <c r="A91" s="249">
        <v>78</v>
      </c>
      <c r="B91" s="250" t="s">
        <v>600</v>
      </c>
      <c r="C91" s="251" t="s">
        <v>601</v>
      </c>
      <c r="D91" s="252" t="s">
        <v>530</v>
      </c>
      <c r="E91" s="253">
        <v>1</v>
      </c>
      <c r="F91" s="320">
        <v>0</v>
      </c>
      <c r="G91" s="254">
        <f t="shared" si="3"/>
        <v>0</v>
      </c>
      <c r="H91" s="35">
        <v>1974.89</v>
      </c>
      <c r="I91" s="35" t="e">
        <f>ROUND(#REF!*H91,2)</f>
        <v>#REF!</v>
      </c>
      <c r="J91" s="35">
        <v>700.1099999999999</v>
      </c>
      <c r="K91" s="35" t="e">
        <f>ROUND(#REF!*J91,2)</f>
        <v>#REF!</v>
      </c>
      <c r="L91" s="35">
        <v>0</v>
      </c>
      <c r="M91" s="35" t="e">
        <f>#REF!*(1+L91/100)</f>
        <v>#REF!</v>
      </c>
      <c r="N91" s="34">
        <v>8.9999999999999993E-3</v>
      </c>
      <c r="O91" s="34" t="e">
        <f>ROUND(#REF!*N91,5)</f>
        <v>#REF!</v>
      </c>
      <c r="P91" s="34">
        <v>0</v>
      </c>
      <c r="Q91" s="34" t="e">
        <f>ROUND(#REF!*P91,5)</f>
        <v>#REF!</v>
      </c>
      <c r="R91" s="34"/>
      <c r="S91" s="34"/>
      <c r="T91" s="36">
        <v>1.1890000000000001</v>
      </c>
      <c r="U91" s="34" t="e">
        <f>ROUND(#REF!*T91,2)</f>
        <v>#REF!</v>
      </c>
      <c r="V91" s="37"/>
      <c r="W91" s="37"/>
      <c r="X91" s="37"/>
      <c r="Y91" s="37"/>
      <c r="Z91" s="37"/>
      <c r="AA91" s="37"/>
      <c r="AB91" s="37"/>
      <c r="AC91" s="37"/>
      <c r="AD91" s="37"/>
      <c r="AE91" s="37" t="s">
        <v>102</v>
      </c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</row>
    <row r="92" spans="1:60" outlineLevel="1">
      <c r="A92" s="249">
        <v>79</v>
      </c>
      <c r="B92" s="250" t="s">
        <v>602</v>
      </c>
      <c r="C92" s="251" t="s">
        <v>603</v>
      </c>
      <c r="D92" s="252" t="s">
        <v>530</v>
      </c>
      <c r="E92" s="253">
        <v>2</v>
      </c>
      <c r="F92" s="320">
        <v>0</v>
      </c>
      <c r="G92" s="254">
        <f t="shared" si="3"/>
        <v>0</v>
      </c>
      <c r="H92" s="35">
        <v>146.44</v>
      </c>
      <c r="I92" s="35" t="e">
        <f>ROUND(#REF!*H92,2)</f>
        <v>#REF!</v>
      </c>
      <c r="J92" s="35">
        <v>820.56</v>
      </c>
      <c r="K92" s="35" t="e">
        <f>ROUND(#REF!*J92,2)</f>
        <v>#REF!</v>
      </c>
      <c r="L92" s="35">
        <v>0</v>
      </c>
      <c r="M92" s="35" t="e">
        <f>#REF!*(1+L92/100)</f>
        <v>#REF!</v>
      </c>
      <c r="N92" s="34">
        <v>1.41E-3</v>
      </c>
      <c r="O92" s="34" t="e">
        <f>ROUND(#REF!*N92,5)</f>
        <v>#REF!</v>
      </c>
      <c r="P92" s="34">
        <v>0</v>
      </c>
      <c r="Q92" s="34" t="e">
        <f>ROUND(#REF!*P92,5)</f>
        <v>#REF!</v>
      </c>
      <c r="R92" s="34"/>
      <c r="S92" s="34"/>
      <c r="T92" s="36">
        <v>1.575</v>
      </c>
      <c r="U92" s="34" t="e">
        <f>ROUND(#REF!*T92,2)</f>
        <v>#REF!</v>
      </c>
      <c r="V92" s="37"/>
      <c r="W92" s="37"/>
      <c r="X92" s="37"/>
      <c r="Y92" s="37"/>
      <c r="Z92" s="37"/>
      <c r="AA92" s="37"/>
      <c r="AB92" s="37"/>
      <c r="AC92" s="37"/>
      <c r="AD92" s="37"/>
      <c r="AE92" s="37" t="s">
        <v>102</v>
      </c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</row>
    <row r="93" spans="1:60" ht="20" outlineLevel="1">
      <c r="A93" s="249">
        <v>80</v>
      </c>
      <c r="B93" s="250" t="s">
        <v>604</v>
      </c>
      <c r="C93" s="251" t="s">
        <v>605</v>
      </c>
      <c r="D93" s="252" t="s">
        <v>101</v>
      </c>
      <c r="E93" s="253">
        <v>2</v>
      </c>
      <c r="F93" s="320">
        <v>0</v>
      </c>
      <c r="G93" s="254">
        <f t="shared" si="3"/>
        <v>0</v>
      </c>
      <c r="H93" s="35">
        <v>2340.98</v>
      </c>
      <c r="I93" s="35" t="e">
        <f>ROUND(#REF!*H93,2)</f>
        <v>#REF!</v>
      </c>
      <c r="J93" s="35">
        <v>264.02</v>
      </c>
      <c r="K93" s="35" t="e">
        <f>ROUND(#REF!*J93,2)</f>
        <v>#REF!</v>
      </c>
      <c r="L93" s="35">
        <v>0</v>
      </c>
      <c r="M93" s="35" t="e">
        <f>#REF!*(1+L93/100)</f>
        <v>#REF!</v>
      </c>
      <c r="N93" s="34">
        <v>8.4999999999999995E-4</v>
      </c>
      <c r="O93" s="34" t="e">
        <f>ROUND(#REF!*N93,5)</f>
        <v>#REF!</v>
      </c>
      <c r="P93" s="34">
        <v>0</v>
      </c>
      <c r="Q93" s="34" t="e">
        <f>ROUND(#REF!*P93,5)</f>
        <v>#REF!</v>
      </c>
      <c r="R93" s="34"/>
      <c r="S93" s="34"/>
      <c r="T93" s="36">
        <v>0.48499999999999999</v>
      </c>
      <c r="U93" s="34" t="e">
        <f>ROUND(#REF!*T93,2)</f>
        <v>#REF!</v>
      </c>
      <c r="V93" s="37"/>
      <c r="W93" s="37"/>
      <c r="X93" s="37"/>
      <c r="Y93" s="37"/>
      <c r="Z93" s="37"/>
      <c r="AA93" s="37"/>
      <c r="AB93" s="37"/>
      <c r="AC93" s="37"/>
      <c r="AD93" s="37"/>
      <c r="AE93" s="37" t="s">
        <v>102</v>
      </c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</row>
    <row r="94" spans="1:60" outlineLevel="1">
      <c r="A94" s="249">
        <v>81</v>
      </c>
      <c r="B94" s="250" t="s">
        <v>606</v>
      </c>
      <c r="C94" s="251" t="s">
        <v>607</v>
      </c>
      <c r="D94" s="252" t="s">
        <v>101</v>
      </c>
      <c r="E94" s="253">
        <v>3</v>
      </c>
      <c r="F94" s="320">
        <v>0</v>
      </c>
      <c r="G94" s="254">
        <f t="shared" si="3"/>
        <v>0</v>
      </c>
      <c r="H94" s="35">
        <v>8.82</v>
      </c>
      <c r="I94" s="35" t="e">
        <f>ROUND(#REF!*H94,2)</f>
        <v>#REF!</v>
      </c>
      <c r="J94" s="35">
        <v>242.68</v>
      </c>
      <c r="K94" s="35" t="e">
        <f>ROUND(#REF!*J94,2)</f>
        <v>#REF!</v>
      </c>
      <c r="L94" s="35">
        <v>0</v>
      </c>
      <c r="M94" s="35" t="e">
        <f>#REF!*(1+L94/100)</f>
        <v>#REF!</v>
      </c>
      <c r="N94" s="34">
        <v>4.0000000000000003E-5</v>
      </c>
      <c r="O94" s="34" t="e">
        <f>ROUND(#REF!*N94,5)</f>
        <v>#REF!</v>
      </c>
      <c r="P94" s="34">
        <v>0</v>
      </c>
      <c r="Q94" s="34" t="e">
        <f>ROUND(#REF!*P94,5)</f>
        <v>#REF!</v>
      </c>
      <c r="R94" s="34"/>
      <c r="S94" s="34"/>
      <c r="T94" s="36">
        <v>0.44500000000000001</v>
      </c>
      <c r="U94" s="34" t="e">
        <f>ROUND(#REF!*T94,2)</f>
        <v>#REF!</v>
      </c>
      <c r="V94" s="37"/>
      <c r="W94" s="37"/>
      <c r="X94" s="37"/>
      <c r="Y94" s="37"/>
      <c r="Z94" s="37"/>
      <c r="AA94" s="37"/>
      <c r="AB94" s="37"/>
      <c r="AC94" s="37"/>
      <c r="AD94" s="37"/>
      <c r="AE94" s="37" t="s">
        <v>102</v>
      </c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</row>
    <row r="95" spans="1:60" outlineLevel="1">
      <c r="A95" s="249">
        <v>82</v>
      </c>
      <c r="B95" s="250" t="s">
        <v>608</v>
      </c>
      <c r="C95" s="251" t="s">
        <v>609</v>
      </c>
      <c r="D95" s="252" t="s">
        <v>101</v>
      </c>
      <c r="E95" s="253">
        <v>2</v>
      </c>
      <c r="F95" s="320">
        <v>0</v>
      </c>
      <c r="G95" s="254">
        <f t="shared" si="3"/>
        <v>0</v>
      </c>
      <c r="H95" s="35">
        <v>290.10000000000002</v>
      </c>
      <c r="I95" s="35" t="e">
        <f>ROUND(#REF!*H95,2)</f>
        <v>#REF!</v>
      </c>
      <c r="J95" s="35">
        <v>133.89999999999998</v>
      </c>
      <c r="K95" s="35" t="e">
        <f>ROUND(#REF!*J95,2)</f>
        <v>#REF!</v>
      </c>
      <c r="L95" s="35">
        <v>0</v>
      </c>
      <c r="M95" s="35" t="e">
        <f>#REF!*(1+L95/100)</f>
        <v>#REF!</v>
      </c>
      <c r="N95" s="34">
        <v>2.0000000000000001E-4</v>
      </c>
      <c r="O95" s="34" t="e">
        <f>ROUND(#REF!*N95,5)</f>
        <v>#REF!</v>
      </c>
      <c r="P95" s="34">
        <v>0</v>
      </c>
      <c r="Q95" s="34" t="e">
        <f>ROUND(#REF!*P95,5)</f>
        <v>#REF!</v>
      </c>
      <c r="R95" s="34"/>
      <c r="S95" s="34"/>
      <c r="T95" s="36">
        <v>0.246</v>
      </c>
      <c r="U95" s="34" t="e">
        <f>ROUND(#REF!*T95,2)</f>
        <v>#REF!</v>
      </c>
      <c r="V95" s="37"/>
      <c r="W95" s="37"/>
      <c r="X95" s="37"/>
      <c r="Y95" s="37"/>
      <c r="Z95" s="37"/>
      <c r="AA95" s="37"/>
      <c r="AB95" s="37"/>
      <c r="AC95" s="37"/>
      <c r="AD95" s="37"/>
      <c r="AE95" s="37" t="s">
        <v>102</v>
      </c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</row>
    <row r="96" spans="1:60" outlineLevel="1">
      <c r="A96" s="249">
        <v>83</v>
      </c>
      <c r="B96" s="250" t="s">
        <v>610</v>
      </c>
      <c r="C96" s="251" t="s">
        <v>611</v>
      </c>
      <c r="D96" s="252" t="s">
        <v>101</v>
      </c>
      <c r="E96" s="253">
        <v>2</v>
      </c>
      <c r="F96" s="320">
        <v>0</v>
      </c>
      <c r="G96" s="254">
        <f t="shared" si="3"/>
        <v>0</v>
      </c>
      <c r="H96" s="35">
        <v>45.12</v>
      </c>
      <c r="I96" s="35" t="e">
        <f>ROUND(#REF!*H96,2)</f>
        <v>#REF!</v>
      </c>
      <c r="J96" s="35">
        <v>134.38</v>
      </c>
      <c r="K96" s="35" t="e">
        <f>ROUND(#REF!*J96,2)</f>
        <v>#REF!</v>
      </c>
      <c r="L96" s="35">
        <v>0</v>
      </c>
      <c r="M96" s="35" t="e">
        <f>#REF!*(1+L96/100)</f>
        <v>#REF!</v>
      </c>
      <c r="N96" s="34">
        <v>1E-4</v>
      </c>
      <c r="O96" s="34" t="e">
        <f>ROUND(#REF!*N96,5)</f>
        <v>#REF!</v>
      </c>
      <c r="P96" s="34">
        <v>0</v>
      </c>
      <c r="Q96" s="34" t="e">
        <f>ROUND(#REF!*P96,5)</f>
        <v>#REF!</v>
      </c>
      <c r="R96" s="34"/>
      <c r="S96" s="34"/>
      <c r="T96" s="36">
        <v>0.246</v>
      </c>
      <c r="U96" s="34" t="e">
        <f>ROUND(#REF!*T96,2)</f>
        <v>#REF!</v>
      </c>
      <c r="V96" s="37"/>
      <c r="W96" s="37"/>
      <c r="X96" s="37"/>
      <c r="Y96" s="37"/>
      <c r="Z96" s="37"/>
      <c r="AA96" s="37"/>
      <c r="AB96" s="37"/>
      <c r="AC96" s="37"/>
      <c r="AD96" s="37"/>
      <c r="AE96" s="37" t="s">
        <v>102</v>
      </c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</row>
    <row r="97" spans="1:60" outlineLevel="1">
      <c r="A97" s="249">
        <v>84</v>
      </c>
      <c r="B97" s="250" t="s">
        <v>612</v>
      </c>
      <c r="C97" s="251" t="s">
        <v>613</v>
      </c>
      <c r="D97" s="252" t="s">
        <v>530</v>
      </c>
      <c r="E97" s="253">
        <v>6</v>
      </c>
      <c r="F97" s="320">
        <v>0</v>
      </c>
      <c r="G97" s="254">
        <f t="shared" si="3"/>
        <v>0</v>
      </c>
      <c r="H97" s="35">
        <v>48.2</v>
      </c>
      <c r="I97" s="35" t="e">
        <f>ROUND(#REF!*H97,2)</f>
        <v>#REF!</v>
      </c>
      <c r="J97" s="35">
        <v>95.8</v>
      </c>
      <c r="K97" s="35" t="e">
        <f>ROUND(#REF!*J97,2)</f>
        <v>#REF!</v>
      </c>
      <c r="L97" s="35">
        <v>0</v>
      </c>
      <c r="M97" s="35" t="e">
        <f>#REF!*(1+L97/100)</f>
        <v>#REF!</v>
      </c>
      <c r="N97" s="34">
        <v>8.0000000000000007E-5</v>
      </c>
      <c r="O97" s="34" t="e">
        <f>ROUND(#REF!*N97,5)</f>
        <v>#REF!</v>
      </c>
      <c r="P97" s="34">
        <v>0</v>
      </c>
      <c r="Q97" s="34" t="e">
        <f>ROUND(#REF!*P97,5)</f>
        <v>#REF!</v>
      </c>
      <c r="R97" s="34"/>
      <c r="S97" s="34"/>
      <c r="T97" s="36">
        <v>0.17599999999999999</v>
      </c>
      <c r="U97" s="34" t="e">
        <f>ROUND(#REF!*T97,2)</f>
        <v>#REF!</v>
      </c>
      <c r="V97" s="37"/>
      <c r="W97" s="37"/>
      <c r="X97" s="37"/>
      <c r="Y97" s="37"/>
      <c r="Z97" s="37"/>
      <c r="AA97" s="37"/>
      <c r="AB97" s="37"/>
      <c r="AC97" s="37"/>
      <c r="AD97" s="37"/>
      <c r="AE97" s="37" t="s">
        <v>102</v>
      </c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</row>
    <row r="98" spans="1:60" outlineLevel="1">
      <c r="A98" s="249">
        <v>85</v>
      </c>
      <c r="B98" s="250" t="s">
        <v>614</v>
      </c>
      <c r="C98" s="251" t="s">
        <v>615</v>
      </c>
      <c r="D98" s="252" t="s">
        <v>530</v>
      </c>
      <c r="E98" s="253">
        <v>6</v>
      </c>
      <c r="F98" s="320">
        <v>0</v>
      </c>
      <c r="G98" s="254">
        <f t="shared" si="3"/>
        <v>0</v>
      </c>
      <c r="H98" s="35">
        <v>321</v>
      </c>
      <c r="I98" s="35" t="e">
        <f>ROUND(#REF!*H98,2)</f>
        <v>#REF!</v>
      </c>
      <c r="J98" s="35">
        <v>67.5</v>
      </c>
      <c r="K98" s="35" t="e">
        <f>ROUND(#REF!*J98,2)</f>
        <v>#REF!</v>
      </c>
      <c r="L98" s="35">
        <v>0</v>
      </c>
      <c r="M98" s="35" t="e">
        <f>#REF!*(1+L98/100)</f>
        <v>#REF!</v>
      </c>
      <c r="N98" s="34">
        <v>2.4000000000000001E-4</v>
      </c>
      <c r="O98" s="34" t="e">
        <f>ROUND(#REF!*N98,5)</f>
        <v>#REF!</v>
      </c>
      <c r="P98" s="34">
        <v>0</v>
      </c>
      <c r="Q98" s="34" t="e">
        <f>ROUND(#REF!*P98,5)</f>
        <v>#REF!</v>
      </c>
      <c r="R98" s="34"/>
      <c r="S98" s="34"/>
      <c r="T98" s="36">
        <v>0.124</v>
      </c>
      <c r="U98" s="34" t="e">
        <f>ROUND(#REF!*T98,2)</f>
        <v>#REF!</v>
      </c>
      <c r="V98" s="37"/>
      <c r="W98" s="37"/>
      <c r="X98" s="37"/>
      <c r="Y98" s="37"/>
      <c r="Z98" s="37"/>
      <c r="AA98" s="37"/>
      <c r="AB98" s="37"/>
      <c r="AC98" s="37"/>
      <c r="AD98" s="37"/>
      <c r="AE98" s="37" t="s">
        <v>102</v>
      </c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</row>
    <row r="99" spans="1:60" outlineLevel="1">
      <c r="A99" s="249">
        <v>86</v>
      </c>
      <c r="B99" s="250" t="s">
        <v>1098</v>
      </c>
      <c r="C99" s="251" t="s">
        <v>1099</v>
      </c>
      <c r="D99" s="252" t="s">
        <v>530</v>
      </c>
      <c r="E99" s="253">
        <v>1</v>
      </c>
      <c r="F99" s="320">
        <v>0</v>
      </c>
      <c r="G99" s="254">
        <f t="shared" si="3"/>
        <v>0</v>
      </c>
      <c r="H99" s="35">
        <v>2410.4699999999998</v>
      </c>
      <c r="I99" s="35" t="e">
        <f>ROUND(#REF!*H99,2)</f>
        <v>#REF!</v>
      </c>
      <c r="J99" s="35">
        <v>319.5300000000002</v>
      </c>
      <c r="K99" s="35" t="e">
        <f>ROUND(#REF!*J99,2)</f>
        <v>#REF!</v>
      </c>
      <c r="L99" s="35">
        <v>0</v>
      </c>
      <c r="M99" s="35" t="e">
        <f>#REF!*(1+L99/100)</f>
        <v>#REF!</v>
      </c>
      <c r="N99" s="34">
        <v>1.34E-3</v>
      </c>
      <c r="O99" s="34" t="e">
        <f>ROUND(#REF!*N99,5)</f>
        <v>#REF!</v>
      </c>
      <c r="P99" s="34">
        <v>0</v>
      </c>
      <c r="Q99" s="34" t="e">
        <f>ROUND(#REF!*P99,5)</f>
        <v>#REF!</v>
      </c>
      <c r="R99" s="34"/>
      <c r="S99" s="34"/>
      <c r="T99" s="36">
        <v>0.58699999999999997</v>
      </c>
      <c r="U99" s="34" t="e">
        <f>ROUND(#REF!*T99,2)</f>
        <v>#REF!</v>
      </c>
      <c r="V99" s="37"/>
      <c r="W99" s="37"/>
      <c r="X99" s="37"/>
      <c r="Y99" s="37"/>
      <c r="Z99" s="37"/>
      <c r="AA99" s="37"/>
      <c r="AB99" s="37"/>
      <c r="AC99" s="37"/>
      <c r="AD99" s="37"/>
      <c r="AE99" s="37" t="s">
        <v>102</v>
      </c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</row>
    <row r="100" spans="1:60" outlineLevel="1">
      <c r="A100" s="249">
        <v>87</v>
      </c>
      <c r="B100" s="250" t="s">
        <v>1100</v>
      </c>
      <c r="C100" s="251" t="s">
        <v>1101</v>
      </c>
      <c r="D100" s="252" t="s">
        <v>530</v>
      </c>
      <c r="E100" s="253">
        <v>1</v>
      </c>
      <c r="F100" s="320">
        <v>0</v>
      </c>
      <c r="G100" s="254">
        <f t="shared" si="3"/>
        <v>0</v>
      </c>
      <c r="H100" s="35">
        <v>73.709999999999994</v>
      </c>
      <c r="I100" s="35" t="e">
        <f>ROUND(#REF!*H100,2)</f>
        <v>#REF!</v>
      </c>
      <c r="J100" s="35">
        <v>281.79000000000002</v>
      </c>
      <c r="K100" s="35" t="e">
        <f>ROUND(#REF!*J100,2)</f>
        <v>#REF!</v>
      </c>
      <c r="L100" s="35">
        <v>0</v>
      </c>
      <c r="M100" s="35" t="e">
        <f>#REF!*(1+L100/100)</f>
        <v>#REF!</v>
      </c>
      <c r="N100" s="34">
        <v>1.2E-4</v>
      </c>
      <c r="O100" s="34" t="e">
        <f>ROUND(#REF!*N100,5)</f>
        <v>#REF!</v>
      </c>
      <c r="P100" s="34">
        <v>0</v>
      </c>
      <c r="Q100" s="34" t="e">
        <f>ROUND(#REF!*P100,5)</f>
        <v>#REF!</v>
      </c>
      <c r="R100" s="34"/>
      <c r="S100" s="34"/>
      <c r="T100" s="36">
        <v>0.51700000000000002</v>
      </c>
      <c r="U100" s="34" t="e">
        <f>ROUND(#REF!*T100,2)</f>
        <v>#REF!</v>
      </c>
      <c r="V100" s="37"/>
      <c r="W100" s="37"/>
      <c r="X100" s="37"/>
      <c r="Y100" s="37"/>
      <c r="Z100" s="37"/>
      <c r="AA100" s="37"/>
      <c r="AB100" s="37"/>
      <c r="AC100" s="37"/>
      <c r="AD100" s="37"/>
      <c r="AE100" s="37" t="s">
        <v>102</v>
      </c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</row>
    <row r="101" spans="1:60" outlineLevel="1">
      <c r="A101" s="249">
        <v>88</v>
      </c>
      <c r="B101" s="250" t="s">
        <v>1102</v>
      </c>
      <c r="C101" s="251" t="s">
        <v>1103</v>
      </c>
      <c r="D101" s="252" t="s">
        <v>530</v>
      </c>
      <c r="E101" s="253">
        <v>1</v>
      </c>
      <c r="F101" s="320">
        <v>0</v>
      </c>
      <c r="G101" s="254">
        <f t="shared" si="3"/>
        <v>0</v>
      </c>
      <c r="H101" s="35">
        <v>5185.3100000000004</v>
      </c>
      <c r="I101" s="35" t="e">
        <f>ROUND(#REF!*H101,2)</f>
        <v>#REF!</v>
      </c>
      <c r="J101" s="35">
        <v>1449.6899999999996</v>
      </c>
      <c r="K101" s="35" t="e">
        <f>ROUND(#REF!*J101,2)</f>
        <v>#REF!</v>
      </c>
      <c r="L101" s="35">
        <v>0</v>
      </c>
      <c r="M101" s="35" t="e">
        <f>#REF!*(1+L101/100)</f>
        <v>#REF!</v>
      </c>
      <c r="N101" s="34">
        <v>4.6780000000000002E-2</v>
      </c>
      <c r="O101" s="34" t="e">
        <f>ROUND(#REF!*N101,5)</f>
        <v>#REF!</v>
      </c>
      <c r="P101" s="34">
        <v>0</v>
      </c>
      <c r="Q101" s="34" t="e">
        <f>ROUND(#REF!*P101,5)</f>
        <v>#REF!</v>
      </c>
      <c r="R101" s="34"/>
      <c r="S101" s="34"/>
      <c r="T101" s="36">
        <v>2.4620000000000002</v>
      </c>
      <c r="U101" s="34" t="e">
        <f>ROUND(#REF!*T101,2)</f>
        <v>#REF!</v>
      </c>
      <c r="V101" s="37"/>
      <c r="W101" s="37"/>
      <c r="X101" s="37"/>
      <c r="Y101" s="37"/>
      <c r="Z101" s="37"/>
      <c r="AA101" s="37"/>
      <c r="AB101" s="37"/>
      <c r="AC101" s="37"/>
      <c r="AD101" s="37"/>
      <c r="AE101" s="37" t="s">
        <v>102</v>
      </c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</row>
    <row r="102" spans="1:60" outlineLevel="1">
      <c r="A102" s="249">
        <v>89</v>
      </c>
      <c r="B102" s="250" t="s">
        <v>1104</v>
      </c>
      <c r="C102" s="251" t="s">
        <v>1105</v>
      </c>
      <c r="D102" s="252" t="s">
        <v>101</v>
      </c>
      <c r="E102" s="253">
        <v>1</v>
      </c>
      <c r="F102" s="320">
        <v>0</v>
      </c>
      <c r="G102" s="254">
        <f t="shared" si="3"/>
        <v>0</v>
      </c>
      <c r="H102" s="35">
        <v>368.1</v>
      </c>
      <c r="I102" s="35" t="e">
        <f>ROUND(#REF!*H102,2)</f>
        <v>#REF!</v>
      </c>
      <c r="J102" s="35">
        <v>133.89999999999998</v>
      </c>
      <c r="K102" s="35" t="e">
        <f>ROUND(#REF!*J102,2)</f>
        <v>#REF!</v>
      </c>
      <c r="L102" s="35">
        <v>0</v>
      </c>
      <c r="M102" s="35" t="e">
        <f>#REF!*(1+L102/100)</f>
        <v>#REF!</v>
      </c>
      <c r="N102" s="34">
        <v>9.0000000000000006E-5</v>
      </c>
      <c r="O102" s="34" t="e">
        <f>ROUND(#REF!*N102,5)</f>
        <v>#REF!</v>
      </c>
      <c r="P102" s="34">
        <v>0</v>
      </c>
      <c r="Q102" s="34" t="e">
        <f>ROUND(#REF!*P102,5)</f>
        <v>#REF!</v>
      </c>
      <c r="R102" s="34"/>
      <c r="S102" s="34"/>
      <c r="T102" s="36">
        <v>0.246</v>
      </c>
      <c r="U102" s="34" t="e">
        <f>ROUND(#REF!*T102,2)</f>
        <v>#REF!</v>
      </c>
      <c r="V102" s="37"/>
      <c r="W102" s="37"/>
      <c r="X102" s="37"/>
      <c r="Y102" s="37"/>
      <c r="Z102" s="37"/>
      <c r="AA102" s="37"/>
      <c r="AB102" s="37"/>
      <c r="AC102" s="37"/>
      <c r="AD102" s="37"/>
      <c r="AE102" s="37" t="s">
        <v>102</v>
      </c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</row>
    <row r="103" spans="1:60" outlineLevel="1">
      <c r="A103" s="249">
        <v>90</v>
      </c>
      <c r="B103" s="250" t="s">
        <v>1106</v>
      </c>
      <c r="C103" s="251" t="s">
        <v>1107</v>
      </c>
      <c r="D103" s="252" t="s">
        <v>101</v>
      </c>
      <c r="E103" s="253">
        <v>1</v>
      </c>
      <c r="F103" s="320">
        <v>0</v>
      </c>
      <c r="G103" s="254">
        <f t="shared" si="3"/>
        <v>0</v>
      </c>
      <c r="H103" s="35">
        <v>820.96</v>
      </c>
      <c r="I103" s="35" t="e">
        <f>ROUND(#REF!*H103,2)</f>
        <v>#REF!</v>
      </c>
      <c r="J103" s="35">
        <v>2054.04</v>
      </c>
      <c r="K103" s="35" t="e">
        <f>ROUND(#REF!*J103,2)</f>
        <v>#REF!</v>
      </c>
      <c r="L103" s="35">
        <v>0</v>
      </c>
      <c r="M103" s="35" t="e">
        <f>#REF!*(1+L103/100)</f>
        <v>#REF!</v>
      </c>
      <c r="N103" s="34">
        <v>1.08E-3</v>
      </c>
      <c r="O103" s="34" t="e">
        <f>ROUND(#REF!*N103,5)</f>
        <v>#REF!</v>
      </c>
      <c r="P103" s="34">
        <v>0</v>
      </c>
      <c r="Q103" s="34" t="e">
        <f>ROUND(#REF!*P103,5)</f>
        <v>#REF!</v>
      </c>
      <c r="R103" s="34"/>
      <c r="S103" s="34"/>
      <c r="T103" s="36">
        <v>3.7677</v>
      </c>
      <c r="U103" s="34" t="e">
        <f>ROUND(#REF!*T103,2)</f>
        <v>#REF!</v>
      </c>
      <c r="V103" s="37"/>
      <c r="W103" s="37"/>
      <c r="X103" s="37"/>
      <c r="Y103" s="37"/>
      <c r="Z103" s="37"/>
      <c r="AA103" s="37"/>
      <c r="AB103" s="37"/>
      <c r="AC103" s="37"/>
      <c r="AD103" s="37"/>
      <c r="AE103" s="37" t="s">
        <v>846</v>
      </c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</row>
    <row r="104" spans="1:60" outlineLevel="1">
      <c r="A104" s="249">
        <v>91</v>
      </c>
      <c r="B104" s="250" t="s">
        <v>625</v>
      </c>
      <c r="C104" s="251" t="s">
        <v>626</v>
      </c>
      <c r="D104" s="252" t="s">
        <v>101</v>
      </c>
      <c r="E104" s="253">
        <v>1</v>
      </c>
      <c r="F104" s="320">
        <v>0</v>
      </c>
      <c r="G104" s="254">
        <f t="shared" si="3"/>
        <v>0</v>
      </c>
      <c r="H104" s="35">
        <v>1762.76</v>
      </c>
      <c r="I104" s="35" t="e">
        <f>ROUND(#REF!*H104,2)</f>
        <v>#REF!</v>
      </c>
      <c r="J104" s="35">
        <v>242.24</v>
      </c>
      <c r="K104" s="35" t="e">
        <f>ROUND(#REF!*J104,2)</f>
        <v>#REF!</v>
      </c>
      <c r="L104" s="35">
        <v>0</v>
      </c>
      <c r="M104" s="35" t="e">
        <f>#REF!*(1+L104/100)</f>
        <v>#REF!</v>
      </c>
      <c r="N104" s="34">
        <v>1.0399999999999999E-3</v>
      </c>
      <c r="O104" s="34" t="e">
        <f>ROUND(#REF!*N104,5)</f>
        <v>#REF!</v>
      </c>
      <c r="P104" s="34">
        <v>0</v>
      </c>
      <c r="Q104" s="34" t="e">
        <f>ROUND(#REF!*P104,5)</f>
        <v>#REF!</v>
      </c>
      <c r="R104" s="34"/>
      <c r="S104" s="34"/>
      <c r="T104" s="36">
        <v>0.44500000000000001</v>
      </c>
      <c r="U104" s="34" t="e">
        <f>ROUND(#REF!*T104,2)</f>
        <v>#REF!</v>
      </c>
      <c r="V104" s="37"/>
      <c r="W104" s="37"/>
      <c r="X104" s="37"/>
      <c r="Y104" s="37"/>
      <c r="Z104" s="37"/>
      <c r="AA104" s="37"/>
      <c r="AB104" s="37"/>
      <c r="AC104" s="37"/>
      <c r="AD104" s="37"/>
      <c r="AE104" s="37" t="s">
        <v>102</v>
      </c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</row>
    <row r="105" spans="1:60" outlineLevel="1">
      <c r="A105" s="249">
        <v>92</v>
      </c>
      <c r="B105" s="250" t="s">
        <v>627</v>
      </c>
      <c r="C105" s="251" t="s">
        <v>628</v>
      </c>
      <c r="D105" s="252" t="s">
        <v>101</v>
      </c>
      <c r="E105" s="253">
        <v>1</v>
      </c>
      <c r="F105" s="320">
        <v>0</v>
      </c>
      <c r="G105" s="254">
        <f t="shared" si="3"/>
        <v>0</v>
      </c>
      <c r="H105" s="35">
        <v>42.99</v>
      </c>
      <c r="I105" s="35" t="e">
        <f>ROUND(#REF!*H105,2)</f>
        <v>#REF!</v>
      </c>
      <c r="J105" s="35">
        <v>136.51</v>
      </c>
      <c r="K105" s="35" t="e">
        <f>ROUND(#REF!*J105,2)</f>
        <v>#REF!</v>
      </c>
      <c r="L105" s="35">
        <v>0</v>
      </c>
      <c r="M105" s="35" t="e">
        <f>#REF!*(1+L105/100)</f>
        <v>#REF!</v>
      </c>
      <c r="N105" s="34">
        <v>1.4999999999999999E-4</v>
      </c>
      <c r="O105" s="34" t="e">
        <f>ROUND(#REF!*N105,5)</f>
        <v>#REF!</v>
      </c>
      <c r="P105" s="34">
        <v>0</v>
      </c>
      <c r="Q105" s="34" t="e">
        <f>ROUND(#REF!*P105,5)</f>
        <v>#REF!</v>
      </c>
      <c r="R105" s="34"/>
      <c r="S105" s="34"/>
      <c r="T105" s="36">
        <v>0.25</v>
      </c>
      <c r="U105" s="34" t="e">
        <f>ROUND(#REF!*T105,2)</f>
        <v>#REF!</v>
      </c>
      <c r="V105" s="37"/>
      <c r="W105" s="37"/>
      <c r="X105" s="37"/>
      <c r="Y105" s="37"/>
      <c r="Z105" s="37"/>
      <c r="AA105" s="37"/>
      <c r="AB105" s="37"/>
      <c r="AC105" s="37"/>
      <c r="AD105" s="37"/>
      <c r="AE105" s="37" t="s">
        <v>102</v>
      </c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</row>
    <row r="106" spans="1:60" ht="20" outlineLevel="1">
      <c r="A106" s="249">
        <v>93</v>
      </c>
      <c r="B106" s="250" t="s">
        <v>629</v>
      </c>
      <c r="C106" s="251" t="s">
        <v>630</v>
      </c>
      <c r="D106" s="252" t="s">
        <v>101</v>
      </c>
      <c r="E106" s="253">
        <v>2</v>
      </c>
      <c r="F106" s="320">
        <v>0</v>
      </c>
      <c r="G106" s="254">
        <f t="shared" si="3"/>
        <v>0</v>
      </c>
      <c r="H106" s="35">
        <v>519.1</v>
      </c>
      <c r="I106" s="35" t="e">
        <f>ROUND(#REF!*H106,2)</f>
        <v>#REF!</v>
      </c>
      <c r="J106" s="35">
        <v>133.89999999999998</v>
      </c>
      <c r="K106" s="35" t="e">
        <f>ROUND(#REF!*J106,2)</f>
        <v>#REF!</v>
      </c>
      <c r="L106" s="35">
        <v>0</v>
      </c>
      <c r="M106" s="35" t="e">
        <f>#REF!*(1+L106/100)</f>
        <v>#REF!</v>
      </c>
      <c r="N106" s="34">
        <v>2.0000000000000001E-4</v>
      </c>
      <c r="O106" s="34" t="e">
        <f>ROUND(#REF!*N106,5)</f>
        <v>#REF!</v>
      </c>
      <c r="P106" s="34">
        <v>0</v>
      </c>
      <c r="Q106" s="34" t="e">
        <f>ROUND(#REF!*P106,5)</f>
        <v>#REF!</v>
      </c>
      <c r="R106" s="34"/>
      <c r="S106" s="34"/>
      <c r="T106" s="36">
        <v>0.246</v>
      </c>
      <c r="U106" s="34" t="e">
        <f>ROUND(#REF!*T106,2)</f>
        <v>#REF!</v>
      </c>
      <c r="V106" s="37"/>
      <c r="W106" s="37"/>
      <c r="X106" s="37"/>
      <c r="Y106" s="37"/>
      <c r="Z106" s="37"/>
      <c r="AA106" s="37"/>
      <c r="AB106" s="37"/>
      <c r="AC106" s="37"/>
      <c r="AD106" s="37"/>
      <c r="AE106" s="37" t="s">
        <v>102</v>
      </c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</row>
    <row r="107" spans="1:60" outlineLevel="1">
      <c r="A107" s="249">
        <v>94</v>
      </c>
      <c r="B107" s="250" t="s">
        <v>631</v>
      </c>
      <c r="C107" s="251" t="s">
        <v>632</v>
      </c>
      <c r="D107" s="252" t="s">
        <v>101</v>
      </c>
      <c r="E107" s="253">
        <v>2</v>
      </c>
      <c r="F107" s="320">
        <v>0</v>
      </c>
      <c r="G107" s="254">
        <f t="shared" si="3"/>
        <v>0</v>
      </c>
      <c r="H107" s="35">
        <v>232</v>
      </c>
      <c r="I107" s="35" t="e">
        <f>ROUND(#REF!*H107,2)</f>
        <v>#REF!</v>
      </c>
      <c r="J107" s="35">
        <v>0</v>
      </c>
      <c r="K107" s="35" t="e">
        <f>ROUND(#REF!*J107,2)</f>
        <v>#REF!</v>
      </c>
      <c r="L107" s="35">
        <v>0</v>
      </c>
      <c r="M107" s="35" t="e">
        <f>#REF!*(1+L107/100)</f>
        <v>#REF!</v>
      </c>
      <c r="N107" s="34">
        <v>2.0000000000000001E-4</v>
      </c>
      <c r="O107" s="34" t="e">
        <f>ROUND(#REF!*N107,5)</f>
        <v>#REF!</v>
      </c>
      <c r="P107" s="34">
        <v>0</v>
      </c>
      <c r="Q107" s="34" t="e">
        <f>ROUND(#REF!*P107,5)</f>
        <v>#REF!</v>
      </c>
      <c r="R107" s="34"/>
      <c r="S107" s="34"/>
      <c r="T107" s="36">
        <v>0</v>
      </c>
      <c r="U107" s="34" t="e">
        <f>ROUND(#REF!*T107,2)</f>
        <v>#REF!</v>
      </c>
      <c r="V107" s="37"/>
      <c r="W107" s="37"/>
      <c r="X107" s="37"/>
      <c r="Y107" s="37"/>
      <c r="Z107" s="37"/>
      <c r="AA107" s="37"/>
      <c r="AB107" s="37"/>
      <c r="AC107" s="37"/>
      <c r="AD107" s="37"/>
      <c r="AE107" s="37" t="s">
        <v>113</v>
      </c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</row>
    <row r="108" spans="1:60" outlineLevel="1">
      <c r="A108" s="261">
        <v>95</v>
      </c>
      <c r="B108" s="262" t="s">
        <v>633</v>
      </c>
      <c r="C108" s="263" t="s">
        <v>634</v>
      </c>
      <c r="D108" s="264" t="s">
        <v>65</v>
      </c>
      <c r="E108" s="265">
        <v>578</v>
      </c>
      <c r="F108" s="321">
        <v>0</v>
      </c>
      <c r="G108" s="266">
        <f t="shared" si="3"/>
        <v>0</v>
      </c>
      <c r="H108" s="43">
        <v>0</v>
      </c>
      <c r="I108" s="43" t="e">
        <f>ROUND(#REF!*H108,2)</f>
        <v>#REF!</v>
      </c>
      <c r="J108" s="43">
        <v>0.35</v>
      </c>
      <c r="K108" s="43" t="e">
        <f>ROUND(#REF!*J108,2)</f>
        <v>#REF!</v>
      </c>
      <c r="L108" s="43">
        <v>0</v>
      </c>
      <c r="M108" s="43" t="e">
        <f>#REF!*(1+L108/100)</f>
        <v>#REF!</v>
      </c>
      <c r="N108" s="42">
        <v>0</v>
      </c>
      <c r="O108" s="42" t="e">
        <f>ROUND(#REF!*N108,5)</f>
        <v>#REF!</v>
      </c>
      <c r="P108" s="42">
        <v>0</v>
      </c>
      <c r="Q108" s="42" t="e">
        <f>ROUND(#REF!*P108,5)</f>
        <v>#REF!</v>
      </c>
      <c r="R108" s="42"/>
      <c r="S108" s="42"/>
      <c r="T108" s="44">
        <v>0</v>
      </c>
      <c r="U108" s="42" t="e">
        <f>ROUND(#REF!*T108,2)</f>
        <v>#REF!</v>
      </c>
      <c r="V108" s="37"/>
      <c r="W108" s="37"/>
      <c r="X108" s="37"/>
      <c r="Y108" s="37"/>
      <c r="Z108" s="37"/>
      <c r="AA108" s="37"/>
      <c r="AB108" s="37"/>
      <c r="AC108" s="37"/>
      <c r="AD108" s="37"/>
      <c r="AE108" s="37" t="s">
        <v>102</v>
      </c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</row>
    <row r="109" spans="1:60" ht="14.5">
      <c r="A109" s="322"/>
      <c r="B109" s="323" t="s">
        <v>385</v>
      </c>
      <c r="C109" s="324" t="s">
        <v>385</v>
      </c>
      <c r="D109" s="322"/>
      <c r="E109" s="322"/>
      <c r="F109" s="322"/>
      <c r="G109" s="322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AC109" s="29">
        <v>15</v>
      </c>
      <c r="AD109" s="29">
        <v>21</v>
      </c>
    </row>
    <row r="110" spans="1:60" ht="13">
      <c r="A110" s="325"/>
      <c r="B110" s="326" t="s">
        <v>63</v>
      </c>
      <c r="C110" s="327" t="s">
        <v>385</v>
      </c>
      <c r="D110" s="328"/>
      <c r="E110" s="328"/>
      <c r="F110" s="328"/>
      <c r="G110" s="329">
        <f>G8+G12+G16+G32+G60+G74</f>
        <v>0</v>
      </c>
      <c r="AE110" s="29" t="s">
        <v>386</v>
      </c>
    </row>
    <row r="111" spans="1:60" ht="14.5">
      <c r="A111" s="322"/>
      <c r="B111" s="323" t="s">
        <v>385</v>
      </c>
      <c r="C111" s="324" t="s">
        <v>385</v>
      </c>
      <c r="D111" s="322"/>
      <c r="E111" s="322"/>
      <c r="F111" s="322"/>
      <c r="G111" s="322"/>
    </row>
  </sheetData>
  <sheetProtection password="CD92" sheet="1" objects="1" scenarios="1" selectLockedCells="1"/>
  <mergeCells count="4">
    <mergeCell ref="A1:G1"/>
    <mergeCell ref="C2:G2"/>
    <mergeCell ref="C3:G3"/>
    <mergeCell ref="C4:G4"/>
  </mergeCells>
  <pageMargins left="0.39370078740157499" right="0.196850393700787" top="0.78740157499999996" bottom="0.78740157499999996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114"/>
  <sheetViews>
    <sheetView topLeftCell="A61" zoomScale="115" zoomScaleNormal="115" workbookViewId="0">
      <selection activeCell="F103" sqref="F103"/>
    </sheetView>
  </sheetViews>
  <sheetFormatPr defaultColWidth="9.1796875" defaultRowHeight="10"/>
  <cols>
    <col min="1" max="1" width="6.453125" style="69" customWidth="1"/>
    <col min="2" max="2" width="6.26953125" style="162" customWidth="1"/>
    <col min="3" max="3" width="49.26953125" style="77" customWidth="1"/>
    <col min="4" max="4" width="7.54296875" style="162" customWidth="1"/>
    <col min="5" max="5" width="7.26953125" style="162" customWidth="1"/>
    <col min="6" max="7" width="8.7265625" style="154" customWidth="1"/>
    <col min="8" max="8" width="4.1796875" style="77" customWidth="1"/>
    <col min="9" max="10" width="9.54296875" style="138" hidden="1" customWidth="1"/>
    <col min="11" max="11" width="6.81640625" style="139" hidden="1" customWidth="1"/>
    <col min="12" max="13" width="8.7265625" style="138" hidden="1" customWidth="1"/>
    <col min="14" max="14" width="9.1796875" style="77"/>
    <col min="15" max="15" width="15" style="95" bestFit="1" customWidth="1"/>
    <col min="16" max="17" width="8.453125" style="95" customWidth="1"/>
    <col min="18" max="20" width="9.1796875" style="77"/>
    <col min="21" max="21" width="15" style="77" bestFit="1" customWidth="1"/>
    <col min="22" max="256" width="9.1796875" style="77"/>
    <col min="257" max="257" width="6.453125" style="77" customWidth="1"/>
    <col min="258" max="258" width="6.26953125" style="77" customWidth="1"/>
    <col min="259" max="259" width="49.26953125" style="77" customWidth="1"/>
    <col min="260" max="260" width="7.54296875" style="77" customWidth="1"/>
    <col min="261" max="261" width="7.26953125" style="77" customWidth="1"/>
    <col min="262" max="263" width="8.7265625" style="77" customWidth="1"/>
    <col min="264" max="264" width="4.1796875" style="77" customWidth="1"/>
    <col min="265" max="269" width="0" style="77" hidden="1" customWidth="1"/>
    <col min="270" max="270" width="9.1796875" style="77"/>
    <col min="271" max="271" width="15" style="77" bestFit="1" customWidth="1"/>
    <col min="272" max="273" width="8.453125" style="77" customWidth="1"/>
    <col min="274" max="276" width="9.1796875" style="77"/>
    <col min="277" max="277" width="15" style="77" bestFit="1" customWidth="1"/>
    <col min="278" max="512" width="9.1796875" style="77"/>
    <col min="513" max="513" width="6.453125" style="77" customWidth="1"/>
    <col min="514" max="514" width="6.26953125" style="77" customWidth="1"/>
    <col min="515" max="515" width="49.26953125" style="77" customWidth="1"/>
    <col min="516" max="516" width="7.54296875" style="77" customWidth="1"/>
    <col min="517" max="517" width="7.26953125" style="77" customWidth="1"/>
    <col min="518" max="519" width="8.7265625" style="77" customWidth="1"/>
    <col min="520" max="520" width="4.1796875" style="77" customWidth="1"/>
    <col min="521" max="525" width="0" style="77" hidden="1" customWidth="1"/>
    <col min="526" max="526" width="9.1796875" style="77"/>
    <col min="527" max="527" width="15" style="77" bestFit="1" customWidth="1"/>
    <col min="528" max="529" width="8.453125" style="77" customWidth="1"/>
    <col min="530" max="532" width="9.1796875" style="77"/>
    <col min="533" max="533" width="15" style="77" bestFit="1" customWidth="1"/>
    <col min="534" max="768" width="9.1796875" style="77"/>
    <col min="769" max="769" width="6.453125" style="77" customWidth="1"/>
    <col min="770" max="770" width="6.26953125" style="77" customWidth="1"/>
    <col min="771" max="771" width="49.26953125" style="77" customWidth="1"/>
    <col min="772" max="772" width="7.54296875" style="77" customWidth="1"/>
    <col min="773" max="773" width="7.26953125" style="77" customWidth="1"/>
    <col min="774" max="775" width="8.7265625" style="77" customWidth="1"/>
    <col min="776" max="776" width="4.1796875" style="77" customWidth="1"/>
    <col min="777" max="781" width="0" style="77" hidden="1" customWidth="1"/>
    <col min="782" max="782" width="9.1796875" style="77"/>
    <col min="783" max="783" width="15" style="77" bestFit="1" customWidth="1"/>
    <col min="784" max="785" width="8.453125" style="77" customWidth="1"/>
    <col min="786" max="788" width="9.1796875" style="77"/>
    <col min="789" max="789" width="15" style="77" bestFit="1" customWidth="1"/>
    <col min="790" max="1024" width="9.1796875" style="77"/>
    <col min="1025" max="1025" width="6.453125" style="77" customWidth="1"/>
    <col min="1026" max="1026" width="6.26953125" style="77" customWidth="1"/>
    <col min="1027" max="1027" width="49.26953125" style="77" customWidth="1"/>
    <col min="1028" max="1028" width="7.54296875" style="77" customWidth="1"/>
    <col min="1029" max="1029" width="7.26953125" style="77" customWidth="1"/>
    <col min="1030" max="1031" width="8.7265625" style="77" customWidth="1"/>
    <col min="1032" max="1032" width="4.1796875" style="77" customWidth="1"/>
    <col min="1033" max="1037" width="0" style="77" hidden="1" customWidth="1"/>
    <col min="1038" max="1038" width="9.1796875" style="77"/>
    <col min="1039" max="1039" width="15" style="77" bestFit="1" customWidth="1"/>
    <col min="1040" max="1041" width="8.453125" style="77" customWidth="1"/>
    <col min="1042" max="1044" width="9.1796875" style="77"/>
    <col min="1045" max="1045" width="15" style="77" bestFit="1" customWidth="1"/>
    <col min="1046" max="1280" width="9.1796875" style="77"/>
    <col min="1281" max="1281" width="6.453125" style="77" customWidth="1"/>
    <col min="1282" max="1282" width="6.26953125" style="77" customWidth="1"/>
    <col min="1283" max="1283" width="49.26953125" style="77" customWidth="1"/>
    <col min="1284" max="1284" width="7.54296875" style="77" customWidth="1"/>
    <col min="1285" max="1285" width="7.26953125" style="77" customWidth="1"/>
    <col min="1286" max="1287" width="8.7265625" style="77" customWidth="1"/>
    <col min="1288" max="1288" width="4.1796875" style="77" customWidth="1"/>
    <col min="1289" max="1293" width="0" style="77" hidden="1" customWidth="1"/>
    <col min="1294" max="1294" width="9.1796875" style="77"/>
    <col min="1295" max="1295" width="15" style="77" bestFit="1" customWidth="1"/>
    <col min="1296" max="1297" width="8.453125" style="77" customWidth="1"/>
    <col min="1298" max="1300" width="9.1796875" style="77"/>
    <col min="1301" max="1301" width="15" style="77" bestFit="1" customWidth="1"/>
    <col min="1302" max="1536" width="9.1796875" style="77"/>
    <col min="1537" max="1537" width="6.453125" style="77" customWidth="1"/>
    <col min="1538" max="1538" width="6.26953125" style="77" customWidth="1"/>
    <col min="1539" max="1539" width="49.26953125" style="77" customWidth="1"/>
    <col min="1540" max="1540" width="7.54296875" style="77" customWidth="1"/>
    <col min="1541" max="1541" width="7.26953125" style="77" customWidth="1"/>
    <col min="1542" max="1543" width="8.7265625" style="77" customWidth="1"/>
    <col min="1544" max="1544" width="4.1796875" style="77" customWidth="1"/>
    <col min="1545" max="1549" width="0" style="77" hidden="1" customWidth="1"/>
    <col min="1550" max="1550" width="9.1796875" style="77"/>
    <col min="1551" max="1551" width="15" style="77" bestFit="1" customWidth="1"/>
    <col min="1552" max="1553" width="8.453125" style="77" customWidth="1"/>
    <col min="1554" max="1556" width="9.1796875" style="77"/>
    <col min="1557" max="1557" width="15" style="77" bestFit="1" customWidth="1"/>
    <col min="1558" max="1792" width="9.1796875" style="77"/>
    <col min="1793" max="1793" width="6.453125" style="77" customWidth="1"/>
    <col min="1794" max="1794" width="6.26953125" style="77" customWidth="1"/>
    <col min="1795" max="1795" width="49.26953125" style="77" customWidth="1"/>
    <col min="1796" max="1796" width="7.54296875" style="77" customWidth="1"/>
    <col min="1797" max="1797" width="7.26953125" style="77" customWidth="1"/>
    <col min="1798" max="1799" width="8.7265625" style="77" customWidth="1"/>
    <col min="1800" max="1800" width="4.1796875" style="77" customWidth="1"/>
    <col min="1801" max="1805" width="0" style="77" hidden="1" customWidth="1"/>
    <col min="1806" max="1806" width="9.1796875" style="77"/>
    <col min="1807" max="1807" width="15" style="77" bestFit="1" customWidth="1"/>
    <col min="1808" max="1809" width="8.453125" style="77" customWidth="1"/>
    <col min="1810" max="1812" width="9.1796875" style="77"/>
    <col min="1813" max="1813" width="15" style="77" bestFit="1" customWidth="1"/>
    <col min="1814" max="2048" width="9.1796875" style="77"/>
    <col min="2049" max="2049" width="6.453125" style="77" customWidth="1"/>
    <col min="2050" max="2050" width="6.26953125" style="77" customWidth="1"/>
    <col min="2051" max="2051" width="49.26953125" style="77" customWidth="1"/>
    <col min="2052" max="2052" width="7.54296875" style="77" customWidth="1"/>
    <col min="2053" max="2053" width="7.26953125" style="77" customWidth="1"/>
    <col min="2054" max="2055" width="8.7265625" style="77" customWidth="1"/>
    <col min="2056" max="2056" width="4.1796875" style="77" customWidth="1"/>
    <col min="2057" max="2061" width="0" style="77" hidden="1" customWidth="1"/>
    <col min="2062" max="2062" width="9.1796875" style="77"/>
    <col min="2063" max="2063" width="15" style="77" bestFit="1" customWidth="1"/>
    <col min="2064" max="2065" width="8.453125" style="77" customWidth="1"/>
    <col min="2066" max="2068" width="9.1796875" style="77"/>
    <col min="2069" max="2069" width="15" style="77" bestFit="1" customWidth="1"/>
    <col min="2070" max="2304" width="9.1796875" style="77"/>
    <col min="2305" max="2305" width="6.453125" style="77" customWidth="1"/>
    <col min="2306" max="2306" width="6.26953125" style="77" customWidth="1"/>
    <col min="2307" max="2307" width="49.26953125" style="77" customWidth="1"/>
    <col min="2308" max="2308" width="7.54296875" style="77" customWidth="1"/>
    <col min="2309" max="2309" width="7.26953125" style="77" customWidth="1"/>
    <col min="2310" max="2311" width="8.7265625" style="77" customWidth="1"/>
    <col min="2312" max="2312" width="4.1796875" style="77" customWidth="1"/>
    <col min="2313" max="2317" width="0" style="77" hidden="1" customWidth="1"/>
    <col min="2318" max="2318" width="9.1796875" style="77"/>
    <col min="2319" max="2319" width="15" style="77" bestFit="1" customWidth="1"/>
    <col min="2320" max="2321" width="8.453125" style="77" customWidth="1"/>
    <col min="2322" max="2324" width="9.1796875" style="77"/>
    <col min="2325" max="2325" width="15" style="77" bestFit="1" customWidth="1"/>
    <col min="2326" max="2560" width="9.1796875" style="77"/>
    <col min="2561" max="2561" width="6.453125" style="77" customWidth="1"/>
    <col min="2562" max="2562" width="6.26953125" style="77" customWidth="1"/>
    <col min="2563" max="2563" width="49.26953125" style="77" customWidth="1"/>
    <col min="2564" max="2564" width="7.54296875" style="77" customWidth="1"/>
    <col min="2565" max="2565" width="7.26953125" style="77" customWidth="1"/>
    <col min="2566" max="2567" width="8.7265625" style="77" customWidth="1"/>
    <col min="2568" max="2568" width="4.1796875" style="77" customWidth="1"/>
    <col min="2569" max="2573" width="0" style="77" hidden="1" customWidth="1"/>
    <col min="2574" max="2574" width="9.1796875" style="77"/>
    <col min="2575" max="2575" width="15" style="77" bestFit="1" customWidth="1"/>
    <col min="2576" max="2577" width="8.453125" style="77" customWidth="1"/>
    <col min="2578" max="2580" width="9.1796875" style="77"/>
    <col min="2581" max="2581" width="15" style="77" bestFit="1" customWidth="1"/>
    <col min="2582" max="2816" width="9.1796875" style="77"/>
    <col min="2817" max="2817" width="6.453125" style="77" customWidth="1"/>
    <col min="2818" max="2818" width="6.26953125" style="77" customWidth="1"/>
    <col min="2819" max="2819" width="49.26953125" style="77" customWidth="1"/>
    <col min="2820" max="2820" width="7.54296875" style="77" customWidth="1"/>
    <col min="2821" max="2821" width="7.26953125" style="77" customWidth="1"/>
    <col min="2822" max="2823" width="8.7265625" style="77" customWidth="1"/>
    <col min="2824" max="2824" width="4.1796875" style="77" customWidth="1"/>
    <col min="2825" max="2829" width="0" style="77" hidden="1" customWidth="1"/>
    <col min="2830" max="2830" width="9.1796875" style="77"/>
    <col min="2831" max="2831" width="15" style="77" bestFit="1" customWidth="1"/>
    <col min="2832" max="2833" width="8.453125" style="77" customWidth="1"/>
    <col min="2834" max="2836" width="9.1796875" style="77"/>
    <col min="2837" max="2837" width="15" style="77" bestFit="1" customWidth="1"/>
    <col min="2838" max="3072" width="9.1796875" style="77"/>
    <col min="3073" max="3073" width="6.453125" style="77" customWidth="1"/>
    <col min="3074" max="3074" width="6.26953125" style="77" customWidth="1"/>
    <col min="3075" max="3075" width="49.26953125" style="77" customWidth="1"/>
    <col min="3076" max="3076" width="7.54296875" style="77" customWidth="1"/>
    <col min="3077" max="3077" width="7.26953125" style="77" customWidth="1"/>
    <col min="3078" max="3079" width="8.7265625" style="77" customWidth="1"/>
    <col min="3080" max="3080" width="4.1796875" style="77" customWidth="1"/>
    <col min="3081" max="3085" width="0" style="77" hidden="1" customWidth="1"/>
    <col min="3086" max="3086" width="9.1796875" style="77"/>
    <col min="3087" max="3087" width="15" style="77" bestFit="1" customWidth="1"/>
    <col min="3088" max="3089" width="8.453125" style="77" customWidth="1"/>
    <col min="3090" max="3092" width="9.1796875" style="77"/>
    <col min="3093" max="3093" width="15" style="77" bestFit="1" customWidth="1"/>
    <col min="3094" max="3328" width="9.1796875" style="77"/>
    <col min="3329" max="3329" width="6.453125" style="77" customWidth="1"/>
    <col min="3330" max="3330" width="6.26953125" style="77" customWidth="1"/>
    <col min="3331" max="3331" width="49.26953125" style="77" customWidth="1"/>
    <col min="3332" max="3332" width="7.54296875" style="77" customWidth="1"/>
    <col min="3333" max="3333" width="7.26953125" style="77" customWidth="1"/>
    <col min="3334" max="3335" width="8.7265625" style="77" customWidth="1"/>
    <col min="3336" max="3336" width="4.1796875" style="77" customWidth="1"/>
    <col min="3337" max="3341" width="0" style="77" hidden="1" customWidth="1"/>
    <col min="3342" max="3342" width="9.1796875" style="77"/>
    <col min="3343" max="3343" width="15" style="77" bestFit="1" customWidth="1"/>
    <col min="3344" max="3345" width="8.453125" style="77" customWidth="1"/>
    <col min="3346" max="3348" width="9.1796875" style="77"/>
    <col min="3349" max="3349" width="15" style="77" bestFit="1" customWidth="1"/>
    <col min="3350" max="3584" width="9.1796875" style="77"/>
    <col min="3585" max="3585" width="6.453125" style="77" customWidth="1"/>
    <col min="3586" max="3586" width="6.26953125" style="77" customWidth="1"/>
    <col min="3587" max="3587" width="49.26953125" style="77" customWidth="1"/>
    <col min="3588" max="3588" width="7.54296875" style="77" customWidth="1"/>
    <col min="3589" max="3589" width="7.26953125" style="77" customWidth="1"/>
    <col min="3590" max="3591" width="8.7265625" style="77" customWidth="1"/>
    <col min="3592" max="3592" width="4.1796875" style="77" customWidth="1"/>
    <col min="3593" max="3597" width="0" style="77" hidden="1" customWidth="1"/>
    <col min="3598" max="3598" width="9.1796875" style="77"/>
    <col min="3599" max="3599" width="15" style="77" bestFit="1" customWidth="1"/>
    <col min="3600" max="3601" width="8.453125" style="77" customWidth="1"/>
    <col min="3602" max="3604" width="9.1796875" style="77"/>
    <col min="3605" max="3605" width="15" style="77" bestFit="1" customWidth="1"/>
    <col min="3606" max="3840" width="9.1796875" style="77"/>
    <col min="3841" max="3841" width="6.453125" style="77" customWidth="1"/>
    <col min="3842" max="3842" width="6.26953125" style="77" customWidth="1"/>
    <col min="3843" max="3843" width="49.26953125" style="77" customWidth="1"/>
    <col min="3844" max="3844" width="7.54296875" style="77" customWidth="1"/>
    <col min="3845" max="3845" width="7.26953125" style="77" customWidth="1"/>
    <col min="3846" max="3847" width="8.7265625" style="77" customWidth="1"/>
    <col min="3848" max="3848" width="4.1796875" style="77" customWidth="1"/>
    <col min="3849" max="3853" width="0" style="77" hidden="1" customWidth="1"/>
    <col min="3854" max="3854" width="9.1796875" style="77"/>
    <col min="3855" max="3855" width="15" style="77" bestFit="1" customWidth="1"/>
    <col min="3856" max="3857" width="8.453125" style="77" customWidth="1"/>
    <col min="3858" max="3860" width="9.1796875" style="77"/>
    <col min="3861" max="3861" width="15" style="77" bestFit="1" customWidth="1"/>
    <col min="3862" max="4096" width="9.1796875" style="77"/>
    <col min="4097" max="4097" width="6.453125" style="77" customWidth="1"/>
    <col min="4098" max="4098" width="6.26953125" style="77" customWidth="1"/>
    <col min="4099" max="4099" width="49.26953125" style="77" customWidth="1"/>
    <col min="4100" max="4100" width="7.54296875" style="77" customWidth="1"/>
    <col min="4101" max="4101" width="7.26953125" style="77" customWidth="1"/>
    <col min="4102" max="4103" width="8.7265625" style="77" customWidth="1"/>
    <col min="4104" max="4104" width="4.1796875" style="77" customWidth="1"/>
    <col min="4105" max="4109" width="0" style="77" hidden="1" customWidth="1"/>
    <col min="4110" max="4110" width="9.1796875" style="77"/>
    <col min="4111" max="4111" width="15" style="77" bestFit="1" customWidth="1"/>
    <col min="4112" max="4113" width="8.453125" style="77" customWidth="1"/>
    <col min="4114" max="4116" width="9.1796875" style="77"/>
    <col min="4117" max="4117" width="15" style="77" bestFit="1" customWidth="1"/>
    <col min="4118" max="4352" width="9.1796875" style="77"/>
    <col min="4353" max="4353" width="6.453125" style="77" customWidth="1"/>
    <col min="4354" max="4354" width="6.26953125" style="77" customWidth="1"/>
    <col min="4355" max="4355" width="49.26953125" style="77" customWidth="1"/>
    <col min="4356" max="4356" width="7.54296875" style="77" customWidth="1"/>
    <col min="4357" max="4357" width="7.26953125" style="77" customWidth="1"/>
    <col min="4358" max="4359" width="8.7265625" style="77" customWidth="1"/>
    <col min="4360" max="4360" width="4.1796875" style="77" customWidth="1"/>
    <col min="4361" max="4365" width="0" style="77" hidden="1" customWidth="1"/>
    <col min="4366" max="4366" width="9.1796875" style="77"/>
    <col min="4367" max="4367" width="15" style="77" bestFit="1" customWidth="1"/>
    <col min="4368" max="4369" width="8.453125" style="77" customWidth="1"/>
    <col min="4370" max="4372" width="9.1796875" style="77"/>
    <col min="4373" max="4373" width="15" style="77" bestFit="1" customWidth="1"/>
    <col min="4374" max="4608" width="9.1796875" style="77"/>
    <col min="4609" max="4609" width="6.453125" style="77" customWidth="1"/>
    <col min="4610" max="4610" width="6.26953125" style="77" customWidth="1"/>
    <col min="4611" max="4611" width="49.26953125" style="77" customWidth="1"/>
    <col min="4612" max="4612" width="7.54296875" style="77" customWidth="1"/>
    <col min="4613" max="4613" width="7.26953125" style="77" customWidth="1"/>
    <col min="4614" max="4615" width="8.7265625" style="77" customWidth="1"/>
    <col min="4616" max="4616" width="4.1796875" style="77" customWidth="1"/>
    <col min="4617" max="4621" width="0" style="77" hidden="1" customWidth="1"/>
    <col min="4622" max="4622" width="9.1796875" style="77"/>
    <col min="4623" max="4623" width="15" style="77" bestFit="1" customWidth="1"/>
    <col min="4624" max="4625" width="8.453125" style="77" customWidth="1"/>
    <col min="4626" max="4628" width="9.1796875" style="77"/>
    <col min="4629" max="4629" width="15" style="77" bestFit="1" customWidth="1"/>
    <col min="4630" max="4864" width="9.1796875" style="77"/>
    <col min="4865" max="4865" width="6.453125" style="77" customWidth="1"/>
    <col min="4866" max="4866" width="6.26953125" style="77" customWidth="1"/>
    <col min="4867" max="4867" width="49.26953125" style="77" customWidth="1"/>
    <col min="4868" max="4868" width="7.54296875" style="77" customWidth="1"/>
    <col min="4869" max="4869" width="7.26953125" style="77" customWidth="1"/>
    <col min="4870" max="4871" width="8.7265625" style="77" customWidth="1"/>
    <col min="4872" max="4872" width="4.1796875" style="77" customWidth="1"/>
    <col min="4873" max="4877" width="0" style="77" hidden="1" customWidth="1"/>
    <col min="4878" max="4878" width="9.1796875" style="77"/>
    <col min="4879" max="4879" width="15" style="77" bestFit="1" customWidth="1"/>
    <col min="4880" max="4881" width="8.453125" style="77" customWidth="1"/>
    <col min="4882" max="4884" width="9.1796875" style="77"/>
    <col min="4885" max="4885" width="15" style="77" bestFit="1" customWidth="1"/>
    <col min="4886" max="5120" width="9.1796875" style="77"/>
    <col min="5121" max="5121" width="6.453125" style="77" customWidth="1"/>
    <col min="5122" max="5122" width="6.26953125" style="77" customWidth="1"/>
    <col min="5123" max="5123" width="49.26953125" style="77" customWidth="1"/>
    <col min="5124" max="5124" width="7.54296875" style="77" customWidth="1"/>
    <col min="5125" max="5125" width="7.26953125" style="77" customWidth="1"/>
    <col min="5126" max="5127" width="8.7265625" style="77" customWidth="1"/>
    <col min="5128" max="5128" width="4.1796875" style="77" customWidth="1"/>
    <col min="5129" max="5133" width="0" style="77" hidden="1" customWidth="1"/>
    <col min="5134" max="5134" width="9.1796875" style="77"/>
    <col min="5135" max="5135" width="15" style="77" bestFit="1" customWidth="1"/>
    <col min="5136" max="5137" width="8.453125" style="77" customWidth="1"/>
    <col min="5138" max="5140" width="9.1796875" style="77"/>
    <col min="5141" max="5141" width="15" style="77" bestFit="1" customWidth="1"/>
    <col min="5142" max="5376" width="9.1796875" style="77"/>
    <col min="5377" max="5377" width="6.453125" style="77" customWidth="1"/>
    <col min="5378" max="5378" width="6.26953125" style="77" customWidth="1"/>
    <col min="5379" max="5379" width="49.26953125" style="77" customWidth="1"/>
    <col min="5380" max="5380" width="7.54296875" style="77" customWidth="1"/>
    <col min="5381" max="5381" width="7.26953125" style="77" customWidth="1"/>
    <col min="5382" max="5383" width="8.7265625" style="77" customWidth="1"/>
    <col min="5384" max="5384" width="4.1796875" style="77" customWidth="1"/>
    <col min="5385" max="5389" width="0" style="77" hidden="1" customWidth="1"/>
    <col min="5390" max="5390" width="9.1796875" style="77"/>
    <col min="5391" max="5391" width="15" style="77" bestFit="1" customWidth="1"/>
    <col min="5392" max="5393" width="8.453125" style="77" customWidth="1"/>
    <col min="5394" max="5396" width="9.1796875" style="77"/>
    <col min="5397" max="5397" width="15" style="77" bestFit="1" customWidth="1"/>
    <col min="5398" max="5632" width="9.1796875" style="77"/>
    <col min="5633" max="5633" width="6.453125" style="77" customWidth="1"/>
    <col min="5634" max="5634" width="6.26953125" style="77" customWidth="1"/>
    <col min="5635" max="5635" width="49.26953125" style="77" customWidth="1"/>
    <col min="5636" max="5636" width="7.54296875" style="77" customWidth="1"/>
    <col min="5637" max="5637" width="7.26953125" style="77" customWidth="1"/>
    <col min="5638" max="5639" width="8.7265625" style="77" customWidth="1"/>
    <col min="5640" max="5640" width="4.1796875" style="77" customWidth="1"/>
    <col min="5641" max="5645" width="0" style="77" hidden="1" customWidth="1"/>
    <col min="5646" max="5646" width="9.1796875" style="77"/>
    <col min="5647" max="5647" width="15" style="77" bestFit="1" customWidth="1"/>
    <col min="5648" max="5649" width="8.453125" style="77" customWidth="1"/>
    <col min="5650" max="5652" width="9.1796875" style="77"/>
    <col min="5653" max="5653" width="15" style="77" bestFit="1" customWidth="1"/>
    <col min="5654" max="5888" width="9.1796875" style="77"/>
    <col min="5889" max="5889" width="6.453125" style="77" customWidth="1"/>
    <col min="5890" max="5890" width="6.26953125" style="77" customWidth="1"/>
    <col min="5891" max="5891" width="49.26953125" style="77" customWidth="1"/>
    <col min="5892" max="5892" width="7.54296875" style="77" customWidth="1"/>
    <col min="5893" max="5893" width="7.26953125" style="77" customWidth="1"/>
    <col min="5894" max="5895" width="8.7265625" style="77" customWidth="1"/>
    <col min="5896" max="5896" width="4.1796875" style="77" customWidth="1"/>
    <col min="5897" max="5901" width="0" style="77" hidden="1" customWidth="1"/>
    <col min="5902" max="5902" width="9.1796875" style="77"/>
    <col min="5903" max="5903" width="15" style="77" bestFit="1" customWidth="1"/>
    <col min="5904" max="5905" width="8.453125" style="77" customWidth="1"/>
    <col min="5906" max="5908" width="9.1796875" style="77"/>
    <col min="5909" max="5909" width="15" style="77" bestFit="1" customWidth="1"/>
    <col min="5910" max="6144" width="9.1796875" style="77"/>
    <col min="6145" max="6145" width="6.453125" style="77" customWidth="1"/>
    <col min="6146" max="6146" width="6.26953125" style="77" customWidth="1"/>
    <col min="6147" max="6147" width="49.26953125" style="77" customWidth="1"/>
    <col min="6148" max="6148" width="7.54296875" style="77" customWidth="1"/>
    <col min="6149" max="6149" width="7.26953125" style="77" customWidth="1"/>
    <col min="6150" max="6151" width="8.7265625" style="77" customWidth="1"/>
    <col min="6152" max="6152" width="4.1796875" style="77" customWidth="1"/>
    <col min="6153" max="6157" width="0" style="77" hidden="1" customWidth="1"/>
    <col min="6158" max="6158" width="9.1796875" style="77"/>
    <col min="6159" max="6159" width="15" style="77" bestFit="1" customWidth="1"/>
    <col min="6160" max="6161" width="8.453125" style="77" customWidth="1"/>
    <col min="6162" max="6164" width="9.1796875" style="77"/>
    <col min="6165" max="6165" width="15" style="77" bestFit="1" customWidth="1"/>
    <col min="6166" max="6400" width="9.1796875" style="77"/>
    <col min="6401" max="6401" width="6.453125" style="77" customWidth="1"/>
    <col min="6402" max="6402" width="6.26953125" style="77" customWidth="1"/>
    <col min="6403" max="6403" width="49.26953125" style="77" customWidth="1"/>
    <col min="6404" max="6404" width="7.54296875" style="77" customWidth="1"/>
    <col min="6405" max="6405" width="7.26953125" style="77" customWidth="1"/>
    <col min="6406" max="6407" width="8.7265625" style="77" customWidth="1"/>
    <col min="6408" max="6408" width="4.1796875" style="77" customWidth="1"/>
    <col min="6409" max="6413" width="0" style="77" hidden="1" customWidth="1"/>
    <col min="6414" max="6414" width="9.1796875" style="77"/>
    <col min="6415" max="6415" width="15" style="77" bestFit="1" customWidth="1"/>
    <col min="6416" max="6417" width="8.453125" style="77" customWidth="1"/>
    <col min="6418" max="6420" width="9.1796875" style="77"/>
    <col min="6421" max="6421" width="15" style="77" bestFit="1" customWidth="1"/>
    <col min="6422" max="6656" width="9.1796875" style="77"/>
    <col min="6657" max="6657" width="6.453125" style="77" customWidth="1"/>
    <col min="6658" max="6658" width="6.26953125" style="77" customWidth="1"/>
    <col min="6659" max="6659" width="49.26953125" style="77" customWidth="1"/>
    <col min="6660" max="6660" width="7.54296875" style="77" customWidth="1"/>
    <col min="6661" max="6661" width="7.26953125" style="77" customWidth="1"/>
    <col min="6662" max="6663" width="8.7265625" style="77" customWidth="1"/>
    <col min="6664" max="6664" width="4.1796875" style="77" customWidth="1"/>
    <col min="6665" max="6669" width="0" style="77" hidden="1" customWidth="1"/>
    <col min="6670" max="6670" width="9.1796875" style="77"/>
    <col min="6671" max="6671" width="15" style="77" bestFit="1" customWidth="1"/>
    <col min="6672" max="6673" width="8.453125" style="77" customWidth="1"/>
    <col min="6674" max="6676" width="9.1796875" style="77"/>
    <col min="6677" max="6677" width="15" style="77" bestFit="1" customWidth="1"/>
    <col min="6678" max="6912" width="9.1796875" style="77"/>
    <col min="6913" max="6913" width="6.453125" style="77" customWidth="1"/>
    <col min="6914" max="6914" width="6.26953125" style="77" customWidth="1"/>
    <col min="6915" max="6915" width="49.26953125" style="77" customWidth="1"/>
    <col min="6916" max="6916" width="7.54296875" style="77" customWidth="1"/>
    <col min="6917" max="6917" width="7.26953125" style="77" customWidth="1"/>
    <col min="6918" max="6919" width="8.7265625" style="77" customWidth="1"/>
    <col min="6920" max="6920" width="4.1796875" style="77" customWidth="1"/>
    <col min="6921" max="6925" width="0" style="77" hidden="1" customWidth="1"/>
    <col min="6926" max="6926" width="9.1796875" style="77"/>
    <col min="6927" max="6927" width="15" style="77" bestFit="1" customWidth="1"/>
    <col min="6928" max="6929" width="8.453125" style="77" customWidth="1"/>
    <col min="6930" max="6932" width="9.1796875" style="77"/>
    <col min="6933" max="6933" width="15" style="77" bestFit="1" customWidth="1"/>
    <col min="6934" max="7168" width="9.1796875" style="77"/>
    <col min="7169" max="7169" width="6.453125" style="77" customWidth="1"/>
    <col min="7170" max="7170" width="6.26953125" style="77" customWidth="1"/>
    <col min="7171" max="7171" width="49.26953125" style="77" customWidth="1"/>
    <col min="7172" max="7172" width="7.54296875" style="77" customWidth="1"/>
    <col min="7173" max="7173" width="7.26953125" style="77" customWidth="1"/>
    <col min="7174" max="7175" width="8.7265625" style="77" customWidth="1"/>
    <col min="7176" max="7176" width="4.1796875" style="77" customWidth="1"/>
    <col min="7177" max="7181" width="0" style="77" hidden="1" customWidth="1"/>
    <col min="7182" max="7182" width="9.1796875" style="77"/>
    <col min="7183" max="7183" width="15" style="77" bestFit="1" customWidth="1"/>
    <col min="7184" max="7185" width="8.453125" style="77" customWidth="1"/>
    <col min="7186" max="7188" width="9.1796875" style="77"/>
    <col min="7189" max="7189" width="15" style="77" bestFit="1" customWidth="1"/>
    <col min="7190" max="7424" width="9.1796875" style="77"/>
    <col min="7425" max="7425" width="6.453125" style="77" customWidth="1"/>
    <col min="7426" max="7426" width="6.26953125" style="77" customWidth="1"/>
    <col min="7427" max="7427" width="49.26953125" style="77" customWidth="1"/>
    <col min="7428" max="7428" width="7.54296875" style="77" customWidth="1"/>
    <col min="7429" max="7429" width="7.26953125" style="77" customWidth="1"/>
    <col min="7430" max="7431" width="8.7265625" style="77" customWidth="1"/>
    <col min="7432" max="7432" width="4.1796875" style="77" customWidth="1"/>
    <col min="7433" max="7437" width="0" style="77" hidden="1" customWidth="1"/>
    <col min="7438" max="7438" width="9.1796875" style="77"/>
    <col min="7439" max="7439" width="15" style="77" bestFit="1" customWidth="1"/>
    <col min="7440" max="7441" width="8.453125" style="77" customWidth="1"/>
    <col min="7442" max="7444" width="9.1796875" style="77"/>
    <col min="7445" max="7445" width="15" style="77" bestFit="1" customWidth="1"/>
    <col min="7446" max="7680" width="9.1796875" style="77"/>
    <col min="7681" max="7681" width="6.453125" style="77" customWidth="1"/>
    <col min="7682" max="7682" width="6.26953125" style="77" customWidth="1"/>
    <col min="7683" max="7683" width="49.26953125" style="77" customWidth="1"/>
    <col min="7684" max="7684" width="7.54296875" style="77" customWidth="1"/>
    <col min="7685" max="7685" width="7.26953125" style="77" customWidth="1"/>
    <col min="7686" max="7687" width="8.7265625" style="77" customWidth="1"/>
    <col min="7688" max="7688" width="4.1796875" style="77" customWidth="1"/>
    <col min="7689" max="7693" width="0" style="77" hidden="1" customWidth="1"/>
    <col min="7694" max="7694" width="9.1796875" style="77"/>
    <col min="7695" max="7695" width="15" style="77" bestFit="1" customWidth="1"/>
    <col min="7696" max="7697" width="8.453125" style="77" customWidth="1"/>
    <col min="7698" max="7700" width="9.1796875" style="77"/>
    <col min="7701" max="7701" width="15" style="77" bestFit="1" customWidth="1"/>
    <col min="7702" max="7936" width="9.1796875" style="77"/>
    <col min="7937" max="7937" width="6.453125" style="77" customWidth="1"/>
    <col min="7938" max="7938" width="6.26953125" style="77" customWidth="1"/>
    <col min="7939" max="7939" width="49.26953125" style="77" customWidth="1"/>
    <col min="7940" max="7940" width="7.54296875" style="77" customWidth="1"/>
    <col min="7941" max="7941" width="7.26953125" style="77" customWidth="1"/>
    <col min="7942" max="7943" width="8.7265625" style="77" customWidth="1"/>
    <col min="7944" max="7944" width="4.1796875" style="77" customWidth="1"/>
    <col min="7945" max="7949" width="0" style="77" hidden="1" customWidth="1"/>
    <col min="7950" max="7950" width="9.1796875" style="77"/>
    <col min="7951" max="7951" width="15" style="77" bestFit="1" customWidth="1"/>
    <col min="7952" max="7953" width="8.453125" style="77" customWidth="1"/>
    <col min="7954" max="7956" width="9.1796875" style="77"/>
    <col min="7957" max="7957" width="15" style="77" bestFit="1" customWidth="1"/>
    <col min="7958" max="8192" width="9.1796875" style="77"/>
    <col min="8193" max="8193" width="6.453125" style="77" customWidth="1"/>
    <col min="8194" max="8194" width="6.26953125" style="77" customWidth="1"/>
    <col min="8195" max="8195" width="49.26953125" style="77" customWidth="1"/>
    <col min="8196" max="8196" width="7.54296875" style="77" customWidth="1"/>
    <col min="8197" max="8197" width="7.26953125" style="77" customWidth="1"/>
    <col min="8198" max="8199" width="8.7265625" style="77" customWidth="1"/>
    <col min="8200" max="8200" width="4.1796875" style="77" customWidth="1"/>
    <col min="8201" max="8205" width="0" style="77" hidden="1" customWidth="1"/>
    <col min="8206" max="8206" width="9.1796875" style="77"/>
    <col min="8207" max="8207" width="15" style="77" bestFit="1" customWidth="1"/>
    <col min="8208" max="8209" width="8.453125" style="77" customWidth="1"/>
    <col min="8210" max="8212" width="9.1796875" style="77"/>
    <col min="8213" max="8213" width="15" style="77" bestFit="1" customWidth="1"/>
    <col min="8214" max="8448" width="9.1796875" style="77"/>
    <col min="8449" max="8449" width="6.453125" style="77" customWidth="1"/>
    <col min="8450" max="8450" width="6.26953125" style="77" customWidth="1"/>
    <col min="8451" max="8451" width="49.26953125" style="77" customWidth="1"/>
    <col min="8452" max="8452" width="7.54296875" style="77" customWidth="1"/>
    <col min="8453" max="8453" width="7.26953125" style="77" customWidth="1"/>
    <col min="8454" max="8455" width="8.7265625" style="77" customWidth="1"/>
    <col min="8456" max="8456" width="4.1796875" style="77" customWidth="1"/>
    <col min="8457" max="8461" width="0" style="77" hidden="1" customWidth="1"/>
    <col min="8462" max="8462" width="9.1796875" style="77"/>
    <col min="8463" max="8463" width="15" style="77" bestFit="1" customWidth="1"/>
    <col min="8464" max="8465" width="8.453125" style="77" customWidth="1"/>
    <col min="8466" max="8468" width="9.1796875" style="77"/>
    <col min="8469" max="8469" width="15" style="77" bestFit="1" customWidth="1"/>
    <col min="8470" max="8704" width="9.1796875" style="77"/>
    <col min="8705" max="8705" width="6.453125" style="77" customWidth="1"/>
    <col min="8706" max="8706" width="6.26953125" style="77" customWidth="1"/>
    <col min="8707" max="8707" width="49.26953125" style="77" customWidth="1"/>
    <col min="8708" max="8708" width="7.54296875" style="77" customWidth="1"/>
    <col min="8709" max="8709" width="7.26953125" style="77" customWidth="1"/>
    <col min="8710" max="8711" width="8.7265625" style="77" customWidth="1"/>
    <col min="8712" max="8712" width="4.1796875" style="77" customWidth="1"/>
    <col min="8713" max="8717" width="0" style="77" hidden="1" customWidth="1"/>
    <col min="8718" max="8718" width="9.1796875" style="77"/>
    <col min="8719" max="8719" width="15" style="77" bestFit="1" customWidth="1"/>
    <col min="8720" max="8721" width="8.453125" style="77" customWidth="1"/>
    <col min="8722" max="8724" width="9.1796875" style="77"/>
    <col min="8725" max="8725" width="15" style="77" bestFit="1" customWidth="1"/>
    <col min="8726" max="8960" width="9.1796875" style="77"/>
    <col min="8961" max="8961" width="6.453125" style="77" customWidth="1"/>
    <col min="8962" max="8962" width="6.26953125" style="77" customWidth="1"/>
    <col min="8963" max="8963" width="49.26953125" style="77" customWidth="1"/>
    <col min="8964" max="8964" width="7.54296875" style="77" customWidth="1"/>
    <col min="8965" max="8965" width="7.26953125" style="77" customWidth="1"/>
    <col min="8966" max="8967" width="8.7265625" style="77" customWidth="1"/>
    <col min="8968" max="8968" width="4.1796875" style="77" customWidth="1"/>
    <col min="8969" max="8973" width="0" style="77" hidden="1" customWidth="1"/>
    <col min="8974" max="8974" width="9.1796875" style="77"/>
    <col min="8975" max="8975" width="15" style="77" bestFit="1" customWidth="1"/>
    <col min="8976" max="8977" width="8.453125" style="77" customWidth="1"/>
    <col min="8978" max="8980" width="9.1796875" style="77"/>
    <col min="8981" max="8981" width="15" style="77" bestFit="1" customWidth="1"/>
    <col min="8982" max="9216" width="9.1796875" style="77"/>
    <col min="9217" max="9217" width="6.453125" style="77" customWidth="1"/>
    <col min="9218" max="9218" width="6.26953125" style="77" customWidth="1"/>
    <col min="9219" max="9219" width="49.26953125" style="77" customWidth="1"/>
    <col min="9220" max="9220" width="7.54296875" style="77" customWidth="1"/>
    <col min="9221" max="9221" width="7.26953125" style="77" customWidth="1"/>
    <col min="9222" max="9223" width="8.7265625" style="77" customWidth="1"/>
    <col min="9224" max="9224" width="4.1796875" style="77" customWidth="1"/>
    <col min="9225" max="9229" width="0" style="77" hidden="1" customWidth="1"/>
    <col min="9230" max="9230" width="9.1796875" style="77"/>
    <col min="9231" max="9231" width="15" style="77" bestFit="1" customWidth="1"/>
    <col min="9232" max="9233" width="8.453125" style="77" customWidth="1"/>
    <col min="9234" max="9236" width="9.1796875" style="77"/>
    <col min="9237" max="9237" width="15" style="77" bestFit="1" customWidth="1"/>
    <col min="9238" max="9472" width="9.1796875" style="77"/>
    <col min="9473" max="9473" width="6.453125" style="77" customWidth="1"/>
    <col min="9474" max="9474" width="6.26953125" style="77" customWidth="1"/>
    <col min="9475" max="9475" width="49.26953125" style="77" customWidth="1"/>
    <col min="9476" max="9476" width="7.54296875" style="77" customWidth="1"/>
    <col min="9477" max="9477" width="7.26953125" style="77" customWidth="1"/>
    <col min="9478" max="9479" width="8.7265625" style="77" customWidth="1"/>
    <col min="9480" max="9480" width="4.1796875" style="77" customWidth="1"/>
    <col min="9481" max="9485" width="0" style="77" hidden="1" customWidth="1"/>
    <col min="9486" max="9486" width="9.1796875" style="77"/>
    <col min="9487" max="9487" width="15" style="77" bestFit="1" customWidth="1"/>
    <col min="9488" max="9489" width="8.453125" style="77" customWidth="1"/>
    <col min="9490" max="9492" width="9.1796875" style="77"/>
    <col min="9493" max="9493" width="15" style="77" bestFit="1" customWidth="1"/>
    <col min="9494" max="9728" width="9.1796875" style="77"/>
    <col min="9729" max="9729" width="6.453125" style="77" customWidth="1"/>
    <col min="9730" max="9730" width="6.26953125" style="77" customWidth="1"/>
    <col min="9731" max="9731" width="49.26953125" style="77" customWidth="1"/>
    <col min="9732" max="9732" width="7.54296875" style="77" customWidth="1"/>
    <col min="9733" max="9733" width="7.26953125" style="77" customWidth="1"/>
    <col min="9734" max="9735" width="8.7265625" style="77" customWidth="1"/>
    <col min="9736" max="9736" width="4.1796875" style="77" customWidth="1"/>
    <col min="9737" max="9741" width="0" style="77" hidden="1" customWidth="1"/>
    <col min="9742" max="9742" width="9.1796875" style="77"/>
    <col min="9743" max="9743" width="15" style="77" bestFit="1" customWidth="1"/>
    <col min="9744" max="9745" width="8.453125" style="77" customWidth="1"/>
    <col min="9746" max="9748" width="9.1796875" style="77"/>
    <col min="9749" max="9749" width="15" style="77" bestFit="1" customWidth="1"/>
    <col min="9750" max="9984" width="9.1796875" style="77"/>
    <col min="9985" max="9985" width="6.453125" style="77" customWidth="1"/>
    <col min="9986" max="9986" width="6.26953125" style="77" customWidth="1"/>
    <col min="9987" max="9987" width="49.26953125" style="77" customWidth="1"/>
    <col min="9988" max="9988" width="7.54296875" style="77" customWidth="1"/>
    <col min="9989" max="9989" width="7.26953125" style="77" customWidth="1"/>
    <col min="9990" max="9991" width="8.7265625" style="77" customWidth="1"/>
    <col min="9992" max="9992" width="4.1796875" style="77" customWidth="1"/>
    <col min="9993" max="9997" width="0" style="77" hidden="1" customWidth="1"/>
    <col min="9998" max="9998" width="9.1796875" style="77"/>
    <col min="9999" max="9999" width="15" style="77" bestFit="1" customWidth="1"/>
    <col min="10000" max="10001" width="8.453125" style="77" customWidth="1"/>
    <col min="10002" max="10004" width="9.1796875" style="77"/>
    <col min="10005" max="10005" width="15" style="77" bestFit="1" customWidth="1"/>
    <col min="10006" max="10240" width="9.1796875" style="77"/>
    <col min="10241" max="10241" width="6.453125" style="77" customWidth="1"/>
    <col min="10242" max="10242" width="6.26953125" style="77" customWidth="1"/>
    <col min="10243" max="10243" width="49.26953125" style="77" customWidth="1"/>
    <col min="10244" max="10244" width="7.54296875" style="77" customWidth="1"/>
    <col min="10245" max="10245" width="7.26953125" style="77" customWidth="1"/>
    <col min="10246" max="10247" width="8.7265625" style="77" customWidth="1"/>
    <col min="10248" max="10248" width="4.1796875" style="77" customWidth="1"/>
    <col min="10249" max="10253" width="0" style="77" hidden="1" customWidth="1"/>
    <col min="10254" max="10254" width="9.1796875" style="77"/>
    <col min="10255" max="10255" width="15" style="77" bestFit="1" customWidth="1"/>
    <col min="10256" max="10257" width="8.453125" style="77" customWidth="1"/>
    <col min="10258" max="10260" width="9.1796875" style="77"/>
    <col min="10261" max="10261" width="15" style="77" bestFit="1" customWidth="1"/>
    <col min="10262" max="10496" width="9.1796875" style="77"/>
    <col min="10497" max="10497" width="6.453125" style="77" customWidth="1"/>
    <col min="10498" max="10498" width="6.26953125" style="77" customWidth="1"/>
    <col min="10499" max="10499" width="49.26953125" style="77" customWidth="1"/>
    <col min="10500" max="10500" width="7.54296875" style="77" customWidth="1"/>
    <col min="10501" max="10501" width="7.26953125" style="77" customWidth="1"/>
    <col min="10502" max="10503" width="8.7265625" style="77" customWidth="1"/>
    <col min="10504" max="10504" width="4.1796875" style="77" customWidth="1"/>
    <col min="10505" max="10509" width="0" style="77" hidden="1" customWidth="1"/>
    <col min="10510" max="10510" width="9.1796875" style="77"/>
    <col min="10511" max="10511" width="15" style="77" bestFit="1" customWidth="1"/>
    <col min="10512" max="10513" width="8.453125" style="77" customWidth="1"/>
    <col min="10514" max="10516" width="9.1796875" style="77"/>
    <col min="10517" max="10517" width="15" style="77" bestFit="1" customWidth="1"/>
    <col min="10518" max="10752" width="9.1796875" style="77"/>
    <col min="10753" max="10753" width="6.453125" style="77" customWidth="1"/>
    <col min="10754" max="10754" width="6.26953125" style="77" customWidth="1"/>
    <col min="10755" max="10755" width="49.26953125" style="77" customWidth="1"/>
    <col min="10756" max="10756" width="7.54296875" style="77" customWidth="1"/>
    <col min="10757" max="10757" width="7.26953125" style="77" customWidth="1"/>
    <col min="10758" max="10759" width="8.7265625" style="77" customWidth="1"/>
    <col min="10760" max="10760" width="4.1796875" style="77" customWidth="1"/>
    <col min="10761" max="10765" width="0" style="77" hidden="1" customWidth="1"/>
    <col min="10766" max="10766" width="9.1796875" style="77"/>
    <col min="10767" max="10767" width="15" style="77" bestFit="1" customWidth="1"/>
    <col min="10768" max="10769" width="8.453125" style="77" customWidth="1"/>
    <col min="10770" max="10772" width="9.1796875" style="77"/>
    <col min="10773" max="10773" width="15" style="77" bestFit="1" customWidth="1"/>
    <col min="10774" max="11008" width="9.1796875" style="77"/>
    <col min="11009" max="11009" width="6.453125" style="77" customWidth="1"/>
    <col min="11010" max="11010" width="6.26953125" style="77" customWidth="1"/>
    <col min="11011" max="11011" width="49.26953125" style="77" customWidth="1"/>
    <col min="11012" max="11012" width="7.54296875" style="77" customWidth="1"/>
    <col min="11013" max="11013" width="7.26953125" style="77" customWidth="1"/>
    <col min="11014" max="11015" width="8.7265625" style="77" customWidth="1"/>
    <col min="11016" max="11016" width="4.1796875" style="77" customWidth="1"/>
    <col min="11017" max="11021" width="0" style="77" hidden="1" customWidth="1"/>
    <col min="11022" max="11022" width="9.1796875" style="77"/>
    <col min="11023" max="11023" width="15" style="77" bestFit="1" customWidth="1"/>
    <col min="11024" max="11025" width="8.453125" style="77" customWidth="1"/>
    <col min="11026" max="11028" width="9.1796875" style="77"/>
    <col min="11029" max="11029" width="15" style="77" bestFit="1" customWidth="1"/>
    <col min="11030" max="11264" width="9.1796875" style="77"/>
    <col min="11265" max="11265" width="6.453125" style="77" customWidth="1"/>
    <col min="11266" max="11266" width="6.26953125" style="77" customWidth="1"/>
    <col min="11267" max="11267" width="49.26953125" style="77" customWidth="1"/>
    <col min="11268" max="11268" width="7.54296875" style="77" customWidth="1"/>
    <col min="11269" max="11269" width="7.26953125" style="77" customWidth="1"/>
    <col min="11270" max="11271" width="8.7265625" style="77" customWidth="1"/>
    <col min="11272" max="11272" width="4.1796875" style="77" customWidth="1"/>
    <col min="11273" max="11277" width="0" style="77" hidden="1" customWidth="1"/>
    <col min="11278" max="11278" width="9.1796875" style="77"/>
    <col min="11279" max="11279" width="15" style="77" bestFit="1" customWidth="1"/>
    <col min="11280" max="11281" width="8.453125" style="77" customWidth="1"/>
    <col min="11282" max="11284" width="9.1796875" style="77"/>
    <col min="11285" max="11285" width="15" style="77" bestFit="1" customWidth="1"/>
    <col min="11286" max="11520" width="9.1796875" style="77"/>
    <col min="11521" max="11521" width="6.453125" style="77" customWidth="1"/>
    <col min="11522" max="11522" width="6.26953125" style="77" customWidth="1"/>
    <col min="11523" max="11523" width="49.26953125" style="77" customWidth="1"/>
    <col min="11524" max="11524" width="7.54296875" style="77" customWidth="1"/>
    <col min="11525" max="11525" width="7.26953125" style="77" customWidth="1"/>
    <col min="11526" max="11527" width="8.7265625" style="77" customWidth="1"/>
    <col min="11528" max="11528" width="4.1796875" style="77" customWidth="1"/>
    <col min="11529" max="11533" width="0" style="77" hidden="1" customWidth="1"/>
    <col min="11534" max="11534" width="9.1796875" style="77"/>
    <col min="11535" max="11535" width="15" style="77" bestFit="1" customWidth="1"/>
    <col min="11536" max="11537" width="8.453125" style="77" customWidth="1"/>
    <col min="11538" max="11540" width="9.1796875" style="77"/>
    <col min="11541" max="11541" width="15" style="77" bestFit="1" customWidth="1"/>
    <col min="11542" max="11776" width="9.1796875" style="77"/>
    <col min="11777" max="11777" width="6.453125" style="77" customWidth="1"/>
    <col min="11778" max="11778" width="6.26953125" style="77" customWidth="1"/>
    <col min="11779" max="11779" width="49.26953125" style="77" customWidth="1"/>
    <col min="11780" max="11780" width="7.54296875" style="77" customWidth="1"/>
    <col min="11781" max="11781" width="7.26953125" style="77" customWidth="1"/>
    <col min="11782" max="11783" width="8.7265625" style="77" customWidth="1"/>
    <col min="11784" max="11784" width="4.1796875" style="77" customWidth="1"/>
    <col min="11785" max="11789" width="0" style="77" hidden="1" customWidth="1"/>
    <col min="11790" max="11790" width="9.1796875" style="77"/>
    <col min="11791" max="11791" width="15" style="77" bestFit="1" customWidth="1"/>
    <col min="11792" max="11793" width="8.453125" style="77" customWidth="1"/>
    <col min="11794" max="11796" width="9.1796875" style="77"/>
    <col min="11797" max="11797" width="15" style="77" bestFit="1" customWidth="1"/>
    <col min="11798" max="12032" width="9.1796875" style="77"/>
    <col min="12033" max="12033" width="6.453125" style="77" customWidth="1"/>
    <col min="12034" max="12034" width="6.26953125" style="77" customWidth="1"/>
    <col min="12035" max="12035" width="49.26953125" style="77" customWidth="1"/>
    <col min="12036" max="12036" width="7.54296875" style="77" customWidth="1"/>
    <col min="12037" max="12037" width="7.26953125" style="77" customWidth="1"/>
    <col min="12038" max="12039" width="8.7265625" style="77" customWidth="1"/>
    <col min="12040" max="12040" width="4.1796875" style="77" customWidth="1"/>
    <col min="12041" max="12045" width="0" style="77" hidden="1" customWidth="1"/>
    <col min="12046" max="12046" width="9.1796875" style="77"/>
    <col min="12047" max="12047" width="15" style="77" bestFit="1" customWidth="1"/>
    <col min="12048" max="12049" width="8.453125" style="77" customWidth="1"/>
    <col min="12050" max="12052" width="9.1796875" style="77"/>
    <col min="12053" max="12053" width="15" style="77" bestFit="1" customWidth="1"/>
    <col min="12054" max="12288" width="9.1796875" style="77"/>
    <col min="12289" max="12289" width="6.453125" style="77" customWidth="1"/>
    <col min="12290" max="12290" width="6.26953125" style="77" customWidth="1"/>
    <col min="12291" max="12291" width="49.26953125" style="77" customWidth="1"/>
    <col min="12292" max="12292" width="7.54296875" style="77" customWidth="1"/>
    <col min="12293" max="12293" width="7.26953125" style="77" customWidth="1"/>
    <col min="12294" max="12295" width="8.7265625" style="77" customWidth="1"/>
    <col min="12296" max="12296" width="4.1796875" style="77" customWidth="1"/>
    <col min="12297" max="12301" width="0" style="77" hidden="1" customWidth="1"/>
    <col min="12302" max="12302" width="9.1796875" style="77"/>
    <col min="12303" max="12303" width="15" style="77" bestFit="1" customWidth="1"/>
    <col min="12304" max="12305" width="8.453125" style="77" customWidth="1"/>
    <col min="12306" max="12308" width="9.1796875" style="77"/>
    <col min="12309" max="12309" width="15" style="77" bestFit="1" customWidth="1"/>
    <col min="12310" max="12544" width="9.1796875" style="77"/>
    <col min="12545" max="12545" width="6.453125" style="77" customWidth="1"/>
    <col min="12546" max="12546" width="6.26953125" style="77" customWidth="1"/>
    <col min="12547" max="12547" width="49.26953125" style="77" customWidth="1"/>
    <col min="12548" max="12548" width="7.54296875" style="77" customWidth="1"/>
    <col min="12549" max="12549" width="7.26953125" style="77" customWidth="1"/>
    <col min="12550" max="12551" width="8.7265625" style="77" customWidth="1"/>
    <col min="12552" max="12552" width="4.1796875" style="77" customWidth="1"/>
    <col min="12553" max="12557" width="0" style="77" hidden="1" customWidth="1"/>
    <col min="12558" max="12558" width="9.1796875" style="77"/>
    <col min="12559" max="12559" width="15" style="77" bestFit="1" customWidth="1"/>
    <col min="12560" max="12561" width="8.453125" style="77" customWidth="1"/>
    <col min="12562" max="12564" width="9.1796875" style="77"/>
    <col min="12565" max="12565" width="15" style="77" bestFit="1" customWidth="1"/>
    <col min="12566" max="12800" width="9.1796875" style="77"/>
    <col min="12801" max="12801" width="6.453125" style="77" customWidth="1"/>
    <col min="12802" max="12802" width="6.26953125" style="77" customWidth="1"/>
    <col min="12803" max="12803" width="49.26953125" style="77" customWidth="1"/>
    <col min="12804" max="12804" width="7.54296875" style="77" customWidth="1"/>
    <col min="12805" max="12805" width="7.26953125" style="77" customWidth="1"/>
    <col min="12806" max="12807" width="8.7265625" style="77" customWidth="1"/>
    <col min="12808" max="12808" width="4.1796875" style="77" customWidth="1"/>
    <col min="12809" max="12813" width="0" style="77" hidden="1" customWidth="1"/>
    <col min="12814" max="12814" width="9.1796875" style="77"/>
    <col min="12815" max="12815" width="15" style="77" bestFit="1" customWidth="1"/>
    <col min="12816" max="12817" width="8.453125" style="77" customWidth="1"/>
    <col min="12818" max="12820" width="9.1796875" style="77"/>
    <col min="12821" max="12821" width="15" style="77" bestFit="1" customWidth="1"/>
    <col min="12822" max="13056" width="9.1796875" style="77"/>
    <col min="13057" max="13057" width="6.453125" style="77" customWidth="1"/>
    <col min="13058" max="13058" width="6.26953125" style="77" customWidth="1"/>
    <col min="13059" max="13059" width="49.26953125" style="77" customWidth="1"/>
    <col min="13060" max="13060" width="7.54296875" style="77" customWidth="1"/>
    <col min="13061" max="13061" width="7.26953125" style="77" customWidth="1"/>
    <col min="13062" max="13063" width="8.7265625" style="77" customWidth="1"/>
    <col min="13064" max="13064" width="4.1796875" style="77" customWidth="1"/>
    <col min="13065" max="13069" width="0" style="77" hidden="1" customWidth="1"/>
    <col min="13070" max="13070" width="9.1796875" style="77"/>
    <col min="13071" max="13071" width="15" style="77" bestFit="1" customWidth="1"/>
    <col min="13072" max="13073" width="8.453125" style="77" customWidth="1"/>
    <col min="13074" max="13076" width="9.1796875" style="77"/>
    <col min="13077" max="13077" width="15" style="77" bestFit="1" customWidth="1"/>
    <col min="13078" max="13312" width="9.1796875" style="77"/>
    <col min="13313" max="13313" width="6.453125" style="77" customWidth="1"/>
    <col min="13314" max="13314" width="6.26953125" style="77" customWidth="1"/>
    <col min="13315" max="13315" width="49.26953125" style="77" customWidth="1"/>
    <col min="13316" max="13316" width="7.54296875" style="77" customWidth="1"/>
    <col min="13317" max="13317" width="7.26953125" style="77" customWidth="1"/>
    <col min="13318" max="13319" width="8.7265625" style="77" customWidth="1"/>
    <col min="13320" max="13320" width="4.1796875" style="77" customWidth="1"/>
    <col min="13321" max="13325" width="0" style="77" hidden="1" customWidth="1"/>
    <col min="13326" max="13326" width="9.1796875" style="77"/>
    <col min="13327" max="13327" width="15" style="77" bestFit="1" customWidth="1"/>
    <col min="13328" max="13329" width="8.453125" style="77" customWidth="1"/>
    <col min="13330" max="13332" width="9.1796875" style="77"/>
    <col min="13333" max="13333" width="15" style="77" bestFit="1" customWidth="1"/>
    <col min="13334" max="13568" width="9.1796875" style="77"/>
    <col min="13569" max="13569" width="6.453125" style="77" customWidth="1"/>
    <col min="13570" max="13570" width="6.26953125" style="77" customWidth="1"/>
    <col min="13571" max="13571" width="49.26953125" style="77" customWidth="1"/>
    <col min="13572" max="13572" width="7.54296875" style="77" customWidth="1"/>
    <col min="13573" max="13573" width="7.26953125" style="77" customWidth="1"/>
    <col min="13574" max="13575" width="8.7265625" style="77" customWidth="1"/>
    <col min="13576" max="13576" width="4.1796875" style="77" customWidth="1"/>
    <col min="13577" max="13581" width="0" style="77" hidden="1" customWidth="1"/>
    <col min="13582" max="13582" width="9.1796875" style="77"/>
    <col min="13583" max="13583" width="15" style="77" bestFit="1" customWidth="1"/>
    <col min="13584" max="13585" width="8.453125" style="77" customWidth="1"/>
    <col min="13586" max="13588" width="9.1796875" style="77"/>
    <col min="13589" max="13589" width="15" style="77" bestFit="1" customWidth="1"/>
    <col min="13590" max="13824" width="9.1796875" style="77"/>
    <col min="13825" max="13825" width="6.453125" style="77" customWidth="1"/>
    <col min="13826" max="13826" width="6.26953125" style="77" customWidth="1"/>
    <col min="13827" max="13827" width="49.26953125" style="77" customWidth="1"/>
    <col min="13828" max="13828" width="7.54296875" style="77" customWidth="1"/>
    <col min="13829" max="13829" width="7.26953125" style="77" customWidth="1"/>
    <col min="13830" max="13831" width="8.7265625" style="77" customWidth="1"/>
    <col min="13832" max="13832" width="4.1796875" style="77" customWidth="1"/>
    <col min="13833" max="13837" width="0" style="77" hidden="1" customWidth="1"/>
    <col min="13838" max="13838" width="9.1796875" style="77"/>
    <col min="13839" max="13839" width="15" style="77" bestFit="1" customWidth="1"/>
    <col min="13840" max="13841" width="8.453125" style="77" customWidth="1"/>
    <col min="13842" max="13844" width="9.1796875" style="77"/>
    <col min="13845" max="13845" width="15" style="77" bestFit="1" customWidth="1"/>
    <col min="13846" max="14080" width="9.1796875" style="77"/>
    <col min="14081" max="14081" width="6.453125" style="77" customWidth="1"/>
    <col min="14082" max="14082" width="6.26953125" style="77" customWidth="1"/>
    <col min="14083" max="14083" width="49.26953125" style="77" customWidth="1"/>
    <col min="14084" max="14084" width="7.54296875" style="77" customWidth="1"/>
    <col min="14085" max="14085" width="7.26953125" style="77" customWidth="1"/>
    <col min="14086" max="14087" width="8.7265625" style="77" customWidth="1"/>
    <col min="14088" max="14088" width="4.1796875" style="77" customWidth="1"/>
    <col min="14089" max="14093" width="0" style="77" hidden="1" customWidth="1"/>
    <col min="14094" max="14094" width="9.1796875" style="77"/>
    <col min="14095" max="14095" width="15" style="77" bestFit="1" customWidth="1"/>
    <col min="14096" max="14097" width="8.453125" style="77" customWidth="1"/>
    <col min="14098" max="14100" width="9.1796875" style="77"/>
    <col min="14101" max="14101" width="15" style="77" bestFit="1" customWidth="1"/>
    <col min="14102" max="14336" width="9.1796875" style="77"/>
    <col min="14337" max="14337" width="6.453125" style="77" customWidth="1"/>
    <col min="14338" max="14338" width="6.26953125" style="77" customWidth="1"/>
    <col min="14339" max="14339" width="49.26953125" style="77" customWidth="1"/>
    <col min="14340" max="14340" width="7.54296875" style="77" customWidth="1"/>
    <col min="14341" max="14341" width="7.26953125" style="77" customWidth="1"/>
    <col min="14342" max="14343" width="8.7265625" style="77" customWidth="1"/>
    <col min="14344" max="14344" width="4.1796875" style="77" customWidth="1"/>
    <col min="14345" max="14349" width="0" style="77" hidden="1" customWidth="1"/>
    <col min="14350" max="14350" width="9.1796875" style="77"/>
    <col min="14351" max="14351" width="15" style="77" bestFit="1" customWidth="1"/>
    <col min="14352" max="14353" width="8.453125" style="77" customWidth="1"/>
    <col min="14354" max="14356" width="9.1796875" style="77"/>
    <col min="14357" max="14357" width="15" style="77" bestFit="1" customWidth="1"/>
    <col min="14358" max="14592" width="9.1796875" style="77"/>
    <col min="14593" max="14593" width="6.453125" style="77" customWidth="1"/>
    <col min="14594" max="14594" width="6.26953125" style="77" customWidth="1"/>
    <col min="14595" max="14595" width="49.26953125" style="77" customWidth="1"/>
    <col min="14596" max="14596" width="7.54296875" style="77" customWidth="1"/>
    <col min="14597" max="14597" width="7.26953125" style="77" customWidth="1"/>
    <col min="14598" max="14599" width="8.7265625" style="77" customWidth="1"/>
    <col min="14600" max="14600" width="4.1796875" style="77" customWidth="1"/>
    <col min="14601" max="14605" width="0" style="77" hidden="1" customWidth="1"/>
    <col min="14606" max="14606" width="9.1796875" style="77"/>
    <col min="14607" max="14607" width="15" style="77" bestFit="1" customWidth="1"/>
    <col min="14608" max="14609" width="8.453125" style="77" customWidth="1"/>
    <col min="14610" max="14612" width="9.1796875" style="77"/>
    <col min="14613" max="14613" width="15" style="77" bestFit="1" customWidth="1"/>
    <col min="14614" max="14848" width="9.1796875" style="77"/>
    <col min="14849" max="14849" width="6.453125" style="77" customWidth="1"/>
    <col min="14850" max="14850" width="6.26953125" style="77" customWidth="1"/>
    <col min="14851" max="14851" width="49.26953125" style="77" customWidth="1"/>
    <col min="14852" max="14852" width="7.54296875" style="77" customWidth="1"/>
    <col min="14853" max="14853" width="7.26953125" style="77" customWidth="1"/>
    <col min="14854" max="14855" width="8.7265625" style="77" customWidth="1"/>
    <col min="14856" max="14856" width="4.1796875" style="77" customWidth="1"/>
    <col min="14857" max="14861" width="0" style="77" hidden="1" customWidth="1"/>
    <col min="14862" max="14862" width="9.1796875" style="77"/>
    <col min="14863" max="14863" width="15" style="77" bestFit="1" customWidth="1"/>
    <col min="14864" max="14865" width="8.453125" style="77" customWidth="1"/>
    <col min="14866" max="14868" width="9.1796875" style="77"/>
    <col min="14869" max="14869" width="15" style="77" bestFit="1" customWidth="1"/>
    <col min="14870" max="15104" width="9.1796875" style="77"/>
    <col min="15105" max="15105" width="6.453125" style="77" customWidth="1"/>
    <col min="15106" max="15106" width="6.26953125" style="77" customWidth="1"/>
    <col min="15107" max="15107" width="49.26953125" style="77" customWidth="1"/>
    <col min="15108" max="15108" width="7.54296875" style="77" customWidth="1"/>
    <col min="15109" max="15109" width="7.26953125" style="77" customWidth="1"/>
    <col min="15110" max="15111" width="8.7265625" style="77" customWidth="1"/>
    <col min="15112" max="15112" width="4.1796875" style="77" customWidth="1"/>
    <col min="15113" max="15117" width="0" style="77" hidden="1" customWidth="1"/>
    <col min="15118" max="15118" width="9.1796875" style="77"/>
    <col min="15119" max="15119" width="15" style="77" bestFit="1" customWidth="1"/>
    <col min="15120" max="15121" width="8.453125" style="77" customWidth="1"/>
    <col min="15122" max="15124" width="9.1796875" style="77"/>
    <col min="15125" max="15125" width="15" style="77" bestFit="1" customWidth="1"/>
    <col min="15126" max="15360" width="9.1796875" style="77"/>
    <col min="15361" max="15361" width="6.453125" style="77" customWidth="1"/>
    <col min="15362" max="15362" width="6.26953125" style="77" customWidth="1"/>
    <col min="15363" max="15363" width="49.26953125" style="77" customWidth="1"/>
    <col min="15364" max="15364" width="7.54296875" style="77" customWidth="1"/>
    <col min="15365" max="15365" width="7.26953125" style="77" customWidth="1"/>
    <col min="15366" max="15367" width="8.7265625" style="77" customWidth="1"/>
    <col min="15368" max="15368" width="4.1796875" style="77" customWidth="1"/>
    <col min="15369" max="15373" width="0" style="77" hidden="1" customWidth="1"/>
    <col min="15374" max="15374" width="9.1796875" style="77"/>
    <col min="15375" max="15375" width="15" style="77" bestFit="1" customWidth="1"/>
    <col min="15376" max="15377" width="8.453125" style="77" customWidth="1"/>
    <col min="15378" max="15380" width="9.1796875" style="77"/>
    <col min="15381" max="15381" width="15" style="77" bestFit="1" customWidth="1"/>
    <col min="15382" max="15616" width="9.1796875" style="77"/>
    <col min="15617" max="15617" width="6.453125" style="77" customWidth="1"/>
    <col min="15618" max="15618" width="6.26953125" style="77" customWidth="1"/>
    <col min="15619" max="15619" width="49.26953125" style="77" customWidth="1"/>
    <col min="15620" max="15620" width="7.54296875" style="77" customWidth="1"/>
    <col min="15621" max="15621" width="7.26953125" style="77" customWidth="1"/>
    <col min="15622" max="15623" width="8.7265625" style="77" customWidth="1"/>
    <col min="15624" max="15624" width="4.1796875" style="77" customWidth="1"/>
    <col min="15625" max="15629" width="0" style="77" hidden="1" customWidth="1"/>
    <col min="15630" max="15630" width="9.1796875" style="77"/>
    <col min="15631" max="15631" width="15" style="77" bestFit="1" customWidth="1"/>
    <col min="15632" max="15633" width="8.453125" style="77" customWidth="1"/>
    <col min="15634" max="15636" width="9.1796875" style="77"/>
    <col min="15637" max="15637" width="15" style="77" bestFit="1" customWidth="1"/>
    <col min="15638" max="15872" width="9.1796875" style="77"/>
    <col min="15873" max="15873" width="6.453125" style="77" customWidth="1"/>
    <col min="15874" max="15874" width="6.26953125" style="77" customWidth="1"/>
    <col min="15875" max="15875" width="49.26953125" style="77" customWidth="1"/>
    <col min="15876" max="15876" width="7.54296875" style="77" customWidth="1"/>
    <col min="15877" max="15877" width="7.26953125" style="77" customWidth="1"/>
    <col min="15878" max="15879" width="8.7265625" style="77" customWidth="1"/>
    <col min="15880" max="15880" width="4.1796875" style="77" customWidth="1"/>
    <col min="15881" max="15885" width="0" style="77" hidden="1" customWidth="1"/>
    <col min="15886" max="15886" width="9.1796875" style="77"/>
    <col min="15887" max="15887" width="15" style="77" bestFit="1" customWidth="1"/>
    <col min="15888" max="15889" width="8.453125" style="77" customWidth="1"/>
    <col min="15890" max="15892" width="9.1796875" style="77"/>
    <col min="15893" max="15893" width="15" style="77" bestFit="1" customWidth="1"/>
    <col min="15894" max="16128" width="9.1796875" style="77"/>
    <col min="16129" max="16129" width="6.453125" style="77" customWidth="1"/>
    <col min="16130" max="16130" width="6.26953125" style="77" customWidth="1"/>
    <col min="16131" max="16131" width="49.26953125" style="77" customWidth="1"/>
    <col min="16132" max="16132" width="7.54296875" style="77" customWidth="1"/>
    <col min="16133" max="16133" width="7.26953125" style="77" customWidth="1"/>
    <col min="16134" max="16135" width="8.7265625" style="77" customWidth="1"/>
    <col min="16136" max="16136" width="4.1796875" style="77" customWidth="1"/>
    <col min="16137" max="16141" width="0" style="77" hidden="1" customWidth="1"/>
    <col min="16142" max="16142" width="9.1796875" style="77"/>
    <col min="16143" max="16143" width="15" style="77" bestFit="1" customWidth="1"/>
    <col min="16144" max="16145" width="8.453125" style="77" customWidth="1"/>
    <col min="16146" max="16148" width="9.1796875" style="77"/>
    <col min="16149" max="16149" width="15" style="77" bestFit="1" customWidth="1"/>
    <col min="16150" max="16384" width="9.1796875" style="77"/>
  </cols>
  <sheetData>
    <row r="1" spans="1:17" s="59" customFormat="1" ht="20.5" thickBot="1">
      <c r="A1" s="57" t="s">
        <v>635</v>
      </c>
      <c r="B1" s="58" t="s">
        <v>636</v>
      </c>
      <c r="C1" s="59" t="s">
        <v>637</v>
      </c>
      <c r="D1" s="60" t="s">
        <v>80</v>
      </c>
      <c r="E1" s="60" t="s">
        <v>638</v>
      </c>
      <c r="F1" s="60" t="s">
        <v>82</v>
      </c>
      <c r="G1" s="60" t="s">
        <v>639</v>
      </c>
      <c r="I1" s="61" t="s">
        <v>93</v>
      </c>
      <c r="J1" s="61" t="s">
        <v>640</v>
      </c>
      <c r="K1" s="61" t="s">
        <v>641</v>
      </c>
      <c r="L1" s="61" t="s">
        <v>642</v>
      </c>
      <c r="M1" s="61" t="s">
        <v>643</v>
      </c>
      <c r="O1" s="57"/>
      <c r="P1" s="57"/>
      <c r="Q1" s="57"/>
    </row>
    <row r="2" spans="1:17" s="66" customFormat="1" ht="10.5" thickTop="1">
      <c r="A2" s="62"/>
      <c r="B2" s="63"/>
      <c r="C2" s="64"/>
      <c r="D2" s="63"/>
      <c r="E2" s="63"/>
      <c r="F2" s="473"/>
      <c r="G2" s="65"/>
      <c r="I2" s="67"/>
      <c r="J2" s="67"/>
      <c r="K2" s="68"/>
      <c r="L2" s="67"/>
      <c r="M2" s="67"/>
      <c r="O2" s="69"/>
      <c r="P2" s="69"/>
      <c r="Q2" s="69"/>
    </row>
    <row r="3" spans="1:17" s="66" customFormat="1" ht="10.5">
      <c r="A3" s="70" t="s">
        <v>644</v>
      </c>
      <c r="B3" s="71"/>
      <c r="C3" s="72"/>
      <c r="D3" s="71"/>
      <c r="E3" s="71"/>
      <c r="F3" s="448"/>
      <c r="G3" s="73"/>
      <c r="I3" s="74"/>
      <c r="J3" s="74"/>
      <c r="K3" s="75"/>
      <c r="L3" s="74"/>
      <c r="M3" s="74"/>
      <c r="O3" s="69"/>
      <c r="P3" s="69"/>
      <c r="Q3" s="69"/>
    </row>
    <row r="4" spans="1:17" s="66" customFormat="1" ht="20">
      <c r="A4" s="58">
        <v>1</v>
      </c>
      <c r="B4" s="76" t="s">
        <v>645</v>
      </c>
      <c r="C4" s="77" t="s">
        <v>646</v>
      </c>
      <c r="D4" s="58">
        <v>1</v>
      </c>
      <c r="E4" s="58" t="s">
        <v>402</v>
      </c>
      <c r="F4" s="445">
        <v>0</v>
      </c>
      <c r="G4" s="78">
        <f>D4*F4</f>
        <v>0</v>
      </c>
      <c r="I4" s="74"/>
      <c r="J4" s="74">
        <v>63900</v>
      </c>
      <c r="K4" s="79">
        <v>0.18</v>
      </c>
      <c r="L4" s="74">
        <f>J4*K4</f>
        <v>11502</v>
      </c>
      <c r="M4" s="74">
        <f>L4+J4</f>
        <v>75402</v>
      </c>
      <c r="O4" s="69"/>
      <c r="P4" s="69"/>
      <c r="Q4" s="69"/>
    </row>
    <row r="5" spans="1:17" s="66" customFormat="1" ht="20">
      <c r="A5" s="58"/>
      <c r="B5" s="76"/>
      <c r="C5" s="77" t="s">
        <v>647</v>
      </c>
      <c r="D5" s="58"/>
      <c r="E5" s="58"/>
      <c r="F5" s="445"/>
      <c r="G5" s="78"/>
      <c r="I5" s="74"/>
      <c r="J5" s="74"/>
      <c r="K5" s="79"/>
      <c r="L5" s="74"/>
      <c r="M5" s="74"/>
      <c r="O5" s="69"/>
      <c r="P5" s="69"/>
      <c r="Q5" s="69"/>
    </row>
    <row r="6" spans="1:17" s="66" customFormat="1" ht="70">
      <c r="A6" s="58"/>
      <c r="B6" s="76"/>
      <c r="C6" s="80" t="s">
        <v>648</v>
      </c>
      <c r="D6" s="58"/>
      <c r="E6" s="58"/>
      <c r="F6" s="445"/>
      <c r="G6" s="78"/>
      <c r="I6" s="74"/>
      <c r="J6" s="74"/>
      <c r="K6" s="79"/>
      <c r="L6" s="74"/>
      <c r="M6" s="74"/>
      <c r="O6" s="69"/>
      <c r="P6" s="69"/>
      <c r="Q6" s="69"/>
    </row>
    <row r="7" spans="1:17" s="66" customFormat="1" ht="20">
      <c r="A7" s="58"/>
      <c r="B7" s="76"/>
      <c r="C7" s="80" t="s">
        <v>649</v>
      </c>
      <c r="D7" s="58"/>
      <c r="E7" s="58"/>
      <c r="F7" s="445"/>
      <c r="G7" s="78"/>
      <c r="I7" s="74"/>
      <c r="J7" s="74"/>
      <c r="K7" s="79"/>
      <c r="L7" s="74"/>
      <c r="M7" s="74"/>
      <c r="O7" s="69"/>
      <c r="P7" s="69"/>
      <c r="Q7" s="69"/>
    </row>
    <row r="8" spans="1:17" s="66" customFormat="1">
      <c r="A8" s="58"/>
      <c r="B8" s="76"/>
      <c r="C8" s="80"/>
      <c r="D8" s="58"/>
      <c r="E8" s="58"/>
      <c r="F8" s="445"/>
      <c r="G8" s="78"/>
      <c r="I8" s="74"/>
      <c r="J8" s="74"/>
      <c r="K8" s="79"/>
      <c r="L8" s="74"/>
      <c r="M8" s="74"/>
      <c r="O8" s="69"/>
      <c r="P8" s="69"/>
      <c r="Q8" s="69"/>
    </row>
    <row r="9" spans="1:17" s="66" customFormat="1">
      <c r="A9" s="58"/>
      <c r="B9" s="76"/>
      <c r="C9" s="81" t="s">
        <v>650</v>
      </c>
      <c r="D9" s="58"/>
      <c r="E9" s="58"/>
      <c r="F9" s="445"/>
      <c r="G9" s="78"/>
      <c r="I9" s="74"/>
      <c r="J9" s="74"/>
      <c r="K9" s="79"/>
      <c r="L9" s="74"/>
      <c r="M9" s="74"/>
      <c r="O9" s="69"/>
      <c r="P9" s="69"/>
      <c r="Q9" s="69"/>
    </row>
    <row r="10" spans="1:17" s="66" customFormat="1">
      <c r="A10" s="58" t="s">
        <v>651</v>
      </c>
      <c r="B10" s="76" t="s">
        <v>645</v>
      </c>
      <c r="C10" s="77" t="s">
        <v>652</v>
      </c>
      <c r="D10" s="58">
        <v>1</v>
      </c>
      <c r="E10" s="58" t="s">
        <v>653</v>
      </c>
      <c r="F10" s="445">
        <v>0</v>
      </c>
      <c r="G10" s="78">
        <f>D10*F10</f>
        <v>0</v>
      </c>
      <c r="I10" s="74"/>
      <c r="J10" s="74">
        <v>890</v>
      </c>
      <c r="K10" s="79">
        <v>0.22</v>
      </c>
      <c r="L10" s="74">
        <f>J10*K10</f>
        <v>195.8</v>
      </c>
      <c r="M10" s="74">
        <f>L10+J10</f>
        <v>1085.8</v>
      </c>
      <c r="O10" s="69"/>
      <c r="P10" s="69"/>
      <c r="Q10" s="69"/>
    </row>
    <row r="11" spans="1:17" s="66" customFormat="1">
      <c r="A11" s="58" t="s">
        <v>654</v>
      </c>
      <c r="B11" s="76" t="s">
        <v>645</v>
      </c>
      <c r="C11" s="77" t="s">
        <v>655</v>
      </c>
      <c r="D11" s="58">
        <v>1</v>
      </c>
      <c r="E11" s="58" t="s">
        <v>402</v>
      </c>
      <c r="F11" s="445">
        <v>0</v>
      </c>
      <c r="G11" s="78">
        <f>D11*F11</f>
        <v>0</v>
      </c>
      <c r="I11" s="74"/>
      <c r="J11" s="74">
        <v>790</v>
      </c>
      <c r="K11" s="79">
        <v>0.22</v>
      </c>
      <c r="L11" s="74">
        <f>J11*K11</f>
        <v>173.8</v>
      </c>
      <c r="M11" s="74">
        <f>L11+J11</f>
        <v>963.8</v>
      </c>
      <c r="O11" s="69"/>
      <c r="P11" s="69"/>
      <c r="Q11" s="69"/>
    </row>
    <row r="12" spans="1:17" s="66" customFormat="1" ht="20">
      <c r="A12" s="58" t="s">
        <v>656</v>
      </c>
      <c r="B12" s="76" t="s">
        <v>645</v>
      </c>
      <c r="C12" s="77" t="s">
        <v>657</v>
      </c>
      <c r="D12" s="58">
        <v>1</v>
      </c>
      <c r="E12" s="58" t="s">
        <v>402</v>
      </c>
      <c r="F12" s="445">
        <v>0</v>
      </c>
      <c r="G12" s="78">
        <f>D12*F12</f>
        <v>0</v>
      </c>
      <c r="I12" s="74"/>
      <c r="J12" s="74">
        <v>2690</v>
      </c>
      <c r="K12" s="79">
        <v>0.22</v>
      </c>
      <c r="L12" s="74">
        <f>J12*K12</f>
        <v>591.79999999999995</v>
      </c>
      <c r="M12" s="74">
        <f>L12+J12</f>
        <v>3281.8</v>
      </c>
      <c r="O12" s="69"/>
      <c r="P12" s="69"/>
      <c r="Q12" s="69"/>
    </row>
    <row r="13" spans="1:17" s="66" customFormat="1">
      <c r="A13" s="58"/>
      <c r="B13" s="76"/>
      <c r="C13" s="77"/>
      <c r="D13" s="58"/>
      <c r="E13" s="58"/>
      <c r="F13" s="445"/>
      <c r="G13" s="78"/>
      <c r="I13" s="74"/>
      <c r="J13" s="74"/>
      <c r="K13" s="79"/>
      <c r="L13" s="74"/>
      <c r="M13" s="74"/>
      <c r="O13" s="69"/>
      <c r="P13" s="69"/>
      <c r="Q13" s="69"/>
    </row>
    <row r="14" spans="1:17" s="66" customFormat="1">
      <c r="A14" s="58">
        <v>2</v>
      </c>
      <c r="B14" s="76"/>
      <c r="C14" s="82" t="s">
        <v>658</v>
      </c>
      <c r="D14" s="58"/>
      <c r="E14" s="58"/>
      <c r="F14" s="445"/>
      <c r="G14" s="78"/>
      <c r="I14" s="74"/>
      <c r="J14" s="74"/>
      <c r="K14" s="79"/>
      <c r="L14" s="74"/>
      <c r="M14" s="74"/>
      <c r="O14" s="69"/>
      <c r="P14" s="69"/>
      <c r="Q14" s="69"/>
    </row>
    <row r="15" spans="1:17" s="66" customFormat="1">
      <c r="A15" s="58"/>
      <c r="B15" s="76"/>
      <c r="C15" s="77" t="s">
        <v>659</v>
      </c>
      <c r="D15" s="58"/>
      <c r="E15" s="58"/>
      <c r="F15" s="445"/>
      <c r="G15" s="78"/>
      <c r="I15" s="74"/>
      <c r="J15" s="74"/>
      <c r="K15" s="79"/>
      <c r="L15" s="74"/>
      <c r="M15" s="74"/>
      <c r="O15" s="69"/>
      <c r="P15" s="69"/>
      <c r="Q15" s="69"/>
    </row>
    <row r="16" spans="1:17" s="66" customFormat="1">
      <c r="A16" s="58"/>
      <c r="B16" s="76"/>
      <c r="C16" s="82" t="s">
        <v>660</v>
      </c>
      <c r="D16" s="58"/>
      <c r="E16" s="58"/>
      <c r="F16" s="445"/>
      <c r="G16" s="78"/>
      <c r="I16" s="74"/>
      <c r="J16" s="74"/>
      <c r="K16" s="79"/>
      <c r="L16" s="74"/>
      <c r="M16" s="74"/>
      <c r="O16" s="69"/>
      <c r="P16" s="69"/>
      <c r="Q16" s="69"/>
    </row>
    <row r="17" spans="1:17" s="66" customFormat="1">
      <c r="A17" s="58" t="s">
        <v>661</v>
      </c>
      <c r="B17" s="76" t="s">
        <v>645</v>
      </c>
      <c r="C17" s="77" t="s">
        <v>662</v>
      </c>
      <c r="D17" s="58">
        <v>1</v>
      </c>
      <c r="E17" s="58" t="s">
        <v>402</v>
      </c>
      <c r="F17" s="445">
        <v>0</v>
      </c>
      <c r="G17" s="78">
        <f>D17*F17</f>
        <v>0</v>
      </c>
      <c r="I17" s="74"/>
      <c r="J17" s="74">
        <v>3290</v>
      </c>
      <c r="K17" s="79">
        <v>0.22</v>
      </c>
      <c r="L17" s="74">
        <f>J17*K17</f>
        <v>723.8</v>
      </c>
      <c r="M17" s="74">
        <f>L17+J17</f>
        <v>4013.8</v>
      </c>
      <c r="O17" s="69"/>
      <c r="P17" s="69"/>
      <c r="Q17" s="69"/>
    </row>
    <row r="18" spans="1:17" s="66" customFormat="1">
      <c r="A18" s="58" t="s">
        <v>663</v>
      </c>
      <c r="B18" s="76" t="s">
        <v>645</v>
      </c>
      <c r="C18" s="77" t="s">
        <v>1108</v>
      </c>
      <c r="D18" s="58">
        <v>1</v>
      </c>
      <c r="E18" s="58" t="s">
        <v>402</v>
      </c>
      <c r="F18" s="445">
        <v>0</v>
      </c>
      <c r="G18" s="78">
        <f>D18*F18</f>
        <v>0</v>
      </c>
      <c r="I18" s="74"/>
      <c r="J18" s="74">
        <v>1490</v>
      </c>
      <c r="K18" s="79">
        <v>0.22</v>
      </c>
      <c r="L18" s="74">
        <f>J18*K18</f>
        <v>327.8</v>
      </c>
      <c r="M18" s="74">
        <f>L18+J18</f>
        <v>1817.8</v>
      </c>
      <c r="O18" s="69"/>
      <c r="P18" s="69"/>
      <c r="Q18" s="69"/>
    </row>
    <row r="19" spans="1:17" s="66" customFormat="1">
      <c r="A19" s="58" t="s">
        <v>665</v>
      </c>
      <c r="B19" s="76" t="s">
        <v>645</v>
      </c>
      <c r="C19" s="77" t="s">
        <v>1109</v>
      </c>
      <c r="D19" s="58">
        <v>2</v>
      </c>
      <c r="E19" s="58" t="s">
        <v>402</v>
      </c>
      <c r="F19" s="445">
        <v>0</v>
      </c>
      <c r="G19" s="78">
        <f>D19*F19</f>
        <v>0</v>
      </c>
      <c r="I19" s="74"/>
      <c r="J19" s="74">
        <v>1090</v>
      </c>
      <c r="K19" s="79">
        <v>0.22</v>
      </c>
      <c r="L19" s="74">
        <f>J19*K19</f>
        <v>239.8</v>
      </c>
      <c r="M19" s="74">
        <f>L19+J19</f>
        <v>1329.8</v>
      </c>
      <c r="O19" s="69"/>
      <c r="P19" s="69"/>
      <c r="Q19" s="69"/>
    </row>
    <row r="20" spans="1:17" s="66" customFormat="1">
      <c r="A20" s="58" t="s">
        <v>668</v>
      </c>
      <c r="B20" s="76" t="s">
        <v>645</v>
      </c>
      <c r="C20" s="77" t="s">
        <v>1110</v>
      </c>
      <c r="D20" s="58">
        <v>2</v>
      </c>
      <c r="E20" s="58" t="s">
        <v>402</v>
      </c>
      <c r="F20" s="445">
        <v>0</v>
      </c>
      <c r="G20" s="78">
        <f>D20*F20</f>
        <v>0</v>
      </c>
      <c r="I20" s="74"/>
      <c r="J20" s="74">
        <v>890</v>
      </c>
      <c r="K20" s="79">
        <v>0.22</v>
      </c>
      <c r="L20" s="74">
        <f>J20*K20</f>
        <v>195.8</v>
      </c>
      <c r="M20" s="74">
        <f>L20+J20</f>
        <v>1085.8</v>
      </c>
      <c r="O20" s="69"/>
      <c r="P20" s="69"/>
      <c r="Q20" s="69"/>
    </row>
    <row r="21" spans="1:17" s="66" customFormat="1">
      <c r="B21" s="76"/>
      <c r="C21" s="82" t="s">
        <v>667</v>
      </c>
      <c r="D21" s="58"/>
      <c r="E21" s="58"/>
      <c r="F21" s="445"/>
      <c r="G21" s="78"/>
      <c r="I21" s="74"/>
      <c r="J21" s="74"/>
      <c r="K21" s="79"/>
      <c r="L21" s="74"/>
      <c r="M21" s="74"/>
      <c r="O21" s="69"/>
      <c r="P21" s="69"/>
      <c r="Q21" s="69"/>
    </row>
    <row r="22" spans="1:17" s="66" customFormat="1">
      <c r="A22" s="58" t="s">
        <v>670</v>
      </c>
      <c r="B22" s="76" t="s">
        <v>645</v>
      </c>
      <c r="C22" s="77" t="s">
        <v>669</v>
      </c>
      <c r="D22" s="58">
        <v>1</v>
      </c>
      <c r="E22" s="58" t="s">
        <v>402</v>
      </c>
      <c r="F22" s="445">
        <v>0</v>
      </c>
      <c r="G22" s="78">
        <f>D22*F22</f>
        <v>0</v>
      </c>
      <c r="I22" s="74"/>
      <c r="J22" s="74">
        <v>920</v>
      </c>
      <c r="K22" s="79">
        <v>0.22</v>
      </c>
      <c r="L22" s="74">
        <f>J22*K22</f>
        <v>202.4</v>
      </c>
      <c r="M22" s="74">
        <f>L22+J22</f>
        <v>1122.4000000000001</v>
      </c>
      <c r="O22" s="69"/>
      <c r="P22" s="69"/>
      <c r="Q22" s="69"/>
    </row>
    <row r="23" spans="1:17" s="66" customFormat="1">
      <c r="A23" s="58" t="s">
        <v>672</v>
      </c>
      <c r="B23" s="76" t="s">
        <v>645</v>
      </c>
      <c r="C23" s="77" t="s">
        <v>671</v>
      </c>
      <c r="D23" s="58">
        <v>13</v>
      </c>
      <c r="E23" s="58" t="s">
        <v>304</v>
      </c>
      <c r="F23" s="445">
        <v>0</v>
      </c>
      <c r="G23" s="78">
        <f>D23*F23</f>
        <v>0</v>
      </c>
      <c r="I23" s="74"/>
      <c r="J23" s="74">
        <v>390</v>
      </c>
      <c r="K23" s="79">
        <v>0.22</v>
      </c>
      <c r="L23" s="74">
        <f>J23*K23</f>
        <v>85.8</v>
      </c>
      <c r="M23" s="74">
        <f>L23+J23</f>
        <v>475.8</v>
      </c>
      <c r="O23" s="69"/>
      <c r="P23" s="69"/>
      <c r="Q23" s="69"/>
    </row>
    <row r="24" spans="1:17" s="66" customFormat="1">
      <c r="A24" s="58" t="s">
        <v>675</v>
      </c>
      <c r="B24" s="76" t="s">
        <v>645</v>
      </c>
      <c r="C24" s="77" t="s">
        <v>673</v>
      </c>
      <c r="D24" s="58">
        <v>1</v>
      </c>
      <c r="E24" s="58" t="s">
        <v>674</v>
      </c>
      <c r="F24" s="445">
        <v>0</v>
      </c>
      <c r="G24" s="78">
        <f>D24*F24</f>
        <v>0</v>
      </c>
      <c r="I24" s="74"/>
      <c r="J24" s="74">
        <v>1790</v>
      </c>
      <c r="K24" s="79">
        <v>0.22</v>
      </c>
      <c r="L24" s="74">
        <f>J24*K24</f>
        <v>393.8</v>
      </c>
      <c r="M24" s="74">
        <f>L24+J24</f>
        <v>2183.8000000000002</v>
      </c>
      <c r="O24" s="69"/>
      <c r="P24" s="69"/>
      <c r="Q24" s="69"/>
    </row>
    <row r="25" spans="1:17" s="66" customFormat="1">
      <c r="A25" s="69"/>
      <c r="B25" s="76"/>
      <c r="C25" s="77"/>
      <c r="D25" s="58"/>
      <c r="E25" s="58"/>
      <c r="F25" s="445"/>
      <c r="G25" s="78"/>
      <c r="I25" s="74"/>
      <c r="J25" s="74"/>
      <c r="K25" s="79"/>
      <c r="L25" s="74"/>
      <c r="M25" s="74"/>
      <c r="O25" s="69"/>
      <c r="P25" s="69"/>
      <c r="Q25" s="69"/>
    </row>
    <row r="26" spans="1:17" s="66" customFormat="1">
      <c r="A26" s="69" t="s">
        <v>956</v>
      </c>
      <c r="B26" s="76" t="s">
        <v>676</v>
      </c>
      <c r="C26" s="77" t="s">
        <v>1111</v>
      </c>
      <c r="D26" s="58">
        <v>1</v>
      </c>
      <c r="E26" s="58" t="s">
        <v>674</v>
      </c>
      <c r="F26" s="445">
        <v>0</v>
      </c>
      <c r="G26" s="78">
        <f>D26*F26</f>
        <v>0</v>
      </c>
      <c r="I26" s="74"/>
      <c r="J26" s="74"/>
      <c r="K26" s="79">
        <v>0.22</v>
      </c>
      <c r="L26" s="74">
        <f>J26*K26</f>
        <v>0</v>
      </c>
      <c r="M26" s="74">
        <f>L26+J26</f>
        <v>0</v>
      </c>
      <c r="O26" s="69"/>
      <c r="P26" s="69"/>
      <c r="Q26" s="69"/>
    </row>
    <row r="27" spans="1:17" s="66" customFormat="1">
      <c r="A27" s="69" t="s">
        <v>957</v>
      </c>
      <c r="B27" s="76" t="s">
        <v>676</v>
      </c>
      <c r="C27" s="77" t="s">
        <v>677</v>
      </c>
      <c r="D27" s="58">
        <v>1</v>
      </c>
      <c r="E27" s="58" t="s">
        <v>674</v>
      </c>
      <c r="F27" s="445">
        <v>0</v>
      </c>
      <c r="G27" s="78">
        <f>D27*F27</f>
        <v>0</v>
      </c>
      <c r="I27" s="74"/>
      <c r="J27" s="74"/>
      <c r="K27" s="79">
        <v>0.22</v>
      </c>
      <c r="L27" s="74">
        <f>J27*K27</f>
        <v>0</v>
      </c>
      <c r="M27" s="74">
        <f>L27+J27</f>
        <v>0</v>
      </c>
      <c r="O27" s="69"/>
      <c r="P27" s="69"/>
      <c r="Q27" s="69"/>
    </row>
    <row r="28" spans="1:17" s="66" customFormat="1">
      <c r="A28" s="83"/>
      <c r="B28" s="84"/>
      <c r="C28" s="85"/>
      <c r="D28" s="71"/>
      <c r="E28" s="71"/>
      <c r="F28" s="446"/>
      <c r="G28" s="86"/>
      <c r="I28" s="74"/>
      <c r="J28" s="74"/>
      <c r="K28" s="79"/>
      <c r="L28" s="74"/>
      <c r="M28" s="74"/>
      <c r="O28" s="69"/>
      <c r="P28" s="69"/>
      <c r="Q28" s="69"/>
    </row>
    <row r="29" spans="1:17" s="66" customFormat="1" ht="10.5">
      <c r="A29" s="87" t="s">
        <v>678</v>
      </c>
      <c r="B29" s="88"/>
      <c r="C29" s="89"/>
      <c r="D29" s="90"/>
      <c r="E29" s="90"/>
      <c r="F29" s="447"/>
      <c r="G29" s="91">
        <f>SUM(G4:G28)</f>
        <v>0</v>
      </c>
      <c r="I29" s="74"/>
      <c r="J29" s="74"/>
      <c r="K29" s="75"/>
      <c r="L29" s="74"/>
      <c r="M29" s="74"/>
      <c r="O29" s="69"/>
      <c r="P29" s="69"/>
      <c r="Q29" s="69"/>
    </row>
    <row r="30" spans="1:17" s="66" customFormat="1" ht="10.5">
      <c r="A30" s="87"/>
      <c r="B30" s="88"/>
      <c r="C30" s="89"/>
      <c r="D30" s="90"/>
      <c r="E30" s="90"/>
      <c r="F30" s="447"/>
      <c r="G30" s="91"/>
      <c r="I30" s="74"/>
      <c r="J30" s="74"/>
      <c r="K30" s="75"/>
      <c r="L30" s="74"/>
      <c r="M30" s="74"/>
      <c r="O30" s="69"/>
      <c r="P30" s="69"/>
      <c r="Q30" s="69"/>
    </row>
    <row r="31" spans="1:17" s="66" customFormat="1" ht="10.5">
      <c r="A31" s="87"/>
      <c r="B31" s="88"/>
      <c r="C31" s="89"/>
      <c r="D31" s="90"/>
      <c r="E31" s="90"/>
      <c r="F31" s="447"/>
      <c r="G31" s="91"/>
      <c r="I31" s="74"/>
      <c r="J31" s="74"/>
      <c r="K31" s="75"/>
      <c r="L31" s="74"/>
      <c r="M31" s="74"/>
      <c r="O31" s="69"/>
      <c r="P31" s="69"/>
      <c r="Q31" s="69"/>
    </row>
    <row r="32" spans="1:17" s="66" customFormat="1" ht="10.5">
      <c r="A32" s="70" t="s">
        <v>679</v>
      </c>
      <c r="B32" s="85"/>
      <c r="C32" s="92"/>
      <c r="D32" s="83"/>
      <c r="E32" s="93"/>
      <c r="F32" s="448"/>
      <c r="G32" s="73"/>
      <c r="I32" s="74"/>
      <c r="J32" s="74"/>
      <c r="K32" s="75"/>
      <c r="L32" s="74"/>
      <c r="M32" s="74"/>
      <c r="O32" s="69"/>
      <c r="P32" s="69"/>
      <c r="Q32" s="69"/>
    </row>
    <row r="33" spans="1:22" s="66" customFormat="1">
      <c r="B33" s="82"/>
      <c r="C33" s="94" t="s">
        <v>680</v>
      </c>
      <c r="D33" s="95"/>
      <c r="E33" s="96"/>
      <c r="F33" s="449"/>
      <c r="G33" s="97"/>
      <c r="I33" s="74"/>
      <c r="J33" s="74"/>
      <c r="K33" s="75"/>
      <c r="L33" s="74"/>
      <c r="M33" s="74"/>
      <c r="O33" s="69"/>
      <c r="P33" s="69"/>
      <c r="Q33" s="69"/>
    </row>
    <row r="34" spans="1:22" s="66" customFormat="1">
      <c r="B34" s="82"/>
      <c r="C34" s="98" t="s">
        <v>681</v>
      </c>
      <c r="D34" s="95"/>
      <c r="E34" s="96"/>
      <c r="F34" s="449"/>
      <c r="G34" s="97"/>
      <c r="I34" s="74"/>
      <c r="J34" s="74"/>
      <c r="K34" s="75"/>
      <c r="L34" s="74"/>
      <c r="M34" s="74"/>
      <c r="O34" s="69"/>
      <c r="P34" s="69"/>
      <c r="Q34" s="69"/>
    </row>
    <row r="35" spans="1:22" s="66" customFormat="1">
      <c r="B35" s="82"/>
      <c r="C35" s="98" t="s">
        <v>682</v>
      </c>
      <c r="D35" s="95"/>
      <c r="E35" s="96"/>
      <c r="F35" s="449"/>
      <c r="G35" s="97"/>
      <c r="I35" s="74"/>
      <c r="J35" s="74"/>
      <c r="K35" s="75"/>
      <c r="L35" s="74"/>
      <c r="M35" s="74"/>
    </row>
    <row r="36" spans="1:22" s="66" customFormat="1">
      <c r="B36" s="82"/>
      <c r="C36" s="98" t="s">
        <v>683</v>
      </c>
      <c r="D36" s="95"/>
      <c r="E36" s="96"/>
      <c r="F36" s="449"/>
      <c r="G36" s="97"/>
      <c r="I36" s="74"/>
      <c r="J36" s="74"/>
      <c r="K36" s="75"/>
      <c r="L36" s="74"/>
      <c r="M36" s="74"/>
    </row>
    <row r="37" spans="1:22" s="66" customFormat="1">
      <c r="B37" s="82"/>
      <c r="C37" s="98" t="s">
        <v>684</v>
      </c>
      <c r="D37" s="95"/>
      <c r="E37" s="96"/>
      <c r="F37" s="449"/>
      <c r="G37" s="97"/>
      <c r="I37" s="74"/>
      <c r="J37" s="74"/>
      <c r="K37" s="75"/>
      <c r="L37" s="74"/>
      <c r="M37" s="74"/>
    </row>
    <row r="38" spans="1:22" s="66" customFormat="1">
      <c r="B38" s="82"/>
      <c r="C38" s="94" t="s">
        <v>685</v>
      </c>
      <c r="D38" s="95"/>
      <c r="E38" s="96"/>
      <c r="F38" s="449"/>
      <c r="G38" s="97"/>
      <c r="I38" s="74"/>
      <c r="J38" s="74"/>
      <c r="K38" s="75"/>
      <c r="L38" s="74"/>
      <c r="M38" s="74"/>
    </row>
    <row r="39" spans="1:22" s="66" customFormat="1">
      <c r="A39" s="58" t="s">
        <v>686</v>
      </c>
      <c r="B39" s="76" t="s">
        <v>645</v>
      </c>
      <c r="C39" s="99" t="s">
        <v>687</v>
      </c>
      <c r="D39" s="58">
        <v>30</v>
      </c>
      <c r="E39" s="58" t="s">
        <v>304</v>
      </c>
      <c r="F39" s="445">
        <v>0</v>
      </c>
      <c r="G39" s="78">
        <f>D39*F39</f>
        <v>0</v>
      </c>
      <c r="I39" s="74"/>
      <c r="J39" s="74"/>
      <c r="K39" s="75"/>
      <c r="L39" s="74"/>
      <c r="M39" s="74"/>
    </row>
    <row r="40" spans="1:22" s="66" customFormat="1">
      <c r="A40" s="58" t="s">
        <v>688</v>
      </c>
      <c r="B40" s="76" t="s">
        <v>645</v>
      </c>
      <c r="C40" s="99" t="s">
        <v>689</v>
      </c>
      <c r="D40" s="58">
        <v>10</v>
      </c>
      <c r="E40" s="58" t="s">
        <v>304</v>
      </c>
      <c r="F40" s="445">
        <v>0</v>
      </c>
      <c r="G40" s="78">
        <f>D40*F40</f>
        <v>0</v>
      </c>
      <c r="I40" s="74"/>
      <c r="J40" s="74"/>
      <c r="K40" s="75"/>
      <c r="L40" s="74"/>
      <c r="M40" s="74"/>
    </row>
    <row r="41" spans="1:22" s="66" customFormat="1">
      <c r="A41" s="58"/>
      <c r="D41" s="69"/>
      <c r="E41" s="58"/>
      <c r="F41" s="450"/>
      <c r="G41" s="97"/>
      <c r="I41" s="74"/>
      <c r="J41" s="74"/>
      <c r="K41" s="75"/>
      <c r="L41" s="74"/>
      <c r="M41" s="74"/>
    </row>
    <row r="42" spans="1:22" s="66" customFormat="1">
      <c r="A42" s="58" t="s">
        <v>690</v>
      </c>
      <c r="B42" s="100" t="s">
        <v>645</v>
      </c>
      <c r="C42" s="101" t="s">
        <v>693</v>
      </c>
      <c r="D42" s="58">
        <v>1</v>
      </c>
      <c r="E42" s="58" t="s">
        <v>530</v>
      </c>
      <c r="F42" s="445">
        <v>0</v>
      </c>
      <c r="G42" s="78">
        <f>D42*F42</f>
        <v>0</v>
      </c>
      <c r="I42" s="74"/>
      <c r="J42" s="74"/>
      <c r="K42" s="75"/>
      <c r="L42" s="74"/>
      <c r="M42" s="74"/>
    </row>
    <row r="43" spans="1:22" s="103" customFormat="1">
      <c r="A43" s="71"/>
      <c r="B43" s="84"/>
      <c r="C43" s="102"/>
      <c r="D43" s="71"/>
      <c r="E43" s="71"/>
      <c r="F43" s="446"/>
      <c r="G43" s="86"/>
      <c r="H43" s="66"/>
      <c r="I43" s="74"/>
      <c r="J43" s="74"/>
      <c r="K43" s="75"/>
      <c r="L43" s="74"/>
      <c r="M43" s="74"/>
      <c r="N43" s="66"/>
      <c r="O43" s="69"/>
      <c r="P43" s="69"/>
      <c r="Q43" s="69"/>
      <c r="R43" s="66"/>
      <c r="S43" s="66"/>
      <c r="T43" s="66"/>
      <c r="U43" s="66"/>
      <c r="V43" s="66"/>
    </row>
    <row r="44" spans="1:22" s="103" customFormat="1" ht="10.5">
      <c r="A44" s="87" t="s">
        <v>694</v>
      </c>
      <c r="B44" s="104"/>
      <c r="C44" s="105"/>
      <c r="D44" s="105"/>
      <c r="E44" s="90"/>
      <c r="F44" s="447"/>
      <c r="G44" s="91">
        <f>SUM(G33:G43)</f>
        <v>0</v>
      </c>
      <c r="H44" s="66"/>
      <c r="I44" s="74"/>
      <c r="J44" s="74"/>
      <c r="K44" s="75"/>
      <c r="L44" s="74"/>
      <c r="M44" s="74"/>
      <c r="O44" s="69"/>
      <c r="P44" s="69"/>
      <c r="Q44" s="69"/>
      <c r="R44" s="66"/>
      <c r="S44" s="66"/>
      <c r="T44" s="66"/>
      <c r="U44" s="66"/>
      <c r="V44" s="66"/>
    </row>
    <row r="45" spans="1:22" s="103" customFormat="1">
      <c r="A45" s="106"/>
      <c r="B45" s="96"/>
      <c r="C45" s="107"/>
      <c r="D45" s="96"/>
      <c r="E45" s="96"/>
      <c r="F45" s="449"/>
      <c r="G45" s="97"/>
      <c r="H45" s="66"/>
      <c r="I45" s="74"/>
      <c r="J45" s="74"/>
      <c r="K45" s="75"/>
      <c r="L45" s="74"/>
      <c r="M45" s="74"/>
      <c r="O45" s="69"/>
      <c r="P45" s="69"/>
      <c r="Q45" s="69"/>
      <c r="R45" s="66"/>
      <c r="S45" s="66"/>
      <c r="T45" s="66"/>
      <c r="U45" s="66"/>
      <c r="V45" s="66"/>
    </row>
    <row r="46" spans="1:22" s="66" customFormat="1">
      <c r="A46" s="106"/>
      <c r="B46" s="96"/>
      <c r="C46" s="107"/>
      <c r="D46" s="96"/>
      <c r="E46" s="96"/>
      <c r="F46" s="449"/>
      <c r="G46" s="97"/>
      <c r="I46" s="74"/>
      <c r="J46" s="74"/>
      <c r="K46" s="75"/>
      <c r="L46" s="74"/>
      <c r="M46" s="74"/>
      <c r="N46" s="103"/>
      <c r="O46" s="69"/>
      <c r="P46" s="69"/>
      <c r="Q46" s="69"/>
      <c r="V46" s="103"/>
    </row>
    <row r="47" spans="1:22" s="66" customFormat="1" ht="10.5">
      <c r="A47" s="70" t="s">
        <v>695</v>
      </c>
      <c r="B47" s="108"/>
      <c r="C47" s="109"/>
      <c r="D47" s="108"/>
      <c r="E47" s="108"/>
      <c r="F47" s="451"/>
      <c r="G47" s="110"/>
      <c r="I47" s="74"/>
      <c r="J47" s="74"/>
      <c r="K47" s="75"/>
      <c r="L47" s="74"/>
      <c r="M47" s="74"/>
      <c r="O47" s="69"/>
      <c r="P47" s="69"/>
      <c r="Q47" s="69"/>
      <c r="V47" s="103"/>
    </row>
    <row r="48" spans="1:22" s="103" customFormat="1">
      <c r="A48" s="111" t="s">
        <v>696</v>
      </c>
      <c r="B48" s="58"/>
      <c r="C48" s="59"/>
      <c r="D48" s="58"/>
      <c r="E48" s="58"/>
      <c r="F48" s="445"/>
      <c r="G48" s="78"/>
      <c r="H48" s="66"/>
      <c r="I48" s="74"/>
      <c r="J48" s="74"/>
      <c r="K48" s="75"/>
      <c r="L48" s="74"/>
      <c r="M48" s="74"/>
      <c r="N48" s="66"/>
      <c r="O48" s="69"/>
      <c r="P48" s="69"/>
      <c r="Q48" s="69"/>
      <c r="R48" s="66"/>
      <c r="S48" s="66"/>
      <c r="T48" s="66"/>
      <c r="U48" s="66"/>
    </row>
    <row r="49" spans="1:22" s="103" customFormat="1" ht="20">
      <c r="A49" s="112"/>
      <c r="C49" s="113" t="s">
        <v>697</v>
      </c>
      <c r="D49" s="57"/>
      <c r="E49" s="58"/>
      <c r="F49" s="445"/>
      <c r="G49" s="78"/>
      <c r="I49" s="114"/>
      <c r="J49" s="114"/>
      <c r="K49" s="115"/>
      <c r="L49" s="114"/>
      <c r="M49" s="114"/>
      <c r="N49" s="66"/>
      <c r="O49" s="69"/>
      <c r="P49" s="69"/>
      <c r="Q49" s="69"/>
      <c r="R49" s="66"/>
      <c r="S49" s="66"/>
      <c r="T49" s="66"/>
      <c r="U49" s="66"/>
      <c r="V49" s="66"/>
    </row>
    <row r="50" spans="1:22" s="103" customFormat="1" ht="40">
      <c r="A50" s="116" t="s">
        <v>698</v>
      </c>
      <c r="B50" s="117" t="s">
        <v>645</v>
      </c>
      <c r="C50" s="118" t="s">
        <v>699</v>
      </c>
      <c r="D50" s="57">
        <v>4</v>
      </c>
      <c r="E50" s="58" t="s">
        <v>700</v>
      </c>
      <c r="F50" s="445">
        <v>0</v>
      </c>
      <c r="G50" s="78">
        <f>D50*F50</f>
        <v>0</v>
      </c>
      <c r="I50" s="114"/>
      <c r="J50" s="114">
        <v>1034</v>
      </c>
      <c r="K50" s="119">
        <v>0.22</v>
      </c>
      <c r="L50" s="114">
        <f>J50*K50</f>
        <v>227.48</v>
      </c>
      <c r="M50" s="114">
        <f>L50+J50</f>
        <v>1261.48</v>
      </c>
      <c r="N50" s="66"/>
      <c r="O50" s="69"/>
      <c r="P50" s="69"/>
      <c r="Q50" s="69"/>
      <c r="R50" s="66"/>
      <c r="S50" s="66"/>
      <c r="T50" s="66"/>
      <c r="U50" s="66"/>
      <c r="V50" s="66"/>
    </row>
    <row r="51" spans="1:22" s="103" customFormat="1">
      <c r="A51" s="116"/>
      <c r="B51" s="117"/>
      <c r="C51" s="118"/>
      <c r="D51" s="57"/>
      <c r="E51" s="58"/>
      <c r="F51" s="445"/>
      <c r="G51" s="78"/>
      <c r="I51" s="114"/>
      <c r="J51" s="114"/>
      <c r="K51" s="119"/>
      <c r="L51" s="114"/>
      <c r="M51" s="114"/>
      <c r="N51" s="66"/>
      <c r="O51" s="69"/>
      <c r="P51" s="69"/>
      <c r="Q51" s="69"/>
      <c r="R51" s="66"/>
      <c r="S51" s="66"/>
      <c r="T51" s="66"/>
      <c r="U51" s="66"/>
      <c r="V51" s="66"/>
    </row>
    <row r="52" spans="1:22" s="103" customFormat="1">
      <c r="A52" s="116"/>
      <c r="B52" s="117"/>
      <c r="C52" s="118"/>
      <c r="D52" s="57"/>
      <c r="E52" s="58"/>
      <c r="F52" s="445"/>
      <c r="G52" s="78"/>
      <c r="I52" s="114"/>
      <c r="J52" s="114"/>
      <c r="K52" s="119"/>
      <c r="L52" s="114"/>
      <c r="M52" s="114"/>
      <c r="N52" s="66"/>
      <c r="O52" s="69"/>
      <c r="P52" s="69"/>
      <c r="Q52" s="69"/>
      <c r="R52" s="66"/>
      <c r="S52" s="66"/>
      <c r="T52" s="66"/>
      <c r="U52" s="66"/>
      <c r="V52" s="66"/>
    </row>
    <row r="53" spans="1:22" s="66" customFormat="1">
      <c r="A53" s="116"/>
      <c r="B53" s="76"/>
      <c r="C53" s="118"/>
      <c r="D53" s="57"/>
      <c r="E53" s="58"/>
      <c r="F53" s="449"/>
      <c r="G53" s="78"/>
      <c r="I53" s="74"/>
      <c r="J53" s="74"/>
      <c r="K53" s="79"/>
      <c r="L53" s="74"/>
      <c r="M53" s="74"/>
      <c r="O53" s="69"/>
      <c r="P53" s="69"/>
      <c r="Q53" s="69"/>
      <c r="V53" s="103"/>
    </row>
    <row r="54" spans="1:22" s="66" customFormat="1" ht="20">
      <c r="A54" s="112"/>
      <c r="B54" s="103"/>
      <c r="C54" s="113" t="s">
        <v>701</v>
      </c>
      <c r="D54" s="57"/>
      <c r="E54" s="58"/>
      <c r="F54" s="445"/>
      <c r="G54" s="78"/>
      <c r="H54" s="103"/>
      <c r="I54" s="114"/>
      <c r="J54" s="114"/>
      <c r="K54" s="115"/>
      <c r="L54" s="114"/>
      <c r="M54" s="114"/>
      <c r="O54" s="120"/>
      <c r="P54" s="120"/>
      <c r="Q54" s="120"/>
    </row>
    <row r="55" spans="1:22" s="66" customFormat="1" ht="40">
      <c r="A55" s="116" t="s">
        <v>702</v>
      </c>
      <c r="B55" s="117" t="s">
        <v>645</v>
      </c>
      <c r="C55" s="118" t="s">
        <v>703</v>
      </c>
      <c r="D55" s="57">
        <v>1</v>
      </c>
      <c r="E55" s="58" t="s">
        <v>704</v>
      </c>
      <c r="F55" s="445">
        <v>0</v>
      </c>
      <c r="G55" s="78">
        <f>D55*F55</f>
        <v>0</v>
      </c>
      <c r="H55" s="103"/>
      <c r="I55" s="114"/>
      <c r="J55" s="114">
        <v>1381</v>
      </c>
      <c r="K55" s="119">
        <v>0.22</v>
      </c>
      <c r="L55" s="114">
        <f>J55*K55</f>
        <v>303.82</v>
      </c>
      <c r="M55" s="114">
        <f>L55+J55</f>
        <v>1684.82</v>
      </c>
      <c r="O55" s="69"/>
      <c r="P55" s="69"/>
      <c r="Q55" s="69"/>
    </row>
    <row r="56" spans="1:22" s="66" customFormat="1">
      <c r="A56" s="116" t="s">
        <v>705</v>
      </c>
      <c r="B56" s="117" t="s">
        <v>645</v>
      </c>
      <c r="C56" s="118" t="s">
        <v>706</v>
      </c>
      <c r="D56" s="57">
        <v>1</v>
      </c>
      <c r="E56" s="58" t="s">
        <v>402</v>
      </c>
      <c r="F56" s="445">
        <v>0</v>
      </c>
      <c r="G56" s="78">
        <f>D56*F56</f>
        <v>0</v>
      </c>
      <c r="H56" s="103"/>
      <c r="I56" s="114"/>
      <c r="J56" s="114">
        <v>4921</v>
      </c>
      <c r="K56" s="119">
        <v>0.22</v>
      </c>
      <c r="L56" s="114">
        <f>J56*K56</f>
        <v>1082.6200000000001</v>
      </c>
      <c r="M56" s="114">
        <f>L56+J56</f>
        <v>6003.62</v>
      </c>
      <c r="O56" s="69"/>
      <c r="P56" s="69"/>
      <c r="Q56" s="69"/>
    </row>
    <row r="57" spans="1:22" s="66" customFormat="1">
      <c r="A57" s="112"/>
      <c r="C57" s="118"/>
      <c r="D57" s="57"/>
      <c r="E57" s="58"/>
      <c r="F57" s="449"/>
      <c r="G57" s="78"/>
      <c r="I57" s="74"/>
      <c r="J57" s="74"/>
      <c r="K57" s="75"/>
      <c r="L57" s="74"/>
      <c r="M57" s="74"/>
      <c r="N57" s="103"/>
      <c r="O57" s="120"/>
      <c r="P57" s="120"/>
      <c r="Q57" s="120"/>
    </row>
    <row r="58" spans="1:22" s="66" customFormat="1">
      <c r="A58" s="116" t="s">
        <v>707</v>
      </c>
      <c r="B58" s="76" t="s">
        <v>645</v>
      </c>
      <c r="C58" s="118" t="s">
        <v>708</v>
      </c>
      <c r="D58" s="57">
        <v>3</v>
      </c>
      <c r="E58" s="58" t="s">
        <v>402</v>
      </c>
      <c r="F58" s="449">
        <v>0</v>
      </c>
      <c r="G58" s="78">
        <f>D58*F58</f>
        <v>0</v>
      </c>
      <c r="I58" s="74"/>
      <c r="J58" s="74">
        <v>234</v>
      </c>
      <c r="K58" s="119">
        <v>0.22</v>
      </c>
      <c r="L58" s="74">
        <f>J58*K58</f>
        <v>51.48</v>
      </c>
      <c r="M58" s="74">
        <f>L58+J58</f>
        <v>285.48</v>
      </c>
      <c r="O58" s="69"/>
      <c r="P58" s="69"/>
      <c r="Q58" s="69"/>
    </row>
    <row r="59" spans="1:22" s="66" customFormat="1">
      <c r="A59" s="116" t="s">
        <v>709</v>
      </c>
      <c r="B59" s="117" t="s">
        <v>645</v>
      </c>
      <c r="C59" s="118" t="s">
        <v>710</v>
      </c>
      <c r="D59" s="57">
        <v>1</v>
      </c>
      <c r="E59" s="58" t="s">
        <v>402</v>
      </c>
      <c r="F59" s="445">
        <v>0</v>
      </c>
      <c r="G59" s="78">
        <f>D59*F59</f>
        <v>0</v>
      </c>
      <c r="H59" s="103"/>
      <c r="I59" s="114"/>
      <c r="J59" s="114">
        <v>1763</v>
      </c>
      <c r="K59" s="119">
        <v>0.22</v>
      </c>
      <c r="L59" s="74">
        <f>J59*K59</f>
        <v>387.86</v>
      </c>
      <c r="M59" s="74">
        <f>L59+J59</f>
        <v>2150.86</v>
      </c>
      <c r="P59" s="69"/>
      <c r="Q59" s="121"/>
    </row>
    <row r="60" spans="1:22" s="66" customFormat="1">
      <c r="A60" s="116" t="s">
        <v>711</v>
      </c>
      <c r="B60" s="76" t="s">
        <v>645</v>
      </c>
      <c r="C60" s="118" t="s">
        <v>712</v>
      </c>
      <c r="D60" s="57">
        <v>1</v>
      </c>
      <c r="E60" s="58" t="s">
        <v>402</v>
      </c>
      <c r="F60" s="449">
        <v>0</v>
      </c>
      <c r="G60" s="78">
        <f>D60*F60</f>
        <v>0</v>
      </c>
      <c r="I60" s="74"/>
      <c r="J60" s="74">
        <v>177</v>
      </c>
      <c r="K60" s="119">
        <v>0.22</v>
      </c>
      <c r="L60" s="74">
        <f>J60*K60</f>
        <v>38.94</v>
      </c>
      <c r="M60" s="74">
        <f>L60+J60</f>
        <v>215.94</v>
      </c>
      <c r="P60" s="69"/>
      <c r="Q60" s="121"/>
    </row>
    <row r="61" spans="1:22" s="66" customFormat="1">
      <c r="A61" s="122"/>
      <c r="B61" s="71"/>
      <c r="C61" s="72"/>
      <c r="D61" s="71"/>
      <c r="E61" s="93"/>
      <c r="F61" s="448"/>
      <c r="G61" s="73"/>
      <c r="I61" s="74"/>
      <c r="J61" s="74"/>
      <c r="K61" s="79"/>
      <c r="L61" s="74"/>
      <c r="M61" s="74"/>
      <c r="O61" s="123"/>
    </row>
    <row r="62" spans="1:22" s="66" customFormat="1" ht="10.5">
      <c r="A62" s="124" t="s">
        <v>713</v>
      </c>
      <c r="B62" s="90"/>
      <c r="C62" s="89"/>
      <c r="D62" s="90"/>
      <c r="E62" s="90"/>
      <c r="F62" s="447"/>
      <c r="G62" s="91">
        <f>SUM(G48:G61)</f>
        <v>0</v>
      </c>
      <c r="I62" s="74"/>
      <c r="J62" s="74"/>
      <c r="K62" s="75"/>
      <c r="L62" s="74"/>
      <c r="M62" s="74"/>
      <c r="N62" s="125"/>
      <c r="P62" s="69"/>
      <c r="Q62" s="121"/>
    </row>
    <row r="63" spans="1:22" s="66" customFormat="1">
      <c r="A63" s="106"/>
      <c r="B63" s="96"/>
      <c r="C63" s="107"/>
      <c r="D63" s="96"/>
      <c r="E63" s="96"/>
      <c r="F63" s="449"/>
      <c r="G63" s="97"/>
      <c r="I63" s="74"/>
      <c r="J63" s="74"/>
      <c r="K63" s="75"/>
      <c r="L63" s="74"/>
      <c r="M63" s="74"/>
      <c r="O63" s="123"/>
      <c r="P63" s="69"/>
      <c r="Q63" s="121"/>
    </row>
    <row r="64" spans="1:22" s="66" customFormat="1">
      <c r="A64" s="106"/>
      <c r="B64" s="96"/>
      <c r="C64" s="107"/>
      <c r="D64" s="96"/>
      <c r="E64" s="96"/>
      <c r="F64" s="449"/>
      <c r="G64" s="97"/>
      <c r="I64" s="74"/>
      <c r="J64" s="74"/>
      <c r="K64" s="75"/>
      <c r="L64" s="74"/>
      <c r="M64" s="74"/>
      <c r="O64" s="69"/>
      <c r="P64" s="69"/>
      <c r="Q64" s="69"/>
    </row>
    <row r="65" spans="1:17" s="66" customFormat="1">
      <c r="A65" s="126" t="s">
        <v>714</v>
      </c>
      <c r="B65" s="93"/>
      <c r="C65" s="85"/>
      <c r="D65" s="93"/>
      <c r="E65" s="93"/>
      <c r="F65" s="448"/>
      <c r="G65" s="73"/>
      <c r="I65" s="74"/>
      <c r="J65" s="74"/>
      <c r="K65" s="75"/>
      <c r="L65" s="74"/>
      <c r="M65" s="74"/>
      <c r="O65" s="69"/>
      <c r="P65" s="69"/>
      <c r="Q65" s="69"/>
    </row>
    <row r="66" spans="1:17" s="66" customFormat="1">
      <c r="A66" s="127"/>
      <c r="B66" s="96"/>
      <c r="C66" s="82" t="s">
        <v>715</v>
      </c>
      <c r="D66" s="95"/>
      <c r="E66" s="128"/>
      <c r="F66" s="449"/>
      <c r="G66" s="97"/>
      <c r="I66" s="74"/>
      <c r="J66" s="74"/>
      <c r="K66" s="75"/>
      <c r="L66" s="74"/>
      <c r="M66" s="74"/>
      <c r="O66" s="69"/>
      <c r="P66" s="69"/>
      <c r="Q66" s="69"/>
    </row>
    <row r="67" spans="1:17" s="66" customFormat="1">
      <c r="A67" s="127"/>
      <c r="B67" s="96"/>
      <c r="C67" s="98" t="s">
        <v>716</v>
      </c>
      <c r="D67" s="57"/>
      <c r="E67" s="128"/>
      <c r="F67" s="449"/>
      <c r="G67" s="97"/>
      <c r="I67" s="74"/>
      <c r="J67" s="74"/>
      <c r="K67" s="75"/>
      <c r="L67" s="74"/>
      <c r="M67" s="74"/>
      <c r="O67" s="129"/>
      <c r="P67" s="69"/>
      <c r="Q67" s="69"/>
    </row>
    <row r="68" spans="1:17" s="66" customFormat="1">
      <c r="A68" s="129" t="s">
        <v>717</v>
      </c>
      <c r="B68" s="76" t="s">
        <v>645</v>
      </c>
      <c r="C68" s="123" t="s">
        <v>1112</v>
      </c>
      <c r="D68" s="69">
        <v>1</v>
      </c>
      <c r="E68" s="128" t="s">
        <v>402</v>
      </c>
      <c r="F68" s="452">
        <v>0</v>
      </c>
      <c r="G68" s="78">
        <f>D68*F68</f>
        <v>0</v>
      </c>
      <c r="I68" s="74"/>
      <c r="J68" s="114">
        <v>6217</v>
      </c>
      <c r="K68" s="79">
        <v>0.22</v>
      </c>
      <c r="L68" s="74">
        <f>J68*K68</f>
        <v>1367.74</v>
      </c>
      <c r="M68" s="74">
        <f>L68+J68</f>
        <v>7584.74</v>
      </c>
      <c r="O68" s="129"/>
      <c r="P68" s="69"/>
      <c r="Q68" s="69"/>
    </row>
    <row r="69" spans="1:17" s="66" customFormat="1">
      <c r="A69" s="129" t="s">
        <v>719</v>
      </c>
      <c r="B69" s="76" t="s">
        <v>645</v>
      </c>
      <c r="C69" s="123" t="s">
        <v>1113</v>
      </c>
      <c r="D69" s="69">
        <v>1</v>
      </c>
      <c r="E69" s="128" t="s">
        <v>402</v>
      </c>
      <c r="F69" s="452">
        <v>0</v>
      </c>
      <c r="G69" s="78">
        <f>D69*F69</f>
        <v>0</v>
      </c>
      <c r="I69" s="74"/>
      <c r="J69" s="114">
        <v>8558</v>
      </c>
      <c r="K69" s="79">
        <v>0.22</v>
      </c>
      <c r="L69" s="74">
        <f>J69*K69</f>
        <v>1882.76</v>
      </c>
      <c r="M69" s="74">
        <f>L69+J69</f>
        <v>10440.76</v>
      </c>
      <c r="O69" s="129"/>
      <c r="P69" s="69"/>
      <c r="Q69" s="69"/>
    </row>
    <row r="70" spans="1:17" s="66" customFormat="1">
      <c r="A70" s="129" t="s">
        <v>721</v>
      </c>
      <c r="B70" s="76" t="s">
        <v>645</v>
      </c>
      <c r="C70" s="123" t="s">
        <v>1114</v>
      </c>
      <c r="D70" s="69">
        <v>2</v>
      </c>
      <c r="E70" s="128" t="s">
        <v>402</v>
      </c>
      <c r="F70" s="452">
        <v>0</v>
      </c>
      <c r="G70" s="78">
        <f>D70*F70</f>
        <v>0</v>
      </c>
      <c r="I70" s="74"/>
      <c r="J70" s="114">
        <v>11024</v>
      </c>
      <c r="K70" s="79">
        <v>0.22</v>
      </c>
      <c r="L70" s="74">
        <f>J70*K70</f>
        <v>2425.2800000000002</v>
      </c>
      <c r="M70" s="74">
        <f>L70+J70</f>
        <v>13449.28</v>
      </c>
      <c r="O70" s="129"/>
      <c r="P70" s="69"/>
      <c r="Q70" s="69"/>
    </row>
    <row r="71" spans="1:17" s="66" customFormat="1">
      <c r="A71" s="129"/>
      <c r="B71" s="76"/>
      <c r="C71" s="123"/>
      <c r="D71" s="69"/>
      <c r="E71" s="128"/>
      <c r="F71" s="452"/>
      <c r="G71" s="78"/>
      <c r="I71" s="74"/>
      <c r="J71" s="114"/>
      <c r="K71" s="79"/>
      <c r="L71" s="74"/>
      <c r="M71" s="74"/>
      <c r="O71" s="129"/>
      <c r="P71" s="69"/>
      <c r="Q71" s="69"/>
    </row>
    <row r="72" spans="1:17" s="66" customFormat="1">
      <c r="A72" s="129"/>
      <c r="B72" s="76"/>
      <c r="C72" s="131" t="s">
        <v>723</v>
      </c>
      <c r="D72" s="69"/>
      <c r="E72" s="128"/>
      <c r="F72" s="449"/>
      <c r="G72" s="78"/>
      <c r="I72" s="74"/>
      <c r="J72" s="74"/>
      <c r="K72" s="79"/>
      <c r="L72" s="74"/>
      <c r="M72" s="74"/>
      <c r="O72" s="129"/>
      <c r="P72" s="69"/>
      <c r="Q72" s="69"/>
    </row>
    <row r="73" spans="1:17" s="66" customFormat="1">
      <c r="A73" s="129"/>
      <c r="B73" s="76"/>
      <c r="C73" s="132" t="s">
        <v>724</v>
      </c>
      <c r="D73" s="69"/>
      <c r="E73" s="128"/>
      <c r="F73" s="449"/>
      <c r="G73" s="78"/>
      <c r="I73" s="74"/>
      <c r="J73" s="74"/>
      <c r="K73" s="79"/>
      <c r="L73" s="74"/>
      <c r="M73" s="74"/>
      <c r="O73" s="129"/>
      <c r="P73" s="69"/>
      <c r="Q73" s="69"/>
    </row>
    <row r="74" spans="1:17" s="66" customFormat="1">
      <c r="A74" s="129" t="s">
        <v>725</v>
      </c>
      <c r="B74" s="76" t="s">
        <v>645</v>
      </c>
      <c r="C74" s="123" t="s">
        <v>726</v>
      </c>
      <c r="D74" s="69">
        <v>1</v>
      </c>
      <c r="E74" s="128" t="s">
        <v>402</v>
      </c>
      <c r="F74" s="449">
        <v>0</v>
      </c>
      <c r="G74" s="78">
        <f>D74*F74</f>
        <v>0</v>
      </c>
      <c r="I74" s="74"/>
      <c r="J74" s="74">
        <v>3888</v>
      </c>
      <c r="K74" s="79">
        <v>0.08</v>
      </c>
      <c r="L74" s="74">
        <f>J74*K74</f>
        <v>311.04000000000002</v>
      </c>
      <c r="M74" s="74">
        <f>L74+J74</f>
        <v>4199.04</v>
      </c>
      <c r="O74" s="129"/>
      <c r="P74" s="69"/>
      <c r="Q74" s="69"/>
    </row>
    <row r="75" spans="1:17" s="66" customFormat="1">
      <c r="A75" s="126"/>
      <c r="B75" s="93"/>
      <c r="C75" s="85"/>
      <c r="D75" s="93"/>
      <c r="E75" s="93"/>
      <c r="F75" s="448"/>
      <c r="G75" s="73"/>
      <c r="I75" s="74"/>
      <c r="J75" s="74"/>
      <c r="K75" s="75"/>
      <c r="L75" s="74"/>
      <c r="M75" s="74"/>
      <c r="O75" s="129"/>
      <c r="P75" s="69"/>
      <c r="Q75" s="69"/>
    </row>
    <row r="76" spans="1:17" s="66" customFormat="1" ht="10.5">
      <c r="A76" s="127" t="s">
        <v>727</v>
      </c>
      <c r="B76" s="96"/>
      <c r="C76" s="107"/>
      <c r="D76" s="96"/>
      <c r="E76" s="96"/>
      <c r="F76" s="449"/>
      <c r="G76" s="91">
        <f>SUM(G66:G75)</f>
        <v>0</v>
      </c>
      <c r="I76" s="74"/>
      <c r="J76" s="74"/>
      <c r="K76" s="75"/>
      <c r="L76" s="74"/>
      <c r="M76" s="74"/>
      <c r="O76" s="69"/>
      <c r="P76" s="69"/>
      <c r="Q76" s="69"/>
    </row>
    <row r="77" spans="1:17" s="66" customFormat="1" ht="10.5">
      <c r="A77" s="127"/>
      <c r="B77" s="96"/>
      <c r="C77" s="107"/>
      <c r="D77" s="96"/>
      <c r="E77" s="96"/>
      <c r="F77" s="449"/>
      <c r="G77" s="91"/>
      <c r="I77" s="74"/>
      <c r="J77" s="74"/>
      <c r="K77" s="75"/>
      <c r="L77" s="74"/>
      <c r="M77" s="74"/>
      <c r="O77" s="69"/>
      <c r="P77" s="69"/>
      <c r="Q77" s="69"/>
    </row>
    <row r="78" spans="1:17" s="66" customFormat="1">
      <c r="A78" s="106"/>
      <c r="B78" s="96"/>
      <c r="C78" s="107"/>
      <c r="D78" s="96"/>
      <c r="E78" s="96"/>
      <c r="F78" s="449"/>
      <c r="G78" s="97"/>
      <c r="I78" s="74"/>
      <c r="J78" s="74"/>
      <c r="K78" s="75"/>
      <c r="L78" s="74"/>
      <c r="M78" s="74"/>
      <c r="O78" s="69"/>
      <c r="P78" s="69"/>
      <c r="Q78" s="69"/>
    </row>
    <row r="79" spans="1:17" s="66" customFormat="1" ht="10.5">
      <c r="A79" s="133" t="s">
        <v>728</v>
      </c>
      <c r="B79" s="108"/>
      <c r="C79" s="109"/>
      <c r="D79" s="108"/>
      <c r="E79" s="108"/>
      <c r="F79" s="451"/>
      <c r="G79" s="110"/>
      <c r="I79" s="74"/>
      <c r="J79" s="74"/>
      <c r="K79" s="75"/>
      <c r="L79" s="74"/>
      <c r="M79" s="74"/>
      <c r="O79" s="69"/>
      <c r="P79" s="69"/>
      <c r="Q79" s="69"/>
    </row>
    <row r="80" spans="1:17" s="66" customFormat="1">
      <c r="A80" s="134"/>
      <c r="B80" s="96"/>
      <c r="C80" s="135" t="s">
        <v>729</v>
      </c>
      <c r="D80" s="96"/>
      <c r="E80" s="96"/>
      <c r="F80" s="449"/>
      <c r="G80" s="97"/>
      <c r="I80" s="74"/>
      <c r="J80" s="74"/>
      <c r="K80" s="75"/>
      <c r="L80" s="74"/>
      <c r="M80" s="74"/>
    </row>
    <row r="81" spans="1:13" s="66" customFormat="1">
      <c r="A81" s="69"/>
      <c r="B81" s="76"/>
      <c r="C81" s="136" t="s">
        <v>730</v>
      </c>
      <c r="D81" s="76"/>
      <c r="E81" s="76"/>
      <c r="F81" s="453"/>
      <c r="G81" s="136"/>
      <c r="H81" s="137"/>
      <c r="I81" s="74"/>
      <c r="J81" s="138"/>
      <c r="K81" s="139"/>
      <c r="L81" s="138"/>
      <c r="M81" s="138"/>
    </row>
    <row r="82" spans="1:13" s="66" customFormat="1">
      <c r="A82" s="69"/>
      <c r="B82" s="76"/>
      <c r="C82" s="94" t="s">
        <v>685</v>
      </c>
      <c r="D82" s="76"/>
      <c r="E82" s="76"/>
      <c r="F82" s="453"/>
      <c r="G82" s="136"/>
      <c r="H82" s="137"/>
      <c r="I82" s="74"/>
      <c r="J82" s="138"/>
      <c r="K82" s="139"/>
      <c r="L82" s="138"/>
      <c r="M82" s="138"/>
    </row>
    <row r="83" spans="1:13" s="66" customFormat="1">
      <c r="A83" s="69" t="s">
        <v>731</v>
      </c>
      <c r="B83" s="76" t="s">
        <v>645</v>
      </c>
      <c r="C83" s="136" t="s">
        <v>732</v>
      </c>
      <c r="D83" s="58">
        <v>30</v>
      </c>
      <c r="E83" s="140" t="s">
        <v>304</v>
      </c>
      <c r="F83" s="453">
        <v>0</v>
      </c>
      <c r="G83" s="141">
        <f>D83*F83</f>
        <v>0</v>
      </c>
      <c r="H83" s="137"/>
      <c r="I83" s="74"/>
      <c r="J83" s="138">
        <v>23</v>
      </c>
      <c r="K83" s="142">
        <v>0.45</v>
      </c>
      <c r="L83" s="138">
        <f>J83*K83</f>
        <v>10.35</v>
      </c>
      <c r="M83" s="138">
        <f>L83+J83</f>
        <v>33.35</v>
      </c>
    </row>
    <row r="84" spans="1:13" s="66" customFormat="1">
      <c r="A84" s="69" t="s">
        <v>733</v>
      </c>
      <c r="B84" s="76" t="s">
        <v>645</v>
      </c>
      <c r="C84" s="136" t="s">
        <v>734</v>
      </c>
      <c r="D84" s="58">
        <v>10</v>
      </c>
      <c r="E84" s="140" t="s">
        <v>304</v>
      </c>
      <c r="F84" s="453">
        <v>0</v>
      </c>
      <c r="G84" s="141">
        <f>D84*F84</f>
        <v>0</v>
      </c>
      <c r="H84" s="137"/>
      <c r="I84" s="74"/>
      <c r="J84" s="138">
        <v>27</v>
      </c>
      <c r="K84" s="142">
        <v>0.45</v>
      </c>
      <c r="L84" s="138">
        <f>J84*K84</f>
        <v>12.15</v>
      </c>
      <c r="M84" s="138">
        <f>L84+J84</f>
        <v>39.15</v>
      </c>
    </row>
    <row r="85" spans="1:13" s="66" customFormat="1">
      <c r="A85" s="143"/>
      <c r="B85" s="93"/>
      <c r="C85" s="85"/>
      <c r="D85" s="93"/>
      <c r="E85" s="93"/>
      <c r="F85" s="448"/>
      <c r="G85" s="73"/>
      <c r="I85" s="74"/>
      <c r="J85" s="74"/>
      <c r="K85" s="75"/>
      <c r="L85" s="74"/>
      <c r="M85" s="74"/>
    </row>
    <row r="86" spans="1:13" s="66" customFormat="1" ht="10.5">
      <c r="A86" s="124" t="s">
        <v>737</v>
      </c>
      <c r="B86" s="90"/>
      <c r="C86" s="89"/>
      <c r="D86" s="90"/>
      <c r="E86" s="90"/>
      <c r="F86" s="447"/>
      <c r="G86" s="91">
        <f>SUM(G80:G85)</f>
        <v>0</v>
      </c>
      <c r="I86" s="74"/>
      <c r="J86" s="74"/>
      <c r="K86" s="75"/>
      <c r="L86" s="74"/>
      <c r="M86" s="74"/>
    </row>
    <row r="87" spans="1:13" s="66" customFormat="1">
      <c r="A87" s="106"/>
      <c r="B87" s="96"/>
      <c r="C87" s="107"/>
      <c r="D87" s="96"/>
      <c r="E87" s="96"/>
      <c r="F87" s="449"/>
      <c r="G87" s="97"/>
      <c r="I87" s="74"/>
      <c r="J87" s="74"/>
      <c r="K87" s="75"/>
      <c r="L87" s="74"/>
      <c r="M87" s="74"/>
    </row>
    <row r="88" spans="1:13" s="66" customFormat="1">
      <c r="A88" s="106"/>
      <c r="B88" s="96"/>
      <c r="C88" s="107"/>
      <c r="D88" s="96"/>
      <c r="E88" s="96"/>
      <c r="F88" s="449"/>
      <c r="G88" s="97"/>
      <c r="I88" s="74"/>
      <c r="J88" s="74"/>
      <c r="K88" s="75"/>
      <c r="L88" s="74"/>
      <c r="M88" s="74"/>
    </row>
    <row r="89" spans="1:13" s="66" customFormat="1" ht="10.5">
      <c r="A89" s="133" t="s">
        <v>738</v>
      </c>
      <c r="B89" s="108"/>
      <c r="C89" s="109"/>
      <c r="D89" s="108"/>
      <c r="E89" s="108"/>
      <c r="F89" s="451"/>
      <c r="G89" s="110"/>
      <c r="I89" s="74"/>
      <c r="J89" s="74"/>
      <c r="K89" s="75"/>
      <c r="L89" s="74"/>
      <c r="M89" s="74"/>
    </row>
    <row r="90" spans="1:13" s="66" customFormat="1">
      <c r="A90" s="134" t="s">
        <v>739</v>
      </c>
      <c r="B90" s="96" t="s">
        <v>676</v>
      </c>
      <c r="C90" s="107" t="s">
        <v>740</v>
      </c>
      <c r="D90" s="96">
        <v>24</v>
      </c>
      <c r="E90" s="96" t="s">
        <v>741</v>
      </c>
      <c r="F90" s="449">
        <v>0</v>
      </c>
      <c r="G90" s="78">
        <f t="shared" ref="G90:G95" si="0">D90*F90</f>
        <v>0</v>
      </c>
      <c r="I90" s="74"/>
      <c r="J90" s="74"/>
      <c r="K90" s="75"/>
      <c r="L90" s="74"/>
      <c r="M90" s="74"/>
    </row>
    <row r="91" spans="1:13" s="66" customFormat="1">
      <c r="A91" s="134" t="s">
        <v>742</v>
      </c>
      <c r="B91" s="96" t="s">
        <v>676</v>
      </c>
      <c r="C91" s="107" t="s">
        <v>743</v>
      </c>
      <c r="D91" s="96">
        <v>1</v>
      </c>
      <c r="E91" s="96" t="s">
        <v>674</v>
      </c>
      <c r="F91" s="449">
        <v>0</v>
      </c>
      <c r="G91" s="78">
        <f t="shared" si="0"/>
        <v>0</v>
      </c>
      <c r="I91" s="74"/>
      <c r="J91" s="74"/>
      <c r="K91" s="75"/>
      <c r="L91" s="74"/>
      <c r="M91" s="74"/>
    </row>
    <row r="92" spans="1:13" s="66" customFormat="1">
      <c r="A92" s="134" t="s">
        <v>744</v>
      </c>
      <c r="B92" s="96" t="s">
        <v>676</v>
      </c>
      <c r="C92" s="107" t="s">
        <v>745</v>
      </c>
      <c r="D92" s="96">
        <v>1</v>
      </c>
      <c r="E92" s="96" t="s">
        <v>674</v>
      </c>
      <c r="F92" s="449">
        <v>0</v>
      </c>
      <c r="G92" s="78">
        <f t="shared" si="0"/>
        <v>0</v>
      </c>
      <c r="I92" s="74"/>
      <c r="J92" s="74"/>
      <c r="K92" s="75"/>
      <c r="L92" s="74"/>
      <c r="M92" s="74"/>
    </row>
    <row r="93" spans="1:13" s="66" customFormat="1">
      <c r="A93" s="134" t="s">
        <v>746</v>
      </c>
      <c r="B93" s="96" t="s">
        <v>676</v>
      </c>
      <c r="C93" s="107" t="s">
        <v>747</v>
      </c>
      <c r="D93" s="96">
        <v>1</v>
      </c>
      <c r="E93" s="96" t="s">
        <v>674</v>
      </c>
      <c r="F93" s="449">
        <v>0</v>
      </c>
      <c r="G93" s="78">
        <f t="shared" si="0"/>
        <v>0</v>
      </c>
      <c r="I93" s="74"/>
      <c r="J93" s="74"/>
      <c r="K93" s="75"/>
      <c r="L93" s="74"/>
      <c r="M93" s="74"/>
    </row>
    <row r="94" spans="1:13" s="66" customFormat="1" ht="20">
      <c r="A94" s="134" t="s">
        <v>748</v>
      </c>
      <c r="B94" s="96" t="s">
        <v>676</v>
      </c>
      <c r="C94" s="107" t="s">
        <v>1115</v>
      </c>
      <c r="D94" s="96">
        <v>1</v>
      </c>
      <c r="E94" s="96" t="s">
        <v>674</v>
      </c>
      <c r="F94" s="449">
        <v>0</v>
      </c>
      <c r="G94" s="78">
        <f t="shared" si="0"/>
        <v>0</v>
      </c>
      <c r="I94" s="74"/>
      <c r="J94" s="74"/>
      <c r="K94" s="75"/>
      <c r="L94" s="74"/>
      <c r="M94" s="74"/>
    </row>
    <row r="95" spans="1:13" s="66" customFormat="1" ht="20">
      <c r="A95" s="134" t="s">
        <v>750</v>
      </c>
      <c r="B95" s="76" t="s">
        <v>645</v>
      </c>
      <c r="C95" s="107" t="s">
        <v>751</v>
      </c>
      <c r="D95" s="96">
        <v>1</v>
      </c>
      <c r="E95" s="96" t="s">
        <v>674</v>
      </c>
      <c r="F95" s="449">
        <v>0</v>
      </c>
      <c r="G95" s="78">
        <f t="shared" si="0"/>
        <v>0</v>
      </c>
      <c r="I95" s="74"/>
      <c r="J95" s="74"/>
      <c r="K95" s="75"/>
      <c r="L95" s="74"/>
      <c r="M95" s="74"/>
    </row>
    <row r="96" spans="1:13" s="66" customFormat="1">
      <c r="A96" s="143"/>
      <c r="B96" s="93"/>
      <c r="C96" s="85"/>
      <c r="D96" s="93"/>
      <c r="E96" s="93"/>
      <c r="F96" s="448"/>
      <c r="G96" s="73"/>
      <c r="I96" s="74"/>
      <c r="J96" s="74"/>
      <c r="K96" s="75"/>
      <c r="L96" s="74"/>
      <c r="M96" s="74"/>
    </row>
    <row r="97" spans="1:22" s="66" customFormat="1" ht="10.5">
      <c r="A97" s="124" t="s">
        <v>752</v>
      </c>
      <c r="B97" s="90"/>
      <c r="C97" s="89"/>
      <c r="D97" s="90"/>
      <c r="E97" s="90"/>
      <c r="F97" s="447"/>
      <c r="G97" s="91">
        <f>SUM(G90:G96)</f>
        <v>0</v>
      </c>
      <c r="I97" s="74"/>
      <c r="J97" s="74"/>
      <c r="K97" s="75"/>
      <c r="L97" s="74"/>
      <c r="M97" s="74"/>
    </row>
    <row r="98" spans="1:22" s="66" customFormat="1">
      <c r="A98" s="106"/>
      <c r="B98" s="96"/>
      <c r="C98" s="107"/>
      <c r="D98" s="96"/>
      <c r="E98" s="96"/>
      <c r="F98" s="449"/>
      <c r="G98" s="97"/>
      <c r="I98" s="74"/>
      <c r="J98" s="74"/>
      <c r="K98" s="75"/>
      <c r="L98" s="74"/>
      <c r="M98" s="74"/>
      <c r="O98" s="69"/>
      <c r="P98" s="69"/>
      <c r="Q98" s="69"/>
    </row>
    <row r="99" spans="1:22" s="66" customFormat="1">
      <c r="A99" s="106"/>
      <c r="B99" s="96"/>
      <c r="C99" s="107"/>
      <c r="D99" s="96"/>
      <c r="E99" s="96"/>
      <c r="F99" s="449"/>
      <c r="G99" s="97"/>
      <c r="H99" s="144"/>
      <c r="I99" s="74"/>
      <c r="J99" s="74"/>
      <c r="K99" s="75"/>
      <c r="L99" s="74"/>
      <c r="M99" s="74"/>
      <c r="O99" s="69"/>
      <c r="P99" s="69"/>
      <c r="Q99" s="69"/>
    </row>
    <row r="100" spans="1:22" s="66" customFormat="1">
      <c r="A100" s="126" t="s">
        <v>753</v>
      </c>
      <c r="B100" s="145"/>
      <c r="C100" s="146"/>
      <c r="D100" s="146"/>
      <c r="E100" s="147"/>
      <c r="F100" s="454"/>
      <c r="G100" s="148"/>
      <c r="H100" s="149"/>
      <c r="I100" s="74"/>
      <c r="J100" s="74"/>
      <c r="K100" s="75"/>
      <c r="L100" s="74"/>
      <c r="M100" s="74"/>
      <c r="O100" s="69"/>
      <c r="P100" s="69"/>
      <c r="Q100" s="69"/>
    </row>
    <row r="101" spans="1:22" s="66" customFormat="1">
      <c r="A101" s="150"/>
      <c r="B101" s="151"/>
      <c r="C101" s="82" t="s">
        <v>754</v>
      </c>
      <c r="D101" s="152"/>
      <c r="E101" s="153"/>
      <c r="F101" s="455"/>
      <c r="G101" s="149"/>
      <c r="H101" s="149"/>
      <c r="I101" s="74"/>
      <c r="J101" s="74"/>
      <c r="K101" s="75"/>
      <c r="L101" s="74"/>
      <c r="M101" s="74"/>
      <c r="O101" s="69"/>
      <c r="P101" s="69"/>
      <c r="Q101" s="69"/>
    </row>
    <row r="102" spans="1:22" s="66" customFormat="1">
      <c r="A102" s="95" t="s">
        <v>755</v>
      </c>
      <c r="C102" s="77" t="s">
        <v>851</v>
      </c>
      <c r="D102" s="95">
        <v>1</v>
      </c>
      <c r="E102" s="96" t="s">
        <v>402</v>
      </c>
      <c r="F102" s="452">
        <v>0</v>
      </c>
      <c r="G102" s="154">
        <f>D102*F102</f>
        <v>0</v>
      </c>
      <c r="H102" s="97"/>
      <c r="I102" s="74"/>
      <c r="J102" s="74"/>
      <c r="K102" s="75"/>
      <c r="L102" s="74"/>
      <c r="M102" s="74"/>
      <c r="O102" s="69"/>
      <c r="P102" s="69"/>
      <c r="Q102" s="69"/>
    </row>
    <row r="103" spans="1:22" s="66" customFormat="1" ht="20">
      <c r="A103" s="95" t="s">
        <v>852</v>
      </c>
      <c r="C103" s="77" t="s">
        <v>756</v>
      </c>
      <c r="D103" s="95">
        <v>1</v>
      </c>
      <c r="E103" s="96" t="s">
        <v>402</v>
      </c>
      <c r="F103" s="452">
        <v>0</v>
      </c>
      <c r="G103" s="154">
        <f>D103*F103</f>
        <v>0</v>
      </c>
      <c r="H103" s="97"/>
      <c r="I103" s="74"/>
      <c r="J103" s="74"/>
      <c r="K103" s="75"/>
      <c r="L103" s="74"/>
      <c r="M103" s="74"/>
      <c r="O103" s="69"/>
      <c r="P103" s="69"/>
      <c r="Q103" s="69"/>
    </row>
    <row r="104" spans="1:22" s="66" customFormat="1">
      <c r="A104" s="95"/>
      <c r="C104" s="77"/>
      <c r="D104" s="95"/>
      <c r="E104" s="96"/>
      <c r="F104" s="456"/>
      <c r="G104" s="154"/>
      <c r="H104" s="97"/>
      <c r="I104" s="74"/>
      <c r="J104" s="74"/>
      <c r="K104" s="75"/>
      <c r="L104" s="74"/>
      <c r="M104" s="74"/>
      <c r="O104" s="69"/>
      <c r="P104" s="69"/>
      <c r="Q104" s="69"/>
    </row>
    <row r="105" spans="1:22" s="66" customFormat="1">
      <c r="A105" s="95"/>
      <c r="C105" s="82" t="s">
        <v>757</v>
      </c>
      <c r="D105" s="95"/>
      <c r="E105" s="96"/>
      <c r="F105" s="456"/>
      <c r="G105" s="154"/>
      <c r="H105" s="97"/>
      <c r="I105" s="74"/>
      <c r="J105" s="74"/>
      <c r="K105" s="75"/>
      <c r="L105" s="74"/>
      <c r="M105" s="74"/>
      <c r="O105" s="69"/>
      <c r="P105" s="69"/>
      <c r="Q105" s="69"/>
    </row>
    <row r="106" spans="1:22" s="66" customFormat="1">
      <c r="A106" s="156" t="s">
        <v>385</v>
      </c>
      <c r="B106" s="157"/>
      <c r="C106" s="85"/>
      <c r="D106" s="92"/>
      <c r="E106" s="92"/>
      <c r="F106" s="457"/>
      <c r="G106" s="73"/>
      <c r="H106" s="97"/>
      <c r="I106" s="74"/>
      <c r="J106" s="74"/>
      <c r="K106" s="75"/>
      <c r="L106" s="74"/>
      <c r="M106" s="74"/>
      <c r="O106" s="69"/>
      <c r="P106" s="69"/>
      <c r="Q106" s="69"/>
    </row>
    <row r="107" spans="1:22" s="66" customFormat="1" ht="10.5">
      <c r="A107" s="158" t="s">
        <v>758</v>
      </c>
      <c r="C107" s="159"/>
      <c r="D107" s="160"/>
      <c r="E107" s="160"/>
      <c r="F107" s="456"/>
      <c r="G107" s="161">
        <f>SUM(G101:G106)</f>
        <v>0</v>
      </c>
      <c r="H107" s="149"/>
      <c r="I107" s="74"/>
      <c r="J107" s="74"/>
      <c r="K107" s="75"/>
      <c r="L107" s="74"/>
      <c r="M107" s="74"/>
      <c r="O107" s="69"/>
      <c r="P107" s="69"/>
      <c r="Q107" s="69"/>
    </row>
    <row r="108" spans="1:22" s="66" customFormat="1">
      <c r="A108" s="106"/>
      <c r="B108" s="96"/>
      <c r="C108" s="107"/>
      <c r="D108" s="96"/>
      <c r="E108" s="96"/>
      <c r="F108" s="449"/>
      <c r="G108" s="97"/>
      <c r="I108" s="74"/>
      <c r="J108" s="74"/>
      <c r="K108" s="75"/>
      <c r="L108" s="74"/>
      <c r="M108" s="74"/>
      <c r="N108" s="77"/>
      <c r="O108" s="95"/>
      <c r="P108" s="95"/>
      <c r="Q108" s="95"/>
      <c r="R108" s="77"/>
      <c r="S108" s="77"/>
      <c r="T108" s="77"/>
      <c r="U108" s="77"/>
    </row>
    <row r="109" spans="1:22" s="66" customFormat="1">
      <c r="A109" s="106"/>
      <c r="B109" s="96"/>
      <c r="C109" s="107"/>
      <c r="D109" s="96"/>
      <c r="E109" s="96"/>
      <c r="F109" s="449"/>
      <c r="G109" s="97"/>
      <c r="I109" s="74"/>
      <c r="J109" s="74"/>
      <c r="K109" s="75"/>
      <c r="L109" s="74"/>
      <c r="M109" s="74"/>
      <c r="N109" s="77"/>
      <c r="O109" s="95"/>
      <c r="P109" s="95"/>
      <c r="Q109" s="95"/>
      <c r="R109" s="77"/>
      <c r="S109" s="77"/>
      <c r="T109" s="77"/>
      <c r="U109" s="77"/>
    </row>
    <row r="110" spans="1:22" s="66" customFormat="1">
      <c r="A110" s="106" t="s">
        <v>1847</v>
      </c>
      <c r="B110" s="96"/>
      <c r="C110" s="107"/>
      <c r="D110" s="96"/>
      <c r="E110" s="96"/>
      <c r="F110" s="449"/>
      <c r="G110" s="97">
        <f>G29+G44+G62+G76+G86+G97+G107</f>
        <v>0</v>
      </c>
      <c r="I110" s="74"/>
      <c r="J110" s="74"/>
      <c r="K110" s="75"/>
      <c r="L110" s="74"/>
      <c r="M110" s="74"/>
      <c r="N110" s="77"/>
      <c r="O110" s="95"/>
      <c r="P110" s="95"/>
      <c r="Q110" s="95"/>
      <c r="R110" s="77"/>
      <c r="S110" s="77"/>
      <c r="T110" s="77"/>
      <c r="U110" s="77"/>
    </row>
    <row r="111" spans="1:22">
      <c r="A111" s="106"/>
      <c r="B111" s="96"/>
      <c r="C111" s="107"/>
      <c r="D111" s="96"/>
      <c r="E111" s="96"/>
      <c r="F111" s="97"/>
      <c r="G111" s="97"/>
      <c r="H111" s="66"/>
      <c r="I111" s="74"/>
      <c r="J111" s="74"/>
      <c r="K111" s="75"/>
      <c r="L111" s="74"/>
      <c r="M111" s="74"/>
      <c r="V111" s="66"/>
    </row>
    <row r="112" spans="1:22">
      <c r="A112" s="106"/>
      <c r="B112" s="96"/>
      <c r="C112" s="107"/>
      <c r="D112" s="96"/>
      <c r="E112" s="96"/>
      <c r="F112" s="97"/>
      <c r="G112" s="97"/>
      <c r="H112" s="66"/>
      <c r="I112" s="74"/>
      <c r="J112" s="74"/>
      <c r="K112" s="75"/>
      <c r="L112" s="74"/>
      <c r="M112" s="74"/>
      <c r="V112" s="66"/>
    </row>
    <row r="113" spans="1:22">
      <c r="A113" s="106"/>
      <c r="B113" s="96"/>
      <c r="C113" s="107"/>
      <c r="D113" s="96"/>
      <c r="E113" s="96"/>
      <c r="F113" s="97"/>
      <c r="G113" s="97"/>
      <c r="H113" s="66"/>
      <c r="I113" s="74"/>
      <c r="J113" s="74"/>
      <c r="K113" s="75"/>
      <c r="L113" s="74"/>
      <c r="M113" s="74"/>
      <c r="V113" s="66"/>
    </row>
    <row r="114" spans="1:22">
      <c r="H114" s="66"/>
      <c r="I114" s="74"/>
      <c r="J114" s="74"/>
      <c r="K114" s="75"/>
      <c r="L114" s="74"/>
      <c r="M114" s="74"/>
    </row>
  </sheetData>
  <sheetProtection sheet="1" objects="1" scenarios="1" selectLockedCells="1"/>
  <pageMargins left="0.39370078740157483" right="0.51181102362204722" top="0.43307086614173229" bottom="0.74803149606299213" header="0.39370078740157483" footer="0.39370078740157483"/>
  <pageSetup paperSize="9" orientation="portrait" r:id="rId1"/>
  <headerFooter alignWithMargins="0">
    <oddFooter>&amp;LROZPOČET:D1.4.a ZAŘÍZENÍ PRO VYTÁPĚNÍ STAVEB&amp;RStránka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228"/>
  <sheetViews>
    <sheetView topLeftCell="A79" zoomScaleNormal="100" workbookViewId="0">
      <selection activeCell="E119" sqref="E119"/>
    </sheetView>
  </sheetViews>
  <sheetFormatPr defaultColWidth="9.08984375" defaultRowHeight="14.5"/>
  <cols>
    <col min="1" max="1" width="4.54296875" style="178" customWidth="1"/>
    <col min="2" max="2" width="54" style="178" customWidth="1"/>
    <col min="3" max="4" width="4.90625" style="178" customWidth="1"/>
    <col min="5" max="5" width="12.54296875" style="178" customWidth="1"/>
    <col min="6" max="6" width="12.6328125" style="178" customWidth="1"/>
    <col min="7" max="9" width="9.08984375" style="178"/>
    <col min="10" max="10" width="12.54296875" style="178" hidden="1" customWidth="1"/>
    <col min="11" max="11" width="9.08984375" style="178" hidden="1" customWidth="1"/>
    <col min="12" max="16384" width="9.08984375" style="178"/>
  </cols>
  <sheetData>
    <row r="1" spans="1:11" s="176" customFormat="1" ht="12.5">
      <c r="A1" s="192" t="s">
        <v>1840</v>
      </c>
      <c r="B1" s="193" t="s">
        <v>2176</v>
      </c>
      <c r="C1" s="194"/>
      <c r="D1" s="196"/>
      <c r="E1" s="196"/>
      <c r="F1" s="196"/>
    </row>
    <row r="2" spans="1:11" s="176" customFormat="1" ht="12.5">
      <c r="A2" s="192" t="s">
        <v>1841</v>
      </c>
      <c r="B2" s="193" t="s">
        <v>1956</v>
      </c>
      <c r="C2" s="194"/>
      <c r="D2" s="196"/>
      <c r="E2" s="196"/>
      <c r="F2" s="196"/>
    </row>
    <row r="3" spans="1:11" s="176" customFormat="1" ht="12.5">
      <c r="A3" s="192" t="s">
        <v>1843</v>
      </c>
      <c r="B3" s="195" t="s">
        <v>1844</v>
      </c>
      <c r="C3" s="194"/>
      <c r="D3" s="196"/>
      <c r="E3" s="196"/>
      <c r="F3" s="196"/>
    </row>
    <row r="4" spans="1:11" s="176" customFormat="1" ht="3" customHeight="1">
      <c r="A4" s="196" t="s">
        <v>385</v>
      </c>
      <c r="B4" s="196"/>
      <c r="C4" s="196"/>
      <c r="D4" s="196"/>
      <c r="E4" s="196"/>
      <c r="F4" s="196"/>
    </row>
    <row r="5" spans="1:11" s="180" customFormat="1" ht="14.25" customHeight="1">
      <c r="A5" s="197" t="s">
        <v>1845</v>
      </c>
      <c r="B5" s="197" t="s">
        <v>1846</v>
      </c>
      <c r="C5" s="197" t="s">
        <v>1854</v>
      </c>
      <c r="D5" s="197" t="s">
        <v>1855</v>
      </c>
      <c r="E5" s="200" t="s">
        <v>1856</v>
      </c>
      <c r="F5" s="198" t="s">
        <v>1847</v>
      </c>
      <c r="J5" s="179" t="s">
        <v>1856</v>
      </c>
    </row>
    <row r="6" spans="1:11" s="176" customFormat="1" ht="14.25" customHeight="1">
      <c r="A6" s="201" t="s">
        <v>385</v>
      </c>
      <c r="B6" s="201"/>
      <c r="C6" s="201"/>
      <c r="D6" s="201"/>
      <c r="E6" s="458"/>
      <c r="F6" s="201"/>
      <c r="G6" s="181"/>
      <c r="J6" s="181"/>
    </row>
    <row r="7" spans="1:11" s="183" customFormat="1" ht="14">
      <c r="A7" s="202" t="s">
        <v>385</v>
      </c>
      <c r="B7" s="203" t="s">
        <v>1848</v>
      </c>
      <c r="C7" s="202"/>
      <c r="D7" s="202"/>
      <c r="E7" s="459"/>
      <c r="F7" s="202"/>
      <c r="J7" s="182"/>
    </row>
    <row r="8" spans="1:11" s="186" customFormat="1" ht="12.5">
      <c r="A8" s="204">
        <v>1</v>
      </c>
      <c r="B8" s="205" t="s">
        <v>1857</v>
      </c>
      <c r="C8" s="206" t="s">
        <v>676</v>
      </c>
      <c r="D8" s="206">
        <v>20</v>
      </c>
      <c r="E8" s="460">
        <v>0</v>
      </c>
      <c r="F8" s="207">
        <f t="shared" ref="F8:F27" si="0">D8*E8</f>
        <v>0</v>
      </c>
      <c r="J8" s="185">
        <v>13.2</v>
      </c>
      <c r="K8" s="186">
        <v>0.8</v>
      </c>
    </row>
    <row r="9" spans="1:11" s="186" customFormat="1" ht="12.5">
      <c r="A9" s="204">
        <v>2</v>
      </c>
      <c r="B9" s="205" t="s">
        <v>1858</v>
      </c>
      <c r="C9" s="206" t="s">
        <v>676</v>
      </c>
      <c r="D9" s="206">
        <v>60</v>
      </c>
      <c r="E9" s="460">
        <v>0</v>
      </c>
      <c r="F9" s="207">
        <f t="shared" si="0"/>
        <v>0</v>
      </c>
      <c r="J9" s="185">
        <v>17.3</v>
      </c>
      <c r="K9" s="186">
        <v>0.8</v>
      </c>
    </row>
    <row r="10" spans="1:11" s="186" customFormat="1" ht="12.5">
      <c r="A10" s="204">
        <v>3</v>
      </c>
      <c r="B10" s="205" t="s">
        <v>1859</v>
      </c>
      <c r="C10" s="206" t="s">
        <v>676</v>
      </c>
      <c r="D10" s="206">
        <v>10</v>
      </c>
      <c r="E10" s="460">
        <v>0</v>
      </c>
      <c r="F10" s="207">
        <f t="shared" si="0"/>
        <v>0</v>
      </c>
      <c r="J10" s="185">
        <v>21.6</v>
      </c>
      <c r="K10" s="186">
        <v>0.8</v>
      </c>
    </row>
    <row r="11" spans="1:11" s="186" customFormat="1" ht="12.5">
      <c r="A11" s="204">
        <v>4</v>
      </c>
      <c r="B11" s="205" t="s">
        <v>1860</v>
      </c>
      <c r="C11" s="206" t="s">
        <v>676</v>
      </c>
      <c r="D11" s="206">
        <v>15</v>
      </c>
      <c r="E11" s="460">
        <v>0</v>
      </c>
      <c r="F11" s="207">
        <f t="shared" si="0"/>
        <v>0</v>
      </c>
      <c r="J11" s="185"/>
    </row>
    <row r="12" spans="1:11" s="186" customFormat="1" ht="12.5">
      <c r="A12" s="204">
        <v>5</v>
      </c>
      <c r="B12" s="205" t="s">
        <v>1861</v>
      </c>
      <c r="C12" s="206" t="s">
        <v>1862</v>
      </c>
      <c r="D12" s="206">
        <v>4</v>
      </c>
      <c r="E12" s="460">
        <v>0</v>
      </c>
      <c r="F12" s="207">
        <f t="shared" si="0"/>
        <v>0</v>
      </c>
      <c r="J12" s="185"/>
    </row>
    <row r="13" spans="1:11" s="186" customFormat="1" ht="12.5">
      <c r="A13" s="204">
        <v>6</v>
      </c>
      <c r="B13" s="205" t="s">
        <v>1863</v>
      </c>
      <c r="C13" s="206" t="s">
        <v>1862</v>
      </c>
      <c r="D13" s="206">
        <v>42</v>
      </c>
      <c r="E13" s="460">
        <v>0</v>
      </c>
      <c r="F13" s="207">
        <f t="shared" si="0"/>
        <v>0</v>
      </c>
      <c r="J13" s="185">
        <v>7.7</v>
      </c>
      <c r="K13" s="186">
        <v>0.8</v>
      </c>
    </row>
    <row r="14" spans="1:11" s="186" customFormat="1" ht="12.5">
      <c r="A14" s="204">
        <v>7</v>
      </c>
      <c r="B14" s="205" t="s">
        <v>1864</v>
      </c>
      <c r="C14" s="206" t="s">
        <v>1862</v>
      </c>
      <c r="D14" s="206">
        <v>4</v>
      </c>
      <c r="E14" s="460">
        <v>0</v>
      </c>
      <c r="F14" s="207">
        <f t="shared" si="0"/>
        <v>0</v>
      </c>
      <c r="J14" s="185"/>
    </row>
    <row r="15" spans="1:11" s="186" customFormat="1" ht="12.5">
      <c r="A15" s="204">
        <v>8</v>
      </c>
      <c r="B15" s="205" t="s">
        <v>1865</v>
      </c>
      <c r="C15" s="206" t="s">
        <v>1862</v>
      </c>
      <c r="D15" s="206">
        <v>24</v>
      </c>
      <c r="E15" s="460">
        <v>0</v>
      </c>
      <c r="F15" s="207">
        <f t="shared" si="0"/>
        <v>0</v>
      </c>
      <c r="J15" s="185">
        <v>31.3</v>
      </c>
      <c r="K15" s="186">
        <v>0.8</v>
      </c>
    </row>
    <row r="16" spans="1:11" s="186" customFormat="1" ht="12.5">
      <c r="A16" s="204">
        <v>9</v>
      </c>
      <c r="B16" s="205" t="s">
        <v>1866</v>
      </c>
      <c r="C16" s="206" t="s">
        <v>1862</v>
      </c>
      <c r="D16" s="206">
        <v>13</v>
      </c>
      <c r="E16" s="460">
        <v>0</v>
      </c>
      <c r="F16" s="207">
        <f t="shared" si="0"/>
        <v>0</v>
      </c>
      <c r="J16" s="185">
        <v>78.8</v>
      </c>
      <c r="K16" s="186">
        <v>0.8</v>
      </c>
    </row>
    <row r="17" spans="1:11" s="186" customFormat="1" ht="12.5">
      <c r="A17" s="204">
        <v>10</v>
      </c>
      <c r="B17" s="205" t="s">
        <v>1867</v>
      </c>
      <c r="C17" s="206" t="s">
        <v>1862</v>
      </c>
      <c r="D17" s="206">
        <v>17</v>
      </c>
      <c r="E17" s="460">
        <v>0</v>
      </c>
      <c r="F17" s="207">
        <f t="shared" si="0"/>
        <v>0</v>
      </c>
      <c r="J17" s="185">
        <v>7.14</v>
      </c>
      <c r="K17" s="186">
        <v>0.8</v>
      </c>
    </row>
    <row r="18" spans="1:11" s="186" customFormat="1" ht="12.5">
      <c r="A18" s="204">
        <v>11</v>
      </c>
      <c r="B18" s="205" t="s">
        <v>1868</v>
      </c>
      <c r="C18" s="206" t="s">
        <v>1862</v>
      </c>
      <c r="D18" s="206">
        <v>14</v>
      </c>
      <c r="E18" s="460">
        <v>0</v>
      </c>
      <c r="F18" s="207">
        <f t="shared" si="0"/>
        <v>0</v>
      </c>
      <c r="J18" s="185">
        <v>17.600000000000001</v>
      </c>
      <c r="K18" s="186">
        <v>0.8</v>
      </c>
    </row>
    <row r="19" spans="1:11" s="186" customFormat="1" ht="12.5">
      <c r="A19" s="204">
        <v>12</v>
      </c>
      <c r="B19" s="205" t="s">
        <v>1869</v>
      </c>
      <c r="C19" s="206" t="s">
        <v>1862</v>
      </c>
      <c r="D19" s="206">
        <v>1</v>
      </c>
      <c r="E19" s="460">
        <v>0</v>
      </c>
      <c r="F19" s="207">
        <f t="shared" si="0"/>
        <v>0</v>
      </c>
      <c r="J19" s="185">
        <v>64</v>
      </c>
      <c r="K19" s="186">
        <v>0.8</v>
      </c>
    </row>
    <row r="20" spans="1:11" s="186" customFormat="1" ht="12.5">
      <c r="A20" s="204">
        <v>13</v>
      </c>
      <c r="B20" s="205" t="s">
        <v>1870</v>
      </c>
      <c r="C20" s="206" t="s">
        <v>1862</v>
      </c>
      <c r="D20" s="206">
        <v>1</v>
      </c>
      <c r="E20" s="460">
        <v>0</v>
      </c>
      <c r="F20" s="207">
        <f t="shared" si="0"/>
        <v>0</v>
      </c>
      <c r="J20" s="185"/>
    </row>
    <row r="21" spans="1:11" s="186" customFormat="1" ht="12.5">
      <c r="A21" s="204">
        <v>14</v>
      </c>
      <c r="B21" s="205" t="s">
        <v>1871</v>
      </c>
      <c r="C21" s="206" t="s">
        <v>676</v>
      </c>
      <c r="D21" s="206">
        <v>90</v>
      </c>
      <c r="E21" s="460">
        <v>0</v>
      </c>
      <c r="F21" s="207">
        <f>D21*E21</f>
        <v>0</v>
      </c>
      <c r="J21" s="185">
        <v>10.8</v>
      </c>
      <c r="K21" s="186">
        <v>0.8</v>
      </c>
    </row>
    <row r="22" spans="1:11" s="186" customFormat="1" ht="12.5">
      <c r="A22" s="204">
        <v>15</v>
      </c>
      <c r="B22" s="205" t="s">
        <v>1872</v>
      </c>
      <c r="C22" s="206" t="s">
        <v>676</v>
      </c>
      <c r="D22" s="206">
        <v>210</v>
      </c>
      <c r="E22" s="460">
        <v>0</v>
      </c>
      <c r="F22" s="207">
        <f>D22*E22</f>
        <v>0</v>
      </c>
      <c r="J22" s="185">
        <v>10.8</v>
      </c>
      <c r="K22" s="186">
        <v>0.8</v>
      </c>
    </row>
    <row r="23" spans="1:11" s="186" customFormat="1" ht="12.5">
      <c r="A23" s="204">
        <v>16</v>
      </c>
      <c r="B23" s="205" t="s">
        <v>1873</v>
      </c>
      <c r="C23" s="206" t="s">
        <v>676</v>
      </c>
      <c r="D23" s="206">
        <v>315</v>
      </c>
      <c r="E23" s="460">
        <v>0</v>
      </c>
      <c r="F23" s="207">
        <f t="shared" si="0"/>
        <v>0</v>
      </c>
      <c r="J23" s="185">
        <v>10.5</v>
      </c>
      <c r="K23" s="186">
        <v>0.8</v>
      </c>
    </row>
    <row r="24" spans="1:11" s="186" customFormat="1" ht="12.5">
      <c r="A24" s="204">
        <v>17</v>
      </c>
      <c r="B24" s="205" t="s">
        <v>1874</v>
      </c>
      <c r="C24" s="206" t="s">
        <v>676</v>
      </c>
      <c r="D24" s="206">
        <v>330</v>
      </c>
      <c r="E24" s="460">
        <v>0</v>
      </c>
      <c r="F24" s="207">
        <f t="shared" si="0"/>
        <v>0</v>
      </c>
      <c r="J24" s="185">
        <v>16.8</v>
      </c>
      <c r="K24" s="186">
        <v>0.8</v>
      </c>
    </row>
    <row r="25" spans="1:11" s="186" customFormat="1" ht="12.5">
      <c r="A25" s="204">
        <v>18</v>
      </c>
      <c r="B25" s="205" t="s">
        <v>1875</v>
      </c>
      <c r="C25" s="206" t="s">
        <v>676</v>
      </c>
      <c r="D25" s="206">
        <v>38</v>
      </c>
      <c r="E25" s="460">
        <v>0</v>
      </c>
      <c r="F25" s="207">
        <f t="shared" si="0"/>
        <v>0</v>
      </c>
      <c r="J25" s="185">
        <v>17.8</v>
      </c>
      <c r="K25" s="186">
        <v>0.8</v>
      </c>
    </row>
    <row r="26" spans="1:11" s="186" customFormat="1" ht="12.5">
      <c r="A26" s="204">
        <v>19</v>
      </c>
      <c r="B26" s="205" t="s">
        <v>1876</v>
      </c>
      <c r="C26" s="206" t="s">
        <v>676</v>
      </c>
      <c r="D26" s="206">
        <v>15</v>
      </c>
      <c r="E26" s="460">
        <v>0</v>
      </c>
      <c r="F26" s="207">
        <f t="shared" si="0"/>
        <v>0</v>
      </c>
      <c r="J26" s="185">
        <v>17.8</v>
      </c>
      <c r="K26" s="186">
        <v>0.8</v>
      </c>
    </row>
    <row r="27" spans="1:11" s="186" customFormat="1" ht="12.5">
      <c r="A27" s="204">
        <v>20</v>
      </c>
      <c r="B27" s="205" t="s">
        <v>1877</v>
      </c>
      <c r="C27" s="206" t="s">
        <v>676</v>
      </c>
      <c r="D27" s="206">
        <v>23</v>
      </c>
      <c r="E27" s="460">
        <v>0</v>
      </c>
      <c r="F27" s="207">
        <f t="shared" si="0"/>
        <v>0</v>
      </c>
      <c r="J27" s="185">
        <v>17.8</v>
      </c>
      <c r="K27" s="186">
        <v>0.8</v>
      </c>
    </row>
    <row r="28" spans="1:11" s="186" customFormat="1" ht="12.5">
      <c r="A28" s="204">
        <v>21</v>
      </c>
      <c r="B28" s="205" t="s">
        <v>1878</v>
      </c>
      <c r="C28" s="206" t="s">
        <v>676</v>
      </c>
      <c r="D28" s="206">
        <v>50</v>
      </c>
      <c r="E28" s="460">
        <v>0</v>
      </c>
      <c r="F28" s="207">
        <f>D28*E28</f>
        <v>0</v>
      </c>
      <c r="J28" s="185">
        <v>3.9</v>
      </c>
      <c r="K28" s="186">
        <v>0.8</v>
      </c>
    </row>
    <row r="29" spans="1:11" s="186" customFormat="1" ht="12.5">
      <c r="A29" s="204">
        <v>22</v>
      </c>
      <c r="B29" s="205" t="s">
        <v>1879</v>
      </c>
      <c r="C29" s="206" t="s">
        <v>676</v>
      </c>
      <c r="D29" s="206">
        <v>55</v>
      </c>
      <c r="E29" s="460">
        <v>0</v>
      </c>
      <c r="F29" s="207">
        <f>D29*E29</f>
        <v>0</v>
      </c>
      <c r="J29" s="185">
        <v>12.7</v>
      </c>
      <c r="K29" s="186">
        <v>0.8</v>
      </c>
    </row>
    <row r="30" spans="1:11" s="186" customFormat="1" ht="12.5">
      <c r="A30" s="204">
        <v>23</v>
      </c>
      <c r="B30" s="205" t="s">
        <v>1880</v>
      </c>
      <c r="C30" s="206" t="s">
        <v>676</v>
      </c>
      <c r="D30" s="206">
        <v>4</v>
      </c>
      <c r="E30" s="460">
        <v>0</v>
      </c>
      <c r="F30" s="207">
        <f>D30*E30</f>
        <v>0</v>
      </c>
      <c r="J30" s="185"/>
    </row>
    <row r="31" spans="1:11" s="186" customFormat="1" ht="12.5">
      <c r="A31" s="204">
        <v>24</v>
      </c>
      <c r="B31" s="205" t="s">
        <v>1881</v>
      </c>
      <c r="C31" s="206" t="s">
        <v>676</v>
      </c>
      <c r="D31" s="206">
        <v>20</v>
      </c>
      <c r="E31" s="460">
        <v>0</v>
      </c>
      <c r="F31" s="207">
        <f t="shared" ref="F31:F59" si="1">D31*E31</f>
        <v>0</v>
      </c>
      <c r="J31" s="185">
        <v>7.6</v>
      </c>
      <c r="K31" s="186">
        <v>0.8</v>
      </c>
    </row>
    <row r="32" spans="1:11" s="186" customFormat="1" ht="12.5">
      <c r="A32" s="204">
        <v>25</v>
      </c>
      <c r="B32" s="205" t="s">
        <v>1882</v>
      </c>
      <c r="C32" s="206" t="s">
        <v>676</v>
      </c>
      <c r="D32" s="206">
        <v>50</v>
      </c>
      <c r="E32" s="460">
        <v>0</v>
      </c>
      <c r="F32" s="207">
        <f t="shared" si="1"/>
        <v>0</v>
      </c>
      <c r="J32" s="185"/>
    </row>
    <row r="33" spans="1:11" s="186" customFormat="1" ht="12.5">
      <c r="A33" s="204">
        <v>26</v>
      </c>
      <c r="B33" s="205" t="s">
        <v>1883</v>
      </c>
      <c r="C33" s="206" t="s">
        <v>676</v>
      </c>
      <c r="D33" s="206">
        <v>30</v>
      </c>
      <c r="E33" s="460">
        <v>0</v>
      </c>
      <c r="F33" s="207">
        <f>D33*E33</f>
        <v>0</v>
      </c>
      <c r="J33" s="185"/>
    </row>
    <row r="34" spans="1:11" s="186" customFormat="1" ht="12.5">
      <c r="A34" s="204">
        <v>27</v>
      </c>
      <c r="B34" s="205" t="s">
        <v>1884</v>
      </c>
      <c r="C34" s="206" t="s">
        <v>676</v>
      </c>
      <c r="D34" s="206">
        <v>50</v>
      </c>
      <c r="E34" s="460">
        <v>0</v>
      </c>
      <c r="F34" s="207">
        <f t="shared" si="1"/>
        <v>0</v>
      </c>
      <c r="J34" s="185"/>
    </row>
    <row r="35" spans="1:11" s="186" customFormat="1" ht="12.5">
      <c r="A35" s="204">
        <v>28</v>
      </c>
      <c r="B35" s="205" t="s">
        <v>1885</v>
      </c>
      <c r="C35" s="206" t="s">
        <v>1862</v>
      </c>
      <c r="D35" s="206">
        <v>15</v>
      </c>
      <c r="E35" s="460">
        <v>0</v>
      </c>
      <c r="F35" s="207">
        <f t="shared" si="1"/>
        <v>0</v>
      </c>
    </row>
    <row r="36" spans="1:11" s="186" customFormat="1" ht="12.5">
      <c r="A36" s="204">
        <v>29</v>
      </c>
      <c r="B36" s="205" t="s">
        <v>1886</v>
      </c>
      <c r="C36" s="206" t="s">
        <v>1862</v>
      </c>
      <c r="D36" s="206">
        <v>2</v>
      </c>
      <c r="E36" s="460">
        <v>0</v>
      </c>
      <c r="F36" s="207">
        <f t="shared" si="1"/>
        <v>0</v>
      </c>
    </row>
    <row r="37" spans="1:11" s="186" customFormat="1" ht="12.5">
      <c r="A37" s="204">
        <v>30</v>
      </c>
      <c r="B37" s="205" t="s">
        <v>1887</v>
      </c>
      <c r="C37" s="206" t="s">
        <v>1862</v>
      </c>
      <c r="D37" s="206">
        <v>65</v>
      </c>
      <c r="E37" s="460">
        <v>0</v>
      </c>
      <c r="F37" s="207">
        <f t="shared" si="1"/>
        <v>0</v>
      </c>
    </row>
    <row r="38" spans="1:11" s="186" customFormat="1" ht="12.5">
      <c r="A38" s="204">
        <v>31</v>
      </c>
      <c r="B38" s="205" t="s">
        <v>1888</v>
      </c>
      <c r="C38" s="206" t="s">
        <v>1862</v>
      </c>
      <c r="D38" s="206">
        <v>10</v>
      </c>
      <c r="E38" s="460">
        <v>0</v>
      </c>
      <c r="F38" s="207">
        <f t="shared" si="1"/>
        <v>0</v>
      </c>
    </row>
    <row r="39" spans="1:11" s="186" customFormat="1" ht="12.5">
      <c r="A39" s="204">
        <v>32</v>
      </c>
      <c r="B39" s="205" t="s">
        <v>1889</v>
      </c>
      <c r="C39" s="206" t="s">
        <v>1862</v>
      </c>
      <c r="D39" s="206">
        <v>4</v>
      </c>
      <c r="E39" s="460">
        <v>0</v>
      </c>
      <c r="F39" s="207">
        <f t="shared" si="1"/>
        <v>0</v>
      </c>
      <c r="J39" s="185">
        <v>123</v>
      </c>
      <c r="K39" s="186">
        <v>0.8</v>
      </c>
    </row>
    <row r="40" spans="1:11" s="186" customFormat="1" ht="12.5">
      <c r="A40" s="204">
        <v>33</v>
      </c>
      <c r="B40" s="205" t="s">
        <v>1890</v>
      </c>
      <c r="C40" s="206" t="s">
        <v>1862</v>
      </c>
      <c r="D40" s="206">
        <v>1</v>
      </c>
      <c r="E40" s="460">
        <v>0</v>
      </c>
      <c r="F40" s="207">
        <f t="shared" si="1"/>
        <v>0</v>
      </c>
      <c r="J40" s="185">
        <v>152</v>
      </c>
      <c r="K40" s="186">
        <v>0.8</v>
      </c>
    </row>
    <row r="41" spans="1:11" s="186" customFormat="1" ht="12.5">
      <c r="A41" s="204">
        <v>34</v>
      </c>
      <c r="B41" s="205" t="s">
        <v>1891</v>
      </c>
      <c r="C41" s="206" t="s">
        <v>1862</v>
      </c>
      <c r="D41" s="206">
        <v>8</v>
      </c>
      <c r="E41" s="460">
        <v>0</v>
      </c>
      <c r="F41" s="207">
        <f t="shared" si="1"/>
        <v>0</v>
      </c>
      <c r="J41" s="185">
        <v>123</v>
      </c>
      <c r="K41" s="186">
        <v>0.8</v>
      </c>
    </row>
    <row r="42" spans="1:11" s="186" customFormat="1" ht="12.5">
      <c r="A42" s="204">
        <v>35</v>
      </c>
      <c r="B42" s="205" t="s">
        <v>1892</v>
      </c>
      <c r="C42" s="206" t="s">
        <v>1862</v>
      </c>
      <c r="D42" s="206">
        <v>1</v>
      </c>
      <c r="E42" s="460">
        <v>0</v>
      </c>
      <c r="F42" s="207">
        <f t="shared" si="1"/>
        <v>0</v>
      </c>
      <c r="J42" s="185">
        <v>123</v>
      </c>
      <c r="K42" s="186">
        <v>0.8</v>
      </c>
    </row>
    <row r="43" spans="1:11" s="186" customFormat="1" ht="12.5">
      <c r="A43" s="204">
        <v>36</v>
      </c>
      <c r="B43" s="205" t="s">
        <v>1893</v>
      </c>
      <c r="C43" s="206" t="s">
        <v>1862</v>
      </c>
      <c r="D43" s="206">
        <v>2</v>
      </c>
      <c r="E43" s="460">
        <v>0</v>
      </c>
      <c r="F43" s="207">
        <f t="shared" si="1"/>
        <v>0</v>
      </c>
      <c r="J43" s="185">
        <v>161</v>
      </c>
      <c r="K43" s="186">
        <v>0.8</v>
      </c>
    </row>
    <row r="44" spans="1:11" s="186" customFormat="1" ht="12.5">
      <c r="A44" s="204">
        <v>37</v>
      </c>
      <c r="B44" s="205" t="s">
        <v>1894</v>
      </c>
      <c r="C44" s="206" t="s">
        <v>1862</v>
      </c>
      <c r="D44" s="206">
        <v>1</v>
      </c>
      <c r="E44" s="460">
        <v>0</v>
      </c>
      <c r="F44" s="207">
        <f t="shared" si="1"/>
        <v>0</v>
      </c>
      <c r="J44" s="185"/>
    </row>
    <row r="45" spans="1:11" s="186" customFormat="1" ht="16.75" customHeight="1">
      <c r="A45" s="204">
        <v>38</v>
      </c>
      <c r="B45" s="205" t="s">
        <v>1895</v>
      </c>
      <c r="C45" s="206" t="s">
        <v>1862</v>
      </c>
      <c r="D45" s="206">
        <v>17</v>
      </c>
      <c r="E45" s="460">
        <v>0</v>
      </c>
      <c r="F45" s="207">
        <f t="shared" si="1"/>
        <v>0</v>
      </c>
      <c r="J45" s="185">
        <v>116</v>
      </c>
      <c r="K45" s="186">
        <v>0.8</v>
      </c>
    </row>
    <row r="46" spans="1:11" s="186" customFormat="1" ht="16.75" customHeight="1">
      <c r="A46" s="204">
        <v>39</v>
      </c>
      <c r="B46" s="205" t="s">
        <v>1896</v>
      </c>
      <c r="C46" s="206" t="s">
        <v>1862</v>
      </c>
      <c r="D46" s="206">
        <v>8</v>
      </c>
      <c r="E46" s="460">
        <v>0</v>
      </c>
      <c r="F46" s="207">
        <f t="shared" si="1"/>
        <v>0</v>
      </c>
      <c r="J46" s="185">
        <v>116</v>
      </c>
      <c r="K46" s="186">
        <v>0.8</v>
      </c>
    </row>
    <row r="47" spans="1:11" s="186" customFormat="1" ht="16.75" customHeight="1">
      <c r="A47" s="204">
        <v>40</v>
      </c>
      <c r="B47" s="205" t="s">
        <v>1897</v>
      </c>
      <c r="C47" s="206" t="s">
        <v>1862</v>
      </c>
      <c r="D47" s="206">
        <v>2</v>
      </c>
      <c r="E47" s="460">
        <v>0</v>
      </c>
      <c r="F47" s="207">
        <f t="shared" si="1"/>
        <v>0</v>
      </c>
      <c r="J47" s="185">
        <v>116</v>
      </c>
      <c r="K47" s="186">
        <v>0.8</v>
      </c>
    </row>
    <row r="48" spans="1:11" s="186" customFormat="1" ht="16.75" customHeight="1">
      <c r="A48" s="204">
        <v>41</v>
      </c>
      <c r="B48" s="205" t="s">
        <v>1898</v>
      </c>
      <c r="C48" s="206" t="s">
        <v>1862</v>
      </c>
      <c r="D48" s="206">
        <v>1</v>
      </c>
      <c r="E48" s="460">
        <v>0</v>
      </c>
      <c r="F48" s="207">
        <f t="shared" si="1"/>
        <v>0</v>
      </c>
      <c r="J48" s="185"/>
    </row>
    <row r="49" spans="1:11" s="186" customFormat="1" ht="16.75" customHeight="1">
      <c r="A49" s="204">
        <v>42</v>
      </c>
      <c r="B49" s="205" t="s">
        <v>1899</v>
      </c>
      <c r="C49" s="206" t="s">
        <v>1862</v>
      </c>
      <c r="D49" s="206">
        <v>1</v>
      </c>
      <c r="E49" s="460">
        <v>0</v>
      </c>
      <c r="F49" s="207">
        <f t="shared" si="1"/>
        <v>0</v>
      </c>
      <c r="J49" s="185"/>
    </row>
    <row r="50" spans="1:11" s="186" customFormat="1" ht="16.75" customHeight="1">
      <c r="A50" s="204">
        <v>43</v>
      </c>
      <c r="B50" s="205" t="s">
        <v>1900</v>
      </c>
      <c r="C50" s="206" t="s">
        <v>1862</v>
      </c>
      <c r="D50" s="206">
        <v>2</v>
      </c>
      <c r="E50" s="460">
        <v>0</v>
      </c>
      <c r="F50" s="207">
        <f t="shared" si="1"/>
        <v>0</v>
      </c>
      <c r="J50" s="185"/>
    </row>
    <row r="51" spans="1:11" s="186" customFormat="1" ht="16.75" customHeight="1">
      <c r="A51" s="204">
        <v>44</v>
      </c>
      <c r="B51" s="205" t="s">
        <v>1901</v>
      </c>
      <c r="C51" s="206" t="s">
        <v>1862</v>
      </c>
      <c r="D51" s="206">
        <v>1</v>
      </c>
      <c r="E51" s="460">
        <v>0</v>
      </c>
      <c r="F51" s="207">
        <f t="shared" si="1"/>
        <v>0</v>
      </c>
      <c r="J51" s="185"/>
    </row>
    <row r="52" spans="1:11" s="186" customFormat="1" ht="12.5">
      <c r="A52" s="204">
        <v>45</v>
      </c>
      <c r="B52" s="205" t="s">
        <v>1902</v>
      </c>
      <c r="C52" s="206" t="s">
        <v>1862</v>
      </c>
      <c r="D52" s="206">
        <v>1</v>
      </c>
      <c r="E52" s="460">
        <v>0</v>
      </c>
      <c r="F52" s="207">
        <f t="shared" si="1"/>
        <v>0</v>
      </c>
      <c r="J52" s="185"/>
    </row>
    <row r="53" spans="1:11" s="186" customFormat="1" ht="12.5">
      <c r="A53" s="204">
        <v>46</v>
      </c>
      <c r="B53" s="205" t="s">
        <v>1903</v>
      </c>
      <c r="C53" s="206" t="s">
        <v>1862</v>
      </c>
      <c r="D53" s="206">
        <v>1</v>
      </c>
      <c r="E53" s="460">
        <v>0</v>
      </c>
      <c r="F53" s="207">
        <f t="shared" si="1"/>
        <v>0</v>
      </c>
      <c r="J53" s="185"/>
    </row>
    <row r="54" spans="1:11" s="186" customFormat="1" ht="12.5">
      <c r="A54" s="204">
        <v>47</v>
      </c>
      <c r="B54" s="205" t="s">
        <v>1948</v>
      </c>
      <c r="C54" s="206" t="s">
        <v>1862</v>
      </c>
      <c r="D54" s="206">
        <v>1</v>
      </c>
      <c r="E54" s="460">
        <v>0</v>
      </c>
      <c r="F54" s="207">
        <f t="shared" si="1"/>
        <v>0</v>
      </c>
      <c r="J54" s="185"/>
    </row>
    <row r="55" spans="1:11" s="186" customFormat="1" ht="12.5">
      <c r="A55" s="204">
        <v>48</v>
      </c>
      <c r="B55" s="205" t="s">
        <v>1905</v>
      </c>
      <c r="C55" s="206" t="s">
        <v>1862</v>
      </c>
      <c r="D55" s="206">
        <v>2</v>
      </c>
      <c r="E55" s="460">
        <v>0</v>
      </c>
      <c r="F55" s="207">
        <f t="shared" si="1"/>
        <v>0</v>
      </c>
      <c r="J55" s="185"/>
    </row>
    <row r="56" spans="1:11" s="186" customFormat="1" ht="12.5">
      <c r="A56" s="204">
        <v>49</v>
      </c>
      <c r="B56" s="205" t="s">
        <v>1906</v>
      </c>
      <c r="C56" s="206" t="s">
        <v>1862</v>
      </c>
      <c r="D56" s="206">
        <v>8</v>
      </c>
      <c r="E56" s="460">
        <v>0</v>
      </c>
      <c r="F56" s="207">
        <f t="shared" si="1"/>
        <v>0</v>
      </c>
      <c r="J56" s="185">
        <v>12</v>
      </c>
      <c r="K56" s="186">
        <v>0.8</v>
      </c>
    </row>
    <row r="57" spans="1:11" s="186" customFormat="1" ht="12.5">
      <c r="A57" s="204">
        <v>50</v>
      </c>
      <c r="B57" s="205" t="s">
        <v>1907</v>
      </c>
      <c r="C57" s="206" t="s">
        <v>1862</v>
      </c>
      <c r="D57" s="206">
        <v>8</v>
      </c>
      <c r="E57" s="460">
        <v>0</v>
      </c>
      <c r="F57" s="207">
        <f t="shared" si="1"/>
        <v>0</v>
      </c>
      <c r="J57" s="185">
        <v>14</v>
      </c>
      <c r="K57" s="186">
        <v>0.8</v>
      </c>
    </row>
    <row r="58" spans="1:11" s="186" customFormat="1" ht="12.5">
      <c r="A58" s="204">
        <v>51</v>
      </c>
      <c r="B58" s="205" t="s">
        <v>1908</v>
      </c>
      <c r="C58" s="206" t="s">
        <v>1862</v>
      </c>
      <c r="D58" s="206">
        <v>1</v>
      </c>
      <c r="E58" s="460">
        <v>0</v>
      </c>
      <c r="F58" s="207">
        <f t="shared" si="1"/>
        <v>0</v>
      </c>
      <c r="J58" s="185"/>
    </row>
    <row r="59" spans="1:11" s="186" customFormat="1" ht="12.5">
      <c r="A59" s="204">
        <v>52</v>
      </c>
      <c r="B59" s="205" t="s">
        <v>1909</v>
      </c>
      <c r="C59" s="206" t="s">
        <v>1910</v>
      </c>
      <c r="D59" s="206">
        <v>1</v>
      </c>
      <c r="E59" s="460">
        <v>0</v>
      </c>
      <c r="F59" s="207">
        <f t="shared" si="1"/>
        <v>0</v>
      </c>
      <c r="J59" s="185">
        <v>8500</v>
      </c>
      <c r="K59" s="186">
        <v>0.8</v>
      </c>
    </row>
    <row r="60" spans="1:11" s="186" customFormat="1" ht="12.5">
      <c r="A60" s="208" t="s">
        <v>385</v>
      </c>
      <c r="B60" s="209" t="s">
        <v>1911</v>
      </c>
      <c r="C60" s="209"/>
      <c r="D60" s="209"/>
      <c r="E60" s="461"/>
      <c r="F60" s="210">
        <f>SUM(F8:F59)</f>
        <v>0</v>
      </c>
      <c r="J60" s="187"/>
      <c r="K60" s="186">
        <v>0.8</v>
      </c>
    </row>
    <row r="61" spans="1:11" s="186" customFormat="1" ht="14.25" customHeight="1">
      <c r="A61" s="208" t="s">
        <v>385</v>
      </c>
      <c r="B61" s="208"/>
      <c r="C61" s="208"/>
      <c r="D61" s="208"/>
      <c r="E61" s="462"/>
      <c r="F61" s="208"/>
      <c r="K61" s="186">
        <v>0.8</v>
      </c>
    </row>
    <row r="62" spans="1:11" s="186" customFormat="1" ht="38.4" customHeight="1">
      <c r="A62" s="206" t="s">
        <v>385</v>
      </c>
      <c r="B62" s="211" t="s">
        <v>1912</v>
      </c>
      <c r="C62" s="206"/>
      <c r="D62" s="206"/>
      <c r="E62" s="463"/>
      <c r="F62" s="206"/>
      <c r="J62" s="184"/>
      <c r="K62" s="186">
        <v>0.8</v>
      </c>
    </row>
    <row r="63" spans="1:11" s="186" customFormat="1" ht="13.25" customHeight="1">
      <c r="A63" s="206"/>
      <c r="B63" s="211"/>
      <c r="C63" s="206"/>
      <c r="D63" s="206"/>
      <c r="E63" s="463"/>
      <c r="F63" s="206"/>
      <c r="J63" s="184"/>
    </row>
    <row r="64" spans="1:11" s="186" customFormat="1" ht="13">
      <c r="A64" s="208" t="s">
        <v>385</v>
      </c>
      <c r="B64" s="212" t="s">
        <v>1913</v>
      </c>
      <c r="C64" s="208"/>
      <c r="D64" s="208"/>
      <c r="E64" s="462"/>
      <c r="F64" s="208"/>
      <c r="K64" s="186">
        <v>0.8</v>
      </c>
    </row>
    <row r="65" spans="1:11" s="186" customFormat="1" ht="12.5">
      <c r="A65" s="213">
        <v>1</v>
      </c>
      <c r="B65" s="214" t="s">
        <v>1914</v>
      </c>
      <c r="C65" s="208" t="s">
        <v>1862</v>
      </c>
      <c r="D65" s="208">
        <v>1</v>
      </c>
      <c r="E65" s="460">
        <v>0</v>
      </c>
      <c r="F65" s="207">
        <f>D65*E65</f>
        <v>0</v>
      </c>
    </row>
    <row r="66" spans="1:11" s="186" customFormat="1" ht="12.5">
      <c r="A66" s="213">
        <v>2</v>
      </c>
      <c r="B66" s="214" t="s">
        <v>1915</v>
      </c>
      <c r="C66" s="208" t="s">
        <v>1862</v>
      </c>
      <c r="D66" s="208">
        <v>1</v>
      </c>
      <c r="E66" s="460">
        <v>0</v>
      </c>
      <c r="F66" s="207">
        <f t="shared" ref="F66:F68" si="2">D66*E66</f>
        <v>0</v>
      </c>
    </row>
    <row r="67" spans="1:11" s="186" customFormat="1" ht="12.5">
      <c r="A67" s="213">
        <v>4</v>
      </c>
      <c r="B67" s="214" t="s">
        <v>1916</v>
      </c>
      <c r="C67" s="208" t="s">
        <v>1862</v>
      </c>
      <c r="D67" s="208">
        <v>1</v>
      </c>
      <c r="E67" s="460">
        <v>0</v>
      </c>
      <c r="F67" s="207">
        <f>D67*E67</f>
        <v>0</v>
      </c>
    </row>
    <row r="68" spans="1:11" s="186" customFormat="1" ht="12.5">
      <c r="A68" s="213">
        <v>3</v>
      </c>
      <c r="B68" s="214" t="s">
        <v>1917</v>
      </c>
      <c r="C68" s="208" t="s">
        <v>1862</v>
      </c>
      <c r="D68" s="208">
        <v>1</v>
      </c>
      <c r="E68" s="460">
        <v>0</v>
      </c>
      <c r="F68" s="207">
        <f t="shared" si="2"/>
        <v>0</v>
      </c>
    </row>
    <row r="69" spans="1:11" s="186" customFormat="1" ht="12.5">
      <c r="A69" s="213">
        <v>5</v>
      </c>
      <c r="B69" s="214" t="s">
        <v>1957</v>
      </c>
      <c r="C69" s="208" t="s">
        <v>1862</v>
      </c>
      <c r="D69" s="208">
        <v>1</v>
      </c>
      <c r="E69" s="460">
        <v>0</v>
      </c>
      <c r="F69" s="207">
        <f>D69*E69</f>
        <v>0</v>
      </c>
    </row>
    <row r="70" spans="1:11" s="186" customFormat="1" ht="12.5">
      <c r="A70" s="213"/>
      <c r="B70" s="215" t="s">
        <v>1911</v>
      </c>
      <c r="C70" s="209"/>
      <c r="D70" s="209"/>
      <c r="E70" s="464"/>
      <c r="F70" s="216">
        <f>SUM(F65:F69)</f>
        <v>0</v>
      </c>
    </row>
    <row r="71" spans="1:11" s="188" customFormat="1" ht="14">
      <c r="A71" s="217"/>
      <c r="B71" s="218"/>
      <c r="C71" s="199"/>
      <c r="D71" s="199"/>
      <c r="E71" s="465"/>
      <c r="F71" s="219"/>
      <c r="J71" s="177"/>
    </row>
    <row r="72" spans="1:11" s="188" customFormat="1" ht="14">
      <c r="A72" s="217"/>
      <c r="B72" s="218"/>
      <c r="C72" s="199"/>
      <c r="D72" s="199"/>
      <c r="E72" s="465"/>
      <c r="F72" s="219"/>
      <c r="J72" s="177"/>
    </row>
    <row r="73" spans="1:11" s="186" customFormat="1" ht="13">
      <c r="A73" s="208" t="s">
        <v>385</v>
      </c>
      <c r="B73" s="212" t="s">
        <v>1849</v>
      </c>
      <c r="C73" s="208"/>
      <c r="D73" s="208"/>
      <c r="E73" s="462"/>
      <c r="F73" s="208"/>
      <c r="K73" s="186">
        <v>0.8</v>
      </c>
    </row>
    <row r="74" spans="1:11" s="186" customFormat="1" ht="12.5">
      <c r="A74" s="204">
        <v>1</v>
      </c>
      <c r="B74" s="205" t="s">
        <v>1919</v>
      </c>
      <c r="C74" s="206" t="s">
        <v>1862</v>
      </c>
      <c r="D74" s="206">
        <v>1</v>
      </c>
      <c r="E74" s="460">
        <v>0</v>
      </c>
      <c r="F74" s="220">
        <f>D74*E74</f>
        <v>0</v>
      </c>
      <c r="J74" s="185">
        <v>165000</v>
      </c>
      <c r="K74" s="186">
        <v>0.8</v>
      </c>
    </row>
    <row r="75" spans="1:11" s="186" customFormat="1" ht="12.5">
      <c r="A75" s="204">
        <v>2</v>
      </c>
      <c r="B75" s="205" t="s">
        <v>1920</v>
      </c>
      <c r="C75" s="206" t="s">
        <v>1862</v>
      </c>
      <c r="D75" s="206">
        <v>6</v>
      </c>
      <c r="E75" s="460">
        <v>0</v>
      </c>
      <c r="F75" s="220">
        <f t="shared" ref="F75:F77" si="3">D75*E75</f>
        <v>0</v>
      </c>
      <c r="J75" s="185"/>
    </row>
    <row r="76" spans="1:11" s="186" customFormat="1" ht="12.5">
      <c r="A76" s="204">
        <v>3</v>
      </c>
      <c r="B76" s="205" t="s">
        <v>1921</v>
      </c>
      <c r="C76" s="206" t="s">
        <v>1910</v>
      </c>
      <c r="D76" s="206">
        <v>1</v>
      </c>
      <c r="E76" s="460">
        <v>0</v>
      </c>
      <c r="F76" s="220">
        <f t="shared" si="3"/>
        <v>0</v>
      </c>
      <c r="J76" s="185">
        <v>12500</v>
      </c>
      <c r="K76" s="186">
        <v>0.8</v>
      </c>
    </row>
    <row r="77" spans="1:11" s="186" customFormat="1" ht="25">
      <c r="A77" s="204">
        <v>4</v>
      </c>
      <c r="B77" s="205" t="s">
        <v>1922</v>
      </c>
      <c r="C77" s="206" t="s">
        <v>1910</v>
      </c>
      <c r="D77" s="206">
        <v>1</v>
      </c>
      <c r="E77" s="476">
        <v>0</v>
      </c>
      <c r="F77" s="223">
        <f t="shared" si="3"/>
        <v>0</v>
      </c>
      <c r="J77" s="185"/>
    </row>
    <row r="78" spans="1:11" s="186" customFormat="1" ht="12.5">
      <c r="A78" s="208" t="s">
        <v>385</v>
      </c>
      <c r="B78" s="209" t="s">
        <v>1911</v>
      </c>
      <c r="C78" s="209"/>
      <c r="D78" s="209"/>
      <c r="E78" s="460"/>
      <c r="F78" s="220">
        <f>SUM(F74:F77)</f>
        <v>0</v>
      </c>
      <c r="J78" s="187"/>
      <c r="K78" s="186">
        <v>0.8</v>
      </c>
    </row>
    <row r="79" spans="1:11" s="188" customFormat="1" ht="14">
      <c r="A79" s="217"/>
      <c r="B79" s="218"/>
      <c r="C79" s="199"/>
      <c r="D79" s="199"/>
      <c r="E79" s="465"/>
      <c r="F79" s="219"/>
      <c r="J79" s="177"/>
    </row>
    <row r="80" spans="1:11" s="186" customFormat="1" ht="14.25" customHeight="1">
      <c r="A80" s="208" t="s">
        <v>385</v>
      </c>
      <c r="B80" s="208"/>
      <c r="C80" s="208"/>
      <c r="D80" s="208"/>
      <c r="E80" s="462"/>
      <c r="F80" s="208"/>
      <c r="K80" s="186">
        <v>0.8</v>
      </c>
    </row>
    <row r="81" spans="1:11" s="186" customFormat="1" ht="14.25" customHeight="1">
      <c r="A81" s="208" t="s">
        <v>385</v>
      </c>
      <c r="B81" s="208"/>
      <c r="C81" s="208"/>
      <c r="D81" s="208"/>
      <c r="E81" s="462"/>
      <c r="F81" s="208"/>
      <c r="K81" s="186">
        <v>0.8</v>
      </c>
    </row>
    <row r="82" spans="1:11" s="186" customFormat="1" ht="13">
      <c r="A82" s="208" t="s">
        <v>385</v>
      </c>
      <c r="B82" s="212" t="s">
        <v>1850</v>
      </c>
      <c r="C82" s="208"/>
      <c r="D82" s="208"/>
      <c r="E82" s="462"/>
      <c r="F82" s="208"/>
      <c r="K82" s="186">
        <v>0.8</v>
      </c>
    </row>
    <row r="83" spans="1:11" s="188" customFormat="1" ht="14">
      <c r="A83" s="193" t="s">
        <v>385</v>
      </c>
      <c r="B83" s="224" t="s">
        <v>1923</v>
      </c>
      <c r="C83" s="193"/>
      <c r="D83" s="193"/>
      <c r="E83" s="467"/>
      <c r="F83" s="219"/>
      <c r="J83" s="175"/>
      <c r="K83" s="188">
        <v>0.8</v>
      </c>
    </row>
    <row r="84" spans="1:11" s="186" customFormat="1" ht="12.5">
      <c r="A84" s="204">
        <v>1</v>
      </c>
      <c r="B84" s="205" t="s">
        <v>1924</v>
      </c>
      <c r="C84" s="206" t="s">
        <v>1862</v>
      </c>
      <c r="D84" s="206">
        <v>1</v>
      </c>
      <c r="E84" s="460">
        <v>0</v>
      </c>
      <c r="F84" s="220">
        <f>D84*E84</f>
        <v>0</v>
      </c>
      <c r="J84" s="184"/>
    </row>
    <row r="85" spans="1:11" s="186" customFormat="1" ht="12.5">
      <c r="A85" s="204">
        <v>2</v>
      </c>
      <c r="B85" s="205" t="s">
        <v>1925</v>
      </c>
      <c r="C85" s="206" t="s">
        <v>1862</v>
      </c>
      <c r="D85" s="206">
        <v>1</v>
      </c>
      <c r="E85" s="460">
        <v>0</v>
      </c>
      <c r="F85" s="220">
        <f t="shared" ref="F85:F97" si="4">D85*E85</f>
        <v>0</v>
      </c>
      <c r="J85" s="184"/>
    </row>
    <row r="86" spans="1:11" s="186" customFormat="1" ht="12.5">
      <c r="A86" s="204">
        <v>3</v>
      </c>
      <c r="B86" s="205" t="s">
        <v>1926</v>
      </c>
      <c r="C86" s="206" t="s">
        <v>1862</v>
      </c>
      <c r="D86" s="206">
        <v>1</v>
      </c>
      <c r="E86" s="460">
        <v>0</v>
      </c>
      <c r="F86" s="220">
        <f t="shared" si="4"/>
        <v>0</v>
      </c>
      <c r="J86" s="184"/>
    </row>
    <row r="87" spans="1:11" s="186" customFormat="1" ht="12.5">
      <c r="A87" s="204">
        <v>4</v>
      </c>
      <c r="B87" s="205" t="s">
        <v>1927</v>
      </c>
      <c r="C87" s="206" t="s">
        <v>1862</v>
      </c>
      <c r="D87" s="206">
        <v>1</v>
      </c>
      <c r="E87" s="460">
        <v>0</v>
      </c>
      <c r="F87" s="220">
        <f t="shared" si="4"/>
        <v>0</v>
      </c>
      <c r="J87" s="185">
        <v>3950</v>
      </c>
      <c r="K87" s="186">
        <v>0.7</v>
      </c>
    </row>
    <row r="88" spans="1:11" s="186" customFormat="1" ht="12.5">
      <c r="A88" s="204">
        <v>5</v>
      </c>
      <c r="B88" s="205" t="s">
        <v>1928</v>
      </c>
      <c r="C88" s="206" t="s">
        <v>1862</v>
      </c>
      <c r="D88" s="206">
        <v>1</v>
      </c>
      <c r="E88" s="460">
        <v>0</v>
      </c>
      <c r="F88" s="220">
        <f t="shared" si="4"/>
        <v>0</v>
      </c>
      <c r="J88" s="185"/>
    </row>
    <row r="89" spans="1:11" s="186" customFormat="1" ht="12.5">
      <c r="A89" s="204">
        <v>6</v>
      </c>
      <c r="B89" s="205" t="s">
        <v>1929</v>
      </c>
      <c r="C89" s="206" t="s">
        <v>1862</v>
      </c>
      <c r="D89" s="206">
        <v>1</v>
      </c>
      <c r="E89" s="460">
        <v>0</v>
      </c>
      <c r="F89" s="220">
        <f t="shared" si="4"/>
        <v>0</v>
      </c>
      <c r="J89" s="185">
        <v>2064</v>
      </c>
      <c r="K89" s="186">
        <v>0.7</v>
      </c>
    </row>
    <row r="90" spans="1:11" s="186" customFormat="1" ht="12.5">
      <c r="A90" s="204">
        <v>7</v>
      </c>
      <c r="B90" s="205" t="s">
        <v>1930</v>
      </c>
      <c r="C90" s="206" t="s">
        <v>1862</v>
      </c>
      <c r="D90" s="206">
        <v>2</v>
      </c>
      <c r="E90" s="460">
        <v>0</v>
      </c>
      <c r="F90" s="220">
        <f t="shared" si="4"/>
        <v>0</v>
      </c>
      <c r="J90" s="185">
        <v>115</v>
      </c>
      <c r="K90" s="186">
        <v>0.7</v>
      </c>
    </row>
    <row r="91" spans="1:11" s="186" customFormat="1" ht="12.5">
      <c r="A91" s="204">
        <v>8</v>
      </c>
      <c r="B91" s="205" t="s">
        <v>1931</v>
      </c>
      <c r="C91" s="206" t="s">
        <v>1862</v>
      </c>
      <c r="D91" s="206">
        <v>2</v>
      </c>
      <c r="E91" s="460">
        <v>0</v>
      </c>
      <c r="F91" s="220">
        <f t="shared" si="4"/>
        <v>0</v>
      </c>
      <c r="J91" s="185"/>
    </row>
    <row r="92" spans="1:11" s="186" customFormat="1" ht="12.5">
      <c r="A92" s="204">
        <v>9</v>
      </c>
      <c r="B92" s="205" t="s">
        <v>1932</v>
      </c>
      <c r="C92" s="206" t="s">
        <v>1862</v>
      </c>
      <c r="D92" s="206">
        <v>11</v>
      </c>
      <c r="E92" s="460">
        <v>0</v>
      </c>
      <c r="F92" s="220">
        <f t="shared" si="4"/>
        <v>0</v>
      </c>
      <c r="J92" s="185">
        <v>84</v>
      </c>
      <c r="K92" s="186">
        <v>0.7</v>
      </c>
    </row>
    <row r="93" spans="1:11" s="186" customFormat="1" ht="12.5">
      <c r="A93" s="204">
        <v>10</v>
      </c>
      <c r="B93" s="205" t="s">
        <v>1933</v>
      </c>
      <c r="C93" s="206" t="s">
        <v>1862</v>
      </c>
      <c r="D93" s="206">
        <v>1</v>
      </c>
      <c r="E93" s="460">
        <v>0</v>
      </c>
      <c r="F93" s="220">
        <f t="shared" si="4"/>
        <v>0</v>
      </c>
      <c r="J93" s="185"/>
    </row>
    <row r="94" spans="1:11" s="186" customFormat="1" ht="12.5">
      <c r="A94" s="204">
        <v>11</v>
      </c>
      <c r="B94" s="205" t="s">
        <v>1934</v>
      </c>
      <c r="C94" s="206" t="s">
        <v>1862</v>
      </c>
      <c r="D94" s="206">
        <v>5</v>
      </c>
      <c r="E94" s="460">
        <v>0</v>
      </c>
      <c r="F94" s="220">
        <f t="shared" si="4"/>
        <v>0</v>
      </c>
      <c r="J94" s="185"/>
    </row>
    <row r="95" spans="1:11" s="186" customFormat="1" ht="12.5">
      <c r="A95" s="204">
        <v>12</v>
      </c>
      <c r="B95" s="205" t="s">
        <v>1935</v>
      </c>
      <c r="C95" s="206" t="s">
        <v>1862</v>
      </c>
      <c r="D95" s="206">
        <v>20</v>
      </c>
      <c r="E95" s="460">
        <v>0</v>
      </c>
      <c r="F95" s="220">
        <f t="shared" si="4"/>
        <v>0</v>
      </c>
      <c r="J95" s="185">
        <v>3.3</v>
      </c>
      <c r="K95" s="186">
        <v>0.7</v>
      </c>
    </row>
    <row r="96" spans="1:11" s="186" customFormat="1" ht="25">
      <c r="A96" s="204">
        <v>13</v>
      </c>
      <c r="B96" s="205" t="s">
        <v>1936</v>
      </c>
      <c r="C96" s="206" t="s">
        <v>1910</v>
      </c>
      <c r="D96" s="206">
        <v>1</v>
      </c>
      <c r="E96" s="460">
        <v>0</v>
      </c>
      <c r="F96" s="220">
        <f t="shared" si="4"/>
        <v>0</v>
      </c>
      <c r="J96" s="185">
        <v>2300</v>
      </c>
      <c r="K96" s="186">
        <v>0.7</v>
      </c>
    </row>
    <row r="97" spans="1:11" s="186" customFormat="1" ht="12.5">
      <c r="A97" s="204">
        <v>14</v>
      </c>
      <c r="B97" s="205" t="s">
        <v>1937</v>
      </c>
      <c r="C97" s="206" t="s">
        <v>1910</v>
      </c>
      <c r="D97" s="206">
        <v>1</v>
      </c>
      <c r="E97" s="460">
        <v>0</v>
      </c>
      <c r="F97" s="223">
        <f t="shared" si="4"/>
        <v>0</v>
      </c>
      <c r="J97" s="185">
        <v>3800</v>
      </c>
      <c r="K97" s="186">
        <v>0.7</v>
      </c>
    </row>
    <row r="98" spans="1:11" s="186" customFormat="1" ht="12.5">
      <c r="A98" s="208" t="s">
        <v>385</v>
      </c>
      <c r="B98" s="209" t="s">
        <v>1911</v>
      </c>
      <c r="C98" s="209"/>
      <c r="D98" s="209"/>
      <c r="E98" s="469"/>
      <c r="F98" s="220">
        <f>SUM(F84:F97)</f>
        <v>0</v>
      </c>
      <c r="J98" s="187"/>
      <c r="K98" s="186">
        <v>0.7</v>
      </c>
    </row>
    <row r="99" spans="1:11" s="186" customFormat="1" ht="13">
      <c r="A99" s="208"/>
      <c r="B99" s="212"/>
      <c r="C99" s="208"/>
      <c r="D99" s="208"/>
      <c r="E99" s="462"/>
      <c r="F99" s="208"/>
    </row>
    <row r="100" spans="1:11" s="186" customFormat="1" ht="14.25" customHeight="1">
      <c r="A100" s="226" t="s">
        <v>385</v>
      </c>
      <c r="B100" s="227"/>
      <c r="C100" s="226"/>
      <c r="D100" s="226"/>
      <c r="E100" s="470"/>
      <c r="F100" s="206"/>
      <c r="J100" s="189"/>
      <c r="K100" s="186">
        <v>0.7</v>
      </c>
    </row>
    <row r="101" spans="1:11" s="186" customFormat="1" ht="14.25" customHeight="1">
      <c r="A101" s="208" t="s">
        <v>385</v>
      </c>
      <c r="B101" s="228" t="s">
        <v>1851</v>
      </c>
      <c r="C101" s="208"/>
      <c r="D101" s="208"/>
      <c r="E101" s="462"/>
      <c r="F101" s="208"/>
      <c r="K101" s="186">
        <v>0.7</v>
      </c>
    </row>
    <row r="102" spans="1:11" s="186" customFormat="1" ht="26.4" customHeight="1">
      <c r="A102" s="204">
        <v>1</v>
      </c>
      <c r="B102" s="205" t="s">
        <v>1938</v>
      </c>
      <c r="C102" s="206" t="s">
        <v>1862</v>
      </c>
      <c r="D102" s="206">
        <v>4.8000000000000001E-2</v>
      </c>
      <c r="E102" s="460">
        <v>0</v>
      </c>
      <c r="F102" s="207">
        <f>D102*E102</f>
        <v>0</v>
      </c>
      <c r="J102" s="185">
        <v>3100</v>
      </c>
      <c r="K102" s="186">
        <v>0.7</v>
      </c>
    </row>
    <row r="103" spans="1:11" s="186" customFormat="1" ht="27" customHeight="1">
      <c r="A103" s="204">
        <v>2</v>
      </c>
      <c r="B103" s="205" t="s">
        <v>1939</v>
      </c>
      <c r="C103" s="206" t="s">
        <v>1862</v>
      </c>
      <c r="D103" s="206">
        <v>0.01</v>
      </c>
      <c r="E103" s="460">
        <v>0</v>
      </c>
      <c r="F103" s="207">
        <f>D103*E103</f>
        <v>0</v>
      </c>
      <c r="J103" s="185">
        <v>1500</v>
      </c>
      <c r="K103" s="186">
        <v>0.7</v>
      </c>
    </row>
    <row r="104" spans="1:11" s="186" customFormat="1" ht="12.5">
      <c r="A104" s="208" t="s">
        <v>385</v>
      </c>
      <c r="B104" s="209" t="s">
        <v>1911</v>
      </c>
      <c r="C104" s="209"/>
      <c r="D104" s="209"/>
      <c r="E104" s="461"/>
      <c r="F104" s="210">
        <f>SUM(F102:F103)</f>
        <v>0</v>
      </c>
      <c r="J104" s="187"/>
      <c r="K104" s="186">
        <v>0.7</v>
      </c>
    </row>
    <row r="105" spans="1:11" s="186" customFormat="1" ht="12.5">
      <c r="A105" s="208"/>
      <c r="B105" s="208"/>
      <c r="C105" s="208"/>
      <c r="D105" s="208"/>
      <c r="E105" s="462"/>
      <c r="F105" s="220"/>
    </row>
    <row r="106" spans="1:11" s="186" customFormat="1" ht="14.25" customHeight="1">
      <c r="A106" s="208" t="s">
        <v>385</v>
      </c>
      <c r="B106" s="208"/>
      <c r="C106" s="208"/>
      <c r="D106" s="208"/>
      <c r="E106" s="462"/>
      <c r="F106" s="208"/>
      <c r="K106" s="186">
        <v>0.7</v>
      </c>
    </row>
    <row r="107" spans="1:11" s="186" customFormat="1" ht="13">
      <c r="A107" s="208" t="s">
        <v>385</v>
      </c>
      <c r="B107" s="212" t="s">
        <v>1852</v>
      </c>
      <c r="C107" s="208"/>
      <c r="D107" s="208"/>
      <c r="E107" s="462"/>
      <c r="F107" s="208"/>
      <c r="K107" s="186">
        <v>0.7</v>
      </c>
    </row>
    <row r="108" spans="1:11" s="186" customFormat="1" ht="12.5">
      <c r="A108" s="213">
        <v>1</v>
      </c>
      <c r="B108" s="214" t="s">
        <v>1940</v>
      </c>
      <c r="C108" s="208" t="s">
        <v>1941</v>
      </c>
      <c r="D108" s="208">
        <v>4</v>
      </c>
      <c r="E108" s="460">
        <v>0</v>
      </c>
      <c r="F108" s="207">
        <f>D108*E108</f>
        <v>0</v>
      </c>
    </row>
    <row r="109" spans="1:11" s="186" customFormat="1" ht="12.5">
      <c r="A109" s="213">
        <v>2</v>
      </c>
      <c r="B109" s="214" t="s">
        <v>1966</v>
      </c>
      <c r="C109" s="208" t="s">
        <v>1941</v>
      </c>
      <c r="D109" s="208">
        <v>4</v>
      </c>
      <c r="E109" s="460">
        <v>0</v>
      </c>
      <c r="F109" s="207">
        <f t="shared" ref="F109:F112" si="5">D109*E109</f>
        <v>0</v>
      </c>
    </row>
    <row r="110" spans="1:11" s="186" customFormat="1" ht="12.5">
      <c r="A110" s="213">
        <v>3</v>
      </c>
      <c r="B110" s="214" t="s">
        <v>1942</v>
      </c>
      <c r="C110" s="208" t="s">
        <v>1941</v>
      </c>
      <c r="D110" s="208">
        <v>5</v>
      </c>
      <c r="E110" s="460">
        <v>0</v>
      </c>
      <c r="F110" s="207">
        <f t="shared" si="5"/>
        <v>0</v>
      </c>
      <c r="J110" s="185">
        <v>250</v>
      </c>
      <c r="K110" s="186">
        <v>0.7</v>
      </c>
    </row>
    <row r="111" spans="1:11" s="186" customFormat="1" ht="12.5">
      <c r="A111" s="213">
        <v>4</v>
      </c>
      <c r="B111" s="205" t="s">
        <v>1943</v>
      </c>
      <c r="C111" s="206" t="s">
        <v>1941</v>
      </c>
      <c r="D111" s="206">
        <v>5</v>
      </c>
      <c r="E111" s="460">
        <v>0</v>
      </c>
      <c r="F111" s="207">
        <f t="shared" si="5"/>
        <v>0</v>
      </c>
      <c r="J111" s="185">
        <v>250</v>
      </c>
      <c r="K111" s="186">
        <v>0.7</v>
      </c>
    </row>
    <row r="112" spans="1:11" s="186" customFormat="1" ht="25">
      <c r="A112" s="213">
        <v>5</v>
      </c>
      <c r="B112" s="205" t="s">
        <v>1944</v>
      </c>
      <c r="C112" s="206" t="s">
        <v>1941</v>
      </c>
      <c r="D112" s="206">
        <v>5</v>
      </c>
      <c r="E112" s="460">
        <v>0</v>
      </c>
      <c r="F112" s="207">
        <f t="shared" si="5"/>
        <v>0</v>
      </c>
      <c r="J112" s="185">
        <v>250</v>
      </c>
      <c r="K112" s="186">
        <v>0.7</v>
      </c>
    </row>
    <row r="113" spans="1:11" s="186" customFormat="1" ht="12.5">
      <c r="A113" s="213">
        <v>6</v>
      </c>
      <c r="B113" s="205" t="s">
        <v>1945</v>
      </c>
      <c r="C113" s="206" t="s">
        <v>1941</v>
      </c>
      <c r="D113" s="206">
        <v>30</v>
      </c>
      <c r="E113" s="460">
        <v>0</v>
      </c>
      <c r="F113" s="207">
        <f>D113*E113</f>
        <v>0</v>
      </c>
      <c r="J113" s="187"/>
      <c r="K113" s="186">
        <v>0.7</v>
      </c>
    </row>
    <row r="114" spans="1:11" s="186" customFormat="1" ht="14.25" customHeight="1">
      <c r="A114" s="208" t="s">
        <v>385</v>
      </c>
      <c r="B114" s="209" t="s">
        <v>1911</v>
      </c>
      <c r="C114" s="209"/>
      <c r="D114" s="209"/>
      <c r="E114" s="461"/>
      <c r="F114" s="210">
        <f>SUM(F108:F113)</f>
        <v>0</v>
      </c>
      <c r="K114" s="186">
        <v>0.7</v>
      </c>
    </row>
    <row r="115" spans="1:11" s="186" customFormat="1" ht="14.25" customHeight="1">
      <c r="A115" s="208" t="s">
        <v>385</v>
      </c>
      <c r="B115" s="208"/>
      <c r="C115" s="208"/>
      <c r="D115" s="208"/>
      <c r="E115" s="462"/>
      <c r="F115" s="220"/>
      <c r="K115" s="186">
        <v>0.7</v>
      </c>
    </row>
    <row r="116" spans="1:11" s="186" customFormat="1" ht="12.5">
      <c r="A116" s="208" t="s">
        <v>385</v>
      </c>
      <c r="B116" s="208"/>
      <c r="C116" s="208"/>
      <c r="D116" s="208"/>
      <c r="E116" s="462"/>
      <c r="F116" s="208"/>
      <c r="K116" s="186">
        <v>0.7</v>
      </c>
    </row>
    <row r="117" spans="1:11" s="186" customFormat="1" ht="13">
      <c r="A117" s="208" t="s">
        <v>385</v>
      </c>
      <c r="B117" s="212" t="s">
        <v>1853</v>
      </c>
      <c r="C117" s="208"/>
      <c r="D117" s="208"/>
      <c r="E117" s="462"/>
      <c r="F117" s="208"/>
    </row>
    <row r="118" spans="1:11" s="186" customFormat="1" ht="13">
      <c r="A118" s="208"/>
      <c r="B118" s="212"/>
      <c r="C118" s="208"/>
      <c r="D118" s="208"/>
      <c r="E118" s="462"/>
      <c r="F118" s="208"/>
      <c r="J118" s="185">
        <v>300</v>
      </c>
      <c r="K118" s="186">
        <v>0.7</v>
      </c>
    </row>
    <row r="119" spans="1:11" s="186" customFormat="1" ht="25">
      <c r="A119" s="204">
        <v>1</v>
      </c>
      <c r="B119" s="205" t="s">
        <v>1946</v>
      </c>
      <c r="C119" s="206" t="s">
        <v>1941</v>
      </c>
      <c r="D119" s="206">
        <v>8</v>
      </c>
      <c r="E119" s="460">
        <v>0</v>
      </c>
      <c r="F119" s="220">
        <f>D119*E119</f>
        <v>0</v>
      </c>
    </row>
    <row r="120" spans="1:11" s="186" customFormat="1" ht="12.5">
      <c r="A120" s="213">
        <v>2</v>
      </c>
      <c r="B120" s="208" t="s">
        <v>1963</v>
      </c>
      <c r="C120" s="208" t="s">
        <v>1941</v>
      </c>
      <c r="D120" s="208">
        <v>4</v>
      </c>
      <c r="E120" s="460">
        <v>0</v>
      </c>
      <c r="F120" s="220">
        <f>D120*E120</f>
        <v>0</v>
      </c>
    </row>
    <row r="121" spans="1:11" s="186" customFormat="1" ht="12.5">
      <c r="A121" s="208"/>
      <c r="B121" s="209" t="s">
        <v>1911</v>
      </c>
      <c r="C121" s="209"/>
      <c r="D121" s="209"/>
      <c r="E121" s="461"/>
      <c r="F121" s="210">
        <f>SUM(F119:F120)</f>
        <v>0</v>
      </c>
    </row>
    <row r="122" spans="1:11" s="186" customFormat="1" ht="12.5">
      <c r="E122" s="471"/>
    </row>
    <row r="123" spans="1:11" s="190" customFormat="1" ht="13">
      <c r="E123" s="472"/>
      <c r="K123" s="176"/>
    </row>
    <row r="124" spans="1:11" s="190" customFormat="1" ht="15.5">
      <c r="B124" s="433" t="s">
        <v>2204</v>
      </c>
      <c r="E124" s="472"/>
      <c r="F124" s="434">
        <f>F60+F78+F98+F104+F114+F121</f>
        <v>0</v>
      </c>
      <c r="K124" s="176"/>
    </row>
    <row r="125" spans="1:11" s="190" customFormat="1" ht="13">
      <c r="K125" s="176"/>
    </row>
    <row r="126" spans="1:11" s="190" customFormat="1" ht="13">
      <c r="K126" s="176"/>
    </row>
    <row r="127" spans="1:11" s="190" customFormat="1" ht="13">
      <c r="K127" s="176"/>
    </row>
    <row r="128" spans="1:11" s="190" customFormat="1" ht="13">
      <c r="K128" s="176"/>
    </row>
    <row r="129" spans="11:11">
      <c r="K129" s="188"/>
    </row>
    <row r="130" spans="11:11">
      <c r="K130" s="188"/>
    </row>
    <row r="131" spans="11:11">
      <c r="K131" s="188"/>
    </row>
    <row r="132" spans="11:11">
      <c r="K132" s="188"/>
    </row>
    <row r="133" spans="11:11">
      <c r="K133" s="188"/>
    </row>
    <row r="134" spans="11:11">
      <c r="K134" s="188"/>
    </row>
    <row r="135" spans="11:11">
      <c r="K135" s="188"/>
    </row>
    <row r="136" spans="11:11">
      <c r="K136" s="188"/>
    </row>
    <row r="137" spans="11:11">
      <c r="K137" s="188"/>
    </row>
    <row r="138" spans="11:11">
      <c r="K138" s="188"/>
    </row>
    <row r="139" spans="11:11">
      <c r="K139" s="188"/>
    </row>
    <row r="140" spans="11:11">
      <c r="K140" s="188"/>
    </row>
    <row r="141" spans="11:11">
      <c r="K141" s="188"/>
    </row>
    <row r="142" spans="11:11">
      <c r="K142" s="188"/>
    </row>
    <row r="143" spans="11:11">
      <c r="K143" s="188"/>
    </row>
    <row r="144" spans="11:11">
      <c r="K144" s="188"/>
    </row>
    <row r="145" spans="11:11">
      <c r="K145" s="188"/>
    </row>
    <row r="146" spans="11:11">
      <c r="K146" s="188"/>
    </row>
    <row r="147" spans="11:11">
      <c r="K147" s="188"/>
    </row>
    <row r="148" spans="11:11">
      <c r="K148" s="188"/>
    </row>
    <row r="149" spans="11:11">
      <c r="K149" s="188"/>
    </row>
    <row r="150" spans="11:11">
      <c r="K150" s="188"/>
    </row>
    <row r="151" spans="11:11">
      <c r="K151" s="188"/>
    </row>
    <row r="152" spans="11:11">
      <c r="K152" s="188"/>
    </row>
    <row r="153" spans="11:11">
      <c r="K153" s="188"/>
    </row>
    <row r="154" spans="11:11">
      <c r="K154" s="188"/>
    </row>
    <row r="155" spans="11:11">
      <c r="K155" s="188"/>
    </row>
    <row r="156" spans="11:11">
      <c r="K156" s="188"/>
    </row>
    <row r="157" spans="11:11">
      <c r="K157" s="188"/>
    </row>
    <row r="158" spans="11:11">
      <c r="K158" s="188"/>
    </row>
    <row r="159" spans="11:11">
      <c r="K159" s="188"/>
    </row>
    <row r="160" spans="11:11">
      <c r="K160" s="188"/>
    </row>
    <row r="161" spans="11:11">
      <c r="K161" s="188"/>
    </row>
    <row r="162" spans="11:11">
      <c r="K162" s="188"/>
    </row>
    <row r="163" spans="11:11">
      <c r="K163" s="188"/>
    </row>
    <row r="164" spans="11:11">
      <c r="K164" s="188"/>
    </row>
    <row r="165" spans="11:11">
      <c r="K165" s="188"/>
    </row>
    <row r="166" spans="11:11">
      <c r="K166" s="188"/>
    </row>
    <row r="167" spans="11:11">
      <c r="K167" s="188"/>
    </row>
    <row r="168" spans="11:11">
      <c r="K168" s="188"/>
    </row>
    <row r="169" spans="11:11">
      <c r="K169" s="188"/>
    </row>
    <row r="170" spans="11:11">
      <c r="K170" s="188"/>
    </row>
    <row r="171" spans="11:11">
      <c r="K171" s="188"/>
    </row>
    <row r="172" spans="11:11">
      <c r="K172" s="188"/>
    </row>
    <row r="173" spans="11:11">
      <c r="K173" s="188"/>
    </row>
    <row r="174" spans="11:11">
      <c r="K174" s="188"/>
    </row>
    <row r="175" spans="11:11">
      <c r="K175" s="188"/>
    </row>
    <row r="176" spans="11:11">
      <c r="K176" s="188"/>
    </row>
    <row r="177" spans="11:11">
      <c r="K177" s="188"/>
    </row>
    <row r="178" spans="11:11">
      <c r="K178" s="188"/>
    </row>
    <row r="179" spans="11:11">
      <c r="K179" s="188"/>
    </row>
    <row r="180" spans="11:11">
      <c r="K180" s="188"/>
    </row>
    <row r="181" spans="11:11">
      <c r="K181" s="188"/>
    </row>
    <row r="182" spans="11:11">
      <c r="K182" s="188"/>
    </row>
    <row r="183" spans="11:11">
      <c r="K183" s="188"/>
    </row>
    <row r="184" spans="11:11">
      <c r="K184" s="188"/>
    </row>
    <row r="185" spans="11:11">
      <c r="K185" s="188"/>
    </row>
    <row r="186" spans="11:11">
      <c r="K186" s="188"/>
    </row>
    <row r="187" spans="11:11">
      <c r="K187" s="188"/>
    </row>
    <row r="188" spans="11:11">
      <c r="K188" s="188"/>
    </row>
    <row r="189" spans="11:11">
      <c r="K189" s="188"/>
    </row>
    <row r="190" spans="11:11">
      <c r="K190" s="188"/>
    </row>
    <row r="191" spans="11:11">
      <c r="K191" s="188"/>
    </row>
    <row r="192" spans="11:11">
      <c r="K192" s="188"/>
    </row>
    <row r="193" spans="11:11">
      <c r="K193" s="188"/>
    </row>
    <row r="194" spans="11:11">
      <c r="K194" s="188"/>
    </row>
    <row r="195" spans="11:11">
      <c r="K195" s="188"/>
    </row>
    <row r="196" spans="11:11">
      <c r="K196" s="188"/>
    </row>
    <row r="197" spans="11:11">
      <c r="K197" s="188"/>
    </row>
    <row r="198" spans="11:11">
      <c r="K198" s="188"/>
    </row>
    <row r="199" spans="11:11">
      <c r="K199" s="188"/>
    </row>
    <row r="200" spans="11:11">
      <c r="K200" s="188"/>
    </row>
    <row r="201" spans="11:11">
      <c r="K201" s="188"/>
    </row>
    <row r="202" spans="11:11">
      <c r="K202" s="188"/>
    </row>
    <row r="203" spans="11:11">
      <c r="K203" s="188"/>
    </row>
    <row r="204" spans="11:11">
      <c r="K204" s="188"/>
    </row>
    <row r="205" spans="11:11">
      <c r="K205" s="188"/>
    </row>
    <row r="206" spans="11:11">
      <c r="K206" s="188"/>
    </row>
    <row r="207" spans="11:11">
      <c r="K207" s="188"/>
    </row>
    <row r="208" spans="11:11">
      <c r="K208" s="188"/>
    </row>
    <row r="209" spans="11:11">
      <c r="K209" s="188"/>
    </row>
    <row r="210" spans="11:11">
      <c r="K210" s="188"/>
    </row>
    <row r="211" spans="11:11">
      <c r="K211" s="188"/>
    </row>
    <row r="212" spans="11:11">
      <c r="K212" s="188"/>
    </row>
    <row r="213" spans="11:11">
      <c r="K213" s="188"/>
    </row>
    <row r="214" spans="11:11">
      <c r="K214" s="188"/>
    </row>
    <row r="215" spans="11:11">
      <c r="K215" s="188"/>
    </row>
    <row r="216" spans="11:11">
      <c r="K216" s="188"/>
    </row>
    <row r="217" spans="11:11">
      <c r="K217" s="188"/>
    </row>
    <row r="218" spans="11:11">
      <c r="K218" s="188"/>
    </row>
    <row r="219" spans="11:11">
      <c r="K219" s="188"/>
    </row>
    <row r="220" spans="11:11">
      <c r="K220" s="188"/>
    </row>
    <row r="221" spans="11:11">
      <c r="K221" s="188"/>
    </row>
    <row r="222" spans="11:11">
      <c r="K222" s="188"/>
    </row>
    <row r="223" spans="11:11">
      <c r="K223" s="188"/>
    </row>
    <row r="224" spans="11:11">
      <c r="K224" s="188"/>
    </row>
    <row r="225" spans="11:11">
      <c r="K225" s="188"/>
    </row>
    <row r="226" spans="11:11">
      <c r="K226" s="188"/>
    </row>
    <row r="227" spans="11:11">
      <c r="K227" s="188"/>
    </row>
    <row r="228" spans="11:11">
      <c r="K228" s="188"/>
    </row>
  </sheetData>
  <sheetProtection password="CD92" sheet="1" objects="1" scenarios="1" selectLockedCells="1"/>
  <pageMargins left="0.39370078740157483" right="0.39370078740157483" top="0.39370078740157483" bottom="0.39370078740157483" header="0.51181102362204722" footer="0.31496062992125984"/>
  <pageSetup paperSize="9" orientation="portrait" r:id="rId1"/>
  <headerFooter>
    <oddFooter>&amp;C&amp;C&amp;P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outlinePr summaryBelow="0"/>
  </sheetPr>
  <dimension ref="A1:BH250"/>
  <sheetViews>
    <sheetView topLeftCell="A13" workbookViewId="0">
      <selection activeCell="F50" sqref="F50"/>
    </sheetView>
  </sheetViews>
  <sheetFormatPr defaultRowHeight="12.5" outlineLevelRow="1"/>
  <cols>
    <col min="1" max="1" width="4.1796875" style="29" customWidth="1"/>
    <col min="2" max="2" width="14.36328125" style="46" customWidth="1"/>
    <col min="3" max="3" width="38.1796875" style="46" customWidth="1"/>
    <col min="4" max="4" width="4.453125" style="29" customWidth="1"/>
    <col min="5" max="5" width="10.453125" style="29" customWidth="1"/>
    <col min="6" max="6" width="9.81640625" style="29" customWidth="1"/>
    <col min="7" max="7" width="12.6328125" style="29" customWidth="1"/>
    <col min="8" max="13" width="0" style="29" hidden="1" customWidth="1"/>
    <col min="14" max="17" width="8.7265625" style="29"/>
    <col min="18" max="21" width="0" style="29" hidden="1" customWidth="1"/>
    <col min="22" max="28" width="8.7265625" style="29"/>
    <col min="29" max="39" width="0" style="29" hidden="1" customWidth="1"/>
    <col min="40" max="52" width="8.7265625" style="29"/>
    <col min="53" max="53" width="73.26953125" style="29" customWidth="1"/>
    <col min="54" max="16384" width="8.7265625" style="29"/>
  </cols>
  <sheetData>
    <row r="1" spans="1:60" ht="15.75" customHeight="1">
      <c r="A1" s="541" t="s">
        <v>67</v>
      </c>
      <c r="B1" s="541"/>
      <c r="C1" s="541"/>
      <c r="D1" s="541"/>
      <c r="E1" s="541"/>
      <c r="F1" s="541"/>
      <c r="G1" s="541"/>
      <c r="H1"/>
      <c r="I1"/>
      <c r="J1"/>
      <c r="K1"/>
      <c r="L1"/>
      <c r="M1"/>
      <c r="N1"/>
      <c r="O1"/>
      <c r="P1"/>
      <c r="Q1"/>
      <c r="AE1" s="29" t="s">
        <v>68</v>
      </c>
    </row>
    <row r="2" spans="1:60" ht="25" customHeight="1">
      <c r="A2" s="233" t="s">
        <v>69</v>
      </c>
      <c r="B2" s="319"/>
      <c r="C2" s="542" t="s">
        <v>2181</v>
      </c>
      <c r="D2" s="543"/>
      <c r="E2" s="543"/>
      <c r="F2" s="543"/>
      <c r="G2" s="544"/>
      <c r="H2"/>
      <c r="I2"/>
      <c r="J2"/>
      <c r="K2"/>
      <c r="L2"/>
      <c r="M2"/>
      <c r="N2"/>
      <c r="O2"/>
      <c r="P2"/>
      <c r="Q2"/>
      <c r="AE2" s="29" t="s">
        <v>70</v>
      </c>
    </row>
    <row r="3" spans="1:60" ht="25" customHeight="1">
      <c r="A3" s="233" t="s">
        <v>71</v>
      </c>
      <c r="B3" s="319"/>
      <c r="C3" s="542" t="s">
        <v>1116</v>
      </c>
      <c r="D3" s="543"/>
      <c r="E3" s="543"/>
      <c r="F3" s="543"/>
      <c r="G3" s="544"/>
      <c r="H3"/>
      <c r="I3"/>
      <c r="J3"/>
      <c r="K3"/>
      <c r="L3"/>
      <c r="M3"/>
      <c r="N3"/>
      <c r="O3"/>
      <c r="P3"/>
      <c r="Q3"/>
      <c r="AE3" s="29" t="s">
        <v>72</v>
      </c>
    </row>
    <row r="4" spans="1:60" ht="25" hidden="1" customHeight="1">
      <c r="A4" s="233" t="s">
        <v>73</v>
      </c>
      <c r="B4" s="319"/>
      <c r="C4" s="542"/>
      <c r="D4" s="543"/>
      <c r="E4" s="543"/>
      <c r="F4" s="543"/>
      <c r="G4" s="544"/>
      <c r="H4"/>
      <c r="I4"/>
      <c r="J4"/>
      <c r="K4"/>
      <c r="L4"/>
      <c r="M4"/>
      <c r="N4"/>
      <c r="O4"/>
      <c r="P4"/>
      <c r="Q4"/>
      <c r="AE4" s="29" t="s">
        <v>74</v>
      </c>
    </row>
    <row r="5" spans="1:60" ht="14.5" hidden="1">
      <c r="A5" s="234" t="s">
        <v>75</v>
      </c>
      <c r="B5" s="235"/>
      <c r="C5" s="236"/>
      <c r="D5" s="237"/>
      <c r="E5" s="237"/>
      <c r="F5" s="237"/>
      <c r="G5" s="238"/>
      <c r="H5"/>
      <c r="I5"/>
      <c r="J5"/>
      <c r="K5"/>
      <c r="L5"/>
      <c r="M5"/>
      <c r="N5"/>
      <c r="O5"/>
      <c r="P5"/>
      <c r="Q5"/>
      <c r="AE5" s="29" t="s">
        <v>76</v>
      </c>
    </row>
    <row r="6" spans="1:60" ht="14.5">
      <c r="A6"/>
      <c r="B6" s="239"/>
      <c r="C6" s="239"/>
      <c r="D6"/>
      <c r="E6"/>
      <c r="F6"/>
      <c r="G6"/>
      <c r="H6"/>
      <c r="I6"/>
      <c r="J6"/>
      <c r="K6"/>
      <c r="L6"/>
      <c r="M6"/>
      <c r="N6"/>
      <c r="O6"/>
      <c r="P6"/>
      <c r="Q6"/>
    </row>
    <row r="7" spans="1:60" ht="43.5">
      <c r="A7" s="240" t="s">
        <v>77</v>
      </c>
      <c r="B7" s="241" t="s">
        <v>78</v>
      </c>
      <c r="C7" s="241" t="s">
        <v>79</v>
      </c>
      <c r="D7" s="240" t="s">
        <v>80</v>
      </c>
      <c r="E7" s="240" t="s">
        <v>81</v>
      </c>
      <c r="F7" s="242" t="s">
        <v>82</v>
      </c>
      <c r="G7" s="240" t="s">
        <v>63</v>
      </c>
      <c r="H7" s="311" t="s">
        <v>83</v>
      </c>
      <c r="I7" s="311" t="s">
        <v>84</v>
      </c>
      <c r="J7" s="311" t="s">
        <v>85</v>
      </c>
      <c r="K7" s="311" t="s">
        <v>86</v>
      </c>
      <c r="L7" s="311" t="s">
        <v>87</v>
      </c>
      <c r="M7" s="311" t="s">
        <v>88</v>
      </c>
      <c r="N7" s="311" t="s">
        <v>89</v>
      </c>
      <c r="O7" s="311" t="s">
        <v>90</v>
      </c>
      <c r="P7" s="311" t="s">
        <v>91</v>
      </c>
      <c r="Q7" s="311" t="s">
        <v>92</v>
      </c>
      <c r="R7" s="30" t="s">
        <v>93</v>
      </c>
      <c r="S7" s="30" t="s">
        <v>94</v>
      </c>
      <c r="T7" s="30" t="s">
        <v>95</v>
      </c>
      <c r="U7" s="30" t="s">
        <v>96</v>
      </c>
    </row>
    <row r="8" spans="1:60" ht="14.5">
      <c r="A8" s="243" t="s">
        <v>97</v>
      </c>
      <c r="B8" s="244" t="s">
        <v>62</v>
      </c>
      <c r="C8" s="245" t="s">
        <v>61</v>
      </c>
      <c r="D8" s="312"/>
      <c r="E8" s="247"/>
      <c r="F8" s="248"/>
      <c r="G8" s="248">
        <f>SUMIF(AE9:AE34,"&lt;&gt;NOR",G9:G34)</f>
        <v>0</v>
      </c>
      <c r="H8" s="248"/>
      <c r="I8" s="248">
        <f>SUM(I9:I34)</f>
        <v>0</v>
      </c>
      <c r="J8" s="248"/>
      <c r="K8" s="248">
        <f>SUM(K9:K34)</f>
        <v>0</v>
      </c>
      <c r="L8" s="248"/>
      <c r="M8" s="248">
        <f>SUM(M9:M34)</f>
        <v>0</v>
      </c>
      <c r="N8" s="312"/>
      <c r="O8" s="312">
        <f>SUM(O9:O34)</f>
        <v>2.1220999999999997</v>
      </c>
      <c r="P8" s="312"/>
      <c r="Q8" s="312">
        <f>SUM(Q9:Q34)</f>
        <v>0</v>
      </c>
      <c r="R8" s="32"/>
      <c r="S8" s="32"/>
      <c r="T8" s="31"/>
      <c r="U8" s="32" t="e">
        <f>SUM(U9:U34)</f>
        <v>#REF!</v>
      </c>
      <c r="AE8" s="29" t="s">
        <v>98</v>
      </c>
    </row>
    <row r="9" spans="1:60" ht="20" outlineLevel="1">
      <c r="A9" s="249">
        <v>1</v>
      </c>
      <c r="B9" s="250" t="s">
        <v>99</v>
      </c>
      <c r="C9" s="251" t="s">
        <v>100</v>
      </c>
      <c r="D9" s="313" t="s">
        <v>101</v>
      </c>
      <c r="E9" s="253">
        <v>2</v>
      </c>
      <c r="F9" s="320">
        <v>0</v>
      </c>
      <c r="G9" s="254">
        <f>ROUND(E9*F9,2)</f>
        <v>0</v>
      </c>
      <c r="H9" s="254"/>
      <c r="I9" s="254">
        <f>ROUND(E9*H9,2)</f>
        <v>0</v>
      </c>
      <c r="J9" s="254"/>
      <c r="K9" s="254">
        <f>ROUND(E9*J9,2)</f>
        <v>0</v>
      </c>
      <c r="L9" s="254">
        <v>15</v>
      </c>
      <c r="M9" s="254">
        <f>G9*(1+L9/100)</f>
        <v>0</v>
      </c>
      <c r="N9" s="313">
        <v>9.2160000000000006E-2</v>
      </c>
      <c r="O9" s="313">
        <f>ROUND(E9*N9,5)</f>
        <v>0.18432000000000001</v>
      </c>
      <c r="P9" s="313">
        <v>0</v>
      </c>
      <c r="Q9" s="313">
        <f>ROUND(E9*P9,5)</f>
        <v>0</v>
      </c>
      <c r="R9" s="34"/>
      <c r="S9" s="34"/>
      <c r="T9" s="36">
        <v>0.49748999999999999</v>
      </c>
      <c r="U9" s="34" t="e">
        <f>ROUND(#REF!*T9,2)</f>
        <v>#REF!</v>
      </c>
      <c r="V9" s="37"/>
      <c r="W9" s="37"/>
      <c r="X9" s="37"/>
      <c r="Y9" s="37"/>
      <c r="Z9" s="37"/>
      <c r="AA9" s="37"/>
      <c r="AB9" s="37"/>
      <c r="AC9" s="37"/>
      <c r="AD9" s="37"/>
      <c r="AE9" s="37" t="s">
        <v>102</v>
      </c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</row>
    <row r="10" spans="1:60" outlineLevel="1">
      <c r="A10" s="249"/>
      <c r="B10" s="250"/>
      <c r="C10" s="536" t="s">
        <v>103</v>
      </c>
      <c r="D10" s="537"/>
      <c r="E10" s="538"/>
      <c r="F10" s="539"/>
      <c r="G10" s="540"/>
      <c r="H10" s="254"/>
      <c r="I10" s="254"/>
      <c r="J10" s="254"/>
      <c r="K10" s="254"/>
      <c r="L10" s="254"/>
      <c r="M10" s="254"/>
      <c r="N10" s="313"/>
      <c r="O10" s="313"/>
      <c r="P10" s="313"/>
      <c r="Q10" s="313"/>
      <c r="R10" s="34"/>
      <c r="S10" s="34"/>
      <c r="T10" s="36"/>
      <c r="U10" s="34"/>
      <c r="V10" s="37"/>
      <c r="W10" s="37"/>
      <c r="X10" s="37"/>
      <c r="Y10" s="37"/>
      <c r="Z10" s="37"/>
      <c r="AA10" s="37"/>
      <c r="AB10" s="37"/>
      <c r="AC10" s="37"/>
      <c r="AD10" s="37"/>
      <c r="AE10" s="37" t="s">
        <v>104</v>
      </c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8" t="e">
        <f>#REF!</f>
        <v>#REF!</v>
      </c>
      <c r="BB10" s="37"/>
      <c r="BC10" s="37"/>
      <c r="BD10" s="37"/>
      <c r="BE10" s="37"/>
      <c r="BF10" s="37"/>
      <c r="BG10" s="37"/>
      <c r="BH10" s="37"/>
    </row>
    <row r="11" spans="1:60" ht="20" outlineLevel="1">
      <c r="A11" s="249">
        <v>2</v>
      </c>
      <c r="B11" s="250" t="s">
        <v>114</v>
      </c>
      <c r="C11" s="251" t="s">
        <v>115</v>
      </c>
      <c r="D11" s="313" t="s">
        <v>116</v>
      </c>
      <c r="E11" s="253">
        <v>0.31445600000000001</v>
      </c>
      <c r="F11" s="320">
        <f>H11+J11</f>
        <v>0</v>
      </c>
      <c r="G11" s="254">
        <f>ROUND(E11*F11,2)</f>
        <v>0</v>
      </c>
      <c r="H11" s="254"/>
      <c r="I11" s="254">
        <f>ROUND(E11*H11,2)</f>
        <v>0</v>
      </c>
      <c r="J11" s="254"/>
      <c r="K11" s="254">
        <f>ROUND(E11*J11,2)</f>
        <v>0</v>
      </c>
      <c r="L11" s="254">
        <v>15</v>
      </c>
      <c r="M11" s="254">
        <f>G11*(1+L11/100)</f>
        <v>0</v>
      </c>
      <c r="N11" s="313">
        <v>1.62836</v>
      </c>
      <c r="O11" s="313">
        <f>ROUND(E11*N11,5)</f>
        <v>0.51205000000000001</v>
      </c>
      <c r="P11" s="313">
        <v>0</v>
      </c>
      <c r="Q11" s="313">
        <f>ROUND(E11*P11,5)</f>
        <v>0</v>
      </c>
      <c r="R11" s="34"/>
      <c r="S11" s="34"/>
      <c r="T11" s="36">
        <v>4.8899999999999997</v>
      </c>
      <c r="U11" s="34" t="e">
        <f>ROUND(#REF!*T11,2)</f>
        <v>#REF!</v>
      </c>
      <c r="V11" s="37"/>
      <c r="W11" s="37"/>
      <c r="X11" s="37"/>
      <c r="Y11" s="37"/>
      <c r="Z11" s="37"/>
      <c r="AA11" s="37"/>
      <c r="AB11" s="37"/>
      <c r="AC11" s="37"/>
      <c r="AD11" s="37"/>
      <c r="AE11" s="37" t="s">
        <v>102</v>
      </c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</row>
    <row r="12" spans="1:60" outlineLevel="1">
      <c r="A12" s="249"/>
      <c r="B12" s="250"/>
      <c r="C12" s="536" t="s">
        <v>1119</v>
      </c>
      <c r="D12" s="537"/>
      <c r="E12" s="538"/>
      <c r="F12" s="539"/>
      <c r="G12" s="540"/>
      <c r="H12" s="254"/>
      <c r="I12" s="254"/>
      <c r="J12" s="254"/>
      <c r="K12" s="254"/>
      <c r="L12" s="254"/>
      <c r="M12" s="254"/>
      <c r="N12" s="313"/>
      <c r="O12" s="313"/>
      <c r="P12" s="313"/>
      <c r="Q12" s="313"/>
      <c r="R12" s="34"/>
      <c r="S12" s="34"/>
      <c r="T12" s="36"/>
      <c r="U12" s="34"/>
      <c r="V12" s="37"/>
      <c r="W12" s="37"/>
      <c r="X12" s="37"/>
      <c r="Y12" s="37"/>
      <c r="Z12" s="37"/>
      <c r="AA12" s="37"/>
      <c r="AB12" s="37"/>
      <c r="AC12" s="37"/>
      <c r="AD12" s="37"/>
      <c r="AE12" s="37" t="s">
        <v>104</v>
      </c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8" t="e">
        <f>#REF!</f>
        <v>#REF!</v>
      </c>
      <c r="BB12" s="37"/>
      <c r="BC12" s="37"/>
      <c r="BD12" s="37"/>
      <c r="BE12" s="37"/>
      <c r="BF12" s="37"/>
      <c r="BG12" s="37"/>
      <c r="BH12" s="37"/>
    </row>
    <row r="13" spans="1:60" outlineLevel="1">
      <c r="A13" s="249"/>
      <c r="B13" s="250"/>
      <c r="C13" s="314" t="s">
        <v>1120</v>
      </c>
      <c r="D13" s="315"/>
      <c r="E13" s="316">
        <v>0.31445600000000001</v>
      </c>
      <c r="F13" s="254"/>
      <c r="G13" s="254"/>
      <c r="H13" s="254"/>
      <c r="I13" s="254"/>
      <c r="J13" s="254"/>
      <c r="K13" s="254"/>
      <c r="L13" s="254"/>
      <c r="M13" s="254"/>
      <c r="N13" s="313"/>
      <c r="O13" s="313"/>
      <c r="P13" s="313"/>
      <c r="Q13" s="313"/>
      <c r="R13" s="34"/>
      <c r="S13" s="34"/>
      <c r="T13" s="36"/>
      <c r="U13" s="34"/>
      <c r="V13" s="37"/>
      <c r="W13" s="37"/>
      <c r="X13" s="37"/>
      <c r="Y13" s="37"/>
      <c r="Z13" s="37"/>
      <c r="AA13" s="37"/>
      <c r="AB13" s="37"/>
      <c r="AC13" s="37"/>
      <c r="AD13" s="37"/>
      <c r="AE13" s="37" t="s">
        <v>109</v>
      </c>
      <c r="AF13" s="37">
        <v>0</v>
      </c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</row>
    <row r="14" spans="1:60" ht="20" outlineLevel="1">
      <c r="A14" s="249">
        <v>3</v>
      </c>
      <c r="B14" s="250" t="s">
        <v>765</v>
      </c>
      <c r="C14" s="251" t="s">
        <v>766</v>
      </c>
      <c r="D14" s="313" t="s">
        <v>121</v>
      </c>
      <c r="E14" s="253">
        <v>27.071999999999999</v>
      </c>
      <c r="F14" s="320">
        <v>0</v>
      </c>
      <c r="G14" s="254">
        <f>ROUND(E14*F14,2)</f>
        <v>0</v>
      </c>
      <c r="H14" s="254"/>
      <c r="I14" s="254">
        <f>ROUND(E14*H14,2)</f>
        <v>0</v>
      </c>
      <c r="J14" s="254"/>
      <c r="K14" s="254">
        <f>ROUND(E14*J14,2)</f>
        <v>0</v>
      </c>
      <c r="L14" s="254">
        <v>15</v>
      </c>
      <c r="M14" s="254">
        <f>G14*(1+L14/100)</f>
        <v>0</v>
      </c>
      <c r="N14" s="313">
        <v>2.5420000000000002E-2</v>
      </c>
      <c r="O14" s="313">
        <f>ROUND(E14*N14,5)</f>
        <v>0.68816999999999995</v>
      </c>
      <c r="P14" s="313">
        <v>0</v>
      </c>
      <c r="Q14" s="313">
        <f>ROUND(E14*P14,5)</f>
        <v>0</v>
      </c>
      <c r="R14" s="34"/>
      <c r="S14" s="34"/>
      <c r="T14" s="36">
        <v>1.2250000000000001</v>
      </c>
      <c r="U14" s="34" t="e">
        <f>ROUND(#REF!*T14,2)</f>
        <v>#REF!</v>
      </c>
      <c r="V14" s="37"/>
      <c r="W14" s="37"/>
      <c r="X14" s="37"/>
      <c r="Y14" s="37"/>
      <c r="Z14" s="37"/>
      <c r="AA14" s="37"/>
      <c r="AB14" s="37"/>
      <c r="AC14" s="37"/>
      <c r="AD14" s="37"/>
      <c r="AE14" s="37" t="s">
        <v>102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</row>
    <row r="15" spans="1:60" outlineLevel="1">
      <c r="A15" s="249"/>
      <c r="B15" s="250"/>
      <c r="C15" s="314" t="s">
        <v>1121</v>
      </c>
      <c r="D15" s="315"/>
      <c r="E15" s="316">
        <v>12.247</v>
      </c>
      <c r="F15" s="254"/>
      <c r="G15" s="254"/>
      <c r="H15" s="254"/>
      <c r="I15" s="254"/>
      <c r="J15" s="254"/>
      <c r="K15" s="254"/>
      <c r="L15" s="254"/>
      <c r="M15" s="254"/>
      <c r="N15" s="313"/>
      <c r="O15" s="313"/>
      <c r="P15" s="313"/>
      <c r="Q15" s="313"/>
      <c r="R15" s="34"/>
      <c r="S15" s="34"/>
      <c r="T15" s="36"/>
      <c r="U15" s="34"/>
      <c r="V15" s="37"/>
      <c r="W15" s="37"/>
      <c r="X15" s="37"/>
      <c r="Y15" s="37"/>
      <c r="Z15" s="37"/>
      <c r="AA15" s="37"/>
      <c r="AB15" s="37"/>
      <c r="AC15" s="37"/>
      <c r="AD15" s="37"/>
      <c r="AE15" s="37" t="s">
        <v>109</v>
      </c>
      <c r="AF15" s="37">
        <v>0</v>
      </c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</row>
    <row r="16" spans="1:60" outlineLevel="1">
      <c r="A16" s="249"/>
      <c r="B16" s="250"/>
      <c r="C16" s="314" t="s">
        <v>1122</v>
      </c>
      <c r="D16" s="315"/>
      <c r="E16" s="316">
        <v>6.9390000000000001</v>
      </c>
      <c r="F16" s="254"/>
      <c r="G16" s="254"/>
      <c r="H16" s="254"/>
      <c r="I16" s="254"/>
      <c r="J16" s="254"/>
      <c r="K16" s="254"/>
      <c r="L16" s="254"/>
      <c r="M16" s="254"/>
      <c r="N16" s="313"/>
      <c r="O16" s="313"/>
      <c r="P16" s="313"/>
      <c r="Q16" s="313"/>
      <c r="R16" s="34"/>
      <c r="S16" s="34"/>
      <c r="T16" s="36"/>
      <c r="U16" s="34"/>
      <c r="V16" s="37"/>
      <c r="W16" s="37"/>
      <c r="X16" s="37"/>
      <c r="Y16" s="37"/>
      <c r="Z16" s="37"/>
      <c r="AA16" s="37"/>
      <c r="AB16" s="37"/>
      <c r="AC16" s="37"/>
      <c r="AD16" s="37"/>
      <c r="AE16" s="37" t="s">
        <v>109</v>
      </c>
      <c r="AF16" s="37">
        <v>0</v>
      </c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</row>
    <row r="17" spans="1:60" outlineLevel="1">
      <c r="A17" s="249"/>
      <c r="B17" s="250"/>
      <c r="C17" s="314" t="s">
        <v>986</v>
      </c>
      <c r="D17" s="315"/>
      <c r="E17" s="316">
        <v>3.1</v>
      </c>
      <c r="F17" s="254"/>
      <c r="G17" s="254"/>
      <c r="H17" s="254"/>
      <c r="I17" s="254"/>
      <c r="J17" s="254"/>
      <c r="K17" s="254"/>
      <c r="L17" s="254"/>
      <c r="M17" s="254"/>
      <c r="N17" s="313"/>
      <c r="O17" s="313"/>
      <c r="P17" s="313"/>
      <c r="Q17" s="313"/>
      <c r="R17" s="34"/>
      <c r="S17" s="34"/>
      <c r="T17" s="36"/>
      <c r="U17" s="34"/>
      <c r="V17" s="37"/>
      <c r="W17" s="37"/>
      <c r="X17" s="37"/>
      <c r="Y17" s="37"/>
      <c r="Z17" s="37"/>
      <c r="AA17" s="37"/>
      <c r="AB17" s="37"/>
      <c r="AC17" s="37"/>
      <c r="AD17" s="37"/>
      <c r="AE17" s="37" t="s">
        <v>109</v>
      </c>
      <c r="AF17" s="37">
        <v>0</v>
      </c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</row>
    <row r="18" spans="1:60" outlineLevel="1">
      <c r="A18" s="249"/>
      <c r="B18" s="250"/>
      <c r="C18" s="314" t="s">
        <v>1123</v>
      </c>
      <c r="D18" s="315"/>
      <c r="E18" s="316">
        <v>4.7859999999999996</v>
      </c>
      <c r="F18" s="254"/>
      <c r="G18" s="254"/>
      <c r="H18" s="254"/>
      <c r="I18" s="254"/>
      <c r="J18" s="254"/>
      <c r="K18" s="254"/>
      <c r="L18" s="254"/>
      <c r="M18" s="254"/>
      <c r="N18" s="313"/>
      <c r="O18" s="313"/>
      <c r="P18" s="313"/>
      <c r="Q18" s="313"/>
      <c r="R18" s="34"/>
      <c r="S18" s="34"/>
      <c r="T18" s="36"/>
      <c r="U18" s="34"/>
      <c r="V18" s="37"/>
      <c r="W18" s="37"/>
      <c r="X18" s="37"/>
      <c r="Y18" s="37"/>
      <c r="Z18" s="37"/>
      <c r="AA18" s="37"/>
      <c r="AB18" s="37"/>
      <c r="AC18" s="37"/>
      <c r="AD18" s="37"/>
      <c r="AE18" s="37" t="s">
        <v>109</v>
      </c>
      <c r="AF18" s="37">
        <v>0</v>
      </c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</row>
    <row r="19" spans="1:60" ht="20" outlineLevel="1">
      <c r="A19" s="249">
        <v>4</v>
      </c>
      <c r="B19" s="250" t="s">
        <v>987</v>
      </c>
      <c r="C19" s="251" t="s">
        <v>1124</v>
      </c>
      <c r="D19" s="313" t="s">
        <v>121</v>
      </c>
      <c r="E19" s="253">
        <v>6.11</v>
      </c>
      <c r="F19" s="320">
        <f>H19+J19</f>
        <v>0</v>
      </c>
      <c r="G19" s="254">
        <f>ROUND(E19*F19,2)</f>
        <v>0</v>
      </c>
      <c r="H19" s="254"/>
      <c r="I19" s="254">
        <f>ROUND(E19*H19,2)</f>
        <v>0</v>
      </c>
      <c r="J19" s="254"/>
      <c r="K19" s="254">
        <f>ROUND(E19*J19,2)</f>
        <v>0</v>
      </c>
      <c r="L19" s="254">
        <v>15</v>
      </c>
      <c r="M19" s="254">
        <f>G19*(1+L19/100)</f>
        <v>0</v>
      </c>
      <c r="N19" s="313">
        <v>1.409E-2</v>
      </c>
      <c r="O19" s="313">
        <f>ROUND(E19*N19,5)</f>
        <v>8.609E-2</v>
      </c>
      <c r="P19" s="313">
        <v>0</v>
      </c>
      <c r="Q19" s="313">
        <f>ROUND(E19*P19,5)</f>
        <v>0</v>
      </c>
      <c r="R19" s="34"/>
      <c r="S19" s="34"/>
      <c r="T19" s="36">
        <v>0.92700000000000005</v>
      </c>
      <c r="U19" s="34" t="e">
        <f>ROUND(#REF!*T19,2)</f>
        <v>#REF!</v>
      </c>
      <c r="V19" s="37"/>
      <c r="W19" s="37"/>
      <c r="X19" s="37"/>
      <c r="Y19" s="37"/>
      <c r="Z19" s="37"/>
      <c r="AA19" s="37"/>
      <c r="AB19" s="37"/>
      <c r="AC19" s="37"/>
      <c r="AD19" s="37"/>
      <c r="AE19" s="37" t="s">
        <v>102</v>
      </c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</row>
    <row r="20" spans="1:60" outlineLevel="1">
      <c r="A20" s="249"/>
      <c r="B20" s="250"/>
      <c r="C20" s="314" t="s">
        <v>1125</v>
      </c>
      <c r="D20" s="315"/>
      <c r="E20" s="316">
        <v>6.11</v>
      </c>
      <c r="F20" s="254"/>
      <c r="G20" s="254"/>
      <c r="H20" s="254"/>
      <c r="I20" s="254"/>
      <c r="J20" s="254"/>
      <c r="K20" s="254"/>
      <c r="L20" s="254"/>
      <c r="M20" s="254"/>
      <c r="N20" s="313"/>
      <c r="O20" s="313"/>
      <c r="P20" s="313"/>
      <c r="Q20" s="313"/>
      <c r="R20" s="34"/>
      <c r="S20" s="34"/>
      <c r="T20" s="36"/>
      <c r="U20" s="34"/>
      <c r="V20" s="37"/>
      <c r="W20" s="37"/>
      <c r="X20" s="37"/>
      <c r="Y20" s="37"/>
      <c r="Z20" s="37"/>
      <c r="AA20" s="37"/>
      <c r="AB20" s="37"/>
      <c r="AC20" s="37"/>
      <c r="AD20" s="37"/>
      <c r="AE20" s="37" t="s">
        <v>109</v>
      </c>
      <c r="AF20" s="37">
        <v>0</v>
      </c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</row>
    <row r="21" spans="1:60" ht="20" outlineLevel="1">
      <c r="A21" s="249">
        <v>5</v>
      </c>
      <c r="B21" s="250" t="s">
        <v>124</v>
      </c>
      <c r="C21" s="251" t="s">
        <v>128</v>
      </c>
      <c r="D21" s="313" t="s">
        <v>121</v>
      </c>
      <c r="E21" s="253">
        <v>1.6125</v>
      </c>
      <c r="F21" s="320">
        <f>H21+J21</f>
        <v>0</v>
      </c>
      <c r="G21" s="254">
        <f>ROUND(E21*F21,2)</f>
        <v>0</v>
      </c>
      <c r="H21" s="254"/>
      <c r="I21" s="254">
        <f>ROUND(E21*H21,2)</f>
        <v>0</v>
      </c>
      <c r="J21" s="254"/>
      <c r="K21" s="254">
        <f>ROUND(E21*J21,2)</f>
        <v>0</v>
      </c>
      <c r="L21" s="254">
        <v>15</v>
      </c>
      <c r="M21" s="254">
        <f>G21*(1+L21/100)</f>
        <v>0</v>
      </c>
      <c r="N21" s="313">
        <v>1.2370000000000001E-2</v>
      </c>
      <c r="O21" s="313">
        <f>ROUND(E21*N21,5)</f>
        <v>1.9949999999999999E-2</v>
      </c>
      <c r="P21" s="313">
        <v>0</v>
      </c>
      <c r="Q21" s="313">
        <f>ROUND(E21*P21,5)</f>
        <v>0</v>
      </c>
      <c r="R21" s="34"/>
      <c r="S21" s="34"/>
      <c r="T21" s="36">
        <v>0.69</v>
      </c>
      <c r="U21" s="34" t="e">
        <f>ROUND(#REF!*T21,2)</f>
        <v>#REF!</v>
      </c>
      <c r="V21" s="37"/>
      <c r="W21" s="37"/>
      <c r="X21" s="37"/>
      <c r="Y21" s="37"/>
      <c r="Z21" s="37"/>
      <c r="AA21" s="37"/>
      <c r="AB21" s="37"/>
      <c r="AC21" s="37"/>
      <c r="AD21" s="37"/>
      <c r="AE21" s="37" t="s">
        <v>102</v>
      </c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</row>
    <row r="22" spans="1:60" outlineLevel="1">
      <c r="A22" s="249"/>
      <c r="B22" s="250"/>
      <c r="C22" s="536" t="s">
        <v>129</v>
      </c>
      <c r="D22" s="537"/>
      <c r="E22" s="538"/>
      <c r="F22" s="539"/>
      <c r="G22" s="540"/>
      <c r="H22" s="254"/>
      <c r="I22" s="254"/>
      <c r="J22" s="254"/>
      <c r="K22" s="254"/>
      <c r="L22" s="254"/>
      <c r="M22" s="254"/>
      <c r="N22" s="313"/>
      <c r="O22" s="313"/>
      <c r="P22" s="313"/>
      <c r="Q22" s="313"/>
      <c r="R22" s="34"/>
      <c r="S22" s="34"/>
      <c r="T22" s="36"/>
      <c r="U22" s="34"/>
      <c r="V22" s="37"/>
      <c r="W22" s="37"/>
      <c r="X22" s="37"/>
      <c r="Y22" s="37"/>
      <c r="Z22" s="37"/>
      <c r="AA22" s="37"/>
      <c r="AB22" s="37"/>
      <c r="AC22" s="37"/>
      <c r="AD22" s="37"/>
      <c r="AE22" s="37" t="s">
        <v>104</v>
      </c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8" t="e">
        <f>#REF!</f>
        <v>#REF!</v>
      </c>
      <c r="BB22" s="37"/>
      <c r="BC22" s="37"/>
      <c r="BD22" s="37"/>
      <c r="BE22" s="37"/>
      <c r="BF22" s="37"/>
      <c r="BG22" s="37"/>
      <c r="BH22" s="37"/>
    </row>
    <row r="23" spans="1:60" outlineLevel="1">
      <c r="A23" s="249"/>
      <c r="B23" s="250"/>
      <c r="C23" s="314" t="s">
        <v>1126</v>
      </c>
      <c r="D23" s="315"/>
      <c r="E23" s="316">
        <v>1.6125</v>
      </c>
      <c r="F23" s="254"/>
      <c r="G23" s="254"/>
      <c r="H23" s="254"/>
      <c r="I23" s="254"/>
      <c r="J23" s="254"/>
      <c r="K23" s="254"/>
      <c r="L23" s="254"/>
      <c r="M23" s="254"/>
      <c r="N23" s="313"/>
      <c r="O23" s="313"/>
      <c r="P23" s="313"/>
      <c r="Q23" s="313"/>
      <c r="R23" s="34"/>
      <c r="S23" s="34"/>
      <c r="T23" s="36"/>
      <c r="U23" s="34"/>
      <c r="V23" s="37"/>
      <c r="W23" s="37"/>
      <c r="X23" s="37"/>
      <c r="Y23" s="37"/>
      <c r="Z23" s="37"/>
      <c r="AA23" s="37"/>
      <c r="AB23" s="37"/>
      <c r="AC23" s="37"/>
      <c r="AD23" s="37"/>
      <c r="AE23" s="37" t="s">
        <v>109</v>
      </c>
      <c r="AF23" s="37">
        <v>0</v>
      </c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</row>
    <row r="24" spans="1:60" ht="20" outlineLevel="1">
      <c r="A24" s="249">
        <v>6</v>
      </c>
      <c r="B24" s="250" t="s">
        <v>137</v>
      </c>
      <c r="C24" s="251" t="s">
        <v>138</v>
      </c>
      <c r="D24" s="313" t="s">
        <v>121</v>
      </c>
      <c r="E24" s="253">
        <v>11.54</v>
      </c>
      <c r="F24" s="320">
        <f>H24+J24</f>
        <v>0</v>
      </c>
      <c r="G24" s="254">
        <f>ROUND(E24*F24,2)</f>
        <v>0</v>
      </c>
      <c r="H24" s="254"/>
      <c r="I24" s="254">
        <f>ROUND(E24*H24,2)</f>
        <v>0</v>
      </c>
      <c r="J24" s="254"/>
      <c r="K24" s="254">
        <f>ROUND(E24*J24,2)</f>
        <v>0</v>
      </c>
      <c r="L24" s="254">
        <v>15</v>
      </c>
      <c r="M24" s="254">
        <f>G24*(1+L24/100)</f>
        <v>0</v>
      </c>
      <c r="N24" s="313">
        <v>1.2149999999999999E-2</v>
      </c>
      <c r="O24" s="313">
        <f>ROUND(E24*N24,5)</f>
        <v>0.14021</v>
      </c>
      <c r="P24" s="313">
        <v>0</v>
      </c>
      <c r="Q24" s="313">
        <f>ROUND(E24*P24,5)</f>
        <v>0</v>
      </c>
      <c r="R24" s="34"/>
      <c r="S24" s="34"/>
      <c r="T24" s="36">
        <v>1.0109999999999999</v>
      </c>
      <c r="U24" s="34" t="e">
        <f>ROUND(#REF!*T24,2)</f>
        <v>#REF!</v>
      </c>
      <c r="V24" s="37"/>
      <c r="W24" s="37"/>
      <c r="X24" s="37"/>
      <c r="Y24" s="37"/>
      <c r="Z24" s="37"/>
      <c r="AA24" s="37"/>
      <c r="AB24" s="37"/>
      <c r="AC24" s="37"/>
      <c r="AD24" s="37"/>
      <c r="AE24" s="37" t="s">
        <v>102</v>
      </c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</row>
    <row r="25" spans="1:60" outlineLevel="1">
      <c r="A25" s="249"/>
      <c r="B25" s="250"/>
      <c r="C25" s="314" t="s">
        <v>1127</v>
      </c>
      <c r="D25" s="315"/>
      <c r="E25" s="316">
        <v>9.4499999999999993</v>
      </c>
      <c r="F25" s="254"/>
      <c r="G25" s="254"/>
      <c r="H25" s="254"/>
      <c r="I25" s="254"/>
      <c r="J25" s="254"/>
      <c r="K25" s="254"/>
      <c r="L25" s="254"/>
      <c r="M25" s="254"/>
      <c r="N25" s="313"/>
      <c r="O25" s="313"/>
      <c r="P25" s="313"/>
      <c r="Q25" s="313"/>
      <c r="R25" s="34"/>
      <c r="S25" s="34"/>
      <c r="T25" s="36"/>
      <c r="U25" s="34"/>
      <c r="V25" s="37"/>
      <c r="W25" s="37"/>
      <c r="X25" s="37"/>
      <c r="Y25" s="37"/>
      <c r="Z25" s="37"/>
      <c r="AA25" s="37"/>
      <c r="AB25" s="37"/>
      <c r="AC25" s="37"/>
      <c r="AD25" s="37"/>
      <c r="AE25" s="37" t="s">
        <v>109</v>
      </c>
      <c r="AF25" s="37">
        <v>0</v>
      </c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</row>
    <row r="26" spans="1:60" outlineLevel="1">
      <c r="A26" s="249"/>
      <c r="B26" s="250"/>
      <c r="C26" s="314" t="s">
        <v>992</v>
      </c>
      <c r="D26" s="315"/>
      <c r="E26" s="316">
        <v>2.09</v>
      </c>
      <c r="F26" s="254"/>
      <c r="G26" s="254"/>
      <c r="H26" s="254"/>
      <c r="I26" s="254"/>
      <c r="J26" s="254"/>
      <c r="K26" s="254"/>
      <c r="L26" s="254"/>
      <c r="M26" s="254"/>
      <c r="N26" s="313"/>
      <c r="O26" s="313"/>
      <c r="P26" s="313"/>
      <c r="Q26" s="313"/>
      <c r="R26" s="34"/>
      <c r="S26" s="34"/>
      <c r="T26" s="36"/>
      <c r="U26" s="34"/>
      <c r="V26" s="37"/>
      <c r="W26" s="37"/>
      <c r="X26" s="37"/>
      <c r="Y26" s="37"/>
      <c r="Z26" s="37"/>
      <c r="AA26" s="37"/>
      <c r="AB26" s="37"/>
      <c r="AC26" s="37"/>
      <c r="AD26" s="37"/>
      <c r="AE26" s="37" t="s">
        <v>109</v>
      </c>
      <c r="AF26" s="37">
        <v>0</v>
      </c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</row>
    <row r="27" spans="1:60" ht="20" outlineLevel="1">
      <c r="A27" s="249">
        <v>7</v>
      </c>
      <c r="B27" s="250" t="s">
        <v>141</v>
      </c>
      <c r="C27" s="251" t="s">
        <v>142</v>
      </c>
      <c r="D27" s="313" t="s">
        <v>121</v>
      </c>
      <c r="E27" s="253">
        <v>38.975000000000001</v>
      </c>
      <c r="F27" s="320">
        <f>H27+J27</f>
        <v>0</v>
      </c>
      <c r="G27" s="254">
        <f>ROUND(E27*F27,2)</f>
        <v>0</v>
      </c>
      <c r="H27" s="254"/>
      <c r="I27" s="254">
        <f>ROUND(E27*H27,2)</f>
        <v>0</v>
      </c>
      <c r="J27" s="254"/>
      <c r="K27" s="254">
        <f>ROUND(E27*J27,2)</f>
        <v>0</v>
      </c>
      <c r="L27" s="254">
        <v>15</v>
      </c>
      <c r="M27" s="254">
        <f>G27*(1+L27/100)</f>
        <v>0</v>
      </c>
      <c r="N27" s="313">
        <v>1.2149999999999999E-2</v>
      </c>
      <c r="O27" s="313">
        <f>ROUND(E27*N27,5)</f>
        <v>0.47355000000000003</v>
      </c>
      <c r="P27" s="313">
        <v>0</v>
      </c>
      <c r="Q27" s="313">
        <f>ROUND(E27*P27,5)</f>
        <v>0</v>
      </c>
      <c r="R27" s="34"/>
      <c r="S27" s="34"/>
      <c r="T27" s="36">
        <v>1.0109999999999999</v>
      </c>
      <c r="U27" s="34" t="e">
        <f>ROUND(#REF!*T27,2)</f>
        <v>#REF!</v>
      </c>
      <c r="V27" s="37"/>
      <c r="W27" s="37"/>
      <c r="X27" s="37"/>
      <c r="Y27" s="37"/>
      <c r="Z27" s="37"/>
      <c r="AA27" s="37"/>
      <c r="AB27" s="37"/>
      <c r="AC27" s="37"/>
      <c r="AD27" s="37"/>
      <c r="AE27" s="37" t="s">
        <v>102</v>
      </c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</row>
    <row r="28" spans="1:60" outlineLevel="1">
      <c r="A28" s="249"/>
      <c r="B28" s="250"/>
      <c r="C28" s="314" t="s">
        <v>1128</v>
      </c>
      <c r="D28" s="315"/>
      <c r="E28" s="316">
        <v>37.799999999999997</v>
      </c>
      <c r="F28" s="254"/>
      <c r="G28" s="254"/>
      <c r="H28" s="254"/>
      <c r="I28" s="254"/>
      <c r="J28" s="254"/>
      <c r="K28" s="254"/>
      <c r="L28" s="254"/>
      <c r="M28" s="254"/>
      <c r="N28" s="313"/>
      <c r="O28" s="313"/>
      <c r="P28" s="313"/>
      <c r="Q28" s="313"/>
      <c r="R28" s="34"/>
      <c r="S28" s="34"/>
      <c r="T28" s="36"/>
      <c r="U28" s="34"/>
      <c r="V28" s="37"/>
      <c r="W28" s="37"/>
      <c r="X28" s="37"/>
      <c r="Y28" s="37"/>
      <c r="Z28" s="37"/>
      <c r="AA28" s="37"/>
      <c r="AB28" s="37"/>
      <c r="AC28" s="37"/>
      <c r="AD28" s="37"/>
      <c r="AE28" s="37" t="s">
        <v>109</v>
      </c>
      <c r="AF28" s="37">
        <v>0</v>
      </c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</row>
    <row r="29" spans="1:60" ht="20" outlineLevel="1">
      <c r="A29" s="249"/>
      <c r="B29" s="250"/>
      <c r="C29" s="314" t="s">
        <v>994</v>
      </c>
      <c r="D29" s="315"/>
      <c r="E29" s="316">
        <v>1.175</v>
      </c>
      <c r="F29" s="254"/>
      <c r="G29" s="254"/>
      <c r="H29" s="254"/>
      <c r="I29" s="254"/>
      <c r="J29" s="254"/>
      <c r="K29" s="254"/>
      <c r="L29" s="254"/>
      <c r="M29" s="254"/>
      <c r="N29" s="313"/>
      <c r="O29" s="313"/>
      <c r="P29" s="313"/>
      <c r="Q29" s="313"/>
      <c r="R29" s="34"/>
      <c r="S29" s="34"/>
      <c r="T29" s="36"/>
      <c r="U29" s="34"/>
      <c r="V29" s="37"/>
      <c r="W29" s="37"/>
      <c r="X29" s="37"/>
      <c r="Y29" s="37"/>
      <c r="Z29" s="37"/>
      <c r="AA29" s="37"/>
      <c r="AB29" s="37"/>
      <c r="AC29" s="37"/>
      <c r="AD29" s="37"/>
      <c r="AE29" s="37" t="s">
        <v>109</v>
      </c>
      <c r="AF29" s="37">
        <v>0</v>
      </c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</row>
    <row r="30" spans="1:60" outlineLevel="1">
      <c r="A30" s="249">
        <v>8</v>
      </c>
      <c r="B30" s="250" t="s">
        <v>144</v>
      </c>
      <c r="C30" s="251" t="s">
        <v>145</v>
      </c>
      <c r="D30" s="313" t="s">
        <v>101</v>
      </c>
      <c r="E30" s="253">
        <v>1</v>
      </c>
      <c r="F30" s="320">
        <f>H30+J30</f>
        <v>0</v>
      </c>
      <c r="G30" s="254">
        <f>ROUND(E30*F30,2)</f>
        <v>0</v>
      </c>
      <c r="H30" s="254"/>
      <c r="I30" s="254">
        <f>ROUND(E30*H30,2)</f>
        <v>0</v>
      </c>
      <c r="J30" s="254"/>
      <c r="K30" s="254">
        <f>ROUND(E30*J30,2)</f>
        <v>0</v>
      </c>
      <c r="L30" s="254">
        <v>15</v>
      </c>
      <c r="M30" s="254">
        <f>G30*(1+L30/100)</f>
        <v>0</v>
      </c>
      <c r="N30" s="313">
        <v>1.6000000000000001E-4</v>
      </c>
      <c r="O30" s="313">
        <f>ROUND(E30*N30,5)</f>
        <v>1.6000000000000001E-4</v>
      </c>
      <c r="P30" s="313">
        <v>0</v>
      </c>
      <c r="Q30" s="313">
        <f>ROUND(E30*P30,5)</f>
        <v>0</v>
      </c>
      <c r="R30" s="34"/>
      <c r="S30" s="34"/>
      <c r="T30" s="36">
        <v>1.24</v>
      </c>
      <c r="U30" s="34" t="e">
        <f>ROUND(#REF!*T30,2)</f>
        <v>#REF!</v>
      </c>
      <c r="V30" s="37"/>
      <c r="W30" s="37"/>
      <c r="X30" s="37"/>
      <c r="Y30" s="37"/>
      <c r="Z30" s="37"/>
      <c r="AA30" s="37"/>
      <c r="AB30" s="37"/>
      <c r="AC30" s="37"/>
      <c r="AD30" s="37"/>
      <c r="AE30" s="37" t="s">
        <v>102</v>
      </c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</row>
    <row r="31" spans="1:60" outlineLevel="1">
      <c r="A31" s="249">
        <v>9</v>
      </c>
      <c r="B31" s="250" t="s">
        <v>144</v>
      </c>
      <c r="C31" s="251" t="s">
        <v>777</v>
      </c>
      <c r="D31" s="313" t="s">
        <v>101</v>
      </c>
      <c r="E31" s="253">
        <v>1</v>
      </c>
      <c r="F31" s="320">
        <f>H31+J31</f>
        <v>0</v>
      </c>
      <c r="G31" s="254">
        <f>ROUND(E31*F31,2)</f>
        <v>0</v>
      </c>
      <c r="H31" s="254"/>
      <c r="I31" s="254">
        <f>ROUND(E31*H31,2)</f>
        <v>0</v>
      </c>
      <c r="J31" s="254"/>
      <c r="K31" s="254">
        <f>ROUND(E31*J31,2)</f>
        <v>0</v>
      </c>
      <c r="L31" s="254">
        <v>15</v>
      </c>
      <c r="M31" s="254">
        <f>G31*(1+L31/100)</f>
        <v>0</v>
      </c>
      <c r="N31" s="313">
        <v>1.6000000000000001E-4</v>
      </c>
      <c r="O31" s="313">
        <f>ROUND(E31*N31,5)</f>
        <v>1.6000000000000001E-4</v>
      </c>
      <c r="P31" s="313">
        <v>0</v>
      </c>
      <c r="Q31" s="313">
        <f>ROUND(E31*P31,5)</f>
        <v>0</v>
      </c>
      <c r="R31" s="34"/>
      <c r="S31" s="34"/>
      <c r="T31" s="36">
        <v>1.24</v>
      </c>
      <c r="U31" s="34" t="e">
        <f>ROUND(#REF!*T31,2)</f>
        <v>#REF!</v>
      </c>
      <c r="V31" s="37"/>
      <c r="W31" s="37"/>
      <c r="X31" s="37"/>
      <c r="Y31" s="37"/>
      <c r="Z31" s="37"/>
      <c r="AA31" s="37"/>
      <c r="AB31" s="37"/>
      <c r="AC31" s="37"/>
      <c r="AD31" s="37"/>
      <c r="AE31" s="37" t="s">
        <v>102</v>
      </c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</row>
    <row r="32" spans="1:60" ht="20" outlineLevel="1">
      <c r="A32" s="249">
        <v>10</v>
      </c>
      <c r="B32" s="250" t="s">
        <v>864</v>
      </c>
      <c r="C32" s="251" t="s">
        <v>995</v>
      </c>
      <c r="D32" s="313" t="s">
        <v>121</v>
      </c>
      <c r="E32" s="253">
        <v>2.625</v>
      </c>
      <c r="F32" s="320">
        <f>H32+J32</f>
        <v>0</v>
      </c>
      <c r="G32" s="254">
        <f>ROUND(E32*F32,2)</f>
        <v>0</v>
      </c>
      <c r="H32" s="254"/>
      <c r="I32" s="254">
        <f>ROUND(E32*H32,2)</f>
        <v>0</v>
      </c>
      <c r="J32" s="254"/>
      <c r="K32" s="254">
        <f>ROUND(E32*J32,2)</f>
        <v>0</v>
      </c>
      <c r="L32" s="254">
        <v>15</v>
      </c>
      <c r="M32" s="254">
        <f>G32*(1+L32/100)</f>
        <v>0</v>
      </c>
      <c r="N32" s="313">
        <v>3.32E-3</v>
      </c>
      <c r="O32" s="313">
        <f>ROUND(E32*N32,5)</f>
        <v>8.7200000000000003E-3</v>
      </c>
      <c r="P32" s="313">
        <v>0</v>
      </c>
      <c r="Q32" s="313">
        <f>ROUND(E32*P32,5)</f>
        <v>0</v>
      </c>
      <c r="R32" s="34"/>
      <c r="S32" s="34"/>
      <c r="T32" s="36">
        <v>0.36</v>
      </c>
      <c r="U32" s="34" t="e">
        <f>ROUND(#REF!*T32,2)</f>
        <v>#REF!</v>
      </c>
      <c r="V32" s="37"/>
      <c r="W32" s="37"/>
      <c r="X32" s="37"/>
      <c r="Y32" s="37"/>
      <c r="Z32" s="37"/>
      <c r="AA32" s="37"/>
      <c r="AB32" s="37"/>
      <c r="AC32" s="37"/>
      <c r="AD32" s="37"/>
      <c r="AE32" s="37" t="s">
        <v>102</v>
      </c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</row>
    <row r="33" spans="1:60" outlineLevel="1">
      <c r="A33" s="249"/>
      <c r="B33" s="250"/>
      <c r="C33" s="314" t="s">
        <v>996</v>
      </c>
      <c r="D33" s="315"/>
      <c r="E33" s="316">
        <v>2.625</v>
      </c>
      <c r="F33" s="254"/>
      <c r="G33" s="254"/>
      <c r="H33" s="254"/>
      <c r="I33" s="254"/>
      <c r="J33" s="254"/>
      <c r="K33" s="254"/>
      <c r="L33" s="254"/>
      <c r="M33" s="254"/>
      <c r="N33" s="313"/>
      <c r="O33" s="313"/>
      <c r="P33" s="313"/>
      <c r="Q33" s="313"/>
      <c r="R33" s="34"/>
      <c r="S33" s="34"/>
      <c r="T33" s="36"/>
      <c r="U33" s="34"/>
      <c r="V33" s="37"/>
      <c r="W33" s="37"/>
      <c r="X33" s="37"/>
      <c r="Y33" s="37"/>
      <c r="Z33" s="37"/>
      <c r="AA33" s="37"/>
      <c r="AB33" s="37"/>
      <c r="AC33" s="37"/>
      <c r="AD33" s="37"/>
      <c r="AE33" s="37" t="s">
        <v>109</v>
      </c>
      <c r="AF33" s="37">
        <v>0</v>
      </c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</row>
    <row r="34" spans="1:60" outlineLevel="1">
      <c r="A34" s="249">
        <v>11</v>
      </c>
      <c r="B34" s="250" t="s">
        <v>864</v>
      </c>
      <c r="C34" s="251" t="s">
        <v>865</v>
      </c>
      <c r="D34" s="313" t="s">
        <v>402</v>
      </c>
      <c r="E34" s="253">
        <v>2.625</v>
      </c>
      <c r="F34" s="320">
        <f>H34+J34</f>
        <v>0</v>
      </c>
      <c r="G34" s="254">
        <f>ROUND(E34*F34,2)</f>
        <v>0</v>
      </c>
      <c r="H34" s="254"/>
      <c r="I34" s="254">
        <f>ROUND(E34*H34,2)</f>
        <v>0</v>
      </c>
      <c r="J34" s="254"/>
      <c r="K34" s="254">
        <f>ROUND(E34*J34,2)</f>
        <v>0</v>
      </c>
      <c r="L34" s="254">
        <v>15</v>
      </c>
      <c r="M34" s="254">
        <f>G34*(1+L34/100)</f>
        <v>0</v>
      </c>
      <c r="N34" s="313">
        <v>3.32E-3</v>
      </c>
      <c r="O34" s="313">
        <f>ROUND(E34*N34,5)</f>
        <v>8.7200000000000003E-3</v>
      </c>
      <c r="P34" s="313">
        <v>0</v>
      </c>
      <c r="Q34" s="313">
        <f>ROUND(E34*P34,5)</f>
        <v>0</v>
      </c>
      <c r="R34" s="34"/>
      <c r="S34" s="34"/>
      <c r="T34" s="36">
        <v>0.36</v>
      </c>
      <c r="U34" s="34" t="e">
        <f>ROUND(#REF!*T34,2)</f>
        <v>#REF!</v>
      </c>
      <c r="V34" s="37"/>
      <c r="W34" s="37"/>
      <c r="X34" s="37"/>
      <c r="Y34" s="37"/>
      <c r="Z34" s="37"/>
      <c r="AA34" s="37"/>
      <c r="AB34" s="37"/>
      <c r="AC34" s="37"/>
      <c r="AD34" s="37"/>
      <c r="AE34" s="37" t="s">
        <v>102</v>
      </c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</row>
    <row r="35" spans="1:60" ht="14.5">
      <c r="A35" s="255" t="s">
        <v>97</v>
      </c>
      <c r="B35" s="256" t="s">
        <v>60</v>
      </c>
      <c r="C35" s="257" t="s">
        <v>59</v>
      </c>
      <c r="D35" s="317"/>
      <c r="E35" s="259"/>
      <c r="F35" s="260"/>
      <c r="G35" s="260">
        <f>SUMIF(AE36:AE62,"&lt;&gt;NOR",G36:G62)</f>
        <v>0</v>
      </c>
      <c r="H35" s="260"/>
      <c r="I35" s="260">
        <f>SUM(I36:I62)</f>
        <v>0</v>
      </c>
      <c r="J35" s="260"/>
      <c r="K35" s="260">
        <f>SUM(K36:K62)</f>
        <v>0</v>
      </c>
      <c r="L35" s="260"/>
      <c r="M35" s="260">
        <f>SUM(M36:M62)</f>
        <v>0</v>
      </c>
      <c r="N35" s="317"/>
      <c r="O35" s="317">
        <f>SUM(O36:O62)</f>
        <v>3.4283800000000002</v>
      </c>
      <c r="P35" s="317"/>
      <c r="Q35" s="317">
        <f>SUM(Q36:Q62)</f>
        <v>0</v>
      </c>
      <c r="R35" s="39"/>
      <c r="S35" s="39"/>
      <c r="T35" s="41"/>
      <c r="U35" s="39" t="e">
        <f>SUM(U36:U62)</f>
        <v>#REF!</v>
      </c>
      <c r="AE35" s="29" t="s">
        <v>98</v>
      </c>
    </row>
    <row r="36" spans="1:60" outlineLevel="1">
      <c r="A36" s="249">
        <v>12</v>
      </c>
      <c r="B36" s="250" t="s">
        <v>147</v>
      </c>
      <c r="C36" s="251" t="s">
        <v>148</v>
      </c>
      <c r="D36" s="313" t="s">
        <v>121</v>
      </c>
      <c r="E36" s="253">
        <v>160.795725</v>
      </c>
      <c r="F36" s="320">
        <f>H36+J36</f>
        <v>0</v>
      </c>
      <c r="G36" s="254">
        <f>ROUND(E36*F36,2)</f>
        <v>0</v>
      </c>
      <c r="H36" s="254"/>
      <c r="I36" s="254">
        <f>ROUND(E36*H36,2)</f>
        <v>0</v>
      </c>
      <c r="J36" s="254"/>
      <c r="K36" s="254">
        <f>ROUND(E36*J36,2)</f>
        <v>0</v>
      </c>
      <c r="L36" s="254">
        <v>15</v>
      </c>
      <c r="M36" s="254">
        <f>G36*(1+L36/100)</f>
        <v>0</v>
      </c>
      <c r="N36" s="313">
        <v>3.2000000000000003E-4</v>
      </c>
      <c r="O36" s="313">
        <f>ROUND(E36*N36,5)</f>
        <v>5.1450000000000003E-2</v>
      </c>
      <c r="P36" s="313">
        <v>0</v>
      </c>
      <c r="Q36" s="313">
        <f>ROUND(E36*P36,5)</f>
        <v>0</v>
      </c>
      <c r="R36" s="34"/>
      <c r="S36" s="34"/>
      <c r="T36" s="36">
        <v>7.0000000000000007E-2</v>
      </c>
      <c r="U36" s="34" t="e">
        <f>ROUND(#REF!*T36,2)</f>
        <v>#REF!</v>
      </c>
      <c r="V36" s="37"/>
      <c r="W36" s="37"/>
      <c r="X36" s="37"/>
      <c r="Y36" s="37"/>
      <c r="Z36" s="37"/>
      <c r="AA36" s="37"/>
      <c r="AB36" s="37"/>
      <c r="AC36" s="37"/>
      <c r="AD36" s="37"/>
      <c r="AE36" s="37" t="s">
        <v>102</v>
      </c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</row>
    <row r="37" spans="1:60" outlineLevel="1">
      <c r="A37" s="249"/>
      <c r="B37" s="250"/>
      <c r="C37" s="314" t="s">
        <v>1129</v>
      </c>
      <c r="D37" s="315"/>
      <c r="E37" s="316">
        <v>16.09</v>
      </c>
      <c r="F37" s="254"/>
      <c r="G37" s="254"/>
      <c r="H37" s="254"/>
      <c r="I37" s="254"/>
      <c r="J37" s="254"/>
      <c r="K37" s="254"/>
      <c r="L37" s="254"/>
      <c r="M37" s="254"/>
      <c r="N37" s="313"/>
      <c r="O37" s="313"/>
      <c r="P37" s="313"/>
      <c r="Q37" s="313"/>
      <c r="R37" s="34"/>
      <c r="S37" s="34"/>
      <c r="T37" s="36"/>
      <c r="U37" s="34"/>
      <c r="V37" s="37"/>
      <c r="W37" s="37"/>
      <c r="X37" s="37"/>
      <c r="Y37" s="37"/>
      <c r="Z37" s="37"/>
      <c r="AA37" s="37"/>
      <c r="AB37" s="37"/>
      <c r="AC37" s="37"/>
      <c r="AD37" s="37"/>
      <c r="AE37" s="37" t="s">
        <v>109</v>
      </c>
      <c r="AF37" s="37">
        <v>0</v>
      </c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</row>
    <row r="38" spans="1:60" outlineLevel="1">
      <c r="A38" s="249"/>
      <c r="B38" s="250"/>
      <c r="C38" s="314" t="s">
        <v>1130</v>
      </c>
      <c r="D38" s="315"/>
      <c r="E38" s="316">
        <v>13.666</v>
      </c>
      <c r="F38" s="254"/>
      <c r="G38" s="254"/>
      <c r="H38" s="254"/>
      <c r="I38" s="254"/>
      <c r="J38" s="254"/>
      <c r="K38" s="254"/>
      <c r="L38" s="254"/>
      <c r="M38" s="254"/>
      <c r="N38" s="313"/>
      <c r="O38" s="313"/>
      <c r="P38" s="313"/>
      <c r="Q38" s="313"/>
      <c r="R38" s="34"/>
      <c r="S38" s="34"/>
      <c r="T38" s="36"/>
      <c r="U38" s="34"/>
      <c r="V38" s="37"/>
      <c r="W38" s="37"/>
      <c r="X38" s="37"/>
      <c r="Y38" s="37"/>
      <c r="Z38" s="37"/>
      <c r="AA38" s="37"/>
      <c r="AB38" s="37"/>
      <c r="AC38" s="37"/>
      <c r="AD38" s="37"/>
      <c r="AE38" s="37" t="s">
        <v>109</v>
      </c>
      <c r="AF38" s="37">
        <v>0</v>
      </c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</row>
    <row r="39" spans="1:60" outlineLevel="1">
      <c r="A39" s="249"/>
      <c r="B39" s="250"/>
      <c r="C39" s="314" t="s">
        <v>1131</v>
      </c>
      <c r="D39" s="315"/>
      <c r="E39" s="316">
        <v>45.186199999999999</v>
      </c>
      <c r="F39" s="254"/>
      <c r="G39" s="254"/>
      <c r="H39" s="254"/>
      <c r="I39" s="254"/>
      <c r="J39" s="254"/>
      <c r="K39" s="254"/>
      <c r="L39" s="254"/>
      <c r="M39" s="254"/>
      <c r="N39" s="313"/>
      <c r="O39" s="313"/>
      <c r="P39" s="313"/>
      <c r="Q39" s="313"/>
      <c r="R39" s="34"/>
      <c r="S39" s="34"/>
      <c r="T39" s="36"/>
      <c r="U39" s="34"/>
      <c r="V39" s="37"/>
      <c r="W39" s="37"/>
      <c r="X39" s="37"/>
      <c r="Y39" s="37"/>
      <c r="Z39" s="37"/>
      <c r="AA39" s="37"/>
      <c r="AB39" s="37"/>
      <c r="AC39" s="37"/>
      <c r="AD39" s="37"/>
      <c r="AE39" s="37" t="s">
        <v>109</v>
      </c>
      <c r="AF39" s="37">
        <v>0</v>
      </c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</row>
    <row r="40" spans="1:60" outlineLevel="1">
      <c r="A40" s="249"/>
      <c r="B40" s="250"/>
      <c r="C40" s="314" t="s">
        <v>1132</v>
      </c>
      <c r="D40" s="315"/>
      <c r="E40" s="316">
        <v>43.739199999999997</v>
      </c>
      <c r="F40" s="254"/>
      <c r="G40" s="254"/>
      <c r="H40" s="254"/>
      <c r="I40" s="254"/>
      <c r="J40" s="254"/>
      <c r="K40" s="254"/>
      <c r="L40" s="254"/>
      <c r="M40" s="254"/>
      <c r="N40" s="313"/>
      <c r="O40" s="313"/>
      <c r="P40" s="313"/>
      <c r="Q40" s="313"/>
      <c r="R40" s="34"/>
      <c r="S40" s="34"/>
      <c r="T40" s="36"/>
      <c r="U40" s="34"/>
      <c r="V40" s="37"/>
      <c r="W40" s="37"/>
      <c r="X40" s="37"/>
      <c r="Y40" s="37"/>
      <c r="Z40" s="37"/>
      <c r="AA40" s="37"/>
      <c r="AB40" s="37"/>
      <c r="AC40" s="37"/>
      <c r="AD40" s="37"/>
      <c r="AE40" s="37" t="s">
        <v>109</v>
      </c>
      <c r="AF40" s="37">
        <v>0</v>
      </c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</row>
    <row r="41" spans="1:60" outlineLevel="1">
      <c r="A41" s="249"/>
      <c r="B41" s="250"/>
      <c r="C41" s="314" t="s">
        <v>1133</v>
      </c>
      <c r="D41" s="315"/>
      <c r="E41" s="316">
        <v>23.357800000000001</v>
      </c>
      <c r="F41" s="254"/>
      <c r="G41" s="254"/>
      <c r="H41" s="254"/>
      <c r="I41" s="254"/>
      <c r="J41" s="254"/>
      <c r="K41" s="254"/>
      <c r="L41" s="254"/>
      <c r="M41" s="254"/>
      <c r="N41" s="313"/>
      <c r="O41" s="313"/>
      <c r="P41" s="313"/>
      <c r="Q41" s="313"/>
      <c r="R41" s="34"/>
      <c r="S41" s="34"/>
      <c r="T41" s="36"/>
      <c r="U41" s="34"/>
      <c r="V41" s="37"/>
      <c r="W41" s="37"/>
      <c r="X41" s="37"/>
      <c r="Y41" s="37"/>
      <c r="Z41" s="37"/>
      <c r="AA41" s="37"/>
      <c r="AB41" s="37"/>
      <c r="AC41" s="37"/>
      <c r="AD41" s="37"/>
      <c r="AE41" s="37" t="s">
        <v>109</v>
      </c>
      <c r="AF41" s="37">
        <v>0</v>
      </c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</row>
    <row r="42" spans="1:60" outlineLevel="1">
      <c r="A42" s="249"/>
      <c r="B42" s="250"/>
      <c r="C42" s="314" t="s">
        <v>1134</v>
      </c>
      <c r="D42" s="315"/>
      <c r="E42" s="316">
        <v>17.981925</v>
      </c>
      <c r="F42" s="254"/>
      <c r="G42" s="254"/>
      <c r="H42" s="254"/>
      <c r="I42" s="254"/>
      <c r="J42" s="254"/>
      <c r="K42" s="254"/>
      <c r="L42" s="254"/>
      <c r="M42" s="254"/>
      <c r="N42" s="313"/>
      <c r="O42" s="313"/>
      <c r="P42" s="313"/>
      <c r="Q42" s="313"/>
      <c r="R42" s="34"/>
      <c r="S42" s="34"/>
      <c r="T42" s="36"/>
      <c r="U42" s="34"/>
      <c r="V42" s="37"/>
      <c r="W42" s="37"/>
      <c r="X42" s="37"/>
      <c r="Y42" s="37"/>
      <c r="Z42" s="37"/>
      <c r="AA42" s="37"/>
      <c r="AB42" s="37"/>
      <c r="AC42" s="37"/>
      <c r="AD42" s="37"/>
      <c r="AE42" s="37" t="s">
        <v>109</v>
      </c>
      <c r="AF42" s="37">
        <v>0</v>
      </c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</row>
    <row r="43" spans="1:60" outlineLevel="1">
      <c r="A43" s="249"/>
      <c r="B43" s="250"/>
      <c r="C43" s="314" t="s">
        <v>1135</v>
      </c>
      <c r="D43" s="315"/>
      <c r="E43" s="316">
        <v>0.77459999999999996</v>
      </c>
      <c r="F43" s="254"/>
      <c r="G43" s="254"/>
      <c r="H43" s="254"/>
      <c r="I43" s="254"/>
      <c r="J43" s="254"/>
      <c r="K43" s="254"/>
      <c r="L43" s="254"/>
      <c r="M43" s="254"/>
      <c r="N43" s="313"/>
      <c r="O43" s="313"/>
      <c r="P43" s="313"/>
      <c r="Q43" s="313"/>
      <c r="R43" s="34"/>
      <c r="S43" s="34"/>
      <c r="T43" s="36"/>
      <c r="U43" s="34"/>
      <c r="V43" s="37"/>
      <c r="W43" s="37"/>
      <c r="X43" s="37"/>
      <c r="Y43" s="37"/>
      <c r="Z43" s="37"/>
      <c r="AA43" s="37"/>
      <c r="AB43" s="37"/>
      <c r="AC43" s="37"/>
      <c r="AD43" s="37"/>
      <c r="AE43" s="37" t="s">
        <v>109</v>
      </c>
      <c r="AF43" s="37">
        <v>0</v>
      </c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</row>
    <row r="44" spans="1:60" outlineLevel="1">
      <c r="A44" s="249">
        <v>13</v>
      </c>
      <c r="B44" s="250" t="s">
        <v>870</v>
      </c>
      <c r="C44" s="251" t="s">
        <v>871</v>
      </c>
      <c r="D44" s="313" t="s">
        <v>121</v>
      </c>
      <c r="E44" s="253">
        <v>89.256</v>
      </c>
      <c r="F44" s="320">
        <f>H44+J44</f>
        <v>0</v>
      </c>
      <c r="G44" s="254">
        <f>ROUND(E44*F44,2)</f>
        <v>0</v>
      </c>
      <c r="H44" s="254"/>
      <c r="I44" s="254">
        <f>ROUND(E44*H44,2)</f>
        <v>0</v>
      </c>
      <c r="J44" s="254"/>
      <c r="K44" s="254">
        <f>ROUND(E44*J44,2)</f>
        <v>0</v>
      </c>
      <c r="L44" s="254">
        <v>15</v>
      </c>
      <c r="M44" s="254">
        <f>G44*(1+L44/100)</f>
        <v>0</v>
      </c>
      <c r="N44" s="313">
        <v>2.1919999999999999E-2</v>
      </c>
      <c r="O44" s="313">
        <f>ROUND(E44*N44,5)</f>
        <v>1.9564900000000001</v>
      </c>
      <c r="P44" s="313">
        <v>0</v>
      </c>
      <c r="Q44" s="313">
        <f>ROUND(E44*P44,5)</f>
        <v>0</v>
      </c>
      <c r="R44" s="34"/>
      <c r="S44" s="34"/>
      <c r="T44" s="36">
        <v>0.377</v>
      </c>
      <c r="U44" s="34" t="e">
        <f>ROUND(#REF!*T44,2)</f>
        <v>#REF!</v>
      </c>
      <c r="V44" s="37"/>
      <c r="W44" s="37"/>
      <c r="X44" s="37"/>
      <c r="Y44" s="37"/>
      <c r="Z44" s="37"/>
      <c r="AA44" s="37"/>
      <c r="AB44" s="37"/>
      <c r="AC44" s="37"/>
      <c r="AD44" s="37"/>
      <c r="AE44" s="37" t="s">
        <v>102</v>
      </c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</row>
    <row r="45" spans="1:60" outlineLevel="1">
      <c r="A45" s="249"/>
      <c r="B45" s="250"/>
      <c r="C45" s="314" t="s">
        <v>1136</v>
      </c>
      <c r="D45" s="315"/>
      <c r="E45" s="316">
        <v>7.8440000000000003</v>
      </c>
      <c r="F45" s="254"/>
      <c r="G45" s="254"/>
      <c r="H45" s="254"/>
      <c r="I45" s="254"/>
      <c r="J45" s="254"/>
      <c r="K45" s="254"/>
      <c r="L45" s="254"/>
      <c r="M45" s="254"/>
      <c r="N45" s="313"/>
      <c r="O45" s="313"/>
      <c r="P45" s="313"/>
      <c r="Q45" s="313"/>
      <c r="R45" s="34"/>
      <c r="S45" s="34"/>
      <c r="T45" s="36"/>
      <c r="U45" s="34"/>
      <c r="V45" s="37"/>
      <c r="W45" s="37"/>
      <c r="X45" s="37"/>
      <c r="Y45" s="37"/>
      <c r="Z45" s="37"/>
      <c r="AA45" s="37"/>
      <c r="AB45" s="37"/>
      <c r="AC45" s="37"/>
      <c r="AD45" s="37"/>
      <c r="AE45" s="37" t="s">
        <v>109</v>
      </c>
      <c r="AF45" s="37">
        <v>0</v>
      </c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</row>
    <row r="46" spans="1:60" outlineLevel="1">
      <c r="A46" s="249"/>
      <c r="B46" s="250"/>
      <c r="C46" s="314" t="s">
        <v>1137</v>
      </c>
      <c r="D46" s="315"/>
      <c r="E46" s="316">
        <v>9.8800000000000008</v>
      </c>
      <c r="F46" s="254"/>
      <c r="G46" s="254"/>
      <c r="H46" s="254"/>
      <c r="I46" s="254"/>
      <c r="J46" s="254"/>
      <c r="K46" s="254"/>
      <c r="L46" s="254"/>
      <c r="M46" s="254"/>
      <c r="N46" s="313"/>
      <c r="O46" s="313"/>
      <c r="P46" s="313"/>
      <c r="Q46" s="313"/>
      <c r="R46" s="34"/>
      <c r="S46" s="34"/>
      <c r="T46" s="36"/>
      <c r="U46" s="34"/>
      <c r="V46" s="37"/>
      <c r="W46" s="37"/>
      <c r="X46" s="37"/>
      <c r="Y46" s="37"/>
      <c r="Z46" s="37"/>
      <c r="AA46" s="37"/>
      <c r="AB46" s="37"/>
      <c r="AC46" s="37"/>
      <c r="AD46" s="37"/>
      <c r="AE46" s="37" t="s">
        <v>109</v>
      </c>
      <c r="AF46" s="37">
        <v>0</v>
      </c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</row>
    <row r="47" spans="1:60" outlineLevel="1">
      <c r="A47" s="249"/>
      <c r="B47" s="250"/>
      <c r="C47" s="314" t="s">
        <v>1138</v>
      </c>
      <c r="D47" s="315"/>
      <c r="E47" s="316">
        <v>25.584199999999999</v>
      </c>
      <c r="F47" s="254"/>
      <c r="G47" s="254"/>
      <c r="H47" s="254"/>
      <c r="I47" s="254"/>
      <c r="J47" s="254"/>
      <c r="K47" s="254"/>
      <c r="L47" s="254"/>
      <c r="M47" s="254"/>
      <c r="N47" s="313"/>
      <c r="O47" s="313"/>
      <c r="P47" s="313"/>
      <c r="Q47" s="313"/>
      <c r="R47" s="34"/>
      <c r="S47" s="34"/>
      <c r="T47" s="36"/>
      <c r="U47" s="34"/>
      <c r="V47" s="37"/>
      <c r="W47" s="37"/>
      <c r="X47" s="37"/>
      <c r="Y47" s="37"/>
      <c r="Z47" s="37"/>
      <c r="AA47" s="37"/>
      <c r="AB47" s="37"/>
      <c r="AC47" s="37"/>
      <c r="AD47" s="37"/>
      <c r="AE47" s="37" t="s">
        <v>109</v>
      </c>
      <c r="AF47" s="37">
        <v>0</v>
      </c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</row>
    <row r="48" spans="1:60" outlineLevel="1">
      <c r="A48" s="249"/>
      <c r="B48" s="250"/>
      <c r="C48" s="314" t="s">
        <v>1139</v>
      </c>
      <c r="D48" s="315"/>
      <c r="E48" s="316">
        <v>31.832000000000001</v>
      </c>
      <c r="F48" s="254"/>
      <c r="G48" s="254"/>
      <c r="H48" s="254"/>
      <c r="I48" s="254"/>
      <c r="J48" s="254"/>
      <c r="K48" s="254"/>
      <c r="L48" s="254"/>
      <c r="M48" s="254"/>
      <c r="N48" s="313"/>
      <c r="O48" s="313"/>
      <c r="P48" s="313"/>
      <c r="Q48" s="313"/>
      <c r="R48" s="34"/>
      <c r="S48" s="34"/>
      <c r="T48" s="36"/>
      <c r="U48" s="34"/>
      <c r="V48" s="37"/>
      <c r="W48" s="37"/>
      <c r="X48" s="37"/>
      <c r="Y48" s="37"/>
      <c r="Z48" s="37"/>
      <c r="AA48" s="37"/>
      <c r="AB48" s="37"/>
      <c r="AC48" s="37"/>
      <c r="AD48" s="37"/>
      <c r="AE48" s="37" t="s">
        <v>109</v>
      </c>
      <c r="AF48" s="37">
        <v>0</v>
      </c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</row>
    <row r="49" spans="1:60" outlineLevel="1">
      <c r="A49" s="249"/>
      <c r="B49" s="250"/>
      <c r="C49" s="314" t="s">
        <v>1140</v>
      </c>
      <c r="D49" s="315"/>
      <c r="E49" s="316">
        <v>14.1158</v>
      </c>
      <c r="F49" s="254"/>
      <c r="G49" s="254"/>
      <c r="H49" s="254"/>
      <c r="I49" s="254"/>
      <c r="J49" s="254"/>
      <c r="K49" s="254"/>
      <c r="L49" s="254"/>
      <c r="M49" s="254"/>
      <c r="N49" s="313"/>
      <c r="O49" s="313"/>
      <c r="P49" s="313"/>
      <c r="Q49" s="313"/>
      <c r="R49" s="34"/>
      <c r="S49" s="34"/>
      <c r="T49" s="36"/>
      <c r="U49" s="34"/>
      <c r="V49" s="37"/>
      <c r="W49" s="37"/>
      <c r="X49" s="37"/>
      <c r="Y49" s="37"/>
      <c r="Z49" s="37"/>
      <c r="AA49" s="37"/>
      <c r="AB49" s="37"/>
      <c r="AC49" s="37"/>
      <c r="AD49" s="37"/>
      <c r="AE49" s="37" t="s">
        <v>109</v>
      </c>
      <c r="AF49" s="37">
        <v>0</v>
      </c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</row>
    <row r="50" spans="1:60" outlineLevel="1">
      <c r="A50" s="249">
        <v>14</v>
      </c>
      <c r="B50" s="250" t="s">
        <v>166</v>
      </c>
      <c r="C50" s="251" t="s">
        <v>167</v>
      </c>
      <c r="D50" s="313" t="s">
        <v>121</v>
      </c>
      <c r="E50" s="253">
        <v>18.756525</v>
      </c>
      <c r="F50" s="320">
        <f>H50+J50</f>
        <v>0</v>
      </c>
      <c r="G50" s="254">
        <f>ROUND(E50*F50,2)</f>
        <v>0</v>
      </c>
      <c r="H50" s="254"/>
      <c r="I50" s="254">
        <f>ROUND(E50*H50,2)</f>
        <v>0</v>
      </c>
      <c r="J50" s="254"/>
      <c r="K50" s="254">
        <f>ROUND(E50*J50,2)</f>
        <v>0</v>
      </c>
      <c r="L50" s="254">
        <v>15</v>
      </c>
      <c r="M50" s="254">
        <f>G50*(1+L50/100)</f>
        <v>0</v>
      </c>
      <c r="N50" s="313">
        <v>3.9210000000000002E-2</v>
      </c>
      <c r="O50" s="313">
        <f>ROUND(E50*N50,5)</f>
        <v>0.73543999999999998</v>
      </c>
      <c r="P50" s="313">
        <v>0</v>
      </c>
      <c r="Q50" s="313">
        <f>ROUND(E50*P50,5)</f>
        <v>0</v>
      </c>
      <c r="R50" s="34"/>
      <c r="S50" s="34"/>
      <c r="T50" s="36">
        <v>0.39600000000000002</v>
      </c>
      <c r="U50" s="34" t="e">
        <f>ROUND(#REF!*T50,2)</f>
        <v>#REF!</v>
      </c>
      <c r="V50" s="37"/>
      <c r="W50" s="37"/>
      <c r="X50" s="37"/>
      <c r="Y50" s="37"/>
      <c r="Z50" s="37"/>
      <c r="AA50" s="37"/>
      <c r="AB50" s="37"/>
      <c r="AC50" s="37"/>
      <c r="AD50" s="37"/>
      <c r="AE50" s="37" t="s">
        <v>102</v>
      </c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</row>
    <row r="51" spans="1:60" outlineLevel="1">
      <c r="A51" s="249"/>
      <c r="B51" s="250"/>
      <c r="C51" s="536" t="s">
        <v>1008</v>
      </c>
      <c r="D51" s="537"/>
      <c r="E51" s="538"/>
      <c r="F51" s="539"/>
      <c r="G51" s="540"/>
      <c r="H51" s="254"/>
      <c r="I51" s="254"/>
      <c r="J51" s="254"/>
      <c r="K51" s="254"/>
      <c r="L51" s="254"/>
      <c r="M51" s="254"/>
      <c r="N51" s="313"/>
      <c r="O51" s="313"/>
      <c r="P51" s="313"/>
      <c r="Q51" s="313"/>
      <c r="R51" s="34"/>
      <c r="S51" s="34"/>
      <c r="T51" s="36"/>
      <c r="U51" s="34"/>
      <c r="V51" s="37"/>
      <c r="W51" s="37"/>
      <c r="X51" s="37"/>
      <c r="Y51" s="37"/>
      <c r="Z51" s="37"/>
      <c r="AA51" s="37"/>
      <c r="AB51" s="37"/>
      <c r="AC51" s="37"/>
      <c r="AD51" s="37"/>
      <c r="AE51" s="37" t="s">
        <v>104</v>
      </c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8" t="e">
        <f>#REF!</f>
        <v>#REF!</v>
      </c>
      <c r="BB51" s="37"/>
      <c r="BC51" s="37"/>
      <c r="BD51" s="37"/>
      <c r="BE51" s="37"/>
      <c r="BF51" s="37"/>
      <c r="BG51" s="37"/>
      <c r="BH51" s="37"/>
    </row>
    <row r="52" spans="1:60" outlineLevel="1">
      <c r="A52" s="249"/>
      <c r="B52" s="250"/>
      <c r="C52" s="314" t="s">
        <v>1134</v>
      </c>
      <c r="D52" s="315"/>
      <c r="E52" s="316">
        <v>17.981925</v>
      </c>
      <c r="F52" s="254"/>
      <c r="G52" s="254"/>
      <c r="H52" s="254"/>
      <c r="I52" s="254"/>
      <c r="J52" s="254"/>
      <c r="K52" s="254"/>
      <c r="L52" s="254"/>
      <c r="M52" s="254"/>
      <c r="N52" s="313"/>
      <c r="O52" s="313"/>
      <c r="P52" s="313"/>
      <c r="Q52" s="313"/>
      <c r="R52" s="34"/>
      <c r="S52" s="34"/>
      <c r="T52" s="36"/>
      <c r="U52" s="34"/>
      <c r="V52" s="37"/>
      <c r="W52" s="37"/>
      <c r="X52" s="37"/>
      <c r="Y52" s="37"/>
      <c r="Z52" s="37"/>
      <c r="AA52" s="37"/>
      <c r="AB52" s="37"/>
      <c r="AC52" s="37"/>
      <c r="AD52" s="37"/>
      <c r="AE52" s="37" t="s">
        <v>109</v>
      </c>
      <c r="AF52" s="37">
        <v>0</v>
      </c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</row>
    <row r="53" spans="1:60" outlineLevel="1">
      <c r="A53" s="249"/>
      <c r="B53" s="250"/>
      <c r="C53" s="314" t="s">
        <v>1135</v>
      </c>
      <c r="D53" s="315"/>
      <c r="E53" s="316">
        <v>0.77459999999999996</v>
      </c>
      <c r="F53" s="254"/>
      <c r="G53" s="254"/>
      <c r="H53" s="254"/>
      <c r="I53" s="254"/>
      <c r="J53" s="254"/>
      <c r="K53" s="254"/>
      <c r="L53" s="254"/>
      <c r="M53" s="254"/>
      <c r="N53" s="313"/>
      <c r="O53" s="313"/>
      <c r="P53" s="313"/>
      <c r="Q53" s="313"/>
      <c r="R53" s="34"/>
      <c r="S53" s="34"/>
      <c r="T53" s="36"/>
      <c r="U53" s="34"/>
      <c r="V53" s="37"/>
      <c r="W53" s="37"/>
      <c r="X53" s="37"/>
      <c r="Y53" s="37"/>
      <c r="Z53" s="37"/>
      <c r="AA53" s="37"/>
      <c r="AB53" s="37"/>
      <c r="AC53" s="37"/>
      <c r="AD53" s="37"/>
      <c r="AE53" s="37" t="s">
        <v>109</v>
      </c>
      <c r="AF53" s="37">
        <v>0</v>
      </c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</row>
    <row r="54" spans="1:60" outlineLevel="1">
      <c r="A54" s="249">
        <v>15</v>
      </c>
      <c r="B54" s="250" t="s">
        <v>170</v>
      </c>
      <c r="C54" s="251" t="s">
        <v>171</v>
      </c>
      <c r="D54" s="313" t="s">
        <v>121</v>
      </c>
      <c r="E54" s="253">
        <v>80.458699999999993</v>
      </c>
      <c r="F54" s="320">
        <f>H54+J54</f>
        <v>0</v>
      </c>
      <c r="G54" s="254">
        <f>ROUND(E54*F54,2)</f>
        <v>0</v>
      </c>
      <c r="H54" s="254"/>
      <c r="I54" s="254">
        <f>ROUND(E54*H54,2)</f>
        <v>0</v>
      </c>
      <c r="J54" s="254"/>
      <c r="K54" s="254">
        <f>ROUND(E54*J54,2)</f>
        <v>0</v>
      </c>
      <c r="L54" s="254">
        <v>15</v>
      </c>
      <c r="M54" s="254">
        <f>G54*(1+L54/100)</f>
        <v>0</v>
      </c>
      <c r="N54" s="313">
        <v>8.5100000000000002E-3</v>
      </c>
      <c r="O54" s="313">
        <f>ROUND(E54*N54,5)</f>
        <v>0.68469999999999998</v>
      </c>
      <c r="P54" s="313">
        <v>0</v>
      </c>
      <c r="Q54" s="313">
        <f>ROUND(E54*P54,5)</f>
        <v>0</v>
      </c>
      <c r="R54" s="34"/>
      <c r="S54" s="34"/>
      <c r="T54" s="36">
        <v>0.32500000000000001</v>
      </c>
      <c r="U54" s="34" t="e">
        <f>ROUND(#REF!*T54,2)</f>
        <v>#REF!</v>
      </c>
      <c r="V54" s="37"/>
      <c r="W54" s="37"/>
      <c r="X54" s="37"/>
      <c r="Y54" s="37"/>
      <c r="Z54" s="37"/>
      <c r="AA54" s="37"/>
      <c r="AB54" s="37"/>
      <c r="AC54" s="37"/>
      <c r="AD54" s="37"/>
      <c r="AE54" s="37" t="s">
        <v>102</v>
      </c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</row>
    <row r="55" spans="1:60" outlineLevel="1">
      <c r="A55" s="249"/>
      <c r="B55" s="250"/>
      <c r="C55" s="314" t="s">
        <v>1141</v>
      </c>
      <c r="D55" s="315"/>
      <c r="E55" s="316">
        <v>8.9239999999999995</v>
      </c>
      <c r="F55" s="254"/>
      <c r="G55" s="254"/>
      <c r="H55" s="254"/>
      <c r="I55" s="254"/>
      <c r="J55" s="254"/>
      <c r="K55" s="254"/>
      <c r="L55" s="254"/>
      <c r="M55" s="254"/>
      <c r="N55" s="313"/>
      <c r="O55" s="313"/>
      <c r="P55" s="313"/>
      <c r="Q55" s="313"/>
      <c r="R55" s="34"/>
      <c r="S55" s="34"/>
      <c r="T55" s="36"/>
      <c r="U55" s="34"/>
      <c r="V55" s="37"/>
      <c r="W55" s="37"/>
      <c r="X55" s="37"/>
      <c r="Y55" s="37"/>
      <c r="Z55" s="37"/>
      <c r="AA55" s="37"/>
      <c r="AB55" s="37"/>
      <c r="AC55" s="37"/>
      <c r="AD55" s="37"/>
      <c r="AE55" s="37" t="s">
        <v>109</v>
      </c>
      <c r="AF55" s="37">
        <v>0</v>
      </c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</row>
    <row r="56" spans="1:60" outlineLevel="1">
      <c r="A56" s="249"/>
      <c r="B56" s="250"/>
      <c r="C56" s="314" t="s">
        <v>1142</v>
      </c>
      <c r="D56" s="315"/>
      <c r="E56" s="316">
        <v>1.9</v>
      </c>
      <c r="F56" s="254"/>
      <c r="G56" s="254"/>
      <c r="H56" s="254"/>
      <c r="I56" s="254"/>
      <c r="J56" s="254"/>
      <c r="K56" s="254"/>
      <c r="L56" s="254"/>
      <c r="M56" s="254"/>
      <c r="N56" s="313"/>
      <c r="O56" s="313"/>
      <c r="P56" s="313"/>
      <c r="Q56" s="313"/>
      <c r="R56" s="34"/>
      <c r="S56" s="34"/>
      <c r="T56" s="36"/>
      <c r="U56" s="34"/>
      <c r="V56" s="37"/>
      <c r="W56" s="37"/>
      <c r="X56" s="37"/>
      <c r="Y56" s="37"/>
      <c r="Z56" s="37"/>
      <c r="AA56" s="37"/>
      <c r="AB56" s="37"/>
      <c r="AC56" s="37"/>
      <c r="AD56" s="37"/>
      <c r="AE56" s="37" t="s">
        <v>109</v>
      </c>
      <c r="AF56" s="37">
        <v>0</v>
      </c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</row>
    <row r="57" spans="1:60" outlineLevel="1">
      <c r="A57" s="249"/>
      <c r="B57" s="250"/>
      <c r="C57" s="314" t="s">
        <v>1143</v>
      </c>
      <c r="D57" s="315"/>
      <c r="E57" s="316">
        <v>25.584199999999999</v>
      </c>
      <c r="F57" s="254"/>
      <c r="G57" s="254"/>
      <c r="H57" s="254"/>
      <c r="I57" s="254"/>
      <c r="J57" s="254"/>
      <c r="K57" s="254"/>
      <c r="L57" s="254"/>
      <c r="M57" s="254"/>
      <c r="N57" s="313"/>
      <c r="O57" s="313"/>
      <c r="P57" s="313"/>
      <c r="Q57" s="313"/>
      <c r="R57" s="34"/>
      <c r="S57" s="34"/>
      <c r="T57" s="36"/>
      <c r="U57" s="34"/>
      <c r="V57" s="37"/>
      <c r="W57" s="37"/>
      <c r="X57" s="37"/>
      <c r="Y57" s="37"/>
      <c r="Z57" s="37"/>
      <c r="AA57" s="37"/>
      <c r="AB57" s="37"/>
      <c r="AC57" s="37"/>
      <c r="AD57" s="37"/>
      <c r="AE57" s="37" t="s">
        <v>109</v>
      </c>
      <c r="AF57" s="37">
        <v>0</v>
      </c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</row>
    <row r="58" spans="1:60" outlineLevel="1">
      <c r="A58" s="249"/>
      <c r="B58" s="250"/>
      <c r="C58" s="314" t="s">
        <v>1144</v>
      </c>
      <c r="D58" s="315"/>
      <c r="E58" s="316">
        <v>32.117199999999997</v>
      </c>
      <c r="F58" s="254"/>
      <c r="G58" s="254"/>
      <c r="H58" s="254"/>
      <c r="I58" s="254"/>
      <c r="J58" s="254"/>
      <c r="K58" s="254"/>
      <c r="L58" s="254"/>
      <c r="M58" s="254"/>
      <c r="N58" s="313"/>
      <c r="O58" s="313"/>
      <c r="P58" s="313"/>
      <c r="Q58" s="313"/>
      <c r="R58" s="34"/>
      <c r="S58" s="34"/>
      <c r="T58" s="36"/>
      <c r="U58" s="34"/>
      <c r="V58" s="37"/>
      <c r="W58" s="37"/>
      <c r="X58" s="37"/>
      <c r="Y58" s="37"/>
      <c r="Z58" s="37"/>
      <c r="AA58" s="37"/>
      <c r="AB58" s="37"/>
      <c r="AC58" s="37"/>
      <c r="AD58" s="37"/>
      <c r="AE58" s="37" t="s">
        <v>109</v>
      </c>
      <c r="AF58" s="37">
        <v>0</v>
      </c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</row>
    <row r="59" spans="1:60" outlineLevel="1">
      <c r="A59" s="249"/>
      <c r="B59" s="250"/>
      <c r="C59" s="314" t="s">
        <v>1145</v>
      </c>
      <c r="D59" s="315"/>
      <c r="E59" s="316">
        <v>8.0058000000000007</v>
      </c>
      <c r="F59" s="254"/>
      <c r="G59" s="254"/>
      <c r="H59" s="254"/>
      <c r="I59" s="254"/>
      <c r="J59" s="254"/>
      <c r="K59" s="254"/>
      <c r="L59" s="254"/>
      <c r="M59" s="254"/>
      <c r="N59" s="313"/>
      <c r="O59" s="313"/>
      <c r="P59" s="313"/>
      <c r="Q59" s="313"/>
      <c r="R59" s="34"/>
      <c r="S59" s="34"/>
      <c r="T59" s="36"/>
      <c r="U59" s="34"/>
      <c r="V59" s="37"/>
      <c r="W59" s="37"/>
      <c r="X59" s="37"/>
      <c r="Y59" s="37"/>
      <c r="Z59" s="37"/>
      <c r="AA59" s="37"/>
      <c r="AB59" s="37"/>
      <c r="AC59" s="37"/>
      <c r="AD59" s="37"/>
      <c r="AE59" s="37" t="s">
        <v>109</v>
      </c>
      <c r="AF59" s="37">
        <v>0</v>
      </c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</row>
    <row r="60" spans="1:60" outlineLevel="1">
      <c r="A60" s="249"/>
      <c r="B60" s="250"/>
      <c r="C60" s="314" t="s">
        <v>1146</v>
      </c>
      <c r="D60" s="315"/>
      <c r="E60" s="316">
        <v>3.9275000000000002</v>
      </c>
      <c r="F60" s="254"/>
      <c r="G60" s="254"/>
      <c r="H60" s="254"/>
      <c r="I60" s="254"/>
      <c r="J60" s="254"/>
      <c r="K60" s="254"/>
      <c r="L60" s="254"/>
      <c r="M60" s="254"/>
      <c r="N60" s="313"/>
      <c r="O60" s="313"/>
      <c r="P60" s="313"/>
      <c r="Q60" s="313"/>
      <c r="R60" s="34"/>
      <c r="S60" s="34"/>
      <c r="T60" s="36"/>
      <c r="U60" s="34"/>
      <c r="V60" s="37"/>
      <c r="W60" s="37"/>
      <c r="X60" s="37"/>
      <c r="Y60" s="37"/>
      <c r="Z60" s="37"/>
      <c r="AA60" s="37"/>
      <c r="AB60" s="37"/>
      <c r="AC60" s="37"/>
      <c r="AD60" s="37"/>
      <c r="AE60" s="37" t="s">
        <v>109</v>
      </c>
      <c r="AF60" s="37">
        <v>0</v>
      </c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</row>
    <row r="61" spans="1:60" outlineLevel="1">
      <c r="A61" s="249">
        <v>16</v>
      </c>
      <c r="B61" s="250" t="s">
        <v>175</v>
      </c>
      <c r="C61" s="251" t="s">
        <v>176</v>
      </c>
      <c r="D61" s="313" t="s">
        <v>121</v>
      </c>
      <c r="E61" s="253">
        <v>7.4756749999999998</v>
      </c>
      <c r="F61" s="320">
        <f>H61+J61</f>
        <v>0</v>
      </c>
      <c r="G61" s="254">
        <f>ROUND(E61*F61,2)</f>
        <v>0</v>
      </c>
      <c r="H61" s="254"/>
      <c r="I61" s="254">
        <f>ROUND(E61*H61,2)</f>
        <v>0</v>
      </c>
      <c r="J61" s="254"/>
      <c r="K61" s="254">
        <f>ROUND(E61*J61,2)</f>
        <v>0</v>
      </c>
      <c r="L61" s="254">
        <v>15</v>
      </c>
      <c r="M61" s="254">
        <f>G61*(1+L61/100)</f>
        <v>0</v>
      </c>
      <c r="N61" s="313">
        <v>4.0000000000000003E-5</v>
      </c>
      <c r="O61" s="313">
        <f>ROUND(E61*N61,5)</f>
        <v>2.9999999999999997E-4</v>
      </c>
      <c r="P61" s="313">
        <v>0</v>
      </c>
      <c r="Q61" s="313">
        <f>ROUND(E61*P61,5)</f>
        <v>0</v>
      </c>
      <c r="R61" s="34"/>
      <c r="S61" s="34"/>
      <c r="T61" s="36">
        <v>7.8E-2</v>
      </c>
      <c r="U61" s="34" t="e">
        <f>ROUND(#REF!*T61,2)</f>
        <v>#REF!</v>
      </c>
      <c r="V61" s="37"/>
      <c r="W61" s="37"/>
      <c r="X61" s="37"/>
      <c r="Y61" s="37"/>
      <c r="Z61" s="37"/>
      <c r="AA61" s="37"/>
      <c r="AB61" s="37"/>
      <c r="AC61" s="37"/>
      <c r="AD61" s="37"/>
      <c r="AE61" s="37" t="s">
        <v>102</v>
      </c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</row>
    <row r="62" spans="1:60" outlineLevel="1">
      <c r="A62" s="249"/>
      <c r="B62" s="250"/>
      <c r="C62" s="314" t="s">
        <v>1147</v>
      </c>
      <c r="D62" s="315"/>
      <c r="E62" s="316">
        <v>7.4756749999999998</v>
      </c>
      <c r="F62" s="254"/>
      <c r="G62" s="254"/>
      <c r="H62" s="254"/>
      <c r="I62" s="254"/>
      <c r="J62" s="254"/>
      <c r="K62" s="254"/>
      <c r="L62" s="254"/>
      <c r="M62" s="254"/>
      <c r="N62" s="313"/>
      <c r="O62" s="313"/>
      <c r="P62" s="313"/>
      <c r="Q62" s="313"/>
      <c r="R62" s="34"/>
      <c r="S62" s="34"/>
      <c r="T62" s="36"/>
      <c r="U62" s="34"/>
      <c r="V62" s="37"/>
      <c r="W62" s="37"/>
      <c r="X62" s="37"/>
      <c r="Y62" s="37"/>
      <c r="Z62" s="37"/>
      <c r="AA62" s="37"/>
      <c r="AB62" s="37"/>
      <c r="AC62" s="37"/>
      <c r="AD62" s="37"/>
      <c r="AE62" s="37" t="s">
        <v>109</v>
      </c>
      <c r="AF62" s="37">
        <v>0</v>
      </c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</row>
    <row r="63" spans="1:60" ht="14.5">
      <c r="A63" s="255" t="s">
        <v>97</v>
      </c>
      <c r="B63" s="256" t="s">
        <v>58</v>
      </c>
      <c r="C63" s="257" t="s">
        <v>57</v>
      </c>
      <c r="D63" s="317"/>
      <c r="E63" s="259"/>
      <c r="F63" s="260"/>
      <c r="G63" s="260">
        <f>SUMIF(AE64:AE76,"&lt;&gt;NOR",G64:G76)</f>
        <v>0</v>
      </c>
      <c r="H63" s="260"/>
      <c r="I63" s="260">
        <f>SUM(I64:I76)</f>
        <v>0</v>
      </c>
      <c r="J63" s="260"/>
      <c r="K63" s="260">
        <f>SUM(K64:K76)</f>
        <v>0</v>
      </c>
      <c r="L63" s="260"/>
      <c r="M63" s="260">
        <f>SUM(M64:M76)</f>
        <v>0</v>
      </c>
      <c r="N63" s="317"/>
      <c r="O63" s="317">
        <f>SUM(O64:O76)</f>
        <v>3.2014499999999999</v>
      </c>
      <c r="P63" s="317"/>
      <c r="Q63" s="317">
        <f>SUM(Q64:Q76)</f>
        <v>0</v>
      </c>
      <c r="R63" s="39"/>
      <c r="S63" s="39"/>
      <c r="T63" s="41"/>
      <c r="U63" s="39" t="e">
        <f>SUM(U64:U76)</f>
        <v>#REF!</v>
      </c>
      <c r="AE63" s="29" t="s">
        <v>98</v>
      </c>
    </row>
    <row r="64" spans="1:60" ht="20" outlineLevel="1">
      <c r="A64" s="249">
        <v>17</v>
      </c>
      <c r="B64" s="250" t="s">
        <v>178</v>
      </c>
      <c r="C64" s="251" t="s">
        <v>179</v>
      </c>
      <c r="D64" s="313" t="s">
        <v>121</v>
      </c>
      <c r="E64" s="253">
        <v>7.2</v>
      </c>
      <c r="F64" s="320">
        <f>H64+J64</f>
        <v>0</v>
      </c>
      <c r="G64" s="254">
        <f>ROUND(E64*F64,2)</f>
        <v>0</v>
      </c>
      <c r="H64" s="254"/>
      <c r="I64" s="254">
        <f>ROUND(E64*H64,2)</f>
        <v>0</v>
      </c>
      <c r="J64" s="254"/>
      <c r="K64" s="254">
        <f>ROUND(E64*J64,2)</f>
        <v>0</v>
      </c>
      <c r="L64" s="254">
        <v>15</v>
      </c>
      <c r="M64" s="254">
        <f>G64*(1+L64/100)</f>
        <v>0</v>
      </c>
      <c r="N64" s="313">
        <v>2.5999999999999998E-4</v>
      </c>
      <c r="O64" s="313">
        <f>ROUND(E64*N64,5)</f>
        <v>1.8699999999999999E-3</v>
      </c>
      <c r="P64" s="313">
        <v>0</v>
      </c>
      <c r="Q64" s="313">
        <f>ROUND(E64*P64,5)</f>
        <v>0</v>
      </c>
      <c r="R64" s="34"/>
      <c r="S64" s="34"/>
      <c r="T64" s="36">
        <v>0.09</v>
      </c>
      <c r="U64" s="34" t="e">
        <f>ROUND(#REF!*T64,2)</f>
        <v>#REF!</v>
      </c>
      <c r="V64" s="37"/>
      <c r="W64" s="37"/>
      <c r="X64" s="37"/>
      <c r="Y64" s="37"/>
      <c r="Z64" s="37"/>
      <c r="AA64" s="37"/>
      <c r="AB64" s="37"/>
      <c r="AC64" s="37"/>
      <c r="AD64" s="37"/>
      <c r="AE64" s="37" t="s">
        <v>102</v>
      </c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</row>
    <row r="65" spans="1:60" outlineLevel="1">
      <c r="A65" s="249"/>
      <c r="B65" s="250"/>
      <c r="C65" s="314" t="s">
        <v>1148</v>
      </c>
      <c r="D65" s="315"/>
      <c r="E65" s="316">
        <v>7.2</v>
      </c>
      <c r="F65" s="254"/>
      <c r="G65" s="254"/>
      <c r="H65" s="254"/>
      <c r="I65" s="254"/>
      <c r="J65" s="254"/>
      <c r="K65" s="254"/>
      <c r="L65" s="254"/>
      <c r="M65" s="254"/>
      <c r="N65" s="313"/>
      <c r="O65" s="313"/>
      <c r="P65" s="313"/>
      <c r="Q65" s="313"/>
      <c r="R65" s="34"/>
      <c r="S65" s="34"/>
      <c r="T65" s="36"/>
      <c r="U65" s="34"/>
      <c r="V65" s="37"/>
      <c r="W65" s="37"/>
      <c r="X65" s="37"/>
      <c r="Y65" s="37"/>
      <c r="Z65" s="37"/>
      <c r="AA65" s="37"/>
      <c r="AB65" s="37"/>
      <c r="AC65" s="37"/>
      <c r="AD65" s="37"/>
      <c r="AE65" s="37" t="s">
        <v>109</v>
      </c>
      <c r="AF65" s="37">
        <v>0</v>
      </c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</row>
    <row r="66" spans="1:60" outlineLevel="1">
      <c r="A66" s="249">
        <v>18</v>
      </c>
      <c r="B66" s="250" t="s">
        <v>180</v>
      </c>
      <c r="C66" s="251" t="s">
        <v>181</v>
      </c>
      <c r="D66" s="313" t="s">
        <v>121</v>
      </c>
      <c r="E66" s="253">
        <v>44.85</v>
      </c>
      <c r="F66" s="320">
        <f>H66+J66</f>
        <v>0</v>
      </c>
      <c r="G66" s="254">
        <f>ROUND(E66*F66,2)</f>
        <v>0</v>
      </c>
      <c r="H66" s="254"/>
      <c r="I66" s="254">
        <f>ROUND(E66*H66,2)</f>
        <v>0</v>
      </c>
      <c r="J66" s="254"/>
      <c r="K66" s="254">
        <f>ROUND(E66*J66,2)</f>
        <v>0</v>
      </c>
      <c r="L66" s="254">
        <v>15</v>
      </c>
      <c r="M66" s="254">
        <f>G66*(1+L66/100)</f>
        <v>0</v>
      </c>
      <c r="N66" s="313">
        <v>2.7890000000000002E-2</v>
      </c>
      <c r="O66" s="313">
        <f>ROUND(E66*N66,5)</f>
        <v>1.2508699999999999</v>
      </c>
      <c r="P66" s="313">
        <v>0</v>
      </c>
      <c r="Q66" s="313">
        <f>ROUND(E66*P66,5)</f>
        <v>0</v>
      </c>
      <c r="R66" s="34"/>
      <c r="S66" s="34"/>
      <c r="T66" s="36">
        <v>0.3</v>
      </c>
      <c r="U66" s="34" t="e">
        <f>ROUND(#REF!*T66,2)</f>
        <v>#REF!</v>
      </c>
      <c r="V66" s="37"/>
      <c r="W66" s="37"/>
      <c r="X66" s="37"/>
      <c r="Y66" s="37"/>
      <c r="Z66" s="37"/>
      <c r="AA66" s="37"/>
      <c r="AB66" s="37"/>
      <c r="AC66" s="37"/>
      <c r="AD66" s="37"/>
      <c r="AE66" s="37" t="s">
        <v>102</v>
      </c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</row>
    <row r="67" spans="1:60" outlineLevel="1">
      <c r="A67" s="249"/>
      <c r="B67" s="250"/>
      <c r="C67" s="314" t="s">
        <v>1149</v>
      </c>
      <c r="D67" s="315"/>
      <c r="E67" s="316">
        <v>44.85</v>
      </c>
      <c r="F67" s="254"/>
      <c r="G67" s="254"/>
      <c r="H67" s="254"/>
      <c r="I67" s="254"/>
      <c r="J67" s="254"/>
      <c r="K67" s="254"/>
      <c r="L67" s="254"/>
      <c r="M67" s="254"/>
      <c r="N67" s="313"/>
      <c r="O67" s="313"/>
      <c r="P67" s="313"/>
      <c r="Q67" s="313"/>
      <c r="R67" s="34"/>
      <c r="S67" s="34"/>
      <c r="T67" s="36"/>
      <c r="U67" s="34"/>
      <c r="V67" s="37"/>
      <c r="W67" s="37"/>
      <c r="X67" s="37"/>
      <c r="Y67" s="37"/>
      <c r="Z67" s="37"/>
      <c r="AA67" s="37"/>
      <c r="AB67" s="37"/>
      <c r="AC67" s="37"/>
      <c r="AD67" s="37"/>
      <c r="AE67" s="37" t="s">
        <v>109</v>
      </c>
      <c r="AF67" s="37">
        <v>0</v>
      </c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</row>
    <row r="68" spans="1:60" ht="20" outlineLevel="1">
      <c r="A68" s="249">
        <v>19</v>
      </c>
      <c r="B68" s="250" t="s">
        <v>888</v>
      </c>
      <c r="C68" s="251" t="s">
        <v>1018</v>
      </c>
      <c r="D68" s="313" t="s">
        <v>121</v>
      </c>
      <c r="E68" s="253">
        <v>2.4</v>
      </c>
      <c r="F68" s="320">
        <f>H68+J68</f>
        <v>0</v>
      </c>
      <c r="G68" s="254">
        <f>ROUND(E68*F68,2)</f>
        <v>0</v>
      </c>
      <c r="H68" s="254"/>
      <c r="I68" s="254">
        <f>ROUND(E68*H68,2)</f>
        <v>0</v>
      </c>
      <c r="J68" s="254"/>
      <c r="K68" s="254">
        <f>ROUND(E68*J68,2)</f>
        <v>0</v>
      </c>
      <c r="L68" s="254">
        <v>15</v>
      </c>
      <c r="M68" s="254">
        <f>G68*(1+L68/100)</f>
        <v>0</v>
      </c>
      <c r="N68" s="313">
        <v>9.1400000000000006E-3</v>
      </c>
      <c r="O68" s="313">
        <f>ROUND(E68*N68,5)</f>
        <v>2.1940000000000001E-2</v>
      </c>
      <c r="P68" s="313">
        <v>0</v>
      </c>
      <c r="Q68" s="313">
        <f>ROUND(E68*P68,5)</f>
        <v>0</v>
      </c>
      <c r="R68" s="34"/>
      <c r="S68" s="34"/>
      <c r="T68" s="36">
        <v>0.34775</v>
      </c>
      <c r="U68" s="34" t="e">
        <f>ROUND(#REF!*T68,2)</f>
        <v>#REF!</v>
      </c>
      <c r="V68" s="37"/>
      <c r="W68" s="37"/>
      <c r="X68" s="37"/>
      <c r="Y68" s="37"/>
      <c r="Z68" s="37"/>
      <c r="AA68" s="37"/>
      <c r="AB68" s="37"/>
      <c r="AC68" s="37"/>
      <c r="AD68" s="37"/>
      <c r="AE68" s="37" t="s">
        <v>102</v>
      </c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</row>
    <row r="69" spans="1:60" outlineLevel="1">
      <c r="A69" s="249">
        <v>20</v>
      </c>
      <c r="B69" s="250" t="s">
        <v>183</v>
      </c>
      <c r="C69" s="251" t="s">
        <v>184</v>
      </c>
      <c r="D69" s="313" t="s">
        <v>121</v>
      </c>
      <c r="E69" s="253">
        <v>44.85</v>
      </c>
      <c r="F69" s="320">
        <f>H69+J69</f>
        <v>0</v>
      </c>
      <c r="G69" s="254">
        <f>ROUND(E69*F69,2)</f>
        <v>0</v>
      </c>
      <c r="H69" s="254"/>
      <c r="I69" s="254">
        <f>ROUND(E69*H69,2)</f>
        <v>0</v>
      </c>
      <c r="J69" s="254"/>
      <c r="K69" s="254">
        <f>ROUND(E69*J69,2)</f>
        <v>0</v>
      </c>
      <c r="L69" s="254">
        <v>15</v>
      </c>
      <c r="M69" s="254">
        <f>G69*(1+L69/100)</f>
        <v>0</v>
      </c>
      <c r="N69" s="313">
        <v>0</v>
      </c>
      <c r="O69" s="313">
        <f>ROUND(E69*N69,5)</f>
        <v>0</v>
      </c>
      <c r="P69" s="313">
        <v>0</v>
      </c>
      <c r="Q69" s="313">
        <f>ROUND(E69*P69,5)</f>
        <v>0</v>
      </c>
      <c r="R69" s="34"/>
      <c r="S69" s="34"/>
      <c r="T69" s="36">
        <v>0.08</v>
      </c>
      <c r="U69" s="34" t="e">
        <f>ROUND(#REF!*T69,2)</f>
        <v>#REF!</v>
      </c>
      <c r="V69" s="37"/>
      <c r="W69" s="37"/>
      <c r="X69" s="37"/>
      <c r="Y69" s="37"/>
      <c r="Z69" s="37"/>
      <c r="AA69" s="37"/>
      <c r="AB69" s="37"/>
      <c r="AC69" s="37"/>
      <c r="AD69" s="37"/>
      <c r="AE69" s="37" t="s">
        <v>102</v>
      </c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</row>
    <row r="70" spans="1:60" ht="20" outlineLevel="1">
      <c r="A70" s="249">
        <v>21</v>
      </c>
      <c r="B70" s="250" t="s">
        <v>185</v>
      </c>
      <c r="C70" s="251" t="s">
        <v>793</v>
      </c>
      <c r="D70" s="313" t="s">
        <v>121</v>
      </c>
      <c r="E70" s="253">
        <v>48.438000000000002</v>
      </c>
      <c r="F70" s="320">
        <f>H70+J70</f>
        <v>0</v>
      </c>
      <c r="G70" s="254">
        <f>ROUND(E70*F70,2)</f>
        <v>0</v>
      </c>
      <c r="H70" s="254"/>
      <c r="I70" s="254">
        <f>ROUND(E70*H70,2)</f>
        <v>0</v>
      </c>
      <c r="J70" s="254"/>
      <c r="K70" s="254">
        <f>ROUND(E70*J70,2)</f>
        <v>0</v>
      </c>
      <c r="L70" s="254">
        <v>15</v>
      </c>
      <c r="M70" s="254">
        <f>G70*(1+L70/100)</f>
        <v>0</v>
      </c>
      <c r="N70" s="313">
        <v>5.0000000000000001E-3</v>
      </c>
      <c r="O70" s="313">
        <f>ROUND(E70*N70,5)</f>
        <v>0.24218999999999999</v>
      </c>
      <c r="P70" s="313">
        <v>0</v>
      </c>
      <c r="Q70" s="313">
        <f>ROUND(E70*P70,5)</f>
        <v>0</v>
      </c>
      <c r="R70" s="34"/>
      <c r="S70" s="34"/>
      <c r="T70" s="36">
        <v>0</v>
      </c>
      <c r="U70" s="34" t="e">
        <f>ROUND(#REF!*T70,2)</f>
        <v>#REF!</v>
      </c>
      <c r="V70" s="37"/>
      <c r="W70" s="37"/>
      <c r="X70" s="37"/>
      <c r="Y70" s="37"/>
      <c r="Z70" s="37"/>
      <c r="AA70" s="37"/>
      <c r="AB70" s="37"/>
      <c r="AC70" s="37"/>
      <c r="AD70" s="37"/>
      <c r="AE70" s="37" t="s">
        <v>113</v>
      </c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</row>
    <row r="71" spans="1:60" outlineLevel="1">
      <c r="A71" s="249"/>
      <c r="B71" s="250"/>
      <c r="C71" s="314" t="s">
        <v>1150</v>
      </c>
      <c r="D71" s="315"/>
      <c r="E71" s="316">
        <v>48.438000000000002</v>
      </c>
      <c r="F71" s="254"/>
      <c r="G71" s="254"/>
      <c r="H71" s="254"/>
      <c r="I71" s="254"/>
      <c r="J71" s="254"/>
      <c r="K71" s="254"/>
      <c r="L71" s="254"/>
      <c r="M71" s="254"/>
      <c r="N71" s="313"/>
      <c r="O71" s="313"/>
      <c r="P71" s="313"/>
      <c r="Q71" s="313"/>
      <c r="R71" s="34"/>
      <c r="S71" s="34"/>
      <c r="T71" s="36"/>
      <c r="U71" s="34"/>
      <c r="V71" s="37"/>
      <c r="W71" s="37"/>
      <c r="X71" s="37"/>
      <c r="Y71" s="37"/>
      <c r="Z71" s="37"/>
      <c r="AA71" s="37"/>
      <c r="AB71" s="37"/>
      <c r="AC71" s="37"/>
      <c r="AD71" s="37"/>
      <c r="AE71" s="37" t="s">
        <v>109</v>
      </c>
      <c r="AF71" s="37">
        <v>0</v>
      </c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</row>
    <row r="72" spans="1:60" ht="20" outlineLevel="1">
      <c r="A72" s="249">
        <v>22</v>
      </c>
      <c r="B72" s="250" t="s">
        <v>187</v>
      </c>
      <c r="C72" s="251" t="s">
        <v>188</v>
      </c>
      <c r="D72" s="313" t="s">
        <v>116</v>
      </c>
      <c r="E72" s="253">
        <v>3.9645000000000001</v>
      </c>
      <c r="F72" s="320">
        <f>H72+J72</f>
        <v>0</v>
      </c>
      <c r="G72" s="254">
        <f>ROUND(E72*F72,2)</f>
        <v>0</v>
      </c>
      <c r="H72" s="254"/>
      <c r="I72" s="254">
        <f>ROUND(E72*H72,2)</f>
        <v>0</v>
      </c>
      <c r="J72" s="254"/>
      <c r="K72" s="254">
        <f>ROUND(E72*J72,2)</f>
        <v>0</v>
      </c>
      <c r="L72" s="254">
        <v>15</v>
      </c>
      <c r="M72" s="254">
        <f>G72*(1+L72/100)</f>
        <v>0</v>
      </c>
      <c r="N72" s="313">
        <v>0.42</v>
      </c>
      <c r="O72" s="313">
        <f>ROUND(E72*N72,5)</f>
        <v>1.66509</v>
      </c>
      <c r="P72" s="313">
        <v>0</v>
      </c>
      <c r="Q72" s="313">
        <f>ROUND(E72*P72,5)</f>
        <v>0</v>
      </c>
      <c r="R72" s="34"/>
      <c r="S72" s="34"/>
      <c r="T72" s="36">
        <v>1.8360000000000001</v>
      </c>
      <c r="U72" s="34" t="e">
        <f>ROUND(#REF!*T72,2)</f>
        <v>#REF!</v>
      </c>
      <c r="V72" s="37"/>
      <c r="W72" s="37"/>
      <c r="X72" s="37"/>
      <c r="Y72" s="37"/>
      <c r="Z72" s="37"/>
      <c r="AA72" s="37"/>
      <c r="AB72" s="37"/>
      <c r="AC72" s="37"/>
      <c r="AD72" s="37"/>
      <c r="AE72" s="37" t="s">
        <v>102</v>
      </c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</row>
    <row r="73" spans="1:60" outlineLevel="1">
      <c r="A73" s="249"/>
      <c r="B73" s="250"/>
      <c r="C73" s="314" t="s">
        <v>1151</v>
      </c>
      <c r="D73" s="315"/>
      <c r="E73" s="316">
        <v>3.6044999999999998</v>
      </c>
      <c r="F73" s="254"/>
      <c r="G73" s="254"/>
      <c r="H73" s="254"/>
      <c r="I73" s="254"/>
      <c r="J73" s="254"/>
      <c r="K73" s="254"/>
      <c r="L73" s="254"/>
      <c r="M73" s="254"/>
      <c r="N73" s="313"/>
      <c r="O73" s="313"/>
      <c r="P73" s="313"/>
      <c r="Q73" s="313"/>
      <c r="R73" s="34"/>
      <c r="S73" s="34"/>
      <c r="T73" s="36"/>
      <c r="U73" s="34"/>
      <c r="V73" s="37"/>
      <c r="W73" s="37"/>
      <c r="X73" s="37"/>
      <c r="Y73" s="37"/>
      <c r="Z73" s="37"/>
      <c r="AA73" s="37"/>
      <c r="AB73" s="37"/>
      <c r="AC73" s="37"/>
      <c r="AD73" s="37"/>
      <c r="AE73" s="37" t="s">
        <v>109</v>
      </c>
      <c r="AF73" s="37">
        <v>0</v>
      </c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</row>
    <row r="74" spans="1:60" outlineLevel="1">
      <c r="A74" s="249"/>
      <c r="B74" s="250"/>
      <c r="C74" s="314" t="s">
        <v>1152</v>
      </c>
      <c r="D74" s="315"/>
      <c r="E74" s="316">
        <v>0.36</v>
      </c>
      <c r="F74" s="254"/>
      <c r="G74" s="254"/>
      <c r="H74" s="254"/>
      <c r="I74" s="254"/>
      <c r="J74" s="254"/>
      <c r="K74" s="254"/>
      <c r="L74" s="254"/>
      <c r="M74" s="254"/>
      <c r="N74" s="313"/>
      <c r="O74" s="313"/>
      <c r="P74" s="313"/>
      <c r="Q74" s="313"/>
      <c r="R74" s="34"/>
      <c r="S74" s="34"/>
      <c r="T74" s="36"/>
      <c r="U74" s="34"/>
      <c r="V74" s="37"/>
      <c r="W74" s="37"/>
      <c r="X74" s="37"/>
      <c r="Y74" s="37"/>
      <c r="Z74" s="37"/>
      <c r="AA74" s="37"/>
      <c r="AB74" s="37"/>
      <c r="AC74" s="37"/>
      <c r="AD74" s="37"/>
      <c r="AE74" s="37" t="s">
        <v>109</v>
      </c>
      <c r="AF74" s="37">
        <v>0</v>
      </c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</row>
    <row r="75" spans="1:60" ht="20" outlineLevel="1">
      <c r="A75" s="249">
        <v>23</v>
      </c>
      <c r="B75" s="250" t="s">
        <v>190</v>
      </c>
      <c r="C75" s="251" t="s">
        <v>795</v>
      </c>
      <c r="D75" s="313" t="s">
        <v>121</v>
      </c>
      <c r="E75" s="253">
        <v>4.8</v>
      </c>
      <c r="F75" s="320">
        <f>H75+J75</f>
        <v>0</v>
      </c>
      <c r="G75" s="254">
        <f>ROUND(E75*F75,2)</f>
        <v>0</v>
      </c>
      <c r="H75" s="254"/>
      <c r="I75" s="254">
        <f>ROUND(E75*H75,2)</f>
        <v>0</v>
      </c>
      <c r="J75" s="254"/>
      <c r="K75" s="254">
        <f>ROUND(E75*J75,2)</f>
        <v>0</v>
      </c>
      <c r="L75" s="254">
        <v>15</v>
      </c>
      <c r="M75" s="254">
        <f>G75*(1+L75/100)</f>
        <v>0</v>
      </c>
      <c r="N75" s="313">
        <v>4.0600000000000002E-3</v>
      </c>
      <c r="O75" s="313">
        <f>ROUND(E75*N75,5)</f>
        <v>1.949E-2</v>
      </c>
      <c r="P75" s="313">
        <v>0</v>
      </c>
      <c r="Q75" s="313">
        <f>ROUND(E75*P75,5)</f>
        <v>0</v>
      </c>
      <c r="R75" s="34"/>
      <c r="S75" s="34"/>
      <c r="T75" s="36">
        <v>0.48399999999999999</v>
      </c>
      <c r="U75" s="34" t="e">
        <f>ROUND(#REF!*T75,2)</f>
        <v>#REF!</v>
      </c>
      <c r="V75" s="37"/>
      <c r="W75" s="37"/>
      <c r="X75" s="37"/>
      <c r="Y75" s="37"/>
      <c r="Z75" s="37"/>
      <c r="AA75" s="37"/>
      <c r="AB75" s="37"/>
      <c r="AC75" s="37"/>
      <c r="AD75" s="37"/>
      <c r="AE75" s="37" t="s">
        <v>102</v>
      </c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</row>
    <row r="76" spans="1:60" outlineLevel="1">
      <c r="A76" s="249"/>
      <c r="B76" s="250"/>
      <c r="C76" s="314" t="s">
        <v>1153</v>
      </c>
      <c r="D76" s="315"/>
      <c r="E76" s="316">
        <v>4.8</v>
      </c>
      <c r="F76" s="254"/>
      <c r="G76" s="254"/>
      <c r="H76" s="254"/>
      <c r="I76" s="254"/>
      <c r="J76" s="254"/>
      <c r="K76" s="254"/>
      <c r="L76" s="254"/>
      <c r="M76" s="254"/>
      <c r="N76" s="313"/>
      <c r="O76" s="313"/>
      <c r="P76" s="313"/>
      <c r="Q76" s="313"/>
      <c r="R76" s="34"/>
      <c r="S76" s="34"/>
      <c r="T76" s="36"/>
      <c r="U76" s="34"/>
      <c r="V76" s="37"/>
      <c r="W76" s="37"/>
      <c r="X76" s="37"/>
      <c r="Y76" s="37"/>
      <c r="Z76" s="37"/>
      <c r="AA76" s="37"/>
      <c r="AB76" s="37"/>
      <c r="AC76" s="37"/>
      <c r="AD76" s="37"/>
      <c r="AE76" s="37" t="s">
        <v>109</v>
      </c>
      <c r="AF76" s="37">
        <v>0</v>
      </c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</row>
    <row r="77" spans="1:60" ht="14.5">
      <c r="A77" s="255" t="s">
        <v>97</v>
      </c>
      <c r="B77" s="256" t="s">
        <v>56</v>
      </c>
      <c r="C77" s="257" t="s">
        <v>55</v>
      </c>
      <c r="D77" s="317"/>
      <c r="E77" s="259"/>
      <c r="F77" s="260"/>
      <c r="G77" s="260">
        <f>SUMIF(AE78:AE78,"&lt;&gt;NOR",G78:G78)</f>
        <v>0</v>
      </c>
      <c r="H77" s="260"/>
      <c r="I77" s="260">
        <f>SUM(I78:I78)</f>
        <v>0</v>
      </c>
      <c r="J77" s="260"/>
      <c r="K77" s="260">
        <f>SUM(K78:K78)</f>
        <v>0</v>
      </c>
      <c r="L77" s="260"/>
      <c r="M77" s="260">
        <f>SUM(M78:M78)</f>
        <v>0</v>
      </c>
      <c r="N77" s="317"/>
      <c r="O77" s="317">
        <f>SUM(O78:O78)</f>
        <v>0</v>
      </c>
      <c r="P77" s="317"/>
      <c r="Q77" s="317">
        <f>SUM(Q78:Q78)</f>
        <v>0</v>
      </c>
      <c r="R77" s="39"/>
      <c r="S77" s="39"/>
      <c r="T77" s="41"/>
      <c r="U77" s="39" t="e">
        <f>SUM(U78:U78)</f>
        <v>#REF!</v>
      </c>
      <c r="AE77" s="29" t="s">
        <v>98</v>
      </c>
    </row>
    <row r="78" spans="1:60" ht="20" outlineLevel="1">
      <c r="A78" s="249">
        <v>24</v>
      </c>
      <c r="B78" s="250" t="s">
        <v>192</v>
      </c>
      <c r="C78" s="251" t="s">
        <v>1024</v>
      </c>
      <c r="D78" s="313" t="s">
        <v>194</v>
      </c>
      <c r="E78" s="253">
        <v>20</v>
      </c>
      <c r="F78" s="320">
        <f>H78+J78</f>
        <v>0</v>
      </c>
      <c r="G78" s="254">
        <f>ROUND(E78*F78,2)</f>
        <v>0</v>
      </c>
      <c r="H78" s="254"/>
      <c r="I78" s="254">
        <f>ROUND(E78*H78,2)</f>
        <v>0</v>
      </c>
      <c r="J78" s="254"/>
      <c r="K78" s="254">
        <f>ROUND(E78*J78,2)</f>
        <v>0</v>
      </c>
      <c r="L78" s="254">
        <v>15</v>
      </c>
      <c r="M78" s="254">
        <f>G78*(1+L78/100)</f>
        <v>0</v>
      </c>
      <c r="N78" s="313">
        <v>0</v>
      </c>
      <c r="O78" s="313">
        <f>ROUND(E78*N78,5)</f>
        <v>0</v>
      </c>
      <c r="P78" s="313">
        <v>0</v>
      </c>
      <c r="Q78" s="313">
        <f>ROUND(E78*P78,5)</f>
        <v>0</v>
      </c>
      <c r="R78" s="34"/>
      <c r="S78" s="34"/>
      <c r="T78" s="36">
        <v>1</v>
      </c>
      <c r="U78" s="34" t="e">
        <f>ROUND(#REF!*T78,2)</f>
        <v>#REF!</v>
      </c>
      <c r="V78" s="37"/>
      <c r="W78" s="37"/>
      <c r="X78" s="37"/>
      <c r="Y78" s="37"/>
      <c r="Z78" s="37"/>
      <c r="AA78" s="37"/>
      <c r="AB78" s="37"/>
      <c r="AC78" s="37"/>
      <c r="AD78" s="37"/>
      <c r="AE78" s="37" t="s">
        <v>102</v>
      </c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</row>
    <row r="79" spans="1:60" ht="14.5">
      <c r="A79" s="255" t="s">
        <v>97</v>
      </c>
      <c r="B79" s="256" t="s">
        <v>54</v>
      </c>
      <c r="C79" s="257" t="s">
        <v>53</v>
      </c>
      <c r="D79" s="317"/>
      <c r="E79" s="259"/>
      <c r="F79" s="260"/>
      <c r="G79" s="260">
        <f>SUMIF(AE80:AE81,"&lt;&gt;NOR",G80:G81)</f>
        <v>0</v>
      </c>
      <c r="H79" s="260"/>
      <c r="I79" s="260">
        <f>SUM(I80:I81)</f>
        <v>0</v>
      </c>
      <c r="J79" s="260"/>
      <c r="K79" s="260">
        <f>SUM(K80:K81)</f>
        <v>0</v>
      </c>
      <c r="L79" s="260"/>
      <c r="M79" s="260">
        <f>SUM(M80:M81)</f>
        <v>0</v>
      </c>
      <c r="N79" s="317"/>
      <c r="O79" s="317">
        <f>SUM(O80:O81)</f>
        <v>2.8800000000000002E-3</v>
      </c>
      <c r="P79" s="317"/>
      <c r="Q79" s="317">
        <f>SUM(Q80:Q81)</f>
        <v>0</v>
      </c>
      <c r="R79" s="39"/>
      <c r="S79" s="39"/>
      <c r="T79" s="41"/>
      <c r="U79" s="39" t="e">
        <f>SUM(U80:U81)</f>
        <v>#REF!</v>
      </c>
      <c r="AE79" s="29" t="s">
        <v>98</v>
      </c>
    </row>
    <row r="80" spans="1:60" outlineLevel="1">
      <c r="A80" s="249">
        <v>25</v>
      </c>
      <c r="B80" s="250" t="s">
        <v>196</v>
      </c>
      <c r="C80" s="251" t="s">
        <v>197</v>
      </c>
      <c r="D80" s="313" t="s">
        <v>121</v>
      </c>
      <c r="E80" s="253">
        <v>72</v>
      </c>
      <c r="F80" s="320">
        <f>H80+J80</f>
        <v>0</v>
      </c>
      <c r="G80" s="254">
        <f>ROUND(E80*F80,2)</f>
        <v>0</v>
      </c>
      <c r="H80" s="254"/>
      <c r="I80" s="254">
        <f>ROUND(E80*H80,2)</f>
        <v>0</v>
      </c>
      <c r="J80" s="254"/>
      <c r="K80" s="254">
        <f>ROUND(E80*J80,2)</f>
        <v>0</v>
      </c>
      <c r="L80" s="254">
        <v>15</v>
      </c>
      <c r="M80" s="254">
        <f>G80*(1+L80/100)</f>
        <v>0</v>
      </c>
      <c r="N80" s="313">
        <v>4.0000000000000003E-5</v>
      </c>
      <c r="O80" s="313">
        <f>ROUND(E80*N80,5)</f>
        <v>2.8800000000000002E-3</v>
      </c>
      <c r="P80" s="313">
        <v>0</v>
      </c>
      <c r="Q80" s="313">
        <f>ROUND(E80*P80,5)</f>
        <v>0</v>
      </c>
      <c r="R80" s="34"/>
      <c r="S80" s="34"/>
      <c r="T80" s="36">
        <v>0.308</v>
      </c>
      <c r="U80" s="34" t="e">
        <f>ROUND(#REF!*T80,2)</f>
        <v>#REF!</v>
      </c>
      <c r="V80" s="37"/>
      <c r="W80" s="37"/>
      <c r="X80" s="37"/>
      <c r="Y80" s="37"/>
      <c r="Z80" s="37"/>
      <c r="AA80" s="37"/>
      <c r="AB80" s="37"/>
      <c r="AC80" s="37"/>
      <c r="AD80" s="37"/>
      <c r="AE80" s="37" t="s">
        <v>102</v>
      </c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</row>
    <row r="81" spans="1:60" ht="30.5" customHeight="1" outlineLevel="1">
      <c r="A81" s="249"/>
      <c r="B81" s="250"/>
      <c r="C81" s="536" t="s">
        <v>198</v>
      </c>
      <c r="D81" s="537"/>
      <c r="E81" s="538"/>
      <c r="F81" s="539"/>
      <c r="G81" s="540"/>
      <c r="H81" s="254"/>
      <c r="I81" s="254"/>
      <c r="J81" s="254"/>
      <c r="K81" s="254"/>
      <c r="L81" s="254"/>
      <c r="M81" s="254"/>
      <c r="N81" s="313"/>
      <c r="O81" s="313"/>
      <c r="P81" s="313"/>
      <c r="Q81" s="313"/>
      <c r="R81" s="34"/>
      <c r="S81" s="34"/>
      <c r="T81" s="36"/>
      <c r="U81" s="34"/>
      <c r="V81" s="37"/>
      <c r="W81" s="37"/>
      <c r="X81" s="37"/>
      <c r="Y81" s="37"/>
      <c r="Z81" s="37"/>
      <c r="AA81" s="37"/>
      <c r="AB81" s="37"/>
      <c r="AC81" s="37"/>
      <c r="AD81" s="37"/>
      <c r="AE81" s="37" t="s">
        <v>104</v>
      </c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8" t="e">
        <f>#REF!</f>
        <v>#REF!</v>
      </c>
      <c r="BB81" s="37"/>
      <c r="BC81" s="37"/>
      <c r="BD81" s="37"/>
      <c r="BE81" s="37"/>
      <c r="BF81" s="37"/>
      <c r="BG81" s="37"/>
      <c r="BH81" s="37"/>
    </row>
    <row r="82" spans="1:60" ht="14.5">
      <c r="A82" s="255" t="s">
        <v>97</v>
      </c>
      <c r="B82" s="256" t="s">
        <v>52</v>
      </c>
      <c r="C82" s="257" t="s">
        <v>51</v>
      </c>
      <c r="D82" s="317"/>
      <c r="E82" s="259"/>
      <c r="F82" s="260"/>
      <c r="G82" s="260">
        <f>SUMIF(AE83:AE101,"&lt;&gt;NOR",G83:G101)</f>
        <v>0</v>
      </c>
      <c r="H82" s="260"/>
      <c r="I82" s="260">
        <f>SUM(I83:I101)</f>
        <v>0</v>
      </c>
      <c r="J82" s="260"/>
      <c r="K82" s="260">
        <f>SUM(K83:K101)</f>
        <v>0</v>
      </c>
      <c r="L82" s="260"/>
      <c r="M82" s="260">
        <f>SUM(M83:M101)</f>
        <v>0</v>
      </c>
      <c r="N82" s="317"/>
      <c r="O82" s="317">
        <f>SUM(O83:O101)</f>
        <v>2.426E-2</v>
      </c>
      <c r="P82" s="317"/>
      <c r="Q82" s="317">
        <f>SUM(Q83:Q101)</f>
        <v>8.5281099999999999</v>
      </c>
      <c r="R82" s="39"/>
      <c r="S82" s="39"/>
      <c r="T82" s="41"/>
      <c r="U82" s="39" t="e">
        <f>SUM(U83:U101)</f>
        <v>#REF!</v>
      </c>
      <c r="AE82" s="29" t="s">
        <v>98</v>
      </c>
    </row>
    <row r="83" spans="1:60" outlineLevel="1">
      <c r="A83" s="249">
        <v>26</v>
      </c>
      <c r="B83" s="250" t="s">
        <v>206</v>
      </c>
      <c r="C83" s="251" t="s">
        <v>207</v>
      </c>
      <c r="D83" s="313" t="s">
        <v>101</v>
      </c>
      <c r="E83" s="253">
        <v>4</v>
      </c>
      <c r="F83" s="320">
        <f>H83+J83</f>
        <v>0</v>
      </c>
      <c r="G83" s="254">
        <f>ROUND(E83*F83,2)</f>
        <v>0</v>
      </c>
      <c r="H83" s="254"/>
      <c r="I83" s="254">
        <f>ROUND(E83*H83,2)</f>
        <v>0</v>
      </c>
      <c r="J83" s="254"/>
      <c r="K83" s="254">
        <f>ROUND(E83*J83,2)</f>
        <v>0</v>
      </c>
      <c r="L83" s="254">
        <v>15</v>
      </c>
      <c r="M83" s="254">
        <f>G83*(1+L83/100)</f>
        <v>0</v>
      </c>
      <c r="N83" s="313">
        <v>0</v>
      </c>
      <c r="O83" s="313">
        <f>ROUND(E83*N83,5)</f>
        <v>0</v>
      </c>
      <c r="P83" s="313">
        <v>0</v>
      </c>
      <c r="Q83" s="313">
        <f>ROUND(E83*P83,5)</f>
        <v>0</v>
      </c>
      <c r="R83" s="34"/>
      <c r="S83" s="34"/>
      <c r="T83" s="36">
        <v>0.05</v>
      </c>
      <c r="U83" s="34" t="e">
        <f>ROUND(#REF!*T83,2)</f>
        <v>#REF!</v>
      </c>
      <c r="V83" s="37"/>
      <c r="W83" s="37"/>
      <c r="X83" s="37"/>
      <c r="Y83" s="37"/>
      <c r="Z83" s="37"/>
      <c r="AA83" s="37"/>
      <c r="AB83" s="37"/>
      <c r="AC83" s="37"/>
      <c r="AD83" s="37"/>
      <c r="AE83" s="37" t="s">
        <v>102</v>
      </c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</row>
    <row r="84" spans="1:60" outlineLevel="1">
      <c r="A84" s="249">
        <v>27</v>
      </c>
      <c r="B84" s="250" t="s">
        <v>212</v>
      </c>
      <c r="C84" s="251" t="s">
        <v>213</v>
      </c>
      <c r="D84" s="313" t="s">
        <v>121</v>
      </c>
      <c r="E84" s="253">
        <v>5.3529999999999998</v>
      </c>
      <c r="F84" s="320">
        <f>H84+J84</f>
        <v>0</v>
      </c>
      <c r="G84" s="254">
        <f>ROUND(E84*F84,2)</f>
        <v>0</v>
      </c>
      <c r="H84" s="254"/>
      <c r="I84" s="254">
        <f>ROUND(E84*H84,2)</f>
        <v>0</v>
      </c>
      <c r="J84" s="254"/>
      <c r="K84" s="254">
        <f>ROUND(E84*J84,2)</f>
        <v>0</v>
      </c>
      <c r="L84" s="254">
        <v>15</v>
      </c>
      <c r="M84" s="254">
        <f>G84*(1+L84/100)</f>
        <v>0</v>
      </c>
      <c r="N84" s="313">
        <v>1.17E-3</v>
      </c>
      <c r="O84" s="313">
        <f>ROUND(E84*N84,5)</f>
        <v>6.2599999999999999E-3</v>
      </c>
      <c r="P84" s="313">
        <v>8.7999999999999995E-2</v>
      </c>
      <c r="Q84" s="313">
        <f>ROUND(E84*P84,5)</f>
        <v>0.47105999999999998</v>
      </c>
      <c r="R84" s="34"/>
      <c r="S84" s="34"/>
      <c r="T84" s="36">
        <v>0.55600000000000005</v>
      </c>
      <c r="U84" s="34" t="e">
        <f>ROUND(#REF!*T84,2)</f>
        <v>#REF!</v>
      </c>
      <c r="V84" s="37"/>
      <c r="W84" s="37"/>
      <c r="X84" s="37"/>
      <c r="Y84" s="37"/>
      <c r="Z84" s="37"/>
      <c r="AA84" s="37"/>
      <c r="AB84" s="37"/>
      <c r="AC84" s="37"/>
      <c r="AD84" s="37"/>
      <c r="AE84" s="37" t="s">
        <v>102</v>
      </c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</row>
    <row r="85" spans="1:60" outlineLevel="1">
      <c r="A85" s="249"/>
      <c r="B85" s="250"/>
      <c r="C85" s="314" t="s">
        <v>1154</v>
      </c>
      <c r="D85" s="315"/>
      <c r="E85" s="316">
        <v>5.3529999999999998</v>
      </c>
      <c r="F85" s="254"/>
      <c r="G85" s="254"/>
      <c r="H85" s="254"/>
      <c r="I85" s="254"/>
      <c r="J85" s="254"/>
      <c r="K85" s="254"/>
      <c r="L85" s="254"/>
      <c r="M85" s="254"/>
      <c r="N85" s="313"/>
      <c r="O85" s="313"/>
      <c r="P85" s="313"/>
      <c r="Q85" s="313"/>
      <c r="R85" s="34"/>
      <c r="S85" s="34"/>
      <c r="T85" s="36"/>
      <c r="U85" s="34"/>
      <c r="V85" s="37"/>
      <c r="W85" s="37"/>
      <c r="X85" s="37"/>
      <c r="Y85" s="37"/>
      <c r="Z85" s="37"/>
      <c r="AA85" s="37"/>
      <c r="AB85" s="37"/>
      <c r="AC85" s="37"/>
      <c r="AD85" s="37"/>
      <c r="AE85" s="37" t="s">
        <v>109</v>
      </c>
      <c r="AF85" s="37">
        <v>0</v>
      </c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</row>
    <row r="86" spans="1:60" ht="20" outlineLevel="1">
      <c r="A86" s="249">
        <v>28</v>
      </c>
      <c r="B86" s="250" t="s">
        <v>221</v>
      </c>
      <c r="C86" s="251" t="s">
        <v>222</v>
      </c>
      <c r="D86" s="313" t="s">
        <v>121</v>
      </c>
      <c r="E86" s="253">
        <v>11.5</v>
      </c>
      <c r="F86" s="320">
        <f>H86+J86</f>
        <v>0</v>
      </c>
      <c r="G86" s="254">
        <f>ROUND(E86*F86,2)</f>
        <v>0</v>
      </c>
      <c r="H86" s="254"/>
      <c r="I86" s="254">
        <f>ROUND(E86*H86,2)</f>
        <v>0</v>
      </c>
      <c r="J86" s="254"/>
      <c r="K86" s="254">
        <f>ROUND(E86*J86,2)</f>
        <v>0</v>
      </c>
      <c r="L86" s="254">
        <v>15</v>
      </c>
      <c r="M86" s="254">
        <f>G86*(1+L86/100)</f>
        <v>0</v>
      </c>
      <c r="N86" s="313">
        <v>0</v>
      </c>
      <c r="O86" s="313">
        <f>ROUND(E86*N86,5)</f>
        <v>0</v>
      </c>
      <c r="P86" s="313">
        <v>0.02</v>
      </c>
      <c r="Q86" s="313">
        <f>ROUND(E86*P86,5)</f>
        <v>0.23</v>
      </c>
      <c r="R86" s="34"/>
      <c r="S86" s="34"/>
      <c r="T86" s="36">
        <v>7.8E-2</v>
      </c>
      <c r="U86" s="34" t="e">
        <f>ROUND(#REF!*T86,2)</f>
        <v>#REF!</v>
      </c>
      <c r="V86" s="37"/>
      <c r="W86" s="37"/>
      <c r="X86" s="37"/>
      <c r="Y86" s="37"/>
      <c r="Z86" s="37"/>
      <c r="AA86" s="37"/>
      <c r="AB86" s="37"/>
      <c r="AC86" s="37"/>
      <c r="AD86" s="37"/>
      <c r="AE86" s="37" t="s">
        <v>102</v>
      </c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</row>
    <row r="87" spans="1:60" outlineLevel="1">
      <c r="A87" s="249"/>
      <c r="B87" s="250"/>
      <c r="C87" s="314" t="s">
        <v>1155</v>
      </c>
      <c r="D87" s="315"/>
      <c r="E87" s="316">
        <v>11.5</v>
      </c>
      <c r="F87" s="254"/>
      <c r="G87" s="254"/>
      <c r="H87" s="254"/>
      <c r="I87" s="254"/>
      <c r="J87" s="254"/>
      <c r="K87" s="254"/>
      <c r="L87" s="254"/>
      <c r="M87" s="254"/>
      <c r="N87" s="313"/>
      <c r="O87" s="313"/>
      <c r="P87" s="313"/>
      <c r="Q87" s="313"/>
      <c r="R87" s="34"/>
      <c r="S87" s="34"/>
      <c r="T87" s="36"/>
      <c r="U87" s="34"/>
      <c r="V87" s="37"/>
      <c r="W87" s="37"/>
      <c r="X87" s="37"/>
      <c r="Y87" s="37"/>
      <c r="Z87" s="37"/>
      <c r="AA87" s="37"/>
      <c r="AB87" s="37"/>
      <c r="AC87" s="37"/>
      <c r="AD87" s="37"/>
      <c r="AE87" s="37" t="s">
        <v>109</v>
      </c>
      <c r="AF87" s="37">
        <v>0</v>
      </c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</row>
    <row r="88" spans="1:60" outlineLevel="1">
      <c r="A88" s="249">
        <v>29</v>
      </c>
      <c r="B88" s="250" t="s">
        <v>1026</v>
      </c>
      <c r="C88" s="251" t="s">
        <v>1027</v>
      </c>
      <c r="D88" s="313" t="s">
        <v>121</v>
      </c>
      <c r="E88" s="253">
        <v>1.2898750000000001</v>
      </c>
      <c r="F88" s="320">
        <f>H88+J88</f>
        <v>0</v>
      </c>
      <c r="G88" s="254">
        <f>ROUND(E88*F88,2)</f>
        <v>0</v>
      </c>
      <c r="H88" s="254"/>
      <c r="I88" s="254">
        <f>ROUND(E88*H88,2)</f>
        <v>0</v>
      </c>
      <c r="J88" s="254"/>
      <c r="K88" s="254">
        <f>ROUND(E88*J88,2)</f>
        <v>0</v>
      </c>
      <c r="L88" s="254">
        <v>15</v>
      </c>
      <c r="M88" s="254">
        <f>G88*(1+L88/100)</f>
        <v>0</v>
      </c>
      <c r="N88" s="313">
        <v>2.1900000000000001E-3</v>
      </c>
      <c r="O88" s="313">
        <f>ROUND(E88*N88,5)</f>
        <v>2.82E-3</v>
      </c>
      <c r="P88" s="313">
        <v>4.1000000000000002E-2</v>
      </c>
      <c r="Q88" s="313">
        <f>ROUND(E88*P88,5)</f>
        <v>5.2880000000000003E-2</v>
      </c>
      <c r="R88" s="34"/>
      <c r="S88" s="34"/>
      <c r="T88" s="36">
        <v>0.52</v>
      </c>
      <c r="U88" s="34" t="e">
        <f>ROUND(#REF!*T88,2)</f>
        <v>#REF!</v>
      </c>
      <c r="V88" s="37"/>
      <c r="W88" s="37"/>
      <c r="X88" s="37"/>
      <c r="Y88" s="37"/>
      <c r="Z88" s="37"/>
      <c r="AA88" s="37"/>
      <c r="AB88" s="37"/>
      <c r="AC88" s="37"/>
      <c r="AD88" s="37"/>
      <c r="AE88" s="37" t="s">
        <v>102</v>
      </c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</row>
    <row r="89" spans="1:60" outlineLevel="1">
      <c r="A89" s="249"/>
      <c r="B89" s="250"/>
      <c r="C89" s="314" t="s">
        <v>1156</v>
      </c>
      <c r="D89" s="315"/>
      <c r="E89" s="316">
        <v>1.2898750000000001</v>
      </c>
      <c r="F89" s="254"/>
      <c r="G89" s="254"/>
      <c r="H89" s="254"/>
      <c r="I89" s="254"/>
      <c r="J89" s="254"/>
      <c r="K89" s="254"/>
      <c r="L89" s="254"/>
      <c r="M89" s="254"/>
      <c r="N89" s="313"/>
      <c r="O89" s="313"/>
      <c r="P89" s="313"/>
      <c r="Q89" s="313"/>
      <c r="R89" s="34"/>
      <c r="S89" s="34"/>
      <c r="T89" s="36"/>
      <c r="U89" s="34"/>
      <c r="V89" s="37"/>
      <c r="W89" s="37"/>
      <c r="X89" s="37"/>
      <c r="Y89" s="37"/>
      <c r="Z89" s="37"/>
      <c r="AA89" s="37"/>
      <c r="AB89" s="37"/>
      <c r="AC89" s="37"/>
      <c r="AD89" s="37"/>
      <c r="AE89" s="37" t="s">
        <v>109</v>
      </c>
      <c r="AF89" s="37">
        <v>0</v>
      </c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</row>
    <row r="90" spans="1:60" outlineLevel="1">
      <c r="A90" s="249">
        <v>30</v>
      </c>
      <c r="B90" s="250" t="s">
        <v>1029</v>
      </c>
      <c r="C90" s="251" t="s">
        <v>1030</v>
      </c>
      <c r="D90" s="313" t="s">
        <v>101</v>
      </c>
      <c r="E90" s="253">
        <v>3</v>
      </c>
      <c r="F90" s="320">
        <f>H90+J90</f>
        <v>0</v>
      </c>
      <c r="G90" s="254">
        <f>ROUND(E90*F90,2)</f>
        <v>0</v>
      </c>
      <c r="H90" s="254"/>
      <c r="I90" s="254">
        <f>ROUND(E90*H90,2)</f>
        <v>0</v>
      </c>
      <c r="J90" s="254"/>
      <c r="K90" s="254">
        <f>ROUND(E90*J90,2)</f>
        <v>0</v>
      </c>
      <c r="L90" s="254">
        <v>15</v>
      </c>
      <c r="M90" s="254">
        <f>G90*(1+L90/100)</f>
        <v>0</v>
      </c>
      <c r="N90" s="313">
        <v>0</v>
      </c>
      <c r="O90" s="313">
        <f>ROUND(E90*N90,5)</f>
        <v>0</v>
      </c>
      <c r="P90" s="313">
        <v>0</v>
      </c>
      <c r="Q90" s="313">
        <f>ROUND(E90*P90,5)</f>
        <v>0</v>
      </c>
      <c r="R90" s="34"/>
      <c r="S90" s="34"/>
      <c r="T90" s="36">
        <v>0.03</v>
      </c>
      <c r="U90" s="34" t="e">
        <f>ROUND(#REF!*T90,2)</f>
        <v>#REF!</v>
      </c>
      <c r="V90" s="37"/>
      <c r="W90" s="37"/>
      <c r="X90" s="37"/>
      <c r="Y90" s="37"/>
      <c r="Z90" s="37"/>
      <c r="AA90" s="37"/>
      <c r="AB90" s="37"/>
      <c r="AC90" s="37"/>
      <c r="AD90" s="37"/>
      <c r="AE90" s="37" t="s">
        <v>102</v>
      </c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</row>
    <row r="91" spans="1:60" outlineLevel="1">
      <c r="A91" s="249">
        <v>31</v>
      </c>
      <c r="B91" s="250" t="s">
        <v>226</v>
      </c>
      <c r="C91" s="251" t="s">
        <v>227</v>
      </c>
      <c r="D91" s="313" t="s">
        <v>121</v>
      </c>
      <c r="E91" s="253">
        <v>22.104199999999999</v>
      </c>
      <c r="F91" s="320">
        <f>H91+J91</f>
        <v>0</v>
      </c>
      <c r="G91" s="254">
        <f>ROUND(E91*F91,2)</f>
        <v>0</v>
      </c>
      <c r="H91" s="254"/>
      <c r="I91" s="254">
        <f>ROUND(E91*H91,2)</f>
        <v>0</v>
      </c>
      <c r="J91" s="254"/>
      <c r="K91" s="254">
        <f>ROUND(E91*J91,2)</f>
        <v>0</v>
      </c>
      <c r="L91" s="254">
        <v>15</v>
      </c>
      <c r="M91" s="254">
        <f>G91*(1+L91/100)</f>
        <v>0</v>
      </c>
      <c r="N91" s="313">
        <v>6.7000000000000002E-4</v>
      </c>
      <c r="O91" s="313">
        <f>ROUND(E91*N91,5)</f>
        <v>1.481E-2</v>
      </c>
      <c r="P91" s="313">
        <v>0.184</v>
      </c>
      <c r="Q91" s="313">
        <f>ROUND(E91*P91,5)</f>
        <v>4.06717</v>
      </c>
      <c r="R91" s="34"/>
      <c r="S91" s="34"/>
      <c r="T91" s="36">
        <v>0.22700000000000001</v>
      </c>
      <c r="U91" s="34" t="e">
        <f>ROUND(#REF!*T91,2)</f>
        <v>#REF!</v>
      </c>
      <c r="V91" s="37"/>
      <c r="W91" s="37"/>
      <c r="X91" s="37"/>
      <c r="Y91" s="37"/>
      <c r="Z91" s="37"/>
      <c r="AA91" s="37"/>
      <c r="AB91" s="37"/>
      <c r="AC91" s="37"/>
      <c r="AD91" s="37"/>
      <c r="AE91" s="37" t="s">
        <v>102</v>
      </c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</row>
    <row r="92" spans="1:60" outlineLevel="1">
      <c r="A92" s="249"/>
      <c r="B92" s="250"/>
      <c r="C92" s="314" t="s">
        <v>1157</v>
      </c>
      <c r="D92" s="315"/>
      <c r="E92" s="316">
        <v>10.6152</v>
      </c>
      <c r="F92" s="254"/>
      <c r="G92" s="254"/>
      <c r="H92" s="254"/>
      <c r="I92" s="254"/>
      <c r="J92" s="254"/>
      <c r="K92" s="254"/>
      <c r="L92" s="254"/>
      <c r="M92" s="254"/>
      <c r="N92" s="313"/>
      <c r="O92" s="313"/>
      <c r="P92" s="313"/>
      <c r="Q92" s="313"/>
      <c r="R92" s="34"/>
      <c r="S92" s="34"/>
      <c r="T92" s="36"/>
      <c r="U92" s="34"/>
      <c r="V92" s="37"/>
      <c r="W92" s="37"/>
      <c r="X92" s="37"/>
      <c r="Y92" s="37"/>
      <c r="Z92" s="37"/>
      <c r="AA92" s="37"/>
      <c r="AB92" s="37"/>
      <c r="AC92" s="37"/>
      <c r="AD92" s="37"/>
      <c r="AE92" s="37" t="s">
        <v>109</v>
      </c>
      <c r="AF92" s="37">
        <v>0</v>
      </c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</row>
    <row r="93" spans="1:60" outlineLevel="1">
      <c r="A93" s="249"/>
      <c r="B93" s="250"/>
      <c r="C93" s="314" t="s">
        <v>1158</v>
      </c>
      <c r="D93" s="315"/>
      <c r="E93" s="316">
        <v>4.8330000000000002</v>
      </c>
      <c r="F93" s="254"/>
      <c r="G93" s="254"/>
      <c r="H93" s="254"/>
      <c r="I93" s="254"/>
      <c r="J93" s="254"/>
      <c r="K93" s="254"/>
      <c r="L93" s="254"/>
      <c r="M93" s="254"/>
      <c r="N93" s="313"/>
      <c r="O93" s="313"/>
      <c r="P93" s="313"/>
      <c r="Q93" s="313"/>
      <c r="R93" s="34"/>
      <c r="S93" s="34"/>
      <c r="T93" s="36"/>
      <c r="U93" s="34"/>
      <c r="V93" s="37"/>
      <c r="W93" s="37"/>
      <c r="X93" s="37"/>
      <c r="Y93" s="37"/>
      <c r="Z93" s="37"/>
      <c r="AA93" s="37"/>
      <c r="AB93" s="37"/>
      <c r="AC93" s="37"/>
      <c r="AD93" s="37"/>
      <c r="AE93" s="37" t="s">
        <v>109</v>
      </c>
      <c r="AF93" s="37">
        <v>0</v>
      </c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</row>
    <row r="94" spans="1:60" outlineLevel="1">
      <c r="A94" s="249"/>
      <c r="B94" s="250"/>
      <c r="C94" s="314" t="s">
        <v>1159</v>
      </c>
      <c r="D94" s="315"/>
      <c r="E94" s="316">
        <v>4.6500000000000004</v>
      </c>
      <c r="F94" s="254"/>
      <c r="G94" s="254"/>
      <c r="H94" s="254"/>
      <c r="I94" s="254"/>
      <c r="J94" s="254"/>
      <c r="K94" s="254"/>
      <c r="L94" s="254"/>
      <c r="M94" s="254"/>
      <c r="N94" s="313"/>
      <c r="O94" s="313"/>
      <c r="P94" s="313"/>
      <c r="Q94" s="313"/>
      <c r="R94" s="34"/>
      <c r="S94" s="34"/>
      <c r="T94" s="36"/>
      <c r="U94" s="34"/>
      <c r="V94" s="37"/>
      <c r="W94" s="37"/>
      <c r="X94" s="37"/>
      <c r="Y94" s="37"/>
      <c r="Z94" s="37"/>
      <c r="AA94" s="37"/>
      <c r="AB94" s="37"/>
      <c r="AC94" s="37"/>
      <c r="AD94" s="37"/>
      <c r="AE94" s="37" t="s">
        <v>109</v>
      </c>
      <c r="AF94" s="37">
        <v>0</v>
      </c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</row>
    <row r="95" spans="1:60" outlineLevel="1">
      <c r="A95" s="249"/>
      <c r="B95" s="250"/>
      <c r="C95" s="314" t="s">
        <v>1160</v>
      </c>
      <c r="D95" s="315"/>
      <c r="E95" s="316">
        <v>1.6859999999999999</v>
      </c>
      <c r="F95" s="254"/>
      <c r="G95" s="254"/>
      <c r="H95" s="254"/>
      <c r="I95" s="254"/>
      <c r="J95" s="254"/>
      <c r="K95" s="254"/>
      <c r="L95" s="254"/>
      <c r="M95" s="254"/>
      <c r="N95" s="313"/>
      <c r="O95" s="313"/>
      <c r="P95" s="313"/>
      <c r="Q95" s="313"/>
      <c r="R95" s="34"/>
      <c r="S95" s="34"/>
      <c r="T95" s="36"/>
      <c r="U95" s="34"/>
      <c r="V95" s="37"/>
      <c r="W95" s="37"/>
      <c r="X95" s="37"/>
      <c r="Y95" s="37"/>
      <c r="Z95" s="37"/>
      <c r="AA95" s="37"/>
      <c r="AB95" s="37"/>
      <c r="AC95" s="37"/>
      <c r="AD95" s="37"/>
      <c r="AE95" s="37" t="s">
        <v>109</v>
      </c>
      <c r="AF95" s="37">
        <v>0</v>
      </c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</row>
    <row r="96" spans="1:60" outlineLevel="1">
      <c r="A96" s="249"/>
      <c r="B96" s="250"/>
      <c r="C96" s="314" t="s">
        <v>1161</v>
      </c>
      <c r="D96" s="315"/>
      <c r="E96" s="316">
        <v>0.32</v>
      </c>
      <c r="F96" s="254"/>
      <c r="G96" s="254"/>
      <c r="H96" s="254"/>
      <c r="I96" s="254"/>
      <c r="J96" s="254"/>
      <c r="K96" s="254"/>
      <c r="L96" s="254"/>
      <c r="M96" s="254"/>
      <c r="N96" s="313"/>
      <c r="O96" s="313"/>
      <c r="P96" s="313"/>
      <c r="Q96" s="313"/>
      <c r="R96" s="34"/>
      <c r="S96" s="34"/>
      <c r="T96" s="36"/>
      <c r="U96" s="34"/>
      <c r="V96" s="37"/>
      <c r="W96" s="37"/>
      <c r="X96" s="37"/>
      <c r="Y96" s="37"/>
      <c r="Z96" s="37"/>
      <c r="AA96" s="37"/>
      <c r="AB96" s="37"/>
      <c r="AC96" s="37"/>
      <c r="AD96" s="37"/>
      <c r="AE96" s="37" t="s">
        <v>109</v>
      </c>
      <c r="AF96" s="37">
        <v>0</v>
      </c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</row>
    <row r="97" spans="1:60" ht="20" outlineLevel="1">
      <c r="A97" s="249">
        <v>32</v>
      </c>
      <c r="B97" s="250" t="s">
        <v>891</v>
      </c>
      <c r="C97" s="251" t="s">
        <v>892</v>
      </c>
      <c r="D97" s="313" t="s">
        <v>116</v>
      </c>
      <c r="E97" s="253">
        <v>1.52</v>
      </c>
      <c r="F97" s="320">
        <f>H97+J97</f>
        <v>0</v>
      </c>
      <c r="G97" s="254">
        <f>ROUND(E97*F97,2)</f>
        <v>0</v>
      </c>
      <c r="H97" s="254"/>
      <c r="I97" s="254">
        <f>ROUND(E97*H97,2)</f>
        <v>0</v>
      </c>
      <c r="J97" s="254"/>
      <c r="K97" s="254">
        <f>ROUND(E97*J97,2)</f>
        <v>0</v>
      </c>
      <c r="L97" s="254">
        <v>15</v>
      </c>
      <c r="M97" s="254">
        <f>G97*(1+L97/100)</f>
        <v>0</v>
      </c>
      <c r="N97" s="313">
        <v>0</v>
      </c>
      <c r="O97" s="313">
        <f>ROUND(E97*N97,5)</f>
        <v>0</v>
      </c>
      <c r="P97" s="313">
        <v>2.2000000000000002</v>
      </c>
      <c r="Q97" s="313">
        <f>ROUND(E97*P97,5)</f>
        <v>3.3439999999999999</v>
      </c>
      <c r="R97" s="34"/>
      <c r="S97" s="34"/>
      <c r="T97" s="36">
        <v>11.32</v>
      </c>
      <c r="U97" s="34" t="e">
        <f>ROUND(#REF!*T97,2)</f>
        <v>#REF!</v>
      </c>
      <c r="V97" s="37"/>
      <c r="W97" s="37"/>
      <c r="X97" s="37"/>
      <c r="Y97" s="37"/>
      <c r="Z97" s="37"/>
      <c r="AA97" s="37"/>
      <c r="AB97" s="37"/>
      <c r="AC97" s="37"/>
      <c r="AD97" s="37"/>
      <c r="AE97" s="37" t="s">
        <v>102</v>
      </c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</row>
    <row r="98" spans="1:60" outlineLevel="1">
      <c r="A98" s="249"/>
      <c r="B98" s="250"/>
      <c r="C98" s="314" t="s">
        <v>1162</v>
      </c>
      <c r="D98" s="315"/>
      <c r="E98" s="316">
        <v>1.52</v>
      </c>
      <c r="F98" s="254"/>
      <c r="G98" s="254"/>
      <c r="H98" s="254"/>
      <c r="I98" s="254"/>
      <c r="J98" s="254"/>
      <c r="K98" s="254"/>
      <c r="L98" s="254"/>
      <c r="M98" s="254"/>
      <c r="N98" s="313"/>
      <c r="O98" s="313"/>
      <c r="P98" s="313"/>
      <c r="Q98" s="313"/>
      <c r="R98" s="34"/>
      <c r="S98" s="34"/>
      <c r="T98" s="36"/>
      <c r="U98" s="34"/>
      <c r="V98" s="37"/>
      <c r="W98" s="37"/>
      <c r="X98" s="37"/>
      <c r="Y98" s="37"/>
      <c r="Z98" s="37"/>
      <c r="AA98" s="37"/>
      <c r="AB98" s="37"/>
      <c r="AC98" s="37"/>
      <c r="AD98" s="37"/>
      <c r="AE98" s="37" t="s">
        <v>109</v>
      </c>
      <c r="AF98" s="37">
        <v>0</v>
      </c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</row>
    <row r="99" spans="1:60" outlineLevel="1">
      <c r="A99" s="249">
        <v>33</v>
      </c>
      <c r="B99" s="250" t="s">
        <v>1033</v>
      </c>
      <c r="C99" s="251" t="s">
        <v>1034</v>
      </c>
      <c r="D99" s="313" t="s">
        <v>121</v>
      </c>
      <c r="E99" s="253">
        <v>0.55459999999999998</v>
      </c>
      <c r="F99" s="320">
        <f>H99+J99</f>
        <v>0</v>
      </c>
      <c r="G99" s="254">
        <f>ROUND(E99*F99,2)</f>
        <v>0</v>
      </c>
      <c r="H99" s="254"/>
      <c r="I99" s="254">
        <f>ROUND(E99*H99,2)</f>
        <v>0</v>
      </c>
      <c r="J99" s="254"/>
      <c r="K99" s="254">
        <f>ROUND(E99*J99,2)</f>
        <v>0</v>
      </c>
      <c r="L99" s="254">
        <v>15</v>
      </c>
      <c r="M99" s="254">
        <f>G99*(1+L99/100)</f>
        <v>0</v>
      </c>
      <c r="N99" s="313">
        <v>6.7000000000000002E-4</v>
      </c>
      <c r="O99" s="313">
        <f>ROUND(E99*N99,5)</f>
        <v>3.6999999999999999E-4</v>
      </c>
      <c r="P99" s="313">
        <v>5.5E-2</v>
      </c>
      <c r="Q99" s="313">
        <f>ROUND(E99*P99,5)</f>
        <v>3.0499999999999999E-2</v>
      </c>
      <c r="R99" s="34"/>
      <c r="S99" s="34"/>
      <c r="T99" s="36">
        <v>0.38100000000000001</v>
      </c>
      <c r="U99" s="34" t="e">
        <f>ROUND(#REF!*T99,2)</f>
        <v>#REF!</v>
      </c>
      <c r="V99" s="37"/>
      <c r="W99" s="37"/>
      <c r="X99" s="37"/>
      <c r="Y99" s="37"/>
      <c r="Z99" s="37"/>
      <c r="AA99" s="37"/>
      <c r="AB99" s="37"/>
      <c r="AC99" s="37"/>
      <c r="AD99" s="37"/>
      <c r="AE99" s="37" t="s">
        <v>102</v>
      </c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</row>
    <row r="100" spans="1:60" outlineLevel="1">
      <c r="A100" s="249"/>
      <c r="B100" s="250"/>
      <c r="C100" s="314" t="s">
        <v>1163</v>
      </c>
      <c r="D100" s="315"/>
      <c r="E100" s="316">
        <v>0.55459999999999998</v>
      </c>
      <c r="F100" s="254"/>
      <c r="G100" s="254"/>
      <c r="H100" s="254"/>
      <c r="I100" s="254"/>
      <c r="J100" s="254"/>
      <c r="K100" s="254"/>
      <c r="L100" s="254"/>
      <c r="M100" s="254"/>
      <c r="N100" s="313"/>
      <c r="O100" s="313"/>
      <c r="P100" s="313"/>
      <c r="Q100" s="313"/>
      <c r="R100" s="34"/>
      <c r="S100" s="34"/>
      <c r="T100" s="36"/>
      <c r="U100" s="34"/>
      <c r="V100" s="37"/>
      <c r="W100" s="37"/>
      <c r="X100" s="37"/>
      <c r="Y100" s="37"/>
      <c r="Z100" s="37"/>
      <c r="AA100" s="37"/>
      <c r="AB100" s="37"/>
      <c r="AC100" s="37"/>
      <c r="AD100" s="37"/>
      <c r="AE100" s="37" t="s">
        <v>109</v>
      </c>
      <c r="AF100" s="37">
        <v>0</v>
      </c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</row>
    <row r="101" spans="1:60" ht="20" outlineLevel="1">
      <c r="A101" s="249">
        <v>34</v>
      </c>
      <c r="B101" s="250" t="s">
        <v>1036</v>
      </c>
      <c r="C101" s="251" t="s">
        <v>1037</v>
      </c>
      <c r="D101" s="313" t="s">
        <v>121</v>
      </c>
      <c r="E101" s="253">
        <v>4.75</v>
      </c>
      <c r="F101" s="320">
        <f>H101+J101</f>
        <v>0</v>
      </c>
      <c r="G101" s="254">
        <f>ROUND(E101*F101,2)</f>
        <v>0</v>
      </c>
      <c r="H101" s="254"/>
      <c r="I101" s="254">
        <f>ROUND(E101*H101,2)</f>
        <v>0</v>
      </c>
      <c r="J101" s="254"/>
      <c r="K101" s="254">
        <f>ROUND(E101*J101,2)</f>
        <v>0</v>
      </c>
      <c r="L101" s="254">
        <v>15</v>
      </c>
      <c r="M101" s="254">
        <f>G101*(1+L101/100)</f>
        <v>0</v>
      </c>
      <c r="N101" s="313">
        <v>0</v>
      </c>
      <c r="O101" s="313">
        <f>ROUND(E101*N101,5)</f>
        <v>0</v>
      </c>
      <c r="P101" s="313">
        <v>7.0000000000000007E-2</v>
      </c>
      <c r="Q101" s="313">
        <f>ROUND(E101*P101,5)</f>
        <v>0.33250000000000002</v>
      </c>
      <c r="R101" s="34"/>
      <c r="S101" s="34"/>
      <c r="T101" s="36">
        <v>0.15</v>
      </c>
      <c r="U101" s="34" t="e">
        <f>ROUND(#REF!*T101,2)</f>
        <v>#REF!</v>
      </c>
      <c r="V101" s="37"/>
      <c r="W101" s="37"/>
      <c r="X101" s="37"/>
      <c r="Y101" s="37"/>
      <c r="Z101" s="37"/>
      <c r="AA101" s="37"/>
      <c r="AB101" s="37"/>
      <c r="AC101" s="37"/>
      <c r="AD101" s="37"/>
      <c r="AE101" s="37" t="s">
        <v>102</v>
      </c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</row>
    <row r="102" spans="1:60" ht="14.5">
      <c r="A102" s="255" t="s">
        <v>97</v>
      </c>
      <c r="B102" s="256" t="s">
        <v>50</v>
      </c>
      <c r="C102" s="257" t="s">
        <v>49</v>
      </c>
      <c r="D102" s="317"/>
      <c r="E102" s="259"/>
      <c r="F102" s="260"/>
      <c r="G102" s="260">
        <f>SUMIF(AE103:AE125,"&lt;&gt;NOR",G103:G125)</f>
        <v>0</v>
      </c>
      <c r="H102" s="260"/>
      <c r="I102" s="260">
        <f>SUM(I103:I125)</f>
        <v>0</v>
      </c>
      <c r="J102" s="260"/>
      <c r="K102" s="260">
        <f>SUM(K103:K125)</f>
        <v>0</v>
      </c>
      <c r="L102" s="260"/>
      <c r="M102" s="260">
        <f>SUM(M103:M125)</f>
        <v>0</v>
      </c>
      <c r="N102" s="317"/>
      <c r="O102" s="317">
        <f>SUM(O103:O125)</f>
        <v>1.34E-3</v>
      </c>
      <c r="P102" s="317"/>
      <c r="Q102" s="317">
        <f>SUM(Q103:Q125)</f>
        <v>6.6511300000000002</v>
      </c>
      <c r="R102" s="39"/>
      <c r="S102" s="39"/>
      <c r="T102" s="41"/>
      <c r="U102" s="39" t="e">
        <f>SUM(U103:U125)</f>
        <v>#REF!</v>
      </c>
      <c r="AE102" s="29" t="s">
        <v>98</v>
      </c>
    </row>
    <row r="103" spans="1:60" outlineLevel="1">
      <c r="A103" s="249">
        <v>35</v>
      </c>
      <c r="B103" s="250" t="s">
        <v>235</v>
      </c>
      <c r="C103" s="251" t="s">
        <v>236</v>
      </c>
      <c r="D103" s="313" t="s">
        <v>121</v>
      </c>
      <c r="E103" s="253">
        <v>24.321325000000002</v>
      </c>
      <c r="F103" s="320">
        <f>H103+J103</f>
        <v>0</v>
      </c>
      <c r="G103" s="254">
        <f>ROUND(E103*F103,2)</f>
        <v>0</v>
      </c>
      <c r="H103" s="254"/>
      <c r="I103" s="254">
        <f>ROUND(E103*H103,2)</f>
        <v>0</v>
      </c>
      <c r="J103" s="254"/>
      <c r="K103" s="254">
        <f>ROUND(E103*J103,2)</f>
        <v>0</v>
      </c>
      <c r="L103" s="254">
        <v>15</v>
      </c>
      <c r="M103" s="254">
        <f>G103*(1+L103/100)</f>
        <v>0</v>
      </c>
      <c r="N103" s="313">
        <v>0</v>
      </c>
      <c r="O103" s="313">
        <f>ROUND(E103*N103,5)</f>
        <v>0</v>
      </c>
      <c r="P103" s="313">
        <v>6.8000000000000005E-2</v>
      </c>
      <c r="Q103" s="313">
        <f>ROUND(E103*P103,5)</f>
        <v>1.65385</v>
      </c>
      <c r="R103" s="34"/>
      <c r="S103" s="34"/>
      <c r="T103" s="36">
        <v>0.3</v>
      </c>
      <c r="U103" s="34" t="e">
        <f>ROUND(#REF!*T103,2)</f>
        <v>#REF!</v>
      </c>
      <c r="V103" s="37"/>
      <c r="W103" s="37"/>
      <c r="X103" s="37"/>
      <c r="Y103" s="37"/>
      <c r="Z103" s="37"/>
      <c r="AA103" s="37"/>
      <c r="AB103" s="37"/>
      <c r="AC103" s="37"/>
      <c r="AD103" s="37"/>
      <c r="AE103" s="37" t="s">
        <v>102</v>
      </c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</row>
    <row r="104" spans="1:60" outlineLevel="1">
      <c r="A104" s="249"/>
      <c r="B104" s="250"/>
      <c r="C104" s="314" t="s">
        <v>1164</v>
      </c>
      <c r="D104" s="315"/>
      <c r="E104" s="316">
        <v>8.8000000000000007</v>
      </c>
      <c r="F104" s="254"/>
      <c r="G104" s="254"/>
      <c r="H104" s="254"/>
      <c r="I104" s="254"/>
      <c r="J104" s="254"/>
      <c r="K104" s="254"/>
      <c r="L104" s="254"/>
      <c r="M104" s="254"/>
      <c r="N104" s="313"/>
      <c r="O104" s="313"/>
      <c r="P104" s="313"/>
      <c r="Q104" s="313"/>
      <c r="R104" s="34"/>
      <c r="S104" s="34"/>
      <c r="T104" s="36"/>
      <c r="U104" s="34"/>
      <c r="V104" s="37"/>
      <c r="W104" s="37"/>
      <c r="X104" s="37"/>
      <c r="Y104" s="37"/>
      <c r="Z104" s="37"/>
      <c r="AA104" s="37"/>
      <c r="AB104" s="37"/>
      <c r="AC104" s="37"/>
      <c r="AD104" s="37"/>
      <c r="AE104" s="37" t="s">
        <v>109</v>
      </c>
      <c r="AF104" s="37">
        <v>0</v>
      </c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</row>
    <row r="105" spans="1:60" outlineLevel="1">
      <c r="A105" s="249"/>
      <c r="B105" s="250"/>
      <c r="C105" s="314" t="s">
        <v>1165</v>
      </c>
      <c r="D105" s="315"/>
      <c r="E105" s="316">
        <v>15.521324999999999</v>
      </c>
      <c r="F105" s="254"/>
      <c r="G105" s="254"/>
      <c r="H105" s="254"/>
      <c r="I105" s="254"/>
      <c r="J105" s="254"/>
      <c r="K105" s="254"/>
      <c r="L105" s="254"/>
      <c r="M105" s="254"/>
      <c r="N105" s="313"/>
      <c r="O105" s="313"/>
      <c r="P105" s="313"/>
      <c r="Q105" s="313"/>
      <c r="R105" s="34"/>
      <c r="S105" s="34"/>
      <c r="T105" s="36"/>
      <c r="U105" s="34"/>
      <c r="V105" s="37"/>
      <c r="W105" s="37"/>
      <c r="X105" s="37"/>
      <c r="Y105" s="37"/>
      <c r="Z105" s="37"/>
      <c r="AA105" s="37"/>
      <c r="AB105" s="37"/>
      <c r="AC105" s="37"/>
      <c r="AD105" s="37"/>
      <c r="AE105" s="37" t="s">
        <v>109</v>
      </c>
      <c r="AF105" s="37">
        <v>0</v>
      </c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</row>
    <row r="106" spans="1:60" outlineLevel="1">
      <c r="A106" s="249">
        <v>36</v>
      </c>
      <c r="B106" s="250" t="s">
        <v>238</v>
      </c>
      <c r="C106" s="251" t="s">
        <v>239</v>
      </c>
      <c r="D106" s="313" t="s">
        <v>121</v>
      </c>
      <c r="E106" s="253">
        <v>17.775124999999999</v>
      </c>
      <c r="F106" s="320">
        <f>H106+J106</f>
        <v>0</v>
      </c>
      <c r="G106" s="254">
        <f>ROUND(E106*F106,2)</f>
        <v>0</v>
      </c>
      <c r="H106" s="254"/>
      <c r="I106" s="254">
        <f>ROUND(E106*H106,2)</f>
        <v>0</v>
      </c>
      <c r="J106" s="254"/>
      <c r="K106" s="254">
        <f>ROUND(E106*J106,2)</f>
        <v>0</v>
      </c>
      <c r="L106" s="254">
        <v>15</v>
      </c>
      <c r="M106" s="254">
        <f>G106*(1+L106/100)</f>
        <v>0</v>
      </c>
      <c r="N106" s="313">
        <v>0</v>
      </c>
      <c r="O106" s="313">
        <f>ROUND(E106*N106,5)</f>
        <v>0</v>
      </c>
      <c r="P106" s="313">
        <v>4.5999999999999999E-2</v>
      </c>
      <c r="Q106" s="313">
        <f>ROUND(E106*P106,5)</f>
        <v>0.81766000000000005</v>
      </c>
      <c r="R106" s="34"/>
      <c r="S106" s="34"/>
      <c r="T106" s="36">
        <v>0.26</v>
      </c>
      <c r="U106" s="34" t="e">
        <f>ROUND(#REF!*T106,2)</f>
        <v>#REF!</v>
      </c>
      <c r="V106" s="37"/>
      <c r="W106" s="37"/>
      <c r="X106" s="37"/>
      <c r="Y106" s="37"/>
      <c r="Z106" s="37"/>
      <c r="AA106" s="37"/>
      <c r="AB106" s="37"/>
      <c r="AC106" s="37"/>
      <c r="AD106" s="37"/>
      <c r="AE106" s="37" t="s">
        <v>102</v>
      </c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</row>
    <row r="107" spans="1:60" outlineLevel="1">
      <c r="A107" s="249"/>
      <c r="B107" s="250"/>
      <c r="C107" s="536" t="s">
        <v>1040</v>
      </c>
      <c r="D107" s="537"/>
      <c r="E107" s="538"/>
      <c r="F107" s="539"/>
      <c r="G107" s="540"/>
      <c r="H107" s="254"/>
      <c r="I107" s="254"/>
      <c r="J107" s="254"/>
      <c r="K107" s="254"/>
      <c r="L107" s="254"/>
      <c r="M107" s="254"/>
      <c r="N107" s="313"/>
      <c r="O107" s="313"/>
      <c r="P107" s="313"/>
      <c r="Q107" s="313"/>
      <c r="R107" s="34"/>
      <c r="S107" s="34"/>
      <c r="T107" s="36"/>
      <c r="U107" s="34"/>
      <c r="V107" s="37"/>
      <c r="W107" s="37"/>
      <c r="X107" s="37"/>
      <c r="Y107" s="37"/>
      <c r="Z107" s="37"/>
      <c r="AA107" s="37"/>
      <c r="AB107" s="37"/>
      <c r="AC107" s="37"/>
      <c r="AD107" s="37"/>
      <c r="AE107" s="37" t="s">
        <v>104</v>
      </c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8" t="e">
        <f>#REF!</f>
        <v>#REF!</v>
      </c>
      <c r="BB107" s="37"/>
      <c r="BC107" s="37"/>
      <c r="BD107" s="37"/>
      <c r="BE107" s="37"/>
      <c r="BF107" s="37"/>
      <c r="BG107" s="37"/>
      <c r="BH107" s="37"/>
    </row>
    <row r="108" spans="1:60" outlineLevel="1">
      <c r="A108" s="249"/>
      <c r="B108" s="250"/>
      <c r="C108" s="314" t="s">
        <v>1166</v>
      </c>
      <c r="D108" s="315"/>
      <c r="E108" s="316">
        <v>17.775124999999999</v>
      </c>
      <c r="F108" s="254"/>
      <c r="G108" s="254"/>
      <c r="H108" s="254"/>
      <c r="I108" s="254"/>
      <c r="J108" s="254"/>
      <c r="K108" s="254"/>
      <c r="L108" s="254"/>
      <c r="M108" s="254"/>
      <c r="N108" s="313"/>
      <c r="O108" s="313"/>
      <c r="P108" s="313"/>
      <c r="Q108" s="313"/>
      <c r="R108" s="34"/>
      <c r="S108" s="34"/>
      <c r="T108" s="36"/>
      <c r="U108" s="34"/>
      <c r="V108" s="37"/>
      <c r="W108" s="37"/>
      <c r="X108" s="37"/>
      <c r="Y108" s="37"/>
      <c r="Z108" s="37"/>
      <c r="AA108" s="37"/>
      <c r="AB108" s="37"/>
      <c r="AC108" s="37"/>
      <c r="AD108" s="37"/>
      <c r="AE108" s="37" t="s">
        <v>109</v>
      </c>
      <c r="AF108" s="37">
        <v>0</v>
      </c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</row>
    <row r="109" spans="1:60" outlineLevel="1">
      <c r="A109" s="249">
        <v>37</v>
      </c>
      <c r="B109" s="250" t="s">
        <v>900</v>
      </c>
      <c r="C109" s="251" t="s">
        <v>901</v>
      </c>
      <c r="D109" s="313" t="s">
        <v>121</v>
      </c>
      <c r="E109" s="253">
        <v>89.256</v>
      </c>
      <c r="F109" s="320">
        <f>H109+J109</f>
        <v>0</v>
      </c>
      <c r="G109" s="254">
        <f>ROUND(E109*F109,2)</f>
        <v>0</v>
      </c>
      <c r="H109" s="254"/>
      <c r="I109" s="254">
        <f>ROUND(E109*H109,2)</f>
        <v>0</v>
      </c>
      <c r="J109" s="254"/>
      <c r="K109" s="254">
        <f>ROUND(E109*J109,2)</f>
        <v>0</v>
      </c>
      <c r="L109" s="254">
        <v>15</v>
      </c>
      <c r="M109" s="254">
        <f>G109*(1+L109/100)</f>
        <v>0</v>
      </c>
      <c r="N109" s="313">
        <v>0</v>
      </c>
      <c r="O109" s="313">
        <f>ROUND(E109*N109,5)</f>
        <v>0</v>
      </c>
      <c r="P109" s="313">
        <v>0.02</v>
      </c>
      <c r="Q109" s="313">
        <f>ROUND(E109*P109,5)</f>
        <v>1.78512</v>
      </c>
      <c r="R109" s="34"/>
      <c r="S109" s="34"/>
      <c r="T109" s="36">
        <v>0.13</v>
      </c>
      <c r="U109" s="34" t="e">
        <f>ROUND(#REF!*T109,2)</f>
        <v>#REF!</v>
      </c>
      <c r="V109" s="37"/>
      <c r="W109" s="37"/>
      <c r="X109" s="37"/>
      <c r="Y109" s="37"/>
      <c r="Z109" s="37"/>
      <c r="AA109" s="37"/>
      <c r="AB109" s="37"/>
      <c r="AC109" s="37"/>
      <c r="AD109" s="37"/>
      <c r="AE109" s="37" t="s">
        <v>102</v>
      </c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</row>
    <row r="110" spans="1:60" outlineLevel="1">
      <c r="A110" s="249"/>
      <c r="B110" s="250"/>
      <c r="C110" s="314" t="s">
        <v>1136</v>
      </c>
      <c r="D110" s="315"/>
      <c r="E110" s="316">
        <v>7.8440000000000003</v>
      </c>
      <c r="F110" s="254"/>
      <c r="G110" s="254"/>
      <c r="H110" s="254"/>
      <c r="I110" s="254"/>
      <c r="J110" s="254"/>
      <c r="K110" s="254"/>
      <c r="L110" s="254"/>
      <c r="M110" s="254"/>
      <c r="N110" s="313"/>
      <c r="O110" s="313"/>
      <c r="P110" s="313"/>
      <c r="Q110" s="313"/>
      <c r="R110" s="34"/>
      <c r="S110" s="34"/>
      <c r="T110" s="36"/>
      <c r="U110" s="34"/>
      <c r="V110" s="37"/>
      <c r="W110" s="37"/>
      <c r="X110" s="37"/>
      <c r="Y110" s="37"/>
      <c r="Z110" s="37"/>
      <c r="AA110" s="37"/>
      <c r="AB110" s="37"/>
      <c r="AC110" s="37"/>
      <c r="AD110" s="37"/>
      <c r="AE110" s="37" t="s">
        <v>109</v>
      </c>
      <c r="AF110" s="37">
        <v>0</v>
      </c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</row>
    <row r="111" spans="1:60" outlineLevel="1">
      <c r="A111" s="249"/>
      <c r="B111" s="250"/>
      <c r="C111" s="314" t="s">
        <v>1137</v>
      </c>
      <c r="D111" s="315"/>
      <c r="E111" s="316">
        <v>9.8800000000000008</v>
      </c>
      <c r="F111" s="254"/>
      <c r="G111" s="254"/>
      <c r="H111" s="254"/>
      <c r="I111" s="254"/>
      <c r="J111" s="254"/>
      <c r="K111" s="254"/>
      <c r="L111" s="254"/>
      <c r="M111" s="254"/>
      <c r="N111" s="313"/>
      <c r="O111" s="313"/>
      <c r="P111" s="313"/>
      <c r="Q111" s="313"/>
      <c r="R111" s="34"/>
      <c r="S111" s="34"/>
      <c r="T111" s="36"/>
      <c r="U111" s="34"/>
      <c r="V111" s="37"/>
      <c r="W111" s="37"/>
      <c r="X111" s="37"/>
      <c r="Y111" s="37"/>
      <c r="Z111" s="37"/>
      <c r="AA111" s="37"/>
      <c r="AB111" s="37"/>
      <c r="AC111" s="37"/>
      <c r="AD111" s="37"/>
      <c r="AE111" s="37" t="s">
        <v>109</v>
      </c>
      <c r="AF111" s="37">
        <v>0</v>
      </c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</row>
    <row r="112" spans="1:60" outlineLevel="1">
      <c r="A112" s="249"/>
      <c r="B112" s="250"/>
      <c r="C112" s="314" t="s">
        <v>1138</v>
      </c>
      <c r="D112" s="315"/>
      <c r="E112" s="316">
        <v>25.584199999999999</v>
      </c>
      <c r="F112" s="254"/>
      <c r="G112" s="254"/>
      <c r="H112" s="254"/>
      <c r="I112" s="254"/>
      <c r="J112" s="254"/>
      <c r="K112" s="254"/>
      <c r="L112" s="254"/>
      <c r="M112" s="254"/>
      <c r="N112" s="313"/>
      <c r="O112" s="313"/>
      <c r="P112" s="313"/>
      <c r="Q112" s="313"/>
      <c r="R112" s="34"/>
      <c r="S112" s="34"/>
      <c r="T112" s="36"/>
      <c r="U112" s="34"/>
      <c r="V112" s="37"/>
      <c r="W112" s="37"/>
      <c r="X112" s="37"/>
      <c r="Y112" s="37"/>
      <c r="Z112" s="37"/>
      <c r="AA112" s="37"/>
      <c r="AB112" s="37"/>
      <c r="AC112" s="37"/>
      <c r="AD112" s="37"/>
      <c r="AE112" s="37" t="s">
        <v>109</v>
      </c>
      <c r="AF112" s="37">
        <v>0</v>
      </c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</row>
    <row r="113" spans="1:60" outlineLevel="1">
      <c r="A113" s="249"/>
      <c r="B113" s="250"/>
      <c r="C113" s="314" t="s">
        <v>1139</v>
      </c>
      <c r="D113" s="315"/>
      <c r="E113" s="316">
        <v>31.832000000000001</v>
      </c>
      <c r="F113" s="254"/>
      <c r="G113" s="254"/>
      <c r="H113" s="254"/>
      <c r="I113" s="254"/>
      <c r="J113" s="254"/>
      <c r="K113" s="254"/>
      <c r="L113" s="254"/>
      <c r="M113" s="254"/>
      <c r="N113" s="313"/>
      <c r="O113" s="313"/>
      <c r="P113" s="313"/>
      <c r="Q113" s="313"/>
      <c r="R113" s="34"/>
      <c r="S113" s="34"/>
      <c r="T113" s="36"/>
      <c r="U113" s="34"/>
      <c r="V113" s="37"/>
      <c r="W113" s="37"/>
      <c r="X113" s="37"/>
      <c r="Y113" s="37"/>
      <c r="Z113" s="37"/>
      <c r="AA113" s="37"/>
      <c r="AB113" s="37"/>
      <c r="AC113" s="37"/>
      <c r="AD113" s="37"/>
      <c r="AE113" s="37" t="s">
        <v>109</v>
      </c>
      <c r="AF113" s="37">
        <v>0</v>
      </c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</row>
    <row r="114" spans="1:60" outlineLevel="1">
      <c r="A114" s="249"/>
      <c r="B114" s="250"/>
      <c r="C114" s="314" t="s">
        <v>1140</v>
      </c>
      <c r="D114" s="315"/>
      <c r="E114" s="316">
        <v>14.1158</v>
      </c>
      <c r="F114" s="254"/>
      <c r="G114" s="254"/>
      <c r="H114" s="254"/>
      <c r="I114" s="254"/>
      <c r="J114" s="254"/>
      <c r="K114" s="254"/>
      <c r="L114" s="254"/>
      <c r="M114" s="254"/>
      <c r="N114" s="313"/>
      <c r="O114" s="313"/>
      <c r="P114" s="313"/>
      <c r="Q114" s="313"/>
      <c r="R114" s="34"/>
      <c r="S114" s="34"/>
      <c r="T114" s="36"/>
      <c r="U114" s="34"/>
      <c r="V114" s="37"/>
      <c r="W114" s="37"/>
      <c r="X114" s="37"/>
      <c r="Y114" s="37"/>
      <c r="Z114" s="37"/>
      <c r="AA114" s="37"/>
      <c r="AB114" s="37"/>
      <c r="AC114" s="37"/>
      <c r="AD114" s="37"/>
      <c r="AE114" s="37" t="s">
        <v>109</v>
      </c>
      <c r="AF114" s="37">
        <v>0</v>
      </c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</row>
    <row r="115" spans="1:60" ht="20" outlineLevel="1">
      <c r="A115" s="249">
        <v>38</v>
      </c>
      <c r="B115" s="250" t="s">
        <v>242</v>
      </c>
      <c r="C115" s="251" t="s">
        <v>243</v>
      </c>
      <c r="D115" s="313" t="s">
        <v>121</v>
      </c>
      <c r="E115" s="253">
        <v>47.25</v>
      </c>
      <c r="F115" s="320">
        <f>H115+J115</f>
        <v>0</v>
      </c>
      <c r="G115" s="254">
        <f>ROUND(E115*F115,2)</f>
        <v>0</v>
      </c>
      <c r="H115" s="254"/>
      <c r="I115" s="254">
        <f>ROUND(E115*H115,2)</f>
        <v>0</v>
      </c>
      <c r="J115" s="254"/>
      <c r="K115" s="254">
        <f>ROUND(E115*J115,2)</f>
        <v>0</v>
      </c>
      <c r="L115" s="254">
        <v>15</v>
      </c>
      <c r="M115" s="254">
        <f>G115*(1+L115/100)</f>
        <v>0</v>
      </c>
      <c r="N115" s="313">
        <v>0</v>
      </c>
      <c r="O115" s="313">
        <f>ROUND(E115*N115,5)</f>
        <v>0</v>
      </c>
      <c r="P115" s="313">
        <v>0.05</v>
      </c>
      <c r="Q115" s="313">
        <f>ROUND(E115*P115,5)</f>
        <v>2.3624999999999998</v>
      </c>
      <c r="R115" s="34"/>
      <c r="S115" s="34"/>
      <c r="T115" s="36">
        <v>0.33</v>
      </c>
      <c r="U115" s="34" t="e">
        <f>ROUND(#REF!*T115,2)</f>
        <v>#REF!</v>
      </c>
      <c r="V115" s="37"/>
      <c r="W115" s="37"/>
      <c r="X115" s="37"/>
      <c r="Y115" s="37"/>
      <c r="Z115" s="37"/>
      <c r="AA115" s="37"/>
      <c r="AB115" s="37"/>
      <c r="AC115" s="37"/>
      <c r="AD115" s="37"/>
      <c r="AE115" s="37" t="s">
        <v>102</v>
      </c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</row>
    <row r="116" spans="1:60" outlineLevel="1">
      <c r="A116" s="249"/>
      <c r="B116" s="250"/>
      <c r="C116" s="314" t="s">
        <v>1167</v>
      </c>
      <c r="D116" s="315"/>
      <c r="E116" s="316">
        <v>47.25</v>
      </c>
      <c r="F116" s="254"/>
      <c r="G116" s="254"/>
      <c r="H116" s="254"/>
      <c r="I116" s="254"/>
      <c r="J116" s="254"/>
      <c r="K116" s="254"/>
      <c r="L116" s="254"/>
      <c r="M116" s="254"/>
      <c r="N116" s="313"/>
      <c r="O116" s="313"/>
      <c r="P116" s="313"/>
      <c r="Q116" s="313"/>
      <c r="R116" s="34"/>
      <c r="S116" s="34"/>
      <c r="T116" s="36"/>
      <c r="U116" s="34"/>
      <c r="V116" s="37"/>
      <c r="W116" s="37"/>
      <c r="X116" s="37"/>
      <c r="Y116" s="37"/>
      <c r="Z116" s="37"/>
      <c r="AA116" s="37"/>
      <c r="AB116" s="37"/>
      <c r="AC116" s="37"/>
      <c r="AD116" s="37"/>
      <c r="AE116" s="37" t="s">
        <v>109</v>
      </c>
      <c r="AF116" s="37">
        <v>0</v>
      </c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</row>
    <row r="117" spans="1:60" outlineLevel="1">
      <c r="A117" s="249">
        <v>39</v>
      </c>
      <c r="B117" s="250" t="s">
        <v>247</v>
      </c>
      <c r="C117" s="251" t="s">
        <v>813</v>
      </c>
      <c r="D117" s="313" t="s">
        <v>101</v>
      </c>
      <c r="E117" s="253">
        <v>2</v>
      </c>
      <c r="F117" s="320">
        <f>H117+J117</f>
        <v>0</v>
      </c>
      <c r="G117" s="254">
        <f>ROUND(E117*F117,2)</f>
        <v>0</v>
      </c>
      <c r="H117" s="254"/>
      <c r="I117" s="254">
        <f>ROUND(E117*H117,2)</f>
        <v>0</v>
      </c>
      <c r="J117" s="254"/>
      <c r="K117" s="254">
        <f>ROUND(E117*J117,2)</f>
        <v>0</v>
      </c>
      <c r="L117" s="254">
        <v>15</v>
      </c>
      <c r="M117" s="254">
        <f>G117*(1+L117/100)</f>
        <v>0</v>
      </c>
      <c r="N117" s="313">
        <v>6.7000000000000002E-4</v>
      </c>
      <c r="O117" s="313">
        <f>ROUND(E117*N117,5)</f>
        <v>1.34E-3</v>
      </c>
      <c r="P117" s="313">
        <v>1.2E-2</v>
      </c>
      <c r="Q117" s="313">
        <f>ROUND(E117*P117,5)</f>
        <v>2.4E-2</v>
      </c>
      <c r="R117" s="34"/>
      <c r="S117" s="34"/>
      <c r="T117" s="36">
        <v>0.61399999999999999</v>
      </c>
      <c r="U117" s="34" t="e">
        <f>ROUND(#REF!*T117,2)</f>
        <v>#REF!</v>
      </c>
      <c r="V117" s="37"/>
      <c r="W117" s="37"/>
      <c r="X117" s="37"/>
      <c r="Y117" s="37"/>
      <c r="Z117" s="37"/>
      <c r="AA117" s="37"/>
      <c r="AB117" s="37"/>
      <c r="AC117" s="37"/>
      <c r="AD117" s="37"/>
      <c r="AE117" s="37" t="s">
        <v>102</v>
      </c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</row>
    <row r="118" spans="1:60" outlineLevel="1">
      <c r="A118" s="249">
        <v>40</v>
      </c>
      <c r="B118" s="250" t="s">
        <v>1043</v>
      </c>
      <c r="C118" s="251" t="s">
        <v>1044</v>
      </c>
      <c r="D118" s="313" t="s">
        <v>101</v>
      </c>
      <c r="E118" s="253">
        <v>1</v>
      </c>
      <c r="F118" s="320">
        <f>H118+J118</f>
        <v>0</v>
      </c>
      <c r="G118" s="254">
        <f>ROUND(E118*F118,2)</f>
        <v>0</v>
      </c>
      <c r="H118" s="254"/>
      <c r="I118" s="254">
        <f>ROUND(E118*H118,2)</f>
        <v>0</v>
      </c>
      <c r="J118" s="254"/>
      <c r="K118" s="254">
        <f>ROUND(E118*J118,2)</f>
        <v>0</v>
      </c>
      <c r="L118" s="254">
        <v>15</v>
      </c>
      <c r="M118" s="254">
        <f>G118*(1+L118/100)</f>
        <v>0</v>
      </c>
      <c r="N118" s="313">
        <v>0</v>
      </c>
      <c r="O118" s="313">
        <f>ROUND(E118*N118,5)</f>
        <v>0</v>
      </c>
      <c r="P118" s="313">
        <v>8.0000000000000002E-3</v>
      </c>
      <c r="Q118" s="313">
        <f>ROUND(E118*P118,5)</f>
        <v>8.0000000000000002E-3</v>
      </c>
      <c r="R118" s="34"/>
      <c r="S118" s="34"/>
      <c r="T118" s="36">
        <v>0.51200000000000001</v>
      </c>
      <c r="U118" s="34" t="e">
        <f>ROUND(#REF!*T118,2)</f>
        <v>#REF!</v>
      </c>
      <c r="V118" s="37"/>
      <c r="W118" s="37"/>
      <c r="X118" s="37"/>
      <c r="Y118" s="37"/>
      <c r="Z118" s="37"/>
      <c r="AA118" s="37"/>
      <c r="AB118" s="37"/>
      <c r="AC118" s="37"/>
      <c r="AD118" s="37"/>
      <c r="AE118" s="37" t="s">
        <v>102</v>
      </c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</row>
    <row r="119" spans="1:60" outlineLevel="1">
      <c r="A119" s="249">
        <v>41</v>
      </c>
      <c r="B119" s="250" t="s">
        <v>249</v>
      </c>
      <c r="C119" s="251" t="s">
        <v>250</v>
      </c>
      <c r="D119" s="313" t="s">
        <v>107</v>
      </c>
      <c r="E119" s="253">
        <v>22.49</v>
      </c>
      <c r="F119" s="320">
        <f>H119+J119</f>
        <v>0</v>
      </c>
      <c r="G119" s="254">
        <f>ROUND(E119*F119,2)</f>
        <v>0</v>
      </c>
      <c r="H119" s="254"/>
      <c r="I119" s="254">
        <f>ROUND(E119*H119,2)</f>
        <v>0</v>
      </c>
      <c r="J119" s="254"/>
      <c r="K119" s="254">
        <f>ROUND(E119*J119,2)</f>
        <v>0</v>
      </c>
      <c r="L119" s="254">
        <v>15</v>
      </c>
      <c r="M119" s="254">
        <f>G119*(1+L119/100)</f>
        <v>0</v>
      </c>
      <c r="N119" s="313">
        <v>0</v>
      </c>
      <c r="O119" s="313">
        <f>ROUND(E119*N119,5)</f>
        <v>0</v>
      </c>
      <c r="P119" s="313">
        <v>0</v>
      </c>
      <c r="Q119" s="313">
        <f>ROUND(E119*P119,5)</f>
        <v>0</v>
      </c>
      <c r="R119" s="34"/>
      <c r="S119" s="34"/>
      <c r="T119" s="36">
        <v>0.94199999999999995</v>
      </c>
      <c r="U119" s="34" t="e">
        <f>ROUND(#REF!*T119,2)</f>
        <v>#REF!</v>
      </c>
      <c r="V119" s="37"/>
      <c r="W119" s="37"/>
      <c r="X119" s="37"/>
      <c r="Y119" s="37"/>
      <c r="Z119" s="37"/>
      <c r="AA119" s="37"/>
      <c r="AB119" s="37"/>
      <c r="AC119" s="37"/>
      <c r="AD119" s="37"/>
      <c r="AE119" s="37" t="s">
        <v>102</v>
      </c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</row>
    <row r="120" spans="1:60" outlineLevel="1">
      <c r="A120" s="249">
        <v>42</v>
      </c>
      <c r="B120" s="250" t="s">
        <v>1168</v>
      </c>
      <c r="C120" s="251" t="s">
        <v>1169</v>
      </c>
      <c r="D120" s="313" t="s">
        <v>107</v>
      </c>
      <c r="E120" s="253">
        <v>22.49</v>
      </c>
      <c r="F120" s="320">
        <f>H120+J120</f>
        <v>0</v>
      </c>
      <c r="G120" s="254">
        <f>ROUND(E120*F120,2)</f>
        <v>0</v>
      </c>
      <c r="H120" s="254"/>
      <c r="I120" s="254">
        <f>ROUND(E120*H120,2)</f>
        <v>0</v>
      </c>
      <c r="J120" s="254"/>
      <c r="K120" s="254">
        <f>ROUND(E120*J120,2)</f>
        <v>0</v>
      </c>
      <c r="L120" s="254">
        <v>15</v>
      </c>
      <c r="M120" s="254">
        <f>G120*(1+L120/100)</f>
        <v>0</v>
      </c>
      <c r="N120" s="313">
        <v>0</v>
      </c>
      <c r="O120" s="313">
        <f>ROUND(E120*N120,5)</f>
        <v>0</v>
      </c>
      <c r="P120" s="313">
        <v>0</v>
      </c>
      <c r="Q120" s="313">
        <f>ROUND(E120*P120,5)</f>
        <v>0</v>
      </c>
      <c r="R120" s="34"/>
      <c r="S120" s="34"/>
      <c r="T120" s="36">
        <v>2.0089999999999999</v>
      </c>
      <c r="U120" s="34" t="e">
        <f>ROUND(#REF!*T120,2)</f>
        <v>#REF!</v>
      </c>
      <c r="V120" s="37"/>
      <c r="W120" s="37"/>
      <c r="X120" s="37"/>
      <c r="Y120" s="37"/>
      <c r="Z120" s="37"/>
      <c r="AA120" s="37"/>
      <c r="AB120" s="37"/>
      <c r="AC120" s="37"/>
      <c r="AD120" s="37"/>
      <c r="AE120" s="37" t="s">
        <v>102</v>
      </c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</row>
    <row r="121" spans="1:60" outlineLevel="1">
      <c r="A121" s="249">
        <v>43</v>
      </c>
      <c r="B121" s="250" t="s">
        <v>1170</v>
      </c>
      <c r="C121" s="251" t="s">
        <v>1171</v>
      </c>
      <c r="D121" s="313" t="s">
        <v>107</v>
      </c>
      <c r="E121" s="253">
        <v>44.98</v>
      </c>
      <c r="F121" s="320">
        <f>H121+J121</f>
        <v>0</v>
      </c>
      <c r="G121" s="254">
        <f>ROUND(E121*F121,2)</f>
        <v>0</v>
      </c>
      <c r="H121" s="254"/>
      <c r="I121" s="254">
        <f>ROUND(E121*H121,2)</f>
        <v>0</v>
      </c>
      <c r="J121" s="254"/>
      <c r="K121" s="254">
        <f>ROUND(E121*J121,2)</f>
        <v>0</v>
      </c>
      <c r="L121" s="254">
        <v>15</v>
      </c>
      <c r="M121" s="254">
        <f>G121*(1+L121/100)</f>
        <v>0</v>
      </c>
      <c r="N121" s="313">
        <v>0</v>
      </c>
      <c r="O121" s="313">
        <f>ROUND(E121*N121,5)</f>
        <v>0</v>
      </c>
      <c r="P121" s="313">
        <v>0</v>
      </c>
      <c r="Q121" s="313">
        <f>ROUND(E121*P121,5)</f>
        <v>0</v>
      </c>
      <c r="R121" s="34"/>
      <c r="S121" s="34"/>
      <c r="T121" s="36">
        <v>0.95899999999999996</v>
      </c>
      <c r="U121" s="34" t="e">
        <f>ROUND(#REF!*T121,2)</f>
        <v>#REF!</v>
      </c>
      <c r="V121" s="37"/>
      <c r="W121" s="37"/>
      <c r="X121" s="37"/>
      <c r="Y121" s="37"/>
      <c r="Z121" s="37"/>
      <c r="AA121" s="37"/>
      <c r="AB121" s="37"/>
      <c r="AC121" s="37"/>
      <c r="AD121" s="37"/>
      <c r="AE121" s="37" t="s">
        <v>102</v>
      </c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</row>
    <row r="122" spans="1:60" outlineLevel="1">
      <c r="A122" s="249"/>
      <c r="B122" s="250"/>
      <c r="C122" s="314" t="s">
        <v>1172</v>
      </c>
      <c r="D122" s="315"/>
      <c r="E122" s="316">
        <v>44.98</v>
      </c>
      <c r="F122" s="254"/>
      <c r="G122" s="254"/>
      <c r="H122" s="254"/>
      <c r="I122" s="254"/>
      <c r="J122" s="254"/>
      <c r="K122" s="254"/>
      <c r="L122" s="254"/>
      <c r="M122" s="254"/>
      <c r="N122" s="313"/>
      <c r="O122" s="313"/>
      <c r="P122" s="313"/>
      <c r="Q122" s="313"/>
      <c r="R122" s="34"/>
      <c r="S122" s="34"/>
      <c r="T122" s="36"/>
      <c r="U122" s="34"/>
      <c r="V122" s="37"/>
      <c r="W122" s="37"/>
      <c r="X122" s="37"/>
      <c r="Y122" s="37"/>
      <c r="Z122" s="37"/>
      <c r="AA122" s="37"/>
      <c r="AB122" s="37"/>
      <c r="AC122" s="37"/>
      <c r="AD122" s="37"/>
      <c r="AE122" s="37" t="s">
        <v>109</v>
      </c>
      <c r="AF122" s="37">
        <v>0</v>
      </c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</row>
    <row r="123" spans="1:60" outlineLevel="1">
      <c r="A123" s="249">
        <v>44</v>
      </c>
      <c r="B123" s="250" t="s">
        <v>251</v>
      </c>
      <c r="C123" s="251" t="s">
        <v>252</v>
      </c>
      <c r="D123" s="313" t="s">
        <v>107</v>
      </c>
      <c r="E123" s="253">
        <v>22.49</v>
      </c>
      <c r="F123" s="320">
        <f>H123+J123</f>
        <v>0</v>
      </c>
      <c r="G123" s="254">
        <f>ROUND(E123*F123,2)</f>
        <v>0</v>
      </c>
      <c r="H123" s="254"/>
      <c r="I123" s="254">
        <f>ROUND(E123*H123,2)</f>
        <v>0</v>
      </c>
      <c r="J123" s="254"/>
      <c r="K123" s="254">
        <f>ROUND(E123*J123,2)</f>
        <v>0</v>
      </c>
      <c r="L123" s="254">
        <v>15</v>
      </c>
      <c r="M123" s="254">
        <f>G123*(1+L123/100)</f>
        <v>0</v>
      </c>
      <c r="N123" s="313">
        <v>0</v>
      </c>
      <c r="O123" s="313">
        <f>ROUND(E123*N123,5)</f>
        <v>0</v>
      </c>
      <c r="P123" s="313">
        <v>0</v>
      </c>
      <c r="Q123" s="313">
        <f>ROUND(E123*P123,5)</f>
        <v>0</v>
      </c>
      <c r="R123" s="34"/>
      <c r="S123" s="34"/>
      <c r="T123" s="36">
        <v>0.49</v>
      </c>
      <c r="U123" s="34" t="e">
        <f>ROUND(#REF!*T123,2)</f>
        <v>#REF!</v>
      </c>
      <c r="V123" s="37"/>
      <c r="W123" s="37"/>
      <c r="X123" s="37"/>
      <c r="Y123" s="37"/>
      <c r="Z123" s="37"/>
      <c r="AA123" s="37"/>
      <c r="AB123" s="37"/>
      <c r="AC123" s="37"/>
      <c r="AD123" s="37"/>
      <c r="AE123" s="37" t="s">
        <v>102</v>
      </c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</row>
    <row r="124" spans="1:60" outlineLevel="1">
      <c r="A124" s="249">
        <v>45</v>
      </c>
      <c r="B124" s="250" t="s">
        <v>253</v>
      </c>
      <c r="C124" s="251" t="s">
        <v>814</v>
      </c>
      <c r="D124" s="313" t="s">
        <v>107</v>
      </c>
      <c r="E124" s="253">
        <v>22.49</v>
      </c>
      <c r="F124" s="320">
        <f>H124+J124</f>
        <v>0</v>
      </c>
      <c r="G124" s="254">
        <f>ROUND(E124*F124,2)</f>
        <v>0</v>
      </c>
      <c r="H124" s="254"/>
      <c r="I124" s="254">
        <f>ROUND(E124*H124,2)</f>
        <v>0</v>
      </c>
      <c r="J124" s="254"/>
      <c r="K124" s="254">
        <f>ROUND(E124*J124,2)</f>
        <v>0</v>
      </c>
      <c r="L124" s="254">
        <v>15</v>
      </c>
      <c r="M124" s="254">
        <f>G124*(1+L124/100)</f>
        <v>0</v>
      </c>
      <c r="N124" s="313">
        <v>0</v>
      </c>
      <c r="O124" s="313">
        <f>ROUND(E124*N124,5)</f>
        <v>0</v>
      </c>
      <c r="P124" s="313">
        <v>0</v>
      </c>
      <c r="Q124" s="313">
        <f>ROUND(E124*P124,5)</f>
        <v>0</v>
      </c>
      <c r="R124" s="34"/>
      <c r="S124" s="34"/>
      <c r="T124" s="36">
        <v>0</v>
      </c>
      <c r="U124" s="34" t="e">
        <f>ROUND(#REF!*T124,2)</f>
        <v>#REF!</v>
      </c>
      <c r="V124" s="37"/>
      <c r="W124" s="37"/>
      <c r="X124" s="37"/>
      <c r="Y124" s="37"/>
      <c r="Z124" s="37"/>
      <c r="AA124" s="37"/>
      <c r="AB124" s="37"/>
      <c r="AC124" s="37"/>
      <c r="AD124" s="37"/>
      <c r="AE124" s="37" t="s">
        <v>102</v>
      </c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</row>
    <row r="125" spans="1:60" ht="20" outlineLevel="1">
      <c r="A125" s="249">
        <v>46</v>
      </c>
      <c r="B125" s="250" t="s">
        <v>255</v>
      </c>
      <c r="C125" s="251" t="s">
        <v>256</v>
      </c>
      <c r="D125" s="313" t="s">
        <v>107</v>
      </c>
      <c r="E125" s="253">
        <v>22.49</v>
      </c>
      <c r="F125" s="320">
        <f>H125+J125</f>
        <v>0</v>
      </c>
      <c r="G125" s="254">
        <f>ROUND(E125*F125,2)</f>
        <v>0</v>
      </c>
      <c r="H125" s="254"/>
      <c r="I125" s="254">
        <f>ROUND(E125*H125,2)</f>
        <v>0</v>
      </c>
      <c r="J125" s="254"/>
      <c r="K125" s="254">
        <f>ROUND(E125*J125,2)</f>
        <v>0</v>
      </c>
      <c r="L125" s="254">
        <v>15</v>
      </c>
      <c r="M125" s="254">
        <f>G125*(1+L125/100)</f>
        <v>0</v>
      </c>
      <c r="N125" s="313">
        <v>0</v>
      </c>
      <c r="O125" s="313">
        <f>ROUND(E125*N125,5)</f>
        <v>0</v>
      </c>
      <c r="P125" s="313">
        <v>0</v>
      </c>
      <c r="Q125" s="313">
        <f>ROUND(E125*P125,5)</f>
        <v>0</v>
      </c>
      <c r="R125" s="34"/>
      <c r="S125" s="34"/>
      <c r="T125" s="36">
        <v>0</v>
      </c>
      <c r="U125" s="34" t="e">
        <f>ROUND(#REF!*T125,2)</f>
        <v>#REF!</v>
      </c>
      <c r="V125" s="37"/>
      <c r="W125" s="37"/>
      <c r="X125" s="37"/>
      <c r="Y125" s="37"/>
      <c r="Z125" s="37"/>
      <c r="AA125" s="37"/>
      <c r="AB125" s="37"/>
      <c r="AC125" s="37"/>
      <c r="AD125" s="37"/>
      <c r="AE125" s="37" t="s">
        <v>102</v>
      </c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</row>
    <row r="126" spans="1:60" ht="14.5">
      <c r="A126" s="255" t="s">
        <v>97</v>
      </c>
      <c r="B126" s="256" t="s">
        <v>48</v>
      </c>
      <c r="C126" s="257" t="s">
        <v>47</v>
      </c>
      <c r="D126" s="317"/>
      <c r="E126" s="259"/>
      <c r="F126" s="260"/>
      <c r="G126" s="260">
        <f>SUMIF(AE127:AE127,"&lt;&gt;NOR",G127:G127)</f>
        <v>0</v>
      </c>
      <c r="H126" s="260"/>
      <c r="I126" s="260">
        <f>SUM(I127:I127)</f>
        <v>0</v>
      </c>
      <c r="J126" s="260"/>
      <c r="K126" s="260">
        <f>SUM(K127:K127)</f>
        <v>0</v>
      </c>
      <c r="L126" s="260"/>
      <c r="M126" s="260">
        <f>SUM(M127:M127)</f>
        <v>0</v>
      </c>
      <c r="N126" s="317"/>
      <c r="O126" s="317">
        <f>SUM(O127:O127)</f>
        <v>0</v>
      </c>
      <c r="P126" s="317"/>
      <c r="Q126" s="317">
        <f>SUM(Q127:Q127)</f>
        <v>0</v>
      </c>
      <c r="R126" s="39"/>
      <c r="S126" s="39"/>
      <c r="T126" s="41"/>
      <c r="U126" s="39" t="e">
        <f>SUM(U127:U127)</f>
        <v>#REF!</v>
      </c>
      <c r="AE126" s="29" t="s">
        <v>98</v>
      </c>
    </row>
    <row r="127" spans="1:60" outlineLevel="1">
      <c r="A127" s="249">
        <v>47</v>
      </c>
      <c r="B127" s="250" t="s">
        <v>257</v>
      </c>
      <c r="C127" s="251" t="s">
        <v>258</v>
      </c>
      <c r="D127" s="313" t="s">
        <v>107</v>
      </c>
      <c r="E127" s="253">
        <v>8.734</v>
      </c>
      <c r="F127" s="320">
        <f>H127+J127</f>
        <v>0</v>
      </c>
      <c r="G127" s="254">
        <f>ROUND(E127*F127,2)</f>
        <v>0</v>
      </c>
      <c r="H127" s="254"/>
      <c r="I127" s="254">
        <f>ROUND(E127*H127,2)</f>
        <v>0</v>
      </c>
      <c r="J127" s="254"/>
      <c r="K127" s="254">
        <f>ROUND(E127*J127,2)</f>
        <v>0</v>
      </c>
      <c r="L127" s="254">
        <v>15</v>
      </c>
      <c r="M127" s="254">
        <f>G127*(1+L127/100)</f>
        <v>0</v>
      </c>
      <c r="N127" s="313">
        <v>0</v>
      </c>
      <c r="O127" s="313">
        <f>ROUND(E127*N127,5)</f>
        <v>0</v>
      </c>
      <c r="P127" s="313">
        <v>0</v>
      </c>
      <c r="Q127" s="313">
        <f>ROUND(E127*P127,5)</f>
        <v>0</v>
      </c>
      <c r="R127" s="34"/>
      <c r="S127" s="34"/>
      <c r="T127" s="36">
        <v>0.85199999999999998</v>
      </c>
      <c r="U127" s="34" t="e">
        <f>ROUND(#REF!*T127,2)</f>
        <v>#REF!</v>
      </c>
      <c r="V127" s="37"/>
      <c r="W127" s="37"/>
      <c r="X127" s="37"/>
      <c r="Y127" s="37"/>
      <c r="Z127" s="37"/>
      <c r="AA127" s="37"/>
      <c r="AB127" s="37"/>
      <c r="AC127" s="37"/>
      <c r="AD127" s="37"/>
      <c r="AE127" s="37" t="s">
        <v>102</v>
      </c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</row>
    <row r="128" spans="1:60" ht="14.5">
      <c r="A128" s="255" t="s">
        <v>97</v>
      </c>
      <c r="B128" s="256" t="s">
        <v>46</v>
      </c>
      <c r="C128" s="257" t="s">
        <v>45</v>
      </c>
      <c r="D128" s="317"/>
      <c r="E128" s="259"/>
      <c r="F128" s="260"/>
      <c r="G128" s="260">
        <f>SUMIF(AE129:AE131,"&lt;&gt;NOR",G129:G131)</f>
        <v>0</v>
      </c>
      <c r="H128" s="260"/>
      <c r="I128" s="260">
        <f>SUM(I129:I131)</f>
        <v>0</v>
      </c>
      <c r="J128" s="260"/>
      <c r="K128" s="260">
        <f>SUM(K129:K131)</f>
        <v>0</v>
      </c>
      <c r="L128" s="260"/>
      <c r="M128" s="260">
        <f>SUM(M129:M131)</f>
        <v>0</v>
      </c>
      <c r="N128" s="317"/>
      <c r="O128" s="317">
        <f>SUM(O129:O131)</f>
        <v>2.6689999999999998E-2</v>
      </c>
      <c r="P128" s="317"/>
      <c r="Q128" s="317">
        <f>SUM(Q129:Q131)</f>
        <v>0</v>
      </c>
      <c r="R128" s="39"/>
      <c r="S128" s="39"/>
      <c r="T128" s="41"/>
      <c r="U128" s="39" t="e">
        <f>SUM(U129:U131)</f>
        <v>#REF!</v>
      </c>
      <c r="AE128" s="29" t="s">
        <v>98</v>
      </c>
    </row>
    <row r="129" spans="1:60" ht="20" outlineLevel="1">
      <c r="A129" s="249">
        <v>48</v>
      </c>
      <c r="B129" s="250" t="s">
        <v>259</v>
      </c>
      <c r="C129" s="251" t="s">
        <v>260</v>
      </c>
      <c r="D129" s="313" t="s">
        <v>121</v>
      </c>
      <c r="E129" s="253">
        <v>7.85</v>
      </c>
      <c r="F129" s="320">
        <f>H129+J129</f>
        <v>0</v>
      </c>
      <c r="G129" s="254">
        <f>ROUND(E129*F129,2)</f>
        <v>0</v>
      </c>
      <c r="H129" s="254"/>
      <c r="I129" s="254">
        <f>ROUND(E129*H129,2)</f>
        <v>0</v>
      </c>
      <c r="J129" s="254"/>
      <c r="K129" s="254">
        <f>ROUND(E129*J129,2)</f>
        <v>0</v>
      </c>
      <c r="L129" s="254">
        <v>15</v>
      </c>
      <c r="M129" s="254">
        <f>G129*(1+L129/100)</f>
        <v>0</v>
      </c>
      <c r="N129" s="313">
        <v>3.3999999999999998E-3</v>
      </c>
      <c r="O129" s="313">
        <f>ROUND(E129*N129,5)</f>
        <v>2.6689999999999998E-2</v>
      </c>
      <c r="P129" s="313">
        <v>0</v>
      </c>
      <c r="Q129" s="313">
        <f>ROUND(E129*P129,5)</f>
        <v>0</v>
      </c>
      <c r="R129" s="34"/>
      <c r="S129" s="34"/>
      <c r="T129" s="36">
        <v>0.38500000000000001</v>
      </c>
      <c r="U129" s="34" t="e">
        <f>ROUND(#REF!*T129,2)</f>
        <v>#REF!</v>
      </c>
      <c r="V129" s="37"/>
      <c r="W129" s="37"/>
      <c r="X129" s="37"/>
      <c r="Y129" s="37"/>
      <c r="Z129" s="37"/>
      <c r="AA129" s="37"/>
      <c r="AB129" s="37"/>
      <c r="AC129" s="37"/>
      <c r="AD129" s="37"/>
      <c r="AE129" s="37" t="s">
        <v>102</v>
      </c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</row>
    <row r="130" spans="1:60" outlineLevel="1">
      <c r="A130" s="249"/>
      <c r="B130" s="250"/>
      <c r="C130" s="314" t="s">
        <v>1045</v>
      </c>
      <c r="D130" s="315"/>
      <c r="E130" s="316">
        <v>7.85</v>
      </c>
      <c r="F130" s="254"/>
      <c r="G130" s="254"/>
      <c r="H130" s="254"/>
      <c r="I130" s="254"/>
      <c r="J130" s="254"/>
      <c r="K130" s="254"/>
      <c r="L130" s="254"/>
      <c r="M130" s="254"/>
      <c r="N130" s="313"/>
      <c r="O130" s="313"/>
      <c r="P130" s="313"/>
      <c r="Q130" s="313"/>
      <c r="R130" s="34"/>
      <c r="S130" s="34"/>
      <c r="T130" s="36"/>
      <c r="U130" s="34"/>
      <c r="V130" s="37"/>
      <c r="W130" s="37"/>
      <c r="X130" s="37"/>
      <c r="Y130" s="37"/>
      <c r="Z130" s="37"/>
      <c r="AA130" s="37"/>
      <c r="AB130" s="37"/>
      <c r="AC130" s="37"/>
      <c r="AD130" s="37"/>
      <c r="AE130" s="37" t="s">
        <v>109</v>
      </c>
      <c r="AF130" s="37">
        <v>0</v>
      </c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</row>
    <row r="131" spans="1:60" outlineLevel="1">
      <c r="A131" s="249">
        <v>49</v>
      </c>
      <c r="B131" s="250" t="s">
        <v>262</v>
      </c>
      <c r="C131" s="251" t="s">
        <v>263</v>
      </c>
      <c r="D131" s="313" t="s">
        <v>107</v>
      </c>
      <c r="E131" s="253">
        <v>2.6689999999999998E-2</v>
      </c>
      <c r="F131" s="320">
        <f>H131+J131</f>
        <v>0</v>
      </c>
      <c r="G131" s="254">
        <f>ROUND(E131*F131,2)</f>
        <v>0</v>
      </c>
      <c r="H131" s="254"/>
      <c r="I131" s="254">
        <f>ROUND(E131*H131,2)</f>
        <v>0</v>
      </c>
      <c r="J131" s="254"/>
      <c r="K131" s="254">
        <f>ROUND(E131*J131,2)</f>
        <v>0</v>
      </c>
      <c r="L131" s="254">
        <v>15</v>
      </c>
      <c r="M131" s="254">
        <f>G131*(1+L131/100)</f>
        <v>0</v>
      </c>
      <c r="N131" s="313">
        <v>0</v>
      </c>
      <c r="O131" s="313">
        <f>ROUND(E131*N131,5)</f>
        <v>0</v>
      </c>
      <c r="P131" s="313">
        <v>0</v>
      </c>
      <c r="Q131" s="313">
        <f>ROUND(E131*P131,5)</f>
        <v>0</v>
      </c>
      <c r="R131" s="34"/>
      <c r="S131" s="34"/>
      <c r="T131" s="36">
        <v>1.5669999999999999</v>
      </c>
      <c r="U131" s="34" t="e">
        <f>ROUND(#REF!*T131,2)</f>
        <v>#REF!</v>
      </c>
      <c r="V131" s="37"/>
      <c r="W131" s="37"/>
      <c r="X131" s="37"/>
      <c r="Y131" s="37"/>
      <c r="Z131" s="37"/>
      <c r="AA131" s="37"/>
      <c r="AB131" s="37"/>
      <c r="AC131" s="37"/>
      <c r="AD131" s="37"/>
      <c r="AE131" s="37" t="s">
        <v>102</v>
      </c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</row>
    <row r="132" spans="1:60" ht="14.5">
      <c r="A132" s="255" t="s">
        <v>97</v>
      </c>
      <c r="B132" s="256" t="s">
        <v>44</v>
      </c>
      <c r="C132" s="257" t="s">
        <v>43</v>
      </c>
      <c r="D132" s="317"/>
      <c r="E132" s="259"/>
      <c r="F132" s="260"/>
      <c r="G132" s="260">
        <f>SUMIF(AE133:AE135,"&lt;&gt;NOR",G133:G135)</f>
        <v>0</v>
      </c>
      <c r="H132" s="260"/>
      <c r="I132" s="260">
        <f>SUM(I133:I135)</f>
        <v>0</v>
      </c>
      <c r="J132" s="260"/>
      <c r="K132" s="260">
        <f>SUM(K133:K135)</f>
        <v>0</v>
      </c>
      <c r="L132" s="260"/>
      <c r="M132" s="260">
        <f>SUM(M133:M135)</f>
        <v>0</v>
      </c>
      <c r="N132" s="317"/>
      <c r="O132" s="317">
        <f>SUM(O133:O135)</f>
        <v>4.4999999999999999E-4</v>
      </c>
      <c r="P132" s="317"/>
      <c r="Q132" s="317">
        <f>SUM(Q133:Q135)</f>
        <v>0</v>
      </c>
      <c r="R132" s="39"/>
      <c r="S132" s="39"/>
      <c r="T132" s="41"/>
      <c r="U132" s="39" t="e">
        <f>SUM(U133:U135)</f>
        <v>#REF!</v>
      </c>
      <c r="AE132" s="29" t="s">
        <v>98</v>
      </c>
    </row>
    <row r="133" spans="1:60" outlineLevel="1">
      <c r="A133" s="249">
        <v>50</v>
      </c>
      <c r="B133" s="250" t="s">
        <v>270</v>
      </c>
      <c r="C133" s="251" t="s">
        <v>271</v>
      </c>
      <c r="D133" s="313" t="s">
        <v>121</v>
      </c>
      <c r="E133" s="253">
        <v>44.9</v>
      </c>
      <c r="F133" s="320">
        <f>H133+J133</f>
        <v>0</v>
      </c>
      <c r="G133" s="254">
        <f>ROUND(E133*F133,2)</f>
        <v>0</v>
      </c>
      <c r="H133" s="254"/>
      <c r="I133" s="254">
        <f>ROUND(E133*H133,2)</f>
        <v>0</v>
      </c>
      <c r="J133" s="254"/>
      <c r="K133" s="254">
        <f>ROUND(E133*J133,2)</f>
        <v>0</v>
      </c>
      <c r="L133" s="254">
        <v>15</v>
      </c>
      <c r="M133" s="254">
        <f>G133*(1+L133/100)</f>
        <v>0</v>
      </c>
      <c r="N133" s="313">
        <v>1.0000000000000001E-5</v>
      </c>
      <c r="O133" s="313">
        <f>ROUND(E133*N133,5)</f>
        <v>4.4999999999999999E-4</v>
      </c>
      <c r="P133" s="313">
        <v>0</v>
      </c>
      <c r="Q133" s="313">
        <f>ROUND(E133*P133,5)</f>
        <v>0</v>
      </c>
      <c r="R133" s="34"/>
      <c r="S133" s="34"/>
      <c r="T133" s="36">
        <v>7.0000000000000007E-2</v>
      </c>
      <c r="U133" s="34" t="e">
        <f>ROUND(#REF!*T133,2)</f>
        <v>#REF!</v>
      </c>
      <c r="V133" s="37"/>
      <c r="W133" s="37"/>
      <c r="X133" s="37"/>
      <c r="Y133" s="37"/>
      <c r="Z133" s="37"/>
      <c r="AA133" s="37"/>
      <c r="AB133" s="37"/>
      <c r="AC133" s="37"/>
      <c r="AD133" s="37"/>
      <c r="AE133" s="37" t="s">
        <v>102</v>
      </c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</row>
    <row r="134" spans="1:60" outlineLevel="1">
      <c r="A134" s="249"/>
      <c r="B134" s="250"/>
      <c r="C134" s="314" t="s">
        <v>1173</v>
      </c>
      <c r="D134" s="315"/>
      <c r="E134" s="316">
        <v>44.9</v>
      </c>
      <c r="F134" s="254"/>
      <c r="G134" s="254"/>
      <c r="H134" s="254"/>
      <c r="I134" s="254"/>
      <c r="J134" s="254"/>
      <c r="K134" s="254"/>
      <c r="L134" s="254"/>
      <c r="M134" s="254"/>
      <c r="N134" s="313"/>
      <c r="O134" s="313"/>
      <c r="P134" s="313"/>
      <c r="Q134" s="313"/>
      <c r="R134" s="34"/>
      <c r="S134" s="34"/>
      <c r="T134" s="36"/>
      <c r="U134" s="34"/>
      <c r="V134" s="37"/>
      <c r="W134" s="37"/>
      <c r="X134" s="37"/>
      <c r="Y134" s="37"/>
      <c r="Z134" s="37"/>
      <c r="AA134" s="37"/>
      <c r="AB134" s="37"/>
      <c r="AC134" s="37"/>
      <c r="AD134" s="37"/>
      <c r="AE134" s="37" t="s">
        <v>109</v>
      </c>
      <c r="AF134" s="37">
        <v>0</v>
      </c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</row>
    <row r="135" spans="1:60" outlineLevel="1">
      <c r="A135" s="249">
        <v>51</v>
      </c>
      <c r="B135" s="250" t="s">
        <v>272</v>
      </c>
      <c r="C135" s="251" t="s">
        <v>273</v>
      </c>
      <c r="D135" s="313" t="s">
        <v>107</v>
      </c>
      <c r="E135" s="253">
        <v>4.4999999999999999E-4</v>
      </c>
      <c r="F135" s="320">
        <f>H135+J135</f>
        <v>0</v>
      </c>
      <c r="G135" s="254">
        <f>ROUND(E135*F135,2)</f>
        <v>0</v>
      </c>
      <c r="H135" s="254"/>
      <c r="I135" s="254">
        <f>ROUND(E135*H135,2)</f>
        <v>0</v>
      </c>
      <c r="J135" s="254"/>
      <c r="K135" s="254">
        <f>ROUND(E135*J135,2)</f>
        <v>0</v>
      </c>
      <c r="L135" s="254">
        <v>15</v>
      </c>
      <c r="M135" s="254">
        <f>G135*(1+L135/100)</f>
        <v>0</v>
      </c>
      <c r="N135" s="313">
        <v>0</v>
      </c>
      <c r="O135" s="313">
        <f>ROUND(E135*N135,5)</f>
        <v>0</v>
      </c>
      <c r="P135" s="313">
        <v>0</v>
      </c>
      <c r="Q135" s="313">
        <f>ROUND(E135*P135,5)</f>
        <v>0</v>
      </c>
      <c r="R135" s="34"/>
      <c r="S135" s="34"/>
      <c r="T135" s="36">
        <v>1.74</v>
      </c>
      <c r="U135" s="34" t="e">
        <f>ROUND(#REF!*T135,2)</f>
        <v>#REF!</v>
      </c>
      <c r="V135" s="37"/>
      <c r="W135" s="37"/>
      <c r="X135" s="37"/>
      <c r="Y135" s="37"/>
      <c r="Z135" s="37"/>
      <c r="AA135" s="37"/>
      <c r="AB135" s="37"/>
      <c r="AC135" s="37"/>
      <c r="AD135" s="37"/>
      <c r="AE135" s="37" t="s">
        <v>102</v>
      </c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</row>
    <row r="136" spans="1:60" ht="14.5">
      <c r="A136" s="255" t="s">
        <v>97</v>
      </c>
      <c r="B136" s="256" t="s">
        <v>42</v>
      </c>
      <c r="C136" s="257" t="s">
        <v>41</v>
      </c>
      <c r="D136" s="317"/>
      <c r="E136" s="259"/>
      <c r="F136" s="260"/>
      <c r="G136" s="260">
        <f>SUMIF(AE137:AE141,"&lt;&gt;NOR",G137:G141)</f>
        <v>0</v>
      </c>
      <c r="H136" s="260"/>
      <c r="I136" s="260">
        <f>SUM(I137:I141)</f>
        <v>0</v>
      </c>
      <c r="J136" s="260"/>
      <c r="K136" s="260">
        <f>SUM(K137:K141)</f>
        <v>0</v>
      </c>
      <c r="L136" s="260"/>
      <c r="M136" s="260">
        <f>SUM(M137:M141)</f>
        <v>0</v>
      </c>
      <c r="N136" s="317"/>
      <c r="O136" s="317">
        <f>SUM(O137:O141)</f>
        <v>0</v>
      </c>
      <c r="P136" s="317"/>
      <c r="Q136" s="317">
        <f>SUM(Q137:Q141)</f>
        <v>6.0709999999999997</v>
      </c>
      <c r="R136" s="39"/>
      <c r="S136" s="39"/>
      <c r="T136" s="41"/>
      <c r="U136" s="39" t="e">
        <f>SUM(U137:U141)</f>
        <v>#REF!</v>
      </c>
      <c r="AE136" s="29" t="s">
        <v>98</v>
      </c>
    </row>
    <row r="137" spans="1:60" outlineLevel="1">
      <c r="A137" s="249">
        <v>52</v>
      </c>
      <c r="B137" s="250" t="s">
        <v>274</v>
      </c>
      <c r="C137" s="251" t="s">
        <v>275</v>
      </c>
      <c r="D137" s="313" t="s">
        <v>121</v>
      </c>
      <c r="E137" s="253">
        <v>30.6</v>
      </c>
      <c r="F137" s="320">
        <f>H137+J137</f>
        <v>0</v>
      </c>
      <c r="G137" s="254">
        <f>ROUND(E137*F137,2)</f>
        <v>0</v>
      </c>
      <c r="H137" s="254"/>
      <c r="I137" s="254">
        <f>ROUND(E137*H137,2)</f>
        <v>0</v>
      </c>
      <c r="J137" s="254"/>
      <c r="K137" s="254">
        <f>ROUND(E137*J137,2)</f>
        <v>0</v>
      </c>
      <c r="L137" s="254">
        <v>15</v>
      </c>
      <c r="M137" s="254">
        <f>G137*(1+L137/100)</f>
        <v>0</v>
      </c>
      <c r="N137" s="313">
        <v>0</v>
      </c>
      <c r="O137" s="313">
        <f>ROUND(E137*N137,5)</f>
        <v>0</v>
      </c>
      <c r="P137" s="313">
        <v>1.7999999999999999E-2</v>
      </c>
      <c r="Q137" s="313">
        <f>ROUND(E137*P137,5)</f>
        <v>0.55079999999999996</v>
      </c>
      <c r="R137" s="34"/>
      <c r="S137" s="34"/>
      <c r="T137" s="36">
        <v>0.19500000000000001</v>
      </c>
      <c r="U137" s="34" t="e">
        <f>ROUND(#REF!*T137,2)</f>
        <v>#REF!</v>
      </c>
      <c r="V137" s="37"/>
      <c r="W137" s="37"/>
      <c r="X137" s="37"/>
      <c r="Y137" s="37"/>
      <c r="Z137" s="37"/>
      <c r="AA137" s="37"/>
      <c r="AB137" s="37"/>
      <c r="AC137" s="37"/>
      <c r="AD137" s="37"/>
      <c r="AE137" s="37" t="s">
        <v>102</v>
      </c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</row>
    <row r="138" spans="1:60" outlineLevel="1">
      <c r="A138" s="249"/>
      <c r="B138" s="250"/>
      <c r="C138" s="314" t="s">
        <v>1174</v>
      </c>
      <c r="D138" s="315"/>
      <c r="E138" s="316">
        <v>30.6</v>
      </c>
      <c r="F138" s="254"/>
      <c r="G138" s="254"/>
      <c r="H138" s="254"/>
      <c r="I138" s="254"/>
      <c r="J138" s="254"/>
      <c r="K138" s="254"/>
      <c r="L138" s="254"/>
      <c r="M138" s="254"/>
      <c r="N138" s="313"/>
      <c r="O138" s="313"/>
      <c r="P138" s="313"/>
      <c r="Q138" s="313"/>
      <c r="R138" s="34"/>
      <c r="S138" s="34"/>
      <c r="T138" s="36"/>
      <c r="U138" s="34"/>
      <c r="V138" s="37"/>
      <c r="W138" s="37"/>
      <c r="X138" s="37"/>
      <c r="Y138" s="37"/>
      <c r="Z138" s="37"/>
      <c r="AA138" s="37"/>
      <c r="AB138" s="37"/>
      <c r="AC138" s="37"/>
      <c r="AD138" s="37"/>
      <c r="AE138" s="37" t="s">
        <v>109</v>
      </c>
      <c r="AF138" s="37">
        <v>0</v>
      </c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</row>
    <row r="139" spans="1:60" outlineLevel="1">
      <c r="A139" s="249">
        <v>53</v>
      </c>
      <c r="B139" s="250" t="s">
        <v>215</v>
      </c>
      <c r="C139" s="251" t="s">
        <v>216</v>
      </c>
      <c r="D139" s="313" t="s">
        <v>116</v>
      </c>
      <c r="E139" s="253">
        <v>3.9430000000000001</v>
      </c>
      <c r="F139" s="320">
        <f>H139+J139</f>
        <v>0</v>
      </c>
      <c r="G139" s="254">
        <f>ROUND(E139*F139,2)</f>
        <v>0</v>
      </c>
      <c r="H139" s="254"/>
      <c r="I139" s="254">
        <f>ROUND(E139*H139,2)</f>
        <v>0</v>
      </c>
      <c r="J139" s="254"/>
      <c r="K139" s="254">
        <f>ROUND(E139*J139,2)</f>
        <v>0</v>
      </c>
      <c r="L139" s="254">
        <v>15</v>
      </c>
      <c r="M139" s="254">
        <f>G139*(1+L139/100)</f>
        <v>0</v>
      </c>
      <c r="N139" s="313">
        <v>0</v>
      </c>
      <c r="O139" s="313">
        <f>ROUND(E139*N139,5)</f>
        <v>0</v>
      </c>
      <c r="P139" s="313">
        <v>1.4</v>
      </c>
      <c r="Q139" s="313">
        <f>ROUND(E139*P139,5)</f>
        <v>5.5202</v>
      </c>
      <c r="R139" s="34"/>
      <c r="S139" s="34"/>
      <c r="T139" s="36">
        <v>1.2569999999999999</v>
      </c>
      <c r="U139" s="34" t="e">
        <f>ROUND(#REF!*T139,2)</f>
        <v>#REF!</v>
      </c>
      <c r="V139" s="37"/>
      <c r="W139" s="37"/>
      <c r="X139" s="37"/>
      <c r="Y139" s="37"/>
      <c r="Z139" s="37"/>
      <c r="AA139" s="37"/>
      <c r="AB139" s="37"/>
      <c r="AC139" s="37"/>
      <c r="AD139" s="37"/>
      <c r="AE139" s="37" t="s">
        <v>102</v>
      </c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</row>
    <row r="140" spans="1:60" outlineLevel="1">
      <c r="A140" s="249"/>
      <c r="B140" s="250"/>
      <c r="C140" s="314" t="s">
        <v>1175</v>
      </c>
      <c r="D140" s="315"/>
      <c r="E140" s="316">
        <v>3.2130000000000001</v>
      </c>
      <c r="F140" s="254"/>
      <c r="G140" s="254"/>
      <c r="H140" s="254"/>
      <c r="I140" s="254"/>
      <c r="J140" s="254"/>
      <c r="K140" s="254"/>
      <c r="L140" s="254"/>
      <c r="M140" s="254"/>
      <c r="N140" s="313"/>
      <c r="O140" s="313"/>
      <c r="P140" s="313"/>
      <c r="Q140" s="313"/>
      <c r="R140" s="34"/>
      <c r="S140" s="34"/>
      <c r="T140" s="36"/>
      <c r="U140" s="34"/>
      <c r="V140" s="37"/>
      <c r="W140" s="37"/>
      <c r="X140" s="37"/>
      <c r="Y140" s="37"/>
      <c r="Z140" s="37"/>
      <c r="AA140" s="37"/>
      <c r="AB140" s="37"/>
      <c r="AC140" s="37"/>
      <c r="AD140" s="37"/>
      <c r="AE140" s="37" t="s">
        <v>109</v>
      </c>
      <c r="AF140" s="37">
        <v>0</v>
      </c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</row>
    <row r="141" spans="1:60" outlineLevel="1">
      <c r="A141" s="249"/>
      <c r="B141" s="250"/>
      <c r="C141" s="314" t="s">
        <v>1176</v>
      </c>
      <c r="D141" s="315"/>
      <c r="E141" s="316">
        <v>0.73</v>
      </c>
      <c r="F141" s="254"/>
      <c r="G141" s="254"/>
      <c r="H141" s="254"/>
      <c r="I141" s="254"/>
      <c r="J141" s="254"/>
      <c r="K141" s="254"/>
      <c r="L141" s="254"/>
      <c r="M141" s="254"/>
      <c r="N141" s="313"/>
      <c r="O141" s="313"/>
      <c r="P141" s="313"/>
      <c r="Q141" s="313"/>
      <c r="R141" s="34"/>
      <c r="S141" s="34"/>
      <c r="T141" s="36"/>
      <c r="U141" s="34"/>
      <c r="V141" s="37"/>
      <c r="W141" s="37"/>
      <c r="X141" s="37"/>
      <c r="Y141" s="37"/>
      <c r="Z141" s="37"/>
      <c r="AA141" s="37"/>
      <c r="AB141" s="37"/>
      <c r="AC141" s="37"/>
      <c r="AD141" s="37"/>
      <c r="AE141" s="37" t="s">
        <v>109</v>
      </c>
      <c r="AF141" s="37">
        <v>0</v>
      </c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</row>
    <row r="142" spans="1:60" ht="14.5">
      <c r="A142" s="255" t="s">
        <v>97</v>
      </c>
      <c r="B142" s="256" t="s">
        <v>1117</v>
      </c>
      <c r="C142" s="257" t="s">
        <v>1118</v>
      </c>
      <c r="D142" s="317"/>
      <c r="E142" s="259"/>
      <c r="F142" s="260"/>
      <c r="G142" s="260">
        <f>SUMIF(AE143:AE145,"&lt;&gt;NOR",G143:G145)</f>
        <v>0</v>
      </c>
      <c r="H142" s="260"/>
      <c r="I142" s="260">
        <f>SUM(I143:I145)</f>
        <v>0</v>
      </c>
      <c r="J142" s="260"/>
      <c r="K142" s="260">
        <f>SUM(K143:K145)</f>
        <v>0</v>
      </c>
      <c r="L142" s="260"/>
      <c r="M142" s="260">
        <f>SUM(M143:M145)</f>
        <v>0</v>
      </c>
      <c r="N142" s="317"/>
      <c r="O142" s="317">
        <f>SUM(O143:O145)</f>
        <v>4.1900000000000001E-3</v>
      </c>
      <c r="P142" s="317"/>
      <c r="Q142" s="317">
        <f>SUM(Q143:Q145)</f>
        <v>0</v>
      </c>
      <c r="R142" s="39"/>
      <c r="S142" s="39"/>
      <c r="T142" s="41"/>
      <c r="U142" s="39" t="e">
        <f>SUM(U143:U145)</f>
        <v>#REF!</v>
      </c>
      <c r="AE142" s="29" t="s">
        <v>98</v>
      </c>
    </row>
    <row r="143" spans="1:60" outlineLevel="1">
      <c r="A143" s="249">
        <v>54</v>
      </c>
      <c r="B143" s="250" t="s">
        <v>1177</v>
      </c>
      <c r="C143" s="251" t="s">
        <v>1178</v>
      </c>
      <c r="D143" s="313" t="s">
        <v>304</v>
      </c>
      <c r="E143" s="253">
        <v>1.4</v>
      </c>
      <c r="F143" s="320">
        <f>H143+J143</f>
        <v>0</v>
      </c>
      <c r="G143" s="254">
        <f>ROUND(E143*F143,2)</f>
        <v>0</v>
      </c>
      <c r="H143" s="254"/>
      <c r="I143" s="254">
        <f>ROUND(E143*H143,2)</f>
        <v>0</v>
      </c>
      <c r="J143" s="254"/>
      <c r="K143" s="254">
        <f>ROUND(E143*J143,2)</f>
        <v>0</v>
      </c>
      <c r="L143" s="254">
        <v>15</v>
      </c>
      <c r="M143" s="254">
        <f>G143*(1+L143/100)</f>
        <v>0</v>
      </c>
      <c r="N143" s="313">
        <v>2.99E-3</v>
      </c>
      <c r="O143" s="313">
        <f>ROUND(E143*N143,5)</f>
        <v>4.1900000000000001E-3</v>
      </c>
      <c r="P143" s="313">
        <v>0</v>
      </c>
      <c r="Q143" s="313">
        <f>ROUND(E143*P143,5)</f>
        <v>0</v>
      </c>
      <c r="R143" s="34"/>
      <c r="S143" s="34"/>
      <c r="T143" s="36">
        <v>0.87344999999999995</v>
      </c>
      <c r="U143" s="34" t="e">
        <f>ROUND(#REF!*T143,2)</f>
        <v>#REF!</v>
      </c>
      <c r="V143" s="37"/>
      <c r="W143" s="37"/>
      <c r="X143" s="37"/>
      <c r="Y143" s="37"/>
      <c r="Z143" s="37"/>
      <c r="AA143" s="37"/>
      <c r="AB143" s="37"/>
      <c r="AC143" s="37"/>
      <c r="AD143" s="37"/>
      <c r="AE143" s="37" t="s">
        <v>102</v>
      </c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</row>
    <row r="144" spans="1:60" outlineLevel="1">
      <c r="A144" s="249"/>
      <c r="B144" s="250"/>
      <c r="C144" s="314" t="s">
        <v>1179</v>
      </c>
      <c r="D144" s="315"/>
      <c r="E144" s="316">
        <v>1.4</v>
      </c>
      <c r="F144" s="254"/>
      <c r="G144" s="254"/>
      <c r="H144" s="254"/>
      <c r="I144" s="254"/>
      <c r="J144" s="254"/>
      <c r="K144" s="254"/>
      <c r="L144" s="254"/>
      <c r="M144" s="254"/>
      <c r="N144" s="313"/>
      <c r="O144" s="313"/>
      <c r="P144" s="313"/>
      <c r="Q144" s="313"/>
      <c r="R144" s="34"/>
      <c r="S144" s="34"/>
      <c r="T144" s="36"/>
      <c r="U144" s="34"/>
      <c r="V144" s="37"/>
      <c r="W144" s="37"/>
      <c r="X144" s="37"/>
      <c r="Y144" s="37"/>
      <c r="Z144" s="37"/>
      <c r="AA144" s="37"/>
      <c r="AB144" s="37"/>
      <c r="AC144" s="37"/>
      <c r="AD144" s="37"/>
      <c r="AE144" s="37" t="s">
        <v>109</v>
      </c>
      <c r="AF144" s="37">
        <v>0</v>
      </c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</row>
    <row r="145" spans="1:60" outlineLevel="1">
      <c r="A145" s="249">
        <v>55</v>
      </c>
      <c r="B145" s="250" t="s">
        <v>1180</v>
      </c>
      <c r="C145" s="251" t="s">
        <v>1181</v>
      </c>
      <c r="D145" s="313" t="s">
        <v>107</v>
      </c>
      <c r="E145" s="253">
        <v>4.1900000000000001E-3</v>
      </c>
      <c r="F145" s="320">
        <f>H145+J145</f>
        <v>0</v>
      </c>
      <c r="G145" s="254">
        <f>ROUND(E145*F145,2)</f>
        <v>0</v>
      </c>
      <c r="H145" s="254"/>
      <c r="I145" s="254">
        <f>ROUND(E145*H145,2)</f>
        <v>0</v>
      </c>
      <c r="J145" s="254"/>
      <c r="K145" s="254">
        <f>ROUND(E145*J145,2)</f>
        <v>0</v>
      </c>
      <c r="L145" s="254">
        <v>15</v>
      </c>
      <c r="M145" s="254">
        <f>G145*(1+L145/100)</f>
        <v>0</v>
      </c>
      <c r="N145" s="313">
        <v>0</v>
      </c>
      <c r="O145" s="313">
        <f>ROUND(E145*N145,5)</f>
        <v>0</v>
      </c>
      <c r="P145" s="313">
        <v>0</v>
      </c>
      <c r="Q145" s="313">
        <f>ROUND(E145*P145,5)</f>
        <v>0</v>
      </c>
      <c r="R145" s="34"/>
      <c r="S145" s="34"/>
      <c r="T145" s="36">
        <v>4.7370000000000001</v>
      </c>
      <c r="U145" s="34" t="e">
        <f>ROUND(#REF!*T145,2)</f>
        <v>#REF!</v>
      </c>
      <c r="V145" s="37"/>
      <c r="W145" s="37"/>
      <c r="X145" s="37"/>
      <c r="Y145" s="37"/>
      <c r="Z145" s="37"/>
      <c r="AA145" s="37"/>
      <c r="AB145" s="37"/>
      <c r="AC145" s="37"/>
      <c r="AD145" s="37"/>
      <c r="AE145" s="37" t="s">
        <v>102</v>
      </c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</row>
    <row r="146" spans="1:60" ht="14.5">
      <c r="A146" s="255" t="s">
        <v>97</v>
      </c>
      <c r="B146" s="256" t="s">
        <v>40</v>
      </c>
      <c r="C146" s="257" t="s">
        <v>39</v>
      </c>
      <c r="D146" s="317"/>
      <c r="E146" s="259"/>
      <c r="F146" s="260"/>
      <c r="G146" s="260">
        <f>SUMIF(AE147:AE178,"&lt;&gt;NOR",G147:G178)</f>
        <v>0</v>
      </c>
      <c r="H146" s="260"/>
      <c r="I146" s="260">
        <f>SUM(I147:I178)</f>
        <v>0</v>
      </c>
      <c r="J146" s="260"/>
      <c r="K146" s="260">
        <f>SUM(K147:K178)</f>
        <v>0</v>
      </c>
      <c r="L146" s="260"/>
      <c r="M146" s="260">
        <f>SUM(M147:M178)</f>
        <v>0</v>
      </c>
      <c r="N146" s="317"/>
      <c r="O146" s="317">
        <f>SUM(O147:O178)</f>
        <v>0.18745000000000001</v>
      </c>
      <c r="P146" s="317"/>
      <c r="Q146" s="317">
        <f>SUM(Q147:Q178)</f>
        <v>0.35638999999999998</v>
      </c>
      <c r="R146" s="39"/>
      <c r="S146" s="39"/>
      <c r="T146" s="41"/>
      <c r="U146" s="39" t="e">
        <f>SUM(U147:U174)</f>
        <v>#REF!</v>
      </c>
      <c r="AE146" s="29" t="s">
        <v>98</v>
      </c>
    </row>
    <row r="147" spans="1:60" outlineLevel="1">
      <c r="A147" s="249">
        <v>56</v>
      </c>
      <c r="B147" s="250" t="s">
        <v>279</v>
      </c>
      <c r="C147" s="251" t="s">
        <v>817</v>
      </c>
      <c r="D147" s="313" t="s">
        <v>308</v>
      </c>
      <c r="E147" s="253">
        <v>1</v>
      </c>
      <c r="F147" s="320">
        <f>H147+J147</f>
        <v>0</v>
      </c>
      <c r="G147" s="254">
        <f>ROUND(E147*F147,2)</f>
        <v>0</v>
      </c>
      <c r="H147" s="254"/>
      <c r="I147" s="254">
        <f>ROUND(E147*H147,2)</f>
        <v>0</v>
      </c>
      <c r="J147" s="254"/>
      <c r="K147" s="254">
        <f>ROUND(E147*J147,2)</f>
        <v>0</v>
      </c>
      <c r="L147" s="254">
        <v>15</v>
      </c>
      <c r="M147" s="254">
        <f>G147*(1+L147/100)</f>
        <v>0</v>
      </c>
      <c r="N147" s="313">
        <v>0</v>
      </c>
      <c r="O147" s="313">
        <f>ROUND(E147*N147,5)</f>
        <v>0</v>
      </c>
      <c r="P147" s="313">
        <v>0.16600000000000001</v>
      </c>
      <c r="Q147" s="313">
        <f>ROUND(E147*P147,5)</f>
        <v>0.16600000000000001</v>
      </c>
      <c r="R147" s="34"/>
      <c r="S147" s="34"/>
      <c r="T147" s="36">
        <v>0.88</v>
      </c>
      <c r="U147" s="34" t="e">
        <f>ROUND(#REF!*T147,2)</f>
        <v>#REF!</v>
      </c>
      <c r="V147" s="37"/>
      <c r="W147" s="37"/>
      <c r="X147" s="37"/>
      <c r="Y147" s="37"/>
      <c r="Z147" s="37"/>
      <c r="AA147" s="37"/>
      <c r="AB147" s="37"/>
      <c r="AC147" s="37"/>
      <c r="AD147" s="37"/>
      <c r="AE147" s="37" t="s">
        <v>102</v>
      </c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</row>
    <row r="148" spans="1:60" outlineLevel="1">
      <c r="A148" s="249">
        <v>57</v>
      </c>
      <c r="B148" s="250" t="s">
        <v>277</v>
      </c>
      <c r="C148" s="251" t="s">
        <v>278</v>
      </c>
      <c r="D148" s="313" t="s">
        <v>101</v>
      </c>
      <c r="E148" s="253">
        <v>1</v>
      </c>
      <c r="F148" s="320">
        <f>H148+J148</f>
        <v>0</v>
      </c>
      <c r="G148" s="254">
        <f>ROUND(E148*F148,2)</f>
        <v>0</v>
      </c>
      <c r="H148" s="254"/>
      <c r="I148" s="254">
        <f>ROUND(E148*H148,2)</f>
        <v>0</v>
      </c>
      <c r="J148" s="254"/>
      <c r="K148" s="254">
        <f>ROUND(E148*J148,2)</f>
        <v>0</v>
      </c>
      <c r="L148" s="254">
        <v>15</v>
      </c>
      <c r="M148" s="254">
        <f>G148*(1+L148/100)</f>
        <v>0</v>
      </c>
      <c r="N148" s="313">
        <v>0</v>
      </c>
      <c r="O148" s="313">
        <f>ROUND(E148*N148,5)</f>
        <v>0</v>
      </c>
      <c r="P148" s="313">
        <v>0.1104</v>
      </c>
      <c r="Q148" s="313">
        <f>ROUND(E148*P148,5)</f>
        <v>0.1104</v>
      </c>
      <c r="R148" s="34"/>
      <c r="S148" s="34"/>
      <c r="T148" s="36">
        <v>4.0199999999999996</v>
      </c>
      <c r="U148" s="34" t="e">
        <f>ROUND(#REF!*T148,2)</f>
        <v>#REF!</v>
      </c>
      <c r="V148" s="37"/>
      <c r="W148" s="37"/>
      <c r="X148" s="37"/>
      <c r="Y148" s="37"/>
      <c r="Z148" s="37"/>
      <c r="AA148" s="37"/>
      <c r="AB148" s="37"/>
      <c r="AC148" s="37"/>
      <c r="AD148" s="37"/>
      <c r="AE148" s="37" t="s">
        <v>102</v>
      </c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</row>
    <row r="149" spans="1:60" outlineLevel="1">
      <c r="A149" s="249"/>
      <c r="B149" s="250"/>
      <c r="C149" s="536" t="s">
        <v>2028</v>
      </c>
      <c r="D149" s="537"/>
      <c r="E149" s="538"/>
      <c r="F149" s="539"/>
      <c r="G149" s="540"/>
      <c r="H149" s="254"/>
      <c r="I149" s="254"/>
      <c r="J149" s="254"/>
      <c r="K149" s="254"/>
      <c r="L149" s="254"/>
      <c r="M149" s="254"/>
      <c r="N149" s="313"/>
      <c r="O149" s="313"/>
      <c r="P149" s="313"/>
      <c r="Q149" s="313"/>
      <c r="R149" s="34"/>
      <c r="S149" s="34"/>
      <c r="T149" s="36">
        <v>1.86</v>
      </c>
      <c r="U149" s="34" t="e">
        <f>ROUND(#REF!*T149,2)</f>
        <v>#REF!</v>
      </c>
      <c r="V149" s="37"/>
      <c r="W149" s="37"/>
      <c r="X149" s="37"/>
      <c r="Y149" s="37"/>
      <c r="Z149" s="37"/>
      <c r="AA149" s="37"/>
      <c r="AB149" s="37"/>
      <c r="AC149" s="37"/>
      <c r="AD149" s="37"/>
      <c r="AE149" s="37" t="s">
        <v>102</v>
      </c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</row>
    <row r="150" spans="1:60" outlineLevel="1">
      <c r="A150" s="249">
        <v>58</v>
      </c>
      <c r="B150" s="250" t="s">
        <v>281</v>
      </c>
      <c r="C150" s="251" t="s">
        <v>282</v>
      </c>
      <c r="D150" s="313" t="s">
        <v>101</v>
      </c>
      <c r="E150" s="253">
        <v>4</v>
      </c>
      <c r="F150" s="320">
        <f>H150+J150</f>
        <v>0</v>
      </c>
      <c r="G150" s="254">
        <f>ROUND(E150*F150,2)</f>
        <v>0</v>
      </c>
      <c r="H150" s="254"/>
      <c r="I150" s="254">
        <f>ROUND(E150*H150,2)</f>
        <v>0</v>
      </c>
      <c r="J150" s="254"/>
      <c r="K150" s="254">
        <f>ROUND(E150*J150,2)</f>
        <v>0</v>
      </c>
      <c r="L150" s="254">
        <v>15</v>
      </c>
      <c r="M150" s="254">
        <f>G150*(1+L150/100)</f>
        <v>0</v>
      </c>
      <c r="N150" s="313">
        <v>2.0000000000000002E-5</v>
      </c>
      <c r="O150" s="313">
        <f>ROUND(E150*N150,5)</f>
        <v>8.0000000000000007E-5</v>
      </c>
      <c r="P150" s="313">
        <v>0</v>
      </c>
      <c r="Q150" s="313">
        <f>ROUND(E150*P150,5)</f>
        <v>0</v>
      </c>
      <c r="R150" s="34"/>
      <c r="S150" s="34"/>
      <c r="T150" s="36"/>
      <c r="U150" s="34"/>
      <c r="V150" s="37"/>
      <c r="W150" s="37"/>
      <c r="X150" s="37"/>
      <c r="Y150" s="37"/>
      <c r="Z150" s="37"/>
      <c r="AA150" s="37"/>
      <c r="AB150" s="37"/>
      <c r="AC150" s="37"/>
      <c r="AD150" s="37"/>
      <c r="AE150" s="37" t="s">
        <v>104</v>
      </c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8" t="e">
        <f>#REF!</f>
        <v>#REF!</v>
      </c>
      <c r="BB150" s="37"/>
      <c r="BC150" s="37"/>
      <c r="BD150" s="37"/>
      <c r="BE150" s="37"/>
      <c r="BF150" s="37"/>
      <c r="BG150" s="37"/>
      <c r="BH150" s="37"/>
    </row>
    <row r="151" spans="1:60" ht="20" outlineLevel="1">
      <c r="A151" s="249">
        <v>59</v>
      </c>
      <c r="B151" s="250" t="s">
        <v>911</v>
      </c>
      <c r="C151" s="251" t="s">
        <v>912</v>
      </c>
      <c r="D151" s="313" t="s">
        <v>101</v>
      </c>
      <c r="E151" s="253">
        <v>1</v>
      </c>
      <c r="F151" s="320">
        <f>H151+J151</f>
        <v>0</v>
      </c>
      <c r="G151" s="254">
        <f>ROUND(E151*F151,2)</f>
        <v>0</v>
      </c>
      <c r="H151" s="254"/>
      <c r="I151" s="254">
        <f>ROUND(E151*H151,2)</f>
        <v>0</v>
      </c>
      <c r="J151" s="254"/>
      <c r="K151" s="254">
        <f>ROUND(E151*J151,2)</f>
        <v>0</v>
      </c>
      <c r="L151" s="254">
        <v>15</v>
      </c>
      <c r="M151" s="254">
        <f>G151*(1+L151/100)</f>
        <v>0</v>
      </c>
      <c r="N151" s="313">
        <v>2.9170000000000001E-2</v>
      </c>
      <c r="O151" s="313">
        <f>ROUND(E151*N151,5)</f>
        <v>2.9170000000000001E-2</v>
      </c>
      <c r="P151" s="313">
        <v>0</v>
      </c>
      <c r="Q151" s="313">
        <f>ROUND(E151*P151,5)</f>
        <v>0</v>
      </c>
      <c r="R151" s="34"/>
      <c r="S151" s="34"/>
      <c r="T151" s="36">
        <v>0</v>
      </c>
      <c r="U151" s="34" t="e">
        <f>ROUND(#REF!*T151,2)</f>
        <v>#REF!</v>
      </c>
      <c r="V151" s="37"/>
      <c r="W151" s="37"/>
      <c r="X151" s="37"/>
      <c r="Y151" s="37"/>
      <c r="Z151" s="37"/>
      <c r="AA151" s="37"/>
      <c r="AB151" s="37"/>
      <c r="AC151" s="37"/>
      <c r="AD151" s="37"/>
      <c r="AE151" s="37" t="s">
        <v>113</v>
      </c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</row>
    <row r="152" spans="1:60" outlineLevel="1">
      <c r="A152" s="249"/>
      <c r="B152" s="250"/>
      <c r="C152" s="536" t="s">
        <v>285</v>
      </c>
      <c r="D152" s="537"/>
      <c r="E152" s="538"/>
      <c r="F152" s="539"/>
      <c r="G152" s="540"/>
      <c r="H152" s="254"/>
      <c r="I152" s="254"/>
      <c r="J152" s="254"/>
      <c r="K152" s="254"/>
      <c r="L152" s="254"/>
      <c r="M152" s="254"/>
      <c r="N152" s="313"/>
      <c r="O152" s="313"/>
      <c r="P152" s="313"/>
      <c r="Q152" s="313"/>
      <c r="R152" s="34"/>
      <c r="S152" s="34"/>
      <c r="T152" s="36">
        <v>0</v>
      </c>
      <c r="U152" s="34" t="e">
        <f>ROUND(#REF!*T152,2)</f>
        <v>#REF!</v>
      </c>
      <c r="V152" s="37"/>
      <c r="W152" s="37"/>
      <c r="X152" s="37"/>
      <c r="Y152" s="37"/>
      <c r="Z152" s="37"/>
      <c r="AA152" s="37"/>
      <c r="AB152" s="37"/>
      <c r="AC152" s="37"/>
      <c r="AD152" s="37"/>
      <c r="AE152" s="37" t="s">
        <v>113</v>
      </c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</row>
    <row r="153" spans="1:60" ht="20" outlineLevel="1">
      <c r="A153" s="249">
        <v>60</v>
      </c>
      <c r="B153" s="250" t="s">
        <v>286</v>
      </c>
      <c r="C153" s="251" t="s">
        <v>287</v>
      </c>
      <c r="D153" s="313" t="s">
        <v>101</v>
      </c>
      <c r="E153" s="253">
        <v>1</v>
      </c>
      <c r="F153" s="320">
        <f t="shared" ref="F153:F158" si="0">H153+J153</f>
        <v>0</v>
      </c>
      <c r="G153" s="254">
        <f t="shared" ref="G153:G158" si="1">ROUND(E153*F153,2)</f>
        <v>0</v>
      </c>
      <c r="H153" s="254"/>
      <c r="I153" s="254">
        <f t="shared" ref="I153:I158" si="2">ROUND(E153*H153,2)</f>
        <v>0</v>
      </c>
      <c r="J153" s="254"/>
      <c r="K153" s="254">
        <f t="shared" ref="K153:K158" si="3">ROUND(E153*J153,2)</f>
        <v>0</v>
      </c>
      <c r="L153" s="254">
        <v>15</v>
      </c>
      <c r="M153" s="254">
        <f t="shared" ref="M153:M158" si="4">G153*(1+L153/100)</f>
        <v>0</v>
      </c>
      <c r="N153" s="313">
        <v>1.6E-2</v>
      </c>
      <c r="O153" s="313">
        <f t="shared" ref="O153:O158" si="5">ROUND(E153*N153,5)</f>
        <v>1.6E-2</v>
      </c>
      <c r="P153" s="313">
        <v>0</v>
      </c>
      <c r="Q153" s="313">
        <f t="shared" ref="Q153:Q158" si="6">ROUND(E153*P153,5)</f>
        <v>0</v>
      </c>
      <c r="R153" s="34"/>
      <c r="S153" s="34"/>
      <c r="T153" s="36">
        <v>0</v>
      </c>
      <c r="U153" s="34" t="e">
        <f>ROUND(#REF!*T153,2)</f>
        <v>#REF!</v>
      </c>
      <c r="V153" s="37"/>
      <c r="W153" s="37"/>
      <c r="X153" s="37"/>
      <c r="Y153" s="37"/>
      <c r="Z153" s="37"/>
      <c r="AA153" s="37"/>
      <c r="AB153" s="37"/>
      <c r="AC153" s="37"/>
      <c r="AD153" s="37"/>
      <c r="AE153" s="37" t="s">
        <v>113</v>
      </c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</row>
    <row r="154" spans="1:60" ht="20" outlineLevel="1">
      <c r="A154" s="249">
        <v>61</v>
      </c>
      <c r="B154" s="250" t="s">
        <v>288</v>
      </c>
      <c r="C154" s="251" t="s">
        <v>1053</v>
      </c>
      <c r="D154" s="313" t="s">
        <v>101</v>
      </c>
      <c r="E154" s="253">
        <v>1</v>
      </c>
      <c r="F154" s="320">
        <f t="shared" si="0"/>
        <v>0</v>
      </c>
      <c r="G154" s="254">
        <f t="shared" si="1"/>
        <v>0</v>
      </c>
      <c r="H154" s="254"/>
      <c r="I154" s="254">
        <f t="shared" si="2"/>
        <v>0</v>
      </c>
      <c r="J154" s="254"/>
      <c r="K154" s="254">
        <f t="shared" si="3"/>
        <v>0</v>
      </c>
      <c r="L154" s="254">
        <v>15</v>
      </c>
      <c r="M154" s="254">
        <f t="shared" si="4"/>
        <v>0</v>
      </c>
      <c r="N154" s="313">
        <v>1.6E-2</v>
      </c>
      <c r="O154" s="313">
        <f t="shared" si="5"/>
        <v>1.6E-2</v>
      </c>
      <c r="P154" s="313">
        <v>0</v>
      </c>
      <c r="Q154" s="313">
        <f t="shared" si="6"/>
        <v>0</v>
      </c>
      <c r="R154" s="34"/>
      <c r="S154" s="34"/>
      <c r="T154" s="36">
        <v>0</v>
      </c>
      <c r="U154" s="34" t="e">
        <f>ROUND(#REF!*T154,2)</f>
        <v>#REF!</v>
      </c>
      <c r="V154" s="37"/>
      <c r="W154" s="37"/>
      <c r="X154" s="37"/>
      <c r="Y154" s="37"/>
      <c r="Z154" s="37"/>
      <c r="AA154" s="37"/>
      <c r="AB154" s="37"/>
      <c r="AC154" s="37"/>
      <c r="AD154" s="37"/>
      <c r="AE154" s="37" t="s">
        <v>113</v>
      </c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</row>
    <row r="155" spans="1:60" ht="20" outlineLevel="1">
      <c r="A155" s="249">
        <v>62</v>
      </c>
      <c r="B155" s="250" t="s">
        <v>290</v>
      </c>
      <c r="C155" s="251" t="s">
        <v>291</v>
      </c>
      <c r="D155" s="313" t="s">
        <v>101</v>
      </c>
      <c r="E155" s="253">
        <v>2</v>
      </c>
      <c r="F155" s="320">
        <f t="shared" si="0"/>
        <v>0</v>
      </c>
      <c r="G155" s="254">
        <f t="shared" si="1"/>
        <v>0</v>
      </c>
      <c r="H155" s="254"/>
      <c r="I155" s="254">
        <f t="shared" si="2"/>
        <v>0</v>
      </c>
      <c r="J155" s="254"/>
      <c r="K155" s="254">
        <f t="shared" si="3"/>
        <v>0</v>
      </c>
      <c r="L155" s="254">
        <v>15</v>
      </c>
      <c r="M155" s="254">
        <f t="shared" si="4"/>
        <v>0</v>
      </c>
      <c r="N155" s="313">
        <v>1.6E-2</v>
      </c>
      <c r="O155" s="313">
        <f t="shared" si="5"/>
        <v>3.2000000000000001E-2</v>
      </c>
      <c r="P155" s="313">
        <v>0</v>
      </c>
      <c r="Q155" s="313">
        <f t="shared" si="6"/>
        <v>0</v>
      </c>
      <c r="R155" s="34"/>
      <c r="S155" s="34"/>
      <c r="T155" s="36">
        <v>0</v>
      </c>
      <c r="U155" s="34" t="e">
        <f>ROUND(#REF!*T155,2)</f>
        <v>#REF!</v>
      </c>
      <c r="V155" s="37"/>
      <c r="W155" s="37"/>
      <c r="X155" s="37"/>
      <c r="Y155" s="37"/>
      <c r="Z155" s="37"/>
      <c r="AA155" s="37"/>
      <c r="AB155" s="37"/>
      <c r="AC155" s="37"/>
      <c r="AD155" s="37"/>
      <c r="AE155" s="37" t="s">
        <v>113</v>
      </c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</row>
    <row r="156" spans="1:60" ht="20" outlineLevel="1">
      <c r="A156" s="249">
        <v>63</v>
      </c>
      <c r="B156" s="250" t="s">
        <v>292</v>
      </c>
      <c r="C156" s="251" t="s">
        <v>293</v>
      </c>
      <c r="D156" s="313" t="s">
        <v>101</v>
      </c>
      <c r="E156" s="253">
        <v>1</v>
      </c>
      <c r="F156" s="320">
        <f t="shared" si="0"/>
        <v>0</v>
      </c>
      <c r="G156" s="254">
        <f t="shared" si="1"/>
        <v>0</v>
      </c>
      <c r="H156" s="254"/>
      <c r="I156" s="254">
        <f t="shared" si="2"/>
        <v>0</v>
      </c>
      <c r="J156" s="254"/>
      <c r="K156" s="254">
        <f t="shared" si="3"/>
        <v>0</v>
      </c>
      <c r="L156" s="254">
        <v>15</v>
      </c>
      <c r="M156" s="254">
        <f t="shared" si="4"/>
        <v>0</v>
      </c>
      <c r="N156" s="313">
        <v>0.02</v>
      </c>
      <c r="O156" s="313">
        <f t="shared" si="5"/>
        <v>0.02</v>
      </c>
      <c r="P156" s="313">
        <v>0</v>
      </c>
      <c r="Q156" s="313">
        <f t="shared" si="6"/>
        <v>0</v>
      </c>
      <c r="R156" s="34"/>
      <c r="S156" s="34"/>
      <c r="T156" s="36">
        <v>0</v>
      </c>
      <c r="U156" s="34" t="e">
        <f>ROUND(#REF!*T156,2)</f>
        <v>#REF!</v>
      </c>
      <c r="V156" s="37"/>
      <c r="W156" s="37"/>
      <c r="X156" s="37"/>
      <c r="Y156" s="37"/>
      <c r="Z156" s="37"/>
      <c r="AA156" s="37"/>
      <c r="AB156" s="37"/>
      <c r="AC156" s="37"/>
      <c r="AD156" s="37"/>
      <c r="AE156" s="37" t="s">
        <v>113</v>
      </c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</row>
    <row r="157" spans="1:60" ht="20.5" customHeight="1" outlineLevel="1">
      <c r="A157" s="249">
        <v>64</v>
      </c>
      <c r="B157" s="250" t="s">
        <v>294</v>
      </c>
      <c r="C157" s="251" t="s">
        <v>295</v>
      </c>
      <c r="D157" s="313" t="s">
        <v>101</v>
      </c>
      <c r="E157" s="253">
        <v>2</v>
      </c>
      <c r="F157" s="320">
        <f t="shared" si="0"/>
        <v>0</v>
      </c>
      <c r="G157" s="254">
        <f t="shared" si="1"/>
        <v>0</v>
      </c>
      <c r="H157" s="254"/>
      <c r="I157" s="254">
        <f t="shared" si="2"/>
        <v>0</v>
      </c>
      <c r="J157" s="254"/>
      <c r="K157" s="254">
        <f t="shared" si="3"/>
        <v>0</v>
      </c>
      <c r="L157" s="254">
        <v>15</v>
      </c>
      <c r="M157" s="254">
        <f t="shared" si="4"/>
        <v>0</v>
      </c>
      <c r="N157" s="313">
        <v>1.4999999999999999E-2</v>
      </c>
      <c r="O157" s="313">
        <f t="shared" si="5"/>
        <v>0.03</v>
      </c>
      <c r="P157" s="313">
        <v>0</v>
      </c>
      <c r="Q157" s="313">
        <f t="shared" si="6"/>
        <v>0</v>
      </c>
      <c r="R157" s="34"/>
      <c r="S157" s="34"/>
      <c r="T157" s="36"/>
      <c r="U157" s="34"/>
      <c r="V157" s="37"/>
      <c r="W157" s="37"/>
      <c r="X157" s="37"/>
      <c r="Y157" s="37"/>
      <c r="Z157" s="37"/>
      <c r="AA157" s="37"/>
      <c r="AB157" s="37"/>
      <c r="AC157" s="37"/>
      <c r="AD157" s="37"/>
      <c r="AE157" s="37" t="s">
        <v>104</v>
      </c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8" t="e">
        <f>#REF!</f>
        <v>#REF!</v>
      </c>
      <c r="BB157" s="37"/>
      <c r="BC157" s="37"/>
      <c r="BD157" s="37"/>
      <c r="BE157" s="37"/>
      <c r="BF157" s="37"/>
      <c r="BG157" s="37"/>
      <c r="BH157" s="37"/>
    </row>
    <row r="158" spans="1:60" outlineLevel="1">
      <c r="A158" s="249">
        <v>65</v>
      </c>
      <c r="B158" s="250" t="s">
        <v>296</v>
      </c>
      <c r="C158" s="251" t="s">
        <v>915</v>
      </c>
      <c r="D158" s="313" t="s">
        <v>101</v>
      </c>
      <c r="E158" s="253">
        <v>1</v>
      </c>
      <c r="F158" s="320">
        <f t="shared" si="0"/>
        <v>0</v>
      </c>
      <c r="G158" s="254">
        <f t="shared" si="1"/>
        <v>0</v>
      </c>
      <c r="H158" s="254"/>
      <c r="I158" s="254">
        <f t="shared" si="2"/>
        <v>0</v>
      </c>
      <c r="J158" s="254"/>
      <c r="K158" s="254">
        <f t="shared" si="3"/>
        <v>0</v>
      </c>
      <c r="L158" s="254">
        <v>15</v>
      </c>
      <c r="M158" s="254">
        <f t="shared" si="4"/>
        <v>0</v>
      </c>
      <c r="N158" s="313">
        <v>1.7000000000000001E-2</v>
      </c>
      <c r="O158" s="313">
        <f t="shared" si="5"/>
        <v>1.7000000000000001E-2</v>
      </c>
      <c r="P158" s="313">
        <v>0</v>
      </c>
      <c r="Q158" s="313">
        <f t="shared" si="6"/>
        <v>0</v>
      </c>
      <c r="R158" s="34"/>
      <c r="S158" s="34"/>
      <c r="T158" s="36">
        <v>0</v>
      </c>
      <c r="U158" s="34" t="e">
        <f>ROUND(#REF!*T158,2)</f>
        <v>#REF!</v>
      </c>
      <c r="V158" s="37"/>
      <c r="W158" s="37"/>
      <c r="X158" s="37"/>
      <c r="Y158" s="37"/>
      <c r="Z158" s="37"/>
      <c r="AA158" s="37"/>
      <c r="AB158" s="37"/>
      <c r="AC158" s="37"/>
      <c r="AD158" s="37"/>
      <c r="AE158" s="37" t="s">
        <v>113</v>
      </c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</row>
    <row r="159" spans="1:60" outlineLevel="1">
      <c r="A159" s="249"/>
      <c r="B159" s="250"/>
      <c r="C159" s="536" t="s">
        <v>1182</v>
      </c>
      <c r="D159" s="537"/>
      <c r="E159" s="538"/>
      <c r="F159" s="539"/>
      <c r="G159" s="540"/>
      <c r="H159" s="254"/>
      <c r="I159" s="254"/>
      <c r="J159" s="254"/>
      <c r="K159" s="254"/>
      <c r="L159" s="254"/>
      <c r="M159" s="254"/>
      <c r="N159" s="313"/>
      <c r="O159" s="313"/>
      <c r="P159" s="313"/>
      <c r="Q159" s="313"/>
      <c r="R159" s="34"/>
      <c r="S159" s="34"/>
      <c r="T159" s="36">
        <v>2.29</v>
      </c>
      <c r="U159" s="34" t="e">
        <f>ROUND(#REF!*T159,2)</f>
        <v>#REF!</v>
      </c>
      <c r="V159" s="37"/>
      <c r="W159" s="37"/>
      <c r="X159" s="37"/>
      <c r="Y159" s="37"/>
      <c r="Z159" s="37"/>
      <c r="AA159" s="37"/>
      <c r="AB159" s="37"/>
      <c r="AC159" s="37"/>
      <c r="AD159" s="37"/>
      <c r="AE159" s="37" t="s">
        <v>102</v>
      </c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</row>
    <row r="160" spans="1:60" ht="20" outlineLevel="1">
      <c r="A160" s="249">
        <v>66</v>
      </c>
      <c r="B160" s="250" t="s">
        <v>913</v>
      </c>
      <c r="C160" s="251" t="s">
        <v>1055</v>
      </c>
      <c r="D160" s="313" t="s">
        <v>101</v>
      </c>
      <c r="E160" s="253">
        <v>1</v>
      </c>
      <c r="F160" s="320">
        <f>H160+J160</f>
        <v>0</v>
      </c>
      <c r="G160" s="254">
        <f>ROUND(E160*F160,2)</f>
        <v>0</v>
      </c>
      <c r="H160" s="254"/>
      <c r="I160" s="254">
        <f>ROUND(E160*H160,2)</f>
        <v>0</v>
      </c>
      <c r="J160" s="254"/>
      <c r="K160" s="254">
        <f>ROUND(E160*J160,2)</f>
        <v>0</v>
      </c>
      <c r="L160" s="254">
        <v>15</v>
      </c>
      <c r="M160" s="254">
        <f>G160*(1+L160/100)</f>
        <v>0</v>
      </c>
      <c r="N160" s="313">
        <v>1.9E-2</v>
      </c>
      <c r="O160" s="313">
        <f>ROUND(E160*N160,5)</f>
        <v>1.9E-2</v>
      </c>
      <c r="P160" s="313">
        <v>0</v>
      </c>
      <c r="Q160" s="313">
        <f>ROUND(E160*P160,5)</f>
        <v>0</v>
      </c>
      <c r="R160" s="34"/>
      <c r="S160" s="34"/>
      <c r="T160" s="36"/>
      <c r="U160" s="34"/>
      <c r="V160" s="37"/>
      <c r="W160" s="37"/>
      <c r="X160" s="37"/>
      <c r="Y160" s="37"/>
      <c r="Z160" s="37"/>
      <c r="AA160" s="37"/>
      <c r="AB160" s="37"/>
      <c r="AC160" s="37"/>
      <c r="AD160" s="37"/>
      <c r="AE160" s="37" t="s">
        <v>104</v>
      </c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8" t="e">
        <f>#REF!</f>
        <v>#REF!</v>
      </c>
      <c r="BB160" s="37"/>
      <c r="BC160" s="37"/>
      <c r="BD160" s="37"/>
      <c r="BE160" s="37"/>
      <c r="BF160" s="37"/>
      <c r="BG160" s="37"/>
      <c r="BH160" s="37"/>
    </row>
    <row r="161" spans="1:60" outlineLevel="1">
      <c r="A161" s="249">
        <v>67</v>
      </c>
      <c r="B161" s="250" t="s">
        <v>1183</v>
      </c>
      <c r="C161" s="251" t="s">
        <v>1184</v>
      </c>
      <c r="D161" s="313" t="s">
        <v>101</v>
      </c>
      <c r="E161" s="253">
        <v>2</v>
      </c>
      <c r="F161" s="320">
        <f>H161+J161</f>
        <v>0</v>
      </c>
      <c r="G161" s="254">
        <f>ROUND(E161*F161,2)</f>
        <v>0</v>
      </c>
      <c r="H161" s="254"/>
      <c r="I161" s="254">
        <f>ROUND(E161*H161,2)</f>
        <v>0</v>
      </c>
      <c r="J161" s="254"/>
      <c r="K161" s="254">
        <f>ROUND(E161*J161,2)</f>
        <v>0</v>
      </c>
      <c r="L161" s="254">
        <v>15</v>
      </c>
      <c r="M161" s="254">
        <f>G161*(1+L161/100)</f>
        <v>0</v>
      </c>
      <c r="N161" s="313">
        <v>8.9999999999999998E-4</v>
      </c>
      <c r="O161" s="313">
        <f>ROUND(E161*N161,5)</f>
        <v>1.8E-3</v>
      </c>
      <c r="P161" s="313">
        <v>0</v>
      </c>
      <c r="Q161" s="313">
        <f>ROUND(E161*P161,5)</f>
        <v>0</v>
      </c>
      <c r="R161" s="34"/>
      <c r="S161" s="34"/>
      <c r="T161" s="36">
        <v>2.29</v>
      </c>
      <c r="U161" s="34" t="e">
        <f>ROUND(#REF!*T161,2)</f>
        <v>#REF!</v>
      </c>
      <c r="V161" s="37"/>
      <c r="W161" s="37"/>
      <c r="X161" s="37"/>
      <c r="Y161" s="37"/>
      <c r="Z161" s="37"/>
      <c r="AA161" s="37"/>
      <c r="AB161" s="37"/>
      <c r="AC161" s="37"/>
      <c r="AD161" s="37"/>
      <c r="AE161" s="37" t="s">
        <v>102</v>
      </c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</row>
    <row r="162" spans="1:60" outlineLevel="1">
      <c r="A162" s="249"/>
      <c r="B162" s="250"/>
      <c r="C162" s="536" t="s">
        <v>1185</v>
      </c>
      <c r="D162" s="537"/>
      <c r="E162" s="538"/>
      <c r="F162" s="539"/>
      <c r="G162" s="540"/>
      <c r="H162" s="254"/>
      <c r="I162" s="254"/>
      <c r="J162" s="254"/>
      <c r="K162" s="254"/>
      <c r="L162" s="254"/>
      <c r="M162" s="254"/>
      <c r="N162" s="313"/>
      <c r="O162" s="313"/>
      <c r="P162" s="313"/>
      <c r="Q162" s="313"/>
      <c r="R162" s="34"/>
      <c r="S162" s="34"/>
      <c r="T162" s="36">
        <v>2.29</v>
      </c>
      <c r="U162" s="34" t="e">
        <f>ROUND(#REF!*T162,2)</f>
        <v>#REF!</v>
      </c>
      <c r="V162" s="37"/>
      <c r="W162" s="37"/>
      <c r="X162" s="37"/>
      <c r="Y162" s="37"/>
      <c r="Z162" s="37"/>
      <c r="AA162" s="37"/>
      <c r="AB162" s="37"/>
      <c r="AC162" s="37"/>
      <c r="AD162" s="37"/>
      <c r="AE162" s="37" t="s">
        <v>102</v>
      </c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</row>
    <row r="163" spans="1:60" outlineLevel="1">
      <c r="A163" s="249">
        <v>68</v>
      </c>
      <c r="B163" s="250" t="s">
        <v>1183</v>
      </c>
      <c r="C163" s="251" t="s">
        <v>1186</v>
      </c>
      <c r="D163" s="313" t="s">
        <v>101</v>
      </c>
      <c r="E163" s="253">
        <v>1</v>
      </c>
      <c r="F163" s="320">
        <f>H163+J163</f>
        <v>0</v>
      </c>
      <c r="G163" s="254">
        <f>ROUND(E163*F163,2)</f>
        <v>0</v>
      </c>
      <c r="H163" s="254"/>
      <c r="I163" s="254">
        <f>ROUND(E163*H163,2)</f>
        <v>0</v>
      </c>
      <c r="J163" s="254"/>
      <c r="K163" s="254">
        <f>ROUND(E163*J163,2)</f>
        <v>0</v>
      </c>
      <c r="L163" s="254">
        <v>15</v>
      </c>
      <c r="M163" s="254">
        <f>G163*(1+L163/100)</f>
        <v>0</v>
      </c>
      <c r="N163" s="313">
        <v>8.9999999999999998E-4</v>
      </c>
      <c r="O163" s="313">
        <f>ROUND(E163*N163,5)</f>
        <v>8.9999999999999998E-4</v>
      </c>
      <c r="P163" s="313">
        <v>0</v>
      </c>
      <c r="Q163" s="313">
        <f>ROUND(E163*P163,5)</f>
        <v>0</v>
      </c>
      <c r="R163" s="34"/>
      <c r="S163" s="34"/>
      <c r="T163" s="36">
        <v>0.28000000000000003</v>
      </c>
      <c r="U163" s="34" t="e">
        <f>ROUND(#REF!*T163,2)</f>
        <v>#REF!</v>
      </c>
      <c r="V163" s="37"/>
      <c r="W163" s="37"/>
      <c r="X163" s="37"/>
      <c r="Y163" s="37"/>
      <c r="Z163" s="37"/>
      <c r="AA163" s="37"/>
      <c r="AB163" s="37"/>
      <c r="AC163" s="37"/>
      <c r="AD163" s="37"/>
      <c r="AE163" s="37" t="s">
        <v>102</v>
      </c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</row>
    <row r="164" spans="1:60" outlineLevel="1">
      <c r="A164" s="249">
        <v>69</v>
      </c>
      <c r="B164" s="250" t="s">
        <v>1183</v>
      </c>
      <c r="C164" s="251" t="s">
        <v>1187</v>
      </c>
      <c r="D164" s="313" t="s">
        <v>101</v>
      </c>
      <c r="E164" s="253">
        <v>1</v>
      </c>
      <c r="F164" s="320">
        <f>H164+J164</f>
        <v>0</v>
      </c>
      <c r="G164" s="254">
        <f>ROUND(E164*F164,2)</f>
        <v>0</v>
      </c>
      <c r="H164" s="254"/>
      <c r="I164" s="254">
        <f>ROUND(E164*H164,2)</f>
        <v>0</v>
      </c>
      <c r="J164" s="254"/>
      <c r="K164" s="254">
        <f>ROUND(E164*J164,2)</f>
        <v>0</v>
      </c>
      <c r="L164" s="254">
        <v>15</v>
      </c>
      <c r="M164" s="254">
        <f>G164*(1+L164/100)</f>
        <v>0</v>
      </c>
      <c r="N164" s="313">
        <v>8.9999999999999998E-4</v>
      </c>
      <c r="O164" s="313">
        <f>ROUND(E164*N164,5)</f>
        <v>8.9999999999999998E-4</v>
      </c>
      <c r="P164" s="313">
        <v>0</v>
      </c>
      <c r="Q164" s="313">
        <f>ROUND(E164*P164,5)</f>
        <v>0</v>
      </c>
      <c r="R164" s="34"/>
      <c r="S164" s="34"/>
      <c r="T164" s="36"/>
      <c r="U164" s="34"/>
      <c r="V164" s="37"/>
      <c r="W164" s="37"/>
      <c r="X164" s="37"/>
      <c r="Y164" s="37"/>
      <c r="Z164" s="37"/>
      <c r="AA164" s="37"/>
      <c r="AB164" s="37"/>
      <c r="AC164" s="37"/>
      <c r="AD164" s="37"/>
      <c r="AE164" s="37" t="s">
        <v>109</v>
      </c>
      <c r="AF164" s="37">
        <v>0</v>
      </c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</row>
    <row r="165" spans="1:60" ht="20" outlineLevel="1">
      <c r="A165" s="249">
        <v>70</v>
      </c>
      <c r="B165" s="250" t="s">
        <v>302</v>
      </c>
      <c r="C165" s="251" t="s">
        <v>303</v>
      </c>
      <c r="D165" s="313" t="s">
        <v>304</v>
      </c>
      <c r="E165" s="253">
        <v>2.4</v>
      </c>
      <c r="F165" s="320">
        <f>H165+J165</f>
        <v>0</v>
      </c>
      <c r="G165" s="254">
        <f>ROUND(E165*F165,2)</f>
        <v>0</v>
      </c>
      <c r="H165" s="254"/>
      <c r="I165" s="254">
        <f>ROUND(E165*H165,2)</f>
        <v>0</v>
      </c>
      <c r="J165" s="254"/>
      <c r="K165" s="254">
        <f>ROUND(E165*J165,2)</f>
        <v>0</v>
      </c>
      <c r="L165" s="254">
        <v>15</v>
      </c>
      <c r="M165" s="254">
        <f>G165*(1+L165/100)</f>
        <v>0</v>
      </c>
      <c r="N165" s="313">
        <v>2.1000000000000001E-4</v>
      </c>
      <c r="O165" s="313">
        <f>ROUND(E165*N165,5)</f>
        <v>5.0000000000000001E-4</v>
      </c>
      <c r="P165" s="313">
        <v>0</v>
      </c>
      <c r="Q165" s="313">
        <f>ROUND(E165*P165,5)</f>
        <v>0</v>
      </c>
      <c r="R165" s="34"/>
      <c r="S165" s="34"/>
      <c r="T165" s="36">
        <v>10.728</v>
      </c>
      <c r="U165" s="34" t="e">
        <f>ROUND(#REF!*T165,2)</f>
        <v>#REF!</v>
      </c>
      <c r="V165" s="37"/>
      <c r="W165" s="37"/>
      <c r="X165" s="37"/>
      <c r="Y165" s="37"/>
      <c r="Z165" s="37"/>
      <c r="AA165" s="37"/>
      <c r="AB165" s="37"/>
      <c r="AC165" s="37"/>
      <c r="AD165" s="37"/>
      <c r="AE165" s="37" t="s">
        <v>102</v>
      </c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</row>
    <row r="166" spans="1:60" ht="20.5" customHeight="1" outlineLevel="1">
      <c r="A166" s="249"/>
      <c r="B166" s="250"/>
      <c r="C166" s="314" t="s">
        <v>1056</v>
      </c>
      <c r="D166" s="315"/>
      <c r="E166" s="316">
        <v>2.4</v>
      </c>
      <c r="F166" s="254"/>
      <c r="G166" s="254"/>
      <c r="H166" s="254"/>
      <c r="I166" s="254"/>
      <c r="J166" s="254"/>
      <c r="K166" s="254"/>
      <c r="L166" s="254"/>
      <c r="M166" s="254"/>
      <c r="N166" s="313"/>
      <c r="O166" s="313"/>
      <c r="P166" s="313"/>
      <c r="Q166" s="313"/>
      <c r="R166" s="34"/>
      <c r="S166" s="34"/>
      <c r="T166" s="36"/>
      <c r="U166" s="34"/>
      <c r="V166" s="37"/>
      <c r="W166" s="37"/>
      <c r="X166" s="37"/>
      <c r="Y166" s="37"/>
      <c r="Z166" s="37"/>
      <c r="AA166" s="37"/>
      <c r="AB166" s="37"/>
      <c r="AC166" s="37"/>
      <c r="AD166" s="37"/>
      <c r="AE166" s="37" t="s">
        <v>104</v>
      </c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8" t="e">
        <f>#REF!</f>
        <v>#REF!</v>
      </c>
      <c r="BB166" s="37"/>
      <c r="BC166" s="37"/>
      <c r="BD166" s="37"/>
      <c r="BE166" s="37"/>
      <c r="BF166" s="37"/>
      <c r="BG166" s="37"/>
      <c r="BH166" s="37"/>
    </row>
    <row r="167" spans="1:60" outlineLevel="1">
      <c r="A167" s="249">
        <v>71</v>
      </c>
      <c r="B167" s="250" t="s">
        <v>306</v>
      </c>
      <c r="C167" s="251" t="s">
        <v>307</v>
      </c>
      <c r="D167" s="313" t="s">
        <v>308</v>
      </c>
      <c r="E167" s="253">
        <v>1</v>
      </c>
      <c r="F167" s="320">
        <f>H167+J167</f>
        <v>0</v>
      </c>
      <c r="G167" s="254">
        <f>ROUND(E167*F167,2)</f>
        <v>0</v>
      </c>
      <c r="H167" s="254"/>
      <c r="I167" s="254">
        <f>ROUND(E167*H167,2)</f>
        <v>0</v>
      </c>
      <c r="J167" s="254"/>
      <c r="K167" s="254">
        <f>ROUND(E167*J167,2)</f>
        <v>0</v>
      </c>
      <c r="L167" s="254">
        <v>15</v>
      </c>
      <c r="M167" s="254">
        <f>G167*(1+L167/100)</f>
        <v>0</v>
      </c>
      <c r="N167" s="313">
        <v>0</v>
      </c>
      <c r="O167" s="313">
        <f>ROUND(E167*N167,5)</f>
        <v>0</v>
      </c>
      <c r="P167" s="313">
        <v>0</v>
      </c>
      <c r="Q167" s="313">
        <f>ROUND(E167*P167,5)</f>
        <v>0</v>
      </c>
      <c r="R167" s="34"/>
      <c r="S167" s="34"/>
      <c r="T167" s="36">
        <v>0.61085999999999996</v>
      </c>
      <c r="U167" s="34" t="e">
        <f>ROUND(#REF!*T167,2)</f>
        <v>#REF!</v>
      </c>
      <c r="V167" s="37"/>
      <c r="W167" s="37"/>
      <c r="X167" s="37"/>
      <c r="Y167" s="37"/>
      <c r="Z167" s="37"/>
      <c r="AA167" s="37"/>
      <c r="AB167" s="37"/>
      <c r="AC167" s="37"/>
      <c r="AD167" s="37"/>
      <c r="AE167" s="37" t="s">
        <v>102</v>
      </c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</row>
    <row r="168" spans="1:60" outlineLevel="1">
      <c r="A168" s="249"/>
      <c r="B168" s="250"/>
      <c r="C168" s="536" t="s">
        <v>1057</v>
      </c>
      <c r="D168" s="537"/>
      <c r="E168" s="538"/>
      <c r="F168" s="539"/>
      <c r="G168" s="540"/>
      <c r="H168" s="254"/>
      <c r="I168" s="254"/>
      <c r="J168" s="254"/>
      <c r="K168" s="254"/>
      <c r="L168" s="254"/>
      <c r="M168" s="254"/>
      <c r="N168" s="313"/>
      <c r="O168" s="313"/>
      <c r="P168" s="313"/>
      <c r="Q168" s="313"/>
      <c r="R168" s="34"/>
      <c r="S168" s="34"/>
      <c r="T168" s="36">
        <v>0</v>
      </c>
      <c r="U168" s="34" t="e">
        <f>ROUND(#REF!*T168,2)</f>
        <v>#REF!</v>
      </c>
      <c r="V168" s="37"/>
      <c r="W168" s="37"/>
      <c r="X168" s="37"/>
      <c r="Y168" s="37"/>
      <c r="Z168" s="37"/>
      <c r="AA168" s="37"/>
      <c r="AB168" s="37"/>
      <c r="AC168" s="37"/>
      <c r="AD168" s="37"/>
      <c r="AE168" s="37" t="s">
        <v>113</v>
      </c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</row>
    <row r="169" spans="1:60" ht="20" outlineLevel="1">
      <c r="A169" s="249">
        <v>72</v>
      </c>
      <c r="B169" s="250" t="s">
        <v>2029</v>
      </c>
      <c r="C169" s="251" t="s">
        <v>2030</v>
      </c>
      <c r="D169" s="313" t="s">
        <v>101</v>
      </c>
      <c r="E169" s="253">
        <v>1</v>
      </c>
      <c r="F169" s="320">
        <f>H169+J169</f>
        <v>0</v>
      </c>
      <c r="G169" s="254">
        <f>ROUND(E169*F169,2)</f>
        <v>0</v>
      </c>
      <c r="H169" s="254"/>
      <c r="I169" s="254">
        <f>ROUND(E169*H169,2)</f>
        <v>0</v>
      </c>
      <c r="J169" s="254"/>
      <c r="K169" s="254">
        <f>ROUND(E169*J169,2)</f>
        <v>0</v>
      </c>
      <c r="L169" s="254">
        <v>15</v>
      </c>
      <c r="M169" s="254">
        <f>G169*(1+L169/100)</f>
        <v>0</v>
      </c>
      <c r="N169" s="313">
        <v>1.9000000000000001E-4</v>
      </c>
      <c r="O169" s="313">
        <f>ROUND(E169*N169,5)</f>
        <v>1.9000000000000001E-4</v>
      </c>
      <c r="P169" s="313">
        <v>0</v>
      </c>
      <c r="Q169" s="313">
        <f>ROUND(E169*P169,5)</f>
        <v>0</v>
      </c>
      <c r="R169" s="34"/>
      <c r="S169" s="34"/>
      <c r="T169" s="36">
        <v>0</v>
      </c>
      <c r="U169" s="34" t="e">
        <f>ROUND(#REF!*T169,2)</f>
        <v>#REF!</v>
      </c>
      <c r="V169" s="37"/>
      <c r="W169" s="37"/>
      <c r="X169" s="37"/>
      <c r="Y169" s="37"/>
      <c r="Z169" s="37"/>
      <c r="AA169" s="37"/>
      <c r="AB169" s="37"/>
      <c r="AC169" s="37"/>
      <c r="AD169" s="37"/>
      <c r="AE169" s="37" t="s">
        <v>113</v>
      </c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</row>
    <row r="170" spans="1:60" outlineLevel="1">
      <c r="A170" s="249"/>
      <c r="B170" s="250"/>
      <c r="C170" s="536" t="s">
        <v>2031</v>
      </c>
      <c r="D170" s="537"/>
      <c r="E170" s="538"/>
      <c r="F170" s="539"/>
      <c r="G170" s="540"/>
      <c r="H170" s="254"/>
      <c r="I170" s="254"/>
      <c r="J170" s="254"/>
      <c r="K170" s="254"/>
      <c r="L170" s="254"/>
      <c r="M170" s="254"/>
      <c r="N170" s="313"/>
      <c r="O170" s="313"/>
      <c r="P170" s="313"/>
      <c r="Q170" s="313"/>
      <c r="R170" s="34"/>
      <c r="S170" s="34"/>
      <c r="T170" s="36">
        <v>0.25</v>
      </c>
      <c r="U170" s="34" t="e">
        <f>ROUND(#REF!*T170,2)</f>
        <v>#REF!</v>
      </c>
      <c r="V170" s="37"/>
      <c r="W170" s="37"/>
      <c r="X170" s="37"/>
      <c r="Y170" s="37"/>
      <c r="Z170" s="37"/>
      <c r="AA170" s="37"/>
      <c r="AB170" s="37"/>
      <c r="AC170" s="37"/>
      <c r="AD170" s="37"/>
      <c r="AE170" s="37" t="s">
        <v>102</v>
      </c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</row>
    <row r="171" spans="1:60" ht="20" outlineLevel="1">
      <c r="A171" s="249">
        <v>73</v>
      </c>
      <c r="B171" s="250" t="s">
        <v>1061</v>
      </c>
      <c r="C171" s="251" t="s">
        <v>1062</v>
      </c>
      <c r="D171" s="313" t="s">
        <v>101</v>
      </c>
      <c r="E171" s="253">
        <v>1</v>
      </c>
      <c r="F171" s="320">
        <f>H171+J171</f>
        <v>0</v>
      </c>
      <c r="G171" s="254">
        <f>ROUND(E171*F171,2)</f>
        <v>0</v>
      </c>
      <c r="H171" s="254"/>
      <c r="I171" s="254">
        <f>ROUND(E171*H171,2)</f>
        <v>0</v>
      </c>
      <c r="J171" s="254"/>
      <c r="K171" s="254">
        <f>ROUND(E171*J171,2)</f>
        <v>0</v>
      </c>
      <c r="L171" s="254">
        <v>15</v>
      </c>
      <c r="M171" s="254">
        <f>G171*(1+L171/100)</f>
        <v>0</v>
      </c>
      <c r="N171" s="313">
        <v>2.0000000000000002E-5</v>
      </c>
      <c r="O171" s="313">
        <f>ROUND(E171*N171,5)</f>
        <v>2.0000000000000002E-5</v>
      </c>
      <c r="P171" s="313">
        <v>0</v>
      </c>
      <c r="Q171" s="313">
        <f>ROUND(E171*P171,5)</f>
        <v>0</v>
      </c>
      <c r="R171" s="34"/>
      <c r="S171" s="34"/>
      <c r="T171" s="36"/>
      <c r="U171" s="34"/>
      <c r="V171" s="37"/>
      <c r="W171" s="37"/>
      <c r="X171" s="37"/>
      <c r="Y171" s="37"/>
      <c r="Z171" s="37"/>
      <c r="AA171" s="37"/>
      <c r="AB171" s="37"/>
      <c r="AC171" s="37"/>
      <c r="AD171" s="37"/>
      <c r="AE171" s="37" t="s">
        <v>104</v>
      </c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8" t="e">
        <f>#REF!</f>
        <v>#REF!</v>
      </c>
      <c r="BB171" s="37"/>
      <c r="BC171" s="37"/>
      <c r="BD171" s="37"/>
      <c r="BE171" s="37"/>
      <c r="BF171" s="37"/>
      <c r="BG171" s="37"/>
      <c r="BH171" s="37"/>
    </row>
    <row r="172" spans="1:60" outlineLevel="1">
      <c r="A172" s="249">
        <v>74</v>
      </c>
      <c r="B172" s="250" t="s">
        <v>1063</v>
      </c>
      <c r="C172" s="251" t="s">
        <v>1064</v>
      </c>
      <c r="D172" s="313" t="s">
        <v>304</v>
      </c>
      <c r="E172" s="253">
        <v>0.9</v>
      </c>
      <c r="F172" s="320">
        <f>H172+J172</f>
        <v>0</v>
      </c>
      <c r="G172" s="254">
        <f>ROUND(E172*F172,2)</f>
        <v>0</v>
      </c>
      <c r="H172" s="254"/>
      <c r="I172" s="254">
        <f>ROUND(E172*H172,2)</f>
        <v>0</v>
      </c>
      <c r="J172" s="254"/>
      <c r="K172" s="254">
        <f>ROUND(E172*J172,2)</f>
        <v>0</v>
      </c>
      <c r="L172" s="254">
        <v>15</v>
      </c>
      <c r="M172" s="254">
        <f>G172*(1+L172/100)</f>
        <v>0</v>
      </c>
      <c r="N172" s="313">
        <v>4.2500000000000003E-3</v>
      </c>
      <c r="O172" s="313">
        <f>ROUND(E172*N172,5)</f>
        <v>3.8300000000000001E-3</v>
      </c>
      <c r="P172" s="313">
        <v>0</v>
      </c>
      <c r="Q172" s="313">
        <f>ROUND(E172*P172,5)</f>
        <v>0</v>
      </c>
      <c r="R172" s="34"/>
      <c r="S172" s="34"/>
      <c r="T172" s="36">
        <v>6.6000000000000003E-2</v>
      </c>
      <c r="U172" s="34" t="e">
        <f>ROUND(#REF!*T172,2)</f>
        <v>#REF!</v>
      </c>
      <c r="V172" s="37"/>
      <c r="W172" s="37"/>
      <c r="X172" s="37"/>
      <c r="Y172" s="37"/>
      <c r="Z172" s="37"/>
      <c r="AA172" s="37"/>
      <c r="AB172" s="37"/>
      <c r="AC172" s="37"/>
      <c r="AD172" s="37"/>
      <c r="AE172" s="37" t="s">
        <v>102</v>
      </c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</row>
    <row r="173" spans="1:60" outlineLevel="1">
      <c r="A173" s="249">
        <v>75</v>
      </c>
      <c r="B173" s="250" t="s">
        <v>1065</v>
      </c>
      <c r="C173" s="251" t="s">
        <v>1066</v>
      </c>
      <c r="D173" s="313" t="s">
        <v>101</v>
      </c>
      <c r="E173" s="253">
        <v>2</v>
      </c>
      <c r="F173" s="320">
        <f>H173+J173</f>
        <v>0</v>
      </c>
      <c r="G173" s="254">
        <f>ROUND(E173*F173,2)</f>
        <v>0</v>
      </c>
      <c r="H173" s="254"/>
      <c r="I173" s="254">
        <f>ROUND(E173*H173,2)</f>
        <v>0</v>
      </c>
      <c r="J173" s="254"/>
      <c r="K173" s="254">
        <f>ROUND(E173*J173,2)</f>
        <v>0</v>
      </c>
      <c r="L173" s="254">
        <v>15</v>
      </c>
      <c r="M173" s="254">
        <f>G173*(1+L173/100)</f>
        <v>0</v>
      </c>
      <c r="N173" s="313">
        <v>3.0000000000000001E-5</v>
      </c>
      <c r="O173" s="313">
        <f>ROUND(E173*N173,5)</f>
        <v>6.0000000000000002E-5</v>
      </c>
      <c r="P173" s="313">
        <v>0</v>
      </c>
      <c r="Q173" s="313">
        <f>ROUND(E173*P173,5)</f>
        <v>0</v>
      </c>
      <c r="R173" s="34"/>
      <c r="S173" s="34"/>
      <c r="T173" s="36"/>
      <c r="U173" s="34"/>
      <c r="V173" s="37"/>
      <c r="W173" s="37"/>
      <c r="X173" s="37"/>
      <c r="Y173" s="37"/>
      <c r="Z173" s="37"/>
      <c r="AA173" s="37"/>
      <c r="AB173" s="37"/>
      <c r="AC173" s="37"/>
      <c r="AD173" s="37"/>
      <c r="AE173" s="37" t="s">
        <v>104</v>
      </c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8" t="e">
        <f>#REF!</f>
        <v>#REF!</v>
      </c>
      <c r="BB173" s="37"/>
      <c r="BC173" s="37"/>
      <c r="BD173" s="37"/>
      <c r="BE173" s="37"/>
      <c r="BF173" s="37"/>
      <c r="BG173" s="37"/>
      <c r="BH173" s="37"/>
    </row>
    <row r="174" spans="1:60" outlineLevel="1">
      <c r="A174" s="249">
        <v>76</v>
      </c>
      <c r="B174" s="250" t="s">
        <v>1188</v>
      </c>
      <c r="C174" s="251" t="s">
        <v>1189</v>
      </c>
      <c r="D174" s="313" t="s">
        <v>121</v>
      </c>
      <c r="E174" s="253">
        <v>2.4500000000000002</v>
      </c>
      <c r="F174" s="320">
        <f>H174+J174</f>
        <v>0</v>
      </c>
      <c r="G174" s="254">
        <f>ROUND(E174*F174,2)</f>
        <v>0</v>
      </c>
      <c r="H174" s="254"/>
      <c r="I174" s="254">
        <f>ROUND(E174*H174,2)</f>
        <v>0</v>
      </c>
      <c r="J174" s="254"/>
      <c r="K174" s="254">
        <f>ROUND(E174*J174,2)</f>
        <v>0</v>
      </c>
      <c r="L174" s="254">
        <v>15</v>
      </c>
      <c r="M174" s="254">
        <f>G174*(1+L174/100)</f>
        <v>0</v>
      </c>
      <c r="N174" s="313">
        <v>0</v>
      </c>
      <c r="O174" s="313">
        <f>ROUND(E174*N174,5)</f>
        <v>0</v>
      </c>
      <c r="P174" s="313">
        <v>2.4649999999999998E-2</v>
      </c>
      <c r="Q174" s="313">
        <f>ROUND(E174*P174,5)</f>
        <v>6.0389999999999999E-2</v>
      </c>
      <c r="R174" s="34"/>
      <c r="S174" s="34"/>
      <c r="T174" s="36">
        <v>2.2549999999999999</v>
      </c>
      <c r="U174" s="34" t="e">
        <f>ROUND(#REF!*T174,2)</f>
        <v>#REF!</v>
      </c>
      <c r="V174" s="37"/>
      <c r="W174" s="37"/>
      <c r="X174" s="37"/>
      <c r="Y174" s="37"/>
      <c r="Z174" s="37"/>
      <c r="AA174" s="37"/>
      <c r="AB174" s="37"/>
      <c r="AC174" s="37"/>
      <c r="AD174" s="37"/>
      <c r="AE174" s="37" t="s">
        <v>102</v>
      </c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</row>
    <row r="175" spans="1:60">
      <c r="A175" s="249"/>
      <c r="B175" s="250"/>
      <c r="C175" s="536" t="s">
        <v>1190</v>
      </c>
      <c r="D175" s="537"/>
      <c r="E175" s="538"/>
      <c r="F175" s="539"/>
      <c r="G175" s="540"/>
      <c r="H175" s="254"/>
      <c r="I175" s="254"/>
      <c r="J175" s="254"/>
      <c r="K175" s="254"/>
      <c r="L175" s="254"/>
      <c r="M175" s="254"/>
      <c r="N175" s="313"/>
      <c r="O175" s="313"/>
      <c r="P175" s="313"/>
      <c r="Q175" s="313"/>
      <c r="R175" s="39"/>
      <c r="S175" s="39"/>
      <c r="T175" s="41"/>
      <c r="U175" s="39" t="e">
        <f>SUM(U176:U180)</f>
        <v>#REF!</v>
      </c>
      <c r="AE175" s="29" t="s">
        <v>98</v>
      </c>
    </row>
    <row r="176" spans="1:60" outlineLevel="1">
      <c r="A176" s="249">
        <v>77</v>
      </c>
      <c r="B176" s="250" t="s">
        <v>1191</v>
      </c>
      <c r="C176" s="251" t="s">
        <v>1192</v>
      </c>
      <c r="D176" s="313" t="s">
        <v>121</v>
      </c>
      <c r="E176" s="253">
        <v>2.4500000000000002</v>
      </c>
      <c r="F176" s="320">
        <f>H176+J176</f>
        <v>0</v>
      </c>
      <c r="G176" s="254">
        <f>ROUND(E176*F176,2)</f>
        <v>0</v>
      </c>
      <c r="H176" s="254"/>
      <c r="I176" s="254">
        <f>ROUND(E176*H176,2)</f>
        <v>0</v>
      </c>
      <c r="J176" s="254"/>
      <c r="K176" s="254">
        <f>ROUND(E176*J176,2)</f>
        <v>0</v>
      </c>
      <c r="L176" s="254">
        <v>15</v>
      </c>
      <c r="M176" s="254">
        <f>G176*(1+L176/100)</f>
        <v>0</v>
      </c>
      <c r="N176" s="313">
        <v>0</v>
      </c>
      <c r="O176" s="313">
        <f>ROUND(E176*N176,5)</f>
        <v>0</v>
      </c>
      <c r="P176" s="313">
        <v>8.0000000000000002E-3</v>
      </c>
      <c r="Q176" s="313">
        <f>ROUND(E176*P176,5)</f>
        <v>1.9599999999999999E-2</v>
      </c>
      <c r="R176" s="34"/>
      <c r="S176" s="34"/>
      <c r="T176" s="36">
        <v>0.34</v>
      </c>
      <c r="U176" s="34" t="e">
        <f>ROUND(#REF!*T176,2)</f>
        <v>#REF!</v>
      </c>
      <c r="V176" s="37"/>
      <c r="W176" s="37"/>
      <c r="X176" s="37"/>
      <c r="Y176" s="37"/>
      <c r="Z176" s="37"/>
      <c r="AA176" s="37"/>
      <c r="AB176" s="37"/>
      <c r="AC176" s="37"/>
      <c r="AD176" s="37"/>
      <c r="AE176" s="37" t="s">
        <v>102</v>
      </c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</row>
    <row r="177" spans="1:60" outlineLevel="1">
      <c r="A177" s="249"/>
      <c r="B177" s="250"/>
      <c r="C177" s="536" t="s">
        <v>1190</v>
      </c>
      <c r="D177" s="537"/>
      <c r="E177" s="538"/>
      <c r="F177" s="539"/>
      <c r="G177" s="540"/>
      <c r="H177" s="254"/>
      <c r="I177" s="254"/>
      <c r="J177" s="254"/>
      <c r="K177" s="254"/>
      <c r="L177" s="254"/>
      <c r="M177" s="254"/>
      <c r="N177" s="313"/>
      <c r="O177" s="313"/>
      <c r="P177" s="313"/>
      <c r="Q177" s="313"/>
      <c r="R177" s="34"/>
      <c r="S177" s="34"/>
      <c r="T177" s="36">
        <v>0</v>
      </c>
      <c r="U177" s="34" t="e">
        <f>ROUND(#REF!*T177,2)</f>
        <v>#REF!</v>
      </c>
      <c r="V177" s="37"/>
      <c r="W177" s="37"/>
      <c r="X177" s="37"/>
      <c r="Y177" s="37"/>
      <c r="Z177" s="37"/>
      <c r="AA177" s="37"/>
      <c r="AB177" s="37"/>
      <c r="AC177" s="37"/>
      <c r="AD177" s="37"/>
      <c r="AE177" s="37" t="s">
        <v>102</v>
      </c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</row>
    <row r="178" spans="1:60" outlineLevel="1">
      <c r="A178" s="249">
        <v>78</v>
      </c>
      <c r="B178" s="250" t="s">
        <v>310</v>
      </c>
      <c r="C178" s="251" t="s">
        <v>311</v>
      </c>
      <c r="D178" s="313" t="s">
        <v>107</v>
      </c>
      <c r="E178" s="253">
        <v>0.18745000000000001</v>
      </c>
      <c r="F178" s="320">
        <f>H178+J178</f>
        <v>0</v>
      </c>
      <c r="G178" s="254">
        <f>ROUND(E178*F178,2)</f>
        <v>0</v>
      </c>
      <c r="H178" s="254"/>
      <c r="I178" s="254">
        <f>ROUND(E178*H178,2)</f>
        <v>0</v>
      </c>
      <c r="J178" s="254"/>
      <c r="K178" s="254">
        <f>ROUND(E178*J178,2)</f>
        <v>0</v>
      </c>
      <c r="L178" s="254">
        <v>15</v>
      </c>
      <c r="M178" s="254">
        <f>G178*(1+L178/100)</f>
        <v>0</v>
      </c>
      <c r="N178" s="313">
        <v>0</v>
      </c>
      <c r="O178" s="313">
        <f>ROUND(E178*N178,5)</f>
        <v>0</v>
      </c>
      <c r="P178" s="313">
        <v>0</v>
      </c>
      <c r="Q178" s="313">
        <f>ROUND(E178*P178,5)</f>
        <v>0</v>
      </c>
      <c r="R178" s="34"/>
      <c r="S178" s="34"/>
      <c r="T178" s="36">
        <v>0.13</v>
      </c>
      <c r="U178" s="34" t="e">
        <f>ROUND(#REF!*T178,2)</f>
        <v>#REF!</v>
      </c>
      <c r="V178" s="37"/>
      <c r="W178" s="37"/>
      <c r="X178" s="37"/>
      <c r="Y178" s="37"/>
      <c r="Z178" s="37"/>
      <c r="AA178" s="37"/>
      <c r="AB178" s="37"/>
      <c r="AC178" s="37"/>
      <c r="AD178" s="37"/>
      <c r="AE178" s="37" t="s">
        <v>102</v>
      </c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</row>
    <row r="179" spans="1:60" ht="14.5" outlineLevel="1">
      <c r="A179" s="255" t="s">
        <v>97</v>
      </c>
      <c r="B179" s="256" t="s">
        <v>976</v>
      </c>
      <c r="C179" s="257" t="s">
        <v>977</v>
      </c>
      <c r="D179" s="317"/>
      <c r="E179" s="259"/>
      <c r="F179" s="260"/>
      <c r="G179" s="260">
        <f>SUMIF(AE180:AE184,"&lt;&gt;NOR",G180:G184)</f>
        <v>0</v>
      </c>
      <c r="H179" s="260"/>
      <c r="I179" s="260">
        <f>SUM(I180:I184)</f>
        <v>0</v>
      </c>
      <c r="J179" s="260"/>
      <c r="K179" s="260">
        <f>SUM(K180:K184)</f>
        <v>0</v>
      </c>
      <c r="L179" s="260"/>
      <c r="M179" s="260">
        <f>SUM(M180:M184)</f>
        <v>0</v>
      </c>
      <c r="N179" s="317"/>
      <c r="O179" s="317">
        <f>SUM(O180:O184)</f>
        <v>0</v>
      </c>
      <c r="P179" s="317"/>
      <c r="Q179" s="317">
        <f>SUM(Q180:Q184)</f>
        <v>0.13804</v>
      </c>
      <c r="R179" s="34"/>
      <c r="S179" s="34"/>
      <c r="T179" s="36"/>
      <c r="U179" s="34"/>
      <c r="V179" s="37"/>
      <c r="W179" s="37"/>
      <c r="X179" s="37"/>
      <c r="Y179" s="37"/>
      <c r="Z179" s="37"/>
      <c r="AA179" s="37"/>
      <c r="AB179" s="37"/>
      <c r="AC179" s="37"/>
      <c r="AD179" s="37"/>
      <c r="AE179" s="37" t="s">
        <v>109</v>
      </c>
      <c r="AF179" s="37">
        <v>0</v>
      </c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</row>
    <row r="180" spans="1:60" outlineLevel="1">
      <c r="A180" s="249">
        <v>79</v>
      </c>
      <c r="B180" s="250" t="s">
        <v>1067</v>
      </c>
      <c r="C180" s="251" t="s">
        <v>1068</v>
      </c>
      <c r="D180" s="313" t="s">
        <v>101</v>
      </c>
      <c r="E180" s="253">
        <v>2</v>
      </c>
      <c r="F180" s="320">
        <f>H180+J180</f>
        <v>0</v>
      </c>
      <c r="G180" s="254">
        <f>ROUND(E180*F180,2)</f>
        <v>0</v>
      </c>
      <c r="H180" s="254"/>
      <c r="I180" s="254">
        <f>ROUND(E180*H180,2)</f>
        <v>0</v>
      </c>
      <c r="J180" s="254"/>
      <c r="K180" s="254">
        <f>ROUND(E180*J180,2)</f>
        <v>0</v>
      </c>
      <c r="L180" s="254">
        <v>15</v>
      </c>
      <c r="M180" s="254">
        <f>G180*(1+L180/100)</f>
        <v>0</v>
      </c>
      <c r="N180" s="313">
        <v>0</v>
      </c>
      <c r="O180" s="313">
        <f>ROUND(E180*N180,5)</f>
        <v>0</v>
      </c>
      <c r="P180" s="313">
        <v>0</v>
      </c>
      <c r="Q180" s="313">
        <f>ROUND(E180*P180,5)</f>
        <v>0</v>
      </c>
      <c r="R180" s="34"/>
      <c r="S180" s="34"/>
      <c r="T180" s="36">
        <v>0.13</v>
      </c>
      <c r="U180" s="34" t="e">
        <f>ROUND(#REF!*T180,2)</f>
        <v>#REF!</v>
      </c>
      <c r="V180" s="37"/>
      <c r="W180" s="37"/>
      <c r="X180" s="37"/>
      <c r="Y180" s="37"/>
      <c r="Z180" s="37"/>
      <c r="AA180" s="37"/>
      <c r="AB180" s="37"/>
      <c r="AC180" s="37"/>
      <c r="AD180" s="37"/>
      <c r="AE180" s="37" t="s">
        <v>102</v>
      </c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</row>
    <row r="181" spans="1:60">
      <c r="A181" s="249">
        <v>80</v>
      </c>
      <c r="B181" s="250" t="s">
        <v>1067</v>
      </c>
      <c r="C181" s="251" t="s">
        <v>1069</v>
      </c>
      <c r="D181" s="313" t="s">
        <v>101</v>
      </c>
      <c r="E181" s="253">
        <v>2</v>
      </c>
      <c r="F181" s="320">
        <f>H181+J181</f>
        <v>0</v>
      </c>
      <c r="G181" s="254">
        <f>ROUND(E181*F181,2)</f>
        <v>0</v>
      </c>
      <c r="H181" s="254"/>
      <c r="I181" s="254">
        <f>ROUND(E181*H181,2)</f>
        <v>0</v>
      </c>
      <c r="J181" s="254"/>
      <c r="K181" s="254">
        <f>ROUND(E181*J181,2)</f>
        <v>0</v>
      </c>
      <c r="L181" s="254">
        <v>15</v>
      </c>
      <c r="M181" s="254">
        <f>G181*(1+L181/100)</f>
        <v>0</v>
      </c>
      <c r="N181" s="313">
        <v>0</v>
      </c>
      <c r="O181" s="313">
        <f>ROUND(E181*N181,5)</f>
        <v>0</v>
      </c>
      <c r="P181" s="313">
        <v>0</v>
      </c>
      <c r="Q181" s="313">
        <f>ROUND(E181*P181,5)</f>
        <v>0</v>
      </c>
      <c r="R181" s="39"/>
      <c r="S181" s="39"/>
      <c r="T181" s="41"/>
      <c r="U181" s="39" t="e">
        <f>SUM(U182:U194)</f>
        <v>#REF!</v>
      </c>
      <c r="AE181" s="29" t="s">
        <v>98</v>
      </c>
    </row>
    <row r="182" spans="1:60" outlineLevel="1">
      <c r="A182" s="249">
        <v>81</v>
      </c>
      <c r="B182" s="250" t="s">
        <v>1193</v>
      </c>
      <c r="C182" s="251" t="s">
        <v>1194</v>
      </c>
      <c r="D182" s="313" t="s">
        <v>121</v>
      </c>
      <c r="E182" s="253">
        <v>9.86</v>
      </c>
      <c r="F182" s="320">
        <f>H182+J182</f>
        <v>0</v>
      </c>
      <c r="G182" s="254">
        <f>ROUND(E182*F182,2)</f>
        <v>0</v>
      </c>
      <c r="H182" s="254"/>
      <c r="I182" s="254">
        <f>ROUND(E182*H182,2)</f>
        <v>0</v>
      </c>
      <c r="J182" s="254"/>
      <c r="K182" s="254">
        <f>ROUND(E182*J182,2)</f>
        <v>0</v>
      </c>
      <c r="L182" s="254">
        <v>15</v>
      </c>
      <c r="M182" s="254">
        <f>G182*(1+L182/100)</f>
        <v>0</v>
      </c>
      <c r="N182" s="313">
        <v>0</v>
      </c>
      <c r="O182" s="313">
        <f>ROUND(E182*N182,5)</f>
        <v>0</v>
      </c>
      <c r="P182" s="313">
        <v>1.2E-2</v>
      </c>
      <c r="Q182" s="313">
        <f>ROUND(E182*P182,5)</f>
        <v>0.11831999999999999</v>
      </c>
      <c r="R182" s="34"/>
      <c r="S182" s="34"/>
      <c r="T182" s="36">
        <v>1.6E-2</v>
      </c>
      <c r="U182" s="34" t="e">
        <f>ROUND(#REF!*T182,2)</f>
        <v>#REF!</v>
      </c>
      <c r="V182" s="37"/>
      <c r="W182" s="37"/>
      <c r="X182" s="37"/>
      <c r="Y182" s="37"/>
      <c r="Z182" s="37"/>
      <c r="AA182" s="37"/>
      <c r="AB182" s="37"/>
      <c r="AC182" s="37"/>
      <c r="AD182" s="37"/>
      <c r="AE182" s="37" t="s">
        <v>102</v>
      </c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</row>
    <row r="183" spans="1:60" outlineLevel="1">
      <c r="A183" s="249"/>
      <c r="B183" s="250"/>
      <c r="C183" s="314" t="s">
        <v>1195</v>
      </c>
      <c r="D183" s="315"/>
      <c r="E183" s="316">
        <v>9.86</v>
      </c>
      <c r="F183" s="254"/>
      <c r="G183" s="254"/>
      <c r="H183" s="254"/>
      <c r="I183" s="254"/>
      <c r="J183" s="254"/>
      <c r="K183" s="254"/>
      <c r="L183" s="254"/>
      <c r="M183" s="254"/>
      <c r="N183" s="313"/>
      <c r="O183" s="313"/>
      <c r="P183" s="313"/>
      <c r="Q183" s="313"/>
      <c r="R183" s="34"/>
      <c r="S183" s="34"/>
      <c r="T183" s="36"/>
      <c r="U183" s="34"/>
      <c r="V183" s="37"/>
      <c r="W183" s="37"/>
      <c r="X183" s="37"/>
      <c r="Y183" s="37"/>
      <c r="Z183" s="37"/>
      <c r="AA183" s="37"/>
      <c r="AB183" s="37"/>
      <c r="AC183" s="37"/>
      <c r="AD183" s="37"/>
      <c r="AE183" s="37" t="s">
        <v>109</v>
      </c>
      <c r="AF183" s="37">
        <v>0</v>
      </c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</row>
    <row r="184" spans="1:60" outlineLevel="1">
      <c r="A184" s="249">
        <v>82</v>
      </c>
      <c r="B184" s="250" t="s">
        <v>1196</v>
      </c>
      <c r="C184" s="251" t="s">
        <v>1197</v>
      </c>
      <c r="D184" s="313" t="s">
        <v>121</v>
      </c>
      <c r="E184" s="253">
        <v>9.86</v>
      </c>
      <c r="F184" s="320">
        <f>H184+J184</f>
        <v>0</v>
      </c>
      <c r="G184" s="254">
        <f>ROUND(E184*F184,2)</f>
        <v>0</v>
      </c>
      <c r="H184" s="254"/>
      <c r="I184" s="254">
        <f>ROUND(E184*H184,2)</f>
        <v>0</v>
      </c>
      <c r="J184" s="254"/>
      <c r="K184" s="254">
        <f>ROUND(E184*J184,2)</f>
        <v>0</v>
      </c>
      <c r="L184" s="254">
        <v>15</v>
      </c>
      <c r="M184" s="254">
        <f>G184*(1+L184/100)</f>
        <v>0</v>
      </c>
      <c r="N184" s="313">
        <v>0</v>
      </c>
      <c r="O184" s="313">
        <f>ROUND(E184*N184,5)</f>
        <v>0</v>
      </c>
      <c r="P184" s="313">
        <v>2E-3</v>
      </c>
      <c r="Q184" s="313">
        <f>ROUND(E184*P184,5)</f>
        <v>1.9720000000000001E-2</v>
      </c>
      <c r="R184" s="34"/>
      <c r="S184" s="34"/>
      <c r="T184" s="36">
        <v>0.05</v>
      </c>
      <c r="U184" s="34" t="e">
        <f>ROUND(#REF!*T184,2)</f>
        <v>#REF!</v>
      </c>
      <c r="V184" s="37"/>
      <c r="W184" s="37"/>
      <c r="X184" s="37"/>
      <c r="Y184" s="37"/>
      <c r="Z184" s="37"/>
      <c r="AA184" s="37"/>
      <c r="AB184" s="37"/>
      <c r="AC184" s="37"/>
      <c r="AD184" s="37"/>
      <c r="AE184" s="37" t="s">
        <v>102</v>
      </c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</row>
    <row r="185" spans="1:60" ht="14.5" outlineLevel="1">
      <c r="A185" s="255" t="s">
        <v>97</v>
      </c>
      <c r="B185" s="256" t="s">
        <v>38</v>
      </c>
      <c r="C185" s="257" t="s">
        <v>37</v>
      </c>
      <c r="D185" s="317"/>
      <c r="E185" s="259"/>
      <c r="F185" s="260"/>
      <c r="G185" s="260">
        <f>SUMIF(AE186:AE193,"&lt;&gt;NOR",G186:G193)</f>
        <v>0</v>
      </c>
      <c r="H185" s="260"/>
      <c r="I185" s="260">
        <f>SUM(I186:I193)</f>
        <v>0</v>
      </c>
      <c r="J185" s="260"/>
      <c r="K185" s="260">
        <f>SUM(K186:K193)</f>
        <v>0</v>
      </c>
      <c r="L185" s="260"/>
      <c r="M185" s="260">
        <f>SUM(M186:M193)</f>
        <v>0</v>
      </c>
      <c r="N185" s="317"/>
      <c r="O185" s="317">
        <f>SUM(O186:O193)</f>
        <v>0.10735999999999998</v>
      </c>
      <c r="P185" s="317"/>
      <c r="Q185" s="317">
        <f>SUM(Q186:Q193)</f>
        <v>0</v>
      </c>
      <c r="R185" s="34"/>
      <c r="S185" s="34"/>
      <c r="T185" s="36">
        <v>0.98599999999999999</v>
      </c>
      <c r="U185" s="34" t="e">
        <f>ROUND(#REF!*T185,2)</f>
        <v>#REF!</v>
      </c>
      <c r="V185" s="37"/>
      <c r="W185" s="37"/>
      <c r="X185" s="37"/>
      <c r="Y185" s="37"/>
      <c r="Z185" s="37"/>
      <c r="AA185" s="37"/>
      <c r="AB185" s="37"/>
      <c r="AC185" s="37"/>
      <c r="AD185" s="37"/>
      <c r="AE185" s="37" t="s">
        <v>102</v>
      </c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</row>
    <row r="186" spans="1:60" outlineLevel="1">
      <c r="A186" s="249">
        <v>83</v>
      </c>
      <c r="B186" s="250" t="s">
        <v>312</v>
      </c>
      <c r="C186" s="251" t="s">
        <v>313</v>
      </c>
      <c r="D186" s="313" t="s">
        <v>121</v>
      </c>
      <c r="E186" s="253">
        <v>4.05</v>
      </c>
      <c r="F186" s="320">
        <f>H186+J186</f>
        <v>0</v>
      </c>
      <c r="G186" s="254">
        <f>ROUND(E186*F186,2)</f>
        <v>0</v>
      </c>
      <c r="H186" s="254"/>
      <c r="I186" s="254">
        <f>ROUND(E186*H186,2)</f>
        <v>0</v>
      </c>
      <c r="J186" s="254"/>
      <c r="K186" s="254">
        <f>ROUND(E186*J186,2)</f>
        <v>0</v>
      </c>
      <c r="L186" s="254">
        <v>15</v>
      </c>
      <c r="M186" s="254">
        <f>G186*(1+L186/100)</f>
        <v>0</v>
      </c>
      <c r="N186" s="313">
        <v>0</v>
      </c>
      <c r="O186" s="313">
        <f>ROUND(E186*N186,5)</f>
        <v>0</v>
      </c>
      <c r="P186" s="313">
        <v>0</v>
      </c>
      <c r="Q186" s="313">
        <f>ROUND(E186*P186,5)</f>
        <v>0</v>
      </c>
      <c r="R186" s="34"/>
      <c r="S186" s="34"/>
      <c r="T186" s="36">
        <v>0</v>
      </c>
      <c r="U186" s="34" t="e">
        <f>ROUND(#REF!*T186,2)</f>
        <v>#REF!</v>
      </c>
      <c r="V186" s="37"/>
      <c r="W186" s="37"/>
      <c r="X186" s="37"/>
      <c r="Y186" s="37"/>
      <c r="Z186" s="37"/>
      <c r="AA186" s="37"/>
      <c r="AB186" s="37"/>
      <c r="AC186" s="37"/>
      <c r="AD186" s="37"/>
      <c r="AE186" s="37" t="s">
        <v>113</v>
      </c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</row>
    <row r="187" spans="1:60" outlineLevel="1">
      <c r="A187" s="249"/>
      <c r="B187" s="250"/>
      <c r="C187" s="314" t="s">
        <v>2032</v>
      </c>
      <c r="D187" s="315"/>
      <c r="E187" s="316">
        <v>4.05</v>
      </c>
      <c r="F187" s="254"/>
      <c r="G187" s="254"/>
      <c r="H187" s="254"/>
      <c r="I187" s="254"/>
      <c r="J187" s="254"/>
      <c r="K187" s="254"/>
      <c r="L187" s="254"/>
      <c r="M187" s="254"/>
      <c r="N187" s="313"/>
      <c r="O187" s="313"/>
      <c r="P187" s="313"/>
      <c r="Q187" s="313"/>
      <c r="R187" s="34"/>
      <c r="S187" s="34"/>
      <c r="T187" s="36"/>
      <c r="U187" s="34"/>
      <c r="V187" s="37"/>
      <c r="W187" s="37"/>
      <c r="X187" s="37"/>
      <c r="Y187" s="37"/>
      <c r="Z187" s="37"/>
      <c r="AA187" s="37"/>
      <c r="AB187" s="37"/>
      <c r="AC187" s="37"/>
      <c r="AD187" s="37"/>
      <c r="AE187" s="37" t="s">
        <v>109</v>
      </c>
      <c r="AF187" s="37">
        <v>0</v>
      </c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</row>
    <row r="188" spans="1:60" ht="20" outlineLevel="1">
      <c r="A188" s="249">
        <v>84</v>
      </c>
      <c r="B188" s="250" t="s">
        <v>314</v>
      </c>
      <c r="C188" s="251" t="s">
        <v>315</v>
      </c>
      <c r="D188" s="313" t="s">
        <v>121</v>
      </c>
      <c r="E188" s="253">
        <v>4.05</v>
      </c>
      <c r="F188" s="320">
        <f>H188+J188</f>
        <v>0</v>
      </c>
      <c r="G188" s="254">
        <f>ROUND(E188*F188,2)</f>
        <v>0</v>
      </c>
      <c r="H188" s="254"/>
      <c r="I188" s="254">
        <f>ROUND(E188*H188,2)</f>
        <v>0</v>
      </c>
      <c r="J188" s="254"/>
      <c r="K188" s="254">
        <f>ROUND(E188*J188,2)</f>
        <v>0</v>
      </c>
      <c r="L188" s="254">
        <v>15</v>
      </c>
      <c r="M188" s="254">
        <f>G188*(1+L188/100)</f>
        <v>0</v>
      </c>
      <c r="N188" s="313">
        <v>2.1000000000000001E-4</v>
      </c>
      <c r="O188" s="313">
        <f>ROUND(E188*N188,5)</f>
        <v>8.4999999999999995E-4</v>
      </c>
      <c r="P188" s="313">
        <v>0</v>
      </c>
      <c r="Q188" s="313">
        <f>ROUND(E188*P188,5)</f>
        <v>0</v>
      </c>
      <c r="R188" s="34"/>
      <c r="S188" s="34"/>
      <c r="T188" s="36"/>
      <c r="U188" s="34"/>
      <c r="V188" s="37"/>
      <c r="W188" s="37"/>
      <c r="X188" s="37"/>
      <c r="Y188" s="37"/>
      <c r="Z188" s="37"/>
      <c r="AA188" s="37"/>
      <c r="AB188" s="37"/>
      <c r="AC188" s="37"/>
      <c r="AD188" s="37"/>
      <c r="AE188" s="37" t="s">
        <v>109</v>
      </c>
      <c r="AF188" s="37">
        <v>0</v>
      </c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</row>
    <row r="189" spans="1:60" ht="20" outlineLevel="1">
      <c r="A189" s="249">
        <v>85</v>
      </c>
      <c r="B189" s="250" t="s">
        <v>316</v>
      </c>
      <c r="C189" s="251" t="s">
        <v>317</v>
      </c>
      <c r="D189" s="313" t="s">
        <v>121</v>
      </c>
      <c r="E189" s="253">
        <v>4.05</v>
      </c>
      <c r="F189" s="320">
        <f>H189+J189</f>
        <v>0</v>
      </c>
      <c r="G189" s="254">
        <f>ROUND(E189*F189,2)</f>
        <v>0</v>
      </c>
      <c r="H189" s="254"/>
      <c r="I189" s="254">
        <f>ROUND(E189*H189,2)</f>
        <v>0</v>
      </c>
      <c r="J189" s="254"/>
      <c r="K189" s="254">
        <f>ROUND(E189*J189,2)</f>
        <v>0</v>
      </c>
      <c r="L189" s="254">
        <v>15</v>
      </c>
      <c r="M189" s="254">
        <f>G189*(1+L189/100)</f>
        <v>0</v>
      </c>
      <c r="N189" s="313">
        <v>3.7100000000000002E-3</v>
      </c>
      <c r="O189" s="313">
        <f>ROUND(E189*N189,5)</f>
        <v>1.503E-2</v>
      </c>
      <c r="P189" s="313">
        <v>0</v>
      </c>
      <c r="Q189" s="313">
        <f>ROUND(E189*P189,5)</f>
        <v>0</v>
      </c>
      <c r="R189" s="34"/>
      <c r="S189" s="34"/>
      <c r="T189" s="36">
        <v>0</v>
      </c>
      <c r="U189" s="34" t="e">
        <f>ROUND(#REF!*T189,2)</f>
        <v>#REF!</v>
      </c>
      <c r="V189" s="37"/>
      <c r="W189" s="37"/>
      <c r="X189" s="37"/>
      <c r="Y189" s="37"/>
      <c r="Z189" s="37"/>
      <c r="AA189" s="37"/>
      <c r="AB189" s="37"/>
      <c r="AC189" s="37"/>
      <c r="AD189" s="37"/>
      <c r="AE189" s="37" t="s">
        <v>102</v>
      </c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</row>
    <row r="190" spans="1:60" outlineLevel="1">
      <c r="A190" s="249">
        <v>86</v>
      </c>
      <c r="B190" s="250" t="s">
        <v>318</v>
      </c>
      <c r="C190" s="251" t="s">
        <v>319</v>
      </c>
      <c r="D190" s="313" t="s">
        <v>121</v>
      </c>
      <c r="E190" s="253">
        <v>4.3739999999999997</v>
      </c>
      <c r="F190" s="320">
        <f>H190+J190</f>
        <v>0</v>
      </c>
      <c r="G190" s="254">
        <f>ROUND(E190*F190,2)</f>
        <v>0</v>
      </c>
      <c r="H190" s="254"/>
      <c r="I190" s="254">
        <f>ROUND(E190*H190,2)</f>
        <v>0</v>
      </c>
      <c r="J190" s="254"/>
      <c r="K190" s="254">
        <f>ROUND(E190*J190,2)</f>
        <v>0</v>
      </c>
      <c r="L190" s="254">
        <v>15</v>
      </c>
      <c r="M190" s="254">
        <f>G190*(1+L190/100)</f>
        <v>0</v>
      </c>
      <c r="N190" s="313">
        <v>2.07E-2</v>
      </c>
      <c r="O190" s="313">
        <f>ROUND(E190*N190,5)</f>
        <v>9.0539999999999995E-2</v>
      </c>
      <c r="P190" s="313">
        <v>0</v>
      </c>
      <c r="Q190" s="313">
        <f>ROUND(E190*P190,5)</f>
        <v>0</v>
      </c>
      <c r="R190" s="34"/>
      <c r="S190" s="34"/>
      <c r="T190" s="36">
        <v>0.23599999999999999</v>
      </c>
      <c r="U190" s="34" t="e">
        <f>ROUND(#REF!*T190,2)</f>
        <v>#REF!</v>
      </c>
      <c r="V190" s="37"/>
      <c r="W190" s="37"/>
      <c r="X190" s="37"/>
      <c r="Y190" s="37"/>
      <c r="Z190" s="37"/>
      <c r="AA190" s="37"/>
      <c r="AB190" s="37"/>
      <c r="AC190" s="37"/>
      <c r="AD190" s="37"/>
      <c r="AE190" s="37" t="s">
        <v>102</v>
      </c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</row>
    <row r="191" spans="1:60" outlineLevel="1">
      <c r="A191" s="249"/>
      <c r="B191" s="250"/>
      <c r="C191" s="314" t="s">
        <v>2023</v>
      </c>
      <c r="D191" s="315"/>
      <c r="E191" s="316">
        <v>4.3739999999999997</v>
      </c>
      <c r="F191" s="254"/>
      <c r="G191" s="254"/>
      <c r="H191" s="254"/>
      <c r="I191" s="254"/>
      <c r="J191" s="254"/>
      <c r="K191" s="254"/>
      <c r="L191" s="254"/>
      <c r="M191" s="254"/>
      <c r="N191" s="313"/>
      <c r="O191" s="313"/>
      <c r="P191" s="313"/>
      <c r="Q191" s="313"/>
      <c r="R191" s="34"/>
      <c r="S191" s="34"/>
      <c r="T191" s="36"/>
      <c r="U191" s="34"/>
      <c r="V191" s="37"/>
      <c r="W191" s="37"/>
      <c r="X191" s="37"/>
      <c r="Y191" s="37"/>
      <c r="Z191" s="37"/>
      <c r="AA191" s="37"/>
      <c r="AB191" s="37"/>
      <c r="AC191" s="37"/>
      <c r="AD191" s="37"/>
      <c r="AE191" s="37" t="s">
        <v>109</v>
      </c>
      <c r="AF191" s="37">
        <v>0</v>
      </c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</row>
    <row r="192" spans="1:60" ht="20" outlineLevel="1">
      <c r="A192" s="249">
        <v>87</v>
      </c>
      <c r="B192" s="250" t="s">
        <v>320</v>
      </c>
      <c r="C192" s="251" t="s">
        <v>321</v>
      </c>
      <c r="D192" s="313" t="s">
        <v>121</v>
      </c>
      <c r="E192" s="253">
        <v>2.35</v>
      </c>
      <c r="F192" s="320">
        <f>H192+J192</f>
        <v>0</v>
      </c>
      <c r="G192" s="254">
        <f>ROUND(E192*F192,2)</f>
        <v>0</v>
      </c>
      <c r="H192" s="254"/>
      <c r="I192" s="254">
        <f>ROUND(E192*H192,2)</f>
        <v>0</v>
      </c>
      <c r="J192" s="254"/>
      <c r="K192" s="254">
        <f>ROUND(E192*J192,2)</f>
        <v>0</v>
      </c>
      <c r="L192" s="254">
        <v>15</v>
      </c>
      <c r="M192" s="254">
        <f>G192*(1+L192/100)</f>
        <v>0</v>
      </c>
      <c r="N192" s="313">
        <v>4.0000000000000002E-4</v>
      </c>
      <c r="O192" s="313">
        <f>ROUND(E192*N192,5)</f>
        <v>9.3999999999999997E-4</v>
      </c>
      <c r="P192" s="313">
        <v>0</v>
      </c>
      <c r="Q192" s="313">
        <f>ROUND(E192*P192,5)</f>
        <v>0</v>
      </c>
      <c r="R192" s="34"/>
      <c r="S192" s="34"/>
      <c r="T192" s="36">
        <v>0.12</v>
      </c>
      <c r="U192" s="34" t="e">
        <f>ROUND(#REF!*T192,2)</f>
        <v>#REF!</v>
      </c>
      <c r="V192" s="37"/>
      <c r="W192" s="37"/>
      <c r="X192" s="37"/>
      <c r="Y192" s="37"/>
      <c r="Z192" s="37"/>
      <c r="AA192" s="37"/>
      <c r="AB192" s="37"/>
      <c r="AC192" s="37"/>
      <c r="AD192" s="37"/>
      <c r="AE192" s="37" t="s">
        <v>102</v>
      </c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</row>
    <row r="193" spans="1:60" outlineLevel="1">
      <c r="A193" s="249">
        <v>88</v>
      </c>
      <c r="B193" s="250" t="s">
        <v>324</v>
      </c>
      <c r="C193" s="251" t="s">
        <v>325</v>
      </c>
      <c r="D193" s="313" t="s">
        <v>107</v>
      </c>
      <c r="E193" s="253">
        <v>0.10736</v>
      </c>
      <c r="F193" s="320">
        <f>H193+J193</f>
        <v>0</v>
      </c>
      <c r="G193" s="254">
        <f>ROUND(E193*F193,2)</f>
        <v>0</v>
      </c>
      <c r="H193" s="254"/>
      <c r="I193" s="254">
        <f>ROUND(E193*H193,2)</f>
        <v>0</v>
      </c>
      <c r="J193" s="254"/>
      <c r="K193" s="254">
        <f>ROUND(E193*J193,2)</f>
        <v>0</v>
      </c>
      <c r="L193" s="254">
        <v>15</v>
      </c>
      <c r="M193" s="254">
        <f>G193*(1+L193/100)</f>
        <v>0</v>
      </c>
      <c r="N193" s="313">
        <v>0</v>
      </c>
      <c r="O193" s="313">
        <f>ROUND(E193*N193,5)</f>
        <v>0</v>
      </c>
      <c r="P193" s="313">
        <v>0</v>
      </c>
      <c r="Q193" s="313">
        <f>ROUND(E193*P193,5)</f>
        <v>0</v>
      </c>
      <c r="R193" s="34"/>
      <c r="S193" s="34"/>
      <c r="T193" s="36"/>
      <c r="U193" s="34"/>
      <c r="V193" s="37"/>
      <c r="W193" s="37"/>
      <c r="X193" s="37"/>
      <c r="Y193" s="37"/>
      <c r="Z193" s="37"/>
      <c r="AA193" s="37"/>
      <c r="AB193" s="37"/>
      <c r="AC193" s="37"/>
      <c r="AD193" s="37"/>
      <c r="AE193" s="37" t="s">
        <v>109</v>
      </c>
      <c r="AF193" s="37">
        <v>0</v>
      </c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</row>
    <row r="194" spans="1:60" ht="14.5" outlineLevel="1">
      <c r="A194" s="255" t="s">
        <v>97</v>
      </c>
      <c r="B194" s="256" t="s">
        <v>36</v>
      </c>
      <c r="C194" s="257" t="s">
        <v>35</v>
      </c>
      <c r="D194" s="317"/>
      <c r="E194" s="259"/>
      <c r="F194" s="260"/>
      <c r="G194" s="260">
        <f>SUMIF(AE195:AE208,"&lt;&gt;NOR",G195:G208)</f>
        <v>0</v>
      </c>
      <c r="H194" s="260"/>
      <c r="I194" s="260">
        <f>SUM(I195:I208)</f>
        <v>0</v>
      </c>
      <c r="J194" s="260"/>
      <c r="K194" s="260">
        <f>SUM(K195:K208)</f>
        <v>0</v>
      </c>
      <c r="L194" s="260"/>
      <c r="M194" s="260">
        <f>SUM(M195:M208)</f>
        <v>0</v>
      </c>
      <c r="N194" s="317"/>
      <c r="O194" s="317">
        <f>SUM(O195:O208)</f>
        <v>0.39284999999999998</v>
      </c>
      <c r="P194" s="317"/>
      <c r="Q194" s="317">
        <f>SUM(Q195:Q208)</f>
        <v>0.8548</v>
      </c>
      <c r="R194" s="34"/>
      <c r="S194" s="34"/>
      <c r="T194" s="36">
        <v>1.5980000000000001</v>
      </c>
      <c r="U194" s="34" t="e">
        <f>ROUND(#REF!*T194,2)</f>
        <v>#REF!</v>
      </c>
      <c r="V194" s="37"/>
      <c r="W194" s="37"/>
      <c r="X194" s="37"/>
      <c r="Y194" s="37"/>
      <c r="Z194" s="37"/>
      <c r="AA194" s="37"/>
      <c r="AB194" s="37"/>
      <c r="AC194" s="37"/>
      <c r="AD194" s="37"/>
      <c r="AE194" s="37" t="s">
        <v>102</v>
      </c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</row>
    <row r="195" spans="1:60">
      <c r="A195" s="249">
        <v>89</v>
      </c>
      <c r="B195" s="250" t="s">
        <v>326</v>
      </c>
      <c r="C195" s="251" t="s">
        <v>327</v>
      </c>
      <c r="D195" s="313" t="s">
        <v>121</v>
      </c>
      <c r="E195" s="253">
        <v>30.6</v>
      </c>
      <c r="F195" s="320">
        <f>H195+J195</f>
        <v>0</v>
      </c>
      <c r="G195" s="254">
        <f>ROUND(E195*F195,2)</f>
        <v>0</v>
      </c>
      <c r="H195" s="254"/>
      <c r="I195" s="254">
        <f>ROUND(E195*H195,2)</f>
        <v>0</v>
      </c>
      <c r="J195" s="254"/>
      <c r="K195" s="254">
        <f>ROUND(E195*J195,2)</f>
        <v>0</v>
      </c>
      <c r="L195" s="254">
        <v>15</v>
      </c>
      <c r="M195" s="254">
        <f>G195*(1+L195/100)</f>
        <v>0</v>
      </c>
      <c r="N195" s="313">
        <v>0</v>
      </c>
      <c r="O195" s="313">
        <f>ROUND(E195*N195,5)</f>
        <v>0</v>
      </c>
      <c r="P195" s="313">
        <v>0.02</v>
      </c>
      <c r="Q195" s="313">
        <f>ROUND(E195*P195,5)</f>
        <v>0.61199999999999999</v>
      </c>
      <c r="R195" s="39"/>
      <c r="S195" s="39"/>
      <c r="T195" s="41"/>
      <c r="U195" s="39" t="e">
        <f>SUM(U196:U209)</f>
        <v>#REF!</v>
      </c>
      <c r="AE195" s="29" t="s">
        <v>98</v>
      </c>
    </row>
    <row r="196" spans="1:60" outlineLevel="1">
      <c r="A196" s="249"/>
      <c r="B196" s="250"/>
      <c r="C196" s="314" t="s">
        <v>1198</v>
      </c>
      <c r="D196" s="315"/>
      <c r="E196" s="316">
        <v>30.6</v>
      </c>
      <c r="F196" s="254"/>
      <c r="G196" s="254"/>
      <c r="H196" s="254"/>
      <c r="I196" s="254"/>
      <c r="J196" s="254"/>
      <c r="K196" s="254"/>
      <c r="L196" s="254"/>
      <c r="M196" s="254"/>
      <c r="N196" s="313"/>
      <c r="O196" s="313"/>
      <c r="P196" s="313"/>
      <c r="Q196" s="313"/>
      <c r="R196" s="34"/>
      <c r="S196" s="34"/>
      <c r="T196" s="36">
        <v>0.24</v>
      </c>
      <c r="U196" s="34" t="e">
        <f>ROUND(#REF!*T196,2)</f>
        <v>#REF!</v>
      </c>
      <c r="V196" s="37"/>
      <c r="W196" s="37"/>
      <c r="X196" s="37"/>
      <c r="Y196" s="37"/>
      <c r="Z196" s="37"/>
      <c r="AA196" s="37"/>
      <c r="AB196" s="37"/>
      <c r="AC196" s="37"/>
      <c r="AD196" s="37"/>
      <c r="AE196" s="37" t="s">
        <v>102</v>
      </c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</row>
    <row r="197" spans="1:60" outlineLevel="1">
      <c r="A197" s="249">
        <v>90</v>
      </c>
      <c r="B197" s="250" t="s">
        <v>1199</v>
      </c>
      <c r="C197" s="251" t="s">
        <v>1200</v>
      </c>
      <c r="D197" s="313" t="s">
        <v>121</v>
      </c>
      <c r="E197" s="253">
        <v>27.25</v>
      </c>
      <c r="F197" s="320">
        <f>H197+J197</f>
        <v>0</v>
      </c>
      <c r="G197" s="254">
        <f>ROUND(E197*F197,2)</f>
        <v>0</v>
      </c>
      <c r="H197" s="254"/>
      <c r="I197" s="254">
        <f>ROUND(E197*H197,2)</f>
        <v>0</v>
      </c>
      <c r="J197" s="254"/>
      <c r="K197" s="254">
        <f>ROUND(E197*J197,2)</f>
        <v>0</v>
      </c>
      <c r="L197" s="254">
        <v>15</v>
      </c>
      <c r="M197" s="254">
        <f>G197*(1+L197/100)</f>
        <v>0</v>
      </c>
      <c r="N197" s="313">
        <v>0</v>
      </c>
      <c r="O197" s="313">
        <f>ROUND(E197*N197,5)</f>
        <v>0</v>
      </c>
      <c r="P197" s="313">
        <v>8.9099999999999995E-3</v>
      </c>
      <c r="Q197" s="313">
        <f>ROUND(E197*P197,5)</f>
        <v>0.24279999999999999</v>
      </c>
      <c r="R197" s="34"/>
      <c r="S197" s="34"/>
      <c r="T197" s="36"/>
      <c r="U197" s="34"/>
      <c r="V197" s="37"/>
      <c r="W197" s="37"/>
      <c r="X197" s="37"/>
      <c r="Y197" s="37"/>
      <c r="Z197" s="37"/>
      <c r="AA197" s="37"/>
      <c r="AB197" s="37"/>
      <c r="AC197" s="37"/>
      <c r="AD197" s="37"/>
      <c r="AE197" s="37" t="s">
        <v>109</v>
      </c>
      <c r="AF197" s="37">
        <v>0</v>
      </c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</row>
    <row r="198" spans="1:60" outlineLevel="1">
      <c r="A198" s="249"/>
      <c r="B198" s="250"/>
      <c r="C198" s="314" t="s">
        <v>1201</v>
      </c>
      <c r="D198" s="315"/>
      <c r="E198" s="316">
        <v>27.25</v>
      </c>
      <c r="F198" s="254"/>
      <c r="G198" s="254"/>
      <c r="H198" s="254"/>
      <c r="I198" s="254"/>
      <c r="J198" s="254"/>
      <c r="K198" s="254"/>
      <c r="L198" s="254"/>
      <c r="M198" s="254"/>
      <c r="N198" s="313"/>
      <c r="O198" s="313"/>
      <c r="P198" s="313"/>
      <c r="Q198" s="313"/>
      <c r="R198" s="34"/>
      <c r="S198" s="34"/>
      <c r="T198" s="36">
        <v>0.15</v>
      </c>
      <c r="U198" s="34" t="e">
        <f>ROUND(#REF!*T198,2)</f>
        <v>#REF!</v>
      </c>
      <c r="V198" s="37"/>
      <c r="W198" s="37"/>
      <c r="X198" s="37"/>
      <c r="Y198" s="37"/>
      <c r="Z198" s="37"/>
      <c r="AA198" s="37"/>
      <c r="AB198" s="37"/>
      <c r="AC198" s="37"/>
      <c r="AD198" s="37"/>
      <c r="AE198" s="37" t="s">
        <v>102</v>
      </c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</row>
    <row r="199" spans="1:60" outlineLevel="1">
      <c r="A199" s="249">
        <v>91</v>
      </c>
      <c r="B199" s="250" t="s">
        <v>328</v>
      </c>
      <c r="C199" s="251" t="s">
        <v>329</v>
      </c>
      <c r="D199" s="313" t="s">
        <v>121</v>
      </c>
      <c r="E199" s="253">
        <v>43.2</v>
      </c>
      <c r="F199" s="320">
        <f>H199+J199</f>
        <v>0</v>
      </c>
      <c r="G199" s="254">
        <f>ROUND(E199*F199,2)</f>
        <v>0</v>
      </c>
      <c r="H199" s="254"/>
      <c r="I199" s="254">
        <f>ROUND(E199*H199,2)</f>
        <v>0</v>
      </c>
      <c r="J199" s="254"/>
      <c r="K199" s="254">
        <f>ROUND(E199*J199,2)</f>
        <v>0</v>
      </c>
      <c r="L199" s="254">
        <v>15</v>
      </c>
      <c r="M199" s="254">
        <f>G199*(1+L199/100)</f>
        <v>0</v>
      </c>
      <c r="N199" s="313">
        <v>0</v>
      </c>
      <c r="O199" s="313">
        <f>ROUND(E199*N199,5)</f>
        <v>0</v>
      </c>
      <c r="P199" s="313">
        <v>0</v>
      </c>
      <c r="Q199" s="313">
        <f>ROUND(E199*P199,5)</f>
        <v>0</v>
      </c>
      <c r="R199" s="34"/>
      <c r="S199" s="34"/>
      <c r="T199" s="36"/>
      <c r="U199" s="34"/>
      <c r="V199" s="37"/>
      <c r="W199" s="37"/>
      <c r="X199" s="37"/>
      <c r="Y199" s="37"/>
      <c r="Z199" s="37"/>
      <c r="AA199" s="37"/>
      <c r="AB199" s="37"/>
      <c r="AC199" s="37"/>
      <c r="AD199" s="37"/>
      <c r="AE199" s="37" t="s">
        <v>109</v>
      </c>
      <c r="AF199" s="37">
        <v>0</v>
      </c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</row>
    <row r="200" spans="1:60" outlineLevel="1">
      <c r="A200" s="249">
        <v>92</v>
      </c>
      <c r="B200" s="250" t="s">
        <v>330</v>
      </c>
      <c r="C200" s="251" t="s">
        <v>331</v>
      </c>
      <c r="D200" s="313" t="s">
        <v>121</v>
      </c>
      <c r="E200" s="253">
        <v>43.2</v>
      </c>
      <c r="F200" s="320">
        <f>H200+J200</f>
        <v>0</v>
      </c>
      <c r="G200" s="254">
        <f>ROUND(E200*F200,2)</f>
        <v>0</v>
      </c>
      <c r="H200" s="254"/>
      <c r="I200" s="254">
        <f>ROUND(E200*H200,2)</f>
        <v>0</v>
      </c>
      <c r="J200" s="254"/>
      <c r="K200" s="254">
        <f>ROUND(E200*J200,2)</f>
        <v>0</v>
      </c>
      <c r="L200" s="254">
        <v>15</v>
      </c>
      <c r="M200" s="254">
        <f>G200*(1+L200/100)</f>
        <v>0</v>
      </c>
      <c r="N200" s="313">
        <v>0</v>
      </c>
      <c r="O200" s="313">
        <f>ROUND(E200*N200,5)</f>
        <v>0</v>
      </c>
      <c r="P200" s="313">
        <v>0</v>
      </c>
      <c r="Q200" s="313">
        <f>ROUND(E200*P200,5)</f>
        <v>0</v>
      </c>
      <c r="R200" s="34"/>
      <c r="S200" s="34"/>
      <c r="T200" s="36">
        <v>1.6E-2</v>
      </c>
      <c r="U200" s="34" t="e">
        <f>ROUND(#REF!*T200,2)</f>
        <v>#REF!</v>
      </c>
      <c r="V200" s="37"/>
      <c r="W200" s="37"/>
      <c r="X200" s="37"/>
      <c r="Y200" s="37"/>
      <c r="Z200" s="37"/>
      <c r="AA200" s="37"/>
      <c r="AB200" s="37"/>
      <c r="AC200" s="37"/>
      <c r="AD200" s="37"/>
      <c r="AE200" s="37" t="s">
        <v>102</v>
      </c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</row>
    <row r="201" spans="1:60" outlineLevel="1">
      <c r="A201" s="249"/>
      <c r="B201" s="250"/>
      <c r="C201" s="314" t="s">
        <v>2033</v>
      </c>
      <c r="D201" s="315"/>
      <c r="E201" s="316">
        <v>43.2</v>
      </c>
      <c r="F201" s="254"/>
      <c r="G201" s="254"/>
      <c r="H201" s="254"/>
      <c r="I201" s="254"/>
      <c r="J201" s="254"/>
      <c r="K201" s="254"/>
      <c r="L201" s="254"/>
      <c r="M201" s="254"/>
      <c r="N201" s="313"/>
      <c r="O201" s="313"/>
      <c r="P201" s="313"/>
      <c r="Q201" s="313"/>
      <c r="R201" s="34"/>
      <c r="S201" s="34"/>
      <c r="T201" s="36">
        <v>0.55000000000000004</v>
      </c>
      <c r="U201" s="34" t="e">
        <f>ROUND(#REF!*T201,2)</f>
        <v>#REF!</v>
      </c>
      <c r="V201" s="37"/>
      <c r="W201" s="37"/>
      <c r="X201" s="37"/>
      <c r="Y201" s="37"/>
      <c r="Z201" s="37"/>
      <c r="AA201" s="37"/>
      <c r="AB201" s="37"/>
      <c r="AC201" s="37"/>
      <c r="AD201" s="37"/>
      <c r="AE201" s="37" t="s">
        <v>102</v>
      </c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</row>
    <row r="202" spans="1:60" ht="20" outlineLevel="1">
      <c r="A202" s="249">
        <v>93</v>
      </c>
      <c r="B202" s="250" t="s">
        <v>332</v>
      </c>
      <c r="C202" s="251" t="s">
        <v>333</v>
      </c>
      <c r="D202" s="313" t="s">
        <v>121</v>
      </c>
      <c r="E202" s="253">
        <v>46.655999999999999</v>
      </c>
      <c r="F202" s="320">
        <f>H202+J202</f>
        <v>0</v>
      </c>
      <c r="G202" s="254">
        <f>ROUND(E202*F202,2)</f>
        <v>0</v>
      </c>
      <c r="H202" s="254"/>
      <c r="I202" s="254">
        <f>ROUND(E202*H202,2)</f>
        <v>0</v>
      </c>
      <c r="J202" s="254"/>
      <c r="K202" s="254">
        <f>ROUND(E202*J202,2)</f>
        <v>0</v>
      </c>
      <c r="L202" s="254">
        <v>15</v>
      </c>
      <c r="M202" s="254">
        <f>G202*(1+L202/100)</f>
        <v>0</v>
      </c>
      <c r="N202" s="313">
        <v>8.3000000000000001E-3</v>
      </c>
      <c r="O202" s="313">
        <f>ROUND(E202*N202,5)</f>
        <v>0.38723999999999997</v>
      </c>
      <c r="P202" s="313">
        <v>0</v>
      </c>
      <c r="Q202" s="313">
        <f>ROUND(E202*P202,5)</f>
        <v>0</v>
      </c>
      <c r="R202" s="34"/>
      <c r="S202" s="34"/>
      <c r="T202" s="36"/>
      <c r="U202" s="34"/>
      <c r="V202" s="37"/>
      <c r="W202" s="37"/>
      <c r="X202" s="37"/>
      <c r="Y202" s="37"/>
      <c r="Z202" s="37"/>
      <c r="AA202" s="37"/>
      <c r="AB202" s="37"/>
      <c r="AC202" s="37"/>
      <c r="AD202" s="37"/>
      <c r="AE202" s="37" t="s">
        <v>109</v>
      </c>
      <c r="AF202" s="37">
        <v>0</v>
      </c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</row>
    <row r="203" spans="1:60" outlineLevel="1">
      <c r="A203" s="249"/>
      <c r="B203" s="250"/>
      <c r="C203" s="314" t="s">
        <v>2034</v>
      </c>
      <c r="D203" s="315"/>
      <c r="E203" s="316">
        <v>46.655999999999999</v>
      </c>
      <c r="F203" s="254"/>
      <c r="G203" s="254"/>
      <c r="H203" s="254"/>
      <c r="I203" s="254"/>
      <c r="J203" s="254"/>
      <c r="K203" s="254"/>
      <c r="L203" s="254"/>
      <c r="M203" s="254"/>
      <c r="N203" s="313"/>
      <c r="O203" s="313"/>
      <c r="P203" s="313"/>
      <c r="Q203" s="313"/>
      <c r="R203" s="34"/>
      <c r="S203" s="34"/>
      <c r="T203" s="36">
        <v>0</v>
      </c>
      <c r="U203" s="34" t="e">
        <f>ROUND(#REF!*T203,2)</f>
        <v>#REF!</v>
      </c>
      <c r="V203" s="37"/>
      <c r="W203" s="37"/>
      <c r="X203" s="37"/>
      <c r="Y203" s="37"/>
      <c r="Z203" s="37"/>
      <c r="AA203" s="37"/>
      <c r="AB203" s="37"/>
      <c r="AC203" s="37"/>
      <c r="AD203" s="37"/>
      <c r="AE203" s="37" t="s">
        <v>113</v>
      </c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</row>
    <row r="204" spans="1:60" outlineLevel="1">
      <c r="A204" s="249">
        <v>94</v>
      </c>
      <c r="B204" s="250" t="s">
        <v>334</v>
      </c>
      <c r="C204" s="251" t="s">
        <v>335</v>
      </c>
      <c r="D204" s="313" t="s">
        <v>304</v>
      </c>
      <c r="E204" s="253">
        <v>44.94</v>
      </c>
      <c r="F204" s="320">
        <f>H204+J204</f>
        <v>0</v>
      </c>
      <c r="G204" s="254">
        <f>ROUND(E204*F204,2)</f>
        <v>0</v>
      </c>
      <c r="H204" s="254"/>
      <c r="I204" s="254">
        <f>ROUND(E204*H204,2)</f>
        <v>0</v>
      </c>
      <c r="J204" s="254"/>
      <c r="K204" s="254">
        <f>ROUND(E204*J204,2)</f>
        <v>0</v>
      </c>
      <c r="L204" s="254">
        <v>15</v>
      </c>
      <c r="M204" s="254">
        <f>G204*(1+L204/100)</f>
        <v>0</v>
      </c>
      <c r="N204" s="313">
        <v>6.0000000000000002E-5</v>
      </c>
      <c r="O204" s="313">
        <f>ROUND(E204*N204,5)</f>
        <v>2.7000000000000001E-3</v>
      </c>
      <c r="P204" s="313">
        <v>0</v>
      </c>
      <c r="Q204" s="313">
        <f>ROUND(E204*P204,5)</f>
        <v>0</v>
      </c>
      <c r="R204" s="34"/>
      <c r="S204" s="34"/>
      <c r="T204" s="36"/>
      <c r="U204" s="34"/>
      <c r="V204" s="37"/>
      <c r="W204" s="37"/>
      <c r="X204" s="37"/>
      <c r="Y204" s="37"/>
      <c r="Z204" s="37"/>
      <c r="AA204" s="37"/>
      <c r="AB204" s="37"/>
      <c r="AC204" s="37"/>
      <c r="AD204" s="37"/>
      <c r="AE204" s="37" t="s">
        <v>109</v>
      </c>
      <c r="AF204" s="37">
        <v>0</v>
      </c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</row>
    <row r="205" spans="1:60" outlineLevel="1">
      <c r="A205" s="249"/>
      <c r="B205" s="250"/>
      <c r="C205" s="314" t="s">
        <v>2035</v>
      </c>
      <c r="D205" s="315"/>
      <c r="E205" s="316">
        <v>44.94</v>
      </c>
      <c r="F205" s="254"/>
      <c r="G205" s="254"/>
      <c r="H205" s="254"/>
      <c r="I205" s="254"/>
      <c r="J205" s="254"/>
      <c r="K205" s="254"/>
      <c r="L205" s="254"/>
      <c r="M205" s="254"/>
      <c r="N205" s="313"/>
      <c r="O205" s="313"/>
      <c r="P205" s="313"/>
      <c r="Q205" s="313"/>
      <c r="R205" s="34"/>
      <c r="S205" s="34"/>
      <c r="T205" s="36">
        <v>0.152</v>
      </c>
      <c r="U205" s="34" t="e">
        <f>ROUND(#REF!*T205,2)</f>
        <v>#REF!</v>
      </c>
      <c r="V205" s="37"/>
      <c r="W205" s="37"/>
      <c r="X205" s="37"/>
      <c r="Y205" s="37"/>
      <c r="Z205" s="37"/>
      <c r="AA205" s="37"/>
      <c r="AB205" s="37"/>
      <c r="AC205" s="37"/>
      <c r="AD205" s="37"/>
      <c r="AE205" s="37" t="s">
        <v>102</v>
      </c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</row>
    <row r="206" spans="1:60" outlineLevel="1">
      <c r="A206" s="249">
        <v>95</v>
      </c>
      <c r="B206" s="250" t="s">
        <v>334</v>
      </c>
      <c r="C206" s="251" t="s">
        <v>337</v>
      </c>
      <c r="D206" s="313" t="s">
        <v>304</v>
      </c>
      <c r="E206" s="253">
        <v>48.535200000000003</v>
      </c>
      <c r="F206" s="320">
        <f>H206+J206</f>
        <v>0</v>
      </c>
      <c r="G206" s="254">
        <f>ROUND(E206*F206,2)</f>
        <v>0</v>
      </c>
      <c r="H206" s="254"/>
      <c r="I206" s="254">
        <f>ROUND(E206*H206,2)</f>
        <v>0</v>
      </c>
      <c r="J206" s="254"/>
      <c r="K206" s="254">
        <f>ROUND(E206*J206,2)</f>
        <v>0</v>
      </c>
      <c r="L206" s="254">
        <v>15</v>
      </c>
      <c r="M206" s="254">
        <f>G206*(1+L206/100)</f>
        <v>0</v>
      </c>
      <c r="N206" s="313">
        <v>6.0000000000000002E-5</v>
      </c>
      <c r="O206" s="313">
        <f>ROUND(E206*N206,5)</f>
        <v>2.9099999999999998E-3</v>
      </c>
      <c r="P206" s="313">
        <v>0</v>
      </c>
      <c r="Q206" s="313">
        <f>ROUND(E206*P206,5)</f>
        <v>0</v>
      </c>
      <c r="R206" s="34"/>
      <c r="S206" s="34"/>
      <c r="T206" s="36"/>
      <c r="U206" s="34"/>
      <c r="V206" s="37"/>
      <c r="W206" s="37"/>
      <c r="X206" s="37"/>
      <c r="Y206" s="37"/>
      <c r="Z206" s="37"/>
      <c r="AA206" s="37"/>
      <c r="AB206" s="37"/>
      <c r="AC206" s="37"/>
      <c r="AD206" s="37"/>
      <c r="AE206" s="37" t="s">
        <v>109</v>
      </c>
      <c r="AF206" s="37">
        <v>0</v>
      </c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</row>
    <row r="207" spans="1:60" outlineLevel="1">
      <c r="A207" s="249"/>
      <c r="B207" s="250"/>
      <c r="C207" s="314" t="s">
        <v>2036</v>
      </c>
      <c r="D207" s="315"/>
      <c r="E207" s="316">
        <v>48.535200000000003</v>
      </c>
      <c r="F207" s="254"/>
      <c r="G207" s="254"/>
      <c r="H207" s="254"/>
      <c r="I207" s="254"/>
      <c r="J207" s="254"/>
      <c r="K207" s="254"/>
      <c r="L207" s="254"/>
      <c r="M207" s="254"/>
      <c r="N207" s="313"/>
      <c r="O207" s="313"/>
      <c r="P207" s="313"/>
      <c r="Q207" s="313"/>
      <c r="R207" s="34"/>
      <c r="S207" s="34"/>
      <c r="T207" s="36">
        <v>0.152</v>
      </c>
      <c r="U207" s="34" t="e">
        <f>ROUND(#REF!*T207,2)</f>
        <v>#REF!</v>
      </c>
      <c r="V207" s="37"/>
      <c r="W207" s="37"/>
      <c r="X207" s="37"/>
      <c r="Y207" s="37"/>
      <c r="Z207" s="37"/>
      <c r="AA207" s="37"/>
      <c r="AB207" s="37"/>
      <c r="AC207" s="37"/>
      <c r="AD207" s="37"/>
      <c r="AE207" s="37" t="s">
        <v>102</v>
      </c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</row>
    <row r="208" spans="1:60" outlineLevel="1">
      <c r="A208" s="249">
        <v>96</v>
      </c>
      <c r="B208" s="250" t="s">
        <v>338</v>
      </c>
      <c r="C208" s="251" t="s">
        <v>339</v>
      </c>
      <c r="D208" s="313" t="s">
        <v>107</v>
      </c>
      <c r="E208" s="253">
        <v>0.39284999999999998</v>
      </c>
      <c r="F208" s="320">
        <f>H208+J208</f>
        <v>0</v>
      </c>
      <c r="G208" s="254">
        <f>ROUND(E208*F208,2)</f>
        <v>0</v>
      </c>
      <c r="H208" s="254"/>
      <c r="I208" s="254">
        <f>ROUND(E208*H208,2)</f>
        <v>0</v>
      </c>
      <c r="J208" s="254"/>
      <c r="K208" s="254">
        <f>ROUND(E208*J208,2)</f>
        <v>0</v>
      </c>
      <c r="L208" s="254">
        <v>15</v>
      </c>
      <c r="M208" s="254">
        <f>G208*(1+L208/100)</f>
        <v>0</v>
      </c>
      <c r="N208" s="313">
        <v>0</v>
      </c>
      <c r="O208" s="313">
        <f>ROUND(E208*N208,5)</f>
        <v>0</v>
      </c>
      <c r="P208" s="313">
        <v>0</v>
      </c>
      <c r="Q208" s="313">
        <f>ROUND(E208*P208,5)</f>
        <v>0</v>
      </c>
      <c r="R208" s="34"/>
      <c r="S208" s="34"/>
      <c r="T208" s="36"/>
      <c r="U208" s="34"/>
      <c r="V208" s="37"/>
      <c r="W208" s="37"/>
      <c r="X208" s="37"/>
      <c r="Y208" s="37"/>
      <c r="Z208" s="37"/>
      <c r="AA208" s="37"/>
      <c r="AB208" s="37"/>
      <c r="AC208" s="37"/>
      <c r="AD208" s="37"/>
      <c r="AE208" s="37" t="s">
        <v>109</v>
      </c>
      <c r="AF208" s="37">
        <v>0</v>
      </c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</row>
    <row r="209" spans="1:60" ht="14.5" outlineLevel="1">
      <c r="A209" s="255" t="s">
        <v>97</v>
      </c>
      <c r="B209" s="256" t="s">
        <v>32</v>
      </c>
      <c r="C209" s="257" t="s">
        <v>31</v>
      </c>
      <c r="D209" s="317"/>
      <c r="E209" s="259"/>
      <c r="F209" s="260"/>
      <c r="G209" s="260">
        <f>SUMIF(AE210:AE222,"&lt;&gt;NOR",G210:G222)</f>
        <v>0</v>
      </c>
      <c r="H209" s="260"/>
      <c r="I209" s="260">
        <f>SUM(I210:I222)</f>
        <v>0</v>
      </c>
      <c r="J209" s="260"/>
      <c r="K209" s="260">
        <f>SUM(K210:K222)</f>
        <v>0</v>
      </c>
      <c r="L209" s="260"/>
      <c r="M209" s="260">
        <f>SUM(M210:M222)</f>
        <v>0</v>
      </c>
      <c r="N209" s="317"/>
      <c r="O209" s="317">
        <f>SUM(O210:O222)</f>
        <v>0.7103799999999999</v>
      </c>
      <c r="P209" s="317"/>
      <c r="Q209" s="317">
        <f>SUM(Q210:Q222)</f>
        <v>0</v>
      </c>
      <c r="R209" s="34"/>
      <c r="S209" s="34"/>
      <c r="T209" s="36">
        <v>2.4009999999999998</v>
      </c>
      <c r="U209" s="34" t="e">
        <f>ROUND(#REF!*T209,2)</f>
        <v>#REF!</v>
      </c>
      <c r="V209" s="37"/>
      <c r="W209" s="37"/>
      <c r="X209" s="37"/>
      <c r="Y209" s="37"/>
      <c r="Z209" s="37"/>
      <c r="AA209" s="37"/>
      <c r="AB209" s="37"/>
      <c r="AC209" s="37"/>
      <c r="AD209" s="37"/>
      <c r="AE209" s="37" t="s">
        <v>102</v>
      </c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</row>
    <row r="210" spans="1:60" ht="20">
      <c r="A210" s="249">
        <v>97</v>
      </c>
      <c r="B210" s="250" t="s">
        <v>350</v>
      </c>
      <c r="C210" s="251" t="s">
        <v>351</v>
      </c>
      <c r="D210" s="313" t="s">
        <v>121</v>
      </c>
      <c r="E210" s="253">
        <v>26.8</v>
      </c>
      <c r="F210" s="320">
        <f>H210+J210</f>
        <v>0</v>
      </c>
      <c r="G210" s="254">
        <f>ROUND(E210*F210,2)</f>
        <v>0</v>
      </c>
      <c r="H210" s="254"/>
      <c r="I210" s="254">
        <f>ROUND(E210*H210,2)</f>
        <v>0</v>
      </c>
      <c r="J210" s="254"/>
      <c r="K210" s="254">
        <f>ROUND(E210*J210,2)</f>
        <v>0</v>
      </c>
      <c r="L210" s="254">
        <v>15</v>
      </c>
      <c r="M210" s="254">
        <f>G210*(1+L210/100)</f>
        <v>0</v>
      </c>
      <c r="N210" s="313">
        <v>1.6000000000000001E-4</v>
      </c>
      <c r="O210" s="313">
        <f>ROUND(E210*N210,5)</f>
        <v>4.2900000000000004E-3</v>
      </c>
      <c r="P210" s="313">
        <v>0</v>
      </c>
      <c r="Q210" s="313">
        <f>ROUND(E210*P210,5)</f>
        <v>0</v>
      </c>
      <c r="R210" s="39"/>
      <c r="S210" s="39"/>
      <c r="T210" s="41"/>
      <c r="U210" s="39" t="e">
        <f>SUM(U211:U223)</f>
        <v>#REF!</v>
      </c>
      <c r="AE210" s="29" t="s">
        <v>98</v>
      </c>
    </row>
    <row r="211" spans="1:60" outlineLevel="1">
      <c r="A211" s="249"/>
      <c r="B211" s="250"/>
      <c r="C211" s="314" t="s">
        <v>1202</v>
      </c>
      <c r="D211" s="315"/>
      <c r="E211" s="316">
        <v>26.8</v>
      </c>
      <c r="F211" s="254"/>
      <c r="G211" s="254"/>
      <c r="H211" s="254"/>
      <c r="I211" s="254"/>
      <c r="J211" s="254"/>
      <c r="K211" s="254"/>
      <c r="L211" s="254"/>
      <c r="M211" s="254"/>
      <c r="N211" s="313"/>
      <c r="O211" s="313"/>
      <c r="P211" s="313"/>
      <c r="Q211" s="313"/>
      <c r="R211" s="34"/>
      <c r="S211" s="34"/>
      <c r="T211" s="36">
        <v>0.05</v>
      </c>
      <c r="U211" s="34" t="e">
        <f>ROUND(#REF!*T211,2)</f>
        <v>#REF!</v>
      </c>
      <c r="V211" s="37"/>
      <c r="W211" s="37"/>
      <c r="X211" s="37"/>
      <c r="Y211" s="37"/>
      <c r="Z211" s="37"/>
      <c r="AA211" s="37"/>
      <c r="AB211" s="37"/>
      <c r="AC211" s="37"/>
      <c r="AD211" s="37"/>
      <c r="AE211" s="37" t="s">
        <v>102</v>
      </c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</row>
    <row r="212" spans="1:60" ht="20" outlineLevel="1">
      <c r="A212" s="249">
        <v>98</v>
      </c>
      <c r="B212" s="250" t="s">
        <v>353</v>
      </c>
      <c r="C212" s="251" t="s">
        <v>354</v>
      </c>
      <c r="D212" s="313" t="s">
        <v>121</v>
      </c>
      <c r="E212" s="253">
        <v>22.9</v>
      </c>
      <c r="F212" s="320">
        <f>H212+J212</f>
        <v>0</v>
      </c>
      <c r="G212" s="254">
        <f>ROUND(E212*F212,2)</f>
        <v>0</v>
      </c>
      <c r="H212" s="254"/>
      <c r="I212" s="254">
        <f>ROUND(E212*H212,2)</f>
        <v>0</v>
      </c>
      <c r="J212" s="254"/>
      <c r="K212" s="254">
        <f>ROUND(E212*J212,2)</f>
        <v>0</v>
      </c>
      <c r="L212" s="254">
        <v>15</v>
      </c>
      <c r="M212" s="254">
        <f>G212*(1+L212/100)</f>
        <v>0</v>
      </c>
      <c r="N212" s="313">
        <v>3.9100000000000003E-3</v>
      </c>
      <c r="O212" s="313">
        <f>ROUND(E212*N212,5)</f>
        <v>8.9539999999999995E-2</v>
      </c>
      <c r="P212" s="313">
        <v>0</v>
      </c>
      <c r="Q212" s="313">
        <f>ROUND(E212*P212,5)</f>
        <v>0</v>
      </c>
      <c r="R212" s="34"/>
      <c r="S212" s="34"/>
      <c r="T212" s="36"/>
      <c r="U212" s="34"/>
      <c r="V212" s="37"/>
      <c r="W212" s="37"/>
      <c r="X212" s="37"/>
      <c r="Y212" s="37"/>
      <c r="Z212" s="37"/>
      <c r="AA212" s="37"/>
      <c r="AB212" s="37"/>
      <c r="AC212" s="37"/>
      <c r="AD212" s="37"/>
      <c r="AE212" s="37" t="s">
        <v>109</v>
      </c>
      <c r="AF212" s="37">
        <v>0</v>
      </c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</row>
    <row r="213" spans="1:60" outlineLevel="1">
      <c r="A213" s="249"/>
      <c r="B213" s="250"/>
      <c r="C213" s="536" t="s">
        <v>355</v>
      </c>
      <c r="D213" s="537"/>
      <c r="E213" s="538"/>
      <c r="F213" s="539"/>
      <c r="G213" s="540"/>
      <c r="H213" s="254"/>
      <c r="I213" s="254"/>
      <c r="J213" s="254"/>
      <c r="K213" s="254"/>
      <c r="L213" s="254"/>
      <c r="M213" s="254"/>
      <c r="N213" s="313"/>
      <c r="O213" s="313"/>
      <c r="P213" s="313"/>
      <c r="Q213" s="313"/>
      <c r="R213" s="34"/>
      <c r="S213" s="34"/>
      <c r="T213" s="36">
        <v>1.1040000000000001</v>
      </c>
      <c r="U213" s="34" t="e">
        <f>ROUND(#REF!*T213,2)</f>
        <v>#REF!</v>
      </c>
      <c r="V213" s="37"/>
      <c r="W213" s="37"/>
      <c r="X213" s="37"/>
      <c r="Y213" s="37"/>
      <c r="Z213" s="37"/>
      <c r="AA213" s="37"/>
      <c r="AB213" s="37"/>
      <c r="AC213" s="37"/>
      <c r="AD213" s="37"/>
      <c r="AE213" s="37" t="s">
        <v>102</v>
      </c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</row>
    <row r="214" spans="1:60" outlineLevel="1">
      <c r="A214" s="249">
        <v>99</v>
      </c>
      <c r="B214" s="250" t="s">
        <v>318</v>
      </c>
      <c r="C214" s="251" t="s">
        <v>357</v>
      </c>
      <c r="D214" s="313" t="s">
        <v>121</v>
      </c>
      <c r="E214" s="253">
        <v>24.731999999999999</v>
      </c>
      <c r="F214" s="320">
        <f>H214+J214</f>
        <v>0</v>
      </c>
      <c r="G214" s="254">
        <f>ROUND(E214*F214,2)</f>
        <v>0</v>
      </c>
      <c r="H214" s="254"/>
      <c r="I214" s="254">
        <f>ROUND(E214*H214,2)</f>
        <v>0</v>
      </c>
      <c r="J214" s="254"/>
      <c r="K214" s="254">
        <f>ROUND(E214*J214,2)</f>
        <v>0</v>
      </c>
      <c r="L214" s="254">
        <v>15</v>
      </c>
      <c r="M214" s="254">
        <f>G214*(1+L214/100)</f>
        <v>0</v>
      </c>
      <c r="N214" s="313">
        <v>2.07E-2</v>
      </c>
      <c r="O214" s="313">
        <f>ROUND(E214*N214,5)</f>
        <v>0.51195000000000002</v>
      </c>
      <c r="P214" s="313">
        <v>0</v>
      </c>
      <c r="Q214" s="313">
        <f>ROUND(E214*P214,5)</f>
        <v>0</v>
      </c>
      <c r="R214" s="34"/>
      <c r="S214" s="34"/>
      <c r="T214" s="36"/>
      <c r="U214" s="34"/>
      <c r="V214" s="37"/>
      <c r="W214" s="37"/>
      <c r="X214" s="37"/>
      <c r="Y214" s="37"/>
      <c r="Z214" s="37"/>
      <c r="AA214" s="37"/>
      <c r="AB214" s="37"/>
      <c r="AC214" s="37"/>
      <c r="AD214" s="37"/>
      <c r="AE214" s="37" t="s">
        <v>104</v>
      </c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8" t="e">
        <f>#REF!</f>
        <v>#REF!</v>
      </c>
      <c r="BB214" s="37"/>
      <c r="BC214" s="37"/>
      <c r="BD214" s="37"/>
      <c r="BE214" s="37"/>
      <c r="BF214" s="37"/>
      <c r="BG214" s="37"/>
      <c r="BH214" s="37"/>
    </row>
    <row r="215" spans="1:60" outlineLevel="1">
      <c r="A215" s="249"/>
      <c r="B215" s="250"/>
      <c r="C215" s="314" t="s">
        <v>1203</v>
      </c>
      <c r="D215" s="315"/>
      <c r="E215" s="316">
        <v>24.731999999999999</v>
      </c>
      <c r="F215" s="254"/>
      <c r="G215" s="254"/>
      <c r="H215" s="254"/>
      <c r="I215" s="254"/>
      <c r="J215" s="254"/>
      <c r="K215" s="254"/>
      <c r="L215" s="254"/>
      <c r="M215" s="254"/>
      <c r="N215" s="313"/>
      <c r="O215" s="313"/>
      <c r="P215" s="313"/>
      <c r="Q215" s="313"/>
      <c r="R215" s="34"/>
      <c r="S215" s="34"/>
      <c r="T215" s="36">
        <v>0</v>
      </c>
      <c r="U215" s="34" t="e">
        <f>ROUND(#REF!*T215,2)</f>
        <v>#REF!</v>
      </c>
      <c r="V215" s="37"/>
      <c r="W215" s="37"/>
      <c r="X215" s="37"/>
      <c r="Y215" s="37"/>
      <c r="Z215" s="37"/>
      <c r="AA215" s="37"/>
      <c r="AB215" s="37"/>
      <c r="AC215" s="37"/>
      <c r="AD215" s="37"/>
      <c r="AE215" s="37" t="s">
        <v>113</v>
      </c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</row>
    <row r="216" spans="1:60" ht="20" outlineLevel="1">
      <c r="A216" s="249">
        <v>100</v>
      </c>
      <c r="B216" s="250" t="s">
        <v>359</v>
      </c>
      <c r="C216" s="251" t="s">
        <v>360</v>
      </c>
      <c r="D216" s="313" t="s">
        <v>121</v>
      </c>
      <c r="E216" s="253">
        <v>3.9</v>
      </c>
      <c r="F216" s="320">
        <f>H216+J216</f>
        <v>0</v>
      </c>
      <c r="G216" s="254">
        <f>ROUND(E216*F216,2)</f>
        <v>0</v>
      </c>
      <c r="H216" s="254"/>
      <c r="I216" s="254">
        <f>ROUND(E216*H216,2)</f>
        <v>0</v>
      </c>
      <c r="J216" s="254"/>
      <c r="K216" s="254">
        <f>ROUND(E216*J216,2)</f>
        <v>0</v>
      </c>
      <c r="L216" s="254">
        <v>15</v>
      </c>
      <c r="M216" s="254">
        <f>G216*(1+L216/100)</f>
        <v>0</v>
      </c>
      <c r="N216" s="313">
        <v>3.98E-3</v>
      </c>
      <c r="O216" s="313">
        <f>ROUND(E216*N216,5)</f>
        <v>1.5520000000000001E-2</v>
      </c>
      <c r="P216" s="313">
        <v>0</v>
      </c>
      <c r="Q216" s="313">
        <f>ROUND(E216*P216,5)</f>
        <v>0</v>
      </c>
      <c r="R216" s="34"/>
      <c r="S216" s="34"/>
      <c r="T216" s="36"/>
      <c r="U216" s="34"/>
      <c r="V216" s="37"/>
      <c r="W216" s="37"/>
      <c r="X216" s="37"/>
      <c r="Y216" s="37"/>
      <c r="Z216" s="37"/>
      <c r="AA216" s="37"/>
      <c r="AB216" s="37"/>
      <c r="AC216" s="37"/>
      <c r="AD216" s="37"/>
      <c r="AE216" s="37" t="s">
        <v>109</v>
      </c>
      <c r="AF216" s="37">
        <v>0</v>
      </c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</row>
    <row r="217" spans="1:60" outlineLevel="1">
      <c r="A217" s="249"/>
      <c r="B217" s="250"/>
      <c r="C217" s="314" t="s">
        <v>1080</v>
      </c>
      <c r="D217" s="315"/>
      <c r="E217" s="316">
        <v>3.9</v>
      </c>
      <c r="F217" s="254"/>
      <c r="G217" s="254"/>
      <c r="H217" s="254"/>
      <c r="I217" s="254"/>
      <c r="J217" s="254"/>
      <c r="K217" s="254"/>
      <c r="L217" s="254"/>
      <c r="M217" s="254"/>
      <c r="N217" s="313"/>
      <c r="O217" s="313"/>
      <c r="P217" s="313"/>
      <c r="Q217" s="313"/>
      <c r="R217" s="34"/>
      <c r="S217" s="34"/>
      <c r="T217" s="36">
        <v>1.448</v>
      </c>
      <c r="U217" s="34" t="e">
        <f>ROUND(#REF!*T217,2)</f>
        <v>#REF!</v>
      </c>
      <c r="V217" s="37"/>
      <c r="W217" s="37"/>
      <c r="X217" s="37"/>
      <c r="Y217" s="37"/>
      <c r="Z217" s="37"/>
      <c r="AA217" s="37"/>
      <c r="AB217" s="37"/>
      <c r="AC217" s="37"/>
      <c r="AD217" s="37"/>
      <c r="AE217" s="37" t="s">
        <v>102</v>
      </c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</row>
    <row r="218" spans="1:60" outlineLevel="1">
      <c r="A218" s="249">
        <v>101</v>
      </c>
      <c r="B218" s="250" t="s">
        <v>318</v>
      </c>
      <c r="C218" s="251" t="s">
        <v>1081</v>
      </c>
      <c r="D218" s="313" t="s">
        <v>121</v>
      </c>
      <c r="E218" s="253">
        <v>4.2119999999999997</v>
      </c>
      <c r="F218" s="320">
        <f>H218+J218</f>
        <v>0</v>
      </c>
      <c r="G218" s="254">
        <f>ROUND(E218*F218,2)</f>
        <v>0</v>
      </c>
      <c r="H218" s="254"/>
      <c r="I218" s="254">
        <f>ROUND(E218*H218,2)</f>
        <v>0</v>
      </c>
      <c r="J218" s="254"/>
      <c r="K218" s="254">
        <f>ROUND(E218*J218,2)</f>
        <v>0</v>
      </c>
      <c r="L218" s="254">
        <v>15</v>
      </c>
      <c r="M218" s="254">
        <f>G218*(1+L218/100)</f>
        <v>0</v>
      </c>
      <c r="N218" s="313">
        <v>2.07E-2</v>
      </c>
      <c r="O218" s="313">
        <f>ROUND(E218*N218,5)</f>
        <v>8.7190000000000004E-2</v>
      </c>
      <c r="P218" s="313">
        <v>0</v>
      </c>
      <c r="Q218" s="313">
        <f>ROUND(E218*P218,5)</f>
        <v>0</v>
      </c>
      <c r="R218" s="34"/>
      <c r="S218" s="34"/>
      <c r="T218" s="36"/>
      <c r="U218" s="34"/>
      <c r="V218" s="37"/>
      <c r="W218" s="37"/>
      <c r="X218" s="37"/>
      <c r="Y218" s="37"/>
      <c r="Z218" s="37"/>
      <c r="AA218" s="37"/>
      <c r="AB218" s="37"/>
      <c r="AC218" s="37"/>
      <c r="AD218" s="37"/>
      <c r="AE218" s="37" t="s">
        <v>109</v>
      </c>
      <c r="AF218" s="37">
        <v>0</v>
      </c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</row>
    <row r="219" spans="1:60" outlineLevel="1">
      <c r="A219" s="249"/>
      <c r="B219" s="250"/>
      <c r="C219" s="314" t="s">
        <v>1082</v>
      </c>
      <c r="D219" s="315"/>
      <c r="E219" s="316">
        <v>4.2119999999999997</v>
      </c>
      <c r="F219" s="254"/>
      <c r="G219" s="254"/>
      <c r="H219" s="254"/>
      <c r="I219" s="254"/>
      <c r="J219" s="254"/>
      <c r="K219" s="254"/>
      <c r="L219" s="254"/>
      <c r="M219" s="254"/>
      <c r="N219" s="313"/>
      <c r="O219" s="313"/>
      <c r="P219" s="313"/>
      <c r="Q219" s="313"/>
      <c r="R219" s="34"/>
      <c r="S219" s="34"/>
      <c r="T219" s="36">
        <v>0</v>
      </c>
      <c r="U219" s="34" t="e">
        <f>ROUND(#REF!*T219,2)</f>
        <v>#REF!</v>
      </c>
      <c r="V219" s="37"/>
      <c r="W219" s="37"/>
      <c r="X219" s="37"/>
      <c r="Y219" s="37"/>
      <c r="Z219" s="37"/>
      <c r="AA219" s="37"/>
      <c r="AB219" s="37"/>
      <c r="AC219" s="37"/>
      <c r="AD219" s="37"/>
      <c r="AE219" s="37" t="s">
        <v>113</v>
      </c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</row>
    <row r="220" spans="1:60" ht="20" outlineLevel="1">
      <c r="A220" s="249">
        <v>102</v>
      </c>
      <c r="B220" s="250" t="s">
        <v>323</v>
      </c>
      <c r="C220" s="251" t="s">
        <v>364</v>
      </c>
      <c r="D220" s="313" t="s">
        <v>304</v>
      </c>
      <c r="E220" s="253">
        <v>18.93</v>
      </c>
      <c r="F220" s="320">
        <f>H220+J220</f>
        <v>0</v>
      </c>
      <c r="G220" s="254">
        <f>ROUND(E220*F220,2)</f>
        <v>0</v>
      </c>
      <c r="H220" s="254"/>
      <c r="I220" s="254">
        <f>ROUND(E220*H220,2)</f>
        <v>0</v>
      </c>
      <c r="J220" s="254"/>
      <c r="K220" s="254">
        <f>ROUND(E220*J220,2)</f>
        <v>0</v>
      </c>
      <c r="L220" s="254">
        <v>15</v>
      </c>
      <c r="M220" s="254">
        <f>G220*(1+L220/100)</f>
        <v>0</v>
      </c>
      <c r="N220" s="313">
        <v>1E-4</v>
      </c>
      <c r="O220" s="313">
        <f>ROUND(E220*N220,5)</f>
        <v>1.89E-3</v>
      </c>
      <c r="P220" s="313">
        <v>0</v>
      </c>
      <c r="Q220" s="313">
        <f>ROUND(E220*P220,5)</f>
        <v>0</v>
      </c>
      <c r="R220" s="34"/>
      <c r="S220" s="34"/>
      <c r="T220" s="36"/>
      <c r="U220" s="34"/>
      <c r="V220" s="37"/>
      <c r="W220" s="37"/>
      <c r="X220" s="37"/>
      <c r="Y220" s="37"/>
      <c r="Z220" s="37"/>
      <c r="AA220" s="37"/>
      <c r="AB220" s="37"/>
      <c r="AC220" s="37"/>
      <c r="AD220" s="37"/>
      <c r="AE220" s="37" t="s">
        <v>109</v>
      </c>
      <c r="AF220" s="37">
        <v>0</v>
      </c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</row>
    <row r="221" spans="1:60" outlineLevel="1">
      <c r="A221" s="249"/>
      <c r="B221" s="250"/>
      <c r="C221" s="314" t="s">
        <v>1204</v>
      </c>
      <c r="D221" s="315"/>
      <c r="E221" s="316">
        <v>18.93</v>
      </c>
      <c r="F221" s="254"/>
      <c r="G221" s="254"/>
      <c r="H221" s="254"/>
      <c r="I221" s="254"/>
      <c r="J221" s="254"/>
      <c r="K221" s="254"/>
      <c r="L221" s="254"/>
      <c r="M221" s="254"/>
      <c r="N221" s="313"/>
      <c r="O221" s="313"/>
      <c r="P221" s="313"/>
      <c r="Q221" s="313"/>
      <c r="R221" s="34"/>
      <c r="S221" s="34"/>
      <c r="T221" s="36">
        <v>0.12</v>
      </c>
      <c r="U221" s="34" t="e">
        <f>ROUND(#REF!*T221,2)</f>
        <v>#REF!</v>
      </c>
      <c r="V221" s="37"/>
      <c r="W221" s="37"/>
      <c r="X221" s="37"/>
      <c r="Y221" s="37"/>
      <c r="Z221" s="37"/>
      <c r="AA221" s="37"/>
      <c r="AB221" s="37"/>
      <c r="AC221" s="37"/>
      <c r="AD221" s="37"/>
      <c r="AE221" s="37" t="s">
        <v>102</v>
      </c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</row>
    <row r="222" spans="1:60" outlineLevel="1">
      <c r="A222" s="249">
        <v>103</v>
      </c>
      <c r="B222" s="250" t="s">
        <v>366</v>
      </c>
      <c r="C222" s="251" t="s">
        <v>367</v>
      </c>
      <c r="D222" s="313" t="s">
        <v>107</v>
      </c>
      <c r="E222" s="253">
        <v>0.71038000000000001</v>
      </c>
      <c r="F222" s="320">
        <f>H222+J222</f>
        <v>0</v>
      </c>
      <c r="G222" s="254">
        <f>ROUND(E222*F222,2)</f>
        <v>0</v>
      </c>
      <c r="H222" s="254"/>
      <c r="I222" s="254">
        <f>ROUND(E222*H222,2)</f>
        <v>0</v>
      </c>
      <c r="J222" s="254"/>
      <c r="K222" s="254">
        <f>ROUND(E222*J222,2)</f>
        <v>0</v>
      </c>
      <c r="L222" s="254">
        <v>15</v>
      </c>
      <c r="M222" s="254">
        <f>G222*(1+L222/100)</f>
        <v>0</v>
      </c>
      <c r="N222" s="313">
        <v>0</v>
      </c>
      <c r="O222" s="313">
        <f>ROUND(E222*N222,5)</f>
        <v>0</v>
      </c>
      <c r="P222" s="313">
        <v>0</v>
      </c>
      <c r="Q222" s="313">
        <f>ROUND(E222*P222,5)</f>
        <v>0</v>
      </c>
      <c r="R222" s="34"/>
      <c r="S222" s="34"/>
      <c r="T222" s="36"/>
      <c r="U222" s="34"/>
      <c r="V222" s="37"/>
      <c r="W222" s="37"/>
      <c r="X222" s="37"/>
      <c r="Y222" s="37"/>
      <c r="Z222" s="37"/>
      <c r="AA222" s="37"/>
      <c r="AB222" s="37"/>
      <c r="AC222" s="37"/>
      <c r="AD222" s="37"/>
      <c r="AE222" s="37" t="s">
        <v>109</v>
      </c>
      <c r="AF222" s="37">
        <v>0</v>
      </c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</row>
    <row r="223" spans="1:60" ht="14.5" outlineLevel="1">
      <c r="A223" s="255" t="s">
        <v>97</v>
      </c>
      <c r="B223" s="256" t="s">
        <v>30</v>
      </c>
      <c r="C223" s="257" t="s">
        <v>29</v>
      </c>
      <c r="D223" s="317"/>
      <c r="E223" s="259"/>
      <c r="F223" s="260"/>
      <c r="G223" s="260">
        <f>SUMIF(AE224:AE239,"&lt;&gt;NOR",G224:G239)</f>
        <v>0</v>
      </c>
      <c r="H223" s="260"/>
      <c r="I223" s="260">
        <f>SUM(I224:I239)</f>
        <v>0</v>
      </c>
      <c r="J223" s="260"/>
      <c r="K223" s="260">
        <f>SUM(K224:K239)</f>
        <v>0</v>
      </c>
      <c r="L223" s="260"/>
      <c r="M223" s="260">
        <f>SUM(M224:M239)</f>
        <v>0</v>
      </c>
      <c r="N223" s="317"/>
      <c r="O223" s="317">
        <f>SUM(O224:O239)</f>
        <v>0.13339000000000001</v>
      </c>
      <c r="P223" s="317"/>
      <c r="Q223" s="317">
        <f>SUM(Q224:Q239)</f>
        <v>0</v>
      </c>
      <c r="R223" s="34"/>
      <c r="S223" s="34"/>
      <c r="T223" s="36">
        <v>1.5980000000000001</v>
      </c>
      <c r="U223" s="34" t="e">
        <f>ROUND(#REF!*T223,2)</f>
        <v>#REF!</v>
      </c>
      <c r="V223" s="37"/>
      <c r="W223" s="37"/>
      <c r="X223" s="37"/>
      <c r="Y223" s="37"/>
      <c r="Z223" s="37"/>
      <c r="AA223" s="37"/>
      <c r="AB223" s="37"/>
      <c r="AC223" s="37"/>
      <c r="AD223" s="37"/>
      <c r="AE223" s="37" t="s">
        <v>102</v>
      </c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</row>
    <row r="224" spans="1:60">
      <c r="A224" s="249">
        <v>104</v>
      </c>
      <c r="B224" s="250" t="s">
        <v>368</v>
      </c>
      <c r="C224" s="251" t="s">
        <v>369</v>
      </c>
      <c r="D224" s="313" t="s">
        <v>121</v>
      </c>
      <c r="E224" s="253">
        <v>89.256</v>
      </c>
      <c r="F224" s="320">
        <v>0</v>
      </c>
      <c r="G224" s="254">
        <f>ROUND(E224*F224,2)</f>
        <v>0</v>
      </c>
      <c r="H224" s="254"/>
      <c r="I224" s="254">
        <f>ROUND(E224*H224,2)</f>
        <v>0</v>
      </c>
      <c r="J224" s="254"/>
      <c r="K224" s="254">
        <f>ROUND(E224*J224,2)</f>
        <v>0</v>
      </c>
      <c r="L224" s="254">
        <v>15</v>
      </c>
      <c r="M224" s="254">
        <f>G224*(1+L224/100)</f>
        <v>0</v>
      </c>
      <c r="N224" s="313">
        <v>0</v>
      </c>
      <c r="O224" s="313">
        <f>ROUND(E224*N224,5)</f>
        <v>0</v>
      </c>
      <c r="P224" s="313">
        <v>0</v>
      </c>
      <c r="Q224" s="313">
        <f>ROUND(E224*P224,5)</f>
        <v>0</v>
      </c>
      <c r="R224" s="39"/>
      <c r="S224" s="39"/>
      <c r="T224" s="41"/>
      <c r="U224" s="39" t="e">
        <f>SUM(U225:U240)</f>
        <v>#REF!</v>
      </c>
      <c r="AE224" s="29" t="s">
        <v>98</v>
      </c>
    </row>
    <row r="225" spans="1:60" outlineLevel="1">
      <c r="A225" s="249"/>
      <c r="B225" s="250"/>
      <c r="C225" s="314" t="s">
        <v>1136</v>
      </c>
      <c r="D225" s="315"/>
      <c r="E225" s="316">
        <v>7.8440000000000003</v>
      </c>
      <c r="F225" s="254"/>
      <c r="G225" s="254"/>
      <c r="H225" s="254"/>
      <c r="I225" s="254"/>
      <c r="J225" s="254"/>
      <c r="K225" s="254"/>
      <c r="L225" s="254"/>
      <c r="M225" s="254"/>
      <c r="N225" s="313"/>
      <c r="O225" s="313"/>
      <c r="P225" s="313"/>
      <c r="Q225" s="313"/>
      <c r="R225" s="34"/>
      <c r="S225" s="34"/>
      <c r="T225" s="36">
        <v>6.9709999999999994E-2</v>
      </c>
      <c r="U225" s="34" t="e">
        <f>ROUND(#REF!*T225,2)</f>
        <v>#REF!</v>
      </c>
      <c r="V225" s="37"/>
      <c r="W225" s="37"/>
      <c r="X225" s="37"/>
      <c r="Y225" s="37"/>
      <c r="Z225" s="37"/>
      <c r="AA225" s="37"/>
      <c r="AB225" s="37"/>
      <c r="AC225" s="37"/>
      <c r="AD225" s="37"/>
      <c r="AE225" s="37" t="s">
        <v>102</v>
      </c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</row>
    <row r="226" spans="1:60" outlineLevel="1">
      <c r="A226" s="249"/>
      <c r="B226" s="250"/>
      <c r="C226" s="314" t="s">
        <v>1137</v>
      </c>
      <c r="D226" s="315"/>
      <c r="E226" s="316">
        <v>9.8800000000000008</v>
      </c>
      <c r="F226" s="254"/>
      <c r="G226" s="254"/>
      <c r="H226" s="254"/>
      <c r="I226" s="254"/>
      <c r="J226" s="254"/>
      <c r="K226" s="254"/>
      <c r="L226" s="254"/>
      <c r="M226" s="254"/>
      <c r="N226" s="313"/>
      <c r="O226" s="313"/>
      <c r="P226" s="313"/>
      <c r="Q226" s="313"/>
      <c r="R226" s="34"/>
      <c r="S226" s="34"/>
      <c r="T226" s="36"/>
      <c r="U226" s="34"/>
      <c r="V226" s="37"/>
      <c r="W226" s="37"/>
      <c r="X226" s="37"/>
      <c r="Y226" s="37"/>
      <c r="Z226" s="37"/>
      <c r="AA226" s="37"/>
      <c r="AB226" s="37"/>
      <c r="AC226" s="37"/>
      <c r="AD226" s="37"/>
      <c r="AE226" s="37" t="s">
        <v>109</v>
      </c>
      <c r="AF226" s="37">
        <v>0</v>
      </c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</row>
    <row r="227" spans="1:60" outlineLevel="1">
      <c r="A227" s="249"/>
      <c r="B227" s="250"/>
      <c r="C227" s="314" t="s">
        <v>1138</v>
      </c>
      <c r="D227" s="315"/>
      <c r="E227" s="316">
        <v>25.584199999999999</v>
      </c>
      <c r="F227" s="254"/>
      <c r="G227" s="254"/>
      <c r="H227" s="254"/>
      <c r="I227" s="254"/>
      <c r="J227" s="254"/>
      <c r="K227" s="254"/>
      <c r="L227" s="254"/>
      <c r="M227" s="254"/>
      <c r="N227" s="313"/>
      <c r="O227" s="313"/>
      <c r="P227" s="313"/>
      <c r="Q227" s="313"/>
      <c r="R227" s="34"/>
      <c r="S227" s="34"/>
      <c r="T227" s="36"/>
      <c r="U227" s="34"/>
      <c r="V227" s="37"/>
      <c r="W227" s="37"/>
      <c r="X227" s="37"/>
      <c r="Y227" s="37"/>
      <c r="Z227" s="37"/>
      <c r="AA227" s="37"/>
      <c r="AB227" s="37"/>
      <c r="AC227" s="37"/>
      <c r="AD227" s="37"/>
      <c r="AE227" s="37" t="s">
        <v>109</v>
      </c>
      <c r="AF227" s="37">
        <v>0</v>
      </c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</row>
    <row r="228" spans="1:60" outlineLevel="1">
      <c r="A228" s="249"/>
      <c r="B228" s="250"/>
      <c r="C228" s="314" t="s">
        <v>1139</v>
      </c>
      <c r="D228" s="315"/>
      <c r="E228" s="316">
        <v>31.832000000000001</v>
      </c>
      <c r="F228" s="254"/>
      <c r="G228" s="254"/>
      <c r="H228" s="254"/>
      <c r="I228" s="254"/>
      <c r="J228" s="254"/>
      <c r="K228" s="254"/>
      <c r="L228" s="254"/>
      <c r="M228" s="254"/>
      <c r="N228" s="313"/>
      <c r="O228" s="313"/>
      <c r="P228" s="313"/>
      <c r="Q228" s="313"/>
      <c r="R228" s="34"/>
      <c r="S228" s="34"/>
      <c r="T228" s="36"/>
      <c r="U228" s="34"/>
      <c r="V228" s="37"/>
      <c r="W228" s="37"/>
      <c r="X228" s="37"/>
      <c r="Y228" s="37"/>
      <c r="Z228" s="37"/>
      <c r="AA228" s="37"/>
      <c r="AB228" s="37"/>
      <c r="AC228" s="37"/>
      <c r="AD228" s="37"/>
      <c r="AE228" s="37" t="s">
        <v>109</v>
      </c>
      <c r="AF228" s="37">
        <v>0</v>
      </c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</row>
    <row r="229" spans="1:60" outlineLevel="1">
      <c r="A229" s="249"/>
      <c r="B229" s="250"/>
      <c r="C229" s="314" t="s">
        <v>1140</v>
      </c>
      <c r="D229" s="315"/>
      <c r="E229" s="316">
        <v>14.1158</v>
      </c>
      <c r="F229" s="254"/>
      <c r="G229" s="254"/>
      <c r="H229" s="254"/>
      <c r="I229" s="254"/>
      <c r="J229" s="254"/>
      <c r="K229" s="254"/>
      <c r="L229" s="254"/>
      <c r="M229" s="254"/>
      <c r="N229" s="313"/>
      <c r="O229" s="313"/>
      <c r="P229" s="313"/>
      <c r="Q229" s="313"/>
      <c r="R229" s="34"/>
      <c r="S229" s="34"/>
      <c r="T229" s="36"/>
      <c r="U229" s="34"/>
      <c r="V229" s="37"/>
      <c r="W229" s="37"/>
      <c r="X229" s="37"/>
      <c r="Y229" s="37"/>
      <c r="Z229" s="37"/>
      <c r="AA229" s="37"/>
      <c r="AB229" s="37"/>
      <c r="AC229" s="37"/>
      <c r="AD229" s="37"/>
      <c r="AE229" s="37" t="s">
        <v>109</v>
      </c>
      <c r="AF229" s="37">
        <v>0</v>
      </c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</row>
    <row r="230" spans="1:60" outlineLevel="1">
      <c r="A230" s="249">
        <v>105</v>
      </c>
      <c r="B230" s="250" t="s">
        <v>370</v>
      </c>
      <c r="C230" s="251" t="s">
        <v>371</v>
      </c>
      <c r="D230" s="313" t="s">
        <v>121</v>
      </c>
      <c r="E230" s="253">
        <v>46.25</v>
      </c>
      <c r="F230" s="320">
        <v>0</v>
      </c>
      <c r="G230" s="254">
        <f>ROUND(E230*F230,2)</f>
        <v>0</v>
      </c>
      <c r="H230" s="254"/>
      <c r="I230" s="254">
        <f>ROUND(E230*H230,2)</f>
        <v>0</v>
      </c>
      <c r="J230" s="254"/>
      <c r="K230" s="254">
        <f>ROUND(E230*J230,2)</f>
        <v>0</v>
      </c>
      <c r="L230" s="254">
        <v>15</v>
      </c>
      <c r="M230" s="254">
        <f>G230*(1+L230/100)</f>
        <v>0</v>
      </c>
      <c r="N230" s="313">
        <v>3.5E-4</v>
      </c>
      <c r="O230" s="313">
        <f>ROUND(E230*N230,5)</f>
        <v>1.619E-2</v>
      </c>
      <c r="P230" s="313">
        <v>0</v>
      </c>
      <c r="Q230" s="313">
        <f>ROUND(E230*P230,5)</f>
        <v>0</v>
      </c>
      <c r="R230" s="34"/>
      <c r="S230" s="34"/>
      <c r="T230" s="36"/>
      <c r="U230" s="34"/>
      <c r="V230" s="37"/>
      <c r="W230" s="37"/>
      <c r="X230" s="37"/>
      <c r="Y230" s="37"/>
      <c r="Z230" s="37"/>
      <c r="AA230" s="37"/>
      <c r="AB230" s="37"/>
      <c r="AC230" s="37"/>
      <c r="AD230" s="37"/>
      <c r="AE230" s="37" t="s">
        <v>109</v>
      </c>
      <c r="AF230" s="37">
        <v>0</v>
      </c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</row>
    <row r="231" spans="1:60" outlineLevel="1">
      <c r="A231" s="249"/>
      <c r="B231" s="250"/>
      <c r="C231" s="314" t="s">
        <v>1085</v>
      </c>
      <c r="D231" s="315"/>
      <c r="E231" s="316">
        <v>46.25</v>
      </c>
      <c r="F231" s="254"/>
      <c r="G231" s="254"/>
      <c r="H231" s="254"/>
      <c r="I231" s="254"/>
      <c r="J231" s="254"/>
      <c r="K231" s="254"/>
      <c r="L231" s="254"/>
      <c r="M231" s="254"/>
      <c r="N231" s="313"/>
      <c r="O231" s="313"/>
      <c r="P231" s="313"/>
      <c r="Q231" s="313"/>
      <c r="R231" s="34"/>
      <c r="S231" s="34"/>
      <c r="T231" s="36">
        <v>1.35E-2</v>
      </c>
      <c r="U231" s="34" t="e">
        <f>ROUND(#REF!*T231,2)</f>
        <v>#REF!</v>
      </c>
      <c r="V231" s="37"/>
      <c r="W231" s="37"/>
      <c r="X231" s="37"/>
      <c r="Y231" s="37"/>
      <c r="Z231" s="37"/>
      <c r="AA231" s="37"/>
      <c r="AB231" s="37"/>
      <c r="AC231" s="37"/>
      <c r="AD231" s="37"/>
      <c r="AE231" s="37" t="s">
        <v>102</v>
      </c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</row>
    <row r="232" spans="1:60" outlineLevel="1">
      <c r="A232" s="249">
        <v>106</v>
      </c>
      <c r="B232" s="250" t="s">
        <v>372</v>
      </c>
      <c r="C232" s="251" t="s">
        <v>373</v>
      </c>
      <c r="D232" s="313" t="s">
        <v>121</v>
      </c>
      <c r="E232" s="253">
        <v>192.124</v>
      </c>
      <c r="F232" s="320">
        <v>0</v>
      </c>
      <c r="G232" s="254">
        <f>ROUND(E232*F232,2)</f>
        <v>0</v>
      </c>
      <c r="H232" s="254"/>
      <c r="I232" s="254">
        <f>ROUND(E232*H232,2)</f>
        <v>0</v>
      </c>
      <c r="J232" s="254"/>
      <c r="K232" s="254">
        <f>ROUND(E232*J232,2)</f>
        <v>0</v>
      </c>
      <c r="L232" s="254">
        <v>15</v>
      </c>
      <c r="M232" s="254">
        <f>G232*(1+L232/100)</f>
        <v>0</v>
      </c>
      <c r="N232" s="313">
        <v>1.4999999999999999E-4</v>
      </c>
      <c r="O232" s="313">
        <f>ROUND(E232*N232,5)</f>
        <v>2.8819999999999998E-2</v>
      </c>
      <c r="P232" s="313">
        <v>0</v>
      </c>
      <c r="Q232" s="313">
        <f>ROUND(E232*P232,5)</f>
        <v>0</v>
      </c>
      <c r="R232" s="34"/>
      <c r="S232" s="34"/>
      <c r="T232" s="36"/>
      <c r="U232" s="34"/>
      <c r="V232" s="37"/>
      <c r="W232" s="37"/>
      <c r="X232" s="37"/>
      <c r="Y232" s="37"/>
      <c r="Z232" s="37"/>
      <c r="AA232" s="37"/>
      <c r="AB232" s="37"/>
      <c r="AC232" s="37"/>
      <c r="AD232" s="37"/>
      <c r="AE232" s="37" t="s">
        <v>109</v>
      </c>
      <c r="AF232" s="37">
        <v>0</v>
      </c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</row>
    <row r="233" spans="1:60" outlineLevel="1">
      <c r="A233" s="249"/>
      <c r="B233" s="250"/>
      <c r="C233" s="314" t="s">
        <v>1205</v>
      </c>
      <c r="D233" s="315"/>
      <c r="E233" s="316">
        <v>24.29</v>
      </c>
      <c r="F233" s="254"/>
      <c r="G233" s="254"/>
      <c r="H233" s="254"/>
      <c r="I233" s="254"/>
      <c r="J233" s="254"/>
      <c r="K233" s="254"/>
      <c r="L233" s="254"/>
      <c r="M233" s="254"/>
      <c r="N233" s="313"/>
      <c r="O233" s="313"/>
      <c r="P233" s="313"/>
      <c r="Q233" s="313"/>
      <c r="R233" s="34"/>
      <c r="S233" s="34"/>
      <c r="T233" s="36">
        <v>3.2480000000000002E-2</v>
      </c>
      <c r="U233" s="34" t="e">
        <f>ROUND(#REF!*T233,2)</f>
        <v>#REF!</v>
      </c>
      <c r="V233" s="37"/>
      <c r="W233" s="37"/>
      <c r="X233" s="37"/>
      <c r="Y233" s="37"/>
      <c r="Z233" s="37"/>
      <c r="AA233" s="37"/>
      <c r="AB233" s="37"/>
      <c r="AC233" s="37"/>
      <c r="AD233" s="37"/>
      <c r="AE233" s="37" t="s">
        <v>102</v>
      </c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</row>
    <row r="234" spans="1:60" outlineLevel="1">
      <c r="A234" s="249"/>
      <c r="B234" s="250"/>
      <c r="C234" s="314" t="s">
        <v>1206</v>
      </c>
      <c r="D234" s="315"/>
      <c r="E234" s="316">
        <v>4.55</v>
      </c>
      <c r="F234" s="254"/>
      <c r="G234" s="254"/>
      <c r="H234" s="254"/>
      <c r="I234" s="254"/>
      <c r="J234" s="254"/>
      <c r="K234" s="254"/>
      <c r="L234" s="254"/>
      <c r="M234" s="254"/>
      <c r="N234" s="313"/>
      <c r="O234" s="313"/>
      <c r="P234" s="313"/>
      <c r="Q234" s="313"/>
      <c r="R234" s="34"/>
      <c r="S234" s="34"/>
      <c r="T234" s="36"/>
      <c r="U234" s="34"/>
      <c r="V234" s="37"/>
      <c r="W234" s="37"/>
      <c r="X234" s="37"/>
      <c r="Y234" s="37"/>
      <c r="Z234" s="37"/>
      <c r="AA234" s="37"/>
      <c r="AB234" s="37"/>
      <c r="AC234" s="37"/>
      <c r="AD234" s="37"/>
      <c r="AE234" s="37" t="s">
        <v>109</v>
      </c>
      <c r="AF234" s="37">
        <v>0</v>
      </c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</row>
    <row r="235" spans="1:60" outlineLevel="1">
      <c r="A235" s="249"/>
      <c r="B235" s="250"/>
      <c r="C235" s="314" t="s">
        <v>1207</v>
      </c>
      <c r="D235" s="315"/>
      <c r="E235" s="316">
        <v>67.48</v>
      </c>
      <c r="F235" s="254"/>
      <c r="G235" s="254"/>
      <c r="H235" s="254"/>
      <c r="I235" s="254"/>
      <c r="J235" s="254"/>
      <c r="K235" s="254"/>
      <c r="L235" s="254"/>
      <c r="M235" s="254"/>
      <c r="N235" s="313"/>
      <c r="O235" s="313"/>
      <c r="P235" s="313"/>
      <c r="Q235" s="313"/>
      <c r="R235" s="34"/>
      <c r="S235" s="34"/>
      <c r="T235" s="36"/>
      <c r="U235" s="34"/>
      <c r="V235" s="37"/>
      <c r="W235" s="37"/>
      <c r="X235" s="37"/>
      <c r="Y235" s="37"/>
      <c r="Z235" s="37"/>
      <c r="AA235" s="37"/>
      <c r="AB235" s="37"/>
      <c r="AC235" s="37"/>
      <c r="AD235" s="37"/>
      <c r="AE235" s="37" t="s">
        <v>109</v>
      </c>
      <c r="AF235" s="37">
        <v>0</v>
      </c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</row>
    <row r="236" spans="1:60" outlineLevel="1">
      <c r="A236" s="249"/>
      <c r="B236" s="250"/>
      <c r="C236" s="314" t="s">
        <v>1208</v>
      </c>
      <c r="D236" s="315"/>
      <c r="E236" s="316">
        <v>63.7</v>
      </c>
      <c r="F236" s="254"/>
      <c r="G236" s="254"/>
      <c r="H236" s="254"/>
      <c r="I236" s="254"/>
      <c r="J236" s="254"/>
      <c r="K236" s="254"/>
      <c r="L236" s="254"/>
      <c r="M236" s="254"/>
      <c r="N236" s="313"/>
      <c r="O236" s="313"/>
      <c r="P236" s="313"/>
      <c r="Q236" s="313"/>
      <c r="R236" s="34"/>
      <c r="S236" s="34"/>
      <c r="T236" s="36"/>
      <c r="U236" s="34"/>
      <c r="V236" s="37"/>
      <c r="W236" s="37"/>
      <c r="X236" s="37"/>
      <c r="Y236" s="37"/>
      <c r="Z236" s="37"/>
      <c r="AA236" s="37"/>
      <c r="AB236" s="37"/>
      <c r="AC236" s="37"/>
      <c r="AD236" s="37"/>
      <c r="AE236" s="37" t="s">
        <v>109</v>
      </c>
      <c r="AF236" s="37">
        <v>0</v>
      </c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</row>
    <row r="237" spans="1:60" outlineLevel="1">
      <c r="A237" s="249"/>
      <c r="B237" s="250"/>
      <c r="C237" s="314" t="s">
        <v>1209</v>
      </c>
      <c r="D237" s="315"/>
      <c r="E237" s="316">
        <v>27.763999999999999</v>
      </c>
      <c r="F237" s="254"/>
      <c r="G237" s="254"/>
      <c r="H237" s="254"/>
      <c r="I237" s="254"/>
      <c r="J237" s="254"/>
      <c r="K237" s="254"/>
      <c r="L237" s="254"/>
      <c r="M237" s="254"/>
      <c r="N237" s="313"/>
      <c r="O237" s="313"/>
      <c r="P237" s="313"/>
      <c r="Q237" s="313"/>
      <c r="R237" s="34"/>
      <c r="S237" s="34"/>
      <c r="T237" s="36"/>
      <c r="U237" s="34"/>
      <c r="V237" s="37"/>
      <c r="W237" s="37"/>
      <c r="X237" s="37"/>
      <c r="Y237" s="37"/>
      <c r="Z237" s="37"/>
      <c r="AA237" s="37"/>
      <c r="AB237" s="37"/>
      <c r="AC237" s="37"/>
      <c r="AD237" s="37"/>
      <c r="AE237" s="37" t="s">
        <v>109</v>
      </c>
      <c r="AF237" s="37">
        <v>0</v>
      </c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</row>
    <row r="238" spans="1:60" outlineLevel="1">
      <c r="A238" s="249"/>
      <c r="B238" s="250"/>
      <c r="C238" s="314" t="s">
        <v>1210</v>
      </c>
      <c r="D238" s="315"/>
      <c r="E238" s="316">
        <v>4.34</v>
      </c>
      <c r="F238" s="254"/>
      <c r="G238" s="254"/>
      <c r="H238" s="254"/>
      <c r="I238" s="254"/>
      <c r="J238" s="254"/>
      <c r="K238" s="254"/>
      <c r="L238" s="254"/>
      <c r="M238" s="254"/>
      <c r="N238" s="313"/>
      <c r="O238" s="313"/>
      <c r="P238" s="313"/>
      <c r="Q238" s="313"/>
      <c r="R238" s="34"/>
      <c r="S238" s="34"/>
      <c r="T238" s="36"/>
      <c r="U238" s="34"/>
      <c r="V238" s="37"/>
      <c r="W238" s="37"/>
      <c r="X238" s="37"/>
      <c r="Y238" s="37"/>
      <c r="Z238" s="37"/>
      <c r="AA238" s="37"/>
      <c r="AB238" s="37"/>
      <c r="AC238" s="37"/>
      <c r="AD238" s="37"/>
      <c r="AE238" s="37" t="s">
        <v>109</v>
      </c>
      <c r="AF238" s="37">
        <v>0</v>
      </c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</row>
    <row r="239" spans="1:60" outlineLevel="1">
      <c r="A239" s="249">
        <v>107</v>
      </c>
      <c r="B239" s="250" t="s">
        <v>380</v>
      </c>
      <c r="C239" s="251" t="s">
        <v>381</v>
      </c>
      <c r="D239" s="313" t="s">
        <v>121</v>
      </c>
      <c r="E239" s="253">
        <v>192.124</v>
      </c>
      <c r="F239" s="320">
        <f>H239+J239</f>
        <v>0</v>
      </c>
      <c r="G239" s="254">
        <f>ROUND(E239*F239,2)</f>
        <v>0</v>
      </c>
      <c r="H239" s="254"/>
      <c r="I239" s="254">
        <f>ROUND(E239*H239,2)</f>
        <v>0</v>
      </c>
      <c r="J239" s="254"/>
      <c r="K239" s="254">
        <f>ROUND(E239*J239,2)</f>
        <v>0</v>
      </c>
      <c r="L239" s="254">
        <v>15</v>
      </c>
      <c r="M239" s="254">
        <f>G239*(1+L239/100)</f>
        <v>0</v>
      </c>
      <c r="N239" s="313">
        <v>4.6000000000000001E-4</v>
      </c>
      <c r="O239" s="313">
        <f>ROUND(E239*N239,5)</f>
        <v>8.838E-2</v>
      </c>
      <c r="P239" s="313">
        <v>0</v>
      </c>
      <c r="Q239" s="313">
        <f>ROUND(E239*P239,5)</f>
        <v>0</v>
      </c>
      <c r="R239" s="34"/>
      <c r="S239" s="34"/>
      <c r="T239" s="36"/>
      <c r="U239" s="34"/>
      <c r="V239" s="37"/>
      <c r="W239" s="37"/>
      <c r="X239" s="37"/>
      <c r="Y239" s="37"/>
      <c r="Z239" s="37"/>
      <c r="AA239" s="37"/>
      <c r="AB239" s="37"/>
      <c r="AC239" s="37"/>
      <c r="AD239" s="37"/>
      <c r="AE239" s="37" t="s">
        <v>109</v>
      </c>
      <c r="AF239" s="37">
        <v>0</v>
      </c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</row>
    <row r="240" spans="1:60" ht="14.5" outlineLevel="1">
      <c r="A240" s="255" t="s">
        <v>97</v>
      </c>
      <c r="B240" s="256" t="s">
        <v>27</v>
      </c>
      <c r="C240" s="257" t="s">
        <v>28</v>
      </c>
      <c r="D240" s="317"/>
      <c r="E240" s="259"/>
      <c r="F240" s="260"/>
      <c r="G240" s="260">
        <f>SUMIF(AE241:AE241,"&lt;&gt;NOR",G241:G241)</f>
        <v>0</v>
      </c>
      <c r="H240" s="260"/>
      <c r="I240" s="260">
        <f>SUM(I241:I241)</f>
        <v>0</v>
      </c>
      <c r="J240" s="260"/>
      <c r="K240" s="260">
        <f>SUM(K241:K241)</f>
        <v>0</v>
      </c>
      <c r="L240" s="260"/>
      <c r="M240" s="260">
        <f>SUM(M241:M241)</f>
        <v>0</v>
      </c>
      <c r="N240" s="317"/>
      <c r="O240" s="317">
        <f>SUM(O241:O241)</f>
        <v>0</v>
      </c>
      <c r="P240" s="317"/>
      <c r="Q240" s="317">
        <f>SUM(Q241:Q241)</f>
        <v>0</v>
      </c>
      <c r="R240" s="34"/>
      <c r="S240" s="34"/>
      <c r="T240" s="36">
        <v>0.10191</v>
      </c>
      <c r="U240" s="34" t="e">
        <f>ROUND(#REF!*T240,2)</f>
        <v>#REF!</v>
      </c>
      <c r="V240" s="37"/>
      <c r="W240" s="37"/>
      <c r="X240" s="37"/>
      <c r="Y240" s="37"/>
      <c r="Z240" s="37"/>
      <c r="AA240" s="37"/>
      <c r="AB240" s="37"/>
      <c r="AC240" s="37"/>
      <c r="AD240" s="37"/>
      <c r="AE240" s="37" t="s">
        <v>102</v>
      </c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</row>
    <row r="241" spans="1:60">
      <c r="A241" s="261">
        <v>108</v>
      </c>
      <c r="B241" s="262" t="s">
        <v>382</v>
      </c>
      <c r="C241" s="263" t="s">
        <v>383</v>
      </c>
      <c r="D241" s="318" t="s">
        <v>384</v>
      </c>
      <c r="E241" s="265">
        <v>1</v>
      </c>
      <c r="F241" s="321">
        <v>0</v>
      </c>
      <c r="G241" s="266">
        <f>ROUND(E241*F241,2)</f>
        <v>0</v>
      </c>
      <c r="H241" s="266"/>
      <c r="I241" s="266">
        <f>ROUND(E241*H241,2)</f>
        <v>0</v>
      </c>
      <c r="J241" s="266"/>
      <c r="K241" s="266">
        <f>ROUND(E241*J241,2)</f>
        <v>0</v>
      </c>
      <c r="L241" s="266">
        <v>15</v>
      </c>
      <c r="M241" s="266">
        <f>G241*(1+L241/100)</f>
        <v>0</v>
      </c>
      <c r="N241" s="318">
        <v>0</v>
      </c>
      <c r="O241" s="318">
        <f>ROUND(E241*N241,5)</f>
        <v>0</v>
      </c>
      <c r="P241" s="318">
        <v>0</v>
      </c>
      <c r="Q241" s="318">
        <f>ROUND(E241*P241,5)</f>
        <v>0</v>
      </c>
      <c r="R241" s="39"/>
      <c r="S241" s="39"/>
      <c r="T241" s="41"/>
      <c r="U241" s="39" t="e">
        <f>SUM(U242:U242)</f>
        <v>#REF!</v>
      </c>
      <c r="AE241" s="29" t="s">
        <v>98</v>
      </c>
    </row>
    <row r="242" spans="1:60" ht="14.5" outlineLevel="1">
      <c r="A242" s="322"/>
      <c r="B242" s="323" t="s">
        <v>385</v>
      </c>
      <c r="C242" s="324" t="s">
        <v>385</v>
      </c>
      <c r="D242" s="322"/>
      <c r="E242" s="322"/>
      <c r="F242" s="322"/>
      <c r="G242" s="322"/>
      <c r="H242" s="322"/>
      <c r="I242" s="322"/>
      <c r="J242" s="322"/>
      <c r="K242" s="322"/>
      <c r="L242" s="322"/>
      <c r="M242" s="322"/>
      <c r="N242" s="322"/>
      <c r="O242" s="322"/>
      <c r="P242" s="322"/>
      <c r="Q242" s="322"/>
      <c r="R242" s="42"/>
      <c r="S242" s="42"/>
      <c r="T242" s="44">
        <v>0</v>
      </c>
      <c r="U242" s="42" t="e">
        <f>ROUND(#REF!*T242,2)</f>
        <v>#REF!</v>
      </c>
      <c r="V242" s="37"/>
      <c r="W242" s="37"/>
      <c r="X242" s="37"/>
      <c r="Y242" s="37"/>
      <c r="Z242" s="37"/>
      <c r="AA242" s="37"/>
      <c r="AB242" s="37"/>
      <c r="AC242" s="37"/>
      <c r="AD242" s="37"/>
      <c r="AE242" s="37" t="s">
        <v>102</v>
      </c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</row>
    <row r="243" spans="1:60" ht="14.5">
      <c r="A243" s="325"/>
      <c r="B243" s="326" t="s">
        <v>2203</v>
      </c>
      <c r="C243" s="327" t="s">
        <v>385</v>
      </c>
      <c r="D243" s="328"/>
      <c r="E243" s="328"/>
      <c r="F243" s="328"/>
      <c r="G243" s="329">
        <f>G8+G35+G63+G77+G79+G82+G102+G126+G128+G132+G136+G142+G146+G179+G185+G194+G209+G223</f>
        <v>0</v>
      </c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45"/>
      <c r="S243" s="45"/>
      <c r="T243" s="45"/>
      <c r="U243" s="45"/>
      <c r="AC243" s="29">
        <v>15</v>
      </c>
      <c r="AD243" s="29">
        <v>21</v>
      </c>
    </row>
    <row r="244" spans="1:60">
      <c r="AE244" s="29" t="s">
        <v>386</v>
      </c>
    </row>
    <row r="248" spans="1:60">
      <c r="B248" s="46" t="s">
        <v>2142</v>
      </c>
      <c r="G248" s="418">
        <f>G8+G35+G63+G77+G79+G82+G102+G126</f>
        <v>0</v>
      </c>
    </row>
    <row r="249" spans="1:60">
      <c r="B249" s="46" t="s">
        <v>2143</v>
      </c>
      <c r="G249" s="418">
        <f>G128+G132+G136+G142+G146+G179+G185+G194+G209+G223</f>
        <v>0</v>
      </c>
    </row>
    <row r="250" spans="1:60">
      <c r="B250" s="46" t="s">
        <v>2162</v>
      </c>
      <c r="G250" s="418">
        <f>G240</f>
        <v>0</v>
      </c>
    </row>
  </sheetData>
  <sheetProtection password="CD92" sheet="1" objects="1" scenarios="1" selectLockedCells="1"/>
  <mergeCells count="19">
    <mergeCell ref="C149:G149"/>
    <mergeCell ref="C152:G152"/>
    <mergeCell ref="C159:G159"/>
    <mergeCell ref="C162:G162"/>
    <mergeCell ref="C12:G12"/>
    <mergeCell ref="C22:G22"/>
    <mergeCell ref="C51:G51"/>
    <mergeCell ref="C81:G81"/>
    <mergeCell ref="C107:G107"/>
    <mergeCell ref="A1:G1"/>
    <mergeCell ref="C2:G2"/>
    <mergeCell ref="C3:G3"/>
    <mergeCell ref="C4:G4"/>
    <mergeCell ref="C10:G10"/>
    <mergeCell ref="C168:G168"/>
    <mergeCell ref="C170:G170"/>
    <mergeCell ref="C175:G175"/>
    <mergeCell ref="C177:G177"/>
    <mergeCell ref="C213:G213"/>
  </mergeCells>
  <pageMargins left="0.39370078740157499" right="0.196850393700787" top="0.78740157499999996" bottom="0.78740157499999996" header="0.3" footer="0.3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I3296"/>
  <sheetViews>
    <sheetView view="pageBreakPreview" topLeftCell="A19" zoomScaleNormal="100" zoomScaleSheetLayoutView="100" workbookViewId="0">
      <selection activeCell="E47" sqref="E47"/>
    </sheetView>
  </sheetViews>
  <sheetFormatPr defaultRowHeight="12.5"/>
  <cols>
    <col min="1" max="1" width="10.54296875" style="54" customWidth="1"/>
    <col min="2" max="2" width="51.6328125" style="55" customWidth="1"/>
    <col min="3" max="3" width="6.90625" style="56" customWidth="1"/>
    <col min="4" max="4" width="8.90625" style="54" customWidth="1"/>
    <col min="5" max="5" width="13.453125" style="52" customWidth="1"/>
    <col min="6" max="6" width="8.54296875" style="52" hidden="1" customWidth="1"/>
    <col min="7" max="7" width="12.90625" style="52" customWidth="1"/>
    <col min="8" max="8" width="14.54296875" style="52" customWidth="1"/>
    <col min="9" max="9" width="13.90625" style="52" customWidth="1"/>
    <col min="10" max="256" width="8.90625" style="47"/>
    <col min="257" max="257" width="10.54296875" style="47" customWidth="1"/>
    <col min="258" max="258" width="51.6328125" style="47" customWidth="1"/>
    <col min="259" max="259" width="6.90625" style="47" customWidth="1"/>
    <col min="260" max="260" width="8.90625" style="47" customWidth="1"/>
    <col min="261" max="261" width="13.453125" style="47" customWidth="1"/>
    <col min="262" max="262" width="0" style="47" hidden="1" customWidth="1"/>
    <col min="263" max="263" width="12.90625" style="47" customWidth="1"/>
    <col min="264" max="264" width="14.54296875" style="47" customWidth="1"/>
    <col min="265" max="265" width="13.90625" style="47" customWidth="1"/>
    <col min="266" max="512" width="8.90625" style="47"/>
    <col min="513" max="513" width="10.54296875" style="47" customWidth="1"/>
    <col min="514" max="514" width="51.6328125" style="47" customWidth="1"/>
    <col min="515" max="515" width="6.90625" style="47" customWidth="1"/>
    <col min="516" max="516" width="8.90625" style="47" customWidth="1"/>
    <col min="517" max="517" width="13.453125" style="47" customWidth="1"/>
    <col min="518" max="518" width="0" style="47" hidden="1" customWidth="1"/>
    <col min="519" max="519" width="12.90625" style="47" customWidth="1"/>
    <col min="520" max="520" width="14.54296875" style="47" customWidth="1"/>
    <col min="521" max="521" width="13.90625" style="47" customWidth="1"/>
    <col min="522" max="768" width="8.90625" style="47"/>
    <col min="769" max="769" width="10.54296875" style="47" customWidth="1"/>
    <col min="770" max="770" width="51.6328125" style="47" customWidth="1"/>
    <col min="771" max="771" width="6.90625" style="47" customWidth="1"/>
    <col min="772" max="772" width="8.90625" style="47" customWidth="1"/>
    <col min="773" max="773" width="13.453125" style="47" customWidth="1"/>
    <col min="774" max="774" width="0" style="47" hidden="1" customWidth="1"/>
    <col min="775" max="775" width="12.90625" style="47" customWidth="1"/>
    <col min="776" max="776" width="14.54296875" style="47" customWidth="1"/>
    <col min="777" max="777" width="13.90625" style="47" customWidth="1"/>
    <col min="778" max="1024" width="8.7265625" style="47"/>
    <col min="1025" max="1025" width="10.54296875" style="47" customWidth="1"/>
    <col min="1026" max="1026" width="51.6328125" style="47" customWidth="1"/>
    <col min="1027" max="1027" width="6.90625" style="47" customWidth="1"/>
    <col min="1028" max="1028" width="8.90625" style="47" customWidth="1"/>
    <col min="1029" max="1029" width="13.453125" style="47" customWidth="1"/>
    <col min="1030" max="1030" width="0" style="47" hidden="1" customWidth="1"/>
    <col min="1031" max="1031" width="12.90625" style="47" customWidth="1"/>
    <col min="1032" max="1032" width="14.54296875" style="47" customWidth="1"/>
    <col min="1033" max="1033" width="13.90625" style="47" customWidth="1"/>
    <col min="1034" max="1280" width="8.90625" style="47"/>
    <col min="1281" max="1281" width="10.54296875" style="47" customWidth="1"/>
    <col min="1282" max="1282" width="51.6328125" style="47" customWidth="1"/>
    <col min="1283" max="1283" width="6.90625" style="47" customWidth="1"/>
    <col min="1284" max="1284" width="8.90625" style="47" customWidth="1"/>
    <col min="1285" max="1285" width="13.453125" style="47" customWidth="1"/>
    <col min="1286" max="1286" width="0" style="47" hidden="1" customWidth="1"/>
    <col min="1287" max="1287" width="12.90625" style="47" customWidth="1"/>
    <col min="1288" max="1288" width="14.54296875" style="47" customWidth="1"/>
    <col min="1289" max="1289" width="13.90625" style="47" customWidth="1"/>
    <col min="1290" max="1536" width="8.90625" style="47"/>
    <col min="1537" max="1537" width="10.54296875" style="47" customWidth="1"/>
    <col min="1538" max="1538" width="51.6328125" style="47" customWidth="1"/>
    <col min="1539" max="1539" width="6.90625" style="47" customWidth="1"/>
    <col min="1540" max="1540" width="8.90625" style="47" customWidth="1"/>
    <col min="1541" max="1541" width="13.453125" style="47" customWidth="1"/>
    <col min="1542" max="1542" width="0" style="47" hidden="1" customWidth="1"/>
    <col min="1543" max="1543" width="12.90625" style="47" customWidth="1"/>
    <col min="1544" max="1544" width="14.54296875" style="47" customWidth="1"/>
    <col min="1545" max="1545" width="13.90625" style="47" customWidth="1"/>
    <col min="1546" max="1792" width="8.90625" style="47"/>
    <col min="1793" max="1793" width="10.54296875" style="47" customWidth="1"/>
    <col min="1794" max="1794" width="51.6328125" style="47" customWidth="1"/>
    <col min="1795" max="1795" width="6.90625" style="47" customWidth="1"/>
    <col min="1796" max="1796" width="8.90625" style="47" customWidth="1"/>
    <col min="1797" max="1797" width="13.453125" style="47" customWidth="1"/>
    <col min="1798" max="1798" width="0" style="47" hidden="1" customWidth="1"/>
    <col min="1799" max="1799" width="12.90625" style="47" customWidth="1"/>
    <col min="1800" max="1800" width="14.54296875" style="47" customWidth="1"/>
    <col min="1801" max="1801" width="13.90625" style="47" customWidth="1"/>
    <col min="1802" max="2048" width="8.7265625" style="47"/>
    <col min="2049" max="2049" width="10.54296875" style="47" customWidth="1"/>
    <col min="2050" max="2050" width="51.6328125" style="47" customWidth="1"/>
    <col min="2051" max="2051" width="6.90625" style="47" customWidth="1"/>
    <col min="2052" max="2052" width="8.90625" style="47" customWidth="1"/>
    <col min="2053" max="2053" width="13.453125" style="47" customWidth="1"/>
    <col min="2054" max="2054" width="0" style="47" hidden="1" customWidth="1"/>
    <col min="2055" max="2055" width="12.90625" style="47" customWidth="1"/>
    <col min="2056" max="2056" width="14.54296875" style="47" customWidth="1"/>
    <col min="2057" max="2057" width="13.90625" style="47" customWidth="1"/>
    <col min="2058" max="2304" width="8.90625" style="47"/>
    <col min="2305" max="2305" width="10.54296875" style="47" customWidth="1"/>
    <col min="2306" max="2306" width="51.6328125" style="47" customWidth="1"/>
    <col min="2307" max="2307" width="6.90625" style="47" customWidth="1"/>
    <col min="2308" max="2308" width="8.90625" style="47" customWidth="1"/>
    <col min="2309" max="2309" width="13.453125" style="47" customWidth="1"/>
    <col min="2310" max="2310" width="0" style="47" hidden="1" customWidth="1"/>
    <col min="2311" max="2311" width="12.90625" style="47" customWidth="1"/>
    <col min="2312" max="2312" width="14.54296875" style="47" customWidth="1"/>
    <col min="2313" max="2313" width="13.90625" style="47" customWidth="1"/>
    <col min="2314" max="2560" width="8.90625" style="47"/>
    <col min="2561" max="2561" width="10.54296875" style="47" customWidth="1"/>
    <col min="2562" max="2562" width="51.6328125" style="47" customWidth="1"/>
    <col min="2563" max="2563" width="6.90625" style="47" customWidth="1"/>
    <col min="2564" max="2564" width="8.90625" style="47" customWidth="1"/>
    <col min="2565" max="2565" width="13.453125" style="47" customWidth="1"/>
    <col min="2566" max="2566" width="0" style="47" hidden="1" customWidth="1"/>
    <col min="2567" max="2567" width="12.90625" style="47" customWidth="1"/>
    <col min="2568" max="2568" width="14.54296875" style="47" customWidth="1"/>
    <col min="2569" max="2569" width="13.90625" style="47" customWidth="1"/>
    <col min="2570" max="2816" width="8.90625" style="47"/>
    <col min="2817" max="2817" width="10.54296875" style="47" customWidth="1"/>
    <col min="2818" max="2818" width="51.6328125" style="47" customWidth="1"/>
    <col min="2819" max="2819" width="6.90625" style="47" customWidth="1"/>
    <col min="2820" max="2820" width="8.90625" style="47" customWidth="1"/>
    <col min="2821" max="2821" width="13.453125" style="47" customWidth="1"/>
    <col min="2822" max="2822" width="0" style="47" hidden="1" customWidth="1"/>
    <col min="2823" max="2823" width="12.90625" style="47" customWidth="1"/>
    <col min="2824" max="2824" width="14.54296875" style="47" customWidth="1"/>
    <col min="2825" max="2825" width="13.90625" style="47" customWidth="1"/>
    <col min="2826" max="3072" width="8.7265625" style="47"/>
    <col min="3073" max="3073" width="10.54296875" style="47" customWidth="1"/>
    <col min="3074" max="3074" width="51.6328125" style="47" customWidth="1"/>
    <col min="3075" max="3075" width="6.90625" style="47" customWidth="1"/>
    <col min="3076" max="3076" width="8.90625" style="47" customWidth="1"/>
    <col min="3077" max="3077" width="13.453125" style="47" customWidth="1"/>
    <col min="3078" max="3078" width="0" style="47" hidden="1" customWidth="1"/>
    <col min="3079" max="3079" width="12.90625" style="47" customWidth="1"/>
    <col min="3080" max="3080" width="14.54296875" style="47" customWidth="1"/>
    <col min="3081" max="3081" width="13.90625" style="47" customWidth="1"/>
    <col min="3082" max="3328" width="8.90625" style="47"/>
    <col min="3329" max="3329" width="10.54296875" style="47" customWidth="1"/>
    <col min="3330" max="3330" width="51.6328125" style="47" customWidth="1"/>
    <col min="3331" max="3331" width="6.90625" style="47" customWidth="1"/>
    <col min="3332" max="3332" width="8.90625" style="47" customWidth="1"/>
    <col min="3333" max="3333" width="13.453125" style="47" customWidth="1"/>
    <col min="3334" max="3334" width="0" style="47" hidden="1" customWidth="1"/>
    <col min="3335" max="3335" width="12.90625" style="47" customWidth="1"/>
    <col min="3336" max="3336" width="14.54296875" style="47" customWidth="1"/>
    <col min="3337" max="3337" width="13.90625" style="47" customWidth="1"/>
    <col min="3338" max="3584" width="8.90625" style="47"/>
    <col min="3585" max="3585" width="10.54296875" style="47" customWidth="1"/>
    <col min="3586" max="3586" width="51.6328125" style="47" customWidth="1"/>
    <col min="3587" max="3587" width="6.90625" style="47" customWidth="1"/>
    <col min="3588" max="3588" width="8.90625" style="47" customWidth="1"/>
    <col min="3589" max="3589" width="13.453125" style="47" customWidth="1"/>
    <col min="3590" max="3590" width="0" style="47" hidden="1" customWidth="1"/>
    <col min="3591" max="3591" width="12.90625" style="47" customWidth="1"/>
    <col min="3592" max="3592" width="14.54296875" style="47" customWidth="1"/>
    <col min="3593" max="3593" width="13.90625" style="47" customWidth="1"/>
    <col min="3594" max="3840" width="8.90625" style="47"/>
    <col min="3841" max="3841" width="10.54296875" style="47" customWidth="1"/>
    <col min="3842" max="3842" width="51.6328125" style="47" customWidth="1"/>
    <col min="3843" max="3843" width="6.90625" style="47" customWidth="1"/>
    <col min="3844" max="3844" width="8.90625" style="47" customWidth="1"/>
    <col min="3845" max="3845" width="13.453125" style="47" customWidth="1"/>
    <col min="3846" max="3846" width="0" style="47" hidden="1" customWidth="1"/>
    <col min="3847" max="3847" width="12.90625" style="47" customWidth="1"/>
    <col min="3848" max="3848" width="14.54296875" style="47" customWidth="1"/>
    <col min="3849" max="3849" width="13.90625" style="47" customWidth="1"/>
    <col min="3850" max="4096" width="8.7265625" style="47"/>
    <col min="4097" max="4097" width="10.54296875" style="47" customWidth="1"/>
    <col min="4098" max="4098" width="51.6328125" style="47" customWidth="1"/>
    <col min="4099" max="4099" width="6.90625" style="47" customWidth="1"/>
    <col min="4100" max="4100" width="8.90625" style="47" customWidth="1"/>
    <col min="4101" max="4101" width="13.453125" style="47" customWidth="1"/>
    <col min="4102" max="4102" width="0" style="47" hidden="1" customWidth="1"/>
    <col min="4103" max="4103" width="12.90625" style="47" customWidth="1"/>
    <col min="4104" max="4104" width="14.54296875" style="47" customWidth="1"/>
    <col min="4105" max="4105" width="13.90625" style="47" customWidth="1"/>
    <col min="4106" max="4352" width="8.90625" style="47"/>
    <col min="4353" max="4353" width="10.54296875" style="47" customWidth="1"/>
    <col min="4354" max="4354" width="51.6328125" style="47" customWidth="1"/>
    <col min="4355" max="4355" width="6.90625" style="47" customWidth="1"/>
    <col min="4356" max="4356" width="8.90625" style="47" customWidth="1"/>
    <col min="4357" max="4357" width="13.453125" style="47" customWidth="1"/>
    <col min="4358" max="4358" width="0" style="47" hidden="1" customWidth="1"/>
    <col min="4359" max="4359" width="12.90625" style="47" customWidth="1"/>
    <col min="4360" max="4360" width="14.54296875" style="47" customWidth="1"/>
    <col min="4361" max="4361" width="13.90625" style="47" customWidth="1"/>
    <col min="4362" max="4608" width="8.90625" style="47"/>
    <col min="4609" max="4609" width="10.54296875" style="47" customWidth="1"/>
    <col min="4610" max="4610" width="51.6328125" style="47" customWidth="1"/>
    <col min="4611" max="4611" width="6.90625" style="47" customWidth="1"/>
    <col min="4612" max="4612" width="8.90625" style="47" customWidth="1"/>
    <col min="4613" max="4613" width="13.453125" style="47" customWidth="1"/>
    <col min="4614" max="4614" width="0" style="47" hidden="1" customWidth="1"/>
    <col min="4615" max="4615" width="12.90625" style="47" customWidth="1"/>
    <col min="4616" max="4616" width="14.54296875" style="47" customWidth="1"/>
    <col min="4617" max="4617" width="13.90625" style="47" customWidth="1"/>
    <col min="4618" max="4864" width="8.90625" style="47"/>
    <col min="4865" max="4865" width="10.54296875" style="47" customWidth="1"/>
    <col min="4866" max="4866" width="51.6328125" style="47" customWidth="1"/>
    <col min="4867" max="4867" width="6.90625" style="47" customWidth="1"/>
    <col min="4868" max="4868" width="8.90625" style="47" customWidth="1"/>
    <col min="4869" max="4869" width="13.453125" style="47" customWidth="1"/>
    <col min="4870" max="4870" width="0" style="47" hidden="1" customWidth="1"/>
    <col min="4871" max="4871" width="12.90625" style="47" customWidth="1"/>
    <col min="4872" max="4872" width="14.54296875" style="47" customWidth="1"/>
    <col min="4873" max="4873" width="13.90625" style="47" customWidth="1"/>
    <col min="4874" max="5120" width="8.7265625" style="47"/>
    <col min="5121" max="5121" width="10.54296875" style="47" customWidth="1"/>
    <col min="5122" max="5122" width="51.6328125" style="47" customWidth="1"/>
    <col min="5123" max="5123" width="6.90625" style="47" customWidth="1"/>
    <col min="5124" max="5124" width="8.90625" style="47" customWidth="1"/>
    <col min="5125" max="5125" width="13.453125" style="47" customWidth="1"/>
    <col min="5126" max="5126" width="0" style="47" hidden="1" customWidth="1"/>
    <col min="5127" max="5127" width="12.90625" style="47" customWidth="1"/>
    <col min="5128" max="5128" width="14.54296875" style="47" customWidth="1"/>
    <col min="5129" max="5129" width="13.90625" style="47" customWidth="1"/>
    <col min="5130" max="5376" width="8.90625" style="47"/>
    <col min="5377" max="5377" width="10.54296875" style="47" customWidth="1"/>
    <col min="5378" max="5378" width="51.6328125" style="47" customWidth="1"/>
    <col min="5379" max="5379" width="6.90625" style="47" customWidth="1"/>
    <col min="5380" max="5380" width="8.90625" style="47" customWidth="1"/>
    <col min="5381" max="5381" width="13.453125" style="47" customWidth="1"/>
    <col min="5382" max="5382" width="0" style="47" hidden="1" customWidth="1"/>
    <col min="5383" max="5383" width="12.90625" style="47" customWidth="1"/>
    <col min="5384" max="5384" width="14.54296875" style="47" customWidth="1"/>
    <col min="5385" max="5385" width="13.90625" style="47" customWidth="1"/>
    <col min="5386" max="5632" width="8.90625" style="47"/>
    <col min="5633" max="5633" width="10.54296875" style="47" customWidth="1"/>
    <col min="5634" max="5634" width="51.6328125" style="47" customWidth="1"/>
    <col min="5635" max="5635" width="6.90625" style="47" customWidth="1"/>
    <col min="5636" max="5636" width="8.90625" style="47" customWidth="1"/>
    <col min="5637" max="5637" width="13.453125" style="47" customWidth="1"/>
    <col min="5638" max="5638" width="0" style="47" hidden="1" customWidth="1"/>
    <col min="5639" max="5639" width="12.90625" style="47" customWidth="1"/>
    <col min="5640" max="5640" width="14.54296875" style="47" customWidth="1"/>
    <col min="5641" max="5641" width="13.90625" style="47" customWidth="1"/>
    <col min="5642" max="5888" width="8.90625" style="47"/>
    <col min="5889" max="5889" width="10.54296875" style="47" customWidth="1"/>
    <col min="5890" max="5890" width="51.6328125" style="47" customWidth="1"/>
    <col min="5891" max="5891" width="6.90625" style="47" customWidth="1"/>
    <col min="5892" max="5892" width="8.90625" style="47" customWidth="1"/>
    <col min="5893" max="5893" width="13.453125" style="47" customWidth="1"/>
    <col min="5894" max="5894" width="0" style="47" hidden="1" customWidth="1"/>
    <col min="5895" max="5895" width="12.90625" style="47" customWidth="1"/>
    <col min="5896" max="5896" width="14.54296875" style="47" customWidth="1"/>
    <col min="5897" max="5897" width="13.90625" style="47" customWidth="1"/>
    <col min="5898" max="6144" width="8.7265625" style="47"/>
    <col min="6145" max="6145" width="10.54296875" style="47" customWidth="1"/>
    <col min="6146" max="6146" width="51.6328125" style="47" customWidth="1"/>
    <col min="6147" max="6147" width="6.90625" style="47" customWidth="1"/>
    <col min="6148" max="6148" width="8.90625" style="47" customWidth="1"/>
    <col min="6149" max="6149" width="13.453125" style="47" customWidth="1"/>
    <col min="6150" max="6150" width="0" style="47" hidden="1" customWidth="1"/>
    <col min="6151" max="6151" width="12.90625" style="47" customWidth="1"/>
    <col min="6152" max="6152" width="14.54296875" style="47" customWidth="1"/>
    <col min="6153" max="6153" width="13.90625" style="47" customWidth="1"/>
    <col min="6154" max="6400" width="8.90625" style="47"/>
    <col min="6401" max="6401" width="10.54296875" style="47" customWidth="1"/>
    <col min="6402" max="6402" width="51.6328125" style="47" customWidth="1"/>
    <col min="6403" max="6403" width="6.90625" style="47" customWidth="1"/>
    <col min="6404" max="6404" width="8.90625" style="47" customWidth="1"/>
    <col min="6405" max="6405" width="13.453125" style="47" customWidth="1"/>
    <col min="6406" max="6406" width="0" style="47" hidden="1" customWidth="1"/>
    <col min="6407" max="6407" width="12.90625" style="47" customWidth="1"/>
    <col min="6408" max="6408" width="14.54296875" style="47" customWidth="1"/>
    <col min="6409" max="6409" width="13.90625" style="47" customWidth="1"/>
    <col min="6410" max="6656" width="8.90625" style="47"/>
    <col min="6657" max="6657" width="10.54296875" style="47" customWidth="1"/>
    <col min="6658" max="6658" width="51.6328125" style="47" customWidth="1"/>
    <col min="6659" max="6659" width="6.90625" style="47" customWidth="1"/>
    <col min="6660" max="6660" width="8.90625" style="47" customWidth="1"/>
    <col min="6661" max="6661" width="13.453125" style="47" customWidth="1"/>
    <col min="6662" max="6662" width="0" style="47" hidden="1" customWidth="1"/>
    <col min="6663" max="6663" width="12.90625" style="47" customWidth="1"/>
    <col min="6664" max="6664" width="14.54296875" style="47" customWidth="1"/>
    <col min="6665" max="6665" width="13.90625" style="47" customWidth="1"/>
    <col min="6666" max="6912" width="8.90625" style="47"/>
    <col min="6913" max="6913" width="10.54296875" style="47" customWidth="1"/>
    <col min="6914" max="6914" width="51.6328125" style="47" customWidth="1"/>
    <col min="6915" max="6915" width="6.90625" style="47" customWidth="1"/>
    <col min="6916" max="6916" width="8.90625" style="47" customWidth="1"/>
    <col min="6917" max="6917" width="13.453125" style="47" customWidth="1"/>
    <col min="6918" max="6918" width="0" style="47" hidden="1" customWidth="1"/>
    <col min="6919" max="6919" width="12.90625" style="47" customWidth="1"/>
    <col min="6920" max="6920" width="14.54296875" style="47" customWidth="1"/>
    <col min="6921" max="6921" width="13.90625" style="47" customWidth="1"/>
    <col min="6922" max="7168" width="8.7265625" style="47"/>
    <col min="7169" max="7169" width="10.54296875" style="47" customWidth="1"/>
    <col min="7170" max="7170" width="51.6328125" style="47" customWidth="1"/>
    <col min="7171" max="7171" width="6.90625" style="47" customWidth="1"/>
    <col min="7172" max="7172" width="8.90625" style="47" customWidth="1"/>
    <col min="7173" max="7173" width="13.453125" style="47" customWidth="1"/>
    <col min="7174" max="7174" width="0" style="47" hidden="1" customWidth="1"/>
    <col min="7175" max="7175" width="12.90625" style="47" customWidth="1"/>
    <col min="7176" max="7176" width="14.54296875" style="47" customWidth="1"/>
    <col min="7177" max="7177" width="13.90625" style="47" customWidth="1"/>
    <col min="7178" max="7424" width="8.90625" style="47"/>
    <col min="7425" max="7425" width="10.54296875" style="47" customWidth="1"/>
    <col min="7426" max="7426" width="51.6328125" style="47" customWidth="1"/>
    <col min="7427" max="7427" width="6.90625" style="47" customWidth="1"/>
    <col min="7428" max="7428" width="8.90625" style="47" customWidth="1"/>
    <col min="7429" max="7429" width="13.453125" style="47" customWidth="1"/>
    <col min="7430" max="7430" width="0" style="47" hidden="1" customWidth="1"/>
    <col min="7431" max="7431" width="12.90625" style="47" customWidth="1"/>
    <col min="7432" max="7432" width="14.54296875" style="47" customWidth="1"/>
    <col min="7433" max="7433" width="13.90625" style="47" customWidth="1"/>
    <col min="7434" max="7680" width="8.90625" style="47"/>
    <col min="7681" max="7681" width="10.54296875" style="47" customWidth="1"/>
    <col min="7682" max="7682" width="51.6328125" style="47" customWidth="1"/>
    <col min="7683" max="7683" width="6.90625" style="47" customWidth="1"/>
    <col min="7684" max="7684" width="8.90625" style="47" customWidth="1"/>
    <col min="7685" max="7685" width="13.453125" style="47" customWidth="1"/>
    <col min="7686" max="7686" width="0" style="47" hidden="1" customWidth="1"/>
    <col min="7687" max="7687" width="12.90625" style="47" customWidth="1"/>
    <col min="7688" max="7688" width="14.54296875" style="47" customWidth="1"/>
    <col min="7689" max="7689" width="13.90625" style="47" customWidth="1"/>
    <col min="7690" max="7936" width="8.90625" style="47"/>
    <col min="7937" max="7937" width="10.54296875" style="47" customWidth="1"/>
    <col min="7938" max="7938" width="51.6328125" style="47" customWidth="1"/>
    <col min="7939" max="7939" width="6.90625" style="47" customWidth="1"/>
    <col min="7940" max="7940" width="8.90625" style="47" customWidth="1"/>
    <col min="7941" max="7941" width="13.453125" style="47" customWidth="1"/>
    <col min="7942" max="7942" width="0" style="47" hidden="1" customWidth="1"/>
    <col min="7943" max="7943" width="12.90625" style="47" customWidth="1"/>
    <col min="7944" max="7944" width="14.54296875" style="47" customWidth="1"/>
    <col min="7945" max="7945" width="13.90625" style="47" customWidth="1"/>
    <col min="7946" max="8192" width="8.7265625" style="47"/>
    <col min="8193" max="8193" width="10.54296875" style="47" customWidth="1"/>
    <col min="8194" max="8194" width="51.6328125" style="47" customWidth="1"/>
    <col min="8195" max="8195" width="6.90625" style="47" customWidth="1"/>
    <col min="8196" max="8196" width="8.90625" style="47" customWidth="1"/>
    <col min="8197" max="8197" width="13.453125" style="47" customWidth="1"/>
    <col min="8198" max="8198" width="0" style="47" hidden="1" customWidth="1"/>
    <col min="8199" max="8199" width="12.90625" style="47" customWidth="1"/>
    <col min="8200" max="8200" width="14.54296875" style="47" customWidth="1"/>
    <col min="8201" max="8201" width="13.90625" style="47" customWidth="1"/>
    <col min="8202" max="8448" width="8.90625" style="47"/>
    <col min="8449" max="8449" width="10.54296875" style="47" customWidth="1"/>
    <col min="8450" max="8450" width="51.6328125" style="47" customWidth="1"/>
    <col min="8451" max="8451" width="6.90625" style="47" customWidth="1"/>
    <col min="8452" max="8452" width="8.90625" style="47" customWidth="1"/>
    <col min="8453" max="8453" width="13.453125" style="47" customWidth="1"/>
    <col min="8454" max="8454" width="0" style="47" hidden="1" customWidth="1"/>
    <col min="8455" max="8455" width="12.90625" style="47" customWidth="1"/>
    <col min="8456" max="8456" width="14.54296875" style="47" customWidth="1"/>
    <col min="8457" max="8457" width="13.90625" style="47" customWidth="1"/>
    <col min="8458" max="8704" width="8.90625" style="47"/>
    <col min="8705" max="8705" width="10.54296875" style="47" customWidth="1"/>
    <col min="8706" max="8706" width="51.6328125" style="47" customWidth="1"/>
    <col min="8707" max="8707" width="6.90625" style="47" customWidth="1"/>
    <col min="8708" max="8708" width="8.90625" style="47" customWidth="1"/>
    <col min="8709" max="8709" width="13.453125" style="47" customWidth="1"/>
    <col min="8710" max="8710" width="0" style="47" hidden="1" customWidth="1"/>
    <col min="8711" max="8711" width="12.90625" style="47" customWidth="1"/>
    <col min="8712" max="8712" width="14.54296875" style="47" customWidth="1"/>
    <col min="8713" max="8713" width="13.90625" style="47" customWidth="1"/>
    <col min="8714" max="8960" width="8.90625" style="47"/>
    <col min="8961" max="8961" width="10.54296875" style="47" customWidth="1"/>
    <col min="8962" max="8962" width="51.6328125" style="47" customWidth="1"/>
    <col min="8963" max="8963" width="6.90625" style="47" customWidth="1"/>
    <col min="8964" max="8964" width="8.90625" style="47" customWidth="1"/>
    <col min="8965" max="8965" width="13.453125" style="47" customWidth="1"/>
    <col min="8966" max="8966" width="0" style="47" hidden="1" customWidth="1"/>
    <col min="8967" max="8967" width="12.90625" style="47" customWidth="1"/>
    <col min="8968" max="8968" width="14.54296875" style="47" customWidth="1"/>
    <col min="8969" max="8969" width="13.90625" style="47" customWidth="1"/>
    <col min="8970" max="9216" width="8.7265625" style="47"/>
    <col min="9217" max="9217" width="10.54296875" style="47" customWidth="1"/>
    <col min="9218" max="9218" width="51.6328125" style="47" customWidth="1"/>
    <col min="9219" max="9219" width="6.90625" style="47" customWidth="1"/>
    <col min="9220" max="9220" width="8.90625" style="47" customWidth="1"/>
    <col min="9221" max="9221" width="13.453125" style="47" customWidth="1"/>
    <col min="9222" max="9222" width="0" style="47" hidden="1" customWidth="1"/>
    <col min="9223" max="9223" width="12.90625" style="47" customWidth="1"/>
    <col min="9224" max="9224" width="14.54296875" style="47" customWidth="1"/>
    <col min="9225" max="9225" width="13.90625" style="47" customWidth="1"/>
    <col min="9226" max="9472" width="8.90625" style="47"/>
    <col min="9473" max="9473" width="10.54296875" style="47" customWidth="1"/>
    <col min="9474" max="9474" width="51.6328125" style="47" customWidth="1"/>
    <col min="9475" max="9475" width="6.90625" style="47" customWidth="1"/>
    <col min="9476" max="9476" width="8.90625" style="47" customWidth="1"/>
    <col min="9477" max="9477" width="13.453125" style="47" customWidth="1"/>
    <col min="9478" max="9478" width="0" style="47" hidden="1" customWidth="1"/>
    <col min="9479" max="9479" width="12.90625" style="47" customWidth="1"/>
    <col min="9480" max="9480" width="14.54296875" style="47" customWidth="1"/>
    <col min="9481" max="9481" width="13.90625" style="47" customWidth="1"/>
    <col min="9482" max="9728" width="8.90625" style="47"/>
    <col min="9729" max="9729" width="10.54296875" style="47" customWidth="1"/>
    <col min="9730" max="9730" width="51.6328125" style="47" customWidth="1"/>
    <col min="9731" max="9731" width="6.90625" style="47" customWidth="1"/>
    <col min="9732" max="9732" width="8.90625" style="47" customWidth="1"/>
    <col min="9733" max="9733" width="13.453125" style="47" customWidth="1"/>
    <col min="9734" max="9734" width="0" style="47" hidden="1" customWidth="1"/>
    <col min="9735" max="9735" width="12.90625" style="47" customWidth="1"/>
    <col min="9736" max="9736" width="14.54296875" style="47" customWidth="1"/>
    <col min="9737" max="9737" width="13.90625" style="47" customWidth="1"/>
    <col min="9738" max="9984" width="8.90625" style="47"/>
    <col min="9985" max="9985" width="10.54296875" style="47" customWidth="1"/>
    <col min="9986" max="9986" width="51.6328125" style="47" customWidth="1"/>
    <col min="9987" max="9987" width="6.90625" style="47" customWidth="1"/>
    <col min="9988" max="9988" width="8.90625" style="47" customWidth="1"/>
    <col min="9989" max="9989" width="13.453125" style="47" customWidth="1"/>
    <col min="9990" max="9990" width="0" style="47" hidden="1" customWidth="1"/>
    <col min="9991" max="9991" width="12.90625" style="47" customWidth="1"/>
    <col min="9992" max="9992" width="14.54296875" style="47" customWidth="1"/>
    <col min="9993" max="9993" width="13.90625" style="47" customWidth="1"/>
    <col min="9994" max="10240" width="8.7265625" style="47"/>
    <col min="10241" max="10241" width="10.54296875" style="47" customWidth="1"/>
    <col min="10242" max="10242" width="51.6328125" style="47" customWidth="1"/>
    <col min="10243" max="10243" width="6.90625" style="47" customWidth="1"/>
    <col min="10244" max="10244" width="8.90625" style="47" customWidth="1"/>
    <col min="10245" max="10245" width="13.453125" style="47" customWidth="1"/>
    <col min="10246" max="10246" width="0" style="47" hidden="1" customWidth="1"/>
    <col min="10247" max="10247" width="12.90625" style="47" customWidth="1"/>
    <col min="10248" max="10248" width="14.54296875" style="47" customWidth="1"/>
    <col min="10249" max="10249" width="13.90625" style="47" customWidth="1"/>
    <col min="10250" max="10496" width="8.90625" style="47"/>
    <col min="10497" max="10497" width="10.54296875" style="47" customWidth="1"/>
    <col min="10498" max="10498" width="51.6328125" style="47" customWidth="1"/>
    <col min="10499" max="10499" width="6.90625" style="47" customWidth="1"/>
    <col min="10500" max="10500" width="8.90625" style="47" customWidth="1"/>
    <col min="10501" max="10501" width="13.453125" style="47" customWidth="1"/>
    <col min="10502" max="10502" width="0" style="47" hidden="1" customWidth="1"/>
    <col min="10503" max="10503" width="12.90625" style="47" customWidth="1"/>
    <col min="10504" max="10504" width="14.54296875" style="47" customWidth="1"/>
    <col min="10505" max="10505" width="13.90625" style="47" customWidth="1"/>
    <col min="10506" max="10752" width="8.90625" style="47"/>
    <col min="10753" max="10753" width="10.54296875" style="47" customWidth="1"/>
    <col min="10754" max="10754" width="51.6328125" style="47" customWidth="1"/>
    <col min="10755" max="10755" width="6.90625" style="47" customWidth="1"/>
    <col min="10756" max="10756" width="8.90625" style="47" customWidth="1"/>
    <col min="10757" max="10757" width="13.453125" style="47" customWidth="1"/>
    <col min="10758" max="10758" width="0" style="47" hidden="1" customWidth="1"/>
    <col min="10759" max="10759" width="12.90625" style="47" customWidth="1"/>
    <col min="10760" max="10760" width="14.54296875" style="47" customWidth="1"/>
    <col min="10761" max="10761" width="13.90625" style="47" customWidth="1"/>
    <col min="10762" max="11008" width="8.90625" style="47"/>
    <col min="11009" max="11009" width="10.54296875" style="47" customWidth="1"/>
    <col min="11010" max="11010" width="51.6328125" style="47" customWidth="1"/>
    <col min="11011" max="11011" width="6.90625" style="47" customWidth="1"/>
    <col min="11012" max="11012" width="8.90625" style="47" customWidth="1"/>
    <col min="11013" max="11013" width="13.453125" style="47" customWidth="1"/>
    <col min="11014" max="11014" width="0" style="47" hidden="1" customWidth="1"/>
    <col min="11015" max="11015" width="12.90625" style="47" customWidth="1"/>
    <col min="11016" max="11016" width="14.54296875" style="47" customWidth="1"/>
    <col min="11017" max="11017" width="13.90625" style="47" customWidth="1"/>
    <col min="11018" max="11264" width="8.7265625" style="47"/>
    <col min="11265" max="11265" width="10.54296875" style="47" customWidth="1"/>
    <col min="11266" max="11266" width="51.6328125" style="47" customWidth="1"/>
    <col min="11267" max="11267" width="6.90625" style="47" customWidth="1"/>
    <col min="11268" max="11268" width="8.90625" style="47" customWidth="1"/>
    <col min="11269" max="11269" width="13.453125" style="47" customWidth="1"/>
    <col min="11270" max="11270" width="0" style="47" hidden="1" customWidth="1"/>
    <col min="11271" max="11271" width="12.90625" style="47" customWidth="1"/>
    <col min="11272" max="11272" width="14.54296875" style="47" customWidth="1"/>
    <col min="11273" max="11273" width="13.90625" style="47" customWidth="1"/>
    <col min="11274" max="11520" width="8.90625" style="47"/>
    <col min="11521" max="11521" width="10.54296875" style="47" customWidth="1"/>
    <col min="11522" max="11522" width="51.6328125" style="47" customWidth="1"/>
    <col min="11523" max="11523" width="6.90625" style="47" customWidth="1"/>
    <col min="11524" max="11524" width="8.90625" style="47" customWidth="1"/>
    <col min="11525" max="11525" width="13.453125" style="47" customWidth="1"/>
    <col min="11526" max="11526" width="0" style="47" hidden="1" customWidth="1"/>
    <col min="11527" max="11527" width="12.90625" style="47" customWidth="1"/>
    <col min="11528" max="11528" width="14.54296875" style="47" customWidth="1"/>
    <col min="11529" max="11529" width="13.90625" style="47" customWidth="1"/>
    <col min="11530" max="11776" width="8.90625" style="47"/>
    <col min="11777" max="11777" width="10.54296875" style="47" customWidth="1"/>
    <col min="11778" max="11778" width="51.6328125" style="47" customWidth="1"/>
    <col min="11779" max="11779" width="6.90625" style="47" customWidth="1"/>
    <col min="11780" max="11780" width="8.90625" style="47" customWidth="1"/>
    <col min="11781" max="11781" width="13.453125" style="47" customWidth="1"/>
    <col min="11782" max="11782" width="0" style="47" hidden="1" customWidth="1"/>
    <col min="11783" max="11783" width="12.90625" style="47" customWidth="1"/>
    <col min="11784" max="11784" width="14.54296875" style="47" customWidth="1"/>
    <col min="11785" max="11785" width="13.90625" style="47" customWidth="1"/>
    <col min="11786" max="12032" width="8.90625" style="47"/>
    <col min="12033" max="12033" width="10.54296875" style="47" customWidth="1"/>
    <col min="12034" max="12034" width="51.6328125" style="47" customWidth="1"/>
    <col min="12035" max="12035" width="6.90625" style="47" customWidth="1"/>
    <col min="12036" max="12036" width="8.90625" style="47" customWidth="1"/>
    <col min="12037" max="12037" width="13.453125" style="47" customWidth="1"/>
    <col min="12038" max="12038" width="0" style="47" hidden="1" customWidth="1"/>
    <col min="12039" max="12039" width="12.90625" style="47" customWidth="1"/>
    <col min="12040" max="12040" width="14.54296875" style="47" customWidth="1"/>
    <col min="12041" max="12041" width="13.90625" style="47" customWidth="1"/>
    <col min="12042" max="12288" width="8.7265625" style="47"/>
    <col min="12289" max="12289" width="10.54296875" style="47" customWidth="1"/>
    <col min="12290" max="12290" width="51.6328125" style="47" customWidth="1"/>
    <col min="12291" max="12291" width="6.90625" style="47" customWidth="1"/>
    <col min="12292" max="12292" width="8.90625" style="47" customWidth="1"/>
    <col min="12293" max="12293" width="13.453125" style="47" customWidth="1"/>
    <col min="12294" max="12294" width="0" style="47" hidden="1" customWidth="1"/>
    <col min="12295" max="12295" width="12.90625" style="47" customWidth="1"/>
    <col min="12296" max="12296" width="14.54296875" style="47" customWidth="1"/>
    <col min="12297" max="12297" width="13.90625" style="47" customWidth="1"/>
    <col min="12298" max="12544" width="8.90625" style="47"/>
    <col min="12545" max="12545" width="10.54296875" style="47" customWidth="1"/>
    <col min="12546" max="12546" width="51.6328125" style="47" customWidth="1"/>
    <col min="12547" max="12547" width="6.90625" style="47" customWidth="1"/>
    <col min="12548" max="12548" width="8.90625" style="47" customWidth="1"/>
    <col min="12549" max="12549" width="13.453125" style="47" customWidth="1"/>
    <col min="12550" max="12550" width="0" style="47" hidden="1" customWidth="1"/>
    <col min="12551" max="12551" width="12.90625" style="47" customWidth="1"/>
    <col min="12552" max="12552" width="14.54296875" style="47" customWidth="1"/>
    <col min="12553" max="12553" width="13.90625" style="47" customWidth="1"/>
    <col min="12554" max="12800" width="8.90625" style="47"/>
    <col min="12801" max="12801" width="10.54296875" style="47" customWidth="1"/>
    <col min="12802" max="12802" width="51.6328125" style="47" customWidth="1"/>
    <col min="12803" max="12803" width="6.90625" style="47" customWidth="1"/>
    <col min="12804" max="12804" width="8.90625" style="47" customWidth="1"/>
    <col min="12805" max="12805" width="13.453125" style="47" customWidth="1"/>
    <col min="12806" max="12806" width="0" style="47" hidden="1" customWidth="1"/>
    <col min="12807" max="12807" width="12.90625" style="47" customWidth="1"/>
    <col min="12808" max="12808" width="14.54296875" style="47" customWidth="1"/>
    <col min="12809" max="12809" width="13.90625" style="47" customWidth="1"/>
    <col min="12810" max="13056" width="8.90625" style="47"/>
    <col min="13057" max="13057" width="10.54296875" style="47" customWidth="1"/>
    <col min="13058" max="13058" width="51.6328125" style="47" customWidth="1"/>
    <col min="13059" max="13059" width="6.90625" style="47" customWidth="1"/>
    <col min="13060" max="13060" width="8.90625" style="47" customWidth="1"/>
    <col min="13061" max="13061" width="13.453125" style="47" customWidth="1"/>
    <col min="13062" max="13062" width="0" style="47" hidden="1" customWidth="1"/>
    <col min="13063" max="13063" width="12.90625" style="47" customWidth="1"/>
    <col min="13064" max="13064" width="14.54296875" style="47" customWidth="1"/>
    <col min="13065" max="13065" width="13.90625" style="47" customWidth="1"/>
    <col min="13066" max="13312" width="8.7265625" style="47"/>
    <col min="13313" max="13313" width="10.54296875" style="47" customWidth="1"/>
    <col min="13314" max="13314" width="51.6328125" style="47" customWidth="1"/>
    <col min="13315" max="13315" width="6.90625" style="47" customWidth="1"/>
    <col min="13316" max="13316" width="8.90625" style="47" customWidth="1"/>
    <col min="13317" max="13317" width="13.453125" style="47" customWidth="1"/>
    <col min="13318" max="13318" width="0" style="47" hidden="1" customWidth="1"/>
    <col min="13319" max="13319" width="12.90625" style="47" customWidth="1"/>
    <col min="13320" max="13320" width="14.54296875" style="47" customWidth="1"/>
    <col min="13321" max="13321" width="13.90625" style="47" customWidth="1"/>
    <col min="13322" max="13568" width="8.90625" style="47"/>
    <col min="13569" max="13569" width="10.54296875" style="47" customWidth="1"/>
    <col min="13570" max="13570" width="51.6328125" style="47" customWidth="1"/>
    <col min="13571" max="13571" width="6.90625" style="47" customWidth="1"/>
    <col min="13572" max="13572" width="8.90625" style="47" customWidth="1"/>
    <col min="13573" max="13573" width="13.453125" style="47" customWidth="1"/>
    <col min="13574" max="13574" width="0" style="47" hidden="1" customWidth="1"/>
    <col min="13575" max="13575" width="12.90625" style="47" customWidth="1"/>
    <col min="13576" max="13576" width="14.54296875" style="47" customWidth="1"/>
    <col min="13577" max="13577" width="13.90625" style="47" customWidth="1"/>
    <col min="13578" max="13824" width="8.90625" style="47"/>
    <col min="13825" max="13825" width="10.54296875" style="47" customWidth="1"/>
    <col min="13826" max="13826" width="51.6328125" style="47" customWidth="1"/>
    <col min="13827" max="13827" width="6.90625" style="47" customWidth="1"/>
    <col min="13828" max="13828" width="8.90625" style="47" customWidth="1"/>
    <col min="13829" max="13829" width="13.453125" style="47" customWidth="1"/>
    <col min="13830" max="13830" width="0" style="47" hidden="1" customWidth="1"/>
    <col min="13831" max="13831" width="12.90625" style="47" customWidth="1"/>
    <col min="13832" max="13832" width="14.54296875" style="47" customWidth="1"/>
    <col min="13833" max="13833" width="13.90625" style="47" customWidth="1"/>
    <col min="13834" max="14080" width="8.90625" style="47"/>
    <col min="14081" max="14081" width="10.54296875" style="47" customWidth="1"/>
    <col min="14082" max="14082" width="51.6328125" style="47" customWidth="1"/>
    <col min="14083" max="14083" width="6.90625" style="47" customWidth="1"/>
    <col min="14084" max="14084" width="8.90625" style="47" customWidth="1"/>
    <col min="14085" max="14085" width="13.453125" style="47" customWidth="1"/>
    <col min="14086" max="14086" width="0" style="47" hidden="1" customWidth="1"/>
    <col min="14087" max="14087" width="12.90625" style="47" customWidth="1"/>
    <col min="14088" max="14088" width="14.54296875" style="47" customWidth="1"/>
    <col min="14089" max="14089" width="13.90625" style="47" customWidth="1"/>
    <col min="14090" max="14336" width="8.7265625" style="47"/>
    <col min="14337" max="14337" width="10.54296875" style="47" customWidth="1"/>
    <col min="14338" max="14338" width="51.6328125" style="47" customWidth="1"/>
    <col min="14339" max="14339" width="6.90625" style="47" customWidth="1"/>
    <col min="14340" max="14340" width="8.90625" style="47" customWidth="1"/>
    <col min="14341" max="14341" width="13.453125" style="47" customWidth="1"/>
    <col min="14342" max="14342" width="0" style="47" hidden="1" customWidth="1"/>
    <col min="14343" max="14343" width="12.90625" style="47" customWidth="1"/>
    <col min="14344" max="14344" width="14.54296875" style="47" customWidth="1"/>
    <col min="14345" max="14345" width="13.90625" style="47" customWidth="1"/>
    <col min="14346" max="14592" width="8.90625" style="47"/>
    <col min="14593" max="14593" width="10.54296875" style="47" customWidth="1"/>
    <col min="14594" max="14594" width="51.6328125" style="47" customWidth="1"/>
    <col min="14595" max="14595" width="6.90625" style="47" customWidth="1"/>
    <col min="14596" max="14596" width="8.90625" style="47" customWidth="1"/>
    <col min="14597" max="14597" width="13.453125" style="47" customWidth="1"/>
    <col min="14598" max="14598" width="0" style="47" hidden="1" customWidth="1"/>
    <col min="14599" max="14599" width="12.90625" style="47" customWidth="1"/>
    <col min="14600" max="14600" width="14.54296875" style="47" customWidth="1"/>
    <col min="14601" max="14601" width="13.90625" style="47" customWidth="1"/>
    <col min="14602" max="14848" width="8.90625" style="47"/>
    <col min="14849" max="14849" width="10.54296875" style="47" customWidth="1"/>
    <col min="14850" max="14850" width="51.6328125" style="47" customWidth="1"/>
    <col min="14851" max="14851" width="6.90625" style="47" customWidth="1"/>
    <col min="14852" max="14852" width="8.90625" style="47" customWidth="1"/>
    <col min="14853" max="14853" width="13.453125" style="47" customWidth="1"/>
    <col min="14854" max="14854" width="0" style="47" hidden="1" customWidth="1"/>
    <col min="14855" max="14855" width="12.90625" style="47" customWidth="1"/>
    <col min="14856" max="14856" width="14.54296875" style="47" customWidth="1"/>
    <col min="14857" max="14857" width="13.90625" style="47" customWidth="1"/>
    <col min="14858" max="15104" width="8.90625" style="47"/>
    <col min="15105" max="15105" width="10.54296875" style="47" customWidth="1"/>
    <col min="15106" max="15106" width="51.6328125" style="47" customWidth="1"/>
    <col min="15107" max="15107" width="6.90625" style="47" customWidth="1"/>
    <col min="15108" max="15108" width="8.90625" style="47" customWidth="1"/>
    <col min="15109" max="15109" width="13.453125" style="47" customWidth="1"/>
    <col min="15110" max="15110" width="0" style="47" hidden="1" customWidth="1"/>
    <col min="15111" max="15111" width="12.90625" style="47" customWidth="1"/>
    <col min="15112" max="15112" width="14.54296875" style="47" customWidth="1"/>
    <col min="15113" max="15113" width="13.90625" style="47" customWidth="1"/>
    <col min="15114" max="15360" width="8.7265625" style="47"/>
    <col min="15361" max="15361" width="10.54296875" style="47" customWidth="1"/>
    <col min="15362" max="15362" width="51.6328125" style="47" customWidth="1"/>
    <col min="15363" max="15363" width="6.90625" style="47" customWidth="1"/>
    <col min="15364" max="15364" width="8.90625" style="47" customWidth="1"/>
    <col min="15365" max="15365" width="13.453125" style="47" customWidth="1"/>
    <col min="15366" max="15366" width="0" style="47" hidden="1" customWidth="1"/>
    <col min="15367" max="15367" width="12.90625" style="47" customWidth="1"/>
    <col min="15368" max="15368" width="14.54296875" style="47" customWidth="1"/>
    <col min="15369" max="15369" width="13.90625" style="47" customWidth="1"/>
    <col min="15370" max="15616" width="8.90625" style="47"/>
    <col min="15617" max="15617" width="10.54296875" style="47" customWidth="1"/>
    <col min="15618" max="15618" width="51.6328125" style="47" customWidth="1"/>
    <col min="15619" max="15619" width="6.90625" style="47" customWidth="1"/>
    <col min="15620" max="15620" width="8.90625" style="47" customWidth="1"/>
    <col min="15621" max="15621" width="13.453125" style="47" customWidth="1"/>
    <col min="15622" max="15622" width="0" style="47" hidden="1" customWidth="1"/>
    <col min="15623" max="15623" width="12.90625" style="47" customWidth="1"/>
    <col min="15624" max="15624" width="14.54296875" style="47" customWidth="1"/>
    <col min="15625" max="15625" width="13.90625" style="47" customWidth="1"/>
    <col min="15626" max="15872" width="8.90625" style="47"/>
    <col min="15873" max="15873" width="10.54296875" style="47" customWidth="1"/>
    <col min="15874" max="15874" width="51.6328125" style="47" customWidth="1"/>
    <col min="15875" max="15875" width="6.90625" style="47" customWidth="1"/>
    <col min="15876" max="15876" width="8.90625" style="47" customWidth="1"/>
    <col min="15877" max="15877" width="13.453125" style="47" customWidth="1"/>
    <col min="15878" max="15878" width="0" style="47" hidden="1" customWidth="1"/>
    <col min="15879" max="15879" width="12.90625" style="47" customWidth="1"/>
    <col min="15880" max="15880" width="14.54296875" style="47" customWidth="1"/>
    <col min="15881" max="15881" width="13.90625" style="47" customWidth="1"/>
    <col min="15882" max="16128" width="8.90625" style="47"/>
    <col min="16129" max="16129" width="10.54296875" style="47" customWidth="1"/>
    <col min="16130" max="16130" width="51.6328125" style="47" customWidth="1"/>
    <col min="16131" max="16131" width="6.90625" style="47" customWidth="1"/>
    <col min="16132" max="16132" width="8.90625" style="47" customWidth="1"/>
    <col min="16133" max="16133" width="13.453125" style="47" customWidth="1"/>
    <col min="16134" max="16134" width="0" style="47" hidden="1" customWidth="1"/>
    <col min="16135" max="16135" width="12.90625" style="47" customWidth="1"/>
    <col min="16136" max="16136" width="14.54296875" style="47" customWidth="1"/>
    <col min="16137" max="16137" width="13.90625" style="47" customWidth="1"/>
    <col min="16138" max="16384" width="8.7265625" style="47"/>
  </cols>
  <sheetData>
    <row r="1" spans="1:9" ht="13.5" customHeight="1" thickTop="1">
      <c r="A1" s="547" t="s">
        <v>389</v>
      </c>
      <c r="B1" s="547" t="s">
        <v>64</v>
      </c>
      <c r="C1" s="547" t="s">
        <v>390</v>
      </c>
      <c r="D1" s="547" t="s">
        <v>391</v>
      </c>
      <c r="E1" s="547" t="s">
        <v>392</v>
      </c>
      <c r="F1" s="547" t="s">
        <v>393</v>
      </c>
      <c r="G1" s="547" t="s">
        <v>394</v>
      </c>
      <c r="H1" s="547" t="s">
        <v>395</v>
      </c>
      <c r="I1" s="547" t="s">
        <v>396</v>
      </c>
    </row>
    <row r="2" spans="1:9" ht="13.5" customHeight="1" thickBot="1">
      <c r="A2" s="548" t="s">
        <v>397</v>
      </c>
      <c r="B2" s="548" t="s">
        <v>64</v>
      </c>
      <c r="C2" s="548" t="s">
        <v>390</v>
      </c>
      <c r="D2" s="548" t="s">
        <v>391</v>
      </c>
      <c r="E2" s="548"/>
      <c r="F2" s="548"/>
      <c r="G2" s="548"/>
      <c r="H2" s="548"/>
      <c r="I2" s="548"/>
    </row>
    <row r="3" spans="1:9" ht="24" customHeight="1" thickTop="1">
      <c r="A3" s="269"/>
      <c r="B3" s="270" t="s">
        <v>1802</v>
      </c>
      <c r="C3" s="269"/>
      <c r="D3" s="269"/>
      <c r="E3" s="271"/>
      <c r="F3" s="271"/>
      <c r="G3" s="272"/>
      <c r="H3" s="271"/>
      <c r="I3" s="272"/>
    </row>
    <row r="4" spans="1:9" s="48" customFormat="1" ht="35.25" customHeight="1">
      <c r="A4" s="273"/>
      <c r="B4" s="274" t="s">
        <v>399</v>
      </c>
      <c r="C4" s="275"/>
      <c r="D4" s="273"/>
      <c r="E4" s="304"/>
      <c r="F4" s="304"/>
      <c r="G4" s="268"/>
      <c r="H4" s="268"/>
      <c r="I4" s="268"/>
    </row>
    <row r="5" spans="1:9" s="48" customFormat="1" ht="17.25" customHeight="1">
      <c r="A5" s="273"/>
      <c r="B5" s="267"/>
      <c r="C5" s="276"/>
      <c r="D5" s="273"/>
      <c r="E5" s="277"/>
      <c r="F5" s="278"/>
      <c r="G5" s="277"/>
      <c r="H5" s="277"/>
      <c r="I5" s="277"/>
    </row>
    <row r="6" spans="1:9" s="48" customFormat="1" ht="21" customHeight="1">
      <c r="A6" s="545" t="s">
        <v>400</v>
      </c>
      <c r="B6" s="279" t="s">
        <v>401</v>
      </c>
      <c r="C6" s="546" t="s">
        <v>402</v>
      </c>
      <c r="D6" s="546">
        <v>1</v>
      </c>
      <c r="E6" s="277">
        <v>0</v>
      </c>
      <c r="F6" s="278">
        <v>25</v>
      </c>
      <c r="G6" s="277">
        <f>ROUND(E6*F6/100,0)</f>
        <v>0</v>
      </c>
      <c r="H6" s="277">
        <f>E6*D6</f>
        <v>0</v>
      </c>
      <c r="I6" s="277">
        <f>G6*D6</f>
        <v>0</v>
      </c>
    </row>
    <row r="7" spans="1:9" s="48" customFormat="1" ht="21" customHeight="1">
      <c r="A7" s="545"/>
      <c r="B7" s="279" t="s">
        <v>403</v>
      </c>
      <c r="C7" s="546"/>
      <c r="D7" s="546"/>
      <c r="E7" s="277"/>
      <c r="F7" s="278"/>
      <c r="G7" s="277"/>
      <c r="H7" s="277"/>
      <c r="I7" s="277"/>
    </row>
    <row r="8" spans="1:9" s="48" customFormat="1" ht="21" customHeight="1">
      <c r="A8" s="545" t="s">
        <v>404</v>
      </c>
      <c r="B8" s="279" t="s">
        <v>408</v>
      </c>
      <c r="C8" s="546" t="s">
        <v>409</v>
      </c>
      <c r="D8" s="546">
        <v>3</v>
      </c>
      <c r="E8" s="277">
        <v>0</v>
      </c>
      <c r="F8" s="278">
        <v>40</v>
      </c>
      <c r="G8" s="277">
        <f>ROUND(E8*F8/100,0)</f>
        <v>0</v>
      </c>
      <c r="H8" s="277">
        <f>E8*D8</f>
        <v>0</v>
      </c>
      <c r="I8" s="277">
        <f>G8*D8</f>
        <v>0</v>
      </c>
    </row>
    <row r="9" spans="1:9" s="48" customFormat="1" ht="21" customHeight="1">
      <c r="A9" s="545"/>
      <c r="B9" s="279" t="s">
        <v>410</v>
      </c>
      <c r="C9" s="546"/>
      <c r="D9" s="546"/>
      <c r="E9" s="277"/>
      <c r="F9" s="278"/>
      <c r="G9" s="277"/>
      <c r="H9" s="277"/>
      <c r="I9" s="277"/>
    </row>
    <row r="10" spans="1:9" s="48" customFormat="1" ht="21" customHeight="1">
      <c r="A10" s="545" t="s">
        <v>407</v>
      </c>
      <c r="B10" s="279" t="s">
        <v>412</v>
      </c>
      <c r="C10" s="546" t="s">
        <v>402</v>
      </c>
      <c r="D10" s="546">
        <v>1</v>
      </c>
      <c r="E10" s="277">
        <v>0</v>
      </c>
      <c r="F10" s="278">
        <v>40</v>
      </c>
      <c r="G10" s="277">
        <f>ROUND(E10*F10/100,0)</f>
        <v>0</v>
      </c>
      <c r="H10" s="277">
        <f>E10*D10</f>
        <v>0</v>
      </c>
      <c r="I10" s="277">
        <f>G10*D10</f>
        <v>0</v>
      </c>
    </row>
    <row r="11" spans="1:9" s="48" customFormat="1" ht="21" customHeight="1">
      <c r="A11" s="545"/>
      <c r="B11" s="279" t="s">
        <v>413</v>
      </c>
      <c r="C11" s="546"/>
      <c r="D11" s="546"/>
      <c r="E11" s="277"/>
      <c r="F11" s="278"/>
      <c r="G11" s="277"/>
      <c r="H11" s="277"/>
      <c r="I11" s="277"/>
    </row>
    <row r="12" spans="1:9" s="48" customFormat="1" ht="21" customHeight="1">
      <c r="A12" s="545" t="s">
        <v>411</v>
      </c>
      <c r="B12" s="279" t="s">
        <v>415</v>
      </c>
      <c r="C12" s="546" t="s">
        <v>409</v>
      </c>
      <c r="D12" s="546">
        <v>3</v>
      </c>
      <c r="E12" s="277">
        <v>0</v>
      </c>
      <c r="F12" s="278">
        <v>60</v>
      </c>
      <c r="G12" s="277">
        <f>ROUND(E12*F12/100,0)</f>
        <v>0</v>
      </c>
      <c r="H12" s="277">
        <f>E12*D12</f>
        <v>0</v>
      </c>
      <c r="I12" s="277">
        <f>G12*D12</f>
        <v>0</v>
      </c>
    </row>
    <row r="13" spans="1:9" s="48" customFormat="1" ht="21" customHeight="1">
      <c r="A13" s="545"/>
      <c r="B13" s="279" t="s">
        <v>416</v>
      </c>
      <c r="C13" s="546"/>
      <c r="D13" s="546"/>
      <c r="E13" s="277"/>
      <c r="F13" s="278"/>
      <c r="G13" s="277"/>
      <c r="H13" s="277"/>
      <c r="I13" s="277"/>
    </row>
    <row r="14" spans="1:9" s="48" customFormat="1" ht="21" customHeight="1">
      <c r="A14" s="545" t="s">
        <v>414</v>
      </c>
      <c r="B14" s="279" t="s">
        <v>412</v>
      </c>
      <c r="C14" s="546" t="s">
        <v>402</v>
      </c>
      <c r="D14" s="546">
        <v>1</v>
      </c>
      <c r="E14" s="277">
        <v>0</v>
      </c>
      <c r="F14" s="278">
        <v>40</v>
      </c>
      <c r="G14" s="277">
        <f>ROUND(E14*F14/100,0)</f>
        <v>0</v>
      </c>
      <c r="H14" s="277">
        <f>E14*D14</f>
        <v>0</v>
      </c>
      <c r="I14" s="277">
        <f>G14*D14</f>
        <v>0</v>
      </c>
    </row>
    <row r="15" spans="1:9" s="48" customFormat="1" ht="21" customHeight="1">
      <c r="A15" s="545"/>
      <c r="B15" s="279" t="s">
        <v>840</v>
      </c>
      <c r="C15" s="546"/>
      <c r="D15" s="546"/>
      <c r="E15" s="277"/>
      <c r="F15" s="278"/>
      <c r="G15" s="277"/>
      <c r="H15" s="277"/>
      <c r="I15" s="277"/>
    </row>
    <row r="16" spans="1:9" s="48" customFormat="1" ht="21" customHeight="1">
      <c r="A16" s="545" t="s">
        <v>417</v>
      </c>
      <c r="B16" s="279" t="s">
        <v>415</v>
      </c>
      <c r="C16" s="546" t="s">
        <v>409</v>
      </c>
      <c r="D16" s="546">
        <v>3</v>
      </c>
      <c r="E16" s="277">
        <v>0</v>
      </c>
      <c r="F16" s="278">
        <v>60</v>
      </c>
      <c r="G16" s="277">
        <f>ROUND(E16*F16/100,0)</f>
        <v>0</v>
      </c>
      <c r="H16" s="277">
        <f>E16*D16</f>
        <v>0</v>
      </c>
      <c r="I16" s="277">
        <f>G16*D16</f>
        <v>0</v>
      </c>
    </row>
    <row r="17" spans="1:9" s="48" customFormat="1" ht="21" customHeight="1">
      <c r="A17" s="545"/>
      <c r="B17" s="279" t="s">
        <v>410</v>
      </c>
      <c r="C17" s="546"/>
      <c r="D17" s="546"/>
      <c r="E17" s="277"/>
      <c r="F17" s="278"/>
      <c r="G17" s="277"/>
      <c r="H17" s="277"/>
      <c r="I17" s="277"/>
    </row>
    <row r="18" spans="1:9" s="48" customFormat="1" ht="21" customHeight="1">
      <c r="A18" s="545" t="s">
        <v>419</v>
      </c>
      <c r="B18" s="279" t="s">
        <v>1092</v>
      </c>
      <c r="C18" s="550" t="s">
        <v>402</v>
      </c>
      <c r="D18" s="550">
        <v>1</v>
      </c>
      <c r="E18" s="277">
        <v>0</v>
      </c>
      <c r="F18" s="278">
        <v>30</v>
      </c>
      <c r="G18" s="277">
        <f>ROUND(E18*F18/100,0)</f>
        <v>0</v>
      </c>
      <c r="H18" s="277">
        <f>E18*D18</f>
        <v>0</v>
      </c>
      <c r="I18" s="277">
        <f>G18*D18</f>
        <v>0</v>
      </c>
    </row>
    <row r="19" spans="1:9" s="48" customFormat="1" ht="21" customHeight="1">
      <c r="A19" s="545"/>
      <c r="B19" s="279" t="s">
        <v>430</v>
      </c>
      <c r="C19" s="550"/>
      <c r="D19" s="550"/>
      <c r="E19" s="277"/>
      <c r="F19" s="278"/>
      <c r="G19" s="277"/>
      <c r="H19" s="277"/>
      <c r="I19" s="277"/>
    </row>
    <row r="20" spans="1:9" s="48" customFormat="1" ht="21" customHeight="1">
      <c r="A20" s="545" t="s">
        <v>842</v>
      </c>
      <c r="B20" s="279" t="s">
        <v>420</v>
      </c>
      <c r="C20" s="546" t="s">
        <v>409</v>
      </c>
      <c r="D20" s="546">
        <v>8</v>
      </c>
      <c r="E20" s="277">
        <v>0</v>
      </c>
      <c r="F20" s="278">
        <v>50</v>
      </c>
      <c r="G20" s="277">
        <f>ROUND(E20*F20/100,0)</f>
        <v>0</v>
      </c>
      <c r="H20" s="277">
        <f>E20*D20</f>
        <v>0</v>
      </c>
      <c r="I20" s="277">
        <f>G20*D20</f>
        <v>0</v>
      </c>
    </row>
    <row r="21" spans="1:9" s="48" customFormat="1" ht="21" customHeight="1">
      <c r="A21" s="545"/>
      <c r="B21" s="279" t="s">
        <v>421</v>
      </c>
      <c r="C21" s="546"/>
      <c r="D21" s="546"/>
      <c r="E21" s="277"/>
      <c r="F21" s="278"/>
      <c r="G21" s="277"/>
      <c r="H21" s="277"/>
      <c r="I21" s="277"/>
    </row>
    <row r="22" spans="1:9" s="48" customFormat="1" ht="21" customHeight="1">
      <c r="A22" s="545"/>
      <c r="B22" s="279" t="s">
        <v>422</v>
      </c>
      <c r="C22" s="546" t="s">
        <v>121</v>
      </c>
      <c r="D22" s="546">
        <v>2</v>
      </c>
      <c r="E22" s="277">
        <v>0</v>
      </c>
      <c r="F22" s="278">
        <v>0</v>
      </c>
      <c r="G22" s="277">
        <f>ROUND(E22*F22/100,0)</f>
        <v>0</v>
      </c>
      <c r="H22" s="277">
        <f>E22*D22</f>
        <v>0</v>
      </c>
      <c r="I22" s="277">
        <f>G22*D22</f>
        <v>0</v>
      </c>
    </row>
    <row r="23" spans="1:9" s="48" customFormat="1" ht="21" customHeight="1" thickBot="1">
      <c r="A23" s="545"/>
      <c r="B23" s="279"/>
      <c r="C23" s="546"/>
      <c r="D23" s="546"/>
      <c r="E23" s="277"/>
      <c r="F23" s="278"/>
      <c r="G23" s="277"/>
      <c r="H23" s="277"/>
      <c r="I23" s="277"/>
    </row>
    <row r="24" spans="1:9" s="48" customFormat="1" ht="35.25" customHeight="1" thickTop="1" thickBot="1">
      <c r="A24" s="280"/>
      <c r="B24" s="280"/>
      <c r="C24" s="280"/>
      <c r="D24" s="280"/>
      <c r="E24" s="280"/>
      <c r="F24" s="280"/>
      <c r="G24" s="280"/>
      <c r="H24" s="280">
        <f>SUM(H5:H23)</f>
        <v>0</v>
      </c>
      <c r="I24" s="280">
        <f>SUM(I5:I23)</f>
        <v>0</v>
      </c>
    </row>
    <row r="25" spans="1:9" s="48" customFormat="1" ht="24" customHeight="1" thickTop="1">
      <c r="A25" s="277"/>
      <c r="B25" s="278"/>
      <c r="C25" s="277"/>
      <c r="D25" s="273"/>
      <c r="E25" s="277"/>
      <c r="F25" s="278"/>
      <c r="G25" s="277"/>
      <c r="H25" s="277"/>
      <c r="I25" s="277"/>
    </row>
    <row r="26" spans="1:9" s="48" customFormat="1" ht="35.25" customHeight="1">
      <c r="A26" s="273"/>
      <c r="B26" s="274" t="s">
        <v>423</v>
      </c>
      <c r="C26" s="275"/>
      <c r="D26" s="273"/>
      <c r="E26" s="304"/>
      <c r="F26" s="304"/>
      <c r="G26" s="268"/>
      <c r="H26" s="268"/>
      <c r="I26" s="268"/>
    </row>
    <row r="27" spans="1:9" s="48" customFormat="1" ht="17.25" customHeight="1">
      <c r="A27" s="273"/>
      <c r="B27" s="267"/>
      <c r="C27" s="276"/>
      <c r="D27" s="273"/>
      <c r="E27" s="277"/>
      <c r="F27" s="278"/>
      <c r="G27" s="277"/>
      <c r="H27" s="277"/>
      <c r="I27" s="277"/>
    </row>
    <row r="28" spans="1:9" s="48" customFormat="1" ht="21" customHeight="1">
      <c r="A28" s="545" t="s">
        <v>424</v>
      </c>
      <c r="B28" s="279" t="s">
        <v>425</v>
      </c>
      <c r="C28" s="546" t="s">
        <v>402</v>
      </c>
      <c r="D28" s="546">
        <v>1</v>
      </c>
      <c r="E28" s="277">
        <v>0</v>
      </c>
      <c r="F28" s="278">
        <v>25</v>
      </c>
      <c r="G28" s="277">
        <f>ROUND(E28*F28/100,0)</f>
        <v>0</v>
      </c>
      <c r="H28" s="277">
        <f>E28*D28</f>
        <v>0</v>
      </c>
      <c r="I28" s="277">
        <f>G28*D28</f>
        <v>0</v>
      </c>
    </row>
    <row r="29" spans="1:9" s="48" customFormat="1" ht="21" customHeight="1">
      <c r="A29" s="545"/>
      <c r="B29" s="279"/>
      <c r="C29" s="546"/>
      <c r="D29" s="546"/>
      <c r="E29" s="277"/>
      <c r="F29" s="278"/>
      <c r="G29" s="277"/>
      <c r="H29" s="277"/>
      <c r="I29" s="277"/>
    </row>
    <row r="30" spans="1:9" s="48" customFormat="1" ht="21" customHeight="1">
      <c r="A30" s="545" t="s">
        <v>426</v>
      </c>
      <c r="B30" s="279" t="s">
        <v>427</v>
      </c>
      <c r="C30" s="546" t="s">
        <v>402</v>
      </c>
      <c r="D30" s="546">
        <v>1</v>
      </c>
      <c r="E30" s="277">
        <v>0</v>
      </c>
      <c r="F30" s="278">
        <v>40</v>
      </c>
      <c r="G30" s="277">
        <f>ROUND(E30*F30/100,0)</f>
        <v>0</v>
      </c>
      <c r="H30" s="277">
        <f>E30*D30</f>
        <v>0</v>
      </c>
      <c r="I30" s="277">
        <f>G30*D30</f>
        <v>0</v>
      </c>
    </row>
    <row r="31" spans="1:9" s="48" customFormat="1" ht="21" customHeight="1">
      <c r="A31" s="545"/>
      <c r="B31" s="279" t="s">
        <v>410</v>
      </c>
      <c r="C31" s="546"/>
      <c r="D31" s="546"/>
      <c r="E31" s="277"/>
      <c r="F31" s="278"/>
      <c r="G31" s="277"/>
      <c r="H31" s="277"/>
      <c r="I31" s="277"/>
    </row>
    <row r="32" spans="1:9" s="48" customFormat="1" ht="21" customHeight="1">
      <c r="A32" s="545" t="s">
        <v>431</v>
      </c>
      <c r="B32" s="279" t="s">
        <v>420</v>
      </c>
      <c r="C32" s="546" t="s">
        <v>409</v>
      </c>
      <c r="D32" s="546">
        <v>3</v>
      </c>
      <c r="E32" s="277">
        <v>0</v>
      </c>
      <c r="F32" s="278">
        <v>50</v>
      </c>
      <c r="G32" s="277">
        <f>ROUND(E32*F32/100,0)</f>
        <v>0</v>
      </c>
      <c r="H32" s="277">
        <f>E32*D32</f>
        <v>0</v>
      </c>
      <c r="I32" s="277">
        <f>G32*D32</f>
        <v>0</v>
      </c>
    </row>
    <row r="33" spans="1:9" s="48" customFormat="1" ht="21" customHeight="1">
      <c r="A33" s="545"/>
      <c r="B33" s="279" t="s">
        <v>421</v>
      </c>
      <c r="C33" s="546"/>
      <c r="D33" s="546"/>
      <c r="E33" s="277"/>
      <c r="F33" s="278"/>
      <c r="G33" s="277"/>
      <c r="H33" s="277"/>
      <c r="I33" s="277"/>
    </row>
    <row r="34" spans="1:9" s="48" customFormat="1" ht="21" customHeight="1">
      <c r="A34" s="545"/>
      <c r="B34" s="279"/>
      <c r="C34" s="546"/>
      <c r="D34" s="546"/>
      <c r="E34" s="277"/>
      <c r="F34" s="278"/>
      <c r="G34" s="277"/>
      <c r="H34" s="277"/>
      <c r="I34" s="277"/>
    </row>
    <row r="35" spans="1:9" s="48" customFormat="1" ht="21" customHeight="1" thickBot="1">
      <c r="A35" s="545"/>
      <c r="B35" s="279"/>
      <c r="C35" s="546"/>
      <c r="D35" s="546"/>
      <c r="E35" s="277"/>
      <c r="F35" s="278"/>
      <c r="G35" s="277"/>
      <c r="H35" s="277"/>
      <c r="I35" s="277"/>
    </row>
    <row r="36" spans="1:9" s="48" customFormat="1" ht="21" customHeight="1" thickTop="1" thickBot="1">
      <c r="A36" s="280"/>
      <c r="B36" s="280"/>
      <c r="C36" s="280"/>
      <c r="D36" s="280"/>
      <c r="E36" s="280"/>
      <c r="F36" s="280"/>
      <c r="G36" s="280"/>
      <c r="H36" s="280">
        <f>SUM(H27:H35)</f>
        <v>0</v>
      </c>
      <c r="I36" s="280">
        <f>SUM(I27:I35)</f>
        <v>0</v>
      </c>
    </row>
    <row r="37" spans="1:9" s="48" customFormat="1" ht="21" customHeight="1" thickTop="1">
      <c r="A37" s="281"/>
      <c r="B37" s="282"/>
      <c r="C37" s="281"/>
      <c r="D37" s="281"/>
      <c r="E37" s="304"/>
      <c r="F37" s="304"/>
      <c r="G37" s="268"/>
      <c r="H37" s="268"/>
      <c r="I37" s="268"/>
    </row>
    <row r="38" spans="1:9" s="48" customFormat="1" ht="35.25" customHeight="1">
      <c r="A38" s="283"/>
      <c r="B38" s="284" t="s">
        <v>432</v>
      </c>
      <c r="C38" s="310"/>
      <c r="D38" s="273"/>
      <c r="E38" s="283"/>
      <c r="F38" s="285"/>
      <c r="G38" s="286"/>
      <c r="H38" s="286"/>
      <c r="I38" s="286"/>
    </row>
    <row r="39" spans="1:9" s="48" customFormat="1" ht="20.25" customHeight="1">
      <c r="A39" s="273"/>
      <c r="B39" s="309"/>
      <c r="C39" s="275"/>
      <c r="D39" s="273"/>
      <c r="E39" s="287"/>
      <c r="F39" s="285"/>
      <c r="G39" s="288"/>
      <c r="H39" s="287"/>
      <c r="I39" s="288"/>
    </row>
    <row r="40" spans="1:9" s="48" customFormat="1" ht="34.5" customHeight="1">
      <c r="A40" s="545"/>
      <c r="B40" s="279" t="s">
        <v>433</v>
      </c>
      <c r="C40" s="546" t="s">
        <v>308</v>
      </c>
      <c r="D40" s="549" t="s">
        <v>434</v>
      </c>
      <c r="E40" s="277">
        <v>0</v>
      </c>
      <c r="F40" s="278">
        <v>0</v>
      </c>
      <c r="G40" s="277">
        <f>ROUND(E40*F40/100,0)</f>
        <v>0</v>
      </c>
      <c r="H40" s="277">
        <f>E40*D40</f>
        <v>0</v>
      </c>
      <c r="I40" s="277">
        <f>G40*D40</f>
        <v>0</v>
      </c>
    </row>
    <row r="41" spans="1:9" s="48" customFormat="1" ht="18" customHeight="1">
      <c r="A41" s="545"/>
      <c r="B41" s="289"/>
      <c r="C41" s="546"/>
      <c r="D41" s="549"/>
      <c r="E41" s="277"/>
      <c r="F41" s="278"/>
      <c r="G41" s="277"/>
      <c r="H41" s="277"/>
      <c r="I41" s="277"/>
    </row>
    <row r="42" spans="1:9" s="48" customFormat="1" ht="18" customHeight="1">
      <c r="A42" s="545"/>
      <c r="B42" s="279" t="s">
        <v>435</v>
      </c>
      <c r="C42" s="546" t="s">
        <v>308</v>
      </c>
      <c r="D42" s="549" t="s">
        <v>434</v>
      </c>
      <c r="E42" s="277">
        <v>0</v>
      </c>
      <c r="F42" s="278">
        <v>8</v>
      </c>
      <c r="G42" s="277">
        <v>0</v>
      </c>
      <c r="H42" s="277">
        <f>E42*D42</f>
        <v>0</v>
      </c>
      <c r="I42" s="277">
        <f>G42*D42</f>
        <v>0</v>
      </c>
    </row>
    <row r="43" spans="1:9" s="48" customFormat="1" ht="18" customHeight="1">
      <c r="A43" s="545"/>
      <c r="B43" s="279"/>
      <c r="C43" s="546"/>
      <c r="D43" s="549"/>
      <c r="E43" s="277"/>
      <c r="F43" s="278"/>
      <c r="G43" s="277"/>
      <c r="H43" s="277"/>
      <c r="I43" s="277"/>
    </row>
    <row r="44" spans="1:9" s="48" customFormat="1" ht="18" customHeight="1">
      <c r="A44" s="545"/>
      <c r="B44" s="279" t="s">
        <v>1968</v>
      </c>
      <c r="C44" s="546" t="s">
        <v>308</v>
      </c>
      <c r="D44" s="549" t="s">
        <v>434</v>
      </c>
      <c r="E44" s="277">
        <v>0</v>
      </c>
      <c r="F44" s="278">
        <v>8</v>
      </c>
      <c r="G44" s="277">
        <v>0</v>
      </c>
      <c r="H44" s="277">
        <f>E44*D44</f>
        <v>0</v>
      </c>
      <c r="I44" s="277">
        <f>G44*D44</f>
        <v>0</v>
      </c>
    </row>
    <row r="45" spans="1:9" s="48" customFormat="1" ht="18" customHeight="1">
      <c r="A45" s="545"/>
      <c r="B45" s="279"/>
      <c r="C45" s="546"/>
      <c r="D45" s="549"/>
      <c r="E45" s="277"/>
      <c r="F45" s="278"/>
      <c r="G45" s="277"/>
      <c r="H45" s="277"/>
      <c r="I45" s="277"/>
    </row>
    <row r="46" spans="1:9" s="48" customFormat="1" ht="18" customHeight="1">
      <c r="A46" s="545"/>
      <c r="B46" s="279" t="s">
        <v>437</v>
      </c>
      <c r="C46" s="546" t="s">
        <v>308</v>
      </c>
      <c r="D46" s="549" t="s">
        <v>1093</v>
      </c>
      <c r="E46" s="277">
        <v>0</v>
      </c>
      <c r="F46" s="278">
        <v>0</v>
      </c>
      <c r="G46" s="277">
        <v>0</v>
      </c>
      <c r="H46" s="277">
        <f>E46*D46</f>
        <v>0</v>
      </c>
      <c r="I46" s="277">
        <v>0</v>
      </c>
    </row>
    <row r="47" spans="1:9" s="48" customFormat="1" ht="18" customHeight="1">
      <c r="A47" s="545"/>
      <c r="B47" s="289"/>
      <c r="C47" s="546"/>
      <c r="D47" s="549"/>
      <c r="E47" s="277"/>
      <c r="F47" s="278"/>
      <c r="G47" s="277"/>
      <c r="H47" s="277"/>
      <c r="I47" s="277"/>
    </row>
    <row r="48" spans="1:9" s="48" customFormat="1" ht="18" customHeight="1">
      <c r="A48" s="545"/>
      <c r="B48" s="279" t="s">
        <v>439</v>
      </c>
      <c r="C48" s="546" t="s">
        <v>308</v>
      </c>
      <c r="D48" s="549" t="s">
        <v>434</v>
      </c>
      <c r="E48" s="277">
        <v>0</v>
      </c>
      <c r="F48" s="278">
        <v>0</v>
      </c>
      <c r="G48" s="277">
        <v>0</v>
      </c>
      <c r="H48" s="277">
        <f>E48*D48</f>
        <v>0</v>
      </c>
      <c r="I48" s="277">
        <f>G48*D48</f>
        <v>0</v>
      </c>
    </row>
    <row r="49" spans="1:9" s="48" customFormat="1" ht="18" customHeight="1" thickBot="1">
      <c r="A49" s="545"/>
      <c r="B49" s="289"/>
      <c r="C49" s="546"/>
      <c r="D49" s="549"/>
      <c r="E49" s="277"/>
      <c r="F49" s="278"/>
      <c r="G49" s="277"/>
      <c r="H49" s="277"/>
      <c r="I49" s="277"/>
    </row>
    <row r="50" spans="1:9" s="48" customFormat="1" ht="35.25" customHeight="1" thickTop="1" thickBot="1">
      <c r="A50" s="290"/>
      <c r="B50" s="291"/>
      <c r="C50" s="292"/>
      <c r="D50" s="290"/>
      <c r="E50" s="280"/>
      <c r="F50" s="280"/>
      <c r="G50" s="293"/>
      <c r="H50" s="280">
        <f>SUM(H39:H49)</f>
        <v>0</v>
      </c>
      <c r="I50" s="280">
        <f>SUM(I39:I49)</f>
        <v>0</v>
      </c>
    </row>
    <row r="51" spans="1:9" s="48" customFormat="1" ht="20.25" customHeight="1" thickTop="1">
      <c r="A51" s="281"/>
      <c r="B51" s="294"/>
      <c r="C51" s="295"/>
      <c r="D51" s="281"/>
      <c r="E51" s="283"/>
      <c r="F51" s="285"/>
      <c r="G51" s="286"/>
      <c r="H51" s="286"/>
      <c r="I51" s="286"/>
    </row>
    <row r="52" spans="1:9" s="53" customFormat="1">
      <c r="A52" s="296"/>
      <c r="B52" s="297" t="s">
        <v>440</v>
      </c>
      <c r="C52" s="298"/>
      <c r="D52" s="296"/>
      <c r="E52" s="299"/>
      <c r="F52" s="299"/>
      <c r="G52" s="299"/>
      <c r="H52" s="299">
        <f>H50+H36+H24</f>
        <v>0</v>
      </c>
      <c r="I52" s="299">
        <f>I50+I36+I24</f>
        <v>0</v>
      </c>
    </row>
    <row r="53" spans="1:9" s="53" customFormat="1">
      <c r="A53" s="296"/>
      <c r="B53" s="297"/>
      <c r="C53" s="298"/>
      <c r="D53" s="296"/>
      <c r="E53" s="299"/>
      <c r="F53" s="299"/>
      <c r="G53" s="299"/>
      <c r="H53" s="299"/>
      <c r="I53" s="299"/>
    </row>
    <row r="54" spans="1:9" s="53" customFormat="1" ht="13">
      <c r="A54" s="300"/>
      <c r="B54" s="301" t="s">
        <v>441</v>
      </c>
      <c r="C54" s="302"/>
      <c r="D54" s="300"/>
      <c r="E54" s="303"/>
      <c r="F54" s="303"/>
      <c r="G54" s="303"/>
      <c r="H54" s="303">
        <f>H52+I52</f>
        <v>0</v>
      </c>
      <c r="I54" s="303" t="s">
        <v>12</v>
      </c>
    </row>
    <row r="55" spans="1:9" s="53" customFormat="1">
      <c r="A55" s="49"/>
      <c r="B55" s="50"/>
      <c r="C55" s="51"/>
      <c r="D55" s="49"/>
      <c r="E55" s="52"/>
      <c r="F55" s="52"/>
      <c r="G55" s="52"/>
      <c r="H55" s="52"/>
      <c r="I55" s="52"/>
    </row>
    <row r="56" spans="1:9" s="53" customFormat="1">
      <c r="A56" s="49"/>
      <c r="B56" s="50"/>
      <c r="C56" s="51"/>
      <c r="D56" s="49"/>
      <c r="E56" s="52"/>
      <c r="F56" s="52"/>
      <c r="G56" s="52"/>
      <c r="H56" s="52"/>
      <c r="I56" s="52"/>
    </row>
    <row r="57" spans="1:9" s="53" customFormat="1">
      <c r="A57" s="49"/>
      <c r="B57" s="50"/>
      <c r="C57" s="51"/>
      <c r="D57" s="49"/>
      <c r="E57" s="52"/>
      <c r="F57" s="52"/>
      <c r="G57" s="52"/>
      <c r="H57" s="52"/>
      <c r="I57" s="52"/>
    </row>
    <row r="58" spans="1:9" s="53" customFormat="1">
      <c r="A58" s="49"/>
      <c r="B58" s="50"/>
      <c r="C58" s="51"/>
      <c r="D58" s="49"/>
      <c r="E58" s="52"/>
      <c r="F58" s="52"/>
      <c r="G58" s="52"/>
      <c r="H58" s="52"/>
      <c r="I58" s="52"/>
    </row>
    <row r="59" spans="1:9" s="53" customFormat="1">
      <c r="A59" s="49"/>
      <c r="B59" s="50"/>
      <c r="C59" s="51"/>
      <c r="D59" s="49"/>
      <c r="E59" s="52"/>
      <c r="F59" s="52"/>
      <c r="G59" s="52"/>
      <c r="H59" s="52"/>
      <c r="I59" s="52"/>
    </row>
    <row r="60" spans="1:9" s="53" customFormat="1">
      <c r="A60" s="49"/>
      <c r="B60" s="50"/>
      <c r="C60" s="51"/>
      <c r="D60" s="49"/>
      <c r="E60" s="52"/>
      <c r="F60" s="52"/>
      <c r="G60" s="52"/>
      <c r="H60" s="52"/>
      <c r="I60" s="52"/>
    </row>
    <row r="61" spans="1:9" s="53" customFormat="1">
      <c r="A61" s="49"/>
      <c r="B61" s="50"/>
      <c r="C61" s="51"/>
      <c r="D61" s="49"/>
      <c r="E61" s="52"/>
      <c r="F61" s="52"/>
      <c r="G61" s="52"/>
      <c r="H61" s="52"/>
      <c r="I61" s="52"/>
    </row>
    <row r="62" spans="1:9" s="53" customFormat="1">
      <c r="A62" s="49"/>
      <c r="B62" s="50"/>
      <c r="C62" s="51"/>
      <c r="D62" s="49"/>
      <c r="E62" s="52"/>
      <c r="F62" s="52"/>
      <c r="G62" s="52"/>
      <c r="H62" s="52"/>
      <c r="I62" s="52"/>
    </row>
    <row r="63" spans="1:9" s="53" customFormat="1">
      <c r="A63" s="49"/>
      <c r="B63" s="50"/>
      <c r="C63" s="51"/>
      <c r="D63" s="49"/>
      <c r="E63" s="52"/>
      <c r="F63" s="52"/>
      <c r="G63" s="52"/>
      <c r="H63" s="52"/>
      <c r="I63" s="52"/>
    </row>
    <row r="64" spans="1:9" s="53" customFormat="1">
      <c r="A64" s="49"/>
      <c r="B64" s="50"/>
      <c r="C64" s="51"/>
      <c r="D64" s="49"/>
      <c r="E64" s="52"/>
      <c r="F64" s="52"/>
      <c r="G64" s="52"/>
      <c r="H64" s="52"/>
      <c r="I64" s="52"/>
    </row>
    <row r="65" spans="1:9" s="53" customFormat="1">
      <c r="A65" s="49"/>
      <c r="B65" s="50"/>
      <c r="C65" s="51"/>
      <c r="D65" s="49"/>
      <c r="E65" s="52"/>
      <c r="F65" s="52"/>
      <c r="G65" s="52"/>
      <c r="H65" s="52"/>
      <c r="I65" s="52"/>
    </row>
    <row r="66" spans="1:9" s="53" customFormat="1">
      <c r="A66" s="49"/>
      <c r="B66" s="50"/>
      <c r="C66" s="51"/>
      <c r="D66" s="49"/>
      <c r="E66" s="52"/>
      <c r="F66" s="52"/>
      <c r="G66" s="52"/>
      <c r="H66" s="52"/>
      <c r="I66" s="52"/>
    </row>
    <row r="67" spans="1:9" s="53" customFormat="1">
      <c r="A67" s="49"/>
      <c r="B67" s="50"/>
      <c r="C67" s="51"/>
      <c r="D67" s="49"/>
      <c r="E67" s="52"/>
      <c r="F67" s="52"/>
      <c r="G67" s="52"/>
      <c r="H67" s="52"/>
      <c r="I67" s="52"/>
    </row>
    <row r="68" spans="1:9" s="53" customFormat="1">
      <c r="A68" s="49"/>
      <c r="B68" s="50"/>
      <c r="C68" s="51"/>
      <c r="D68" s="49"/>
      <c r="E68" s="52"/>
      <c r="F68" s="52"/>
      <c r="G68" s="52"/>
      <c r="H68" s="52"/>
      <c r="I68" s="52"/>
    </row>
    <row r="69" spans="1:9" s="53" customFormat="1">
      <c r="A69" s="49"/>
      <c r="B69" s="50"/>
      <c r="C69" s="51"/>
      <c r="D69" s="49"/>
      <c r="E69" s="52"/>
      <c r="F69" s="52"/>
      <c r="G69" s="52"/>
      <c r="H69" s="52"/>
      <c r="I69" s="52"/>
    </row>
    <row r="70" spans="1:9" s="53" customFormat="1">
      <c r="A70" s="49"/>
      <c r="B70" s="50"/>
      <c r="C70" s="51"/>
      <c r="D70" s="49"/>
      <c r="E70" s="52"/>
      <c r="F70" s="52"/>
      <c r="G70" s="52"/>
      <c r="H70" s="52"/>
      <c r="I70" s="52"/>
    </row>
    <row r="71" spans="1:9" s="53" customFormat="1">
      <c r="A71" s="49"/>
      <c r="B71" s="50"/>
      <c r="C71" s="51"/>
      <c r="D71" s="49"/>
      <c r="E71" s="52"/>
      <c r="F71" s="52"/>
      <c r="G71" s="52"/>
      <c r="H71" s="52"/>
      <c r="I71" s="52"/>
    </row>
    <row r="72" spans="1:9" s="53" customFormat="1">
      <c r="A72" s="49"/>
      <c r="B72" s="50"/>
      <c r="C72" s="51"/>
      <c r="D72" s="49"/>
      <c r="E72" s="52"/>
      <c r="F72" s="52"/>
      <c r="G72" s="52"/>
      <c r="H72" s="52"/>
      <c r="I72" s="52"/>
    </row>
    <row r="73" spans="1:9" s="53" customFormat="1">
      <c r="A73" s="49"/>
      <c r="B73" s="50"/>
      <c r="C73" s="51"/>
      <c r="D73" s="49"/>
      <c r="E73" s="52"/>
      <c r="F73" s="52"/>
      <c r="G73" s="52"/>
      <c r="H73" s="52"/>
      <c r="I73" s="52"/>
    </row>
    <row r="74" spans="1:9" s="53" customFormat="1">
      <c r="A74" s="49"/>
      <c r="B74" s="50"/>
      <c r="C74" s="51"/>
      <c r="D74" s="49"/>
      <c r="E74" s="52"/>
      <c r="F74" s="52"/>
      <c r="G74" s="52"/>
      <c r="H74" s="52"/>
      <c r="I74" s="52"/>
    </row>
    <row r="75" spans="1:9" s="53" customFormat="1">
      <c r="A75" s="49"/>
      <c r="B75" s="50"/>
      <c r="C75" s="51"/>
      <c r="D75" s="49"/>
      <c r="E75" s="52"/>
      <c r="F75" s="52"/>
      <c r="G75" s="52"/>
      <c r="H75" s="52"/>
      <c r="I75" s="52"/>
    </row>
    <row r="76" spans="1:9" s="53" customFormat="1">
      <c r="A76" s="49"/>
      <c r="B76" s="50"/>
      <c r="C76" s="51"/>
      <c r="D76" s="49"/>
      <c r="E76" s="52"/>
      <c r="F76" s="52"/>
      <c r="G76" s="52"/>
      <c r="H76" s="52"/>
      <c r="I76" s="52"/>
    </row>
    <row r="77" spans="1:9" s="53" customFormat="1">
      <c r="A77" s="49"/>
      <c r="B77" s="50"/>
      <c r="C77" s="51"/>
      <c r="D77" s="49"/>
      <c r="E77" s="52"/>
      <c r="F77" s="52"/>
      <c r="G77" s="52"/>
      <c r="H77" s="52"/>
      <c r="I77" s="52"/>
    </row>
    <row r="78" spans="1:9" s="53" customFormat="1">
      <c r="A78" s="49"/>
      <c r="B78" s="50"/>
      <c r="C78" s="51"/>
      <c r="D78" s="49"/>
      <c r="E78" s="52"/>
      <c r="F78" s="52"/>
      <c r="G78" s="52"/>
      <c r="H78" s="52"/>
      <c r="I78" s="52"/>
    </row>
    <row r="79" spans="1:9" s="53" customFormat="1">
      <c r="A79" s="49"/>
      <c r="B79" s="50"/>
      <c r="C79" s="51"/>
      <c r="D79" s="49"/>
      <c r="E79" s="52"/>
      <c r="F79" s="52"/>
      <c r="G79" s="52"/>
      <c r="H79" s="52"/>
      <c r="I79" s="52"/>
    </row>
    <row r="80" spans="1:9" s="53" customFormat="1">
      <c r="A80" s="49"/>
      <c r="B80" s="50"/>
      <c r="C80" s="51"/>
      <c r="D80" s="49"/>
      <c r="E80" s="52"/>
      <c r="F80" s="52"/>
      <c r="G80" s="52"/>
      <c r="H80" s="52"/>
      <c r="I80" s="52"/>
    </row>
    <row r="81" spans="1:9" s="53" customFormat="1">
      <c r="A81" s="49"/>
      <c r="B81" s="50"/>
      <c r="C81" s="51"/>
      <c r="D81" s="49"/>
      <c r="E81" s="52"/>
      <c r="F81" s="52"/>
      <c r="G81" s="52"/>
      <c r="H81" s="52"/>
      <c r="I81" s="52"/>
    </row>
    <row r="82" spans="1:9" s="53" customFormat="1">
      <c r="A82" s="49"/>
      <c r="B82" s="50"/>
      <c r="C82" s="51"/>
      <c r="D82" s="49"/>
      <c r="E82" s="52"/>
      <c r="F82" s="52"/>
      <c r="G82" s="52"/>
      <c r="H82" s="52"/>
      <c r="I82" s="52"/>
    </row>
    <row r="83" spans="1:9" s="53" customFormat="1">
      <c r="A83" s="49"/>
      <c r="B83" s="50"/>
      <c r="C83" s="51"/>
      <c r="D83" s="49"/>
      <c r="E83" s="52"/>
      <c r="F83" s="52"/>
      <c r="G83" s="52"/>
      <c r="H83" s="52"/>
      <c r="I83" s="52"/>
    </row>
    <row r="84" spans="1:9" s="53" customFormat="1">
      <c r="A84" s="49"/>
      <c r="B84" s="50"/>
      <c r="C84" s="51"/>
      <c r="D84" s="49"/>
      <c r="E84" s="52"/>
      <c r="F84" s="52"/>
      <c r="G84" s="52"/>
      <c r="H84" s="52"/>
      <c r="I84" s="52"/>
    </row>
    <row r="85" spans="1:9" s="53" customFormat="1">
      <c r="A85" s="49"/>
      <c r="B85" s="50"/>
      <c r="C85" s="51"/>
      <c r="D85" s="49"/>
      <c r="E85" s="52"/>
      <c r="F85" s="52"/>
      <c r="G85" s="52"/>
      <c r="H85" s="52"/>
      <c r="I85" s="52"/>
    </row>
    <row r="86" spans="1:9" s="53" customFormat="1">
      <c r="A86" s="49"/>
      <c r="B86" s="50"/>
      <c r="C86" s="51"/>
      <c r="D86" s="49"/>
      <c r="E86" s="52"/>
      <c r="F86" s="52"/>
      <c r="G86" s="52"/>
      <c r="H86" s="52"/>
      <c r="I86" s="52"/>
    </row>
    <row r="87" spans="1:9" s="53" customFormat="1">
      <c r="A87" s="49"/>
      <c r="B87" s="50"/>
      <c r="C87" s="51"/>
      <c r="D87" s="49"/>
      <c r="E87" s="52"/>
      <c r="F87" s="52"/>
      <c r="G87" s="52"/>
      <c r="H87" s="52"/>
      <c r="I87" s="52"/>
    </row>
    <row r="88" spans="1:9" s="53" customFormat="1">
      <c r="A88" s="49"/>
      <c r="B88" s="50"/>
      <c r="C88" s="51"/>
      <c r="D88" s="49"/>
      <c r="E88" s="52"/>
      <c r="F88" s="52"/>
      <c r="G88" s="52"/>
      <c r="H88" s="52"/>
      <c r="I88" s="52"/>
    </row>
    <row r="89" spans="1:9" s="53" customFormat="1">
      <c r="A89" s="49"/>
      <c r="B89" s="50"/>
      <c r="C89" s="51"/>
      <c r="D89" s="49"/>
      <c r="E89" s="52"/>
      <c r="F89" s="52"/>
      <c r="G89" s="52"/>
      <c r="H89" s="52"/>
      <c r="I89" s="52"/>
    </row>
    <row r="90" spans="1:9" s="53" customFormat="1">
      <c r="A90" s="49"/>
      <c r="B90" s="50"/>
      <c r="C90" s="51"/>
      <c r="D90" s="49"/>
      <c r="E90" s="52"/>
      <c r="F90" s="52"/>
      <c r="G90" s="52"/>
      <c r="H90" s="52"/>
      <c r="I90" s="52"/>
    </row>
    <row r="91" spans="1:9" s="53" customFormat="1">
      <c r="A91" s="49"/>
      <c r="B91" s="50"/>
      <c r="C91" s="51"/>
      <c r="D91" s="49"/>
      <c r="E91" s="52"/>
      <c r="F91" s="52"/>
      <c r="G91" s="52"/>
      <c r="H91" s="52"/>
      <c r="I91" s="52"/>
    </row>
    <row r="92" spans="1:9" s="53" customFormat="1">
      <c r="A92" s="49"/>
      <c r="B92" s="50"/>
      <c r="C92" s="51"/>
      <c r="D92" s="49"/>
      <c r="E92" s="52"/>
      <c r="F92" s="52"/>
      <c r="G92" s="52"/>
      <c r="H92" s="52"/>
      <c r="I92" s="52"/>
    </row>
    <row r="93" spans="1:9" s="53" customFormat="1">
      <c r="A93" s="49"/>
      <c r="B93" s="50"/>
      <c r="C93" s="51"/>
      <c r="D93" s="49"/>
      <c r="E93" s="52"/>
      <c r="F93" s="52"/>
      <c r="G93" s="52"/>
      <c r="H93" s="52"/>
      <c r="I93" s="52"/>
    </row>
    <row r="94" spans="1:9" s="53" customFormat="1">
      <c r="A94" s="49"/>
      <c r="B94" s="50"/>
      <c r="C94" s="51"/>
      <c r="D94" s="49"/>
      <c r="E94" s="52"/>
      <c r="F94" s="52"/>
      <c r="G94" s="52"/>
      <c r="H94" s="52"/>
      <c r="I94" s="52"/>
    </row>
    <row r="95" spans="1:9" s="53" customFormat="1">
      <c r="A95" s="49"/>
      <c r="B95" s="50"/>
      <c r="C95" s="51"/>
      <c r="D95" s="49"/>
      <c r="E95" s="52"/>
      <c r="F95" s="52"/>
      <c r="G95" s="52"/>
      <c r="H95" s="52"/>
      <c r="I95" s="52"/>
    </row>
    <row r="96" spans="1:9" s="53" customFormat="1">
      <c r="A96" s="49"/>
      <c r="B96" s="50"/>
      <c r="C96" s="51"/>
      <c r="D96" s="49"/>
      <c r="E96" s="52"/>
      <c r="F96" s="52"/>
      <c r="G96" s="52"/>
      <c r="H96" s="52"/>
      <c r="I96" s="52"/>
    </row>
    <row r="97" spans="1:9" s="53" customFormat="1">
      <c r="A97" s="49"/>
      <c r="B97" s="50"/>
      <c r="C97" s="51"/>
      <c r="D97" s="49"/>
      <c r="E97" s="52"/>
      <c r="F97" s="52"/>
      <c r="G97" s="52"/>
      <c r="H97" s="52"/>
      <c r="I97" s="52"/>
    </row>
    <row r="98" spans="1:9" s="53" customFormat="1">
      <c r="A98" s="49"/>
      <c r="B98" s="50"/>
      <c r="C98" s="51"/>
      <c r="D98" s="49"/>
      <c r="E98" s="52"/>
      <c r="F98" s="52"/>
      <c r="G98" s="52"/>
      <c r="H98" s="52"/>
      <c r="I98" s="52"/>
    </row>
    <row r="99" spans="1:9" s="53" customFormat="1">
      <c r="A99" s="49"/>
      <c r="B99" s="50"/>
      <c r="C99" s="51"/>
      <c r="D99" s="49"/>
      <c r="E99" s="52"/>
      <c r="F99" s="52"/>
      <c r="G99" s="52"/>
      <c r="H99" s="52"/>
      <c r="I99" s="52"/>
    </row>
    <row r="100" spans="1:9" s="53" customFormat="1">
      <c r="A100" s="49"/>
      <c r="B100" s="50"/>
      <c r="C100" s="51"/>
      <c r="D100" s="49"/>
      <c r="E100" s="52"/>
      <c r="F100" s="52"/>
      <c r="G100" s="52"/>
      <c r="H100" s="52"/>
      <c r="I100" s="52"/>
    </row>
    <row r="101" spans="1:9" s="53" customFormat="1">
      <c r="A101" s="49"/>
      <c r="B101" s="50"/>
      <c r="C101" s="51"/>
      <c r="D101" s="49"/>
      <c r="E101" s="52"/>
      <c r="F101" s="52"/>
      <c r="G101" s="52"/>
      <c r="H101" s="52"/>
      <c r="I101" s="52"/>
    </row>
    <row r="102" spans="1:9" s="53" customFormat="1">
      <c r="A102" s="49"/>
      <c r="B102" s="50"/>
      <c r="C102" s="51"/>
      <c r="D102" s="49"/>
      <c r="E102" s="52"/>
      <c r="F102" s="52"/>
      <c r="G102" s="52"/>
      <c r="H102" s="52"/>
      <c r="I102" s="52"/>
    </row>
    <row r="103" spans="1:9" s="53" customFormat="1">
      <c r="A103" s="49"/>
      <c r="B103" s="50"/>
      <c r="C103" s="51"/>
      <c r="D103" s="49"/>
      <c r="E103" s="52"/>
      <c r="F103" s="52"/>
      <c r="G103" s="52"/>
      <c r="H103" s="52"/>
      <c r="I103" s="52"/>
    </row>
    <row r="104" spans="1:9" s="53" customFormat="1">
      <c r="A104" s="49"/>
      <c r="B104" s="50"/>
      <c r="C104" s="51"/>
      <c r="D104" s="49"/>
      <c r="E104" s="52"/>
      <c r="F104" s="52"/>
      <c r="G104" s="52"/>
      <c r="H104" s="52"/>
      <c r="I104" s="52"/>
    </row>
    <row r="105" spans="1:9" s="53" customFormat="1">
      <c r="A105" s="49"/>
      <c r="B105" s="50"/>
      <c r="C105" s="51"/>
      <c r="D105" s="49"/>
      <c r="E105" s="52"/>
      <c r="F105" s="52"/>
      <c r="G105" s="52"/>
      <c r="H105" s="52"/>
      <c r="I105" s="52"/>
    </row>
    <row r="106" spans="1:9" s="53" customFormat="1">
      <c r="A106" s="49"/>
      <c r="B106" s="50"/>
      <c r="C106" s="51"/>
      <c r="D106" s="49"/>
      <c r="E106" s="52"/>
      <c r="F106" s="52"/>
      <c r="G106" s="52"/>
      <c r="H106" s="52"/>
      <c r="I106" s="52"/>
    </row>
    <row r="107" spans="1:9" s="53" customFormat="1">
      <c r="A107" s="49"/>
      <c r="B107" s="50"/>
      <c r="C107" s="51"/>
      <c r="D107" s="49"/>
      <c r="E107" s="52"/>
      <c r="F107" s="52"/>
      <c r="G107" s="52"/>
      <c r="H107" s="52"/>
      <c r="I107" s="52"/>
    </row>
    <row r="108" spans="1:9" s="53" customFormat="1">
      <c r="A108" s="49"/>
      <c r="B108" s="50"/>
      <c r="C108" s="51"/>
      <c r="D108" s="49"/>
      <c r="E108" s="52"/>
      <c r="F108" s="52"/>
      <c r="G108" s="52"/>
      <c r="H108" s="52"/>
      <c r="I108" s="52"/>
    </row>
    <row r="109" spans="1:9" s="53" customFormat="1">
      <c r="A109" s="49"/>
      <c r="B109" s="50"/>
      <c r="C109" s="51"/>
      <c r="D109" s="49"/>
      <c r="E109" s="52"/>
      <c r="F109" s="52"/>
      <c r="G109" s="52"/>
      <c r="H109" s="52"/>
      <c r="I109" s="52"/>
    </row>
    <row r="110" spans="1:9" s="53" customFormat="1">
      <c r="A110" s="49"/>
      <c r="B110" s="50"/>
      <c r="C110" s="51"/>
      <c r="D110" s="49"/>
      <c r="E110" s="52"/>
      <c r="F110" s="52"/>
      <c r="G110" s="52"/>
      <c r="H110" s="52"/>
      <c r="I110" s="52"/>
    </row>
    <row r="111" spans="1:9" s="53" customFormat="1">
      <c r="A111" s="49"/>
      <c r="B111" s="50"/>
      <c r="C111" s="51"/>
      <c r="D111" s="49"/>
      <c r="E111" s="52"/>
      <c r="F111" s="52"/>
      <c r="G111" s="52"/>
      <c r="H111" s="52"/>
      <c r="I111" s="52"/>
    </row>
    <row r="112" spans="1:9" s="53" customFormat="1">
      <c r="A112" s="49"/>
      <c r="B112" s="50"/>
      <c r="C112" s="51"/>
      <c r="D112" s="49"/>
      <c r="E112" s="52"/>
      <c r="F112" s="52"/>
      <c r="G112" s="52"/>
      <c r="H112" s="52"/>
      <c r="I112" s="52"/>
    </row>
    <row r="113" spans="1:9" s="53" customFormat="1">
      <c r="A113" s="49"/>
      <c r="B113" s="50"/>
      <c r="C113" s="51"/>
      <c r="D113" s="49"/>
      <c r="E113" s="52"/>
      <c r="F113" s="52"/>
      <c r="G113" s="52"/>
      <c r="H113" s="52"/>
      <c r="I113" s="52"/>
    </row>
    <row r="114" spans="1:9" s="53" customFormat="1">
      <c r="A114" s="49"/>
      <c r="B114" s="50"/>
      <c r="C114" s="51"/>
      <c r="D114" s="49"/>
      <c r="E114" s="52"/>
      <c r="F114" s="52"/>
      <c r="G114" s="52"/>
      <c r="H114" s="52"/>
      <c r="I114" s="52"/>
    </row>
    <row r="115" spans="1:9" s="53" customFormat="1">
      <c r="A115" s="49"/>
      <c r="B115" s="50"/>
      <c r="C115" s="51"/>
      <c r="D115" s="49"/>
      <c r="E115" s="52"/>
      <c r="F115" s="52"/>
      <c r="G115" s="52"/>
      <c r="H115" s="52"/>
      <c r="I115" s="52"/>
    </row>
    <row r="116" spans="1:9" s="53" customFormat="1">
      <c r="A116" s="49"/>
      <c r="B116" s="50"/>
      <c r="C116" s="51"/>
      <c r="D116" s="49"/>
      <c r="E116" s="52"/>
      <c r="F116" s="52"/>
      <c r="G116" s="52"/>
      <c r="H116" s="52"/>
      <c r="I116" s="52"/>
    </row>
    <row r="117" spans="1:9" s="53" customFormat="1">
      <c r="A117" s="49"/>
      <c r="B117" s="50"/>
      <c r="C117" s="51"/>
      <c r="D117" s="49"/>
      <c r="E117" s="52"/>
      <c r="F117" s="52"/>
      <c r="G117" s="52"/>
      <c r="H117" s="52"/>
      <c r="I117" s="52"/>
    </row>
    <row r="118" spans="1:9" s="53" customFormat="1">
      <c r="A118" s="49"/>
      <c r="B118" s="50"/>
      <c r="C118" s="51"/>
      <c r="D118" s="49"/>
      <c r="E118" s="52"/>
      <c r="F118" s="52"/>
      <c r="G118" s="52"/>
      <c r="H118" s="52"/>
      <c r="I118" s="52"/>
    </row>
    <row r="119" spans="1:9" s="53" customFormat="1">
      <c r="A119" s="49"/>
      <c r="B119" s="50"/>
      <c r="C119" s="51"/>
      <c r="D119" s="49"/>
      <c r="E119" s="52"/>
      <c r="F119" s="52"/>
      <c r="G119" s="52"/>
      <c r="H119" s="52"/>
      <c r="I119" s="52"/>
    </row>
    <row r="120" spans="1:9" s="53" customFormat="1">
      <c r="A120" s="49"/>
      <c r="B120" s="50"/>
      <c r="C120" s="51"/>
      <c r="D120" s="49"/>
      <c r="E120" s="52"/>
      <c r="F120" s="52"/>
      <c r="G120" s="52"/>
      <c r="H120" s="52"/>
      <c r="I120" s="52"/>
    </row>
    <row r="121" spans="1:9" s="53" customFormat="1">
      <c r="A121" s="49"/>
      <c r="B121" s="50"/>
      <c r="C121" s="51"/>
      <c r="D121" s="49"/>
      <c r="E121" s="52"/>
      <c r="F121" s="52"/>
      <c r="G121" s="52"/>
      <c r="H121" s="52"/>
      <c r="I121" s="52"/>
    </row>
    <row r="122" spans="1:9" s="53" customFormat="1">
      <c r="A122" s="49"/>
      <c r="B122" s="50"/>
      <c r="C122" s="51"/>
      <c r="D122" s="49"/>
      <c r="E122" s="52"/>
      <c r="F122" s="52"/>
      <c r="G122" s="52"/>
      <c r="H122" s="52"/>
      <c r="I122" s="52"/>
    </row>
    <row r="123" spans="1:9" s="53" customFormat="1">
      <c r="A123" s="49"/>
      <c r="B123" s="50"/>
      <c r="C123" s="51"/>
      <c r="D123" s="49"/>
      <c r="E123" s="52"/>
      <c r="F123" s="52"/>
      <c r="G123" s="52"/>
      <c r="H123" s="52"/>
      <c r="I123" s="52"/>
    </row>
    <row r="124" spans="1:9" s="53" customFormat="1">
      <c r="A124" s="49"/>
      <c r="B124" s="50"/>
      <c r="C124" s="51"/>
      <c r="D124" s="49"/>
      <c r="E124" s="52"/>
      <c r="F124" s="52"/>
      <c r="G124" s="52"/>
      <c r="H124" s="52"/>
      <c r="I124" s="52"/>
    </row>
    <row r="125" spans="1:9" s="53" customFormat="1">
      <c r="A125" s="49"/>
      <c r="B125" s="50"/>
      <c r="C125" s="51"/>
      <c r="D125" s="49"/>
      <c r="E125" s="52"/>
      <c r="F125" s="52"/>
      <c r="G125" s="52"/>
      <c r="H125" s="52"/>
      <c r="I125" s="52"/>
    </row>
    <row r="126" spans="1:9" s="53" customFormat="1">
      <c r="A126" s="49"/>
      <c r="B126" s="50"/>
      <c r="C126" s="51"/>
      <c r="D126" s="49"/>
      <c r="E126" s="52"/>
      <c r="F126" s="52"/>
      <c r="G126" s="52"/>
      <c r="H126" s="52"/>
      <c r="I126" s="52"/>
    </row>
    <row r="127" spans="1:9" s="53" customFormat="1">
      <c r="A127" s="49"/>
      <c r="B127" s="50"/>
      <c r="C127" s="51"/>
      <c r="D127" s="49"/>
      <c r="E127" s="52"/>
      <c r="F127" s="52"/>
      <c r="G127" s="52"/>
      <c r="H127" s="52"/>
      <c r="I127" s="52"/>
    </row>
    <row r="128" spans="1:9" s="53" customFormat="1">
      <c r="A128" s="49"/>
      <c r="B128" s="50"/>
      <c r="C128" s="51"/>
      <c r="D128" s="49"/>
      <c r="E128" s="52"/>
      <c r="F128" s="52"/>
      <c r="G128" s="52"/>
      <c r="H128" s="52"/>
      <c r="I128" s="52"/>
    </row>
    <row r="129" spans="1:9" s="53" customFormat="1">
      <c r="A129" s="49"/>
      <c r="B129" s="50"/>
      <c r="C129" s="51"/>
      <c r="D129" s="49"/>
      <c r="E129" s="52"/>
      <c r="F129" s="52"/>
      <c r="G129" s="52"/>
      <c r="H129" s="52"/>
      <c r="I129" s="52"/>
    </row>
    <row r="130" spans="1:9" s="53" customFormat="1">
      <c r="A130" s="49"/>
      <c r="B130" s="50"/>
      <c r="C130" s="51"/>
      <c r="D130" s="49"/>
      <c r="E130" s="52"/>
      <c r="F130" s="52"/>
      <c r="G130" s="52"/>
      <c r="H130" s="52"/>
      <c r="I130" s="52"/>
    </row>
    <row r="131" spans="1:9" s="53" customFormat="1">
      <c r="A131" s="49"/>
      <c r="B131" s="50"/>
      <c r="C131" s="51"/>
      <c r="D131" s="49"/>
      <c r="E131" s="52"/>
      <c r="F131" s="52"/>
      <c r="G131" s="52"/>
      <c r="H131" s="52"/>
      <c r="I131" s="52"/>
    </row>
    <row r="132" spans="1:9" s="53" customFormat="1">
      <c r="A132" s="49"/>
      <c r="B132" s="50"/>
      <c r="C132" s="51"/>
      <c r="D132" s="49"/>
      <c r="E132" s="52"/>
      <c r="F132" s="52"/>
      <c r="G132" s="52"/>
      <c r="H132" s="52"/>
      <c r="I132" s="52"/>
    </row>
    <row r="133" spans="1:9" s="53" customFormat="1">
      <c r="A133" s="49"/>
      <c r="B133" s="50"/>
      <c r="C133" s="51"/>
      <c r="D133" s="49"/>
      <c r="E133" s="52"/>
      <c r="F133" s="52"/>
      <c r="G133" s="52"/>
      <c r="H133" s="52"/>
      <c r="I133" s="52"/>
    </row>
    <row r="134" spans="1:9" s="53" customFormat="1">
      <c r="A134" s="49"/>
      <c r="B134" s="50"/>
      <c r="C134" s="51"/>
      <c r="D134" s="49"/>
      <c r="E134" s="52"/>
      <c r="F134" s="52"/>
      <c r="G134" s="52"/>
      <c r="H134" s="52"/>
      <c r="I134" s="52"/>
    </row>
    <row r="135" spans="1:9" s="53" customFormat="1">
      <c r="A135" s="49"/>
      <c r="B135" s="50"/>
      <c r="C135" s="51"/>
      <c r="D135" s="49"/>
      <c r="E135" s="52"/>
      <c r="F135" s="52"/>
      <c r="G135" s="52"/>
      <c r="H135" s="52"/>
      <c r="I135" s="52"/>
    </row>
    <row r="136" spans="1:9" s="53" customFormat="1">
      <c r="A136" s="49"/>
      <c r="B136" s="50"/>
      <c r="C136" s="51"/>
      <c r="D136" s="49"/>
      <c r="E136" s="52"/>
      <c r="F136" s="52"/>
      <c r="G136" s="52"/>
      <c r="H136" s="52"/>
      <c r="I136" s="52"/>
    </row>
    <row r="137" spans="1:9" s="53" customFormat="1">
      <c r="A137" s="49"/>
      <c r="B137" s="50"/>
      <c r="C137" s="51"/>
      <c r="D137" s="49"/>
      <c r="E137" s="52"/>
      <c r="F137" s="52"/>
      <c r="G137" s="52"/>
      <c r="H137" s="52"/>
      <c r="I137" s="52"/>
    </row>
    <row r="138" spans="1:9" s="53" customFormat="1">
      <c r="A138" s="49"/>
      <c r="B138" s="50"/>
      <c r="C138" s="51"/>
      <c r="D138" s="49"/>
      <c r="E138" s="52"/>
      <c r="F138" s="52"/>
      <c r="G138" s="52"/>
      <c r="H138" s="52"/>
      <c r="I138" s="52"/>
    </row>
    <row r="139" spans="1:9" s="53" customFormat="1">
      <c r="A139" s="49"/>
      <c r="B139" s="50"/>
      <c r="C139" s="51"/>
      <c r="D139" s="49"/>
      <c r="E139" s="52"/>
      <c r="F139" s="52"/>
      <c r="G139" s="52"/>
      <c r="H139" s="52"/>
      <c r="I139" s="52"/>
    </row>
    <row r="140" spans="1:9" s="53" customFormat="1">
      <c r="A140" s="49"/>
      <c r="B140" s="50"/>
      <c r="C140" s="51"/>
      <c r="D140" s="49"/>
      <c r="E140" s="52"/>
      <c r="F140" s="52"/>
      <c r="G140" s="52"/>
      <c r="H140" s="52"/>
      <c r="I140" s="52"/>
    </row>
    <row r="141" spans="1:9" s="53" customFormat="1">
      <c r="A141" s="49"/>
      <c r="B141" s="50"/>
      <c r="C141" s="51"/>
      <c r="D141" s="49"/>
      <c r="E141" s="52"/>
      <c r="F141" s="52"/>
      <c r="G141" s="52"/>
      <c r="H141" s="52"/>
      <c r="I141" s="52"/>
    </row>
    <row r="142" spans="1:9" s="53" customFormat="1">
      <c r="A142" s="49"/>
      <c r="B142" s="50"/>
      <c r="C142" s="51"/>
      <c r="D142" s="49"/>
      <c r="E142" s="52"/>
      <c r="F142" s="52"/>
      <c r="G142" s="52"/>
      <c r="H142" s="52"/>
      <c r="I142" s="52"/>
    </row>
    <row r="143" spans="1:9" s="53" customFormat="1">
      <c r="A143" s="49"/>
      <c r="B143" s="50"/>
      <c r="C143" s="51"/>
      <c r="D143" s="49"/>
      <c r="E143" s="52"/>
      <c r="F143" s="52"/>
      <c r="G143" s="52"/>
      <c r="H143" s="52"/>
      <c r="I143" s="52"/>
    </row>
    <row r="144" spans="1:9" s="53" customFormat="1">
      <c r="A144" s="49"/>
      <c r="B144" s="50"/>
      <c r="C144" s="51"/>
      <c r="D144" s="49"/>
      <c r="E144" s="52"/>
      <c r="F144" s="52"/>
      <c r="G144" s="52"/>
      <c r="H144" s="52"/>
      <c r="I144" s="52"/>
    </row>
    <row r="145" spans="1:9" s="53" customFormat="1">
      <c r="A145" s="49"/>
      <c r="B145" s="50"/>
      <c r="C145" s="51"/>
      <c r="D145" s="49"/>
      <c r="E145" s="52"/>
      <c r="F145" s="52"/>
      <c r="G145" s="52"/>
      <c r="H145" s="52"/>
      <c r="I145" s="52"/>
    </row>
    <row r="146" spans="1:9" s="53" customFormat="1">
      <c r="A146" s="49"/>
      <c r="B146" s="50"/>
      <c r="C146" s="51"/>
      <c r="D146" s="49"/>
      <c r="E146" s="52"/>
      <c r="F146" s="52"/>
      <c r="G146" s="52"/>
      <c r="H146" s="52"/>
      <c r="I146" s="52"/>
    </row>
    <row r="147" spans="1:9" s="53" customFormat="1">
      <c r="A147" s="49"/>
      <c r="B147" s="50"/>
      <c r="C147" s="51"/>
      <c r="D147" s="49"/>
      <c r="E147" s="52"/>
      <c r="F147" s="52"/>
      <c r="G147" s="52"/>
      <c r="H147" s="52"/>
      <c r="I147" s="52"/>
    </row>
    <row r="148" spans="1:9" s="53" customFormat="1">
      <c r="A148" s="49"/>
      <c r="B148" s="50"/>
      <c r="C148" s="51"/>
      <c r="D148" s="49"/>
      <c r="E148" s="52"/>
      <c r="F148" s="52"/>
      <c r="G148" s="52"/>
      <c r="H148" s="52"/>
      <c r="I148" s="52"/>
    </row>
    <row r="149" spans="1:9" s="53" customFormat="1">
      <c r="A149" s="49"/>
      <c r="B149" s="50"/>
      <c r="C149" s="51"/>
      <c r="D149" s="49"/>
      <c r="E149" s="52"/>
      <c r="F149" s="52"/>
      <c r="G149" s="52"/>
      <c r="H149" s="52"/>
      <c r="I149" s="52"/>
    </row>
    <row r="150" spans="1:9" s="53" customFormat="1">
      <c r="A150" s="49"/>
      <c r="B150" s="50"/>
      <c r="C150" s="51"/>
      <c r="D150" s="49"/>
      <c r="E150" s="52"/>
      <c r="F150" s="52"/>
      <c r="G150" s="52"/>
      <c r="H150" s="52"/>
      <c r="I150" s="52"/>
    </row>
    <row r="151" spans="1:9" s="53" customFormat="1">
      <c r="A151" s="49"/>
      <c r="B151" s="50"/>
      <c r="C151" s="51"/>
      <c r="D151" s="49"/>
      <c r="E151" s="52"/>
      <c r="F151" s="52"/>
      <c r="G151" s="52"/>
      <c r="H151" s="52"/>
      <c r="I151" s="52"/>
    </row>
    <row r="152" spans="1:9" s="53" customFormat="1">
      <c r="A152" s="49"/>
      <c r="B152" s="50"/>
      <c r="C152" s="51"/>
      <c r="D152" s="49"/>
      <c r="E152" s="52"/>
      <c r="F152" s="52"/>
      <c r="G152" s="52"/>
      <c r="H152" s="52"/>
      <c r="I152" s="52"/>
    </row>
    <row r="153" spans="1:9" s="53" customFormat="1">
      <c r="A153" s="49"/>
      <c r="B153" s="50"/>
      <c r="C153" s="51"/>
      <c r="D153" s="49"/>
      <c r="E153" s="52"/>
      <c r="F153" s="52"/>
      <c r="G153" s="52"/>
      <c r="H153" s="52"/>
      <c r="I153" s="52"/>
    </row>
    <row r="154" spans="1:9" s="53" customFormat="1">
      <c r="A154" s="49"/>
      <c r="B154" s="50"/>
      <c r="C154" s="51"/>
      <c r="D154" s="49"/>
      <c r="E154" s="52"/>
      <c r="F154" s="52"/>
      <c r="G154" s="52"/>
      <c r="H154" s="52"/>
      <c r="I154" s="52"/>
    </row>
    <row r="155" spans="1:9" s="53" customFormat="1">
      <c r="A155" s="49"/>
      <c r="B155" s="50"/>
      <c r="C155" s="51"/>
      <c r="D155" s="49"/>
      <c r="E155" s="52"/>
      <c r="F155" s="52"/>
      <c r="G155" s="52"/>
      <c r="H155" s="52"/>
      <c r="I155" s="52"/>
    </row>
    <row r="156" spans="1:9" s="53" customFormat="1">
      <c r="A156" s="49"/>
      <c r="B156" s="50"/>
      <c r="C156" s="51"/>
      <c r="D156" s="49"/>
      <c r="E156" s="52"/>
      <c r="F156" s="52"/>
      <c r="G156" s="52"/>
      <c r="H156" s="52"/>
      <c r="I156" s="52"/>
    </row>
    <row r="157" spans="1:9" s="53" customFormat="1">
      <c r="A157" s="49"/>
      <c r="B157" s="50"/>
      <c r="C157" s="51"/>
      <c r="D157" s="49"/>
      <c r="E157" s="52"/>
      <c r="F157" s="52"/>
      <c r="G157" s="52"/>
      <c r="H157" s="52"/>
      <c r="I157" s="52"/>
    </row>
    <row r="158" spans="1:9" s="53" customFormat="1">
      <c r="A158" s="49"/>
      <c r="B158" s="50"/>
      <c r="C158" s="51"/>
      <c r="D158" s="49"/>
      <c r="E158" s="52"/>
      <c r="F158" s="52"/>
      <c r="G158" s="52"/>
      <c r="H158" s="52"/>
      <c r="I158" s="52"/>
    </row>
    <row r="159" spans="1:9" s="53" customFormat="1">
      <c r="A159" s="49"/>
      <c r="B159" s="50"/>
      <c r="C159" s="51"/>
      <c r="D159" s="49"/>
      <c r="E159" s="52"/>
      <c r="F159" s="52"/>
      <c r="G159" s="52"/>
      <c r="H159" s="52"/>
      <c r="I159" s="52"/>
    </row>
    <row r="160" spans="1:9" s="53" customFormat="1">
      <c r="A160" s="49"/>
      <c r="B160" s="50"/>
      <c r="C160" s="51"/>
      <c r="D160" s="49"/>
      <c r="E160" s="52"/>
      <c r="F160" s="52"/>
      <c r="G160" s="52"/>
      <c r="H160" s="52"/>
      <c r="I160" s="52"/>
    </row>
    <row r="161" spans="1:9" s="53" customFormat="1">
      <c r="A161" s="49"/>
      <c r="B161" s="50"/>
      <c r="C161" s="51"/>
      <c r="D161" s="49"/>
      <c r="E161" s="52"/>
      <c r="F161" s="52"/>
      <c r="G161" s="52"/>
      <c r="H161" s="52"/>
      <c r="I161" s="52"/>
    </row>
    <row r="162" spans="1:9" s="53" customFormat="1">
      <c r="A162" s="49"/>
      <c r="B162" s="50"/>
      <c r="C162" s="51"/>
      <c r="D162" s="49"/>
      <c r="E162" s="52"/>
      <c r="F162" s="52"/>
      <c r="G162" s="52"/>
      <c r="H162" s="52"/>
      <c r="I162" s="52"/>
    </row>
    <row r="163" spans="1:9" s="53" customFormat="1">
      <c r="A163" s="49"/>
      <c r="B163" s="50"/>
      <c r="C163" s="51"/>
      <c r="D163" s="49"/>
      <c r="E163" s="52"/>
      <c r="F163" s="52"/>
      <c r="G163" s="52"/>
      <c r="H163" s="52"/>
      <c r="I163" s="52"/>
    </row>
    <row r="164" spans="1:9" s="53" customFormat="1">
      <c r="A164" s="49"/>
      <c r="B164" s="50"/>
      <c r="C164" s="51"/>
      <c r="D164" s="49"/>
      <c r="E164" s="52"/>
      <c r="F164" s="52"/>
      <c r="G164" s="52"/>
      <c r="H164" s="52"/>
      <c r="I164" s="52"/>
    </row>
    <row r="165" spans="1:9" s="53" customFormat="1">
      <c r="A165" s="49"/>
      <c r="B165" s="50"/>
      <c r="C165" s="51"/>
      <c r="D165" s="49"/>
      <c r="E165" s="52"/>
      <c r="F165" s="52"/>
      <c r="G165" s="52"/>
      <c r="H165" s="52"/>
      <c r="I165" s="52"/>
    </row>
    <row r="166" spans="1:9" s="53" customFormat="1">
      <c r="A166" s="49"/>
      <c r="B166" s="50"/>
      <c r="C166" s="51"/>
      <c r="D166" s="49"/>
      <c r="E166" s="52"/>
      <c r="F166" s="52"/>
      <c r="G166" s="52"/>
      <c r="H166" s="52"/>
      <c r="I166" s="52"/>
    </row>
    <row r="167" spans="1:9" s="53" customFormat="1">
      <c r="A167" s="49"/>
      <c r="B167" s="50"/>
      <c r="C167" s="51"/>
      <c r="D167" s="49"/>
      <c r="E167" s="52"/>
      <c r="F167" s="52"/>
      <c r="G167" s="52"/>
      <c r="H167" s="52"/>
      <c r="I167" s="52"/>
    </row>
    <row r="168" spans="1:9" s="53" customFormat="1">
      <c r="A168" s="49"/>
      <c r="B168" s="50"/>
      <c r="C168" s="51"/>
      <c r="D168" s="49"/>
      <c r="E168" s="52"/>
      <c r="F168" s="52"/>
      <c r="G168" s="52"/>
      <c r="H168" s="52"/>
      <c r="I168" s="52"/>
    </row>
    <row r="169" spans="1:9" s="53" customFormat="1">
      <c r="A169" s="49"/>
      <c r="B169" s="50"/>
      <c r="C169" s="51"/>
      <c r="D169" s="49"/>
      <c r="E169" s="52"/>
      <c r="F169" s="52"/>
      <c r="G169" s="52"/>
      <c r="H169" s="52"/>
      <c r="I169" s="52"/>
    </row>
    <row r="170" spans="1:9" s="53" customFormat="1">
      <c r="A170" s="49"/>
      <c r="B170" s="50"/>
      <c r="C170" s="51"/>
      <c r="D170" s="49"/>
      <c r="E170" s="52"/>
      <c r="F170" s="52"/>
      <c r="G170" s="52"/>
      <c r="H170" s="52"/>
      <c r="I170" s="52"/>
    </row>
    <row r="171" spans="1:9" s="53" customFormat="1">
      <c r="A171" s="49"/>
      <c r="B171" s="50"/>
      <c r="C171" s="51"/>
      <c r="D171" s="49"/>
      <c r="E171" s="52"/>
      <c r="F171" s="52"/>
      <c r="G171" s="52"/>
      <c r="H171" s="52"/>
      <c r="I171" s="52"/>
    </row>
    <row r="172" spans="1:9" s="53" customFormat="1">
      <c r="A172" s="49"/>
      <c r="B172" s="50"/>
      <c r="C172" s="51"/>
      <c r="D172" s="49"/>
      <c r="E172" s="52"/>
      <c r="F172" s="52"/>
      <c r="G172" s="52"/>
      <c r="H172" s="52"/>
      <c r="I172" s="52"/>
    </row>
    <row r="173" spans="1:9" s="53" customFormat="1">
      <c r="A173" s="49"/>
      <c r="B173" s="50"/>
      <c r="C173" s="51"/>
      <c r="D173" s="49"/>
      <c r="E173" s="52"/>
      <c r="F173" s="52"/>
      <c r="G173" s="52"/>
      <c r="H173" s="52"/>
      <c r="I173" s="52"/>
    </row>
    <row r="174" spans="1:9" s="53" customFormat="1">
      <c r="A174" s="49"/>
      <c r="B174" s="50"/>
      <c r="C174" s="51"/>
      <c r="D174" s="49"/>
      <c r="E174" s="52"/>
      <c r="F174" s="52"/>
      <c r="G174" s="52"/>
      <c r="H174" s="52"/>
      <c r="I174" s="52"/>
    </row>
    <row r="175" spans="1:9" s="53" customFormat="1">
      <c r="A175" s="49"/>
      <c r="B175" s="50"/>
      <c r="C175" s="51"/>
      <c r="D175" s="49"/>
      <c r="E175" s="52"/>
      <c r="F175" s="52"/>
      <c r="G175" s="52"/>
      <c r="H175" s="52"/>
      <c r="I175" s="52"/>
    </row>
    <row r="176" spans="1:9" s="53" customFormat="1">
      <c r="A176" s="49"/>
      <c r="B176" s="50"/>
      <c r="C176" s="51"/>
      <c r="D176" s="49"/>
      <c r="E176" s="52"/>
      <c r="F176" s="52"/>
      <c r="G176" s="52"/>
      <c r="H176" s="52"/>
      <c r="I176" s="52"/>
    </row>
    <row r="177" spans="1:9" s="53" customFormat="1">
      <c r="A177" s="49"/>
      <c r="B177" s="50"/>
      <c r="C177" s="51"/>
      <c r="D177" s="49"/>
      <c r="E177" s="52"/>
      <c r="F177" s="52"/>
      <c r="G177" s="52"/>
      <c r="H177" s="52"/>
      <c r="I177" s="52"/>
    </row>
    <row r="178" spans="1:9" s="53" customFormat="1">
      <c r="A178" s="49"/>
      <c r="B178" s="50"/>
      <c r="C178" s="51"/>
      <c r="D178" s="49"/>
      <c r="E178" s="52"/>
      <c r="F178" s="52"/>
      <c r="G178" s="52"/>
      <c r="H178" s="52"/>
      <c r="I178" s="52"/>
    </row>
    <row r="179" spans="1:9" s="53" customFormat="1">
      <c r="A179" s="49"/>
      <c r="B179" s="50"/>
      <c r="C179" s="51"/>
      <c r="D179" s="49"/>
      <c r="E179" s="52"/>
      <c r="F179" s="52"/>
      <c r="G179" s="52"/>
      <c r="H179" s="52"/>
      <c r="I179" s="52"/>
    </row>
    <row r="180" spans="1:9" s="53" customFormat="1">
      <c r="A180" s="49"/>
      <c r="B180" s="50"/>
      <c r="C180" s="51"/>
      <c r="D180" s="49"/>
      <c r="E180" s="52"/>
      <c r="F180" s="52"/>
      <c r="G180" s="52"/>
      <c r="H180" s="52"/>
      <c r="I180" s="52"/>
    </row>
    <row r="181" spans="1:9" s="53" customFormat="1">
      <c r="A181" s="49"/>
      <c r="B181" s="50"/>
      <c r="C181" s="51"/>
      <c r="D181" s="49"/>
      <c r="E181" s="52"/>
      <c r="F181" s="52"/>
      <c r="G181" s="52"/>
      <c r="H181" s="52"/>
      <c r="I181" s="52"/>
    </row>
    <row r="182" spans="1:9" s="53" customFormat="1">
      <c r="A182" s="49"/>
      <c r="B182" s="50"/>
      <c r="C182" s="51"/>
      <c r="D182" s="49"/>
      <c r="E182" s="52"/>
      <c r="F182" s="52"/>
      <c r="G182" s="52"/>
      <c r="H182" s="52"/>
      <c r="I182" s="52"/>
    </row>
    <row r="183" spans="1:9" s="53" customFormat="1">
      <c r="A183" s="49"/>
      <c r="B183" s="50"/>
      <c r="C183" s="51"/>
      <c r="D183" s="49"/>
      <c r="E183" s="52"/>
      <c r="F183" s="52"/>
      <c r="G183" s="52"/>
      <c r="H183" s="52"/>
      <c r="I183" s="52"/>
    </row>
    <row r="184" spans="1:9" s="53" customFormat="1">
      <c r="A184" s="49"/>
      <c r="B184" s="50"/>
      <c r="C184" s="51"/>
      <c r="D184" s="49"/>
      <c r="E184" s="52"/>
      <c r="F184" s="52"/>
      <c r="G184" s="52"/>
      <c r="H184" s="52"/>
      <c r="I184" s="52"/>
    </row>
    <row r="185" spans="1:9" s="53" customFormat="1">
      <c r="A185" s="49"/>
      <c r="B185" s="50"/>
      <c r="C185" s="51"/>
      <c r="D185" s="49"/>
      <c r="E185" s="52"/>
      <c r="F185" s="52"/>
      <c r="G185" s="52"/>
      <c r="H185" s="52"/>
      <c r="I185" s="52"/>
    </row>
    <row r="186" spans="1:9" s="53" customFormat="1">
      <c r="A186" s="49"/>
      <c r="B186" s="50"/>
      <c r="C186" s="51"/>
      <c r="D186" s="49"/>
      <c r="E186" s="52"/>
      <c r="F186" s="52"/>
      <c r="G186" s="52"/>
      <c r="H186" s="52"/>
      <c r="I186" s="52"/>
    </row>
    <row r="187" spans="1:9" s="53" customFormat="1">
      <c r="A187" s="49"/>
      <c r="B187" s="50"/>
      <c r="C187" s="51"/>
      <c r="D187" s="49"/>
      <c r="E187" s="52"/>
      <c r="F187" s="52"/>
      <c r="G187" s="52"/>
      <c r="H187" s="52"/>
      <c r="I187" s="52"/>
    </row>
    <row r="188" spans="1:9" s="53" customFormat="1">
      <c r="A188" s="49"/>
      <c r="B188" s="50"/>
      <c r="C188" s="51"/>
      <c r="D188" s="49"/>
      <c r="E188" s="52"/>
      <c r="F188" s="52"/>
      <c r="G188" s="52"/>
      <c r="H188" s="52"/>
      <c r="I188" s="52"/>
    </row>
    <row r="189" spans="1:9" s="53" customFormat="1">
      <c r="A189" s="49"/>
      <c r="B189" s="50"/>
      <c r="C189" s="51"/>
      <c r="D189" s="49"/>
      <c r="E189" s="52"/>
      <c r="F189" s="52"/>
      <c r="G189" s="52"/>
      <c r="H189" s="52"/>
      <c r="I189" s="52"/>
    </row>
    <row r="190" spans="1:9" s="53" customFormat="1">
      <c r="A190" s="49"/>
      <c r="B190" s="50"/>
      <c r="C190" s="51"/>
      <c r="D190" s="49"/>
      <c r="E190" s="52"/>
      <c r="F190" s="52"/>
      <c r="G190" s="52"/>
      <c r="H190" s="52"/>
      <c r="I190" s="52"/>
    </row>
    <row r="191" spans="1:9" s="53" customFormat="1">
      <c r="A191" s="49"/>
      <c r="B191" s="50"/>
      <c r="C191" s="51"/>
      <c r="D191" s="49"/>
      <c r="E191" s="52"/>
      <c r="F191" s="52"/>
      <c r="G191" s="52"/>
      <c r="H191" s="52"/>
      <c r="I191" s="52"/>
    </row>
    <row r="192" spans="1:9" s="53" customFormat="1">
      <c r="A192" s="49"/>
      <c r="B192" s="50"/>
      <c r="C192" s="51"/>
      <c r="D192" s="49"/>
      <c r="E192" s="52"/>
      <c r="F192" s="52"/>
      <c r="G192" s="52"/>
      <c r="H192" s="52"/>
      <c r="I192" s="52"/>
    </row>
    <row r="193" spans="1:9" s="53" customFormat="1">
      <c r="A193" s="49"/>
      <c r="B193" s="50"/>
      <c r="C193" s="51"/>
      <c r="D193" s="49"/>
      <c r="E193" s="52"/>
      <c r="F193" s="52"/>
      <c r="G193" s="52"/>
      <c r="H193" s="52"/>
      <c r="I193" s="52"/>
    </row>
    <row r="194" spans="1:9" s="53" customFormat="1">
      <c r="A194" s="49"/>
      <c r="B194" s="50"/>
      <c r="C194" s="51"/>
      <c r="D194" s="49"/>
      <c r="E194" s="52"/>
      <c r="F194" s="52"/>
      <c r="G194" s="52"/>
      <c r="H194" s="52"/>
      <c r="I194" s="52"/>
    </row>
    <row r="195" spans="1:9" s="53" customFormat="1">
      <c r="A195" s="49"/>
      <c r="B195" s="50"/>
      <c r="C195" s="51"/>
      <c r="D195" s="49"/>
      <c r="E195" s="52"/>
      <c r="F195" s="52"/>
      <c r="G195" s="52"/>
      <c r="H195" s="52"/>
      <c r="I195" s="52"/>
    </row>
    <row r="196" spans="1:9" s="53" customFormat="1">
      <c r="A196" s="49"/>
      <c r="B196" s="50"/>
      <c r="C196" s="51"/>
      <c r="D196" s="49"/>
      <c r="E196" s="52"/>
      <c r="F196" s="52"/>
      <c r="G196" s="52"/>
      <c r="H196" s="52"/>
      <c r="I196" s="52"/>
    </row>
    <row r="197" spans="1:9" s="53" customFormat="1">
      <c r="A197" s="49"/>
      <c r="B197" s="50"/>
      <c r="C197" s="51"/>
      <c r="D197" s="49"/>
      <c r="E197" s="52"/>
      <c r="F197" s="52"/>
      <c r="G197" s="52"/>
      <c r="H197" s="52"/>
      <c r="I197" s="52"/>
    </row>
    <row r="198" spans="1:9" s="53" customFormat="1">
      <c r="A198" s="49"/>
      <c r="B198" s="50"/>
      <c r="C198" s="51"/>
      <c r="D198" s="49"/>
      <c r="E198" s="52"/>
      <c r="F198" s="52"/>
      <c r="G198" s="52"/>
      <c r="H198" s="52"/>
      <c r="I198" s="52"/>
    </row>
    <row r="199" spans="1:9" s="53" customFormat="1">
      <c r="A199" s="49"/>
      <c r="B199" s="50"/>
      <c r="C199" s="51"/>
      <c r="D199" s="49"/>
      <c r="E199" s="52"/>
      <c r="F199" s="52"/>
      <c r="G199" s="52"/>
      <c r="H199" s="52"/>
      <c r="I199" s="52"/>
    </row>
    <row r="200" spans="1:9" s="53" customFormat="1">
      <c r="A200" s="49"/>
      <c r="B200" s="50"/>
      <c r="C200" s="51"/>
      <c r="D200" s="49"/>
      <c r="E200" s="52"/>
      <c r="F200" s="52"/>
      <c r="G200" s="52"/>
      <c r="H200" s="52"/>
      <c r="I200" s="52"/>
    </row>
    <row r="201" spans="1:9" s="53" customFormat="1">
      <c r="A201" s="49"/>
      <c r="B201" s="50"/>
      <c r="C201" s="51"/>
      <c r="D201" s="49"/>
      <c r="E201" s="52"/>
      <c r="F201" s="52"/>
      <c r="G201" s="52"/>
      <c r="H201" s="52"/>
      <c r="I201" s="52"/>
    </row>
    <row r="202" spans="1:9" s="53" customFormat="1">
      <c r="A202" s="49"/>
      <c r="B202" s="50"/>
      <c r="C202" s="51"/>
      <c r="D202" s="49"/>
      <c r="E202" s="52"/>
      <c r="F202" s="52"/>
      <c r="G202" s="52"/>
      <c r="H202" s="52"/>
      <c r="I202" s="52"/>
    </row>
    <row r="203" spans="1:9" s="53" customFormat="1">
      <c r="A203" s="49"/>
      <c r="B203" s="50"/>
      <c r="C203" s="51"/>
      <c r="D203" s="49"/>
      <c r="E203" s="52"/>
      <c r="F203" s="52"/>
      <c r="G203" s="52"/>
      <c r="H203" s="52"/>
      <c r="I203" s="52"/>
    </row>
    <row r="204" spans="1:9" s="53" customFormat="1">
      <c r="A204" s="49"/>
      <c r="B204" s="50"/>
      <c r="C204" s="51"/>
      <c r="D204" s="49"/>
      <c r="E204" s="52"/>
      <c r="F204" s="52"/>
      <c r="G204" s="52"/>
      <c r="H204" s="52"/>
      <c r="I204" s="52"/>
    </row>
    <row r="205" spans="1:9" s="53" customFormat="1">
      <c r="A205" s="49"/>
      <c r="B205" s="50"/>
      <c r="C205" s="51"/>
      <c r="D205" s="49"/>
      <c r="E205" s="52"/>
      <c r="F205" s="52"/>
      <c r="G205" s="52"/>
      <c r="H205" s="52"/>
      <c r="I205" s="52"/>
    </row>
    <row r="206" spans="1:9" s="53" customFormat="1">
      <c r="A206" s="49"/>
      <c r="B206" s="50"/>
      <c r="C206" s="51"/>
      <c r="D206" s="49"/>
      <c r="E206" s="52"/>
      <c r="F206" s="52"/>
      <c r="G206" s="52"/>
      <c r="H206" s="52"/>
      <c r="I206" s="52"/>
    </row>
    <row r="207" spans="1:9" s="53" customFormat="1">
      <c r="A207" s="49"/>
      <c r="B207" s="50"/>
      <c r="C207" s="51"/>
      <c r="D207" s="49"/>
      <c r="E207" s="52"/>
      <c r="F207" s="52"/>
      <c r="G207" s="52"/>
      <c r="H207" s="52"/>
      <c r="I207" s="52"/>
    </row>
    <row r="208" spans="1:9" s="53" customFormat="1">
      <c r="A208" s="49"/>
      <c r="B208" s="50"/>
      <c r="C208" s="51"/>
      <c r="D208" s="49"/>
      <c r="E208" s="52"/>
      <c r="F208" s="52"/>
      <c r="G208" s="52"/>
      <c r="H208" s="52"/>
      <c r="I208" s="52"/>
    </row>
    <row r="209" spans="1:9" s="53" customFormat="1">
      <c r="A209" s="49"/>
      <c r="B209" s="50"/>
      <c r="C209" s="51"/>
      <c r="D209" s="49"/>
      <c r="E209" s="52"/>
      <c r="F209" s="52"/>
      <c r="G209" s="52"/>
      <c r="H209" s="52"/>
      <c r="I209" s="52"/>
    </row>
    <row r="210" spans="1:9" s="53" customFormat="1">
      <c r="A210" s="49"/>
      <c r="B210" s="50"/>
      <c r="C210" s="51"/>
      <c r="D210" s="49"/>
      <c r="E210" s="52"/>
      <c r="F210" s="52"/>
      <c r="G210" s="52"/>
      <c r="H210" s="52"/>
      <c r="I210" s="52"/>
    </row>
    <row r="211" spans="1:9" s="53" customFormat="1">
      <c r="A211" s="49"/>
      <c r="B211" s="50"/>
      <c r="C211" s="51"/>
      <c r="D211" s="49"/>
      <c r="E211" s="52"/>
      <c r="F211" s="52"/>
      <c r="G211" s="52"/>
      <c r="H211" s="52"/>
      <c r="I211" s="52"/>
    </row>
    <row r="212" spans="1:9" s="53" customFormat="1">
      <c r="A212" s="49"/>
      <c r="B212" s="50"/>
      <c r="C212" s="51"/>
      <c r="D212" s="49"/>
      <c r="E212" s="52"/>
      <c r="F212" s="52"/>
      <c r="G212" s="52"/>
      <c r="H212" s="52"/>
      <c r="I212" s="52"/>
    </row>
    <row r="213" spans="1:9" s="53" customFormat="1">
      <c r="A213" s="49"/>
      <c r="B213" s="50"/>
      <c r="C213" s="51"/>
      <c r="D213" s="49"/>
      <c r="E213" s="52"/>
      <c r="F213" s="52"/>
      <c r="G213" s="52"/>
      <c r="H213" s="52"/>
      <c r="I213" s="52"/>
    </row>
    <row r="214" spans="1:9" s="53" customFormat="1">
      <c r="A214" s="49"/>
      <c r="B214" s="50"/>
      <c r="C214" s="51"/>
      <c r="D214" s="49"/>
      <c r="E214" s="52"/>
      <c r="F214" s="52"/>
      <c r="G214" s="52"/>
      <c r="H214" s="52"/>
      <c r="I214" s="52"/>
    </row>
    <row r="215" spans="1:9" s="53" customFormat="1">
      <c r="A215" s="49"/>
      <c r="B215" s="50"/>
      <c r="C215" s="51"/>
      <c r="D215" s="49"/>
      <c r="E215" s="52"/>
      <c r="F215" s="52"/>
      <c r="G215" s="52"/>
      <c r="H215" s="52"/>
      <c r="I215" s="52"/>
    </row>
    <row r="216" spans="1:9" s="53" customFormat="1">
      <c r="A216" s="49"/>
      <c r="B216" s="50"/>
      <c r="C216" s="51"/>
      <c r="D216" s="49"/>
      <c r="E216" s="52"/>
      <c r="F216" s="52"/>
      <c r="G216" s="52"/>
      <c r="H216" s="52"/>
      <c r="I216" s="52"/>
    </row>
    <row r="217" spans="1:9" s="53" customFormat="1">
      <c r="A217" s="49"/>
      <c r="B217" s="50"/>
      <c r="C217" s="51"/>
      <c r="D217" s="49"/>
      <c r="E217" s="52"/>
      <c r="F217" s="52"/>
      <c r="G217" s="52"/>
      <c r="H217" s="52"/>
      <c r="I217" s="52"/>
    </row>
    <row r="218" spans="1:9" s="53" customFormat="1">
      <c r="A218" s="49"/>
      <c r="B218" s="50"/>
      <c r="C218" s="51"/>
      <c r="D218" s="49"/>
      <c r="E218" s="52"/>
      <c r="F218" s="52"/>
      <c r="G218" s="52"/>
      <c r="H218" s="52"/>
      <c r="I218" s="52"/>
    </row>
    <row r="219" spans="1:9" s="53" customFormat="1">
      <c r="A219" s="49"/>
      <c r="B219" s="50"/>
      <c r="C219" s="51"/>
      <c r="D219" s="49"/>
      <c r="E219" s="52"/>
      <c r="F219" s="52"/>
      <c r="G219" s="52"/>
      <c r="H219" s="52"/>
      <c r="I219" s="52"/>
    </row>
    <row r="220" spans="1:9" s="53" customFormat="1">
      <c r="A220" s="49"/>
      <c r="B220" s="50"/>
      <c r="C220" s="51"/>
      <c r="D220" s="49"/>
      <c r="E220" s="52"/>
      <c r="F220" s="52"/>
      <c r="G220" s="52"/>
      <c r="H220" s="52"/>
      <c r="I220" s="52"/>
    </row>
    <row r="221" spans="1:9" s="53" customFormat="1">
      <c r="A221" s="49"/>
      <c r="B221" s="50"/>
      <c r="C221" s="51"/>
      <c r="D221" s="49"/>
      <c r="E221" s="52"/>
      <c r="F221" s="52"/>
      <c r="G221" s="52"/>
      <c r="H221" s="52"/>
      <c r="I221" s="52"/>
    </row>
    <row r="222" spans="1:9" s="53" customFormat="1">
      <c r="A222" s="49"/>
      <c r="B222" s="50"/>
      <c r="C222" s="51"/>
      <c r="D222" s="49"/>
      <c r="E222" s="52"/>
      <c r="F222" s="52"/>
      <c r="G222" s="52"/>
      <c r="H222" s="52"/>
      <c r="I222" s="52"/>
    </row>
    <row r="223" spans="1:9" s="53" customFormat="1">
      <c r="A223" s="49"/>
      <c r="B223" s="50"/>
      <c r="C223" s="51"/>
      <c r="D223" s="49"/>
      <c r="E223" s="52"/>
      <c r="F223" s="52"/>
      <c r="G223" s="52"/>
      <c r="H223" s="52"/>
      <c r="I223" s="52"/>
    </row>
    <row r="224" spans="1:9" s="53" customFormat="1">
      <c r="A224" s="49"/>
      <c r="B224" s="50"/>
      <c r="C224" s="51"/>
      <c r="D224" s="49"/>
      <c r="E224" s="52"/>
      <c r="F224" s="52"/>
      <c r="G224" s="52"/>
      <c r="H224" s="52"/>
      <c r="I224" s="52"/>
    </row>
    <row r="225" spans="1:9" s="53" customFormat="1">
      <c r="A225" s="49"/>
      <c r="B225" s="50"/>
      <c r="C225" s="51"/>
      <c r="D225" s="49"/>
      <c r="E225" s="52"/>
      <c r="F225" s="52"/>
      <c r="G225" s="52"/>
      <c r="H225" s="52"/>
      <c r="I225" s="52"/>
    </row>
    <row r="226" spans="1:9" s="53" customFormat="1">
      <c r="A226" s="49"/>
      <c r="B226" s="50"/>
      <c r="C226" s="51"/>
      <c r="D226" s="49"/>
      <c r="E226" s="52"/>
      <c r="F226" s="52"/>
      <c r="G226" s="52"/>
      <c r="H226" s="52"/>
      <c r="I226" s="52"/>
    </row>
    <row r="227" spans="1:9" s="53" customFormat="1">
      <c r="A227" s="49"/>
      <c r="B227" s="50"/>
      <c r="C227" s="51"/>
      <c r="D227" s="49"/>
      <c r="E227" s="52"/>
      <c r="F227" s="52"/>
      <c r="G227" s="52"/>
      <c r="H227" s="52"/>
      <c r="I227" s="52"/>
    </row>
    <row r="228" spans="1:9" s="53" customFormat="1">
      <c r="A228" s="49"/>
      <c r="B228" s="50"/>
      <c r="C228" s="51"/>
      <c r="D228" s="49"/>
      <c r="E228" s="52"/>
      <c r="F228" s="52"/>
      <c r="G228" s="52"/>
      <c r="H228" s="52"/>
      <c r="I228" s="52"/>
    </row>
    <row r="229" spans="1:9" s="53" customFormat="1">
      <c r="A229" s="49"/>
      <c r="B229" s="50"/>
      <c r="C229" s="51"/>
      <c r="D229" s="49"/>
      <c r="E229" s="52"/>
      <c r="F229" s="52"/>
      <c r="G229" s="52"/>
      <c r="H229" s="52"/>
      <c r="I229" s="52"/>
    </row>
    <row r="230" spans="1:9" s="53" customFormat="1">
      <c r="A230" s="49"/>
      <c r="B230" s="50"/>
      <c r="C230" s="51"/>
      <c r="D230" s="49"/>
      <c r="E230" s="52"/>
      <c r="F230" s="52"/>
      <c r="G230" s="52"/>
      <c r="H230" s="52"/>
      <c r="I230" s="52"/>
    </row>
    <row r="231" spans="1:9" s="53" customFormat="1">
      <c r="A231" s="49"/>
      <c r="B231" s="50"/>
      <c r="C231" s="51"/>
      <c r="D231" s="49"/>
      <c r="E231" s="52"/>
      <c r="F231" s="52"/>
      <c r="G231" s="52"/>
      <c r="H231" s="52"/>
      <c r="I231" s="52"/>
    </row>
    <row r="232" spans="1:9" s="53" customFormat="1">
      <c r="A232" s="49"/>
      <c r="B232" s="50"/>
      <c r="C232" s="51"/>
      <c r="D232" s="49"/>
      <c r="E232" s="52"/>
      <c r="F232" s="52"/>
      <c r="G232" s="52"/>
      <c r="H232" s="52"/>
      <c r="I232" s="52"/>
    </row>
    <row r="233" spans="1:9" s="53" customFormat="1">
      <c r="A233" s="49"/>
      <c r="B233" s="50"/>
      <c r="C233" s="51"/>
      <c r="D233" s="49"/>
      <c r="E233" s="52"/>
      <c r="F233" s="52"/>
      <c r="G233" s="52"/>
      <c r="H233" s="52"/>
      <c r="I233" s="52"/>
    </row>
    <row r="234" spans="1:9" s="53" customFormat="1">
      <c r="A234" s="49"/>
      <c r="B234" s="50"/>
      <c r="C234" s="51"/>
      <c r="D234" s="49"/>
      <c r="E234" s="52"/>
      <c r="F234" s="52"/>
      <c r="G234" s="52"/>
      <c r="H234" s="52"/>
      <c r="I234" s="52"/>
    </row>
    <row r="235" spans="1:9" s="53" customFormat="1">
      <c r="A235" s="49"/>
      <c r="B235" s="50"/>
      <c r="C235" s="51"/>
      <c r="D235" s="49"/>
      <c r="E235" s="52"/>
      <c r="F235" s="52"/>
      <c r="G235" s="52"/>
      <c r="H235" s="52"/>
      <c r="I235" s="52"/>
    </row>
    <row r="236" spans="1:9" s="53" customFormat="1">
      <c r="A236" s="49"/>
      <c r="B236" s="50"/>
      <c r="C236" s="51"/>
      <c r="D236" s="49"/>
      <c r="E236" s="52"/>
      <c r="F236" s="52"/>
      <c r="G236" s="52"/>
      <c r="H236" s="52"/>
      <c r="I236" s="52"/>
    </row>
    <row r="237" spans="1:9" s="53" customFormat="1">
      <c r="A237" s="49"/>
      <c r="B237" s="50"/>
      <c r="C237" s="51"/>
      <c r="D237" s="49"/>
      <c r="E237" s="52"/>
      <c r="F237" s="52"/>
      <c r="G237" s="52"/>
      <c r="H237" s="52"/>
      <c r="I237" s="52"/>
    </row>
    <row r="238" spans="1:9" s="53" customFormat="1">
      <c r="A238" s="49"/>
      <c r="B238" s="50"/>
      <c r="C238" s="51"/>
      <c r="D238" s="49"/>
      <c r="E238" s="52"/>
      <c r="F238" s="52"/>
      <c r="G238" s="52"/>
      <c r="H238" s="52"/>
      <c r="I238" s="52"/>
    </row>
    <row r="239" spans="1:9" s="53" customFormat="1">
      <c r="A239" s="49"/>
      <c r="B239" s="50"/>
      <c r="C239" s="51"/>
      <c r="D239" s="49"/>
      <c r="E239" s="52"/>
      <c r="F239" s="52"/>
      <c r="G239" s="52"/>
      <c r="H239" s="52"/>
      <c r="I239" s="52"/>
    </row>
    <row r="240" spans="1:9" s="53" customFormat="1">
      <c r="A240" s="49"/>
      <c r="B240" s="50"/>
      <c r="C240" s="51"/>
      <c r="D240" s="49"/>
      <c r="E240" s="52"/>
      <c r="F240" s="52"/>
      <c r="G240" s="52"/>
      <c r="H240" s="52"/>
      <c r="I240" s="52"/>
    </row>
    <row r="241" spans="1:9" s="53" customFormat="1">
      <c r="A241" s="49"/>
      <c r="B241" s="50"/>
      <c r="C241" s="51"/>
      <c r="D241" s="49"/>
      <c r="E241" s="52"/>
      <c r="F241" s="52"/>
      <c r="G241" s="52"/>
      <c r="H241" s="52"/>
      <c r="I241" s="52"/>
    </row>
    <row r="242" spans="1:9" s="53" customFormat="1">
      <c r="A242" s="49"/>
      <c r="B242" s="50"/>
      <c r="C242" s="51"/>
      <c r="D242" s="49"/>
      <c r="E242" s="52"/>
      <c r="F242" s="52"/>
      <c r="G242" s="52"/>
      <c r="H242" s="52"/>
      <c r="I242" s="52"/>
    </row>
    <row r="243" spans="1:9" s="53" customFormat="1">
      <c r="A243" s="49"/>
      <c r="B243" s="50"/>
      <c r="C243" s="51"/>
      <c r="D243" s="49"/>
      <c r="E243" s="52"/>
      <c r="F243" s="52"/>
      <c r="G243" s="52"/>
      <c r="H243" s="52"/>
      <c r="I243" s="52"/>
    </row>
    <row r="244" spans="1:9" s="53" customFormat="1">
      <c r="A244" s="49"/>
      <c r="B244" s="50"/>
      <c r="C244" s="51"/>
      <c r="D244" s="49"/>
      <c r="E244" s="52"/>
      <c r="F244" s="52"/>
      <c r="G244" s="52"/>
      <c r="H244" s="52"/>
      <c r="I244" s="52"/>
    </row>
    <row r="245" spans="1:9" s="53" customFormat="1">
      <c r="A245" s="49"/>
      <c r="B245" s="50"/>
      <c r="C245" s="51"/>
      <c r="D245" s="49"/>
      <c r="E245" s="52"/>
      <c r="F245" s="52"/>
      <c r="G245" s="52"/>
      <c r="H245" s="52"/>
      <c r="I245" s="52"/>
    </row>
    <row r="246" spans="1:9" s="53" customFormat="1">
      <c r="A246" s="49"/>
      <c r="B246" s="50"/>
      <c r="C246" s="51"/>
      <c r="D246" s="49"/>
      <c r="E246" s="52"/>
      <c r="F246" s="52"/>
      <c r="G246" s="52"/>
      <c r="H246" s="52"/>
      <c r="I246" s="52"/>
    </row>
    <row r="247" spans="1:9" s="53" customFormat="1">
      <c r="A247" s="49"/>
      <c r="B247" s="50"/>
      <c r="C247" s="51"/>
      <c r="D247" s="49"/>
      <c r="E247" s="52"/>
      <c r="F247" s="52"/>
      <c r="G247" s="52"/>
      <c r="H247" s="52"/>
      <c r="I247" s="52"/>
    </row>
    <row r="248" spans="1:9" s="53" customFormat="1">
      <c r="A248" s="49"/>
      <c r="B248" s="50"/>
      <c r="C248" s="51"/>
      <c r="D248" s="49"/>
      <c r="E248" s="52"/>
      <c r="F248" s="52"/>
      <c r="G248" s="52"/>
      <c r="H248" s="52"/>
      <c r="I248" s="52"/>
    </row>
    <row r="249" spans="1:9" s="53" customFormat="1">
      <c r="A249" s="49"/>
      <c r="B249" s="50"/>
      <c r="C249" s="51"/>
      <c r="D249" s="49"/>
      <c r="E249" s="52"/>
      <c r="F249" s="52"/>
      <c r="G249" s="52"/>
      <c r="H249" s="52"/>
      <c r="I249" s="52"/>
    </row>
    <row r="250" spans="1:9" s="53" customFormat="1">
      <c r="A250" s="49"/>
      <c r="B250" s="50"/>
      <c r="C250" s="51"/>
      <c r="D250" s="49"/>
      <c r="E250" s="52"/>
      <c r="F250" s="52"/>
      <c r="G250" s="52"/>
      <c r="H250" s="52"/>
      <c r="I250" s="52"/>
    </row>
    <row r="251" spans="1:9" s="53" customFormat="1">
      <c r="A251" s="49"/>
      <c r="B251" s="50"/>
      <c r="C251" s="51"/>
      <c r="D251" s="49"/>
      <c r="E251" s="52"/>
      <c r="F251" s="52"/>
      <c r="G251" s="52"/>
      <c r="H251" s="52"/>
      <c r="I251" s="52"/>
    </row>
    <row r="252" spans="1:9" s="53" customFormat="1">
      <c r="A252" s="49"/>
      <c r="B252" s="50"/>
      <c r="C252" s="51"/>
      <c r="D252" s="49"/>
      <c r="E252" s="52"/>
      <c r="F252" s="52"/>
      <c r="G252" s="52"/>
      <c r="H252" s="52"/>
      <c r="I252" s="52"/>
    </row>
    <row r="253" spans="1:9" s="53" customFormat="1">
      <c r="A253" s="49"/>
      <c r="B253" s="50"/>
      <c r="C253" s="51"/>
      <c r="D253" s="49"/>
      <c r="E253" s="52"/>
      <c r="F253" s="52"/>
      <c r="G253" s="52"/>
      <c r="H253" s="52"/>
      <c r="I253" s="52"/>
    </row>
    <row r="254" spans="1:9" s="53" customFormat="1">
      <c r="A254" s="49"/>
      <c r="B254" s="50"/>
      <c r="C254" s="51"/>
      <c r="D254" s="49"/>
      <c r="E254" s="52"/>
      <c r="F254" s="52"/>
      <c r="G254" s="52"/>
      <c r="H254" s="52"/>
      <c r="I254" s="52"/>
    </row>
    <row r="255" spans="1:9" s="53" customFormat="1">
      <c r="A255" s="49"/>
      <c r="B255" s="50"/>
      <c r="C255" s="51"/>
      <c r="D255" s="49"/>
      <c r="E255" s="52"/>
      <c r="F255" s="52"/>
      <c r="G255" s="52"/>
      <c r="H255" s="52"/>
      <c r="I255" s="52"/>
    </row>
    <row r="256" spans="1:9" s="53" customFormat="1">
      <c r="A256" s="49"/>
      <c r="B256" s="50"/>
      <c r="C256" s="51"/>
      <c r="D256" s="49"/>
      <c r="E256" s="52"/>
      <c r="F256" s="52"/>
      <c r="G256" s="52"/>
      <c r="H256" s="52"/>
      <c r="I256" s="52"/>
    </row>
    <row r="257" spans="1:9" s="53" customFormat="1">
      <c r="A257" s="49"/>
      <c r="B257" s="50"/>
      <c r="C257" s="51"/>
      <c r="D257" s="49"/>
      <c r="E257" s="52"/>
      <c r="F257" s="52"/>
      <c r="G257" s="52"/>
      <c r="H257" s="52"/>
      <c r="I257" s="52"/>
    </row>
    <row r="258" spans="1:9" s="53" customFormat="1">
      <c r="A258" s="49"/>
      <c r="B258" s="50"/>
      <c r="C258" s="51"/>
      <c r="D258" s="49"/>
      <c r="E258" s="52"/>
      <c r="F258" s="52"/>
      <c r="G258" s="52"/>
      <c r="H258" s="52"/>
      <c r="I258" s="52"/>
    </row>
    <row r="259" spans="1:9" s="53" customFormat="1">
      <c r="A259" s="49"/>
      <c r="B259" s="50"/>
      <c r="C259" s="51"/>
      <c r="D259" s="49"/>
      <c r="E259" s="52"/>
      <c r="F259" s="52"/>
      <c r="G259" s="52"/>
      <c r="H259" s="52"/>
      <c r="I259" s="52"/>
    </row>
    <row r="260" spans="1:9" s="53" customFormat="1">
      <c r="A260" s="49"/>
      <c r="B260" s="50"/>
      <c r="C260" s="51"/>
      <c r="D260" s="49"/>
      <c r="E260" s="52"/>
      <c r="F260" s="52"/>
      <c r="G260" s="52"/>
      <c r="H260" s="52"/>
      <c r="I260" s="52"/>
    </row>
    <row r="261" spans="1:9" s="53" customFormat="1">
      <c r="A261" s="49"/>
      <c r="B261" s="50"/>
      <c r="C261" s="51"/>
      <c r="D261" s="49"/>
      <c r="E261" s="52"/>
      <c r="F261" s="52"/>
      <c r="G261" s="52"/>
      <c r="H261" s="52"/>
      <c r="I261" s="52"/>
    </row>
    <row r="262" spans="1:9" s="53" customFormat="1">
      <c r="A262" s="49"/>
      <c r="B262" s="50"/>
      <c r="C262" s="51"/>
      <c r="D262" s="49"/>
      <c r="E262" s="52"/>
      <c r="F262" s="52"/>
      <c r="G262" s="52"/>
      <c r="H262" s="52"/>
      <c r="I262" s="52"/>
    </row>
    <row r="263" spans="1:9" s="53" customFormat="1">
      <c r="A263" s="49"/>
      <c r="B263" s="50"/>
      <c r="C263" s="51"/>
      <c r="D263" s="49"/>
      <c r="E263" s="52"/>
      <c r="F263" s="52"/>
      <c r="G263" s="52"/>
      <c r="H263" s="52"/>
      <c r="I263" s="52"/>
    </row>
    <row r="264" spans="1:9" s="53" customFormat="1">
      <c r="A264" s="49"/>
      <c r="B264" s="50"/>
      <c r="C264" s="51"/>
      <c r="D264" s="49"/>
      <c r="E264" s="52"/>
      <c r="F264" s="52"/>
      <c r="G264" s="52"/>
      <c r="H264" s="52"/>
      <c r="I264" s="52"/>
    </row>
    <row r="265" spans="1:9" s="53" customFormat="1">
      <c r="A265" s="49"/>
      <c r="B265" s="50"/>
      <c r="C265" s="51"/>
      <c r="D265" s="49"/>
      <c r="E265" s="52"/>
      <c r="F265" s="52"/>
      <c r="G265" s="52"/>
      <c r="H265" s="52"/>
      <c r="I265" s="52"/>
    </row>
    <row r="266" spans="1:9" s="53" customFormat="1">
      <c r="A266" s="49"/>
      <c r="B266" s="50"/>
      <c r="C266" s="51"/>
      <c r="D266" s="49"/>
      <c r="E266" s="52"/>
      <c r="F266" s="52"/>
      <c r="G266" s="52"/>
      <c r="H266" s="52"/>
      <c r="I266" s="52"/>
    </row>
    <row r="267" spans="1:9" s="53" customFormat="1">
      <c r="A267" s="49"/>
      <c r="B267" s="50"/>
      <c r="C267" s="51"/>
      <c r="D267" s="49"/>
      <c r="E267" s="52"/>
      <c r="F267" s="52"/>
      <c r="G267" s="52"/>
      <c r="H267" s="52"/>
      <c r="I267" s="52"/>
    </row>
    <row r="268" spans="1:9" s="53" customFormat="1">
      <c r="A268" s="49"/>
      <c r="B268" s="50"/>
      <c r="C268" s="51"/>
      <c r="D268" s="49"/>
      <c r="E268" s="52"/>
      <c r="F268" s="52"/>
      <c r="G268" s="52"/>
      <c r="H268" s="52"/>
      <c r="I268" s="52"/>
    </row>
    <row r="269" spans="1:9" s="53" customFormat="1">
      <c r="A269" s="49"/>
      <c r="B269" s="50"/>
      <c r="C269" s="51"/>
      <c r="D269" s="49"/>
      <c r="E269" s="52"/>
      <c r="F269" s="52"/>
      <c r="G269" s="52"/>
      <c r="H269" s="52"/>
      <c r="I269" s="52"/>
    </row>
    <row r="270" spans="1:9" s="53" customFormat="1">
      <c r="A270" s="49"/>
      <c r="B270" s="50"/>
      <c r="C270" s="51"/>
      <c r="D270" s="49"/>
      <c r="E270" s="52"/>
      <c r="F270" s="52"/>
      <c r="G270" s="52"/>
      <c r="H270" s="52"/>
      <c r="I270" s="52"/>
    </row>
    <row r="271" spans="1:9" s="53" customFormat="1">
      <c r="A271" s="49"/>
      <c r="B271" s="50"/>
      <c r="C271" s="51"/>
      <c r="D271" s="49"/>
      <c r="E271" s="52"/>
      <c r="F271" s="52"/>
      <c r="G271" s="52"/>
      <c r="H271" s="52"/>
      <c r="I271" s="52"/>
    </row>
    <row r="272" spans="1:9" s="53" customFormat="1">
      <c r="A272" s="49"/>
      <c r="B272" s="50"/>
      <c r="C272" s="51"/>
      <c r="D272" s="49"/>
      <c r="E272" s="52"/>
      <c r="F272" s="52"/>
      <c r="G272" s="52"/>
      <c r="H272" s="52"/>
      <c r="I272" s="52"/>
    </row>
    <row r="273" spans="1:9" s="53" customFormat="1">
      <c r="A273" s="49"/>
      <c r="B273" s="50"/>
      <c r="C273" s="51"/>
      <c r="D273" s="49"/>
      <c r="E273" s="52"/>
      <c r="F273" s="52"/>
      <c r="G273" s="52"/>
      <c r="H273" s="52"/>
      <c r="I273" s="52"/>
    </row>
    <row r="274" spans="1:9" s="53" customFormat="1">
      <c r="A274" s="49"/>
      <c r="B274" s="50"/>
      <c r="C274" s="51"/>
      <c r="D274" s="49"/>
      <c r="E274" s="52"/>
      <c r="F274" s="52"/>
      <c r="G274" s="52"/>
      <c r="H274" s="52"/>
      <c r="I274" s="52"/>
    </row>
    <row r="275" spans="1:9" s="53" customFormat="1">
      <c r="A275" s="49"/>
      <c r="B275" s="50"/>
      <c r="C275" s="51"/>
      <c r="D275" s="49"/>
      <c r="E275" s="52"/>
      <c r="F275" s="52"/>
      <c r="G275" s="52"/>
      <c r="H275" s="52"/>
      <c r="I275" s="52"/>
    </row>
    <row r="276" spans="1:9" s="53" customFormat="1">
      <c r="A276" s="49"/>
      <c r="B276" s="50"/>
      <c r="C276" s="51"/>
      <c r="D276" s="49"/>
      <c r="E276" s="52"/>
      <c r="F276" s="52"/>
      <c r="G276" s="52"/>
      <c r="H276" s="52"/>
      <c r="I276" s="52"/>
    </row>
    <row r="277" spans="1:9" s="53" customFormat="1">
      <c r="A277" s="49"/>
      <c r="B277" s="50"/>
      <c r="C277" s="51"/>
      <c r="D277" s="49"/>
      <c r="E277" s="52"/>
      <c r="F277" s="52"/>
      <c r="G277" s="52"/>
      <c r="H277" s="52"/>
      <c r="I277" s="52"/>
    </row>
    <row r="278" spans="1:9" s="53" customFormat="1">
      <c r="A278" s="49"/>
      <c r="B278" s="50"/>
      <c r="C278" s="51"/>
      <c r="D278" s="49"/>
      <c r="E278" s="52"/>
      <c r="F278" s="52"/>
      <c r="G278" s="52"/>
      <c r="H278" s="52"/>
      <c r="I278" s="52"/>
    </row>
    <row r="279" spans="1:9" s="53" customFormat="1">
      <c r="A279" s="49"/>
      <c r="B279" s="50"/>
      <c r="C279" s="51"/>
      <c r="D279" s="49"/>
      <c r="E279" s="52"/>
      <c r="F279" s="52"/>
      <c r="G279" s="52"/>
      <c r="H279" s="52"/>
      <c r="I279" s="52"/>
    </row>
    <row r="280" spans="1:9" s="53" customFormat="1">
      <c r="A280" s="49"/>
      <c r="B280" s="50"/>
      <c r="C280" s="51"/>
      <c r="D280" s="49"/>
      <c r="E280" s="52"/>
      <c r="F280" s="52"/>
      <c r="G280" s="52"/>
      <c r="H280" s="52"/>
      <c r="I280" s="52"/>
    </row>
    <row r="281" spans="1:9" s="53" customFormat="1">
      <c r="A281" s="49"/>
      <c r="B281" s="50"/>
      <c r="C281" s="51"/>
      <c r="D281" s="49"/>
      <c r="E281" s="52"/>
      <c r="F281" s="52"/>
      <c r="G281" s="52"/>
      <c r="H281" s="52"/>
      <c r="I281" s="52"/>
    </row>
    <row r="282" spans="1:9" s="53" customFormat="1">
      <c r="A282" s="49"/>
      <c r="B282" s="50"/>
      <c r="C282" s="51"/>
      <c r="D282" s="49"/>
      <c r="E282" s="52"/>
      <c r="F282" s="52"/>
      <c r="G282" s="52"/>
      <c r="H282" s="52"/>
      <c r="I282" s="52"/>
    </row>
    <row r="283" spans="1:9" s="53" customFormat="1">
      <c r="A283" s="49"/>
      <c r="B283" s="50"/>
      <c r="C283" s="51"/>
      <c r="D283" s="49"/>
      <c r="E283" s="52"/>
      <c r="F283" s="52"/>
      <c r="G283" s="52"/>
      <c r="H283" s="52"/>
      <c r="I283" s="52"/>
    </row>
    <row r="284" spans="1:9" s="53" customFormat="1">
      <c r="A284" s="49"/>
      <c r="B284" s="50"/>
      <c r="C284" s="51"/>
      <c r="D284" s="49"/>
      <c r="E284" s="52"/>
      <c r="F284" s="52"/>
      <c r="G284" s="52"/>
      <c r="H284" s="52"/>
      <c r="I284" s="52"/>
    </row>
    <row r="285" spans="1:9" s="53" customFormat="1">
      <c r="A285" s="49"/>
      <c r="B285" s="50"/>
      <c r="C285" s="51"/>
      <c r="D285" s="49"/>
      <c r="E285" s="52"/>
      <c r="F285" s="52"/>
      <c r="G285" s="52"/>
      <c r="H285" s="52"/>
      <c r="I285" s="52"/>
    </row>
    <row r="286" spans="1:9" s="53" customFormat="1">
      <c r="A286" s="49"/>
      <c r="B286" s="50"/>
      <c r="C286" s="51"/>
      <c r="D286" s="49"/>
      <c r="E286" s="52"/>
      <c r="F286" s="52"/>
      <c r="G286" s="52"/>
      <c r="H286" s="52"/>
      <c r="I286" s="52"/>
    </row>
    <row r="287" spans="1:9" s="53" customFormat="1">
      <c r="A287" s="49"/>
      <c r="B287" s="50"/>
      <c r="C287" s="51"/>
      <c r="D287" s="49"/>
      <c r="E287" s="52"/>
      <c r="F287" s="52"/>
      <c r="G287" s="52"/>
      <c r="H287" s="52"/>
      <c r="I287" s="52"/>
    </row>
    <row r="288" spans="1:9" s="53" customFormat="1">
      <c r="A288" s="49"/>
      <c r="B288" s="50"/>
      <c r="C288" s="51"/>
      <c r="D288" s="49"/>
      <c r="E288" s="52"/>
      <c r="F288" s="52"/>
      <c r="G288" s="52"/>
      <c r="H288" s="52"/>
      <c r="I288" s="52"/>
    </row>
    <row r="289" spans="1:9" s="53" customFormat="1">
      <c r="A289" s="49"/>
      <c r="B289" s="50"/>
      <c r="C289" s="51"/>
      <c r="D289" s="49"/>
      <c r="E289" s="52"/>
      <c r="F289" s="52"/>
      <c r="G289" s="52"/>
      <c r="H289" s="52"/>
      <c r="I289" s="52"/>
    </row>
    <row r="290" spans="1:9" s="53" customFormat="1">
      <c r="A290" s="49"/>
      <c r="B290" s="50"/>
      <c r="C290" s="51"/>
      <c r="D290" s="49"/>
      <c r="E290" s="52"/>
      <c r="F290" s="52"/>
      <c r="G290" s="52"/>
      <c r="H290" s="52"/>
      <c r="I290" s="52"/>
    </row>
    <row r="291" spans="1:9" s="53" customFormat="1">
      <c r="A291" s="49"/>
      <c r="B291" s="50"/>
      <c r="C291" s="51"/>
      <c r="D291" s="49"/>
      <c r="E291" s="52"/>
      <c r="F291" s="52"/>
      <c r="G291" s="52"/>
      <c r="H291" s="52"/>
      <c r="I291" s="52"/>
    </row>
    <row r="292" spans="1:9" s="53" customFormat="1">
      <c r="A292" s="49"/>
      <c r="B292" s="50"/>
      <c r="C292" s="51"/>
      <c r="D292" s="49"/>
      <c r="E292" s="52"/>
      <c r="F292" s="52"/>
      <c r="G292" s="52"/>
      <c r="H292" s="52"/>
      <c r="I292" s="52"/>
    </row>
    <row r="293" spans="1:9" s="53" customFormat="1">
      <c r="A293" s="49"/>
      <c r="B293" s="50"/>
      <c r="C293" s="51"/>
      <c r="D293" s="49"/>
      <c r="E293" s="52"/>
      <c r="F293" s="52"/>
      <c r="G293" s="52"/>
      <c r="H293" s="52"/>
      <c r="I293" s="52"/>
    </row>
    <row r="294" spans="1:9" s="53" customFormat="1">
      <c r="A294" s="49"/>
      <c r="B294" s="50"/>
      <c r="C294" s="51"/>
      <c r="D294" s="49"/>
      <c r="E294" s="52"/>
      <c r="F294" s="52"/>
      <c r="G294" s="52"/>
      <c r="H294" s="52"/>
      <c r="I294" s="52"/>
    </row>
    <row r="295" spans="1:9" s="53" customFormat="1">
      <c r="A295" s="49"/>
      <c r="B295" s="50"/>
      <c r="C295" s="51"/>
      <c r="D295" s="49"/>
      <c r="E295" s="52"/>
      <c r="F295" s="52"/>
      <c r="G295" s="52"/>
      <c r="H295" s="52"/>
      <c r="I295" s="52"/>
    </row>
    <row r="296" spans="1:9" s="53" customFormat="1">
      <c r="A296" s="49"/>
      <c r="B296" s="50"/>
      <c r="C296" s="51"/>
      <c r="D296" s="49"/>
      <c r="E296" s="52"/>
      <c r="F296" s="52"/>
      <c r="G296" s="52"/>
      <c r="H296" s="52"/>
      <c r="I296" s="52"/>
    </row>
    <row r="297" spans="1:9" s="53" customFormat="1">
      <c r="A297" s="49"/>
      <c r="B297" s="50"/>
      <c r="C297" s="51"/>
      <c r="D297" s="49"/>
      <c r="E297" s="52"/>
      <c r="F297" s="52"/>
      <c r="G297" s="52"/>
      <c r="H297" s="52"/>
      <c r="I297" s="52"/>
    </row>
    <row r="298" spans="1:9" s="53" customFormat="1">
      <c r="A298" s="49"/>
      <c r="B298" s="50"/>
      <c r="C298" s="51"/>
      <c r="D298" s="49"/>
      <c r="E298" s="52"/>
      <c r="F298" s="52"/>
      <c r="G298" s="52"/>
      <c r="H298" s="52"/>
      <c r="I298" s="52"/>
    </row>
    <row r="299" spans="1:9" s="53" customFormat="1">
      <c r="A299" s="49"/>
      <c r="B299" s="50"/>
      <c r="C299" s="51"/>
      <c r="D299" s="49"/>
      <c r="E299" s="52"/>
      <c r="F299" s="52"/>
      <c r="G299" s="52"/>
      <c r="H299" s="52"/>
      <c r="I299" s="52"/>
    </row>
    <row r="300" spans="1:9" s="53" customFormat="1">
      <c r="A300" s="49"/>
      <c r="B300" s="50"/>
      <c r="C300" s="51"/>
      <c r="D300" s="49"/>
      <c r="E300" s="52"/>
      <c r="F300" s="52"/>
      <c r="G300" s="52"/>
      <c r="H300" s="52"/>
      <c r="I300" s="52"/>
    </row>
    <row r="301" spans="1:9" s="53" customFormat="1">
      <c r="A301" s="49"/>
      <c r="B301" s="50"/>
      <c r="C301" s="51"/>
      <c r="D301" s="49"/>
      <c r="E301" s="52"/>
      <c r="F301" s="52"/>
      <c r="G301" s="52"/>
      <c r="H301" s="52"/>
      <c r="I301" s="52"/>
    </row>
    <row r="302" spans="1:9" s="53" customFormat="1">
      <c r="A302" s="49"/>
      <c r="B302" s="50"/>
      <c r="C302" s="51"/>
      <c r="D302" s="49"/>
      <c r="E302" s="52"/>
      <c r="F302" s="52"/>
      <c r="G302" s="52"/>
      <c r="H302" s="52"/>
      <c r="I302" s="52"/>
    </row>
    <row r="303" spans="1:9" s="53" customFormat="1">
      <c r="A303" s="49"/>
      <c r="B303" s="50"/>
      <c r="C303" s="51"/>
      <c r="D303" s="49"/>
      <c r="E303" s="52"/>
      <c r="F303" s="52"/>
      <c r="G303" s="52"/>
      <c r="H303" s="52"/>
      <c r="I303" s="52"/>
    </row>
    <row r="304" spans="1:9" s="53" customFormat="1">
      <c r="A304" s="49"/>
      <c r="B304" s="50"/>
      <c r="C304" s="51"/>
      <c r="D304" s="49"/>
      <c r="E304" s="52"/>
      <c r="F304" s="52"/>
      <c r="G304" s="52"/>
      <c r="H304" s="52"/>
      <c r="I304" s="52"/>
    </row>
    <row r="305" spans="1:9" s="53" customFormat="1">
      <c r="A305" s="49"/>
      <c r="B305" s="50"/>
      <c r="C305" s="51"/>
      <c r="D305" s="49"/>
      <c r="E305" s="52"/>
      <c r="F305" s="52"/>
      <c r="G305" s="52"/>
      <c r="H305" s="52"/>
      <c r="I305" s="52"/>
    </row>
    <row r="306" spans="1:9" s="53" customFormat="1">
      <c r="A306" s="49"/>
      <c r="B306" s="50"/>
      <c r="C306" s="51"/>
      <c r="D306" s="49"/>
      <c r="E306" s="52"/>
      <c r="F306" s="52"/>
      <c r="G306" s="52"/>
      <c r="H306" s="52"/>
      <c r="I306" s="52"/>
    </row>
    <row r="307" spans="1:9" s="53" customFormat="1">
      <c r="A307" s="49"/>
      <c r="B307" s="50"/>
      <c r="C307" s="51"/>
      <c r="D307" s="49"/>
      <c r="E307" s="52"/>
      <c r="F307" s="52"/>
      <c r="G307" s="52"/>
      <c r="H307" s="52"/>
      <c r="I307" s="52"/>
    </row>
    <row r="308" spans="1:9" s="53" customFormat="1">
      <c r="A308" s="49"/>
      <c r="B308" s="50"/>
      <c r="C308" s="51"/>
      <c r="D308" s="49"/>
      <c r="E308" s="52"/>
      <c r="F308" s="52"/>
      <c r="G308" s="52"/>
      <c r="H308" s="52"/>
      <c r="I308" s="52"/>
    </row>
    <row r="309" spans="1:9" s="53" customFormat="1">
      <c r="A309" s="49"/>
      <c r="B309" s="50"/>
      <c r="C309" s="51"/>
      <c r="D309" s="49"/>
      <c r="E309" s="52"/>
      <c r="F309" s="52"/>
      <c r="G309" s="52"/>
      <c r="H309" s="52"/>
      <c r="I309" s="52"/>
    </row>
    <row r="310" spans="1:9" s="53" customFormat="1">
      <c r="A310" s="49"/>
      <c r="B310" s="50"/>
      <c r="C310" s="51"/>
      <c r="D310" s="49"/>
      <c r="E310" s="52"/>
      <c r="F310" s="52"/>
      <c r="G310" s="52"/>
      <c r="H310" s="52"/>
      <c r="I310" s="52"/>
    </row>
    <row r="311" spans="1:9" s="53" customFormat="1">
      <c r="A311" s="49"/>
      <c r="B311" s="50"/>
      <c r="C311" s="51"/>
      <c r="D311" s="49"/>
      <c r="E311" s="52"/>
      <c r="F311" s="52"/>
      <c r="G311" s="52"/>
      <c r="H311" s="52"/>
      <c r="I311" s="52"/>
    </row>
    <row r="312" spans="1:9" s="53" customFormat="1">
      <c r="A312" s="49"/>
      <c r="B312" s="50"/>
      <c r="C312" s="51"/>
      <c r="D312" s="49"/>
      <c r="E312" s="52"/>
      <c r="F312" s="52"/>
      <c r="G312" s="52"/>
      <c r="H312" s="52"/>
      <c r="I312" s="52"/>
    </row>
    <row r="313" spans="1:9" s="53" customFormat="1">
      <c r="A313" s="49"/>
      <c r="B313" s="50"/>
      <c r="C313" s="51"/>
      <c r="D313" s="49"/>
      <c r="E313" s="52"/>
      <c r="F313" s="52"/>
      <c r="G313" s="52"/>
      <c r="H313" s="52"/>
      <c r="I313" s="52"/>
    </row>
    <row r="314" spans="1:9" s="53" customFormat="1">
      <c r="A314" s="49"/>
      <c r="B314" s="50"/>
      <c r="C314" s="51"/>
      <c r="D314" s="49"/>
      <c r="E314" s="52"/>
      <c r="F314" s="52"/>
      <c r="G314" s="52"/>
      <c r="H314" s="52"/>
      <c r="I314" s="52"/>
    </row>
    <row r="315" spans="1:9" s="53" customFormat="1">
      <c r="A315" s="49"/>
      <c r="B315" s="50"/>
      <c r="C315" s="51"/>
      <c r="D315" s="49"/>
      <c r="E315" s="52"/>
      <c r="F315" s="52"/>
      <c r="G315" s="52"/>
      <c r="H315" s="52"/>
      <c r="I315" s="52"/>
    </row>
    <row r="316" spans="1:9" s="53" customFormat="1">
      <c r="A316" s="49"/>
      <c r="B316" s="50"/>
      <c r="C316" s="51"/>
      <c r="D316" s="49"/>
      <c r="E316" s="52"/>
      <c r="F316" s="52"/>
      <c r="G316" s="52"/>
      <c r="H316" s="52"/>
      <c r="I316" s="52"/>
    </row>
    <row r="317" spans="1:9" s="53" customFormat="1">
      <c r="A317" s="49"/>
      <c r="B317" s="50"/>
      <c r="C317" s="51"/>
      <c r="D317" s="49"/>
      <c r="E317" s="52"/>
      <c r="F317" s="52"/>
      <c r="G317" s="52"/>
      <c r="H317" s="52"/>
      <c r="I317" s="52"/>
    </row>
    <row r="318" spans="1:9" s="53" customFormat="1">
      <c r="A318" s="49"/>
      <c r="B318" s="50"/>
      <c r="C318" s="51"/>
      <c r="D318" s="49"/>
      <c r="E318" s="52"/>
      <c r="F318" s="52"/>
      <c r="G318" s="52"/>
      <c r="H318" s="52"/>
      <c r="I318" s="52"/>
    </row>
    <row r="319" spans="1:9" s="53" customFormat="1">
      <c r="A319" s="49"/>
      <c r="B319" s="50"/>
      <c r="C319" s="51"/>
      <c r="D319" s="49"/>
      <c r="E319" s="52"/>
      <c r="F319" s="52"/>
      <c r="G319" s="52"/>
      <c r="H319" s="52"/>
      <c r="I319" s="52"/>
    </row>
    <row r="320" spans="1:9" s="53" customFormat="1">
      <c r="A320" s="49"/>
      <c r="B320" s="50"/>
      <c r="C320" s="51"/>
      <c r="D320" s="49"/>
      <c r="E320" s="52"/>
      <c r="F320" s="52"/>
      <c r="G320" s="52"/>
      <c r="H320" s="52"/>
      <c r="I320" s="52"/>
    </row>
    <row r="321" spans="1:9" s="53" customFormat="1">
      <c r="A321" s="49"/>
      <c r="B321" s="50"/>
      <c r="C321" s="51"/>
      <c r="D321" s="49"/>
      <c r="E321" s="52"/>
      <c r="F321" s="52"/>
      <c r="G321" s="52"/>
      <c r="H321" s="52"/>
      <c r="I321" s="52"/>
    </row>
    <row r="322" spans="1:9" s="53" customFormat="1">
      <c r="A322" s="49"/>
      <c r="B322" s="50"/>
      <c r="C322" s="51"/>
      <c r="D322" s="49"/>
      <c r="E322" s="52"/>
      <c r="F322" s="52"/>
      <c r="G322" s="52"/>
      <c r="H322" s="52"/>
      <c r="I322" s="52"/>
    </row>
    <row r="323" spans="1:9" s="53" customFormat="1">
      <c r="A323" s="49"/>
      <c r="B323" s="50"/>
      <c r="C323" s="51"/>
      <c r="D323" s="49"/>
      <c r="E323" s="52"/>
      <c r="F323" s="52"/>
      <c r="G323" s="52"/>
      <c r="H323" s="52"/>
      <c r="I323" s="52"/>
    </row>
    <row r="324" spans="1:9" s="53" customFormat="1">
      <c r="A324" s="49"/>
      <c r="B324" s="50"/>
      <c r="C324" s="51"/>
      <c r="D324" s="49"/>
      <c r="E324" s="52"/>
      <c r="F324" s="52"/>
      <c r="G324" s="52"/>
      <c r="H324" s="52"/>
      <c r="I324" s="52"/>
    </row>
    <row r="325" spans="1:9" s="53" customFormat="1">
      <c r="A325" s="49"/>
      <c r="B325" s="50"/>
      <c r="C325" s="51"/>
      <c r="D325" s="49"/>
      <c r="E325" s="52"/>
      <c r="F325" s="52"/>
      <c r="G325" s="52"/>
      <c r="H325" s="52"/>
      <c r="I325" s="52"/>
    </row>
    <row r="326" spans="1:9" s="53" customFormat="1">
      <c r="A326" s="49"/>
      <c r="B326" s="50"/>
      <c r="C326" s="51"/>
      <c r="D326" s="49"/>
      <c r="E326" s="52"/>
      <c r="F326" s="52"/>
      <c r="G326" s="52"/>
      <c r="H326" s="52"/>
      <c r="I326" s="52"/>
    </row>
    <row r="327" spans="1:9" s="53" customFormat="1">
      <c r="A327" s="49"/>
      <c r="B327" s="50"/>
      <c r="C327" s="51"/>
      <c r="D327" s="49"/>
      <c r="E327" s="52"/>
      <c r="F327" s="52"/>
      <c r="G327" s="52"/>
      <c r="H327" s="52"/>
      <c r="I327" s="52"/>
    </row>
    <row r="328" spans="1:9" s="53" customFormat="1">
      <c r="A328" s="49"/>
      <c r="B328" s="50"/>
      <c r="C328" s="51"/>
      <c r="D328" s="49"/>
      <c r="E328" s="52"/>
      <c r="F328" s="52"/>
      <c r="G328" s="52"/>
      <c r="H328" s="52"/>
      <c r="I328" s="52"/>
    </row>
    <row r="329" spans="1:9" s="53" customFormat="1">
      <c r="A329" s="49"/>
      <c r="B329" s="50"/>
      <c r="C329" s="51"/>
      <c r="D329" s="49"/>
      <c r="E329" s="52"/>
      <c r="F329" s="52"/>
      <c r="G329" s="52"/>
      <c r="H329" s="52"/>
      <c r="I329" s="52"/>
    </row>
    <row r="330" spans="1:9" s="53" customFormat="1">
      <c r="A330" s="49"/>
      <c r="B330" s="50"/>
      <c r="C330" s="51"/>
      <c r="D330" s="49"/>
      <c r="E330" s="52"/>
      <c r="F330" s="52"/>
      <c r="G330" s="52"/>
      <c r="H330" s="52"/>
      <c r="I330" s="52"/>
    </row>
    <row r="331" spans="1:9" s="53" customFormat="1">
      <c r="A331" s="49"/>
      <c r="B331" s="50"/>
      <c r="C331" s="51"/>
      <c r="D331" s="49"/>
      <c r="E331" s="52"/>
      <c r="F331" s="52"/>
      <c r="G331" s="52"/>
      <c r="H331" s="52"/>
      <c r="I331" s="52"/>
    </row>
    <row r="332" spans="1:9" s="53" customFormat="1">
      <c r="A332" s="49"/>
      <c r="B332" s="50"/>
      <c r="C332" s="51"/>
      <c r="D332" s="49"/>
      <c r="E332" s="52"/>
      <c r="F332" s="52"/>
      <c r="G332" s="52"/>
      <c r="H332" s="52"/>
      <c r="I332" s="52"/>
    </row>
    <row r="333" spans="1:9" s="53" customFormat="1">
      <c r="A333" s="49"/>
      <c r="B333" s="50"/>
      <c r="C333" s="51"/>
      <c r="D333" s="49"/>
      <c r="E333" s="52"/>
      <c r="F333" s="52"/>
      <c r="G333" s="52"/>
      <c r="H333" s="52"/>
      <c r="I333" s="52"/>
    </row>
    <row r="334" spans="1:9" s="53" customFormat="1">
      <c r="A334" s="49"/>
      <c r="B334" s="50"/>
      <c r="C334" s="51"/>
      <c r="D334" s="49"/>
      <c r="E334" s="52"/>
      <c r="F334" s="52"/>
      <c r="G334" s="52"/>
      <c r="H334" s="52"/>
      <c r="I334" s="52"/>
    </row>
    <row r="335" spans="1:9" s="53" customFormat="1">
      <c r="A335" s="49"/>
      <c r="B335" s="50"/>
      <c r="C335" s="51"/>
      <c r="D335" s="49"/>
      <c r="E335" s="52"/>
      <c r="F335" s="52"/>
      <c r="G335" s="52"/>
      <c r="H335" s="52"/>
      <c r="I335" s="52"/>
    </row>
    <row r="336" spans="1:9" s="53" customFormat="1">
      <c r="A336" s="49"/>
      <c r="B336" s="50"/>
      <c r="C336" s="51"/>
      <c r="D336" s="49"/>
      <c r="E336" s="52"/>
      <c r="F336" s="52"/>
      <c r="G336" s="52"/>
      <c r="H336" s="52"/>
      <c r="I336" s="52"/>
    </row>
    <row r="337" spans="1:9" s="53" customFormat="1">
      <c r="A337" s="49"/>
      <c r="B337" s="50"/>
      <c r="C337" s="51"/>
      <c r="D337" s="49"/>
      <c r="E337" s="52"/>
      <c r="F337" s="52"/>
      <c r="G337" s="52"/>
      <c r="H337" s="52"/>
      <c r="I337" s="52"/>
    </row>
    <row r="338" spans="1:9" s="53" customFormat="1">
      <c r="A338" s="49"/>
      <c r="B338" s="50"/>
      <c r="C338" s="51"/>
      <c r="D338" s="49"/>
      <c r="E338" s="52"/>
      <c r="F338" s="52"/>
      <c r="G338" s="52"/>
      <c r="H338" s="52"/>
      <c r="I338" s="52"/>
    </row>
    <row r="339" spans="1:9" s="53" customFormat="1">
      <c r="A339" s="49"/>
      <c r="B339" s="50"/>
      <c r="C339" s="51"/>
      <c r="D339" s="49"/>
      <c r="E339" s="52"/>
      <c r="F339" s="52"/>
      <c r="G339" s="52"/>
      <c r="H339" s="52"/>
      <c r="I339" s="52"/>
    </row>
    <row r="340" spans="1:9" s="53" customFormat="1">
      <c r="A340" s="49"/>
      <c r="B340" s="50"/>
      <c r="C340" s="51"/>
      <c r="D340" s="49"/>
      <c r="E340" s="52"/>
      <c r="F340" s="52"/>
      <c r="G340" s="52"/>
      <c r="H340" s="52"/>
      <c r="I340" s="52"/>
    </row>
    <row r="341" spans="1:9" s="53" customFormat="1">
      <c r="A341" s="49"/>
      <c r="B341" s="50"/>
      <c r="C341" s="51"/>
      <c r="D341" s="49"/>
      <c r="E341" s="52"/>
      <c r="F341" s="52"/>
      <c r="G341" s="52"/>
      <c r="H341" s="52"/>
      <c r="I341" s="52"/>
    </row>
    <row r="342" spans="1:9" s="53" customFormat="1">
      <c r="A342" s="49"/>
      <c r="B342" s="50"/>
      <c r="C342" s="51"/>
      <c r="D342" s="49"/>
      <c r="E342" s="52"/>
      <c r="F342" s="52"/>
      <c r="G342" s="52"/>
      <c r="H342" s="52"/>
      <c r="I342" s="52"/>
    </row>
    <row r="343" spans="1:9" s="53" customFormat="1">
      <c r="A343" s="49"/>
      <c r="B343" s="50"/>
      <c r="C343" s="51"/>
      <c r="D343" s="49"/>
      <c r="E343" s="52"/>
      <c r="F343" s="52"/>
      <c r="G343" s="52"/>
      <c r="H343" s="52"/>
      <c r="I343" s="52"/>
    </row>
    <row r="344" spans="1:9" s="53" customFormat="1">
      <c r="A344" s="49"/>
      <c r="B344" s="50"/>
      <c r="C344" s="51"/>
      <c r="D344" s="49"/>
      <c r="E344" s="52"/>
      <c r="F344" s="52"/>
      <c r="G344" s="52"/>
      <c r="H344" s="52"/>
      <c r="I344" s="52"/>
    </row>
    <row r="345" spans="1:9" s="53" customFormat="1">
      <c r="A345" s="49"/>
      <c r="B345" s="50"/>
      <c r="C345" s="51"/>
      <c r="D345" s="49"/>
      <c r="E345" s="52"/>
      <c r="F345" s="52"/>
      <c r="G345" s="52"/>
      <c r="H345" s="52"/>
      <c r="I345" s="52"/>
    </row>
    <row r="346" spans="1:9" s="53" customFormat="1">
      <c r="A346" s="49"/>
      <c r="B346" s="50"/>
      <c r="C346" s="51"/>
      <c r="D346" s="49"/>
      <c r="E346" s="52"/>
      <c r="F346" s="52"/>
      <c r="G346" s="52"/>
      <c r="H346" s="52"/>
      <c r="I346" s="52"/>
    </row>
    <row r="347" spans="1:9" s="53" customFormat="1">
      <c r="A347" s="49"/>
      <c r="B347" s="50"/>
      <c r="C347" s="51"/>
      <c r="D347" s="49"/>
      <c r="E347" s="52"/>
      <c r="F347" s="52"/>
      <c r="G347" s="52"/>
      <c r="H347" s="52"/>
      <c r="I347" s="52"/>
    </row>
    <row r="348" spans="1:9" s="53" customFormat="1">
      <c r="A348" s="49"/>
      <c r="B348" s="50"/>
      <c r="C348" s="51"/>
      <c r="D348" s="49"/>
      <c r="E348" s="52"/>
      <c r="F348" s="52"/>
      <c r="G348" s="52"/>
      <c r="H348" s="52"/>
      <c r="I348" s="52"/>
    </row>
    <row r="349" spans="1:9" s="53" customFormat="1">
      <c r="A349" s="49"/>
      <c r="B349" s="50"/>
      <c r="C349" s="51"/>
      <c r="D349" s="49"/>
      <c r="E349" s="52"/>
      <c r="F349" s="52"/>
      <c r="G349" s="52"/>
      <c r="H349" s="52"/>
      <c r="I349" s="52"/>
    </row>
    <row r="350" spans="1:9" s="53" customFormat="1">
      <c r="A350" s="49"/>
      <c r="B350" s="50"/>
      <c r="C350" s="51"/>
      <c r="D350" s="49"/>
      <c r="E350" s="52"/>
      <c r="F350" s="52"/>
      <c r="G350" s="52"/>
      <c r="H350" s="52"/>
      <c r="I350" s="52"/>
    </row>
    <row r="351" spans="1:9" s="53" customFormat="1">
      <c r="A351" s="49"/>
      <c r="B351" s="50"/>
      <c r="C351" s="51"/>
      <c r="D351" s="49"/>
      <c r="E351" s="52"/>
      <c r="F351" s="52"/>
      <c r="G351" s="52"/>
      <c r="H351" s="52"/>
      <c r="I351" s="52"/>
    </row>
    <row r="352" spans="1:9" s="53" customFormat="1">
      <c r="A352" s="49"/>
      <c r="B352" s="50"/>
      <c r="C352" s="51"/>
      <c r="D352" s="49"/>
      <c r="E352" s="52"/>
      <c r="F352" s="52"/>
      <c r="G352" s="52"/>
      <c r="H352" s="52"/>
      <c r="I352" s="52"/>
    </row>
    <row r="353" spans="1:9" s="53" customFormat="1">
      <c r="A353" s="49"/>
      <c r="B353" s="50"/>
      <c r="C353" s="51"/>
      <c r="D353" s="49"/>
      <c r="E353" s="52"/>
      <c r="F353" s="52"/>
      <c r="G353" s="52"/>
      <c r="H353" s="52"/>
      <c r="I353" s="52"/>
    </row>
    <row r="354" spans="1:9" s="53" customFormat="1">
      <c r="A354" s="49"/>
      <c r="B354" s="50"/>
      <c r="C354" s="51"/>
      <c r="D354" s="49"/>
      <c r="E354" s="52"/>
      <c r="F354" s="52"/>
      <c r="G354" s="52"/>
      <c r="H354" s="52"/>
      <c r="I354" s="52"/>
    </row>
    <row r="355" spans="1:9" s="53" customFormat="1">
      <c r="A355" s="49"/>
      <c r="B355" s="50"/>
      <c r="C355" s="51"/>
      <c r="D355" s="49"/>
      <c r="E355" s="52"/>
      <c r="F355" s="52"/>
      <c r="G355" s="52"/>
      <c r="H355" s="52"/>
      <c r="I355" s="52"/>
    </row>
    <row r="356" spans="1:9" s="53" customFormat="1">
      <c r="A356" s="49"/>
      <c r="B356" s="50"/>
      <c r="C356" s="51"/>
      <c r="D356" s="49"/>
      <c r="E356" s="52"/>
      <c r="F356" s="52"/>
      <c r="G356" s="52"/>
      <c r="H356" s="52"/>
      <c r="I356" s="52"/>
    </row>
    <row r="357" spans="1:9" s="53" customFormat="1">
      <c r="A357" s="49"/>
      <c r="B357" s="50"/>
      <c r="C357" s="51"/>
      <c r="D357" s="49"/>
      <c r="E357" s="52"/>
      <c r="F357" s="52"/>
      <c r="G357" s="52"/>
      <c r="H357" s="52"/>
      <c r="I357" s="52"/>
    </row>
    <row r="358" spans="1:9" s="53" customFormat="1">
      <c r="A358" s="49"/>
      <c r="B358" s="50"/>
      <c r="C358" s="51"/>
      <c r="D358" s="49"/>
      <c r="E358" s="52"/>
      <c r="F358" s="52"/>
      <c r="G358" s="52"/>
      <c r="H358" s="52"/>
      <c r="I358" s="52"/>
    </row>
    <row r="359" spans="1:9" s="53" customFormat="1">
      <c r="A359" s="49"/>
      <c r="B359" s="50"/>
      <c r="C359" s="51"/>
      <c r="D359" s="49"/>
      <c r="E359" s="52"/>
      <c r="F359" s="52"/>
      <c r="G359" s="52"/>
      <c r="H359" s="52"/>
      <c r="I359" s="52"/>
    </row>
    <row r="360" spans="1:9" s="53" customFormat="1">
      <c r="A360" s="49"/>
      <c r="B360" s="50"/>
      <c r="C360" s="51"/>
      <c r="D360" s="49"/>
      <c r="E360" s="52"/>
      <c r="F360" s="52"/>
      <c r="G360" s="52"/>
      <c r="H360" s="52"/>
      <c r="I360" s="52"/>
    </row>
    <row r="361" spans="1:9" s="53" customFormat="1">
      <c r="A361" s="49"/>
      <c r="B361" s="50"/>
      <c r="C361" s="51"/>
      <c r="D361" s="49"/>
      <c r="E361" s="52"/>
      <c r="F361" s="52"/>
      <c r="G361" s="52"/>
      <c r="H361" s="52"/>
      <c r="I361" s="52"/>
    </row>
    <row r="362" spans="1:9" s="53" customFormat="1">
      <c r="A362" s="49"/>
      <c r="B362" s="50"/>
      <c r="C362" s="51"/>
      <c r="D362" s="49"/>
      <c r="E362" s="52"/>
      <c r="F362" s="52"/>
      <c r="G362" s="52"/>
      <c r="H362" s="52"/>
      <c r="I362" s="52"/>
    </row>
    <row r="363" spans="1:9" s="53" customFormat="1">
      <c r="A363" s="49"/>
      <c r="B363" s="50"/>
      <c r="C363" s="51"/>
      <c r="D363" s="49"/>
      <c r="E363" s="52"/>
      <c r="F363" s="52"/>
      <c r="G363" s="52"/>
      <c r="H363" s="52"/>
      <c r="I363" s="52"/>
    </row>
    <row r="364" spans="1:9" s="53" customFormat="1">
      <c r="A364" s="49"/>
      <c r="B364" s="50"/>
      <c r="C364" s="51"/>
      <c r="D364" s="49"/>
      <c r="E364" s="52"/>
      <c r="F364" s="52"/>
      <c r="G364" s="52"/>
      <c r="H364" s="52"/>
      <c r="I364" s="52"/>
    </row>
    <row r="365" spans="1:9" s="53" customFormat="1">
      <c r="A365" s="49"/>
      <c r="B365" s="50"/>
      <c r="C365" s="51"/>
      <c r="D365" s="49"/>
      <c r="E365" s="52"/>
      <c r="F365" s="52"/>
      <c r="G365" s="52"/>
      <c r="H365" s="52"/>
      <c r="I365" s="52"/>
    </row>
    <row r="366" spans="1:9" s="53" customFormat="1">
      <c r="A366" s="49"/>
      <c r="B366" s="50"/>
      <c r="C366" s="51"/>
      <c r="D366" s="49"/>
      <c r="E366" s="52"/>
      <c r="F366" s="52"/>
      <c r="G366" s="52"/>
      <c r="H366" s="52"/>
      <c r="I366" s="52"/>
    </row>
    <row r="367" spans="1:9" s="53" customFormat="1">
      <c r="A367" s="49"/>
      <c r="B367" s="50"/>
      <c r="C367" s="51"/>
      <c r="D367" s="49"/>
      <c r="E367" s="52"/>
      <c r="F367" s="52"/>
      <c r="G367" s="52"/>
      <c r="H367" s="52"/>
      <c r="I367" s="52"/>
    </row>
    <row r="368" spans="1:9" s="53" customFormat="1">
      <c r="A368" s="49"/>
      <c r="B368" s="50"/>
      <c r="C368" s="51"/>
      <c r="D368" s="49"/>
      <c r="E368" s="52"/>
      <c r="F368" s="52"/>
      <c r="G368" s="52"/>
      <c r="H368" s="52"/>
      <c r="I368" s="52"/>
    </row>
    <row r="369" spans="1:9" s="53" customFormat="1">
      <c r="A369" s="49"/>
      <c r="B369" s="50"/>
      <c r="C369" s="51"/>
      <c r="D369" s="49"/>
      <c r="E369" s="52"/>
      <c r="F369" s="52"/>
      <c r="G369" s="52"/>
      <c r="H369" s="52"/>
      <c r="I369" s="52"/>
    </row>
    <row r="370" spans="1:9" s="53" customFormat="1">
      <c r="A370" s="49"/>
      <c r="B370" s="50"/>
      <c r="C370" s="51"/>
      <c r="D370" s="49"/>
      <c r="E370" s="52"/>
      <c r="F370" s="52"/>
      <c r="G370" s="52"/>
      <c r="H370" s="52"/>
      <c r="I370" s="52"/>
    </row>
    <row r="371" spans="1:9" s="53" customFormat="1">
      <c r="A371" s="49"/>
      <c r="B371" s="50"/>
      <c r="C371" s="51"/>
      <c r="D371" s="49"/>
      <c r="E371" s="52"/>
      <c r="F371" s="52"/>
      <c r="G371" s="52"/>
      <c r="H371" s="52"/>
      <c r="I371" s="52"/>
    </row>
    <row r="372" spans="1:9" s="53" customFormat="1">
      <c r="A372" s="49"/>
      <c r="B372" s="50"/>
      <c r="C372" s="51"/>
      <c r="D372" s="49"/>
      <c r="E372" s="52"/>
      <c r="F372" s="52"/>
      <c r="G372" s="52"/>
      <c r="H372" s="52"/>
      <c r="I372" s="52"/>
    </row>
    <row r="373" spans="1:9" s="53" customFormat="1">
      <c r="A373" s="49"/>
      <c r="B373" s="50"/>
      <c r="C373" s="51"/>
      <c r="D373" s="49"/>
      <c r="E373" s="52"/>
      <c r="F373" s="52"/>
      <c r="G373" s="52"/>
      <c r="H373" s="52"/>
      <c r="I373" s="52"/>
    </row>
    <row r="374" spans="1:9" s="53" customFormat="1">
      <c r="A374" s="49"/>
      <c r="B374" s="50"/>
      <c r="C374" s="51"/>
      <c r="D374" s="49"/>
      <c r="E374" s="52"/>
      <c r="F374" s="52"/>
      <c r="G374" s="52"/>
      <c r="H374" s="52"/>
      <c r="I374" s="52"/>
    </row>
    <row r="375" spans="1:9" s="53" customFormat="1">
      <c r="A375" s="49"/>
      <c r="B375" s="50"/>
      <c r="C375" s="51"/>
      <c r="D375" s="49"/>
      <c r="E375" s="52"/>
      <c r="F375" s="52"/>
      <c r="G375" s="52"/>
      <c r="H375" s="52"/>
      <c r="I375" s="52"/>
    </row>
    <row r="376" spans="1:9" s="53" customFormat="1">
      <c r="A376" s="49"/>
      <c r="B376" s="50"/>
      <c r="C376" s="51"/>
      <c r="D376" s="49"/>
      <c r="E376" s="52"/>
      <c r="F376" s="52"/>
      <c r="G376" s="52"/>
      <c r="H376" s="52"/>
      <c r="I376" s="52"/>
    </row>
    <row r="377" spans="1:9" s="53" customFormat="1">
      <c r="A377" s="49"/>
      <c r="B377" s="50"/>
      <c r="C377" s="51"/>
      <c r="D377" s="49"/>
      <c r="E377" s="52"/>
      <c r="F377" s="52"/>
      <c r="G377" s="52"/>
      <c r="H377" s="52"/>
      <c r="I377" s="52"/>
    </row>
    <row r="378" spans="1:9" s="53" customFormat="1">
      <c r="A378" s="49"/>
      <c r="B378" s="50"/>
      <c r="C378" s="51"/>
      <c r="D378" s="49"/>
      <c r="E378" s="52"/>
      <c r="F378" s="52"/>
      <c r="G378" s="52"/>
      <c r="H378" s="52"/>
      <c r="I378" s="52"/>
    </row>
    <row r="379" spans="1:9" s="53" customFormat="1">
      <c r="A379" s="49"/>
      <c r="B379" s="50"/>
      <c r="C379" s="51"/>
      <c r="D379" s="49"/>
      <c r="E379" s="52"/>
      <c r="F379" s="52"/>
      <c r="G379" s="52"/>
      <c r="H379" s="52"/>
      <c r="I379" s="52"/>
    </row>
    <row r="380" spans="1:9" s="53" customFormat="1">
      <c r="A380" s="49"/>
      <c r="B380" s="50"/>
      <c r="C380" s="51"/>
      <c r="D380" s="49"/>
      <c r="E380" s="52"/>
      <c r="F380" s="52"/>
      <c r="G380" s="52"/>
      <c r="H380" s="52"/>
      <c r="I380" s="52"/>
    </row>
    <row r="381" spans="1:9" s="53" customFormat="1">
      <c r="A381" s="49"/>
      <c r="B381" s="50"/>
      <c r="C381" s="51"/>
      <c r="D381" s="49"/>
      <c r="E381" s="52"/>
      <c r="F381" s="52"/>
      <c r="G381" s="52"/>
      <c r="H381" s="52"/>
      <c r="I381" s="52"/>
    </row>
    <row r="382" spans="1:9" s="53" customFormat="1">
      <c r="A382" s="49"/>
      <c r="B382" s="50"/>
      <c r="C382" s="51"/>
      <c r="D382" s="49"/>
      <c r="E382" s="52"/>
      <c r="F382" s="52"/>
      <c r="G382" s="52"/>
      <c r="H382" s="52"/>
      <c r="I382" s="52"/>
    </row>
    <row r="383" spans="1:9" s="53" customFormat="1">
      <c r="A383" s="49"/>
      <c r="B383" s="50"/>
      <c r="C383" s="51"/>
      <c r="D383" s="49"/>
      <c r="E383" s="52"/>
      <c r="F383" s="52"/>
      <c r="G383" s="52"/>
      <c r="H383" s="52"/>
      <c r="I383" s="52"/>
    </row>
    <row r="384" spans="1:9" s="53" customFormat="1">
      <c r="A384" s="49"/>
      <c r="B384" s="50"/>
      <c r="C384" s="51"/>
      <c r="D384" s="49"/>
      <c r="E384" s="52"/>
      <c r="F384" s="52"/>
      <c r="G384" s="52"/>
      <c r="H384" s="52"/>
      <c r="I384" s="52"/>
    </row>
    <row r="385" spans="1:9" s="53" customFormat="1">
      <c r="A385" s="49"/>
      <c r="B385" s="50"/>
      <c r="C385" s="51"/>
      <c r="D385" s="49"/>
      <c r="E385" s="52"/>
      <c r="F385" s="52"/>
      <c r="G385" s="52"/>
      <c r="H385" s="52"/>
      <c r="I385" s="52"/>
    </row>
    <row r="386" spans="1:9" s="53" customFormat="1">
      <c r="A386" s="49"/>
      <c r="B386" s="50"/>
      <c r="C386" s="51"/>
      <c r="D386" s="49"/>
      <c r="E386" s="52"/>
      <c r="F386" s="52"/>
      <c r="G386" s="52"/>
      <c r="H386" s="52"/>
      <c r="I386" s="52"/>
    </row>
    <row r="387" spans="1:9" s="53" customFormat="1">
      <c r="A387" s="49"/>
      <c r="B387" s="50"/>
      <c r="C387" s="51"/>
      <c r="D387" s="49"/>
      <c r="E387" s="52"/>
      <c r="F387" s="52"/>
      <c r="G387" s="52"/>
      <c r="H387" s="52"/>
      <c r="I387" s="52"/>
    </row>
    <row r="388" spans="1:9" s="53" customFormat="1">
      <c r="A388" s="49"/>
      <c r="B388" s="50"/>
      <c r="C388" s="51"/>
      <c r="D388" s="49"/>
      <c r="E388" s="52"/>
      <c r="F388" s="52"/>
      <c r="G388" s="52"/>
      <c r="H388" s="52"/>
      <c r="I388" s="52"/>
    </row>
    <row r="389" spans="1:9" s="53" customFormat="1">
      <c r="A389" s="49"/>
      <c r="B389" s="50"/>
      <c r="C389" s="51"/>
      <c r="D389" s="49"/>
      <c r="E389" s="52"/>
      <c r="F389" s="52"/>
      <c r="G389" s="52"/>
      <c r="H389" s="52"/>
      <c r="I389" s="52"/>
    </row>
    <row r="390" spans="1:9" s="53" customFormat="1">
      <c r="A390" s="49"/>
      <c r="B390" s="50"/>
      <c r="C390" s="51"/>
      <c r="D390" s="49"/>
      <c r="E390" s="52"/>
      <c r="F390" s="52"/>
      <c r="G390" s="52"/>
      <c r="H390" s="52"/>
      <c r="I390" s="52"/>
    </row>
    <row r="391" spans="1:9" s="53" customFormat="1">
      <c r="A391" s="49"/>
      <c r="B391" s="50"/>
      <c r="C391" s="51"/>
      <c r="D391" s="49"/>
      <c r="E391" s="52"/>
      <c r="F391" s="52"/>
      <c r="G391" s="52"/>
      <c r="H391" s="52"/>
      <c r="I391" s="52"/>
    </row>
    <row r="392" spans="1:9" s="53" customFormat="1">
      <c r="A392" s="49"/>
      <c r="B392" s="50"/>
      <c r="C392" s="51"/>
      <c r="D392" s="49"/>
      <c r="E392" s="52"/>
      <c r="F392" s="52"/>
      <c r="G392" s="52"/>
      <c r="H392" s="52"/>
      <c r="I392" s="52"/>
    </row>
    <row r="393" spans="1:9" s="53" customFormat="1">
      <c r="A393" s="49"/>
      <c r="B393" s="50"/>
      <c r="C393" s="51"/>
      <c r="D393" s="49"/>
      <c r="E393" s="52"/>
      <c r="F393" s="52"/>
      <c r="G393" s="52"/>
      <c r="H393" s="52"/>
      <c r="I393" s="52"/>
    </row>
    <row r="394" spans="1:9" s="53" customFormat="1">
      <c r="A394" s="49"/>
      <c r="B394" s="50"/>
      <c r="C394" s="51"/>
      <c r="D394" s="49"/>
      <c r="E394" s="52"/>
      <c r="F394" s="52"/>
      <c r="G394" s="52"/>
      <c r="H394" s="52"/>
      <c r="I394" s="52"/>
    </row>
    <row r="395" spans="1:9" s="53" customFormat="1">
      <c r="A395" s="49"/>
      <c r="B395" s="50"/>
      <c r="C395" s="51"/>
      <c r="D395" s="49"/>
      <c r="E395" s="52"/>
      <c r="F395" s="52"/>
      <c r="G395" s="52"/>
      <c r="H395" s="52"/>
      <c r="I395" s="52"/>
    </row>
    <row r="396" spans="1:9" s="53" customFormat="1">
      <c r="A396" s="49"/>
      <c r="B396" s="50"/>
      <c r="C396" s="51"/>
      <c r="D396" s="49"/>
      <c r="E396" s="52"/>
      <c r="F396" s="52"/>
      <c r="G396" s="52"/>
      <c r="H396" s="52"/>
      <c r="I396" s="52"/>
    </row>
    <row r="397" spans="1:9" s="53" customFormat="1">
      <c r="A397" s="49"/>
      <c r="B397" s="50"/>
      <c r="C397" s="51"/>
      <c r="D397" s="49"/>
      <c r="E397" s="52"/>
      <c r="F397" s="52"/>
      <c r="G397" s="52"/>
      <c r="H397" s="52"/>
      <c r="I397" s="52"/>
    </row>
    <row r="398" spans="1:9" s="53" customFormat="1">
      <c r="A398" s="49"/>
      <c r="B398" s="50"/>
      <c r="C398" s="51"/>
      <c r="D398" s="49"/>
      <c r="E398" s="52"/>
      <c r="F398" s="52"/>
      <c r="G398" s="52"/>
      <c r="H398" s="52"/>
      <c r="I398" s="52"/>
    </row>
    <row r="399" spans="1:9" s="53" customFormat="1">
      <c r="A399" s="49"/>
      <c r="B399" s="50"/>
      <c r="C399" s="51"/>
      <c r="D399" s="49"/>
      <c r="E399" s="52"/>
      <c r="F399" s="52"/>
      <c r="G399" s="52"/>
      <c r="H399" s="52"/>
      <c r="I399" s="52"/>
    </row>
    <row r="400" spans="1:9" s="53" customFormat="1">
      <c r="A400" s="49"/>
      <c r="B400" s="50"/>
      <c r="C400" s="51"/>
      <c r="D400" s="49"/>
      <c r="E400" s="52"/>
      <c r="F400" s="52"/>
      <c r="G400" s="52"/>
      <c r="H400" s="52"/>
      <c r="I400" s="52"/>
    </row>
    <row r="401" spans="1:9" s="53" customFormat="1">
      <c r="A401" s="49"/>
      <c r="B401" s="50"/>
      <c r="C401" s="51"/>
      <c r="D401" s="49"/>
      <c r="E401" s="52"/>
      <c r="F401" s="52"/>
      <c r="G401" s="52"/>
      <c r="H401" s="52"/>
      <c r="I401" s="52"/>
    </row>
    <row r="402" spans="1:9" s="53" customFormat="1">
      <c r="A402" s="49"/>
      <c r="B402" s="50"/>
      <c r="C402" s="51"/>
      <c r="D402" s="49"/>
      <c r="E402" s="52"/>
      <c r="F402" s="52"/>
      <c r="G402" s="52"/>
      <c r="H402" s="52"/>
      <c r="I402" s="52"/>
    </row>
    <row r="403" spans="1:9" s="53" customFormat="1">
      <c r="A403" s="49"/>
      <c r="B403" s="50"/>
      <c r="C403" s="51"/>
      <c r="D403" s="49"/>
      <c r="E403" s="52"/>
      <c r="F403" s="52"/>
      <c r="G403" s="52"/>
      <c r="H403" s="52"/>
      <c r="I403" s="52"/>
    </row>
    <row r="404" spans="1:9" s="53" customFormat="1">
      <c r="A404" s="49"/>
      <c r="B404" s="50"/>
      <c r="C404" s="51"/>
      <c r="D404" s="49"/>
      <c r="E404" s="52"/>
      <c r="F404" s="52"/>
      <c r="G404" s="52"/>
      <c r="H404" s="52"/>
      <c r="I404" s="52"/>
    </row>
    <row r="405" spans="1:9" s="53" customFormat="1">
      <c r="A405" s="49"/>
      <c r="B405" s="50"/>
      <c r="C405" s="51"/>
      <c r="D405" s="49"/>
      <c r="E405" s="52"/>
      <c r="F405" s="52"/>
      <c r="G405" s="52"/>
      <c r="H405" s="52"/>
      <c r="I405" s="52"/>
    </row>
    <row r="406" spans="1:9" s="53" customFormat="1">
      <c r="A406" s="49"/>
      <c r="B406" s="50"/>
      <c r="C406" s="51"/>
      <c r="D406" s="49"/>
      <c r="E406" s="52"/>
      <c r="F406" s="52"/>
      <c r="G406" s="52"/>
      <c r="H406" s="52"/>
      <c r="I406" s="52"/>
    </row>
    <row r="407" spans="1:9" s="53" customFormat="1">
      <c r="A407" s="49"/>
      <c r="B407" s="50"/>
      <c r="C407" s="51"/>
      <c r="D407" s="49"/>
      <c r="E407" s="52"/>
      <c r="F407" s="52"/>
      <c r="G407" s="52"/>
      <c r="H407" s="52"/>
      <c r="I407" s="52"/>
    </row>
    <row r="408" spans="1:9" s="53" customFormat="1">
      <c r="A408" s="49"/>
      <c r="B408" s="50"/>
      <c r="C408" s="51"/>
      <c r="D408" s="49"/>
      <c r="E408" s="52"/>
      <c r="F408" s="52"/>
      <c r="G408" s="52"/>
      <c r="H408" s="52"/>
      <c r="I408" s="52"/>
    </row>
    <row r="409" spans="1:9" s="53" customFormat="1">
      <c r="A409" s="49"/>
      <c r="B409" s="50"/>
      <c r="C409" s="51"/>
      <c r="D409" s="49"/>
      <c r="E409" s="52"/>
      <c r="F409" s="52"/>
      <c r="G409" s="52"/>
      <c r="H409" s="52"/>
      <c r="I409" s="52"/>
    </row>
    <row r="410" spans="1:9" s="53" customFormat="1">
      <c r="A410" s="49"/>
      <c r="B410" s="50"/>
      <c r="C410" s="51"/>
      <c r="D410" s="49"/>
      <c r="E410" s="52"/>
      <c r="F410" s="52"/>
      <c r="G410" s="52"/>
      <c r="H410" s="52"/>
      <c r="I410" s="52"/>
    </row>
    <row r="411" spans="1:9" s="53" customFormat="1">
      <c r="A411" s="49"/>
      <c r="B411" s="50"/>
      <c r="C411" s="51"/>
      <c r="D411" s="49"/>
      <c r="E411" s="52"/>
      <c r="F411" s="52"/>
      <c r="G411" s="52"/>
      <c r="H411" s="52"/>
      <c r="I411" s="52"/>
    </row>
    <row r="412" spans="1:9" s="53" customFormat="1">
      <c r="A412" s="49"/>
      <c r="B412" s="50"/>
      <c r="C412" s="51"/>
      <c r="D412" s="49"/>
      <c r="E412" s="52"/>
      <c r="F412" s="52"/>
      <c r="G412" s="52"/>
      <c r="H412" s="52"/>
      <c r="I412" s="52"/>
    </row>
    <row r="413" spans="1:9" s="53" customFormat="1">
      <c r="A413" s="49"/>
      <c r="B413" s="50"/>
      <c r="C413" s="51"/>
      <c r="D413" s="49"/>
      <c r="E413" s="52"/>
      <c r="F413" s="52"/>
      <c r="G413" s="52"/>
      <c r="H413" s="52"/>
      <c r="I413" s="52"/>
    </row>
    <row r="414" spans="1:9" s="53" customFormat="1">
      <c r="A414" s="49"/>
      <c r="B414" s="50"/>
      <c r="C414" s="51"/>
      <c r="D414" s="49"/>
      <c r="E414" s="52"/>
      <c r="F414" s="52"/>
      <c r="G414" s="52"/>
      <c r="H414" s="52"/>
      <c r="I414" s="52"/>
    </row>
    <row r="415" spans="1:9" s="53" customFormat="1">
      <c r="A415" s="49"/>
      <c r="B415" s="50"/>
      <c r="C415" s="51"/>
      <c r="D415" s="49"/>
      <c r="E415" s="52"/>
      <c r="F415" s="52"/>
      <c r="G415" s="52"/>
      <c r="H415" s="52"/>
      <c r="I415" s="52"/>
    </row>
    <row r="416" spans="1:9" s="53" customFormat="1">
      <c r="A416" s="49"/>
      <c r="B416" s="50"/>
      <c r="C416" s="51"/>
      <c r="D416" s="49"/>
      <c r="E416" s="52"/>
      <c r="F416" s="52"/>
      <c r="G416" s="52"/>
      <c r="H416" s="52"/>
      <c r="I416" s="52"/>
    </row>
    <row r="417" spans="1:9" s="53" customFormat="1">
      <c r="A417" s="49"/>
      <c r="B417" s="50"/>
      <c r="C417" s="51"/>
      <c r="D417" s="49"/>
      <c r="E417" s="52"/>
      <c r="F417" s="52"/>
      <c r="G417" s="52"/>
      <c r="H417" s="52"/>
      <c r="I417" s="52"/>
    </row>
    <row r="418" spans="1:9" s="53" customFormat="1">
      <c r="A418" s="49"/>
      <c r="B418" s="50"/>
      <c r="C418" s="51"/>
      <c r="D418" s="49"/>
      <c r="E418" s="52"/>
      <c r="F418" s="52"/>
      <c r="G418" s="52"/>
      <c r="H418" s="52"/>
      <c r="I418" s="52"/>
    </row>
    <row r="419" spans="1:9" s="53" customFormat="1">
      <c r="A419" s="49"/>
      <c r="B419" s="50"/>
      <c r="C419" s="51"/>
      <c r="D419" s="49"/>
      <c r="E419" s="52"/>
      <c r="F419" s="52"/>
      <c r="G419" s="52"/>
      <c r="H419" s="52"/>
      <c r="I419" s="52"/>
    </row>
    <row r="420" spans="1:9" s="53" customFormat="1">
      <c r="A420" s="49"/>
      <c r="B420" s="50"/>
      <c r="C420" s="51"/>
      <c r="D420" s="49"/>
      <c r="E420" s="52"/>
      <c r="F420" s="52"/>
      <c r="G420" s="52"/>
      <c r="H420" s="52"/>
      <c r="I420" s="52"/>
    </row>
    <row r="421" spans="1:9" s="53" customFormat="1">
      <c r="A421" s="49"/>
      <c r="B421" s="50"/>
      <c r="C421" s="51"/>
      <c r="D421" s="49"/>
      <c r="E421" s="52"/>
      <c r="F421" s="52"/>
      <c r="G421" s="52"/>
      <c r="H421" s="52"/>
      <c r="I421" s="52"/>
    </row>
    <row r="422" spans="1:9" s="53" customFormat="1">
      <c r="A422" s="49"/>
      <c r="B422" s="50"/>
      <c r="C422" s="51"/>
      <c r="D422" s="49"/>
      <c r="E422" s="52"/>
      <c r="F422" s="52"/>
      <c r="G422" s="52"/>
      <c r="H422" s="52"/>
      <c r="I422" s="52"/>
    </row>
    <row r="423" spans="1:9" s="53" customFormat="1">
      <c r="A423" s="49"/>
      <c r="B423" s="50"/>
      <c r="C423" s="51"/>
      <c r="D423" s="49"/>
      <c r="E423" s="52"/>
      <c r="F423" s="52"/>
      <c r="G423" s="52"/>
      <c r="H423" s="52"/>
      <c r="I423" s="52"/>
    </row>
    <row r="424" spans="1:9" s="53" customFormat="1">
      <c r="A424" s="49"/>
      <c r="B424" s="50"/>
      <c r="C424" s="51"/>
      <c r="D424" s="49"/>
      <c r="E424" s="52"/>
      <c r="F424" s="52"/>
      <c r="G424" s="52"/>
      <c r="H424" s="52"/>
      <c r="I424" s="52"/>
    </row>
    <row r="425" spans="1:9" s="53" customFormat="1">
      <c r="A425" s="49"/>
      <c r="B425" s="50"/>
      <c r="C425" s="51"/>
      <c r="D425" s="49"/>
      <c r="E425" s="52"/>
      <c r="F425" s="52"/>
      <c r="G425" s="52"/>
      <c r="H425" s="52"/>
      <c r="I425" s="52"/>
    </row>
    <row r="426" spans="1:9" s="53" customFormat="1">
      <c r="A426" s="49"/>
      <c r="B426" s="50"/>
      <c r="C426" s="51"/>
      <c r="D426" s="49"/>
      <c r="E426" s="52"/>
      <c r="F426" s="52"/>
      <c r="G426" s="52"/>
      <c r="H426" s="52"/>
      <c r="I426" s="52"/>
    </row>
    <row r="427" spans="1:9" s="53" customFormat="1">
      <c r="A427" s="49"/>
      <c r="B427" s="50"/>
      <c r="C427" s="51"/>
      <c r="D427" s="49"/>
      <c r="E427" s="52"/>
      <c r="F427" s="52"/>
      <c r="G427" s="52"/>
      <c r="H427" s="52"/>
      <c r="I427" s="52"/>
    </row>
    <row r="428" spans="1:9" s="53" customFormat="1">
      <c r="A428" s="49"/>
      <c r="B428" s="50"/>
      <c r="C428" s="51"/>
      <c r="D428" s="49"/>
      <c r="E428" s="52"/>
      <c r="F428" s="52"/>
      <c r="G428" s="52"/>
      <c r="H428" s="52"/>
      <c r="I428" s="52"/>
    </row>
    <row r="429" spans="1:9" s="53" customFormat="1">
      <c r="A429" s="49"/>
      <c r="B429" s="50"/>
      <c r="C429" s="51"/>
      <c r="D429" s="49"/>
      <c r="E429" s="52"/>
      <c r="F429" s="52"/>
      <c r="G429" s="52"/>
      <c r="H429" s="52"/>
      <c r="I429" s="52"/>
    </row>
    <row r="430" spans="1:9" s="53" customFormat="1">
      <c r="A430" s="49"/>
      <c r="B430" s="50"/>
      <c r="C430" s="51"/>
      <c r="D430" s="49"/>
      <c r="E430" s="52"/>
      <c r="F430" s="52"/>
      <c r="G430" s="52"/>
      <c r="H430" s="52"/>
      <c r="I430" s="52"/>
    </row>
    <row r="431" spans="1:9" s="53" customFormat="1">
      <c r="A431" s="49"/>
      <c r="B431" s="50"/>
      <c r="C431" s="51"/>
      <c r="D431" s="49"/>
      <c r="E431" s="52"/>
      <c r="F431" s="52"/>
      <c r="G431" s="52"/>
      <c r="H431" s="52"/>
      <c r="I431" s="52"/>
    </row>
    <row r="432" spans="1:9" s="53" customFormat="1">
      <c r="A432" s="49"/>
      <c r="B432" s="50"/>
      <c r="C432" s="51"/>
      <c r="D432" s="49"/>
      <c r="E432" s="52"/>
      <c r="F432" s="52"/>
      <c r="G432" s="52"/>
      <c r="H432" s="52"/>
      <c r="I432" s="52"/>
    </row>
    <row r="433" spans="1:9" s="53" customFormat="1">
      <c r="A433" s="49"/>
      <c r="B433" s="50"/>
      <c r="C433" s="51"/>
      <c r="D433" s="49"/>
      <c r="E433" s="52"/>
      <c r="F433" s="52"/>
      <c r="G433" s="52"/>
      <c r="H433" s="52"/>
      <c r="I433" s="52"/>
    </row>
    <row r="434" spans="1:9" s="53" customFormat="1">
      <c r="A434" s="49"/>
      <c r="B434" s="50"/>
      <c r="C434" s="51"/>
      <c r="D434" s="49"/>
      <c r="E434" s="52"/>
      <c r="F434" s="52"/>
      <c r="G434" s="52"/>
      <c r="H434" s="52"/>
      <c r="I434" s="52"/>
    </row>
    <row r="435" spans="1:9" s="53" customFormat="1">
      <c r="A435" s="49"/>
      <c r="B435" s="50"/>
      <c r="C435" s="51"/>
      <c r="D435" s="49"/>
      <c r="E435" s="52"/>
      <c r="F435" s="52"/>
      <c r="G435" s="52"/>
      <c r="H435" s="52"/>
      <c r="I435" s="52"/>
    </row>
    <row r="436" spans="1:9" s="53" customFormat="1">
      <c r="A436" s="49"/>
      <c r="B436" s="50"/>
      <c r="C436" s="51"/>
      <c r="D436" s="49"/>
      <c r="E436" s="52"/>
      <c r="F436" s="52"/>
      <c r="G436" s="52"/>
      <c r="H436" s="52"/>
      <c r="I436" s="52"/>
    </row>
    <row r="437" spans="1:9" s="53" customFormat="1">
      <c r="A437" s="49"/>
      <c r="B437" s="50"/>
      <c r="C437" s="51"/>
      <c r="D437" s="49"/>
      <c r="E437" s="52"/>
      <c r="F437" s="52"/>
      <c r="G437" s="52"/>
      <c r="H437" s="52"/>
      <c r="I437" s="52"/>
    </row>
    <row r="438" spans="1:9" s="53" customFormat="1">
      <c r="A438" s="49"/>
      <c r="B438" s="50"/>
      <c r="C438" s="51"/>
      <c r="D438" s="49"/>
      <c r="E438" s="52"/>
      <c r="F438" s="52"/>
      <c r="G438" s="52"/>
      <c r="H438" s="52"/>
      <c r="I438" s="52"/>
    </row>
    <row r="439" spans="1:9" s="53" customFormat="1">
      <c r="A439" s="49"/>
      <c r="B439" s="50"/>
      <c r="C439" s="51"/>
      <c r="D439" s="49"/>
      <c r="E439" s="52"/>
      <c r="F439" s="52"/>
      <c r="G439" s="52"/>
      <c r="H439" s="52"/>
      <c r="I439" s="52"/>
    </row>
    <row r="440" spans="1:9" s="53" customFormat="1">
      <c r="A440" s="49"/>
      <c r="B440" s="50"/>
      <c r="C440" s="51"/>
      <c r="D440" s="49"/>
      <c r="E440" s="52"/>
      <c r="F440" s="52"/>
      <c r="G440" s="52"/>
      <c r="H440" s="52"/>
      <c r="I440" s="52"/>
    </row>
    <row r="441" spans="1:9" s="53" customFormat="1">
      <c r="A441" s="49"/>
      <c r="B441" s="50"/>
      <c r="C441" s="51"/>
      <c r="D441" s="49"/>
      <c r="E441" s="52"/>
      <c r="F441" s="52"/>
      <c r="G441" s="52"/>
      <c r="H441" s="52"/>
      <c r="I441" s="52"/>
    </row>
    <row r="442" spans="1:9" s="53" customFormat="1">
      <c r="A442" s="49"/>
      <c r="B442" s="50"/>
      <c r="C442" s="51"/>
      <c r="D442" s="49"/>
      <c r="E442" s="52"/>
      <c r="F442" s="52"/>
      <c r="G442" s="52"/>
      <c r="H442" s="52"/>
      <c r="I442" s="52"/>
    </row>
    <row r="443" spans="1:9" s="53" customFormat="1">
      <c r="A443" s="49"/>
      <c r="B443" s="50"/>
      <c r="C443" s="51"/>
      <c r="D443" s="49"/>
      <c r="E443" s="52"/>
      <c r="F443" s="52"/>
      <c r="G443" s="52"/>
      <c r="H443" s="52"/>
      <c r="I443" s="52"/>
    </row>
    <row r="444" spans="1:9" s="53" customFormat="1">
      <c r="A444" s="49"/>
      <c r="B444" s="50"/>
      <c r="C444" s="51"/>
      <c r="D444" s="49"/>
      <c r="E444" s="52"/>
      <c r="F444" s="52"/>
      <c r="G444" s="52"/>
      <c r="H444" s="52"/>
      <c r="I444" s="52"/>
    </row>
    <row r="445" spans="1:9" s="53" customFormat="1">
      <c r="A445" s="49"/>
      <c r="B445" s="50"/>
      <c r="C445" s="51"/>
      <c r="D445" s="49"/>
      <c r="E445" s="52"/>
      <c r="F445" s="52"/>
      <c r="G445" s="52"/>
      <c r="H445" s="52"/>
      <c r="I445" s="52"/>
    </row>
    <row r="446" spans="1:9" s="53" customFormat="1">
      <c r="A446" s="49"/>
      <c r="B446" s="50"/>
      <c r="C446" s="51"/>
      <c r="D446" s="49"/>
      <c r="E446" s="52"/>
      <c r="F446" s="52"/>
      <c r="G446" s="52"/>
      <c r="H446" s="52"/>
      <c r="I446" s="52"/>
    </row>
    <row r="447" spans="1:9" s="53" customFormat="1">
      <c r="A447" s="49"/>
      <c r="B447" s="50"/>
      <c r="C447" s="51"/>
      <c r="D447" s="49"/>
      <c r="E447" s="52"/>
      <c r="F447" s="52"/>
      <c r="G447" s="52"/>
      <c r="H447" s="52"/>
      <c r="I447" s="52"/>
    </row>
    <row r="448" spans="1:9" s="53" customFormat="1">
      <c r="A448" s="49"/>
      <c r="B448" s="50"/>
      <c r="C448" s="51"/>
      <c r="D448" s="49"/>
      <c r="E448" s="52"/>
      <c r="F448" s="52"/>
      <c r="G448" s="52"/>
      <c r="H448" s="52"/>
      <c r="I448" s="52"/>
    </row>
    <row r="449" spans="1:9" s="53" customFormat="1">
      <c r="A449" s="49"/>
      <c r="B449" s="50"/>
      <c r="C449" s="51"/>
      <c r="D449" s="49"/>
      <c r="E449" s="52"/>
      <c r="F449" s="52"/>
      <c r="G449" s="52"/>
      <c r="H449" s="52"/>
      <c r="I449" s="52"/>
    </row>
    <row r="450" spans="1:9" s="53" customFormat="1">
      <c r="A450" s="49"/>
      <c r="B450" s="50"/>
      <c r="C450" s="51"/>
      <c r="D450" s="49"/>
      <c r="E450" s="52"/>
      <c r="F450" s="52"/>
      <c r="G450" s="52"/>
      <c r="H450" s="52"/>
      <c r="I450" s="52"/>
    </row>
    <row r="451" spans="1:9" s="53" customFormat="1">
      <c r="A451" s="49"/>
      <c r="B451" s="50"/>
      <c r="C451" s="51"/>
      <c r="D451" s="49"/>
      <c r="E451" s="52"/>
      <c r="F451" s="52"/>
      <c r="G451" s="52"/>
      <c r="H451" s="52"/>
      <c r="I451" s="52"/>
    </row>
    <row r="452" spans="1:9" s="53" customFormat="1">
      <c r="A452" s="49"/>
      <c r="B452" s="50"/>
      <c r="C452" s="51"/>
      <c r="D452" s="49"/>
      <c r="E452" s="52"/>
      <c r="F452" s="52"/>
      <c r="G452" s="52"/>
      <c r="H452" s="52"/>
      <c r="I452" s="52"/>
    </row>
    <row r="453" spans="1:9" s="53" customFormat="1">
      <c r="A453" s="49"/>
      <c r="B453" s="50"/>
      <c r="C453" s="51"/>
      <c r="D453" s="49"/>
      <c r="E453" s="52"/>
      <c r="F453" s="52"/>
      <c r="G453" s="52"/>
      <c r="H453" s="52"/>
      <c r="I453" s="52"/>
    </row>
    <row r="454" spans="1:9" s="53" customFormat="1">
      <c r="A454" s="49"/>
      <c r="B454" s="50"/>
      <c r="C454" s="51"/>
      <c r="D454" s="49"/>
      <c r="E454" s="52"/>
      <c r="F454" s="52"/>
      <c r="G454" s="52"/>
      <c r="H454" s="52"/>
      <c r="I454" s="52"/>
    </row>
    <row r="455" spans="1:9" s="53" customFormat="1">
      <c r="A455" s="49"/>
      <c r="B455" s="50"/>
      <c r="C455" s="51"/>
      <c r="D455" s="49"/>
      <c r="E455" s="52"/>
      <c r="F455" s="52"/>
      <c r="G455" s="52"/>
      <c r="H455" s="52"/>
      <c r="I455" s="52"/>
    </row>
    <row r="456" spans="1:9" s="53" customFormat="1">
      <c r="A456" s="49"/>
      <c r="B456" s="50"/>
      <c r="C456" s="51"/>
      <c r="D456" s="49"/>
      <c r="E456" s="52"/>
      <c r="F456" s="52"/>
      <c r="G456" s="52"/>
      <c r="H456" s="52"/>
      <c r="I456" s="52"/>
    </row>
    <row r="457" spans="1:9" s="53" customFormat="1">
      <c r="A457" s="49"/>
      <c r="B457" s="50"/>
      <c r="C457" s="51"/>
      <c r="D457" s="49"/>
      <c r="E457" s="52"/>
      <c r="F457" s="52"/>
      <c r="G457" s="52"/>
      <c r="H457" s="52"/>
      <c r="I457" s="52"/>
    </row>
    <row r="458" spans="1:9" s="53" customFormat="1">
      <c r="A458" s="49"/>
      <c r="B458" s="50"/>
      <c r="C458" s="51"/>
      <c r="D458" s="49"/>
      <c r="E458" s="52"/>
      <c r="F458" s="52"/>
      <c r="G458" s="52"/>
      <c r="H458" s="52"/>
      <c r="I458" s="52"/>
    </row>
    <row r="459" spans="1:9" s="53" customFormat="1">
      <c r="A459" s="49"/>
      <c r="B459" s="50"/>
      <c r="C459" s="51"/>
      <c r="D459" s="49"/>
      <c r="E459" s="52"/>
      <c r="F459" s="52"/>
      <c r="G459" s="52"/>
      <c r="H459" s="52"/>
      <c r="I459" s="52"/>
    </row>
    <row r="460" spans="1:9" s="53" customFormat="1">
      <c r="A460" s="49"/>
      <c r="B460" s="50"/>
      <c r="C460" s="51"/>
      <c r="D460" s="49"/>
      <c r="E460" s="52"/>
      <c r="F460" s="52"/>
      <c r="G460" s="52"/>
      <c r="H460" s="52"/>
      <c r="I460" s="52"/>
    </row>
    <row r="461" spans="1:9" s="53" customFormat="1">
      <c r="A461" s="49"/>
      <c r="B461" s="50"/>
      <c r="C461" s="51"/>
      <c r="D461" s="49"/>
      <c r="E461" s="52"/>
      <c r="F461" s="52"/>
      <c r="G461" s="52"/>
      <c r="H461" s="52"/>
      <c r="I461" s="52"/>
    </row>
    <row r="462" spans="1:9" s="53" customFormat="1">
      <c r="A462" s="49"/>
      <c r="B462" s="50"/>
      <c r="C462" s="51"/>
      <c r="D462" s="49"/>
      <c r="E462" s="52"/>
      <c r="F462" s="52"/>
      <c r="G462" s="52"/>
      <c r="H462" s="52"/>
      <c r="I462" s="52"/>
    </row>
    <row r="463" spans="1:9" s="53" customFormat="1">
      <c r="A463" s="49"/>
      <c r="B463" s="50"/>
      <c r="C463" s="51"/>
      <c r="D463" s="49"/>
      <c r="E463" s="52"/>
      <c r="F463" s="52"/>
      <c r="G463" s="52"/>
      <c r="H463" s="52"/>
      <c r="I463" s="52"/>
    </row>
    <row r="464" spans="1:9" s="53" customFormat="1">
      <c r="A464" s="49"/>
      <c r="B464" s="50"/>
      <c r="C464" s="51"/>
      <c r="D464" s="49"/>
      <c r="E464" s="52"/>
      <c r="F464" s="52"/>
      <c r="G464" s="52"/>
      <c r="H464" s="52"/>
      <c r="I464" s="52"/>
    </row>
    <row r="465" spans="1:9" s="53" customFormat="1">
      <c r="A465" s="49"/>
      <c r="B465" s="50"/>
      <c r="C465" s="51"/>
      <c r="D465" s="49"/>
      <c r="E465" s="52"/>
      <c r="F465" s="52"/>
      <c r="G465" s="52"/>
      <c r="H465" s="52"/>
      <c r="I465" s="52"/>
    </row>
    <row r="466" spans="1:9" s="53" customFormat="1">
      <c r="A466" s="49"/>
      <c r="B466" s="50"/>
      <c r="C466" s="51"/>
      <c r="D466" s="49"/>
      <c r="E466" s="52"/>
      <c r="F466" s="52"/>
      <c r="G466" s="52"/>
      <c r="H466" s="52"/>
      <c r="I466" s="52"/>
    </row>
    <row r="467" spans="1:9" s="53" customFormat="1">
      <c r="A467" s="49"/>
      <c r="B467" s="50"/>
      <c r="C467" s="51"/>
      <c r="D467" s="49"/>
      <c r="E467" s="52"/>
      <c r="F467" s="52"/>
      <c r="G467" s="52"/>
      <c r="H467" s="52"/>
      <c r="I467" s="52"/>
    </row>
    <row r="468" spans="1:9" s="53" customFormat="1">
      <c r="A468" s="49"/>
      <c r="B468" s="50"/>
      <c r="C468" s="51"/>
      <c r="D468" s="49"/>
      <c r="E468" s="52"/>
      <c r="F468" s="52"/>
      <c r="G468" s="52"/>
      <c r="H468" s="52"/>
      <c r="I468" s="52"/>
    </row>
    <row r="469" spans="1:9" s="53" customFormat="1">
      <c r="A469" s="49"/>
      <c r="B469" s="50"/>
      <c r="C469" s="51"/>
      <c r="D469" s="49"/>
      <c r="E469" s="52"/>
      <c r="F469" s="52"/>
      <c r="G469" s="52"/>
      <c r="H469" s="52"/>
      <c r="I469" s="52"/>
    </row>
    <row r="470" spans="1:9" s="53" customFormat="1">
      <c r="A470" s="49"/>
      <c r="B470" s="50"/>
      <c r="C470" s="51"/>
      <c r="D470" s="49"/>
      <c r="E470" s="52"/>
      <c r="F470" s="52"/>
      <c r="G470" s="52"/>
      <c r="H470" s="52"/>
      <c r="I470" s="52"/>
    </row>
    <row r="471" spans="1:9" s="53" customFormat="1">
      <c r="A471" s="49"/>
      <c r="B471" s="50"/>
      <c r="C471" s="51"/>
      <c r="D471" s="49"/>
      <c r="E471" s="52"/>
      <c r="F471" s="52"/>
      <c r="G471" s="52"/>
      <c r="H471" s="52"/>
      <c r="I471" s="52"/>
    </row>
    <row r="472" spans="1:9" s="53" customFormat="1">
      <c r="A472" s="49"/>
      <c r="B472" s="50"/>
      <c r="C472" s="51"/>
      <c r="D472" s="49"/>
      <c r="E472" s="52"/>
      <c r="F472" s="52"/>
      <c r="G472" s="52"/>
      <c r="H472" s="52"/>
      <c r="I472" s="52"/>
    </row>
    <row r="473" spans="1:9" s="53" customFormat="1">
      <c r="A473" s="49"/>
      <c r="B473" s="50"/>
      <c r="C473" s="51"/>
      <c r="D473" s="49"/>
      <c r="E473" s="52"/>
      <c r="F473" s="52"/>
      <c r="G473" s="52"/>
      <c r="H473" s="52"/>
      <c r="I473" s="52"/>
    </row>
    <row r="474" spans="1:9" s="53" customFormat="1">
      <c r="A474" s="49"/>
      <c r="B474" s="50"/>
      <c r="C474" s="51"/>
      <c r="D474" s="49"/>
      <c r="E474" s="52"/>
      <c r="F474" s="52"/>
      <c r="G474" s="52"/>
      <c r="H474" s="52"/>
      <c r="I474" s="52"/>
    </row>
    <row r="475" spans="1:9" s="53" customFormat="1">
      <c r="A475" s="49"/>
      <c r="B475" s="50"/>
      <c r="C475" s="51"/>
      <c r="D475" s="49"/>
      <c r="E475" s="52"/>
      <c r="F475" s="52"/>
      <c r="G475" s="52"/>
      <c r="H475" s="52"/>
      <c r="I475" s="52"/>
    </row>
    <row r="476" spans="1:9" s="53" customFormat="1">
      <c r="A476" s="49"/>
      <c r="B476" s="50"/>
      <c r="C476" s="51"/>
      <c r="D476" s="49"/>
      <c r="E476" s="52"/>
      <c r="F476" s="52"/>
      <c r="G476" s="52"/>
      <c r="H476" s="52"/>
      <c r="I476" s="52"/>
    </row>
    <row r="477" spans="1:9" s="53" customFormat="1">
      <c r="A477" s="49"/>
      <c r="B477" s="50"/>
      <c r="C477" s="51"/>
      <c r="D477" s="49"/>
      <c r="E477" s="52"/>
      <c r="F477" s="52"/>
      <c r="G477" s="52"/>
      <c r="H477" s="52"/>
      <c r="I477" s="52"/>
    </row>
    <row r="478" spans="1:9" s="53" customFormat="1">
      <c r="A478" s="49"/>
      <c r="B478" s="50"/>
      <c r="C478" s="51"/>
      <c r="D478" s="49"/>
      <c r="E478" s="52"/>
      <c r="F478" s="52"/>
      <c r="G478" s="52"/>
      <c r="H478" s="52"/>
      <c r="I478" s="52"/>
    </row>
    <row r="479" spans="1:9" s="53" customFormat="1">
      <c r="A479" s="49"/>
      <c r="B479" s="50"/>
      <c r="C479" s="51"/>
      <c r="D479" s="49"/>
      <c r="E479" s="52"/>
      <c r="F479" s="52"/>
      <c r="G479" s="52"/>
      <c r="H479" s="52"/>
      <c r="I479" s="52"/>
    </row>
    <row r="480" spans="1:9" s="53" customFormat="1">
      <c r="A480" s="49"/>
      <c r="B480" s="50"/>
      <c r="C480" s="51"/>
      <c r="D480" s="49"/>
      <c r="E480" s="52"/>
      <c r="F480" s="52"/>
      <c r="G480" s="52"/>
      <c r="H480" s="52"/>
      <c r="I480" s="52"/>
    </row>
    <row r="481" spans="1:9" s="53" customFormat="1">
      <c r="A481" s="49"/>
      <c r="B481" s="50"/>
      <c r="C481" s="51"/>
      <c r="D481" s="49"/>
      <c r="E481" s="52"/>
      <c r="F481" s="52"/>
      <c r="G481" s="52"/>
      <c r="H481" s="52"/>
      <c r="I481" s="52"/>
    </row>
    <row r="482" spans="1:9" s="53" customFormat="1">
      <c r="A482" s="49"/>
      <c r="B482" s="50"/>
      <c r="C482" s="51"/>
      <c r="D482" s="49"/>
      <c r="E482" s="52"/>
      <c r="F482" s="52"/>
      <c r="G482" s="52"/>
      <c r="H482" s="52"/>
      <c r="I482" s="52"/>
    </row>
    <row r="483" spans="1:9" s="53" customFormat="1">
      <c r="A483" s="49"/>
      <c r="B483" s="50"/>
      <c r="C483" s="51"/>
      <c r="D483" s="49"/>
      <c r="E483" s="52"/>
      <c r="F483" s="52"/>
      <c r="G483" s="52"/>
      <c r="H483" s="52"/>
      <c r="I483" s="52"/>
    </row>
    <row r="484" spans="1:9" s="53" customFormat="1">
      <c r="A484" s="49"/>
      <c r="B484" s="50"/>
      <c r="C484" s="51"/>
      <c r="D484" s="49"/>
      <c r="E484" s="52"/>
      <c r="F484" s="52"/>
      <c r="G484" s="52"/>
      <c r="H484" s="52"/>
      <c r="I484" s="52"/>
    </row>
    <row r="485" spans="1:9" s="53" customFormat="1">
      <c r="A485" s="49"/>
      <c r="B485" s="50"/>
      <c r="C485" s="51"/>
      <c r="D485" s="49"/>
      <c r="E485" s="52"/>
      <c r="F485" s="52"/>
      <c r="G485" s="52"/>
      <c r="H485" s="52"/>
      <c r="I485" s="52"/>
    </row>
    <row r="486" spans="1:9" s="53" customFormat="1">
      <c r="A486" s="49"/>
      <c r="B486" s="50"/>
      <c r="C486" s="51"/>
      <c r="D486" s="49"/>
      <c r="E486" s="52"/>
      <c r="F486" s="52"/>
      <c r="G486" s="52"/>
      <c r="H486" s="52"/>
      <c r="I486" s="52"/>
    </row>
    <row r="487" spans="1:9" s="53" customFormat="1">
      <c r="A487" s="49"/>
      <c r="B487" s="50"/>
      <c r="C487" s="51"/>
      <c r="D487" s="49"/>
      <c r="E487" s="52"/>
      <c r="F487" s="52"/>
      <c r="G487" s="52"/>
      <c r="H487" s="52"/>
      <c r="I487" s="52"/>
    </row>
    <row r="488" spans="1:9" s="53" customFormat="1">
      <c r="A488" s="49"/>
      <c r="B488" s="50"/>
      <c r="C488" s="51"/>
      <c r="D488" s="49"/>
      <c r="E488" s="52"/>
      <c r="F488" s="52"/>
      <c r="G488" s="52"/>
      <c r="H488" s="52"/>
      <c r="I488" s="52"/>
    </row>
    <row r="489" spans="1:9" s="53" customFormat="1">
      <c r="A489" s="49"/>
      <c r="B489" s="50"/>
      <c r="C489" s="51"/>
      <c r="D489" s="49"/>
      <c r="E489" s="52"/>
      <c r="F489" s="52"/>
      <c r="G489" s="52"/>
      <c r="H489" s="52"/>
      <c r="I489" s="52"/>
    </row>
    <row r="490" spans="1:9" s="53" customFormat="1">
      <c r="A490" s="49"/>
      <c r="B490" s="50"/>
      <c r="C490" s="51"/>
      <c r="D490" s="49"/>
      <c r="E490" s="52"/>
      <c r="F490" s="52"/>
      <c r="G490" s="52"/>
      <c r="H490" s="52"/>
      <c r="I490" s="52"/>
    </row>
    <row r="491" spans="1:9" s="53" customFormat="1">
      <c r="A491" s="49"/>
      <c r="B491" s="50"/>
      <c r="C491" s="51"/>
      <c r="D491" s="49"/>
      <c r="E491" s="52"/>
      <c r="F491" s="52"/>
      <c r="G491" s="52"/>
      <c r="H491" s="52"/>
      <c r="I491" s="52"/>
    </row>
    <row r="492" spans="1:9" s="53" customFormat="1">
      <c r="A492" s="49"/>
      <c r="B492" s="50"/>
      <c r="C492" s="51"/>
      <c r="D492" s="49"/>
      <c r="E492" s="52"/>
      <c r="F492" s="52"/>
      <c r="G492" s="52"/>
      <c r="H492" s="52"/>
      <c r="I492" s="52"/>
    </row>
    <row r="493" spans="1:9" s="53" customFormat="1">
      <c r="A493" s="49"/>
      <c r="B493" s="50"/>
      <c r="C493" s="51"/>
      <c r="D493" s="49"/>
      <c r="E493" s="52"/>
      <c r="F493" s="52"/>
      <c r="G493" s="52"/>
      <c r="H493" s="52"/>
      <c r="I493" s="52"/>
    </row>
    <row r="494" spans="1:9" s="53" customFormat="1">
      <c r="A494" s="49"/>
      <c r="B494" s="50"/>
      <c r="C494" s="51"/>
      <c r="D494" s="49"/>
      <c r="E494" s="52"/>
      <c r="F494" s="52"/>
      <c r="G494" s="52"/>
      <c r="H494" s="52"/>
      <c r="I494" s="52"/>
    </row>
    <row r="495" spans="1:9" s="53" customFormat="1">
      <c r="A495" s="49"/>
      <c r="B495" s="50"/>
      <c r="C495" s="51"/>
      <c r="D495" s="49"/>
      <c r="E495" s="52"/>
      <c r="F495" s="52"/>
      <c r="G495" s="52"/>
      <c r="H495" s="52"/>
      <c r="I495" s="52"/>
    </row>
    <row r="496" spans="1:9" s="53" customFormat="1">
      <c r="A496" s="49"/>
      <c r="B496" s="50"/>
      <c r="C496" s="51"/>
      <c r="D496" s="49"/>
      <c r="E496" s="52"/>
      <c r="F496" s="52"/>
      <c r="G496" s="52"/>
      <c r="H496" s="52"/>
      <c r="I496" s="52"/>
    </row>
    <row r="497" spans="1:9" s="53" customFormat="1">
      <c r="A497" s="49"/>
      <c r="B497" s="50"/>
      <c r="C497" s="51"/>
      <c r="D497" s="49"/>
      <c r="E497" s="52"/>
      <c r="F497" s="52"/>
      <c r="G497" s="52"/>
      <c r="H497" s="52"/>
      <c r="I497" s="52"/>
    </row>
    <row r="498" spans="1:9" s="53" customFormat="1">
      <c r="A498" s="49"/>
      <c r="B498" s="50"/>
      <c r="C498" s="51"/>
      <c r="D498" s="49"/>
      <c r="E498" s="52"/>
      <c r="F498" s="52"/>
      <c r="G498" s="52"/>
      <c r="H498" s="52"/>
      <c r="I498" s="52"/>
    </row>
    <row r="499" spans="1:9" s="53" customFormat="1">
      <c r="A499" s="49"/>
      <c r="B499" s="50"/>
      <c r="C499" s="51"/>
      <c r="D499" s="49"/>
      <c r="E499" s="52"/>
      <c r="F499" s="52"/>
      <c r="G499" s="52"/>
      <c r="H499" s="52"/>
      <c r="I499" s="52"/>
    </row>
    <row r="500" spans="1:9" s="53" customFormat="1">
      <c r="A500" s="49"/>
      <c r="B500" s="50"/>
      <c r="C500" s="51"/>
      <c r="D500" s="49"/>
      <c r="E500" s="52"/>
      <c r="F500" s="52"/>
      <c r="G500" s="52"/>
      <c r="H500" s="52"/>
      <c r="I500" s="52"/>
    </row>
    <row r="501" spans="1:9" s="53" customFormat="1">
      <c r="A501" s="49"/>
      <c r="B501" s="50"/>
      <c r="C501" s="51"/>
      <c r="D501" s="49"/>
      <c r="E501" s="52"/>
      <c r="F501" s="52"/>
      <c r="G501" s="52"/>
      <c r="H501" s="52"/>
      <c r="I501" s="52"/>
    </row>
    <row r="502" spans="1:9" s="53" customFormat="1">
      <c r="A502" s="49"/>
      <c r="B502" s="50"/>
      <c r="C502" s="51"/>
      <c r="D502" s="49"/>
      <c r="E502" s="52"/>
      <c r="F502" s="52"/>
      <c r="G502" s="52"/>
      <c r="H502" s="52"/>
      <c r="I502" s="52"/>
    </row>
    <row r="503" spans="1:9" s="53" customFormat="1">
      <c r="A503" s="49"/>
      <c r="B503" s="50"/>
      <c r="C503" s="51"/>
      <c r="D503" s="49"/>
      <c r="E503" s="52"/>
      <c r="F503" s="52"/>
      <c r="G503" s="52"/>
      <c r="H503" s="52"/>
      <c r="I503" s="52"/>
    </row>
    <row r="504" spans="1:9" s="53" customFormat="1">
      <c r="A504" s="49"/>
      <c r="B504" s="50"/>
      <c r="C504" s="51"/>
      <c r="D504" s="49"/>
      <c r="E504" s="52"/>
      <c r="F504" s="52"/>
      <c r="G504" s="52"/>
      <c r="H504" s="52"/>
      <c r="I504" s="52"/>
    </row>
    <row r="505" spans="1:9" s="53" customFormat="1">
      <c r="A505" s="49"/>
      <c r="B505" s="50"/>
      <c r="C505" s="51"/>
      <c r="D505" s="49"/>
      <c r="E505" s="52"/>
      <c r="F505" s="52"/>
      <c r="G505" s="52"/>
      <c r="H505" s="52"/>
      <c r="I505" s="52"/>
    </row>
    <row r="506" spans="1:9" s="53" customFormat="1">
      <c r="A506" s="49"/>
      <c r="B506" s="50"/>
      <c r="C506" s="51"/>
      <c r="D506" s="49"/>
      <c r="E506" s="52"/>
      <c r="F506" s="52"/>
      <c r="G506" s="52"/>
      <c r="H506" s="52"/>
      <c r="I506" s="52"/>
    </row>
    <row r="507" spans="1:9" s="53" customFormat="1">
      <c r="A507" s="49"/>
      <c r="B507" s="50"/>
      <c r="C507" s="51"/>
      <c r="D507" s="49"/>
      <c r="E507" s="52"/>
      <c r="F507" s="52"/>
      <c r="G507" s="52"/>
      <c r="H507" s="52"/>
      <c r="I507" s="52"/>
    </row>
    <row r="508" spans="1:9" s="53" customFormat="1">
      <c r="A508" s="49"/>
      <c r="B508" s="50"/>
      <c r="C508" s="51"/>
      <c r="D508" s="49"/>
      <c r="E508" s="52"/>
      <c r="F508" s="52"/>
      <c r="G508" s="52"/>
      <c r="H508" s="52"/>
      <c r="I508" s="52"/>
    </row>
    <row r="509" spans="1:9" s="53" customFormat="1">
      <c r="A509" s="49"/>
      <c r="B509" s="50"/>
      <c r="C509" s="51"/>
      <c r="D509" s="49"/>
      <c r="E509" s="52"/>
      <c r="F509" s="52"/>
      <c r="G509" s="52"/>
      <c r="H509" s="52"/>
      <c r="I509" s="52"/>
    </row>
    <row r="510" spans="1:9" s="53" customFormat="1">
      <c r="A510" s="49"/>
      <c r="B510" s="50"/>
      <c r="C510" s="51"/>
      <c r="D510" s="49"/>
      <c r="E510" s="52"/>
      <c r="F510" s="52"/>
      <c r="G510" s="52"/>
      <c r="H510" s="52"/>
      <c r="I510" s="52"/>
    </row>
    <row r="511" spans="1:9" s="53" customFormat="1">
      <c r="A511" s="49"/>
      <c r="B511" s="50"/>
      <c r="C511" s="51"/>
      <c r="D511" s="49"/>
      <c r="E511" s="52"/>
      <c r="F511" s="52"/>
      <c r="G511" s="52"/>
      <c r="H511" s="52"/>
      <c r="I511" s="52"/>
    </row>
    <row r="512" spans="1:9" s="53" customFormat="1">
      <c r="A512" s="49"/>
      <c r="B512" s="50"/>
      <c r="C512" s="51"/>
      <c r="D512" s="49"/>
      <c r="E512" s="52"/>
      <c r="F512" s="52"/>
      <c r="G512" s="52"/>
      <c r="H512" s="52"/>
      <c r="I512" s="52"/>
    </row>
    <row r="513" spans="1:9" s="53" customFormat="1">
      <c r="A513" s="49"/>
      <c r="B513" s="50"/>
      <c r="C513" s="51"/>
      <c r="D513" s="49"/>
      <c r="E513" s="52"/>
      <c r="F513" s="52"/>
      <c r="G513" s="52"/>
      <c r="H513" s="52"/>
      <c r="I513" s="52"/>
    </row>
    <row r="514" spans="1:9" s="53" customFormat="1">
      <c r="A514" s="49"/>
      <c r="B514" s="50"/>
      <c r="C514" s="51"/>
      <c r="D514" s="49"/>
      <c r="E514" s="52"/>
      <c r="F514" s="52"/>
      <c r="G514" s="52"/>
      <c r="H514" s="52"/>
      <c r="I514" s="52"/>
    </row>
    <row r="515" spans="1:9" s="53" customFormat="1">
      <c r="A515" s="49"/>
      <c r="B515" s="50"/>
      <c r="C515" s="51"/>
      <c r="D515" s="49"/>
      <c r="E515" s="52"/>
      <c r="F515" s="52"/>
      <c r="G515" s="52"/>
      <c r="H515" s="52"/>
      <c r="I515" s="52"/>
    </row>
    <row r="516" spans="1:9" s="53" customFormat="1">
      <c r="A516" s="49"/>
      <c r="B516" s="50"/>
      <c r="C516" s="51"/>
      <c r="D516" s="49"/>
      <c r="E516" s="52"/>
      <c r="F516" s="52"/>
      <c r="G516" s="52"/>
      <c r="H516" s="52"/>
      <c r="I516" s="52"/>
    </row>
    <row r="517" spans="1:9" s="53" customFormat="1">
      <c r="A517" s="49"/>
      <c r="B517" s="50"/>
      <c r="C517" s="51"/>
      <c r="D517" s="49"/>
      <c r="E517" s="52"/>
      <c r="F517" s="52"/>
      <c r="G517" s="52"/>
      <c r="H517" s="52"/>
      <c r="I517" s="52"/>
    </row>
    <row r="518" spans="1:9" s="53" customFormat="1">
      <c r="A518" s="49"/>
      <c r="B518" s="50"/>
      <c r="C518" s="51"/>
      <c r="D518" s="49"/>
      <c r="E518" s="52"/>
      <c r="F518" s="52"/>
      <c r="G518" s="52"/>
      <c r="H518" s="52"/>
      <c r="I518" s="52"/>
    </row>
    <row r="519" spans="1:9" s="53" customFormat="1">
      <c r="A519" s="49"/>
      <c r="B519" s="50"/>
      <c r="C519" s="51"/>
      <c r="D519" s="49"/>
      <c r="E519" s="52"/>
      <c r="F519" s="52"/>
      <c r="G519" s="52"/>
      <c r="H519" s="52"/>
      <c r="I519" s="52"/>
    </row>
    <row r="520" spans="1:9" s="53" customFormat="1">
      <c r="A520" s="49"/>
      <c r="B520" s="50"/>
      <c r="C520" s="51"/>
      <c r="D520" s="49"/>
      <c r="E520" s="52"/>
      <c r="F520" s="52"/>
      <c r="G520" s="52"/>
      <c r="H520" s="52"/>
      <c r="I520" s="52"/>
    </row>
    <row r="521" spans="1:9" s="53" customFormat="1">
      <c r="A521" s="49"/>
      <c r="B521" s="50"/>
      <c r="C521" s="51"/>
      <c r="D521" s="49"/>
      <c r="E521" s="52"/>
      <c r="F521" s="52"/>
      <c r="G521" s="52"/>
      <c r="H521" s="52"/>
      <c r="I521" s="52"/>
    </row>
    <row r="522" spans="1:9" s="53" customFormat="1">
      <c r="A522" s="49"/>
      <c r="B522" s="50"/>
      <c r="C522" s="51"/>
      <c r="D522" s="49"/>
      <c r="E522" s="52"/>
      <c r="F522" s="52"/>
      <c r="G522" s="52"/>
      <c r="H522" s="52"/>
      <c r="I522" s="52"/>
    </row>
    <row r="523" spans="1:9" s="53" customFormat="1">
      <c r="A523" s="49"/>
      <c r="B523" s="50"/>
      <c r="C523" s="51"/>
      <c r="D523" s="49"/>
      <c r="E523" s="52"/>
      <c r="F523" s="52"/>
      <c r="G523" s="52"/>
      <c r="H523" s="52"/>
      <c r="I523" s="52"/>
    </row>
    <row r="524" spans="1:9" s="53" customFormat="1">
      <c r="A524" s="49"/>
      <c r="B524" s="50"/>
      <c r="C524" s="51"/>
      <c r="D524" s="49"/>
      <c r="E524" s="52"/>
      <c r="F524" s="52"/>
      <c r="G524" s="52"/>
      <c r="H524" s="52"/>
      <c r="I524" s="52"/>
    </row>
    <row r="525" spans="1:9" s="53" customFormat="1">
      <c r="A525" s="49"/>
      <c r="B525" s="50"/>
      <c r="C525" s="51"/>
      <c r="D525" s="49"/>
      <c r="E525" s="52"/>
      <c r="F525" s="52"/>
      <c r="G525" s="52"/>
      <c r="H525" s="52"/>
      <c r="I525" s="52"/>
    </row>
    <row r="526" spans="1:9" s="53" customFormat="1">
      <c r="A526" s="49"/>
      <c r="B526" s="50"/>
      <c r="C526" s="51"/>
      <c r="D526" s="49"/>
      <c r="E526" s="52"/>
      <c r="F526" s="52"/>
      <c r="G526" s="52"/>
      <c r="H526" s="52"/>
      <c r="I526" s="52"/>
    </row>
    <row r="527" spans="1:9" s="53" customFormat="1">
      <c r="A527" s="49"/>
      <c r="B527" s="50"/>
      <c r="C527" s="51"/>
      <c r="D527" s="49"/>
      <c r="E527" s="52"/>
      <c r="F527" s="52"/>
      <c r="G527" s="52"/>
      <c r="H527" s="52"/>
      <c r="I527" s="52"/>
    </row>
    <row r="528" spans="1:9" s="53" customFormat="1">
      <c r="A528" s="49"/>
      <c r="B528" s="50"/>
      <c r="C528" s="51"/>
      <c r="D528" s="49"/>
      <c r="E528" s="52"/>
      <c r="F528" s="52"/>
      <c r="G528" s="52"/>
      <c r="H528" s="52"/>
      <c r="I528" s="52"/>
    </row>
    <row r="529" spans="1:9" s="53" customFormat="1">
      <c r="A529" s="49"/>
      <c r="B529" s="50"/>
      <c r="C529" s="51"/>
      <c r="D529" s="49"/>
      <c r="E529" s="52"/>
      <c r="F529" s="52"/>
      <c r="G529" s="52"/>
      <c r="H529" s="52"/>
      <c r="I529" s="52"/>
    </row>
    <row r="530" spans="1:9" s="53" customFormat="1">
      <c r="A530" s="49"/>
      <c r="B530" s="50"/>
      <c r="C530" s="51"/>
      <c r="D530" s="49"/>
      <c r="E530" s="52"/>
      <c r="F530" s="52"/>
      <c r="G530" s="52"/>
      <c r="H530" s="52"/>
      <c r="I530" s="52"/>
    </row>
    <row r="531" spans="1:9" s="53" customFormat="1">
      <c r="A531" s="49"/>
      <c r="B531" s="50"/>
      <c r="C531" s="51"/>
      <c r="D531" s="49"/>
      <c r="E531" s="52"/>
      <c r="F531" s="52"/>
      <c r="G531" s="52"/>
      <c r="H531" s="52"/>
      <c r="I531" s="52"/>
    </row>
    <row r="532" spans="1:9" s="53" customFormat="1">
      <c r="A532" s="49"/>
      <c r="B532" s="50"/>
      <c r="C532" s="51"/>
      <c r="D532" s="49"/>
      <c r="E532" s="52"/>
      <c r="F532" s="52"/>
      <c r="G532" s="52"/>
      <c r="H532" s="52"/>
      <c r="I532" s="52"/>
    </row>
    <row r="533" spans="1:9" s="53" customFormat="1">
      <c r="A533" s="49"/>
      <c r="B533" s="50"/>
      <c r="C533" s="51"/>
      <c r="D533" s="49"/>
      <c r="E533" s="52"/>
      <c r="F533" s="52"/>
      <c r="G533" s="52"/>
      <c r="H533" s="52"/>
      <c r="I533" s="52"/>
    </row>
    <row r="534" spans="1:9" s="53" customFormat="1">
      <c r="A534" s="49"/>
      <c r="B534" s="50"/>
      <c r="C534" s="51"/>
      <c r="D534" s="49"/>
      <c r="E534" s="52"/>
      <c r="F534" s="52"/>
      <c r="G534" s="52"/>
      <c r="H534" s="52"/>
      <c r="I534" s="52"/>
    </row>
    <row r="535" spans="1:9" s="53" customFormat="1">
      <c r="A535" s="49"/>
      <c r="B535" s="50"/>
      <c r="C535" s="51"/>
      <c r="D535" s="49"/>
      <c r="E535" s="52"/>
      <c r="F535" s="52"/>
      <c r="G535" s="52"/>
      <c r="H535" s="52"/>
      <c r="I535" s="52"/>
    </row>
    <row r="536" spans="1:9" s="53" customFormat="1">
      <c r="A536" s="49"/>
      <c r="B536" s="50"/>
      <c r="C536" s="51"/>
      <c r="D536" s="49"/>
      <c r="E536" s="52"/>
      <c r="F536" s="52"/>
      <c r="G536" s="52"/>
      <c r="H536" s="52"/>
      <c r="I536" s="52"/>
    </row>
    <row r="537" spans="1:9" s="53" customFormat="1">
      <c r="A537" s="49"/>
      <c r="B537" s="50"/>
      <c r="C537" s="51"/>
      <c r="D537" s="49"/>
      <c r="E537" s="52"/>
      <c r="F537" s="52"/>
      <c r="G537" s="52"/>
      <c r="H537" s="52"/>
      <c r="I537" s="52"/>
    </row>
    <row r="538" spans="1:9" s="53" customFormat="1">
      <c r="A538" s="49"/>
      <c r="B538" s="50"/>
      <c r="C538" s="51"/>
      <c r="D538" s="49"/>
      <c r="E538" s="52"/>
      <c r="F538" s="52"/>
      <c r="G538" s="52"/>
      <c r="H538" s="52"/>
      <c r="I538" s="52"/>
    </row>
    <row r="539" spans="1:9" s="53" customFormat="1">
      <c r="A539" s="49"/>
      <c r="B539" s="50"/>
      <c r="C539" s="51"/>
      <c r="D539" s="49"/>
      <c r="E539" s="52"/>
      <c r="F539" s="52"/>
      <c r="G539" s="52"/>
      <c r="H539" s="52"/>
      <c r="I539" s="52"/>
    </row>
    <row r="540" spans="1:9" s="53" customFormat="1">
      <c r="A540" s="49"/>
      <c r="B540" s="50"/>
      <c r="C540" s="51"/>
      <c r="D540" s="49"/>
      <c r="E540" s="52"/>
      <c r="F540" s="52"/>
      <c r="G540" s="52"/>
      <c r="H540" s="52"/>
      <c r="I540" s="52"/>
    </row>
    <row r="541" spans="1:9" s="53" customFormat="1">
      <c r="A541" s="49"/>
      <c r="B541" s="50"/>
      <c r="C541" s="51"/>
      <c r="D541" s="49"/>
      <c r="E541" s="52"/>
      <c r="F541" s="52"/>
      <c r="G541" s="52"/>
      <c r="H541" s="52"/>
      <c r="I541" s="52"/>
    </row>
    <row r="542" spans="1:9" s="53" customFormat="1">
      <c r="A542" s="49"/>
      <c r="B542" s="50"/>
      <c r="C542" s="51"/>
      <c r="D542" s="49"/>
      <c r="E542" s="52"/>
      <c r="F542" s="52"/>
      <c r="G542" s="52"/>
      <c r="H542" s="52"/>
      <c r="I542" s="52"/>
    </row>
    <row r="543" spans="1:9" s="53" customFormat="1">
      <c r="A543" s="49"/>
      <c r="B543" s="50"/>
      <c r="C543" s="51"/>
      <c r="D543" s="49"/>
      <c r="E543" s="52"/>
      <c r="F543" s="52"/>
      <c r="G543" s="52"/>
      <c r="H543" s="52"/>
      <c r="I543" s="52"/>
    </row>
    <row r="544" spans="1:9" s="53" customFormat="1">
      <c r="A544" s="49"/>
      <c r="B544" s="50"/>
      <c r="C544" s="51"/>
      <c r="D544" s="49"/>
      <c r="E544" s="52"/>
      <c r="F544" s="52"/>
      <c r="G544" s="52"/>
      <c r="H544" s="52"/>
      <c r="I544" s="52"/>
    </row>
    <row r="545" spans="1:9" s="53" customFormat="1">
      <c r="A545" s="49"/>
      <c r="B545" s="50"/>
      <c r="C545" s="51"/>
      <c r="D545" s="49"/>
      <c r="E545" s="52"/>
      <c r="F545" s="52"/>
      <c r="G545" s="52"/>
      <c r="H545" s="52"/>
      <c r="I545" s="52"/>
    </row>
    <row r="546" spans="1:9" s="53" customFormat="1">
      <c r="A546" s="49"/>
      <c r="B546" s="50"/>
      <c r="C546" s="51"/>
      <c r="D546" s="49"/>
      <c r="E546" s="52"/>
      <c r="F546" s="52"/>
      <c r="G546" s="52"/>
      <c r="H546" s="52"/>
      <c r="I546" s="52"/>
    </row>
    <row r="547" spans="1:9" s="53" customFormat="1">
      <c r="A547" s="49"/>
      <c r="B547" s="50"/>
      <c r="C547" s="51"/>
      <c r="D547" s="49"/>
      <c r="E547" s="52"/>
      <c r="F547" s="52"/>
      <c r="G547" s="52"/>
      <c r="H547" s="52"/>
      <c r="I547" s="52"/>
    </row>
    <row r="548" spans="1:9" s="53" customFormat="1">
      <c r="A548" s="49"/>
      <c r="B548" s="50"/>
      <c r="C548" s="51"/>
      <c r="D548" s="49"/>
      <c r="E548" s="52"/>
      <c r="F548" s="52"/>
      <c r="G548" s="52"/>
      <c r="H548" s="52"/>
      <c r="I548" s="52"/>
    </row>
    <row r="549" spans="1:9" s="53" customFormat="1">
      <c r="A549" s="49"/>
      <c r="B549" s="50"/>
      <c r="C549" s="51"/>
      <c r="D549" s="49"/>
      <c r="E549" s="52"/>
      <c r="F549" s="52"/>
      <c r="G549" s="52"/>
      <c r="H549" s="52"/>
      <c r="I549" s="52"/>
    </row>
    <row r="550" spans="1:9" s="53" customFormat="1">
      <c r="A550" s="49"/>
      <c r="B550" s="50"/>
      <c r="C550" s="51"/>
      <c r="D550" s="49"/>
      <c r="E550" s="52"/>
      <c r="F550" s="52"/>
      <c r="G550" s="52"/>
      <c r="H550" s="52"/>
      <c r="I550" s="52"/>
    </row>
    <row r="551" spans="1:9" s="53" customFormat="1">
      <c r="A551" s="49"/>
      <c r="B551" s="50"/>
      <c r="C551" s="51"/>
      <c r="D551" s="49"/>
      <c r="E551" s="52"/>
      <c r="F551" s="52"/>
      <c r="G551" s="52"/>
      <c r="H551" s="52"/>
      <c r="I551" s="52"/>
    </row>
    <row r="552" spans="1:9" s="53" customFormat="1">
      <c r="A552" s="49"/>
      <c r="B552" s="50"/>
      <c r="C552" s="51"/>
      <c r="D552" s="49"/>
      <c r="E552" s="52"/>
      <c r="F552" s="52"/>
      <c r="G552" s="52"/>
      <c r="H552" s="52"/>
      <c r="I552" s="52"/>
    </row>
    <row r="553" spans="1:9" s="53" customFormat="1">
      <c r="A553" s="49"/>
      <c r="B553" s="50"/>
      <c r="C553" s="51"/>
      <c r="D553" s="49"/>
      <c r="E553" s="52"/>
      <c r="F553" s="52"/>
      <c r="G553" s="52"/>
      <c r="H553" s="52"/>
      <c r="I553" s="52"/>
    </row>
    <row r="554" spans="1:9" s="53" customFormat="1">
      <c r="A554" s="49"/>
      <c r="B554" s="50"/>
      <c r="C554" s="51"/>
      <c r="D554" s="49"/>
      <c r="E554" s="52"/>
      <c r="F554" s="52"/>
      <c r="G554" s="52"/>
      <c r="H554" s="52"/>
      <c r="I554" s="52"/>
    </row>
    <row r="555" spans="1:9" s="53" customFormat="1">
      <c r="A555" s="49"/>
      <c r="B555" s="50"/>
      <c r="C555" s="51"/>
      <c r="D555" s="49"/>
      <c r="E555" s="52"/>
      <c r="F555" s="52"/>
      <c r="G555" s="52"/>
      <c r="H555" s="52"/>
      <c r="I555" s="52"/>
    </row>
    <row r="556" spans="1:9" s="53" customFormat="1">
      <c r="A556" s="49"/>
      <c r="B556" s="50"/>
      <c r="C556" s="51"/>
      <c r="D556" s="49"/>
      <c r="E556" s="52"/>
      <c r="F556" s="52"/>
      <c r="G556" s="52"/>
      <c r="H556" s="52"/>
      <c r="I556" s="52"/>
    </row>
    <row r="557" spans="1:9" s="53" customFormat="1">
      <c r="A557" s="49"/>
      <c r="B557" s="50"/>
      <c r="C557" s="51"/>
      <c r="D557" s="49"/>
      <c r="E557" s="52"/>
      <c r="F557" s="52"/>
      <c r="G557" s="52"/>
      <c r="H557" s="52"/>
      <c r="I557" s="52"/>
    </row>
    <row r="558" spans="1:9" s="53" customFormat="1">
      <c r="A558" s="49"/>
      <c r="B558" s="50"/>
      <c r="C558" s="51"/>
      <c r="D558" s="49"/>
      <c r="E558" s="52"/>
      <c r="F558" s="52"/>
      <c r="G558" s="52"/>
      <c r="H558" s="52"/>
      <c r="I558" s="52"/>
    </row>
    <row r="559" spans="1:9" s="53" customFormat="1">
      <c r="A559" s="49"/>
      <c r="B559" s="50"/>
      <c r="C559" s="51"/>
      <c r="D559" s="49"/>
      <c r="E559" s="52"/>
      <c r="F559" s="52"/>
      <c r="G559" s="52"/>
      <c r="H559" s="52"/>
      <c r="I559" s="52"/>
    </row>
    <row r="560" spans="1:9" s="53" customFormat="1">
      <c r="A560" s="49"/>
      <c r="B560" s="50"/>
      <c r="C560" s="51"/>
      <c r="D560" s="49"/>
      <c r="E560" s="52"/>
      <c r="F560" s="52"/>
      <c r="G560" s="52"/>
      <c r="H560" s="52"/>
      <c r="I560" s="52"/>
    </row>
    <row r="561" spans="1:9" s="53" customFormat="1">
      <c r="A561" s="49"/>
      <c r="B561" s="50"/>
      <c r="C561" s="51"/>
      <c r="D561" s="49"/>
      <c r="E561" s="52"/>
      <c r="F561" s="52"/>
      <c r="G561" s="52"/>
      <c r="H561" s="52"/>
      <c r="I561" s="52"/>
    </row>
    <row r="562" spans="1:9" s="53" customFormat="1">
      <c r="A562" s="49"/>
      <c r="B562" s="50"/>
      <c r="C562" s="51"/>
      <c r="D562" s="49"/>
      <c r="E562" s="52"/>
      <c r="F562" s="52"/>
      <c r="G562" s="52"/>
      <c r="H562" s="52"/>
      <c r="I562" s="52"/>
    </row>
    <row r="563" spans="1:9" s="53" customFormat="1">
      <c r="A563" s="49"/>
      <c r="B563" s="50"/>
      <c r="C563" s="51"/>
      <c r="D563" s="49"/>
      <c r="E563" s="52"/>
      <c r="F563" s="52"/>
      <c r="G563" s="52"/>
      <c r="H563" s="52"/>
      <c r="I563" s="52"/>
    </row>
    <row r="564" spans="1:9" s="53" customFormat="1">
      <c r="A564" s="49"/>
      <c r="B564" s="50"/>
      <c r="C564" s="51"/>
      <c r="D564" s="49"/>
      <c r="E564" s="52"/>
      <c r="F564" s="52"/>
      <c r="G564" s="52"/>
      <c r="H564" s="52"/>
      <c r="I564" s="52"/>
    </row>
    <row r="565" spans="1:9" s="53" customFormat="1">
      <c r="A565" s="49"/>
      <c r="B565" s="50"/>
      <c r="C565" s="51"/>
      <c r="D565" s="49"/>
      <c r="E565" s="52"/>
      <c r="F565" s="52"/>
      <c r="G565" s="52"/>
      <c r="H565" s="52"/>
      <c r="I565" s="52"/>
    </row>
    <row r="566" spans="1:9" s="53" customFormat="1">
      <c r="A566" s="49"/>
      <c r="B566" s="50"/>
      <c r="C566" s="51"/>
      <c r="D566" s="49"/>
      <c r="E566" s="52"/>
      <c r="F566" s="52"/>
      <c r="G566" s="52"/>
      <c r="H566" s="52"/>
      <c r="I566" s="52"/>
    </row>
    <row r="567" spans="1:9" s="53" customFormat="1">
      <c r="A567" s="49"/>
      <c r="B567" s="50"/>
      <c r="C567" s="51"/>
      <c r="D567" s="49"/>
      <c r="E567" s="52"/>
      <c r="F567" s="52"/>
      <c r="G567" s="52"/>
      <c r="H567" s="52"/>
      <c r="I567" s="52"/>
    </row>
    <row r="568" spans="1:9" s="53" customFormat="1">
      <c r="A568" s="49"/>
      <c r="B568" s="50"/>
      <c r="C568" s="51"/>
      <c r="D568" s="49"/>
      <c r="E568" s="52"/>
      <c r="F568" s="52"/>
      <c r="G568" s="52"/>
      <c r="H568" s="52"/>
      <c r="I568" s="52"/>
    </row>
    <row r="569" spans="1:9" s="53" customFormat="1">
      <c r="A569" s="49"/>
      <c r="B569" s="50"/>
      <c r="C569" s="51"/>
      <c r="D569" s="49"/>
      <c r="E569" s="52"/>
      <c r="F569" s="52"/>
      <c r="G569" s="52"/>
      <c r="H569" s="52"/>
      <c r="I569" s="52"/>
    </row>
    <row r="570" spans="1:9" s="53" customFormat="1">
      <c r="A570" s="49"/>
      <c r="B570" s="50"/>
      <c r="C570" s="51"/>
      <c r="D570" s="49"/>
      <c r="E570" s="52"/>
      <c r="F570" s="52"/>
      <c r="G570" s="52"/>
      <c r="H570" s="52"/>
      <c r="I570" s="52"/>
    </row>
    <row r="571" spans="1:9" s="53" customFormat="1">
      <c r="A571" s="49"/>
      <c r="B571" s="50"/>
      <c r="C571" s="51"/>
      <c r="D571" s="49"/>
      <c r="E571" s="52"/>
      <c r="F571" s="52"/>
      <c r="G571" s="52"/>
      <c r="H571" s="52"/>
      <c r="I571" s="52"/>
    </row>
    <row r="572" spans="1:9" s="53" customFormat="1">
      <c r="A572" s="49"/>
      <c r="B572" s="50"/>
      <c r="C572" s="51"/>
      <c r="D572" s="49"/>
      <c r="E572" s="52"/>
      <c r="F572" s="52"/>
      <c r="G572" s="52"/>
      <c r="H572" s="52"/>
      <c r="I572" s="52"/>
    </row>
    <row r="573" spans="1:9" s="53" customFormat="1">
      <c r="A573" s="49"/>
      <c r="B573" s="50"/>
      <c r="C573" s="51"/>
      <c r="D573" s="49"/>
      <c r="E573" s="52"/>
      <c r="F573" s="52"/>
      <c r="G573" s="52"/>
      <c r="H573" s="52"/>
      <c r="I573" s="52"/>
    </row>
    <row r="574" spans="1:9" s="53" customFormat="1">
      <c r="A574" s="49"/>
      <c r="B574" s="50"/>
      <c r="C574" s="51"/>
      <c r="D574" s="49"/>
      <c r="E574" s="52"/>
      <c r="F574" s="52"/>
      <c r="G574" s="52"/>
      <c r="H574" s="52"/>
      <c r="I574" s="52"/>
    </row>
    <row r="575" spans="1:9" s="53" customFormat="1">
      <c r="A575" s="49"/>
      <c r="B575" s="50"/>
      <c r="C575" s="51"/>
      <c r="D575" s="49"/>
      <c r="E575" s="52"/>
      <c r="F575" s="52"/>
      <c r="G575" s="52"/>
      <c r="H575" s="52"/>
      <c r="I575" s="52"/>
    </row>
    <row r="576" spans="1:9" s="53" customFormat="1">
      <c r="A576" s="49"/>
      <c r="B576" s="50"/>
      <c r="C576" s="51"/>
      <c r="D576" s="49"/>
      <c r="E576" s="52"/>
      <c r="F576" s="52"/>
      <c r="G576" s="52"/>
      <c r="H576" s="52"/>
      <c r="I576" s="52"/>
    </row>
    <row r="577" spans="1:9" s="53" customFormat="1">
      <c r="A577" s="49"/>
      <c r="B577" s="50"/>
      <c r="C577" s="51"/>
      <c r="D577" s="49"/>
      <c r="E577" s="52"/>
      <c r="F577" s="52"/>
      <c r="G577" s="52"/>
      <c r="H577" s="52"/>
      <c r="I577" s="52"/>
    </row>
    <row r="578" spans="1:9" s="53" customFormat="1">
      <c r="A578" s="49"/>
      <c r="B578" s="50"/>
      <c r="C578" s="51"/>
      <c r="D578" s="49"/>
      <c r="E578" s="52"/>
      <c r="F578" s="52"/>
      <c r="G578" s="52"/>
      <c r="H578" s="52"/>
      <c r="I578" s="52"/>
    </row>
    <row r="579" spans="1:9" s="53" customFormat="1">
      <c r="A579" s="49"/>
      <c r="B579" s="50"/>
      <c r="C579" s="51"/>
      <c r="D579" s="49"/>
      <c r="E579" s="52"/>
      <c r="F579" s="52"/>
      <c r="G579" s="52"/>
      <c r="H579" s="52"/>
      <c r="I579" s="52"/>
    </row>
    <row r="580" spans="1:9" s="53" customFormat="1">
      <c r="A580" s="49"/>
      <c r="B580" s="50"/>
      <c r="C580" s="51"/>
      <c r="D580" s="49"/>
      <c r="E580" s="52"/>
      <c r="F580" s="52"/>
      <c r="G580" s="52"/>
      <c r="H580" s="52"/>
      <c r="I580" s="52"/>
    </row>
    <row r="581" spans="1:9" s="53" customFormat="1">
      <c r="A581" s="49"/>
      <c r="B581" s="50"/>
      <c r="C581" s="51"/>
      <c r="D581" s="49"/>
      <c r="E581" s="52"/>
      <c r="F581" s="52"/>
      <c r="G581" s="52"/>
      <c r="H581" s="52"/>
      <c r="I581" s="52"/>
    </row>
    <row r="582" spans="1:9" s="53" customFormat="1">
      <c r="A582" s="49"/>
      <c r="B582" s="50"/>
      <c r="C582" s="51"/>
      <c r="D582" s="49"/>
      <c r="E582" s="52"/>
      <c r="F582" s="52"/>
      <c r="G582" s="52"/>
      <c r="H582" s="52"/>
      <c r="I582" s="52"/>
    </row>
    <row r="583" spans="1:9" s="53" customFormat="1">
      <c r="A583" s="49"/>
      <c r="B583" s="50"/>
      <c r="C583" s="51"/>
      <c r="D583" s="49"/>
      <c r="E583" s="52"/>
      <c r="F583" s="52"/>
      <c r="G583" s="52"/>
      <c r="H583" s="52"/>
      <c r="I583" s="52"/>
    </row>
    <row r="584" spans="1:9" s="53" customFormat="1">
      <c r="A584" s="49"/>
      <c r="B584" s="50"/>
      <c r="C584" s="51"/>
      <c r="D584" s="49"/>
      <c r="E584" s="52"/>
      <c r="F584" s="52"/>
      <c r="G584" s="52"/>
      <c r="H584" s="52"/>
      <c r="I584" s="52"/>
    </row>
    <row r="585" spans="1:9" s="53" customFormat="1">
      <c r="A585" s="49"/>
      <c r="B585" s="50"/>
      <c r="C585" s="51"/>
      <c r="D585" s="49"/>
      <c r="E585" s="52"/>
      <c r="F585" s="52"/>
      <c r="G585" s="52"/>
      <c r="H585" s="52"/>
      <c r="I585" s="52"/>
    </row>
    <row r="586" spans="1:9" s="53" customFormat="1">
      <c r="A586" s="49"/>
      <c r="B586" s="50"/>
      <c r="C586" s="51"/>
      <c r="D586" s="49"/>
      <c r="E586" s="52"/>
      <c r="F586" s="52"/>
      <c r="G586" s="52"/>
      <c r="H586" s="52"/>
      <c r="I586" s="52"/>
    </row>
    <row r="587" spans="1:9" s="53" customFormat="1">
      <c r="A587" s="49"/>
      <c r="B587" s="50"/>
      <c r="C587" s="51"/>
      <c r="D587" s="49"/>
      <c r="E587" s="52"/>
      <c r="F587" s="52"/>
      <c r="G587" s="52"/>
      <c r="H587" s="52"/>
      <c r="I587" s="52"/>
    </row>
    <row r="588" spans="1:9" s="53" customFormat="1">
      <c r="A588" s="49"/>
      <c r="B588" s="50"/>
      <c r="C588" s="51"/>
      <c r="D588" s="49"/>
      <c r="E588" s="52"/>
      <c r="F588" s="52"/>
      <c r="G588" s="52"/>
      <c r="H588" s="52"/>
      <c r="I588" s="52"/>
    </row>
    <row r="589" spans="1:9" s="53" customFormat="1">
      <c r="A589" s="49"/>
      <c r="B589" s="50"/>
      <c r="C589" s="51"/>
      <c r="D589" s="49"/>
      <c r="E589" s="52"/>
      <c r="F589" s="52"/>
      <c r="G589" s="52"/>
      <c r="H589" s="52"/>
      <c r="I589" s="52"/>
    </row>
    <row r="590" spans="1:9" s="53" customFormat="1">
      <c r="A590" s="49"/>
      <c r="B590" s="50"/>
      <c r="C590" s="51"/>
      <c r="D590" s="49"/>
      <c r="E590" s="52"/>
      <c r="F590" s="52"/>
      <c r="G590" s="52"/>
      <c r="H590" s="52"/>
      <c r="I590" s="52"/>
    </row>
    <row r="591" spans="1:9" s="53" customFormat="1">
      <c r="A591" s="49"/>
      <c r="B591" s="50"/>
      <c r="C591" s="51"/>
      <c r="D591" s="49"/>
      <c r="E591" s="52"/>
      <c r="F591" s="52"/>
      <c r="G591" s="52"/>
      <c r="H591" s="52"/>
      <c r="I591" s="52"/>
    </row>
    <row r="592" spans="1:9" s="53" customFormat="1">
      <c r="A592" s="49"/>
      <c r="B592" s="50"/>
      <c r="C592" s="51"/>
      <c r="D592" s="49"/>
      <c r="E592" s="52"/>
      <c r="F592" s="52"/>
      <c r="G592" s="52"/>
      <c r="H592" s="52"/>
      <c r="I592" s="52"/>
    </row>
    <row r="593" spans="1:9" s="53" customFormat="1">
      <c r="A593" s="49"/>
      <c r="B593" s="50"/>
      <c r="C593" s="51"/>
      <c r="D593" s="49"/>
      <c r="E593" s="52"/>
      <c r="F593" s="52"/>
      <c r="G593" s="52"/>
      <c r="H593" s="52"/>
      <c r="I593" s="52"/>
    </row>
    <row r="594" spans="1:9" s="53" customFormat="1">
      <c r="A594" s="49"/>
      <c r="B594" s="50"/>
      <c r="C594" s="51"/>
      <c r="D594" s="49"/>
      <c r="E594" s="52"/>
      <c r="F594" s="52"/>
      <c r="G594" s="52"/>
      <c r="H594" s="52"/>
      <c r="I594" s="52"/>
    </row>
    <row r="595" spans="1:9" s="53" customFormat="1">
      <c r="A595" s="49"/>
      <c r="B595" s="50"/>
      <c r="C595" s="51"/>
      <c r="D595" s="49"/>
      <c r="E595" s="52"/>
      <c r="F595" s="52"/>
      <c r="G595" s="52"/>
      <c r="H595" s="52"/>
      <c r="I595" s="52"/>
    </row>
    <row r="596" spans="1:9" s="53" customFormat="1">
      <c r="A596" s="49"/>
      <c r="B596" s="50"/>
      <c r="C596" s="51"/>
      <c r="D596" s="49"/>
      <c r="E596" s="52"/>
      <c r="F596" s="52"/>
      <c r="G596" s="52"/>
      <c r="H596" s="52"/>
      <c r="I596" s="52"/>
    </row>
    <row r="597" spans="1:9" s="53" customFormat="1">
      <c r="A597" s="49"/>
      <c r="B597" s="50"/>
      <c r="C597" s="51"/>
      <c r="D597" s="49"/>
      <c r="E597" s="52"/>
      <c r="F597" s="52"/>
      <c r="G597" s="52"/>
      <c r="H597" s="52"/>
      <c r="I597" s="52"/>
    </row>
    <row r="598" spans="1:9" s="53" customFormat="1">
      <c r="A598" s="49"/>
      <c r="B598" s="50"/>
      <c r="C598" s="51"/>
      <c r="D598" s="49"/>
      <c r="E598" s="52"/>
      <c r="F598" s="52"/>
      <c r="G598" s="52"/>
      <c r="H598" s="52"/>
      <c r="I598" s="52"/>
    </row>
    <row r="599" spans="1:9" s="53" customFormat="1">
      <c r="A599" s="49"/>
      <c r="B599" s="50"/>
      <c r="C599" s="51"/>
      <c r="D599" s="49"/>
      <c r="E599" s="52"/>
      <c r="F599" s="52"/>
      <c r="G599" s="52"/>
      <c r="H599" s="52"/>
      <c r="I599" s="52"/>
    </row>
    <row r="600" spans="1:9" s="53" customFormat="1">
      <c r="A600" s="49"/>
      <c r="B600" s="50"/>
      <c r="C600" s="51"/>
      <c r="D600" s="49"/>
      <c r="E600" s="52"/>
      <c r="F600" s="52"/>
      <c r="G600" s="52"/>
      <c r="H600" s="52"/>
      <c r="I600" s="52"/>
    </row>
    <row r="601" spans="1:9" s="53" customFormat="1">
      <c r="A601" s="49"/>
      <c r="B601" s="50"/>
      <c r="C601" s="51"/>
      <c r="D601" s="49"/>
      <c r="E601" s="52"/>
      <c r="F601" s="52"/>
      <c r="G601" s="52"/>
      <c r="H601" s="52"/>
      <c r="I601" s="52"/>
    </row>
    <row r="602" spans="1:9" s="53" customFormat="1">
      <c r="A602" s="49"/>
      <c r="B602" s="50"/>
      <c r="C602" s="51"/>
      <c r="D602" s="49"/>
      <c r="E602" s="52"/>
      <c r="F602" s="52"/>
      <c r="G602" s="52"/>
      <c r="H602" s="52"/>
      <c r="I602" s="52"/>
    </row>
    <row r="603" spans="1:9" s="53" customFormat="1">
      <c r="A603" s="49"/>
      <c r="B603" s="50"/>
      <c r="C603" s="51"/>
      <c r="D603" s="49"/>
      <c r="E603" s="52"/>
      <c r="F603" s="52"/>
      <c r="G603" s="52"/>
      <c r="H603" s="52"/>
      <c r="I603" s="52"/>
    </row>
    <row r="604" spans="1:9" s="53" customFormat="1">
      <c r="A604" s="49"/>
      <c r="B604" s="50"/>
      <c r="C604" s="51"/>
      <c r="D604" s="49"/>
      <c r="E604" s="52"/>
      <c r="F604" s="52"/>
      <c r="G604" s="52"/>
      <c r="H604" s="52"/>
      <c r="I604" s="52"/>
    </row>
    <row r="605" spans="1:9" s="53" customFormat="1">
      <c r="A605" s="49"/>
      <c r="B605" s="50"/>
      <c r="C605" s="51"/>
      <c r="D605" s="49"/>
      <c r="E605" s="52"/>
      <c r="F605" s="52"/>
      <c r="G605" s="52"/>
      <c r="H605" s="52"/>
      <c r="I605" s="52"/>
    </row>
    <row r="606" spans="1:9" s="53" customFormat="1">
      <c r="A606" s="49"/>
      <c r="B606" s="50"/>
      <c r="C606" s="51"/>
      <c r="D606" s="49"/>
      <c r="E606" s="52"/>
      <c r="F606" s="52"/>
      <c r="G606" s="52"/>
      <c r="H606" s="52"/>
      <c r="I606" s="52"/>
    </row>
    <row r="607" spans="1:9" s="53" customFormat="1">
      <c r="A607" s="49"/>
      <c r="B607" s="50"/>
      <c r="C607" s="51"/>
      <c r="D607" s="49"/>
      <c r="E607" s="52"/>
      <c r="F607" s="52"/>
      <c r="G607" s="52"/>
      <c r="H607" s="52"/>
      <c r="I607" s="52"/>
    </row>
    <row r="608" spans="1:9" s="53" customFormat="1">
      <c r="A608" s="49"/>
      <c r="B608" s="50"/>
      <c r="C608" s="51"/>
      <c r="D608" s="49"/>
      <c r="E608" s="52"/>
      <c r="F608" s="52"/>
      <c r="G608" s="52"/>
      <c r="H608" s="52"/>
      <c r="I608" s="52"/>
    </row>
    <row r="609" spans="1:9" s="53" customFormat="1">
      <c r="A609" s="49"/>
      <c r="B609" s="50"/>
      <c r="C609" s="51"/>
      <c r="D609" s="49"/>
      <c r="E609" s="52"/>
      <c r="F609" s="52"/>
      <c r="G609" s="52"/>
      <c r="H609" s="52"/>
      <c r="I609" s="52"/>
    </row>
    <row r="610" spans="1:9" s="53" customFormat="1">
      <c r="A610" s="49"/>
      <c r="B610" s="50"/>
      <c r="C610" s="51"/>
      <c r="D610" s="49"/>
      <c r="E610" s="52"/>
      <c r="F610" s="52"/>
      <c r="G610" s="52"/>
      <c r="H610" s="52"/>
      <c r="I610" s="52"/>
    </row>
    <row r="611" spans="1:9" s="53" customFormat="1">
      <c r="A611" s="49"/>
      <c r="B611" s="50"/>
      <c r="C611" s="51"/>
      <c r="D611" s="49"/>
      <c r="E611" s="52"/>
      <c r="F611" s="52"/>
      <c r="G611" s="52"/>
      <c r="H611" s="52"/>
      <c r="I611" s="52"/>
    </row>
    <row r="612" spans="1:9" s="53" customFormat="1">
      <c r="A612" s="49"/>
      <c r="B612" s="50"/>
      <c r="C612" s="51"/>
      <c r="D612" s="49"/>
      <c r="E612" s="52"/>
      <c r="F612" s="52"/>
      <c r="G612" s="52"/>
      <c r="H612" s="52"/>
      <c r="I612" s="52"/>
    </row>
    <row r="613" spans="1:9" s="53" customFormat="1">
      <c r="A613" s="49"/>
      <c r="B613" s="50"/>
      <c r="C613" s="51"/>
      <c r="D613" s="49"/>
      <c r="E613" s="52"/>
      <c r="F613" s="52"/>
      <c r="G613" s="52"/>
      <c r="H613" s="52"/>
      <c r="I613" s="52"/>
    </row>
    <row r="614" spans="1:9" s="53" customFormat="1">
      <c r="A614" s="49"/>
      <c r="B614" s="50"/>
      <c r="C614" s="51"/>
      <c r="D614" s="49"/>
      <c r="E614" s="52"/>
      <c r="F614" s="52"/>
      <c r="G614" s="52"/>
      <c r="H614" s="52"/>
      <c r="I614" s="52"/>
    </row>
    <row r="615" spans="1:9" s="53" customFormat="1">
      <c r="A615" s="49"/>
      <c r="B615" s="50"/>
      <c r="C615" s="51"/>
      <c r="D615" s="49"/>
      <c r="E615" s="52"/>
      <c r="F615" s="52"/>
      <c r="G615" s="52"/>
      <c r="H615" s="52"/>
      <c r="I615" s="52"/>
    </row>
    <row r="616" spans="1:9" s="53" customFormat="1">
      <c r="A616" s="49"/>
      <c r="B616" s="50"/>
      <c r="C616" s="51"/>
      <c r="D616" s="49"/>
      <c r="E616" s="52"/>
      <c r="F616" s="52"/>
      <c r="G616" s="52"/>
      <c r="H616" s="52"/>
      <c r="I616" s="52"/>
    </row>
    <row r="617" spans="1:9" s="53" customFormat="1">
      <c r="A617" s="49"/>
      <c r="B617" s="50"/>
      <c r="C617" s="51"/>
      <c r="D617" s="49"/>
      <c r="E617" s="52"/>
      <c r="F617" s="52"/>
      <c r="G617" s="52"/>
      <c r="H617" s="52"/>
      <c r="I617" s="52"/>
    </row>
    <row r="618" spans="1:9" s="53" customFormat="1">
      <c r="A618" s="49"/>
      <c r="B618" s="50"/>
      <c r="C618" s="51"/>
      <c r="D618" s="49"/>
      <c r="E618" s="52"/>
      <c r="F618" s="52"/>
      <c r="G618" s="52"/>
      <c r="H618" s="52"/>
      <c r="I618" s="52"/>
    </row>
    <row r="619" spans="1:9" s="53" customFormat="1">
      <c r="A619" s="49"/>
      <c r="B619" s="50"/>
      <c r="C619" s="51"/>
      <c r="D619" s="49"/>
      <c r="E619" s="52"/>
      <c r="F619" s="52"/>
      <c r="G619" s="52"/>
      <c r="H619" s="52"/>
      <c r="I619" s="52"/>
    </row>
    <row r="620" spans="1:9" s="53" customFormat="1">
      <c r="A620" s="49"/>
      <c r="B620" s="50"/>
      <c r="C620" s="51"/>
      <c r="D620" s="49"/>
      <c r="E620" s="52"/>
      <c r="F620" s="52"/>
      <c r="G620" s="52"/>
      <c r="H620" s="52"/>
      <c r="I620" s="52"/>
    </row>
    <row r="621" spans="1:9" s="53" customFormat="1">
      <c r="A621" s="49"/>
      <c r="B621" s="50"/>
      <c r="C621" s="51"/>
      <c r="D621" s="49"/>
      <c r="E621" s="52"/>
      <c r="F621" s="52"/>
      <c r="G621" s="52"/>
      <c r="H621" s="52"/>
      <c r="I621" s="52"/>
    </row>
    <row r="622" spans="1:9" s="53" customFormat="1">
      <c r="A622" s="49"/>
      <c r="B622" s="50"/>
      <c r="C622" s="51"/>
      <c r="D622" s="49"/>
      <c r="E622" s="52"/>
      <c r="F622" s="52"/>
      <c r="G622" s="52"/>
      <c r="H622" s="52"/>
      <c r="I622" s="52"/>
    </row>
    <row r="623" spans="1:9" s="53" customFormat="1">
      <c r="A623" s="49"/>
      <c r="B623" s="50"/>
      <c r="C623" s="51"/>
      <c r="D623" s="49"/>
      <c r="E623" s="52"/>
      <c r="F623" s="52"/>
      <c r="G623" s="52"/>
      <c r="H623" s="52"/>
      <c r="I623" s="52"/>
    </row>
    <row r="624" spans="1:9" s="53" customFormat="1">
      <c r="A624" s="49"/>
      <c r="B624" s="50"/>
      <c r="C624" s="51"/>
      <c r="D624" s="49"/>
      <c r="E624" s="52"/>
      <c r="F624" s="52"/>
      <c r="G624" s="52"/>
      <c r="H624" s="52"/>
      <c r="I624" s="52"/>
    </row>
    <row r="625" spans="1:9" s="53" customFormat="1">
      <c r="A625" s="49"/>
      <c r="B625" s="50"/>
      <c r="C625" s="51"/>
      <c r="D625" s="49"/>
      <c r="E625" s="52"/>
      <c r="F625" s="52"/>
      <c r="G625" s="52"/>
      <c r="H625" s="52"/>
      <c r="I625" s="52"/>
    </row>
    <row r="626" spans="1:9" s="53" customFormat="1">
      <c r="A626" s="49"/>
      <c r="B626" s="50"/>
      <c r="C626" s="51"/>
      <c r="D626" s="49"/>
      <c r="E626" s="52"/>
      <c r="F626" s="52"/>
      <c r="G626" s="52"/>
      <c r="H626" s="52"/>
      <c r="I626" s="52"/>
    </row>
    <row r="627" spans="1:9" s="53" customFormat="1">
      <c r="A627" s="49"/>
      <c r="B627" s="50"/>
      <c r="C627" s="51"/>
      <c r="D627" s="49"/>
      <c r="E627" s="52"/>
      <c r="F627" s="52"/>
      <c r="G627" s="52"/>
      <c r="H627" s="52"/>
      <c r="I627" s="52"/>
    </row>
    <row r="628" spans="1:9" s="53" customFormat="1">
      <c r="A628" s="49"/>
      <c r="B628" s="50"/>
      <c r="C628" s="51"/>
      <c r="D628" s="49"/>
      <c r="E628" s="52"/>
      <c r="F628" s="52"/>
      <c r="G628" s="52"/>
      <c r="H628" s="52"/>
      <c r="I628" s="52"/>
    </row>
    <row r="629" spans="1:9" s="53" customFormat="1">
      <c r="A629" s="49"/>
      <c r="B629" s="50"/>
      <c r="C629" s="51"/>
      <c r="D629" s="49"/>
      <c r="E629" s="52"/>
      <c r="F629" s="52"/>
      <c r="G629" s="52"/>
      <c r="H629" s="52"/>
      <c r="I629" s="52"/>
    </row>
    <row r="630" spans="1:9" s="53" customFormat="1">
      <c r="A630" s="49"/>
      <c r="B630" s="50"/>
      <c r="C630" s="51"/>
      <c r="D630" s="49"/>
      <c r="E630" s="52"/>
      <c r="F630" s="52"/>
      <c r="G630" s="52"/>
      <c r="H630" s="52"/>
      <c r="I630" s="52"/>
    </row>
    <row r="631" spans="1:9" s="53" customFormat="1">
      <c r="A631" s="49"/>
      <c r="B631" s="50"/>
      <c r="C631" s="51"/>
      <c r="D631" s="49"/>
      <c r="E631" s="52"/>
      <c r="F631" s="52"/>
      <c r="G631" s="52"/>
      <c r="H631" s="52"/>
      <c r="I631" s="52"/>
    </row>
    <row r="632" spans="1:9" s="53" customFormat="1">
      <c r="A632" s="49"/>
      <c r="B632" s="50"/>
      <c r="C632" s="51"/>
      <c r="D632" s="49"/>
      <c r="E632" s="52"/>
      <c r="F632" s="52"/>
      <c r="G632" s="52"/>
      <c r="H632" s="52"/>
      <c r="I632" s="52"/>
    </row>
    <row r="633" spans="1:9" s="53" customFormat="1">
      <c r="A633" s="49"/>
      <c r="B633" s="50"/>
      <c r="C633" s="51"/>
      <c r="D633" s="49"/>
      <c r="E633" s="52"/>
      <c r="F633" s="52"/>
      <c r="G633" s="52"/>
      <c r="H633" s="52"/>
      <c r="I633" s="52"/>
    </row>
    <row r="634" spans="1:9" s="53" customFormat="1">
      <c r="A634" s="49"/>
      <c r="B634" s="50"/>
      <c r="C634" s="51"/>
      <c r="D634" s="49"/>
      <c r="E634" s="52"/>
      <c r="F634" s="52"/>
      <c r="G634" s="52"/>
      <c r="H634" s="52"/>
      <c r="I634" s="52"/>
    </row>
    <row r="635" spans="1:9" s="53" customFormat="1">
      <c r="A635" s="49"/>
      <c r="B635" s="50"/>
      <c r="C635" s="51"/>
      <c r="D635" s="49"/>
      <c r="E635" s="52"/>
      <c r="F635" s="52"/>
      <c r="G635" s="52"/>
      <c r="H635" s="52"/>
      <c r="I635" s="52"/>
    </row>
    <row r="636" spans="1:9" s="53" customFormat="1">
      <c r="A636" s="49"/>
      <c r="B636" s="50"/>
      <c r="C636" s="51"/>
      <c r="D636" s="49"/>
      <c r="E636" s="52"/>
      <c r="F636" s="52"/>
      <c r="G636" s="52"/>
      <c r="H636" s="52"/>
      <c r="I636" s="52"/>
    </row>
    <row r="637" spans="1:9" s="53" customFormat="1">
      <c r="A637" s="49"/>
      <c r="B637" s="50"/>
      <c r="C637" s="51"/>
      <c r="D637" s="49"/>
      <c r="E637" s="52"/>
      <c r="F637" s="52"/>
      <c r="G637" s="52"/>
      <c r="H637" s="52"/>
      <c r="I637" s="52"/>
    </row>
    <row r="638" spans="1:9" s="53" customFormat="1">
      <c r="A638" s="49"/>
      <c r="B638" s="50"/>
      <c r="C638" s="51"/>
      <c r="D638" s="49"/>
      <c r="E638" s="52"/>
      <c r="F638" s="52"/>
      <c r="G638" s="52"/>
      <c r="H638" s="52"/>
      <c r="I638" s="52"/>
    </row>
    <row r="639" spans="1:9" s="53" customFormat="1">
      <c r="A639" s="49"/>
      <c r="B639" s="50"/>
      <c r="C639" s="51"/>
      <c r="D639" s="49"/>
      <c r="E639" s="52"/>
      <c r="F639" s="52"/>
      <c r="G639" s="52"/>
      <c r="H639" s="52"/>
      <c r="I639" s="52"/>
    </row>
    <row r="640" spans="1:9" s="53" customFormat="1">
      <c r="A640" s="49"/>
      <c r="B640" s="50"/>
      <c r="C640" s="51"/>
      <c r="D640" s="49"/>
      <c r="E640" s="52"/>
      <c r="F640" s="52"/>
      <c r="G640" s="52"/>
      <c r="H640" s="52"/>
      <c r="I640" s="52"/>
    </row>
    <row r="641" spans="1:9" s="53" customFormat="1">
      <c r="A641" s="49"/>
      <c r="B641" s="50"/>
      <c r="C641" s="51"/>
      <c r="D641" s="49"/>
      <c r="E641" s="52"/>
      <c r="F641" s="52"/>
      <c r="G641" s="52"/>
      <c r="H641" s="52"/>
      <c r="I641" s="52"/>
    </row>
    <row r="642" spans="1:9" s="53" customFormat="1">
      <c r="A642" s="49"/>
      <c r="B642" s="50"/>
      <c r="C642" s="51"/>
      <c r="D642" s="49"/>
      <c r="E642" s="52"/>
      <c r="F642" s="52"/>
      <c r="G642" s="52"/>
      <c r="H642" s="52"/>
      <c r="I642" s="52"/>
    </row>
    <row r="643" spans="1:9" s="53" customFormat="1">
      <c r="A643" s="49"/>
      <c r="B643" s="50"/>
      <c r="C643" s="51"/>
      <c r="D643" s="49"/>
      <c r="E643" s="52"/>
      <c r="F643" s="52"/>
      <c r="G643" s="52"/>
      <c r="H643" s="52"/>
      <c r="I643" s="52"/>
    </row>
    <row r="644" spans="1:9" s="53" customFormat="1">
      <c r="A644" s="49"/>
      <c r="B644" s="50"/>
      <c r="C644" s="51"/>
      <c r="D644" s="49"/>
      <c r="E644" s="52"/>
      <c r="F644" s="52"/>
      <c r="G644" s="52"/>
      <c r="H644" s="52"/>
      <c r="I644" s="52"/>
    </row>
    <row r="645" spans="1:9" s="53" customFormat="1">
      <c r="A645" s="49"/>
      <c r="B645" s="50"/>
      <c r="C645" s="51"/>
      <c r="D645" s="49"/>
      <c r="E645" s="52"/>
      <c r="F645" s="52"/>
      <c r="G645" s="52"/>
      <c r="H645" s="52"/>
      <c r="I645" s="52"/>
    </row>
    <row r="646" spans="1:9" s="53" customFormat="1">
      <c r="A646" s="49"/>
      <c r="B646" s="50"/>
      <c r="C646" s="51"/>
      <c r="D646" s="49"/>
      <c r="E646" s="52"/>
      <c r="F646" s="52"/>
      <c r="G646" s="52"/>
      <c r="H646" s="52"/>
      <c r="I646" s="52"/>
    </row>
    <row r="647" spans="1:9" s="53" customFormat="1">
      <c r="A647" s="49"/>
      <c r="B647" s="50"/>
      <c r="C647" s="51"/>
      <c r="D647" s="49"/>
      <c r="E647" s="52"/>
      <c r="F647" s="52"/>
      <c r="G647" s="52"/>
      <c r="H647" s="52"/>
      <c r="I647" s="52"/>
    </row>
    <row r="648" spans="1:9" s="53" customFormat="1">
      <c r="A648" s="49"/>
      <c r="B648" s="50"/>
      <c r="C648" s="51"/>
      <c r="D648" s="49"/>
      <c r="E648" s="52"/>
      <c r="F648" s="52"/>
      <c r="G648" s="52"/>
      <c r="H648" s="52"/>
      <c r="I648" s="52"/>
    </row>
    <row r="649" spans="1:9" s="53" customFormat="1">
      <c r="A649" s="49"/>
      <c r="B649" s="50"/>
      <c r="C649" s="51"/>
      <c r="D649" s="49"/>
      <c r="E649" s="52"/>
      <c r="F649" s="52"/>
      <c r="G649" s="52"/>
      <c r="H649" s="52"/>
      <c r="I649" s="52"/>
    </row>
    <row r="650" spans="1:9" s="53" customFormat="1">
      <c r="A650" s="49"/>
      <c r="B650" s="50"/>
      <c r="C650" s="51"/>
      <c r="D650" s="49"/>
      <c r="E650" s="52"/>
      <c r="F650" s="52"/>
      <c r="G650" s="52"/>
      <c r="H650" s="52"/>
      <c r="I650" s="52"/>
    </row>
    <row r="651" spans="1:9" s="53" customFormat="1">
      <c r="A651" s="49"/>
      <c r="B651" s="50"/>
      <c r="C651" s="51"/>
      <c r="D651" s="49"/>
      <c r="E651" s="52"/>
      <c r="F651" s="52"/>
      <c r="G651" s="52"/>
      <c r="H651" s="52"/>
      <c r="I651" s="52"/>
    </row>
    <row r="652" spans="1:9" s="53" customFormat="1">
      <c r="A652" s="49"/>
      <c r="B652" s="50"/>
      <c r="C652" s="51"/>
      <c r="D652" s="49"/>
      <c r="E652" s="52"/>
      <c r="F652" s="52"/>
      <c r="G652" s="52"/>
      <c r="H652" s="52"/>
      <c r="I652" s="52"/>
    </row>
    <row r="653" spans="1:9" s="53" customFormat="1">
      <c r="A653" s="49"/>
      <c r="B653" s="50"/>
      <c r="C653" s="51"/>
      <c r="D653" s="49"/>
      <c r="E653" s="52"/>
      <c r="F653" s="52"/>
      <c r="G653" s="52"/>
      <c r="H653" s="52"/>
      <c r="I653" s="52"/>
    </row>
    <row r="654" spans="1:9" s="53" customFormat="1">
      <c r="A654" s="49"/>
      <c r="B654" s="50"/>
      <c r="C654" s="51"/>
      <c r="D654" s="49"/>
      <c r="E654" s="52"/>
      <c r="F654" s="52"/>
      <c r="G654" s="52"/>
      <c r="H654" s="52"/>
      <c r="I654" s="52"/>
    </row>
    <row r="655" spans="1:9" s="53" customFormat="1">
      <c r="A655" s="49"/>
      <c r="B655" s="50"/>
      <c r="C655" s="51"/>
      <c r="D655" s="49"/>
      <c r="E655" s="52"/>
      <c r="F655" s="52"/>
      <c r="G655" s="52"/>
      <c r="H655" s="52"/>
      <c r="I655" s="52"/>
    </row>
    <row r="656" spans="1:9" s="53" customFormat="1">
      <c r="A656" s="49"/>
      <c r="B656" s="50"/>
      <c r="C656" s="51"/>
      <c r="D656" s="49"/>
      <c r="E656" s="52"/>
      <c r="F656" s="52"/>
      <c r="G656" s="52"/>
      <c r="H656" s="52"/>
      <c r="I656" s="52"/>
    </row>
    <row r="657" spans="1:9" s="53" customFormat="1">
      <c r="A657" s="49"/>
      <c r="B657" s="50"/>
      <c r="C657" s="51"/>
      <c r="D657" s="49"/>
      <c r="E657" s="52"/>
      <c r="F657" s="52"/>
      <c r="G657" s="52"/>
      <c r="H657" s="52"/>
      <c r="I657" s="52"/>
    </row>
    <row r="658" spans="1:9" s="53" customFormat="1">
      <c r="A658" s="49"/>
      <c r="B658" s="50"/>
      <c r="C658" s="51"/>
      <c r="D658" s="49"/>
      <c r="E658" s="52"/>
      <c r="F658" s="52"/>
      <c r="G658" s="52"/>
      <c r="H658" s="52"/>
      <c r="I658" s="52"/>
    </row>
    <row r="659" spans="1:9" s="53" customFormat="1">
      <c r="A659" s="49"/>
      <c r="B659" s="50"/>
      <c r="C659" s="51"/>
      <c r="D659" s="49"/>
      <c r="E659" s="52"/>
      <c r="F659" s="52"/>
      <c r="G659" s="52"/>
      <c r="H659" s="52"/>
      <c r="I659" s="52"/>
    </row>
    <row r="660" spans="1:9" s="53" customFormat="1">
      <c r="A660" s="49"/>
      <c r="B660" s="50"/>
      <c r="C660" s="51"/>
      <c r="D660" s="49"/>
      <c r="E660" s="52"/>
      <c r="F660" s="52"/>
      <c r="G660" s="52"/>
      <c r="H660" s="52"/>
      <c r="I660" s="52"/>
    </row>
    <row r="661" spans="1:9" s="53" customFormat="1">
      <c r="A661" s="49"/>
      <c r="B661" s="50"/>
      <c r="C661" s="51"/>
      <c r="D661" s="49"/>
      <c r="E661" s="52"/>
      <c r="F661" s="52"/>
      <c r="G661" s="52"/>
      <c r="H661" s="52"/>
      <c r="I661" s="52"/>
    </row>
    <row r="662" spans="1:9" s="53" customFormat="1">
      <c r="A662" s="49"/>
      <c r="B662" s="50"/>
      <c r="C662" s="51"/>
      <c r="D662" s="49"/>
      <c r="E662" s="52"/>
      <c r="F662" s="52"/>
      <c r="G662" s="52"/>
      <c r="H662" s="52"/>
      <c r="I662" s="52"/>
    </row>
    <row r="663" spans="1:9" s="53" customFormat="1">
      <c r="A663" s="49"/>
      <c r="B663" s="50"/>
      <c r="C663" s="51"/>
      <c r="D663" s="49"/>
      <c r="E663" s="52"/>
      <c r="F663" s="52"/>
      <c r="G663" s="52"/>
      <c r="H663" s="52"/>
      <c r="I663" s="52"/>
    </row>
    <row r="664" spans="1:9" s="53" customFormat="1">
      <c r="A664" s="49"/>
      <c r="B664" s="50"/>
      <c r="C664" s="51"/>
      <c r="D664" s="49"/>
      <c r="E664" s="52"/>
      <c r="F664" s="52"/>
      <c r="G664" s="52"/>
      <c r="H664" s="52"/>
      <c r="I664" s="52"/>
    </row>
    <row r="665" spans="1:9" s="53" customFormat="1">
      <c r="A665" s="49"/>
      <c r="B665" s="50"/>
      <c r="C665" s="51"/>
      <c r="D665" s="49"/>
      <c r="E665" s="52"/>
      <c r="F665" s="52"/>
      <c r="G665" s="52"/>
      <c r="H665" s="52"/>
      <c r="I665" s="52"/>
    </row>
    <row r="666" spans="1:9" s="53" customFormat="1">
      <c r="A666" s="49"/>
      <c r="B666" s="50"/>
      <c r="C666" s="51"/>
      <c r="D666" s="49"/>
      <c r="E666" s="52"/>
      <c r="F666" s="52"/>
      <c r="G666" s="52"/>
      <c r="H666" s="52"/>
      <c r="I666" s="52"/>
    </row>
    <row r="667" spans="1:9" s="53" customFormat="1">
      <c r="A667" s="49"/>
      <c r="B667" s="50"/>
      <c r="C667" s="51"/>
      <c r="D667" s="49"/>
      <c r="E667" s="52"/>
      <c r="F667" s="52"/>
      <c r="G667" s="52"/>
      <c r="H667" s="52"/>
      <c r="I667" s="52"/>
    </row>
    <row r="668" spans="1:9" s="53" customFormat="1">
      <c r="A668" s="49"/>
      <c r="B668" s="50"/>
      <c r="C668" s="51"/>
      <c r="D668" s="49"/>
      <c r="E668" s="52"/>
      <c r="F668" s="52"/>
      <c r="G668" s="52"/>
      <c r="H668" s="52"/>
      <c r="I668" s="52"/>
    </row>
    <row r="669" spans="1:9" s="53" customFormat="1">
      <c r="A669" s="49"/>
      <c r="B669" s="50"/>
      <c r="C669" s="51"/>
      <c r="D669" s="49"/>
      <c r="E669" s="52"/>
      <c r="F669" s="52"/>
      <c r="G669" s="52"/>
      <c r="H669" s="52"/>
      <c r="I669" s="52"/>
    </row>
    <row r="670" spans="1:9" s="53" customFormat="1">
      <c r="A670" s="49"/>
      <c r="B670" s="50"/>
      <c r="C670" s="51"/>
      <c r="D670" s="49"/>
      <c r="E670" s="52"/>
      <c r="F670" s="52"/>
      <c r="G670" s="52"/>
      <c r="H670" s="52"/>
      <c r="I670" s="52"/>
    </row>
    <row r="671" spans="1:9" s="53" customFormat="1">
      <c r="A671" s="49"/>
      <c r="B671" s="50"/>
      <c r="C671" s="51"/>
      <c r="D671" s="49"/>
      <c r="E671" s="52"/>
      <c r="F671" s="52"/>
      <c r="G671" s="52"/>
      <c r="H671" s="52"/>
      <c r="I671" s="52"/>
    </row>
    <row r="672" spans="1:9" s="53" customFormat="1">
      <c r="A672" s="49"/>
      <c r="B672" s="50"/>
      <c r="C672" s="51"/>
      <c r="D672" s="49"/>
      <c r="E672" s="52"/>
      <c r="F672" s="52"/>
      <c r="G672" s="52"/>
      <c r="H672" s="52"/>
      <c r="I672" s="52"/>
    </row>
    <row r="673" spans="1:9" s="53" customFormat="1">
      <c r="A673" s="49"/>
      <c r="B673" s="50"/>
      <c r="C673" s="51"/>
      <c r="D673" s="49"/>
      <c r="E673" s="52"/>
      <c r="F673" s="52"/>
      <c r="G673" s="52"/>
      <c r="H673" s="52"/>
      <c r="I673" s="52"/>
    </row>
    <row r="674" spans="1:9" s="53" customFormat="1">
      <c r="A674" s="49"/>
      <c r="B674" s="50"/>
      <c r="C674" s="51"/>
      <c r="D674" s="49"/>
      <c r="E674" s="52"/>
      <c r="F674" s="52"/>
      <c r="G674" s="52"/>
      <c r="H674" s="52"/>
      <c r="I674" s="52"/>
    </row>
    <row r="675" spans="1:9" s="53" customFormat="1">
      <c r="A675" s="49"/>
      <c r="B675" s="50"/>
      <c r="C675" s="51"/>
      <c r="D675" s="49"/>
      <c r="E675" s="52"/>
      <c r="F675" s="52"/>
      <c r="G675" s="52"/>
      <c r="H675" s="52"/>
      <c r="I675" s="52"/>
    </row>
    <row r="676" spans="1:9" s="53" customFormat="1">
      <c r="A676" s="49"/>
      <c r="B676" s="50"/>
      <c r="C676" s="51"/>
      <c r="D676" s="49"/>
      <c r="E676" s="52"/>
      <c r="F676" s="52"/>
      <c r="G676" s="52"/>
      <c r="H676" s="52"/>
      <c r="I676" s="52"/>
    </row>
    <row r="677" spans="1:9" s="53" customFormat="1">
      <c r="A677" s="49"/>
      <c r="B677" s="50"/>
      <c r="C677" s="51"/>
      <c r="D677" s="49"/>
      <c r="E677" s="52"/>
      <c r="F677" s="52"/>
      <c r="G677" s="52"/>
      <c r="H677" s="52"/>
      <c r="I677" s="52"/>
    </row>
    <row r="678" spans="1:9" s="53" customFormat="1">
      <c r="A678" s="49"/>
      <c r="B678" s="50"/>
      <c r="C678" s="51"/>
      <c r="D678" s="49"/>
      <c r="E678" s="52"/>
      <c r="F678" s="52"/>
      <c r="G678" s="52"/>
      <c r="H678" s="52"/>
      <c r="I678" s="52"/>
    </row>
    <row r="679" spans="1:9" s="53" customFormat="1">
      <c r="A679" s="49"/>
      <c r="B679" s="50"/>
      <c r="C679" s="51"/>
      <c r="D679" s="49"/>
      <c r="E679" s="52"/>
      <c r="F679" s="52"/>
      <c r="G679" s="52"/>
      <c r="H679" s="52"/>
      <c r="I679" s="52"/>
    </row>
    <row r="680" spans="1:9" s="53" customFormat="1">
      <c r="A680" s="49"/>
      <c r="B680" s="50"/>
      <c r="C680" s="51"/>
      <c r="D680" s="49"/>
      <c r="E680" s="52"/>
      <c r="F680" s="52"/>
      <c r="G680" s="52"/>
      <c r="H680" s="52"/>
      <c r="I680" s="52"/>
    </row>
    <row r="681" spans="1:9" s="53" customFormat="1">
      <c r="A681" s="49"/>
      <c r="B681" s="50"/>
      <c r="C681" s="51"/>
      <c r="D681" s="49"/>
      <c r="E681" s="52"/>
      <c r="F681" s="52"/>
      <c r="G681" s="52"/>
      <c r="H681" s="52"/>
      <c r="I681" s="52"/>
    </row>
    <row r="682" spans="1:9" s="53" customFormat="1">
      <c r="A682" s="49"/>
      <c r="B682" s="50"/>
      <c r="C682" s="51"/>
      <c r="D682" s="49"/>
      <c r="E682" s="52"/>
      <c r="F682" s="52"/>
      <c r="G682" s="52"/>
      <c r="H682" s="52"/>
      <c r="I682" s="52"/>
    </row>
    <row r="683" spans="1:9" s="53" customFormat="1">
      <c r="A683" s="49"/>
      <c r="B683" s="50"/>
      <c r="C683" s="51"/>
      <c r="D683" s="49"/>
      <c r="E683" s="52"/>
      <c r="F683" s="52"/>
      <c r="G683" s="52"/>
      <c r="H683" s="52"/>
      <c r="I683" s="52"/>
    </row>
    <row r="684" spans="1:9" s="53" customFormat="1">
      <c r="A684" s="49"/>
      <c r="B684" s="50"/>
      <c r="C684" s="51"/>
      <c r="D684" s="49"/>
      <c r="E684" s="52"/>
      <c r="F684" s="52"/>
      <c r="G684" s="52"/>
      <c r="H684" s="52"/>
      <c r="I684" s="52"/>
    </row>
    <row r="685" spans="1:9" s="53" customFormat="1">
      <c r="A685" s="49"/>
      <c r="B685" s="50"/>
      <c r="C685" s="51"/>
      <c r="D685" s="49"/>
      <c r="E685" s="52"/>
      <c r="F685" s="52"/>
      <c r="G685" s="52"/>
      <c r="H685" s="52"/>
      <c r="I685" s="52"/>
    </row>
    <row r="686" spans="1:9" s="53" customFormat="1">
      <c r="A686" s="49"/>
      <c r="B686" s="50"/>
      <c r="C686" s="51"/>
      <c r="D686" s="49"/>
      <c r="E686" s="52"/>
      <c r="F686" s="52"/>
      <c r="G686" s="52"/>
      <c r="H686" s="52"/>
      <c r="I686" s="52"/>
    </row>
    <row r="687" spans="1:9" s="53" customFormat="1">
      <c r="A687" s="49"/>
      <c r="B687" s="50"/>
      <c r="C687" s="51"/>
      <c r="D687" s="49"/>
      <c r="E687" s="52"/>
      <c r="F687" s="52"/>
      <c r="G687" s="52"/>
      <c r="H687" s="52"/>
      <c r="I687" s="52"/>
    </row>
    <row r="688" spans="1:9" s="53" customFormat="1">
      <c r="A688" s="49"/>
      <c r="B688" s="50"/>
      <c r="C688" s="51"/>
      <c r="D688" s="49"/>
      <c r="E688" s="52"/>
      <c r="F688" s="52"/>
      <c r="G688" s="52"/>
      <c r="H688" s="52"/>
      <c r="I688" s="52"/>
    </row>
    <row r="689" spans="1:9" s="53" customFormat="1">
      <c r="A689" s="49"/>
      <c r="B689" s="50"/>
      <c r="C689" s="51"/>
      <c r="D689" s="49"/>
      <c r="E689" s="52"/>
      <c r="F689" s="52"/>
      <c r="G689" s="52"/>
      <c r="H689" s="52"/>
      <c r="I689" s="52"/>
    </row>
    <row r="690" spans="1:9" s="53" customFormat="1">
      <c r="A690" s="49"/>
      <c r="B690" s="50"/>
      <c r="C690" s="51"/>
      <c r="D690" s="49"/>
      <c r="E690" s="52"/>
      <c r="F690" s="52"/>
      <c r="G690" s="52"/>
      <c r="H690" s="52"/>
      <c r="I690" s="52"/>
    </row>
    <row r="691" spans="1:9" s="53" customFormat="1">
      <c r="A691" s="49"/>
      <c r="B691" s="50"/>
      <c r="C691" s="51"/>
      <c r="D691" s="49"/>
      <c r="E691" s="52"/>
      <c r="F691" s="52"/>
      <c r="G691" s="52"/>
      <c r="H691" s="52"/>
      <c r="I691" s="52"/>
    </row>
    <row r="692" spans="1:9" s="53" customFormat="1">
      <c r="A692" s="49"/>
      <c r="B692" s="50"/>
      <c r="C692" s="51"/>
      <c r="D692" s="49"/>
      <c r="E692" s="52"/>
      <c r="F692" s="52"/>
      <c r="G692" s="52"/>
      <c r="H692" s="52"/>
      <c r="I692" s="52"/>
    </row>
    <row r="693" spans="1:9" s="53" customFormat="1">
      <c r="A693" s="49"/>
      <c r="B693" s="50"/>
      <c r="C693" s="51"/>
      <c r="D693" s="49"/>
      <c r="E693" s="52"/>
      <c r="F693" s="52"/>
      <c r="G693" s="52"/>
      <c r="H693" s="52"/>
      <c r="I693" s="52"/>
    </row>
    <row r="694" spans="1:9" s="53" customFormat="1">
      <c r="A694" s="49"/>
      <c r="B694" s="50"/>
      <c r="C694" s="51"/>
      <c r="D694" s="49"/>
      <c r="E694" s="52"/>
      <c r="F694" s="52"/>
      <c r="G694" s="52"/>
      <c r="H694" s="52"/>
      <c r="I694" s="52"/>
    </row>
    <row r="695" spans="1:9" s="53" customFormat="1">
      <c r="A695" s="49"/>
      <c r="B695" s="50"/>
      <c r="C695" s="51"/>
      <c r="D695" s="49"/>
      <c r="E695" s="52"/>
      <c r="F695" s="52"/>
      <c r="G695" s="52"/>
      <c r="H695" s="52"/>
      <c r="I695" s="52"/>
    </row>
    <row r="696" spans="1:9" s="53" customFormat="1">
      <c r="A696" s="49"/>
      <c r="B696" s="50"/>
      <c r="C696" s="51"/>
      <c r="D696" s="49"/>
      <c r="E696" s="52"/>
      <c r="F696" s="52"/>
      <c r="G696" s="52"/>
      <c r="H696" s="52"/>
      <c r="I696" s="52"/>
    </row>
    <row r="697" spans="1:9" s="53" customFormat="1">
      <c r="A697" s="49"/>
      <c r="B697" s="50"/>
      <c r="C697" s="51"/>
      <c r="D697" s="49"/>
      <c r="E697" s="52"/>
      <c r="F697" s="52"/>
      <c r="G697" s="52"/>
      <c r="H697" s="52"/>
      <c r="I697" s="52"/>
    </row>
    <row r="698" spans="1:9" s="53" customFormat="1">
      <c r="A698" s="49"/>
      <c r="B698" s="50"/>
      <c r="C698" s="51"/>
      <c r="D698" s="49"/>
      <c r="E698" s="52"/>
      <c r="F698" s="52"/>
      <c r="G698" s="52"/>
      <c r="H698" s="52"/>
      <c r="I698" s="52"/>
    </row>
    <row r="699" spans="1:9" s="53" customFormat="1">
      <c r="A699" s="49"/>
      <c r="B699" s="50"/>
      <c r="C699" s="51"/>
      <c r="D699" s="49"/>
      <c r="E699" s="52"/>
      <c r="F699" s="52"/>
      <c r="G699" s="52"/>
      <c r="H699" s="52"/>
      <c r="I699" s="52"/>
    </row>
    <row r="700" spans="1:9" s="53" customFormat="1">
      <c r="A700" s="49"/>
      <c r="B700" s="50"/>
      <c r="C700" s="51"/>
      <c r="D700" s="49"/>
      <c r="E700" s="52"/>
      <c r="F700" s="52"/>
      <c r="G700" s="52"/>
      <c r="H700" s="52"/>
      <c r="I700" s="52"/>
    </row>
    <row r="701" spans="1:9" s="53" customFormat="1">
      <c r="A701" s="49"/>
      <c r="B701" s="50"/>
      <c r="C701" s="51"/>
      <c r="D701" s="49"/>
      <c r="E701" s="52"/>
      <c r="F701" s="52"/>
      <c r="G701" s="52"/>
      <c r="H701" s="52"/>
      <c r="I701" s="52"/>
    </row>
    <row r="702" spans="1:9" s="53" customFormat="1">
      <c r="A702" s="49"/>
      <c r="B702" s="50"/>
      <c r="C702" s="51"/>
      <c r="D702" s="49"/>
      <c r="E702" s="52"/>
      <c r="F702" s="52"/>
      <c r="G702" s="52"/>
      <c r="H702" s="52"/>
      <c r="I702" s="52"/>
    </row>
    <row r="703" spans="1:9" s="53" customFormat="1">
      <c r="A703" s="49"/>
      <c r="B703" s="50"/>
      <c r="C703" s="51"/>
      <c r="D703" s="49"/>
      <c r="E703" s="52"/>
      <c r="F703" s="52"/>
      <c r="G703" s="52"/>
      <c r="H703" s="52"/>
      <c r="I703" s="52"/>
    </row>
    <row r="704" spans="1:9" s="53" customFormat="1">
      <c r="A704" s="49"/>
      <c r="B704" s="50"/>
      <c r="C704" s="51"/>
      <c r="D704" s="49"/>
      <c r="E704" s="52"/>
      <c r="F704" s="52"/>
      <c r="G704" s="52"/>
      <c r="H704" s="52"/>
      <c r="I704" s="52"/>
    </row>
    <row r="705" spans="1:9" s="53" customFormat="1">
      <c r="A705" s="49"/>
      <c r="B705" s="50"/>
      <c r="C705" s="51"/>
      <c r="D705" s="49"/>
      <c r="E705" s="52"/>
      <c r="F705" s="52"/>
      <c r="G705" s="52"/>
      <c r="H705" s="52"/>
      <c r="I705" s="52"/>
    </row>
    <row r="706" spans="1:9" s="53" customFormat="1">
      <c r="A706" s="49"/>
      <c r="B706" s="50"/>
      <c r="C706" s="51"/>
      <c r="D706" s="49"/>
      <c r="E706" s="52"/>
      <c r="F706" s="52"/>
      <c r="G706" s="52"/>
      <c r="H706" s="52"/>
      <c r="I706" s="52"/>
    </row>
    <row r="707" spans="1:9" s="53" customFormat="1">
      <c r="A707" s="49"/>
      <c r="B707" s="50"/>
      <c r="C707" s="51"/>
      <c r="D707" s="49"/>
      <c r="E707" s="52"/>
      <c r="F707" s="52"/>
      <c r="G707" s="52"/>
      <c r="H707" s="52"/>
      <c r="I707" s="52"/>
    </row>
    <row r="708" spans="1:9" s="53" customFormat="1">
      <c r="A708" s="49"/>
      <c r="B708" s="50"/>
      <c r="C708" s="51"/>
      <c r="D708" s="49"/>
      <c r="E708" s="52"/>
      <c r="F708" s="52"/>
      <c r="G708" s="52"/>
      <c r="H708" s="52"/>
      <c r="I708" s="52"/>
    </row>
    <row r="709" spans="1:9" s="53" customFormat="1">
      <c r="A709" s="49"/>
      <c r="B709" s="50"/>
      <c r="C709" s="51"/>
      <c r="D709" s="49"/>
      <c r="E709" s="52"/>
      <c r="F709" s="52"/>
      <c r="G709" s="52"/>
      <c r="H709" s="52"/>
      <c r="I709" s="52"/>
    </row>
    <row r="710" spans="1:9" s="53" customFormat="1">
      <c r="A710" s="49"/>
      <c r="B710" s="50"/>
      <c r="C710" s="51"/>
      <c r="D710" s="49"/>
      <c r="E710" s="52"/>
      <c r="F710" s="52"/>
      <c r="G710" s="52"/>
      <c r="H710" s="52"/>
      <c r="I710" s="52"/>
    </row>
    <row r="711" spans="1:9" s="53" customFormat="1">
      <c r="A711" s="49"/>
      <c r="B711" s="50"/>
      <c r="C711" s="51"/>
      <c r="D711" s="49"/>
      <c r="E711" s="52"/>
      <c r="F711" s="52"/>
      <c r="G711" s="52"/>
      <c r="H711" s="52"/>
      <c r="I711" s="52"/>
    </row>
    <row r="712" spans="1:9" s="53" customFormat="1">
      <c r="A712" s="49"/>
      <c r="B712" s="50"/>
      <c r="C712" s="51"/>
      <c r="D712" s="49"/>
      <c r="E712" s="52"/>
      <c r="F712" s="52"/>
      <c r="G712" s="52"/>
      <c r="H712" s="52"/>
      <c r="I712" s="52"/>
    </row>
    <row r="713" spans="1:9" s="53" customFormat="1">
      <c r="A713" s="49"/>
      <c r="B713" s="50"/>
      <c r="C713" s="51"/>
      <c r="D713" s="49"/>
      <c r="E713" s="52"/>
      <c r="F713" s="52"/>
      <c r="G713" s="52"/>
      <c r="H713" s="52"/>
      <c r="I713" s="52"/>
    </row>
    <row r="714" spans="1:9" s="53" customFormat="1">
      <c r="A714" s="49"/>
      <c r="B714" s="50"/>
      <c r="C714" s="51"/>
      <c r="D714" s="49"/>
      <c r="E714" s="52"/>
      <c r="F714" s="52"/>
      <c r="G714" s="52"/>
      <c r="H714" s="52"/>
      <c r="I714" s="52"/>
    </row>
    <row r="715" spans="1:9" s="53" customFormat="1">
      <c r="A715" s="49"/>
      <c r="B715" s="50"/>
      <c r="C715" s="51"/>
      <c r="D715" s="49"/>
      <c r="E715" s="52"/>
      <c r="F715" s="52"/>
      <c r="G715" s="52"/>
      <c r="H715" s="52"/>
      <c r="I715" s="52"/>
    </row>
    <row r="716" spans="1:9" s="53" customFormat="1">
      <c r="A716" s="49"/>
      <c r="B716" s="50"/>
      <c r="C716" s="51"/>
      <c r="D716" s="49"/>
      <c r="E716" s="52"/>
      <c r="F716" s="52"/>
      <c r="G716" s="52"/>
      <c r="H716" s="52"/>
      <c r="I716" s="52"/>
    </row>
    <row r="717" spans="1:9" s="53" customFormat="1">
      <c r="A717" s="49"/>
      <c r="B717" s="50"/>
      <c r="C717" s="51"/>
      <c r="D717" s="49"/>
      <c r="E717" s="52"/>
      <c r="F717" s="52"/>
      <c r="G717" s="52"/>
      <c r="H717" s="52"/>
      <c r="I717" s="52"/>
    </row>
    <row r="718" spans="1:9" s="53" customFormat="1">
      <c r="A718" s="49"/>
      <c r="B718" s="50"/>
      <c r="C718" s="51"/>
      <c r="D718" s="49"/>
      <c r="E718" s="52"/>
      <c r="F718" s="52"/>
      <c r="G718" s="52"/>
      <c r="H718" s="52"/>
      <c r="I718" s="52"/>
    </row>
    <row r="719" spans="1:9" s="53" customFormat="1">
      <c r="A719" s="49"/>
      <c r="B719" s="50"/>
      <c r="C719" s="51"/>
      <c r="D719" s="49"/>
      <c r="E719" s="52"/>
      <c r="F719" s="52"/>
      <c r="G719" s="52"/>
      <c r="H719" s="52"/>
      <c r="I719" s="52"/>
    </row>
    <row r="720" spans="1:9" s="53" customFormat="1">
      <c r="A720" s="49"/>
      <c r="B720" s="50"/>
      <c r="C720" s="51"/>
      <c r="D720" s="49"/>
      <c r="E720" s="52"/>
      <c r="F720" s="52"/>
      <c r="G720" s="52"/>
      <c r="H720" s="52"/>
      <c r="I720" s="52"/>
    </row>
    <row r="721" spans="1:9" s="53" customFormat="1">
      <c r="A721" s="49"/>
      <c r="B721" s="50"/>
      <c r="C721" s="51"/>
      <c r="D721" s="49"/>
      <c r="E721" s="52"/>
      <c r="F721" s="52"/>
      <c r="G721" s="52"/>
      <c r="H721" s="52"/>
      <c r="I721" s="52"/>
    </row>
    <row r="722" spans="1:9" s="53" customFormat="1">
      <c r="A722" s="49"/>
      <c r="B722" s="50"/>
      <c r="C722" s="51"/>
      <c r="D722" s="49"/>
      <c r="E722" s="52"/>
      <c r="F722" s="52"/>
      <c r="G722" s="52"/>
      <c r="H722" s="52"/>
      <c r="I722" s="52"/>
    </row>
    <row r="723" spans="1:9" s="53" customFormat="1">
      <c r="A723" s="49"/>
      <c r="B723" s="50"/>
      <c r="C723" s="51"/>
      <c r="D723" s="49"/>
      <c r="E723" s="52"/>
      <c r="F723" s="52"/>
      <c r="G723" s="52"/>
      <c r="H723" s="52"/>
      <c r="I723" s="52"/>
    </row>
    <row r="724" spans="1:9" s="53" customFormat="1">
      <c r="A724" s="49"/>
      <c r="B724" s="50"/>
      <c r="C724" s="51"/>
      <c r="D724" s="49"/>
      <c r="E724" s="52"/>
      <c r="F724" s="52"/>
      <c r="G724" s="52"/>
      <c r="H724" s="52"/>
      <c r="I724" s="52"/>
    </row>
    <row r="725" spans="1:9" s="53" customFormat="1">
      <c r="A725" s="49"/>
      <c r="B725" s="50"/>
      <c r="C725" s="51"/>
      <c r="D725" s="49"/>
      <c r="E725" s="52"/>
      <c r="F725" s="52"/>
      <c r="G725" s="52"/>
      <c r="H725" s="52"/>
      <c r="I725" s="52"/>
    </row>
    <row r="726" spans="1:9" s="53" customFormat="1">
      <c r="A726" s="49"/>
      <c r="B726" s="50"/>
      <c r="C726" s="51"/>
      <c r="D726" s="49"/>
      <c r="E726" s="52"/>
      <c r="F726" s="52"/>
      <c r="G726" s="52"/>
      <c r="H726" s="52"/>
      <c r="I726" s="52"/>
    </row>
    <row r="727" spans="1:9" s="53" customFormat="1">
      <c r="A727" s="49"/>
      <c r="B727" s="50"/>
      <c r="C727" s="51"/>
      <c r="D727" s="49"/>
      <c r="E727" s="52"/>
      <c r="F727" s="52"/>
      <c r="G727" s="52"/>
      <c r="H727" s="52"/>
      <c r="I727" s="52"/>
    </row>
    <row r="728" spans="1:9" s="53" customFormat="1">
      <c r="A728" s="49"/>
      <c r="B728" s="50"/>
      <c r="C728" s="51"/>
      <c r="D728" s="49"/>
      <c r="E728" s="52"/>
      <c r="F728" s="52"/>
      <c r="G728" s="52"/>
      <c r="H728" s="52"/>
      <c r="I728" s="52"/>
    </row>
    <row r="729" spans="1:9" s="53" customFormat="1">
      <c r="A729" s="49"/>
      <c r="B729" s="50"/>
      <c r="C729" s="51"/>
      <c r="D729" s="49"/>
      <c r="E729" s="52"/>
      <c r="F729" s="52"/>
      <c r="G729" s="52"/>
      <c r="H729" s="52"/>
      <c r="I729" s="52"/>
    </row>
    <row r="730" spans="1:9" s="53" customFormat="1">
      <c r="A730" s="49"/>
      <c r="B730" s="50"/>
      <c r="C730" s="51"/>
      <c r="D730" s="49"/>
      <c r="E730" s="52"/>
      <c r="F730" s="52"/>
      <c r="G730" s="52"/>
      <c r="H730" s="52"/>
      <c r="I730" s="52"/>
    </row>
    <row r="731" spans="1:9" s="53" customFormat="1">
      <c r="A731" s="49"/>
      <c r="B731" s="50"/>
      <c r="C731" s="51"/>
      <c r="D731" s="49"/>
      <c r="E731" s="52"/>
      <c r="F731" s="52"/>
      <c r="G731" s="52"/>
      <c r="H731" s="52"/>
      <c r="I731" s="52"/>
    </row>
    <row r="732" spans="1:9" s="53" customFormat="1">
      <c r="A732" s="49"/>
      <c r="B732" s="50"/>
      <c r="C732" s="51"/>
      <c r="D732" s="49"/>
      <c r="E732" s="52"/>
      <c r="F732" s="52"/>
      <c r="G732" s="52"/>
      <c r="H732" s="52"/>
      <c r="I732" s="52"/>
    </row>
    <row r="733" spans="1:9" s="53" customFormat="1">
      <c r="A733" s="49"/>
      <c r="B733" s="50"/>
      <c r="C733" s="51"/>
      <c r="D733" s="49"/>
      <c r="E733" s="52"/>
      <c r="F733" s="52"/>
      <c r="G733" s="52"/>
      <c r="H733" s="52"/>
      <c r="I733" s="52"/>
    </row>
    <row r="734" spans="1:9" s="53" customFormat="1">
      <c r="A734" s="49"/>
      <c r="B734" s="50"/>
      <c r="C734" s="51"/>
      <c r="D734" s="49"/>
      <c r="E734" s="52"/>
      <c r="F734" s="52"/>
      <c r="G734" s="52"/>
      <c r="H734" s="52"/>
      <c r="I734" s="52"/>
    </row>
    <row r="735" spans="1:9" s="53" customFormat="1">
      <c r="A735" s="49"/>
      <c r="B735" s="50"/>
      <c r="C735" s="51"/>
      <c r="D735" s="49"/>
      <c r="E735" s="52"/>
      <c r="F735" s="52"/>
      <c r="G735" s="52"/>
      <c r="H735" s="52"/>
      <c r="I735" s="52"/>
    </row>
    <row r="736" spans="1:9" s="53" customFormat="1">
      <c r="A736" s="49"/>
      <c r="B736" s="50"/>
      <c r="C736" s="51"/>
      <c r="D736" s="49"/>
      <c r="E736" s="52"/>
      <c r="F736" s="52"/>
      <c r="G736" s="52"/>
      <c r="H736" s="52"/>
      <c r="I736" s="52"/>
    </row>
    <row r="737" spans="1:9" s="53" customFormat="1">
      <c r="A737" s="49"/>
      <c r="B737" s="50"/>
      <c r="C737" s="51"/>
      <c r="D737" s="49"/>
      <c r="E737" s="52"/>
      <c r="F737" s="52"/>
      <c r="G737" s="52"/>
      <c r="H737" s="52"/>
      <c r="I737" s="52"/>
    </row>
    <row r="738" spans="1:9" s="53" customFormat="1">
      <c r="A738" s="49"/>
      <c r="B738" s="50"/>
      <c r="C738" s="51"/>
      <c r="D738" s="49"/>
      <c r="E738" s="52"/>
      <c r="F738" s="52"/>
      <c r="G738" s="52"/>
      <c r="H738" s="52"/>
      <c r="I738" s="52"/>
    </row>
    <row r="739" spans="1:9" s="53" customFormat="1">
      <c r="A739" s="49"/>
      <c r="B739" s="50"/>
      <c r="C739" s="51"/>
      <c r="D739" s="49"/>
      <c r="E739" s="52"/>
      <c r="F739" s="52"/>
      <c r="G739" s="52"/>
      <c r="H739" s="52"/>
      <c r="I739" s="52"/>
    </row>
    <row r="740" spans="1:9" s="53" customFormat="1">
      <c r="A740" s="49"/>
      <c r="B740" s="50"/>
      <c r="C740" s="51"/>
      <c r="D740" s="49"/>
      <c r="E740" s="52"/>
      <c r="F740" s="52"/>
      <c r="G740" s="52"/>
      <c r="H740" s="52"/>
      <c r="I740" s="52"/>
    </row>
    <row r="741" spans="1:9" s="53" customFormat="1">
      <c r="A741" s="49"/>
      <c r="B741" s="50"/>
      <c r="C741" s="51"/>
      <c r="D741" s="49"/>
      <c r="E741" s="52"/>
      <c r="F741" s="52"/>
      <c r="G741" s="52"/>
      <c r="H741" s="52"/>
      <c r="I741" s="52"/>
    </row>
    <row r="742" spans="1:9" s="53" customFormat="1">
      <c r="A742" s="49"/>
      <c r="B742" s="50"/>
      <c r="C742" s="51"/>
      <c r="D742" s="49"/>
      <c r="E742" s="52"/>
      <c r="F742" s="52"/>
      <c r="G742" s="52"/>
      <c r="H742" s="52"/>
      <c r="I742" s="52"/>
    </row>
    <row r="743" spans="1:9" s="53" customFormat="1">
      <c r="A743" s="49"/>
      <c r="B743" s="50"/>
      <c r="C743" s="51"/>
      <c r="D743" s="49"/>
      <c r="E743" s="52"/>
      <c r="F743" s="52"/>
      <c r="G743" s="52"/>
      <c r="H743" s="52"/>
      <c r="I743" s="52"/>
    </row>
    <row r="744" spans="1:9" s="53" customFormat="1">
      <c r="A744" s="49"/>
      <c r="B744" s="50"/>
      <c r="C744" s="51"/>
      <c r="D744" s="49"/>
      <c r="E744" s="52"/>
      <c r="F744" s="52"/>
      <c r="G744" s="52"/>
      <c r="H744" s="52"/>
      <c r="I744" s="52"/>
    </row>
    <row r="745" spans="1:9" s="53" customFormat="1">
      <c r="A745" s="49"/>
      <c r="B745" s="50"/>
      <c r="C745" s="51"/>
      <c r="D745" s="49"/>
      <c r="E745" s="52"/>
      <c r="F745" s="52"/>
      <c r="G745" s="52"/>
      <c r="H745" s="52"/>
      <c r="I745" s="52"/>
    </row>
    <row r="746" spans="1:9" s="53" customFormat="1">
      <c r="A746" s="49"/>
      <c r="B746" s="50"/>
      <c r="C746" s="51"/>
      <c r="D746" s="49"/>
      <c r="E746" s="52"/>
      <c r="F746" s="52"/>
      <c r="G746" s="52"/>
      <c r="H746" s="52"/>
      <c r="I746" s="52"/>
    </row>
    <row r="747" spans="1:9" s="53" customFormat="1">
      <c r="A747" s="49"/>
      <c r="B747" s="50"/>
      <c r="C747" s="51"/>
      <c r="D747" s="49"/>
      <c r="E747" s="52"/>
      <c r="F747" s="52"/>
      <c r="G747" s="52"/>
      <c r="H747" s="52"/>
      <c r="I747" s="52"/>
    </row>
    <row r="748" spans="1:9" s="53" customFormat="1">
      <c r="A748" s="49"/>
      <c r="B748" s="50"/>
      <c r="C748" s="51"/>
      <c r="D748" s="49"/>
      <c r="E748" s="52"/>
      <c r="F748" s="52"/>
      <c r="G748" s="52"/>
      <c r="H748" s="52"/>
      <c r="I748" s="52"/>
    </row>
    <row r="749" spans="1:9" s="53" customFormat="1">
      <c r="A749" s="49"/>
      <c r="B749" s="50"/>
      <c r="C749" s="51"/>
      <c r="D749" s="49"/>
      <c r="E749" s="52"/>
      <c r="F749" s="52"/>
      <c r="G749" s="52"/>
      <c r="H749" s="52"/>
      <c r="I749" s="52"/>
    </row>
    <row r="750" spans="1:9" s="53" customFormat="1">
      <c r="A750" s="49"/>
      <c r="B750" s="50"/>
      <c r="C750" s="51"/>
      <c r="D750" s="49"/>
      <c r="E750" s="52"/>
      <c r="F750" s="52"/>
      <c r="G750" s="52"/>
      <c r="H750" s="52"/>
      <c r="I750" s="52"/>
    </row>
    <row r="751" spans="1:9" s="53" customFormat="1">
      <c r="A751" s="49"/>
      <c r="B751" s="50"/>
      <c r="C751" s="51"/>
      <c r="D751" s="49"/>
      <c r="E751" s="52"/>
      <c r="F751" s="52"/>
      <c r="G751" s="52"/>
      <c r="H751" s="52"/>
      <c r="I751" s="52"/>
    </row>
    <row r="752" spans="1:9" s="53" customFormat="1">
      <c r="A752" s="49"/>
      <c r="B752" s="50"/>
      <c r="C752" s="51"/>
      <c r="D752" s="49"/>
      <c r="E752" s="52"/>
      <c r="F752" s="52"/>
      <c r="G752" s="52"/>
      <c r="H752" s="52"/>
      <c r="I752" s="52"/>
    </row>
    <row r="753" spans="1:9" s="53" customFormat="1">
      <c r="A753" s="49"/>
      <c r="B753" s="50"/>
      <c r="C753" s="51"/>
      <c r="D753" s="49"/>
      <c r="E753" s="52"/>
      <c r="F753" s="52"/>
      <c r="G753" s="52"/>
      <c r="H753" s="52"/>
      <c r="I753" s="52"/>
    </row>
    <row r="754" spans="1:9" s="53" customFormat="1">
      <c r="A754" s="49"/>
      <c r="B754" s="50"/>
      <c r="C754" s="51"/>
      <c r="D754" s="49"/>
      <c r="E754" s="52"/>
      <c r="F754" s="52"/>
      <c r="G754" s="52"/>
      <c r="H754" s="52"/>
      <c r="I754" s="52"/>
    </row>
    <row r="755" spans="1:9" s="53" customFormat="1">
      <c r="A755" s="49"/>
      <c r="B755" s="50"/>
      <c r="C755" s="51"/>
      <c r="D755" s="49"/>
      <c r="E755" s="52"/>
      <c r="F755" s="52"/>
      <c r="G755" s="52"/>
      <c r="H755" s="52"/>
      <c r="I755" s="52"/>
    </row>
    <row r="756" spans="1:9" s="53" customFormat="1">
      <c r="A756" s="49"/>
      <c r="B756" s="50"/>
      <c r="C756" s="51"/>
      <c r="D756" s="49"/>
      <c r="E756" s="52"/>
      <c r="F756" s="52"/>
      <c r="G756" s="52"/>
      <c r="H756" s="52"/>
      <c r="I756" s="52"/>
    </row>
    <row r="757" spans="1:9" s="53" customFormat="1">
      <c r="A757" s="49"/>
      <c r="B757" s="50"/>
      <c r="C757" s="51"/>
      <c r="D757" s="49"/>
      <c r="E757" s="52"/>
      <c r="F757" s="52"/>
      <c r="G757" s="52"/>
      <c r="H757" s="52"/>
      <c r="I757" s="52"/>
    </row>
    <row r="758" spans="1:9" s="53" customFormat="1">
      <c r="A758" s="49"/>
      <c r="B758" s="50"/>
      <c r="C758" s="51"/>
      <c r="D758" s="49"/>
      <c r="E758" s="52"/>
      <c r="F758" s="52"/>
      <c r="G758" s="52"/>
      <c r="H758" s="52"/>
      <c r="I758" s="52"/>
    </row>
    <row r="759" spans="1:9" s="53" customFormat="1">
      <c r="A759" s="49"/>
      <c r="B759" s="50"/>
      <c r="C759" s="51"/>
      <c r="D759" s="49"/>
      <c r="E759" s="52"/>
      <c r="F759" s="52"/>
      <c r="G759" s="52"/>
      <c r="H759" s="52"/>
      <c r="I759" s="52"/>
    </row>
    <row r="760" spans="1:9" s="53" customFormat="1">
      <c r="A760" s="49"/>
      <c r="B760" s="50"/>
      <c r="C760" s="51"/>
      <c r="D760" s="49"/>
      <c r="E760" s="52"/>
      <c r="F760" s="52"/>
      <c r="G760" s="52"/>
      <c r="H760" s="52"/>
      <c r="I760" s="52"/>
    </row>
    <row r="761" spans="1:9" s="53" customFormat="1">
      <c r="A761" s="49"/>
      <c r="B761" s="50"/>
      <c r="C761" s="51"/>
      <c r="D761" s="49"/>
      <c r="E761" s="52"/>
      <c r="F761" s="52"/>
      <c r="G761" s="52"/>
      <c r="H761" s="52"/>
      <c r="I761" s="52"/>
    </row>
    <row r="762" spans="1:9" s="53" customFormat="1">
      <c r="A762" s="49"/>
      <c r="B762" s="50"/>
      <c r="C762" s="51"/>
      <c r="D762" s="49"/>
      <c r="E762" s="52"/>
      <c r="F762" s="52"/>
      <c r="G762" s="52"/>
      <c r="H762" s="52"/>
      <c r="I762" s="52"/>
    </row>
    <row r="763" spans="1:9" s="53" customFormat="1">
      <c r="A763" s="49"/>
      <c r="B763" s="50"/>
      <c r="C763" s="51"/>
      <c r="D763" s="49"/>
      <c r="E763" s="52"/>
      <c r="F763" s="52"/>
      <c r="G763" s="52"/>
      <c r="H763" s="52"/>
      <c r="I763" s="52"/>
    </row>
    <row r="764" spans="1:9" s="53" customFormat="1">
      <c r="A764" s="49"/>
      <c r="B764" s="50"/>
      <c r="C764" s="51"/>
      <c r="D764" s="49"/>
      <c r="E764" s="52"/>
      <c r="F764" s="52"/>
      <c r="G764" s="52"/>
      <c r="H764" s="52"/>
      <c r="I764" s="52"/>
    </row>
    <row r="765" spans="1:9" s="53" customFormat="1">
      <c r="A765" s="49"/>
      <c r="B765" s="50"/>
      <c r="C765" s="51"/>
      <c r="D765" s="49"/>
      <c r="E765" s="52"/>
      <c r="F765" s="52"/>
      <c r="G765" s="52"/>
      <c r="H765" s="52"/>
      <c r="I765" s="52"/>
    </row>
    <row r="766" spans="1:9" s="53" customFormat="1">
      <c r="A766" s="49"/>
      <c r="B766" s="50"/>
      <c r="C766" s="51"/>
      <c r="D766" s="49"/>
      <c r="E766" s="52"/>
      <c r="F766" s="52"/>
      <c r="G766" s="52"/>
      <c r="H766" s="52"/>
      <c r="I766" s="52"/>
    </row>
    <row r="767" spans="1:9" s="53" customFormat="1">
      <c r="A767" s="49"/>
      <c r="B767" s="50"/>
      <c r="C767" s="51"/>
      <c r="D767" s="49"/>
      <c r="E767" s="52"/>
      <c r="F767" s="52"/>
      <c r="G767" s="52"/>
      <c r="H767" s="52"/>
      <c r="I767" s="52"/>
    </row>
    <row r="768" spans="1:9" s="53" customFormat="1">
      <c r="A768" s="49"/>
      <c r="B768" s="50"/>
      <c r="C768" s="51"/>
      <c r="D768" s="49"/>
      <c r="E768" s="52"/>
      <c r="F768" s="52"/>
      <c r="G768" s="52"/>
      <c r="H768" s="52"/>
      <c r="I768" s="52"/>
    </row>
    <row r="769" spans="1:9" s="53" customFormat="1">
      <c r="A769" s="49"/>
      <c r="B769" s="50"/>
      <c r="C769" s="51"/>
      <c r="D769" s="49"/>
      <c r="E769" s="52"/>
      <c r="F769" s="52"/>
      <c r="G769" s="52"/>
      <c r="H769" s="52"/>
      <c r="I769" s="52"/>
    </row>
    <row r="770" spans="1:9" s="53" customFormat="1">
      <c r="A770" s="49"/>
      <c r="B770" s="50"/>
      <c r="C770" s="51"/>
      <c r="D770" s="49"/>
      <c r="E770" s="52"/>
      <c r="F770" s="52"/>
      <c r="G770" s="52"/>
      <c r="H770" s="52"/>
      <c r="I770" s="52"/>
    </row>
    <row r="771" spans="1:9" s="53" customFormat="1">
      <c r="A771" s="49"/>
      <c r="B771" s="50"/>
      <c r="C771" s="51"/>
      <c r="D771" s="49"/>
      <c r="E771" s="52"/>
      <c r="F771" s="52"/>
      <c r="G771" s="52"/>
      <c r="H771" s="52"/>
      <c r="I771" s="52"/>
    </row>
    <row r="772" spans="1:9" s="53" customFormat="1">
      <c r="A772" s="49"/>
      <c r="B772" s="50"/>
      <c r="C772" s="51"/>
      <c r="D772" s="49"/>
      <c r="E772" s="52"/>
      <c r="F772" s="52"/>
      <c r="G772" s="52"/>
      <c r="H772" s="52"/>
      <c r="I772" s="52"/>
    </row>
    <row r="773" spans="1:9" s="53" customFormat="1">
      <c r="A773" s="49"/>
      <c r="B773" s="50"/>
      <c r="C773" s="51"/>
      <c r="D773" s="49"/>
      <c r="E773" s="52"/>
      <c r="F773" s="52"/>
      <c r="G773" s="52"/>
      <c r="H773" s="52"/>
      <c r="I773" s="52"/>
    </row>
    <row r="774" spans="1:9" s="53" customFormat="1">
      <c r="A774" s="49"/>
      <c r="B774" s="50"/>
      <c r="C774" s="51"/>
      <c r="D774" s="49"/>
      <c r="E774" s="52"/>
      <c r="F774" s="52"/>
      <c r="G774" s="52"/>
      <c r="H774" s="52"/>
      <c r="I774" s="52"/>
    </row>
    <row r="775" spans="1:9" s="53" customFormat="1">
      <c r="A775" s="49"/>
      <c r="B775" s="50"/>
      <c r="C775" s="51"/>
      <c r="D775" s="49"/>
      <c r="E775" s="52"/>
      <c r="F775" s="52"/>
      <c r="G775" s="52"/>
      <c r="H775" s="52"/>
      <c r="I775" s="52"/>
    </row>
    <row r="776" spans="1:9" s="53" customFormat="1">
      <c r="A776" s="49"/>
      <c r="B776" s="50"/>
      <c r="C776" s="51"/>
      <c r="D776" s="49"/>
      <c r="E776" s="52"/>
      <c r="F776" s="52"/>
      <c r="G776" s="52"/>
      <c r="H776" s="52"/>
      <c r="I776" s="52"/>
    </row>
    <row r="777" spans="1:9" s="53" customFormat="1">
      <c r="A777" s="49"/>
      <c r="B777" s="50"/>
      <c r="C777" s="51"/>
      <c r="D777" s="49"/>
      <c r="E777" s="52"/>
      <c r="F777" s="52"/>
      <c r="G777" s="52"/>
      <c r="H777" s="52"/>
      <c r="I777" s="52"/>
    </row>
    <row r="778" spans="1:9" s="53" customFormat="1">
      <c r="A778" s="49"/>
      <c r="B778" s="50"/>
      <c r="C778" s="51"/>
      <c r="D778" s="49"/>
      <c r="E778" s="52"/>
      <c r="F778" s="52"/>
      <c r="G778" s="52"/>
      <c r="H778" s="52"/>
      <c r="I778" s="52"/>
    </row>
    <row r="779" spans="1:9" s="53" customFormat="1">
      <c r="A779" s="49"/>
      <c r="B779" s="50"/>
      <c r="C779" s="51"/>
      <c r="D779" s="49"/>
      <c r="E779" s="52"/>
      <c r="F779" s="52"/>
      <c r="G779" s="52"/>
      <c r="H779" s="52"/>
      <c r="I779" s="52"/>
    </row>
    <row r="780" spans="1:9" s="53" customFormat="1">
      <c r="A780" s="49"/>
      <c r="B780" s="50"/>
      <c r="C780" s="51"/>
      <c r="D780" s="49"/>
      <c r="E780" s="52"/>
      <c r="F780" s="52"/>
      <c r="G780" s="52"/>
      <c r="H780" s="52"/>
      <c r="I780" s="52"/>
    </row>
    <row r="781" spans="1:9" s="53" customFormat="1">
      <c r="A781" s="49"/>
      <c r="B781" s="50"/>
      <c r="C781" s="51"/>
      <c r="D781" s="49"/>
      <c r="E781" s="52"/>
      <c r="F781" s="52"/>
      <c r="G781" s="52"/>
      <c r="H781" s="52"/>
      <c r="I781" s="52"/>
    </row>
    <row r="782" spans="1:9" s="53" customFormat="1">
      <c r="A782" s="49"/>
      <c r="B782" s="50"/>
      <c r="C782" s="51"/>
      <c r="D782" s="49"/>
      <c r="E782" s="52"/>
      <c r="F782" s="52"/>
      <c r="G782" s="52"/>
      <c r="H782" s="52"/>
      <c r="I782" s="52"/>
    </row>
    <row r="783" spans="1:9" s="53" customFormat="1">
      <c r="A783" s="49"/>
      <c r="B783" s="50"/>
      <c r="C783" s="51"/>
      <c r="D783" s="49"/>
      <c r="E783" s="52"/>
      <c r="F783" s="52"/>
      <c r="G783" s="52"/>
      <c r="H783" s="52"/>
      <c r="I783" s="52"/>
    </row>
    <row r="784" spans="1:9" s="53" customFormat="1">
      <c r="A784" s="49"/>
      <c r="B784" s="50"/>
      <c r="C784" s="51"/>
      <c r="D784" s="49"/>
      <c r="E784" s="52"/>
      <c r="F784" s="52"/>
      <c r="G784" s="52"/>
      <c r="H784" s="52"/>
      <c r="I784" s="52"/>
    </row>
    <row r="785" spans="1:9" s="53" customFormat="1">
      <c r="A785" s="49"/>
      <c r="B785" s="50"/>
      <c r="C785" s="51"/>
      <c r="D785" s="49"/>
      <c r="E785" s="52"/>
      <c r="F785" s="52"/>
      <c r="G785" s="52"/>
      <c r="H785" s="52"/>
      <c r="I785" s="52"/>
    </row>
    <row r="786" spans="1:9" s="53" customFormat="1">
      <c r="A786" s="49"/>
      <c r="B786" s="50"/>
      <c r="C786" s="51"/>
      <c r="D786" s="49"/>
      <c r="E786" s="52"/>
      <c r="F786" s="52"/>
      <c r="G786" s="52"/>
      <c r="H786" s="52"/>
      <c r="I786" s="52"/>
    </row>
    <row r="787" spans="1:9" s="53" customFormat="1">
      <c r="A787" s="49"/>
      <c r="B787" s="50"/>
      <c r="C787" s="51"/>
      <c r="D787" s="49"/>
      <c r="E787" s="52"/>
      <c r="F787" s="52"/>
      <c r="G787" s="52"/>
      <c r="H787" s="52"/>
      <c r="I787" s="52"/>
    </row>
    <row r="788" spans="1:9" s="53" customFormat="1">
      <c r="A788" s="49"/>
      <c r="B788" s="50"/>
      <c r="C788" s="51"/>
      <c r="D788" s="49"/>
      <c r="E788" s="52"/>
      <c r="F788" s="52"/>
      <c r="G788" s="52"/>
      <c r="H788" s="52"/>
      <c r="I788" s="52"/>
    </row>
    <row r="789" spans="1:9" s="53" customFormat="1">
      <c r="A789" s="49"/>
      <c r="B789" s="50"/>
      <c r="C789" s="51"/>
      <c r="D789" s="49"/>
      <c r="E789" s="52"/>
      <c r="F789" s="52"/>
      <c r="G789" s="52"/>
      <c r="H789" s="52"/>
      <c r="I789" s="52"/>
    </row>
    <row r="790" spans="1:9" s="53" customFormat="1">
      <c r="A790" s="49"/>
      <c r="B790" s="50"/>
      <c r="C790" s="51"/>
      <c r="D790" s="49"/>
      <c r="E790" s="52"/>
      <c r="F790" s="52"/>
      <c r="G790" s="52"/>
      <c r="H790" s="52"/>
      <c r="I790" s="52"/>
    </row>
    <row r="791" spans="1:9" s="53" customFormat="1">
      <c r="A791" s="49"/>
      <c r="B791" s="50"/>
      <c r="C791" s="51"/>
      <c r="D791" s="49"/>
      <c r="E791" s="52"/>
      <c r="F791" s="52"/>
      <c r="G791" s="52"/>
      <c r="H791" s="52"/>
      <c r="I791" s="52"/>
    </row>
    <row r="792" spans="1:9" s="53" customFormat="1">
      <c r="A792" s="49"/>
      <c r="B792" s="50"/>
      <c r="C792" s="51"/>
      <c r="D792" s="49"/>
      <c r="E792" s="52"/>
      <c r="F792" s="52"/>
      <c r="G792" s="52"/>
      <c r="H792" s="52"/>
      <c r="I792" s="52"/>
    </row>
    <row r="793" spans="1:9" s="53" customFormat="1">
      <c r="A793" s="49"/>
      <c r="B793" s="50"/>
      <c r="C793" s="51"/>
      <c r="D793" s="49"/>
      <c r="E793" s="52"/>
      <c r="F793" s="52"/>
      <c r="G793" s="52"/>
      <c r="H793" s="52"/>
      <c r="I793" s="52"/>
    </row>
    <row r="794" spans="1:9" s="53" customFormat="1">
      <c r="A794" s="49"/>
      <c r="B794" s="50"/>
      <c r="C794" s="51"/>
      <c r="D794" s="49"/>
      <c r="E794" s="52"/>
      <c r="F794" s="52"/>
      <c r="G794" s="52"/>
      <c r="H794" s="52"/>
      <c r="I794" s="52"/>
    </row>
    <row r="795" spans="1:9" s="53" customFormat="1">
      <c r="A795" s="49"/>
      <c r="B795" s="50"/>
      <c r="C795" s="51"/>
      <c r="D795" s="49"/>
      <c r="E795" s="52"/>
      <c r="F795" s="52"/>
      <c r="G795" s="52"/>
      <c r="H795" s="52"/>
      <c r="I795" s="52"/>
    </row>
    <row r="796" spans="1:9" s="53" customFormat="1">
      <c r="A796" s="49"/>
      <c r="B796" s="50"/>
      <c r="C796" s="51"/>
      <c r="D796" s="49"/>
      <c r="E796" s="52"/>
      <c r="F796" s="52"/>
      <c r="G796" s="52"/>
      <c r="H796" s="52"/>
      <c r="I796" s="52"/>
    </row>
    <row r="797" spans="1:9" s="53" customFormat="1">
      <c r="A797" s="49"/>
      <c r="B797" s="50"/>
      <c r="C797" s="51"/>
      <c r="D797" s="49"/>
      <c r="E797" s="52"/>
      <c r="F797" s="52"/>
      <c r="G797" s="52"/>
      <c r="H797" s="52"/>
      <c r="I797" s="52"/>
    </row>
    <row r="798" spans="1:9" s="53" customFormat="1">
      <c r="A798" s="49"/>
      <c r="B798" s="50"/>
      <c r="C798" s="51"/>
      <c r="D798" s="49"/>
      <c r="E798" s="52"/>
      <c r="F798" s="52"/>
      <c r="G798" s="52"/>
      <c r="H798" s="52"/>
      <c r="I798" s="52"/>
    </row>
    <row r="799" spans="1:9" s="53" customFormat="1">
      <c r="A799" s="49"/>
      <c r="B799" s="50"/>
      <c r="C799" s="51"/>
      <c r="D799" s="49"/>
      <c r="E799" s="52"/>
      <c r="F799" s="52"/>
      <c r="G799" s="52"/>
      <c r="H799" s="52"/>
      <c r="I799" s="52"/>
    </row>
    <row r="800" spans="1:9" s="53" customFormat="1">
      <c r="A800" s="49"/>
      <c r="B800" s="50"/>
      <c r="C800" s="51"/>
      <c r="D800" s="49"/>
      <c r="E800" s="52"/>
      <c r="F800" s="52"/>
      <c r="G800" s="52"/>
      <c r="H800" s="52"/>
      <c r="I800" s="52"/>
    </row>
    <row r="801" spans="1:9" s="53" customFormat="1">
      <c r="A801" s="49"/>
      <c r="B801" s="50"/>
      <c r="C801" s="51"/>
      <c r="D801" s="49"/>
      <c r="E801" s="52"/>
      <c r="F801" s="52"/>
      <c r="G801" s="52"/>
      <c r="H801" s="52"/>
      <c r="I801" s="52"/>
    </row>
    <row r="802" spans="1:9" s="53" customFormat="1">
      <c r="A802" s="49"/>
      <c r="B802" s="50"/>
      <c r="C802" s="51"/>
      <c r="D802" s="49"/>
      <c r="E802" s="52"/>
      <c r="F802" s="52"/>
      <c r="G802" s="52"/>
      <c r="H802" s="52"/>
      <c r="I802" s="52"/>
    </row>
    <row r="803" spans="1:9" s="53" customFormat="1">
      <c r="A803" s="49"/>
      <c r="B803" s="50"/>
      <c r="C803" s="51"/>
      <c r="D803" s="49"/>
      <c r="E803" s="52"/>
      <c r="F803" s="52"/>
      <c r="G803" s="52"/>
      <c r="H803" s="52"/>
      <c r="I803" s="52"/>
    </row>
    <row r="804" spans="1:9" s="53" customFormat="1">
      <c r="A804" s="49"/>
      <c r="B804" s="50"/>
      <c r="C804" s="51"/>
      <c r="D804" s="49"/>
      <c r="E804" s="52"/>
      <c r="F804" s="52"/>
      <c r="G804" s="52"/>
      <c r="H804" s="52"/>
      <c r="I804" s="52"/>
    </row>
    <row r="805" spans="1:9" s="53" customFormat="1">
      <c r="A805" s="49"/>
      <c r="B805" s="50"/>
      <c r="C805" s="51"/>
      <c r="D805" s="49"/>
      <c r="E805" s="52"/>
      <c r="F805" s="52"/>
      <c r="G805" s="52"/>
      <c r="H805" s="52"/>
      <c r="I805" s="52"/>
    </row>
    <row r="806" spans="1:9" s="53" customFormat="1">
      <c r="A806" s="49"/>
      <c r="B806" s="50"/>
      <c r="C806" s="51"/>
      <c r="D806" s="49"/>
      <c r="E806" s="52"/>
      <c r="F806" s="52"/>
      <c r="G806" s="52"/>
      <c r="H806" s="52"/>
      <c r="I806" s="52"/>
    </row>
    <row r="807" spans="1:9" s="53" customFormat="1">
      <c r="A807" s="49"/>
      <c r="B807" s="50"/>
      <c r="C807" s="51"/>
      <c r="D807" s="49"/>
      <c r="E807" s="52"/>
      <c r="F807" s="52"/>
      <c r="G807" s="52"/>
      <c r="H807" s="52"/>
      <c r="I807" s="52"/>
    </row>
    <row r="808" spans="1:9" s="53" customFormat="1">
      <c r="A808" s="49"/>
      <c r="B808" s="50"/>
      <c r="C808" s="51"/>
      <c r="D808" s="49"/>
      <c r="E808" s="52"/>
      <c r="F808" s="52"/>
      <c r="G808" s="52"/>
      <c r="H808" s="52"/>
      <c r="I808" s="52"/>
    </row>
    <row r="809" spans="1:9" s="53" customFormat="1">
      <c r="A809" s="49"/>
      <c r="B809" s="50"/>
      <c r="C809" s="51"/>
      <c r="D809" s="49"/>
      <c r="E809" s="52"/>
      <c r="F809" s="52"/>
      <c r="G809" s="52"/>
      <c r="H809" s="52"/>
      <c r="I809" s="52"/>
    </row>
    <row r="810" spans="1:9" s="53" customFormat="1">
      <c r="A810" s="49"/>
      <c r="B810" s="50"/>
      <c r="C810" s="51"/>
      <c r="D810" s="49"/>
      <c r="E810" s="52"/>
      <c r="F810" s="52"/>
      <c r="G810" s="52"/>
      <c r="H810" s="52"/>
      <c r="I810" s="52"/>
    </row>
    <row r="811" spans="1:9" s="53" customFormat="1">
      <c r="A811" s="49"/>
      <c r="B811" s="50"/>
      <c r="C811" s="51"/>
      <c r="D811" s="49"/>
      <c r="E811" s="52"/>
      <c r="F811" s="52"/>
      <c r="G811" s="52"/>
      <c r="H811" s="52"/>
      <c r="I811" s="52"/>
    </row>
    <row r="812" spans="1:9" s="53" customFormat="1">
      <c r="A812" s="49"/>
      <c r="B812" s="50"/>
      <c r="C812" s="51"/>
      <c r="D812" s="49"/>
      <c r="E812" s="52"/>
      <c r="F812" s="52"/>
      <c r="G812" s="52"/>
      <c r="H812" s="52"/>
      <c r="I812" s="52"/>
    </row>
    <row r="813" spans="1:9" s="53" customFormat="1">
      <c r="A813" s="49"/>
      <c r="B813" s="50"/>
      <c r="C813" s="51"/>
      <c r="D813" s="49"/>
      <c r="E813" s="52"/>
      <c r="F813" s="52"/>
      <c r="G813" s="52"/>
      <c r="H813" s="52"/>
      <c r="I813" s="52"/>
    </row>
    <row r="814" spans="1:9" s="53" customFormat="1">
      <c r="A814" s="49"/>
      <c r="B814" s="50"/>
      <c r="C814" s="51"/>
      <c r="D814" s="49"/>
      <c r="E814" s="52"/>
      <c r="F814" s="52"/>
      <c r="G814" s="52"/>
      <c r="H814" s="52"/>
      <c r="I814" s="52"/>
    </row>
    <row r="815" spans="1:9" s="53" customFormat="1">
      <c r="A815" s="49"/>
      <c r="B815" s="50"/>
      <c r="C815" s="51"/>
      <c r="D815" s="49"/>
      <c r="E815" s="52"/>
      <c r="F815" s="52"/>
      <c r="G815" s="52"/>
      <c r="H815" s="52"/>
      <c r="I815" s="52"/>
    </row>
    <row r="816" spans="1:9" s="53" customFormat="1">
      <c r="A816" s="49"/>
      <c r="B816" s="50"/>
      <c r="C816" s="51"/>
      <c r="D816" s="49"/>
      <c r="E816" s="52"/>
      <c r="F816" s="52"/>
      <c r="G816" s="52"/>
      <c r="H816" s="52"/>
      <c r="I816" s="52"/>
    </row>
    <row r="817" spans="1:9" s="53" customFormat="1">
      <c r="A817" s="49"/>
      <c r="B817" s="50"/>
      <c r="C817" s="51"/>
      <c r="D817" s="49"/>
      <c r="E817" s="52"/>
      <c r="F817" s="52"/>
      <c r="G817" s="52"/>
      <c r="H817" s="52"/>
      <c r="I817" s="52"/>
    </row>
    <row r="818" spans="1:9" s="53" customFormat="1">
      <c r="A818" s="49"/>
      <c r="B818" s="50"/>
      <c r="C818" s="51"/>
      <c r="D818" s="49"/>
      <c r="E818" s="52"/>
      <c r="F818" s="52"/>
      <c r="G818" s="52"/>
      <c r="H818" s="52"/>
      <c r="I818" s="52"/>
    </row>
    <row r="819" spans="1:9" s="53" customFormat="1">
      <c r="A819" s="49"/>
      <c r="B819" s="50"/>
      <c r="C819" s="51"/>
      <c r="D819" s="49"/>
      <c r="E819" s="52"/>
      <c r="F819" s="52"/>
      <c r="G819" s="52"/>
      <c r="H819" s="52"/>
      <c r="I819" s="52"/>
    </row>
    <row r="820" spans="1:9" s="53" customFormat="1">
      <c r="A820" s="49"/>
      <c r="B820" s="50"/>
      <c r="C820" s="51"/>
      <c r="D820" s="49"/>
      <c r="E820" s="52"/>
      <c r="F820" s="52"/>
      <c r="G820" s="52"/>
      <c r="H820" s="52"/>
      <c r="I820" s="52"/>
    </row>
    <row r="821" spans="1:9" s="53" customFormat="1">
      <c r="A821" s="49"/>
      <c r="B821" s="50"/>
      <c r="C821" s="51"/>
      <c r="D821" s="49"/>
      <c r="E821" s="52"/>
      <c r="F821" s="52"/>
      <c r="G821" s="52"/>
      <c r="H821" s="52"/>
      <c r="I821" s="52"/>
    </row>
    <row r="822" spans="1:9" s="53" customFormat="1">
      <c r="A822" s="49"/>
      <c r="B822" s="50"/>
      <c r="C822" s="51"/>
      <c r="D822" s="49"/>
      <c r="E822" s="52"/>
      <c r="F822" s="52"/>
      <c r="G822" s="52"/>
      <c r="H822" s="52"/>
      <c r="I822" s="52"/>
    </row>
    <row r="823" spans="1:9" s="53" customFormat="1">
      <c r="A823" s="49"/>
      <c r="B823" s="50"/>
      <c r="C823" s="51"/>
      <c r="D823" s="49"/>
      <c r="E823" s="52"/>
      <c r="F823" s="52"/>
      <c r="G823" s="52"/>
      <c r="H823" s="52"/>
      <c r="I823" s="52"/>
    </row>
    <row r="824" spans="1:9" s="53" customFormat="1">
      <c r="A824" s="49"/>
      <c r="B824" s="50"/>
      <c r="C824" s="51"/>
      <c r="D824" s="49"/>
      <c r="E824" s="52"/>
      <c r="F824" s="52"/>
      <c r="G824" s="52"/>
      <c r="H824" s="52"/>
      <c r="I824" s="52"/>
    </row>
    <row r="825" spans="1:9" s="53" customFormat="1">
      <c r="A825" s="49"/>
      <c r="B825" s="50"/>
      <c r="C825" s="51"/>
      <c r="D825" s="49"/>
      <c r="E825" s="52"/>
      <c r="F825" s="52"/>
      <c r="G825" s="52"/>
      <c r="H825" s="52"/>
      <c r="I825" s="52"/>
    </row>
    <row r="826" spans="1:9" s="53" customFormat="1">
      <c r="A826" s="49"/>
      <c r="B826" s="50"/>
      <c r="C826" s="51"/>
      <c r="D826" s="49"/>
      <c r="E826" s="52"/>
      <c r="F826" s="52"/>
      <c r="G826" s="52"/>
      <c r="H826" s="52"/>
      <c r="I826" s="52"/>
    </row>
    <row r="827" spans="1:9" s="53" customFormat="1">
      <c r="A827" s="49"/>
      <c r="B827" s="50"/>
      <c r="C827" s="51"/>
      <c r="D827" s="49"/>
      <c r="E827" s="52"/>
      <c r="F827" s="52"/>
      <c r="G827" s="52"/>
      <c r="H827" s="52"/>
      <c r="I827" s="52"/>
    </row>
    <row r="828" spans="1:9" s="53" customFormat="1">
      <c r="A828" s="49"/>
      <c r="B828" s="50"/>
      <c r="C828" s="51"/>
      <c r="D828" s="49"/>
      <c r="E828" s="52"/>
      <c r="F828" s="52"/>
      <c r="G828" s="52"/>
      <c r="H828" s="52"/>
      <c r="I828" s="52"/>
    </row>
    <row r="829" spans="1:9" s="53" customFormat="1">
      <c r="A829" s="49"/>
      <c r="B829" s="50"/>
      <c r="C829" s="51"/>
      <c r="D829" s="49"/>
      <c r="E829" s="52"/>
      <c r="F829" s="52"/>
      <c r="G829" s="52"/>
      <c r="H829" s="52"/>
      <c r="I829" s="52"/>
    </row>
    <row r="830" spans="1:9" s="53" customFormat="1">
      <c r="A830" s="49"/>
      <c r="B830" s="50"/>
      <c r="C830" s="51"/>
      <c r="D830" s="49"/>
      <c r="E830" s="52"/>
      <c r="F830" s="52"/>
      <c r="G830" s="52"/>
      <c r="H830" s="52"/>
      <c r="I830" s="52"/>
    </row>
    <row r="831" spans="1:9" s="53" customFormat="1">
      <c r="A831" s="49"/>
      <c r="B831" s="50"/>
      <c r="C831" s="51"/>
      <c r="D831" s="49"/>
      <c r="E831" s="52"/>
      <c r="F831" s="52"/>
      <c r="G831" s="52"/>
      <c r="H831" s="52"/>
      <c r="I831" s="52"/>
    </row>
    <row r="832" spans="1:9" s="53" customFormat="1">
      <c r="A832" s="49"/>
      <c r="B832" s="50"/>
      <c r="C832" s="51"/>
      <c r="D832" s="49"/>
      <c r="E832" s="52"/>
      <c r="F832" s="52"/>
      <c r="G832" s="52"/>
      <c r="H832" s="52"/>
      <c r="I832" s="52"/>
    </row>
    <row r="833" spans="1:9" s="53" customFormat="1">
      <c r="A833" s="49"/>
      <c r="B833" s="50"/>
      <c r="C833" s="51"/>
      <c r="D833" s="49"/>
      <c r="E833" s="52"/>
      <c r="F833" s="52"/>
      <c r="G833" s="52"/>
      <c r="H833" s="52"/>
      <c r="I833" s="52"/>
    </row>
    <row r="834" spans="1:9" s="53" customFormat="1">
      <c r="A834" s="49"/>
      <c r="B834" s="50"/>
      <c r="C834" s="51"/>
      <c r="D834" s="49"/>
      <c r="E834" s="52"/>
      <c r="F834" s="52"/>
      <c r="G834" s="52"/>
      <c r="H834" s="52"/>
      <c r="I834" s="52"/>
    </row>
    <row r="835" spans="1:9" s="53" customFormat="1">
      <c r="A835" s="49"/>
      <c r="B835" s="50"/>
      <c r="C835" s="51"/>
      <c r="D835" s="49"/>
      <c r="E835" s="52"/>
      <c r="F835" s="52"/>
      <c r="G835" s="52"/>
      <c r="H835" s="52"/>
      <c r="I835" s="52"/>
    </row>
    <row r="836" spans="1:9" s="53" customFormat="1">
      <c r="A836" s="49"/>
      <c r="B836" s="50"/>
      <c r="C836" s="51"/>
      <c r="D836" s="49"/>
      <c r="E836" s="52"/>
      <c r="F836" s="52"/>
      <c r="G836" s="52"/>
      <c r="H836" s="52"/>
      <c r="I836" s="52"/>
    </row>
    <row r="837" spans="1:9" s="53" customFormat="1">
      <c r="A837" s="49"/>
      <c r="B837" s="50"/>
      <c r="C837" s="51"/>
      <c r="D837" s="49"/>
      <c r="E837" s="52"/>
      <c r="F837" s="52"/>
      <c r="G837" s="52"/>
      <c r="H837" s="52"/>
      <c r="I837" s="52"/>
    </row>
    <row r="838" spans="1:9" s="53" customFormat="1">
      <c r="A838" s="49"/>
      <c r="B838" s="50"/>
      <c r="C838" s="51"/>
      <c r="D838" s="49"/>
      <c r="E838" s="52"/>
      <c r="F838" s="52"/>
      <c r="G838" s="52"/>
      <c r="H838" s="52"/>
      <c r="I838" s="52"/>
    </row>
    <row r="839" spans="1:9" s="53" customFormat="1">
      <c r="A839" s="49"/>
      <c r="B839" s="50"/>
      <c r="C839" s="51"/>
      <c r="D839" s="49"/>
      <c r="E839" s="52"/>
      <c r="F839" s="52"/>
      <c r="G839" s="52"/>
      <c r="H839" s="52"/>
      <c r="I839" s="52"/>
    </row>
    <row r="840" spans="1:9" s="53" customFormat="1">
      <c r="A840" s="49"/>
      <c r="B840" s="50"/>
      <c r="C840" s="51"/>
      <c r="D840" s="49"/>
      <c r="E840" s="52"/>
      <c r="F840" s="52"/>
      <c r="G840" s="52"/>
      <c r="H840" s="52"/>
      <c r="I840" s="52"/>
    </row>
    <row r="841" spans="1:9" s="53" customFormat="1">
      <c r="A841" s="49"/>
      <c r="B841" s="50"/>
      <c r="C841" s="51"/>
      <c r="D841" s="49"/>
      <c r="E841" s="52"/>
      <c r="F841" s="52"/>
      <c r="G841" s="52"/>
      <c r="H841" s="52"/>
      <c r="I841" s="52"/>
    </row>
    <row r="842" spans="1:9" s="53" customFormat="1">
      <c r="A842" s="49"/>
      <c r="B842" s="50"/>
      <c r="C842" s="51"/>
      <c r="D842" s="49"/>
      <c r="E842" s="52"/>
      <c r="F842" s="52"/>
      <c r="G842" s="52"/>
      <c r="H842" s="52"/>
      <c r="I842" s="52"/>
    </row>
    <row r="843" spans="1:9" s="53" customFormat="1">
      <c r="A843" s="49"/>
      <c r="B843" s="50"/>
      <c r="C843" s="51"/>
      <c r="D843" s="49"/>
      <c r="E843" s="52"/>
      <c r="F843" s="52"/>
      <c r="G843" s="52"/>
      <c r="H843" s="52"/>
      <c r="I843" s="52"/>
    </row>
    <row r="844" spans="1:9" s="53" customFormat="1">
      <c r="A844" s="49"/>
      <c r="B844" s="50"/>
      <c r="C844" s="51"/>
      <c r="D844" s="49"/>
      <c r="E844" s="52"/>
      <c r="F844" s="52"/>
      <c r="G844" s="52"/>
      <c r="H844" s="52"/>
      <c r="I844" s="52"/>
    </row>
    <row r="845" spans="1:9" s="53" customFormat="1">
      <c r="A845" s="49"/>
      <c r="B845" s="50"/>
      <c r="C845" s="51"/>
      <c r="D845" s="49"/>
      <c r="E845" s="52"/>
      <c r="F845" s="52"/>
      <c r="G845" s="52"/>
      <c r="H845" s="52"/>
      <c r="I845" s="52"/>
    </row>
    <row r="846" spans="1:9" s="53" customFormat="1">
      <c r="A846" s="49"/>
      <c r="B846" s="50"/>
      <c r="C846" s="51"/>
      <c r="D846" s="49"/>
      <c r="E846" s="52"/>
      <c r="F846" s="52"/>
      <c r="G846" s="52"/>
      <c r="H846" s="52"/>
      <c r="I846" s="52"/>
    </row>
    <row r="847" spans="1:9" s="53" customFormat="1">
      <c r="A847" s="49"/>
      <c r="B847" s="50"/>
      <c r="C847" s="51"/>
      <c r="D847" s="49"/>
      <c r="E847" s="52"/>
      <c r="F847" s="52"/>
      <c r="G847" s="52"/>
      <c r="H847" s="52"/>
      <c r="I847" s="52"/>
    </row>
    <row r="848" spans="1:9" s="53" customFormat="1">
      <c r="A848" s="49"/>
      <c r="B848" s="50"/>
      <c r="C848" s="51"/>
      <c r="D848" s="49"/>
      <c r="E848" s="52"/>
      <c r="F848" s="52"/>
      <c r="G848" s="52"/>
      <c r="H848" s="52"/>
      <c r="I848" s="52"/>
    </row>
    <row r="849" spans="1:9" s="53" customFormat="1">
      <c r="A849" s="49"/>
      <c r="B849" s="50"/>
      <c r="C849" s="51"/>
      <c r="D849" s="49"/>
      <c r="E849" s="52"/>
      <c r="F849" s="52"/>
      <c r="G849" s="52"/>
      <c r="H849" s="52"/>
      <c r="I849" s="52"/>
    </row>
    <row r="850" spans="1:9" s="53" customFormat="1">
      <c r="A850" s="49"/>
      <c r="B850" s="50"/>
      <c r="C850" s="51"/>
      <c r="D850" s="49"/>
      <c r="E850" s="52"/>
      <c r="F850" s="52"/>
      <c r="G850" s="52"/>
      <c r="H850" s="52"/>
      <c r="I850" s="52"/>
    </row>
    <row r="851" spans="1:9" s="53" customFormat="1">
      <c r="A851" s="49"/>
      <c r="B851" s="50"/>
      <c r="C851" s="51"/>
      <c r="D851" s="49"/>
      <c r="E851" s="52"/>
      <c r="F851" s="52"/>
      <c r="G851" s="52"/>
      <c r="H851" s="52"/>
      <c r="I851" s="52"/>
    </row>
    <row r="852" spans="1:9" s="53" customFormat="1">
      <c r="A852" s="49"/>
      <c r="B852" s="50"/>
      <c r="C852" s="51"/>
      <c r="D852" s="49"/>
      <c r="E852" s="52"/>
      <c r="F852" s="52"/>
      <c r="G852" s="52"/>
      <c r="H852" s="52"/>
      <c r="I852" s="52"/>
    </row>
    <row r="853" spans="1:9" s="53" customFormat="1">
      <c r="A853" s="49"/>
      <c r="B853" s="50"/>
      <c r="C853" s="51"/>
      <c r="D853" s="49"/>
      <c r="E853" s="52"/>
      <c r="F853" s="52"/>
      <c r="G853" s="52"/>
      <c r="H853" s="52"/>
      <c r="I853" s="52"/>
    </row>
    <row r="854" spans="1:9" s="53" customFormat="1">
      <c r="A854" s="49"/>
      <c r="B854" s="50"/>
      <c r="C854" s="51"/>
      <c r="D854" s="49"/>
      <c r="E854" s="52"/>
      <c r="F854" s="52"/>
      <c r="G854" s="52"/>
      <c r="H854" s="52"/>
      <c r="I854" s="52"/>
    </row>
    <row r="855" spans="1:9" s="53" customFormat="1">
      <c r="A855" s="49"/>
      <c r="B855" s="50"/>
      <c r="C855" s="51"/>
      <c r="D855" s="49"/>
      <c r="E855" s="52"/>
      <c r="F855" s="52"/>
      <c r="G855" s="52"/>
      <c r="H855" s="52"/>
      <c r="I855" s="52"/>
    </row>
    <row r="856" spans="1:9" s="53" customFormat="1">
      <c r="A856" s="49"/>
      <c r="B856" s="50"/>
      <c r="C856" s="51"/>
      <c r="D856" s="49"/>
      <c r="E856" s="52"/>
      <c r="F856" s="52"/>
      <c r="G856" s="52"/>
      <c r="H856" s="52"/>
      <c r="I856" s="52"/>
    </row>
    <row r="857" spans="1:9" s="53" customFormat="1">
      <c r="A857" s="49"/>
      <c r="B857" s="50"/>
      <c r="C857" s="51"/>
      <c r="D857" s="49"/>
      <c r="E857" s="52"/>
      <c r="F857" s="52"/>
      <c r="G857" s="52"/>
      <c r="H857" s="52"/>
      <c r="I857" s="52"/>
    </row>
    <row r="858" spans="1:9" s="53" customFormat="1">
      <c r="A858" s="49"/>
      <c r="B858" s="50"/>
      <c r="C858" s="51"/>
      <c r="D858" s="49"/>
      <c r="E858" s="52"/>
      <c r="F858" s="52"/>
      <c r="G858" s="52"/>
      <c r="H858" s="52"/>
      <c r="I858" s="52"/>
    </row>
    <row r="859" spans="1:9" s="53" customFormat="1">
      <c r="A859" s="49"/>
      <c r="B859" s="50"/>
      <c r="C859" s="51"/>
      <c r="D859" s="49"/>
      <c r="E859" s="52"/>
      <c r="F859" s="52"/>
      <c r="G859" s="52"/>
      <c r="H859" s="52"/>
      <c r="I859" s="52"/>
    </row>
    <row r="860" spans="1:9" s="53" customFormat="1">
      <c r="A860" s="49"/>
      <c r="B860" s="50"/>
      <c r="C860" s="51"/>
      <c r="D860" s="49"/>
      <c r="E860" s="52"/>
      <c r="F860" s="52"/>
      <c r="G860" s="52"/>
      <c r="H860" s="52"/>
      <c r="I860" s="52"/>
    </row>
    <row r="861" spans="1:9" s="53" customFormat="1">
      <c r="A861" s="49"/>
      <c r="B861" s="50"/>
      <c r="C861" s="51"/>
      <c r="D861" s="49"/>
      <c r="E861" s="52"/>
      <c r="F861" s="52"/>
      <c r="G861" s="52"/>
      <c r="H861" s="52"/>
      <c r="I861" s="52"/>
    </row>
    <row r="862" spans="1:9" s="53" customFormat="1">
      <c r="A862" s="49"/>
      <c r="B862" s="50"/>
      <c r="C862" s="51"/>
      <c r="D862" s="49"/>
      <c r="E862" s="52"/>
      <c r="F862" s="52"/>
      <c r="G862" s="52"/>
      <c r="H862" s="52"/>
      <c r="I862" s="52"/>
    </row>
    <row r="863" spans="1:9" s="53" customFormat="1">
      <c r="A863" s="49"/>
      <c r="B863" s="50"/>
      <c r="C863" s="51"/>
      <c r="D863" s="49"/>
      <c r="E863" s="52"/>
      <c r="F863" s="52"/>
      <c r="G863" s="52"/>
      <c r="H863" s="52"/>
      <c r="I863" s="52"/>
    </row>
    <row r="864" spans="1:9" s="53" customFormat="1">
      <c r="A864" s="49"/>
      <c r="B864" s="50"/>
      <c r="C864" s="51"/>
      <c r="D864" s="49"/>
      <c r="E864" s="52"/>
      <c r="F864" s="52"/>
      <c r="G864" s="52"/>
      <c r="H864" s="52"/>
      <c r="I864" s="52"/>
    </row>
    <row r="865" spans="1:9" s="53" customFormat="1">
      <c r="A865" s="49"/>
      <c r="B865" s="50"/>
      <c r="C865" s="51"/>
      <c r="D865" s="49"/>
      <c r="E865" s="52"/>
      <c r="F865" s="52"/>
      <c r="G865" s="52"/>
      <c r="H865" s="52"/>
      <c r="I865" s="52"/>
    </row>
    <row r="866" spans="1:9" s="53" customFormat="1">
      <c r="A866" s="49"/>
      <c r="B866" s="50"/>
      <c r="C866" s="51"/>
      <c r="D866" s="49"/>
      <c r="E866" s="52"/>
      <c r="F866" s="52"/>
      <c r="G866" s="52"/>
      <c r="H866" s="52"/>
      <c r="I866" s="52"/>
    </row>
    <row r="867" spans="1:9" s="53" customFormat="1">
      <c r="A867" s="49"/>
      <c r="B867" s="50"/>
      <c r="C867" s="51"/>
      <c r="D867" s="49"/>
      <c r="E867" s="52"/>
      <c r="F867" s="52"/>
      <c r="G867" s="52"/>
      <c r="H867" s="52"/>
      <c r="I867" s="52"/>
    </row>
    <row r="868" spans="1:9" s="53" customFormat="1">
      <c r="A868" s="49"/>
      <c r="B868" s="50"/>
      <c r="C868" s="51"/>
      <c r="D868" s="49"/>
      <c r="E868" s="52"/>
      <c r="F868" s="52"/>
      <c r="G868" s="52"/>
      <c r="H868" s="52"/>
      <c r="I868" s="52"/>
    </row>
    <row r="869" spans="1:9" s="53" customFormat="1">
      <c r="A869" s="49"/>
      <c r="B869" s="50"/>
      <c r="C869" s="51"/>
      <c r="D869" s="49"/>
      <c r="E869" s="52"/>
      <c r="F869" s="52"/>
      <c r="G869" s="52"/>
      <c r="H869" s="52"/>
      <c r="I869" s="52"/>
    </row>
    <row r="870" spans="1:9" s="53" customFormat="1">
      <c r="A870" s="49"/>
      <c r="B870" s="50"/>
      <c r="C870" s="51"/>
      <c r="D870" s="49"/>
      <c r="E870" s="52"/>
      <c r="F870" s="52"/>
      <c r="G870" s="52"/>
      <c r="H870" s="52"/>
      <c r="I870" s="52"/>
    </row>
    <row r="871" spans="1:9" s="53" customFormat="1">
      <c r="A871" s="49"/>
      <c r="B871" s="50"/>
      <c r="C871" s="51"/>
      <c r="D871" s="49"/>
      <c r="E871" s="52"/>
      <c r="F871" s="52"/>
      <c r="G871" s="52"/>
      <c r="H871" s="52"/>
      <c r="I871" s="52"/>
    </row>
    <row r="872" spans="1:9" s="53" customFormat="1">
      <c r="A872" s="49"/>
      <c r="B872" s="50"/>
      <c r="C872" s="51"/>
      <c r="D872" s="49"/>
      <c r="E872" s="52"/>
      <c r="F872" s="52"/>
      <c r="G872" s="52"/>
      <c r="H872" s="52"/>
      <c r="I872" s="52"/>
    </row>
    <row r="873" spans="1:9" s="53" customFormat="1">
      <c r="A873" s="49"/>
      <c r="B873" s="50"/>
      <c r="C873" s="51"/>
      <c r="D873" s="49"/>
      <c r="E873" s="52"/>
      <c r="F873" s="52"/>
      <c r="G873" s="52"/>
      <c r="H873" s="52"/>
      <c r="I873" s="52"/>
    </row>
    <row r="874" spans="1:9" s="53" customFormat="1">
      <c r="A874" s="49"/>
      <c r="B874" s="50"/>
      <c r="C874" s="51"/>
      <c r="D874" s="49"/>
      <c r="E874" s="52"/>
      <c r="F874" s="52"/>
      <c r="G874" s="52"/>
      <c r="H874" s="52"/>
      <c r="I874" s="52"/>
    </row>
    <row r="875" spans="1:9" s="53" customFormat="1">
      <c r="A875" s="49"/>
      <c r="B875" s="50"/>
      <c r="C875" s="51"/>
      <c r="D875" s="49"/>
      <c r="E875" s="52"/>
      <c r="F875" s="52"/>
      <c r="G875" s="52"/>
      <c r="H875" s="52"/>
      <c r="I875" s="52"/>
    </row>
    <row r="876" spans="1:9" s="53" customFormat="1">
      <c r="A876" s="49"/>
      <c r="B876" s="50"/>
      <c r="C876" s="51"/>
      <c r="D876" s="49"/>
      <c r="E876" s="52"/>
      <c r="F876" s="52"/>
      <c r="G876" s="52"/>
      <c r="H876" s="52"/>
      <c r="I876" s="52"/>
    </row>
    <row r="877" spans="1:9" s="53" customFormat="1">
      <c r="A877" s="49"/>
      <c r="B877" s="50"/>
      <c r="C877" s="51"/>
      <c r="D877" s="49"/>
      <c r="E877" s="52"/>
      <c r="F877" s="52"/>
      <c r="G877" s="52"/>
      <c r="H877" s="52"/>
      <c r="I877" s="52"/>
    </row>
    <row r="878" spans="1:9" s="53" customFormat="1">
      <c r="A878" s="49"/>
      <c r="B878" s="50"/>
      <c r="C878" s="51"/>
      <c r="D878" s="49"/>
      <c r="E878" s="52"/>
      <c r="F878" s="52"/>
      <c r="G878" s="52"/>
      <c r="H878" s="52"/>
      <c r="I878" s="52"/>
    </row>
    <row r="879" spans="1:9" s="53" customFormat="1">
      <c r="A879" s="49"/>
      <c r="B879" s="50"/>
      <c r="C879" s="51"/>
      <c r="D879" s="49"/>
      <c r="E879" s="52"/>
      <c r="F879" s="52"/>
      <c r="G879" s="52"/>
      <c r="H879" s="52"/>
      <c r="I879" s="52"/>
    </row>
    <row r="880" spans="1:9" s="53" customFormat="1">
      <c r="A880" s="49"/>
      <c r="B880" s="50"/>
      <c r="C880" s="51"/>
      <c r="D880" s="49"/>
      <c r="E880" s="52"/>
      <c r="F880" s="52"/>
      <c r="G880" s="52"/>
      <c r="H880" s="52"/>
      <c r="I880" s="52"/>
    </row>
    <row r="881" spans="1:9" s="53" customFormat="1">
      <c r="A881" s="49"/>
      <c r="B881" s="50"/>
      <c r="C881" s="51"/>
      <c r="D881" s="49"/>
      <c r="E881" s="52"/>
      <c r="F881" s="52"/>
      <c r="G881" s="52"/>
      <c r="H881" s="52"/>
      <c r="I881" s="52"/>
    </row>
    <row r="882" spans="1:9" s="53" customFormat="1">
      <c r="A882" s="49"/>
      <c r="B882" s="50"/>
      <c r="C882" s="51"/>
      <c r="D882" s="49"/>
      <c r="E882" s="52"/>
      <c r="F882" s="52"/>
      <c r="G882" s="52"/>
      <c r="H882" s="52"/>
      <c r="I882" s="52"/>
    </row>
    <row r="883" spans="1:9" s="53" customFormat="1">
      <c r="A883" s="49"/>
      <c r="B883" s="50"/>
      <c r="C883" s="51"/>
      <c r="D883" s="49"/>
      <c r="E883" s="52"/>
      <c r="F883" s="52"/>
      <c r="G883" s="52"/>
      <c r="H883" s="52"/>
      <c r="I883" s="52"/>
    </row>
    <row r="884" spans="1:9" s="53" customFormat="1">
      <c r="A884" s="49"/>
      <c r="B884" s="50"/>
      <c r="C884" s="51"/>
      <c r="D884" s="49"/>
      <c r="E884" s="52"/>
      <c r="F884" s="52"/>
      <c r="G884" s="52"/>
      <c r="H884" s="52"/>
      <c r="I884" s="52"/>
    </row>
    <row r="885" spans="1:9" s="53" customFormat="1">
      <c r="A885" s="49"/>
      <c r="B885" s="50"/>
      <c r="C885" s="51"/>
      <c r="D885" s="49"/>
      <c r="E885" s="52"/>
      <c r="F885" s="52"/>
      <c r="G885" s="52"/>
      <c r="H885" s="52"/>
      <c r="I885" s="52"/>
    </row>
    <row r="886" spans="1:9" s="53" customFormat="1">
      <c r="A886" s="49"/>
      <c r="B886" s="50"/>
      <c r="C886" s="51"/>
      <c r="D886" s="49"/>
      <c r="E886" s="52"/>
      <c r="F886" s="52"/>
      <c r="G886" s="52"/>
      <c r="H886" s="52"/>
      <c r="I886" s="52"/>
    </row>
    <row r="887" spans="1:9" s="53" customFormat="1">
      <c r="A887" s="49"/>
      <c r="B887" s="50"/>
      <c r="C887" s="51"/>
      <c r="D887" s="49"/>
      <c r="E887" s="52"/>
      <c r="F887" s="52"/>
      <c r="G887" s="52"/>
      <c r="H887" s="52"/>
      <c r="I887" s="52"/>
    </row>
    <row r="888" spans="1:9" s="53" customFormat="1">
      <c r="A888" s="49"/>
      <c r="B888" s="50"/>
      <c r="C888" s="51"/>
      <c r="D888" s="49"/>
      <c r="E888" s="52"/>
      <c r="F888" s="52"/>
      <c r="G888" s="52"/>
      <c r="H888" s="52"/>
      <c r="I888" s="52"/>
    </row>
    <row r="889" spans="1:9" s="53" customFormat="1">
      <c r="A889" s="49"/>
      <c r="B889" s="50"/>
      <c r="C889" s="51"/>
      <c r="D889" s="49"/>
      <c r="E889" s="52"/>
      <c r="F889" s="52"/>
      <c r="G889" s="52"/>
      <c r="H889" s="52"/>
      <c r="I889" s="52"/>
    </row>
    <row r="890" spans="1:9" s="53" customFormat="1">
      <c r="A890" s="49"/>
      <c r="B890" s="50"/>
      <c r="C890" s="51"/>
      <c r="D890" s="49"/>
      <c r="E890" s="52"/>
      <c r="F890" s="52"/>
      <c r="G890" s="52"/>
      <c r="H890" s="52"/>
      <c r="I890" s="52"/>
    </row>
    <row r="891" spans="1:9" s="53" customFormat="1">
      <c r="A891" s="49"/>
      <c r="B891" s="50"/>
      <c r="C891" s="51"/>
      <c r="D891" s="49"/>
      <c r="E891" s="52"/>
      <c r="F891" s="52"/>
      <c r="G891" s="52"/>
      <c r="H891" s="52"/>
      <c r="I891" s="52"/>
    </row>
    <row r="892" spans="1:9" s="53" customFormat="1">
      <c r="A892" s="49"/>
      <c r="B892" s="50"/>
      <c r="C892" s="51"/>
      <c r="D892" s="49"/>
      <c r="E892" s="52"/>
      <c r="F892" s="52"/>
      <c r="G892" s="52"/>
      <c r="H892" s="52"/>
      <c r="I892" s="52"/>
    </row>
    <row r="893" spans="1:9" s="53" customFormat="1">
      <c r="A893" s="49"/>
      <c r="B893" s="50"/>
      <c r="C893" s="51"/>
      <c r="D893" s="49"/>
      <c r="E893" s="52"/>
      <c r="F893" s="52"/>
      <c r="G893" s="52"/>
      <c r="H893" s="52"/>
      <c r="I893" s="52"/>
    </row>
    <row r="894" spans="1:9" s="53" customFormat="1">
      <c r="A894" s="49"/>
      <c r="B894" s="50"/>
      <c r="C894" s="51"/>
      <c r="D894" s="49"/>
      <c r="E894" s="52"/>
      <c r="F894" s="52"/>
      <c r="G894" s="52"/>
      <c r="H894" s="52"/>
      <c r="I894" s="52"/>
    </row>
    <row r="895" spans="1:9" s="53" customFormat="1">
      <c r="A895" s="49"/>
      <c r="B895" s="50"/>
      <c r="C895" s="51"/>
      <c r="D895" s="49"/>
      <c r="E895" s="52"/>
      <c r="F895" s="52"/>
      <c r="G895" s="52"/>
      <c r="H895" s="52"/>
      <c r="I895" s="52"/>
    </row>
    <row r="896" spans="1:9" s="53" customFormat="1">
      <c r="A896" s="49"/>
      <c r="B896" s="50"/>
      <c r="C896" s="51"/>
      <c r="D896" s="49"/>
      <c r="E896" s="52"/>
      <c r="F896" s="52"/>
      <c r="G896" s="52"/>
      <c r="H896" s="52"/>
      <c r="I896" s="52"/>
    </row>
    <row r="897" spans="1:9" s="53" customFormat="1">
      <c r="A897" s="49"/>
      <c r="B897" s="50"/>
      <c r="C897" s="51"/>
      <c r="D897" s="49"/>
      <c r="E897" s="52"/>
      <c r="F897" s="52"/>
      <c r="G897" s="52"/>
      <c r="H897" s="52"/>
      <c r="I897" s="52"/>
    </row>
    <row r="898" spans="1:9" s="53" customFormat="1">
      <c r="A898" s="49"/>
      <c r="B898" s="50"/>
      <c r="C898" s="51"/>
      <c r="D898" s="49"/>
      <c r="E898" s="52"/>
      <c r="F898" s="52"/>
      <c r="G898" s="52"/>
      <c r="H898" s="52"/>
      <c r="I898" s="52"/>
    </row>
    <row r="899" spans="1:9" s="53" customFormat="1">
      <c r="A899" s="49"/>
      <c r="B899" s="50"/>
      <c r="C899" s="51"/>
      <c r="D899" s="49"/>
      <c r="E899" s="52"/>
      <c r="F899" s="52"/>
      <c r="G899" s="52"/>
      <c r="H899" s="52"/>
      <c r="I899" s="52"/>
    </row>
    <row r="900" spans="1:9" s="53" customFormat="1">
      <c r="A900" s="49"/>
      <c r="B900" s="50"/>
      <c r="C900" s="51"/>
      <c r="D900" s="49"/>
      <c r="E900" s="52"/>
      <c r="F900" s="52"/>
      <c r="G900" s="52"/>
      <c r="H900" s="52"/>
      <c r="I900" s="52"/>
    </row>
    <row r="901" spans="1:9" s="53" customFormat="1">
      <c r="A901" s="49"/>
      <c r="B901" s="50"/>
      <c r="C901" s="51"/>
      <c r="D901" s="49"/>
      <c r="E901" s="52"/>
      <c r="F901" s="52"/>
      <c r="G901" s="52"/>
      <c r="H901" s="52"/>
      <c r="I901" s="52"/>
    </row>
    <row r="902" spans="1:9" s="53" customFormat="1">
      <c r="A902" s="49"/>
      <c r="B902" s="50"/>
      <c r="C902" s="51"/>
      <c r="D902" s="49"/>
      <c r="E902" s="52"/>
      <c r="F902" s="52"/>
      <c r="G902" s="52"/>
      <c r="H902" s="52"/>
      <c r="I902" s="52"/>
    </row>
    <row r="903" spans="1:9" s="53" customFormat="1">
      <c r="A903" s="49"/>
      <c r="B903" s="50"/>
      <c r="C903" s="51"/>
      <c r="D903" s="49"/>
      <c r="E903" s="52"/>
      <c r="F903" s="52"/>
      <c r="G903" s="52"/>
      <c r="H903" s="52"/>
      <c r="I903" s="52"/>
    </row>
    <row r="904" spans="1:9" s="53" customFormat="1">
      <c r="A904" s="49"/>
      <c r="B904" s="50"/>
      <c r="C904" s="51"/>
      <c r="D904" s="49"/>
      <c r="E904" s="52"/>
      <c r="F904" s="52"/>
      <c r="G904" s="52"/>
      <c r="H904" s="52"/>
      <c r="I904" s="52"/>
    </row>
    <row r="905" spans="1:9" s="53" customFormat="1">
      <c r="A905" s="49"/>
      <c r="B905" s="50"/>
      <c r="C905" s="51"/>
      <c r="D905" s="49"/>
      <c r="E905" s="52"/>
      <c r="F905" s="52"/>
      <c r="G905" s="52"/>
      <c r="H905" s="52"/>
      <c r="I905" s="52"/>
    </row>
    <row r="906" spans="1:9" s="53" customFormat="1">
      <c r="A906" s="49"/>
      <c r="B906" s="50"/>
      <c r="C906" s="51"/>
      <c r="D906" s="49"/>
      <c r="E906" s="52"/>
      <c r="F906" s="52"/>
      <c r="G906" s="52"/>
      <c r="H906" s="52"/>
      <c r="I906" s="52"/>
    </row>
    <row r="907" spans="1:9" s="53" customFormat="1">
      <c r="A907" s="49"/>
      <c r="B907" s="50"/>
      <c r="C907" s="51"/>
      <c r="D907" s="49"/>
      <c r="E907" s="52"/>
      <c r="F907" s="52"/>
      <c r="G907" s="52"/>
      <c r="H907" s="52"/>
      <c r="I907" s="52"/>
    </row>
    <row r="908" spans="1:9" s="53" customFormat="1">
      <c r="A908" s="49"/>
      <c r="B908" s="50"/>
      <c r="C908" s="51"/>
      <c r="D908" s="49"/>
      <c r="E908" s="52"/>
      <c r="F908" s="52"/>
      <c r="G908" s="52"/>
      <c r="H908" s="52"/>
      <c r="I908" s="52"/>
    </row>
    <row r="909" spans="1:9" s="53" customFormat="1">
      <c r="A909" s="49"/>
      <c r="B909" s="50"/>
      <c r="C909" s="51"/>
      <c r="D909" s="49"/>
      <c r="E909" s="52"/>
      <c r="F909" s="52"/>
      <c r="G909" s="52"/>
      <c r="H909" s="52"/>
      <c r="I909" s="52"/>
    </row>
    <row r="910" spans="1:9" s="53" customFormat="1">
      <c r="A910" s="49"/>
      <c r="B910" s="50"/>
      <c r="C910" s="51"/>
      <c r="D910" s="49"/>
      <c r="E910" s="52"/>
      <c r="F910" s="52"/>
      <c r="G910" s="52"/>
      <c r="H910" s="52"/>
      <c r="I910" s="52"/>
    </row>
    <row r="911" spans="1:9" s="53" customFormat="1">
      <c r="A911" s="49"/>
      <c r="B911" s="50"/>
      <c r="C911" s="51"/>
      <c r="D911" s="49"/>
      <c r="E911" s="52"/>
      <c r="F911" s="52"/>
      <c r="G911" s="52"/>
      <c r="H911" s="52"/>
      <c r="I911" s="52"/>
    </row>
    <row r="912" spans="1:9" s="53" customFormat="1">
      <c r="A912" s="49"/>
      <c r="B912" s="50"/>
      <c r="C912" s="51"/>
      <c r="D912" s="49"/>
      <c r="E912" s="52"/>
      <c r="F912" s="52"/>
      <c r="G912" s="52"/>
      <c r="H912" s="52"/>
      <c r="I912" s="52"/>
    </row>
    <row r="913" spans="1:9" s="53" customFormat="1">
      <c r="A913" s="49"/>
      <c r="B913" s="50"/>
      <c r="C913" s="51"/>
      <c r="D913" s="49"/>
      <c r="E913" s="52"/>
      <c r="F913" s="52"/>
      <c r="G913" s="52"/>
      <c r="H913" s="52"/>
      <c r="I913" s="52"/>
    </row>
    <row r="914" spans="1:9" s="53" customFormat="1">
      <c r="A914" s="49"/>
      <c r="B914" s="50"/>
      <c r="C914" s="51"/>
      <c r="D914" s="49"/>
      <c r="E914" s="52"/>
      <c r="F914" s="52"/>
      <c r="G914" s="52"/>
      <c r="H914" s="52"/>
      <c r="I914" s="52"/>
    </row>
    <row r="915" spans="1:9" s="53" customFormat="1">
      <c r="A915" s="49"/>
      <c r="B915" s="50"/>
      <c r="C915" s="51"/>
      <c r="D915" s="49"/>
      <c r="E915" s="52"/>
      <c r="F915" s="52"/>
      <c r="G915" s="52"/>
      <c r="H915" s="52"/>
      <c r="I915" s="52"/>
    </row>
    <row r="916" spans="1:9" s="53" customFormat="1">
      <c r="A916" s="49"/>
      <c r="B916" s="50"/>
      <c r="C916" s="51"/>
      <c r="D916" s="49"/>
      <c r="E916" s="52"/>
      <c r="F916" s="52"/>
      <c r="G916" s="52"/>
      <c r="H916" s="52"/>
      <c r="I916" s="52"/>
    </row>
    <row r="917" spans="1:9" s="53" customFormat="1">
      <c r="A917" s="49"/>
      <c r="B917" s="50"/>
      <c r="C917" s="51"/>
      <c r="D917" s="49"/>
      <c r="E917" s="52"/>
      <c r="F917" s="52"/>
      <c r="G917" s="52"/>
      <c r="H917" s="52"/>
      <c r="I917" s="52"/>
    </row>
    <row r="918" spans="1:9" s="53" customFormat="1">
      <c r="A918" s="49"/>
      <c r="B918" s="50"/>
      <c r="C918" s="51"/>
      <c r="D918" s="49"/>
      <c r="E918" s="52"/>
      <c r="F918" s="52"/>
      <c r="G918" s="52"/>
      <c r="H918" s="52"/>
      <c r="I918" s="52"/>
    </row>
    <row r="919" spans="1:9" s="53" customFormat="1">
      <c r="A919" s="49"/>
      <c r="B919" s="50"/>
      <c r="C919" s="51"/>
      <c r="D919" s="49"/>
      <c r="E919" s="52"/>
      <c r="F919" s="52"/>
      <c r="G919" s="52"/>
      <c r="H919" s="52"/>
      <c r="I919" s="52"/>
    </row>
    <row r="920" spans="1:9" s="53" customFormat="1">
      <c r="A920" s="49"/>
      <c r="B920" s="50"/>
      <c r="C920" s="51"/>
      <c r="D920" s="49"/>
      <c r="E920" s="52"/>
      <c r="F920" s="52"/>
      <c r="G920" s="52"/>
      <c r="H920" s="52"/>
      <c r="I920" s="52"/>
    </row>
    <row r="921" spans="1:9" s="53" customFormat="1">
      <c r="A921" s="49"/>
      <c r="B921" s="50"/>
      <c r="C921" s="51"/>
      <c r="D921" s="49"/>
      <c r="E921" s="52"/>
      <c r="F921" s="52"/>
      <c r="G921" s="52"/>
      <c r="H921" s="52"/>
      <c r="I921" s="52"/>
    </row>
    <row r="922" spans="1:9" s="53" customFormat="1">
      <c r="A922" s="49"/>
      <c r="B922" s="50"/>
      <c r="C922" s="51"/>
      <c r="D922" s="49"/>
      <c r="E922" s="52"/>
      <c r="F922" s="52"/>
      <c r="G922" s="52"/>
      <c r="H922" s="52"/>
      <c r="I922" s="52"/>
    </row>
    <row r="923" spans="1:9" s="53" customFormat="1">
      <c r="A923" s="49"/>
      <c r="B923" s="50"/>
      <c r="C923" s="51"/>
      <c r="D923" s="49"/>
      <c r="E923" s="52"/>
      <c r="F923" s="52"/>
      <c r="G923" s="52"/>
      <c r="H923" s="52"/>
      <c r="I923" s="52"/>
    </row>
    <row r="924" spans="1:9" s="53" customFormat="1">
      <c r="A924" s="49"/>
      <c r="B924" s="50"/>
      <c r="C924" s="51"/>
      <c r="D924" s="49"/>
      <c r="E924" s="52"/>
      <c r="F924" s="52"/>
      <c r="G924" s="52"/>
      <c r="H924" s="52"/>
      <c r="I924" s="52"/>
    </row>
    <row r="925" spans="1:9" s="53" customFormat="1">
      <c r="A925" s="49"/>
      <c r="B925" s="50"/>
      <c r="C925" s="51"/>
      <c r="D925" s="49"/>
      <c r="E925" s="52"/>
      <c r="F925" s="52"/>
      <c r="G925" s="52"/>
      <c r="H925" s="52"/>
      <c r="I925" s="52"/>
    </row>
    <row r="926" spans="1:9" s="53" customFormat="1">
      <c r="A926" s="49"/>
      <c r="B926" s="50"/>
      <c r="C926" s="51"/>
      <c r="D926" s="49"/>
      <c r="E926" s="52"/>
      <c r="F926" s="52"/>
      <c r="G926" s="52"/>
      <c r="H926" s="52"/>
      <c r="I926" s="52"/>
    </row>
    <row r="927" spans="1:9" s="53" customFormat="1">
      <c r="A927" s="49"/>
      <c r="B927" s="50"/>
      <c r="C927" s="51"/>
      <c r="D927" s="49"/>
      <c r="E927" s="52"/>
      <c r="F927" s="52"/>
      <c r="G927" s="52"/>
      <c r="H927" s="52"/>
      <c r="I927" s="52"/>
    </row>
    <row r="928" spans="1:9" s="53" customFormat="1">
      <c r="A928" s="49"/>
      <c r="B928" s="50"/>
      <c r="C928" s="51"/>
      <c r="D928" s="49"/>
      <c r="E928" s="52"/>
      <c r="F928" s="52"/>
      <c r="G928" s="52"/>
      <c r="H928" s="52"/>
      <c r="I928" s="52"/>
    </row>
    <row r="929" spans="1:9" s="53" customFormat="1">
      <c r="A929" s="49"/>
      <c r="B929" s="50"/>
      <c r="C929" s="51"/>
      <c r="D929" s="49"/>
      <c r="E929" s="52"/>
      <c r="F929" s="52"/>
      <c r="G929" s="52"/>
      <c r="H929" s="52"/>
      <c r="I929" s="52"/>
    </row>
    <row r="930" spans="1:9" s="53" customFormat="1">
      <c r="A930" s="49"/>
      <c r="B930" s="50"/>
      <c r="C930" s="51"/>
      <c r="D930" s="49"/>
      <c r="E930" s="52"/>
      <c r="F930" s="52"/>
      <c r="G930" s="52"/>
      <c r="H930" s="52"/>
      <c r="I930" s="52"/>
    </row>
    <row r="931" spans="1:9" s="53" customFormat="1">
      <c r="A931" s="49"/>
      <c r="B931" s="50"/>
      <c r="C931" s="51"/>
      <c r="D931" s="49"/>
      <c r="E931" s="52"/>
      <c r="F931" s="52"/>
      <c r="G931" s="52"/>
      <c r="H931" s="52"/>
      <c r="I931" s="52"/>
    </row>
    <row r="932" spans="1:9" s="53" customFormat="1">
      <c r="A932" s="49"/>
      <c r="B932" s="50"/>
      <c r="C932" s="51"/>
      <c r="D932" s="49"/>
      <c r="E932" s="52"/>
      <c r="F932" s="52"/>
      <c r="G932" s="52"/>
      <c r="H932" s="52"/>
      <c r="I932" s="52"/>
    </row>
    <row r="933" spans="1:9" s="53" customFormat="1">
      <c r="A933" s="49"/>
      <c r="B933" s="50"/>
      <c r="C933" s="51"/>
      <c r="D933" s="49"/>
      <c r="E933" s="52"/>
      <c r="F933" s="52"/>
      <c r="G933" s="52"/>
      <c r="H933" s="52"/>
      <c r="I933" s="52"/>
    </row>
    <row r="934" spans="1:9" s="53" customFormat="1">
      <c r="A934" s="49"/>
      <c r="B934" s="50"/>
      <c r="C934" s="51"/>
      <c r="D934" s="49"/>
      <c r="E934" s="52"/>
      <c r="F934" s="52"/>
      <c r="G934" s="52"/>
      <c r="H934" s="52"/>
      <c r="I934" s="52"/>
    </row>
    <row r="935" spans="1:9" s="53" customFormat="1">
      <c r="A935" s="49"/>
      <c r="B935" s="50"/>
      <c r="C935" s="51"/>
      <c r="D935" s="49"/>
      <c r="E935" s="52"/>
      <c r="F935" s="52"/>
      <c r="G935" s="52"/>
      <c r="H935" s="52"/>
      <c r="I935" s="52"/>
    </row>
    <row r="936" spans="1:9" s="53" customFormat="1">
      <c r="A936" s="49"/>
      <c r="B936" s="50"/>
      <c r="C936" s="51"/>
      <c r="D936" s="49"/>
      <c r="E936" s="52"/>
      <c r="F936" s="52"/>
      <c r="G936" s="52"/>
      <c r="H936" s="52"/>
      <c r="I936" s="52"/>
    </row>
    <row r="937" spans="1:9" s="53" customFormat="1">
      <c r="A937" s="49"/>
      <c r="B937" s="50"/>
      <c r="C937" s="51"/>
      <c r="D937" s="49"/>
      <c r="E937" s="52"/>
      <c r="F937" s="52"/>
      <c r="G937" s="52"/>
      <c r="H937" s="52"/>
      <c r="I937" s="52"/>
    </row>
    <row r="938" spans="1:9" s="53" customFormat="1">
      <c r="A938" s="49"/>
      <c r="B938" s="50"/>
      <c r="C938" s="51"/>
      <c r="D938" s="49"/>
      <c r="E938" s="52"/>
      <c r="F938" s="52"/>
      <c r="G938" s="52"/>
      <c r="H938" s="52"/>
      <c r="I938" s="52"/>
    </row>
    <row r="939" spans="1:9" s="53" customFormat="1">
      <c r="A939" s="49"/>
      <c r="B939" s="50"/>
      <c r="C939" s="51"/>
      <c r="D939" s="49"/>
      <c r="E939" s="52"/>
      <c r="F939" s="52"/>
      <c r="G939" s="52"/>
      <c r="H939" s="52"/>
      <c r="I939" s="52"/>
    </row>
    <row r="940" spans="1:9" s="53" customFormat="1">
      <c r="A940" s="49"/>
      <c r="B940" s="50"/>
      <c r="C940" s="51"/>
      <c r="D940" s="49"/>
      <c r="E940" s="52"/>
      <c r="F940" s="52"/>
      <c r="G940" s="52"/>
      <c r="H940" s="52"/>
      <c r="I940" s="52"/>
    </row>
    <row r="941" spans="1:9" s="53" customFormat="1">
      <c r="A941" s="49"/>
      <c r="B941" s="50"/>
      <c r="C941" s="51"/>
      <c r="D941" s="49"/>
      <c r="E941" s="52"/>
      <c r="F941" s="52"/>
      <c r="G941" s="52"/>
      <c r="H941" s="52"/>
      <c r="I941" s="52"/>
    </row>
    <row r="942" spans="1:9" s="53" customFormat="1">
      <c r="A942" s="49"/>
      <c r="B942" s="50"/>
      <c r="C942" s="51"/>
      <c r="D942" s="49"/>
      <c r="E942" s="52"/>
      <c r="F942" s="52"/>
      <c r="G942" s="52"/>
      <c r="H942" s="52"/>
      <c r="I942" s="52"/>
    </row>
    <row r="943" spans="1:9" s="53" customFormat="1">
      <c r="A943" s="49"/>
      <c r="B943" s="50"/>
      <c r="C943" s="51"/>
      <c r="D943" s="49"/>
      <c r="E943" s="52"/>
      <c r="F943" s="52"/>
      <c r="G943" s="52"/>
      <c r="H943" s="52"/>
      <c r="I943" s="52"/>
    </row>
    <row r="944" spans="1:9" s="53" customFormat="1">
      <c r="A944" s="49"/>
      <c r="B944" s="50"/>
      <c r="C944" s="51"/>
      <c r="D944" s="49"/>
      <c r="E944" s="52"/>
      <c r="F944" s="52"/>
      <c r="G944" s="52"/>
      <c r="H944" s="52"/>
      <c r="I944" s="52"/>
    </row>
    <row r="945" spans="1:9" s="53" customFormat="1">
      <c r="A945" s="49"/>
      <c r="B945" s="50"/>
      <c r="C945" s="51"/>
      <c r="D945" s="49"/>
      <c r="E945" s="52"/>
      <c r="F945" s="52"/>
      <c r="G945" s="52"/>
      <c r="H945" s="52"/>
      <c r="I945" s="52"/>
    </row>
    <row r="946" spans="1:9" s="53" customFormat="1">
      <c r="A946" s="49"/>
      <c r="B946" s="50"/>
      <c r="C946" s="51"/>
      <c r="D946" s="49"/>
      <c r="E946" s="52"/>
      <c r="F946" s="52"/>
      <c r="G946" s="52"/>
      <c r="H946" s="52"/>
      <c r="I946" s="52"/>
    </row>
    <row r="947" spans="1:9" s="53" customFormat="1">
      <c r="A947" s="49"/>
      <c r="B947" s="50"/>
      <c r="C947" s="51"/>
      <c r="D947" s="49"/>
      <c r="E947" s="52"/>
      <c r="F947" s="52"/>
      <c r="G947" s="52"/>
      <c r="H947" s="52"/>
      <c r="I947" s="52"/>
    </row>
    <row r="948" spans="1:9" s="53" customFormat="1">
      <c r="A948" s="49"/>
      <c r="B948" s="50"/>
      <c r="C948" s="51"/>
      <c r="D948" s="49"/>
      <c r="E948" s="52"/>
      <c r="F948" s="52"/>
      <c r="G948" s="52"/>
      <c r="H948" s="52"/>
      <c r="I948" s="52"/>
    </row>
    <row r="949" spans="1:9" s="53" customFormat="1">
      <c r="A949" s="49"/>
      <c r="B949" s="50"/>
      <c r="C949" s="51"/>
      <c r="D949" s="49"/>
      <c r="E949" s="52"/>
      <c r="F949" s="52"/>
      <c r="G949" s="52"/>
      <c r="H949" s="52"/>
      <c r="I949" s="52"/>
    </row>
    <row r="950" spans="1:9" s="53" customFormat="1">
      <c r="A950" s="49"/>
      <c r="B950" s="50"/>
      <c r="C950" s="51"/>
      <c r="D950" s="49"/>
      <c r="E950" s="52"/>
      <c r="F950" s="52"/>
      <c r="G950" s="52"/>
      <c r="H950" s="52"/>
      <c r="I950" s="52"/>
    </row>
    <row r="951" spans="1:9" s="53" customFormat="1">
      <c r="A951" s="49"/>
      <c r="B951" s="50"/>
      <c r="C951" s="51"/>
      <c r="D951" s="49"/>
      <c r="E951" s="52"/>
      <c r="F951" s="52"/>
      <c r="G951" s="52"/>
      <c r="H951" s="52"/>
      <c r="I951" s="52"/>
    </row>
    <row r="952" spans="1:9" s="53" customFormat="1">
      <c r="A952" s="49"/>
      <c r="B952" s="50"/>
      <c r="C952" s="51"/>
      <c r="D952" s="49"/>
      <c r="E952" s="52"/>
      <c r="F952" s="52"/>
      <c r="G952" s="52"/>
      <c r="H952" s="52"/>
      <c r="I952" s="52"/>
    </row>
    <row r="953" spans="1:9" s="53" customFormat="1">
      <c r="A953" s="49"/>
      <c r="B953" s="50"/>
      <c r="C953" s="51"/>
      <c r="D953" s="49"/>
      <c r="E953" s="52"/>
      <c r="F953" s="52"/>
      <c r="G953" s="52"/>
      <c r="H953" s="52"/>
      <c r="I953" s="52"/>
    </row>
    <row r="954" spans="1:9" s="53" customFormat="1">
      <c r="A954" s="49"/>
      <c r="B954" s="50"/>
      <c r="C954" s="51"/>
      <c r="D954" s="49"/>
      <c r="E954" s="52"/>
      <c r="F954" s="52"/>
      <c r="G954" s="52"/>
      <c r="H954" s="52"/>
      <c r="I954" s="52"/>
    </row>
    <row r="955" spans="1:9" s="53" customFormat="1">
      <c r="A955" s="49"/>
      <c r="B955" s="50"/>
      <c r="C955" s="51"/>
      <c r="D955" s="49"/>
      <c r="E955" s="52"/>
      <c r="F955" s="52"/>
      <c r="G955" s="52"/>
      <c r="H955" s="52"/>
      <c r="I955" s="52"/>
    </row>
    <row r="956" spans="1:9" s="53" customFormat="1">
      <c r="A956" s="49"/>
      <c r="B956" s="50"/>
      <c r="C956" s="51"/>
      <c r="D956" s="49"/>
      <c r="E956" s="52"/>
      <c r="F956" s="52"/>
      <c r="G956" s="52"/>
      <c r="H956" s="52"/>
      <c r="I956" s="52"/>
    </row>
    <row r="957" spans="1:9" s="53" customFormat="1">
      <c r="A957" s="49"/>
      <c r="B957" s="50"/>
      <c r="C957" s="51"/>
      <c r="D957" s="49"/>
      <c r="E957" s="52"/>
      <c r="F957" s="52"/>
      <c r="G957" s="52"/>
      <c r="H957" s="52"/>
      <c r="I957" s="52"/>
    </row>
    <row r="958" spans="1:9" s="53" customFormat="1">
      <c r="A958" s="49"/>
      <c r="B958" s="50"/>
      <c r="C958" s="51"/>
      <c r="D958" s="49"/>
      <c r="E958" s="52"/>
      <c r="F958" s="52"/>
      <c r="G958" s="52"/>
      <c r="H958" s="52"/>
      <c r="I958" s="52"/>
    </row>
    <row r="959" spans="1:9" s="53" customFormat="1">
      <c r="A959" s="49"/>
      <c r="B959" s="50"/>
      <c r="C959" s="51"/>
      <c r="D959" s="49"/>
      <c r="E959" s="52"/>
      <c r="F959" s="52"/>
      <c r="G959" s="52"/>
      <c r="H959" s="52"/>
      <c r="I959" s="52"/>
    </row>
    <row r="960" spans="1:9" s="53" customFormat="1">
      <c r="A960" s="49"/>
      <c r="B960" s="50"/>
      <c r="C960" s="51"/>
      <c r="D960" s="49"/>
      <c r="E960" s="52"/>
      <c r="F960" s="52"/>
      <c r="G960" s="52"/>
      <c r="H960" s="52"/>
      <c r="I960" s="52"/>
    </row>
    <row r="961" spans="1:9" s="53" customFormat="1">
      <c r="A961" s="49"/>
      <c r="B961" s="50"/>
      <c r="C961" s="51"/>
      <c r="D961" s="49"/>
      <c r="E961" s="52"/>
      <c r="F961" s="52"/>
      <c r="G961" s="52"/>
      <c r="H961" s="52"/>
      <c r="I961" s="52"/>
    </row>
    <row r="962" spans="1:9" s="53" customFormat="1">
      <c r="A962" s="49"/>
      <c r="B962" s="50"/>
      <c r="C962" s="51"/>
      <c r="D962" s="49"/>
      <c r="E962" s="52"/>
      <c r="F962" s="52"/>
      <c r="G962" s="52"/>
      <c r="H962" s="52"/>
      <c r="I962" s="52"/>
    </row>
    <row r="963" spans="1:9" s="53" customFormat="1">
      <c r="A963" s="49"/>
      <c r="B963" s="50"/>
      <c r="C963" s="51"/>
      <c r="D963" s="49"/>
      <c r="E963" s="52"/>
      <c r="F963" s="52"/>
      <c r="G963" s="52"/>
      <c r="H963" s="52"/>
      <c r="I963" s="52"/>
    </row>
    <row r="964" spans="1:9" s="53" customFormat="1">
      <c r="A964" s="49"/>
      <c r="B964" s="50"/>
      <c r="C964" s="51"/>
      <c r="D964" s="49"/>
      <c r="E964" s="52"/>
      <c r="F964" s="52"/>
      <c r="G964" s="52"/>
      <c r="H964" s="52"/>
      <c r="I964" s="52"/>
    </row>
    <row r="965" spans="1:9" s="53" customFormat="1">
      <c r="A965" s="49"/>
      <c r="B965" s="50"/>
      <c r="C965" s="51"/>
      <c r="D965" s="49"/>
      <c r="E965" s="52"/>
      <c r="F965" s="52"/>
      <c r="G965" s="52"/>
      <c r="H965" s="52"/>
      <c r="I965" s="52"/>
    </row>
    <row r="966" spans="1:9" s="53" customFormat="1">
      <c r="A966" s="49"/>
      <c r="B966" s="50"/>
      <c r="C966" s="51"/>
      <c r="D966" s="49"/>
      <c r="E966" s="52"/>
      <c r="F966" s="52"/>
      <c r="G966" s="52"/>
      <c r="H966" s="52"/>
      <c r="I966" s="52"/>
    </row>
    <row r="967" spans="1:9" s="53" customFormat="1">
      <c r="A967" s="49"/>
      <c r="B967" s="50"/>
      <c r="C967" s="51"/>
      <c r="D967" s="49"/>
      <c r="E967" s="52"/>
      <c r="F967" s="52"/>
      <c r="G967" s="52"/>
      <c r="H967" s="52"/>
      <c r="I967" s="52"/>
    </row>
    <row r="968" spans="1:9" s="53" customFormat="1">
      <c r="A968" s="49"/>
      <c r="B968" s="50"/>
      <c r="C968" s="51"/>
      <c r="D968" s="49"/>
      <c r="E968" s="52"/>
      <c r="F968" s="52"/>
      <c r="G968" s="52"/>
      <c r="H968" s="52"/>
      <c r="I968" s="52"/>
    </row>
    <row r="969" spans="1:9" s="53" customFormat="1">
      <c r="A969" s="49"/>
      <c r="B969" s="50"/>
      <c r="C969" s="51"/>
      <c r="D969" s="49"/>
      <c r="E969" s="52"/>
      <c r="F969" s="52"/>
      <c r="G969" s="52"/>
      <c r="H969" s="52"/>
      <c r="I969" s="52"/>
    </row>
    <row r="970" spans="1:9" s="53" customFormat="1">
      <c r="A970" s="49"/>
      <c r="B970" s="50"/>
      <c r="C970" s="51"/>
      <c r="D970" s="49"/>
      <c r="E970" s="52"/>
      <c r="F970" s="52"/>
      <c r="G970" s="52"/>
      <c r="H970" s="52"/>
      <c r="I970" s="52"/>
    </row>
    <row r="971" spans="1:9" s="53" customFormat="1">
      <c r="A971" s="49"/>
      <c r="B971" s="50"/>
      <c r="C971" s="51"/>
      <c r="D971" s="49"/>
      <c r="E971" s="52"/>
      <c r="F971" s="52"/>
      <c r="G971" s="52"/>
      <c r="H971" s="52"/>
      <c r="I971" s="52"/>
    </row>
    <row r="972" spans="1:9" s="53" customFormat="1">
      <c r="A972" s="49"/>
      <c r="B972" s="50"/>
      <c r="C972" s="51"/>
      <c r="D972" s="49"/>
      <c r="E972" s="52"/>
      <c r="F972" s="52"/>
      <c r="G972" s="52"/>
      <c r="H972" s="52"/>
      <c r="I972" s="52"/>
    </row>
    <row r="973" spans="1:9" s="53" customFormat="1">
      <c r="A973" s="49"/>
      <c r="B973" s="50"/>
      <c r="C973" s="51"/>
      <c r="D973" s="49"/>
      <c r="E973" s="52"/>
      <c r="F973" s="52"/>
      <c r="G973" s="52"/>
      <c r="H973" s="52"/>
      <c r="I973" s="52"/>
    </row>
    <row r="974" spans="1:9" s="53" customFormat="1">
      <c r="A974" s="49"/>
      <c r="B974" s="50"/>
      <c r="C974" s="51"/>
      <c r="D974" s="49"/>
      <c r="E974" s="52"/>
      <c r="F974" s="52"/>
      <c r="G974" s="52"/>
      <c r="H974" s="52"/>
      <c r="I974" s="52"/>
    </row>
    <row r="975" spans="1:9" s="53" customFormat="1">
      <c r="A975" s="49"/>
      <c r="B975" s="50"/>
      <c r="C975" s="51"/>
      <c r="D975" s="49"/>
      <c r="E975" s="52"/>
      <c r="F975" s="52"/>
      <c r="G975" s="52"/>
      <c r="H975" s="52"/>
      <c r="I975" s="52"/>
    </row>
    <row r="976" spans="1:9" s="53" customFormat="1">
      <c r="A976" s="49"/>
      <c r="B976" s="50"/>
      <c r="C976" s="51"/>
      <c r="D976" s="49"/>
      <c r="E976" s="52"/>
      <c r="F976" s="52"/>
      <c r="G976" s="52"/>
      <c r="H976" s="52"/>
      <c r="I976" s="52"/>
    </row>
    <row r="977" spans="1:9" s="53" customFormat="1">
      <c r="A977" s="49"/>
      <c r="B977" s="50"/>
      <c r="C977" s="51"/>
      <c r="D977" s="49"/>
      <c r="E977" s="52"/>
      <c r="F977" s="52"/>
      <c r="G977" s="52"/>
      <c r="H977" s="52"/>
      <c r="I977" s="52"/>
    </row>
    <row r="978" spans="1:9" s="53" customFormat="1">
      <c r="A978" s="49"/>
      <c r="B978" s="50"/>
      <c r="C978" s="51"/>
      <c r="D978" s="49"/>
      <c r="E978" s="52"/>
      <c r="F978" s="52"/>
      <c r="G978" s="52"/>
      <c r="H978" s="52"/>
      <c r="I978" s="52"/>
    </row>
    <row r="979" spans="1:9" s="53" customFormat="1">
      <c r="A979" s="49"/>
      <c r="B979" s="50"/>
      <c r="C979" s="51"/>
      <c r="D979" s="49"/>
      <c r="E979" s="52"/>
      <c r="F979" s="52"/>
      <c r="G979" s="52"/>
      <c r="H979" s="52"/>
      <c r="I979" s="52"/>
    </row>
    <row r="980" spans="1:9" s="53" customFormat="1">
      <c r="A980" s="49"/>
      <c r="B980" s="50"/>
      <c r="C980" s="51"/>
      <c r="D980" s="49"/>
      <c r="E980" s="52"/>
      <c r="F980" s="52"/>
      <c r="G980" s="52"/>
      <c r="H980" s="52"/>
      <c r="I980" s="52"/>
    </row>
    <row r="981" spans="1:9" s="53" customFormat="1">
      <c r="A981" s="49"/>
      <c r="B981" s="50"/>
      <c r="C981" s="51"/>
      <c r="D981" s="49"/>
      <c r="E981" s="52"/>
      <c r="F981" s="52"/>
      <c r="G981" s="52"/>
      <c r="H981" s="52"/>
      <c r="I981" s="52"/>
    </row>
    <row r="982" spans="1:9" s="53" customFormat="1">
      <c r="A982" s="49"/>
      <c r="B982" s="50"/>
      <c r="C982" s="51"/>
      <c r="D982" s="49"/>
      <c r="E982" s="52"/>
      <c r="F982" s="52"/>
      <c r="G982" s="52"/>
      <c r="H982" s="52"/>
      <c r="I982" s="52"/>
    </row>
    <row r="983" spans="1:9" s="53" customFormat="1">
      <c r="A983" s="49"/>
      <c r="B983" s="50"/>
      <c r="C983" s="51"/>
      <c r="D983" s="49"/>
      <c r="E983" s="52"/>
      <c r="F983" s="52"/>
      <c r="G983" s="52"/>
      <c r="H983" s="52"/>
      <c r="I983" s="52"/>
    </row>
    <row r="984" spans="1:9" s="53" customFormat="1">
      <c r="A984" s="49"/>
      <c r="B984" s="50"/>
      <c r="C984" s="51"/>
      <c r="D984" s="49"/>
      <c r="E984" s="52"/>
      <c r="F984" s="52"/>
      <c r="G984" s="52"/>
      <c r="H984" s="52"/>
      <c r="I984" s="52"/>
    </row>
    <row r="985" spans="1:9" s="53" customFormat="1">
      <c r="A985" s="49"/>
      <c r="B985" s="50"/>
      <c r="C985" s="51"/>
      <c r="D985" s="49"/>
      <c r="E985" s="52"/>
      <c r="F985" s="52"/>
      <c r="G985" s="52"/>
      <c r="H985" s="52"/>
      <c r="I985" s="52"/>
    </row>
    <row r="986" spans="1:9" s="53" customFormat="1">
      <c r="A986" s="49"/>
      <c r="B986" s="50"/>
      <c r="C986" s="51"/>
      <c r="D986" s="49"/>
      <c r="E986" s="52"/>
      <c r="F986" s="52"/>
      <c r="G986" s="52"/>
      <c r="H986" s="52"/>
      <c r="I986" s="52"/>
    </row>
    <row r="987" spans="1:9" s="53" customFormat="1">
      <c r="A987" s="49"/>
      <c r="B987" s="50"/>
      <c r="C987" s="51"/>
      <c r="D987" s="49"/>
      <c r="E987" s="52"/>
      <c r="F987" s="52"/>
      <c r="G987" s="52"/>
      <c r="H987" s="52"/>
      <c r="I987" s="52"/>
    </row>
    <row r="988" spans="1:9" s="53" customFormat="1">
      <c r="A988" s="49"/>
      <c r="B988" s="50"/>
      <c r="C988" s="51"/>
      <c r="D988" s="49"/>
      <c r="E988" s="52"/>
      <c r="F988" s="52"/>
      <c r="G988" s="52"/>
      <c r="H988" s="52"/>
      <c r="I988" s="52"/>
    </row>
    <row r="989" spans="1:9" s="53" customFormat="1">
      <c r="A989" s="49"/>
      <c r="B989" s="50"/>
      <c r="C989" s="51"/>
      <c r="D989" s="49"/>
      <c r="E989" s="52"/>
      <c r="F989" s="52"/>
      <c r="G989" s="52"/>
      <c r="H989" s="52"/>
      <c r="I989" s="52"/>
    </row>
    <row r="990" spans="1:9" s="53" customFormat="1">
      <c r="A990" s="49"/>
      <c r="B990" s="50"/>
      <c r="C990" s="51"/>
      <c r="D990" s="49"/>
      <c r="E990" s="52"/>
      <c r="F990" s="52"/>
      <c r="G990" s="52"/>
      <c r="H990" s="52"/>
      <c r="I990" s="52"/>
    </row>
    <row r="991" spans="1:9" s="53" customFormat="1">
      <c r="A991" s="49"/>
      <c r="B991" s="50"/>
      <c r="C991" s="51"/>
      <c r="D991" s="49"/>
      <c r="E991" s="52"/>
      <c r="F991" s="52"/>
      <c r="G991" s="52"/>
      <c r="H991" s="52"/>
      <c r="I991" s="52"/>
    </row>
    <row r="992" spans="1:9" s="53" customFormat="1">
      <c r="A992" s="49"/>
      <c r="B992" s="50"/>
      <c r="C992" s="51"/>
      <c r="D992" s="49"/>
      <c r="E992" s="52"/>
      <c r="F992" s="52"/>
      <c r="G992" s="52"/>
      <c r="H992" s="52"/>
      <c r="I992" s="52"/>
    </row>
    <row r="993" spans="1:9" s="53" customFormat="1">
      <c r="A993" s="49"/>
      <c r="B993" s="50"/>
      <c r="C993" s="51"/>
      <c r="D993" s="49"/>
      <c r="E993" s="52"/>
      <c r="F993" s="52"/>
      <c r="G993" s="52"/>
      <c r="H993" s="52"/>
      <c r="I993" s="52"/>
    </row>
    <row r="994" spans="1:9" s="53" customFormat="1">
      <c r="A994" s="49"/>
      <c r="B994" s="50"/>
      <c r="C994" s="51"/>
      <c r="D994" s="49"/>
      <c r="E994" s="52"/>
      <c r="F994" s="52"/>
      <c r="G994" s="52"/>
      <c r="H994" s="52"/>
      <c r="I994" s="52"/>
    </row>
    <row r="995" spans="1:9" s="53" customFormat="1">
      <c r="A995" s="49"/>
      <c r="B995" s="50"/>
      <c r="C995" s="51"/>
      <c r="D995" s="49"/>
      <c r="E995" s="52"/>
      <c r="F995" s="52"/>
      <c r="G995" s="52"/>
      <c r="H995" s="52"/>
      <c r="I995" s="52"/>
    </row>
    <row r="996" spans="1:9" s="53" customFormat="1">
      <c r="A996" s="49"/>
      <c r="B996" s="50"/>
      <c r="C996" s="51"/>
      <c r="D996" s="49"/>
      <c r="E996" s="52"/>
      <c r="F996" s="52"/>
      <c r="G996" s="52"/>
      <c r="H996" s="52"/>
      <c r="I996" s="52"/>
    </row>
    <row r="997" spans="1:9" s="53" customFormat="1">
      <c r="A997" s="49"/>
      <c r="B997" s="50"/>
      <c r="C997" s="51"/>
      <c r="D997" s="49"/>
      <c r="E997" s="52"/>
      <c r="F997" s="52"/>
      <c r="G997" s="52"/>
      <c r="H997" s="52"/>
      <c r="I997" s="52"/>
    </row>
    <row r="998" spans="1:9" s="53" customFormat="1">
      <c r="A998" s="49"/>
      <c r="B998" s="50"/>
      <c r="C998" s="51"/>
      <c r="D998" s="49"/>
      <c r="E998" s="52"/>
      <c r="F998" s="52"/>
      <c r="G998" s="52"/>
      <c r="H998" s="52"/>
      <c r="I998" s="52"/>
    </row>
    <row r="999" spans="1:9" s="53" customFormat="1">
      <c r="A999" s="49"/>
      <c r="B999" s="50"/>
      <c r="C999" s="51"/>
      <c r="D999" s="49"/>
      <c r="E999" s="52"/>
      <c r="F999" s="52"/>
      <c r="G999" s="52"/>
      <c r="H999" s="52"/>
      <c r="I999" s="52"/>
    </row>
    <row r="1000" spans="1:9" s="53" customFormat="1">
      <c r="A1000" s="49"/>
      <c r="B1000" s="50"/>
      <c r="C1000" s="51"/>
      <c r="D1000" s="49"/>
      <c r="E1000" s="52"/>
      <c r="F1000" s="52"/>
      <c r="G1000" s="52"/>
      <c r="H1000" s="52"/>
      <c r="I1000" s="52"/>
    </row>
    <row r="1001" spans="1:9" s="53" customFormat="1">
      <c r="A1001" s="49"/>
      <c r="B1001" s="50"/>
      <c r="C1001" s="51"/>
      <c r="D1001" s="49"/>
      <c r="E1001" s="52"/>
      <c r="F1001" s="52"/>
      <c r="G1001" s="52"/>
      <c r="H1001" s="52"/>
      <c r="I1001" s="52"/>
    </row>
    <row r="1002" spans="1:9" s="53" customFormat="1">
      <c r="A1002" s="49"/>
      <c r="B1002" s="50"/>
      <c r="C1002" s="51"/>
      <c r="D1002" s="49"/>
      <c r="E1002" s="52"/>
      <c r="F1002" s="52"/>
      <c r="G1002" s="52"/>
      <c r="H1002" s="52"/>
      <c r="I1002" s="52"/>
    </row>
    <row r="1003" spans="1:9" s="53" customFormat="1">
      <c r="A1003" s="49"/>
      <c r="B1003" s="50"/>
      <c r="C1003" s="51"/>
      <c r="D1003" s="49"/>
      <c r="E1003" s="52"/>
      <c r="F1003" s="52"/>
      <c r="G1003" s="52"/>
      <c r="H1003" s="52"/>
      <c r="I1003" s="52"/>
    </row>
    <row r="1004" spans="1:9" s="53" customFormat="1">
      <c r="A1004" s="49"/>
      <c r="B1004" s="50"/>
      <c r="C1004" s="51"/>
      <c r="D1004" s="49"/>
      <c r="E1004" s="52"/>
      <c r="F1004" s="52"/>
      <c r="G1004" s="52"/>
      <c r="H1004" s="52"/>
      <c r="I1004" s="52"/>
    </row>
    <row r="1005" spans="1:9" s="53" customFormat="1">
      <c r="A1005" s="49"/>
      <c r="B1005" s="50"/>
      <c r="C1005" s="51"/>
      <c r="D1005" s="49"/>
      <c r="E1005" s="52"/>
      <c r="F1005" s="52"/>
      <c r="G1005" s="52"/>
      <c r="H1005" s="52"/>
      <c r="I1005" s="52"/>
    </row>
    <row r="1006" spans="1:9" s="53" customFormat="1">
      <c r="A1006" s="49"/>
      <c r="B1006" s="50"/>
      <c r="C1006" s="51"/>
      <c r="D1006" s="49"/>
      <c r="E1006" s="52"/>
      <c r="F1006" s="52"/>
      <c r="G1006" s="52"/>
      <c r="H1006" s="52"/>
      <c r="I1006" s="52"/>
    </row>
    <row r="1007" spans="1:9" s="53" customFormat="1">
      <c r="A1007" s="49"/>
      <c r="B1007" s="50"/>
      <c r="C1007" s="51"/>
      <c r="D1007" s="49"/>
      <c r="E1007" s="52"/>
      <c r="F1007" s="52"/>
      <c r="G1007" s="52"/>
      <c r="H1007" s="52"/>
      <c r="I1007" s="52"/>
    </row>
    <row r="1008" spans="1:9" s="53" customFormat="1">
      <c r="A1008" s="49"/>
      <c r="B1008" s="50"/>
      <c r="C1008" s="51"/>
      <c r="D1008" s="49"/>
      <c r="E1008" s="52"/>
      <c r="F1008" s="52"/>
      <c r="G1008" s="52"/>
      <c r="H1008" s="52"/>
      <c r="I1008" s="52"/>
    </row>
    <row r="1009" spans="1:9" s="53" customFormat="1">
      <c r="A1009" s="49"/>
      <c r="B1009" s="50"/>
      <c r="C1009" s="51"/>
      <c r="D1009" s="49"/>
      <c r="E1009" s="52"/>
      <c r="F1009" s="52"/>
      <c r="G1009" s="52"/>
      <c r="H1009" s="52"/>
      <c r="I1009" s="52"/>
    </row>
    <row r="1010" spans="1:9" s="53" customFormat="1">
      <c r="A1010" s="49"/>
      <c r="B1010" s="50"/>
      <c r="C1010" s="51"/>
      <c r="D1010" s="49"/>
      <c r="E1010" s="52"/>
      <c r="F1010" s="52"/>
      <c r="G1010" s="52"/>
      <c r="H1010" s="52"/>
      <c r="I1010" s="52"/>
    </row>
    <row r="1011" spans="1:9" s="53" customFormat="1">
      <c r="A1011" s="49"/>
      <c r="B1011" s="50"/>
      <c r="C1011" s="51"/>
      <c r="D1011" s="49"/>
      <c r="E1011" s="52"/>
      <c r="F1011" s="52"/>
      <c r="G1011" s="52"/>
      <c r="H1011" s="52"/>
      <c r="I1011" s="52"/>
    </row>
    <row r="1012" spans="1:9" s="53" customFormat="1">
      <c r="A1012" s="49"/>
      <c r="B1012" s="50"/>
      <c r="C1012" s="51"/>
      <c r="D1012" s="49"/>
      <c r="E1012" s="52"/>
      <c r="F1012" s="52"/>
      <c r="G1012" s="52"/>
      <c r="H1012" s="52"/>
      <c r="I1012" s="52"/>
    </row>
    <row r="1013" spans="1:9" s="53" customFormat="1">
      <c r="A1013" s="49"/>
      <c r="B1013" s="50"/>
      <c r="C1013" s="51"/>
      <c r="D1013" s="49"/>
      <c r="E1013" s="52"/>
      <c r="F1013" s="52"/>
      <c r="G1013" s="52"/>
      <c r="H1013" s="52"/>
      <c r="I1013" s="52"/>
    </row>
    <row r="1014" spans="1:9" s="53" customFormat="1">
      <c r="A1014" s="49"/>
      <c r="B1014" s="50"/>
      <c r="C1014" s="51"/>
      <c r="D1014" s="49"/>
      <c r="E1014" s="52"/>
      <c r="F1014" s="52"/>
      <c r="G1014" s="52"/>
      <c r="H1014" s="52"/>
      <c r="I1014" s="52"/>
    </row>
    <row r="1015" spans="1:9" s="53" customFormat="1">
      <c r="A1015" s="49"/>
      <c r="B1015" s="50"/>
      <c r="C1015" s="51"/>
      <c r="D1015" s="49"/>
      <c r="E1015" s="52"/>
      <c r="F1015" s="52"/>
      <c r="G1015" s="52"/>
      <c r="H1015" s="52"/>
      <c r="I1015" s="52"/>
    </row>
    <row r="1016" spans="1:9" s="53" customFormat="1">
      <c r="A1016" s="49"/>
      <c r="B1016" s="50"/>
      <c r="C1016" s="51"/>
      <c r="D1016" s="49"/>
      <c r="E1016" s="52"/>
      <c r="F1016" s="52"/>
      <c r="G1016" s="52"/>
      <c r="H1016" s="52"/>
      <c r="I1016" s="52"/>
    </row>
    <row r="1017" spans="1:9" s="53" customFormat="1">
      <c r="A1017" s="49"/>
      <c r="B1017" s="50"/>
      <c r="C1017" s="51"/>
      <c r="D1017" s="49"/>
      <c r="E1017" s="52"/>
      <c r="F1017" s="52"/>
      <c r="G1017" s="52"/>
      <c r="H1017" s="52"/>
      <c r="I1017" s="52"/>
    </row>
    <row r="1018" spans="1:9" s="53" customFormat="1">
      <c r="A1018" s="49"/>
      <c r="B1018" s="50"/>
      <c r="C1018" s="51"/>
      <c r="D1018" s="49"/>
      <c r="E1018" s="52"/>
      <c r="F1018" s="52"/>
      <c r="G1018" s="52"/>
      <c r="H1018" s="52"/>
      <c r="I1018" s="52"/>
    </row>
    <row r="1019" spans="1:9" s="53" customFormat="1">
      <c r="A1019" s="49"/>
      <c r="B1019" s="50"/>
      <c r="C1019" s="51"/>
      <c r="D1019" s="49"/>
      <c r="E1019" s="52"/>
      <c r="F1019" s="52"/>
      <c r="G1019" s="52"/>
      <c r="H1019" s="52"/>
      <c r="I1019" s="52"/>
    </row>
    <row r="1020" spans="1:9" s="53" customFormat="1">
      <c r="A1020" s="49"/>
      <c r="B1020" s="50"/>
      <c r="C1020" s="51"/>
      <c r="D1020" s="49"/>
      <c r="E1020" s="52"/>
      <c r="F1020" s="52"/>
      <c r="G1020" s="52"/>
      <c r="H1020" s="52"/>
      <c r="I1020" s="52"/>
    </row>
    <row r="1021" spans="1:9" s="53" customFormat="1">
      <c r="A1021" s="49"/>
      <c r="B1021" s="50"/>
      <c r="C1021" s="51"/>
      <c r="D1021" s="49"/>
      <c r="E1021" s="52"/>
      <c r="F1021" s="52"/>
      <c r="G1021" s="52"/>
      <c r="H1021" s="52"/>
      <c r="I1021" s="52"/>
    </row>
    <row r="1022" spans="1:9" s="53" customFormat="1">
      <c r="A1022" s="49"/>
      <c r="B1022" s="50"/>
      <c r="C1022" s="51"/>
      <c r="D1022" s="49"/>
      <c r="E1022" s="52"/>
      <c r="F1022" s="52"/>
      <c r="G1022" s="52"/>
      <c r="H1022" s="52"/>
      <c r="I1022" s="52"/>
    </row>
    <row r="1023" spans="1:9" s="53" customFormat="1">
      <c r="A1023" s="49"/>
      <c r="B1023" s="50"/>
      <c r="C1023" s="51"/>
      <c r="D1023" s="49"/>
      <c r="E1023" s="52"/>
      <c r="F1023" s="52"/>
      <c r="G1023" s="52"/>
      <c r="H1023" s="52"/>
      <c r="I1023" s="52"/>
    </row>
    <row r="1024" spans="1:9" s="53" customFormat="1">
      <c r="A1024" s="49"/>
      <c r="B1024" s="50"/>
      <c r="C1024" s="51"/>
      <c r="D1024" s="49"/>
      <c r="E1024" s="52"/>
      <c r="F1024" s="52"/>
      <c r="G1024" s="52"/>
      <c r="H1024" s="52"/>
      <c r="I1024" s="52"/>
    </row>
    <row r="1025" spans="1:9" s="53" customFormat="1">
      <c r="A1025" s="49"/>
      <c r="B1025" s="50"/>
      <c r="C1025" s="51"/>
      <c r="D1025" s="49"/>
      <c r="E1025" s="52"/>
      <c r="F1025" s="52"/>
      <c r="G1025" s="52"/>
      <c r="H1025" s="52"/>
      <c r="I1025" s="52"/>
    </row>
    <row r="1026" spans="1:9" s="53" customFormat="1">
      <c r="A1026" s="49"/>
      <c r="B1026" s="50"/>
      <c r="C1026" s="51"/>
      <c r="D1026" s="49"/>
      <c r="E1026" s="52"/>
      <c r="F1026" s="52"/>
      <c r="G1026" s="52"/>
      <c r="H1026" s="52"/>
      <c r="I1026" s="52"/>
    </row>
    <row r="1027" spans="1:9" s="53" customFormat="1">
      <c r="A1027" s="49"/>
      <c r="B1027" s="50"/>
      <c r="C1027" s="51"/>
      <c r="D1027" s="49"/>
      <c r="E1027" s="52"/>
      <c r="F1027" s="52"/>
      <c r="G1027" s="52"/>
      <c r="H1027" s="52"/>
      <c r="I1027" s="52"/>
    </row>
    <row r="1028" spans="1:9" s="53" customFormat="1">
      <c r="A1028" s="49"/>
      <c r="B1028" s="50"/>
      <c r="C1028" s="51"/>
      <c r="D1028" s="49"/>
      <c r="E1028" s="52"/>
      <c r="F1028" s="52"/>
      <c r="G1028" s="52"/>
      <c r="H1028" s="52"/>
      <c r="I1028" s="52"/>
    </row>
    <row r="1029" spans="1:9" s="53" customFormat="1">
      <c r="A1029" s="49"/>
      <c r="B1029" s="50"/>
      <c r="C1029" s="51"/>
      <c r="D1029" s="49"/>
      <c r="E1029" s="52"/>
      <c r="F1029" s="52"/>
      <c r="G1029" s="52"/>
      <c r="H1029" s="52"/>
      <c r="I1029" s="52"/>
    </row>
    <row r="1030" spans="1:9" s="53" customFormat="1">
      <c r="A1030" s="49"/>
      <c r="B1030" s="50"/>
      <c r="C1030" s="51"/>
      <c r="D1030" s="49"/>
      <c r="E1030" s="52"/>
      <c r="F1030" s="52"/>
      <c r="G1030" s="52"/>
      <c r="H1030" s="52"/>
      <c r="I1030" s="52"/>
    </row>
    <row r="1031" spans="1:9" s="53" customFormat="1">
      <c r="A1031" s="49"/>
      <c r="B1031" s="50"/>
      <c r="C1031" s="51"/>
      <c r="D1031" s="49"/>
      <c r="E1031" s="52"/>
      <c r="F1031" s="52"/>
      <c r="G1031" s="52"/>
      <c r="H1031" s="52"/>
      <c r="I1031" s="52"/>
    </row>
    <row r="1032" spans="1:9" s="53" customFormat="1">
      <c r="A1032" s="49"/>
      <c r="B1032" s="50"/>
      <c r="C1032" s="51"/>
      <c r="D1032" s="49"/>
      <c r="E1032" s="52"/>
      <c r="F1032" s="52"/>
      <c r="G1032" s="52"/>
      <c r="H1032" s="52"/>
      <c r="I1032" s="52"/>
    </row>
    <row r="1033" spans="1:9" s="53" customFormat="1">
      <c r="A1033" s="49"/>
      <c r="B1033" s="50"/>
      <c r="C1033" s="51"/>
      <c r="D1033" s="49"/>
      <c r="E1033" s="52"/>
      <c r="F1033" s="52"/>
      <c r="G1033" s="52"/>
      <c r="H1033" s="52"/>
      <c r="I1033" s="52"/>
    </row>
    <row r="1034" spans="1:9" s="53" customFormat="1">
      <c r="A1034" s="49"/>
      <c r="B1034" s="50"/>
      <c r="C1034" s="51"/>
      <c r="D1034" s="49"/>
      <c r="E1034" s="52"/>
      <c r="F1034" s="52"/>
      <c r="G1034" s="52"/>
      <c r="H1034" s="52"/>
      <c r="I1034" s="52"/>
    </row>
    <row r="1035" spans="1:9" s="53" customFormat="1">
      <c r="A1035" s="49"/>
      <c r="B1035" s="50"/>
      <c r="C1035" s="51"/>
      <c r="D1035" s="49"/>
      <c r="E1035" s="52"/>
      <c r="F1035" s="52"/>
      <c r="G1035" s="52"/>
      <c r="H1035" s="52"/>
      <c r="I1035" s="52"/>
    </row>
    <row r="1036" spans="1:9" s="53" customFormat="1">
      <c r="A1036" s="49"/>
      <c r="B1036" s="50"/>
      <c r="C1036" s="51"/>
      <c r="D1036" s="49"/>
      <c r="E1036" s="52"/>
      <c r="F1036" s="52"/>
      <c r="G1036" s="52"/>
      <c r="H1036" s="52"/>
      <c r="I1036" s="52"/>
    </row>
    <row r="1037" spans="1:9" s="53" customFormat="1">
      <c r="A1037" s="49"/>
      <c r="B1037" s="50"/>
      <c r="C1037" s="51"/>
      <c r="D1037" s="49"/>
      <c r="E1037" s="52"/>
      <c r="F1037" s="52"/>
      <c r="G1037" s="52"/>
      <c r="H1037" s="52"/>
      <c r="I1037" s="52"/>
    </row>
    <row r="1038" spans="1:9" s="53" customFormat="1">
      <c r="A1038" s="49"/>
      <c r="B1038" s="50"/>
      <c r="C1038" s="51"/>
      <c r="D1038" s="49"/>
      <c r="E1038" s="52"/>
      <c r="F1038" s="52"/>
      <c r="G1038" s="52"/>
      <c r="H1038" s="52"/>
      <c r="I1038" s="52"/>
    </row>
    <row r="1039" spans="1:9" s="53" customFormat="1">
      <c r="A1039" s="49"/>
      <c r="B1039" s="50"/>
      <c r="C1039" s="51"/>
      <c r="D1039" s="49"/>
      <c r="E1039" s="52"/>
      <c r="F1039" s="52"/>
      <c r="G1039" s="52"/>
      <c r="H1039" s="52"/>
      <c r="I1039" s="52"/>
    </row>
    <row r="1040" spans="1:9" s="53" customFormat="1">
      <c r="A1040" s="49"/>
      <c r="B1040" s="50"/>
      <c r="C1040" s="51"/>
      <c r="D1040" s="49"/>
      <c r="E1040" s="52"/>
      <c r="F1040" s="52"/>
      <c r="G1040" s="52"/>
      <c r="H1040" s="52"/>
      <c r="I1040" s="52"/>
    </row>
    <row r="1041" spans="1:9" s="53" customFormat="1">
      <c r="A1041" s="49"/>
      <c r="B1041" s="50"/>
      <c r="C1041" s="51"/>
      <c r="D1041" s="49"/>
      <c r="E1041" s="52"/>
      <c r="F1041" s="52"/>
      <c r="G1041" s="52"/>
      <c r="H1041" s="52"/>
      <c r="I1041" s="52"/>
    </row>
    <row r="1042" spans="1:9" s="53" customFormat="1">
      <c r="A1042" s="49"/>
      <c r="B1042" s="50"/>
      <c r="C1042" s="51"/>
      <c r="D1042" s="49"/>
      <c r="E1042" s="52"/>
      <c r="F1042" s="52"/>
      <c r="G1042" s="52"/>
      <c r="H1042" s="52"/>
      <c r="I1042" s="52"/>
    </row>
    <row r="1043" spans="1:9" s="53" customFormat="1">
      <c r="A1043" s="49"/>
      <c r="B1043" s="50"/>
      <c r="C1043" s="51"/>
      <c r="D1043" s="49"/>
      <c r="E1043" s="52"/>
      <c r="F1043" s="52"/>
      <c r="G1043" s="52"/>
      <c r="H1043" s="52"/>
      <c r="I1043" s="52"/>
    </row>
    <row r="1044" spans="1:9" s="53" customFormat="1">
      <c r="A1044" s="49"/>
      <c r="B1044" s="50"/>
      <c r="C1044" s="51"/>
      <c r="D1044" s="49"/>
      <c r="E1044" s="52"/>
      <c r="F1044" s="52"/>
      <c r="G1044" s="52"/>
      <c r="H1044" s="52"/>
      <c r="I1044" s="52"/>
    </row>
    <row r="1045" spans="1:9" s="53" customFormat="1">
      <c r="A1045" s="49"/>
      <c r="B1045" s="50"/>
      <c r="C1045" s="51"/>
      <c r="D1045" s="49"/>
      <c r="E1045" s="52"/>
      <c r="F1045" s="52"/>
      <c r="G1045" s="52"/>
      <c r="H1045" s="52"/>
      <c r="I1045" s="52"/>
    </row>
    <row r="1046" spans="1:9" s="53" customFormat="1">
      <c r="A1046" s="49"/>
      <c r="B1046" s="50"/>
      <c r="C1046" s="51"/>
      <c r="D1046" s="49"/>
      <c r="E1046" s="52"/>
      <c r="F1046" s="52"/>
      <c r="G1046" s="52"/>
      <c r="H1046" s="52"/>
      <c r="I1046" s="52"/>
    </row>
    <row r="1047" spans="1:9" s="53" customFormat="1">
      <c r="A1047" s="49"/>
      <c r="B1047" s="50"/>
      <c r="C1047" s="51"/>
      <c r="D1047" s="49"/>
      <c r="E1047" s="52"/>
      <c r="F1047" s="52"/>
      <c r="G1047" s="52"/>
      <c r="H1047" s="52"/>
      <c r="I1047" s="52"/>
    </row>
    <row r="1048" spans="1:9" s="53" customFormat="1">
      <c r="A1048" s="49"/>
      <c r="B1048" s="50"/>
      <c r="C1048" s="51"/>
      <c r="D1048" s="49"/>
      <c r="E1048" s="52"/>
      <c r="F1048" s="52"/>
      <c r="G1048" s="52"/>
      <c r="H1048" s="52"/>
      <c r="I1048" s="52"/>
    </row>
    <row r="1049" spans="1:9" s="53" customFormat="1">
      <c r="A1049" s="49"/>
      <c r="B1049" s="50"/>
      <c r="C1049" s="51"/>
      <c r="D1049" s="49"/>
      <c r="E1049" s="52"/>
      <c r="F1049" s="52"/>
      <c r="G1049" s="52"/>
      <c r="H1049" s="52"/>
      <c r="I1049" s="52"/>
    </row>
    <row r="1050" spans="1:9" s="53" customFormat="1">
      <c r="A1050" s="49"/>
      <c r="B1050" s="50"/>
      <c r="C1050" s="51"/>
      <c r="D1050" s="49"/>
      <c r="E1050" s="52"/>
      <c r="F1050" s="52"/>
      <c r="G1050" s="52"/>
      <c r="H1050" s="52"/>
      <c r="I1050" s="52"/>
    </row>
    <row r="1051" spans="1:9" s="53" customFormat="1">
      <c r="A1051" s="49"/>
      <c r="B1051" s="50"/>
      <c r="C1051" s="51"/>
      <c r="D1051" s="49"/>
      <c r="E1051" s="52"/>
      <c r="F1051" s="52"/>
      <c r="G1051" s="52"/>
      <c r="H1051" s="52"/>
      <c r="I1051" s="52"/>
    </row>
    <row r="1052" spans="1:9" s="53" customFormat="1">
      <c r="A1052" s="49"/>
      <c r="B1052" s="50"/>
      <c r="C1052" s="51"/>
      <c r="D1052" s="49"/>
      <c r="E1052" s="52"/>
      <c r="F1052" s="52"/>
      <c r="G1052" s="52"/>
      <c r="H1052" s="52"/>
      <c r="I1052" s="52"/>
    </row>
    <row r="1053" spans="1:9" s="53" customFormat="1">
      <c r="A1053" s="49"/>
      <c r="B1053" s="50"/>
      <c r="C1053" s="51"/>
      <c r="D1053" s="49"/>
      <c r="E1053" s="52"/>
      <c r="F1053" s="52"/>
      <c r="G1053" s="52"/>
      <c r="H1053" s="52"/>
      <c r="I1053" s="52"/>
    </row>
    <row r="1054" spans="1:9" s="53" customFormat="1">
      <c r="A1054" s="49"/>
      <c r="B1054" s="50"/>
      <c r="C1054" s="51"/>
      <c r="D1054" s="49"/>
      <c r="E1054" s="52"/>
      <c r="F1054" s="52"/>
      <c r="G1054" s="52"/>
      <c r="H1054" s="52"/>
      <c r="I1054" s="52"/>
    </row>
    <row r="1055" spans="1:9" s="53" customFormat="1">
      <c r="A1055" s="49"/>
      <c r="B1055" s="50"/>
      <c r="C1055" s="51"/>
      <c r="D1055" s="49"/>
      <c r="E1055" s="52"/>
      <c r="F1055" s="52"/>
      <c r="G1055" s="52"/>
      <c r="H1055" s="52"/>
      <c r="I1055" s="52"/>
    </row>
    <row r="1056" spans="1:9" s="53" customFormat="1">
      <c r="A1056" s="49"/>
      <c r="B1056" s="50"/>
      <c r="C1056" s="51"/>
      <c r="D1056" s="49"/>
      <c r="E1056" s="52"/>
      <c r="F1056" s="52"/>
      <c r="G1056" s="52"/>
      <c r="H1056" s="52"/>
      <c r="I1056" s="52"/>
    </row>
    <row r="1057" spans="1:9" s="53" customFormat="1">
      <c r="A1057" s="49"/>
      <c r="B1057" s="50"/>
      <c r="C1057" s="51"/>
      <c r="D1057" s="49"/>
      <c r="E1057" s="52"/>
      <c r="F1057" s="52"/>
      <c r="G1057" s="52"/>
      <c r="H1057" s="52"/>
      <c r="I1057" s="52"/>
    </row>
    <row r="1058" spans="1:9" s="53" customFormat="1">
      <c r="A1058" s="49"/>
      <c r="B1058" s="50"/>
      <c r="C1058" s="51"/>
      <c r="D1058" s="49"/>
      <c r="E1058" s="52"/>
      <c r="F1058" s="52"/>
      <c r="G1058" s="52"/>
      <c r="H1058" s="52"/>
      <c r="I1058" s="52"/>
    </row>
    <row r="1059" spans="1:9" s="53" customFormat="1">
      <c r="A1059" s="49"/>
      <c r="B1059" s="50"/>
      <c r="C1059" s="51"/>
      <c r="D1059" s="49"/>
      <c r="E1059" s="52"/>
      <c r="F1059" s="52"/>
      <c r="G1059" s="52"/>
      <c r="H1059" s="52"/>
      <c r="I1059" s="52"/>
    </row>
    <row r="1060" spans="1:9" s="53" customFormat="1">
      <c r="A1060" s="49"/>
      <c r="B1060" s="50"/>
      <c r="C1060" s="51"/>
      <c r="D1060" s="49"/>
      <c r="E1060" s="52"/>
      <c r="F1060" s="52"/>
      <c r="G1060" s="52"/>
      <c r="H1060" s="52"/>
      <c r="I1060" s="52"/>
    </row>
    <row r="1061" spans="1:9" s="53" customFormat="1">
      <c r="A1061" s="49"/>
      <c r="B1061" s="50"/>
      <c r="C1061" s="51"/>
      <c r="D1061" s="49"/>
      <c r="E1061" s="52"/>
      <c r="F1061" s="52"/>
      <c r="G1061" s="52"/>
      <c r="H1061" s="52"/>
      <c r="I1061" s="52"/>
    </row>
    <row r="1062" spans="1:9" s="53" customFormat="1">
      <c r="A1062" s="49"/>
      <c r="B1062" s="50"/>
      <c r="C1062" s="51"/>
      <c r="D1062" s="49"/>
      <c r="E1062" s="52"/>
      <c r="F1062" s="52"/>
      <c r="G1062" s="52"/>
      <c r="H1062" s="52"/>
      <c r="I1062" s="52"/>
    </row>
    <row r="1063" spans="1:9" s="53" customFormat="1">
      <c r="A1063" s="49"/>
      <c r="B1063" s="50"/>
      <c r="C1063" s="51"/>
      <c r="D1063" s="49"/>
      <c r="E1063" s="52"/>
      <c r="F1063" s="52"/>
      <c r="G1063" s="52"/>
      <c r="H1063" s="52"/>
      <c r="I1063" s="52"/>
    </row>
    <row r="1064" spans="1:9" s="53" customFormat="1">
      <c r="A1064" s="49"/>
      <c r="B1064" s="50"/>
      <c r="C1064" s="51"/>
      <c r="D1064" s="49"/>
      <c r="E1064" s="52"/>
      <c r="F1064" s="52"/>
      <c r="G1064" s="52"/>
      <c r="H1064" s="52"/>
      <c r="I1064" s="52"/>
    </row>
    <row r="1065" spans="1:9" s="53" customFormat="1">
      <c r="A1065" s="49"/>
      <c r="B1065" s="50"/>
      <c r="C1065" s="51"/>
      <c r="D1065" s="49"/>
      <c r="E1065" s="52"/>
      <c r="F1065" s="52"/>
      <c r="G1065" s="52"/>
      <c r="H1065" s="52"/>
      <c r="I1065" s="52"/>
    </row>
    <row r="1066" spans="1:9" s="53" customFormat="1">
      <c r="A1066" s="49"/>
      <c r="B1066" s="50"/>
      <c r="C1066" s="51"/>
      <c r="D1066" s="49"/>
      <c r="E1066" s="52"/>
      <c r="F1066" s="52"/>
      <c r="G1066" s="52"/>
      <c r="H1066" s="52"/>
      <c r="I1066" s="52"/>
    </row>
    <row r="1067" spans="1:9" s="53" customFormat="1">
      <c r="A1067" s="49"/>
      <c r="B1067" s="50"/>
      <c r="C1067" s="51"/>
      <c r="D1067" s="49"/>
      <c r="E1067" s="52"/>
      <c r="F1067" s="52"/>
      <c r="G1067" s="52"/>
      <c r="H1067" s="52"/>
      <c r="I1067" s="52"/>
    </row>
    <row r="1068" spans="1:9" s="53" customFormat="1">
      <c r="A1068" s="49"/>
      <c r="B1068" s="50"/>
      <c r="C1068" s="51"/>
      <c r="D1068" s="49"/>
      <c r="E1068" s="52"/>
      <c r="F1068" s="52"/>
      <c r="G1068" s="52"/>
      <c r="H1068" s="52"/>
      <c r="I1068" s="52"/>
    </row>
    <row r="1069" spans="1:9" s="53" customFormat="1">
      <c r="A1069" s="49"/>
      <c r="B1069" s="50"/>
      <c r="C1069" s="51"/>
      <c r="D1069" s="49"/>
      <c r="E1069" s="52"/>
      <c r="F1069" s="52"/>
      <c r="G1069" s="52"/>
      <c r="H1069" s="52"/>
      <c r="I1069" s="52"/>
    </row>
    <row r="1070" spans="1:9" s="53" customFormat="1">
      <c r="A1070" s="49"/>
      <c r="B1070" s="50"/>
      <c r="C1070" s="51"/>
      <c r="D1070" s="49"/>
      <c r="E1070" s="52"/>
      <c r="F1070" s="52"/>
      <c r="G1070" s="52"/>
      <c r="H1070" s="52"/>
      <c r="I1070" s="52"/>
    </row>
    <row r="1071" spans="1:9" s="53" customFormat="1">
      <c r="A1071" s="49"/>
      <c r="B1071" s="50"/>
      <c r="C1071" s="51"/>
      <c r="D1071" s="49"/>
      <c r="E1071" s="52"/>
      <c r="F1071" s="52"/>
      <c r="G1071" s="52"/>
      <c r="H1071" s="52"/>
      <c r="I1071" s="52"/>
    </row>
    <row r="1072" spans="1:9" s="53" customFormat="1">
      <c r="A1072" s="49"/>
      <c r="B1072" s="50"/>
      <c r="C1072" s="51"/>
      <c r="D1072" s="49"/>
      <c r="E1072" s="52"/>
      <c r="F1072" s="52"/>
      <c r="G1072" s="52"/>
      <c r="H1072" s="52"/>
      <c r="I1072" s="52"/>
    </row>
    <row r="1073" spans="1:9" s="53" customFormat="1">
      <c r="A1073" s="49"/>
      <c r="B1073" s="50"/>
      <c r="C1073" s="51"/>
      <c r="D1073" s="49"/>
      <c r="E1073" s="52"/>
      <c r="F1073" s="52"/>
      <c r="G1073" s="52"/>
      <c r="H1073" s="52"/>
      <c r="I1073" s="52"/>
    </row>
    <row r="1074" spans="1:9" s="53" customFormat="1">
      <c r="A1074" s="49"/>
      <c r="B1074" s="50"/>
      <c r="C1074" s="51"/>
      <c r="D1074" s="49"/>
      <c r="E1074" s="52"/>
      <c r="F1074" s="52"/>
      <c r="G1074" s="52"/>
      <c r="H1074" s="52"/>
      <c r="I1074" s="52"/>
    </row>
    <row r="1075" spans="1:9" s="53" customFormat="1">
      <c r="A1075" s="49"/>
      <c r="B1075" s="50"/>
      <c r="C1075" s="51"/>
      <c r="D1075" s="49"/>
      <c r="E1075" s="52"/>
      <c r="F1075" s="52"/>
      <c r="G1075" s="52"/>
      <c r="H1075" s="52"/>
      <c r="I1075" s="52"/>
    </row>
    <row r="1076" spans="1:9" s="53" customFormat="1">
      <c r="A1076" s="49"/>
      <c r="B1076" s="50"/>
      <c r="C1076" s="51"/>
      <c r="D1076" s="49"/>
      <c r="E1076" s="52"/>
      <c r="F1076" s="52"/>
      <c r="G1076" s="52"/>
      <c r="H1076" s="52"/>
      <c r="I1076" s="52"/>
    </row>
    <row r="1077" spans="1:9" s="53" customFormat="1">
      <c r="A1077" s="49"/>
      <c r="B1077" s="50"/>
      <c r="C1077" s="51"/>
      <c r="D1077" s="49"/>
      <c r="E1077" s="52"/>
      <c r="F1077" s="52"/>
      <c r="G1077" s="52"/>
      <c r="H1077" s="52"/>
      <c r="I1077" s="52"/>
    </row>
    <row r="1078" spans="1:9" s="53" customFormat="1">
      <c r="A1078" s="49"/>
      <c r="B1078" s="50"/>
      <c r="C1078" s="51"/>
      <c r="D1078" s="49"/>
      <c r="E1078" s="52"/>
      <c r="F1078" s="52"/>
      <c r="G1078" s="52"/>
      <c r="H1078" s="52"/>
      <c r="I1078" s="52"/>
    </row>
    <row r="1079" spans="1:9" s="53" customFormat="1">
      <c r="A1079" s="49"/>
      <c r="B1079" s="50"/>
      <c r="C1079" s="51"/>
      <c r="D1079" s="49"/>
      <c r="E1079" s="52"/>
      <c r="F1079" s="52"/>
      <c r="G1079" s="52"/>
      <c r="H1079" s="52"/>
      <c r="I1079" s="52"/>
    </row>
    <row r="1080" spans="1:9" s="53" customFormat="1">
      <c r="A1080" s="49"/>
      <c r="B1080" s="50"/>
      <c r="C1080" s="51"/>
      <c r="D1080" s="49"/>
      <c r="E1080" s="52"/>
      <c r="F1080" s="52"/>
      <c r="G1080" s="52"/>
      <c r="H1080" s="52"/>
      <c r="I1080" s="52"/>
    </row>
    <row r="1081" spans="1:9" s="53" customFormat="1">
      <c r="A1081" s="49"/>
      <c r="B1081" s="50"/>
      <c r="C1081" s="51"/>
      <c r="D1081" s="49"/>
      <c r="E1081" s="52"/>
      <c r="F1081" s="52"/>
      <c r="G1081" s="52"/>
      <c r="H1081" s="52"/>
      <c r="I1081" s="52"/>
    </row>
    <row r="1082" spans="1:9" s="53" customFormat="1">
      <c r="A1082" s="49"/>
      <c r="B1082" s="50"/>
      <c r="C1082" s="51"/>
      <c r="D1082" s="49"/>
      <c r="E1082" s="52"/>
      <c r="F1082" s="52"/>
      <c r="G1082" s="52"/>
      <c r="H1082" s="52"/>
      <c r="I1082" s="52"/>
    </row>
    <row r="1083" spans="1:9" s="53" customFormat="1">
      <c r="A1083" s="49"/>
      <c r="B1083" s="50"/>
      <c r="C1083" s="51"/>
      <c r="D1083" s="49"/>
      <c r="E1083" s="52"/>
      <c r="F1083" s="52"/>
      <c r="G1083" s="52"/>
      <c r="H1083" s="52"/>
      <c r="I1083" s="52"/>
    </row>
    <row r="1084" spans="1:9" s="53" customFormat="1">
      <c r="A1084" s="49"/>
      <c r="B1084" s="50"/>
      <c r="C1084" s="51"/>
      <c r="D1084" s="49"/>
      <c r="E1084" s="52"/>
      <c r="F1084" s="52"/>
      <c r="G1084" s="52"/>
      <c r="H1084" s="52"/>
      <c r="I1084" s="52"/>
    </row>
    <row r="1085" spans="1:9" s="53" customFormat="1">
      <c r="A1085" s="49"/>
      <c r="B1085" s="50"/>
      <c r="C1085" s="51"/>
      <c r="D1085" s="49"/>
      <c r="E1085" s="52"/>
      <c r="F1085" s="52"/>
      <c r="G1085" s="52"/>
      <c r="H1085" s="52"/>
      <c r="I1085" s="52"/>
    </row>
    <row r="1086" spans="1:9" s="53" customFormat="1">
      <c r="A1086" s="49"/>
      <c r="B1086" s="50"/>
      <c r="C1086" s="51"/>
      <c r="D1086" s="49"/>
      <c r="E1086" s="52"/>
      <c r="F1086" s="52"/>
      <c r="G1086" s="52"/>
      <c r="H1086" s="52"/>
      <c r="I1086" s="52"/>
    </row>
    <row r="1087" spans="1:9" s="53" customFormat="1">
      <c r="A1087" s="49"/>
      <c r="B1087" s="50"/>
      <c r="C1087" s="51"/>
      <c r="D1087" s="49"/>
      <c r="E1087" s="52"/>
      <c r="F1087" s="52"/>
      <c r="G1087" s="52"/>
      <c r="H1087" s="52"/>
      <c r="I1087" s="52"/>
    </row>
    <row r="1088" spans="1:9" s="53" customFormat="1">
      <c r="A1088" s="49"/>
      <c r="B1088" s="50"/>
      <c r="C1088" s="51"/>
      <c r="D1088" s="49"/>
      <c r="E1088" s="52"/>
      <c r="F1088" s="52"/>
      <c r="G1088" s="52"/>
      <c r="H1088" s="52"/>
      <c r="I1088" s="52"/>
    </row>
    <row r="1089" spans="1:9" s="53" customFormat="1">
      <c r="A1089" s="49"/>
      <c r="B1089" s="50"/>
      <c r="C1089" s="51"/>
      <c r="D1089" s="49"/>
      <c r="E1089" s="52"/>
      <c r="F1089" s="52"/>
      <c r="G1089" s="52"/>
      <c r="H1089" s="52"/>
      <c r="I1089" s="52"/>
    </row>
    <row r="1090" spans="1:9" s="53" customFormat="1">
      <c r="A1090" s="49"/>
      <c r="B1090" s="50"/>
      <c r="C1090" s="51"/>
      <c r="D1090" s="49"/>
      <c r="E1090" s="52"/>
      <c r="F1090" s="52"/>
      <c r="G1090" s="52"/>
      <c r="H1090" s="52"/>
      <c r="I1090" s="52"/>
    </row>
    <row r="1091" spans="1:9" s="53" customFormat="1">
      <c r="A1091" s="49"/>
      <c r="B1091" s="50"/>
      <c r="C1091" s="51"/>
      <c r="D1091" s="49"/>
      <c r="E1091" s="52"/>
      <c r="F1091" s="52"/>
      <c r="G1091" s="52"/>
      <c r="H1091" s="52"/>
      <c r="I1091" s="52"/>
    </row>
    <row r="1092" spans="1:9" s="53" customFormat="1">
      <c r="A1092" s="49"/>
      <c r="B1092" s="50"/>
      <c r="C1092" s="51"/>
      <c r="D1092" s="49"/>
      <c r="E1092" s="52"/>
      <c r="F1092" s="52"/>
      <c r="G1092" s="52"/>
      <c r="H1092" s="52"/>
      <c r="I1092" s="52"/>
    </row>
    <row r="1093" spans="1:9" s="53" customFormat="1">
      <c r="A1093" s="49"/>
      <c r="B1093" s="50"/>
      <c r="C1093" s="51"/>
      <c r="D1093" s="49"/>
      <c r="E1093" s="52"/>
      <c r="F1093" s="52"/>
      <c r="G1093" s="52"/>
      <c r="H1093" s="52"/>
      <c r="I1093" s="52"/>
    </row>
    <row r="1094" spans="1:9" s="53" customFormat="1">
      <c r="A1094" s="49"/>
      <c r="B1094" s="50"/>
      <c r="C1094" s="51"/>
      <c r="D1094" s="49"/>
      <c r="E1094" s="52"/>
      <c r="F1094" s="52"/>
      <c r="G1094" s="52"/>
      <c r="H1094" s="52"/>
      <c r="I1094" s="52"/>
    </row>
    <row r="1095" spans="1:9" s="53" customFormat="1">
      <c r="A1095" s="49"/>
      <c r="B1095" s="50"/>
      <c r="C1095" s="51"/>
      <c r="D1095" s="49"/>
      <c r="E1095" s="52"/>
      <c r="F1095" s="52"/>
      <c r="G1095" s="52"/>
      <c r="H1095" s="52"/>
      <c r="I1095" s="52"/>
    </row>
    <row r="1096" spans="1:9" s="53" customFormat="1">
      <c r="A1096" s="49"/>
      <c r="B1096" s="50"/>
      <c r="C1096" s="51"/>
      <c r="D1096" s="49"/>
      <c r="E1096" s="52"/>
      <c r="F1096" s="52"/>
      <c r="G1096" s="52"/>
      <c r="H1096" s="52"/>
      <c r="I1096" s="52"/>
    </row>
    <row r="1097" spans="1:9" s="53" customFormat="1">
      <c r="A1097" s="49"/>
      <c r="B1097" s="50"/>
      <c r="C1097" s="51"/>
      <c r="D1097" s="49"/>
      <c r="E1097" s="52"/>
      <c r="F1097" s="52"/>
      <c r="G1097" s="52"/>
      <c r="H1097" s="52"/>
      <c r="I1097" s="52"/>
    </row>
    <row r="1098" spans="1:9" s="53" customFormat="1">
      <c r="A1098" s="49"/>
      <c r="B1098" s="50"/>
      <c r="C1098" s="51"/>
      <c r="D1098" s="49"/>
      <c r="E1098" s="52"/>
      <c r="F1098" s="52"/>
      <c r="G1098" s="52"/>
      <c r="H1098" s="52"/>
      <c r="I1098" s="52"/>
    </row>
    <row r="1099" spans="1:9" s="53" customFormat="1">
      <c r="A1099" s="49"/>
      <c r="B1099" s="50"/>
      <c r="C1099" s="51"/>
      <c r="D1099" s="49"/>
      <c r="E1099" s="52"/>
      <c r="F1099" s="52"/>
      <c r="G1099" s="52"/>
      <c r="H1099" s="52"/>
      <c r="I1099" s="52"/>
    </row>
    <row r="1100" spans="1:9" s="53" customFormat="1">
      <c r="A1100" s="49"/>
      <c r="B1100" s="50"/>
      <c r="C1100" s="51"/>
      <c r="D1100" s="49"/>
      <c r="E1100" s="52"/>
      <c r="F1100" s="52"/>
      <c r="G1100" s="52"/>
      <c r="H1100" s="52"/>
      <c r="I1100" s="52"/>
    </row>
    <row r="1101" spans="1:9" s="53" customFormat="1">
      <c r="A1101" s="49"/>
      <c r="B1101" s="50"/>
      <c r="C1101" s="51"/>
      <c r="D1101" s="49"/>
      <c r="E1101" s="52"/>
      <c r="F1101" s="52"/>
      <c r="G1101" s="52"/>
      <c r="H1101" s="52"/>
      <c r="I1101" s="52"/>
    </row>
    <row r="1102" spans="1:9" s="53" customFormat="1">
      <c r="A1102" s="49"/>
      <c r="B1102" s="50"/>
      <c r="C1102" s="51"/>
      <c r="D1102" s="49"/>
      <c r="E1102" s="52"/>
      <c r="F1102" s="52"/>
      <c r="G1102" s="52"/>
      <c r="H1102" s="52"/>
      <c r="I1102" s="52"/>
    </row>
    <row r="1103" spans="1:9" s="53" customFormat="1">
      <c r="A1103" s="49"/>
      <c r="B1103" s="50"/>
      <c r="C1103" s="51"/>
      <c r="D1103" s="49"/>
      <c r="E1103" s="52"/>
      <c r="F1103" s="52"/>
      <c r="G1103" s="52"/>
      <c r="H1103" s="52"/>
      <c r="I1103" s="52"/>
    </row>
    <row r="1104" spans="1:9" s="53" customFormat="1">
      <c r="A1104" s="49"/>
      <c r="B1104" s="50"/>
      <c r="C1104" s="51"/>
      <c r="D1104" s="49"/>
      <c r="E1104" s="52"/>
      <c r="F1104" s="52"/>
      <c r="G1104" s="52"/>
      <c r="H1104" s="52"/>
      <c r="I1104" s="52"/>
    </row>
    <row r="1105" spans="1:9" s="53" customFormat="1">
      <c r="A1105" s="49"/>
      <c r="B1105" s="50"/>
      <c r="C1105" s="51"/>
      <c r="D1105" s="49"/>
      <c r="E1105" s="52"/>
      <c r="F1105" s="52"/>
      <c r="G1105" s="52"/>
      <c r="H1105" s="52"/>
      <c r="I1105" s="52"/>
    </row>
    <row r="1106" spans="1:9" s="53" customFormat="1">
      <c r="A1106" s="49"/>
      <c r="B1106" s="50"/>
      <c r="C1106" s="51"/>
      <c r="D1106" s="49"/>
      <c r="E1106" s="52"/>
      <c r="F1106" s="52"/>
      <c r="G1106" s="52"/>
      <c r="H1106" s="52"/>
      <c r="I1106" s="52"/>
    </row>
    <row r="1107" spans="1:9" s="53" customFormat="1">
      <c r="A1107" s="49"/>
      <c r="B1107" s="50"/>
      <c r="C1107" s="51"/>
      <c r="D1107" s="49"/>
      <c r="E1107" s="52"/>
      <c r="F1107" s="52"/>
      <c r="G1107" s="52"/>
      <c r="H1107" s="52"/>
      <c r="I1107" s="52"/>
    </row>
    <row r="1108" spans="1:9" s="53" customFormat="1">
      <c r="A1108" s="49"/>
      <c r="B1108" s="50"/>
      <c r="C1108" s="51"/>
      <c r="D1108" s="49"/>
      <c r="E1108" s="52"/>
      <c r="F1108" s="52"/>
      <c r="G1108" s="52"/>
      <c r="H1108" s="52"/>
      <c r="I1108" s="52"/>
    </row>
    <row r="1109" spans="1:9" s="53" customFormat="1">
      <c r="A1109" s="49"/>
      <c r="B1109" s="50"/>
      <c r="C1109" s="51"/>
      <c r="D1109" s="49"/>
      <c r="E1109" s="52"/>
      <c r="F1109" s="52"/>
      <c r="G1109" s="52"/>
      <c r="H1109" s="52"/>
      <c r="I1109" s="52"/>
    </row>
    <row r="1110" spans="1:9" s="53" customFormat="1">
      <c r="A1110" s="49"/>
      <c r="B1110" s="50"/>
      <c r="C1110" s="51"/>
      <c r="D1110" s="49"/>
      <c r="E1110" s="52"/>
      <c r="F1110" s="52"/>
      <c r="G1110" s="52"/>
      <c r="H1110" s="52"/>
      <c r="I1110" s="52"/>
    </row>
    <row r="1111" spans="1:9" s="53" customFormat="1">
      <c r="A1111" s="49"/>
      <c r="B1111" s="50"/>
      <c r="C1111" s="51"/>
      <c r="D1111" s="49"/>
      <c r="E1111" s="52"/>
      <c r="F1111" s="52"/>
      <c r="G1111" s="52"/>
      <c r="H1111" s="52"/>
      <c r="I1111" s="52"/>
    </row>
    <row r="1112" spans="1:9" s="53" customFormat="1">
      <c r="A1112" s="49"/>
      <c r="B1112" s="50"/>
      <c r="C1112" s="51"/>
      <c r="D1112" s="49"/>
      <c r="E1112" s="52"/>
      <c r="F1112" s="52"/>
      <c r="G1112" s="52"/>
      <c r="H1112" s="52"/>
      <c r="I1112" s="52"/>
    </row>
    <row r="1113" spans="1:9" s="53" customFormat="1">
      <c r="A1113" s="49"/>
      <c r="B1113" s="50"/>
      <c r="C1113" s="51"/>
      <c r="D1113" s="49"/>
      <c r="E1113" s="52"/>
      <c r="F1113" s="52"/>
      <c r="G1113" s="52"/>
      <c r="H1113" s="52"/>
      <c r="I1113" s="52"/>
    </row>
    <row r="1114" spans="1:9" s="53" customFormat="1">
      <c r="A1114" s="49"/>
      <c r="B1114" s="50"/>
      <c r="C1114" s="51"/>
      <c r="D1114" s="49"/>
      <c r="E1114" s="52"/>
      <c r="F1114" s="52"/>
      <c r="G1114" s="52"/>
      <c r="H1114" s="52"/>
      <c r="I1114" s="52"/>
    </row>
    <row r="1115" spans="1:9" s="53" customFormat="1">
      <c r="A1115" s="49"/>
      <c r="B1115" s="50"/>
      <c r="C1115" s="51"/>
      <c r="D1115" s="49"/>
      <c r="E1115" s="52"/>
      <c r="F1115" s="52"/>
      <c r="G1115" s="52"/>
      <c r="H1115" s="52"/>
      <c r="I1115" s="52"/>
    </row>
    <row r="1116" spans="1:9" s="53" customFormat="1">
      <c r="A1116" s="49"/>
      <c r="B1116" s="50"/>
      <c r="C1116" s="51"/>
      <c r="D1116" s="49"/>
      <c r="E1116" s="52"/>
      <c r="F1116" s="52"/>
      <c r="G1116" s="52"/>
      <c r="H1116" s="52"/>
      <c r="I1116" s="52"/>
    </row>
    <row r="1117" spans="1:9" s="53" customFormat="1">
      <c r="A1117" s="49"/>
      <c r="B1117" s="50"/>
      <c r="C1117" s="51"/>
      <c r="D1117" s="49"/>
      <c r="E1117" s="52"/>
      <c r="F1117" s="52"/>
      <c r="G1117" s="52"/>
      <c r="H1117" s="52"/>
      <c r="I1117" s="52"/>
    </row>
    <row r="1118" spans="1:9" s="53" customFormat="1">
      <c r="A1118" s="49"/>
      <c r="B1118" s="50"/>
      <c r="C1118" s="51"/>
      <c r="D1118" s="49"/>
      <c r="E1118" s="52"/>
      <c r="F1118" s="52"/>
      <c r="G1118" s="52"/>
      <c r="H1118" s="52"/>
      <c r="I1118" s="52"/>
    </row>
    <row r="1119" spans="1:9" s="53" customFormat="1">
      <c r="A1119" s="49"/>
      <c r="B1119" s="50"/>
      <c r="C1119" s="51"/>
      <c r="D1119" s="49"/>
      <c r="E1119" s="52"/>
      <c r="F1119" s="52"/>
      <c r="G1119" s="52"/>
      <c r="H1119" s="52"/>
      <c r="I1119" s="52"/>
    </row>
    <row r="1120" spans="1:9" s="53" customFormat="1">
      <c r="A1120" s="49"/>
      <c r="B1120" s="50"/>
      <c r="C1120" s="51"/>
      <c r="D1120" s="49"/>
      <c r="E1120" s="52"/>
      <c r="F1120" s="52"/>
      <c r="G1120" s="52"/>
      <c r="H1120" s="52"/>
      <c r="I1120" s="52"/>
    </row>
    <row r="1121" spans="1:9" s="53" customFormat="1">
      <c r="A1121" s="49"/>
      <c r="B1121" s="50"/>
      <c r="C1121" s="51"/>
      <c r="D1121" s="49"/>
      <c r="E1121" s="52"/>
      <c r="F1121" s="52"/>
      <c r="G1121" s="52"/>
      <c r="H1121" s="52"/>
      <c r="I1121" s="52"/>
    </row>
    <row r="1122" spans="1:9" s="53" customFormat="1">
      <c r="A1122" s="49"/>
      <c r="B1122" s="50"/>
      <c r="C1122" s="51"/>
      <c r="D1122" s="49"/>
      <c r="E1122" s="52"/>
      <c r="F1122" s="52"/>
      <c r="G1122" s="52"/>
      <c r="H1122" s="52"/>
      <c r="I1122" s="52"/>
    </row>
    <row r="1123" spans="1:9" s="53" customFormat="1">
      <c r="A1123" s="49"/>
      <c r="B1123" s="50"/>
      <c r="C1123" s="51"/>
      <c r="D1123" s="49"/>
      <c r="E1123" s="52"/>
      <c r="F1123" s="52"/>
      <c r="G1123" s="52"/>
      <c r="H1123" s="52"/>
      <c r="I1123" s="52"/>
    </row>
    <row r="1124" spans="1:9" s="53" customFormat="1">
      <c r="A1124" s="49"/>
      <c r="B1124" s="50"/>
      <c r="C1124" s="51"/>
      <c r="D1124" s="49"/>
      <c r="E1124" s="52"/>
      <c r="F1124" s="52"/>
      <c r="G1124" s="52"/>
      <c r="H1124" s="52"/>
      <c r="I1124" s="52"/>
    </row>
    <row r="1125" spans="1:9" s="53" customFormat="1">
      <c r="A1125" s="49"/>
      <c r="B1125" s="50"/>
      <c r="C1125" s="51"/>
      <c r="D1125" s="49"/>
      <c r="E1125" s="52"/>
      <c r="F1125" s="52"/>
      <c r="G1125" s="52"/>
      <c r="H1125" s="52"/>
      <c r="I1125" s="52"/>
    </row>
    <row r="1126" spans="1:9" s="53" customFormat="1">
      <c r="A1126" s="49"/>
      <c r="B1126" s="50"/>
      <c r="C1126" s="51"/>
      <c r="D1126" s="49"/>
      <c r="E1126" s="52"/>
      <c r="F1126" s="52"/>
      <c r="G1126" s="52"/>
      <c r="H1126" s="52"/>
      <c r="I1126" s="52"/>
    </row>
    <row r="1127" spans="1:9" s="53" customFormat="1">
      <c r="A1127" s="49"/>
      <c r="B1127" s="50"/>
      <c r="C1127" s="51"/>
      <c r="D1127" s="49"/>
      <c r="E1127" s="52"/>
      <c r="F1127" s="52"/>
      <c r="G1127" s="52"/>
      <c r="H1127" s="52"/>
      <c r="I1127" s="52"/>
    </row>
    <row r="1128" spans="1:9" s="53" customFormat="1">
      <c r="A1128" s="49"/>
      <c r="B1128" s="50"/>
      <c r="C1128" s="51"/>
      <c r="D1128" s="49"/>
      <c r="E1128" s="52"/>
      <c r="F1128" s="52"/>
      <c r="G1128" s="52"/>
      <c r="H1128" s="52"/>
      <c r="I1128" s="52"/>
    </row>
    <row r="1129" spans="1:9" s="53" customFormat="1">
      <c r="A1129" s="49"/>
      <c r="B1129" s="50"/>
      <c r="C1129" s="51"/>
      <c r="D1129" s="49"/>
      <c r="E1129" s="52"/>
      <c r="F1129" s="52"/>
      <c r="G1129" s="52"/>
      <c r="H1129" s="52"/>
      <c r="I1129" s="52"/>
    </row>
    <row r="1130" spans="1:9" s="53" customFormat="1">
      <c r="A1130" s="49"/>
      <c r="B1130" s="50"/>
      <c r="C1130" s="51"/>
      <c r="D1130" s="49"/>
      <c r="E1130" s="52"/>
      <c r="F1130" s="52"/>
      <c r="G1130" s="52"/>
      <c r="H1130" s="52"/>
      <c r="I1130" s="52"/>
    </row>
    <row r="1131" spans="1:9" s="53" customFormat="1">
      <c r="A1131" s="49"/>
      <c r="B1131" s="50"/>
      <c r="C1131" s="51"/>
      <c r="D1131" s="49"/>
      <c r="E1131" s="52"/>
      <c r="F1131" s="52"/>
      <c r="G1131" s="52"/>
      <c r="H1131" s="52"/>
      <c r="I1131" s="52"/>
    </row>
    <row r="1132" spans="1:9" s="53" customFormat="1">
      <c r="A1132" s="49"/>
      <c r="B1132" s="50"/>
      <c r="C1132" s="51"/>
      <c r="D1132" s="49"/>
      <c r="E1132" s="52"/>
      <c r="F1132" s="52"/>
      <c r="G1132" s="52"/>
      <c r="H1132" s="52"/>
      <c r="I1132" s="52"/>
    </row>
    <row r="1133" spans="1:9" s="53" customFormat="1">
      <c r="A1133" s="49"/>
      <c r="B1133" s="50"/>
      <c r="C1133" s="51"/>
      <c r="D1133" s="49"/>
      <c r="E1133" s="52"/>
      <c r="F1133" s="52"/>
      <c r="G1133" s="52"/>
      <c r="H1133" s="52"/>
      <c r="I1133" s="52"/>
    </row>
    <row r="1134" spans="1:9" s="53" customFormat="1">
      <c r="A1134" s="49"/>
      <c r="B1134" s="50"/>
      <c r="C1134" s="51"/>
      <c r="D1134" s="49"/>
      <c r="E1134" s="52"/>
      <c r="F1134" s="52"/>
      <c r="G1134" s="52"/>
      <c r="H1134" s="52"/>
      <c r="I1134" s="52"/>
    </row>
    <row r="1135" spans="1:9" s="53" customFormat="1">
      <c r="A1135" s="49"/>
      <c r="B1135" s="50"/>
      <c r="C1135" s="51"/>
      <c r="D1135" s="49"/>
      <c r="E1135" s="52"/>
      <c r="F1135" s="52"/>
      <c r="G1135" s="52"/>
      <c r="H1135" s="52"/>
      <c r="I1135" s="52"/>
    </row>
    <row r="1136" spans="1:9" s="53" customFormat="1">
      <c r="A1136" s="49"/>
      <c r="B1136" s="50"/>
      <c r="C1136" s="51"/>
      <c r="D1136" s="49"/>
      <c r="E1136" s="52"/>
      <c r="F1136" s="52"/>
      <c r="G1136" s="52"/>
      <c r="H1136" s="52"/>
      <c r="I1136" s="52"/>
    </row>
    <row r="1137" spans="1:9" s="53" customFormat="1">
      <c r="A1137" s="49"/>
      <c r="B1137" s="50"/>
      <c r="C1137" s="51"/>
      <c r="D1137" s="49"/>
      <c r="E1137" s="52"/>
      <c r="F1137" s="52"/>
      <c r="G1137" s="52"/>
      <c r="H1137" s="52"/>
      <c r="I1137" s="52"/>
    </row>
    <row r="1138" spans="1:9" s="53" customFormat="1">
      <c r="A1138" s="49"/>
      <c r="B1138" s="50"/>
      <c r="C1138" s="51"/>
      <c r="D1138" s="49"/>
      <c r="E1138" s="52"/>
      <c r="F1138" s="52"/>
      <c r="G1138" s="52"/>
      <c r="H1138" s="52"/>
      <c r="I1138" s="52"/>
    </row>
    <row r="1139" spans="1:9" s="53" customFormat="1">
      <c r="A1139" s="49"/>
      <c r="B1139" s="50"/>
      <c r="C1139" s="51"/>
      <c r="D1139" s="49"/>
      <c r="E1139" s="52"/>
      <c r="F1139" s="52"/>
      <c r="G1139" s="52"/>
      <c r="H1139" s="52"/>
      <c r="I1139" s="52"/>
    </row>
    <row r="1140" spans="1:9" s="53" customFormat="1">
      <c r="A1140" s="49"/>
      <c r="B1140" s="50"/>
      <c r="C1140" s="51"/>
      <c r="D1140" s="49"/>
      <c r="E1140" s="52"/>
      <c r="F1140" s="52"/>
      <c r="G1140" s="52"/>
      <c r="H1140" s="52"/>
      <c r="I1140" s="52"/>
    </row>
    <row r="1141" spans="1:9" s="53" customFormat="1">
      <c r="A1141" s="49"/>
      <c r="B1141" s="50"/>
      <c r="C1141" s="51"/>
      <c r="D1141" s="49"/>
      <c r="E1141" s="52"/>
      <c r="F1141" s="52"/>
      <c r="G1141" s="52"/>
      <c r="H1141" s="52"/>
      <c r="I1141" s="52"/>
    </row>
    <row r="1142" spans="1:9" s="53" customFormat="1">
      <c r="A1142" s="49"/>
      <c r="B1142" s="50"/>
      <c r="C1142" s="51"/>
      <c r="D1142" s="49"/>
      <c r="E1142" s="52"/>
      <c r="F1142" s="52"/>
      <c r="G1142" s="52"/>
      <c r="H1142" s="52"/>
      <c r="I1142" s="52"/>
    </row>
    <row r="1143" spans="1:9" s="53" customFormat="1">
      <c r="A1143" s="49"/>
      <c r="B1143" s="50"/>
      <c r="C1143" s="51"/>
      <c r="D1143" s="49"/>
      <c r="E1143" s="52"/>
      <c r="F1143" s="52"/>
      <c r="G1143" s="52"/>
      <c r="H1143" s="52"/>
      <c r="I1143" s="52"/>
    </row>
    <row r="1144" spans="1:9" s="53" customFormat="1">
      <c r="A1144" s="49"/>
      <c r="B1144" s="50"/>
      <c r="C1144" s="51"/>
      <c r="D1144" s="49"/>
      <c r="E1144" s="52"/>
      <c r="F1144" s="52"/>
      <c r="G1144" s="52"/>
      <c r="H1144" s="52"/>
      <c r="I1144" s="52"/>
    </row>
    <row r="1145" spans="1:9" s="53" customFormat="1">
      <c r="A1145" s="49"/>
      <c r="B1145" s="50"/>
      <c r="C1145" s="51"/>
      <c r="D1145" s="49"/>
      <c r="E1145" s="52"/>
      <c r="F1145" s="52"/>
      <c r="G1145" s="52"/>
      <c r="H1145" s="52"/>
      <c r="I1145" s="52"/>
    </row>
    <row r="1146" spans="1:9" s="53" customFormat="1">
      <c r="A1146" s="49"/>
      <c r="B1146" s="50"/>
      <c r="C1146" s="51"/>
      <c r="D1146" s="49"/>
      <c r="E1146" s="52"/>
      <c r="F1146" s="52"/>
      <c r="G1146" s="52"/>
      <c r="H1146" s="52"/>
      <c r="I1146" s="52"/>
    </row>
    <row r="1147" spans="1:9" s="53" customFormat="1">
      <c r="A1147" s="49"/>
      <c r="B1147" s="50"/>
      <c r="C1147" s="51"/>
      <c r="D1147" s="49"/>
      <c r="E1147" s="52"/>
      <c r="F1147" s="52"/>
      <c r="G1147" s="52"/>
      <c r="H1147" s="52"/>
      <c r="I1147" s="52"/>
    </row>
    <row r="1148" spans="1:9" s="53" customFormat="1">
      <c r="A1148" s="49"/>
      <c r="B1148" s="50"/>
      <c r="C1148" s="51"/>
      <c r="D1148" s="49"/>
      <c r="E1148" s="52"/>
      <c r="F1148" s="52"/>
      <c r="G1148" s="52"/>
      <c r="H1148" s="52"/>
      <c r="I1148" s="52"/>
    </row>
    <row r="1149" spans="1:9" s="53" customFormat="1">
      <c r="A1149" s="49"/>
      <c r="B1149" s="50"/>
      <c r="C1149" s="51"/>
      <c r="D1149" s="49"/>
      <c r="E1149" s="52"/>
      <c r="F1149" s="52"/>
      <c r="G1149" s="52"/>
      <c r="H1149" s="52"/>
      <c r="I1149" s="52"/>
    </row>
    <row r="1150" spans="1:9" s="53" customFormat="1">
      <c r="A1150" s="49"/>
      <c r="B1150" s="50"/>
      <c r="C1150" s="51"/>
      <c r="D1150" s="49"/>
      <c r="E1150" s="52"/>
      <c r="F1150" s="52"/>
      <c r="G1150" s="52"/>
      <c r="H1150" s="52"/>
      <c r="I1150" s="52"/>
    </row>
    <row r="1151" spans="1:9" s="53" customFormat="1">
      <c r="A1151" s="49"/>
      <c r="B1151" s="50"/>
      <c r="C1151" s="51"/>
      <c r="D1151" s="49"/>
      <c r="E1151" s="52"/>
      <c r="F1151" s="52"/>
      <c r="G1151" s="52"/>
      <c r="H1151" s="52"/>
      <c r="I1151" s="52"/>
    </row>
    <row r="1152" spans="1:9" s="53" customFormat="1">
      <c r="A1152" s="49"/>
      <c r="B1152" s="50"/>
      <c r="C1152" s="51"/>
      <c r="D1152" s="49"/>
      <c r="E1152" s="52"/>
      <c r="F1152" s="52"/>
      <c r="G1152" s="52"/>
      <c r="H1152" s="52"/>
      <c r="I1152" s="52"/>
    </row>
    <row r="1153" spans="1:9" s="53" customFormat="1">
      <c r="A1153" s="49"/>
      <c r="B1153" s="50"/>
      <c r="C1153" s="51"/>
      <c r="D1153" s="49"/>
      <c r="E1153" s="52"/>
      <c r="F1153" s="52"/>
      <c r="G1153" s="52"/>
      <c r="H1153" s="52"/>
      <c r="I1153" s="52"/>
    </row>
    <row r="1154" spans="1:9" s="53" customFormat="1">
      <c r="A1154" s="49"/>
      <c r="B1154" s="50"/>
      <c r="C1154" s="51"/>
      <c r="D1154" s="49"/>
      <c r="E1154" s="52"/>
      <c r="F1154" s="52"/>
      <c r="G1154" s="52"/>
      <c r="H1154" s="52"/>
      <c r="I1154" s="52"/>
    </row>
    <row r="1155" spans="1:9" s="53" customFormat="1">
      <c r="A1155" s="49"/>
      <c r="B1155" s="50"/>
      <c r="C1155" s="51"/>
      <c r="D1155" s="49"/>
      <c r="E1155" s="52"/>
      <c r="F1155" s="52"/>
      <c r="G1155" s="52"/>
      <c r="H1155" s="52"/>
      <c r="I1155" s="52"/>
    </row>
    <row r="1156" spans="1:9" s="53" customFormat="1">
      <c r="A1156" s="49"/>
      <c r="B1156" s="50"/>
      <c r="C1156" s="51"/>
      <c r="D1156" s="49"/>
      <c r="E1156" s="52"/>
      <c r="F1156" s="52"/>
      <c r="G1156" s="52"/>
      <c r="H1156" s="52"/>
      <c r="I1156" s="52"/>
    </row>
    <row r="1157" spans="1:9" s="53" customFormat="1">
      <c r="A1157" s="49"/>
      <c r="B1157" s="50"/>
      <c r="C1157" s="51"/>
      <c r="D1157" s="49"/>
      <c r="E1157" s="52"/>
      <c r="F1157" s="52"/>
      <c r="G1157" s="52"/>
      <c r="H1157" s="52"/>
      <c r="I1157" s="52"/>
    </row>
    <row r="1158" spans="1:9" s="53" customFormat="1">
      <c r="A1158" s="49"/>
      <c r="B1158" s="50"/>
      <c r="C1158" s="51"/>
      <c r="D1158" s="49"/>
      <c r="E1158" s="52"/>
      <c r="F1158" s="52"/>
      <c r="G1158" s="52"/>
      <c r="H1158" s="52"/>
      <c r="I1158" s="52"/>
    </row>
    <row r="1159" spans="1:9" s="53" customFormat="1">
      <c r="A1159" s="49"/>
      <c r="B1159" s="50"/>
      <c r="C1159" s="51"/>
      <c r="D1159" s="49"/>
      <c r="E1159" s="52"/>
      <c r="F1159" s="52"/>
      <c r="G1159" s="52"/>
      <c r="H1159" s="52"/>
      <c r="I1159" s="52"/>
    </row>
    <row r="1160" spans="1:9" s="53" customFormat="1">
      <c r="A1160" s="49"/>
      <c r="B1160" s="50"/>
      <c r="C1160" s="51"/>
      <c r="D1160" s="49"/>
      <c r="E1160" s="52"/>
      <c r="F1160" s="52"/>
      <c r="G1160" s="52"/>
      <c r="H1160" s="52"/>
      <c r="I1160" s="52"/>
    </row>
    <row r="1161" spans="1:9" s="53" customFormat="1">
      <c r="A1161" s="49"/>
      <c r="B1161" s="50"/>
      <c r="C1161" s="51"/>
      <c r="D1161" s="49"/>
      <c r="E1161" s="52"/>
      <c r="F1161" s="52"/>
      <c r="G1161" s="52"/>
      <c r="H1161" s="52"/>
      <c r="I1161" s="52"/>
    </row>
    <row r="1162" spans="1:9" s="53" customFormat="1">
      <c r="A1162" s="49"/>
      <c r="B1162" s="50"/>
      <c r="C1162" s="51"/>
      <c r="D1162" s="49"/>
      <c r="E1162" s="52"/>
      <c r="F1162" s="52"/>
      <c r="G1162" s="52"/>
      <c r="H1162" s="52"/>
      <c r="I1162" s="52"/>
    </row>
    <row r="1163" spans="1:9" s="53" customFormat="1">
      <c r="A1163" s="49"/>
      <c r="B1163" s="50"/>
      <c r="C1163" s="51"/>
      <c r="D1163" s="49"/>
      <c r="E1163" s="52"/>
      <c r="F1163" s="52"/>
      <c r="G1163" s="52"/>
      <c r="H1163" s="52"/>
      <c r="I1163" s="52"/>
    </row>
    <row r="1164" spans="1:9" s="53" customFormat="1">
      <c r="A1164" s="49"/>
      <c r="B1164" s="50"/>
      <c r="C1164" s="51"/>
      <c r="D1164" s="49"/>
      <c r="E1164" s="52"/>
      <c r="F1164" s="52"/>
      <c r="G1164" s="52"/>
      <c r="H1164" s="52"/>
      <c r="I1164" s="52"/>
    </row>
    <row r="1165" spans="1:9" s="53" customFormat="1">
      <c r="A1165" s="49"/>
      <c r="B1165" s="50"/>
      <c r="C1165" s="51"/>
      <c r="D1165" s="49"/>
      <c r="E1165" s="52"/>
      <c r="F1165" s="52"/>
      <c r="G1165" s="52"/>
      <c r="H1165" s="52"/>
      <c r="I1165" s="52"/>
    </row>
    <row r="1166" spans="1:9" s="53" customFormat="1">
      <c r="A1166" s="49"/>
      <c r="B1166" s="50"/>
      <c r="C1166" s="51"/>
      <c r="D1166" s="49"/>
      <c r="E1166" s="52"/>
      <c r="F1166" s="52"/>
      <c r="G1166" s="52"/>
      <c r="H1166" s="52"/>
      <c r="I1166" s="52"/>
    </row>
    <row r="1167" spans="1:9" s="53" customFormat="1">
      <c r="A1167" s="49"/>
      <c r="B1167" s="50"/>
      <c r="C1167" s="51"/>
      <c r="D1167" s="49"/>
      <c r="E1167" s="52"/>
      <c r="F1167" s="52"/>
      <c r="G1167" s="52"/>
      <c r="H1167" s="52"/>
      <c r="I1167" s="52"/>
    </row>
    <row r="1168" spans="1:9" s="53" customFormat="1">
      <c r="A1168" s="49"/>
      <c r="B1168" s="50"/>
      <c r="C1168" s="51"/>
      <c r="D1168" s="49"/>
      <c r="E1168" s="52"/>
      <c r="F1168" s="52"/>
      <c r="G1168" s="52"/>
      <c r="H1168" s="52"/>
      <c r="I1168" s="52"/>
    </row>
    <row r="1169" spans="1:9" s="53" customFormat="1">
      <c r="A1169" s="49"/>
      <c r="B1169" s="50"/>
      <c r="C1169" s="51"/>
      <c r="D1169" s="49"/>
      <c r="E1169" s="52"/>
      <c r="F1169" s="52"/>
      <c r="G1169" s="52"/>
      <c r="H1169" s="52"/>
      <c r="I1169" s="52"/>
    </row>
    <row r="1170" spans="1:9" s="53" customFormat="1">
      <c r="A1170" s="49"/>
      <c r="B1170" s="50"/>
      <c r="C1170" s="51"/>
      <c r="D1170" s="49"/>
      <c r="E1170" s="52"/>
      <c r="F1170" s="52"/>
      <c r="G1170" s="52"/>
      <c r="H1170" s="52"/>
      <c r="I1170" s="52"/>
    </row>
    <row r="1171" spans="1:9" s="53" customFormat="1">
      <c r="A1171" s="49"/>
      <c r="B1171" s="50"/>
      <c r="C1171" s="51"/>
      <c r="D1171" s="49"/>
      <c r="E1171" s="52"/>
      <c r="F1171" s="52"/>
      <c r="G1171" s="52"/>
      <c r="H1171" s="52"/>
      <c r="I1171" s="52"/>
    </row>
    <row r="1172" spans="1:9" s="53" customFormat="1">
      <c r="A1172" s="49"/>
      <c r="B1172" s="50"/>
      <c r="C1172" s="51"/>
      <c r="D1172" s="49"/>
      <c r="E1172" s="52"/>
      <c r="F1172" s="52"/>
      <c r="G1172" s="52"/>
      <c r="H1172" s="52"/>
      <c r="I1172" s="52"/>
    </row>
    <row r="1173" spans="1:9" s="53" customFormat="1">
      <c r="A1173" s="49"/>
      <c r="B1173" s="50"/>
      <c r="C1173" s="51"/>
      <c r="D1173" s="49"/>
      <c r="E1173" s="52"/>
      <c r="F1173" s="52"/>
      <c r="G1173" s="52"/>
      <c r="H1173" s="52"/>
      <c r="I1173" s="52"/>
    </row>
    <row r="1174" spans="1:9" s="53" customFormat="1">
      <c r="A1174" s="49"/>
      <c r="B1174" s="50"/>
      <c r="C1174" s="51"/>
      <c r="D1174" s="49"/>
      <c r="E1174" s="52"/>
      <c r="F1174" s="52"/>
      <c r="G1174" s="52"/>
      <c r="H1174" s="52"/>
      <c r="I1174" s="52"/>
    </row>
    <row r="1175" spans="1:9" s="53" customFormat="1">
      <c r="A1175" s="49"/>
      <c r="B1175" s="50"/>
      <c r="C1175" s="51"/>
      <c r="D1175" s="49"/>
      <c r="E1175" s="52"/>
      <c r="F1175" s="52"/>
      <c r="G1175" s="52"/>
      <c r="H1175" s="52"/>
      <c r="I1175" s="52"/>
    </row>
    <row r="1176" spans="1:9" s="53" customFormat="1">
      <c r="A1176" s="49"/>
      <c r="B1176" s="50"/>
      <c r="C1176" s="51"/>
      <c r="D1176" s="49"/>
      <c r="E1176" s="52"/>
      <c r="F1176" s="52"/>
      <c r="G1176" s="52"/>
      <c r="H1176" s="52"/>
      <c r="I1176" s="52"/>
    </row>
    <row r="1177" spans="1:9" s="53" customFormat="1">
      <c r="A1177" s="49"/>
      <c r="B1177" s="50"/>
      <c r="C1177" s="51"/>
      <c r="D1177" s="49"/>
      <c r="E1177" s="52"/>
      <c r="F1177" s="52"/>
      <c r="G1177" s="52"/>
      <c r="H1177" s="52"/>
      <c r="I1177" s="52"/>
    </row>
    <row r="1178" spans="1:9" s="53" customFormat="1">
      <c r="A1178" s="49"/>
      <c r="B1178" s="50"/>
      <c r="C1178" s="51"/>
      <c r="D1178" s="49"/>
      <c r="E1178" s="52"/>
      <c r="F1178" s="52"/>
      <c r="G1178" s="52"/>
      <c r="H1178" s="52"/>
      <c r="I1178" s="52"/>
    </row>
    <row r="1179" spans="1:9" s="53" customFormat="1">
      <c r="A1179" s="49"/>
      <c r="B1179" s="50"/>
      <c r="C1179" s="51"/>
      <c r="D1179" s="49"/>
      <c r="E1179" s="52"/>
      <c r="F1179" s="52"/>
      <c r="G1179" s="52"/>
      <c r="H1179" s="52"/>
      <c r="I1179" s="52"/>
    </row>
    <row r="1180" spans="1:9" s="53" customFormat="1">
      <c r="A1180" s="49"/>
      <c r="B1180" s="50"/>
      <c r="C1180" s="51"/>
      <c r="D1180" s="49"/>
      <c r="E1180" s="52"/>
      <c r="F1180" s="52"/>
      <c r="G1180" s="52"/>
      <c r="H1180" s="52"/>
      <c r="I1180" s="52"/>
    </row>
    <row r="1181" spans="1:9" s="53" customFormat="1">
      <c r="A1181" s="49"/>
      <c r="B1181" s="50"/>
      <c r="C1181" s="51"/>
      <c r="D1181" s="49"/>
      <c r="E1181" s="52"/>
      <c r="F1181" s="52"/>
      <c r="G1181" s="52"/>
      <c r="H1181" s="52"/>
      <c r="I1181" s="52"/>
    </row>
    <row r="1182" spans="1:9" s="53" customFormat="1">
      <c r="A1182" s="49"/>
      <c r="B1182" s="50"/>
      <c r="C1182" s="51"/>
      <c r="D1182" s="49"/>
      <c r="E1182" s="52"/>
      <c r="F1182" s="52"/>
      <c r="G1182" s="52"/>
      <c r="H1182" s="52"/>
      <c r="I1182" s="52"/>
    </row>
    <row r="1183" spans="1:9" s="53" customFormat="1">
      <c r="A1183" s="49"/>
      <c r="B1183" s="50"/>
      <c r="C1183" s="51"/>
      <c r="D1183" s="49"/>
      <c r="E1183" s="52"/>
      <c r="F1183" s="52"/>
      <c r="G1183" s="52"/>
      <c r="H1183" s="52"/>
      <c r="I1183" s="52"/>
    </row>
    <row r="1184" spans="1:9" s="53" customFormat="1">
      <c r="A1184" s="49"/>
      <c r="B1184" s="50"/>
      <c r="C1184" s="51"/>
      <c r="D1184" s="49"/>
      <c r="E1184" s="52"/>
      <c r="F1184" s="52"/>
      <c r="G1184" s="52"/>
      <c r="H1184" s="52"/>
      <c r="I1184" s="52"/>
    </row>
    <row r="1185" spans="1:9" s="53" customFormat="1">
      <c r="A1185" s="49"/>
      <c r="B1185" s="50"/>
      <c r="C1185" s="51"/>
      <c r="D1185" s="49"/>
      <c r="E1185" s="52"/>
      <c r="F1185" s="52"/>
      <c r="G1185" s="52"/>
      <c r="H1185" s="52"/>
      <c r="I1185" s="52"/>
    </row>
    <row r="1186" spans="1:9" s="53" customFormat="1">
      <c r="A1186" s="49"/>
      <c r="B1186" s="50"/>
      <c r="C1186" s="51"/>
      <c r="D1186" s="49"/>
      <c r="E1186" s="52"/>
      <c r="F1186" s="52"/>
      <c r="G1186" s="52"/>
      <c r="H1186" s="52"/>
      <c r="I1186" s="52"/>
    </row>
    <row r="1187" spans="1:9" s="53" customFormat="1">
      <c r="A1187" s="49"/>
      <c r="B1187" s="50"/>
      <c r="C1187" s="51"/>
      <c r="D1187" s="49"/>
      <c r="E1187" s="52"/>
      <c r="F1187" s="52"/>
      <c r="G1187" s="52"/>
      <c r="H1187" s="52"/>
      <c r="I1187" s="52"/>
    </row>
    <row r="1188" spans="1:9" s="53" customFormat="1">
      <c r="A1188" s="49"/>
      <c r="B1188" s="50"/>
      <c r="C1188" s="51"/>
      <c r="D1188" s="49"/>
      <c r="E1188" s="52"/>
      <c r="F1188" s="52"/>
      <c r="G1188" s="52"/>
      <c r="H1188" s="52"/>
      <c r="I1188" s="52"/>
    </row>
    <row r="1189" spans="1:9" s="53" customFormat="1">
      <c r="A1189" s="49"/>
      <c r="B1189" s="50"/>
      <c r="C1189" s="51"/>
      <c r="D1189" s="49"/>
      <c r="E1189" s="52"/>
      <c r="F1189" s="52"/>
      <c r="G1189" s="52"/>
      <c r="H1189" s="52"/>
      <c r="I1189" s="52"/>
    </row>
    <row r="1190" spans="1:9" s="53" customFormat="1">
      <c r="A1190" s="49"/>
      <c r="B1190" s="50"/>
      <c r="C1190" s="51"/>
      <c r="D1190" s="49"/>
      <c r="E1190" s="52"/>
      <c r="F1190" s="52"/>
      <c r="G1190" s="52"/>
      <c r="H1190" s="52"/>
      <c r="I1190" s="52"/>
    </row>
    <row r="1191" spans="1:9" s="53" customFormat="1">
      <c r="A1191" s="49"/>
      <c r="B1191" s="50"/>
      <c r="C1191" s="51"/>
      <c r="D1191" s="49"/>
      <c r="E1191" s="52"/>
      <c r="F1191" s="52"/>
      <c r="G1191" s="52"/>
      <c r="H1191" s="52"/>
      <c r="I1191" s="52"/>
    </row>
    <row r="1192" spans="1:9" s="53" customFormat="1">
      <c r="A1192" s="49"/>
      <c r="B1192" s="50"/>
      <c r="C1192" s="51"/>
      <c r="D1192" s="49"/>
      <c r="E1192" s="52"/>
      <c r="F1192" s="52"/>
      <c r="G1192" s="52"/>
      <c r="H1192" s="52"/>
      <c r="I1192" s="52"/>
    </row>
    <row r="1193" spans="1:9" s="53" customFormat="1">
      <c r="A1193" s="49"/>
      <c r="B1193" s="50"/>
      <c r="C1193" s="51"/>
      <c r="D1193" s="49"/>
      <c r="E1193" s="52"/>
      <c r="F1193" s="52"/>
      <c r="G1193" s="52"/>
      <c r="H1193" s="52"/>
      <c r="I1193" s="52"/>
    </row>
    <row r="1194" spans="1:9" s="53" customFormat="1">
      <c r="A1194" s="49"/>
      <c r="B1194" s="50"/>
      <c r="C1194" s="51"/>
      <c r="D1194" s="49"/>
      <c r="E1194" s="52"/>
      <c r="F1194" s="52"/>
      <c r="G1194" s="52"/>
      <c r="H1194" s="52"/>
      <c r="I1194" s="52"/>
    </row>
    <row r="1195" spans="1:9" s="53" customFormat="1">
      <c r="A1195" s="49"/>
      <c r="B1195" s="50"/>
      <c r="C1195" s="51"/>
      <c r="D1195" s="49"/>
      <c r="E1195" s="52"/>
      <c r="F1195" s="52"/>
      <c r="G1195" s="52"/>
      <c r="H1195" s="52"/>
      <c r="I1195" s="52"/>
    </row>
    <row r="1196" spans="1:9" s="53" customFormat="1">
      <c r="A1196" s="49"/>
      <c r="B1196" s="50"/>
      <c r="C1196" s="51"/>
      <c r="D1196" s="49"/>
      <c r="E1196" s="52"/>
      <c r="F1196" s="52"/>
      <c r="G1196" s="52"/>
      <c r="H1196" s="52"/>
      <c r="I1196" s="52"/>
    </row>
    <row r="1197" spans="1:9" s="53" customFormat="1">
      <c r="A1197" s="49"/>
      <c r="B1197" s="50"/>
      <c r="C1197" s="51"/>
      <c r="D1197" s="49"/>
      <c r="E1197" s="52"/>
      <c r="F1197" s="52"/>
      <c r="G1197" s="52"/>
      <c r="H1197" s="52"/>
      <c r="I1197" s="52"/>
    </row>
    <row r="1198" spans="1:9" s="53" customFormat="1">
      <c r="A1198" s="49"/>
      <c r="B1198" s="50"/>
      <c r="C1198" s="51"/>
      <c r="D1198" s="49"/>
      <c r="E1198" s="52"/>
      <c r="F1198" s="52"/>
      <c r="G1198" s="52"/>
      <c r="H1198" s="52"/>
      <c r="I1198" s="52"/>
    </row>
    <row r="1199" spans="1:9" s="53" customFormat="1">
      <c r="A1199" s="49"/>
      <c r="B1199" s="50"/>
      <c r="C1199" s="51"/>
      <c r="D1199" s="49"/>
      <c r="E1199" s="52"/>
      <c r="F1199" s="52"/>
      <c r="G1199" s="52"/>
      <c r="H1199" s="52"/>
      <c r="I1199" s="52"/>
    </row>
    <row r="1200" spans="1:9" s="53" customFormat="1">
      <c r="A1200" s="49"/>
      <c r="B1200" s="50"/>
      <c r="C1200" s="51"/>
      <c r="D1200" s="49"/>
      <c r="E1200" s="52"/>
      <c r="F1200" s="52"/>
      <c r="G1200" s="52"/>
      <c r="H1200" s="52"/>
      <c r="I1200" s="52"/>
    </row>
    <row r="1201" spans="1:9" s="53" customFormat="1">
      <c r="A1201" s="49"/>
      <c r="B1201" s="50"/>
      <c r="C1201" s="51"/>
      <c r="D1201" s="49"/>
      <c r="E1201" s="52"/>
      <c r="F1201" s="52"/>
      <c r="G1201" s="52"/>
      <c r="H1201" s="52"/>
      <c r="I1201" s="52"/>
    </row>
    <row r="1202" spans="1:9" s="53" customFormat="1">
      <c r="A1202" s="49"/>
      <c r="B1202" s="50"/>
      <c r="C1202" s="51"/>
      <c r="D1202" s="49"/>
      <c r="E1202" s="52"/>
      <c r="F1202" s="52"/>
      <c r="G1202" s="52"/>
      <c r="H1202" s="52"/>
      <c r="I1202" s="52"/>
    </row>
    <row r="1203" spans="1:9" s="53" customFormat="1">
      <c r="A1203" s="49"/>
      <c r="B1203" s="50"/>
      <c r="C1203" s="51"/>
      <c r="D1203" s="49"/>
      <c r="E1203" s="52"/>
      <c r="F1203" s="52"/>
      <c r="G1203" s="52"/>
      <c r="H1203" s="52"/>
      <c r="I1203" s="52"/>
    </row>
    <row r="1204" spans="1:9" s="53" customFormat="1">
      <c r="A1204" s="49"/>
      <c r="B1204" s="50"/>
      <c r="C1204" s="51"/>
      <c r="D1204" s="49"/>
      <c r="E1204" s="52"/>
      <c r="F1204" s="52"/>
      <c r="G1204" s="52"/>
      <c r="H1204" s="52"/>
      <c r="I1204" s="52"/>
    </row>
    <row r="1205" spans="1:9" s="53" customFormat="1">
      <c r="A1205" s="49"/>
      <c r="B1205" s="50"/>
      <c r="C1205" s="51"/>
      <c r="D1205" s="49"/>
      <c r="E1205" s="52"/>
      <c r="F1205" s="52"/>
      <c r="G1205" s="52"/>
      <c r="H1205" s="52"/>
      <c r="I1205" s="52"/>
    </row>
    <row r="1206" spans="1:9" s="53" customFormat="1">
      <c r="A1206" s="49"/>
      <c r="B1206" s="50"/>
      <c r="C1206" s="51"/>
      <c r="D1206" s="49"/>
      <c r="E1206" s="52"/>
      <c r="F1206" s="52"/>
      <c r="G1206" s="52"/>
      <c r="H1206" s="52"/>
      <c r="I1206" s="52"/>
    </row>
    <row r="1207" spans="1:9" s="53" customFormat="1">
      <c r="A1207" s="49"/>
      <c r="B1207" s="50"/>
      <c r="C1207" s="51"/>
      <c r="D1207" s="49"/>
      <c r="E1207" s="52"/>
      <c r="F1207" s="52"/>
      <c r="G1207" s="52"/>
      <c r="H1207" s="52"/>
      <c r="I1207" s="52"/>
    </row>
    <row r="1208" spans="1:9" s="53" customFormat="1">
      <c r="A1208" s="49"/>
      <c r="B1208" s="50"/>
      <c r="C1208" s="51"/>
      <c r="D1208" s="49"/>
      <c r="E1208" s="52"/>
      <c r="F1208" s="52"/>
      <c r="G1208" s="52"/>
      <c r="H1208" s="52"/>
      <c r="I1208" s="52"/>
    </row>
    <row r="1209" spans="1:9" s="53" customFormat="1">
      <c r="A1209" s="49"/>
      <c r="B1209" s="50"/>
      <c r="C1209" s="51"/>
      <c r="D1209" s="49"/>
      <c r="E1209" s="52"/>
      <c r="F1209" s="52"/>
      <c r="G1209" s="52"/>
      <c r="H1209" s="52"/>
      <c r="I1209" s="52"/>
    </row>
    <row r="1210" spans="1:9" s="53" customFormat="1">
      <c r="A1210" s="49"/>
      <c r="B1210" s="50"/>
      <c r="C1210" s="51"/>
      <c r="D1210" s="49"/>
      <c r="E1210" s="52"/>
      <c r="F1210" s="52"/>
      <c r="G1210" s="52"/>
      <c r="H1210" s="52"/>
      <c r="I1210" s="52"/>
    </row>
    <row r="1211" spans="1:9" s="53" customFormat="1">
      <c r="A1211" s="49"/>
      <c r="B1211" s="50"/>
      <c r="C1211" s="51"/>
      <c r="D1211" s="49"/>
      <c r="E1211" s="52"/>
      <c r="F1211" s="52"/>
      <c r="G1211" s="52"/>
      <c r="H1211" s="52"/>
      <c r="I1211" s="52"/>
    </row>
    <row r="1212" spans="1:9" s="53" customFormat="1">
      <c r="A1212" s="49"/>
      <c r="B1212" s="50"/>
      <c r="C1212" s="51"/>
      <c r="D1212" s="49"/>
      <c r="E1212" s="52"/>
      <c r="F1212" s="52"/>
      <c r="G1212" s="52"/>
      <c r="H1212" s="52"/>
      <c r="I1212" s="52"/>
    </row>
    <row r="1213" spans="1:9" s="53" customFormat="1">
      <c r="A1213" s="49"/>
      <c r="B1213" s="50"/>
      <c r="C1213" s="51"/>
      <c r="D1213" s="49"/>
      <c r="E1213" s="52"/>
      <c r="F1213" s="52"/>
      <c r="G1213" s="52"/>
      <c r="H1213" s="52"/>
      <c r="I1213" s="52"/>
    </row>
    <row r="1214" spans="1:9" s="53" customFormat="1">
      <c r="A1214" s="49"/>
      <c r="B1214" s="50"/>
      <c r="C1214" s="51"/>
      <c r="D1214" s="49"/>
      <c r="E1214" s="52"/>
      <c r="F1214" s="52"/>
      <c r="G1214" s="52"/>
      <c r="H1214" s="52"/>
      <c r="I1214" s="52"/>
    </row>
    <row r="1215" spans="1:9" s="53" customFormat="1">
      <c r="A1215" s="49"/>
      <c r="B1215" s="50"/>
      <c r="C1215" s="51"/>
      <c r="D1215" s="49"/>
      <c r="E1215" s="52"/>
      <c r="F1215" s="52"/>
      <c r="G1215" s="52"/>
      <c r="H1215" s="52"/>
      <c r="I1215" s="52"/>
    </row>
    <row r="1216" spans="1:9" s="53" customFormat="1">
      <c r="A1216" s="49"/>
      <c r="B1216" s="50"/>
      <c r="C1216" s="51"/>
      <c r="D1216" s="49"/>
      <c r="E1216" s="52"/>
      <c r="F1216" s="52"/>
      <c r="G1216" s="52"/>
      <c r="H1216" s="52"/>
      <c r="I1216" s="52"/>
    </row>
    <row r="1217" spans="1:9" s="53" customFormat="1">
      <c r="A1217" s="49"/>
      <c r="B1217" s="50"/>
      <c r="C1217" s="51"/>
      <c r="D1217" s="49"/>
      <c r="E1217" s="52"/>
      <c r="F1217" s="52"/>
      <c r="G1217" s="52"/>
      <c r="H1217" s="52"/>
      <c r="I1217" s="52"/>
    </row>
    <row r="1218" spans="1:9" s="53" customFormat="1">
      <c r="A1218" s="49"/>
      <c r="B1218" s="50"/>
      <c r="C1218" s="51"/>
      <c r="D1218" s="49"/>
      <c r="E1218" s="52"/>
      <c r="F1218" s="52"/>
      <c r="G1218" s="52"/>
      <c r="H1218" s="52"/>
      <c r="I1218" s="52"/>
    </row>
    <row r="1219" spans="1:9" s="53" customFormat="1">
      <c r="A1219" s="49"/>
      <c r="B1219" s="50"/>
      <c r="C1219" s="51"/>
      <c r="D1219" s="49"/>
      <c r="E1219" s="52"/>
      <c r="F1219" s="52"/>
      <c r="G1219" s="52"/>
      <c r="H1219" s="52"/>
      <c r="I1219" s="52"/>
    </row>
    <row r="1220" spans="1:9" s="53" customFormat="1">
      <c r="A1220" s="49"/>
      <c r="B1220" s="50"/>
      <c r="C1220" s="51"/>
      <c r="D1220" s="49"/>
      <c r="E1220" s="52"/>
      <c r="F1220" s="52"/>
      <c r="G1220" s="52"/>
      <c r="H1220" s="52"/>
      <c r="I1220" s="52"/>
    </row>
    <row r="1221" spans="1:9" s="53" customFormat="1">
      <c r="A1221" s="49"/>
      <c r="B1221" s="50"/>
      <c r="C1221" s="51"/>
      <c r="D1221" s="49"/>
      <c r="E1221" s="52"/>
      <c r="F1221" s="52"/>
      <c r="G1221" s="52"/>
      <c r="H1221" s="52"/>
      <c r="I1221" s="52"/>
    </row>
    <row r="1222" spans="1:9" s="53" customFormat="1">
      <c r="A1222" s="49"/>
      <c r="B1222" s="50"/>
      <c r="C1222" s="51"/>
      <c r="D1222" s="49"/>
      <c r="E1222" s="52"/>
      <c r="F1222" s="52"/>
      <c r="G1222" s="52"/>
      <c r="H1222" s="52"/>
      <c r="I1222" s="52"/>
    </row>
    <row r="1223" spans="1:9" s="53" customFormat="1">
      <c r="A1223" s="49"/>
      <c r="B1223" s="50"/>
      <c r="C1223" s="51"/>
      <c r="D1223" s="49"/>
      <c r="E1223" s="52"/>
      <c r="F1223" s="52"/>
      <c r="G1223" s="52"/>
      <c r="H1223" s="52"/>
      <c r="I1223" s="52"/>
    </row>
    <row r="1224" spans="1:9" s="53" customFormat="1">
      <c r="A1224" s="49"/>
      <c r="B1224" s="50"/>
      <c r="C1224" s="51"/>
      <c r="D1224" s="49"/>
      <c r="E1224" s="52"/>
      <c r="F1224" s="52"/>
      <c r="G1224" s="52"/>
      <c r="H1224" s="52"/>
      <c r="I1224" s="52"/>
    </row>
    <row r="1225" spans="1:9" s="53" customFormat="1">
      <c r="A1225" s="49"/>
      <c r="B1225" s="50"/>
      <c r="C1225" s="51"/>
      <c r="D1225" s="49"/>
      <c r="E1225" s="52"/>
      <c r="F1225" s="52"/>
      <c r="G1225" s="52"/>
      <c r="H1225" s="52"/>
      <c r="I1225" s="52"/>
    </row>
    <row r="1226" spans="1:9" s="53" customFormat="1">
      <c r="A1226" s="49"/>
      <c r="B1226" s="50"/>
      <c r="C1226" s="51"/>
      <c r="D1226" s="49"/>
      <c r="E1226" s="52"/>
      <c r="F1226" s="52"/>
      <c r="G1226" s="52"/>
      <c r="H1226" s="52"/>
      <c r="I1226" s="52"/>
    </row>
    <row r="1227" spans="1:9" s="53" customFormat="1">
      <c r="A1227" s="49"/>
      <c r="B1227" s="50"/>
      <c r="C1227" s="51"/>
      <c r="D1227" s="49"/>
      <c r="E1227" s="52"/>
      <c r="F1227" s="52"/>
      <c r="G1227" s="52"/>
      <c r="H1227" s="52"/>
      <c r="I1227" s="52"/>
    </row>
    <row r="1228" spans="1:9" s="53" customFormat="1">
      <c r="A1228" s="49"/>
      <c r="B1228" s="50"/>
      <c r="C1228" s="51"/>
      <c r="D1228" s="49"/>
      <c r="E1228" s="52"/>
      <c r="F1228" s="52"/>
      <c r="G1228" s="52"/>
      <c r="H1228" s="52"/>
      <c r="I1228" s="52"/>
    </row>
    <row r="1229" spans="1:9" s="53" customFormat="1">
      <c r="A1229" s="49"/>
      <c r="B1229" s="50"/>
      <c r="C1229" s="51"/>
      <c r="D1229" s="49"/>
      <c r="E1229" s="52"/>
      <c r="F1229" s="52"/>
      <c r="G1229" s="52"/>
      <c r="H1229" s="52"/>
      <c r="I1229" s="52"/>
    </row>
    <row r="1230" spans="1:9" s="53" customFormat="1">
      <c r="A1230" s="49"/>
      <c r="B1230" s="50"/>
      <c r="C1230" s="51"/>
      <c r="D1230" s="49"/>
      <c r="E1230" s="52"/>
      <c r="F1230" s="52"/>
      <c r="G1230" s="52"/>
      <c r="H1230" s="52"/>
      <c r="I1230" s="52"/>
    </row>
    <row r="1231" spans="1:9" s="53" customFormat="1">
      <c r="A1231" s="49"/>
      <c r="B1231" s="50"/>
      <c r="C1231" s="51"/>
      <c r="D1231" s="49"/>
      <c r="E1231" s="52"/>
      <c r="F1231" s="52"/>
      <c r="G1231" s="52"/>
      <c r="H1231" s="52"/>
      <c r="I1231" s="52"/>
    </row>
    <row r="1232" spans="1:9" s="53" customFormat="1">
      <c r="A1232" s="49"/>
      <c r="B1232" s="50"/>
      <c r="C1232" s="51"/>
      <c r="D1232" s="49"/>
      <c r="E1232" s="52"/>
      <c r="F1232" s="52"/>
      <c r="G1232" s="52"/>
      <c r="H1232" s="52"/>
      <c r="I1232" s="52"/>
    </row>
    <row r="1233" spans="1:9" s="53" customFormat="1">
      <c r="A1233" s="49"/>
      <c r="B1233" s="50"/>
      <c r="C1233" s="51"/>
      <c r="D1233" s="49"/>
      <c r="E1233" s="52"/>
      <c r="F1233" s="52"/>
      <c r="G1233" s="52"/>
      <c r="H1233" s="52"/>
      <c r="I1233" s="52"/>
    </row>
    <row r="1234" spans="1:9" s="53" customFormat="1">
      <c r="A1234" s="49"/>
      <c r="B1234" s="50"/>
      <c r="C1234" s="51"/>
      <c r="D1234" s="49"/>
      <c r="E1234" s="52"/>
      <c r="F1234" s="52"/>
      <c r="G1234" s="52"/>
      <c r="H1234" s="52"/>
      <c r="I1234" s="52"/>
    </row>
    <row r="1235" spans="1:9" s="53" customFormat="1">
      <c r="A1235" s="49"/>
      <c r="B1235" s="50"/>
      <c r="C1235" s="51"/>
      <c r="D1235" s="49"/>
      <c r="E1235" s="52"/>
      <c r="F1235" s="52"/>
      <c r="G1235" s="52"/>
      <c r="H1235" s="52"/>
      <c r="I1235" s="52"/>
    </row>
    <row r="1236" spans="1:9" s="53" customFormat="1">
      <c r="A1236" s="49"/>
      <c r="B1236" s="50"/>
      <c r="C1236" s="51"/>
      <c r="D1236" s="49"/>
      <c r="E1236" s="52"/>
      <c r="F1236" s="52"/>
      <c r="G1236" s="52"/>
      <c r="H1236" s="52"/>
      <c r="I1236" s="52"/>
    </row>
    <row r="1237" spans="1:9" s="53" customFormat="1">
      <c r="A1237" s="49"/>
      <c r="B1237" s="50"/>
      <c r="C1237" s="51"/>
      <c r="D1237" s="49"/>
      <c r="E1237" s="52"/>
      <c r="F1237" s="52"/>
      <c r="G1237" s="52"/>
      <c r="H1237" s="52"/>
      <c r="I1237" s="52"/>
    </row>
    <row r="1238" spans="1:9" s="53" customFormat="1">
      <c r="A1238" s="49"/>
      <c r="B1238" s="50"/>
      <c r="C1238" s="51"/>
      <c r="D1238" s="49"/>
      <c r="E1238" s="52"/>
      <c r="F1238" s="52"/>
      <c r="G1238" s="52"/>
      <c r="H1238" s="52"/>
      <c r="I1238" s="52"/>
    </row>
    <row r="1239" spans="1:9" s="53" customFormat="1">
      <c r="A1239" s="49"/>
      <c r="B1239" s="50"/>
      <c r="C1239" s="51"/>
      <c r="D1239" s="49"/>
      <c r="E1239" s="52"/>
      <c r="F1239" s="52"/>
      <c r="G1239" s="52"/>
      <c r="H1239" s="52"/>
      <c r="I1239" s="52"/>
    </row>
    <row r="1240" spans="1:9" s="53" customFormat="1">
      <c r="A1240" s="49"/>
      <c r="B1240" s="50"/>
      <c r="C1240" s="51"/>
      <c r="D1240" s="49"/>
      <c r="E1240" s="52"/>
      <c r="F1240" s="52"/>
      <c r="G1240" s="52"/>
      <c r="H1240" s="52"/>
      <c r="I1240" s="52"/>
    </row>
    <row r="1241" spans="1:9" s="53" customFormat="1">
      <c r="A1241" s="49"/>
      <c r="B1241" s="50"/>
      <c r="C1241" s="51"/>
      <c r="D1241" s="49"/>
      <c r="E1241" s="52"/>
      <c r="F1241" s="52"/>
      <c r="G1241" s="52"/>
      <c r="H1241" s="52"/>
      <c r="I1241" s="52"/>
    </row>
    <row r="1242" spans="1:9" s="53" customFormat="1">
      <c r="A1242" s="49"/>
      <c r="B1242" s="50"/>
      <c r="C1242" s="51"/>
      <c r="D1242" s="49"/>
      <c r="E1242" s="52"/>
      <c r="F1242" s="52"/>
      <c r="G1242" s="52"/>
      <c r="H1242" s="52"/>
      <c r="I1242" s="52"/>
    </row>
    <row r="1243" spans="1:9" s="53" customFormat="1">
      <c r="A1243" s="49"/>
      <c r="B1243" s="50"/>
      <c r="C1243" s="51"/>
      <c r="D1243" s="49"/>
      <c r="E1243" s="52"/>
      <c r="F1243" s="52"/>
      <c r="G1243" s="52"/>
      <c r="H1243" s="52"/>
      <c r="I1243" s="52"/>
    </row>
    <row r="1244" spans="1:9" s="53" customFormat="1">
      <c r="A1244" s="49"/>
      <c r="B1244" s="50"/>
      <c r="C1244" s="51"/>
      <c r="D1244" s="49"/>
      <c r="E1244" s="52"/>
      <c r="F1244" s="52"/>
      <c r="G1244" s="52"/>
      <c r="H1244" s="52"/>
      <c r="I1244" s="52"/>
    </row>
    <row r="1245" spans="1:9" s="53" customFormat="1">
      <c r="A1245" s="49"/>
      <c r="B1245" s="50"/>
      <c r="C1245" s="51"/>
      <c r="D1245" s="49"/>
      <c r="E1245" s="52"/>
      <c r="F1245" s="52"/>
      <c r="G1245" s="52"/>
      <c r="H1245" s="52"/>
      <c r="I1245" s="52"/>
    </row>
    <row r="1246" spans="1:9" s="53" customFormat="1">
      <c r="A1246" s="49"/>
      <c r="B1246" s="50"/>
      <c r="C1246" s="51"/>
      <c r="D1246" s="49"/>
      <c r="E1246" s="52"/>
      <c r="F1246" s="52"/>
      <c r="G1246" s="52"/>
      <c r="H1246" s="52"/>
      <c r="I1246" s="52"/>
    </row>
    <row r="1247" spans="1:9" s="53" customFormat="1">
      <c r="A1247" s="49"/>
      <c r="B1247" s="50"/>
      <c r="C1247" s="51"/>
      <c r="D1247" s="49"/>
      <c r="E1247" s="52"/>
      <c r="F1247" s="52"/>
      <c r="G1247" s="52"/>
      <c r="H1247" s="52"/>
      <c r="I1247" s="52"/>
    </row>
    <row r="1248" spans="1:9" s="53" customFormat="1">
      <c r="A1248" s="49"/>
      <c r="B1248" s="50"/>
      <c r="C1248" s="51"/>
      <c r="D1248" s="49"/>
      <c r="E1248" s="52"/>
      <c r="F1248" s="52"/>
      <c r="G1248" s="52"/>
      <c r="H1248" s="52"/>
      <c r="I1248" s="52"/>
    </row>
    <row r="1249" spans="1:9" s="53" customFormat="1">
      <c r="A1249" s="49"/>
      <c r="B1249" s="50"/>
      <c r="C1249" s="51"/>
      <c r="D1249" s="49"/>
      <c r="E1249" s="52"/>
      <c r="F1249" s="52"/>
      <c r="G1249" s="52"/>
      <c r="H1249" s="52"/>
      <c r="I1249" s="52"/>
    </row>
    <row r="1250" spans="1:9" s="53" customFormat="1">
      <c r="A1250" s="49"/>
      <c r="B1250" s="50"/>
      <c r="C1250" s="51"/>
      <c r="D1250" s="49"/>
      <c r="E1250" s="52"/>
      <c r="F1250" s="52"/>
      <c r="G1250" s="52"/>
      <c r="H1250" s="52"/>
      <c r="I1250" s="52"/>
    </row>
    <row r="1251" spans="1:9" s="53" customFormat="1">
      <c r="A1251" s="49"/>
      <c r="B1251" s="50"/>
      <c r="C1251" s="51"/>
      <c r="D1251" s="49"/>
      <c r="E1251" s="52"/>
      <c r="F1251" s="52"/>
      <c r="G1251" s="52"/>
      <c r="H1251" s="52"/>
      <c r="I1251" s="52"/>
    </row>
    <row r="1252" spans="1:9" s="53" customFormat="1">
      <c r="A1252" s="49"/>
      <c r="B1252" s="50"/>
      <c r="C1252" s="51"/>
      <c r="D1252" s="49"/>
      <c r="E1252" s="52"/>
      <c r="F1252" s="52"/>
      <c r="G1252" s="52"/>
      <c r="H1252" s="52"/>
      <c r="I1252" s="52"/>
    </row>
    <row r="1253" spans="1:9" s="53" customFormat="1">
      <c r="A1253" s="49"/>
      <c r="B1253" s="50"/>
      <c r="C1253" s="51"/>
      <c r="D1253" s="49"/>
      <c r="E1253" s="52"/>
      <c r="F1253" s="52"/>
      <c r="G1253" s="52"/>
      <c r="H1253" s="52"/>
      <c r="I1253" s="52"/>
    </row>
    <row r="1254" spans="1:9" s="53" customFormat="1">
      <c r="A1254" s="49"/>
      <c r="B1254" s="50"/>
      <c r="C1254" s="51"/>
      <c r="D1254" s="49"/>
      <c r="E1254" s="52"/>
      <c r="F1254" s="52"/>
      <c r="G1254" s="52"/>
      <c r="H1254" s="52"/>
      <c r="I1254" s="52"/>
    </row>
    <row r="1255" spans="1:9" s="53" customFormat="1">
      <c r="A1255" s="49"/>
      <c r="B1255" s="50"/>
      <c r="C1255" s="51"/>
      <c r="D1255" s="49"/>
      <c r="E1255" s="52"/>
      <c r="F1255" s="52"/>
      <c r="G1255" s="52"/>
      <c r="H1255" s="52"/>
      <c r="I1255" s="52"/>
    </row>
    <row r="1256" spans="1:9" s="53" customFormat="1">
      <c r="A1256" s="49"/>
      <c r="B1256" s="50"/>
      <c r="C1256" s="51"/>
      <c r="D1256" s="49"/>
      <c r="E1256" s="52"/>
      <c r="F1256" s="52"/>
      <c r="G1256" s="52"/>
      <c r="H1256" s="52"/>
      <c r="I1256" s="52"/>
    </row>
    <row r="1257" spans="1:9" s="53" customFormat="1">
      <c r="A1257" s="49"/>
      <c r="B1257" s="50"/>
      <c r="C1257" s="51"/>
      <c r="D1257" s="49"/>
      <c r="E1257" s="52"/>
      <c r="F1257" s="52"/>
      <c r="G1257" s="52"/>
      <c r="H1257" s="52"/>
      <c r="I1257" s="52"/>
    </row>
    <row r="1258" spans="1:9" s="53" customFormat="1">
      <c r="A1258" s="49"/>
      <c r="B1258" s="50"/>
      <c r="C1258" s="51"/>
      <c r="D1258" s="49"/>
      <c r="E1258" s="52"/>
      <c r="F1258" s="52"/>
      <c r="G1258" s="52"/>
      <c r="H1258" s="52"/>
      <c r="I1258" s="52"/>
    </row>
    <row r="1259" spans="1:9" s="53" customFormat="1">
      <c r="A1259" s="49"/>
      <c r="B1259" s="50"/>
      <c r="C1259" s="51"/>
      <c r="D1259" s="49"/>
      <c r="E1259" s="52"/>
      <c r="F1259" s="52"/>
      <c r="G1259" s="52"/>
      <c r="H1259" s="52"/>
      <c r="I1259" s="52"/>
    </row>
    <row r="1260" spans="1:9" s="53" customFormat="1">
      <c r="A1260" s="49"/>
      <c r="B1260" s="50"/>
      <c r="C1260" s="51"/>
      <c r="D1260" s="49"/>
      <c r="E1260" s="52"/>
      <c r="F1260" s="52"/>
      <c r="G1260" s="52"/>
      <c r="H1260" s="52"/>
      <c r="I1260" s="52"/>
    </row>
    <row r="1261" spans="1:9" s="53" customFormat="1">
      <c r="A1261" s="49"/>
      <c r="B1261" s="50"/>
      <c r="C1261" s="51"/>
      <c r="D1261" s="49"/>
      <c r="E1261" s="52"/>
      <c r="F1261" s="52"/>
      <c r="G1261" s="52"/>
      <c r="H1261" s="52"/>
      <c r="I1261" s="52"/>
    </row>
    <row r="1262" spans="1:9" s="53" customFormat="1">
      <c r="A1262" s="49"/>
      <c r="B1262" s="50"/>
      <c r="C1262" s="51"/>
      <c r="D1262" s="49"/>
      <c r="E1262" s="52"/>
      <c r="F1262" s="52"/>
      <c r="G1262" s="52"/>
      <c r="H1262" s="52"/>
      <c r="I1262" s="52"/>
    </row>
    <row r="1263" spans="1:9" s="53" customFormat="1">
      <c r="A1263" s="49"/>
      <c r="B1263" s="50"/>
      <c r="C1263" s="51"/>
      <c r="D1263" s="49"/>
      <c r="E1263" s="52"/>
      <c r="F1263" s="52"/>
      <c r="G1263" s="52"/>
      <c r="H1263" s="52"/>
      <c r="I1263" s="52"/>
    </row>
    <row r="1264" spans="1:9" s="53" customFormat="1">
      <c r="A1264" s="49"/>
      <c r="B1264" s="50"/>
      <c r="C1264" s="51"/>
      <c r="D1264" s="49"/>
      <c r="E1264" s="52"/>
      <c r="F1264" s="52"/>
      <c r="G1264" s="52"/>
      <c r="H1264" s="52"/>
      <c r="I1264" s="52"/>
    </row>
    <row r="1265" spans="1:9" s="53" customFormat="1">
      <c r="A1265" s="49"/>
      <c r="B1265" s="50"/>
      <c r="C1265" s="51"/>
      <c r="D1265" s="49"/>
      <c r="E1265" s="52"/>
      <c r="F1265" s="52"/>
      <c r="G1265" s="52"/>
      <c r="H1265" s="52"/>
      <c r="I1265" s="52"/>
    </row>
    <row r="1266" spans="1:9" s="53" customFormat="1">
      <c r="A1266" s="49"/>
      <c r="B1266" s="50"/>
      <c r="C1266" s="51"/>
      <c r="D1266" s="49"/>
      <c r="E1266" s="52"/>
      <c r="F1266" s="52"/>
      <c r="G1266" s="52"/>
      <c r="H1266" s="52"/>
      <c r="I1266" s="52"/>
    </row>
    <row r="1267" spans="1:9" s="53" customFormat="1">
      <c r="A1267" s="49"/>
      <c r="B1267" s="50"/>
      <c r="C1267" s="51"/>
      <c r="D1267" s="49"/>
      <c r="E1267" s="52"/>
      <c r="F1267" s="52"/>
      <c r="G1267" s="52"/>
      <c r="H1267" s="52"/>
      <c r="I1267" s="52"/>
    </row>
    <row r="1268" spans="1:9" s="53" customFormat="1">
      <c r="A1268" s="49"/>
      <c r="B1268" s="50"/>
      <c r="C1268" s="51"/>
      <c r="D1268" s="49"/>
      <c r="E1268" s="52"/>
      <c r="F1268" s="52"/>
      <c r="G1268" s="52"/>
      <c r="H1268" s="52"/>
      <c r="I1268" s="52"/>
    </row>
    <row r="1269" spans="1:9" s="53" customFormat="1">
      <c r="A1269" s="49"/>
      <c r="B1269" s="50"/>
      <c r="C1269" s="51"/>
      <c r="D1269" s="49"/>
      <c r="E1269" s="52"/>
      <c r="F1269" s="52"/>
      <c r="G1269" s="52"/>
      <c r="H1269" s="52"/>
      <c r="I1269" s="52"/>
    </row>
    <row r="1270" spans="1:9" s="53" customFormat="1">
      <c r="A1270" s="49"/>
      <c r="B1270" s="50"/>
      <c r="C1270" s="51"/>
      <c r="D1270" s="49"/>
      <c r="E1270" s="52"/>
      <c r="F1270" s="52"/>
      <c r="G1270" s="52"/>
      <c r="H1270" s="52"/>
      <c r="I1270" s="52"/>
    </row>
    <row r="1271" spans="1:9" s="53" customFormat="1">
      <c r="A1271" s="49"/>
      <c r="B1271" s="50"/>
      <c r="C1271" s="51"/>
      <c r="D1271" s="49"/>
      <c r="E1271" s="52"/>
      <c r="F1271" s="52"/>
      <c r="G1271" s="52"/>
      <c r="H1271" s="52"/>
      <c r="I1271" s="52"/>
    </row>
    <row r="1272" spans="1:9" s="53" customFormat="1">
      <c r="A1272" s="49"/>
      <c r="B1272" s="50"/>
      <c r="C1272" s="51"/>
      <c r="D1272" s="49"/>
      <c r="E1272" s="52"/>
      <c r="F1272" s="52"/>
      <c r="G1272" s="52"/>
      <c r="H1272" s="52"/>
      <c r="I1272" s="52"/>
    </row>
    <row r="1273" spans="1:9" s="53" customFormat="1">
      <c r="A1273" s="49"/>
      <c r="B1273" s="50"/>
      <c r="C1273" s="51"/>
      <c r="D1273" s="49"/>
      <c r="E1273" s="52"/>
      <c r="F1273" s="52"/>
      <c r="G1273" s="52"/>
      <c r="H1273" s="52"/>
      <c r="I1273" s="52"/>
    </row>
    <row r="1274" spans="1:9" s="53" customFormat="1">
      <c r="A1274" s="49"/>
      <c r="B1274" s="50"/>
      <c r="C1274" s="51"/>
      <c r="D1274" s="49"/>
      <c r="E1274" s="52"/>
      <c r="F1274" s="52"/>
      <c r="G1274" s="52"/>
      <c r="H1274" s="52"/>
      <c r="I1274" s="52"/>
    </row>
    <row r="1275" spans="1:9" s="53" customFormat="1">
      <c r="A1275" s="49"/>
      <c r="B1275" s="50"/>
      <c r="C1275" s="51"/>
      <c r="D1275" s="49"/>
      <c r="E1275" s="52"/>
      <c r="F1275" s="52"/>
      <c r="G1275" s="52"/>
      <c r="H1275" s="52"/>
      <c r="I1275" s="52"/>
    </row>
    <row r="1276" spans="1:9" s="53" customFormat="1">
      <c r="A1276" s="49"/>
      <c r="B1276" s="50"/>
      <c r="C1276" s="51"/>
      <c r="D1276" s="49"/>
      <c r="E1276" s="52"/>
      <c r="F1276" s="52"/>
      <c r="G1276" s="52"/>
      <c r="H1276" s="52"/>
      <c r="I1276" s="52"/>
    </row>
    <row r="1277" spans="1:9" s="53" customFormat="1">
      <c r="A1277" s="49"/>
      <c r="B1277" s="50"/>
      <c r="C1277" s="51"/>
      <c r="D1277" s="49"/>
      <c r="E1277" s="52"/>
      <c r="F1277" s="52"/>
      <c r="G1277" s="52"/>
      <c r="H1277" s="52"/>
      <c r="I1277" s="52"/>
    </row>
    <row r="1278" spans="1:9" s="53" customFormat="1">
      <c r="A1278" s="49"/>
      <c r="B1278" s="50"/>
      <c r="C1278" s="51"/>
      <c r="D1278" s="49"/>
      <c r="E1278" s="52"/>
      <c r="F1278" s="52"/>
      <c r="G1278" s="52"/>
      <c r="H1278" s="52"/>
      <c r="I1278" s="52"/>
    </row>
    <row r="1279" spans="1:9" s="53" customFormat="1">
      <c r="A1279" s="49"/>
      <c r="B1279" s="50"/>
      <c r="C1279" s="51"/>
      <c r="D1279" s="49"/>
      <c r="E1279" s="52"/>
      <c r="F1279" s="52"/>
      <c r="G1279" s="52"/>
      <c r="H1279" s="52"/>
      <c r="I1279" s="52"/>
    </row>
    <row r="1280" spans="1:9" s="53" customFormat="1">
      <c r="A1280" s="49"/>
      <c r="B1280" s="50"/>
      <c r="C1280" s="51"/>
      <c r="D1280" s="49"/>
      <c r="E1280" s="52"/>
      <c r="F1280" s="52"/>
      <c r="G1280" s="52"/>
      <c r="H1280" s="52"/>
      <c r="I1280" s="52"/>
    </row>
    <row r="1281" spans="1:9" s="53" customFormat="1">
      <c r="A1281" s="49"/>
      <c r="B1281" s="50"/>
      <c r="C1281" s="51"/>
      <c r="D1281" s="49"/>
      <c r="E1281" s="52"/>
      <c r="F1281" s="52"/>
      <c r="G1281" s="52"/>
      <c r="H1281" s="52"/>
      <c r="I1281" s="52"/>
    </row>
    <row r="1282" spans="1:9" s="53" customFormat="1">
      <c r="A1282" s="49"/>
      <c r="B1282" s="50"/>
      <c r="C1282" s="51"/>
      <c r="D1282" s="49"/>
      <c r="E1282" s="52"/>
      <c r="F1282" s="52"/>
      <c r="G1282" s="52"/>
      <c r="H1282" s="52"/>
      <c r="I1282" s="52"/>
    </row>
    <row r="1283" spans="1:9" s="53" customFormat="1">
      <c r="A1283" s="49"/>
      <c r="B1283" s="50"/>
      <c r="C1283" s="51"/>
      <c r="D1283" s="49"/>
      <c r="E1283" s="52"/>
      <c r="F1283" s="52"/>
      <c r="G1283" s="52"/>
      <c r="H1283" s="52"/>
      <c r="I1283" s="52"/>
    </row>
    <row r="1284" spans="1:9" s="53" customFormat="1">
      <c r="A1284" s="49"/>
      <c r="B1284" s="50"/>
      <c r="C1284" s="51"/>
      <c r="D1284" s="49"/>
      <c r="E1284" s="52"/>
      <c r="F1284" s="52"/>
      <c r="G1284" s="52"/>
      <c r="H1284" s="52"/>
      <c r="I1284" s="52"/>
    </row>
    <row r="1285" spans="1:9" s="53" customFormat="1">
      <c r="A1285" s="49"/>
      <c r="B1285" s="50"/>
      <c r="C1285" s="51"/>
      <c r="D1285" s="49"/>
      <c r="E1285" s="52"/>
      <c r="F1285" s="52"/>
      <c r="G1285" s="52"/>
      <c r="H1285" s="52"/>
      <c r="I1285" s="52"/>
    </row>
    <row r="1286" spans="1:9" s="53" customFormat="1">
      <c r="A1286" s="49"/>
      <c r="B1286" s="50"/>
      <c r="C1286" s="51"/>
      <c r="D1286" s="49"/>
      <c r="E1286" s="52"/>
      <c r="F1286" s="52"/>
      <c r="G1286" s="52"/>
      <c r="H1286" s="52"/>
      <c r="I1286" s="52"/>
    </row>
    <row r="1287" spans="1:9" s="53" customFormat="1">
      <c r="A1287" s="49"/>
      <c r="B1287" s="50"/>
      <c r="C1287" s="51"/>
      <c r="D1287" s="49"/>
      <c r="E1287" s="52"/>
      <c r="F1287" s="52"/>
      <c r="G1287" s="52"/>
      <c r="H1287" s="52"/>
      <c r="I1287" s="52"/>
    </row>
    <row r="1288" spans="1:9" s="53" customFormat="1">
      <c r="A1288" s="49"/>
      <c r="B1288" s="50"/>
      <c r="C1288" s="51"/>
      <c r="D1288" s="49"/>
      <c r="E1288" s="52"/>
      <c r="F1288" s="52"/>
      <c r="G1288" s="52"/>
      <c r="H1288" s="52"/>
      <c r="I1288" s="52"/>
    </row>
    <row r="1289" spans="1:9" s="53" customFormat="1">
      <c r="A1289" s="49"/>
      <c r="B1289" s="50"/>
      <c r="C1289" s="51"/>
      <c r="D1289" s="49"/>
      <c r="E1289" s="52"/>
      <c r="F1289" s="52"/>
      <c r="G1289" s="52"/>
      <c r="H1289" s="52"/>
      <c r="I1289" s="52"/>
    </row>
    <row r="1290" spans="1:9" s="53" customFormat="1">
      <c r="A1290" s="49"/>
      <c r="B1290" s="50"/>
      <c r="C1290" s="51"/>
      <c r="D1290" s="49"/>
      <c r="E1290" s="52"/>
      <c r="F1290" s="52"/>
      <c r="G1290" s="52"/>
      <c r="H1290" s="52"/>
      <c r="I1290" s="52"/>
    </row>
    <row r="1291" spans="1:9" s="53" customFormat="1">
      <c r="A1291" s="49"/>
      <c r="B1291" s="50"/>
      <c r="C1291" s="51"/>
      <c r="D1291" s="49"/>
      <c r="E1291" s="52"/>
      <c r="F1291" s="52"/>
      <c r="G1291" s="52"/>
      <c r="H1291" s="52"/>
      <c r="I1291" s="52"/>
    </row>
    <row r="1292" spans="1:9" s="53" customFormat="1">
      <c r="A1292" s="49"/>
      <c r="B1292" s="50"/>
      <c r="C1292" s="51"/>
      <c r="D1292" s="49"/>
      <c r="E1292" s="52"/>
      <c r="F1292" s="52"/>
      <c r="G1292" s="52"/>
      <c r="H1292" s="52"/>
      <c r="I1292" s="52"/>
    </row>
    <row r="1293" spans="1:9" s="53" customFormat="1">
      <c r="A1293" s="49"/>
      <c r="B1293" s="50"/>
      <c r="C1293" s="51"/>
      <c r="D1293" s="49"/>
      <c r="E1293" s="52"/>
      <c r="F1293" s="52"/>
      <c r="G1293" s="52"/>
      <c r="H1293" s="52"/>
      <c r="I1293" s="52"/>
    </row>
    <row r="1294" spans="1:9" s="53" customFormat="1">
      <c r="A1294" s="49"/>
      <c r="B1294" s="50"/>
      <c r="C1294" s="51"/>
      <c r="D1294" s="49"/>
      <c r="E1294" s="52"/>
      <c r="F1294" s="52"/>
      <c r="G1294" s="52"/>
      <c r="H1294" s="52"/>
      <c r="I1294" s="52"/>
    </row>
    <row r="1295" spans="1:9" s="53" customFormat="1">
      <c r="A1295" s="49"/>
      <c r="B1295" s="50"/>
      <c r="C1295" s="51"/>
      <c r="D1295" s="49"/>
      <c r="E1295" s="52"/>
      <c r="F1295" s="52"/>
      <c r="G1295" s="52"/>
      <c r="H1295" s="52"/>
      <c r="I1295" s="52"/>
    </row>
    <row r="1296" spans="1:9" s="53" customFormat="1">
      <c r="A1296" s="49"/>
      <c r="B1296" s="50"/>
      <c r="C1296" s="51"/>
      <c r="D1296" s="49"/>
      <c r="E1296" s="52"/>
      <c r="F1296" s="52"/>
      <c r="G1296" s="52"/>
      <c r="H1296" s="52"/>
      <c r="I1296" s="52"/>
    </row>
    <row r="1297" spans="1:9" s="53" customFormat="1">
      <c r="A1297" s="49"/>
      <c r="B1297" s="50"/>
      <c r="C1297" s="51"/>
      <c r="D1297" s="49"/>
      <c r="E1297" s="52"/>
      <c r="F1297" s="52"/>
      <c r="G1297" s="52"/>
      <c r="H1297" s="52"/>
      <c r="I1297" s="52"/>
    </row>
    <row r="1298" spans="1:9" s="53" customFormat="1">
      <c r="A1298" s="49"/>
      <c r="B1298" s="50"/>
      <c r="C1298" s="51"/>
      <c r="D1298" s="49"/>
      <c r="E1298" s="52"/>
      <c r="F1298" s="52"/>
      <c r="G1298" s="52"/>
      <c r="H1298" s="52"/>
      <c r="I1298" s="52"/>
    </row>
    <row r="1299" spans="1:9" s="53" customFormat="1">
      <c r="A1299" s="49"/>
      <c r="B1299" s="50"/>
      <c r="C1299" s="51"/>
      <c r="D1299" s="49"/>
      <c r="E1299" s="52"/>
      <c r="F1299" s="52"/>
      <c r="G1299" s="52"/>
      <c r="H1299" s="52"/>
      <c r="I1299" s="52"/>
    </row>
    <row r="1300" spans="1:9" s="53" customFormat="1">
      <c r="A1300" s="49"/>
      <c r="B1300" s="50"/>
      <c r="C1300" s="51"/>
      <c r="D1300" s="49"/>
      <c r="E1300" s="52"/>
      <c r="F1300" s="52"/>
      <c r="G1300" s="52"/>
      <c r="H1300" s="52"/>
      <c r="I1300" s="52"/>
    </row>
    <row r="1301" spans="1:9" s="53" customFormat="1">
      <c r="A1301" s="49"/>
      <c r="B1301" s="50"/>
      <c r="C1301" s="51"/>
      <c r="D1301" s="49"/>
      <c r="E1301" s="52"/>
      <c r="F1301" s="52"/>
      <c r="G1301" s="52"/>
      <c r="H1301" s="52"/>
      <c r="I1301" s="52"/>
    </row>
    <row r="1302" spans="1:9" s="53" customFormat="1">
      <c r="A1302" s="49"/>
      <c r="B1302" s="50"/>
      <c r="C1302" s="51"/>
      <c r="D1302" s="49"/>
      <c r="E1302" s="52"/>
      <c r="F1302" s="52"/>
      <c r="G1302" s="52"/>
      <c r="H1302" s="52"/>
      <c r="I1302" s="52"/>
    </row>
    <row r="1303" spans="1:9" s="53" customFormat="1">
      <c r="A1303" s="49"/>
      <c r="B1303" s="50"/>
      <c r="C1303" s="51"/>
      <c r="D1303" s="49"/>
      <c r="E1303" s="52"/>
      <c r="F1303" s="52"/>
      <c r="G1303" s="52"/>
      <c r="H1303" s="52"/>
      <c r="I1303" s="52"/>
    </row>
    <row r="1304" spans="1:9" s="53" customFormat="1">
      <c r="A1304" s="49"/>
      <c r="B1304" s="50"/>
      <c r="C1304" s="51"/>
      <c r="D1304" s="49"/>
      <c r="E1304" s="52"/>
      <c r="F1304" s="52"/>
      <c r="G1304" s="52"/>
      <c r="H1304" s="52"/>
      <c r="I1304" s="52"/>
    </row>
    <row r="1305" spans="1:9" s="53" customFormat="1">
      <c r="A1305" s="49"/>
      <c r="B1305" s="50"/>
      <c r="C1305" s="51"/>
      <c r="D1305" s="49"/>
      <c r="E1305" s="52"/>
      <c r="F1305" s="52"/>
      <c r="G1305" s="52"/>
      <c r="H1305" s="52"/>
      <c r="I1305" s="52"/>
    </row>
    <row r="1306" spans="1:9" s="53" customFormat="1">
      <c r="A1306" s="49"/>
      <c r="B1306" s="50"/>
      <c r="C1306" s="51"/>
      <c r="D1306" s="49"/>
      <c r="E1306" s="52"/>
      <c r="F1306" s="52"/>
      <c r="G1306" s="52"/>
      <c r="H1306" s="52"/>
      <c r="I1306" s="52"/>
    </row>
    <row r="1307" spans="1:9" s="53" customFormat="1">
      <c r="A1307" s="49"/>
      <c r="B1307" s="50"/>
      <c r="C1307" s="51"/>
      <c r="D1307" s="49"/>
      <c r="E1307" s="52"/>
      <c r="F1307" s="52"/>
      <c r="G1307" s="52"/>
      <c r="H1307" s="52"/>
      <c r="I1307" s="52"/>
    </row>
    <row r="1308" spans="1:9" s="53" customFormat="1">
      <c r="A1308" s="49"/>
      <c r="B1308" s="50"/>
      <c r="C1308" s="51"/>
      <c r="D1308" s="49"/>
      <c r="E1308" s="52"/>
      <c r="F1308" s="52"/>
      <c r="G1308" s="52"/>
      <c r="H1308" s="52"/>
      <c r="I1308" s="52"/>
    </row>
    <row r="1309" spans="1:9" s="53" customFormat="1">
      <c r="A1309" s="49"/>
      <c r="B1309" s="50"/>
      <c r="C1309" s="51"/>
      <c r="D1309" s="49"/>
      <c r="E1309" s="52"/>
      <c r="F1309" s="52"/>
      <c r="G1309" s="52"/>
      <c r="H1309" s="52"/>
      <c r="I1309" s="52"/>
    </row>
    <row r="1310" spans="1:9" s="53" customFormat="1">
      <c r="A1310" s="49"/>
      <c r="B1310" s="50"/>
      <c r="C1310" s="51"/>
      <c r="D1310" s="49"/>
      <c r="E1310" s="52"/>
      <c r="F1310" s="52"/>
      <c r="G1310" s="52"/>
      <c r="H1310" s="52"/>
      <c r="I1310" s="52"/>
    </row>
    <row r="1311" spans="1:9" s="53" customFormat="1">
      <c r="A1311" s="49"/>
      <c r="B1311" s="50"/>
      <c r="C1311" s="51"/>
      <c r="D1311" s="49"/>
      <c r="E1311" s="52"/>
      <c r="F1311" s="52"/>
      <c r="G1311" s="52"/>
      <c r="H1311" s="52"/>
      <c r="I1311" s="52"/>
    </row>
    <row r="1312" spans="1:9" s="53" customFormat="1">
      <c r="A1312" s="49"/>
      <c r="B1312" s="50"/>
      <c r="C1312" s="51"/>
      <c r="D1312" s="49"/>
      <c r="E1312" s="52"/>
      <c r="F1312" s="52"/>
      <c r="G1312" s="52"/>
      <c r="H1312" s="52"/>
      <c r="I1312" s="52"/>
    </row>
    <row r="1313" spans="1:9" s="53" customFormat="1">
      <c r="A1313" s="49"/>
      <c r="B1313" s="50"/>
      <c r="C1313" s="51"/>
      <c r="D1313" s="49"/>
      <c r="E1313" s="52"/>
      <c r="F1313" s="52"/>
      <c r="G1313" s="52"/>
      <c r="H1313" s="52"/>
      <c r="I1313" s="52"/>
    </row>
    <row r="1314" spans="1:9" s="53" customFormat="1">
      <c r="A1314" s="49"/>
      <c r="B1314" s="50"/>
      <c r="C1314" s="51"/>
      <c r="D1314" s="49"/>
      <c r="E1314" s="52"/>
      <c r="F1314" s="52"/>
      <c r="G1314" s="52"/>
      <c r="H1314" s="52"/>
      <c r="I1314" s="52"/>
    </row>
    <row r="1315" spans="1:9" s="53" customFormat="1">
      <c r="A1315" s="49"/>
      <c r="B1315" s="50"/>
      <c r="C1315" s="51"/>
      <c r="D1315" s="49"/>
      <c r="E1315" s="52"/>
      <c r="F1315" s="52"/>
      <c r="G1315" s="52"/>
      <c r="H1315" s="52"/>
      <c r="I1315" s="52"/>
    </row>
    <row r="1316" spans="1:9" s="53" customFormat="1">
      <c r="A1316" s="49"/>
      <c r="B1316" s="50"/>
      <c r="C1316" s="51"/>
      <c r="D1316" s="49"/>
      <c r="E1316" s="52"/>
      <c r="F1316" s="52"/>
      <c r="G1316" s="52"/>
      <c r="H1316" s="52"/>
      <c r="I1316" s="52"/>
    </row>
    <row r="1317" spans="1:9" s="53" customFormat="1">
      <c r="A1317" s="49"/>
      <c r="B1317" s="50"/>
      <c r="C1317" s="51"/>
      <c r="D1317" s="49"/>
      <c r="E1317" s="52"/>
      <c r="F1317" s="52"/>
      <c r="G1317" s="52"/>
      <c r="H1317" s="52"/>
      <c r="I1317" s="52"/>
    </row>
    <row r="1318" spans="1:9" s="53" customFormat="1">
      <c r="A1318" s="49"/>
      <c r="B1318" s="50"/>
      <c r="C1318" s="51"/>
      <c r="D1318" s="49"/>
      <c r="E1318" s="52"/>
      <c r="F1318" s="52"/>
      <c r="G1318" s="52"/>
      <c r="H1318" s="52"/>
      <c r="I1318" s="52"/>
    </row>
    <row r="1319" spans="1:9" s="53" customFormat="1">
      <c r="A1319" s="49"/>
      <c r="B1319" s="50"/>
      <c r="C1319" s="51"/>
      <c r="D1319" s="49"/>
      <c r="E1319" s="52"/>
      <c r="F1319" s="52"/>
      <c r="G1319" s="52"/>
      <c r="H1319" s="52"/>
      <c r="I1319" s="52"/>
    </row>
    <row r="1320" spans="1:9" s="53" customFormat="1">
      <c r="A1320" s="49"/>
      <c r="B1320" s="50"/>
      <c r="C1320" s="51"/>
      <c r="D1320" s="49"/>
      <c r="E1320" s="52"/>
      <c r="F1320" s="52"/>
      <c r="G1320" s="52"/>
      <c r="H1320" s="52"/>
      <c r="I1320" s="52"/>
    </row>
    <row r="1321" spans="1:9" s="53" customFormat="1">
      <c r="A1321" s="49"/>
      <c r="B1321" s="50"/>
      <c r="C1321" s="51"/>
      <c r="D1321" s="49"/>
      <c r="E1321" s="52"/>
      <c r="F1321" s="52"/>
      <c r="G1321" s="52"/>
      <c r="H1321" s="52"/>
      <c r="I1321" s="52"/>
    </row>
    <row r="1322" spans="1:9" s="53" customFormat="1">
      <c r="A1322" s="49"/>
      <c r="B1322" s="50"/>
      <c r="C1322" s="51"/>
      <c r="D1322" s="49"/>
      <c r="E1322" s="52"/>
      <c r="F1322" s="52"/>
      <c r="G1322" s="52"/>
      <c r="H1322" s="52"/>
      <c r="I1322" s="52"/>
    </row>
    <row r="1323" spans="1:9" s="53" customFormat="1">
      <c r="A1323" s="49"/>
      <c r="B1323" s="50"/>
      <c r="C1323" s="51"/>
      <c r="D1323" s="49"/>
      <c r="E1323" s="52"/>
      <c r="F1323" s="52"/>
      <c r="G1323" s="52"/>
      <c r="H1323" s="52"/>
      <c r="I1323" s="52"/>
    </row>
    <row r="1324" spans="1:9" s="53" customFormat="1">
      <c r="A1324" s="49"/>
      <c r="B1324" s="50"/>
      <c r="C1324" s="51"/>
      <c r="D1324" s="49"/>
      <c r="E1324" s="52"/>
      <c r="F1324" s="52"/>
      <c r="G1324" s="52"/>
      <c r="H1324" s="52"/>
      <c r="I1324" s="52"/>
    </row>
    <row r="1325" spans="1:9" s="53" customFormat="1">
      <c r="A1325" s="49"/>
      <c r="B1325" s="50"/>
      <c r="C1325" s="51"/>
      <c r="D1325" s="49"/>
      <c r="E1325" s="52"/>
      <c r="F1325" s="52"/>
      <c r="G1325" s="52"/>
      <c r="H1325" s="52"/>
      <c r="I1325" s="52"/>
    </row>
    <row r="1326" spans="1:9" s="53" customFormat="1">
      <c r="A1326" s="49"/>
      <c r="B1326" s="50"/>
      <c r="C1326" s="51"/>
      <c r="D1326" s="49"/>
      <c r="E1326" s="52"/>
      <c r="F1326" s="52"/>
      <c r="G1326" s="52"/>
      <c r="H1326" s="52"/>
      <c r="I1326" s="52"/>
    </row>
    <row r="1327" spans="1:9" s="53" customFormat="1">
      <c r="A1327" s="49"/>
      <c r="B1327" s="50"/>
      <c r="C1327" s="51"/>
      <c r="D1327" s="49"/>
      <c r="E1327" s="52"/>
      <c r="F1327" s="52"/>
      <c r="G1327" s="52"/>
      <c r="H1327" s="52"/>
      <c r="I1327" s="52"/>
    </row>
    <row r="1328" spans="1:9" s="53" customFormat="1">
      <c r="A1328" s="49"/>
      <c r="B1328" s="50"/>
      <c r="C1328" s="51"/>
      <c r="D1328" s="49"/>
      <c r="E1328" s="52"/>
      <c r="F1328" s="52"/>
      <c r="G1328" s="52"/>
      <c r="H1328" s="52"/>
      <c r="I1328" s="52"/>
    </row>
    <row r="1329" spans="1:9" s="53" customFormat="1">
      <c r="A1329" s="49"/>
      <c r="B1329" s="50"/>
      <c r="C1329" s="51"/>
      <c r="D1329" s="49"/>
      <c r="E1329" s="52"/>
      <c r="F1329" s="52"/>
      <c r="G1329" s="52"/>
      <c r="H1329" s="52"/>
      <c r="I1329" s="52"/>
    </row>
    <row r="1330" spans="1:9" s="53" customFormat="1">
      <c r="A1330" s="49"/>
      <c r="B1330" s="50"/>
      <c r="C1330" s="51"/>
      <c r="D1330" s="49"/>
      <c r="E1330" s="52"/>
      <c r="F1330" s="52"/>
      <c r="G1330" s="52"/>
      <c r="H1330" s="52"/>
      <c r="I1330" s="52"/>
    </row>
    <row r="1331" spans="1:9" s="53" customFormat="1">
      <c r="A1331" s="49"/>
      <c r="B1331" s="50"/>
      <c r="C1331" s="51"/>
      <c r="D1331" s="49"/>
      <c r="E1331" s="52"/>
      <c r="F1331" s="52"/>
      <c r="G1331" s="52"/>
      <c r="H1331" s="52"/>
      <c r="I1331" s="52"/>
    </row>
    <row r="1332" spans="1:9" s="53" customFormat="1">
      <c r="A1332" s="49"/>
      <c r="B1332" s="50"/>
      <c r="C1332" s="51"/>
      <c r="D1332" s="49"/>
      <c r="E1332" s="52"/>
      <c r="F1332" s="52"/>
      <c r="G1332" s="52"/>
      <c r="H1332" s="52"/>
      <c r="I1332" s="52"/>
    </row>
    <row r="1333" spans="1:9" s="53" customFormat="1">
      <c r="A1333" s="49"/>
      <c r="B1333" s="50"/>
      <c r="C1333" s="51"/>
      <c r="D1333" s="49"/>
      <c r="E1333" s="52"/>
      <c r="F1333" s="52"/>
      <c r="G1333" s="52"/>
      <c r="H1333" s="52"/>
      <c r="I1333" s="52"/>
    </row>
    <row r="1334" spans="1:9" s="53" customFormat="1">
      <c r="A1334" s="49"/>
      <c r="B1334" s="50"/>
      <c r="C1334" s="51"/>
      <c r="D1334" s="49"/>
      <c r="E1334" s="52"/>
      <c r="F1334" s="52"/>
      <c r="G1334" s="52"/>
      <c r="H1334" s="52"/>
      <c r="I1334" s="52"/>
    </row>
    <row r="1335" spans="1:9" s="53" customFormat="1">
      <c r="A1335" s="49"/>
      <c r="B1335" s="50"/>
      <c r="C1335" s="51"/>
      <c r="D1335" s="49"/>
      <c r="E1335" s="52"/>
      <c r="F1335" s="52"/>
      <c r="G1335" s="52"/>
      <c r="H1335" s="52"/>
      <c r="I1335" s="52"/>
    </row>
    <row r="1336" spans="1:9" s="53" customFormat="1">
      <c r="A1336" s="49"/>
      <c r="B1336" s="50"/>
      <c r="C1336" s="51"/>
      <c r="D1336" s="49"/>
      <c r="E1336" s="52"/>
      <c r="F1336" s="52"/>
      <c r="G1336" s="52"/>
      <c r="H1336" s="52"/>
      <c r="I1336" s="52"/>
    </row>
    <row r="1337" spans="1:9" s="53" customFormat="1">
      <c r="A1337" s="49"/>
      <c r="B1337" s="50"/>
      <c r="C1337" s="51"/>
      <c r="D1337" s="49"/>
      <c r="E1337" s="52"/>
      <c r="F1337" s="52"/>
      <c r="G1337" s="52"/>
      <c r="H1337" s="52"/>
      <c r="I1337" s="52"/>
    </row>
    <row r="1338" spans="1:9" s="53" customFormat="1">
      <c r="A1338" s="49"/>
      <c r="B1338" s="50"/>
      <c r="C1338" s="51"/>
      <c r="D1338" s="49"/>
      <c r="E1338" s="52"/>
      <c r="F1338" s="52"/>
      <c r="G1338" s="52"/>
      <c r="H1338" s="52"/>
      <c r="I1338" s="52"/>
    </row>
    <row r="1339" spans="1:9" s="53" customFormat="1">
      <c r="A1339" s="49"/>
      <c r="B1339" s="50"/>
      <c r="C1339" s="51"/>
      <c r="D1339" s="49"/>
      <c r="E1339" s="52"/>
      <c r="F1339" s="52"/>
      <c r="G1339" s="52"/>
      <c r="H1339" s="52"/>
      <c r="I1339" s="52"/>
    </row>
    <row r="1340" spans="1:9" s="53" customFormat="1">
      <c r="A1340" s="49"/>
      <c r="B1340" s="50"/>
      <c r="C1340" s="51"/>
      <c r="D1340" s="49"/>
      <c r="E1340" s="52"/>
      <c r="F1340" s="52"/>
      <c r="G1340" s="52"/>
      <c r="H1340" s="52"/>
      <c r="I1340" s="52"/>
    </row>
    <row r="1341" spans="1:9" s="53" customFormat="1">
      <c r="A1341" s="49"/>
      <c r="B1341" s="50"/>
      <c r="C1341" s="51"/>
      <c r="D1341" s="49"/>
      <c r="E1341" s="52"/>
      <c r="F1341" s="52"/>
      <c r="G1341" s="52"/>
      <c r="H1341" s="52"/>
      <c r="I1341" s="52"/>
    </row>
    <row r="1342" spans="1:9" s="53" customFormat="1">
      <c r="A1342" s="49"/>
      <c r="B1342" s="50"/>
      <c r="C1342" s="51"/>
      <c r="D1342" s="49"/>
      <c r="E1342" s="52"/>
      <c r="F1342" s="52"/>
      <c r="G1342" s="52"/>
      <c r="H1342" s="52"/>
      <c r="I1342" s="52"/>
    </row>
    <row r="1343" spans="1:9" s="53" customFormat="1">
      <c r="A1343" s="49"/>
      <c r="B1343" s="50"/>
      <c r="C1343" s="51"/>
      <c r="D1343" s="49"/>
      <c r="E1343" s="52"/>
      <c r="F1343" s="52"/>
      <c r="G1343" s="52"/>
      <c r="H1343" s="52"/>
      <c r="I1343" s="52"/>
    </row>
    <row r="1344" spans="1:9" s="53" customFormat="1">
      <c r="A1344" s="49"/>
      <c r="B1344" s="50"/>
      <c r="C1344" s="51"/>
      <c r="D1344" s="49"/>
      <c r="E1344" s="52"/>
      <c r="F1344" s="52"/>
      <c r="G1344" s="52"/>
      <c r="H1344" s="52"/>
      <c r="I1344" s="52"/>
    </row>
    <row r="1345" spans="1:9" s="53" customFormat="1">
      <c r="A1345" s="49"/>
      <c r="B1345" s="50"/>
      <c r="C1345" s="51"/>
      <c r="D1345" s="49"/>
      <c r="E1345" s="52"/>
      <c r="F1345" s="52"/>
      <c r="G1345" s="52"/>
      <c r="H1345" s="52"/>
      <c r="I1345" s="52"/>
    </row>
    <row r="1346" spans="1:9" s="53" customFormat="1">
      <c r="A1346" s="49"/>
      <c r="B1346" s="50"/>
      <c r="C1346" s="51"/>
      <c r="D1346" s="49"/>
      <c r="E1346" s="52"/>
      <c r="F1346" s="52"/>
      <c r="G1346" s="52"/>
      <c r="H1346" s="52"/>
      <c r="I1346" s="52"/>
    </row>
    <row r="1347" spans="1:9" s="53" customFormat="1">
      <c r="A1347" s="49"/>
      <c r="B1347" s="50"/>
      <c r="C1347" s="51"/>
      <c r="D1347" s="49"/>
      <c r="E1347" s="52"/>
      <c r="F1347" s="52"/>
      <c r="G1347" s="52"/>
      <c r="H1347" s="52"/>
      <c r="I1347" s="52"/>
    </row>
    <row r="1348" spans="1:9" s="53" customFormat="1">
      <c r="A1348" s="49"/>
      <c r="B1348" s="50"/>
      <c r="C1348" s="51"/>
      <c r="D1348" s="49"/>
      <c r="E1348" s="52"/>
      <c r="F1348" s="52"/>
      <c r="G1348" s="52"/>
      <c r="H1348" s="52"/>
      <c r="I1348" s="52"/>
    </row>
    <row r="1349" spans="1:9" s="53" customFormat="1">
      <c r="A1349" s="49"/>
      <c r="B1349" s="50"/>
      <c r="C1349" s="51"/>
      <c r="D1349" s="49"/>
      <c r="E1349" s="52"/>
      <c r="F1349" s="52"/>
      <c r="G1349" s="52"/>
      <c r="H1349" s="52"/>
      <c r="I1349" s="52"/>
    </row>
    <row r="1350" spans="1:9" s="53" customFormat="1">
      <c r="A1350" s="49"/>
      <c r="B1350" s="50"/>
      <c r="C1350" s="51"/>
      <c r="D1350" s="49"/>
      <c r="E1350" s="52"/>
      <c r="F1350" s="52"/>
      <c r="G1350" s="52"/>
      <c r="H1350" s="52"/>
      <c r="I1350" s="52"/>
    </row>
    <row r="1351" spans="1:9" s="53" customFormat="1">
      <c r="A1351" s="49"/>
      <c r="B1351" s="50"/>
      <c r="C1351" s="51"/>
      <c r="D1351" s="49"/>
      <c r="E1351" s="52"/>
      <c r="F1351" s="52"/>
      <c r="G1351" s="52"/>
      <c r="H1351" s="52"/>
      <c r="I1351" s="52"/>
    </row>
    <row r="1352" spans="1:9" s="53" customFormat="1">
      <c r="A1352" s="49"/>
      <c r="B1352" s="50"/>
      <c r="C1352" s="51"/>
      <c r="D1352" s="49"/>
      <c r="E1352" s="52"/>
      <c r="F1352" s="52"/>
      <c r="G1352" s="52"/>
      <c r="H1352" s="52"/>
      <c r="I1352" s="52"/>
    </row>
    <row r="1353" spans="1:9" s="53" customFormat="1">
      <c r="A1353" s="49"/>
      <c r="B1353" s="50"/>
      <c r="C1353" s="51"/>
      <c r="D1353" s="49"/>
      <c r="E1353" s="52"/>
      <c r="F1353" s="52"/>
      <c r="G1353" s="52"/>
      <c r="H1353" s="52"/>
      <c r="I1353" s="52"/>
    </row>
    <row r="1354" spans="1:9" s="53" customFormat="1">
      <c r="A1354" s="49"/>
      <c r="B1354" s="50"/>
      <c r="C1354" s="51"/>
      <c r="D1354" s="49"/>
      <c r="E1354" s="52"/>
      <c r="F1354" s="52"/>
      <c r="G1354" s="52"/>
      <c r="H1354" s="52"/>
      <c r="I1354" s="52"/>
    </row>
    <row r="1355" spans="1:9" s="53" customFormat="1">
      <c r="A1355" s="49"/>
      <c r="B1355" s="50"/>
      <c r="C1355" s="51"/>
      <c r="D1355" s="49"/>
      <c r="E1355" s="52"/>
      <c r="F1355" s="52"/>
      <c r="G1355" s="52"/>
      <c r="H1355" s="52"/>
      <c r="I1355" s="52"/>
    </row>
    <row r="1356" spans="1:9" s="53" customFormat="1">
      <c r="A1356" s="49"/>
      <c r="B1356" s="50"/>
      <c r="C1356" s="51"/>
      <c r="D1356" s="49"/>
      <c r="E1356" s="52"/>
      <c r="F1356" s="52"/>
      <c r="G1356" s="52"/>
      <c r="H1356" s="52"/>
      <c r="I1356" s="52"/>
    </row>
    <row r="1357" spans="1:9" s="53" customFormat="1">
      <c r="A1357" s="49"/>
      <c r="B1357" s="50"/>
      <c r="C1357" s="51"/>
      <c r="D1357" s="49"/>
      <c r="E1357" s="52"/>
      <c r="F1357" s="52"/>
      <c r="G1357" s="52"/>
      <c r="H1357" s="52"/>
      <c r="I1357" s="52"/>
    </row>
    <row r="1358" spans="1:9" s="53" customFormat="1">
      <c r="A1358" s="49"/>
      <c r="B1358" s="50"/>
      <c r="C1358" s="51"/>
      <c r="D1358" s="49"/>
      <c r="E1358" s="52"/>
      <c r="F1358" s="52"/>
      <c r="G1358" s="52"/>
      <c r="H1358" s="52"/>
      <c r="I1358" s="52"/>
    </row>
    <row r="1359" spans="1:9" s="53" customFormat="1">
      <c r="A1359" s="49"/>
      <c r="B1359" s="50"/>
      <c r="C1359" s="51"/>
      <c r="D1359" s="49"/>
      <c r="E1359" s="52"/>
      <c r="F1359" s="52"/>
      <c r="G1359" s="52"/>
      <c r="H1359" s="52"/>
      <c r="I1359" s="52"/>
    </row>
    <row r="1360" spans="1:9" s="53" customFormat="1">
      <c r="A1360" s="49"/>
      <c r="B1360" s="50"/>
      <c r="C1360" s="51"/>
      <c r="D1360" s="49"/>
      <c r="E1360" s="52"/>
      <c r="F1360" s="52"/>
      <c r="G1360" s="52"/>
      <c r="H1360" s="52"/>
      <c r="I1360" s="52"/>
    </row>
    <row r="1361" spans="1:9" s="53" customFormat="1">
      <c r="A1361" s="49"/>
      <c r="B1361" s="50"/>
      <c r="C1361" s="51"/>
      <c r="D1361" s="49"/>
      <c r="E1361" s="52"/>
      <c r="F1361" s="52"/>
      <c r="G1361" s="52"/>
      <c r="H1361" s="52"/>
      <c r="I1361" s="52"/>
    </row>
    <row r="1362" spans="1:9" s="53" customFormat="1">
      <c r="A1362" s="49"/>
      <c r="B1362" s="50"/>
      <c r="C1362" s="51"/>
      <c r="D1362" s="49"/>
      <c r="E1362" s="52"/>
      <c r="F1362" s="52"/>
      <c r="G1362" s="52"/>
      <c r="H1362" s="52"/>
      <c r="I1362" s="52"/>
    </row>
    <row r="1363" spans="1:9" s="53" customFormat="1">
      <c r="A1363" s="49"/>
      <c r="B1363" s="50"/>
      <c r="C1363" s="51"/>
      <c r="D1363" s="49"/>
      <c r="E1363" s="52"/>
      <c r="F1363" s="52"/>
      <c r="G1363" s="52"/>
      <c r="H1363" s="52"/>
      <c r="I1363" s="52"/>
    </row>
    <row r="1364" spans="1:9" s="53" customFormat="1">
      <c r="A1364" s="49"/>
      <c r="B1364" s="50"/>
      <c r="C1364" s="51"/>
      <c r="D1364" s="49"/>
      <c r="E1364" s="52"/>
      <c r="F1364" s="52"/>
      <c r="G1364" s="52"/>
      <c r="H1364" s="52"/>
      <c r="I1364" s="52"/>
    </row>
    <row r="1365" spans="1:9" s="53" customFormat="1">
      <c r="A1365" s="49"/>
      <c r="B1365" s="50"/>
      <c r="C1365" s="51"/>
      <c r="D1365" s="49"/>
      <c r="E1365" s="52"/>
      <c r="F1365" s="52"/>
      <c r="G1365" s="52"/>
      <c r="H1365" s="52"/>
      <c r="I1365" s="52"/>
    </row>
    <row r="1366" spans="1:9" s="53" customFormat="1">
      <c r="A1366" s="49"/>
      <c r="B1366" s="50"/>
      <c r="C1366" s="51"/>
      <c r="D1366" s="49"/>
      <c r="E1366" s="52"/>
      <c r="F1366" s="52"/>
      <c r="G1366" s="52"/>
      <c r="H1366" s="52"/>
      <c r="I1366" s="52"/>
    </row>
    <row r="1367" spans="1:9" s="53" customFormat="1">
      <c r="A1367" s="49"/>
      <c r="B1367" s="50"/>
      <c r="C1367" s="51"/>
      <c r="D1367" s="49"/>
      <c r="E1367" s="52"/>
      <c r="F1367" s="52"/>
      <c r="G1367" s="52"/>
      <c r="H1367" s="52"/>
      <c r="I1367" s="52"/>
    </row>
    <row r="1368" spans="1:9" s="53" customFormat="1">
      <c r="A1368" s="49"/>
      <c r="B1368" s="50"/>
      <c r="C1368" s="51"/>
      <c r="D1368" s="49"/>
      <c r="E1368" s="52"/>
      <c r="F1368" s="52"/>
      <c r="G1368" s="52"/>
      <c r="H1368" s="52"/>
      <c r="I1368" s="52"/>
    </row>
    <row r="1369" spans="1:9" s="53" customFormat="1">
      <c r="A1369" s="49"/>
      <c r="B1369" s="50"/>
      <c r="C1369" s="51"/>
      <c r="D1369" s="49"/>
      <c r="E1369" s="52"/>
      <c r="F1369" s="52"/>
      <c r="G1369" s="52"/>
      <c r="H1369" s="52"/>
      <c r="I1369" s="52"/>
    </row>
    <row r="1370" spans="1:9" s="53" customFormat="1">
      <c r="A1370" s="49"/>
      <c r="B1370" s="50"/>
      <c r="C1370" s="51"/>
      <c r="D1370" s="49"/>
      <c r="E1370" s="52"/>
      <c r="F1370" s="52"/>
      <c r="G1370" s="52"/>
      <c r="H1370" s="52"/>
      <c r="I1370" s="52"/>
    </row>
    <row r="1371" spans="1:9" s="53" customFormat="1">
      <c r="A1371" s="49"/>
      <c r="B1371" s="50"/>
      <c r="C1371" s="51"/>
      <c r="D1371" s="49"/>
      <c r="E1371" s="52"/>
      <c r="F1371" s="52"/>
      <c r="G1371" s="52"/>
      <c r="H1371" s="52"/>
      <c r="I1371" s="52"/>
    </row>
    <row r="1372" spans="1:9" s="53" customFormat="1">
      <c r="A1372" s="49"/>
      <c r="B1372" s="50"/>
      <c r="C1372" s="51"/>
      <c r="D1372" s="49"/>
      <c r="E1372" s="52"/>
      <c r="F1372" s="52"/>
      <c r="G1372" s="52"/>
      <c r="H1372" s="52"/>
      <c r="I1372" s="52"/>
    </row>
    <row r="1373" spans="1:9" s="53" customFormat="1">
      <c r="A1373" s="49"/>
      <c r="B1373" s="50"/>
      <c r="C1373" s="51"/>
      <c r="D1373" s="49"/>
      <c r="E1373" s="52"/>
      <c r="F1373" s="52"/>
      <c r="G1373" s="52"/>
      <c r="H1373" s="52"/>
      <c r="I1373" s="52"/>
    </row>
    <row r="1374" spans="1:9" s="53" customFormat="1">
      <c r="A1374" s="49"/>
      <c r="B1374" s="50"/>
      <c r="C1374" s="51"/>
      <c r="D1374" s="49"/>
      <c r="E1374" s="52"/>
      <c r="F1374" s="52"/>
      <c r="G1374" s="52"/>
      <c r="H1374" s="52"/>
      <c r="I1374" s="52"/>
    </row>
    <row r="1375" spans="1:9" s="53" customFormat="1">
      <c r="A1375" s="49"/>
      <c r="B1375" s="50"/>
      <c r="C1375" s="51"/>
      <c r="D1375" s="49"/>
      <c r="E1375" s="52"/>
      <c r="F1375" s="52"/>
      <c r="G1375" s="52"/>
      <c r="H1375" s="52"/>
      <c r="I1375" s="52"/>
    </row>
    <row r="1376" spans="1:9" s="53" customFormat="1">
      <c r="A1376" s="49"/>
      <c r="B1376" s="50"/>
      <c r="C1376" s="51"/>
      <c r="D1376" s="49"/>
      <c r="E1376" s="52"/>
      <c r="F1376" s="52"/>
      <c r="G1376" s="52"/>
      <c r="H1376" s="52"/>
      <c r="I1376" s="52"/>
    </row>
    <row r="1377" spans="1:9" s="53" customFormat="1">
      <c r="A1377" s="49"/>
      <c r="B1377" s="50"/>
      <c r="C1377" s="51"/>
      <c r="D1377" s="49"/>
      <c r="E1377" s="52"/>
      <c r="F1377" s="52"/>
      <c r="G1377" s="52"/>
      <c r="H1377" s="52"/>
      <c r="I1377" s="52"/>
    </row>
    <row r="1378" spans="1:9" s="53" customFormat="1">
      <c r="A1378" s="49"/>
      <c r="B1378" s="50"/>
      <c r="C1378" s="51"/>
      <c r="D1378" s="49"/>
      <c r="E1378" s="52"/>
      <c r="F1378" s="52"/>
      <c r="G1378" s="52"/>
      <c r="H1378" s="52"/>
      <c r="I1378" s="52"/>
    </row>
    <row r="1379" spans="1:9" s="53" customFormat="1">
      <c r="A1379" s="49"/>
      <c r="B1379" s="50"/>
      <c r="C1379" s="51"/>
      <c r="D1379" s="49"/>
      <c r="E1379" s="52"/>
      <c r="F1379" s="52"/>
      <c r="G1379" s="52"/>
      <c r="H1379" s="52"/>
      <c r="I1379" s="52"/>
    </row>
    <row r="1380" spans="1:9" s="53" customFormat="1">
      <c r="A1380" s="49"/>
      <c r="B1380" s="50"/>
      <c r="C1380" s="51"/>
      <c r="D1380" s="49"/>
      <c r="E1380" s="52"/>
      <c r="F1380" s="52"/>
      <c r="G1380" s="52"/>
      <c r="H1380" s="52"/>
      <c r="I1380" s="52"/>
    </row>
    <row r="1381" spans="1:9" s="53" customFormat="1">
      <c r="A1381" s="49"/>
      <c r="B1381" s="50"/>
      <c r="C1381" s="51"/>
      <c r="D1381" s="49"/>
      <c r="E1381" s="52"/>
      <c r="F1381" s="52"/>
      <c r="G1381" s="52"/>
      <c r="H1381" s="52"/>
      <c r="I1381" s="52"/>
    </row>
    <row r="1382" spans="1:9" s="53" customFormat="1">
      <c r="A1382" s="49"/>
      <c r="B1382" s="50"/>
      <c r="C1382" s="51"/>
      <c r="D1382" s="49"/>
      <c r="E1382" s="52"/>
      <c r="F1382" s="52"/>
      <c r="G1382" s="52"/>
      <c r="H1382" s="52"/>
      <c r="I1382" s="52"/>
    </row>
    <row r="1383" spans="1:9" s="53" customFormat="1">
      <c r="A1383" s="49"/>
      <c r="B1383" s="50"/>
      <c r="C1383" s="51"/>
      <c r="D1383" s="49"/>
      <c r="E1383" s="52"/>
      <c r="F1383" s="52"/>
      <c r="G1383" s="52"/>
      <c r="H1383" s="52"/>
      <c r="I1383" s="52"/>
    </row>
    <row r="1384" spans="1:9" s="53" customFormat="1">
      <c r="A1384" s="49"/>
      <c r="B1384" s="50"/>
      <c r="C1384" s="51"/>
      <c r="D1384" s="49"/>
      <c r="E1384" s="52"/>
      <c r="F1384" s="52"/>
      <c r="G1384" s="52"/>
      <c r="H1384" s="52"/>
      <c r="I1384" s="52"/>
    </row>
    <row r="1385" spans="1:9" s="53" customFormat="1">
      <c r="A1385" s="49"/>
      <c r="B1385" s="50"/>
      <c r="C1385" s="51"/>
      <c r="D1385" s="49"/>
      <c r="E1385" s="52"/>
      <c r="F1385" s="52"/>
      <c r="G1385" s="52"/>
      <c r="H1385" s="52"/>
      <c r="I1385" s="52"/>
    </row>
    <row r="1386" spans="1:9" s="53" customFormat="1">
      <c r="A1386" s="49"/>
      <c r="B1386" s="50"/>
      <c r="C1386" s="51"/>
      <c r="D1386" s="49"/>
      <c r="E1386" s="52"/>
      <c r="F1386" s="52"/>
      <c r="G1386" s="52"/>
      <c r="H1386" s="52"/>
      <c r="I1386" s="52"/>
    </row>
    <row r="1387" spans="1:9" s="53" customFormat="1">
      <c r="A1387" s="49"/>
      <c r="B1387" s="50"/>
      <c r="C1387" s="51"/>
      <c r="D1387" s="49"/>
      <c r="E1387" s="52"/>
      <c r="F1387" s="52"/>
      <c r="G1387" s="52"/>
      <c r="H1387" s="52"/>
      <c r="I1387" s="52"/>
    </row>
    <row r="1388" spans="1:9" s="53" customFormat="1">
      <c r="A1388" s="49"/>
      <c r="B1388" s="50"/>
      <c r="C1388" s="51"/>
      <c r="D1388" s="49"/>
      <c r="E1388" s="52"/>
      <c r="F1388" s="52"/>
      <c r="G1388" s="52"/>
      <c r="H1388" s="52"/>
      <c r="I1388" s="52"/>
    </row>
    <row r="1389" spans="1:9" s="53" customFormat="1">
      <c r="A1389" s="49"/>
      <c r="B1389" s="50"/>
      <c r="C1389" s="51"/>
      <c r="D1389" s="49"/>
      <c r="E1389" s="52"/>
      <c r="F1389" s="52"/>
      <c r="G1389" s="52"/>
      <c r="H1389" s="52"/>
      <c r="I1389" s="52"/>
    </row>
    <row r="1390" spans="1:9" s="53" customFormat="1">
      <c r="A1390" s="49"/>
      <c r="B1390" s="50"/>
      <c r="C1390" s="51"/>
      <c r="D1390" s="49"/>
      <c r="E1390" s="52"/>
      <c r="F1390" s="52"/>
      <c r="G1390" s="52"/>
      <c r="H1390" s="52"/>
      <c r="I1390" s="52"/>
    </row>
    <row r="1391" spans="1:9" s="53" customFormat="1">
      <c r="A1391" s="49"/>
      <c r="B1391" s="50"/>
      <c r="C1391" s="51"/>
      <c r="D1391" s="49"/>
      <c r="E1391" s="52"/>
      <c r="F1391" s="52"/>
      <c r="G1391" s="52"/>
      <c r="H1391" s="52"/>
      <c r="I1391" s="52"/>
    </row>
    <row r="1392" spans="1:9" s="53" customFormat="1">
      <c r="A1392" s="49"/>
      <c r="B1392" s="50"/>
      <c r="C1392" s="51"/>
      <c r="D1392" s="49"/>
      <c r="E1392" s="52"/>
      <c r="F1392" s="52"/>
      <c r="G1392" s="52"/>
      <c r="H1392" s="52"/>
      <c r="I1392" s="52"/>
    </row>
    <row r="1393" spans="1:9" s="53" customFormat="1">
      <c r="A1393" s="49"/>
      <c r="B1393" s="50"/>
      <c r="C1393" s="51"/>
      <c r="D1393" s="49"/>
      <c r="E1393" s="52"/>
      <c r="F1393" s="52"/>
      <c r="G1393" s="52"/>
      <c r="H1393" s="52"/>
      <c r="I1393" s="52"/>
    </row>
    <row r="1394" spans="1:9" s="53" customFormat="1">
      <c r="A1394" s="49"/>
      <c r="B1394" s="50"/>
      <c r="C1394" s="51"/>
      <c r="D1394" s="49"/>
      <c r="E1394" s="52"/>
      <c r="F1394" s="52"/>
      <c r="G1394" s="52"/>
      <c r="H1394" s="52"/>
      <c r="I1394" s="52"/>
    </row>
    <row r="1395" spans="1:9" s="53" customFormat="1">
      <c r="A1395" s="49"/>
      <c r="B1395" s="50"/>
      <c r="C1395" s="51"/>
      <c r="D1395" s="49"/>
      <c r="E1395" s="52"/>
      <c r="F1395" s="52"/>
      <c r="G1395" s="52"/>
      <c r="H1395" s="52"/>
      <c r="I1395" s="52"/>
    </row>
    <row r="1396" spans="1:9" s="53" customFormat="1">
      <c r="A1396" s="49"/>
      <c r="B1396" s="50"/>
      <c r="C1396" s="51"/>
      <c r="D1396" s="49"/>
      <c r="E1396" s="52"/>
      <c r="F1396" s="52"/>
      <c r="G1396" s="52"/>
      <c r="H1396" s="52"/>
      <c r="I1396" s="52"/>
    </row>
    <row r="1397" spans="1:9" s="53" customFormat="1">
      <c r="A1397" s="49"/>
      <c r="B1397" s="50"/>
      <c r="C1397" s="51"/>
      <c r="D1397" s="49"/>
      <c r="E1397" s="52"/>
      <c r="F1397" s="52"/>
      <c r="G1397" s="52"/>
      <c r="H1397" s="52"/>
      <c r="I1397" s="52"/>
    </row>
    <row r="1398" spans="1:9" s="53" customFormat="1">
      <c r="A1398" s="49"/>
      <c r="B1398" s="50"/>
      <c r="C1398" s="51"/>
      <c r="D1398" s="49"/>
      <c r="E1398" s="52"/>
      <c r="F1398" s="52"/>
      <c r="G1398" s="52"/>
      <c r="H1398" s="52"/>
      <c r="I1398" s="52"/>
    </row>
    <row r="1399" spans="1:9" s="53" customFormat="1">
      <c r="A1399" s="49"/>
      <c r="B1399" s="50"/>
      <c r="C1399" s="51"/>
      <c r="D1399" s="49"/>
      <c r="E1399" s="52"/>
      <c r="F1399" s="52"/>
      <c r="G1399" s="52"/>
      <c r="H1399" s="52"/>
      <c r="I1399" s="52"/>
    </row>
    <row r="1400" spans="1:9" s="53" customFormat="1">
      <c r="A1400" s="49"/>
      <c r="B1400" s="50"/>
      <c r="C1400" s="51"/>
      <c r="D1400" s="49"/>
      <c r="E1400" s="52"/>
      <c r="F1400" s="52"/>
      <c r="G1400" s="52"/>
      <c r="H1400" s="52"/>
      <c r="I1400" s="52"/>
    </row>
    <row r="1401" spans="1:9" s="53" customFormat="1">
      <c r="A1401" s="49"/>
      <c r="B1401" s="50"/>
      <c r="C1401" s="51"/>
      <c r="D1401" s="49"/>
      <c r="E1401" s="52"/>
      <c r="F1401" s="52"/>
      <c r="G1401" s="52"/>
      <c r="H1401" s="52"/>
      <c r="I1401" s="52"/>
    </row>
    <row r="1402" spans="1:9" s="53" customFormat="1">
      <c r="A1402" s="49"/>
      <c r="B1402" s="50"/>
      <c r="C1402" s="51"/>
      <c r="D1402" s="49"/>
      <c r="E1402" s="52"/>
      <c r="F1402" s="52"/>
      <c r="G1402" s="52"/>
      <c r="H1402" s="52"/>
      <c r="I1402" s="52"/>
    </row>
    <row r="1403" spans="1:9" s="53" customFormat="1">
      <c r="A1403" s="49"/>
      <c r="B1403" s="50"/>
      <c r="C1403" s="51"/>
      <c r="D1403" s="49"/>
      <c r="E1403" s="52"/>
      <c r="F1403" s="52"/>
      <c r="G1403" s="52"/>
      <c r="H1403" s="52"/>
      <c r="I1403" s="52"/>
    </row>
    <row r="1404" spans="1:9" s="53" customFormat="1">
      <c r="A1404" s="49"/>
      <c r="B1404" s="50"/>
      <c r="C1404" s="51"/>
      <c r="D1404" s="49"/>
      <c r="E1404" s="52"/>
      <c r="F1404" s="52"/>
      <c r="G1404" s="52"/>
      <c r="H1404" s="52"/>
      <c r="I1404" s="52"/>
    </row>
    <row r="1405" spans="1:9" s="53" customFormat="1">
      <c r="A1405" s="49"/>
      <c r="B1405" s="50"/>
      <c r="C1405" s="51"/>
      <c r="D1405" s="49"/>
      <c r="E1405" s="52"/>
      <c r="F1405" s="52"/>
      <c r="G1405" s="52"/>
      <c r="H1405" s="52"/>
      <c r="I1405" s="52"/>
    </row>
    <row r="1406" spans="1:9" s="53" customFormat="1">
      <c r="A1406" s="49"/>
      <c r="B1406" s="50"/>
      <c r="C1406" s="51"/>
      <c r="D1406" s="49"/>
      <c r="E1406" s="52"/>
      <c r="F1406" s="52"/>
      <c r="G1406" s="52"/>
      <c r="H1406" s="52"/>
      <c r="I1406" s="52"/>
    </row>
    <row r="1407" spans="1:9" s="53" customFormat="1">
      <c r="A1407" s="49"/>
      <c r="B1407" s="50"/>
      <c r="C1407" s="51"/>
      <c r="D1407" s="49"/>
      <c r="E1407" s="52"/>
      <c r="F1407" s="52"/>
      <c r="G1407" s="52"/>
      <c r="H1407" s="52"/>
      <c r="I1407" s="52"/>
    </row>
    <row r="1408" spans="1:9" s="53" customFormat="1">
      <c r="A1408" s="49"/>
      <c r="B1408" s="50"/>
      <c r="C1408" s="51"/>
      <c r="D1408" s="49"/>
      <c r="E1408" s="52"/>
      <c r="F1408" s="52"/>
      <c r="G1408" s="52"/>
      <c r="H1408" s="52"/>
      <c r="I1408" s="52"/>
    </row>
    <row r="1409" spans="1:9" s="53" customFormat="1">
      <c r="A1409" s="49"/>
      <c r="B1409" s="50"/>
      <c r="C1409" s="51"/>
      <c r="D1409" s="49"/>
      <c r="E1409" s="52"/>
      <c r="F1409" s="52"/>
      <c r="G1409" s="52"/>
      <c r="H1409" s="52"/>
      <c r="I1409" s="52"/>
    </row>
    <row r="1410" spans="1:9" s="53" customFormat="1">
      <c r="A1410" s="49"/>
      <c r="B1410" s="50"/>
      <c r="C1410" s="51"/>
      <c r="D1410" s="49"/>
      <c r="E1410" s="52"/>
      <c r="F1410" s="52"/>
      <c r="G1410" s="52"/>
      <c r="H1410" s="52"/>
      <c r="I1410" s="52"/>
    </row>
    <row r="1411" spans="1:9" s="53" customFormat="1">
      <c r="A1411" s="49"/>
      <c r="B1411" s="50"/>
      <c r="C1411" s="51"/>
      <c r="D1411" s="49"/>
      <c r="E1411" s="52"/>
      <c r="F1411" s="52"/>
      <c r="G1411" s="52"/>
      <c r="H1411" s="52"/>
      <c r="I1411" s="52"/>
    </row>
    <row r="1412" spans="1:9" s="53" customFormat="1">
      <c r="A1412" s="49"/>
      <c r="B1412" s="50"/>
      <c r="C1412" s="51"/>
      <c r="D1412" s="49"/>
      <c r="E1412" s="52"/>
      <c r="F1412" s="52"/>
      <c r="G1412" s="52"/>
      <c r="H1412" s="52"/>
      <c r="I1412" s="52"/>
    </row>
    <row r="1413" spans="1:9" s="53" customFormat="1">
      <c r="A1413" s="49"/>
      <c r="B1413" s="50"/>
      <c r="C1413" s="51"/>
      <c r="D1413" s="49"/>
      <c r="E1413" s="52"/>
      <c r="F1413" s="52"/>
      <c r="G1413" s="52"/>
      <c r="H1413" s="52"/>
      <c r="I1413" s="52"/>
    </row>
    <row r="1414" spans="1:9" s="53" customFormat="1">
      <c r="A1414" s="49"/>
      <c r="B1414" s="50"/>
      <c r="C1414" s="51"/>
      <c r="D1414" s="49"/>
      <c r="E1414" s="52"/>
      <c r="F1414" s="52"/>
      <c r="G1414" s="52"/>
      <c r="H1414" s="52"/>
      <c r="I1414" s="52"/>
    </row>
    <row r="1415" spans="1:9" s="53" customFormat="1">
      <c r="A1415" s="49"/>
      <c r="B1415" s="50"/>
      <c r="C1415" s="51"/>
      <c r="D1415" s="49"/>
      <c r="E1415" s="52"/>
      <c r="F1415" s="52"/>
      <c r="G1415" s="52"/>
      <c r="H1415" s="52"/>
      <c r="I1415" s="52"/>
    </row>
    <row r="1416" spans="1:9" s="53" customFormat="1">
      <c r="A1416" s="49"/>
      <c r="B1416" s="50"/>
      <c r="C1416" s="51"/>
      <c r="D1416" s="49"/>
      <c r="E1416" s="52"/>
      <c r="F1416" s="52"/>
      <c r="G1416" s="52"/>
      <c r="H1416" s="52"/>
      <c r="I1416" s="52"/>
    </row>
    <row r="1417" spans="1:9" s="53" customFormat="1">
      <c r="A1417" s="49"/>
      <c r="B1417" s="50"/>
      <c r="C1417" s="51"/>
      <c r="D1417" s="49"/>
      <c r="E1417" s="52"/>
      <c r="F1417" s="52"/>
      <c r="G1417" s="52"/>
      <c r="H1417" s="52"/>
      <c r="I1417" s="52"/>
    </row>
    <row r="1418" spans="1:9" s="53" customFormat="1">
      <c r="A1418" s="49"/>
      <c r="B1418" s="50"/>
      <c r="C1418" s="51"/>
      <c r="D1418" s="49"/>
      <c r="E1418" s="52"/>
      <c r="F1418" s="52"/>
      <c r="G1418" s="52"/>
      <c r="H1418" s="52"/>
      <c r="I1418" s="52"/>
    </row>
    <row r="1419" spans="1:9" s="53" customFormat="1">
      <c r="A1419" s="49"/>
      <c r="B1419" s="50"/>
      <c r="C1419" s="51"/>
      <c r="D1419" s="49"/>
      <c r="E1419" s="52"/>
      <c r="F1419" s="52"/>
      <c r="G1419" s="52"/>
      <c r="H1419" s="52"/>
      <c r="I1419" s="52"/>
    </row>
    <row r="1420" spans="1:9" s="53" customFormat="1">
      <c r="A1420" s="49"/>
      <c r="B1420" s="50"/>
      <c r="C1420" s="51"/>
      <c r="D1420" s="49"/>
      <c r="E1420" s="52"/>
      <c r="F1420" s="52"/>
      <c r="G1420" s="52"/>
      <c r="H1420" s="52"/>
      <c r="I1420" s="52"/>
    </row>
    <row r="1421" spans="1:9" s="53" customFormat="1">
      <c r="A1421" s="49"/>
      <c r="B1421" s="50"/>
      <c r="C1421" s="51"/>
      <c r="D1421" s="49"/>
      <c r="E1421" s="52"/>
      <c r="F1421" s="52"/>
      <c r="G1421" s="52"/>
      <c r="H1421" s="52"/>
      <c r="I1421" s="52"/>
    </row>
    <row r="1422" spans="1:9" s="53" customFormat="1">
      <c r="A1422" s="49"/>
      <c r="B1422" s="50"/>
      <c r="C1422" s="51"/>
      <c r="D1422" s="49"/>
      <c r="E1422" s="52"/>
      <c r="F1422" s="52"/>
      <c r="G1422" s="52"/>
      <c r="H1422" s="52"/>
      <c r="I1422" s="52"/>
    </row>
    <row r="1423" spans="1:9" s="53" customFormat="1">
      <c r="A1423" s="49"/>
      <c r="B1423" s="50"/>
      <c r="C1423" s="51"/>
      <c r="D1423" s="49"/>
      <c r="E1423" s="52"/>
      <c r="F1423" s="52"/>
      <c r="G1423" s="52"/>
      <c r="H1423" s="52"/>
      <c r="I1423" s="52"/>
    </row>
    <row r="1424" spans="1:9" s="53" customFormat="1">
      <c r="A1424" s="49"/>
      <c r="B1424" s="50"/>
      <c r="C1424" s="51"/>
      <c r="D1424" s="49"/>
      <c r="E1424" s="52"/>
      <c r="F1424" s="52"/>
      <c r="G1424" s="52"/>
      <c r="H1424" s="52"/>
      <c r="I1424" s="52"/>
    </row>
    <row r="1425" spans="1:9" s="53" customFormat="1">
      <c r="A1425" s="49"/>
      <c r="B1425" s="50"/>
      <c r="C1425" s="51"/>
      <c r="D1425" s="49"/>
      <c r="E1425" s="52"/>
      <c r="F1425" s="52"/>
      <c r="G1425" s="52"/>
      <c r="H1425" s="52"/>
      <c r="I1425" s="52"/>
    </row>
    <row r="1426" spans="1:9" s="53" customFormat="1">
      <c r="A1426" s="49"/>
      <c r="B1426" s="50"/>
      <c r="C1426" s="51"/>
      <c r="D1426" s="49"/>
      <c r="E1426" s="52"/>
      <c r="F1426" s="52"/>
      <c r="G1426" s="52"/>
      <c r="H1426" s="52"/>
      <c r="I1426" s="52"/>
    </row>
    <row r="1427" spans="1:9" s="53" customFormat="1">
      <c r="A1427" s="49"/>
      <c r="B1427" s="50"/>
      <c r="C1427" s="51"/>
      <c r="D1427" s="49"/>
      <c r="E1427" s="52"/>
      <c r="F1427" s="52"/>
      <c r="G1427" s="52"/>
      <c r="H1427" s="52"/>
      <c r="I1427" s="52"/>
    </row>
    <row r="1428" spans="1:9" s="53" customFormat="1">
      <c r="A1428" s="49"/>
      <c r="B1428" s="50"/>
      <c r="C1428" s="51"/>
      <c r="D1428" s="49"/>
      <c r="E1428" s="52"/>
      <c r="F1428" s="52"/>
      <c r="G1428" s="52"/>
      <c r="H1428" s="52"/>
      <c r="I1428" s="52"/>
    </row>
    <row r="1429" spans="1:9" s="53" customFormat="1">
      <c r="A1429" s="49"/>
      <c r="B1429" s="50"/>
      <c r="C1429" s="51"/>
      <c r="D1429" s="49"/>
      <c r="E1429" s="52"/>
      <c r="F1429" s="52"/>
      <c r="G1429" s="52"/>
      <c r="H1429" s="52"/>
      <c r="I1429" s="52"/>
    </row>
    <row r="1430" spans="1:9" s="53" customFormat="1">
      <c r="A1430" s="49"/>
      <c r="B1430" s="50"/>
      <c r="C1430" s="51"/>
      <c r="D1430" s="49"/>
      <c r="E1430" s="52"/>
      <c r="F1430" s="52"/>
      <c r="G1430" s="52"/>
      <c r="H1430" s="52"/>
      <c r="I1430" s="52"/>
    </row>
    <row r="1431" spans="1:9" s="53" customFormat="1">
      <c r="A1431" s="49"/>
      <c r="B1431" s="50"/>
      <c r="C1431" s="51"/>
      <c r="D1431" s="49"/>
      <c r="E1431" s="52"/>
      <c r="F1431" s="52"/>
      <c r="G1431" s="52"/>
      <c r="H1431" s="52"/>
      <c r="I1431" s="52"/>
    </row>
    <row r="1432" spans="1:9" s="53" customFormat="1">
      <c r="A1432" s="49"/>
      <c r="B1432" s="50"/>
      <c r="C1432" s="51"/>
      <c r="D1432" s="49"/>
      <c r="E1432" s="52"/>
      <c r="F1432" s="52"/>
      <c r="G1432" s="52"/>
      <c r="H1432" s="52"/>
      <c r="I1432" s="52"/>
    </row>
    <row r="1433" spans="1:9" s="53" customFormat="1">
      <c r="A1433" s="49"/>
      <c r="B1433" s="50"/>
      <c r="C1433" s="51"/>
      <c r="D1433" s="49"/>
      <c r="E1433" s="52"/>
      <c r="F1433" s="52"/>
      <c r="G1433" s="52"/>
      <c r="H1433" s="52"/>
      <c r="I1433" s="52"/>
    </row>
    <row r="1434" spans="1:9" s="53" customFormat="1">
      <c r="A1434" s="49"/>
      <c r="B1434" s="50"/>
      <c r="C1434" s="51"/>
      <c r="D1434" s="49"/>
      <c r="E1434" s="52"/>
      <c r="F1434" s="52"/>
      <c r="G1434" s="52"/>
      <c r="H1434" s="52"/>
      <c r="I1434" s="52"/>
    </row>
    <row r="1435" spans="1:9" s="53" customFormat="1">
      <c r="A1435" s="49"/>
      <c r="B1435" s="50"/>
      <c r="C1435" s="51"/>
      <c r="D1435" s="49"/>
      <c r="E1435" s="52"/>
      <c r="F1435" s="52"/>
      <c r="G1435" s="52"/>
      <c r="H1435" s="52"/>
      <c r="I1435" s="52"/>
    </row>
    <row r="1436" spans="1:9" s="53" customFormat="1">
      <c r="A1436" s="49"/>
      <c r="B1436" s="50"/>
      <c r="C1436" s="51"/>
      <c r="D1436" s="49"/>
      <c r="E1436" s="52"/>
      <c r="F1436" s="52"/>
      <c r="G1436" s="52"/>
      <c r="H1436" s="52"/>
      <c r="I1436" s="52"/>
    </row>
    <row r="1437" spans="1:9" s="53" customFormat="1">
      <c r="A1437" s="49"/>
      <c r="B1437" s="50"/>
      <c r="C1437" s="51"/>
      <c r="D1437" s="49"/>
      <c r="E1437" s="52"/>
      <c r="F1437" s="52"/>
      <c r="G1437" s="52"/>
      <c r="H1437" s="52"/>
      <c r="I1437" s="52"/>
    </row>
    <row r="1438" spans="1:9" s="53" customFormat="1">
      <c r="A1438" s="49"/>
      <c r="B1438" s="50"/>
      <c r="C1438" s="51"/>
      <c r="D1438" s="49"/>
      <c r="E1438" s="52"/>
      <c r="F1438" s="52"/>
      <c r="G1438" s="52"/>
      <c r="H1438" s="52"/>
      <c r="I1438" s="52"/>
    </row>
    <row r="1439" spans="1:9" s="53" customFormat="1">
      <c r="A1439" s="49"/>
      <c r="B1439" s="50"/>
      <c r="C1439" s="51"/>
      <c r="D1439" s="49"/>
      <c r="E1439" s="52"/>
      <c r="F1439" s="52"/>
      <c r="G1439" s="52"/>
      <c r="H1439" s="52"/>
      <c r="I1439" s="52"/>
    </row>
    <row r="1440" spans="1:9" s="53" customFormat="1">
      <c r="A1440" s="49"/>
      <c r="B1440" s="50"/>
      <c r="C1440" s="51"/>
      <c r="D1440" s="49"/>
      <c r="E1440" s="52"/>
      <c r="F1440" s="52"/>
      <c r="G1440" s="52"/>
      <c r="H1440" s="52"/>
      <c r="I1440" s="52"/>
    </row>
    <row r="1441" spans="1:9" s="53" customFormat="1">
      <c r="A1441" s="49"/>
      <c r="B1441" s="50"/>
      <c r="C1441" s="51"/>
      <c r="D1441" s="49"/>
      <c r="E1441" s="52"/>
      <c r="F1441" s="52"/>
      <c r="G1441" s="52"/>
      <c r="H1441" s="52"/>
      <c r="I1441" s="52"/>
    </row>
    <row r="1442" spans="1:9" s="53" customFormat="1">
      <c r="A1442" s="49"/>
      <c r="B1442" s="50"/>
      <c r="C1442" s="51"/>
      <c r="D1442" s="49"/>
      <c r="E1442" s="52"/>
      <c r="F1442" s="52"/>
      <c r="G1442" s="52"/>
      <c r="H1442" s="52"/>
      <c r="I1442" s="52"/>
    </row>
    <row r="1443" spans="1:9" s="53" customFormat="1">
      <c r="A1443" s="49"/>
      <c r="B1443" s="50"/>
      <c r="C1443" s="51"/>
      <c r="D1443" s="49"/>
      <c r="E1443" s="52"/>
      <c r="F1443" s="52"/>
      <c r="G1443" s="52"/>
      <c r="H1443" s="52"/>
      <c r="I1443" s="52"/>
    </row>
    <row r="1444" spans="1:9" s="53" customFormat="1">
      <c r="A1444" s="49"/>
      <c r="B1444" s="50"/>
      <c r="C1444" s="51"/>
      <c r="D1444" s="49"/>
      <c r="E1444" s="52"/>
      <c r="F1444" s="52"/>
      <c r="G1444" s="52"/>
      <c r="H1444" s="52"/>
      <c r="I1444" s="52"/>
    </row>
    <row r="1445" spans="1:9" s="53" customFormat="1">
      <c r="A1445" s="49"/>
      <c r="B1445" s="50"/>
      <c r="C1445" s="51"/>
      <c r="D1445" s="49"/>
      <c r="E1445" s="52"/>
      <c r="F1445" s="52"/>
      <c r="G1445" s="52"/>
      <c r="H1445" s="52"/>
      <c r="I1445" s="52"/>
    </row>
    <row r="1446" spans="1:9" s="53" customFormat="1">
      <c r="A1446" s="49"/>
      <c r="B1446" s="50"/>
      <c r="C1446" s="51"/>
      <c r="D1446" s="49"/>
      <c r="E1446" s="52"/>
      <c r="F1446" s="52"/>
      <c r="G1446" s="52"/>
      <c r="H1446" s="52"/>
      <c r="I1446" s="52"/>
    </row>
    <row r="1447" spans="1:9" s="53" customFormat="1">
      <c r="A1447" s="49"/>
      <c r="B1447" s="50"/>
      <c r="C1447" s="51"/>
      <c r="D1447" s="49"/>
      <c r="E1447" s="52"/>
      <c r="F1447" s="52"/>
      <c r="G1447" s="52"/>
      <c r="H1447" s="52"/>
      <c r="I1447" s="52"/>
    </row>
    <row r="1448" spans="1:9" s="53" customFormat="1">
      <c r="A1448" s="49"/>
      <c r="B1448" s="50"/>
      <c r="C1448" s="51"/>
      <c r="D1448" s="49"/>
      <c r="E1448" s="52"/>
      <c r="F1448" s="52"/>
      <c r="G1448" s="52"/>
      <c r="H1448" s="52"/>
      <c r="I1448" s="52"/>
    </row>
    <row r="1449" spans="1:9" s="53" customFormat="1">
      <c r="A1449" s="49"/>
      <c r="B1449" s="50"/>
      <c r="C1449" s="51"/>
      <c r="D1449" s="49"/>
      <c r="E1449" s="52"/>
      <c r="F1449" s="52"/>
      <c r="G1449" s="52"/>
      <c r="H1449" s="52"/>
      <c r="I1449" s="52"/>
    </row>
    <row r="1450" spans="1:9" s="53" customFormat="1">
      <c r="A1450" s="49"/>
      <c r="B1450" s="50"/>
      <c r="C1450" s="51"/>
      <c r="D1450" s="49"/>
      <c r="E1450" s="52"/>
      <c r="F1450" s="52"/>
      <c r="G1450" s="52"/>
      <c r="H1450" s="52"/>
      <c r="I1450" s="52"/>
    </row>
    <row r="1451" spans="1:9" s="53" customFormat="1">
      <c r="A1451" s="49"/>
      <c r="B1451" s="50"/>
      <c r="C1451" s="51"/>
      <c r="D1451" s="49"/>
      <c r="E1451" s="52"/>
      <c r="F1451" s="52"/>
      <c r="G1451" s="52"/>
      <c r="H1451" s="52"/>
      <c r="I1451" s="52"/>
    </row>
    <row r="1452" spans="1:9" s="53" customFormat="1">
      <c r="A1452" s="49"/>
      <c r="B1452" s="50"/>
      <c r="C1452" s="51"/>
      <c r="D1452" s="49"/>
      <c r="E1452" s="52"/>
      <c r="F1452" s="52"/>
      <c r="G1452" s="52"/>
      <c r="H1452" s="52"/>
      <c r="I1452" s="52"/>
    </row>
    <row r="1453" spans="1:9" s="53" customFormat="1">
      <c r="A1453" s="49"/>
      <c r="B1453" s="50"/>
      <c r="C1453" s="51"/>
      <c r="D1453" s="49"/>
      <c r="E1453" s="52"/>
      <c r="F1453" s="52"/>
      <c r="G1453" s="52"/>
      <c r="H1453" s="52"/>
      <c r="I1453" s="52"/>
    </row>
    <row r="1454" spans="1:9" s="53" customFormat="1">
      <c r="A1454" s="49"/>
      <c r="B1454" s="50"/>
      <c r="C1454" s="51"/>
      <c r="D1454" s="49"/>
      <c r="E1454" s="52"/>
      <c r="F1454" s="52"/>
      <c r="G1454" s="52"/>
      <c r="H1454" s="52"/>
      <c r="I1454" s="52"/>
    </row>
    <row r="1455" spans="1:9" s="53" customFormat="1">
      <c r="A1455" s="49"/>
      <c r="B1455" s="50"/>
      <c r="C1455" s="51"/>
      <c r="D1455" s="49"/>
      <c r="E1455" s="52"/>
      <c r="F1455" s="52"/>
      <c r="G1455" s="52"/>
      <c r="H1455" s="52"/>
      <c r="I1455" s="52"/>
    </row>
    <row r="1456" spans="1:9" s="53" customFormat="1">
      <c r="A1456" s="49"/>
      <c r="B1456" s="50"/>
      <c r="C1456" s="51"/>
      <c r="D1456" s="49"/>
      <c r="E1456" s="52"/>
      <c r="F1456" s="52"/>
      <c r="G1456" s="52"/>
      <c r="H1456" s="52"/>
      <c r="I1456" s="52"/>
    </row>
    <row r="1457" spans="1:9" s="53" customFormat="1">
      <c r="A1457" s="49"/>
      <c r="B1457" s="50"/>
      <c r="C1457" s="51"/>
      <c r="D1457" s="49"/>
      <c r="E1457" s="52"/>
      <c r="F1457" s="52"/>
      <c r="G1457" s="52"/>
      <c r="H1457" s="52"/>
      <c r="I1457" s="52"/>
    </row>
    <row r="1458" spans="1:9" s="53" customFormat="1">
      <c r="A1458" s="49"/>
      <c r="B1458" s="50"/>
      <c r="C1458" s="51"/>
      <c r="D1458" s="49"/>
      <c r="E1458" s="52"/>
      <c r="F1458" s="52"/>
      <c r="G1458" s="52"/>
      <c r="H1458" s="52"/>
      <c r="I1458" s="52"/>
    </row>
    <row r="1459" spans="1:9" s="53" customFormat="1">
      <c r="A1459" s="49"/>
      <c r="B1459" s="50"/>
      <c r="C1459" s="51"/>
      <c r="D1459" s="49"/>
      <c r="E1459" s="52"/>
      <c r="F1459" s="52"/>
      <c r="G1459" s="52"/>
      <c r="H1459" s="52"/>
      <c r="I1459" s="52"/>
    </row>
    <row r="1460" spans="1:9" s="53" customFormat="1">
      <c r="A1460" s="49"/>
      <c r="B1460" s="50"/>
      <c r="C1460" s="51"/>
      <c r="D1460" s="49"/>
      <c r="E1460" s="52"/>
      <c r="F1460" s="52"/>
      <c r="G1460" s="52"/>
      <c r="H1460" s="52"/>
      <c r="I1460" s="52"/>
    </row>
    <row r="1461" spans="1:9" s="53" customFormat="1">
      <c r="A1461" s="49"/>
      <c r="B1461" s="50"/>
      <c r="C1461" s="51"/>
      <c r="D1461" s="49"/>
      <c r="E1461" s="52"/>
      <c r="F1461" s="52"/>
      <c r="G1461" s="52"/>
      <c r="H1461" s="52"/>
      <c r="I1461" s="52"/>
    </row>
    <row r="1462" spans="1:9" s="53" customFormat="1">
      <c r="A1462" s="49"/>
      <c r="B1462" s="50"/>
      <c r="C1462" s="51"/>
      <c r="D1462" s="49"/>
      <c r="E1462" s="52"/>
      <c r="F1462" s="52"/>
      <c r="G1462" s="52"/>
      <c r="H1462" s="52"/>
      <c r="I1462" s="52"/>
    </row>
    <row r="1463" spans="1:9" s="53" customFormat="1">
      <c r="A1463" s="49"/>
      <c r="B1463" s="50"/>
      <c r="C1463" s="51"/>
      <c r="D1463" s="49"/>
      <c r="E1463" s="52"/>
      <c r="F1463" s="52"/>
      <c r="G1463" s="52"/>
      <c r="H1463" s="52"/>
      <c r="I1463" s="52"/>
    </row>
    <row r="1464" spans="1:9" s="53" customFormat="1">
      <c r="A1464" s="49"/>
      <c r="B1464" s="50"/>
      <c r="C1464" s="51"/>
      <c r="D1464" s="49"/>
      <c r="E1464" s="52"/>
      <c r="F1464" s="52"/>
      <c r="G1464" s="52"/>
      <c r="H1464" s="52"/>
      <c r="I1464" s="52"/>
    </row>
    <row r="1465" spans="1:9" s="53" customFormat="1">
      <c r="A1465" s="49"/>
      <c r="B1465" s="50"/>
      <c r="C1465" s="51"/>
      <c r="D1465" s="49"/>
      <c r="E1465" s="52"/>
      <c r="F1465" s="52"/>
      <c r="G1465" s="52"/>
      <c r="H1465" s="52"/>
      <c r="I1465" s="52"/>
    </row>
    <row r="1466" spans="1:9" s="53" customFormat="1">
      <c r="A1466" s="49"/>
      <c r="B1466" s="50"/>
      <c r="C1466" s="51"/>
      <c r="D1466" s="49"/>
      <c r="E1466" s="52"/>
      <c r="F1466" s="52"/>
      <c r="G1466" s="52"/>
      <c r="H1466" s="52"/>
      <c r="I1466" s="52"/>
    </row>
    <row r="1467" spans="1:9" s="53" customFormat="1">
      <c r="A1467" s="49"/>
      <c r="B1467" s="50"/>
      <c r="C1467" s="51"/>
      <c r="D1467" s="49"/>
      <c r="E1467" s="52"/>
      <c r="F1467" s="52"/>
      <c r="G1467" s="52"/>
      <c r="H1467" s="52"/>
      <c r="I1467" s="52"/>
    </row>
    <row r="1468" spans="1:9" s="53" customFormat="1">
      <c r="A1468" s="49"/>
      <c r="B1468" s="50"/>
      <c r="C1468" s="51"/>
      <c r="D1468" s="49"/>
      <c r="E1468" s="52"/>
      <c r="F1468" s="52"/>
      <c r="G1468" s="52"/>
      <c r="H1468" s="52"/>
      <c r="I1468" s="52"/>
    </row>
    <row r="1469" spans="1:9" s="53" customFormat="1">
      <c r="A1469" s="49"/>
      <c r="B1469" s="50"/>
      <c r="C1469" s="51"/>
      <c r="D1469" s="49"/>
      <c r="E1469" s="52"/>
      <c r="F1469" s="52"/>
      <c r="G1469" s="52"/>
      <c r="H1469" s="52"/>
      <c r="I1469" s="52"/>
    </row>
    <row r="1470" spans="1:9" s="53" customFormat="1">
      <c r="A1470" s="49"/>
      <c r="B1470" s="50"/>
      <c r="C1470" s="51"/>
      <c r="D1470" s="49"/>
      <c r="E1470" s="52"/>
      <c r="F1470" s="52"/>
      <c r="G1470" s="52"/>
      <c r="H1470" s="52"/>
      <c r="I1470" s="52"/>
    </row>
    <row r="1471" spans="1:9" s="53" customFormat="1">
      <c r="A1471" s="49"/>
      <c r="B1471" s="50"/>
      <c r="C1471" s="51"/>
      <c r="D1471" s="49"/>
      <c r="E1471" s="52"/>
      <c r="F1471" s="52"/>
      <c r="G1471" s="52"/>
      <c r="H1471" s="52"/>
      <c r="I1471" s="52"/>
    </row>
    <row r="1472" spans="1:9" s="53" customFormat="1">
      <c r="A1472" s="49"/>
      <c r="B1472" s="50"/>
      <c r="C1472" s="51"/>
      <c r="D1472" s="49"/>
      <c r="E1472" s="52"/>
      <c r="F1472" s="52"/>
      <c r="G1472" s="52"/>
      <c r="H1472" s="52"/>
      <c r="I1472" s="52"/>
    </row>
    <row r="1473" spans="1:9" s="53" customFormat="1">
      <c r="A1473" s="49"/>
      <c r="B1473" s="50"/>
      <c r="C1473" s="51"/>
      <c r="D1473" s="49"/>
      <c r="E1473" s="52"/>
      <c r="F1473" s="52"/>
      <c r="G1473" s="52"/>
      <c r="H1473" s="52"/>
      <c r="I1473" s="52"/>
    </row>
    <row r="1474" spans="1:9" s="53" customFormat="1">
      <c r="A1474" s="49"/>
      <c r="B1474" s="50"/>
      <c r="C1474" s="51"/>
      <c r="D1474" s="49"/>
      <c r="E1474" s="52"/>
      <c r="F1474" s="52"/>
      <c r="G1474" s="52"/>
      <c r="H1474" s="52"/>
      <c r="I1474" s="52"/>
    </row>
    <row r="1475" spans="1:9" s="53" customFormat="1">
      <c r="A1475" s="49"/>
      <c r="B1475" s="50"/>
      <c r="C1475" s="51"/>
      <c r="D1475" s="49"/>
      <c r="E1475" s="52"/>
      <c r="F1475" s="52"/>
      <c r="G1475" s="52"/>
      <c r="H1475" s="52"/>
      <c r="I1475" s="52"/>
    </row>
    <row r="1476" spans="1:9" s="53" customFormat="1">
      <c r="A1476" s="49"/>
      <c r="B1476" s="50"/>
      <c r="C1476" s="51"/>
      <c r="D1476" s="49"/>
      <c r="E1476" s="52"/>
      <c r="F1476" s="52"/>
      <c r="G1476" s="52"/>
      <c r="H1476" s="52"/>
      <c r="I1476" s="52"/>
    </row>
    <row r="1477" spans="1:9" s="53" customFormat="1">
      <c r="A1477" s="49"/>
      <c r="B1477" s="50"/>
      <c r="C1477" s="51"/>
      <c r="D1477" s="49"/>
      <c r="E1477" s="52"/>
      <c r="F1477" s="52"/>
      <c r="G1477" s="52"/>
      <c r="H1477" s="52"/>
      <c r="I1477" s="52"/>
    </row>
    <row r="1478" spans="1:9" s="53" customFormat="1">
      <c r="A1478" s="49"/>
      <c r="B1478" s="50"/>
      <c r="C1478" s="51"/>
      <c r="D1478" s="49"/>
      <c r="E1478" s="52"/>
      <c r="F1478" s="52"/>
      <c r="G1478" s="52"/>
      <c r="H1478" s="52"/>
      <c r="I1478" s="52"/>
    </row>
    <row r="1479" spans="1:9" s="53" customFormat="1">
      <c r="A1479" s="49"/>
      <c r="B1479" s="50"/>
      <c r="C1479" s="51"/>
      <c r="D1479" s="49"/>
      <c r="E1479" s="52"/>
      <c r="F1479" s="52"/>
      <c r="G1479" s="52"/>
      <c r="H1479" s="52"/>
      <c r="I1479" s="52"/>
    </row>
    <row r="1480" spans="1:9" s="53" customFormat="1">
      <c r="A1480" s="49"/>
      <c r="B1480" s="50"/>
      <c r="C1480" s="51"/>
      <c r="D1480" s="49"/>
      <c r="E1480" s="52"/>
      <c r="F1480" s="52"/>
      <c r="G1480" s="52"/>
      <c r="H1480" s="52"/>
      <c r="I1480" s="52"/>
    </row>
    <row r="1481" spans="1:9" s="53" customFormat="1">
      <c r="A1481" s="49"/>
      <c r="B1481" s="50"/>
      <c r="C1481" s="51"/>
      <c r="D1481" s="49"/>
      <c r="E1481" s="52"/>
      <c r="F1481" s="52"/>
      <c r="G1481" s="52"/>
      <c r="H1481" s="52"/>
      <c r="I1481" s="52"/>
    </row>
    <row r="1482" spans="1:9" s="53" customFormat="1">
      <c r="A1482" s="49"/>
      <c r="B1482" s="50"/>
      <c r="C1482" s="51"/>
      <c r="D1482" s="49"/>
      <c r="E1482" s="52"/>
      <c r="F1482" s="52"/>
      <c r="G1482" s="52"/>
      <c r="H1482" s="52"/>
      <c r="I1482" s="52"/>
    </row>
    <row r="1483" spans="1:9" s="53" customFormat="1">
      <c r="A1483" s="49"/>
      <c r="B1483" s="50"/>
      <c r="C1483" s="51"/>
      <c r="D1483" s="49"/>
      <c r="E1483" s="52"/>
      <c r="F1483" s="52"/>
      <c r="G1483" s="52"/>
      <c r="H1483" s="52"/>
      <c r="I1483" s="52"/>
    </row>
    <row r="1484" spans="1:9" s="53" customFormat="1">
      <c r="A1484" s="49"/>
      <c r="B1484" s="50"/>
      <c r="C1484" s="51"/>
      <c r="D1484" s="49"/>
      <c r="E1484" s="52"/>
      <c r="F1484" s="52"/>
      <c r="G1484" s="52"/>
      <c r="H1484" s="52"/>
      <c r="I1484" s="52"/>
    </row>
    <row r="1485" spans="1:9" s="53" customFormat="1">
      <c r="A1485" s="49"/>
      <c r="B1485" s="50"/>
      <c r="C1485" s="51"/>
      <c r="D1485" s="49"/>
      <c r="E1485" s="52"/>
      <c r="F1485" s="52"/>
      <c r="G1485" s="52"/>
      <c r="H1485" s="52"/>
      <c r="I1485" s="52"/>
    </row>
    <row r="1486" spans="1:9" s="53" customFormat="1">
      <c r="A1486" s="49"/>
      <c r="B1486" s="50"/>
      <c r="C1486" s="51"/>
      <c r="D1486" s="49"/>
      <c r="E1486" s="52"/>
      <c r="F1486" s="52"/>
      <c r="G1486" s="52"/>
      <c r="H1486" s="52"/>
      <c r="I1486" s="52"/>
    </row>
    <row r="1487" spans="1:9" s="53" customFormat="1">
      <c r="A1487" s="49"/>
      <c r="B1487" s="50"/>
      <c r="C1487" s="51"/>
      <c r="D1487" s="49"/>
      <c r="E1487" s="52"/>
      <c r="F1487" s="52"/>
      <c r="G1487" s="52"/>
      <c r="H1487" s="52"/>
      <c r="I1487" s="52"/>
    </row>
    <row r="1488" spans="1:9" s="53" customFormat="1">
      <c r="A1488" s="49"/>
      <c r="B1488" s="50"/>
      <c r="C1488" s="51"/>
      <c r="D1488" s="49"/>
      <c r="E1488" s="52"/>
      <c r="F1488" s="52"/>
      <c r="G1488" s="52"/>
      <c r="H1488" s="52"/>
      <c r="I1488" s="52"/>
    </row>
    <row r="1489" spans="1:9" s="53" customFormat="1">
      <c r="A1489" s="49"/>
      <c r="B1489" s="50"/>
      <c r="C1489" s="51"/>
      <c r="D1489" s="49"/>
      <c r="E1489" s="52"/>
      <c r="F1489" s="52"/>
      <c r="G1489" s="52"/>
      <c r="H1489" s="52"/>
      <c r="I1489" s="52"/>
    </row>
    <row r="1490" spans="1:9" s="53" customFormat="1">
      <c r="A1490" s="49"/>
      <c r="B1490" s="50"/>
      <c r="C1490" s="51"/>
      <c r="D1490" s="49"/>
      <c r="E1490" s="52"/>
      <c r="F1490" s="52"/>
      <c r="G1490" s="52"/>
      <c r="H1490" s="52"/>
      <c r="I1490" s="52"/>
    </row>
    <row r="1491" spans="1:9" s="53" customFormat="1">
      <c r="A1491" s="49"/>
      <c r="B1491" s="50"/>
      <c r="C1491" s="51"/>
      <c r="D1491" s="49"/>
      <c r="E1491" s="52"/>
      <c r="F1491" s="52"/>
      <c r="G1491" s="52"/>
      <c r="H1491" s="52"/>
      <c r="I1491" s="52"/>
    </row>
    <row r="1492" spans="1:9" s="53" customFormat="1">
      <c r="A1492" s="49"/>
      <c r="B1492" s="50"/>
      <c r="C1492" s="51"/>
      <c r="D1492" s="49"/>
      <c r="E1492" s="52"/>
      <c r="F1492" s="52"/>
      <c r="G1492" s="52"/>
      <c r="H1492" s="52"/>
      <c r="I1492" s="52"/>
    </row>
    <row r="1493" spans="1:9" s="53" customFormat="1">
      <c r="A1493" s="49"/>
      <c r="B1493" s="50"/>
      <c r="C1493" s="51"/>
      <c r="D1493" s="49"/>
      <c r="E1493" s="52"/>
      <c r="F1493" s="52"/>
      <c r="G1493" s="52"/>
      <c r="H1493" s="52"/>
      <c r="I1493" s="52"/>
    </row>
    <row r="1494" spans="1:9" s="53" customFormat="1">
      <c r="A1494" s="49"/>
      <c r="B1494" s="50"/>
      <c r="C1494" s="51"/>
      <c r="D1494" s="49"/>
      <c r="E1494" s="52"/>
      <c r="F1494" s="52"/>
      <c r="G1494" s="52"/>
      <c r="H1494" s="52"/>
      <c r="I1494" s="52"/>
    </row>
    <row r="1495" spans="1:9" s="53" customFormat="1">
      <c r="A1495" s="49"/>
      <c r="B1495" s="50"/>
      <c r="C1495" s="51"/>
      <c r="D1495" s="49"/>
      <c r="E1495" s="52"/>
      <c r="F1495" s="52"/>
      <c r="G1495" s="52"/>
      <c r="H1495" s="52"/>
      <c r="I1495" s="52"/>
    </row>
    <row r="1496" spans="1:9" s="53" customFormat="1">
      <c r="A1496" s="49"/>
      <c r="B1496" s="50"/>
      <c r="C1496" s="51"/>
      <c r="D1496" s="49"/>
      <c r="E1496" s="52"/>
      <c r="F1496" s="52"/>
      <c r="G1496" s="52"/>
      <c r="H1496" s="52"/>
      <c r="I1496" s="52"/>
    </row>
    <row r="1497" spans="1:9" s="53" customFormat="1">
      <c r="A1497" s="49"/>
      <c r="B1497" s="50"/>
      <c r="C1497" s="51"/>
      <c r="D1497" s="49"/>
      <c r="E1497" s="52"/>
      <c r="F1497" s="52"/>
      <c r="G1497" s="52"/>
      <c r="H1497" s="52"/>
      <c r="I1497" s="52"/>
    </row>
    <row r="1498" spans="1:9" s="53" customFormat="1">
      <c r="A1498" s="49"/>
      <c r="B1498" s="50"/>
      <c r="C1498" s="51"/>
      <c r="D1498" s="49"/>
      <c r="E1498" s="52"/>
      <c r="F1498" s="52"/>
      <c r="G1498" s="52"/>
      <c r="H1498" s="52"/>
      <c r="I1498" s="52"/>
    </row>
    <row r="1499" spans="1:9" s="53" customFormat="1">
      <c r="A1499" s="49"/>
      <c r="B1499" s="50"/>
      <c r="C1499" s="51"/>
      <c r="D1499" s="49"/>
      <c r="E1499" s="52"/>
      <c r="F1499" s="52"/>
      <c r="G1499" s="52"/>
      <c r="H1499" s="52"/>
      <c r="I1499" s="52"/>
    </row>
    <row r="1500" spans="1:9" s="53" customFormat="1">
      <c r="A1500" s="49"/>
      <c r="B1500" s="50"/>
      <c r="C1500" s="51"/>
      <c r="D1500" s="49"/>
      <c r="E1500" s="52"/>
      <c r="F1500" s="52"/>
      <c r="G1500" s="52"/>
      <c r="H1500" s="52"/>
      <c r="I1500" s="52"/>
    </row>
    <row r="1501" spans="1:9" s="53" customFormat="1">
      <c r="A1501" s="49"/>
      <c r="B1501" s="50"/>
      <c r="C1501" s="51"/>
      <c r="D1501" s="49"/>
      <c r="E1501" s="52"/>
      <c r="F1501" s="52"/>
      <c r="G1501" s="52"/>
      <c r="H1501" s="52"/>
      <c r="I1501" s="52"/>
    </row>
    <row r="1502" spans="1:9" s="53" customFormat="1">
      <c r="A1502" s="49"/>
      <c r="B1502" s="50"/>
      <c r="C1502" s="51"/>
      <c r="D1502" s="49"/>
      <c r="E1502" s="52"/>
      <c r="F1502" s="52"/>
      <c r="G1502" s="52"/>
      <c r="H1502" s="52"/>
      <c r="I1502" s="52"/>
    </row>
    <row r="1503" spans="1:9" s="53" customFormat="1">
      <c r="A1503" s="49"/>
      <c r="B1503" s="50"/>
      <c r="C1503" s="51"/>
      <c r="D1503" s="49"/>
      <c r="E1503" s="52"/>
      <c r="F1503" s="52"/>
      <c r="G1503" s="52"/>
      <c r="H1503" s="52"/>
      <c r="I1503" s="52"/>
    </row>
    <row r="1504" spans="1:9" s="53" customFormat="1">
      <c r="A1504" s="49"/>
      <c r="B1504" s="50"/>
      <c r="C1504" s="51"/>
      <c r="D1504" s="49"/>
      <c r="E1504" s="52"/>
      <c r="F1504" s="52"/>
      <c r="G1504" s="52"/>
      <c r="H1504" s="52"/>
      <c r="I1504" s="52"/>
    </row>
    <row r="1505" spans="1:9" s="53" customFormat="1">
      <c r="A1505" s="49"/>
      <c r="B1505" s="50"/>
      <c r="C1505" s="51"/>
      <c r="D1505" s="49"/>
      <c r="E1505" s="52"/>
      <c r="F1505" s="52"/>
      <c r="G1505" s="52"/>
      <c r="H1505" s="52"/>
      <c r="I1505" s="52"/>
    </row>
    <row r="1506" spans="1:9" s="53" customFormat="1">
      <c r="A1506" s="49"/>
      <c r="B1506" s="50"/>
      <c r="C1506" s="51"/>
      <c r="D1506" s="49"/>
      <c r="E1506" s="52"/>
      <c r="F1506" s="52"/>
      <c r="G1506" s="52"/>
      <c r="H1506" s="52"/>
      <c r="I1506" s="52"/>
    </row>
    <row r="1507" spans="1:9" s="53" customFormat="1">
      <c r="A1507" s="49"/>
      <c r="B1507" s="50"/>
      <c r="C1507" s="51"/>
      <c r="D1507" s="49"/>
      <c r="E1507" s="52"/>
      <c r="F1507" s="52"/>
      <c r="G1507" s="52"/>
      <c r="H1507" s="52"/>
      <c r="I1507" s="52"/>
    </row>
    <row r="1508" spans="1:9" s="53" customFormat="1">
      <c r="A1508" s="49"/>
      <c r="B1508" s="50"/>
      <c r="C1508" s="51"/>
      <c r="D1508" s="49"/>
      <c r="E1508" s="52"/>
      <c r="F1508" s="52"/>
      <c r="G1508" s="52"/>
      <c r="H1508" s="52"/>
      <c r="I1508" s="52"/>
    </row>
    <row r="1509" spans="1:9" s="53" customFormat="1">
      <c r="A1509" s="49"/>
      <c r="B1509" s="50"/>
      <c r="C1509" s="51"/>
      <c r="D1509" s="49"/>
      <c r="E1509" s="52"/>
      <c r="F1509" s="52"/>
      <c r="G1509" s="52"/>
      <c r="H1509" s="52"/>
      <c r="I1509" s="52"/>
    </row>
    <row r="1510" spans="1:9" s="53" customFormat="1">
      <c r="A1510" s="49"/>
      <c r="B1510" s="50"/>
      <c r="C1510" s="51"/>
      <c r="D1510" s="49"/>
      <c r="E1510" s="52"/>
      <c r="F1510" s="52"/>
      <c r="G1510" s="52"/>
      <c r="H1510" s="52"/>
      <c r="I1510" s="52"/>
    </row>
    <row r="1511" spans="1:9" s="53" customFormat="1">
      <c r="A1511" s="49"/>
      <c r="B1511" s="50"/>
      <c r="C1511" s="51"/>
      <c r="D1511" s="49"/>
      <c r="E1511" s="52"/>
      <c r="F1511" s="52"/>
      <c r="G1511" s="52"/>
      <c r="H1511" s="52"/>
      <c r="I1511" s="52"/>
    </row>
    <row r="1512" spans="1:9" s="53" customFormat="1">
      <c r="A1512" s="49"/>
      <c r="B1512" s="50"/>
      <c r="C1512" s="51"/>
      <c r="D1512" s="49"/>
      <c r="E1512" s="52"/>
      <c r="F1512" s="52"/>
      <c r="G1512" s="52"/>
      <c r="H1512" s="52"/>
      <c r="I1512" s="52"/>
    </row>
    <row r="1513" spans="1:9" s="53" customFormat="1">
      <c r="A1513" s="49"/>
      <c r="B1513" s="50"/>
      <c r="C1513" s="51"/>
      <c r="D1513" s="49"/>
      <c r="E1513" s="52"/>
      <c r="F1513" s="52"/>
      <c r="G1513" s="52"/>
      <c r="H1513" s="52"/>
      <c r="I1513" s="52"/>
    </row>
    <row r="1514" spans="1:9" s="53" customFormat="1">
      <c r="A1514" s="49"/>
      <c r="B1514" s="50"/>
      <c r="C1514" s="51"/>
      <c r="D1514" s="49"/>
      <c r="E1514" s="52"/>
      <c r="F1514" s="52"/>
      <c r="G1514" s="52"/>
      <c r="H1514" s="52"/>
      <c r="I1514" s="52"/>
    </row>
    <row r="1515" spans="1:9" s="53" customFormat="1">
      <c r="A1515" s="49"/>
      <c r="B1515" s="50"/>
      <c r="C1515" s="51"/>
      <c r="D1515" s="49"/>
      <c r="E1515" s="52"/>
      <c r="F1515" s="52"/>
      <c r="G1515" s="52"/>
      <c r="H1515" s="52"/>
      <c r="I1515" s="52"/>
    </row>
    <row r="1516" spans="1:9" s="53" customFormat="1">
      <c r="A1516" s="49"/>
      <c r="B1516" s="50"/>
      <c r="C1516" s="51"/>
      <c r="D1516" s="49"/>
      <c r="E1516" s="52"/>
      <c r="F1516" s="52"/>
      <c r="G1516" s="52"/>
      <c r="H1516" s="52"/>
      <c r="I1516" s="52"/>
    </row>
    <row r="1517" spans="1:9" s="53" customFormat="1">
      <c r="A1517" s="49"/>
      <c r="B1517" s="50"/>
      <c r="C1517" s="51"/>
      <c r="D1517" s="49"/>
      <c r="E1517" s="52"/>
      <c r="F1517" s="52"/>
      <c r="G1517" s="52"/>
      <c r="H1517" s="52"/>
      <c r="I1517" s="52"/>
    </row>
    <row r="1518" spans="1:9" s="53" customFormat="1">
      <c r="A1518" s="49"/>
      <c r="B1518" s="50"/>
      <c r="C1518" s="51"/>
      <c r="D1518" s="49"/>
      <c r="E1518" s="52"/>
      <c r="F1518" s="52"/>
      <c r="G1518" s="52"/>
      <c r="H1518" s="52"/>
      <c r="I1518" s="52"/>
    </row>
    <row r="1519" spans="1:9" s="53" customFormat="1">
      <c r="A1519" s="49"/>
      <c r="B1519" s="50"/>
      <c r="C1519" s="51"/>
      <c r="D1519" s="49"/>
      <c r="E1519" s="52"/>
      <c r="F1519" s="52"/>
      <c r="G1519" s="52"/>
      <c r="H1519" s="52"/>
      <c r="I1519" s="52"/>
    </row>
    <row r="1520" spans="1:9" s="53" customFormat="1">
      <c r="A1520" s="49"/>
      <c r="B1520" s="50"/>
      <c r="C1520" s="51"/>
      <c r="D1520" s="49"/>
      <c r="E1520" s="52"/>
      <c r="F1520" s="52"/>
      <c r="G1520" s="52"/>
      <c r="H1520" s="52"/>
      <c r="I1520" s="52"/>
    </row>
    <row r="1521" spans="1:9" s="53" customFormat="1">
      <c r="A1521" s="49"/>
      <c r="B1521" s="50"/>
      <c r="C1521" s="51"/>
      <c r="D1521" s="49"/>
      <c r="E1521" s="52"/>
      <c r="F1521" s="52"/>
      <c r="G1521" s="52"/>
      <c r="H1521" s="52"/>
      <c r="I1521" s="52"/>
    </row>
    <row r="1522" spans="1:9" s="53" customFormat="1">
      <c r="A1522" s="49"/>
      <c r="B1522" s="50"/>
      <c r="C1522" s="51"/>
      <c r="D1522" s="49"/>
      <c r="E1522" s="52"/>
      <c r="F1522" s="52"/>
      <c r="G1522" s="52"/>
      <c r="H1522" s="52"/>
      <c r="I1522" s="52"/>
    </row>
    <row r="1523" spans="1:9" s="53" customFormat="1">
      <c r="A1523" s="49"/>
      <c r="B1523" s="50"/>
      <c r="C1523" s="51"/>
      <c r="D1523" s="49"/>
      <c r="E1523" s="52"/>
      <c r="F1523" s="52"/>
      <c r="G1523" s="52"/>
      <c r="H1523" s="52"/>
      <c r="I1523" s="52"/>
    </row>
    <row r="1524" spans="1:9" s="53" customFormat="1">
      <c r="A1524" s="49"/>
      <c r="B1524" s="50"/>
      <c r="C1524" s="51"/>
      <c r="D1524" s="49"/>
      <c r="E1524" s="52"/>
      <c r="F1524" s="52"/>
      <c r="G1524" s="52"/>
      <c r="H1524" s="52"/>
      <c r="I1524" s="52"/>
    </row>
    <row r="1525" spans="1:9" s="53" customFormat="1">
      <c r="A1525" s="49"/>
      <c r="B1525" s="50"/>
      <c r="C1525" s="51"/>
      <c r="D1525" s="49"/>
      <c r="E1525" s="52"/>
      <c r="F1525" s="52"/>
      <c r="G1525" s="52"/>
      <c r="H1525" s="52"/>
      <c r="I1525" s="52"/>
    </row>
    <row r="1526" spans="1:9" s="53" customFormat="1">
      <c r="A1526" s="49"/>
      <c r="B1526" s="50"/>
      <c r="C1526" s="51"/>
      <c r="D1526" s="49"/>
      <c r="E1526" s="52"/>
      <c r="F1526" s="52"/>
      <c r="G1526" s="52"/>
      <c r="H1526" s="52"/>
      <c r="I1526" s="52"/>
    </row>
    <row r="1527" spans="1:9" s="53" customFormat="1">
      <c r="A1527" s="49"/>
      <c r="B1527" s="50"/>
      <c r="C1527" s="51"/>
      <c r="D1527" s="49"/>
      <c r="E1527" s="52"/>
      <c r="F1527" s="52"/>
      <c r="G1527" s="52"/>
      <c r="H1527" s="52"/>
      <c r="I1527" s="52"/>
    </row>
    <row r="1528" spans="1:9" s="53" customFormat="1">
      <c r="A1528" s="49"/>
      <c r="B1528" s="50"/>
      <c r="C1528" s="51"/>
      <c r="D1528" s="49"/>
      <c r="E1528" s="52"/>
      <c r="F1528" s="52"/>
      <c r="G1528" s="52"/>
      <c r="H1528" s="52"/>
      <c r="I1528" s="52"/>
    </row>
    <row r="1529" spans="1:9" s="53" customFormat="1">
      <c r="A1529" s="49"/>
      <c r="B1529" s="50"/>
      <c r="C1529" s="51"/>
      <c r="D1529" s="49"/>
      <c r="E1529" s="52"/>
      <c r="F1529" s="52"/>
      <c r="G1529" s="52"/>
      <c r="H1529" s="52"/>
      <c r="I1529" s="52"/>
    </row>
    <row r="1530" spans="1:9" s="53" customFormat="1">
      <c r="A1530" s="49"/>
      <c r="B1530" s="50"/>
      <c r="C1530" s="51"/>
      <c r="D1530" s="49"/>
      <c r="E1530" s="52"/>
      <c r="F1530" s="52"/>
      <c r="G1530" s="52"/>
      <c r="H1530" s="52"/>
      <c r="I1530" s="52"/>
    </row>
    <row r="1531" spans="1:9" s="53" customFormat="1">
      <c r="A1531" s="49"/>
      <c r="B1531" s="50"/>
      <c r="C1531" s="51"/>
      <c r="D1531" s="49"/>
      <c r="E1531" s="52"/>
      <c r="F1531" s="52"/>
      <c r="G1531" s="52"/>
      <c r="H1531" s="52"/>
      <c r="I1531" s="52"/>
    </row>
    <row r="1532" spans="1:9" s="53" customFormat="1">
      <c r="A1532" s="49"/>
      <c r="B1532" s="50"/>
      <c r="C1532" s="51"/>
      <c r="D1532" s="49"/>
      <c r="E1532" s="52"/>
      <c r="F1532" s="52"/>
      <c r="G1532" s="52"/>
      <c r="H1532" s="52"/>
      <c r="I1532" s="52"/>
    </row>
    <row r="1533" spans="1:9" s="53" customFormat="1">
      <c r="A1533" s="49"/>
      <c r="B1533" s="50"/>
      <c r="C1533" s="51"/>
      <c r="D1533" s="49"/>
      <c r="E1533" s="52"/>
      <c r="F1533" s="52"/>
      <c r="G1533" s="52"/>
      <c r="H1533" s="52"/>
      <c r="I1533" s="52"/>
    </row>
    <row r="1534" spans="1:9" s="53" customFormat="1">
      <c r="A1534" s="49"/>
      <c r="B1534" s="50"/>
      <c r="C1534" s="51"/>
      <c r="D1534" s="49"/>
      <c r="E1534" s="52"/>
      <c r="F1534" s="52"/>
      <c r="G1534" s="52"/>
      <c r="H1534" s="52"/>
      <c r="I1534" s="52"/>
    </row>
    <row r="1535" spans="1:9" s="53" customFormat="1">
      <c r="A1535" s="49"/>
      <c r="B1535" s="50"/>
      <c r="C1535" s="51"/>
      <c r="D1535" s="49"/>
      <c r="E1535" s="52"/>
      <c r="F1535" s="52"/>
      <c r="G1535" s="52"/>
      <c r="H1535" s="52"/>
      <c r="I1535" s="52"/>
    </row>
    <row r="1536" spans="1:9" s="53" customFormat="1">
      <c r="A1536" s="49"/>
      <c r="B1536" s="50"/>
      <c r="C1536" s="51"/>
      <c r="D1536" s="49"/>
      <c r="E1536" s="52"/>
      <c r="F1536" s="52"/>
      <c r="G1536" s="52"/>
      <c r="H1536" s="52"/>
      <c r="I1536" s="52"/>
    </row>
    <row r="1537" spans="1:9" s="53" customFormat="1">
      <c r="A1537" s="49"/>
      <c r="B1537" s="50"/>
      <c r="C1537" s="51"/>
      <c r="D1537" s="49"/>
      <c r="E1537" s="52"/>
      <c r="F1537" s="52"/>
      <c r="G1537" s="52"/>
      <c r="H1537" s="52"/>
      <c r="I1537" s="52"/>
    </row>
    <row r="1538" spans="1:9" s="53" customFormat="1">
      <c r="A1538" s="49"/>
      <c r="B1538" s="50"/>
      <c r="C1538" s="51"/>
      <c r="D1538" s="49"/>
      <c r="E1538" s="52"/>
      <c r="F1538" s="52"/>
      <c r="G1538" s="52"/>
      <c r="H1538" s="52"/>
      <c r="I1538" s="52"/>
    </row>
    <row r="1539" spans="1:9" s="53" customFormat="1">
      <c r="A1539" s="49"/>
      <c r="B1539" s="50"/>
      <c r="C1539" s="51"/>
      <c r="D1539" s="49"/>
      <c r="E1539" s="52"/>
      <c r="F1539" s="52"/>
      <c r="G1539" s="52"/>
      <c r="H1539" s="52"/>
      <c r="I1539" s="52"/>
    </row>
    <row r="1540" spans="1:9" s="53" customFormat="1">
      <c r="A1540" s="49"/>
      <c r="B1540" s="50"/>
      <c r="C1540" s="51"/>
      <c r="D1540" s="49"/>
      <c r="E1540" s="52"/>
      <c r="F1540" s="52"/>
      <c r="G1540" s="52"/>
      <c r="H1540" s="52"/>
      <c r="I1540" s="52"/>
    </row>
    <row r="1541" spans="1:9" s="53" customFormat="1">
      <c r="A1541" s="49"/>
      <c r="B1541" s="50"/>
      <c r="C1541" s="51"/>
      <c r="D1541" s="49"/>
      <c r="E1541" s="52"/>
      <c r="F1541" s="52"/>
      <c r="G1541" s="52"/>
      <c r="H1541" s="52"/>
      <c r="I1541" s="52"/>
    </row>
    <row r="1542" spans="1:9" s="53" customFormat="1">
      <c r="A1542" s="49"/>
      <c r="B1542" s="50"/>
      <c r="C1542" s="51"/>
      <c r="D1542" s="49"/>
      <c r="E1542" s="52"/>
      <c r="F1542" s="52"/>
      <c r="G1542" s="52"/>
      <c r="H1542" s="52"/>
      <c r="I1542" s="52"/>
    </row>
    <row r="1543" spans="1:9" s="53" customFormat="1">
      <c r="A1543" s="49"/>
      <c r="B1543" s="50"/>
      <c r="C1543" s="51"/>
      <c r="D1543" s="49"/>
      <c r="E1543" s="52"/>
      <c r="F1543" s="52"/>
      <c r="G1543" s="52"/>
      <c r="H1543" s="52"/>
      <c r="I1543" s="52"/>
    </row>
    <row r="1544" spans="1:9" s="53" customFormat="1">
      <c r="A1544" s="49"/>
      <c r="B1544" s="50"/>
      <c r="C1544" s="51"/>
      <c r="D1544" s="49"/>
      <c r="E1544" s="52"/>
      <c r="F1544" s="52"/>
      <c r="G1544" s="52"/>
      <c r="H1544" s="52"/>
      <c r="I1544" s="52"/>
    </row>
    <row r="1545" spans="1:9" s="53" customFormat="1">
      <c r="A1545" s="49"/>
      <c r="B1545" s="50"/>
      <c r="C1545" s="51"/>
      <c r="D1545" s="49"/>
      <c r="E1545" s="52"/>
      <c r="F1545" s="52"/>
      <c r="G1545" s="52"/>
      <c r="H1545" s="52"/>
      <c r="I1545" s="52"/>
    </row>
    <row r="1546" spans="1:9" s="53" customFormat="1">
      <c r="A1546" s="49"/>
      <c r="B1546" s="50"/>
      <c r="C1546" s="51"/>
      <c r="D1546" s="49"/>
      <c r="E1546" s="52"/>
      <c r="F1546" s="52"/>
      <c r="G1546" s="52"/>
      <c r="H1546" s="52"/>
      <c r="I1546" s="52"/>
    </row>
    <row r="1547" spans="1:9" s="53" customFormat="1">
      <c r="A1547" s="49"/>
      <c r="B1547" s="50"/>
      <c r="C1547" s="51"/>
      <c r="D1547" s="49"/>
      <c r="E1547" s="52"/>
      <c r="F1547" s="52"/>
      <c r="G1547" s="52"/>
      <c r="H1547" s="52"/>
      <c r="I1547" s="52"/>
    </row>
    <row r="1548" spans="1:9" s="53" customFormat="1">
      <c r="A1548" s="49"/>
      <c r="B1548" s="50"/>
      <c r="C1548" s="51"/>
      <c r="D1548" s="49"/>
      <c r="E1548" s="52"/>
      <c r="F1548" s="52"/>
      <c r="G1548" s="52"/>
      <c r="H1548" s="52"/>
      <c r="I1548" s="52"/>
    </row>
    <row r="1549" spans="1:9" s="53" customFormat="1">
      <c r="A1549" s="49"/>
      <c r="B1549" s="50"/>
      <c r="C1549" s="51"/>
      <c r="D1549" s="49"/>
      <c r="E1549" s="52"/>
      <c r="F1549" s="52"/>
      <c r="G1549" s="52"/>
      <c r="H1549" s="52"/>
      <c r="I1549" s="52"/>
    </row>
    <row r="1550" spans="1:9" s="53" customFormat="1">
      <c r="A1550" s="49"/>
      <c r="B1550" s="50"/>
      <c r="C1550" s="51"/>
      <c r="D1550" s="49"/>
      <c r="E1550" s="52"/>
      <c r="F1550" s="52"/>
      <c r="G1550" s="52"/>
      <c r="H1550" s="52"/>
      <c r="I1550" s="52"/>
    </row>
    <row r="1551" spans="1:9" s="53" customFormat="1">
      <c r="A1551" s="49"/>
      <c r="B1551" s="50"/>
      <c r="C1551" s="51"/>
      <c r="D1551" s="49"/>
      <c r="E1551" s="52"/>
      <c r="F1551" s="52"/>
      <c r="G1551" s="52"/>
      <c r="H1551" s="52"/>
      <c r="I1551" s="52"/>
    </row>
    <row r="1552" spans="1:9" s="53" customFormat="1">
      <c r="A1552" s="49"/>
      <c r="B1552" s="50"/>
      <c r="C1552" s="51"/>
      <c r="D1552" s="49"/>
      <c r="E1552" s="52"/>
      <c r="F1552" s="52"/>
      <c r="G1552" s="52"/>
      <c r="H1552" s="52"/>
      <c r="I1552" s="52"/>
    </row>
    <row r="1553" spans="1:9" s="53" customFormat="1">
      <c r="A1553" s="49"/>
      <c r="B1553" s="50"/>
      <c r="C1553" s="51"/>
      <c r="D1553" s="49"/>
      <c r="E1553" s="52"/>
      <c r="F1553" s="52"/>
      <c r="G1553" s="52"/>
      <c r="H1553" s="52"/>
      <c r="I1553" s="52"/>
    </row>
    <row r="1554" spans="1:9" s="53" customFormat="1">
      <c r="A1554" s="49"/>
      <c r="B1554" s="50"/>
      <c r="C1554" s="51"/>
      <c r="D1554" s="49"/>
      <c r="E1554" s="52"/>
      <c r="F1554" s="52"/>
      <c r="G1554" s="52"/>
      <c r="H1554" s="52"/>
      <c r="I1554" s="52"/>
    </row>
    <row r="1555" spans="1:9" s="53" customFormat="1">
      <c r="A1555" s="49"/>
      <c r="B1555" s="50"/>
      <c r="C1555" s="51"/>
      <c r="D1555" s="49"/>
      <c r="E1555" s="52"/>
      <c r="F1555" s="52"/>
      <c r="G1555" s="52"/>
      <c r="H1555" s="52"/>
      <c r="I1555" s="52"/>
    </row>
    <row r="1556" spans="1:9" s="53" customFormat="1">
      <c r="A1556" s="49"/>
      <c r="B1556" s="50"/>
      <c r="C1556" s="51"/>
      <c r="D1556" s="49"/>
      <c r="E1556" s="52"/>
      <c r="F1556" s="52"/>
      <c r="G1556" s="52"/>
      <c r="H1556" s="52"/>
      <c r="I1556" s="52"/>
    </row>
    <row r="1557" spans="1:9" s="53" customFormat="1">
      <c r="A1557" s="49"/>
      <c r="B1557" s="50"/>
      <c r="C1557" s="51"/>
      <c r="D1557" s="49"/>
      <c r="E1557" s="52"/>
      <c r="F1557" s="52"/>
      <c r="G1557" s="52"/>
      <c r="H1557" s="52"/>
      <c r="I1557" s="52"/>
    </row>
    <row r="1558" spans="1:9" s="53" customFormat="1">
      <c r="A1558" s="49"/>
      <c r="B1558" s="50"/>
      <c r="C1558" s="51"/>
      <c r="D1558" s="49"/>
      <c r="E1558" s="52"/>
      <c r="F1558" s="52"/>
      <c r="G1558" s="52"/>
      <c r="H1558" s="52"/>
      <c r="I1558" s="52"/>
    </row>
    <row r="1559" spans="1:9" s="53" customFormat="1">
      <c r="A1559" s="49"/>
      <c r="B1559" s="50"/>
      <c r="C1559" s="51"/>
      <c r="D1559" s="49"/>
      <c r="E1559" s="52"/>
      <c r="F1559" s="52"/>
      <c r="G1559" s="52"/>
      <c r="H1559" s="52"/>
      <c r="I1559" s="52"/>
    </row>
    <row r="1560" spans="1:9" s="53" customFormat="1">
      <c r="A1560" s="49"/>
      <c r="B1560" s="50"/>
      <c r="C1560" s="51"/>
      <c r="D1560" s="49"/>
      <c r="E1560" s="52"/>
      <c r="F1560" s="52"/>
      <c r="G1560" s="52"/>
      <c r="H1560" s="52"/>
      <c r="I1560" s="52"/>
    </row>
    <row r="1561" spans="1:9" s="53" customFormat="1">
      <c r="A1561" s="49"/>
      <c r="B1561" s="50"/>
      <c r="C1561" s="51"/>
      <c r="D1561" s="49"/>
      <c r="E1561" s="52"/>
      <c r="F1561" s="52"/>
      <c r="G1561" s="52"/>
      <c r="H1561" s="52"/>
      <c r="I1561" s="52"/>
    </row>
    <row r="1562" spans="1:9" s="53" customFormat="1">
      <c r="A1562" s="49"/>
      <c r="B1562" s="50"/>
      <c r="C1562" s="51"/>
      <c r="D1562" s="49"/>
      <c r="E1562" s="52"/>
      <c r="F1562" s="52"/>
      <c r="G1562" s="52"/>
      <c r="H1562" s="52"/>
      <c r="I1562" s="52"/>
    </row>
    <row r="1563" spans="1:9" s="53" customFormat="1">
      <c r="A1563" s="49"/>
      <c r="B1563" s="50"/>
      <c r="C1563" s="51"/>
      <c r="D1563" s="49"/>
      <c r="E1563" s="52"/>
      <c r="F1563" s="52"/>
      <c r="G1563" s="52"/>
      <c r="H1563" s="52"/>
      <c r="I1563" s="52"/>
    </row>
    <row r="1564" spans="1:9" s="53" customFormat="1">
      <c r="A1564" s="49"/>
      <c r="B1564" s="50"/>
      <c r="C1564" s="51"/>
      <c r="D1564" s="49"/>
      <c r="E1564" s="52"/>
      <c r="F1564" s="52"/>
      <c r="G1564" s="52"/>
      <c r="H1564" s="52"/>
      <c r="I1564" s="52"/>
    </row>
    <row r="1565" spans="1:9" s="53" customFormat="1">
      <c r="A1565" s="49"/>
      <c r="B1565" s="50"/>
      <c r="C1565" s="51"/>
      <c r="D1565" s="49"/>
      <c r="E1565" s="52"/>
      <c r="F1565" s="52"/>
      <c r="G1565" s="52"/>
      <c r="H1565" s="52"/>
      <c r="I1565" s="52"/>
    </row>
    <row r="1566" spans="1:9" s="53" customFormat="1">
      <c r="A1566" s="49"/>
      <c r="B1566" s="50"/>
      <c r="C1566" s="51"/>
      <c r="D1566" s="49"/>
      <c r="E1566" s="52"/>
      <c r="F1566" s="52"/>
      <c r="G1566" s="52"/>
      <c r="H1566" s="52"/>
      <c r="I1566" s="52"/>
    </row>
    <row r="1567" spans="1:9" s="53" customFormat="1">
      <c r="A1567" s="49"/>
      <c r="B1567" s="50"/>
      <c r="C1567" s="51"/>
      <c r="D1567" s="49"/>
      <c r="E1567" s="52"/>
      <c r="F1567" s="52"/>
      <c r="G1567" s="52"/>
      <c r="H1567" s="52"/>
      <c r="I1567" s="52"/>
    </row>
    <row r="1568" spans="1:9" s="53" customFormat="1">
      <c r="A1568" s="49"/>
      <c r="B1568" s="50"/>
      <c r="C1568" s="51"/>
      <c r="D1568" s="49"/>
      <c r="E1568" s="52"/>
      <c r="F1568" s="52"/>
      <c r="G1568" s="52"/>
      <c r="H1568" s="52"/>
      <c r="I1568" s="52"/>
    </row>
    <row r="1569" spans="1:9" s="53" customFormat="1">
      <c r="A1569" s="49"/>
      <c r="B1569" s="50"/>
      <c r="C1569" s="51"/>
      <c r="D1569" s="49"/>
      <c r="E1569" s="52"/>
      <c r="F1569" s="52"/>
      <c r="G1569" s="52"/>
      <c r="H1569" s="52"/>
      <c r="I1569" s="52"/>
    </row>
    <row r="1570" spans="1:9" s="53" customFormat="1">
      <c r="A1570" s="49"/>
      <c r="B1570" s="50"/>
      <c r="C1570" s="51"/>
      <c r="D1570" s="49"/>
      <c r="E1570" s="52"/>
      <c r="F1570" s="52"/>
      <c r="G1570" s="52"/>
      <c r="H1570" s="52"/>
      <c r="I1570" s="52"/>
    </row>
    <row r="1571" spans="1:9" s="53" customFormat="1">
      <c r="A1571" s="49"/>
      <c r="B1571" s="50"/>
      <c r="C1571" s="51"/>
      <c r="D1571" s="49"/>
      <c r="E1571" s="52"/>
      <c r="F1571" s="52"/>
      <c r="G1571" s="52"/>
      <c r="H1571" s="52"/>
      <c r="I1571" s="52"/>
    </row>
    <row r="1572" spans="1:9" s="53" customFormat="1">
      <c r="A1572" s="49"/>
      <c r="B1572" s="50"/>
      <c r="C1572" s="51"/>
      <c r="D1572" s="49"/>
      <c r="E1572" s="52"/>
      <c r="F1572" s="52"/>
      <c r="G1572" s="52"/>
      <c r="H1572" s="52"/>
      <c r="I1572" s="52"/>
    </row>
    <row r="1573" spans="1:9" s="53" customFormat="1">
      <c r="A1573" s="49"/>
      <c r="B1573" s="50"/>
      <c r="C1573" s="51"/>
      <c r="D1573" s="49"/>
      <c r="E1573" s="52"/>
      <c r="F1573" s="52"/>
      <c r="G1573" s="52"/>
      <c r="H1573" s="52"/>
      <c r="I1573" s="52"/>
    </row>
    <row r="1574" spans="1:9" s="53" customFormat="1">
      <c r="A1574" s="49"/>
      <c r="B1574" s="50"/>
      <c r="C1574" s="51"/>
      <c r="D1574" s="49"/>
      <c r="E1574" s="52"/>
      <c r="F1574" s="52"/>
      <c r="G1574" s="52"/>
      <c r="H1574" s="52"/>
      <c r="I1574" s="52"/>
    </row>
    <row r="1575" spans="1:9" s="53" customFormat="1">
      <c r="A1575" s="49"/>
      <c r="B1575" s="50"/>
      <c r="C1575" s="51"/>
      <c r="D1575" s="49"/>
      <c r="E1575" s="52"/>
      <c r="F1575" s="52"/>
      <c r="G1575" s="52"/>
      <c r="H1575" s="52"/>
      <c r="I1575" s="52"/>
    </row>
    <row r="1576" spans="1:9" s="53" customFormat="1">
      <c r="A1576" s="49"/>
      <c r="B1576" s="50"/>
      <c r="C1576" s="51"/>
      <c r="D1576" s="49"/>
      <c r="E1576" s="52"/>
      <c r="F1576" s="52"/>
      <c r="G1576" s="52"/>
      <c r="H1576" s="52"/>
      <c r="I1576" s="52"/>
    </row>
    <row r="1577" spans="1:9" s="53" customFormat="1">
      <c r="A1577" s="49"/>
      <c r="B1577" s="50"/>
      <c r="C1577" s="51"/>
      <c r="D1577" s="49"/>
      <c r="E1577" s="52"/>
      <c r="F1577" s="52"/>
      <c r="G1577" s="52"/>
      <c r="H1577" s="52"/>
      <c r="I1577" s="52"/>
    </row>
    <row r="1578" spans="1:9" s="53" customFormat="1">
      <c r="A1578" s="49"/>
      <c r="B1578" s="50"/>
      <c r="C1578" s="51"/>
      <c r="D1578" s="49"/>
      <c r="E1578" s="52"/>
      <c r="F1578" s="52"/>
      <c r="G1578" s="52"/>
      <c r="H1578" s="52"/>
      <c r="I1578" s="52"/>
    </row>
    <row r="1579" spans="1:9" s="53" customFormat="1">
      <c r="A1579" s="49"/>
      <c r="B1579" s="50"/>
      <c r="C1579" s="51"/>
      <c r="D1579" s="49"/>
      <c r="E1579" s="52"/>
      <c r="F1579" s="52"/>
      <c r="G1579" s="52"/>
      <c r="H1579" s="52"/>
      <c r="I1579" s="52"/>
    </row>
    <row r="1580" spans="1:9" s="53" customFormat="1">
      <c r="A1580" s="49"/>
      <c r="B1580" s="50"/>
      <c r="C1580" s="51"/>
      <c r="D1580" s="49"/>
      <c r="E1580" s="52"/>
      <c r="F1580" s="52"/>
      <c r="G1580" s="52"/>
      <c r="H1580" s="52"/>
      <c r="I1580" s="52"/>
    </row>
    <row r="1581" spans="1:9" s="53" customFormat="1">
      <c r="A1581" s="49"/>
      <c r="B1581" s="50"/>
      <c r="C1581" s="51"/>
      <c r="D1581" s="49"/>
      <c r="E1581" s="52"/>
      <c r="F1581" s="52"/>
      <c r="G1581" s="52"/>
      <c r="H1581" s="52"/>
      <c r="I1581" s="52"/>
    </row>
    <row r="1582" spans="1:9" s="53" customFormat="1">
      <c r="A1582" s="49"/>
      <c r="B1582" s="50"/>
      <c r="C1582" s="51"/>
      <c r="D1582" s="49"/>
      <c r="E1582" s="52"/>
      <c r="F1582" s="52"/>
      <c r="G1582" s="52"/>
      <c r="H1582" s="52"/>
      <c r="I1582" s="52"/>
    </row>
    <row r="1583" spans="1:9" s="53" customFormat="1">
      <c r="A1583" s="49"/>
      <c r="B1583" s="50"/>
      <c r="C1583" s="51"/>
      <c r="D1583" s="49"/>
      <c r="E1583" s="52"/>
      <c r="F1583" s="52"/>
      <c r="G1583" s="52"/>
      <c r="H1583" s="52"/>
      <c r="I1583" s="52"/>
    </row>
    <row r="1584" spans="1:9" s="53" customFormat="1">
      <c r="A1584" s="49"/>
      <c r="B1584" s="50"/>
      <c r="C1584" s="51"/>
      <c r="D1584" s="49"/>
      <c r="E1584" s="52"/>
      <c r="F1584" s="52"/>
      <c r="G1584" s="52"/>
      <c r="H1584" s="52"/>
      <c r="I1584" s="52"/>
    </row>
    <row r="1585" spans="1:9" s="53" customFormat="1">
      <c r="A1585" s="49"/>
      <c r="B1585" s="50"/>
      <c r="C1585" s="51"/>
      <c r="D1585" s="49"/>
      <c r="E1585" s="52"/>
      <c r="F1585" s="52"/>
      <c r="G1585" s="52"/>
      <c r="H1585" s="52"/>
      <c r="I1585" s="52"/>
    </row>
    <row r="1586" spans="1:9" s="53" customFormat="1">
      <c r="A1586" s="49"/>
      <c r="B1586" s="50"/>
      <c r="C1586" s="51"/>
      <c r="D1586" s="49"/>
      <c r="E1586" s="52"/>
      <c r="F1586" s="52"/>
      <c r="G1586" s="52"/>
      <c r="H1586" s="52"/>
      <c r="I1586" s="52"/>
    </row>
    <row r="1587" spans="1:9" s="53" customFormat="1">
      <c r="A1587" s="49"/>
      <c r="B1587" s="50"/>
      <c r="C1587" s="51"/>
      <c r="D1587" s="49"/>
      <c r="E1587" s="52"/>
      <c r="F1587" s="52"/>
      <c r="G1587" s="52"/>
      <c r="H1587" s="52"/>
      <c r="I1587" s="52"/>
    </row>
    <row r="1588" spans="1:9" s="53" customFormat="1">
      <c r="A1588" s="49"/>
      <c r="B1588" s="50"/>
      <c r="C1588" s="51"/>
      <c r="D1588" s="49"/>
      <c r="E1588" s="52"/>
      <c r="F1588" s="52"/>
      <c r="G1588" s="52"/>
      <c r="H1588" s="52"/>
      <c r="I1588" s="52"/>
    </row>
    <row r="1589" spans="1:9" s="53" customFormat="1">
      <c r="A1589" s="49"/>
      <c r="B1589" s="50"/>
      <c r="C1589" s="51"/>
      <c r="D1589" s="49"/>
      <c r="E1589" s="52"/>
      <c r="F1589" s="52"/>
      <c r="G1589" s="52"/>
      <c r="H1589" s="52"/>
      <c r="I1589" s="52"/>
    </row>
    <row r="1590" spans="1:9" s="53" customFormat="1">
      <c r="A1590" s="49"/>
      <c r="B1590" s="50"/>
      <c r="C1590" s="51"/>
      <c r="D1590" s="49"/>
      <c r="E1590" s="52"/>
      <c r="F1590" s="52"/>
      <c r="G1590" s="52"/>
      <c r="H1590" s="52"/>
      <c r="I1590" s="52"/>
    </row>
    <row r="1591" spans="1:9" s="53" customFormat="1">
      <c r="A1591" s="49"/>
      <c r="B1591" s="50"/>
      <c r="C1591" s="51"/>
      <c r="D1591" s="49"/>
      <c r="E1591" s="52"/>
      <c r="F1591" s="52"/>
      <c r="G1591" s="52"/>
      <c r="H1591" s="52"/>
      <c r="I1591" s="52"/>
    </row>
    <row r="1592" spans="1:9" s="53" customFormat="1">
      <c r="A1592" s="49"/>
      <c r="B1592" s="50"/>
      <c r="C1592" s="51"/>
      <c r="D1592" s="49"/>
      <c r="E1592" s="52"/>
      <c r="F1592" s="52"/>
      <c r="G1592" s="52"/>
      <c r="H1592" s="52"/>
      <c r="I1592" s="52"/>
    </row>
    <row r="1593" spans="1:9" s="53" customFormat="1">
      <c r="A1593" s="49"/>
      <c r="B1593" s="50"/>
      <c r="C1593" s="51"/>
      <c r="D1593" s="49"/>
      <c r="E1593" s="52"/>
      <c r="F1593" s="52"/>
      <c r="G1593" s="52"/>
      <c r="H1593" s="52"/>
      <c r="I1593" s="52"/>
    </row>
    <row r="1594" spans="1:9" s="53" customFormat="1">
      <c r="A1594" s="49"/>
      <c r="B1594" s="50"/>
      <c r="C1594" s="51"/>
      <c r="D1594" s="49"/>
      <c r="E1594" s="52"/>
      <c r="F1594" s="52"/>
      <c r="G1594" s="52"/>
      <c r="H1594" s="52"/>
      <c r="I1594" s="52"/>
    </row>
    <row r="1595" spans="1:9" s="53" customFormat="1">
      <c r="A1595" s="49"/>
      <c r="B1595" s="50"/>
      <c r="C1595" s="51"/>
      <c r="D1595" s="49"/>
      <c r="E1595" s="52"/>
      <c r="F1595" s="52"/>
      <c r="G1595" s="52"/>
      <c r="H1595" s="52"/>
      <c r="I1595" s="52"/>
    </row>
    <row r="1596" spans="1:9" s="53" customFormat="1">
      <c r="A1596" s="49"/>
      <c r="B1596" s="50"/>
      <c r="C1596" s="51"/>
      <c r="D1596" s="49"/>
      <c r="E1596" s="52"/>
      <c r="F1596" s="52"/>
      <c r="G1596" s="52"/>
      <c r="H1596" s="52"/>
      <c r="I1596" s="52"/>
    </row>
    <row r="1597" spans="1:9" s="53" customFormat="1">
      <c r="A1597" s="49"/>
      <c r="B1597" s="50"/>
      <c r="C1597" s="51"/>
      <c r="D1597" s="49"/>
      <c r="E1597" s="52"/>
      <c r="F1597" s="52"/>
      <c r="G1597" s="52"/>
      <c r="H1597" s="52"/>
      <c r="I1597" s="52"/>
    </row>
    <row r="1598" spans="1:9" s="53" customFormat="1">
      <c r="A1598" s="49"/>
      <c r="B1598" s="50"/>
      <c r="C1598" s="51"/>
      <c r="D1598" s="49"/>
      <c r="E1598" s="52"/>
      <c r="F1598" s="52"/>
      <c r="G1598" s="52"/>
      <c r="H1598" s="52"/>
      <c r="I1598" s="52"/>
    </row>
    <row r="1599" spans="1:9" s="53" customFormat="1">
      <c r="A1599" s="49"/>
      <c r="B1599" s="50"/>
      <c r="C1599" s="51"/>
      <c r="D1599" s="49"/>
      <c r="E1599" s="52"/>
      <c r="F1599" s="52"/>
      <c r="G1599" s="52"/>
      <c r="H1599" s="52"/>
      <c r="I1599" s="52"/>
    </row>
    <row r="1600" spans="1:9" s="53" customFormat="1">
      <c r="A1600" s="49"/>
      <c r="B1600" s="50"/>
      <c r="C1600" s="51"/>
      <c r="D1600" s="49"/>
      <c r="E1600" s="52"/>
      <c r="F1600" s="52"/>
      <c r="G1600" s="52"/>
      <c r="H1600" s="52"/>
      <c r="I1600" s="52"/>
    </row>
    <row r="1601" spans="1:9" s="53" customFormat="1">
      <c r="A1601" s="49"/>
      <c r="B1601" s="50"/>
      <c r="C1601" s="51"/>
      <c r="D1601" s="49"/>
      <c r="E1601" s="52"/>
      <c r="F1601" s="52"/>
      <c r="G1601" s="52"/>
      <c r="H1601" s="52"/>
      <c r="I1601" s="52"/>
    </row>
    <row r="1602" spans="1:9" s="53" customFormat="1">
      <c r="A1602" s="49"/>
      <c r="B1602" s="50"/>
      <c r="C1602" s="51"/>
      <c r="D1602" s="49"/>
      <c r="E1602" s="52"/>
      <c r="F1602" s="52"/>
      <c r="G1602" s="52"/>
      <c r="H1602" s="52"/>
      <c r="I1602" s="52"/>
    </row>
    <row r="1603" spans="1:9" s="53" customFormat="1">
      <c r="A1603" s="49"/>
      <c r="B1603" s="50"/>
      <c r="C1603" s="51"/>
      <c r="D1603" s="49"/>
      <c r="E1603" s="52"/>
      <c r="F1603" s="52"/>
      <c r="G1603" s="52"/>
      <c r="H1603" s="52"/>
      <c r="I1603" s="52"/>
    </row>
    <row r="1604" spans="1:9" s="53" customFormat="1">
      <c r="A1604" s="49"/>
      <c r="B1604" s="50"/>
      <c r="C1604" s="51"/>
      <c r="D1604" s="49"/>
      <c r="E1604" s="52"/>
      <c r="F1604" s="52"/>
      <c r="G1604" s="52"/>
      <c r="H1604" s="52"/>
      <c r="I1604" s="52"/>
    </row>
    <row r="1605" spans="1:9" s="53" customFormat="1">
      <c r="A1605" s="49"/>
      <c r="B1605" s="50"/>
      <c r="C1605" s="51"/>
      <c r="D1605" s="49"/>
      <c r="E1605" s="52"/>
      <c r="F1605" s="52"/>
      <c r="G1605" s="52"/>
      <c r="H1605" s="52"/>
      <c r="I1605" s="52"/>
    </row>
    <row r="1606" spans="1:9" s="53" customFormat="1">
      <c r="A1606" s="49"/>
      <c r="B1606" s="50"/>
      <c r="C1606" s="51"/>
      <c r="D1606" s="49"/>
      <c r="E1606" s="52"/>
      <c r="F1606" s="52"/>
      <c r="G1606" s="52"/>
      <c r="H1606" s="52"/>
      <c r="I1606" s="52"/>
    </row>
    <row r="1607" spans="1:9" s="53" customFormat="1">
      <c r="A1607" s="49"/>
      <c r="B1607" s="50"/>
      <c r="C1607" s="51"/>
      <c r="D1607" s="49"/>
      <c r="E1607" s="52"/>
      <c r="F1607" s="52"/>
      <c r="G1607" s="52"/>
      <c r="H1607" s="52"/>
      <c r="I1607" s="52"/>
    </row>
    <row r="1608" spans="1:9" s="53" customFormat="1">
      <c r="A1608" s="49"/>
      <c r="B1608" s="50"/>
      <c r="C1608" s="51"/>
      <c r="D1608" s="49"/>
      <c r="E1608" s="52"/>
      <c r="F1608" s="52"/>
      <c r="G1608" s="52"/>
      <c r="H1608" s="52"/>
      <c r="I1608" s="52"/>
    </row>
    <row r="1609" spans="1:9" s="53" customFormat="1">
      <c r="A1609" s="49"/>
      <c r="B1609" s="50"/>
      <c r="C1609" s="51"/>
      <c r="D1609" s="49"/>
      <c r="E1609" s="52"/>
      <c r="F1609" s="52"/>
      <c r="G1609" s="52"/>
      <c r="H1609" s="52"/>
      <c r="I1609" s="52"/>
    </row>
    <row r="1610" spans="1:9" s="53" customFormat="1">
      <c r="A1610" s="49"/>
      <c r="B1610" s="50"/>
      <c r="C1610" s="51"/>
      <c r="D1610" s="49"/>
      <c r="E1610" s="52"/>
      <c r="F1610" s="52"/>
      <c r="G1610" s="52"/>
      <c r="H1610" s="52"/>
      <c r="I1610" s="52"/>
    </row>
    <row r="1611" spans="1:9" s="53" customFormat="1">
      <c r="A1611" s="49"/>
      <c r="B1611" s="50"/>
      <c r="C1611" s="51"/>
      <c r="D1611" s="49"/>
      <c r="E1611" s="52"/>
      <c r="F1611" s="52"/>
      <c r="G1611" s="52"/>
      <c r="H1611" s="52"/>
      <c r="I1611" s="52"/>
    </row>
    <row r="1612" spans="1:9" s="53" customFormat="1">
      <c r="A1612" s="49"/>
      <c r="B1612" s="50"/>
      <c r="C1612" s="51"/>
      <c r="D1612" s="49"/>
      <c r="E1612" s="52"/>
      <c r="F1612" s="52"/>
      <c r="G1612" s="52"/>
      <c r="H1612" s="52"/>
      <c r="I1612" s="52"/>
    </row>
    <row r="1613" spans="1:9" s="53" customFormat="1">
      <c r="A1613" s="49"/>
      <c r="B1613" s="50"/>
      <c r="C1613" s="51"/>
      <c r="D1613" s="49"/>
      <c r="E1613" s="52"/>
      <c r="F1613" s="52"/>
      <c r="G1613" s="52"/>
      <c r="H1613" s="52"/>
      <c r="I1613" s="52"/>
    </row>
    <row r="1614" spans="1:9" s="53" customFormat="1">
      <c r="A1614" s="49"/>
      <c r="B1614" s="50"/>
      <c r="C1614" s="51"/>
      <c r="D1614" s="49"/>
      <c r="E1614" s="52"/>
      <c r="F1614" s="52"/>
      <c r="G1614" s="52"/>
      <c r="H1614" s="52"/>
      <c r="I1614" s="52"/>
    </row>
    <row r="1615" spans="1:9" s="53" customFormat="1">
      <c r="A1615" s="49"/>
      <c r="B1615" s="50"/>
      <c r="C1615" s="51"/>
      <c r="D1615" s="49"/>
      <c r="E1615" s="52"/>
      <c r="F1615" s="52"/>
      <c r="G1615" s="52"/>
      <c r="H1615" s="52"/>
      <c r="I1615" s="52"/>
    </row>
    <row r="1616" spans="1:9" s="53" customFormat="1">
      <c r="A1616" s="49"/>
      <c r="B1616" s="50"/>
      <c r="C1616" s="51"/>
      <c r="D1616" s="49"/>
      <c r="E1616" s="52"/>
      <c r="F1616" s="52"/>
      <c r="G1616" s="52"/>
      <c r="H1616" s="52"/>
      <c r="I1616" s="52"/>
    </row>
    <row r="1617" spans="1:9" s="53" customFormat="1">
      <c r="A1617" s="49"/>
      <c r="B1617" s="50"/>
      <c r="C1617" s="51"/>
      <c r="D1617" s="49"/>
      <c r="E1617" s="52"/>
      <c r="F1617" s="52"/>
      <c r="G1617" s="52"/>
      <c r="H1617" s="52"/>
      <c r="I1617" s="52"/>
    </row>
    <row r="1618" spans="1:9" s="53" customFormat="1">
      <c r="A1618" s="49"/>
      <c r="B1618" s="50"/>
      <c r="C1618" s="51"/>
      <c r="D1618" s="49"/>
      <c r="E1618" s="52"/>
      <c r="F1618" s="52"/>
      <c r="G1618" s="52"/>
      <c r="H1618" s="52"/>
      <c r="I1618" s="52"/>
    </row>
    <row r="1619" spans="1:9" s="53" customFormat="1">
      <c r="A1619" s="49"/>
      <c r="B1619" s="50"/>
      <c r="C1619" s="51"/>
      <c r="D1619" s="49"/>
      <c r="E1619" s="52"/>
      <c r="F1619" s="52"/>
      <c r="G1619" s="52"/>
      <c r="H1619" s="52"/>
      <c r="I1619" s="52"/>
    </row>
    <row r="1620" spans="1:9" s="53" customFormat="1">
      <c r="A1620" s="49"/>
      <c r="B1620" s="50"/>
      <c r="C1620" s="51"/>
      <c r="D1620" s="49"/>
      <c r="E1620" s="52"/>
      <c r="F1620" s="52"/>
      <c r="G1620" s="52"/>
      <c r="H1620" s="52"/>
      <c r="I1620" s="52"/>
    </row>
    <row r="1621" spans="1:9" s="53" customFormat="1">
      <c r="A1621" s="49"/>
      <c r="B1621" s="50"/>
      <c r="C1621" s="51"/>
      <c r="D1621" s="49"/>
      <c r="E1621" s="52"/>
      <c r="F1621" s="52"/>
      <c r="G1621" s="52"/>
      <c r="H1621" s="52"/>
      <c r="I1621" s="52"/>
    </row>
    <row r="1622" spans="1:9" s="53" customFormat="1">
      <c r="A1622" s="49"/>
      <c r="B1622" s="50"/>
      <c r="C1622" s="51"/>
      <c r="D1622" s="49"/>
      <c r="E1622" s="52"/>
      <c r="F1622" s="52"/>
      <c r="G1622" s="52"/>
      <c r="H1622" s="52"/>
      <c r="I1622" s="52"/>
    </row>
    <row r="1623" spans="1:9" s="53" customFormat="1">
      <c r="A1623" s="49"/>
      <c r="B1623" s="50"/>
      <c r="C1623" s="51"/>
      <c r="D1623" s="49"/>
      <c r="E1623" s="52"/>
      <c r="F1623" s="52"/>
      <c r="G1623" s="52"/>
      <c r="H1623" s="52"/>
      <c r="I1623" s="52"/>
    </row>
    <row r="1624" spans="1:9" s="53" customFormat="1">
      <c r="A1624" s="49"/>
      <c r="B1624" s="50"/>
      <c r="C1624" s="51"/>
      <c r="D1624" s="49"/>
      <c r="E1624" s="52"/>
      <c r="F1624" s="52"/>
      <c r="G1624" s="52"/>
      <c r="H1624" s="52"/>
      <c r="I1624" s="52"/>
    </row>
    <row r="1625" spans="1:9" s="53" customFormat="1">
      <c r="A1625" s="49"/>
      <c r="B1625" s="50"/>
      <c r="C1625" s="51"/>
      <c r="D1625" s="49"/>
      <c r="E1625" s="52"/>
      <c r="F1625" s="52"/>
      <c r="G1625" s="52"/>
      <c r="H1625" s="52"/>
      <c r="I1625" s="52"/>
    </row>
    <row r="1626" spans="1:9" s="53" customFormat="1">
      <c r="A1626" s="49"/>
      <c r="B1626" s="50"/>
      <c r="C1626" s="51"/>
      <c r="D1626" s="49"/>
      <c r="E1626" s="52"/>
      <c r="F1626" s="52"/>
      <c r="G1626" s="52"/>
      <c r="H1626" s="52"/>
      <c r="I1626" s="52"/>
    </row>
    <row r="1627" spans="1:9" s="53" customFormat="1">
      <c r="A1627" s="49"/>
      <c r="B1627" s="50"/>
      <c r="C1627" s="51"/>
      <c r="D1627" s="49"/>
      <c r="E1627" s="52"/>
      <c r="F1627" s="52"/>
      <c r="G1627" s="52"/>
      <c r="H1627" s="52"/>
      <c r="I1627" s="52"/>
    </row>
    <row r="1628" spans="1:9" s="53" customFormat="1">
      <c r="A1628" s="49"/>
      <c r="B1628" s="50"/>
      <c r="C1628" s="51"/>
      <c r="D1628" s="49"/>
      <c r="E1628" s="52"/>
      <c r="F1628" s="52"/>
      <c r="G1628" s="52"/>
      <c r="H1628" s="52"/>
      <c r="I1628" s="52"/>
    </row>
    <row r="1629" spans="1:9" s="53" customFormat="1">
      <c r="A1629" s="49"/>
      <c r="B1629" s="50"/>
      <c r="C1629" s="51"/>
      <c r="D1629" s="49"/>
      <c r="E1629" s="52"/>
      <c r="F1629" s="52"/>
      <c r="G1629" s="52"/>
      <c r="H1629" s="52"/>
      <c r="I1629" s="52"/>
    </row>
    <row r="1630" spans="1:9" s="53" customFormat="1">
      <c r="A1630" s="49"/>
      <c r="B1630" s="50"/>
      <c r="C1630" s="51"/>
      <c r="D1630" s="49"/>
      <c r="E1630" s="52"/>
      <c r="F1630" s="52"/>
      <c r="G1630" s="52"/>
      <c r="H1630" s="52"/>
      <c r="I1630" s="52"/>
    </row>
    <row r="1631" spans="1:9" s="53" customFormat="1">
      <c r="A1631" s="49"/>
      <c r="B1631" s="50"/>
      <c r="C1631" s="51"/>
      <c r="D1631" s="49"/>
      <c r="E1631" s="52"/>
      <c r="F1631" s="52"/>
      <c r="G1631" s="52"/>
      <c r="H1631" s="52"/>
      <c r="I1631" s="52"/>
    </row>
    <row r="1632" spans="1:9" s="53" customFormat="1">
      <c r="A1632" s="49"/>
      <c r="B1632" s="50"/>
      <c r="C1632" s="51"/>
      <c r="D1632" s="49"/>
      <c r="E1632" s="52"/>
      <c r="F1632" s="52"/>
      <c r="G1632" s="52"/>
      <c r="H1632" s="52"/>
      <c r="I1632" s="52"/>
    </row>
    <row r="1633" spans="1:9" s="53" customFormat="1">
      <c r="A1633" s="49"/>
      <c r="B1633" s="50"/>
      <c r="C1633" s="51"/>
      <c r="D1633" s="49"/>
      <c r="E1633" s="52"/>
      <c r="F1633" s="52"/>
      <c r="G1633" s="52"/>
      <c r="H1633" s="52"/>
      <c r="I1633" s="52"/>
    </row>
    <row r="1634" spans="1:9" s="53" customFormat="1">
      <c r="A1634" s="49"/>
      <c r="B1634" s="50"/>
      <c r="C1634" s="51"/>
      <c r="D1634" s="49"/>
      <c r="E1634" s="52"/>
      <c r="F1634" s="52"/>
      <c r="G1634" s="52"/>
      <c r="H1634" s="52"/>
      <c r="I1634" s="52"/>
    </row>
    <row r="1635" spans="1:9" s="53" customFormat="1">
      <c r="A1635" s="49"/>
      <c r="B1635" s="50"/>
      <c r="C1635" s="51"/>
      <c r="D1635" s="49"/>
      <c r="E1635" s="52"/>
      <c r="F1635" s="52"/>
      <c r="G1635" s="52"/>
      <c r="H1635" s="52"/>
      <c r="I1635" s="52"/>
    </row>
    <row r="1636" spans="1:9" s="53" customFormat="1">
      <c r="A1636" s="49"/>
      <c r="B1636" s="50"/>
      <c r="C1636" s="51"/>
      <c r="D1636" s="49"/>
      <c r="E1636" s="52"/>
      <c r="F1636" s="52"/>
      <c r="G1636" s="52"/>
      <c r="H1636" s="52"/>
      <c r="I1636" s="52"/>
    </row>
    <row r="1637" spans="1:9" s="53" customFormat="1">
      <c r="A1637" s="49"/>
      <c r="B1637" s="50"/>
      <c r="C1637" s="51"/>
      <c r="D1637" s="49"/>
      <c r="E1637" s="52"/>
      <c r="F1637" s="52"/>
      <c r="G1637" s="52"/>
      <c r="H1637" s="52"/>
      <c r="I1637" s="52"/>
    </row>
    <row r="1638" spans="1:9" s="53" customFormat="1">
      <c r="A1638" s="49"/>
      <c r="B1638" s="50"/>
      <c r="C1638" s="51"/>
      <c r="D1638" s="49"/>
      <c r="E1638" s="52"/>
      <c r="F1638" s="52"/>
      <c r="G1638" s="52"/>
      <c r="H1638" s="52"/>
      <c r="I1638" s="52"/>
    </row>
    <row r="1639" spans="1:9" s="53" customFormat="1">
      <c r="A1639" s="49"/>
      <c r="B1639" s="50"/>
      <c r="C1639" s="51"/>
      <c r="D1639" s="49"/>
      <c r="E1639" s="52"/>
      <c r="F1639" s="52"/>
      <c r="G1639" s="52"/>
      <c r="H1639" s="52"/>
      <c r="I1639" s="52"/>
    </row>
    <row r="1640" spans="1:9" s="53" customFormat="1">
      <c r="A1640" s="49"/>
      <c r="B1640" s="50"/>
      <c r="C1640" s="51"/>
      <c r="D1640" s="49"/>
      <c r="E1640" s="52"/>
      <c r="F1640" s="52"/>
      <c r="G1640" s="52"/>
      <c r="H1640" s="52"/>
      <c r="I1640" s="52"/>
    </row>
    <row r="1641" spans="1:9" s="53" customFormat="1">
      <c r="A1641" s="49"/>
      <c r="B1641" s="50"/>
      <c r="C1641" s="51"/>
      <c r="D1641" s="49"/>
      <c r="E1641" s="52"/>
      <c r="F1641" s="52"/>
      <c r="G1641" s="52"/>
      <c r="H1641" s="52"/>
      <c r="I1641" s="52"/>
    </row>
    <row r="1642" spans="1:9" s="53" customFormat="1">
      <c r="A1642" s="49"/>
      <c r="B1642" s="50"/>
      <c r="C1642" s="51"/>
      <c r="D1642" s="49"/>
      <c r="E1642" s="52"/>
      <c r="F1642" s="52"/>
      <c r="G1642" s="52"/>
      <c r="H1642" s="52"/>
      <c r="I1642" s="52"/>
    </row>
    <row r="1643" spans="1:9" s="53" customFormat="1">
      <c r="A1643" s="49"/>
      <c r="B1643" s="50"/>
      <c r="C1643" s="51"/>
      <c r="D1643" s="49"/>
      <c r="E1643" s="52"/>
      <c r="F1643" s="52"/>
      <c r="G1643" s="52"/>
      <c r="H1643" s="52"/>
      <c r="I1643" s="52"/>
    </row>
    <row r="1644" spans="1:9" s="53" customFormat="1">
      <c r="A1644" s="49"/>
      <c r="B1644" s="50"/>
      <c r="C1644" s="51"/>
      <c r="D1644" s="49"/>
      <c r="E1644" s="52"/>
      <c r="F1644" s="52"/>
      <c r="G1644" s="52"/>
      <c r="H1644" s="52"/>
      <c r="I1644" s="52"/>
    </row>
    <row r="1645" spans="1:9" s="53" customFormat="1">
      <c r="A1645" s="49"/>
      <c r="B1645" s="50"/>
      <c r="C1645" s="51"/>
      <c r="D1645" s="49"/>
      <c r="E1645" s="52"/>
      <c r="F1645" s="52"/>
      <c r="G1645" s="52"/>
      <c r="H1645" s="52"/>
      <c r="I1645" s="52"/>
    </row>
    <row r="1646" spans="1:9" s="53" customFormat="1">
      <c r="A1646" s="49"/>
      <c r="B1646" s="50"/>
      <c r="C1646" s="51"/>
      <c r="D1646" s="49"/>
      <c r="E1646" s="52"/>
      <c r="F1646" s="52"/>
      <c r="G1646" s="52"/>
      <c r="H1646" s="52"/>
      <c r="I1646" s="52"/>
    </row>
    <row r="1647" spans="1:9" s="53" customFormat="1">
      <c r="A1647" s="49"/>
      <c r="B1647" s="50"/>
      <c r="C1647" s="51"/>
      <c r="D1647" s="49"/>
      <c r="E1647" s="52"/>
      <c r="F1647" s="52"/>
      <c r="G1647" s="52"/>
      <c r="H1647" s="52"/>
      <c r="I1647" s="52"/>
    </row>
    <row r="1648" spans="1:9" s="53" customFormat="1">
      <c r="A1648" s="49"/>
      <c r="B1648" s="50"/>
      <c r="C1648" s="51"/>
      <c r="D1648" s="49"/>
      <c r="E1648" s="52"/>
      <c r="F1648" s="52"/>
      <c r="G1648" s="52"/>
      <c r="H1648" s="52"/>
      <c r="I1648" s="52"/>
    </row>
    <row r="1649" spans="1:9" s="53" customFormat="1">
      <c r="A1649" s="49"/>
      <c r="B1649" s="50"/>
      <c r="C1649" s="51"/>
      <c r="D1649" s="49"/>
      <c r="E1649" s="52"/>
      <c r="F1649" s="52"/>
      <c r="G1649" s="52"/>
      <c r="H1649" s="52"/>
      <c r="I1649" s="52"/>
    </row>
    <row r="1650" spans="1:9" s="53" customFormat="1">
      <c r="A1650" s="49"/>
      <c r="B1650" s="50"/>
      <c r="C1650" s="51"/>
      <c r="D1650" s="49"/>
      <c r="E1650" s="52"/>
      <c r="F1650" s="52"/>
      <c r="G1650" s="52"/>
      <c r="H1650" s="52"/>
      <c r="I1650" s="52"/>
    </row>
    <row r="1651" spans="1:9" s="53" customFormat="1">
      <c r="A1651" s="49"/>
      <c r="B1651" s="50"/>
      <c r="C1651" s="51"/>
      <c r="D1651" s="49"/>
      <c r="E1651" s="52"/>
      <c r="F1651" s="52"/>
      <c r="G1651" s="52"/>
      <c r="H1651" s="52"/>
      <c r="I1651" s="52"/>
    </row>
    <row r="1652" spans="1:9" s="53" customFormat="1">
      <c r="A1652" s="49"/>
      <c r="B1652" s="50"/>
      <c r="C1652" s="51"/>
      <c r="D1652" s="49"/>
      <c r="E1652" s="52"/>
      <c r="F1652" s="52"/>
      <c r="G1652" s="52"/>
      <c r="H1652" s="52"/>
      <c r="I1652" s="52"/>
    </row>
    <row r="1653" spans="1:9" s="53" customFormat="1">
      <c r="A1653" s="49"/>
      <c r="B1653" s="50"/>
      <c r="C1653" s="51"/>
      <c r="D1653" s="49"/>
      <c r="E1653" s="52"/>
      <c r="F1653" s="52"/>
      <c r="G1653" s="52"/>
      <c r="H1653" s="52"/>
      <c r="I1653" s="52"/>
    </row>
    <row r="1654" spans="1:9" s="53" customFormat="1">
      <c r="A1654" s="49"/>
      <c r="B1654" s="50"/>
      <c r="C1654" s="51"/>
      <c r="D1654" s="49"/>
      <c r="E1654" s="52"/>
      <c r="F1654" s="52"/>
      <c r="G1654" s="52"/>
      <c r="H1654" s="52"/>
      <c r="I1654" s="52"/>
    </row>
    <row r="1655" spans="1:9" s="53" customFormat="1">
      <c r="A1655" s="49"/>
      <c r="B1655" s="50"/>
      <c r="C1655" s="51"/>
      <c r="D1655" s="49"/>
      <c r="E1655" s="52"/>
      <c r="F1655" s="52"/>
      <c r="G1655" s="52"/>
      <c r="H1655" s="52"/>
      <c r="I1655" s="52"/>
    </row>
    <row r="1656" spans="1:9" s="53" customFormat="1">
      <c r="A1656" s="49"/>
      <c r="B1656" s="50"/>
      <c r="C1656" s="51"/>
      <c r="D1656" s="49"/>
      <c r="E1656" s="52"/>
      <c r="F1656" s="52"/>
      <c r="G1656" s="52"/>
      <c r="H1656" s="52"/>
      <c r="I1656" s="52"/>
    </row>
    <row r="1657" spans="1:9" s="53" customFormat="1">
      <c r="A1657" s="49"/>
      <c r="B1657" s="50"/>
      <c r="C1657" s="51"/>
      <c r="D1657" s="49"/>
      <c r="E1657" s="52"/>
      <c r="F1657" s="52"/>
      <c r="G1657" s="52"/>
      <c r="H1657" s="52"/>
      <c r="I1657" s="52"/>
    </row>
    <row r="1658" spans="1:9" s="53" customFormat="1">
      <c r="A1658" s="49"/>
      <c r="B1658" s="50"/>
      <c r="C1658" s="51"/>
      <c r="D1658" s="49"/>
      <c r="E1658" s="52"/>
      <c r="F1658" s="52"/>
      <c r="G1658" s="52"/>
      <c r="H1658" s="52"/>
      <c r="I1658" s="52"/>
    </row>
    <row r="1659" spans="1:9" s="53" customFormat="1">
      <c r="A1659" s="49"/>
      <c r="B1659" s="50"/>
      <c r="C1659" s="51"/>
      <c r="D1659" s="49"/>
      <c r="E1659" s="52"/>
      <c r="F1659" s="52"/>
      <c r="G1659" s="52"/>
      <c r="H1659" s="52"/>
      <c r="I1659" s="52"/>
    </row>
    <row r="1660" spans="1:9" s="53" customFormat="1">
      <c r="A1660" s="49"/>
      <c r="B1660" s="50"/>
      <c r="C1660" s="51"/>
      <c r="D1660" s="49"/>
      <c r="E1660" s="52"/>
      <c r="F1660" s="52"/>
      <c r="G1660" s="52"/>
      <c r="H1660" s="52"/>
      <c r="I1660" s="52"/>
    </row>
    <row r="1661" spans="1:9" s="53" customFormat="1">
      <c r="A1661" s="49"/>
      <c r="B1661" s="50"/>
      <c r="C1661" s="51"/>
      <c r="D1661" s="49"/>
      <c r="E1661" s="52"/>
      <c r="F1661" s="52"/>
      <c r="G1661" s="52"/>
      <c r="H1661" s="52"/>
      <c r="I1661" s="52"/>
    </row>
    <row r="1662" spans="1:9" s="53" customFormat="1">
      <c r="A1662" s="49"/>
      <c r="B1662" s="50"/>
      <c r="C1662" s="51"/>
      <c r="D1662" s="49"/>
      <c r="E1662" s="52"/>
      <c r="F1662" s="52"/>
      <c r="G1662" s="52"/>
      <c r="H1662" s="52"/>
      <c r="I1662" s="52"/>
    </row>
    <row r="1663" spans="1:9" s="53" customFormat="1">
      <c r="A1663" s="49"/>
      <c r="B1663" s="50"/>
      <c r="C1663" s="51"/>
      <c r="D1663" s="49"/>
      <c r="E1663" s="52"/>
      <c r="F1663" s="52"/>
      <c r="G1663" s="52"/>
      <c r="H1663" s="52"/>
      <c r="I1663" s="52"/>
    </row>
    <row r="1664" spans="1:9" s="53" customFormat="1">
      <c r="A1664" s="49"/>
      <c r="B1664" s="50"/>
      <c r="C1664" s="51"/>
      <c r="D1664" s="49"/>
      <c r="E1664" s="52"/>
      <c r="F1664" s="52"/>
      <c r="G1664" s="52"/>
      <c r="H1664" s="52"/>
      <c r="I1664" s="52"/>
    </row>
    <row r="1665" spans="1:9" s="53" customFormat="1">
      <c r="A1665" s="49"/>
      <c r="B1665" s="50"/>
      <c r="C1665" s="51"/>
      <c r="D1665" s="49"/>
      <c r="E1665" s="52"/>
      <c r="F1665" s="52"/>
      <c r="G1665" s="52"/>
      <c r="H1665" s="52"/>
      <c r="I1665" s="52"/>
    </row>
    <row r="1666" spans="1:9" s="53" customFormat="1">
      <c r="A1666" s="49"/>
      <c r="B1666" s="50"/>
      <c r="C1666" s="51"/>
      <c r="D1666" s="49"/>
      <c r="E1666" s="52"/>
      <c r="F1666" s="52"/>
      <c r="G1666" s="52"/>
      <c r="H1666" s="52"/>
      <c r="I1666" s="52"/>
    </row>
    <row r="1667" spans="1:9" s="53" customFormat="1">
      <c r="A1667" s="49"/>
      <c r="B1667" s="50"/>
      <c r="C1667" s="51"/>
      <c r="D1667" s="49"/>
      <c r="E1667" s="52"/>
      <c r="F1667" s="52"/>
      <c r="G1667" s="52"/>
      <c r="H1667" s="52"/>
      <c r="I1667" s="52"/>
    </row>
    <row r="1668" spans="1:9" s="53" customFormat="1">
      <c r="A1668" s="49"/>
      <c r="B1668" s="50"/>
      <c r="C1668" s="51"/>
      <c r="D1668" s="49"/>
      <c r="E1668" s="52"/>
      <c r="F1668" s="52"/>
      <c r="G1668" s="52"/>
      <c r="H1668" s="52"/>
      <c r="I1668" s="52"/>
    </row>
    <row r="1669" spans="1:9" s="53" customFormat="1">
      <c r="A1669" s="49"/>
      <c r="B1669" s="50"/>
      <c r="C1669" s="51"/>
      <c r="D1669" s="49"/>
      <c r="E1669" s="52"/>
      <c r="F1669" s="52"/>
      <c r="G1669" s="52"/>
      <c r="H1669" s="52"/>
      <c r="I1669" s="52"/>
    </row>
    <row r="1670" spans="1:9" s="53" customFormat="1">
      <c r="A1670" s="49"/>
      <c r="B1670" s="50"/>
      <c r="C1670" s="51"/>
      <c r="D1670" s="49"/>
      <c r="E1670" s="52"/>
      <c r="F1670" s="52"/>
      <c r="G1670" s="52"/>
      <c r="H1670" s="52"/>
      <c r="I1670" s="52"/>
    </row>
    <row r="1671" spans="1:9" s="53" customFormat="1">
      <c r="A1671" s="49"/>
      <c r="B1671" s="50"/>
      <c r="C1671" s="51"/>
      <c r="D1671" s="49"/>
      <c r="E1671" s="52"/>
      <c r="F1671" s="52"/>
      <c r="G1671" s="52"/>
      <c r="H1671" s="52"/>
      <c r="I1671" s="52"/>
    </row>
    <row r="1672" spans="1:9" s="53" customFormat="1">
      <c r="A1672" s="49"/>
      <c r="B1672" s="50"/>
      <c r="C1672" s="51"/>
      <c r="D1672" s="49"/>
      <c r="E1672" s="52"/>
      <c r="F1672" s="52"/>
      <c r="G1672" s="52"/>
      <c r="H1672" s="52"/>
      <c r="I1672" s="52"/>
    </row>
    <row r="1673" spans="1:9" s="53" customFormat="1">
      <c r="A1673" s="49"/>
      <c r="B1673" s="50"/>
      <c r="C1673" s="51"/>
      <c r="D1673" s="49"/>
      <c r="E1673" s="52"/>
      <c r="F1673" s="52"/>
      <c r="G1673" s="52"/>
      <c r="H1673" s="52"/>
      <c r="I1673" s="52"/>
    </row>
    <row r="1674" spans="1:9" s="53" customFormat="1">
      <c r="A1674" s="49"/>
      <c r="B1674" s="50"/>
      <c r="C1674" s="51"/>
      <c r="D1674" s="49"/>
      <c r="E1674" s="52"/>
      <c r="F1674" s="52"/>
      <c r="G1674" s="52"/>
      <c r="H1674" s="52"/>
      <c r="I1674" s="52"/>
    </row>
    <row r="1675" spans="1:9" s="53" customFormat="1">
      <c r="A1675" s="49"/>
      <c r="B1675" s="50"/>
      <c r="C1675" s="51"/>
      <c r="D1675" s="49"/>
      <c r="E1675" s="52"/>
      <c r="F1675" s="52"/>
      <c r="G1675" s="52"/>
      <c r="H1675" s="52"/>
      <c r="I1675" s="52"/>
    </row>
    <row r="1676" spans="1:9" s="53" customFormat="1">
      <c r="A1676" s="49"/>
      <c r="B1676" s="50"/>
      <c r="C1676" s="51"/>
      <c r="D1676" s="49"/>
      <c r="E1676" s="52"/>
      <c r="F1676" s="52"/>
      <c r="G1676" s="52"/>
      <c r="H1676" s="52"/>
      <c r="I1676" s="52"/>
    </row>
    <row r="1677" spans="1:9" s="53" customFormat="1">
      <c r="A1677" s="49"/>
      <c r="B1677" s="50"/>
      <c r="C1677" s="51"/>
      <c r="D1677" s="49"/>
      <c r="E1677" s="52"/>
      <c r="F1677" s="52"/>
      <c r="G1677" s="52"/>
      <c r="H1677" s="52"/>
      <c r="I1677" s="52"/>
    </row>
    <row r="1678" spans="1:9" s="53" customFormat="1">
      <c r="A1678" s="49"/>
      <c r="B1678" s="50"/>
      <c r="C1678" s="51"/>
      <c r="D1678" s="49"/>
      <c r="E1678" s="52"/>
      <c r="F1678" s="52"/>
      <c r="G1678" s="52"/>
      <c r="H1678" s="52"/>
      <c r="I1678" s="52"/>
    </row>
    <row r="1679" spans="1:9" s="53" customFormat="1">
      <c r="A1679" s="49"/>
      <c r="B1679" s="50"/>
      <c r="C1679" s="51"/>
      <c r="D1679" s="49"/>
      <c r="E1679" s="52"/>
      <c r="F1679" s="52"/>
      <c r="G1679" s="52"/>
      <c r="H1679" s="52"/>
      <c r="I1679" s="52"/>
    </row>
    <row r="1680" spans="1:9" s="53" customFormat="1">
      <c r="A1680" s="49"/>
      <c r="B1680" s="50"/>
      <c r="C1680" s="51"/>
      <c r="D1680" s="49"/>
      <c r="E1680" s="52"/>
      <c r="F1680" s="52"/>
      <c r="G1680" s="52"/>
      <c r="H1680" s="52"/>
      <c r="I1680" s="52"/>
    </row>
    <row r="1681" spans="1:9" s="53" customFormat="1">
      <c r="A1681" s="49"/>
      <c r="B1681" s="50"/>
      <c r="C1681" s="51"/>
      <c r="D1681" s="49"/>
      <c r="E1681" s="52"/>
      <c r="F1681" s="52"/>
      <c r="G1681" s="52"/>
      <c r="H1681" s="52"/>
      <c r="I1681" s="52"/>
    </row>
    <row r="1682" spans="1:9" s="53" customFormat="1">
      <c r="A1682" s="49"/>
      <c r="B1682" s="50"/>
      <c r="C1682" s="51"/>
      <c r="D1682" s="49"/>
      <c r="E1682" s="52"/>
      <c r="F1682" s="52"/>
      <c r="G1682" s="52"/>
      <c r="H1682" s="52"/>
      <c r="I1682" s="52"/>
    </row>
    <row r="1683" spans="1:9" s="53" customFormat="1">
      <c r="A1683" s="49"/>
      <c r="B1683" s="50"/>
      <c r="C1683" s="51"/>
      <c r="D1683" s="49"/>
      <c r="E1683" s="52"/>
      <c r="F1683" s="52"/>
      <c r="G1683" s="52"/>
      <c r="H1683" s="52"/>
      <c r="I1683" s="52"/>
    </row>
    <row r="1684" spans="1:9" s="53" customFormat="1">
      <c r="A1684" s="49"/>
      <c r="B1684" s="50"/>
      <c r="C1684" s="51"/>
      <c r="D1684" s="49"/>
      <c r="E1684" s="52"/>
      <c r="F1684" s="52"/>
      <c r="G1684" s="52"/>
      <c r="H1684" s="52"/>
      <c r="I1684" s="52"/>
    </row>
    <row r="1685" spans="1:9" s="53" customFormat="1">
      <c r="A1685" s="49"/>
      <c r="B1685" s="50"/>
      <c r="C1685" s="51"/>
      <c r="D1685" s="49"/>
      <c r="E1685" s="52"/>
      <c r="F1685" s="52"/>
      <c r="G1685" s="52"/>
      <c r="H1685" s="52"/>
      <c r="I1685" s="52"/>
    </row>
    <row r="1686" spans="1:9" s="53" customFormat="1">
      <c r="A1686" s="49"/>
      <c r="B1686" s="50"/>
      <c r="C1686" s="51"/>
      <c r="D1686" s="49"/>
      <c r="E1686" s="52"/>
      <c r="F1686" s="52"/>
      <c r="G1686" s="52"/>
      <c r="H1686" s="52"/>
      <c r="I1686" s="52"/>
    </row>
    <row r="1687" spans="1:9" s="53" customFormat="1">
      <c r="A1687" s="49"/>
      <c r="B1687" s="50"/>
      <c r="C1687" s="51"/>
      <c r="D1687" s="49"/>
      <c r="E1687" s="52"/>
      <c r="F1687" s="52"/>
      <c r="G1687" s="52"/>
      <c r="H1687" s="52"/>
      <c r="I1687" s="52"/>
    </row>
    <row r="1688" spans="1:9" s="53" customFormat="1">
      <c r="A1688" s="49"/>
      <c r="B1688" s="50"/>
      <c r="C1688" s="51"/>
      <c r="D1688" s="49"/>
      <c r="E1688" s="52"/>
      <c r="F1688" s="52"/>
      <c r="G1688" s="52"/>
      <c r="H1688" s="52"/>
      <c r="I1688" s="52"/>
    </row>
    <row r="1689" spans="1:9" s="53" customFormat="1">
      <c r="A1689" s="49"/>
      <c r="B1689" s="50"/>
      <c r="C1689" s="51"/>
      <c r="D1689" s="49"/>
      <c r="E1689" s="52"/>
      <c r="F1689" s="52"/>
      <c r="G1689" s="52"/>
      <c r="H1689" s="52"/>
      <c r="I1689" s="52"/>
    </row>
    <row r="1690" spans="1:9" s="53" customFormat="1">
      <c r="A1690" s="49"/>
      <c r="B1690" s="50"/>
      <c r="C1690" s="51"/>
      <c r="D1690" s="49"/>
      <c r="E1690" s="52"/>
      <c r="F1690" s="52"/>
      <c r="G1690" s="52"/>
      <c r="H1690" s="52"/>
      <c r="I1690" s="52"/>
    </row>
    <row r="1691" spans="1:9" s="53" customFormat="1">
      <c r="A1691" s="49"/>
      <c r="B1691" s="50"/>
      <c r="C1691" s="51"/>
      <c r="D1691" s="49"/>
      <c r="E1691" s="52"/>
      <c r="F1691" s="52"/>
      <c r="G1691" s="52"/>
      <c r="H1691" s="52"/>
      <c r="I1691" s="52"/>
    </row>
    <row r="1692" spans="1:9" s="53" customFormat="1">
      <c r="A1692" s="49"/>
      <c r="B1692" s="50"/>
      <c r="C1692" s="51"/>
      <c r="D1692" s="49"/>
      <c r="E1692" s="52"/>
      <c r="F1692" s="52"/>
      <c r="G1692" s="52"/>
      <c r="H1692" s="52"/>
      <c r="I1692" s="52"/>
    </row>
    <row r="1693" spans="1:9" s="53" customFormat="1">
      <c r="A1693" s="49"/>
      <c r="B1693" s="50"/>
      <c r="C1693" s="51"/>
      <c r="D1693" s="49"/>
      <c r="E1693" s="52"/>
      <c r="F1693" s="52"/>
      <c r="G1693" s="52"/>
      <c r="H1693" s="52"/>
      <c r="I1693" s="52"/>
    </row>
    <row r="1694" spans="1:9" s="53" customFormat="1">
      <c r="A1694" s="49"/>
      <c r="B1694" s="50"/>
      <c r="C1694" s="51"/>
      <c r="D1694" s="49"/>
      <c r="E1694" s="52"/>
      <c r="F1694" s="52"/>
      <c r="G1694" s="52"/>
      <c r="H1694" s="52"/>
      <c r="I1694" s="52"/>
    </row>
    <row r="1695" spans="1:9" s="53" customFormat="1">
      <c r="A1695" s="49"/>
      <c r="B1695" s="50"/>
      <c r="C1695" s="51"/>
      <c r="D1695" s="49"/>
      <c r="E1695" s="52"/>
      <c r="F1695" s="52"/>
      <c r="G1695" s="52"/>
      <c r="H1695" s="52"/>
      <c r="I1695" s="52"/>
    </row>
    <row r="1696" spans="1:9" s="53" customFormat="1">
      <c r="A1696" s="49"/>
      <c r="B1696" s="50"/>
      <c r="C1696" s="51"/>
      <c r="D1696" s="49"/>
      <c r="E1696" s="52"/>
      <c r="F1696" s="52"/>
      <c r="G1696" s="52"/>
      <c r="H1696" s="52"/>
      <c r="I1696" s="52"/>
    </row>
    <row r="1697" spans="1:9" s="53" customFormat="1">
      <c r="A1697" s="49"/>
      <c r="B1697" s="50"/>
      <c r="C1697" s="51"/>
      <c r="D1697" s="49"/>
      <c r="E1697" s="52"/>
      <c r="F1697" s="52"/>
      <c r="G1697" s="52"/>
      <c r="H1697" s="52"/>
      <c r="I1697" s="52"/>
    </row>
    <row r="1698" spans="1:9" s="53" customFormat="1">
      <c r="A1698" s="49"/>
      <c r="B1698" s="50"/>
      <c r="C1698" s="51"/>
      <c r="D1698" s="49"/>
      <c r="E1698" s="52"/>
      <c r="F1698" s="52"/>
      <c r="G1698" s="52"/>
      <c r="H1698" s="52"/>
      <c r="I1698" s="52"/>
    </row>
    <row r="1699" spans="1:9" s="53" customFormat="1">
      <c r="A1699" s="49"/>
      <c r="B1699" s="50"/>
      <c r="C1699" s="51"/>
      <c r="D1699" s="49"/>
      <c r="E1699" s="52"/>
      <c r="F1699" s="52"/>
      <c r="G1699" s="52"/>
      <c r="H1699" s="52"/>
      <c r="I1699" s="52"/>
    </row>
    <row r="1700" spans="1:9" s="53" customFormat="1">
      <c r="A1700" s="49"/>
      <c r="B1700" s="50"/>
      <c r="C1700" s="51"/>
      <c r="D1700" s="49"/>
      <c r="E1700" s="52"/>
      <c r="F1700" s="52"/>
      <c r="G1700" s="52"/>
      <c r="H1700" s="52"/>
      <c r="I1700" s="52"/>
    </row>
    <row r="1701" spans="1:9" s="53" customFormat="1">
      <c r="A1701" s="49"/>
      <c r="B1701" s="50"/>
      <c r="C1701" s="51"/>
      <c r="D1701" s="49"/>
      <c r="E1701" s="52"/>
      <c r="F1701" s="52"/>
      <c r="G1701" s="52"/>
      <c r="H1701" s="52"/>
      <c r="I1701" s="52"/>
    </row>
    <row r="1702" spans="1:9" s="53" customFormat="1">
      <c r="A1702" s="49"/>
      <c r="B1702" s="50"/>
      <c r="C1702" s="51"/>
      <c r="D1702" s="49"/>
      <c r="E1702" s="52"/>
      <c r="F1702" s="52"/>
      <c r="G1702" s="52"/>
      <c r="H1702" s="52"/>
      <c r="I1702" s="52"/>
    </row>
    <row r="1703" spans="1:9" s="53" customFormat="1">
      <c r="A1703" s="49"/>
      <c r="B1703" s="50"/>
      <c r="C1703" s="51"/>
      <c r="D1703" s="49"/>
      <c r="E1703" s="52"/>
      <c r="F1703" s="52"/>
      <c r="G1703" s="52"/>
      <c r="H1703" s="52"/>
      <c r="I1703" s="52"/>
    </row>
    <row r="1704" spans="1:9" s="53" customFormat="1">
      <c r="A1704" s="49"/>
      <c r="B1704" s="50"/>
      <c r="C1704" s="51"/>
      <c r="D1704" s="49"/>
      <c r="E1704" s="52"/>
      <c r="F1704" s="52"/>
      <c r="G1704" s="52"/>
      <c r="H1704" s="52"/>
      <c r="I1704" s="52"/>
    </row>
    <row r="1705" spans="1:9" s="53" customFormat="1">
      <c r="A1705" s="49"/>
      <c r="B1705" s="50"/>
      <c r="C1705" s="51"/>
      <c r="D1705" s="49"/>
      <c r="E1705" s="52"/>
      <c r="F1705" s="52"/>
      <c r="G1705" s="52"/>
      <c r="H1705" s="52"/>
      <c r="I1705" s="52"/>
    </row>
    <row r="1706" spans="1:9" s="53" customFormat="1">
      <c r="A1706" s="49"/>
      <c r="B1706" s="50"/>
      <c r="C1706" s="51"/>
      <c r="D1706" s="49"/>
      <c r="E1706" s="52"/>
      <c r="F1706" s="52"/>
      <c r="G1706" s="52"/>
      <c r="H1706" s="52"/>
      <c r="I1706" s="52"/>
    </row>
    <row r="1707" spans="1:9" s="53" customFormat="1">
      <c r="A1707" s="49"/>
      <c r="B1707" s="50"/>
      <c r="C1707" s="51"/>
      <c r="D1707" s="49"/>
      <c r="E1707" s="52"/>
      <c r="F1707" s="52"/>
      <c r="G1707" s="52"/>
      <c r="H1707" s="52"/>
      <c r="I1707" s="52"/>
    </row>
    <row r="1708" spans="1:9" s="53" customFormat="1">
      <c r="A1708" s="49"/>
      <c r="B1708" s="50"/>
      <c r="C1708" s="51"/>
      <c r="D1708" s="49"/>
      <c r="E1708" s="52"/>
      <c r="F1708" s="52"/>
      <c r="G1708" s="52"/>
      <c r="H1708" s="52"/>
      <c r="I1708" s="52"/>
    </row>
    <row r="1709" spans="1:9" s="53" customFormat="1">
      <c r="A1709" s="49"/>
      <c r="B1709" s="50"/>
      <c r="C1709" s="51"/>
      <c r="D1709" s="49"/>
      <c r="E1709" s="52"/>
      <c r="F1709" s="52"/>
      <c r="G1709" s="52"/>
      <c r="H1709" s="52"/>
      <c r="I1709" s="52"/>
    </row>
    <row r="1710" spans="1:9" s="53" customFormat="1">
      <c r="A1710" s="49"/>
      <c r="B1710" s="50"/>
      <c r="C1710" s="51"/>
      <c r="D1710" s="49"/>
      <c r="E1710" s="52"/>
      <c r="F1710" s="52"/>
      <c r="G1710" s="52"/>
      <c r="H1710" s="52"/>
      <c r="I1710" s="52"/>
    </row>
    <row r="1711" spans="1:9" s="53" customFormat="1">
      <c r="A1711" s="49"/>
      <c r="B1711" s="50"/>
      <c r="C1711" s="51"/>
      <c r="D1711" s="49"/>
      <c r="E1711" s="52"/>
      <c r="F1711" s="52"/>
      <c r="G1711" s="52"/>
      <c r="H1711" s="52"/>
      <c r="I1711" s="52"/>
    </row>
    <row r="1712" spans="1:9" s="53" customFormat="1">
      <c r="A1712" s="49"/>
      <c r="B1712" s="50"/>
      <c r="C1712" s="51"/>
      <c r="D1712" s="49"/>
      <c r="E1712" s="52"/>
      <c r="F1712" s="52"/>
      <c r="G1712" s="52"/>
      <c r="H1712" s="52"/>
      <c r="I1712" s="52"/>
    </row>
    <row r="1713" spans="1:9" s="53" customFormat="1">
      <c r="A1713" s="49"/>
      <c r="B1713" s="50"/>
      <c r="C1713" s="51"/>
      <c r="D1713" s="49"/>
      <c r="E1713" s="52"/>
      <c r="F1713" s="52"/>
      <c r="G1713" s="52"/>
      <c r="H1713" s="52"/>
      <c r="I1713" s="52"/>
    </row>
    <row r="1714" spans="1:9" s="53" customFormat="1">
      <c r="A1714" s="49"/>
      <c r="B1714" s="50"/>
      <c r="C1714" s="51"/>
      <c r="D1714" s="49"/>
      <c r="E1714" s="52"/>
      <c r="F1714" s="52"/>
      <c r="G1714" s="52"/>
      <c r="H1714" s="52"/>
      <c r="I1714" s="52"/>
    </row>
    <row r="1715" spans="1:9" s="53" customFormat="1">
      <c r="A1715" s="49"/>
      <c r="B1715" s="50"/>
      <c r="C1715" s="51"/>
      <c r="D1715" s="49"/>
      <c r="E1715" s="52"/>
      <c r="F1715" s="52"/>
      <c r="G1715" s="52"/>
      <c r="H1715" s="52"/>
      <c r="I1715" s="52"/>
    </row>
    <row r="1716" spans="1:9" s="53" customFormat="1">
      <c r="A1716" s="49"/>
      <c r="B1716" s="50"/>
      <c r="C1716" s="51"/>
      <c r="D1716" s="49"/>
      <c r="E1716" s="52"/>
      <c r="F1716" s="52"/>
      <c r="G1716" s="52"/>
      <c r="H1716" s="52"/>
      <c r="I1716" s="52"/>
    </row>
    <row r="1717" spans="1:9" s="53" customFormat="1">
      <c r="A1717" s="49"/>
      <c r="B1717" s="50"/>
      <c r="C1717" s="51"/>
      <c r="D1717" s="49"/>
      <c r="E1717" s="52"/>
      <c r="F1717" s="52"/>
      <c r="G1717" s="52"/>
      <c r="H1717" s="52"/>
      <c r="I1717" s="52"/>
    </row>
    <row r="1718" spans="1:9" s="53" customFormat="1">
      <c r="A1718" s="49"/>
      <c r="B1718" s="50"/>
      <c r="C1718" s="51"/>
      <c r="D1718" s="49"/>
      <c r="E1718" s="52"/>
      <c r="F1718" s="52"/>
      <c r="G1718" s="52"/>
      <c r="H1718" s="52"/>
      <c r="I1718" s="52"/>
    </row>
    <row r="1719" spans="1:9" s="53" customFormat="1">
      <c r="A1719" s="49"/>
      <c r="B1719" s="50"/>
      <c r="C1719" s="51"/>
      <c r="D1719" s="49"/>
      <c r="E1719" s="52"/>
      <c r="F1719" s="52"/>
      <c r="G1719" s="52"/>
      <c r="H1719" s="52"/>
      <c r="I1719" s="52"/>
    </row>
    <row r="1720" spans="1:9" s="53" customFormat="1">
      <c r="A1720" s="49"/>
      <c r="B1720" s="50"/>
      <c r="C1720" s="51"/>
      <c r="D1720" s="49"/>
      <c r="E1720" s="52"/>
      <c r="F1720" s="52"/>
      <c r="G1720" s="52"/>
      <c r="H1720" s="52"/>
      <c r="I1720" s="52"/>
    </row>
    <row r="1721" spans="1:9" s="53" customFormat="1">
      <c r="A1721" s="49"/>
      <c r="B1721" s="50"/>
      <c r="C1721" s="51"/>
      <c r="D1721" s="49"/>
      <c r="E1721" s="52"/>
      <c r="F1721" s="52"/>
      <c r="G1721" s="52"/>
      <c r="H1721" s="52"/>
      <c r="I1721" s="52"/>
    </row>
    <row r="1722" spans="1:9" s="53" customFormat="1">
      <c r="A1722" s="49"/>
      <c r="B1722" s="50"/>
      <c r="C1722" s="51"/>
      <c r="D1722" s="49"/>
      <c r="E1722" s="52"/>
      <c r="F1722" s="52"/>
      <c r="G1722" s="52"/>
      <c r="H1722" s="52"/>
      <c r="I1722" s="52"/>
    </row>
    <row r="1723" spans="1:9" s="53" customFormat="1">
      <c r="A1723" s="49"/>
      <c r="B1723" s="50"/>
      <c r="C1723" s="51"/>
      <c r="D1723" s="49"/>
      <c r="E1723" s="52"/>
      <c r="F1723" s="52"/>
      <c r="G1723" s="52"/>
      <c r="H1723" s="52"/>
      <c r="I1723" s="52"/>
    </row>
    <row r="1724" spans="1:9" s="53" customFormat="1">
      <c r="A1724" s="49"/>
      <c r="B1724" s="50"/>
      <c r="C1724" s="51"/>
      <c r="D1724" s="49"/>
      <c r="E1724" s="52"/>
      <c r="F1724" s="52"/>
      <c r="G1724" s="52"/>
      <c r="H1724" s="52"/>
      <c r="I1724" s="52"/>
    </row>
    <row r="1725" spans="1:9" s="53" customFormat="1">
      <c r="A1725" s="49"/>
      <c r="B1725" s="50"/>
      <c r="C1725" s="51"/>
      <c r="D1725" s="49"/>
      <c r="E1725" s="52"/>
      <c r="F1725" s="52"/>
      <c r="G1725" s="52"/>
      <c r="H1725" s="52"/>
      <c r="I1725" s="52"/>
    </row>
    <row r="1726" spans="1:9" s="53" customFormat="1">
      <c r="A1726" s="49"/>
      <c r="B1726" s="50"/>
      <c r="C1726" s="51"/>
      <c r="D1726" s="49"/>
      <c r="E1726" s="52"/>
      <c r="F1726" s="52"/>
      <c r="G1726" s="52"/>
      <c r="H1726" s="52"/>
      <c r="I1726" s="52"/>
    </row>
    <row r="1727" spans="1:9" s="53" customFormat="1">
      <c r="A1727" s="49"/>
      <c r="B1727" s="50"/>
      <c r="C1727" s="51"/>
      <c r="D1727" s="49"/>
      <c r="E1727" s="52"/>
      <c r="F1727" s="52"/>
      <c r="G1727" s="52"/>
      <c r="H1727" s="52"/>
      <c r="I1727" s="52"/>
    </row>
    <row r="1728" spans="1:9" s="53" customFormat="1">
      <c r="A1728" s="49"/>
      <c r="B1728" s="50"/>
      <c r="C1728" s="51"/>
      <c r="D1728" s="49"/>
      <c r="E1728" s="52"/>
      <c r="F1728" s="52"/>
      <c r="G1728" s="52"/>
      <c r="H1728" s="52"/>
      <c r="I1728" s="52"/>
    </row>
    <row r="1729" spans="1:9" s="53" customFormat="1">
      <c r="A1729" s="49"/>
      <c r="B1729" s="50"/>
      <c r="C1729" s="51"/>
      <c r="D1729" s="49"/>
      <c r="E1729" s="52"/>
      <c r="F1729" s="52"/>
      <c r="G1729" s="52"/>
      <c r="H1729" s="52"/>
      <c r="I1729" s="52"/>
    </row>
    <row r="1730" spans="1:9" s="53" customFormat="1">
      <c r="A1730" s="49"/>
      <c r="B1730" s="50"/>
      <c r="C1730" s="51"/>
      <c r="D1730" s="49"/>
      <c r="E1730" s="52"/>
      <c r="F1730" s="52"/>
      <c r="G1730" s="52"/>
      <c r="H1730" s="52"/>
      <c r="I1730" s="52"/>
    </row>
    <row r="1731" spans="1:9" s="53" customFormat="1">
      <c r="A1731" s="49"/>
      <c r="B1731" s="50"/>
      <c r="C1731" s="51"/>
      <c r="D1731" s="49"/>
      <c r="E1731" s="52"/>
      <c r="F1731" s="52"/>
      <c r="G1731" s="52"/>
      <c r="H1731" s="52"/>
      <c r="I1731" s="52"/>
    </row>
    <row r="1732" spans="1:9" s="53" customFormat="1">
      <c r="A1732" s="49"/>
      <c r="B1732" s="50"/>
      <c r="C1732" s="51"/>
      <c r="D1732" s="49"/>
      <c r="E1732" s="52"/>
      <c r="F1732" s="52"/>
      <c r="G1732" s="52"/>
      <c r="H1732" s="52"/>
      <c r="I1732" s="52"/>
    </row>
    <row r="1733" spans="1:9" s="53" customFormat="1">
      <c r="A1733" s="49"/>
      <c r="B1733" s="50"/>
      <c r="C1733" s="51"/>
      <c r="D1733" s="49"/>
      <c r="E1733" s="52"/>
      <c r="F1733" s="52"/>
      <c r="G1733" s="52"/>
      <c r="H1733" s="52"/>
      <c r="I1733" s="52"/>
    </row>
    <row r="1734" spans="1:9" s="53" customFormat="1">
      <c r="A1734" s="49"/>
      <c r="B1734" s="50"/>
      <c r="C1734" s="51"/>
      <c r="D1734" s="49"/>
      <c r="E1734" s="52"/>
      <c r="F1734" s="52"/>
      <c r="G1734" s="52"/>
      <c r="H1734" s="52"/>
      <c r="I1734" s="52"/>
    </row>
    <row r="1735" spans="1:9" s="53" customFormat="1">
      <c r="A1735" s="49"/>
      <c r="B1735" s="50"/>
      <c r="C1735" s="51"/>
      <c r="D1735" s="49"/>
      <c r="E1735" s="52"/>
      <c r="F1735" s="52"/>
      <c r="G1735" s="52"/>
      <c r="H1735" s="52"/>
      <c r="I1735" s="52"/>
    </row>
    <row r="1736" spans="1:9" s="53" customFormat="1">
      <c r="A1736" s="49"/>
      <c r="B1736" s="50"/>
      <c r="C1736" s="51"/>
      <c r="D1736" s="49"/>
      <c r="E1736" s="52"/>
      <c r="F1736" s="52"/>
      <c r="G1736" s="52"/>
      <c r="H1736" s="52"/>
      <c r="I1736" s="52"/>
    </row>
    <row r="1737" spans="1:9" s="53" customFormat="1">
      <c r="A1737" s="49"/>
      <c r="B1737" s="50"/>
      <c r="C1737" s="51"/>
      <c r="D1737" s="49"/>
      <c r="E1737" s="52"/>
      <c r="F1737" s="52"/>
      <c r="G1737" s="52"/>
      <c r="H1737" s="52"/>
      <c r="I1737" s="52"/>
    </row>
    <row r="1738" spans="1:9" s="53" customFormat="1">
      <c r="A1738" s="49"/>
      <c r="B1738" s="50"/>
      <c r="C1738" s="51"/>
      <c r="D1738" s="49"/>
      <c r="E1738" s="52"/>
      <c r="F1738" s="52"/>
      <c r="G1738" s="52"/>
      <c r="H1738" s="52"/>
      <c r="I1738" s="52"/>
    </row>
    <row r="1739" spans="1:9" s="53" customFormat="1">
      <c r="A1739" s="49"/>
      <c r="B1739" s="50"/>
      <c r="C1739" s="51"/>
      <c r="D1739" s="49"/>
      <c r="E1739" s="52"/>
      <c r="F1739" s="52"/>
      <c r="G1739" s="52"/>
      <c r="H1739" s="52"/>
      <c r="I1739" s="52"/>
    </row>
    <row r="1740" spans="1:9" s="53" customFormat="1">
      <c r="A1740" s="49"/>
      <c r="B1740" s="50"/>
      <c r="C1740" s="51"/>
      <c r="D1740" s="49"/>
      <c r="E1740" s="52"/>
      <c r="F1740" s="52"/>
      <c r="G1740" s="52"/>
      <c r="H1740" s="52"/>
      <c r="I1740" s="52"/>
    </row>
    <row r="1741" spans="1:9" s="53" customFormat="1">
      <c r="A1741" s="49"/>
      <c r="B1741" s="50"/>
      <c r="C1741" s="51"/>
      <c r="D1741" s="49"/>
      <c r="E1741" s="52"/>
      <c r="F1741" s="52"/>
      <c r="G1741" s="52"/>
      <c r="H1741" s="52"/>
      <c r="I1741" s="52"/>
    </row>
    <row r="1742" spans="1:9" s="53" customFormat="1">
      <c r="A1742" s="49"/>
      <c r="B1742" s="50"/>
      <c r="C1742" s="51"/>
      <c r="D1742" s="49"/>
      <c r="E1742" s="52"/>
      <c r="F1742" s="52"/>
      <c r="G1742" s="52"/>
      <c r="H1742" s="52"/>
      <c r="I1742" s="52"/>
    </row>
    <row r="1743" spans="1:9" s="53" customFormat="1">
      <c r="A1743" s="49"/>
      <c r="B1743" s="50"/>
      <c r="C1743" s="51"/>
      <c r="D1743" s="49"/>
      <c r="E1743" s="52"/>
      <c r="F1743" s="52"/>
      <c r="G1743" s="52"/>
      <c r="H1743" s="52"/>
      <c r="I1743" s="52"/>
    </row>
    <row r="1744" spans="1:9" s="53" customFormat="1">
      <c r="A1744" s="49"/>
      <c r="B1744" s="50"/>
      <c r="C1744" s="51"/>
      <c r="D1744" s="49"/>
      <c r="E1744" s="52"/>
      <c r="F1744" s="52"/>
      <c r="G1744" s="52"/>
      <c r="H1744" s="52"/>
      <c r="I1744" s="52"/>
    </row>
    <row r="1745" spans="1:9" s="53" customFormat="1">
      <c r="A1745" s="49"/>
      <c r="B1745" s="50"/>
      <c r="C1745" s="51"/>
      <c r="D1745" s="49"/>
      <c r="E1745" s="52"/>
      <c r="F1745" s="52"/>
      <c r="G1745" s="52"/>
      <c r="H1745" s="52"/>
      <c r="I1745" s="52"/>
    </row>
    <row r="1746" spans="1:9" s="53" customFormat="1">
      <c r="A1746" s="49"/>
      <c r="B1746" s="50"/>
      <c r="C1746" s="51"/>
      <c r="D1746" s="49"/>
      <c r="E1746" s="52"/>
      <c r="F1746" s="52"/>
      <c r="G1746" s="52"/>
      <c r="H1746" s="52"/>
      <c r="I1746" s="52"/>
    </row>
    <row r="1747" spans="1:9" s="53" customFormat="1">
      <c r="A1747" s="49"/>
      <c r="B1747" s="50"/>
      <c r="C1747" s="51"/>
      <c r="D1747" s="49"/>
      <c r="E1747" s="52"/>
      <c r="F1747" s="52"/>
      <c r="G1747" s="52"/>
      <c r="H1747" s="52"/>
      <c r="I1747" s="52"/>
    </row>
    <row r="1748" spans="1:9" s="53" customFormat="1">
      <c r="A1748" s="49"/>
      <c r="B1748" s="50"/>
      <c r="C1748" s="51"/>
      <c r="D1748" s="49"/>
      <c r="E1748" s="52"/>
      <c r="F1748" s="52"/>
      <c r="G1748" s="52"/>
      <c r="H1748" s="52"/>
      <c r="I1748" s="52"/>
    </row>
    <row r="1749" spans="1:9" s="53" customFormat="1">
      <c r="A1749" s="49"/>
      <c r="B1749" s="50"/>
      <c r="C1749" s="51"/>
      <c r="D1749" s="49"/>
      <c r="E1749" s="52"/>
      <c r="F1749" s="52"/>
      <c r="G1749" s="52"/>
      <c r="H1749" s="52"/>
      <c r="I1749" s="52"/>
    </row>
    <row r="1750" spans="1:9" s="53" customFormat="1">
      <c r="A1750" s="49"/>
      <c r="B1750" s="50"/>
      <c r="C1750" s="51"/>
      <c r="D1750" s="49"/>
      <c r="E1750" s="52"/>
      <c r="F1750" s="52"/>
      <c r="G1750" s="52"/>
      <c r="H1750" s="52"/>
      <c r="I1750" s="52"/>
    </row>
    <row r="1751" spans="1:9" s="53" customFormat="1">
      <c r="A1751" s="49"/>
      <c r="B1751" s="50"/>
      <c r="C1751" s="51"/>
      <c r="D1751" s="49"/>
      <c r="E1751" s="52"/>
      <c r="F1751" s="52"/>
      <c r="G1751" s="52"/>
      <c r="H1751" s="52"/>
      <c r="I1751" s="52"/>
    </row>
    <row r="1752" spans="1:9" s="53" customFormat="1">
      <c r="A1752" s="49"/>
      <c r="B1752" s="50"/>
      <c r="C1752" s="51"/>
      <c r="D1752" s="49"/>
      <c r="E1752" s="52"/>
      <c r="F1752" s="52"/>
      <c r="G1752" s="52"/>
      <c r="H1752" s="52"/>
      <c r="I1752" s="52"/>
    </row>
    <row r="1753" spans="1:9" s="53" customFormat="1">
      <c r="A1753" s="49"/>
      <c r="B1753" s="50"/>
      <c r="C1753" s="51"/>
      <c r="D1753" s="49"/>
      <c r="E1753" s="52"/>
      <c r="F1753" s="52"/>
      <c r="G1753" s="52"/>
      <c r="H1753" s="52"/>
      <c r="I1753" s="52"/>
    </row>
    <row r="1754" spans="1:9" s="53" customFormat="1">
      <c r="A1754" s="49"/>
      <c r="B1754" s="50"/>
      <c r="C1754" s="51"/>
      <c r="D1754" s="49"/>
      <c r="E1754" s="52"/>
      <c r="F1754" s="52"/>
      <c r="G1754" s="52"/>
      <c r="H1754" s="52"/>
      <c r="I1754" s="52"/>
    </row>
    <row r="1755" spans="1:9" s="53" customFormat="1">
      <c r="A1755" s="49"/>
      <c r="B1755" s="50"/>
      <c r="C1755" s="51"/>
      <c r="D1755" s="49"/>
      <c r="E1755" s="52"/>
      <c r="F1755" s="52"/>
      <c r="G1755" s="52"/>
      <c r="H1755" s="52"/>
      <c r="I1755" s="52"/>
    </row>
    <row r="1756" spans="1:9" s="53" customFormat="1">
      <c r="A1756" s="49"/>
      <c r="B1756" s="50"/>
      <c r="C1756" s="51"/>
      <c r="D1756" s="49"/>
      <c r="E1756" s="52"/>
      <c r="F1756" s="52"/>
      <c r="G1756" s="52"/>
      <c r="H1756" s="52"/>
      <c r="I1756" s="52"/>
    </row>
    <row r="1757" spans="1:9" s="53" customFormat="1">
      <c r="A1757" s="49"/>
      <c r="B1757" s="50"/>
      <c r="C1757" s="51"/>
      <c r="D1757" s="49"/>
      <c r="E1757" s="52"/>
      <c r="F1757" s="52"/>
      <c r="G1757" s="52"/>
      <c r="H1757" s="52"/>
      <c r="I1757" s="52"/>
    </row>
    <row r="1758" spans="1:9" s="53" customFormat="1">
      <c r="A1758" s="49"/>
      <c r="B1758" s="50"/>
      <c r="C1758" s="51"/>
      <c r="D1758" s="49"/>
      <c r="E1758" s="52"/>
      <c r="F1758" s="52"/>
      <c r="G1758" s="52"/>
      <c r="H1758" s="52"/>
      <c r="I1758" s="52"/>
    </row>
    <row r="1759" spans="1:9" s="53" customFormat="1">
      <c r="A1759" s="49"/>
      <c r="B1759" s="50"/>
      <c r="C1759" s="51"/>
      <c r="D1759" s="49"/>
      <c r="E1759" s="52"/>
      <c r="F1759" s="52"/>
      <c r="G1759" s="52"/>
      <c r="H1759" s="52"/>
      <c r="I1759" s="52"/>
    </row>
    <row r="1760" spans="1:9" s="53" customFormat="1">
      <c r="A1760" s="49"/>
      <c r="B1760" s="50"/>
      <c r="C1760" s="51"/>
      <c r="D1760" s="49"/>
      <c r="E1760" s="52"/>
      <c r="F1760" s="52"/>
      <c r="G1760" s="52"/>
      <c r="H1760" s="52"/>
      <c r="I1760" s="52"/>
    </row>
    <row r="1761" spans="1:9" s="53" customFormat="1">
      <c r="A1761" s="49"/>
      <c r="B1761" s="50"/>
      <c r="C1761" s="51"/>
      <c r="D1761" s="49"/>
      <c r="E1761" s="52"/>
      <c r="F1761" s="52"/>
      <c r="G1761" s="52"/>
      <c r="H1761" s="52"/>
      <c r="I1761" s="52"/>
    </row>
    <row r="1762" spans="1:9" s="53" customFormat="1">
      <c r="A1762" s="49"/>
      <c r="B1762" s="50"/>
      <c r="C1762" s="51"/>
      <c r="D1762" s="49"/>
      <c r="E1762" s="52"/>
      <c r="F1762" s="52"/>
      <c r="G1762" s="52"/>
      <c r="H1762" s="52"/>
      <c r="I1762" s="52"/>
    </row>
    <row r="1763" spans="1:9" s="53" customFormat="1">
      <c r="A1763" s="49"/>
      <c r="B1763" s="50"/>
      <c r="C1763" s="51"/>
      <c r="D1763" s="49"/>
      <c r="E1763" s="52"/>
      <c r="F1763" s="52"/>
      <c r="G1763" s="52"/>
      <c r="H1763" s="52"/>
      <c r="I1763" s="52"/>
    </row>
    <row r="1764" spans="1:9" s="53" customFormat="1">
      <c r="A1764" s="49"/>
      <c r="B1764" s="50"/>
      <c r="C1764" s="51"/>
      <c r="D1764" s="49"/>
      <c r="E1764" s="52"/>
      <c r="F1764" s="52"/>
      <c r="G1764" s="52"/>
      <c r="H1764" s="52"/>
      <c r="I1764" s="52"/>
    </row>
    <row r="1765" spans="1:9" s="53" customFormat="1">
      <c r="A1765" s="49"/>
      <c r="B1765" s="50"/>
      <c r="C1765" s="51"/>
      <c r="D1765" s="49"/>
      <c r="E1765" s="52"/>
      <c r="F1765" s="52"/>
      <c r="G1765" s="52"/>
      <c r="H1765" s="52"/>
      <c r="I1765" s="52"/>
    </row>
    <row r="1766" spans="1:9" s="53" customFormat="1">
      <c r="A1766" s="49"/>
      <c r="B1766" s="50"/>
      <c r="C1766" s="51"/>
      <c r="D1766" s="49"/>
      <c r="E1766" s="52"/>
      <c r="F1766" s="52"/>
      <c r="G1766" s="52"/>
      <c r="H1766" s="52"/>
      <c r="I1766" s="52"/>
    </row>
    <row r="1767" spans="1:9" s="53" customFormat="1">
      <c r="A1767" s="49"/>
      <c r="B1767" s="50"/>
      <c r="C1767" s="51"/>
      <c r="D1767" s="49"/>
      <c r="E1767" s="52"/>
      <c r="F1767" s="52"/>
      <c r="G1767" s="52"/>
      <c r="H1767" s="52"/>
      <c r="I1767" s="52"/>
    </row>
    <row r="1768" spans="1:9" s="53" customFormat="1">
      <c r="A1768" s="49"/>
      <c r="B1768" s="50"/>
      <c r="C1768" s="51"/>
      <c r="D1768" s="49"/>
      <c r="E1768" s="52"/>
      <c r="F1768" s="52"/>
      <c r="G1768" s="52"/>
      <c r="H1768" s="52"/>
      <c r="I1768" s="52"/>
    </row>
    <row r="1769" spans="1:9" s="53" customFormat="1">
      <c r="A1769" s="49"/>
      <c r="B1769" s="50"/>
      <c r="C1769" s="51"/>
      <c r="D1769" s="49"/>
      <c r="E1769" s="52"/>
      <c r="F1769" s="52"/>
      <c r="G1769" s="52"/>
      <c r="H1769" s="52"/>
      <c r="I1769" s="52"/>
    </row>
    <row r="1770" spans="1:9" s="53" customFormat="1">
      <c r="A1770" s="49"/>
      <c r="B1770" s="50"/>
      <c r="C1770" s="51"/>
      <c r="D1770" s="49"/>
      <c r="E1770" s="52"/>
      <c r="F1770" s="52"/>
      <c r="G1770" s="52"/>
      <c r="H1770" s="52"/>
      <c r="I1770" s="52"/>
    </row>
    <row r="1771" spans="1:9" s="53" customFormat="1">
      <c r="A1771" s="49"/>
      <c r="B1771" s="50"/>
      <c r="C1771" s="51"/>
      <c r="D1771" s="49"/>
      <c r="E1771" s="52"/>
      <c r="F1771" s="52"/>
      <c r="G1771" s="52"/>
      <c r="H1771" s="52"/>
      <c r="I1771" s="52"/>
    </row>
    <row r="1772" spans="1:9" s="53" customFormat="1">
      <c r="A1772" s="49"/>
      <c r="B1772" s="50"/>
      <c r="C1772" s="51"/>
      <c r="D1772" s="49"/>
      <c r="E1772" s="52"/>
      <c r="F1772" s="52"/>
      <c r="G1772" s="52"/>
      <c r="H1772" s="52"/>
      <c r="I1772" s="52"/>
    </row>
    <row r="1773" spans="1:9" s="53" customFormat="1">
      <c r="A1773" s="49"/>
      <c r="B1773" s="50"/>
      <c r="C1773" s="51"/>
      <c r="D1773" s="49"/>
      <c r="E1773" s="52"/>
      <c r="F1773" s="52"/>
      <c r="G1773" s="52"/>
      <c r="H1773" s="52"/>
      <c r="I1773" s="52"/>
    </row>
    <row r="1774" spans="1:9" s="53" customFormat="1">
      <c r="A1774" s="49"/>
      <c r="B1774" s="50"/>
      <c r="C1774" s="51"/>
      <c r="D1774" s="49"/>
      <c r="E1774" s="52"/>
      <c r="F1774" s="52"/>
      <c r="G1774" s="52"/>
      <c r="H1774" s="52"/>
      <c r="I1774" s="52"/>
    </row>
    <row r="1775" spans="1:9" s="53" customFormat="1">
      <c r="A1775" s="49"/>
      <c r="B1775" s="50"/>
      <c r="C1775" s="51"/>
      <c r="D1775" s="49"/>
      <c r="E1775" s="52"/>
      <c r="F1775" s="52"/>
      <c r="G1775" s="52"/>
      <c r="H1775" s="52"/>
      <c r="I1775" s="52"/>
    </row>
    <row r="1776" spans="1:9" s="53" customFormat="1">
      <c r="A1776" s="49"/>
      <c r="B1776" s="50"/>
      <c r="C1776" s="51"/>
      <c r="D1776" s="49"/>
      <c r="E1776" s="52"/>
      <c r="F1776" s="52"/>
      <c r="G1776" s="52"/>
      <c r="H1776" s="52"/>
      <c r="I1776" s="52"/>
    </row>
    <row r="1777" spans="1:9" s="53" customFormat="1">
      <c r="A1777" s="49"/>
      <c r="B1777" s="50"/>
      <c r="C1777" s="51"/>
      <c r="D1777" s="49"/>
      <c r="E1777" s="52"/>
      <c r="F1777" s="52"/>
      <c r="G1777" s="52"/>
      <c r="H1777" s="52"/>
      <c r="I1777" s="52"/>
    </row>
    <row r="1778" spans="1:9" s="53" customFormat="1">
      <c r="A1778" s="49"/>
      <c r="B1778" s="50"/>
      <c r="C1778" s="51"/>
      <c r="D1778" s="49"/>
      <c r="E1778" s="52"/>
      <c r="F1778" s="52"/>
      <c r="G1778" s="52"/>
      <c r="H1778" s="52"/>
      <c r="I1778" s="52"/>
    </row>
    <row r="1779" spans="1:9" s="53" customFormat="1">
      <c r="A1779" s="49"/>
      <c r="B1779" s="50"/>
      <c r="C1779" s="51"/>
      <c r="D1779" s="49"/>
      <c r="E1779" s="52"/>
      <c r="F1779" s="52"/>
      <c r="G1779" s="52"/>
      <c r="H1779" s="52"/>
      <c r="I1779" s="52"/>
    </row>
    <row r="1780" spans="1:9" s="53" customFormat="1">
      <c r="A1780" s="49"/>
      <c r="B1780" s="50"/>
      <c r="C1780" s="51"/>
      <c r="D1780" s="49"/>
      <c r="E1780" s="52"/>
      <c r="F1780" s="52"/>
      <c r="G1780" s="52"/>
      <c r="H1780" s="52"/>
      <c r="I1780" s="52"/>
    </row>
    <row r="1781" spans="1:9" s="53" customFormat="1">
      <c r="A1781" s="49"/>
      <c r="B1781" s="50"/>
      <c r="C1781" s="51"/>
      <c r="D1781" s="49"/>
      <c r="E1781" s="52"/>
      <c r="F1781" s="52"/>
      <c r="G1781" s="52"/>
      <c r="H1781" s="52"/>
      <c r="I1781" s="52"/>
    </row>
    <row r="1782" spans="1:9" s="53" customFormat="1">
      <c r="A1782" s="49"/>
      <c r="B1782" s="50"/>
      <c r="C1782" s="51"/>
      <c r="D1782" s="49"/>
      <c r="E1782" s="52"/>
      <c r="F1782" s="52"/>
      <c r="G1782" s="52"/>
      <c r="H1782" s="52"/>
      <c r="I1782" s="52"/>
    </row>
    <row r="1783" spans="1:9" s="53" customFormat="1">
      <c r="A1783" s="49"/>
      <c r="B1783" s="50"/>
      <c r="C1783" s="51"/>
      <c r="D1783" s="49"/>
      <c r="E1783" s="52"/>
      <c r="F1783" s="52"/>
      <c r="G1783" s="52"/>
      <c r="H1783" s="52"/>
      <c r="I1783" s="52"/>
    </row>
    <row r="1784" spans="1:9" s="53" customFormat="1">
      <c r="A1784" s="49"/>
      <c r="B1784" s="50"/>
      <c r="C1784" s="51"/>
      <c r="D1784" s="49"/>
      <c r="E1784" s="52"/>
      <c r="F1784" s="52"/>
      <c r="G1784" s="52"/>
      <c r="H1784" s="52"/>
      <c r="I1784" s="52"/>
    </row>
    <row r="1785" spans="1:9" s="53" customFormat="1">
      <c r="A1785" s="49"/>
      <c r="B1785" s="50"/>
      <c r="C1785" s="51"/>
      <c r="D1785" s="49"/>
      <c r="E1785" s="52"/>
      <c r="F1785" s="52"/>
      <c r="G1785" s="52"/>
      <c r="H1785" s="52"/>
      <c r="I1785" s="52"/>
    </row>
    <row r="1786" spans="1:9" s="53" customFormat="1">
      <c r="A1786" s="49"/>
      <c r="B1786" s="50"/>
      <c r="C1786" s="51"/>
      <c r="D1786" s="49"/>
      <c r="E1786" s="52"/>
      <c r="F1786" s="52"/>
      <c r="G1786" s="52"/>
      <c r="H1786" s="52"/>
      <c r="I1786" s="52"/>
    </row>
    <row r="1787" spans="1:9" s="53" customFormat="1">
      <c r="A1787" s="49"/>
      <c r="B1787" s="50"/>
      <c r="C1787" s="51"/>
      <c r="D1787" s="49"/>
      <c r="E1787" s="52"/>
      <c r="F1787" s="52"/>
      <c r="G1787" s="52"/>
      <c r="H1787" s="52"/>
      <c r="I1787" s="52"/>
    </row>
    <row r="1788" spans="1:9" s="53" customFormat="1">
      <c r="A1788" s="49"/>
      <c r="B1788" s="50"/>
      <c r="C1788" s="51"/>
      <c r="D1788" s="49"/>
      <c r="E1788" s="52"/>
      <c r="F1788" s="52"/>
      <c r="G1788" s="52"/>
      <c r="H1788" s="52"/>
      <c r="I1788" s="52"/>
    </row>
    <row r="1789" spans="1:9" s="53" customFormat="1">
      <c r="A1789" s="49"/>
      <c r="B1789" s="50"/>
      <c r="C1789" s="51"/>
      <c r="D1789" s="49"/>
      <c r="E1789" s="52"/>
      <c r="F1789" s="52"/>
      <c r="G1789" s="52"/>
      <c r="H1789" s="52"/>
      <c r="I1789" s="52"/>
    </row>
    <row r="1790" spans="1:9" s="53" customFormat="1">
      <c r="A1790" s="49"/>
      <c r="B1790" s="50"/>
      <c r="C1790" s="51"/>
      <c r="D1790" s="49"/>
      <c r="E1790" s="52"/>
      <c r="F1790" s="52"/>
      <c r="G1790" s="52"/>
      <c r="H1790" s="52"/>
      <c r="I1790" s="52"/>
    </row>
    <row r="1791" spans="1:9" s="53" customFormat="1">
      <c r="A1791" s="49"/>
      <c r="B1791" s="50"/>
      <c r="C1791" s="51"/>
      <c r="D1791" s="49"/>
      <c r="E1791" s="52"/>
      <c r="F1791" s="52"/>
      <c r="G1791" s="52"/>
      <c r="H1791" s="52"/>
      <c r="I1791" s="52"/>
    </row>
    <row r="1792" spans="1:9" s="53" customFormat="1">
      <c r="A1792" s="49"/>
      <c r="B1792" s="50"/>
      <c r="C1792" s="51"/>
      <c r="D1792" s="49"/>
      <c r="E1792" s="52"/>
      <c r="F1792" s="52"/>
      <c r="G1792" s="52"/>
      <c r="H1792" s="52"/>
      <c r="I1792" s="52"/>
    </row>
    <row r="1793" spans="1:9" s="53" customFormat="1">
      <c r="A1793" s="49"/>
      <c r="B1793" s="50"/>
      <c r="C1793" s="51"/>
      <c r="D1793" s="49"/>
      <c r="E1793" s="52"/>
      <c r="F1793" s="52"/>
      <c r="G1793" s="52"/>
      <c r="H1793" s="52"/>
      <c r="I1793" s="52"/>
    </row>
    <row r="1794" spans="1:9" s="53" customFormat="1">
      <c r="A1794" s="49"/>
      <c r="B1794" s="50"/>
      <c r="C1794" s="51"/>
      <c r="D1794" s="49"/>
      <c r="E1794" s="52"/>
      <c r="F1794" s="52"/>
      <c r="G1794" s="52"/>
      <c r="H1794" s="52"/>
      <c r="I1794" s="52"/>
    </row>
    <row r="1795" spans="1:9" s="53" customFormat="1">
      <c r="A1795" s="49"/>
      <c r="B1795" s="50"/>
      <c r="C1795" s="51"/>
      <c r="D1795" s="49"/>
      <c r="E1795" s="52"/>
      <c r="F1795" s="52"/>
      <c r="G1795" s="52"/>
      <c r="H1795" s="52"/>
      <c r="I1795" s="52"/>
    </row>
    <row r="1796" spans="1:9" s="53" customFormat="1">
      <c r="A1796" s="49"/>
      <c r="B1796" s="50"/>
      <c r="C1796" s="51"/>
      <c r="D1796" s="49"/>
      <c r="E1796" s="52"/>
      <c r="F1796" s="52"/>
      <c r="G1796" s="52"/>
      <c r="H1796" s="52"/>
      <c r="I1796" s="52"/>
    </row>
    <row r="1797" spans="1:9" s="53" customFormat="1">
      <c r="A1797" s="49"/>
      <c r="B1797" s="50"/>
      <c r="C1797" s="51"/>
      <c r="D1797" s="49"/>
      <c r="E1797" s="52"/>
      <c r="F1797" s="52"/>
      <c r="G1797" s="52"/>
      <c r="H1797" s="52"/>
      <c r="I1797" s="52"/>
    </row>
    <row r="1798" spans="1:9" s="53" customFormat="1">
      <c r="A1798" s="49"/>
      <c r="B1798" s="50"/>
      <c r="C1798" s="51"/>
      <c r="D1798" s="49"/>
      <c r="E1798" s="52"/>
      <c r="F1798" s="52"/>
      <c r="G1798" s="52"/>
      <c r="H1798" s="52"/>
      <c r="I1798" s="52"/>
    </row>
    <row r="1799" spans="1:9" s="53" customFormat="1">
      <c r="A1799" s="49"/>
      <c r="B1799" s="50"/>
      <c r="C1799" s="51"/>
      <c r="D1799" s="49"/>
      <c r="E1799" s="52"/>
      <c r="F1799" s="52"/>
      <c r="G1799" s="52"/>
      <c r="H1799" s="52"/>
      <c r="I1799" s="52"/>
    </row>
    <row r="1800" spans="1:9" s="53" customFormat="1">
      <c r="A1800" s="49"/>
      <c r="B1800" s="50"/>
      <c r="C1800" s="51"/>
      <c r="D1800" s="49"/>
      <c r="E1800" s="52"/>
      <c r="F1800" s="52"/>
      <c r="G1800" s="52"/>
      <c r="H1800" s="52"/>
      <c r="I1800" s="52"/>
    </row>
    <row r="1801" spans="1:9" s="53" customFormat="1">
      <c r="A1801" s="49"/>
      <c r="B1801" s="50"/>
      <c r="C1801" s="51"/>
      <c r="D1801" s="49"/>
      <c r="E1801" s="52"/>
      <c r="F1801" s="52"/>
      <c r="G1801" s="52"/>
      <c r="H1801" s="52"/>
      <c r="I1801" s="52"/>
    </row>
    <row r="1802" spans="1:9" s="53" customFormat="1">
      <c r="A1802" s="49"/>
      <c r="B1802" s="50"/>
      <c r="C1802" s="51"/>
      <c r="D1802" s="49"/>
      <c r="E1802" s="52"/>
      <c r="F1802" s="52"/>
      <c r="G1802" s="52"/>
      <c r="H1802" s="52"/>
      <c r="I1802" s="52"/>
    </row>
    <row r="1803" spans="1:9" s="53" customFormat="1">
      <c r="A1803" s="49"/>
      <c r="B1803" s="50"/>
      <c r="C1803" s="51"/>
      <c r="D1803" s="49"/>
      <c r="E1803" s="52"/>
      <c r="F1803" s="52"/>
      <c r="G1803" s="52"/>
      <c r="H1803" s="52"/>
      <c r="I1803" s="52"/>
    </row>
    <row r="1804" spans="1:9" s="53" customFormat="1">
      <c r="A1804" s="49"/>
      <c r="B1804" s="50"/>
      <c r="C1804" s="51"/>
      <c r="D1804" s="49"/>
      <c r="E1804" s="52"/>
      <c r="F1804" s="52"/>
      <c r="G1804" s="52"/>
      <c r="H1804" s="52"/>
      <c r="I1804" s="52"/>
    </row>
    <row r="1805" spans="1:9" s="53" customFormat="1">
      <c r="A1805" s="49"/>
      <c r="B1805" s="50"/>
      <c r="C1805" s="51"/>
      <c r="D1805" s="49"/>
      <c r="E1805" s="52"/>
      <c r="F1805" s="52"/>
      <c r="G1805" s="52"/>
      <c r="H1805" s="52"/>
      <c r="I1805" s="52"/>
    </row>
    <row r="1806" spans="1:9" s="53" customFormat="1">
      <c r="A1806" s="49"/>
      <c r="B1806" s="50"/>
      <c r="C1806" s="51"/>
      <c r="D1806" s="49"/>
      <c r="E1806" s="52"/>
      <c r="F1806" s="52"/>
      <c r="G1806" s="52"/>
      <c r="H1806" s="52"/>
      <c r="I1806" s="52"/>
    </row>
    <row r="1807" spans="1:9" s="53" customFormat="1">
      <c r="A1807" s="49"/>
      <c r="B1807" s="50"/>
      <c r="C1807" s="51"/>
      <c r="D1807" s="49"/>
      <c r="E1807" s="52"/>
      <c r="F1807" s="52"/>
      <c r="G1807" s="52"/>
      <c r="H1807" s="52"/>
      <c r="I1807" s="52"/>
    </row>
    <row r="1808" spans="1:9" s="53" customFormat="1">
      <c r="A1808" s="49"/>
      <c r="B1808" s="50"/>
      <c r="C1808" s="51"/>
      <c r="D1808" s="49"/>
      <c r="E1808" s="52"/>
      <c r="F1808" s="52"/>
      <c r="G1808" s="52"/>
      <c r="H1808" s="52"/>
      <c r="I1808" s="52"/>
    </row>
    <row r="1809" spans="1:9" s="53" customFormat="1">
      <c r="A1809" s="49"/>
      <c r="B1809" s="50"/>
      <c r="C1809" s="51"/>
      <c r="D1809" s="49"/>
      <c r="E1809" s="52"/>
      <c r="F1809" s="52"/>
      <c r="G1809" s="52"/>
      <c r="H1809" s="52"/>
      <c r="I1809" s="52"/>
    </row>
    <row r="1810" spans="1:9" s="53" customFormat="1">
      <c r="A1810" s="49"/>
      <c r="B1810" s="50"/>
      <c r="C1810" s="51"/>
      <c r="D1810" s="49"/>
      <c r="E1810" s="52"/>
      <c r="F1810" s="52"/>
      <c r="G1810" s="52"/>
      <c r="H1810" s="52"/>
      <c r="I1810" s="52"/>
    </row>
    <row r="1811" spans="1:9" s="53" customFormat="1">
      <c r="A1811" s="49"/>
      <c r="B1811" s="50"/>
      <c r="C1811" s="51"/>
      <c r="D1811" s="49"/>
      <c r="E1811" s="52"/>
      <c r="F1811" s="52"/>
      <c r="G1811" s="52"/>
      <c r="H1811" s="52"/>
      <c r="I1811" s="52"/>
    </row>
    <row r="1812" spans="1:9" s="53" customFormat="1">
      <c r="A1812" s="49"/>
      <c r="B1812" s="50"/>
      <c r="C1812" s="51"/>
      <c r="D1812" s="49"/>
      <c r="E1812" s="52"/>
      <c r="F1812" s="52"/>
      <c r="G1812" s="52"/>
      <c r="H1812" s="52"/>
      <c r="I1812" s="52"/>
    </row>
    <row r="1813" spans="1:9" s="53" customFormat="1">
      <c r="A1813" s="49"/>
      <c r="B1813" s="50"/>
      <c r="C1813" s="51"/>
      <c r="D1813" s="49"/>
      <c r="E1813" s="52"/>
      <c r="F1813" s="52"/>
      <c r="G1813" s="52"/>
      <c r="H1813" s="52"/>
      <c r="I1813" s="52"/>
    </row>
    <row r="1814" spans="1:9" s="53" customFormat="1">
      <c r="A1814" s="49"/>
      <c r="B1814" s="50"/>
      <c r="C1814" s="51"/>
      <c r="D1814" s="49"/>
      <c r="E1814" s="52"/>
      <c r="F1814" s="52"/>
      <c r="G1814" s="52"/>
      <c r="H1814" s="52"/>
      <c r="I1814" s="52"/>
    </row>
    <row r="1815" spans="1:9" s="53" customFormat="1">
      <c r="A1815" s="49"/>
      <c r="B1815" s="50"/>
      <c r="C1815" s="51"/>
      <c r="D1815" s="49"/>
      <c r="E1815" s="52"/>
      <c r="F1815" s="52"/>
      <c r="G1815" s="52"/>
      <c r="H1815" s="52"/>
      <c r="I1815" s="52"/>
    </row>
    <row r="1816" spans="1:9" s="53" customFormat="1">
      <c r="A1816" s="49"/>
      <c r="B1816" s="50"/>
      <c r="C1816" s="51"/>
      <c r="D1816" s="49"/>
      <c r="E1816" s="52"/>
      <c r="F1816" s="52"/>
      <c r="G1816" s="52"/>
      <c r="H1816" s="52"/>
      <c r="I1816" s="52"/>
    </row>
    <row r="1817" spans="1:9" s="53" customFormat="1">
      <c r="A1817" s="49"/>
      <c r="B1817" s="50"/>
      <c r="C1817" s="51"/>
      <c r="D1817" s="49"/>
      <c r="E1817" s="52"/>
      <c r="F1817" s="52"/>
      <c r="G1817" s="52"/>
      <c r="H1817" s="52"/>
      <c r="I1817" s="52"/>
    </row>
    <row r="1818" spans="1:9" s="53" customFormat="1">
      <c r="A1818" s="49"/>
      <c r="B1818" s="50"/>
      <c r="C1818" s="51"/>
      <c r="D1818" s="49"/>
      <c r="E1818" s="52"/>
      <c r="F1818" s="52"/>
      <c r="G1818" s="52"/>
      <c r="H1818" s="52"/>
      <c r="I1818" s="52"/>
    </row>
    <row r="1819" spans="1:9" s="53" customFormat="1">
      <c r="A1819" s="49"/>
      <c r="B1819" s="50"/>
      <c r="C1819" s="51"/>
      <c r="D1819" s="49"/>
      <c r="E1819" s="52"/>
      <c r="F1819" s="52"/>
      <c r="G1819" s="52"/>
      <c r="H1819" s="52"/>
      <c r="I1819" s="52"/>
    </row>
    <row r="1820" spans="1:9" s="53" customFormat="1">
      <c r="A1820" s="49"/>
      <c r="B1820" s="50"/>
      <c r="C1820" s="51"/>
      <c r="D1820" s="49"/>
      <c r="E1820" s="52"/>
      <c r="F1820" s="52"/>
      <c r="G1820" s="52"/>
      <c r="H1820" s="52"/>
      <c r="I1820" s="52"/>
    </row>
    <row r="1821" spans="1:9" s="53" customFormat="1">
      <c r="A1821" s="49"/>
      <c r="B1821" s="50"/>
      <c r="C1821" s="51"/>
      <c r="D1821" s="49"/>
      <c r="E1821" s="52"/>
      <c r="F1821" s="52"/>
      <c r="G1821" s="52"/>
      <c r="H1821" s="52"/>
      <c r="I1821" s="52"/>
    </row>
    <row r="1822" spans="1:9" s="53" customFormat="1">
      <c r="A1822" s="49"/>
      <c r="B1822" s="50"/>
      <c r="C1822" s="51"/>
      <c r="D1822" s="49"/>
      <c r="E1822" s="52"/>
      <c r="F1822" s="52"/>
      <c r="G1822" s="52"/>
      <c r="H1822" s="52"/>
      <c r="I1822" s="52"/>
    </row>
    <row r="1823" spans="1:9" s="53" customFormat="1">
      <c r="A1823" s="49"/>
      <c r="B1823" s="50"/>
      <c r="C1823" s="51"/>
      <c r="D1823" s="49"/>
      <c r="E1823" s="52"/>
      <c r="F1823" s="52"/>
      <c r="G1823" s="52"/>
      <c r="H1823" s="52"/>
      <c r="I1823" s="52"/>
    </row>
    <row r="1824" spans="1:9" s="53" customFormat="1">
      <c r="A1824" s="49"/>
      <c r="B1824" s="50"/>
      <c r="C1824" s="51"/>
      <c r="D1824" s="49"/>
      <c r="E1824" s="52"/>
      <c r="F1824" s="52"/>
      <c r="G1824" s="52"/>
      <c r="H1824" s="52"/>
      <c r="I1824" s="52"/>
    </row>
    <row r="1825" spans="1:9" s="53" customFormat="1">
      <c r="A1825" s="49"/>
      <c r="B1825" s="50"/>
      <c r="C1825" s="51"/>
      <c r="D1825" s="49"/>
      <c r="E1825" s="52"/>
      <c r="F1825" s="52"/>
      <c r="G1825" s="52"/>
      <c r="H1825" s="52"/>
      <c r="I1825" s="52"/>
    </row>
    <row r="1826" spans="1:9" s="53" customFormat="1">
      <c r="A1826" s="49"/>
      <c r="B1826" s="50"/>
      <c r="C1826" s="51"/>
      <c r="D1826" s="49"/>
      <c r="E1826" s="52"/>
      <c r="F1826" s="52"/>
      <c r="G1826" s="52"/>
      <c r="H1826" s="52"/>
      <c r="I1826" s="52"/>
    </row>
    <row r="1827" spans="1:9" s="53" customFormat="1">
      <c r="A1827" s="49"/>
      <c r="B1827" s="50"/>
      <c r="C1827" s="51"/>
      <c r="D1827" s="49"/>
      <c r="E1827" s="52"/>
      <c r="F1827" s="52"/>
      <c r="G1827" s="52"/>
      <c r="H1827" s="52"/>
      <c r="I1827" s="52"/>
    </row>
    <row r="1828" spans="1:9" s="53" customFormat="1">
      <c r="A1828" s="49"/>
      <c r="B1828" s="50"/>
      <c r="C1828" s="51"/>
      <c r="D1828" s="49"/>
      <c r="E1828" s="52"/>
      <c r="F1828" s="52"/>
      <c r="G1828" s="52"/>
      <c r="H1828" s="52"/>
      <c r="I1828" s="52"/>
    </row>
    <row r="1829" spans="1:9" s="53" customFormat="1">
      <c r="A1829" s="49"/>
      <c r="B1829" s="50"/>
      <c r="C1829" s="51"/>
      <c r="D1829" s="49"/>
      <c r="E1829" s="52"/>
      <c r="F1829" s="52"/>
      <c r="G1829" s="52"/>
      <c r="H1829" s="52"/>
      <c r="I1829" s="52"/>
    </row>
    <row r="1830" spans="1:9" s="53" customFormat="1">
      <c r="A1830" s="49"/>
      <c r="B1830" s="50"/>
      <c r="C1830" s="51"/>
      <c r="D1830" s="49"/>
      <c r="E1830" s="52"/>
      <c r="F1830" s="52"/>
      <c r="G1830" s="52"/>
      <c r="H1830" s="52"/>
      <c r="I1830" s="52"/>
    </row>
    <row r="1831" spans="1:9" s="53" customFormat="1">
      <c r="A1831" s="49"/>
      <c r="B1831" s="50"/>
      <c r="C1831" s="51"/>
      <c r="D1831" s="49"/>
      <c r="E1831" s="52"/>
      <c r="F1831" s="52"/>
      <c r="G1831" s="52"/>
      <c r="H1831" s="52"/>
      <c r="I1831" s="52"/>
    </row>
    <row r="1832" spans="1:9" s="53" customFormat="1">
      <c r="A1832" s="49"/>
      <c r="B1832" s="50"/>
      <c r="C1832" s="51"/>
      <c r="D1832" s="49"/>
      <c r="E1832" s="52"/>
      <c r="F1832" s="52"/>
      <c r="G1832" s="52"/>
      <c r="H1832" s="52"/>
      <c r="I1832" s="52"/>
    </row>
    <row r="1833" spans="1:9" s="53" customFormat="1">
      <c r="A1833" s="49"/>
      <c r="B1833" s="50"/>
      <c r="C1833" s="51"/>
      <c r="D1833" s="49"/>
      <c r="E1833" s="52"/>
      <c r="F1833" s="52"/>
      <c r="G1833" s="52"/>
      <c r="H1833" s="52"/>
      <c r="I1833" s="52"/>
    </row>
    <row r="1834" spans="1:9" s="53" customFormat="1">
      <c r="A1834" s="49"/>
      <c r="B1834" s="50"/>
      <c r="C1834" s="51"/>
      <c r="D1834" s="49"/>
      <c r="E1834" s="52"/>
      <c r="F1834" s="52"/>
      <c r="G1834" s="52"/>
      <c r="H1834" s="52"/>
      <c r="I1834" s="52"/>
    </row>
    <row r="1835" spans="1:9" s="53" customFormat="1">
      <c r="A1835" s="49"/>
      <c r="B1835" s="50"/>
      <c r="C1835" s="51"/>
      <c r="D1835" s="49"/>
      <c r="E1835" s="52"/>
      <c r="F1835" s="52"/>
      <c r="G1835" s="52"/>
      <c r="H1835" s="52"/>
      <c r="I1835" s="52"/>
    </row>
    <row r="1836" spans="1:9" s="53" customFormat="1">
      <c r="A1836" s="49"/>
      <c r="B1836" s="50"/>
      <c r="C1836" s="51"/>
      <c r="D1836" s="49"/>
      <c r="E1836" s="52"/>
      <c r="F1836" s="52"/>
      <c r="G1836" s="52"/>
      <c r="H1836" s="52"/>
      <c r="I1836" s="52"/>
    </row>
    <row r="1837" spans="1:9" s="53" customFormat="1">
      <c r="A1837" s="49"/>
      <c r="B1837" s="50"/>
      <c r="C1837" s="51"/>
      <c r="D1837" s="49"/>
      <c r="E1837" s="52"/>
      <c r="F1837" s="52"/>
      <c r="G1837" s="52"/>
      <c r="H1837" s="52"/>
      <c r="I1837" s="52"/>
    </row>
    <row r="1838" spans="1:9" s="53" customFormat="1">
      <c r="A1838" s="49"/>
      <c r="B1838" s="50"/>
      <c r="C1838" s="51"/>
      <c r="D1838" s="49"/>
      <c r="E1838" s="52"/>
      <c r="F1838" s="52"/>
      <c r="G1838" s="52"/>
      <c r="H1838" s="52"/>
      <c r="I1838" s="52"/>
    </row>
    <row r="1839" spans="1:9" s="53" customFormat="1">
      <c r="A1839" s="49"/>
      <c r="B1839" s="50"/>
      <c r="C1839" s="51"/>
      <c r="D1839" s="49"/>
      <c r="E1839" s="52"/>
      <c r="F1839" s="52"/>
      <c r="G1839" s="52"/>
      <c r="H1839" s="52"/>
      <c r="I1839" s="52"/>
    </row>
    <row r="1840" spans="1:9" s="53" customFormat="1">
      <c r="A1840" s="49"/>
      <c r="B1840" s="50"/>
      <c r="C1840" s="51"/>
      <c r="D1840" s="49"/>
      <c r="E1840" s="52"/>
      <c r="F1840" s="52"/>
      <c r="G1840" s="52"/>
      <c r="H1840" s="52"/>
      <c r="I1840" s="52"/>
    </row>
    <row r="1841" spans="1:9" s="53" customFormat="1">
      <c r="A1841" s="49"/>
      <c r="B1841" s="50"/>
      <c r="C1841" s="51"/>
      <c r="D1841" s="49"/>
      <c r="E1841" s="52"/>
      <c r="F1841" s="52"/>
      <c r="G1841" s="52"/>
      <c r="H1841" s="52"/>
      <c r="I1841" s="52"/>
    </row>
    <row r="1842" spans="1:9" s="53" customFormat="1">
      <c r="A1842" s="49"/>
      <c r="B1842" s="50"/>
      <c r="C1842" s="51"/>
      <c r="D1842" s="49"/>
      <c r="E1842" s="52"/>
      <c r="F1842" s="52"/>
      <c r="G1842" s="52"/>
      <c r="H1842" s="52"/>
      <c r="I1842" s="52"/>
    </row>
    <row r="1843" spans="1:9" s="53" customFormat="1">
      <c r="A1843" s="49"/>
      <c r="B1843" s="50"/>
      <c r="C1843" s="51"/>
      <c r="D1843" s="49"/>
      <c r="E1843" s="52"/>
      <c r="F1843" s="52"/>
      <c r="G1843" s="52"/>
      <c r="H1843" s="52"/>
      <c r="I1843" s="52"/>
    </row>
    <row r="1844" spans="1:9" s="53" customFormat="1">
      <c r="A1844" s="49"/>
      <c r="B1844" s="50"/>
      <c r="C1844" s="51"/>
      <c r="D1844" s="49"/>
      <c r="E1844" s="52"/>
      <c r="F1844" s="52"/>
      <c r="G1844" s="52"/>
      <c r="H1844" s="52"/>
      <c r="I1844" s="52"/>
    </row>
    <row r="1845" spans="1:9" s="53" customFormat="1">
      <c r="A1845" s="49"/>
      <c r="B1845" s="50"/>
      <c r="C1845" s="51"/>
      <c r="D1845" s="49"/>
      <c r="E1845" s="52"/>
      <c r="F1845" s="52"/>
      <c r="G1845" s="52"/>
      <c r="H1845" s="52"/>
      <c r="I1845" s="52"/>
    </row>
    <row r="1846" spans="1:9" s="53" customFormat="1">
      <c r="A1846" s="49"/>
      <c r="B1846" s="50"/>
      <c r="C1846" s="51"/>
      <c r="D1846" s="49"/>
      <c r="E1846" s="52"/>
      <c r="F1846" s="52"/>
      <c r="G1846" s="52"/>
      <c r="H1846" s="52"/>
      <c r="I1846" s="52"/>
    </row>
    <row r="1847" spans="1:9" s="53" customFormat="1">
      <c r="A1847" s="49"/>
      <c r="B1847" s="50"/>
      <c r="C1847" s="51"/>
      <c r="D1847" s="49"/>
      <c r="E1847" s="52"/>
      <c r="F1847" s="52"/>
      <c r="G1847" s="52"/>
      <c r="H1847" s="52"/>
      <c r="I1847" s="52"/>
    </row>
    <row r="1848" spans="1:9" s="53" customFormat="1">
      <c r="A1848" s="49"/>
      <c r="B1848" s="50"/>
      <c r="C1848" s="51"/>
      <c r="D1848" s="49"/>
      <c r="E1848" s="52"/>
      <c r="F1848" s="52"/>
      <c r="G1848" s="52"/>
      <c r="H1848" s="52"/>
      <c r="I1848" s="52"/>
    </row>
    <row r="1849" spans="1:9" s="53" customFormat="1">
      <c r="A1849" s="49"/>
      <c r="B1849" s="50"/>
      <c r="C1849" s="51"/>
      <c r="D1849" s="49"/>
      <c r="E1849" s="52"/>
      <c r="F1849" s="52"/>
      <c r="G1849" s="52"/>
      <c r="H1849" s="52"/>
      <c r="I1849" s="52"/>
    </row>
    <row r="1850" spans="1:9" s="53" customFormat="1">
      <c r="A1850" s="49"/>
      <c r="B1850" s="50"/>
      <c r="C1850" s="51"/>
      <c r="D1850" s="49"/>
      <c r="E1850" s="52"/>
      <c r="F1850" s="52"/>
      <c r="G1850" s="52"/>
      <c r="H1850" s="52"/>
      <c r="I1850" s="52"/>
    </row>
    <row r="1851" spans="1:9" s="53" customFormat="1">
      <c r="A1851" s="49"/>
      <c r="B1851" s="50"/>
      <c r="C1851" s="51"/>
      <c r="D1851" s="49"/>
      <c r="E1851" s="52"/>
      <c r="F1851" s="52"/>
      <c r="G1851" s="52"/>
      <c r="H1851" s="52"/>
      <c r="I1851" s="52"/>
    </row>
    <row r="1852" spans="1:9" s="53" customFormat="1">
      <c r="A1852" s="49"/>
      <c r="B1852" s="50"/>
      <c r="C1852" s="51"/>
      <c r="D1852" s="49"/>
      <c r="E1852" s="52"/>
      <c r="F1852" s="52"/>
      <c r="G1852" s="52"/>
      <c r="H1852" s="52"/>
      <c r="I1852" s="52"/>
    </row>
    <row r="1853" spans="1:9" s="53" customFormat="1">
      <c r="A1853" s="49"/>
      <c r="B1853" s="50"/>
      <c r="C1853" s="51"/>
      <c r="D1853" s="49"/>
      <c r="E1853" s="52"/>
      <c r="F1853" s="52"/>
      <c r="G1853" s="52"/>
      <c r="H1853" s="52"/>
      <c r="I1853" s="52"/>
    </row>
    <row r="1854" spans="1:9" s="53" customFormat="1">
      <c r="A1854" s="49"/>
      <c r="B1854" s="50"/>
      <c r="C1854" s="51"/>
      <c r="D1854" s="49"/>
      <c r="E1854" s="52"/>
      <c r="F1854" s="52"/>
      <c r="G1854" s="52"/>
      <c r="H1854" s="52"/>
      <c r="I1854" s="52"/>
    </row>
    <row r="1855" spans="1:9" s="53" customFormat="1">
      <c r="A1855" s="49"/>
      <c r="B1855" s="50"/>
      <c r="C1855" s="51"/>
      <c r="D1855" s="49"/>
      <c r="E1855" s="52"/>
      <c r="F1855" s="52"/>
      <c r="G1855" s="52"/>
      <c r="H1855" s="52"/>
      <c r="I1855" s="52"/>
    </row>
    <row r="1856" spans="1:9" s="53" customFormat="1">
      <c r="A1856" s="49"/>
      <c r="B1856" s="50"/>
      <c r="C1856" s="51"/>
      <c r="D1856" s="49"/>
      <c r="E1856" s="52"/>
      <c r="F1856" s="52"/>
      <c r="G1856" s="52"/>
      <c r="H1856" s="52"/>
      <c r="I1856" s="52"/>
    </row>
    <row r="1857" spans="1:9" s="53" customFormat="1">
      <c r="A1857" s="49"/>
      <c r="B1857" s="50"/>
      <c r="C1857" s="51"/>
      <c r="D1857" s="49"/>
      <c r="E1857" s="52"/>
      <c r="F1857" s="52"/>
      <c r="G1857" s="52"/>
      <c r="H1857" s="52"/>
      <c r="I1857" s="52"/>
    </row>
    <row r="1858" spans="1:9" s="53" customFormat="1">
      <c r="A1858" s="49"/>
      <c r="B1858" s="50"/>
      <c r="C1858" s="51"/>
      <c r="D1858" s="49"/>
      <c r="E1858" s="52"/>
      <c r="F1858" s="52"/>
      <c r="G1858" s="52"/>
      <c r="H1858" s="52"/>
      <c r="I1858" s="52"/>
    </row>
    <row r="1859" spans="1:9" s="53" customFormat="1">
      <c r="A1859" s="49"/>
      <c r="B1859" s="50"/>
      <c r="C1859" s="51"/>
      <c r="D1859" s="49"/>
      <c r="E1859" s="52"/>
      <c r="F1859" s="52"/>
      <c r="G1859" s="52"/>
      <c r="H1859" s="52"/>
      <c r="I1859" s="52"/>
    </row>
    <row r="1860" spans="1:9" s="53" customFormat="1">
      <c r="A1860" s="49"/>
      <c r="B1860" s="50"/>
      <c r="C1860" s="51"/>
      <c r="D1860" s="49"/>
      <c r="E1860" s="52"/>
      <c r="F1860" s="52"/>
      <c r="G1860" s="52"/>
      <c r="H1860" s="52"/>
      <c r="I1860" s="52"/>
    </row>
    <row r="1861" spans="1:9" s="53" customFormat="1">
      <c r="A1861" s="49"/>
      <c r="B1861" s="50"/>
      <c r="C1861" s="51"/>
      <c r="D1861" s="49"/>
      <c r="E1861" s="52"/>
      <c r="F1861" s="52"/>
      <c r="G1861" s="52"/>
      <c r="H1861" s="52"/>
      <c r="I1861" s="52"/>
    </row>
    <row r="1862" spans="1:9" s="53" customFormat="1">
      <c r="A1862" s="49"/>
      <c r="B1862" s="50"/>
      <c r="C1862" s="51"/>
      <c r="D1862" s="49"/>
      <c r="E1862" s="52"/>
      <c r="F1862" s="52"/>
      <c r="G1862" s="52"/>
      <c r="H1862" s="52"/>
      <c r="I1862" s="52"/>
    </row>
    <row r="1863" spans="1:9" s="53" customFormat="1">
      <c r="A1863" s="49"/>
      <c r="B1863" s="50"/>
      <c r="C1863" s="51"/>
      <c r="D1863" s="49"/>
      <c r="E1863" s="52"/>
      <c r="F1863" s="52"/>
      <c r="G1863" s="52"/>
      <c r="H1863" s="52"/>
      <c r="I1863" s="52"/>
    </row>
    <row r="1864" spans="1:9" s="53" customFormat="1">
      <c r="A1864" s="49"/>
      <c r="B1864" s="50"/>
      <c r="C1864" s="51"/>
      <c r="D1864" s="49"/>
      <c r="E1864" s="52"/>
      <c r="F1864" s="52"/>
      <c r="G1864" s="52"/>
      <c r="H1864" s="52"/>
      <c r="I1864" s="52"/>
    </row>
    <row r="1865" spans="1:9" s="53" customFormat="1">
      <c r="A1865" s="49"/>
      <c r="B1865" s="50"/>
      <c r="C1865" s="51"/>
      <c r="D1865" s="49"/>
      <c r="E1865" s="52"/>
      <c r="F1865" s="52"/>
      <c r="G1865" s="52"/>
      <c r="H1865" s="52"/>
      <c r="I1865" s="52"/>
    </row>
    <row r="1866" spans="1:9" s="53" customFormat="1">
      <c r="A1866" s="49"/>
      <c r="B1866" s="50"/>
      <c r="C1866" s="51"/>
      <c r="D1866" s="49"/>
      <c r="E1866" s="52"/>
      <c r="F1866" s="52"/>
      <c r="G1866" s="52"/>
      <c r="H1866" s="52"/>
      <c r="I1866" s="52"/>
    </row>
    <row r="1867" spans="1:9" s="53" customFormat="1">
      <c r="A1867" s="49"/>
      <c r="B1867" s="50"/>
      <c r="C1867" s="51"/>
      <c r="D1867" s="49"/>
      <c r="E1867" s="52"/>
      <c r="F1867" s="52"/>
      <c r="G1867" s="52"/>
      <c r="H1867" s="52"/>
      <c r="I1867" s="52"/>
    </row>
    <row r="1868" spans="1:9" s="53" customFormat="1">
      <c r="A1868" s="49"/>
      <c r="B1868" s="50"/>
      <c r="C1868" s="51"/>
      <c r="D1868" s="49"/>
      <c r="E1868" s="52"/>
      <c r="F1868" s="52"/>
      <c r="G1868" s="52"/>
      <c r="H1868" s="52"/>
      <c r="I1868" s="52"/>
    </row>
    <row r="1869" spans="1:9" s="53" customFormat="1">
      <c r="A1869" s="49"/>
      <c r="B1869" s="50"/>
      <c r="C1869" s="51"/>
      <c r="D1869" s="49"/>
      <c r="E1869" s="52"/>
      <c r="F1869" s="52"/>
      <c r="G1869" s="52"/>
      <c r="H1869" s="52"/>
      <c r="I1869" s="52"/>
    </row>
    <row r="1870" spans="1:9" s="53" customFormat="1">
      <c r="A1870" s="49"/>
      <c r="B1870" s="50"/>
      <c r="C1870" s="51"/>
      <c r="D1870" s="49"/>
      <c r="E1870" s="52"/>
      <c r="F1870" s="52"/>
      <c r="G1870" s="52"/>
      <c r="H1870" s="52"/>
      <c r="I1870" s="52"/>
    </row>
    <row r="1871" spans="1:9" s="53" customFormat="1">
      <c r="A1871" s="49"/>
      <c r="B1871" s="50"/>
      <c r="C1871" s="51"/>
      <c r="D1871" s="49"/>
      <c r="E1871" s="52"/>
      <c r="F1871" s="52"/>
      <c r="G1871" s="52"/>
      <c r="H1871" s="52"/>
      <c r="I1871" s="52"/>
    </row>
    <row r="1872" spans="1:9" s="53" customFormat="1">
      <c r="A1872" s="49"/>
      <c r="B1872" s="50"/>
      <c r="C1872" s="51"/>
      <c r="D1872" s="49"/>
      <c r="E1872" s="52"/>
      <c r="F1872" s="52"/>
      <c r="G1872" s="52"/>
      <c r="H1872" s="52"/>
      <c r="I1872" s="52"/>
    </row>
    <row r="1873" spans="1:9" s="53" customFormat="1">
      <c r="A1873" s="49"/>
      <c r="B1873" s="50"/>
      <c r="C1873" s="51"/>
      <c r="D1873" s="49"/>
      <c r="E1873" s="52"/>
      <c r="F1873" s="52"/>
      <c r="G1873" s="52"/>
      <c r="H1873" s="52"/>
      <c r="I1873" s="52"/>
    </row>
    <row r="1874" spans="1:9" s="53" customFormat="1">
      <c r="A1874" s="49"/>
      <c r="B1874" s="50"/>
      <c r="C1874" s="51"/>
      <c r="D1874" s="49"/>
      <c r="E1874" s="52"/>
      <c r="F1874" s="52"/>
      <c r="G1874" s="52"/>
      <c r="H1874" s="52"/>
      <c r="I1874" s="52"/>
    </row>
    <row r="1875" spans="1:9" s="53" customFormat="1">
      <c r="A1875" s="49"/>
      <c r="B1875" s="50"/>
      <c r="C1875" s="51"/>
      <c r="D1875" s="49"/>
      <c r="E1875" s="52"/>
      <c r="F1875" s="52"/>
      <c r="G1875" s="52"/>
      <c r="H1875" s="52"/>
      <c r="I1875" s="52"/>
    </row>
    <row r="1876" spans="1:9" s="53" customFormat="1">
      <c r="A1876" s="49"/>
      <c r="B1876" s="50"/>
      <c r="C1876" s="51"/>
      <c r="D1876" s="49"/>
      <c r="E1876" s="52"/>
      <c r="F1876" s="52"/>
      <c r="G1876" s="52"/>
      <c r="H1876" s="52"/>
      <c r="I1876" s="52"/>
    </row>
    <row r="1877" spans="1:9" s="53" customFormat="1">
      <c r="A1877" s="49"/>
      <c r="B1877" s="50"/>
      <c r="C1877" s="51"/>
      <c r="D1877" s="49"/>
      <c r="E1877" s="52"/>
      <c r="F1877" s="52"/>
      <c r="G1877" s="52"/>
      <c r="H1877" s="52"/>
      <c r="I1877" s="52"/>
    </row>
    <row r="1878" spans="1:9" s="53" customFormat="1">
      <c r="A1878" s="49"/>
      <c r="B1878" s="50"/>
      <c r="C1878" s="51"/>
      <c r="D1878" s="49"/>
      <c r="E1878" s="52"/>
      <c r="F1878" s="52"/>
      <c r="G1878" s="52"/>
      <c r="H1878" s="52"/>
      <c r="I1878" s="52"/>
    </row>
    <row r="1879" spans="1:9" s="53" customFormat="1">
      <c r="A1879" s="49"/>
      <c r="B1879" s="50"/>
      <c r="C1879" s="51"/>
      <c r="D1879" s="49"/>
      <c r="E1879" s="52"/>
      <c r="F1879" s="52"/>
      <c r="G1879" s="52"/>
      <c r="H1879" s="52"/>
      <c r="I1879" s="52"/>
    </row>
    <row r="1880" spans="1:9" s="53" customFormat="1">
      <c r="A1880" s="49"/>
      <c r="B1880" s="50"/>
      <c r="C1880" s="51"/>
      <c r="D1880" s="49"/>
      <c r="E1880" s="52"/>
      <c r="F1880" s="52"/>
      <c r="G1880" s="52"/>
      <c r="H1880" s="52"/>
      <c r="I1880" s="52"/>
    </row>
    <row r="1881" spans="1:9" s="53" customFormat="1">
      <c r="A1881" s="49"/>
      <c r="B1881" s="50"/>
      <c r="C1881" s="51"/>
      <c r="D1881" s="49"/>
      <c r="E1881" s="52"/>
      <c r="F1881" s="52"/>
      <c r="G1881" s="52"/>
      <c r="H1881" s="52"/>
      <c r="I1881" s="52"/>
    </row>
    <row r="1882" spans="1:9" s="53" customFormat="1">
      <c r="A1882" s="49"/>
      <c r="B1882" s="50"/>
      <c r="C1882" s="51"/>
      <c r="D1882" s="49"/>
      <c r="E1882" s="52"/>
      <c r="F1882" s="52"/>
      <c r="G1882" s="52"/>
      <c r="H1882" s="52"/>
      <c r="I1882" s="52"/>
    </row>
    <row r="1883" spans="1:9" s="53" customFormat="1">
      <c r="A1883" s="49"/>
      <c r="B1883" s="50"/>
      <c r="C1883" s="51"/>
      <c r="D1883" s="49"/>
      <c r="E1883" s="52"/>
      <c r="F1883" s="52"/>
      <c r="G1883" s="52"/>
      <c r="H1883" s="52"/>
      <c r="I1883" s="52"/>
    </row>
    <row r="1884" spans="1:9" s="53" customFormat="1">
      <c r="A1884" s="49"/>
      <c r="B1884" s="50"/>
      <c r="C1884" s="51"/>
      <c r="D1884" s="49"/>
      <c r="E1884" s="52"/>
      <c r="F1884" s="52"/>
      <c r="G1884" s="52"/>
      <c r="H1884" s="52"/>
      <c r="I1884" s="52"/>
    </row>
    <row r="1885" spans="1:9" s="53" customFormat="1">
      <c r="A1885" s="49"/>
      <c r="B1885" s="50"/>
      <c r="C1885" s="51"/>
      <c r="D1885" s="49"/>
      <c r="E1885" s="52"/>
      <c r="F1885" s="52"/>
      <c r="G1885" s="52"/>
      <c r="H1885" s="52"/>
      <c r="I1885" s="52"/>
    </row>
    <row r="1886" spans="1:9" s="53" customFormat="1">
      <c r="A1886" s="49"/>
      <c r="B1886" s="50"/>
      <c r="C1886" s="51"/>
      <c r="D1886" s="49"/>
      <c r="E1886" s="52"/>
      <c r="F1886" s="52"/>
      <c r="G1886" s="52"/>
      <c r="H1886" s="52"/>
      <c r="I1886" s="52"/>
    </row>
    <row r="1887" spans="1:9" s="53" customFormat="1">
      <c r="A1887" s="49"/>
      <c r="B1887" s="50"/>
      <c r="C1887" s="51"/>
      <c r="D1887" s="49"/>
      <c r="E1887" s="52"/>
      <c r="F1887" s="52"/>
      <c r="G1887" s="52"/>
      <c r="H1887" s="52"/>
      <c r="I1887" s="52"/>
    </row>
    <row r="1888" spans="1:9" s="53" customFormat="1">
      <c r="A1888" s="49"/>
      <c r="B1888" s="50"/>
      <c r="C1888" s="51"/>
      <c r="D1888" s="49"/>
      <c r="E1888" s="52"/>
      <c r="F1888" s="52"/>
      <c r="G1888" s="52"/>
      <c r="H1888" s="52"/>
      <c r="I1888" s="52"/>
    </row>
    <row r="1889" spans="1:9" s="53" customFormat="1">
      <c r="A1889" s="49"/>
      <c r="B1889" s="50"/>
      <c r="C1889" s="51"/>
      <c r="D1889" s="49"/>
      <c r="E1889" s="52"/>
      <c r="F1889" s="52"/>
      <c r="G1889" s="52"/>
      <c r="H1889" s="52"/>
      <c r="I1889" s="52"/>
    </row>
    <row r="1890" spans="1:9" s="53" customFormat="1">
      <c r="A1890" s="49"/>
      <c r="B1890" s="50"/>
      <c r="C1890" s="51"/>
      <c r="D1890" s="49"/>
      <c r="E1890" s="52"/>
      <c r="F1890" s="52"/>
      <c r="G1890" s="52"/>
      <c r="H1890" s="52"/>
      <c r="I1890" s="52"/>
    </row>
    <row r="1891" spans="1:9" s="53" customFormat="1">
      <c r="A1891" s="49"/>
      <c r="B1891" s="50"/>
      <c r="C1891" s="51"/>
      <c r="D1891" s="49"/>
      <c r="E1891" s="52"/>
      <c r="F1891" s="52"/>
      <c r="G1891" s="52"/>
      <c r="H1891" s="52"/>
      <c r="I1891" s="52"/>
    </row>
    <row r="1892" spans="1:9" s="53" customFormat="1">
      <c r="A1892" s="49"/>
      <c r="B1892" s="50"/>
      <c r="C1892" s="51"/>
      <c r="D1892" s="49"/>
      <c r="E1892" s="52"/>
      <c r="F1892" s="52"/>
      <c r="G1892" s="52"/>
      <c r="H1892" s="52"/>
      <c r="I1892" s="52"/>
    </row>
    <row r="1893" spans="1:9" s="53" customFormat="1">
      <c r="A1893" s="49"/>
      <c r="B1893" s="50"/>
      <c r="C1893" s="51"/>
      <c r="D1893" s="49"/>
      <c r="E1893" s="52"/>
      <c r="F1893" s="52"/>
      <c r="G1893" s="52"/>
      <c r="H1893" s="52"/>
      <c r="I1893" s="52"/>
    </row>
    <row r="1894" spans="1:9" s="53" customFormat="1">
      <c r="A1894" s="49"/>
      <c r="B1894" s="50"/>
      <c r="C1894" s="51"/>
      <c r="D1894" s="49"/>
      <c r="E1894" s="52"/>
      <c r="F1894" s="52"/>
      <c r="G1894" s="52"/>
      <c r="H1894" s="52"/>
      <c r="I1894" s="52"/>
    </row>
    <row r="1895" spans="1:9" s="53" customFormat="1">
      <c r="A1895" s="49"/>
      <c r="B1895" s="50"/>
      <c r="C1895" s="51"/>
      <c r="D1895" s="49"/>
      <c r="E1895" s="52"/>
      <c r="F1895" s="52"/>
      <c r="G1895" s="52"/>
      <c r="H1895" s="52"/>
      <c r="I1895" s="52"/>
    </row>
    <row r="1896" spans="1:9" s="53" customFormat="1">
      <c r="A1896" s="49"/>
      <c r="B1896" s="50"/>
      <c r="C1896" s="51"/>
      <c r="D1896" s="49"/>
      <c r="E1896" s="52"/>
      <c r="F1896" s="52"/>
      <c r="G1896" s="52"/>
      <c r="H1896" s="52"/>
      <c r="I1896" s="52"/>
    </row>
    <row r="1897" spans="1:9" s="53" customFormat="1">
      <c r="A1897" s="49"/>
      <c r="B1897" s="50"/>
      <c r="C1897" s="51"/>
      <c r="D1897" s="49"/>
      <c r="E1897" s="52"/>
      <c r="F1897" s="52"/>
      <c r="G1897" s="52"/>
      <c r="H1897" s="52"/>
      <c r="I1897" s="52"/>
    </row>
    <row r="1898" spans="1:9" s="53" customFormat="1">
      <c r="A1898" s="49"/>
      <c r="B1898" s="50"/>
      <c r="C1898" s="51"/>
      <c r="D1898" s="49"/>
      <c r="E1898" s="52"/>
      <c r="F1898" s="52"/>
      <c r="G1898" s="52"/>
      <c r="H1898" s="52"/>
      <c r="I1898" s="52"/>
    </row>
    <row r="1899" spans="1:9" s="53" customFormat="1">
      <c r="A1899" s="49"/>
      <c r="B1899" s="50"/>
      <c r="C1899" s="51"/>
      <c r="D1899" s="49"/>
      <c r="E1899" s="52"/>
      <c r="F1899" s="52"/>
      <c r="G1899" s="52"/>
      <c r="H1899" s="52"/>
      <c r="I1899" s="52"/>
    </row>
    <row r="1900" spans="1:9" s="53" customFormat="1">
      <c r="A1900" s="49"/>
      <c r="B1900" s="50"/>
      <c r="C1900" s="51"/>
      <c r="D1900" s="49"/>
      <c r="E1900" s="52"/>
      <c r="F1900" s="52"/>
      <c r="G1900" s="52"/>
      <c r="H1900" s="52"/>
      <c r="I1900" s="52"/>
    </row>
    <row r="1901" spans="1:9" s="53" customFormat="1">
      <c r="A1901" s="49"/>
      <c r="B1901" s="50"/>
      <c r="C1901" s="51"/>
      <c r="D1901" s="49"/>
      <c r="E1901" s="52"/>
      <c r="F1901" s="52"/>
      <c r="G1901" s="52"/>
      <c r="H1901" s="52"/>
      <c r="I1901" s="52"/>
    </row>
    <row r="1902" spans="1:9" s="53" customFormat="1">
      <c r="A1902" s="49"/>
      <c r="B1902" s="50"/>
      <c r="C1902" s="51"/>
      <c r="D1902" s="49"/>
      <c r="E1902" s="52"/>
      <c r="F1902" s="52"/>
      <c r="G1902" s="52"/>
      <c r="H1902" s="52"/>
      <c r="I1902" s="52"/>
    </row>
    <row r="1903" spans="1:9" s="53" customFormat="1">
      <c r="A1903" s="49"/>
      <c r="B1903" s="50"/>
      <c r="C1903" s="51"/>
      <c r="D1903" s="49"/>
      <c r="E1903" s="52"/>
      <c r="F1903" s="52"/>
      <c r="G1903" s="52"/>
      <c r="H1903" s="52"/>
      <c r="I1903" s="52"/>
    </row>
    <row r="1904" spans="1:9" s="53" customFormat="1">
      <c r="A1904" s="49"/>
      <c r="B1904" s="50"/>
      <c r="C1904" s="51"/>
      <c r="D1904" s="49"/>
      <c r="E1904" s="52"/>
      <c r="F1904" s="52"/>
      <c r="G1904" s="52"/>
      <c r="H1904" s="52"/>
      <c r="I1904" s="52"/>
    </row>
    <row r="1905" spans="1:9" s="53" customFormat="1">
      <c r="A1905" s="49"/>
      <c r="B1905" s="50"/>
      <c r="C1905" s="51"/>
      <c r="D1905" s="49"/>
      <c r="E1905" s="52"/>
      <c r="F1905" s="52"/>
      <c r="G1905" s="52"/>
      <c r="H1905" s="52"/>
      <c r="I1905" s="52"/>
    </row>
    <row r="1906" spans="1:9" s="53" customFormat="1">
      <c r="A1906" s="49"/>
      <c r="B1906" s="50"/>
      <c r="C1906" s="51"/>
      <c r="D1906" s="49"/>
      <c r="E1906" s="52"/>
      <c r="F1906" s="52"/>
      <c r="G1906" s="52"/>
      <c r="H1906" s="52"/>
      <c r="I1906" s="52"/>
    </row>
    <row r="1907" spans="1:9" s="53" customFormat="1">
      <c r="A1907" s="49"/>
      <c r="B1907" s="50"/>
      <c r="C1907" s="51"/>
      <c r="D1907" s="49"/>
      <c r="E1907" s="52"/>
      <c r="F1907" s="52"/>
      <c r="G1907" s="52"/>
      <c r="H1907" s="52"/>
      <c r="I1907" s="52"/>
    </row>
    <row r="1908" spans="1:9" s="53" customFormat="1">
      <c r="A1908" s="49"/>
      <c r="B1908" s="50"/>
      <c r="C1908" s="51"/>
      <c r="D1908" s="49"/>
      <c r="E1908" s="52"/>
      <c r="F1908" s="52"/>
      <c r="G1908" s="52"/>
      <c r="H1908" s="52"/>
      <c r="I1908" s="52"/>
    </row>
    <row r="1909" spans="1:9" s="53" customFormat="1">
      <c r="A1909" s="49"/>
      <c r="B1909" s="50"/>
      <c r="C1909" s="51"/>
      <c r="D1909" s="49"/>
      <c r="E1909" s="52"/>
      <c r="F1909" s="52"/>
      <c r="G1909" s="52"/>
      <c r="H1909" s="52"/>
      <c r="I1909" s="52"/>
    </row>
    <row r="1910" spans="1:9" s="53" customFormat="1">
      <c r="A1910" s="49"/>
      <c r="B1910" s="50"/>
      <c r="C1910" s="51"/>
      <c r="D1910" s="49"/>
      <c r="E1910" s="52"/>
      <c r="F1910" s="52"/>
      <c r="G1910" s="52"/>
      <c r="H1910" s="52"/>
      <c r="I1910" s="52"/>
    </row>
    <row r="1911" spans="1:9" s="53" customFormat="1">
      <c r="A1911" s="49"/>
      <c r="B1911" s="50"/>
      <c r="C1911" s="51"/>
      <c r="D1911" s="49"/>
      <c r="E1911" s="52"/>
      <c r="F1911" s="52"/>
      <c r="G1911" s="52"/>
      <c r="H1911" s="52"/>
      <c r="I1911" s="52"/>
    </row>
    <row r="1912" spans="1:9" s="53" customFormat="1">
      <c r="A1912" s="49"/>
      <c r="B1912" s="50"/>
      <c r="C1912" s="51"/>
      <c r="D1912" s="49"/>
      <c r="E1912" s="52"/>
      <c r="F1912" s="52"/>
      <c r="G1912" s="52"/>
      <c r="H1912" s="52"/>
      <c r="I1912" s="52"/>
    </row>
    <row r="1913" spans="1:9" s="53" customFormat="1">
      <c r="A1913" s="49"/>
      <c r="B1913" s="50"/>
      <c r="C1913" s="51"/>
      <c r="D1913" s="49"/>
      <c r="E1913" s="52"/>
      <c r="F1913" s="52"/>
      <c r="G1913" s="52"/>
      <c r="H1913" s="52"/>
      <c r="I1913" s="52"/>
    </row>
    <row r="1914" spans="1:9" s="53" customFormat="1">
      <c r="A1914" s="49"/>
      <c r="B1914" s="50"/>
      <c r="C1914" s="51"/>
      <c r="D1914" s="49"/>
      <c r="E1914" s="52"/>
      <c r="F1914" s="52"/>
      <c r="G1914" s="52"/>
      <c r="H1914" s="52"/>
      <c r="I1914" s="52"/>
    </row>
    <row r="1915" spans="1:9" s="53" customFormat="1">
      <c r="A1915" s="49"/>
      <c r="B1915" s="50"/>
      <c r="C1915" s="51"/>
      <c r="D1915" s="49"/>
      <c r="E1915" s="52"/>
      <c r="F1915" s="52"/>
      <c r="G1915" s="52"/>
      <c r="H1915" s="52"/>
      <c r="I1915" s="52"/>
    </row>
    <row r="1916" spans="1:9" s="53" customFormat="1">
      <c r="A1916" s="49"/>
      <c r="B1916" s="50"/>
      <c r="C1916" s="51"/>
      <c r="D1916" s="49"/>
      <c r="E1916" s="52"/>
      <c r="F1916" s="52"/>
      <c r="G1916" s="52"/>
      <c r="H1916" s="52"/>
      <c r="I1916" s="52"/>
    </row>
    <row r="1917" spans="1:9" s="53" customFormat="1">
      <c r="A1917" s="49"/>
      <c r="B1917" s="50"/>
      <c r="C1917" s="51"/>
      <c r="D1917" s="49"/>
      <c r="E1917" s="52"/>
      <c r="F1917" s="52"/>
      <c r="G1917" s="52"/>
      <c r="H1917" s="52"/>
      <c r="I1917" s="52"/>
    </row>
    <row r="1918" spans="1:9" s="53" customFormat="1">
      <c r="A1918" s="49"/>
      <c r="B1918" s="50"/>
      <c r="C1918" s="51"/>
      <c r="D1918" s="49"/>
      <c r="E1918" s="52"/>
      <c r="F1918" s="52"/>
      <c r="G1918" s="52"/>
      <c r="H1918" s="52"/>
      <c r="I1918" s="52"/>
    </row>
    <row r="1919" spans="1:9" s="53" customFormat="1">
      <c r="A1919" s="49"/>
      <c r="B1919" s="50"/>
      <c r="C1919" s="51"/>
      <c r="D1919" s="49"/>
      <c r="E1919" s="52"/>
      <c r="F1919" s="52"/>
      <c r="G1919" s="52"/>
      <c r="H1919" s="52"/>
      <c r="I1919" s="52"/>
    </row>
    <row r="1920" spans="1:9" s="53" customFormat="1">
      <c r="A1920" s="49"/>
      <c r="B1920" s="50"/>
      <c r="C1920" s="51"/>
      <c r="D1920" s="49"/>
      <c r="E1920" s="52"/>
      <c r="F1920" s="52"/>
      <c r="G1920" s="52"/>
      <c r="H1920" s="52"/>
      <c r="I1920" s="52"/>
    </row>
    <row r="1921" spans="1:9" s="53" customFormat="1">
      <c r="A1921" s="49"/>
      <c r="B1921" s="50"/>
      <c r="C1921" s="51"/>
      <c r="D1921" s="49"/>
      <c r="E1921" s="52"/>
      <c r="F1921" s="52"/>
      <c r="G1921" s="52"/>
      <c r="H1921" s="52"/>
      <c r="I1921" s="52"/>
    </row>
    <row r="1922" spans="1:9" s="53" customFormat="1">
      <c r="A1922" s="49"/>
      <c r="B1922" s="50"/>
      <c r="C1922" s="51"/>
      <c r="D1922" s="49"/>
      <c r="E1922" s="52"/>
      <c r="F1922" s="52"/>
      <c r="G1922" s="52"/>
      <c r="H1922" s="52"/>
      <c r="I1922" s="52"/>
    </row>
    <row r="1923" spans="1:9" s="53" customFormat="1">
      <c r="A1923" s="49"/>
      <c r="B1923" s="50"/>
      <c r="C1923" s="51"/>
      <c r="D1923" s="49"/>
      <c r="E1923" s="52"/>
      <c r="F1923" s="52"/>
      <c r="G1923" s="52"/>
      <c r="H1923" s="52"/>
      <c r="I1923" s="52"/>
    </row>
    <row r="1924" spans="1:9" s="53" customFormat="1">
      <c r="A1924" s="49"/>
      <c r="B1924" s="50"/>
      <c r="C1924" s="51"/>
      <c r="D1924" s="49"/>
      <c r="E1924" s="52"/>
      <c r="F1924" s="52"/>
      <c r="G1924" s="52"/>
      <c r="H1924" s="52"/>
      <c r="I1924" s="52"/>
    </row>
    <row r="1925" spans="1:9" s="53" customFormat="1">
      <c r="A1925" s="49"/>
      <c r="B1925" s="50"/>
      <c r="C1925" s="51"/>
      <c r="D1925" s="49"/>
      <c r="E1925" s="52"/>
      <c r="F1925" s="52"/>
      <c r="G1925" s="52"/>
      <c r="H1925" s="52"/>
      <c r="I1925" s="52"/>
    </row>
    <row r="1926" spans="1:9" s="53" customFormat="1">
      <c r="A1926" s="49"/>
      <c r="B1926" s="50"/>
      <c r="C1926" s="51"/>
      <c r="D1926" s="49"/>
      <c r="E1926" s="52"/>
      <c r="F1926" s="52"/>
      <c r="G1926" s="52"/>
      <c r="H1926" s="52"/>
      <c r="I1926" s="52"/>
    </row>
    <row r="1927" spans="1:9" s="53" customFormat="1">
      <c r="A1927" s="49"/>
      <c r="B1927" s="50"/>
      <c r="C1927" s="51"/>
      <c r="D1927" s="49"/>
      <c r="E1927" s="52"/>
      <c r="F1927" s="52"/>
      <c r="G1927" s="52"/>
      <c r="H1927" s="52"/>
      <c r="I1927" s="52"/>
    </row>
    <row r="1928" spans="1:9" s="53" customFormat="1">
      <c r="A1928" s="49"/>
      <c r="B1928" s="50"/>
      <c r="C1928" s="51"/>
      <c r="D1928" s="49"/>
      <c r="E1928" s="52"/>
      <c r="F1928" s="52"/>
      <c r="G1928" s="52"/>
      <c r="H1928" s="52"/>
      <c r="I1928" s="52"/>
    </row>
    <row r="1929" spans="1:9" s="53" customFormat="1">
      <c r="A1929" s="49"/>
      <c r="B1929" s="50"/>
      <c r="C1929" s="51"/>
      <c r="D1929" s="49"/>
      <c r="E1929" s="52"/>
      <c r="F1929" s="52"/>
      <c r="G1929" s="52"/>
      <c r="H1929" s="52"/>
      <c r="I1929" s="52"/>
    </row>
    <row r="1930" spans="1:9" s="53" customFormat="1">
      <c r="A1930" s="49"/>
      <c r="B1930" s="50"/>
      <c r="C1930" s="51"/>
      <c r="D1930" s="49"/>
      <c r="E1930" s="52"/>
      <c r="F1930" s="52"/>
      <c r="G1930" s="52"/>
      <c r="H1930" s="52"/>
      <c r="I1930" s="52"/>
    </row>
    <row r="1931" spans="1:9" s="53" customFormat="1">
      <c r="A1931" s="49"/>
      <c r="B1931" s="50"/>
      <c r="C1931" s="51"/>
      <c r="D1931" s="49"/>
      <c r="E1931" s="52"/>
      <c r="F1931" s="52"/>
      <c r="G1931" s="52"/>
      <c r="H1931" s="52"/>
      <c r="I1931" s="52"/>
    </row>
    <row r="1932" spans="1:9" s="53" customFormat="1">
      <c r="A1932" s="49"/>
      <c r="B1932" s="50"/>
      <c r="C1932" s="51"/>
      <c r="D1932" s="49"/>
      <c r="E1932" s="52"/>
      <c r="F1932" s="52"/>
      <c r="G1932" s="52"/>
      <c r="H1932" s="52"/>
      <c r="I1932" s="52"/>
    </row>
    <row r="1933" spans="1:9" s="53" customFormat="1">
      <c r="A1933" s="49"/>
      <c r="B1933" s="50"/>
      <c r="C1933" s="51"/>
      <c r="D1933" s="49"/>
      <c r="E1933" s="52"/>
      <c r="F1933" s="52"/>
      <c r="G1933" s="52"/>
      <c r="H1933" s="52"/>
      <c r="I1933" s="52"/>
    </row>
    <row r="1934" spans="1:9" s="53" customFormat="1">
      <c r="A1934" s="49"/>
      <c r="B1934" s="50"/>
      <c r="C1934" s="51"/>
      <c r="D1934" s="49"/>
      <c r="E1934" s="52"/>
      <c r="F1934" s="52"/>
      <c r="G1934" s="52"/>
      <c r="H1934" s="52"/>
      <c r="I1934" s="52"/>
    </row>
    <row r="1935" spans="1:9" s="53" customFormat="1">
      <c r="A1935" s="49"/>
      <c r="B1935" s="50"/>
      <c r="C1935" s="51"/>
      <c r="D1935" s="49"/>
      <c r="E1935" s="52"/>
      <c r="F1935" s="52"/>
      <c r="G1935" s="52"/>
      <c r="H1935" s="52"/>
      <c r="I1935" s="52"/>
    </row>
    <row r="1936" spans="1:9" s="53" customFormat="1">
      <c r="A1936" s="49"/>
      <c r="B1936" s="50"/>
      <c r="C1936" s="51"/>
      <c r="D1936" s="49"/>
      <c r="E1936" s="52"/>
      <c r="F1936" s="52"/>
      <c r="G1936" s="52"/>
      <c r="H1936" s="52"/>
      <c r="I1936" s="52"/>
    </row>
    <row r="1937" spans="1:9" s="53" customFormat="1">
      <c r="A1937" s="49"/>
      <c r="B1937" s="50"/>
      <c r="C1937" s="51"/>
      <c r="D1937" s="49"/>
      <c r="E1937" s="52"/>
      <c r="F1937" s="52"/>
      <c r="G1937" s="52"/>
      <c r="H1937" s="52"/>
      <c r="I1937" s="52"/>
    </row>
    <row r="1938" spans="1:9" s="53" customFormat="1">
      <c r="A1938" s="49"/>
      <c r="B1938" s="50"/>
      <c r="C1938" s="51"/>
      <c r="D1938" s="49"/>
      <c r="E1938" s="52"/>
      <c r="F1938" s="52"/>
      <c r="G1938" s="52"/>
      <c r="H1938" s="52"/>
      <c r="I1938" s="52"/>
    </row>
    <row r="1939" spans="1:9" s="53" customFormat="1">
      <c r="A1939" s="49"/>
      <c r="B1939" s="50"/>
      <c r="C1939" s="51"/>
      <c r="D1939" s="49"/>
      <c r="E1939" s="52"/>
      <c r="F1939" s="52"/>
      <c r="G1939" s="52"/>
      <c r="H1939" s="52"/>
      <c r="I1939" s="52"/>
    </row>
    <row r="1940" spans="1:9" s="53" customFormat="1">
      <c r="A1940" s="49"/>
      <c r="B1940" s="50"/>
      <c r="C1940" s="51"/>
      <c r="D1940" s="49"/>
      <c r="E1940" s="52"/>
      <c r="F1940" s="52"/>
      <c r="G1940" s="52"/>
      <c r="H1940" s="52"/>
      <c r="I1940" s="52"/>
    </row>
    <row r="1941" spans="1:9" s="53" customFormat="1">
      <c r="A1941" s="49"/>
      <c r="B1941" s="50"/>
      <c r="C1941" s="51"/>
      <c r="D1941" s="49"/>
      <c r="E1941" s="52"/>
      <c r="F1941" s="52"/>
      <c r="G1941" s="52"/>
      <c r="H1941" s="52"/>
      <c r="I1941" s="52"/>
    </row>
    <row r="1942" spans="1:9" s="53" customFormat="1">
      <c r="A1942" s="49"/>
      <c r="B1942" s="50"/>
      <c r="C1942" s="51"/>
      <c r="D1942" s="49"/>
      <c r="E1942" s="52"/>
      <c r="F1942" s="52"/>
      <c r="G1942" s="52"/>
      <c r="H1942" s="52"/>
      <c r="I1942" s="52"/>
    </row>
    <row r="1943" spans="1:9" s="53" customFormat="1">
      <c r="A1943" s="49"/>
      <c r="B1943" s="50"/>
      <c r="C1943" s="51"/>
      <c r="D1943" s="49"/>
      <c r="E1943" s="52"/>
      <c r="F1943" s="52"/>
      <c r="G1943" s="52"/>
      <c r="H1943" s="52"/>
      <c r="I1943" s="52"/>
    </row>
    <row r="1944" spans="1:9" s="53" customFormat="1">
      <c r="A1944" s="49"/>
      <c r="B1944" s="50"/>
      <c r="C1944" s="51"/>
      <c r="D1944" s="49"/>
      <c r="E1944" s="52"/>
      <c r="F1944" s="52"/>
      <c r="G1944" s="52"/>
      <c r="H1944" s="52"/>
      <c r="I1944" s="52"/>
    </row>
    <row r="1945" spans="1:9" s="53" customFormat="1">
      <c r="A1945" s="49"/>
      <c r="B1945" s="50"/>
      <c r="C1945" s="51"/>
      <c r="D1945" s="49"/>
      <c r="E1945" s="52"/>
      <c r="F1945" s="52"/>
      <c r="G1945" s="52"/>
      <c r="H1945" s="52"/>
      <c r="I1945" s="52"/>
    </row>
    <row r="1946" spans="1:9" s="53" customFormat="1">
      <c r="A1946" s="49"/>
      <c r="B1946" s="50"/>
      <c r="C1946" s="51"/>
      <c r="D1946" s="49"/>
      <c r="E1946" s="52"/>
      <c r="F1946" s="52"/>
      <c r="G1946" s="52"/>
      <c r="H1946" s="52"/>
      <c r="I1946" s="52"/>
    </row>
    <row r="1947" spans="1:9" s="53" customFormat="1">
      <c r="A1947" s="49"/>
      <c r="B1947" s="50"/>
      <c r="C1947" s="51"/>
      <c r="D1947" s="49"/>
      <c r="E1947" s="52"/>
      <c r="F1947" s="52"/>
      <c r="G1947" s="52"/>
      <c r="H1947" s="52"/>
      <c r="I1947" s="52"/>
    </row>
    <row r="1948" spans="1:9" s="53" customFormat="1">
      <c r="A1948" s="49"/>
      <c r="B1948" s="50"/>
      <c r="C1948" s="51"/>
      <c r="D1948" s="49"/>
      <c r="E1948" s="52"/>
      <c r="F1948" s="52"/>
      <c r="G1948" s="52"/>
      <c r="H1948" s="52"/>
      <c r="I1948" s="52"/>
    </row>
    <row r="1949" spans="1:9" s="53" customFormat="1">
      <c r="A1949" s="49"/>
      <c r="B1949" s="50"/>
      <c r="C1949" s="51"/>
      <c r="D1949" s="49"/>
      <c r="E1949" s="52"/>
      <c r="F1949" s="52"/>
      <c r="G1949" s="52"/>
      <c r="H1949" s="52"/>
      <c r="I1949" s="52"/>
    </row>
    <row r="1950" spans="1:9" s="53" customFormat="1">
      <c r="A1950" s="49"/>
      <c r="B1950" s="50"/>
      <c r="C1950" s="51"/>
      <c r="D1950" s="49"/>
      <c r="E1950" s="52"/>
      <c r="F1950" s="52"/>
      <c r="G1950" s="52"/>
      <c r="H1950" s="52"/>
      <c r="I1950" s="52"/>
    </row>
    <row r="1951" spans="1:9" s="53" customFormat="1">
      <c r="A1951" s="49"/>
      <c r="B1951" s="50"/>
      <c r="C1951" s="51"/>
      <c r="D1951" s="49"/>
      <c r="E1951" s="52"/>
      <c r="F1951" s="52"/>
      <c r="G1951" s="52"/>
      <c r="H1951" s="52"/>
      <c r="I1951" s="52"/>
    </row>
    <row r="1952" spans="1:9" s="53" customFormat="1">
      <c r="A1952" s="49"/>
      <c r="B1952" s="50"/>
      <c r="C1952" s="51"/>
      <c r="D1952" s="49"/>
      <c r="E1952" s="52"/>
      <c r="F1952" s="52"/>
      <c r="G1952" s="52"/>
      <c r="H1952" s="52"/>
      <c r="I1952" s="52"/>
    </row>
    <row r="1953" spans="1:9" s="53" customFormat="1">
      <c r="A1953" s="49"/>
      <c r="B1953" s="50"/>
      <c r="C1953" s="51"/>
      <c r="D1953" s="49"/>
      <c r="E1953" s="52"/>
      <c r="F1953" s="52"/>
      <c r="G1953" s="52"/>
      <c r="H1953" s="52"/>
      <c r="I1953" s="52"/>
    </row>
    <row r="1954" spans="1:9" s="53" customFormat="1">
      <c r="A1954" s="49"/>
      <c r="B1954" s="50"/>
      <c r="C1954" s="51"/>
      <c r="D1954" s="49"/>
      <c r="E1954" s="52"/>
      <c r="F1954" s="52"/>
      <c r="G1954" s="52"/>
      <c r="H1954" s="52"/>
      <c r="I1954" s="52"/>
    </row>
    <row r="1955" spans="1:9" s="53" customFormat="1">
      <c r="A1955" s="49"/>
      <c r="B1955" s="50"/>
      <c r="C1955" s="51"/>
      <c r="D1955" s="49"/>
      <c r="E1955" s="52"/>
      <c r="F1955" s="52"/>
      <c r="G1955" s="52"/>
      <c r="H1955" s="52"/>
      <c r="I1955" s="52"/>
    </row>
    <row r="1956" spans="1:9" s="53" customFormat="1">
      <c r="A1956" s="49"/>
      <c r="B1956" s="50"/>
      <c r="C1956" s="51"/>
      <c r="D1956" s="49"/>
      <c r="E1956" s="52"/>
      <c r="F1956" s="52"/>
      <c r="G1956" s="52"/>
      <c r="H1956" s="52"/>
      <c r="I1956" s="52"/>
    </row>
    <row r="1957" spans="1:9" s="53" customFormat="1">
      <c r="A1957" s="49"/>
      <c r="B1957" s="50"/>
      <c r="C1957" s="51"/>
      <c r="D1957" s="49"/>
      <c r="E1957" s="52"/>
      <c r="F1957" s="52"/>
      <c r="G1957" s="52"/>
      <c r="H1957" s="52"/>
      <c r="I1957" s="52"/>
    </row>
    <row r="1958" spans="1:9" s="53" customFormat="1">
      <c r="A1958" s="49"/>
      <c r="B1958" s="50"/>
      <c r="C1958" s="51"/>
      <c r="D1958" s="49"/>
      <c r="E1958" s="52"/>
      <c r="F1958" s="52"/>
      <c r="G1958" s="52"/>
      <c r="H1958" s="52"/>
      <c r="I1958" s="52"/>
    </row>
    <row r="1959" spans="1:9" s="53" customFormat="1">
      <c r="A1959" s="49"/>
      <c r="B1959" s="50"/>
      <c r="C1959" s="51"/>
      <c r="D1959" s="49"/>
      <c r="E1959" s="52"/>
      <c r="F1959" s="52"/>
      <c r="G1959" s="52"/>
      <c r="H1959" s="52"/>
      <c r="I1959" s="52"/>
    </row>
    <row r="1960" spans="1:9" s="53" customFormat="1">
      <c r="A1960" s="49"/>
      <c r="B1960" s="50"/>
      <c r="C1960" s="51"/>
      <c r="D1960" s="49"/>
      <c r="E1960" s="52"/>
      <c r="F1960" s="52"/>
      <c r="G1960" s="52"/>
      <c r="H1960" s="52"/>
      <c r="I1960" s="52"/>
    </row>
    <row r="1961" spans="1:9" s="53" customFormat="1">
      <c r="A1961" s="49"/>
      <c r="B1961" s="50"/>
      <c r="C1961" s="51"/>
      <c r="D1961" s="49"/>
      <c r="E1961" s="52"/>
      <c r="F1961" s="52"/>
      <c r="G1961" s="52"/>
      <c r="H1961" s="52"/>
      <c r="I1961" s="52"/>
    </row>
    <row r="1962" spans="1:9" s="53" customFormat="1">
      <c r="A1962" s="49"/>
      <c r="B1962" s="50"/>
      <c r="C1962" s="51"/>
      <c r="D1962" s="49"/>
      <c r="E1962" s="52"/>
      <c r="F1962" s="52"/>
      <c r="G1962" s="52"/>
      <c r="H1962" s="52"/>
      <c r="I1962" s="52"/>
    </row>
    <row r="1963" spans="1:9" s="53" customFormat="1">
      <c r="A1963" s="49"/>
      <c r="B1963" s="50"/>
      <c r="C1963" s="51"/>
      <c r="D1963" s="49"/>
      <c r="E1963" s="52"/>
      <c r="F1963" s="52"/>
      <c r="G1963" s="52"/>
      <c r="H1963" s="52"/>
      <c r="I1963" s="52"/>
    </row>
    <row r="1964" spans="1:9" s="53" customFormat="1">
      <c r="A1964" s="49"/>
      <c r="B1964" s="50"/>
      <c r="C1964" s="51"/>
      <c r="D1964" s="49"/>
      <c r="E1964" s="52"/>
      <c r="F1964" s="52"/>
      <c r="G1964" s="52"/>
      <c r="H1964" s="52"/>
      <c r="I1964" s="52"/>
    </row>
    <row r="1965" spans="1:9" s="53" customFormat="1">
      <c r="A1965" s="49"/>
      <c r="B1965" s="50"/>
      <c r="C1965" s="51"/>
      <c r="D1965" s="49"/>
      <c r="E1965" s="52"/>
      <c r="F1965" s="52"/>
      <c r="G1965" s="52"/>
      <c r="H1965" s="52"/>
      <c r="I1965" s="52"/>
    </row>
    <row r="1966" spans="1:9" s="53" customFormat="1">
      <c r="A1966" s="49"/>
      <c r="B1966" s="50"/>
      <c r="C1966" s="51"/>
      <c r="D1966" s="49"/>
      <c r="E1966" s="52"/>
      <c r="F1966" s="52"/>
      <c r="G1966" s="52"/>
      <c r="H1966" s="52"/>
      <c r="I1966" s="52"/>
    </row>
    <row r="1967" spans="1:9" s="53" customFormat="1">
      <c r="A1967" s="49"/>
      <c r="B1967" s="50"/>
      <c r="C1967" s="51"/>
      <c r="D1967" s="49"/>
      <c r="E1967" s="52"/>
      <c r="F1967" s="52"/>
      <c r="G1967" s="52"/>
      <c r="H1967" s="52"/>
      <c r="I1967" s="52"/>
    </row>
    <row r="1968" spans="1:9" s="53" customFormat="1">
      <c r="A1968" s="49"/>
      <c r="B1968" s="50"/>
      <c r="C1968" s="51"/>
      <c r="D1968" s="49"/>
      <c r="E1968" s="52"/>
      <c r="F1968" s="52"/>
      <c r="G1968" s="52"/>
      <c r="H1968" s="52"/>
      <c r="I1968" s="52"/>
    </row>
    <row r="1969" spans="1:9" s="53" customFormat="1">
      <c r="A1969" s="49"/>
      <c r="B1969" s="50"/>
      <c r="C1969" s="51"/>
      <c r="D1969" s="49"/>
      <c r="E1969" s="52"/>
      <c r="F1969" s="52"/>
      <c r="G1969" s="52"/>
      <c r="H1969" s="52"/>
      <c r="I1969" s="52"/>
    </row>
    <row r="1970" spans="1:9" s="53" customFormat="1">
      <c r="A1970" s="49"/>
      <c r="B1970" s="50"/>
      <c r="C1970" s="51"/>
      <c r="D1970" s="49"/>
      <c r="E1970" s="52"/>
      <c r="F1970" s="52"/>
      <c r="G1970" s="52"/>
      <c r="H1970" s="52"/>
      <c r="I1970" s="52"/>
    </row>
    <row r="1971" spans="1:9" s="53" customFormat="1">
      <c r="A1971" s="49"/>
      <c r="B1971" s="50"/>
      <c r="C1971" s="51"/>
      <c r="D1971" s="49"/>
      <c r="E1971" s="52"/>
      <c r="F1971" s="52"/>
      <c r="G1971" s="52"/>
      <c r="H1971" s="52"/>
      <c r="I1971" s="52"/>
    </row>
    <row r="1972" spans="1:9" s="53" customFormat="1">
      <c r="A1972" s="49"/>
      <c r="B1972" s="50"/>
      <c r="C1972" s="51"/>
      <c r="D1972" s="49"/>
      <c r="E1972" s="52"/>
      <c r="F1972" s="52"/>
      <c r="G1972" s="52"/>
      <c r="H1972" s="52"/>
      <c r="I1972" s="52"/>
    </row>
    <row r="1973" spans="1:9" s="53" customFormat="1">
      <c r="A1973" s="49"/>
      <c r="B1973" s="50"/>
      <c r="C1973" s="51"/>
      <c r="D1973" s="49"/>
      <c r="E1973" s="52"/>
      <c r="F1973" s="52"/>
      <c r="G1973" s="52"/>
      <c r="H1973" s="52"/>
      <c r="I1973" s="52"/>
    </row>
    <row r="1974" spans="1:9" s="53" customFormat="1">
      <c r="A1974" s="49"/>
      <c r="B1974" s="50"/>
      <c r="C1974" s="51"/>
      <c r="D1974" s="49"/>
      <c r="E1974" s="52"/>
      <c r="F1974" s="52"/>
      <c r="G1974" s="52"/>
      <c r="H1974" s="52"/>
      <c r="I1974" s="52"/>
    </row>
    <row r="1975" spans="1:9" s="53" customFormat="1">
      <c r="A1975" s="49"/>
      <c r="B1975" s="50"/>
      <c r="C1975" s="51"/>
      <c r="D1975" s="49"/>
      <c r="E1975" s="52"/>
      <c r="F1975" s="52"/>
      <c r="G1975" s="52"/>
      <c r="H1975" s="52"/>
      <c r="I1975" s="52"/>
    </row>
    <row r="1976" spans="1:9" s="53" customFormat="1">
      <c r="A1976" s="49"/>
      <c r="B1976" s="50"/>
      <c r="C1976" s="51"/>
      <c r="D1976" s="49"/>
      <c r="E1976" s="52"/>
      <c r="F1976" s="52"/>
      <c r="G1976" s="52"/>
      <c r="H1976" s="52"/>
      <c r="I1976" s="52"/>
    </row>
    <row r="1977" spans="1:9" s="53" customFormat="1">
      <c r="A1977" s="49"/>
      <c r="B1977" s="50"/>
      <c r="C1977" s="51"/>
      <c r="D1977" s="49"/>
      <c r="E1977" s="52"/>
      <c r="F1977" s="52"/>
      <c r="G1977" s="52"/>
      <c r="H1977" s="52"/>
      <c r="I1977" s="52"/>
    </row>
    <row r="1978" spans="1:9" s="53" customFormat="1">
      <c r="A1978" s="49"/>
      <c r="B1978" s="50"/>
      <c r="C1978" s="51"/>
      <c r="D1978" s="49"/>
      <c r="E1978" s="52"/>
      <c r="F1978" s="52"/>
      <c r="G1978" s="52"/>
      <c r="H1978" s="52"/>
      <c r="I1978" s="52"/>
    </row>
    <row r="1979" spans="1:9" s="53" customFormat="1">
      <c r="A1979" s="49"/>
      <c r="B1979" s="50"/>
      <c r="C1979" s="51"/>
      <c r="D1979" s="49"/>
      <c r="E1979" s="52"/>
      <c r="F1979" s="52"/>
      <c r="G1979" s="52"/>
      <c r="H1979" s="52"/>
      <c r="I1979" s="52"/>
    </row>
    <row r="1980" spans="1:9" s="53" customFormat="1">
      <c r="A1980" s="49"/>
      <c r="B1980" s="50"/>
      <c r="C1980" s="51"/>
      <c r="D1980" s="49"/>
      <c r="E1980" s="52"/>
      <c r="F1980" s="52"/>
      <c r="G1980" s="52"/>
      <c r="H1980" s="52"/>
      <c r="I1980" s="52"/>
    </row>
    <row r="1981" spans="1:9" s="53" customFormat="1">
      <c r="A1981" s="49"/>
      <c r="B1981" s="50"/>
      <c r="C1981" s="51"/>
      <c r="D1981" s="49"/>
      <c r="E1981" s="52"/>
      <c r="F1981" s="52"/>
      <c r="G1981" s="52"/>
      <c r="H1981" s="52"/>
      <c r="I1981" s="52"/>
    </row>
    <row r="1982" spans="1:9" s="53" customFormat="1">
      <c r="A1982" s="49"/>
      <c r="B1982" s="50"/>
      <c r="C1982" s="51"/>
      <c r="D1982" s="49"/>
      <c r="E1982" s="52"/>
      <c r="F1982" s="52"/>
      <c r="G1982" s="52"/>
      <c r="H1982" s="52"/>
      <c r="I1982" s="52"/>
    </row>
    <row r="1983" spans="1:9" s="53" customFormat="1">
      <c r="A1983" s="49"/>
      <c r="B1983" s="50"/>
      <c r="C1983" s="51"/>
      <c r="D1983" s="49"/>
      <c r="E1983" s="52"/>
      <c r="F1983" s="52"/>
      <c r="G1983" s="52"/>
      <c r="H1983" s="52"/>
      <c r="I1983" s="52"/>
    </row>
    <row r="1984" spans="1:9" s="53" customFormat="1">
      <c r="A1984" s="49"/>
      <c r="B1984" s="50"/>
      <c r="C1984" s="51"/>
      <c r="D1984" s="49"/>
      <c r="E1984" s="52"/>
      <c r="F1984" s="52"/>
      <c r="G1984" s="52"/>
      <c r="H1984" s="52"/>
      <c r="I1984" s="52"/>
    </row>
    <row r="1985" spans="1:9" s="53" customFormat="1">
      <c r="A1985" s="49"/>
      <c r="B1985" s="50"/>
      <c r="C1985" s="51"/>
      <c r="D1985" s="49"/>
      <c r="E1985" s="52"/>
      <c r="F1985" s="52"/>
      <c r="G1985" s="52"/>
      <c r="H1985" s="52"/>
      <c r="I1985" s="52"/>
    </row>
    <row r="1986" spans="1:9" s="53" customFormat="1">
      <c r="A1986" s="49"/>
      <c r="B1986" s="50"/>
      <c r="C1986" s="51"/>
      <c r="D1986" s="49"/>
      <c r="E1986" s="52"/>
      <c r="F1986" s="52"/>
      <c r="G1986" s="52"/>
      <c r="H1986" s="52"/>
      <c r="I1986" s="52"/>
    </row>
    <row r="1987" spans="1:9" s="53" customFormat="1">
      <c r="A1987" s="49"/>
      <c r="B1987" s="50"/>
      <c r="C1987" s="51"/>
      <c r="D1987" s="49"/>
      <c r="E1987" s="52"/>
      <c r="F1987" s="52"/>
      <c r="G1987" s="52"/>
      <c r="H1987" s="52"/>
      <c r="I1987" s="52"/>
    </row>
    <row r="1988" spans="1:9" s="53" customFormat="1">
      <c r="A1988" s="49"/>
      <c r="B1988" s="50"/>
      <c r="C1988" s="51"/>
      <c r="D1988" s="49"/>
      <c r="E1988" s="52"/>
      <c r="F1988" s="52"/>
      <c r="G1988" s="52"/>
      <c r="H1988" s="52"/>
      <c r="I1988" s="52"/>
    </row>
    <row r="1989" spans="1:9" s="53" customFormat="1">
      <c r="A1989" s="49"/>
      <c r="B1989" s="50"/>
      <c r="C1989" s="51"/>
      <c r="D1989" s="49"/>
      <c r="E1989" s="52"/>
      <c r="F1989" s="52"/>
      <c r="G1989" s="52"/>
      <c r="H1989" s="52"/>
      <c r="I1989" s="52"/>
    </row>
    <row r="1990" spans="1:9" s="53" customFormat="1">
      <c r="A1990" s="49"/>
      <c r="B1990" s="50"/>
      <c r="C1990" s="51"/>
      <c r="D1990" s="49"/>
      <c r="E1990" s="52"/>
      <c r="F1990" s="52"/>
      <c r="G1990" s="52"/>
      <c r="H1990" s="52"/>
      <c r="I1990" s="52"/>
    </row>
    <row r="1991" spans="1:9" s="53" customFormat="1">
      <c r="A1991" s="49"/>
      <c r="B1991" s="50"/>
      <c r="C1991" s="51"/>
      <c r="D1991" s="49"/>
      <c r="E1991" s="52"/>
      <c r="F1991" s="52"/>
      <c r="G1991" s="52"/>
      <c r="H1991" s="52"/>
      <c r="I1991" s="52"/>
    </row>
    <row r="1992" spans="1:9" s="53" customFormat="1">
      <c r="A1992" s="49"/>
      <c r="B1992" s="50"/>
      <c r="C1992" s="51"/>
      <c r="D1992" s="49"/>
      <c r="E1992" s="52"/>
      <c r="F1992" s="52"/>
      <c r="G1992" s="52"/>
      <c r="H1992" s="52"/>
      <c r="I1992" s="52"/>
    </row>
    <row r="1993" spans="1:9" s="53" customFormat="1">
      <c r="A1993" s="49"/>
      <c r="B1993" s="50"/>
      <c r="C1993" s="51"/>
      <c r="D1993" s="49"/>
      <c r="E1993" s="52"/>
      <c r="F1993" s="52"/>
      <c r="G1993" s="52"/>
      <c r="H1993" s="52"/>
      <c r="I1993" s="52"/>
    </row>
    <row r="1994" spans="1:9" s="53" customFormat="1">
      <c r="A1994" s="49"/>
      <c r="B1994" s="50"/>
      <c r="C1994" s="51"/>
      <c r="D1994" s="49"/>
      <c r="E1994" s="52"/>
      <c r="F1994" s="52"/>
      <c r="G1994" s="52"/>
      <c r="H1994" s="52"/>
      <c r="I1994" s="52"/>
    </row>
    <row r="1995" spans="1:9" s="53" customFormat="1">
      <c r="A1995" s="49"/>
      <c r="B1995" s="50"/>
      <c r="C1995" s="51"/>
      <c r="D1995" s="49"/>
      <c r="E1995" s="52"/>
      <c r="F1995" s="52"/>
      <c r="G1995" s="52"/>
      <c r="H1995" s="52"/>
      <c r="I1995" s="52"/>
    </row>
    <row r="1996" spans="1:9" s="53" customFormat="1">
      <c r="A1996" s="49"/>
      <c r="B1996" s="50"/>
      <c r="C1996" s="51"/>
      <c r="D1996" s="49"/>
      <c r="E1996" s="52"/>
      <c r="F1996" s="52"/>
      <c r="G1996" s="52"/>
      <c r="H1996" s="52"/>
      <c r="I1996" s="52"/>
    </row>
    <row r="1997" spans="1:9" s="53" customFormat="1">
      <c r="A1997" s="49"/>
      <c r="B1997" s="50"/>
      <c r="C1997" s="51"/>
      <c r="D1997" s="49"/>
      <c r="E1997" s="52"/>
      <c r="F1997" s="52"/>
      <c r="G1997" s="52"/>
      <c r="H1997" s="52"/>
      <c r="I1997" s="52"/>
    </row>
    <row r="1998" spans="1:9" s="53" customFormat="1">
      <c r="A1998" s="49"/>
      <c r="B1998" s="50"/>
      <c r="C1998" s="51"/>
      <c r="D1998" s="49"/>
      <c r="E1998" s="52"/>
      <c r="F1998" s="52"/>
      <c r="G1998" s="52"/>
      <c r="H1998" s="52"/>
      <c r="I1998" s="52"/>
    </row>
    <row r="1999" spans="1:9" s="53" customFormat="1">
      <c r="A1999" s="49"/>
      <c r="B1999" s="50"/>
      <c r="C1999" s="51"/>
      <c r="D1999" s="49"/>
      <c r="E1999" s="52"/>
      <c r="F1999" s="52"/>
      <c r="G1999" s="52"/>
      <c r="H1999" s="52"/>
      <c r="I1999" s="52"/>
    </row>
    <row r="2000" spans="1:9" s="53" customFormat="1">
      <c r="A2000" s="49"/>
      <c r="B2000" s="50"/>
      <c r="C2000" s="51"/>
      <c r="D2000" s="49"/>
      <c r="E2000" s="52"/>
      <c r="F2000" s="52"/>
      <c r="G2000" s="52"/>
      <c r="H2000" s="52"/>
      <c r="I2000" s="52"/>
    </row>
    <row r="2001" spans="1:9" s="53" customFormat="1">
      <c r="A2001" s="49"/>
      <c r="B2001" s="50"/>
      <c r="C2001" s="51"/>
      <c r="D2001" s="49"/>
      <c r="E2001" s="52"/>
      <c r="F2001" s="52"/>
      <c r="G2001" s="52"/>
      <c r="H2001" s="52"/>
      <c r="I2001" s="52"/>
    </row>
    <row r="2002" spans="1:9" s="53" customFormat="1">
      <c r="A2002" s="49"/>
      <c r="B2002" s="50"/>
      <c r="C2002" s="51"/>
      <c r="D2002" s="49"/>
      <c r="E2002" s="52"/>
      <c r="F2002" s="52"/>
      <c r="G2002" s="52"/>
      <c r="H2002" s="52"/>
      <c r="I2002" s="52"/>
    </row>
    <row r="2003" spans="1:9" s="53" customFormat="1">
      <c r="A2003" s="49"/>
      <c r="B2003" s="50"/>
      <c r="C2003" s="51"/>
      <c r="D2003" s="49"/>
      <c r="E2003" s="52"/>
      <c r="F2003" s="52"/>
      <c r="G2003" s="52"/>
      <c r="H2003" s="52"/>
      <c r="I2003" s="52"/>
    </row>
    <row r="2004" spans="1:9" s="53" customFormat="1">
      <c r="A2004" s="49"/>
      <c r="B2004" s="50"/>
      <c r="C2004" s="51"/>
      <c r="D2004" s="49"/>
      <c r="E2004" s="52"/>
      <c r="F2004" s="52"/>
      <c r="G2004" s="52"/>
      <c r="H2004" s="52"/>
      <c r="I2004" s="52"/>
    </row>
    <row r="2005" spans="1:9" s="53" customFormat="1">
      <c r="A2005" s="49"/>
      <c r="B2005" s="50"/>
      <c r="C2005" s="51"/>
      <c r="D2005" s="49"/>
      <c r="E2005" s="52"/>
      <c r="F2005" s="52"/>
      <c r="G2005" s="52"/>
      <c r="H2005" s="52"/>
      <c r="I2005" s="52"/>
    </row>
    <row r="2006" spans="1:9" s="53" customFormat="1">
      <c r="A2006" s="49"/>
      <c r="B2006" s="50"/>
      <c r="C2006" s="51"/>
      <c r="D2006" s="49"/>
      <c r="E2006" s="52"/>
      <c r="F2006" s="52"/>
      <c r="G2006" s="52"/>
      <c r="H2006" s="52"/>
      <c r="I2006" s="52"/>
    </row>
    <row r="2007" spans="1:9" s="53" customFormat="1">
      <c r="A2007" s="49"/>
      <c r="B2007" s="50"/>
      <c r="C2007" s="51"/>
      <c r="D2007" s="49"/>
      <c r="E2007" s="52"/>
      <c r="F2007" s="52"/>
      <c r="G2007" s="52"/>
      <c r="H2007" s="52"/>
      <c r="I2007" s="52"/>
    </row>
    <row r="2008" spans="1:9" s="53" customFormat="1">
      <c r="A2008" s="49"/>
      <c r="B2008" s="50"/>
      <c r="C2008" s="51"/>
      <c r="D2008" s="49"/>
      <c r="E2008" s="52"/>
      <c r="F2008" s="52"/>
      <c r="G2008" s="52"/>
      <c r="H2008" s="52"/>
      <c r="I2008" s="52"/>
    </row>
    <row r="2009" spans="1:9" s="53" customFormat="1">
      <c r="A2009" s="49"/>
      <c r="B2009" s="50"/>
      <c r="C2009" s="51"/>
      <c r="D2009" s="49"/>
      <c r="E2009" s="52"/>
      <c r="F2009" s="52"/>
      <c r="G2009" s="52"/>
      <c r="H2009" s="52"/>
      <c r="I2009" s="52"/>
    </row>
    <row r="2010" spans="1:9" s="53" customFormat="1">
      <c r="A2010" s="49"/>
      <c r="B2010" s="50"/>
      <c r="C2010" s="51"/>
      <c r="D2010" s="49"/>
      <c r="E2010" s="52"/>
      <c r="F2010" s="52"/>
      <c r="G2010" s="52"/>
      <c r="H2010" s="52"/>
      <c r="I2010" s="52"/>
    </row>
    <row r="2011" spans="1:9" s="53" customFormat="1">
      <c r="A2011" s="49"/>
      <c r="B2011" s="50"/>
      <c r="C2011" s="51"/>
      <c r="D2011" s="49"/>
      <c r="E2011" s="52"/>
      <c r="F2011" s="52"/>
      <c r="G2011" s="52"/>
      <c r="H2011" s="52"/>
      <c r="I2011" s="52"/>
    </row>
    <row r="2012" spans="1:9" s="53" customFormat="1">
      <c r="A2012" s="49"/>
      <c r="B2012" s="50"/>
      <c r="C2012" s="51"/>
      <c r="D2012" s="49"/>
      <c r="E2012" s="52"/>
      <c r="F2012" s="52"/>
      <c r="G2012" s="52"/>
      <c r="H2012" s="52"/>
      <c r="I2012" s="52"/>
    </row>
    <row r="2013" spans="1:9" s="53" customFormat="1">
      <c r="A2013" s="49"/>
      <c r="B2013" s="50"/>
      <c r="C2013" s="51"/>
      <c r="D2013" s="49"/>
      <c r="E2013" s="52"/>
      <c r="F2013" s="52"/>
      <c r="G2013" s="52"/>
      <c r="H2013" s="52"/>
      <c r="I2013" s="52"/>
    </row>
    <row r="2014" spans="1:9" s="53" customFormat="1">
      <c r="A2014" s="49"/>
      <c r="B2014" s="50"/>
      <c r="C2014" s="51"/>
      <c r="D2014" s="49"/>
      <c r="E2014" s="52"/>
      <c r="F2014" s="52"/>
      <c r="G2014" s="52"/>
      <c r="H2014" s="52"/>
      <c r="I2014" s="52"/>
    </row>
    <row r="2015" spans="1:9" s="53" customFormat="1">
      <c r="A2015" s="49"/>
      <c r="B2015" s="50"/>
      <c r="C2015" s="51"/>
      <c r="D2015" s="49"/>
      <c r="E2015" s="52"/>
      <c r="F2015" s="52"/>
      <c r="G2015" s="52"/>
      <c r="H2015" s="52"/>
      <c r="I2015" s="52"/>
    </row>
    <row r="2016" spans="1:9" s="53" customFormat="1">
      <c r="A2016" s="49"/>
      <c r="B2016" s="50"/>
      <c r="C2016" s="51"/>
      <c r="D2016" s="49"/>
      <c r="E2016" s="52"/>
      <c r="F2016" s="52"/>
      <c r="G2016" s="52"/>
      <c r="H2016" s="52"/>
      <c r="I2016" s="52"/>
    </row>
    <row r="2017" spans="1:9" s="53" customFormat="1">
      <c r="A2017" s="49"/>
      <c r="B2017" s="50"/>
      <c r="C2017" s="51"/>
      <c r="D2017" s="49"/>
      <c r="E2017" s="52"/>
      <c r="F2017" s="52"/>
      <c r="G2017" s="52"/>
      <c r="H2017" s="52"/>
      <c r="I2017" s="52"/>
    </row>
    <row r="2018" spans="1:9" s="53" customFormat="1">
      <c r="A2018" s="49"/>
      <c r="B2018" s="50"/>
      <c r="C2018" s="51"/>
      <c r="D2018" s="49"/>
      <c r="E2018" s="52"/>
      <c r="F2018" s="52"/>
      <c r="G2018" s="52"/>
      <c r="H2018" s="52"/>
      <c r="I2018" s="52"/>
    </row>
    <row r="2019" spans="1:9" s="53" customFormat="1">
      <c r="A2019" s="49"/>
      <c r="B2019" s="50"/>
      <c r="C2019" s="51"/>
      <c r="D2019" s="49"/>
      <c r="E2019" s="52"/>
      <c r="F2019" s="52"/>
      <c r="G2019" s="52"/>
      <c r="H2019" s="52"/>
      <c r="I2019" s="52"/>
    </row>
    <row r="2020" spans="1:9" s="53" customFormat="1">
      <c r="A2020" s="49"/>
      <c r="B2020" s="50"/>
      <c r="C2020" s="51"/>
      <c r="D2020" s="49"/>
      <c r="E2020" s="52"/>
      <c r="F2020" s="52"/>
      <c r="G2020" s="52"/>
      <c r="H2020" s="52"/>
      <c r="I2020" s="52"/>
    </row>
    <row r="2021" spans="1:9" s="53" customFormat="1">
      <c r="A2021" s="49"/>
      <c r="B2021" s="50"/>
      <c r="C2021" s="51"/>
      <c r="D2021" s="49"/>
      <c r="E2021" s="52"/>
      <c r="F2021" s="52"/>
      <c r="G2021" s="52"/>
      <c r="H2021" s="52"/>
      <c r="I2021" s="52"/>
    </row>
    <row r="2022" spans="1:9" s="53" customFormat="1">
      <c r="A2022" s="49"/>
      <c r="B2022" s="50"/>
      <c r="C2022" s="51"/>
      <c r="D2022" s="49"/>
      <c r="E2022" s="52"/>
      <c r="F2022" s="52"/>
      <c r="G2022" s="52"/>
      <c r="H2022" s="52"/>
      <c r="I2022" s="52"/>
    </row>
    <row r="2023" spans="1:9" s="53" customFormat="1">
      <c r="A2023" s="49"/>
      <c r="B2023" s="50"/>
      <c r="C2023" s="51"/>
      <c r="D2023" s="49"/>
      <c r="E2023" s="52"/>
      <c r="F2023" s="52"/>
      <c r="G2023" s="52"/>
      <c r="H2023" s="52"/>
      <c r="I2023" s="52"/>
    </row>
    <row r="2024" spans="1:9" s="53" customFormat="1">
      <c r="A2024" s="49"/>
      <c r="B2024" s="50"/>
      <c r="C2024" s="51"/>
      <c r="D2024" s="49"/>
      <c r="E2024" s="52"/>
      <c r="F2024" s="52"/>
      <c r="G2024" s="52"/>
      <c r="H2024" s="52"/>
      <c r="I2024" s="52"/>
    </row>
    <row r="2025" spans="1:9" s="53" customFormat="1">
      <c r="A2025" s="49"/>
      <c r="B2025" s="50"/>
      <c r="C2025" s="51"/>
      <c r="D2025" s="49"/>
      <c r="E2025" s="52"/>
      <c r="F2025" s="52"/>
      <c r="G2025" s="52"/>
      <c r="H2025" s="52"/>
      <c r="I2025" s="52"/>
    </row>
    <row r="2026" spans="1:9" s="53" customFormat="1">
      <c r="A2026" s="49"/>
      <c r="B2026" s="50"/>
      <c r="C2026" s="51"/>
      <c r="D2026" s="49"/>
      <c r="E2026" s="52"/>
      <c r="F2026" s="52"/>
      <c r="G2026" s="52"/>
      <c r="H2026" s="52"/>
      <c r="I2026" s="52"/>
    </row>
    <row r="2027" spans="1:9" s="53" customFormat="1">
      <c r="A2027" s="49"/>
      <c r="B2027" s="50"/>
      <c r="C2027" s="51"/>
      <c r="D2027" s="49"/>
      <c r="E2027" s="52"/>
      <c r="F2027" s="52"/>
      <c r="G2027" s="52"/>
      <c r="H2027" s="52"/>
      <c r="I2027" s="52"/>
    </row>
    <row r="2028" spans="1:9" s="53" customFormat="1">
      <c r="A2028" s="49"/>
      <c r="B2028" s="50"/>
      <c r="C2028" s="51"/>
      <c r="D2028" s="49"/>
      <c r="E2028" s="52"/>
      <c r="F2028" s="52"/>
      <c r="G2028" s="52"/>
      <c r="H2028" s="52"/>
      <c r="I2028" s="52"/>
    </row>
    <row r="2029" spans="1:9" s="53" customFormat="1">
      <c r="A2029" s="49"/>
      <c r="B2029" s="50"/>
      <c r="C2029" s="51"/>
      <c r="D2029" s="49"/>
      <c r="E2029" s="52"/>
      <c r="F2029" s="52"/>
      <c r="G2029" s="52"/>
      <c r="H2029" s="52"/>
      <c r="I2029" s="52"/>
    </row>
    <row r="2030" spans="1:9" s="53" customFormat="1">
      <c r="A2030" s="49"/>
      <c r="B2030" s="50"/>
      <c r="C2030" s="51"/>
      <c r="D2030" s="49"/>
      <c r="E2030" s="52"/>
      <c r="F2030" s="52"/>
      <c r="G2030" s="52"/>
      <c r="H2030" s="52"/>
      <c r="I2030" s="52"/>
    </row>
    <row r="2031" spans="1:9" s="53" customFormat="1">
      <c r="A2031" s="49"/>
      <c r="B2031" s="50"/>
      <c r="C2031" s="51"/>
      <c r="D2031" s="49"/>
      <c r="E2031" s="52"/>
      <c r="F2031" s="52"/>
      <c r="G2031" s="52"/>
      <c r="H2031" s="52"/>
      <c r="I2031" s="52"/>
    </row>
    <row r="2032" spans="1:9" s="53" customFormat="1">
      <c r="A2032" s="49"/>
      <c r="B2032" s="50"/>
      <c r="C2032" s="51"/>
      <c r="D2032" s="49"/>
      <c r="E2032" s="52"/>
      <c r="F2032" s="52"/>
      <c r="G2032" s="52"/>
      <c r="H2032" s="52"/>
      <c r="I2032" s="52"/>
    </row>
    <row r="2033" spans="1:9" s="53" customFormat="1">
      <c r="A2033" s="49"/>
      <c r="B2033" s="50"/>
      <c r="C2033" s="51"/>
      <c r="D2033" s="49"/>
      <c r="E2033" s="52"/>
      <c r="F2033" s="52"/>
      <c r="G2033" s="52"/>
      <c r="H2033" s="52"/>
      <c r="I2033" s="52"/>
    </row>
    <row r="2034" spans="1:9" s="53" customFormat="1">
      <c r="A2034" s="49"/>
      <c r="B2034" s="50"/>
      <c r="C2034" s="51"/>
      <c r="D2034" s="49"/>
      <c r="E2034" s="52"/>
      <c r="F2034" s="52"/>
      <c r="G2034" s="52"/>
      <c r="H2034" s="52"/>
      <c r="I2034" s="52"/>
    </row>
    <row r="2035" spans="1:9" s="53" customFormat="1">
      <c r="A2035" s="49"/>
      <c r="B2035" s="50"/>
      <c r="C2035" s="51"/>
      <c r="D2035" s="49"/>
      <c r="E2035" s="52"/>
      <c r="F2035" s="52"/>
      <c r="G2035" s="52"/>
      <c r="H2035" s="52"/>
      <c r="I2035" s="52"/>
    </row>
    <row r="2036" spans="1:9" s="53" customFormat="1">
      <c r="A2036" s="49"/>
      <c r="B2036" s="50"/>
      <c r="C2036" s="51"/>
      <c r="D2036" s="49"/>
      <c r="E2036" s="52"/>
      <c r="F2036" s="52"/>
      <c r="G2036" s="52"/>
      <c r="H2036" s="52"/>
      <c r="I2036" s="52"/>
    </row>
    <row r="2037" spans="1:9" s="53" customFormat="1">
      <c r="A2037" s="49"/>
      <c r="B2037" s="50"/>
      <c r="C2037" s="51"/>
      <c r="D2037" s="49"/>
      <c r="E2037" s="52"/>
      <c r="F2037" s="52"/>
      <c r="G2037" s="52"/>
      <c r="H2037" s="52"/>
      <c r="I2037" s="52"/>
    </row>
    <row r="2038" spans="1:9" s="53" customFormat="1">
      <c r="A2038" s="49"/>
      <c r="B2038" s="50"/>
      <c r="C2038" s="51"/>
      <c r="D2038" s="49"/>
      <c r="E2038" s="52"/>
      <c r="F2038" s="52"/>
      <c r="G2038" s="52"/>
      <c r="H2038" s="52"/>
      <c r="I2038" s="52"/>
    </row>
    <row r="2039" spans="1:9" s="53" customFormat="1">
      <c r="A2039" s="49"/>
      <c r="B2039" s="50"/>
      <c r="C2039" s="51"/>
      <c r="D2039" s="49"/>
      <c r="E2039" s="52"/>
      <c r="F2039" s="52"/>
      <c r="G2039" s="52"/>
      <c r="H2039" s="52"/>
      <c r="I2039" s="52"/>
    </row>
    <row r="2040" spans="1:9" s="53" customFormat="1">
      <c r="A2040" s="49"/>
      <c r="B2040" s="50"/>
      <c r="C2040" s="51"/>
      <c r="D2040" s="49"/>
      <c r="E2040" s="52"/>
      <c r="F2040" s="52"/>
      <c r="G2040" s="52"/>
      <c r="H2040" s="52"/>
      <c r="I2040" s="52"/>
    </row>
    <row r="2041" spans="1:9" s="53" customFormat="1">
      <c r="A2041" s="49"/>
      <c r="B2041" s="50"/>
      <c r="C2041" s="51"/>
      <c r="D2041" s="49"/>
      <c r="E2041" s="52"/>
      <c r="F2041" s="52"/>
      <c r="G2041" s="52"/>
      <c r="H2041" s="52"/>
      <c r="I2041" s="52"/>
    </row>
    <row r="2042" spans="1:9" s="53" customFormat="1">
      <c r="A2042" s="49"/>
      <c r="B2042" s="50"/>
      <c r="C2042" s="51"/>
      <c r="D2042" s="49"/>
      <c r="E2042" s="52"/>
      <c r="F2042" s="52"/>
      <c r="G2042" s="52"/>
      <c r="H2042" s="52"/>
      <c r="I2042" s="52"/>
    </row>
    <row r="2043" spans="1:9" s="53" customFormat="1">
      <c r="A2043" s="49"/>
      <c r="B2043" s="50"/>
      <c r="C2043" s="51"/>
      <c r="D2043" s="49"/>
      <c r="E2043" s="52"/>
      <c r="F2043" s="52"/>
      <c r="G2043" s="52"/>
      <c r="H2043" s="52"/>
      <c r="I2043" s="52"/>
    </row>
    <row r="2044" spans="1:9" s="53" customFormat="1">
      <c r="A2044" s="49"/>
      <c r="B2044" s="50"/>
      <c r="C2044" s="51"/>
      <c r="D2044" s="49"/>
      <c r="E2044" s="52"/>
      <c r="F2044" s="52"/>
      <c r="G2044" s="52"/>
      <c r="H2044" s="52"/>
      <c r="I2044" s="52"/>
    </row>
    <row r="2045" spans="1:9" s="53" customFormat="1">
      <c r="A2045" s="49"/>
      <c r="B2045" s="50"/>
      <c r="C2045" s="51"/>
      <c r="D2045" s="49"/>
      <c r="E2045" s="52"/>
      <c r="F2045" s="52"/>
      <c r="G2045" s="52"/>
      <c r="H2045" s="52"/>
      <c r="I2045" s="52"/>
    </row>
    <row r="2046" spans="1:9" s="53" customFormat="1">
      <c r="A2046" s="49"/>
      <c r="B2046" s="50"/>
      <c r="C2046" s="51"/>
      <c r="D2046" s="49"/>
      <c r="E2046" s="52"/>
      <c r="F2046" s="52"/>
      <c r="G2046" s="52"/>
      <c r="H2046" s="52"/>
      <c r="I2046" s="52"/>
    </row>
    <row r="2047" spans="1:9" s="53" customFormat="1">
      <c r="A2047" s="49"/>
      <c r="B2047" s="50"/>
      <c r="C2047" s="51"/>
      <c r="D2047" s="49"/>
      <c r="E2047" s="52"/>
      <c r="F2047" s="52"/>
      <c r="G2047" s="52"/>
      <c r="H2047" s="52"/>
      <c r="I2047" s="52"/>
    </row>
    <row r="2048" spans="1:9" s="53" customFormat="1">
      <c r="A2048" s="49"/>
      <c r="B2048" s="50"/>
      <c r="C2048" s="51"/>
      <c r="D2048" s="49"/>
      <c r="E2048" s="52"/>
      <c r="F2048" s="52"/>
      <c r="G2048" s="52"/>
      <c r="H2048" s="52"/>
      <c r="I2048" s="52"/>
    </row>
    <row r="2049" spans="1:9" s="53" customFormat="1">
      <c r="A2049" s="49"/>
      <c r="B2049" s="50"/>
      <c r="C2049" s="51"/>
      <c r="D2049" s="49"/>
      <c r="E2049" s="52"/>
      <c r="F2049" s="52"/>
      <c r="G2049" s="52"/>
      <c r="H2049" s="52"/>
      <c r="I2049" s="52"/>
    </row>
    <row r="2050" spans="1:9" s="53" customFormat="1">
      <c r="A2050" s="49"/>
      <c r="B2050" s="50"/>
      <c r="C2050" s="51"/>
      <c r="D2050" s="49"/>
      <c r="E2050" s="52"/>
      <c r="F2050" s="52"/>
      <c r="G2050" s="52"/>
      <c r="H2050" s="52"/>
      <c r="I2050" s="52"/>
    </row>
    <row r="2051" spans="1:9" s="53" customFormat="1">
      <c r="A2051" s="49"/>
      <c r="B2051" s="50"/>
      <c r="C2051" s="51"/>
      <c r="D2051" s="49"/>
      <c r="E2051" s="52"/>
      <c r="F2051" s="52"/>
      <c r="G2051" s="52"/>
      <c r="H2051" s="52"/>
      <c r="I2051" s="52"/>
    </row>
    <row r="2052" spans="1:9" s="53" customFormat="1">
      <c r="A2052" s="49"/>
      <c r="B2052" s="50"/>
      <c r="C2052" s="51"/>
      <c r="D2052" s="49"/>
      <c r="E2052" s="52"/>
      <c r="F2052" s="52"/>
      <c r="G2052" s="52"/>
      <c r="H2052" s="52"/>
      <c r="I2052" s="52"/>
    </row>
    <row r="2053" spans="1:9" s="53" customFormat="1">
      <c r="A2053" s="49"/>
      <c r="B2053" s="50"/>
      <c r="C2053" s="51"/>
      <c r="D2053" s="49"/>
      <c r="E2053" s="52"/>
      <c r="F2053" s="52"/>
      <c r="G2053" s="52"/>
      <c r="H2053" s="52"/>
      <c r="I2053" s="52"/>
    </row>
    <row r="2054" spans="1:9" s="53" customFormat="1">
      <c r="A2054" s="49"/>
      <c r="B2054" s="50"/>
      <c r="C2054" s="51"/>
      <c r="D2054" s="49"/>
      <c r="E2054" s="52"/>
      <c r="F2054" s="52"/>
      <c r="G2054" s="52"/>
      <c r="H2054" s="52"/>
      <c r="I2054" s="52"/>
    </row>
    <row r="2055" spans="1:9" s="53" customFormat="1">
      <c r="A2055" s="49"/>
      <c r="B2055" s="50"/>
      <c r="C2055" s="51"/>
      <c r="D2055" s="49"/>
      <c r="E2055" s="52"/>
      <c r="F2055" s="52"/>
      <c r="G2055" s="52"/>
      <c r="H2055" s="52"/>
      <c r="I2055" s="52"/>
    </row>
    <row r="2056" spans="1:9" s="53" customFormat="1">
      <c r="A2056" s="49"/>
      <c r="B2056" s="50"/>
      <c r="C2056" s="51"/>
      <c r="D2056" s="49"/>
      <c r="E2056" s="52"/>
      <c r="F2056" s="52"/>
      <c r="G2056" s="52"/>
      <c r="H2056" s="52"/>
      <c r="I2056" s="52"/>
    </row>
    <row r="2057" spans="1:9" s="53" customFormat="1">
      <c r="A2057" s="49"/>
      <c r="B2057" s="50"/>
      <c r="C2057" s="51"/>
      <c r="D2057" s="49"/>
      <c r="E2057" s="52"/>
      <c r="F2057" s="52"/>
      <c r="G2057" s="52"/>
      <c r="H2057" s="52"/>
      <c r="I2057" s="52"/>
    </row>
    <row r="2058" spans="1:9" s="53" customFormat="1">
      <c r="A2058" s="49"/>
      <c r="B2058" s="50"/>
      <c r="C2058" s="51"/>
      <c r="D2058" s="49"/>
      <c r="E2058" s="52"/>
      <c r="F2058" s="52"/>
      <c r="G2058" s="52"/>
      <c r="H2058" s="52"/>
      <c r="I2058" s="52"/>
    </row>
    <row r="2059" spans="1:9" s="53" customFormat="1">
      <c r="A2059" s="49"/>
      <c r="B2059" s="50"/>
      <c r="C2059" s="51"/>
      <c r="D2059" s="49"/>
      <c r="E2059" s="52"/>
      <c r="F2059" s="52"/>
      <c r="G2059" s="52"/>
      <c r="H2059" s="52"/>
      <c r="I2059" s="52"/>
    </row>
    <row r="2060" spans="1:9" s="53" customFormat="1">
      <c r="A2060" s="49"/>
      <c r="B2060" s="50"/>
      <c r="C2060" s="51"/>
      <c r="D2060" s="49"/>
      <c r="E2060" s="52"/>
      <c r="F2060" s="52"/>
      <c r="G2060" s="52"/>
      <c r="H2060" s="52"/>
      <c r="I2060" s="52"/>
    </row>
    <row r="2061" spans="1:9" s="53" customFormat="1">
      <c r="A2061" s="49"/>
      <c r="B2061" s="50"/>
      <c r="C2061" s="51"/>
      <c r="D2061" s="49"/>
      <c r="E2061" s="52"/>
      <c r="F2061" s="52"/>
      <c r="G2061" s="52"/>
      <c r="H2061" s="52"/>
      <c r="I2061" s="52"/>
    </row>
    <row r="2062" spans="1:9" s="53" customFormat="1">
      <c r="A2062" s="49"/>
      <c r="B2062" s="50"/>
      <c r="C2062" s="51"/>
      <c r="D2062" s="49"/>
      <c r="E2062" s="52"/>
      <c r="F2062" s="52"/>
      <c r="G2062" s="52"/>
      <c r="H2062" s="52"/>
      <c r="I2062" s="52"/>
    </row>
    <row r="2063" spans="1:9" s="53" customFormat="1">
      <c r="A2063" s="49"/>
      <c r="B2063" s="50"/>
      <c r="C2063" s="51"/>
      <c r="D2063" s="49"/>
      <c r="E2063" s="52"/>
      <c r="F2063" s="52"/>
      <c r="G2063" s="52"/>
      <c r="H2063" s="52"/>
      <c r="I2063" s="52"/>
    </row>
    <row r="2064" spans="1:9" s="53" customFormat="1">
      <c r="A2064" s="49"/>
      <c r="B2064" s="50"/>
      <c r="C2064" s="51"/>
      <c r="D2064" s="49"/>
      <c r="E2064" s="52"/>
      <c r="F2064" s="52"/>
      <c r="G2064" s="52"/>
      <c r="H2064" s="52"/>
      <c r="I2064" s="52"/>
    </row>
    <row r="2065" spans="1:9" s="53" customFormat="1">
      <c r="A2065" s="49"/>
      <c r="B2065" s="50"/>
      <c r="C2065" s="51"/>
      <c r="D2065" s="49"/>
      <c r="E2065" s="52"/>
      <c r="F2065" s="52"/>
      <c r="G2065" s="52"/>
      <c r="H2065" s="52"/>
      <c r="I2065" s="52"/>
    </row>
    <row r="2066" spans="1:9" s="53" customFormat="1">
      <c r="A2066" s="49"/>
      <c r="B2066" s="50"/>
      <c r="C2066" s="51"/>
      <c r="D2066" s="49"/>
      <c r="E2066" s="52"/>
      <c r="F2066" s="52"/>
      <c r="G2066" s="52"/>
      <c r="H2066" s="52"/>
      <c r="I2066" s="52"/>
    </row>
    <row r="2067" spans="1:9" s="53" customFormat="1">
      <c r="A2067" s="49"/>
      <c r="B2067" s="50"/>
      <c r="C2067" s="51"/>
      <c r="D2067" s="49"/>
      <c r="E2067" s="52"/>
      <c r="F2067" s="52"/>
      <c r="G2067" s="52"/>
      <c r="H2067" s="52"/>
      <c r="I2067" s="52"/>
    </row>
    <row r="2068" spans="1:9" s="53" customFormat="1">
      <c r="A2068" s="49"/>
      <c r="B2068" s="50"/>
      <c r="C2068" s="51"/>
      <c r="D2068" s="49"/>
      <c r="E2068" s="52"/>
      <c r="F2068" s="52"/>
      <c r="G2068" s="52"/>
      <c r="H2068" s="52"/>
      <c r="I2068" s="52"/>
    </row>
    <row r="2069" spans="1:9" s="53" customFormat="1">
      <c r="A2069" s="49"/>
      <c r="B2069" s="50"/>
      <c r="C2069" s="51"/>
      <c r="D2069" s="49"/>
      <c r="E2069" s="52"/>
      <c r="F2069" s="52"/>
      <c r="G2069" s="52"/>
      <c r="H2069" s="52"/>
      <c r="I2069" s="52"/>
    </row>
    <row r="2070" spans="1:9" s="53" customFormat="1">
      <c r="A2070" s="49"/>
      <c r="B2070" s="50"/>
      <c r="C2070" s="51"/>
      <c r="D2070" s="49"/>
      <c r="E2070" s="52"/>
      <c r="F2070" s="52"/>
      <c r="G2070" s="52"/>
      <c r="H2070" s="52"/>
      <c r="I2070" s="52"/>
    </row>
    <row r="2071" spans="1:9" s="53" customFormat="1">
      <c r="A2071" s="49"/>
      <c r="B2071" s="50"/>
      <c r="C2071" s="51"/>
      <c r="D2071" s="49"/>
      <c r="E2071" s="52"/>
      <c r="F2071" s="52"/>
      <c r="G2071" s="52"/>
      <c r="H2071" s="52"/>
      <c r="I2071" s="52"/>
    </row>
    <row r="2072" spans="1:9" s="53" customFormat="1">
      <c r="A2072" s="49"/>
      <c r="B2072" s="50"/>
      <c r="C2072" s="51"/>
      <c r="D2072" s="49"/>
      <c r="E2072" s="52"/>
      <c r="F2072" s="52"/>
      <c r="G2072" s="52"/>
      <c r="H2072" s="52"/>
      <c r="I2072" s="52"/>
    </row>
    <row r="2073" spans="1:9" s="53" customFormat="1">
      <c r="A2073" s="49"/>
      <c r="B2073" s="50"/>
      <c r="C2073" s="51"/>
      <c r="D2073" s="49"/>
      <c r="E2073" s="52"/>
      <c r="F2073" s="52"/>
      <c r="G2073" s="52"/>
      <c r="H2073" s="52"/>
      <c r="I2073" s="52"/>
    </row>
    <row r="2074" spans="1:9" s="53" customFormat="1">
      <c r="A2074" s="49"/>
      <c r="B2074" s="50"/>
      <c r="C2074" s="51"/>
      <c r="D2074" s="49"/>
      <c r="E2074" s="52"/>
      <c r="F2074" s="52"/>
      <c r="G2074" s="52"/>
      <c r="H2074" s="52"/>
      <c r="I2074" s="52"/>
    </row>
    <row r="2075" spans="1:9" s="53" customFormat="1">
      <c r="A2075" s="49"/>
      <c r="B2075" s="50"/>
      <c r="C2075" s="51"/>
      <c r="D2075" s="49"/>
      <c r="E2075" s="52"/>
      <c r="F2075" s="52"/>
      <c r="G2075" s="52"/>
      <c r="H2075" s="52"/>
      <c r="I2075" s="52"/>
    </row>
    <row r="2076" spans="1:9" s="53" customFormat="1">
      <c r="A2076" s="49"/>
      <c r="B2076" s="50"/>
      <c r="C2076" s="51"/>
      <c r="D2076" s="49"/>
      <c r="E2076" s="52"/>
      <c r="F2076" s="52"/>
      <c r="G2076" s="52"/>
      <c r="H2076" s="52"/>
      <c r="I2076" s="52"/>
    </row>
    <row r="2077" spans="1:9" s="53" customFormat="1">
      <c r="A2077" s="49"/>
      <c r="B2077" s="50"/>
      <c r="C2077" s="51"/>
      <c r="D2077" s="49"/>
      <c r="E2077" s="52"/>
      <c r="F2077" s="52"/>
      <c r="G2077" s="52"/>
      <c r="H2077" s="52"/>
      <c r="I2077" s="52"/>
    </row>
    <row r="2078" spans="1:9" s="53" customFormat="1">
      <c r="A2078" s="49"/>
      <c r="B2078" s="50"/>
      <c r="C2078" s="51"/>
      <c r="D2078" s="49"/>
      <c r="E2078" s="52"/>
      <c r="F2078" s="52"/>
      <c r="G2078" s="52"/>
      <c r="H2078" s="52"/>
      <c r="I2078" s="52"/>
    </row>
    <row r="2079" spans="1:9" s="53" customFormat="1">
      <c r="A2079" s="49"/>
      <c r="B2079" s="50"/>
      <c r="C2079" s="51"/>
      <c r="D2079" s="49"/>
      <c r="E2079" s="52"/>
      <c r="F2079" s="52"/>
      <c r="G2079" s="52"/>
      <c r="H2079" s="52"/>
      <c r="I2079" s="52"/>
    </row>
    <row r="2080" spans="1:9" s="53" customFormat="1">
      <c r="A2080" s="49"/>
      <c r="B2080" s="50"/>
      <c r="C2080" s="51"/>
      <c r="D2080" s="49"/>
      <c r="E2080" s="52"/>
      <c r="F2080" s="52"/>
      <c r="G2080" s="52"/>
      <c r="H2080" s="52"/>
      <c r="I2080" s="52"/>
    </row>
    <row r="2081" spans="1:9" s="53" customFormat="1">
      <c r="A2081" s="49"/>
      <c r="B2081" s="50"/>
      <c r="C2081" s="51"/>
      <c r="D2081" s="49"/>
      <c r="E2081" s="52"/>
      <c r="F2081" s="52"/>
      <c r="G2081" s="52"/>
      <c r="H2081" s="52"/>
      <c r="I2081" s="52"/>
    </row>
    <row r="2082" spans="1:9" s="53" customFormat="1">
      <c r="A2082" s="49"/>
      <c r="B2082" s="50"/>
      <c r="C2082" s="51"/>
      <c r="D2082" s="49"/>
      <c r="E2082" s="52"/>
      <c r="F2082" s="52"/>
      <c r="G2082" s="52"/>
      <c r="H2082" s="52"/>
      <c r="I2082" s="52"/>
    </row>
    <row r="2083" spans="1:9" s="53" customFormat="1">
      <c r="A2083" s="49"/>
      <c r="B2083" s="50"/>
      <c r="C2083" s="51"/>
      <c r="D2083" s="49"/>
      <c r="E2083" s="52"/>
      <c r="F2083" s="52"/>
      <c r="G2083" s="52"/>
      <c r="H2083" s="52"/>
      <c r="I2083" s="52"/>
    </row>
    <row r="2084" spans="1:9" s="53" customFormat="1">
      <c r="A2084" s="49"/>
      <c r="B2084" s="50"/>
      <c r="C2084" s="51"/>
      <c r="D2084" s="49"/>
      <c r="E2084" s="52"/>
      <c r="F2084" s="52"/>
      <c r="G2084" s="52"/>
      <c r="H2084" s="52"/>
      <c r="I2084" s="52"/>
    </row>
    <row r="2085" spans="1:9" s="53" customFormat="1">
      <c r="A2085" s="49"/>
      <c r="B2085" s="50"/>
      <c r="C2085" s="51"/>
      <c r="D2085" s="49"/>
      <c r="E2085" s="52"/>
      <c r="F2085" s="52"/>
      <c r="G2085" s="52"/>
      <c r="H2085" s="52"/>
      <c r="I2085" s="52"/>
    </row>
    <row r="2086" spans="1:9" s="53" customFormat="1">
      <c r="A2086" s="49"/>
      <c r="B2086" s="50"/>
      <c r="C2086" s="51"/>
      <c r="D2086" s="49"/>
      <c r="E2086" s="52"/>
      <c r="F2086" s="52"/>
      <c r="G2086" s="52"/>
      <c r="H2086" s="52"/>
      <c r="I2086" s="52"/>
    </row>
    <row r="2087" spans="1:9" s="53" customFormat="1">
      <c r="A2087" s="49"/>
      <c r="B2087" s="50"/>
      <c r="C2087" s="51"/>
      <c r="D2087" s="49"/>
      <c r="E2087" s="52"/>
      <c r="F2087" s="52"/>
      <c r="G2087" s="52"/>
      <c r="H2087" s="52"/>
      <c r="I2087" s="52"/>
    </row>
    <row r="2088" spans="1:9" s="53" customFormat="1">
      <c r="A2088" s="49"/>
      <c r="B2088" s="50"/>
      <c r="C2088" s="51"/>
      <c r="D2088" s="49"/>
      <c r="E2088" s="52"/>
      <c r="F2088" s="52"/>
      <c r="G2088" s="52"/>
      <c r="H2088" s="52"/>
      <c r="I2088" s="52"/>
    </row>
    <row r="2089" spans="1:9" s="53" customFormat="1">
      <c r="A2089" s="49"/>
      <c r="B2089" s="50"/>
      <c r="C2089" s="51"/>
      <c r="D2089" s="49"/>
      <c r="E2089" s="52"/>
      <c r="F2089" s="52"/>
      <c r="G2089" s="52"/>
      <c r="H2089" s="52"/>
      <c r="I2089" s="52"/>
    </row>
    <row r="2090" spans="1:9" s="53" customFormat="1">
      <c r="A2090" s="49"/>
      <c r="B2090" s="50"/>
      <c r="C2090" s="51"/>
      <c r="D2090" s="49"/>
      <c r="E2090" s="52"/>
      <c r="F2090" s="52"/>
      <c r="G2090" s="52"/>
      <c r="H2090" s="52"/>
      <c r="I2090" s="52"/>
    </row>
    <row r="2091" spans="1:9" s="53" customFormat="1">
      <c r="A2091" s="49"/>
      <c r="B2091" s="50"/>
      <c r="C2091" s="51"/>
      <c r="D2091" s="49"/>
      <c r="E2091" s="52"/>
      <c r="F2091" s="52"/>
      <c r="G2091" s="52"/>
      <c r="H2091" s="52"/>
      <c r="I2091" s="52"/>
    </row>
    <row r="2092" spans="1:9" s="53" customFormat="1">
      <c r="A2092" s="49"/>
      <c r="B2092" s="50"/>
      <c r="C2092" s="51"/>
      <c r="D2092" s="49"/>
      <c r="E2092" s="52"/>
      <c r="F2092" s="52"/>
      <c r="G2092" s="52"/>
      <c r="H2092" s="52"/>
      <c r="I2092" s="52"/>
    </row>
    <row r="2093" spans="1:9" s="53" customFormat="1">
      <c r="A2093" s="49"/>
      <c r="B2093" s="50"/>
      <c r="C2093" s="51"/>
      <c r="D2093" s="49"/>
      <c r="E2093" s="52"/>
      <c r="F2093" s="52"/>
      <c r="G2093" s="52"/>
      <c r="H2093" s="52"/>
      <c r="I2093" s="52"/>
    </row>
    <row r="2094" spans="1:9" s="53" customFormat="1">
      <c r="A2094" s="49"/>
      <c r="B2094" s="50"/>
      <c r="C2094" s="51"/>
      <c r="D2094" s="49"/>
      <c r="E2094" s="52"/>
      <c r="F2094" s="52"/>
      <c r="G2094" s="52"/>
      <c r="H2094" s="52"/>
      <c r="I2094" s="52"/>
    </row>
    <row r="2095" spans="1:9" s="53" customFormat="1">
      <c r="A2095" s="49"/>
      <c r="B2095" s="50"/>
      <c r="C2095" s="51"/>
      <c r="D2095" s="49"/>
      <c r="E2095" s="52"/>
      <c r="F2095" s="52"/>
      <c r="G2095" s="52"/>
      <c r="H2095" s="52"/>
      <c r="I2095" s="52"/>
    </row>
    <row r="2096" spans="1:9" s="53" customFormat="1">
      <c r="A2096" s="49"/>
      <c r="B2096" s="50"/>
      <c r="C2096" s="51"/>
      <c r="D2096" s="49"/>
      <c r="E2096" s="52"/>
      <c r="F2096" s="52"/>
      <c r="G2096" s="52"/>
      <c r="H2096" s="52"/>
      <c r="I2096" s="52"/>
    </row>
    <row r="2097" spans="1:9" s="53" customFormat="1">
      <c r="A2097" s="49"/>
      <c r="B2097" s="50"/>
      <c r="C2097" s="51"/>
      <c r="D2097" s="49"/>
      <c r="E2097" s="52"/>
      <c r="F2097" s="52"/>
      <c r="G2097" s="52"/>
      <c r="H2097" s="52"/>
      <c r="I2097" s="52"/>
    </row>
    <row r="2098" spans="1:9" s="53" customFormat="1">
      <c r="A2098" s="49"/>
      <c r="B2098" s="50"/>
      <c r="C2098" s="51"/>
      <c r="D2098" s="49"/>
      <c r="E2098" s="52"/>
      <c r="F2098" s="52"/>
      <c r="G2098" s="52"/>
      <c r="H2098" s="52"/>
      <c r="I2098" s="52"/>
    </row>
    <row r="2099" spans="1:9" s="53" customFormat="1">
      <c r="A2099" s="49"/>
      <c r="B2099" s="50"/>
      <c r="C2099" s="51"/>
      <c r="D2099" s="49"/>
      <c r="E2099" s="52"/>
      <c r="F2099" s="52"/>
      <c r="G2099" s="52"/>
      <c r="H2099" s="52"/>
      <c r="I2099" s="52"/>
    </row>
    <row r="2100" spans="1:9" s="53" customFormat="1">
      <c r="A2100" s="49"/>
      <c r="B2100" s="50"/>
      <c r="C2100" s="51"/>
      <c r="D2100" s="49"/>
      <c r="E2100" s="52"/>
      <c r="F2100" s="52"/>
      <c r="G2100" s="52"/>
      <c r="H2100" s="52"/>
      <c r="I2100" s="52"/>
    </row>
    <row r="2101" spans="1:9" s="53" customFormat="1">
      <c r="A2101" s="49"/>
      <c r="B2101" s="50"/>
      <c r="C2101" s="51"/>
      <c r="D2101" s="49"/>
      <c r="E2101" s="52"/>
      <c r="F2101" s="52"/>
      <c r="G2101" s="52"/>
      <c r="H2101" s="52"/>
      <c r="I2101" s="52"/>
    </row>
    <row r="2102" spans="1:9" s="53" customFormat="1">
      <c r="A2102" s="49"/>
      <c r="B2102" s="50"/>
      <c r="C2102" s="51"/>
      <c r="D2102" s="49"/>
      <c r="E2102" s="52"/>
      <c r="F2102" s="52"/>
      <c r="G2102" s="52"/>
      <c r="H2102" s="52"/>
      <c r="I2102" s="52"/>
    </row>
    <row r="2103" spans="1:9" s="53" customFormat="1">
      <c r="A2103" s="49"/>
      <c r="B2103" s="50"/>
      <c r="C2103" s="51"/>
      <c r="D2103" s="49"/>
      <c r="E2103" s="52"/>
      <c r="F2103" s="52"/>
      <c r="G2103" s="52"/>
      <c r="H2103" s="52"/>
      <c r="I2103" s="52"/>
    </row>
    <row r="2104" spans="1:9" s="53" customFormat="1">
      <c r="A2104" s="49"/>
      <c r="B2104" s="50"/>
      <c r="C2104" s="51"/>
      <c r="D2104" s="49"/>
      <c r="E2104" s="52"/>
      <c r="F2104" s="52"/>
      <c r="G2104" s="52"/>
      <c r="H2104" s="52"/>
      <c r="I2104" s="52"/>
    </row>
    <row r="2105" spans="1:9" s="53" customFormat="1">
      <c r="A2105" s="49"/>
      <c r="B2105" s="50"/>
      <c r="C2105" s="51"/>
      <c r="D2105" s="49"/>
      <c r="E2105" s="52"/>
      <c r="F2105" s="52"/>
      <c r="G2105" s="52"/>
      <c r="H2105" s="52"/>
      <c r="I2105" s="52"/>
    </row>
    <row r="2106" spans="1:9" s="53" customFormat="1">
      <c r="A2106" s="49"/>
      <c r="B2106" s="50"/>
      <c r="C2106" s="51"/>
      <c r="D2106" s="49"/>
      <c r="E2106" s="52"/>
      <c r="F2106" s="52"/>
      <c r="G2106" s="52"/>
      <c r="H2106" s="52"/>
      <c r="I2106" s="52"/>
    </row>
    <row r="2107" spans="1:9" s="53" customFormat="1">
      <c r="A2107" s="49"/>
      <c r="B2107" s="50"/>
      <c r="C2107" s="51"/>
      <c r="D2107" s="49"/>
      <c r="E2107" s="52"/>
      <c r="F2107" s="52"/>
      <c r="G2107" s="52"/>
      <c r="H2107" s="52"/>
      <c r="I2107" s="52"/>
    </row>
    <row r="2108" spans="1:9" s="53" customFormat="1">
      <c r="A2108" s="49"/>
      <c r="B2108" s="50"/>
      <c r="C2108" s="51"/>
      <c r="D2108" s="49"/>
      <c r="E2108" s="52"/>
      <c r="F2108" s="52"/>
      <c r="G2108" s="52"/>
      <c r="H2108" s="52"/>
      <c r="I2108" s="52"/>
    </row>
    <row r="2109" spans="1:9" s="53" customFormat="1">
      <c r="A2109" s="49"/>
      <c r="B2109" s="50"/>
      <c r="C2109" s="51"/>
      <c r="D2109" s="49"/>
      <c r="E2109" s="52"/>
      <c r="F2109" s="52"/>
      <c r="G2109" s="52"/>
      <c r="H2109" s="52"/>
      <c r="I2109" s="52"/>
    </row>
    <row r="2110" spans="1:9" s="53" customFormat="1">
      <c r="A2110" s="49"/>
      <c r="B2110" s="50"/>
      <c r="C2110" s="51"/>
      <c r="D2110" s="49"/>
      <c r="E2110" s="52"/>
      <c r="F2110" s="52"/>
      <c r="G2110" s="52"/>
      <c r="H2110" s="52"/>
      <c r="I2110" s="52"/>
    </row>
    <row r="2111" spans="1:9" s="53" customFormat="1">
      <c r="A2111" s="49"/>
      <c r="B2111" s="50"/>
      <c r="C2111" s="51"/>
      <c r="D2111" s="49"/>
      <c r="E2111" s="52"/>
      <c r="F2111" s="52"/>
      <c r="G2111" s="52"/>
      <c r="H2111" s="52"/>
      <c r="I2111" s="52"/>
    </row>
    <row r="2112" spans="1:9" s="53" customFormat="1">
      <c r="A2112" s="49"/>
      <c r="B2112" s="50"/>
      <c r="C2112" s="51"/>
      <c r="D2112" s="49"/>
      <c r="E2112" s="52"/>
      <c r="F2112" s="52"/>
      <c r="G2112" s="52"/>
      <c r="H2112" s="52"/>
      <c r="I2112" s="52"/>
    </row>
    <row r="2113" spans="1:9" s="53" customFormat="1">
      <c r="A2113" s="49"/>
      <c r="B2113" s="50"/>
      <c r="C2113" s="51"/>
      <c r="D2113" s="49"/>
      <c r="E2113" s="52"/>
      <c r="F2113" s="52"/>
      <c r="G2113" s="52"/>
      <c r="H2113" s="52"/>
      <c r="I2113" s="52"/>
    </row>
    <row r="2114" spans="1:9" s="53" customFormat="1">
      <c r="A2114" s="49"/>
      <c r="B2114" s="50"/>
      <c r="C2114" s="51"/>
      <c r="D2114" s="49"/>
      <c r="E2114" s="52"/>
      <c r="F2114" s="52"/>
      <c r="G2114" s="52"/>
      <c r="H2114" s="52"/>
      <c r="I2114" s="52"/>
    </row>
    <row r="2115" spans="1:9" s="53" customFormat="1">
      <c r="A2115" s="49"/>
      <c r="B2115" s="50"/>
      <c r="C2115" s="51"/>
      <c r="D2115" s="49"/>
      <c r="E2115" s="52"/>
      <c r="F2115" s="52"/>
      <c r="G2115" s="52"/>
      <c r="H2115" s="52"/>
      <c r="I2115" s="52"/>
    </row>
    <row r="2116" spans="1:9" s="53" customFormat="1">
      <c r="A2116" s="49"/>
      <c r="B2116" s="50"/>
      <c r="C2116" s="51"/>
      <c r="D2116" s="49"/>
      <c r="E2116" s="52"/>
      <c r="F2116" s="52"/>
      <c r="G2116" s="52"/>
      <c r="H2116" s="52"/>
      <c r="I2116" s="52"/>
    </row>
    <row r="2117" spans="1:9" s="53" customFormat="1">
      <c r="A2117" s="49"/>
      <c r="B2117" s="50"/>
      <c r="C2117" s="51"/>
      <c r="D2117" s="49"/>
      <c r="E2117" s="52"/>
      <c r="F2117" s="52"/>
      <c r="G2117" s="52"/>
      <c r="H2117" s="52"/>
      <c r="I2117" s="52"/>
    </row>
    <row r="2118" spans="1:9" s="53" customFormat="1">
      <c r="A2118" s="49"/>
      <c r="B2118" s="50"/>
      <c r="C2118" s="51"/>
      <c r="D2118" s="49"/>
      <c r="E2118" s="52"/>
      <c r="F2118" s="52"/>
      <c r="G2118" s="52"/>
      <c r="H2118" s="52"/>
      <c r="I2118" s="52"/>
    </row>
    <row r="2119" spans="1:9" s="53" customFormat="1">
      <c r="A2119" s="49"/>
      <c r="B2119" s="50"/>
      <c r="C2119" s="51"/>
      <c r="D2119" s="49"/>
      <c r="E2119" s="52"/>
      <c r="F2119" s="52"/>
      <c r="G2119" s="52"/>
      <c r="H2119" s="52"/>
      <c r="I2119" s="52"/>
    </row>
    <row r="2120" spans="1:9" s="53" customFormat="1">
      <c r="A2120" s="49"/>
      <c r="B2120" s="50"/>
      <c r="C2120" s="51"/>
      <c r="D2120" s="49"/>
      <c r="E2120" s="52"/>
      <c r="F2120" s="52"/>
      <c r="G2120" s="52"/>
      <c r="H2120" s="52"/>
      <c r="I2120" s="52"/>
    </row>
    <row r="2121" spans="1:9" s="53" customFormat="1">
      <c r="A2121" s="49"/>
      <c r="B2121" s="50"/>
      <c r="C2121" s="51"/>
      <c r="D2121" s="49"/>
      <c r="E2121" s="52"/>
      <c r="F2121" s="52"/>
      <c r="G2121" s="52"/>
      <c r="H2121" s="52"/>
      <c r="I2121" s="52"/>
    </row>
    <row r="2122" spans="1:9" s="53" customFormat="1">
      <c r="A2122" s="49"/>
      <c r="B2122" s="50"/>
      <c r="C2122" s="51"/>
      <c r="D2122" s="49"/>
      <c r="E2122" s="52"/>
      <c r="F2122" s="52"/>
      <c r="G2122" s="52"/>
      <c r="H2122" s="52"/>
      <c r="I2122" s="52"/>
    </row>
    <row r="2123" spans="1:9" s="53" customFormat="1">
      <c r="A2123" s="49"/>
      <c r="B2123" s="50"/>
      <c r="C2123" s="51"/>
      <c r="D2123" s="49"/>
      <c r="E2123" s="52"/>
      <c r="F2123" s="52"/>
      <c r="G2123" s="52"/>
      <c r="H2123" s="52"/>
      <c r="I2123" s="52"/>
    </row>
    <row r="2124" spans="1:9" s="53" customFormat="1">
      <c r="A2124" s="49"/>
      <c r="B2124" s="50"/>
      <c r="C2124" s="51"/>
      <c r="D2124" s="49"/>
      <c r="E2124" s="52"/>
      <c r="F2124" s="52"/>
      <c r="G2124" s="52"/>
      <c r="H2124" s="52"/>
      <c r="I2124" s="52"/>
    </row>
    <row r="2125" spans="1:9" s="53" customFormat="1">
      <c r="A2125" s="49"/>
      <c r="B2125" s="50"/>
      <c r="C2125" s="51"/>
      <c r="D2125" s="49"/>
      <c r="E2125" s="52"/>
      <c r="F2125" s="52"/>
      <c r="G2125" s="52"/>
      <c r="H2125" s="52"/>
      <c r="I2125" s="52"/>
    </row>
    <row r="2126" spans="1:9" s="53" customFormat="1">
      <c r="A2126" s="49"/>
      <c r="B2126" s="50"/>
      <c r="C2126" s="51"/>
      <c r="D2126" s="49"/>
      <c r="E2126" s="52"/>
      <c r="F2126" s="52"/>
      <c r="G2126" s="52"/>
      <c r="H2126" s="52"/>
      <c r="I2126" s="52"/>
    </row>
    <row r="2127" spans="1:9" s="53" customFormat="1">
      <c r="A2127" s="49"/>
      <c r="B2127" s="50"/>
      <c r="C2127" s="51"/>
      <c r="D2127" s="49"/>
      <c r="E2127" s="52"/>
      <c r="F2127" s="52"/>
      <c r="G2127" s="52"/>
      <c r="H2127" s="52"/>
      <c r="I2127" s="52"/>
    </row>
    <row r="2128" spans="1:9" s="53" customFormat="1">
      <c r="A2128" s="49"/>
      <c r="B2128" s="50"/>
      <c r="C2128" s="51"/>
      <c r="D2128" s="49"/>
      <c r="E2128" s="52"/>
      <c r="F2128" s="52"/>
      <c r="G2128" s="52"/>
      <c r="H2128" s="52"/>
      <c r="I2128" s="52"/>
    </row>
    <row r="2129" spans="1:9" s="53" customFormat="1">
      <c r="A2129" s="49"/>
      <c r="B2129" s="50"/>
      <c r="C2129" s="51"/>
      <c r="D2129" s="49"/>
      <c r="E2129" s="52"/>
      <c r="F2129" s="52"/>
      <c r="G2129" s="52"/>
      <c r="H2129" s="52"/>
      <c r="I2129" s="52"/>
    </row>
    <row r="2130" spans="1:9" s="53" customFormat="1">
      <c r="A2130" s="49"/>
      <c r="B2130" s="50"/>
      <c r="C2130" s="51"/>
      <c r="D2130" s="49"/>
      <c r="E2130" s="52"/>
      <c r="F2130" s="52"/>
      <c r="G2130" s="52"/>
      <c r="H2130" s="52"/>
      <c r="I2130" s="52"/>
    </row>
    <row r="2131" spans="1:9" s="53" customFormat="1">
      <c r="A2131" s="49"/>
      <c r="B2131" s="50"/>
      <c r="C2131" s="51"/>
      <c r="D2131" s="49"/>
      <c r="E2131" s="52"/>
      <c r="F2131" s="52"/>
      <c r="G2131" s="52"/>
      <c r="H2131" s="52"/>
      <c r="I2131" s="52"/>
    </row>
    <row r="2132" spans="1:9" s="53" customFormat="1">
      <c r="A2132" s="49"/>
      <c r="B2132" s="50"/>
      <c r="C2132" s="51"/>
      <c r="D2132" s="49"/>
      <c r="E2132" s="52"/>
      <c r="F2132" s="52"/>
      <c r="G2132" s="52"/>
      <c r="H2132" s="52"/>
      <c r="I2132" s="52"/>
    </row>
    <row r="2133" spans="1:9" s="53" customFormat="1">
      <c r="A2133" s="49"/>
      <c r="B2133" s="50"/>
      <c r="C2133" s="51"/>
      <c r="D2133" s="49"/>
      <c r="E2133" s="52"/>
      <c r="F2133" s="52"/>
      <c r="G2133" s="52"/>
      <c r="H2133" s="52"/>
      <c r="I2133" s="52"/>
    </row>
    <row r="2134" spans="1:9" s="53" customFormat="1">
      <c r="A2134" s="49"/>
      <c r="B2134" s="50"/>
      <c r="C2134" s="51"/>
      <c r="D2134" s="49"/>
      <c r="E2134" s="52"/>
      <c r="F2134" s="52"/>
      <c r="G2134" s="52"/>
      <c r="H2134" s="52"/>
      <c r="I2134" s="52"/>
    </row>
    <row r="2135" spans="1:9" s="53" customFormat="1">
      <c r="A2135" s="49"/>
      <c r="B2135" s="50"/>
      <c r="C2135" s="51"/>
      <c r="D2135" s="49"/>
      <c r="E2135" s="52"/>
      <c r="F2135" s="52"/>
      <c r="G2135" s="52"/>
      <c r="H2135" s="52"/>
      <c r="I2135" s="52"/>
    </row>
    <row r="2136" spans="1:9" s="53" customFormat="1">
      <c r="A2136" s="49"/>
      <c r="B2136" s="50"/>
      <c r="C2136" s="51"/>
      <c r="D2136" s="49"/>
      <c r="E2136" s="52"/>
      <c r="F2136" s="52"/>
      <c r="G2136" s="52"/>
      <c r="H2136" s="52"/>
      <c r="I2136" s="52"/>
    </row>
    <row r="2137" spans="1:9" s="53" customFormat="1">
      <c r="A2137" s="49"/>
      <c r="B2137" s="50"/>
      <c r="C2137" s="51"/>
      <c r="D2137" s="49"/>
      <c r="E2137" s="52"/>
      <c r="F2137" s="52"/>
      <c r="G2137" s="52"/>
      <c r="H2137" s="52"/>
      <c r="I2137" s="52"/>
    </row>
    <row r="2138" spans="1:9" s="53" customFormat="1">
      <c r="A2138" s="49"/>
      <c r="B2138" s="50"/>
      <c r="C2138" s="51"/>
      <c r="D2138" s="49"/>
      <c r="E2138" s="52"/>
      <c r="F2138" s="52"/>
      <c r="G2138" s="52"/>
      <c r="H2138" s="52"/>
      <c r="I2138" s="52"/>
    </row>
    <row r="2139" spans="1:9" s="53" customFormat="1">
      <c r="A2139" s="49"/>
      <c r="B2139" s="50"/>
      <c r="C2139" s="51"/>
      <c r="D2139" s="49"/>
      <c r="E2139" s="52"/>
      <c r="F2139" s="52"/>
      <c r="G2139" s="52"/>
      <c r="H2139" s="52"/>
      <c r="I2139" s="52"/>
    </row>
    <row r="2140" spans="1:9" s="53" customFormat="1">
      <c r="A2140" s="49"/>
      <c r="B2140" s="50"/>
      <c r="C2140" s="51"/>
      <c r="D2140" s="49"/>
      <c r="E2140" s="52"/>
      <c r="F2140" s="52"/>
      <c r="G2140" s="52"/>
      <c r="H2140" s="52"/>
      <c r="I2140" s="52"/>
    </row>
    <row r="2141" spans="1:9" s="53" customFormat="1">
      <c r="A2141" s="49"/>
      <c r="B2141" s="50"/>
      <c r="C2141" s="51"/>
      <c r="D2141" s="49"/>
      <c r="E2141" s="52"/>
      <c r="F2141" s="52"/>
      <c r="G2141" s="52"/>
      <c r="H2141" s="52"/>
      <c r="I2141" s="52"/>
    </row>
    <row r="2142" spans="1:9" s="53" customFormat="1">
      <c r="A2142" s="49"/>
      <c r="B2142" s="50"/>
      <c r="C2142" s="51"/>
      <c r="D2142" s="49"/>
      <c r="E2142" s="52"/>
      <c r="F2142" s="52"/>
      <c r="G2142" s="52"/>
      <c r="H2142" s="52"/>
      <c r="I2142" s="52"/>
    </row>
    <row r="2143" spans="1:9" s="53" customFormat="1">
      <c r="A2143" s="49"/>
      <c r="B2143" s="50"/>
      <c r="C2143" s="51"/>
      <c r="D2143" s="49"/>
      <c r="E2143" s="52"/>
      <c r="F2143" s="52"/>
      <c r="G2143" s="52"/>
      <c r="H2143" s="52"/>
      <c r="I2143" s="52"/>
    </row>
    <row r="2144" spans="1:9" s="53" customFormat="1">
      <c r="A2144" s="49"/>
      <c r="B2144" s="50"/>
      <c r="C2144" s="51"/>
      <c r="D2144" s="49"/>
      <c r="E2144" s="52"/>
      <c r="F2144" s="52"/>
      <c r="G2144" s="52"/>
      <c r="H2144" s="52"/>
      <c r="I2144" s="52"/>
    </row>
    <row r="2145" spans="1:9" s="53" customFormat="1">
      <c r="A2145" s="49"/>
      <c r="B2145" s="50"/>
      <c r="C2145" s="51"/>
      <c r="D2145" s="49"/>
      <c r="E2145" s="52"/>
      <c r="F2145" s="52"/>
      <c r="G2145" s="52"/>
      <c r="H2145" s="52"/>
      <c r="I2145" s="52"/>
    </row>
    <row r="2146" spans="1:9" s="53" customFormat="1">
      <c r="A2146" s="49"/>
      <c r="B2146" s="50"/>
      <c r="C2146" s="51"/>
      <c r="D2146" s="49"/>
      <c r="E2146" s="52"/>
      <c r="F2146" s="52"/>
      <c r="G2146" s="52"/>
      <c r="H2146" s="52"/>
      <c r="I2146" s="52"/>
    </row>
    <row r="2147" spans="1:9" s="53" customFormat="1">
      <c r="A2147" s="49"/>
      <c r="B2147" s="50"/>
      <c r="C2147" s="51"/>
      <c r="D2147" s="49"/>
      <c r="E2147" s="52"/>
      <c r="F2147" s="52"/>
      <c r="G2147" s="52"/>
      <c r="H2147" s="52"/>
      <c r="I2147" s="52"/>
    </row>
    <row r="2148" spans="1:9" s="53" customFormat="1">
      <c r="A2148" s="49"/>
      <c r="B2148" s="50"/>
      <c r="C2148" s="51"/>
      <c r="D2148" s="49"/>
      <c r="E2148" s="52"/>
      <c r="F2148" s="52"/>
      <c r="G2148" s="52"/>
      <c r="H2148" s="52"/>
      <c r="I2148" s="52"/>
    </row>
    <row r="2149" spans="1:9" s="53" customFormat="1">
      <c r="A2149" s="49"/>
      <c r="B2149" s="50"/>
      <c r="C2149" s="51"/>
      <c r="D2149" s="49"/>
      <c r="E2149" s="52"/>
      <c r="F2149" s="52"/>
      <c r="G2149" s="52"/>
      <c r="H2149" s="52"/>
      <c r="I2149" s="52"/>
    </row>
    <row r="2150" spans="1:9" s="53" customFormat="1">
      <c r="A2150" s="49"/>
      <c r="B2150" s="50"/>
      <c r="C2150" s="51"/>
      <c r="D2150" s="49"/>
      <c r="E2150" s="52"/>
      <c r="F2150" s="52"/>
      <c r="G2150" s="52"/>
      <c r="H2150" s="52"/>
      <c r="I2150" s="52"/>
    </row>
    <row r="2151" spans="1:9" s="53" customFormat="1">
      <c r="A2151" s="49"/>
      <c r="B2151" s="50"/>
      <c r="C2151" s="51"/>
      <c r="D2151" s="49"/>
      <c r="E2151" s="52"/>
      <c r="F2151" s="52"/>
      <c r="G2151" s="52"/>
      <c r="H2151" s="52"/>
      <c r="I2151" s="52"/>
    </row>
    <row r="2152" spans="1:9" s="53" customFormat="1">
      <c r="A2152" s="49"/>
      <c r="B2152" s="50"/>
      <c r="C2152" s="51"/>
      <c r="D2152" s="49"/>
      <c r="E2152" s="52"/>
      <c r="F2152" s="52"/>
      <c r="G2152" s="52"/>
      <c r="H2152" s="52"/>
      <c r="I2152" s="52"/>
    </row>
    <row r="2153" spans="1:9" s="53" customFormat="1">
      <c r="A2153" s="49"/>
      <c r="B2153" s="50"/>
      <c r="C2153" s="51"/>
      <c r="D2153" s="49"/>
      <c r="E2153" s="52"/>
      <c r="F2153" s="52"/>
      <c r="G2153" s="52"/>
      <c r="H2153" s="52"/>
      <c r="I2153" s="52"/>
    </row>
    <row r="2154" spans="1:9" s="53" customFormat="1">
      <c r="A2154" s="49"/>
      <c r="B2154" s="50"/>
      <c r="C2154" s="51"/>
      <c r="D2154" s="49"/>
      <c r="E2154" s="52"/>
      <c r="F2154" s="52"/>
      <c r="G2154" s="52"/>
      <c r="H2154" s="52"/>
      <c r="I2154" s="52"/>
    </row>
    <row r="2155" spans="1:9" s="53" customFormat="1">
      <c r="A2155" s="49"/>
      <c r="B2155" s="50"/>
      <c r="C2155" s="51"/>
      <c r="D2155" s="49"/>
      <c r="E2155" s="52"/>
      <c r="F2155" s="52"/>
      <c r="G2155" s="52"/>
      <c r="H2155" s="52"/>
      <c r="I2155" s="52"/>
    </row>
    <row r="2156" spans="1:9" s="53" customFormat="1">
      <c r="A2156" s="49"/>
      <c r="B2156" s="50"/>
      <c r="C2156" s="51"/>
      <c r="D2156" s="49"/>
      <c r="E2156" s="52"/>
      <c r="F2156" s="52"/>
      <c r="G2156" s="52"/>
      <c r="H2156" s="52"/>
      <c r="I2156" s="52"/>
    </row>
    <row r="2157" spans="1:9" s="53" customFormat="1">
      <c r="A2157" s="49"/>
      <c r="B2157" s="50"/>
      <c r="C2157" s="51"/>
      <c r="D2157" s="49"/>
      <c r="E2157" s="52"/>
      <c r="F2157" s="52"/>
      <c r="G2157" s="52"/>
      <c r="H2157" s="52"/>
      <c r="I2157" s="52"/>
    </row>
    <row r="2158" spans="1:9" s="53" customFormat="1">
      <c r="A2158" s="49"/>
      <c r="B2158" s="50"/>
      <c r="C2158" s="51"/>
      <c r="D2158" s="49"/>
      <c r="E2158" s="52"/>
      <c r="F2158" s="52"/>
      <c r="G2158" s="52"/>
      <c r="H2158" s="52"/>
      <c r="I2158" s="52"/>
    </row>
    <row r="2159" spans="1:9" s="53" customFormat="1">
      <c r="A2159" s="49"/>
      <c r="B2159" s="50"/>
      <c r="C2159" s="51"/>
      <c r="D2159" s="49"/>
      <c r="E2159" s="52"/>
      <c r="F2159" s="52"/>
      <c r="G2159" s="52"/>
      <c r="H2159" s="52"/>
      <c r="I2159" s="52"/>
    </row>
    <row r="2160" spans="1:9" s="53" customFormat="1">
      <c r="A2160" s="49"/>
      <c r="B2160" s="50"/>
      <c r="C2160" s="51"/>
      <c r="D2160" s="49"/>
      <c r="E2160" s="52"/>
      <c r="F2160" s="52"/>
      <c r="G2160" s="52"/>
      <c r="H2160" s="52"/>
      <c r="I2160" s="52"/>
    </row>
    <row r="2161" spans="1:9" s="53" customFormat="1">
      <c r="A2161" s="49"/>
      <c r="B2161" s="50"/>
      <c r="C2161" s="51"/>
      <c r="D2161" s="49"/>
      <c r="E2161" s="52"/>
      <c r="F2161" s="52"/>
      <c r="G2161" s="52"/>
      <c r="H2161" s="52"/>
      <c r="I2161" s="52"/>
    </row>
    <row r="2162" spans="1:9" s="53" customFormat="1">
      <c r="A2162" s="49"/>
      <c r="B2162" s="50"/>
      <c r="C2162" s="51"/>
      <c r="D2162" s="49"/>
      <c r="E2162" s="52"/>
      <c r="F2162" s="52"/>
      <c r="G2162" s="52"/>
      <c r="H2162" s="52"/>
      <c r="I2162" s="52"/>
    </row>
    <row r="2163" spans="1:9" s="53" customFormat="1">
      <c r="A2163" s="49"/>
      <c r="B2163" s="50"/>
      <c r="C2163" s="51"/>
      <c r="D2163" s="49"/>
      <c r="E2163" s="52"/>
      <c r="F2163" s="52"/>
      <c r="G2163" s="52"/>
      <c r="H2163" s="52"/>
      <c r="I2163" s="52"/>
    </row>
    <row r="2164" spans="1:9" s="53" customFormat="1">
      <c r="A2164" s="49"/>
      <c r="B2164" s="50"/>
      <c r="C2164" s="51"/>
      <c r="D2164" s="49"/>
      <c r="E2164" s="52"/>
      <c r="F2164" s="52"/>
      <c r="G2164" s="52"/>
      <c r="H2164" s="52"/>
      <c r="I2164" s="52"/>
    </row>
    <row r="2165" spans="1:9" s="53" customFormat="1">
      <c r="A2165" s="49"/>
      <c r="B2165" s="50"/>
      <c r="C2165" s="51"/>
      <c r="D2165" s="49"/>
      <c r="E2165" s="52"/>
      <c r="F2165" s="52"/>
      <c r="G2165" s="52"/>
      <c r="H2165" s="52"/>
      <c r="I2165" s="52"/>
    </row>
    <row r="2166" spans="1:9" s="53" customFormat="1">
      <c r="A2166" s="49"/>
      <c r="B2166" s="50"/>
      <c r="C2166" s="51"/>
      <c r="D2166" s="49"/>
      <c r="E2166" s="52"/>
      <c r="F2166" s="52"/>
      <c r="G2166" s="52"/>
      <c r="H2166" s="52"/>
      <c r="I2166" s="52"/>
    </row>
    <row r="2167" spans="1:9" s="53" customFormat="1">
      <c r="A2167" s="49"/>
      <c r="B2167" s="50"/>
      <c r="C2167" s="51"/>
      <c r="D2167" s="49"/>
      <c r="E2167" s="52"/>
      <c r="F2167" s="52"/>
      <c r="G2167" s="52"/>
      <c r="H2167" s="52"/>
      <c r="I2167" s="52"/>
    </row>
    <row r="2168" spans="1:9" s="53" customFormat="1">
      <c r="A2168" s="49"/>
      <c r="B2168" s="50"/>
      <c r="C2168" s="51"/>
      <c r="D2168" s="49"/>
      <c r="E2168" s="52"/>
      <c r="F2168" s="52"/>
      <c r="G2168" s="52"/>
      <c r="H2168" s="52"/>
      <c r="I2168" s="52"/>
    </row>
    <row r="2169" spans="1:9" s="53" customFormat="1">
      <c r="A2169" s="49"/>
      <c r="B2169" s="50"/>
      <c r="C2169" s="51"/>
      <c r="D2169" s="49"/>
      <c r="E2169" s="52"/>
      <c r="F2169" s="52"/>
      <c r="G2169" s="52"/>
      <c r="H2169" s="52"/>
      <c r="I2169" s="52"/>
    </row>
    <row r="2170" spans="1:9" s="53" customFormat="1">
      <c r="A2170" s="49"/>
      <c r="B2170" s="50"/>
      <c r="C2170" s="51"/>
      <c r="D2170" s="49"/>
      <c r="E2170" s="52"/>
      <c r="F2170" s="52"/>
      <c r="G2170" s="52"/>
      <c r="H2170" s="52"/>
      <c r="I2170" s="52"/>
    </row>
    <row r="2171" spans="1:9" s="53" customFormat="1">
      <c r="A2171" s="49"/>
      <c r="B2171" s="50"/>
      <c r="C2171" s="51"/>
      <c r="D2171" s="49"/>
      <c r="E2171" s="52"/>
      <c r="F2171" s="52"/>
      <c r="G2171" s="52"/>
      <c r="H2171" s="52"/>
      <c r="I2171" s="52"/>
    </row>
    <row r="2172" spans="1:9" s="53" customFormat="1">
      <c r="A2172" s="49"/>
      <c r="B2172" s="50"/>
      <c r="C2172" s="51"/>
      <c r="D2172" s="49"/>
      <c r="E2172" s="52"/>
      <c r="F2172" s="52"/>
      <c r="G2172" s="52"/>
      <c r="H2172" s="52"/>
      <c r="I2172" s="52"/>
    </row>
    <row r="2173" spans="1:9" s="53" customFormat="1">
      <c r="A2173" s="49"/>
      <c r="B2173" s="50"/>
      <c r="C2173" s="51"/>
      <c r="D2173" s="49"/>
      <c r="E2173" s="52"/>
      <c r="F2173" s="52"/>
      <c r="G2173" s="52"/>
      <c r="H2173" s="52"/>
      <c r="I2173" s="52"/>
    </row>
    <row r="2174" spans="1:9" s="53" customFormat="1">
      <c r="A2174" s="49"/>
      <c r="B2174" s="50"/>
      <c r="C2174" s="51"/>
      <c r="D2174" s="49"/>
      <c r="E2174" s="52"/>
      <c r="F2174" s="52"/>
      <c r="G2174" s="52"/>
      <c r="H2174" s="52"/>
      <c r="I2174" s="52"/>
    </row>
    <row r="2175" spans="1:9" s="53" customFormat="1">
      <c r="A2175" s="49"/>
      <c r="B2175" s="50"/>
      <c r="C2175" s="51"/>
      <c r="D2175" s="49"/>
      <c r="E2175" s="52"/>
      <c r="F2175" s="52"/>
      <c r="G2175" s="52"/>
      <c r="H2175" s="52"/>
      <c r="I2175" s="52"/>
    </row>
    <row r="2176" spans="1:9" s="53" customFormat="1">
      <c r="A2176" s="49"/>
      <c r="B2176" s="50"/>
      <c r="C2176" s="51"/>
      <c r="D2176" s="49"/>
      <c r="E2176" s="52"/>
      <c r="F2176" s="52"/>
      <c r="G2176" s="52"/>
      <c r="H2176" s="52"/>
      <c r="I2176" s="52"/>
    </row>
    <row r="2177" spans="1:9" s="53" customFormat="1">
      <c r="A2177" s="49"/>
      <c r="B2177" s="50"/>
      <c r="C2177" s="51"/>
      <c r="D2177" s="49"/>
      <c r="E2177" s="52"/>
      <c r="F2177" s="52"/>
      <c r="G2177" s="52"/>
      <c r="H2177" s="52"/>
      <c r="I2177" s="52"/>
    </row>
    <row r="2178" spans="1:9" s="53" customFormat="1">
      <c r="A2178" s="49"/>
      <c r="B2178" s="50"/>
      <c r="C2178" s="51"/>
      <c r="D2178" s="49"/>
      <c r="E2178" s="52"/>
      <c r="F2178" s="52"/>
      <c r="G2178" s="52"/>
      <c r="H2178" s="52"/>
      <c r="I2178" s="52"/>
    </row>
    <row r="2179" spans="1:9" s="53" customFormat="1">
      <c r="A2179" s="49"/>
      <c r="B2179" s="50"/>
      <c r="C2179" s="51"/>
      <c r="D2179" s="49"/>
      <c r="E2179" s="52"/>
      <c r="F2179" s="52"/>
      <c r="G2179" s="52"/>
      <c r="H2179" s="52"/>
      <c r="I2179" s="52"/>
    </row>
    <row r="2180" spans="1:9" s="53" customFormat="1">
      <c r="A2180" s="49"/>
      <c r="B2180" s="50"/>
      <c r="C2180" s="51"/>
      <c r="D2180" s="49"/>
      <c r="E2180" s="52"/>
      <c r="F2180" s="52"/>
      <c r="G2180" s="52"/>
      <c r="H2180" s="52"/>
      <c r="I2180" s="52"/>
    </row>
    <row r="2181" spans="1:9" s="53" customFormat="1">
      <c r="A2181" s="49"/>
      <c r="B2181" s="50"/>
      <c r="C2181" s="51"/>
      <c r="D2181" s="49"/>
      <c r="E2181" s="52"/>
      <c r="F2181" s="52"/>
      <c r="G2181" s="52"/>
      <c r="H2181" s="52"/>
      <c r="I2181" s="52"/>
    </row>
    <row r="2182" spans="1:9" s="53" customFormat="1">
      <c r="A2182" s="49"/>
      <c r="B2182" s="50"/>
      <c r="C2182" s="51"/>
      <c r="D2182" s="49"/>
      <c r="E2182" s="52"/>
      <c r="F2182" s="52"/>
      <c r="G2182" s="52"/>
      <c r="H2182" s="52"/>
      <c r="I2182" s="52"/>
    </row>
    <row r="2183" spans="1:9" s="53" customFormat="1">
      <c r="A2183" s="49"/>
      <c r="B2183" s="50"/>
      <c r="C2183" s="51"/>
      <c r="D2183" s="49"/>
      <c r="E2183" s="52"/>
      <c r="F2183" s="52"/>
      <c r="G2183" s="52"/>
      <c r="H2183" s="52"/>
      <c r="I2183" s="52"/>
    </row>
    <row r="2184" spans="1:9" s="53" customFormat="1">
      <c r="A2184" s="49"/>
      <c r="B2184" s="50"/>
      <c r="C2184" s="51"/>
      <c r="D2184" s="49"/>
      <c r="E2184" s="52"/>
      <c r="F2184" s="52"/>
      <c r="G2184" s="52"/>
      <c r="H2184" s="52"/>
      <c r="I2184" s="52"/>
    </row>
    <row r="2185" spans="1:9" s="53" customFormat="1">
      <c r="A2185" s="49"/>
      <c r="B2185" s="50"/>
      <c r="C2185" s="51"/>
      <c r="D2185" s="49"/>
      <c r="E2185" s="52"/>
      <c r="F2185" s="52"/>
      <c r="G2185" s="52"/>
      <c r="H2185" s="52"/>
      <c r="I2185" s="52"/>
    </row>
    <row r="2186" spans="1:9" s="53" customFormat="1">
      <c r="A2186" s="49"/>
      <c r="B2186" s="50"/>
      <c r="C2186" s="51"/>
      <c r="D2186" s="49"/>
      <c r="E2186" s="52"/>
      <c r="F2186" s="52"/>
      <c r="G2186" s="52"/>
      <c r="H2186" s="52"/>
      <c r="I2186" s="52"/>
    </row>
    <row r="2187" spans="1:9" s="53" customFormat="1">
      <c r="A2187" s="49"/>
      <c r="B2187" s="50"/>
      <c r="C2187" s="51"/>
      <c r="D2187" s="49"/>
      <c r="E2187" s="52"/>
      <c r="F2187" s="52"/>
      <c r="G2187" s="52"/>
      <c r="H2187" s="52"/>
      <c r="I2187" s="52"/>
    </row>
    <row r="2188" spans="1:9" s="53" customFormat="1">
      <c r="A2188" s="49"/>
      <c r="B2188" s="50"/>
      <c r="C2188" s="51"/>
      <c r="D2188" s="49"/>
      <c r="E2188" s="52"/>
      <c r="F2188" s="52"/>
      <c r="G2188" s="52"/>
      <c r="H2188" s="52"/>
      <c r="I2188" s="52"/>
    </row>
    <row r="2189" spans="1:9" s="53" customFormat="1">
      <c r="A2189" s="49"/>
      <c r="B2189" s="50"/>
      <c r="C2189" s="51"/>
      <c r="D2189" s="49"/>
      <c r="E2189" s="52"/>
      <c r="F2189" s="52"/>
      <c r="G2189" s="52"/>
      <c r="H2189" s="52"/>
      <c r="I2189" s="52"/>
    </row>
    <row r="2190" spans="1:9" s="53" customFormat="1">
      <c r="A2190" s="49"/>
      <c r="B2190" s="50"/>
      <c r="C2190" s="51"/>
      <c r="D2190" s="49"/>
      <c r="E2190" s="52"/>
      <c r="F2190" s="52"/>
      <c r="G2190" s="52"/>
      <c r="H2190" s="52"/>
      <c r="I2190" s="52"/>
    </row>
    <row r="2191" spans="1:9" s="53" customFormat="1">
      <c r="A2191" s="49"/>
      <c r="B2191" s="50"/>
      <c r="C2191" s="51"/>
      <c r="D2191" s="49"/>
      <c r="E2191" s="52"/>
      <c r="F2191" s="52"/>
      <c r="G2191" s="52"/>
      <c r="H2191" s="52"/>
      <c r="I2191" s="52"/>
    </row>
    <row r="2192" spans="1:9" s="53" customFormat="1">
      <c r="A2192" s="49"/>
      <c r="B2192" s="50"/>
      <c r="C2192" s="51"/>
      <c r="D2192" s="49"/>
      <c r="E2192" s="52"/>
      <c r="F2192" s="52"/>
      <c r="G2192" s="52"/>
      <c r="H2192" s="52"/>
      <c r="I2192" s="52"/>
    </row>
    <row r="2193" spans="1:9" s="53" customFormat="1">
      <c r="A2193" s="49"/>
      <c r="B2193" s="50"/>
      <c r="C2193" s="51"/>
      <c r="D2193" s="49"/>
      <c r="E2193" s="52"/>
      <c r="F2193" s="52"/>
      <c r="G2193" s="52"/>
      <c r="H2193" s="52"/>
      <c r="I2193" s="52"/>
    </row>
    <row r="2194" spans="1:9" s="53" customFormat="1">
      <c r="A2194" s="49"/>
      <c r="B2194" s="50"/>
      <c r="C2194" s="51"/>
      <c r="D2194" s="49"/>
      <c r="E2194" s="52"/>
      <c r="F2194" s="52"/>
      <c r="G2194" s="52"/>
      <c r="H2194" s="52"/>
      <c r="I2194" s="52"/>
    </row>
    <row r="2195" spans="1:9" s="53" customFormat="1">
      <c r="A2195" s="49"/>
      <c r="B2195" s="50"/>
      <c r="C2195" s="51"/>
      <c r="D2195" s="49"/>
      <c r="E2195" s="52"/>
      <c r="F2195" s="52"/>
      <c r="G2195" s="52"/>
      <c r="H2195" s="52"/>
      <c r="I2195" s="52"/>
    </row>
    <row r="2196" spans="1:9" s="53" customFormat="1">
      <c r="A2196" s="49"/>
      <c r="B2196" s="50"/>
      <c r="C2196" s="51"/>
      <c r="D2196" s="49"/>
      <c r="E2196" s="52"/>
      <c r="F2196" s="52"/>
      <c r="G2196" s="52"/>
      <c r="H2196" s="52"/>
      <c r="I2196" s="52"/>
    </row>
    <row r="2197" spans="1:9" s="53" customFormat="1">
      <c r="A2197" s="49"/>
      <c r="B2197" s="50"/>
      <c r="C2197" s="51"/>
      <c r="D2197" s="49"/>
      <c r="E2197" s="52"/>
      <c r="F2197" s="52"/>
      <c r="G2197" s="52"/>
      <c r="H2197" s="52"/>
      <c r="I2197" s="52"/>
    </row>
    <row r="2198" spans="1:9" s="53" customFormat="1">
      <c r="A2198" s="49"/>
      <c r="B2198" s="50"/>
      <c r="C2198" s="51"/>
      <c r="D2198" s="49"/>
      <c r="E2198" s="52"/>
      <c r="F2198" s="52"/>
      <c r="G2198" s="52"/>
      <c r="H2198" s="52"/>
      <c r="I2198" s="52"/>
    </row>
    <row r="2199" spans="1:9" s="53" customFormat="1">
      <c r="A2199" s="49"/>
      <c r="B2199" s="50"/>
      <c r="C2199" s="51"/>
      <c r="D2199" s="49"/>
      <c r="E2199" s="52"/>
      <c r="F2199" s="52"/>
      <c r="G2199" s="52"/>
      <c r="H2199" s="52"/>
      <c r="I2199" s="52"/>
    </row>
    <row r="2200" spans="1:9" s="53" customFormat="1">
      <c r="A2200" s="49"/>
      <c r="B2200" s="50"/>
      <c r="C2200" s="51"/>
      <c r="D2200" s="49"/>
      <c r="E2200" s="52"/>
      <c r="F2200" s="52"/>
      <c r="G2200" s="52"/>
      <c r="H2200" s="52"/>
      <c r="I2200" s="52"/>
    </row>
    <row r="2201" spans="1:9" s="53" customFormat="1">
      <c r="A2201" s="49"/>
      <c r="B2201" s="50"/>
      <c r="C2201" s="51"/>
      <c r="D2201" s="49"/>
      <c r="E2201" s="52"/>
      <c r="F2201" s="52"/>
      <c r="G2201" s="52"/>
      <c r="H2201" s="52"/>
      <c r="I2201" s="52"/>
    </row>
    <row r="2202" spans="1:9" s="53" customFormat="1">
      <c r="A2202" s="49"/>
      <c r="B2202" s="50"/>
      <c r="C2202" s="51"/>
      <c r="D2202" s="49"/>
      <c r="E2202" s="52"/>
      <c r="F2202" s="52"/>
      <c r="G2202" s="52"/>
      <c r="H2202" s="52"/>
      <c r="I2202" s="52"/>
    </row>
    <row r="2203" spans="1:9" s="53" customFormat="1">
      <c r="A2203" s="49"/>
      <c r="B2203" s="50"/>
      <c r="C2203" s="51"/>
      <c r="D2203" s="49"/>
      <c r="E2203" s="52"/>
      <c r="F2203" s="52"/>
      <c r="G2203" s="52"/>
      <c r="H2203" s="52"/>
      <c r="I2203" s="52"/>
    </row>
    <row r="2204" spans="1:9" s="53" customFormat="1">
      <c r="A2204" s="49"/>
      <c r="B2204" s="50"/>
      <c r="C2204" s="51"/>
      <c r="D2204" s="49"/>
      <c r="E2204" s="52"/>
      <c r="F2204" s="52"/>
      <c r="G2204" s="52"/>
      <c r="H2204" s="52"/>
      <c r="I2204" s="52"/>
    </row>
    <row r="2205" spans="1:9" s="53" customFormat="1">
      <c r="A2205" s="49"/>
      <c r="B2205" s="50"/>
      <c r="C2205" s="51"/>
      <c r="D2205" s="49"/>
      <c r="E2205" s="52"/>
      <c r="F2205" s="52"/>
      <c r="G2205" s="52"/>
      <c r="H2205" s="52"/>
      <c r="I2205" s="52"/>
    </row>
    <row r="2206" spans="1:9" s="53" customFormat="1">
      <c r="A2206" s="49"/>
      <c r="B2206" s="50"/>
      <c r="C2206" s="51"/>
      <c r="D2206" s="49"/>
      <c r="E2206" s="52"/>
      <c r="F2206" s="52"/>
      <c r="G2206" s="52"/>
      <c r="H2206" s="52"/>
      <c r="I2206" s="52"/>
    </row>
    <row r="2207" spans="1:9" s="53" customFormat="1">
      <c r="A2207" s="49"/>
      <c r="B2207" s="50"/>
      <c r="C2207" s="51"/>
      <c r="D2207" s="49"/>
      <c r="E2207" s="52"/>
      <c r="F2207" s="52"/>
      <c r="G2207" s="52"/>
      <c r="H2207" s="52"/>
      <c r="I2207" s="52"/>
    </row>
    <row r="2208" spans="1:9" s="53" customFormat="1">
      <c r="A2208" s="49"/>
      <c r="B2208" s="50"/>
      <c r="C2208" s="51"/>
      <c r="D2208" s="49"/>
      <c r="E2208" s="52"/>
      <c r="F2208" s="52"/>
      <c r="G2208" s="52"/>
      <c r="H2208" s="52"/>
      <c r="I2208" s="52"/>
    </row>
    <row r="2209" spans="1:9" s="53" customFormat="1">
      <c r="A2209" s="49"/>
      <c r="B2209" s="50"/>
      <c r="C2209" s="51"/>
      <c r="D2209" s="49"/>
      <c r="E2209" s="52"/>
      <c r="F2209" s="52"/>
      <c r="G2209" s="52"/>
      <c r="H2209" s="52"/>
      <c r="I2209" s="52"/>
    </row>
    <row r="2210" spans="1:9" s="53" customFormat="1">
      <c r="A2210" s="49"/>
      <c r="B2210" s="50"/>
      <c r="C2210" s="51"/>
      <c r="D2210" s="49"/>
      <c r="E2210" s="52"/>
      <c r="F2210" s="52"/>
      <c r="G2210" s="52"/>
      <c r="H2210" s="52"/>
      <c r="I2210" s="52"/>
    </row>
    <row r="2211" spans="1:9" s="53" customFormat="1">
      <c r="A2211" s="49"/>
      <c r="B2211" s="50"/>
      <c r="C2211" s="51"/>
      <c r="D2211" s="49"/>
      <c r="E2211" s="52"/>
      <c r="F2211" s="52"/>
      <c r="G2211" s="52"/>
      <c r="H2211" s="52"/>
      <c r="I2211" s="52"/>
    </row>
    <row r="2212" spans="1:9" s="53" customFormat="1">
      <c r="A2212" s="49"/>
      <c r="B2212" s="50"/>
      <c r="C2212" s="51"/>
      <c r="D2212" s="49"/>
      <c r="E2212" s="52"/>
      <c r="F2212" s="52"/>
      <c r="G2212" s="52"/>
      <c r="H2212" s="52"/>
      <c r="I2212" s="52"/>
    </row>
    <row r="2213" spans="1:9" s="53" customFormat="1">
      <c r="A2213" s="49"/>
      <c r="B2213" s="50"/>
      <c r="C2213" s="51"/>
      <c r="D2213" s="49"/>
      <c r="E2213" s="52"/>
      <c r="F2213" s="52"/>
      <c r="G2213" s="52"/>
      <c r="H2213" s="52"/>
      <c r="I2213" s="52"/>
    </row>
    <row r="2214" spans="1:9" s="53" customFormat="1">
      <c r="A2214" s="49"/>
      <c r="B2214" s="50"/>
      <c r="C2214" s="51"/>
      <c r="D2214" s="49"/>
      <c r="E2214" s="52"/>
      <c r="F2214" s="52"/>
      <c r="G2214" s="52"/>
      <c r="H2214" s="52"/>
      <c r="I2214" s="52"/>
    </row>
    <row r="2215" spans="1:9" s="53" customFormat="1">
      <c r="A2215" s="49"/>
      <c r="B2215" s="50"/>
      <c r="C2215" s="51"/>
      <c r="D2215" s="49"/>
      <c r="E2215" s="52"/>
      <c r="F2215" s="52"/>
      <c r="G2215" s="52"/>
      <c r="H2215" s="52"/>
      <c r="I2215" s="52"/>
    </row>
    <row r="2216" spans="1:9" s="53" customFormat="1">
      <c r="A2216" s="49"/>
      <c r="B2216" s="50"/>
      <c r="C2216" s="51"/>
      <c r="D2216" s="49"/>
      <c r="E2216" s="52"/>
      <c r="F2216" s="52"/>
      <c r="G2216" s="52"/>
      <c r="H2216" s="52"/>
      <c r="I2216" s="52"/>
    </row>
    <row r="2217" spans="1:9" s="53" customFormat="1">
      <c r="A2217" s="49"/>
      <c r="B2217" s="50"/>
      <c r="C2217" s="51"/>
      <c r="D2217" s="49"/>
      <c r="E2217" s="52"/>
      <c r="F2217" s="52"/>
      <c r="G2217" s="52"/>
      <c r="H2217" s="52"/>
      <c r="I2217" s="52"/>
    </row>
    <row r="2218" spans="1:9" s="53" customFormat="1">
      <c r="A2218" s="49"/>
      <c r="B2218" s="50"/>
      <c r="C2218" s="51"/>
      <c r="D2218" s="49"/>
      <c r="E2218" s="52"/>
      <c r="F2218" s="52"/>
      <c r="G2218" s="52"/>
      <c r="H2218" s="52"/>
      <c r="I2218" s="52"/>
    </row>
    <row r="2219" spans="1:9" s="53" customFormat="1">
      <c r="A2219" s="49"/>
      <c r="B2219" s="50"/>
      <c r="C2219" s="51"/>
      <c r="D2219" s="49"/>
      <c r="E2219" s="52"/>
      <c r="F2219" s="52"/>
      <c r="G2219" s="52"/>
      <c r="H2219" s="52"/>
      <c r="I2219" s="52"/>
    </row>
    <row r="2220" spans="1:9" s="53" customFormat="1">
      <c r="A2220" s="49"/>
      <c r="B2220" s="50"/>
      <c r="C2220" s="51"/>
      <c r="D2220" s="49"/>
      <c r="E2220" s="52"/>
      <c r="F2220" s="52"/>
      <c r="G2220" s="52"/>
      <c r="H2220" s="52"/>
      <c r="I2220" s="52"/>
    </row>
    <row r="2221" spans="1:9" s="53" customFormat="1">
      <c r="A2221" s="49"/>
      <c r="B2221" s="50"/>
      <c r="C2221" s="51"/>
      <c r="D2221" s="49"/>
      <c r="E2221" s="52"/>
      <c r="F2221" s="52"/>
      <c r="G2221" s="52"/>
      <c r="H2221" s="52"/>
      <c r="I2221" s="52"/>
    </row>
    <row r="2222" spans="1:9" s="53" customFormat="1">
      <c r="A2222" s="49"/>
      <c r="B2222" s="50"/>
      <c r="C2222" s="51"/>
      <c r="D2222" s="49"/>
      <c r="E2222" s="52"/>
      <c r="F2222" s="52"/>
      <c r="G2222" s="52"/>
      <c r="H2222" s="52"/>
      <c r="I2222" s="52"/>
    </row>
    <row r="2223" spans="1:9" s="53" customFormat="1">
      <c r="A2223" s="49"/>
      <c r="B2223" s="50"/>
      <c r="C2223" s="51"/>
      <c r="D2223" s="49"/>
      <c r="E2223" s="52"/>
      <c r="F2223" s="52"/>
      <c r="G2223" s="52"/>
      <c r="H2223" s="52"/>
      <c r="I2223" s="52"/>
    </row>
    <row r="2224" spans="1:9" s="53" customFormat="1">
      <c r="A2224" s="49"/>
      <c r="B2224" s="50"/>
      <c r="C2224" s="51"/>
      <c r="D2224" s="49"/>
      <c r="E2224" s="52"/>
      <c r="F2224" s="52"/>
      <c r="G2224" s="52"/>
      <c r="H2224" s="52"/>
      <c r="I2224" s="52"/>
    </row>
    <row r="2225" spans="1:9" s="53" customFormat="1">
      <c r="A2225" s="49"/>
      <c r="B2225" s="50"/>
      <c r="C2225" s="51"/>
      <c r="D2225" s="49"/>
      <c r="E2225" s="52"/>
      <c r="F2225" s="52"/>
      <c r="G2225" s="52"/>
      <c r="H2225" s="52"/>
      <c r="I2225" s="52"/>
    </row>
    <row r="2226" spans="1:9" s="53" customFormat="1">
      <c r="A2226" s="49"/>
      <c r="B2226" s="50"/>
      <c r="C2226" s="51"/>
      <c r="D2226" s="49"/>
      <c r="E2226" s="52"/>
      <c r="F2226" s="52"/>
      <c r="G2226" s="52"/>
      <c r="H2226" s="52"/>
      <c r="I2226" s="52"/>
    </row>
    <row r="2227" spans="1:9" s="53" customFormat="1">
      <c r="A2227" s="49"/>
      <c r="B2227" s="50"/>
      <c r="C2227" s="51"/>
      <c r="D2227" s="49"/>
      <c r="E2227" s="52"/>
      <c r="F2227" s="52"/>
      <c r="G2227" s="52"/>
      <c r="H2227" s="52"/>
      <c r="I2227" s="52"/>
    </row>
    <row r="2228" spans="1:9" s="53" customFormat="1">
      <c r="A2228" s="49"/>
      <c r="B2228" s="50"/>
      <c r="C2228" s="51"/>
      <c r="D2228" s="49"/>
      <c r="E2228" s="52"/>
      <c r="F2228" s="52"/>
      <c r="G2228" s="52"/>
      <c r="H2228" s="52"/>
      <c r="I2228" s="52"/>
    </row>
    <row r="2229" spans="1:9" s="53" customFormat="1">
      <c r="A2229" s="49"/>
      <c r="B2229" s="50"/>
      <c r="C2229" s="51"/>
      <c r="D2229" s="49"/>
      <c r="E2229" s="52"/>
      <c r="F2229" s="52"/>
      <c r="G2229" s="52"/>
      <c r="H2229" s="52"/>
      <c r="I2229" s="52"/>
    </row>
    <row r="2230" spans="1:9" s="53" customFormat="1">
      <c r="A2230" s="49"/>
      <c r="B2230" s="50"/>
      <c r="C2230" s="51"/>
      <c r="D2230" s="49"/>
      <c r="E2230" s="52"/>
      <c r="F2230" s="52"/>
      <c r="G2230" s="52"/>
      <c r="H2230" s="52"/>
      <c r="I2230" s="52"/>
    </row>
    <row r="2231" spans="1:9" s="53" customFormat="1">
      <c r="A2231" s="49"/>
      <c r="B2231" s="50"/>
      <c r="C2231" s="51"/>
      <c r="D2231" s="49"/>
      <c r="E2231" s="52"/>
      <c r="F2231" s="52"/>
      <c r="G2231" s="52"/>
      <c r="H2231" s="52"/>
      <c r="I2231" s="52"/>
    </row>
    <row r="2232" spans="1:9" s="53" customFormat="1">
      <c r="A2232" s="49"/>
      <c r="B2232" s="50"/>
      <c r="C2232" s="51"/>
      <c r="D2232" s="49"/>
      <c r="E2232" s="52"/>
      <c r="F2232" s="52"/>
      <c r="G2232" s="52"/>
      <c r="H2232" s="52"/>
      <c r="I2232" s="52"/>
    </row>
    <row r="2233" spans="1:9" s="53" customFormat="1">
      <c r="A2233" s="49"/>
      <c r="B2233" s="50"/>
      <c r="C2233" s="51"/>
      <c r="D2233" s="49"/>
      <c r="E2233" s="52"/>
      <c r="F2233" s="52"/>
      <c r="G2233" s="52"/>
      <c r="H2233" s="52"/>
      <c r="I2233" s="52"/>
    </row>
    <row r="2234" spans="1:9" s="53" customFormat="1">
      <c r="A2234" s="49"/>
      <c r="B2234" s="50"/>
      <c r="C2234" s="51"/>
      <c r="D2234" s="49"/>
      <c r="E2234" s="52"/>
      <c r="F2234" s="52"/>
      <c r="G2234" s="52"/>
      <c r="H2234" s="52"/>
      <c r="I2234" s="52"/>
    </row>
    <row r="2235" spans="1:9" s="53" customFormat="1">
      <c r="A2235" s="49"/>
      <c r="B2235" s="50"/>
      <c r="C2235" s="51"/>
      <c r="D2235" s="49"/>
      <c r="E2235" s="52"/>
      <c r="F2235" s="52"/>
      <c r="G2235" s="52"/>
      <c r="H2235" s="52"/>
      <c r="I2235" s="52"/>
    </row>
    <row r="2236" spans="1:9" s="53" customFormat="1">
      <c r="A2236" s="49"/>
      <c r="B2236" s="50"/>
      <c r="C2236" s="51"/>
      <c r="D2236" s="49"/>
      <c r="E2236" s="52"/>
      <c r="F2236" s="52"/>
      <c r="G2236" s="52"/>
      <c r="H2236" s="52"/>
      <c r="I2236" s="52"/>
    </row>
    <row r="2237" spans="1:9" s="53" customFormat="1">
      <c r="A2237" s="49"/>
      <c r="B2237" s="50"/>
      <c r="C2237" s="51"/>
      <c r="D2237" s="49"/>
      <c r="E2237" s="52"/>
      <c r="F2237" s="52"/>
      <c r="G2237" s="52"/>
      <c r="H2237" s="52"/>
      <c r="I2237" s="52"/>
    </row>
    <row r="2238" spans="1:9" s="53" customFormat="1">
      <c r="A2238" s="49"/>
      <c r="B2238" s="50"/>
      <c r="C2238" s="51"/>
      <c r="D2238" s="49"/>
      <c r="E2238" s="52"/>
      <c r="F2238" s="52"/>
      <c r="G2238" s="52"/>
      <c r="H2238" s="52"/>
      <c r="I2238" s="52"/>
    </row>
    <row r="2239" spans="1:9" s="53" customFormat="1">
      <c r="A2239" s="49"/>
      <c r="B2239" s="50"/>
      <c r="C2239" s="51"/>
      <c r="D2239" s="49"/>
      <c r="E2239" s="52"/>
      <c r="F2239" s="52"/>
      <c r="G2239" s="52"/>
      <c r="H2239" s="52"/>
      <c r="I2239" s="52"/>
    </row>
    <row r="2240" spans="1:9" s="53" customFormat="1">
      <c r="A2240" s="49"/>
      <c r="B2240" s="50"/>
      <c r="C2240" s="51"/>
      <c r="D2240" s="49"/>
      <c r="E2240" s="52"/>
      <c r="F2240" s="52"/>
      <c r="G2240" s="52"/>
      <c r="H2240" s="52"/>
      <c r="I2240" s="52"/>
    </row>
    <row r="2241" spans="1:9" s="53" customFormat="1">
      <c r="A2241" s="49"/>
      <c r="B2241" s="50"/>
      <c r="C2241" s="51"/>
      <c r="D2241" s="49"/>
      <c r="E2241" s="52"/>
      <c r="F2241" s="52"/>
      <c r="G2241" s="52"/>
      <c r="H2241" s="52"/>
      <c r="I2241" s="52"/>
    </row>
    <row r="2242" spans="1:9" s="53" customFormat="1">
      <c r="A2242" s="49"/>
      <c r="B2242" s="50"/>
      <c r="C2242" s="51"/>
      <c r="D2242" s="49"/>
      <c r="E2242" s="52"/>
      <c r="F2242" s="52"/>
      <c r="G2242" s="52"/>
      <c r="H2242" s="52"/>
      <c r="I2242" s="52"/>
    </row>
    <row r="2243" spans="1:9" s="53" customFormat="1">
      <c r="A2243" s="49"/>
      <c r="B2243" s="50"/>
      <c r="C2243" s="51"/>
      <c r="D2243" s="49"/>
      <c r="E2243" s="52"/>
      <c r="F2243" s="52"/>
      <c r="G2243" s="52"/>
      <c r="H2243" s="52"/>
      <c r="I2243" s="52"/>
    </row>
    <row r="2244" spans="1:9" s="53" customFormat="1">
      <c r="A2244" s="49"/>
      <c r="B2244" s="50"/>
      <c r="C2244" s="51"/>
      <c r="D2244" s="49"/>
      <c r="E2244" s="52"/>
      <c r="F2244" s="52"/>
      <c r="G2244" s="52"/>
      <c r="H2244" s="52"/>
      <c r="I2244" s="52"/>
    </row>
    <row r="2245" spans="1:9" s="53" customFormat="1">
      <c r="A2245" s="49"/>
      <c r="B2245" s="50"/>
      <c r="C2245" s="51"/>
      <c r="D2245" s="49"/>
      <c r="E2245" s="52"/>
      <c r="F2245" s="52"/>
      <c r="G2245" s="52"/>
      <c r="H2245" s="52"/>
      <c r="I2245" s="52"/>
    </row>
    <row r="2246" spans="1:9" s="53" customFormat="1">
      <c r="A2246" s="49"/>
      <c r="B2246" s="50"/>
      <c r="C2246" s="51"/>
      <c r="D2246" s="49"/>
      <c r="E2246" s="52"/>
      <c r="F2246" s="52"/>
      <c r="G2246" s="52"/>
      <c r="H2246" s="52"/>
      <c r="I2246" s="52"/>
    </row>
    <row r="2247" spans="1:9" s="53" customFormat="1">
      <c r="A2247" s="49"/>
      <c r="B2247" s="50"/>
      <c r="C2247" s="51"/>
      <c r="D2247" s="49"/>
      <c r="E2247" s="52"/>
      <c r="F2247" s="52"/>
      <c r="G2247" s="52"/>
      <c r="H2247" s="52"/>
      <c r="I2247" s="52"/>
    </row>
    <row r="2248" spans="1:9" s="53" customFormat="1">
      <c r="A2248" s="49"/>
      <c r="B2248" s="50"/>
      <c r="C2248" s="51"/>
      <c r="D2248" s="49"/>
      <c r="E2248" s="52"/>
      <c r="F2248" s="52"/>
      <c r="G2248" s="52"/>
      <c r="H2248" s="52"/>
      <c r="I2248" s="52"/>
    </row>
    <row r="2249" spans="1:9" s="53" customFormat="1">
      <c r="A2249" s="49"/>
      <c r="B2249" s="50"/>
      <c r="C2249" s="51"/>
      <c r="D2249" s="49"/>
      <c r="E2249" s="52"/>
      <c r="F2249" s="52"/>
      <c r="G2249" s="52"/>
      <c r="H2249" s="52"/>
      <c r="I2249" s="52"/>
    </row>
    <row r="2250" spans="1:9" s="53" customFormat="1">
      <c r="A2250" s="49"/>
      <c r="B2250" s="50"/>
      <c r="C2250" s="51"/>
      <c r="D2250" s="49"/>
      <c r="E2250" s="52"/>
      <c r="F2250" s="52"/>
      <c r="G2250" s="52"/>
      <c r="H2250" s="52"/>
      <c r="I2250" s="52"/>
    </row>
    <row r="2251" spans="1:9" s="53" customFormat="1">
      <c r="A2251" s="49"/>
      <c r="B2251" s="50"/>
      <c r="C2251" s="51"/>
      <c r="D2251" s="49"/>
      <c r="E2251" s="52"/>
      <c r="F2251" s="52"/>
      <c r="G2251" s="52"/>
      <c r="H2251" s="52"/>
      <c r="I2251" s="52"/>
    </row>
    <row r="2252" spans="1:9" s="53" customFormat="1">
      <c r="A2252" s="49"/>
      <c r="B2252" s="50"/>
      <c r="C2252" s="51"/>
      <c r="D2252" s="49"/>
      <c r="E2252" s="52"/>
      <c r="F2252" s="52"/>
      <c r="G2252" s="52"/>
      <c r="H2252" s="52"/>
      <c r="I2252" s="52"/>
    </row>
    <row r="2253" spans="1:9" s="53" customFormat="1">
      <c r="A2253" s="49"/>
      <c r="B2253" s="50"/>
      <c r="C2253" s="51"/>
      <c r="D2253" s="49"/>
      <c r="E2253" s="52"/>
      <c r="F2253" s="52"/>
      <c r="G2253" s="52"/>
      <c r="H2253" s="52"/>
      <c r="I2253" s="52"/>
    </row>
    <row r="2254" spans="1:9" s="53" customFormat="1">
      <c r="A2254" s="49"/>
      <c r="B2254" s="50"/>
      <c r="C2254" s="51"/>
      <c r="D2254" s="49"/>
      <c r="E2254" s="52"/>
      <c r="F2254" s="52"/>
      <c r="G2254" s="52"/>
      <c r="H2254" s="52"/>
      <c r="I2254" s="52"/>
    </row>
    <row r="2255" spans="1:9" s="53" customFormat="1">
      <c r="A2255" s="49"/>
      <c r="B2255" s="50"/>
      <c r="C2255" s="51"/>
      <c r="D2255" s="49"/>
      <c r="E2255" s="52"/>
      <c r="F2255" s="52"/>
      <c r="G2255" s="52"/>
      <c r="H2255" s="52"/>
      <c r="I2255" s="52"/>
    </row>
    <row r="2256" spans="1:9" s="53" customFormat="1">
      <c r="A2256" s="49"/>
      <c r="B2256" s="50"/>
      <c r="C2256" s="51"/>
      <c r="D2256" s="49"/>
      <c r="E2256" s="52"/>
      <c r="F2256" s="52"/>
      <c r="G2256" s="52"/>
      <c r="H2256" s="52"/>
      <c r="I2256" s="52"/>
    </row>
    <row r="2257" spans="1:9" s="53" customFormat="1">
      <c r="A2257" s="49"/>
      <c r="B2257" s="50"/>
      <c r="C2257" s="51"/>
      <c r="D2257" s="49"/>
      <c r="E2257" s="52"/>
      <c r="F2257" s="52"/>
      <c r="G2257" s="52"/>
      <c r="H2257" s="52"/>
      <c r="I2257" s="52"/>
    </row>
    <row r="2258" spans="1:9" s="53" customFormat="1">
      <c r="A2258" s="49"/>
      <c r="B2258" s="50"/>
      <c r="C2258" s="51"/>
      <c r="D2258" s="49"/>
      <c r="E2258" s="52"/>
      <c r="F2258" s="52"/>
      <c r="G2258" s="52"/>
      <c r="H2258" s="52"/>
      <c r="I2258" s="52"/>
    </row>
    <row r="2259" spans="1:9" s="53" customFormat="1">
      <c r="A2259" s="49"/>
      <c r="B2259" s="50"/>
      <c r="C2259" s="51"/>
      <c r="D2259" s="49"/>
      <c r="E2259" s="52"/>
      <c r="F2259" s="52"/>
      <c r="G2259" s="52"/>
      <c r="H2259" s="52"/>
      <c r="I2259" s="52"/>
    </row>
    <row r="2260" spans="1:9" s="53" customFormat="1">
      <c r="A2260" s="49"/>
      <c r="B2260" s="50"/>
      <c r="C2260" s="51"/>
      <c r="D2260" s="49"/>
      <c r="E2260" s="52"/>
      <c r="F2260" s="52"/>
      <c r="G2260" s="52"/>
      <c r="H2260" s="52"/>
      <c r="I2260" s="52"/>
    </row>
    <row r="2261" spans="1:9" s="53" customFormat="1">
      <c r="A2261" s="49"/>
      <c r="B2261" s="50"/>
      <c r="C2261" s="51"/>
      <c r="D2261" s="49"/>
      <c r="E2261" s="52"/>
      <c r="F2261" s="52"/>
      <c r="G2261" s="52"/>
      <c r="H2261" s="52"/>
      <c r="I2261" s="52"/>
    </row>
    <row r="2262" spans="1:9" s="53" customFormat="1">
      <c r="A2262" s="49"/>
      <c r="B2262" s="50"/>
      <c r="C2262" s="51"/>
      <c r="D2262" s="49"/>
      <c r="E2262" s="52"/>
      <c r="F2262" s="52"/>
      <c r="G2262" s="52"/>
      <c r="H2262" s="52"/>
      <c r="I2262" s="52"/>
    </row>
    <row r="2263" spans="1:9" s="53" customFormat="1">
      <c r="A2263" s="49"/>
      <c r="B2263" s="50"/>
      <c r="C2263" s="51"/>
      <c r="D2263" s="49"/>
      <c r="E2263" s="52"/>
      <c r="F2263" s="52"/>
      <c r="G2263" s="52"/>
      <c r="H2263" s="52"/>
      <c r="I2263" s="52"/>
    </row>
    <row r="2264" spans="1:9" s="53" customFormat="1">
      <c r="A2264" s="49"/>
      <c r="B2264" s="50"/>
      <c r="C2264" s="51"/>
      <c r="D2264" s="49"/>
      <c r="E2264" s="52"/>
      <c r="F2264" s="52"/>
      <c r="G2264" s="52"/>
      <c r="H2264" s="52"/>
      <c r="I2264" s="52"/>
    </row>
    <row r="2265" spans="1:9" s="53" customFormat="1">
      <c r="A2265" s="49"/>
      <c r="B2265" s="50"/>
      <c r="C2265" s="51"/>
      <c r="D2265" s="49"/>
      <c r="E2265" s="52"/>
      <c r="F2265" s="52"/>
      <c r="G2265" s="52"/>
      <c r="H2265" s="52"/>
      <c r="I2265" s="52"/>
    </row>
    <row r="2266" spans="1:9" s="53" customFormat="1">
      <c r="A2266" s="49"/>
      <c r="B2266" s="50"/>
      <c r="C2266" s="51"/>
      <c r="D2266" s="49"/>
      <c r="E2266" s="52"/>
      <c r="F2266" s="52"/>
      <c r="G2266" s="52"/>
      <c r="H2266" s="52"/>
      <c r="I2266" s="52"/>
    </row>
    <row r="2267" spans="1:9" s="53" customFormat="1">
      <c r="A2267" s="49"/>
      <c r="B2267" s="50"/>
      <c r="C2267" s="51"/>
      <c r="D2267" s="49"/>
      <c r="E2267" s="52"/>
      <c r="F2267" s="52"/>
      <c r="G2267" s="52"/>
      <c r="H2267" s="52"/>
      <c r="I2267" s="52"/>
    </row>
    <row r="2268" spans="1:9" s="53" customFormat="1">
      <c r="A2268" s="49"/>
      <c r="B2268" s="50"/>
      <c r="C2268" s="51"/>
      <c r="D2268" s="49"/>
      <c r="E2268" s="52"/>
      <c r="F2268" s="52"/>
      <c r="G2268" s="52"/>
      <c r="H2268" s="52"/>
      <c r="I2268" s="52"/>
    </row>
    <row r="2269" spans="1:9" s="53" customFormat="1">
      <c r="A2269" s="49"/>
      <c r="B2269" s="50"/>
      <c r="C2269" s="51"/>
      <c r="D2269" s="49"/>
      <c r="E2269" s="52"/>
      <c r="F2269" s="52"/>
      <c r="G2269" s="52"/>
      <c r="H2269" s="52"/>
      <c r="I2269" s="52"/>
    </row>
    <row r="2270" spans="1:9" s="53" customFormat="1">
      <c r="A2270" s="49"/>
      <c r="B2270" s="50"/>
      <c r="C2270" s="51"/>
      <c r="D2270" s="49"/>
      <c r="E2270" s="52"/>
      <c r="F2270" s="52"/>
      <c r="G2270" s="52"/>
      <c r="H2270" s="52"/>
      <c r="I2270" s="52"/>
    </row>
    <row r="2271" spans="1:9" s="53" customFormat="1">
      <c r="A2271" s="49"/>
      <c r="B2271" s="50"/>
      <c r="C2271" s="51"/>
      <c r="D2271" s="49"/>
      <c r="E2271" s="52"/>
      <c r="F2271" s="52"/>
      <c r="G2271" s="52"/>
      <c r="H2271" s="52"/>
      <c r="I2271" s="52"/>
    </row>
    <row r="2272" spans="1:9" s="53" customFormat="1">
      <c r="A2272" s="49"/>
      <c r="B2272" s="50"/>
      <c r="C2272" s="51"/>
      <c r="D2272" s="49"/>
      <c r="E2272" s="52"/>
      <c r="F2272" s="52"/>
      <c r="G2272" s="52"/>
      <c r="H2272" s="52"/>
      <c r="I2272" s="52"/>
    </row>
    <row r="2273" spans="1:9" s="53" customFormat="1">
      <c r="A2273" s="49"/>
      <c r="B2273" s="50"/>
      <c r="C2273" s="51"/>
      <c r="D2273" s="49"/>
      <c r="E2273" s="52"/>
      <c r="F2273" s="52"/>
      <c r="G2273" s="52"/>
      <c r="H2273" s="52"/>
      <c r="I2273" s="52"/>
    </row>
    <row r="2274" spans="1:9" s="53" customFormat="1">
      <c r="A2274" s="49"/>
      <c r="B2274" s="50"/>
      <c r="C2274" s="51"/>
      <c r="D2274" s="49"/>
      <c r="E2274" s="52"/>
      <c r="F2274" s="52"/>
      <c r="G2274" s="52"/>
      <c r="H2274" s="52"/>
      <c r="I2274" s="52"/>
    </row>
    <row r="2275" spans="1:9" s="53" customFormat="1">
      <c r="A2275" s="49"/>
      <c r="B2275" s="50"/>
      <c r="C2275" s="51"/>
      <c r="D2275" s="49"/>
      <c r="E2275" s="52"/>
      <c r="F2275" s="52"/>
      <c r="G2275" s="52"/>
      <c r="H2275" s="52"/>
      <c r="I2275" s="52"/>
    </row>
    <row r="2276" spans="1:9" s="53" customFormat="1">
      <c r="A2276" s="49"/>
      <c r="B2276" s="50"/>
      <c r="C2276" s="51"/>
      <c r="D2276" s="49"/>
      <c r="E2276" s="52"/>
      <c r="F2276" s="52"/>
      <c r="G2276" s="52"/>
      <c r="H2276" s="52"/>
      <c r="I2276" s="52"/>
    </row>
    <row r="2277" spans="1:9" s="53" customFormat="1">
      <c r="A2277" s="49"/>
      <c r="B2277" s="50"/>
      <c r="C2277" s="51"/>
      <c r="D2277" s="49"/>
      <c r="E2277" s="52"/>
      <c r="F2277" s="52"/>
      <c r="G2277" s="52"/>
      <c r="H2277" s="52"/>
      <c r="I2277" s="52"/>
    </row>
    <row r="2278" spans="1:9" s="53" customFormat="1">
      <c r="A2278" s="49"/>
      <c r="B2278" s="50"/>
      <c r="C2278" s="51"/>
      <c r="D2278" s="49"/>
      <c r="E2278" s="52"/>
      <c r="F2278" s="52"/>
      <c r="G2278" s="52"/>
      <c r="H2278" s="52"/>
      <c r="I2278" s="52"/>
    </row>
    <row r="2279" spans="1:9" s="53" customFormat="1">
      <c r="A2279" s="49"/>
      <c r="B2279" s="50"/>
      <c r="C2279" s="51"/>
      <c r="D2279" s="49"/>
      <c r="E2279" s="52"/>
      <c r="F2279" s="52"/>
      <c r="G2279" s="52"/>
      <c r="H2279" s="52"/>
      <c r="I2279" s="52"/>
    </row>
    <row r="2280" spans="1:9" s="53" customFormat="1">
      <c r="A2280" s="49"/>
      <c r="B2280" s="50"/>
      <c r="C2280" s="51"/>
      <c r="D2280" s="49"/>
      <c r="E2280" s="52"/>
      <c r="F2280" s="52"/>
      <c r="G2280" s="52"/>
      <c r="H2280" s="52"/>
      <c r="I2280" s="52"/>
    </row>
    <row r="2281" spans="1:9" s="53" customFormat="1">
      <c r="A2281" s="49"/>
      <c r="B2281" s="50"/>
      <c r="C2281" s="51"/>
      <c r="D2281" s="49"/>
      <c r="E2281" s="52"/>
      <c r="F2281" s="52"/>
      <c r="G2281" s="52"/>
      <c r="H2281" s="52"/>
      <c r="I2281" s="52"/>
    </row>
    <row r="2282" spans="1:9" s="53" customFormat="1">
      <c r="A2282" s="49"/>
      <c r="B2282" s="50"/>
      <c r="C2282" s="51"/>
      <c r="D2282" s="49"/>
      <c r="E2282" s="52"/>
      <c r="F2282" s="52"/>
      <c r="G2282" s="52"/>
      <c r="H2282" s="52"/>
      <c r="I2282" s="52"/>
    </row>
    <row r="2283" spans="1:9" s="53" customFormat="1">
      <c r="A2283" s="49"/>
      <c r="B2283" s="50"/>
      <c r="C2283" s="51"/>
      <c r="D2283" s="49"/>
      <c r="E2283" s="52"/>
      <c r="F2283" s="52"/>
      <c r="G2283" s="52"/>
      <c r="H2283" s="52"/>
      <c r="I2283" s="52"/>
    </row>
    <row r="2284" spans="1:9" s="53" customFormat="1">
      <c r="A2284" s="49"/>
      <c r="B2284" s="50"/>
      <c r="C2284" s="51"/>
      <c r="D2284" s="49"/>
      <c r="E2284" s="52"/>
      <c r="F2284" s="52"/>
      <c r="G2284" s="52"/>
      <c r="H2284" s="52"/>
      <c r="I2284" s="52"/>
    </row>
    <row r="2285" spans="1:9" s="53" customFormat="1">
      <c r="A2285" s="49"/>
      <c r="B2285" s="50"/>
      <c r="C2285" s="51"/>
      <c r="D2285" s="49"/>
      <c r="E2285" s="52"/>
      <c r="F2285" s="52"/>
      <c r="G2285" s="52"/>
      <c r="H2285" s="52"/>
      <c r="I2285" s="52"/>
    </row>
    <row r="2286" spans="1:9" s="53" customFormat="1">
      <c r="A2286" s="49"/>
      <c r="B2286" s="50"/>
      <c r="C2286" s="51"/>
      <c r="D2286" s="49"/>
      <c r="E2286" s="52"/>
      <c r="F2286" s="52"/>
      <c r="G2286" s="52"/>
      <c r="H2286" s="52"/>
      <c r="I2286" s="52"/>
    </row>
    <row r="2287" spans="1:9" s="53" customFormat="1">
      <c r="A2287" s="49"/>
      <c r="B2287" s="50"/>
      <c r="C2287" s="51"/>
      <c r="D2287" s="49"/>
      <c r="E2287" s="52"/>
      <c r="F2287" s="52"/>
      <c r="G2287" s="52"/>
      <c r="H2287" s="52"/>
      <c r="I2287" s="52"/>
    </row>
    <row r="2288" spans="1:9" s="53" customFormat="1">
      <c r="A2288" s="49"/>
      <c r="B2288" s="50"/>
      <c r="C2288" s="51"/>
      <c r="D2288" s="49"/>
      <c r="E2288" s="52"/>
      <c r="F2288" s="52"/>
      <c r="G2288" s="52"/>
      <c r="H2288" s="52"/>
      <c r="I2288" s="52"/>
    </row>
    <row r="2289" spans="1:9" s="53" customFormat="1">
      <c r="A2289" s="49"/>
      <c r="B2289" s="50"/>
      <c r="C2289" s="51"/>
      <c r="D2289" s="49"/>
      <c r="E2289" s="52"/>
      <c r="F2289" s="52"/>
      <c r="G2289" s="52"/>
      <c r="H2289" s="52"/>
      <c r="I2289" s="52"/>
    </row>
    <row r="2290" spans="1:9" s="53" customFormat="1">
      <c r="A2290" s="49"/>
      <c r="B2290" s="50"/>
      <c r="C2290" s="51"/>
      <c r="D2290" s="49"/>
      <c r="E2290" s="52"/>
      <c r="F2290" s="52"/>
      <c r="G2290" s="52"/>
      <c r="H2290" s="52"/>
      <c r="I2290" s="52"/>
    </row>
    <row r="2291" spans="1:9" s="53" customFormat="1">
      <c r="A2291" s="49"/>
      <c r="B2291" s="50"/>
      <c r="C2291" s="51"/>
      <c r="D2291" s="49"/>
      <c r="E2291" s="52"/>
      <c r="F2291" s="52"/>
      <c r="G2291" s="52"/>
      <c r="H2291" s="52"/>
      <c r="I2291" s="52"/>
    </row>
    <row r="2292" spans="1:9" s="53" customFormat="1">
      <c r="A2292" s="49"/>
      <c r="B2292" s="50"/>
      <c r="C2292" s="51"/>
      <c r="D2292" s="49"/>
      <c r="E2292" s="52"/>
      <c r="F2292" s="52"/>
      <c r="G2292" s="52"/>
      <c r="H2292" s="52"/>
      <c r="I2292" s="52"/>
    </row>
    <row r="2293" spans="1:9" s="53" customFormat="1">
      <c r="A2293" s="49"/>
      <c r="B2293" s="50"/>
      <c r="C2293" s="51"/>
      <c r="D2293" s="49"/>
      <c r="E2293" s="52"/>
      <c r="F2293" s="52"/>
      <c r="G2293" s="52"/>
      <c r="H2293" s="52"/>
      <c r="I2293" s="52"/>
    </row>
    <row r="2294" spans="1:9" s="53" customFormat="1">
      <c r="A2294" s="49"/>
      <c r="B2294" s="50"/>
      <c r="C2294" s="51"/>
      <c r="D2294" s="49"/>
      <c r="E2294" s="52"/>
      <c r="F2294" s="52"/>
      <c r="G2294" s="52"/>
      <c r="H2294" s="52"/>
      <c r="I2294" s="52"/>
    </row>
    <row r="2295" spans="1:9" s="53" customFormat="1">
      <c r="A2295" s="49"/>
      <c r="B2295" s="50"/>
      <c r="C2295" s="51"/>
      <c r="D2295" s="49"/>
      <c r="E2295" s="52"/>
      <c r="F2295" s="52"/>
      <c r="G2295" s="52"/>
      <c r="H2295" s="52"/>
      <c r="I2295" s="52"/>
    </row>
    <row r="2296" spans="1:9" s="53" customFormat="1">
      <c r="A2296" s="49"/>
      <c r="B2296" s="50"/>
      <c r="C2296" s="51"/>
      <c r="D2296" s="49"/>
      <c r="E2296" s="52"/>
      <c r="F2296" s="52"/>
      <c r="G2296" s="52"/>
      <c r="H2296" s="52"/>
      <c r="I2296" s="52"/>
    </row>
    <row r="2297" spans="1:9" s="53" customFormat="1">
      <c r="A2297" s="49"/>
      <c r="B2297" s="50"/>
      <c r="C2297" s="51"/>
      <c r="D2297" s="49"/>
      <c r="E2297" s="52"/>
      <c r="F2297" s="52"/>
      <c r="G2297" s="52"/>
      <c r="H2297" s="52"/>
      <c r="I2297" s="52"/>
    </row>
    <row r="2298" spans="1:9" s="53" customFormat="1">
      <c r="A2298" s="49"/>
      <c r="B2298" s="50"/>
      <c r="C2298" s="51"/>
      <c r="D2298" s="49"/>
      <c r="E2298" s="52"/>
      <c r="F2298" s="52"/>
      <c r="G2298" s="52"/>
      <c r="H2298" s="52"/>
      <c r="I2298" s="52"/>
    </row>
    <row r="2299" spans="1:9" s="53" customFormat="1">
      <c r="A2299" s="49"/>
      <c r="B2299" s="50"/>
      <c r="C2299" s="51"/>
      <c r="D2299" s="49"/>
      <c r="E2299" s="52"/>
      <c r="F2299" s="52"/>
      <c r="G2299" s="52"/>
      <c r="H2299" s="52"/>
      <c r="I2299" s="52"/>
    </row>
    <row r="2300" spans="1:9" s="53" customFormat="1">
      <c r="A2300" s="49"/>
      <c r="B2300" s="50"/>
      <c r="C2300" s="51"/>
      <c r="D2300" s="49"/>
      <c r="E2300" s="52"/>
      <c r="F2300" s="52"/>
      <c r="G2300" s="52"/>
      <c r="H2300" s="52"/>
      <c r="I2300" s="52"/>
    </row>
    <row r="2301" spans="1:9" s="53" customFormat="1">
      <c r="A2301" s="49"/>
      <c r="B2301" s="50"/>
      <c r="C2301" s="51"/>
      <c r="D2301" s="49"/>
      <c r="E2301" s="52"/>
      <c r="F2301" s="52"/>
      <c r="G2301" s="52"/>
      <c r="H2301" s="52"/>
      <c r="I2301" s="52"/>
    </row>
    <row r="2302" spans="1:9" s="53" customFormat="1">
      <c r="A2302" s="49"/>
      <c r="B2302" s="50"/>
      <c r="C2302" s="51"/>
      <c r="D2302" s="49"/>
      <c r="E2302" s="52"/>
      <c r="F2302" s="52"/>
      <c r="G2302" s="52"/>
      <c r="H2302" s="52"/>
      <c r="I2302" s="52"/>
    </row>
    <row r="2303" spans="1:9" s="53" customFormat="1">
      <c r="A2303" s="49"/>
      <c r="B2303" s="50"/>
      <c r="C2303" s="51"/>
      <c r="D2303" s="49"/>
      <c r="E2303" s="52"/>
      <c r="F2303" s="52"/>
      <c r="G2303" s="52"/>
      <c r="H2303" s="52"/>
      <c r="I2303" s="52"/>
    </row>
    <row r="2304" spans="1:9" s="53" customFormat="1">
      <c r="A2304" s="49"/>
      <c r="B2304" s="50"/>
      <c r="C2304" s="51"/>
      <c r="D2304" s="49"/>
      <c r="E2304" s="52"/>
      <c r="F2304" s="52"/>
      <c r="G2304" s="52"/>
      <c r="H2304" s="52"/>
      <c r="I2304" s="52"/>
    </row>
    <row r="2305" spans="1:9" s="53" customFormat="1">
      <c r="A2305" s="49"/>
      <c r="B2305" s="50"/>
      <c r="C2305" s="51"/>
      <c r="D2305" s="49"/>
      <c r="E2305" s="52"/>
      <c r="F2305" s="52"/>
      <c r="G2305" s="52"/>
      <c r="H2305" s="52"/>
      <c r="I2305" s="52"/>
    </row>
    <row r="2306" spans="1:9" s="53" customFormat="1">
      <c r="A2306" s="49"/>
      <c r="B2306" s="50"/>
      <c r="C2306" s="51"/>
      <c r="D2306" s="49"/>
      <c r="E2306" s="52"/>
      <c r="F2306" s="52"/>
      <c r="G2306" s="52"/>
      <c r="H2306" s="52"/>
      <c r="I2306" s="52"/>
    </row>
    <row r="2307" spans="1:9" s="53" customFormat="1">
      <c r="A2307" s="49"/>
      <c r="B2307" s="50"/>
      <c r="C2307" s="51"/>
      <c r="D2307" s="49"/>
      <c r="E2307" s="52"/>
      <c r="F2307" s="52"/>
      <c r="G2307" s="52"/>
      <c r="H2307" s="52"/>
      <c r="I2307" s="52"/>
    </row>
    <row r="2308" spans="1:9" s="53" customFormat="1">
      <c r="A2308" s="49"/>
      <c r="B2308" s="50"/>
      <c r="C2308" s="51"/>
      <c r="D2308" s="49"/>
      <c r="E2308" s="52"/>
      <c r="F2308" s="52"/>
      <c r="G2308" s="52"/>
      <c r="H2308" s="52"/>
      <c r="I2308" s="52"/>
    </row>
    <row r="2309" spans="1:9" s="53" customFormat="1">
      <c r="A2309" s="49"/>
      <c r="B2309" s="50"/>
      <c r="C2309" s="51"/>
      <c r="D2309" s="49"/>
      <c r="E2309" s="52"/>
      <c r="F2309" s="52"/>
      <c r="G2309" s="52"/>
      <c r="H2309" s="52"/>
      <c r="I2309" s="52"/>
    </row>
    <row r="2310" spans="1:9" s="53" customFormat="1">
      <c r="A2310" s="49"/>
      <c r="B2310" s="50"/>
      <c r="C2310" s="51"/>
      <c r="D2310" s="49"/>
      <c r="E2310" s="52"/>
      <c r="F2310" s="52"/>
      <c r="G2310" s="52"/>
      <c r="H2310" s="52"/>
      <c r="I2310" s="52"/>
    </row>
    <row r="2311" spans="1:9" s="53" customFormat="1">
      <c r="A2311" s="49"/>
      <c r="B2311" s="50"/>
      <c r="C2311" s="51"/>
      <c r="D2311" s="49"/>
      <c r="E2311" s="52"/>
      <c r="F2311" s="52"/>
      <c r="G2311" s="52"/>
      <c r="H2311" s="52"/>
      <c r="I2311" s="52"/>
    </row>
    <row r="2312" spans="1:9" s="53" customFormat="1">
      <c r="A2312" s="49"/>
      <c r="B2312" s="50"/>
      <c r="C2312" s="51"/>
      <c r="D2312" s="49"/>
      <c r="E2312" s="52"/>
      <c r="F2312" s="52"/>
      <c r="G2312" s="52"/>
      <c r="H2312" s="52"/>
      <c r="I2312" s="52"/>
    </row>
    <row r="2313" spans="1:9" s="53" customFormat="1">
      <c r="A2313" s="49"/>
      <c r="B2313" s="50"/>
      <c r="C2313" s="51"/>
      <c r="D2313" s="49"/>
      <c r="E2313" s="52"/>
      <c r="F2313" s="52"/>
      <c r="G2313" s="52"/>
      <c r="H2313" s="52"/>
      <c r="I2313" s="52"/>
    </row>
    <row r="2314" spans="1:9" s="53" customFormat="1">
      <c r="A2314" s="49"/>
      <c r="B2314" s="50"/>
      <c r="C2314" s="51"/>
      <c r="D2314" s="49"/>
      <c r="E2314" s="52"/>
      <c r="F2314" s="52"/>
      <c r="G2314" s="52"/>
      <c r="H2314" s="52"/>
      <c r="I2314" s="52"/>
    </row>
    <row r="2315" spans="1:9" s="53" customFormat="1">
      <c r="A2315" s="49"/>
      <c r="B2315" s="50"/>
      <c r="C2315" s="51"/>
      <c r="D2315" s="49"/>
      <c r="E2315" s="52"/>
      <c r="F2315" s="52"/>
      <c r="G2315" s="52"/>
      <c r="H2315" s="52"/>
      <c r="I2315" s="52"/>
    </row>
    <row r="2316" spans="1:9" s="53" customFormat="1">
      <c r="A2316" s="49"/>
      <c r="B2316" s="50"/>
      <c r="C2316" s="51"/>
      <c r="D2316" s="49"/>
      <c r="E2316" s="52"/>
      <c r="F2316" s="52"/>
      <c r="G2316" s="52"/>
      <c r="H2316" s="52"/>
      <c r="I2316" s="52"/>
    </row>
    <row r="2317" spans="1:9" s="53" customFormat="1">
      <c r="A2317" s="49"/>
      <c r="B2317" s="50"/>
      <c r="C2317" s="51"/>
      <c r="D2317" s="49"/>
      <c r="E2317" s="52"/>
      <c r="F2317" s="52"/>
      <c r="G2317" s="52"/>
      <c r="H2317" s="52"/>
      <c r="I2317" s="52"/>
    </row>
    <row r="2318" spans="1:9" s="53" customFormat="1">
      <c r="A2318" s="49"/>
      <c r="B2318" s="50"/>
      <c r="C2318" s="51"/>
      <c r="D2318" s="49"/>
      <c r="E2318" s="52"/>
      <c r="F2318" s="52"/>
      <c r="G2318" s="52"/>
      <c r="H2318" s="52"/>
      <c r="I2318" s="52"/>
    </row>
    <row r="2319" spans="1:9" s="53" customFormat="1">
      <c r="A2319" s="49"/>
      <c r="B2319" s="50"/>
      <c r="C2319" s="51"/>
      <c r="D2319" s="49"/>
      <c r="E2319" s="52"/>
      <c r="F2319" s="52"/>
      <c r="G2319" s="52"/>
      <c r="H2319" s="52"/>
      <c r="I2319" s="52"/>
    </row>
    <row r="2320" spans="1:9" s="53" customFormat="1">
      <c r="A2320" s="49"/>
      <c r="B2320" s="50"/>
      <c r="C2320" s="51"/>
      <c r="D2320" s="49"/>
      <c r="E2320" s="52"/>
      <c r="F2320" s="52"/>
      <c r="G2320" s="52"/>
      <c r="H2320" s="52"/>
      <c r="I2320" s="52"/>
    </row>
    <row r="2321" spans="1:9" s="53" customFormat="1">
      <c r="A2321" s="49"/>
      <c r="B2321" s="50"/>
      <c r="C2321" s="51"/>
      <c r="D2321" s="49"/>
      <c r="E2321" s="52"/>
      <c r="F2321" s="52"/>
      <c r="G2321" s="52"/>
      <c r="H2321" s="52"/>
      <c r="I2321" s="52"/>
    </row>
    <row r="2322" spans="1:9" s="53" customFormat="1">
      <c r="A2322" s="49"/>
      <c r="B2322" s="50"/>
      <c r="C2322" s="51"/>
      <c r="D2322" s="49"/>
      <c r="E2322" s="52"/>
      <c r="F2322" s="52"/>
      <c r="G2322" s="52"/>
      <c r="H2322" s="52"/>
      <c r="I2322" s="52"/>
    </row>
    <row r="2323" spans="1:9" s="53" customFormat="1">
      <c r="A2323" s="49"/>
      <c r="B2323" s="50"/>
      <c r="C2323" s="51"/>
      <c r="D2323" s="49"/>
      <c r="E2323" s="52"/>
      <c r="F2323" s="52"/>
      <c r="G2323" s="52"/>
      <c r="H2323" s="52"/>
      <c r="I2323" s="52"/>
    </row>
    <row r="2324" spans="1:9" s="53" customFormat="1">
      <c r="A2324" s="49"/>
      <c r="B2324" s="50"/>
      <c r="C2324" s="51"/>
      <c r="D2324" s="49"/>
      <c r="E2324" s="52"/>
      <c r="F2324" s="52"/>
      <c r="G2324" s="52"/>
      <c r="H2324" s="52"/>
      <c r="I2324" s="52"/>
    </row>
    <row r="2325" spans="1:9" s="53" customFormat="1">
      <c r="A2325" s="49"/>
      <c r="B2325" s="50"/>
      <c r="C2325" s="51"/>
      <c r="D2325" s="49"/>
      <c r="E2325" s="52"/>
      <c r="F2325" s="52"/>
      <c r="G2325" s="52"/>
      <c r="H2325" s="52"/>
      <c r="I2325" s="52"/>
    </row>
    <row r="2326" spans="1:9" s="53" customFormat="1">
      <c r="A2326" s="49"/>
      <c r="B2326" s="50"/>
      <c r="C2326" s="51"/>
      <c r="D2326" s="49"/>
      <c r="E2326" s="52"/>
      <c r="F2326" s="52"/>
      <c r="G2326" s="52"/>
      <c r="H2326" s="52"/>
      <c r="I2326" s="52"/>
    </row>
    <row r="2327" spans="1:9" s="53" customFormat="1">
      <c r="A2327" s="49"/>
      <c r="B2327" s="50"/>
      <c r="C2327" s="51"/>
      <c r="D2327" s="49"/>
      <c r="E2327" s="52"/>
      <c r="F2327" s="52"/>
      <c r="G2327" s="52"/>
      <c r="H2327" s="52"/>
      <c r="I2327" s="52"/>
    </row>
    <row r="2328" spans="1:9" s="53" customFormat="1">
      <c r="A2328" s="49"/>
      <c r="B2328" s="50"/>
      <c r="C2328" s="51"/>
      <c r="D2328" s="49"/>
      <c r="E2328" s="52"/>
      <c r="F2328" s="52"/>
      <c r="G2328" s="52"/>
      <c r="H2328" s="52"/>
      <c r="I2328" s="52"/>
    </row>
    <row r="2329" spans="1:9" s="53" customFormat="1">
      <c r="A2329" s="49"/>
      <c r="B2329" s="50"/>
      <c r="C2329" s="51"/>
      <c r="D2329" s="49"/>
      <c r="E2329" s="52"/>
      <c r="F2329" s="52"/>
      <c r="G2329" s="52"/>
      <c r="H2329" s="52"/>
      <c r="I2329" s="52"/>
    </row>
    <row r="2330" spans="1:9" s="53" customFormat="1">
      <c r="A2330" s="49"/>
      <c r="B2330" s="50"/>
      <c r="C2330" s="51"/>
      <c r="D2330" s="49"/>
      <c r="E2330" s="52"/>
      <c r="F2330" s="52"/>
      <c r="G2330" s="52"/>
      <c r="H2330" s="52"/>
      <c r="I2330" s="52"/>
    </row>
    <row r="2331" spans="1:9" s="53" customFormat="1">
      <c r="A2331" s="49"/>
      <c r="B2331" s="50"/>
      <c r="C2331" s="51"/>
      <c r="D2331" s="49"/>
      <c r="E2331" s="52"/>
      <c r="F2331" s="52"/>
      <c r="G2331" s="52"/>
      <c r="H2331" s="52"/>
      <c r="I2331" s="52"/>
    </row>
    <row r="2332" spans="1:9" s="53" customFormat="1">
      <c r="A2332" s="49"/>
      <c r="B2332" s="50"/>
      <c r="C2332" s="51"/>
      <c r="D2332" s="49"/>
      <c r="E2332" s="52"/>
      <c r="F2332" s="52"/>
      <c r="G2332" s="52"/>
      <c r="H2332" s="52"/>
      <c r="I2332" s="52"/>
    </row>
    <row r="2333" spans="1:9" s="53" customFormat="1">
      <c r="A2333" s="49"/>
      <c r="B2333" s="50"/>
      <c r="C2333" s="51"/>
      <c r="D2333" s="49"/>
      <c r="E2333" s="52"/>
      <c r="F2333" s="52"/>
      <c r="G2333" s="52"/>
      <c r="H2333" s="52"/>
      <c r="I2333" s="52"/>
    </row>
    <row r="2334" spans="1:9" s="53" customFormat="1">
      <c r="A2334" s="49"/>
      <c r="B2334" s="50"/>
      <c r="C2334" s="51"/>
      <c r="D2334" s="49"/>
      <c r="E2334" s="52"/>
      <c r="F2334" s="52"/>
      <c r="G2334" s="52"/>
      <c r="H2334" s="52"/>
      <c r="I2334" s="52"/>
    </row>
    <row r="2335" spans="1:9" s="53" customFormat="1">
      <c r="A2335" s="49"/>
      <c r="B2335" s="50"/>
      <c r="C2335" s="51"/>
      <c r="D2335" s="49"/>
      <c r="E2335" s="52"/>
      <c r="F2335" s="52"/>
      <c r="G2335" s="52"/>
      <c r="H2335" s="52"/>
      <c r="I2335" s="52"/>
    </row>
    <row r="2336" spans="1:9" s="53" customFormat="1">
      <c r="A2336" s="49"/>
      <c r="B2336" s="50"/>
      <c r="C2336" s="51"/>
      <c r="D2336" s="49"/>
      <c r="E2336" s="52"/>
      <c r="F2336" s="52"/>
      <c r="G2336" s="52"/>
      <c r="H2336" s="52"/>
      <c r="I2336" s="52"/>
    </row>
    <row r="2337" spans="1:9" s="53" customFormat="1">
      <c r="A2337" s="49"/>
      <c r="B2337" s="50"/>
      <c r="C2337" s="51"/>
      <c r="D2337" s="49"/>
      <c r="E2337" s="52"/>
      <c r="F2337" s="52"/>
      <c r="G2337" s="52"/>
      <c r="H2337" s="52"/>
      <c r="I2337" s="52"/>
    </row>
    <row r="2338" spans="1:9" s="53" customFormat="1">
      <c r="A2338" s="49"/>
      <c r="B2338" s="50"/>
      <c r="C2338" s="51"/>
      <c r="D2338" s="49"/>
      <c r="E2338" s="52"/>
      <c r="F2338" s="52"/>
      <c r="G2338" s="52"/>
      <c r="H2338" s="52"/>
      <c r="I2338" s="52"/>
    </row>
    <row r="2339" spans="1:9" s="53" customFormat="1">
      <c r="A2339" s="49"/>
      <c r="B2339" s="50"/>
      <c r="C2339" s="51"/>
      <c r="D2339" s="49"/>
      <c r="E2339" s="52"/>
      <c r="F2339" s="52"/>
      <c r="G2339" s="52"/>
      <c r="H2339" s="52"/>
      <c r="I2339" s="52"/>
    </row>
    <row r="2340" spans="1:9" s="53" customFormat="1">
      <c r="A2340" s="49"/>
      <c r="B2340" s="50"/>
      <c r="C2340" s="51"/>
      <c r="D2340" s="49"/>
      <c r="E2340" s="52"/>
      <c r="F2340" s="52"/>
      <c r="G2340" s="52"/>
      <c r="H2340" s="52"/>
      <c r="I2340" s="52"/>
    </row>
    <row r="2341" spans="1:9" s="53" customFormat="1">
      <c r="A2341" s="49"/>
      <c r="B2341" s="50"/>
      <c r="C2341" s="51"/>
      <c r="D2341" s="49"/>
      <c r="E2341" s="52"/>
      <c r="F2341" s="52"/>
      <c r="G2341" s="52"/>
      <c r="H2341" s="52"/>
      <c r="I2341" s="52"/>
    </row>
    <row r="2342" spans="1:9" s="53" customFormat="1">
      <c r="A2342" s="49"/>
      <c r="B2342" s="50"/>
      <c r="C2342" s="51"/>
      <c r="D2342" s="49"/>
      <c r="E2342" s="52"/>
      <c r="F2342" s="52"/>
      <c r="G2342" s="52"/>
      <c r="H2342" s="52"/>
      <c r="I2342" s="52"/>
    </row>
    <row r="2343" spans="1:9" s="53" customFormat="1">
      <c r="A2343" s="49"/>
      <c r="B2343" s="50"/>
      <c r="C2343" s="51"/>
      <c r="D2343" s="49"/>
      <c r="E2343" s="52"/>
      <c r="F2343" s="52"/>
      <c r="G2343" s="52"/>
      <c r="H2343" s="52"/>
      <c r="I2343" s="52"/>
    </row>
    <row r="2344" spans="1:9" s="53" customFormat="1">
      <c r="A2344" s="49"/>
      <c r="B2344" s="50"/>
      <c r="C2344" s="51"/>
      <c r="D2344" s="49"/>
      <c r="E2344" s="52"/>
      <c r="F2344" s="52"/>
      <c r="G2344" s="52"/>
      <c r="H2344" s="52"/>
      <c r="I2344" s="52"/>
    </row>
    <row r="2345" spans="1:9" s="53" customFormat="1">
      <c r="A2345" s="49"/>
      <c r="B2345" s="50"/>
      <c r="C2345" s="51"/>
      <c r="D2345" s="49"/>
      <c r="E2345" s="52"/>
      <c r="F2345" s="52"/>
      <c r="G2345" s="52"/>
      <c r="H2345" s="52"/>
      <c r="I2345" s="52"/>
    </row>
    <row r="2346" spans="1:9" s="53" customFormat="1">
      <c r="A2346" s="49"/>
      <c r="B2346" s="50"/>
      <c r="C2346" s="51"/>
      <c r="D2346" s="49"/>
      <c r="E2346" s="52"/>
      <c r="F2346" s="52"/>
      <c r="G2346" s="52"/>
      <c r="H2346" s="52"/>
      <c r="I2346" s="52"/>
    </row>
    <row r="2347" spans="1:9" s="53" customFormat="1">
      <c r="A2347" s="49"/>
      <c r="B2347" s="50"/>
      <c r="C2347" s="51"/>
      <c r="D2347" s="49"/>
      <c r="E2347" s="52"/>
      <c r="F2347" s="52"/>
      <c r="G2347" s="52"/>
      <c r="H2347" s="52"/>
      <c r="I2347" s="52"/>
    </row>
    <row r="2348" spans="1:9" s="53" customFormat="1">
      <c r="A2348" s="49"/>
      <c r="B2348" s="50"/>
      <c r="C2348" s="51"/>
      <c r="D2348" s="49"/>
      <c r="E2348" s="52"/>
      <c r="F2348" s="52"/>
      <c r="G2348" s="52"/>
      <c r="H2348" s="52"/>
      <c r="I2348" s="52"/>
    </row>
    <row r="2349" spans="1:9" s="53" customFormat="1">
      <c r="A2349" s="49"/>
      <c r="B2349" s="50"/>
      <c r="C2349" s="51"/>
      <c r="D2349" s="49"/>
      <c r="E2349" s="52"/>
      <c r="F2349" s="52"/>
      <c r="G2349" s="52"/>
      <c r="H2349" s="52"/>
      <c r="I2349" s="52"/>
    </row>
    <row r="2350" spans="1:9" s="53" customFormat="1">
      <c r="A2350" s="49"/>
      <c r="B2350" s="50"/>
      <c r="C2350" s="51"/>
      <c r="D2350" s="49"/>
      <c r="E2350" s="52"/>
      <c r="F2350" s="52"/>
      <c r="G2350" s="52"/>
      <c r="H2350" s="52"/>
      <c r="I2350" s="52"/>
    </row>
    <row r="2351" spans="1:9" s="53" customFormat="1">
      <c r="A2351" s="49"/>
      <c r="B2351" s="50"/>
      <c r="C2351" s="51"/>
      <c r="D2351" s="49"/>
      <c r="E2351" s="52"/>
      <c r="F2351" s="52"/>
      <c r="G2351" s="52"/>
      <c r="H2351" s="52"/>
      <c r="I2351" s="52"/>
    </row>
    <row r="2352" spans="1:9" s="53" customFormat="1">
      <c r="A2352" s="49"/>
      <c r="B2352" s="50"/>
      <c r="C2352" s="51"/>
      <c r="D2352" s="49"/>
      <c r="E2352" s="52"/>
      <c r="F2352" s="52"/>
      <c r="G2352" s="52"/>
      <c r="H2352" s="52"/>
      <c r="I2352" s="52"/>
    </row>
    <row r="2353" spans="1:9" s="53" customFormat="1">
      <c r="A2353" s="49"/>
      <c r="B2353" s="50"/>
      <c r="C2353" s="51"/>
      <c r="D2353" s="49"/>
      <c r="E2353" s="52"/>
      <c r="F2353" s="52"/>
      <c r="G2353" s="52"/>
      <c r="H2353" s="52"/>
      <c r="I2353" s="52"/>
    </row>
    <row r="2354" spans="1:9" s="53" customFormat="1">
      <c r="A2354" s="49"/>
      <c r="B2354" s="50"/>
      <c r="C2354" s="51"/>
      <c r="D2354" s="49"/>
      <c r="E2354" s="52"/>
      <c r="F2354" s="52"/>
      <c r="G2354" s="52"/>
      <c r="H2354" s="52"/>
      <c r="I2354" s="52"/>
    </row>
    <row r="2355" spans="1:9" s="53" customFormat="1">
      <c r="A2355" s="49"/>
      <c r="B2355" s="50"/>
      <c r="C2355" s="51"/>
      <c r="D2355" s="49"/>
      <c r="E2355" s="52"/>
      <c r="F2355" s="52"/>
      <c r="G2355" s="52"/>
      <c r="H2355" s="52"/>
      <c r="I2355" s="52"/>
    </row>
    <row r="2356" spans="1:9" s="53" customFormat="1">
      <c r="A2356" s="49"/>
      <c r="B2356" s="50"/>
      <c r="C2356" s="51"/>
      <c r="D2356" s="49"/>
      <c r="E2356" s="52"/>
      <c r="F2356" s="52"/>
      <c r="G2356" s="52"/>
      <c r="H2356" s="52"/>
      <c r="I2356" s="52"/>
    </row>
    <row r="2357" spans="1:9" s="53" customFormat="1">
      <c r="A2357" s="49"/>
      <c r="B2357" s="50"/>
      <c r="C2357" s="51"/>
      <c r="D2357" s="49"/>
      <c r="E2357" s="52"/>
      <c r="F2357" s="52"/>
      <c r="G2357" s="52"/>
      <c r="H2357" s="52"/>
      <c r="I2357" s="52"/>
    </row>
    <row r="2358" spans="1:9" s="53" customFormat="1">
      <c r="A2358" s="49"/>
      <c r="B2358" s="50"/>
      <c r="C2358" s="51"/>
      <c r="D2358" s="49"/>
      <c r="E2358" s="52"/>
      <c r="F2358" s="52"/>
      <c r="G2358" s="52"/>
      <c r="H2358" s="52"/>
      <c r="I2358" s="52"/>
    </row>
    <row r="2359" spans="1:9" s="53" customFormat="1">
      <c r="A2359" s="49"/>
      <c r="B2359" s="50"/>
      <c r="C2359" s="51"/>
      <c r="D2359" s="49"/>
      <c r="E2359" s="52"/>
      <c r="F2359" s="52"/>
      <c r="G2359" s="52"/>
      <c r="H2359" s="52"/>
      <c r="I2359" s="52"/>
    </row>
    <row r="2360" spans="1:9" s="53" customFormat="1">
      <c r="A2360" s="49"/>
      <c r="B2360" s="50"/>
      <c r="C2360" s="51"/>
      <c r="D2360" s="49"/>
      <c r="E2360" s="52"/>
      <c r="F2360" s="52"/>
      <c r="G2360" s="52"/>
      <c r="H2360" s="52"/>
      <c r="I2360" s="52"/>
    </row>
    <row r="2361" spans="1:9" s="53" customFormat="1">
      <c r="A2361" s="49"/>
      <c r="B2361" s="50"/>
      <c r="C2361" s="51"/>
      <c r="D2361" s="49"/>
      <c r="E2361" s="52"/>
      <c r="F2361" s="52"/>
      <c r="G2361" s="52"/>
      <c r="H2361" s="52"/>
      <c r="I2361" s="52"/>
    </row>
    <row r="2362" spans="1:9" s="53" customFormat="1">
      <c r="A2362" s="49"/>
      <c r="B2362" s="50"/>
      <c r="C2362" s="51"/>
      <c r="D2362" s="49"/>
      <c r="E2362" s="52"/>
      <c r="F2362" s="52"/>
      <c r="G2362" s="52"/>
      <c r="H2362" s="52"/>
      <c r="I2362" s="52"/>
    </row>
    <row r="2363" spans="1:9" s="53" customFormat="1">
      <c r="A2363" s="49"/>
      <c r="B2363" s="50"/>
      <c r="C2363" s="51"/>
      <c r="D2363" s="49"/>
      <c r="E2363" s="52"/>
      <c r="F2363" s="52"/>
      <c r="G2363" s="52"/>
      <c r="H2363" s="52"/>
      <c r="I2363" s="52"/>
    </row>
    <row r="2364" spans="1:9" s="53" customFormat="1">
      <c r="A2364" s="49"/>
      <c r="B2364" s="50"/>
      <c r="C2364" s="51"/>
      <c r="D2364" s="49"/>
      <c r="E2364" s="52"/>
      <c r="F2364" s="52"/>
      <c r="G2364" s="52"/>
      <c r="H2364" s="52"/>
      <c r="I2364" s="52"/>
    </row>
    <row r="2365" spans="1:9" s="53" customFormat="1">
      <c r="A2365" s="49"/>
      <c r="B2365" s="50"/>
      <c r="C2365" s="51"/>
      <c r="D2365" s="49"/>
      <c r="E2365" s="52"/>
      <c r="F2365" s="52"/>
      <c r="G2365" s="52"/>
      <c r="H2365" s="52"/>
      <c r="I2365" s="52"/>
    </row>
    <row r="2366" spans="1:9" s="53" customFormat="1">
      <c r="A2366" s="49"/>
      <c r="B2366" s="50"/>
      <c r="C2366" s="51"/>
      <c r="D2366" s="49"/>
      <c r="E2366" s="52"/>
      <c r="F2366" s="52"/>
      <c r="G2366" s="52"/>
      <c r="H2366" s="52"/>
      <c r="I2366" s="52"/>
    </row>
    <row r="2367" spans="1:9" s="53" customFormat="1">
      <c r="A2367" s="49"/>
      <c r="B2367" s="50"/>
      <c r="C2367" s="51"/>
      <c r="D2367" s="49"/>
      <c r="E2367" s="52"/>
      <c r="F2367" s="52"/>
      <c r="G2367" s="52"/>
      <c r="H2367" s="52"/>
      <c r="I2367" s="52"/>
    </row>
    <row r="2368" spans="1:9" s="53" customFormat="1">
      <c r="A2368" s="49"/>
      <c r="B2368" s="50"/>
      <c r="C2368" s="51"/>
      <c r="D2368" s="49"/>
      <c r="E2368" s="52"/>
      <c r="F2368" s="52"/>
      <c r="G2368" s="52"/>
      <c r="H2368" s="52"/>
      <c r="I2368" s="52"/>
    </row>
    <row r="2369" spans="1:9" s="53" customFormat="1">
      <c r="A2369" s="49"/>
      <c r="B2369" s="50"/>
      <c r="C2369" s="51"/>
      <c r="D2369" s="49"/>
      <c r="E2369" s="52"/>
      <c r="F2369" s="52"/>
      <c r="G2369" s="52"/>
      <c r="H2369" s="52"/>
      <c r="I2369" s="52"/>
    </row>
    <row r="2370" spans="1:9" s="53" customFormat="1">
      <c r="A2370" s="49"/>
      <c r="B2370" s="50"/>
      <c r="C2370" s="51"/>
      <c r="D2370" s="49"/>
      <c r="E2370" s="52"/>
      <c r="F2370" s="52"/>
      <c r="G2370" s="52"/>
      <c r="H2370" s="52"/>
      <c r="I2370" s="52"/>
    </row>
    <row r="2371" spans="1:9" s="53" customFormat="1">
      <c r="A2371" s="49"/>
      <c r="B2371" s="50"/>
      <c r="C2371" s="51"/>
      <c r="D2371" s="49"/>
      <c r="E2371" s="52"/>
      <c r="F2371" s="52"/>
      <c r="G2371" s="52"/>
      <c r="H2371" s="52"/>
      <c r="I2371" s="52"/>
    </row>
    <row r="2372" spans="1:9" s="53" customFormat="1">
      <c r="A2372" s="49"/>
      <c r="B2372" s="50"/>
      <c r="C2372" s="51"/>
      <c r="D2372" s="49"/>
      <c r="E2372" s="52"/>
      <c r="F2372" s="52"/>
      <c r="G2372" s="52"/>
      <c r="H2372" s="52"/>
      <c r="I2372" s="52"/>
    </row>
    <row r="2373" spans="1:9" s="53" customFormat="1">
      <c r="A2373" s="49"/>
      <c r="B2373" s="50"/>
      <c r="C2373" s="51"/>
      <c r="D2373" s="49"/>
      <c r="E2373" s="52"/>
      <c r="F2373" s="52"/>
      <c r="G2373" s="52"/>
      <c r="H2373" s="52"/>
      <c r="I2373" s="52"/>
    </row>
    <row r="2374" spans="1:9" s="53" customFormat="1">
      <c r="A2374" s="49"/>
      <c r="B2374" s="50"/>
      <c r="C2374" s="51"/>
      <c r="D2374" s="49"/>
      <c r="E2374" s="52"/>
      <c r="F2374" s="52"/>
      <c r="G2374" s="52"/>
      <c r="H2374" s="52"/>
      <c r="I2374" s="52"/>
    </row>
    <row r="2375" spans="1:9" s="53" customFormat="1">
      <c r="A2375" s="49"/>
      <c r="B2375" s="50"/>
      <c r="C2375" s="51"/>
      <c r="D2375" s="49"/>
      <c r="E2375" s="52"/>
      <c r="F2375" s="52"/>
      <c r="G2375" s="52"/>
      <c r="H2375" s="52"/>
      <c r="I2375" s="52"/>
    </row>
    <row r="2376" spans="1:9" s="53" customFormat="1">
      <c r="A2376" s="49"/>
      <c r="B2376" s="50"/>
      <c r="C2376" s="51"/>
      <c r="D2376" s="49"/>
      <c r="E2376" s="52"/>
      <c r="F2376" s="52"/>
      <c r="G2376" s="52"/>
      <c r="H2376" s="52"/>
      <c r="I2376" s="52"/>
    </row>
    <row r="2377" spans="1:9" s="53" customFormat="1">
      <c r="A2377" s="49"/>
      <c r="B2377" s="50"/>
      <c r="C2377" s="51"/>
      <c r="D2377" s="49"/>
      <c r="E2377" s="52"/>
      <c r="F2377" s="52"/>
      <c r="G2377" s="52"/>
      <c r="H2377" s="52"/>
      <c r="I2377" s="52"/>
    </row>
    <row r="2378" spans="1:9" s="53" customFormat="1">
      <c r="A2378" s="49"/>
      <c r="B2378" s="50"/>
      <c r="C2378" s="51"/>
      <c r="D2378" s="49"/>
      <c r="E2378" s="52"/>
      <c r="F2378" s="52"/>
      <c r="G2378" s="52"/>
      <c r="H2378" s="52"/>
      <c r="I2378" s="52"/>
    </row>
    <row r="2379" spans="1:9" s="53" customFormat="1">
      <c r="A2379" s="49"/>
      <c r="B2379" s="50"/>
      <c r="C2379" s="51"/>
      <c r="D2379" s="49"/>
      <c r="E2379" s="52"/>
      <c r="F2379" s="52"/>
      <c r="G2379" s="52"/>
      <c r="H2379" s="52"/>
      <c r="I2379" s="52"/>
    </row>
    <row r="2380" spans="1:9" s="53" customFormat="1">
      <c r="A2380" s="49"/>
      <c r="B2380" s="50"/>
      <c r="C2380" s="51"/>
      <c r="D2380" s="49"/>
      <c r="E2380" s="52"/>
      <c r="F2380" s="52"/>
      <c r="G2380" s="52"/>
      <c r="H2380" s="52"/>
      <c r="I2380" s="52"/>
    </row>
    <row r="2381" spans="1:9" s="53" customFormat="1">
      <c r="A2381" s="49"/>
      <c r="B2381" s="50"/>
      <c r="C2381" s="51"/>
      <c r="D2381" s="49"/>
      <c r="E2381" s="52"/>
      <c r="F2381" s="52"/>
      <c r="G2381" s="52"/>
      <c r="H2381" s="52"/>
      <c r="I2381" s="52"/>
    </row>
    <row r="2382" spans="1:9" s="53" customFormat="1">
      <c r="A2382" s="49"/>
      <c r="B2382" s="50"/>
      <c r="C2382" s="51"/>
      <c r="D2382" s="49"/>
      <c r="E2382" s="52"/>
      <c r="F2382" s="52"/>
      <c r="G2382" s="52"/>
      <c r="H2382" s="52"/>
      <c r="I2382" s="52"/>
    </row>
    <row r="2383" spans="1:9" s="53" customFormat="1">
      <c r="A2383" s="49"/>
      <c r="B2383" s="50"/>
      <c r="C2383" s="51"/>
      <c r="D2383" s="49"/>
      <c r="E2383" s="52"/>
      <c r="F2383" s="52"/>
      <c r="G2383" s="52"/>
      <c r="H2383" s="52"/>
      <c r="I2383" s="52"/>
    </row>
    <row r="2384" spans="1:9" s="53" customFormat="1">
      <c r="A2384" s="49"/>
      <c r="B2384" s="50"/>
      <c r="C2384" s="51"/>
      <c r="D2384" s="49"/>
      <c r="E2384" s="52"/>
      <c r="F2384" s="52"/>
      <c r="G2384" s="52"/>
      <c r="H2384" s="52"/>
      <c r="I2384" s="52"/>
    </row>
    <row r="2385" spans="1:9" s="53" customFormat="1">
      <c r="A2385" s="49"/>
      <c r="B2385" s="50"/>
      <c r="C2385" s="51"/>
      <c r="D2385" s="49"/>
      <c r="E2385" s="52"/>
      <c r="F2385" s="52"/>
      <c r="G2385" s="52"/>
      <c r="H2385" s="52"/>
      <c r="I2385" s="52"/>
    </row>
    <row r="2386" spans="1:9" s="53" customFormat="1">
      <c r="A2386" s="49"/>
      <c r="B2386" s="50"/>
      <c r="C2386" s="51"/>
      <c r="D2386" s="49"/>
      <c r="E2386" s="52"/>
      <c r="F2386" s="52"/>
      <c r="G2386" s="52"/>
      <c r="H2386" s="52"/>
      <c r="I2386" s="52"/>
    </row>
    <row r="2387" spans="1:9" s="53" customFormat="1">
      <c r="A2387" s="49"/>
      <c r="B2387" s="50"/>
      <c r="C2387" s="51"/>
      <c r="D2387" s="49"/>
      <c r="E2387" s="52"/>
      <c r="F2387" s="52"/>
      <c r="G2387" s="52"/>
      <c r="H2387" s="52"/>
      <c r="I2387" s="52"/>
    </row>
    <row r="2388" spans="1:9" s="53" customFormat="1">
      <c r="A2388" s="49"/>
      <c r="B2388" s="50"/>
      <c r="C2388" s="51"/>
      <c r="D2388" s="49"/>
      <c r="E2388" s="52"/>
      <c r="F2388" s="52"/>
      <c r="G2388" s="52"/>
      <c r="H2388" s="52"/>
      <c r="I2388" s="52"/>
    </row>
    <row r="2389" spans="1:9" s="53" customFormat="1">
      <c r="A2389" s="49"/>
      <c r="B2389" s="50"/>
      <c r="C2389" s="51"/>
      <c r="D2389" s="49"/>
      <c r="E2389" s="52"/>
      <c r="F2389" s="52"/>
      <c r="G2389" s="52"/>
      <c r="H2389" s="52"/>
      <c r="I2389" s="52"/>
    </row>
    <row r="2390" spans="1:9" s="53" customFormat="1">
      <c r="A2390" s="49"/>
      <c r="B2390" s="50"/>
      <c r="C2390" s="51"/>
      <c r="D2390" s="49"/>
      <c r="E2390" s="52"/>
      <c r="F2390" s="52"/>
      <c r="G2390" s="52"/>
      <c r="H2390" s="52"/>
      <c r="I2390" s="52"/>
    </row>
    <row r="2391" spans="1:9" s="53" customFormat="1">
      <c r="A2391" s="49"/>
      <c r="B2391" s="50"/>
      <c r="C2391" s="51"/>
      <c r="D2391" s="49"/>
      <c r="E2391" s="52"/>
      <c r="F2391" s="52"/>
      <c r="G2391" s="52"/>
      <c r="H2391" s="52"/>
      <c r="I2391" s="52"/>
    </row>
    <row r="2392" spans="1:9" s="53" customFormat="1">
      <c r="A2392" s="49"/>
      <c r="B2392" s="50"/>
      <c r="C2392" s="51"/>
      <c r="D2392" s="49"/>
      <c r="E2392" s="52"/>
      <c r="F2392" s="52"/>
      <c r="G2392" s="52"/>
      <c r="H2392" s="52"/>
      <c r="I2392" s="52"/>
    </row>
    <row r="2393" spans="1:9" s="53" customFormat="1">
      <c r="A2393" s="49"/>
      <c r="B2393" s="50"/>
      <c r="C2393" s="51"/>
      <c r="D2393" s="49"/>
      <c r="E2393" s="52"/>
      <c r="F2393" s="52"/>
      <c r="G2393" s="52"/>
      <c r="H2393" s="52"/>
      <c r="I2393" s="52"/>
    </row>
    <row r="2394" spans="1:9" s="53" customFormat="1">
      <c r="A2394" s="49"/>
      <c r="B2394" s="50"/>
      <c r="C2394" s="51"/>
      <c r="D2394" s="49"/>
      <c r="E2394" s="52"/>
      <c r="F2394" s="52"/>
      <c r="G2394" s="52"/>
      <c r="H2394" s="52"/>
      <c r="I2394" s="52"/>
    </row>
    <row r="2395" spans="1:9" s="53" customFormat="1">
      <c r="A2395" s="49"/>
      <c r="B2395" s="50"/>
      <c r="C2395" s="51"/>
      <c r="D2395" s="49"/>
      <c r="E2395" s="52"/>
      <c r="F2395" s="52"/>
      <c r="G2395" s="52"/>
      <c r="H2395" s="52"/>
      <c r="I2395" s="52"/>
    </row>
    <row r="2396" spans="1:9" s="53" customFormat="1">
      <c r="A2396" s="49"/>
      <c r="B2396" s="50"/>
      <c r="C2396" s="51"/>
      <c r="D2396" s="49"/>
      <c r="E2396" s="52"/>
      <c r="F2396" s="52"/>
      <c r="G2396" s="52"/>
      <c r="H2396" s="52"/>
      <c r="I2396" s="52"/>
    </row>
    <row r="2397" spans="1:9" s="53" customFormat="1">
      <c r="A2397" s="49"/>
      <c r="B2397" s="50"/>
      <c r="C2397" s="51"/>
      <c r="D2397" s="49"/>
      <c r="E2397" s="52"/>
      <c r="F2397" s="52"/>
      <c r="G2397" s="52"/>
      <c r="H2397" s="52"/>
      <c r="I2397" s="52"/>
    </row>
    <row r="2398" spans="1:9" s="53" customFormat="1">
      <c r="A2398" s="49"/>
      <c r="B2398" s="50"/>
      <c r="C2398" s="51"/>
      <c r="D2398" s="49"/>
      <c r="E2398" s="52"/>
      <c r="F2398" s="52"/>
      <c r="G2398" s="52"/>
      <c r="H2398" s="52"/>
      <c r="I2398" s="52"/>
    </row>
    <row r="2399" spans="1:9" s="53" customFormat="1">
      <c r="A2399" s="49"/>
      <c r="B2399" s="50"/>
      <c r="C2399" s="51"/>
      <c r="D2399" s="49"/>
      <c r="E2399" s="52"/>
      <c r="F2399" s="52"/>
      <c r="G2399" s="52"/>
      <c r="H2399" s="52"/>
      <c r="I2399" s="52"/>
    </row>
    <row r="2400" spans="1:9" s="53" customFormat="1">
      <c r="A2400" s="49"/>
      <c r="B2400" s="50"/>
      <c r="C2400" s="51"/>
      <c r="D2400" s="49"/>
      <c r="E2400" s="52"/>
      <c r="F2400" s="52"/>
      <c r="G2400" s="52"/>
      <c r="H2400" s="52"/>
      <c r="I2400" s="52"/>
    </row>
    <row r="2401" spans="1:9" s="53" customFormat="1">
      <c r="A2401" s="49"/>
      <c r="B2401" s="50"/>
      <c r="C2401" s="51"/>
      <c r="D2401" s="49"/>
      <c r="E2401" s="52"/>
      <c r="F2401" s="52"/>
      <c r="G2401" s="52"/>
      <c r="H2401" s="52"/>
      <c r="I2401" s="52"/>
    </row>
    <row r="2402" spans="1:9" s="53" customFormat="1">
      <c r="A2402" s="49"/>
      <c r="B2402" s="50"/>
      <c r="C2402" s="51"/>
      <c r="D2402" s="49"/>
      <c r="E2402" s="52"/>
      <c r="F2402" s="52"/>
      <c r="G2402" s="52"/>
      <c r="H2402" s="52"/>
      <c r="I2402" s="52"/>
    </row>
    <row r="2403" spans="1:9" s="53" customFormat="1">
      <c r="A2403" s="49"/>
      <c r="B2403" s="50"/>
      <c r="C2403" s="51"/>
      <c r="D2403" s="49"/>
      <c r="E2403" s="52"/>
      <c r="F2403" s="52"/>
      <c r="G2403" s="52"/>
      <c r="H2403" s="52"/>
      <c r="I2403" s="52"/>
    </row>
    <row r="2404" spans="1:9" s="53" customFormat="1">
      <c r="A2404" s="49"/>
      <c r="B2404" s="50"/>
      <c r="C2404" s="51"/>
      <c r="D2404" s="49"/>
      <c r="E2404" s="52"/>
      <c r="F2404" s="52"/>
      <c r="G2404" s="52"/>
      <c r="H2404" s="52"/>
      <c r="I2404" s="52"/>
    </row>
    <row r="2405" spans="1:9" s="53" customFormat="1">
      <c r="A2405" s="49"/>
      <c r="B2405" s="50"/>
      <c r="C2405" s="51"/>
      <c r="D2405" s="49"/>
      <c r="E2405" s="52"/>
      <c r="F2405" s="52"/>
      <c r="G2405" s="52"/>
      <c r="H2405" s="52"/>
      <c r="I2405" s="52"/>
    </row>
    <row r="2406" spans="1:9" s="53" customFormat="1">
      <c r="A2406" s="49"/>
      <c r="B2406" s="50"/>
      <c r="C2406" s="51"/>
      <c r="D2406" s="49"/>
      <c r="E2406" s="52"/>
      <c r="F2406" s="52"/>
      <c r="G2406" s="52"/>
      <c r="H2406" s="52"/>
      <c r="I2406" s="52"/>
    </row>
    <row r="2407" spans="1:9" s="53" customFormat="1">
      <c r="A2407" s="49"/>
      <c r="B2407" s="50"/>
      <c r="C2407" s="51"/>
      <c r="D2407" s="49"/>
      <c r="E2407" s="52"/>
      <c r="F2407" s="52"/>
      <c r="G2407" s="52"/>
      <c r="H2407" s="52"/>
      <c r="I2407" s="52"/>
    </row>
    <row r="2408" spans="1:9" s="53" customFormat="1">
      <c r="A2408" s="49"/>
      <c r="B2408" s="50"/>
      <c r="C2408" s="51"/>
      <c r="D2408" s="49"/>
      <c r="E2408" s="52"/>
      <c r="F2408" s="52"/>
      <c r="G2408" s="52"/>
      <c r="H2408" s="52"/>
      <c r="I2408" s="52"/>
    </row>
    <row r="2409" spans="1:9" s="53" customFormat="1">
      <c r="A2409" s="49"/>
      <c r="B2409" s="50"/>
      <c r="C2409" s="51"/>
      <c r="D2409" s="49"/>
      <c r="E2409" s="52"/>
      <c r="F2409" s="52"/>
      <c r="G2409" s="52"/>
      <c r="H2409" s="52"/>
      <c r="I2409" s="52"/>
    </row>
    <row r="2410" spans="1:9" s="53" customFormat="1">
      <c r="A2410" s="49"/>
      <c r="B2410" s="50"/>
      <c r="C2410" s="51"/>
      <c r="D2410" s="49"/>
      <c r="E2410" s="52"/>
      <c r="F2410" s="52"/>
      <c r="G2410" s="52"/>
      <c r="H2410" s="52"/>
      <c r="I2410" s="52"/>
    </row>
    <row r="2411" spans="1:9" s="53" customFormat="1">
      <c r="A2411" s="49"/>
      <c r="B2411" s="50"/>
      <c r="C2411" s="51"/>
      <c r="D2411" s="49"/>
      <c r="E2411" s="52"/>
      <c r="F2411" s="52"/>
      <c r="G2411" s="52"/>
      <c r="H2411" s="52"/>
      <c r="I2411" s="52"/>
    </row>
    <row r="2412" spans="1:9" s="53" customFormat="1">
      <c r="A2412" s="49"/>
      <c r="B2412" s="50"/>
      <c r="C2412" s="51"/>
      <c r="D2412" s="49"/>
      <c r="E2412" s="52"/>
      <c r="F2412" s="52"/>
      <c r="G2412" s="52"/>
      <c r="H2412" s="52"/>
      <c r="I2412" s="52"/>
    </row>
    <row r="2413" spans="1:9" s="53" customFormat="1">
      <c r="A2413" s="49"/>
      <c r="B2413" s="50"/>
      <c r="C2413" s="51"/>
      <c r="D2413" s="49"/>
      <c r="E2413" s="52"/>
      <c r="F2413" s="52"/>
      <c r="G2413" s="52"/>
      <c r="H2413" s="52"/>
      <c r="I2413" s="52"/>
    </row>
    <row r="2414" spans="1:9" s="53" customFormat="1">
      <c r="A2414" s="49"/>
      <c r="B2414" s="50"/>
      <c r="C2414" s="51"/>
      <c r="D2414" s="49"/>
      <c r="E2414" s="52"/>
      <c r="F2414" s="52"/>
      <c r="G2414" s="52"/>
      <c r="H2414" s="52"/>
      <c r="I2414" s="52"/>
    </row>
    <row r="2415" spans="1:9" s="53" customFormat="1">
      <c r="A2415" s="49"/>
      <c r="B2415" s="50"/>
      <c r="C2415" s="51"/>
      <c r="D2415" s="49"/>
      <c r="E2415" s="52"/>
      <c r="F2415" s="52"/>
      <c r="G2415" s="52"/>
      <c r="H2415" s="52"/>
      <c r="I2415" s="52"/>
    </row>
    <row r="2416" spans="1:9" s="53" customFormat="1">
      <c r="A2416" s="49"/>
      <c r="B2416" s="50"/>
      <c r="C2416" s="51"/>
      <c r="D2416" s="49"/>
      <c r="E2416" s="52"/>
      <c r="F2416" s="52"/>
      <c r="G2416" s="52"/>
      <c r="H2416" s="52"/>
      <c r="I2416" s="52"/>
    </row>
    <row r="2417" spans="1:9" s="53" customFormat="1">
      <c r="A2417" s="49"/>
      <c r="B2417" s="50"/>
      <c r="C2417" s="51"/>
      <c r="D2417" s="49"/>
      <c r="E2417" s="52"/>
      <c r="F2417" s="52"/>
      <c r="G2417" s="52"/>
      <c r="H2417" s="52"/>
      <c r="I2417" s="52"/>
    </row>
    <row r="2418" spans="1:9" s="53" customFormat="1">
      <c r="A2418" s="49"/>
      <c r="B2418" s="50"/>
      <c r="C2418" s="51"/>
      <c r="D2418" s="49"/>
      <c r="E2418" s="52"/>
      <c r="F2418" s="52"/>
      <c r="G2418" s="52"/>
      <c r="H2418" s="52"/>
      <c r="I2418" s="52"/>
    </row>
    <row r="2419" spans="1:9" s="53" customFormat="1">
      <c r="A2419" s="49"/>
      <c r="B2419" s="50"/>
      <c r="C2419" s="51"/>
      <c r="D2419" s="49"/>
      <c r="E2419" s="52"/>
      <c r="F2419" s="52"/>
      <c r="G2419" s="52"/>
      <c r="H2419" s="52"/>
      <c r="I2419" s="52"/>
    </row>
    <row r="2420" spans="1:9" s="53" customFormat="1">
      <c r="A2420" s="49"/>
      <c r="B2420" s="50"/>
      <c r="C2420" s="51"/>
      <c r="D2420" s="49"/>
      <c r="E2420" s="52"/>
      <c r="F2420" s="52"/>
      <c r="G2420" s="52"/>
      <c r="H2420" s="52"/>
      <c r="I2420" s="52"/>
    </row>
    <row r="2421" spans="1:9" s="53" customFormat="1">
      <c r="A2421" s="49"/>
      <c r="B2421" s="50"/>
      <c r="C2421" s="51"/>
      <c r="D2421" s="49"/>
      <c r="E2421" s="52"/>
      <c r="F2421" s="52"/>
      <c r="G2421" s="52"/>
      <c r="H2421" s="52"/>
      <c r="I2421" s="52"/>
    </row>
    <row r="2422" spans="1:9" s="53" customFormat="1">
      <c r="A2422" s="49"/>
      <c r="B2422" s="50"/>
      <c r="C2422" s="51"/>
      <c r="D2422" s="49"/>
      <c r="E2422" s="52"/>
      <c r="F2422" s="52"/>
      <c r="G2422" s="52"/>
      <c r="H2422" s="52"/>
      <c r="I2422" s="52"/>
    </row>
    <row r="2423" spans="1:9" s="53" customFormat="1">
      <c r="A2423" s="49"/>
      <c r="B2423" s="50"/>
      <c r="C2423" s="51"/>
      <c r="D2423" s="49"/>
      <c r="E2423" s="52"/>
      <c r="F2423" s="52"/>
      <c r="G2423" s="52"/>
      <c r="H2423" s="52"/>
      <c r="I2423" s="52"/>
    </row>
    <row r="2424" spans="1:9" s="53" customFormat="1">
      <c r="A2424" s="49"/>
      <c r="B2424" s="50"/>
      <c r="C2424" s="51"/>
      <c r="D2424" s="49"/>
      <c r="E2424" s="52"/>
      <c r="F2424" s="52"/>
      <c r="G2424" s="52"/>
      <c r="H2424" s="52"/>
      <c r="I2424" s="52"/>
    </row>
    <row r="2425" spans="1:9" s="53" customFormat="1">
      <c r="A2425" s="49"/>
      <c r="B2425" s="50"/>
      <c r="C2425" s="51"/>
      <c r="D2425" s="49"/>
      <c r="E2425" s="52"/>
      <c r="F2425" s="52"/>
      <c r="G2425" s="52"/>
      <c r="H2425" s="52"/>
      <c r="I2425" s="52"/>
    </row>
    <row r="2426" spans="1:9" s="53" customFormat="1">
      <c r="A2426" s="49"/>
      <c r="B2426" s="50"/>
      <c r="C2426" s="51"/>
      <c r="D2426" s="49"/>
      <c r="E2426" s="52"/>
      <c r="F2426" s="52"/>
      <c r="G2426" s="52"/>
      <c r="H2426" s="52"/>
      <c r="I2426" s="52"/>
    </row>
    <row r="2427" spans="1:9" s="53" customFormat="1">
      <c r="A2427" s="49"/>
      <c r="B2427" s="50"/>
      <c r="C2427" s="51"/>
      <c r="D2427" s="49"/>
      <c r="E2427" s="52"/>
      <c r="F2427" s="52"/>
      <c r="G2427" s="52"/>
      <c r="H2427" s="52"/>
      <c r="I2427" s="52"/>
    </row>
    <row r="2428" spans="1:9" s="53" customFormat="1">
      <c r="A2428" s="49"/>
      <c r="B2428" s="50"/>
      <c r="C2428" s="51"/>
      <c r="D2428" s="49"/>
      <c r="E2428" s="52"/>
      <c r="F2428" s="52"/>
      <c r="G2428" s="52"/>
      <c r="H2428" s="52"/>
      <c r="I2428" s="52"/>
    </row>
    <row r="2429" spans="1:9" s="53" customFormat="1">
      <c r="A2429" s="49"/>
      <c r="B2429" s="50"/>
      <c r="C2429" s="51"/>
      <c r="D2429" s="49"/>
      <c r="E2429" s="52"/>
      <c r="F2429" s="52"/>
      <c r="G2429" s="52"/>
      <c r="H2429" s="52"/>
      <c r="I2429" s="52"/>
    </row>
    <row r="2430" spans="1:9" s="53" customFormat="1">
      <c r="A2430" s="49"/>
      <c r="B2430" s="50"/>
      <c r="C2430" s="51"/>
      <c r="D2430" s="49"/>
      <c r="E2430" s="52"/>
      <c r="F2430" s="52"/>
      <c r="G2430" s="52"/>
      <c r="H2430" s="52"/>
      <c r="I2430" s="52"/>
    </row>
    <row r="2431" spans="1:9" s="53" customFormat="1">
      <c r="A2431" s="49"/>
      <c r="B2431" s="50"/>
      <c r="C2431" s="51"/>
      <c r="D2431" s="49"/>
      <c r="E2431" s="52"/>
      <c r="F2431" s="52"/>
      <c r="G2431" s="52"/>
      <c r="H2431" s="52"/>
      <c r="I2431" s="52"/>
    </row>
    <row r="2432" spans="1:9" s="53" customFormat="1">
      <c r="A2432" s="49"/>
      <c r="B2432" s="50"/>
      <c r="C2432" s="51"/>
      <c r="D2432" s="49"/>
      <c r="E2432" s="52"/>
      <c r="F2432" s="52"/>
      <c r="G2432" s="52"/>
      <c r="H2432" s="52"/>
      <c r="I2432" s="52"/>
    </row>
    <row r="2433" spans="1:9" s="53" customFormat="1">
      <c r="A2433" s="49"/>
      <c r="B2433" s="50"/>
      <c r="C2433" s="51"/>
      <c r="D2433" s="49"/>
      <c r="E2433" s="52"/>
      <c r="F2433" s="52"/>
      <c r="G2433" s="52"/>
      <c r="H2433" s="52"/>
      <c r="I2433" s="52"/>
    </row>
    <row r="2434" spans="1:9" s="53" customFormat="1">
      <c r="A2434" s="49"/>
      <c r="B2434" s="50"/>
      <c r="C2434" s="51"/>
      <c r="D2434" s="49"/>
      <c r="E2434" s="52"/>
      <c r="F2434" s="52"/>
      <c r="G2434" s="52"/>
      <c r="H2434" s="52"/>
      <c r="I2434" s="52"/>
    </row>
    <row r="2435" spans="1:9" s="53" customFormat="1">
      <c r="A2435" s="49"/>
      <c r="B2435" s="50"/>
      <c r="C2435" s="51"/>
      <c r="D2435" s="49"/>
      <c r="E2435" s="52"/>
      <c r="F2435" s="52"/>
      <c r="G2435" s="52"/>
      <c r="H2435" s="52"/>
      <c r="I2435" s="52"/>
    </row>
    <row r="2436" spans="1:9" s="53" customFormat="1">
      <c r="A2436" s="49"/>
      <c r="B2436" s="50"/>
      <c r="C2436" s="51"/>
      <c r="D2436" s="49"/>
      <c r="E2436" s="52"/>
      <c r="F2436" s="52"/>
      <c r="G2436" s="52"/>
      <c r="H2436" s="52"/>
      <c r="I2436" s="52"/>
    </row>
    <row r="2437" spans="1:9" s="53" customFormat="1">
      <c r="A2437" s="49"/>
      <c r="B2437" s="50"/>
      <c r="C2437" s="51"/>
      <c r="D2437" s="49"/>
      <c r="E2437" s="52"/>
      <c r="F2437" s="52"/>
      <c r="G2437" s="52"/>
      <c r="H2437" s="52"/>
      <c r="I2437" s="52"/>
    </row>
    <row r="2438" spans="1:9" s="53" customFormat="1">
      <c r="A2438" s="49"/>
      <c r="B2438" s="50"/>
      <c r="C2438" s="51"/>
      <c r="D2438" s="49"/>
      <c r="E2438" s="52"/>
      <c r="F2438" s="52"/>
      <c r="G2438" s="52"/>
      <c r="H2438" s="52"/>
      <c r="I2438" s="52"/>
    </row>
    <row r="2439" spans="1:9" s="53" customFormat="1">
      <c r="A2439" s="49"/>
      <c r="B2439" s="50"/>
      <c r="C2439" s="51"/>
      <c r="D2439" s="49"/>
      <c r="E2439" s="52"/>
      <c r="F2439" s="52"/>
      <c r="G2439" s="52"/>
      <c r="H2439" s="52"/>
      <c r="I2439" s="52"/>
    </row>
    <row r="2440" spans="1:9" s="53" customFormat="1">
      <c r="A2440" s="49"/>
      <c r="B2440" s="50"/>
      <c r="C2440" s="51"/>
      <c r="D2440" s="49"/>
      <c r="E2440" s="52"/>
      <c r="F2440" s="52"/>
      <c r="G2440" s="52"/>
      <c r="H2440" s="52"/>
      <c r="I2440" s="52"/>
    </row>
    <row r="2441" spans="1:9" s="53" customFormat="1">
      <c r="A2441" s="49"/>
      <c r="B2441" s="50"/>
      <c r="C2441" s="51"/>
      <c r="D2441" s="49"/>
      <c r="E2441" s="52"/>
      <c r="F2441" s="52"/>
      <c r="G2441" s="52"/>
      <c r="H2441" s="52"/>
      <c r="I2441" s="52"/>
    </row>
    <row r="2442" spans="1:9" s="53" customFormat="1">
      <c r="A2442" s="49"/>
      <c r="B2442" s="50"/>
      <c r="C2442" s="51"/>
      <c r="D2442" s="49"/>
      <c r="E2442" s="52"/>
      <c r="F2442" s="52"/>
      <c r="G2442" s="52"/>
      <c r="H2442" s="52"/>
      <c r="I2442" s="52"/>
    </row>
    <row r="2443" spans="1:9" s="53" customFormat="1">
      <c r="A2443" s="49"/>
      <c r="B2443" s="50"/>
      <c r="C2443" s="51"/>
      <c r="D2443" s="49"/>
      <c r="E2443" s="52"/>
      <c r="F2443" s="52"/>
      <c r="G2443" s="52"/>
      <c r="H2443" s="52"/>
      <c r="I2443" s="52"/>
    </row>
    <row r="2444" spans="1:9" s="53" customFormat="1">
      <c r="A2444" s="49"/>
      <c r="B2444" s="50"/>
      <c r="C2444" s="51"/>
      <c r="D2444" s="49"/>
      <c r="E2444" s="52"/>
      <c r="F2444" s="52"/>
      <c r="G2444" s="52"/>
      <c r="H2444" s="52"/>
      <c r="I2444" s="52"/>
    </row>
    <row r="2445" spans="1:9" s="53" customFormat="1">
      <c r="A2445" s="49"/>
      <c r="B2445" s="50"/>
      <c r="C2445" s="51"/>
      <c r="D2445" s="49"/>
      <c r="E2445" s="52"/>
      <c r="F2445" s="52"/>
      <c r="G2445" s="52"/>
      <c r="H2445" s="52"/>
      <c r="I2445" s="52"/>
    </row>
    <row r="2446" spans="1:9" s="53" customFormat="1">
      <c r="A2446" s="49"/>
      <c r="B2446" s="50"/>
      <c r="C2446" s="51"/>
      <c r="D2446" s="49"/>
      <c r="E2446" s="52"/>
      <c r="F2446" s="52"/>
      <c r="G2446" s="52"/>
      <c r="H2446" s="52"/>
      <c r="I2446" s="52"/>
    </row>
    <row r="2447" spans="1:9" s="53" customFormat="1">
      <c r="A2447" s="49"/>
      <c r="B2447" s="50"/>
      <c r="C2447" s="51"/>
      <c r="D2447" s="49"/>
      <c r="E2447" s="52"/>
      <c r="F2447" s="52"/>
      <c r="G2447" s="52"/>
      <c r="H2447" s="52"/>
      <c r="I2447" s="52"/>
    </row>
    <row r="2448" spans="1:9" s="53" customFormat="1">
      <c r="A2448" s="49"/>
      <c r="B2448" s="50"/>
      <c r="C2448" s="51"/>
      <c r="D2448" s="49"/>
      <c r="E2448" s="52"/>
      <c r="F2448" s="52"/>
      <c r="G2448" s="52"/>
      <c r="H2448" s="52"/>
      <c r="I2448" s="52"/>
    </row>
    <row r="2449" spans="1:9" s="53" customFormat="1">
      <c r="A2449" s="49"/>
      <c r="B2449" s="50"/>
      <c r="C2449" s="51"/>
      <c r="D2449" s="49"/>
      <c r="E2449" s="52"/>
      <c r="F2449" s="52"/>
      <c r="G2449" s="52"/>
      <c r="H2449" s="52"/>
      <c r="I2449" s="52"/>
    </row>
    <row r="2450" spans="1:9" s="53" customFormat="1">
      <c r="A2450" s="49"/>
      <c r="B2450" s="50"/>
      <c r="C2450" s="51"/>
      <c r="D2450" s="49"/>
      <c r="E2450" s="52"/>
      <c r="F2450" s="52"/>
      <c r="G2450" s="52"/>
      <c r="H2450" s="52"/>
      <c r="I2450" s="52"/>
    </row>
    <row r="2451" spans="1:9" s="53" customFormat="1">
      <c r="A2451" s="49"/>
      <c r="B2451" s="50"/>
      <c r="C2451" s="51"/>
      <c r="D2451" s="49"/>
      <c r="E2451" s="52"/>
      <c r="F2451" s="52"/>
      <c r="G2451" s="52"/>
      <c r="H2451" s="52"/>
      <c r="I2451" s="52"/>
    </row>
    <row r="2452" spans="1:9" s="53" customFormat="1">
      <c r="A2452" s="49"/>
      <c r="B2452" s="50"/>
      <c r="C2452" s="51"/>
      <c r="D2452" s="49"/>
      <c r="E2452" s="52"/>
      <c r="F2452" s="52"/>
      <c r="G2452" s="52"/>
      <c r="H2452" s="52"/>
      <c r="I2452" s="52"/>
    </row>
    <row r="2453" spans="1:9" s="53" customFormat="1">
      <c r="A2453" s="49"/>
      <c r="B2453" s="50"/>
      <c r="C2453" s="51"/>
      <c r="D2453" s="49"/>
      <c r="E2453" s="52"/>
      <c r="F2453" s="52"/>
      <c r="G2453" s="52"/>
      <c r="H2453" s="52"/>
      <c r="I2453" s="52"/>
    </row>
    <row r="2454" spans="1:9" s="53" customFormat="1">
      <c r="A2454" s="49"/>
      <c r="B2454" s="50"/>
      <c r="C2454" s="51"/>
      <c r="D2454" s="49"/>
      <c r="E2454" s="52"/>
      <c r="F2454" s="52"/>
      <c r="G2454" s="52"/>
      <c r="H2454" s="52"/>
      <c r="I2454" s="52"/>
    </row>
    <row r="2455" spans="1:9" s="53" customFormat="1">
      <c r="A2455" s="49"/>
      <c r="B2455" s="50"/>
      <c r="C2455" s="51"/>
      <c r="D2455" s="49"/>
      <c r="E2455" s="52"/>
      <c r="F2455" s="52"/>
      <c r="G2455" s="52"/>
      <c r="H2455" s="52"/>
      <c r="I2455" s="52"/>
    </row>
    <row r="2456" spans="1:9" s="53" customFormat="1">
      <c r="A2456" s="49"/>
      <c r="B2456" s="50"/>
      <c r="C2456" s="51"/>
      <c r="D2456" s="49"/>
      <c r="E2456" s="52"/>
      <c r="F2456" s="52"/>
      <c r="G2456" s="52"/>
      <c r="H2456" s="52"/>
      <c r="I2456" s="52"/>
    </row>
    <row r="2457" spans="1:9" s="53" customFormat="1">
      <c r="A2457" s="49"/>
      <c r="B2457" s="50"/>
      <c r="C2457" s="51"/>
      <c r="D2457" s="49"/>
      <c r="E2457" s="52"/>
      <c r="F2457" s="52"/>
      <c r="G2457" s="52"/>
      <c r="H2457" s="52"/>
      <c r="I2457" s="52"/>
    </row>
    <row r="2458" spans="1:9" s="53" customFormat="1">
      <c r="A2458" s="49"/>
      <c r="B2458" s="50"/>
      <c r="C2458" s="51"/>
      <c r="D2458" s="49"/>
      <c r="E2458" s="52"/>
      <c r="F2458" s="52"/>
      <c r="G2458" s="52"/>
      <c r="H2458" s="52"/>
      <c r="I2458" s="52"/>
    </row>
    <row r="2459" spans="1:9" s="53" customFormat="1">
      <c r="A2459" s="49"/>
      <c r="B2459" s="50"/>
      <c r="C2459" s="51"/>
      <c r="D2459" s="49"/>
      <c r="E2459" s="52"/>
      <c r="F2459" s="52"/>
      <c r="G2459" s="52"/>
      <c r="H2459" s="52"/>
      <c r="I2459" s="52"/>
    </row>
    <row r="2460" spans="1:9" s="53" customFormat="1">
      <c r="A2460" s="49"/>
      <c r="B2460" s="50"/>
      <c r="C2460" s="51"/>
      <c r="D2460" s="49"/>
      <c r="E2460" s="52"/>
      <c r="F2460" s="52"/>
      <c r="G2460" s="52"/>
      <c r="H2460" s="52"/>
      <c r="I2460" s="52"/>
    </row>
    <row r="2461" spans="1:9" s="53" customFormat="1">
      <c r="A2461" s="49"/>
      <c r="B2461" s="50"/>
      <c r="C2461" s="51"/>
      <c r="D2461" s="49"/>
      <c r="E2461" s="52"/>
      <c r="F2461" s="52"/>
      <c r="G2461" s="52"/>
      <c r="H2461" s="52"/>
      <c r="I2461" s="52"/>
    </row>
    <row r="2462" spans="1:9" s="53" customFormat="1">
      <c r="A2462" s="49"/>
      <c r="B2462" s="50"/>
      <c r="C2462" s="51"/>
      <c r="D2462" s="49"/>
      <c r="E2462" s="52"/>
      <c r="F2462" s="52"/>
      <c r="G2462" s="52"/>
      <c r="H2462" s="52"/>
      <c r="I2462" s="52"/>
    </row>
    <row r="2463" spans="1:9" s="53" customFormat="1">
      <c r="A2463" s="49"/>
      <c r="B2463" s="50"/>
      <c r="C2463" s="51"/>
      <c r="D2463" s="49"/>
      <c r="E2463" s="52"/>
      <c r="F2463" s="52"/>
      <c r="G2463" s="52"/>
      <c r="H2463" s="52"/>
      <c r="I2463" s="52"/>
    </row>
    <row r="2464" spans="1:9" s="53" customFormat="1">
      <c r="A2464" s="49"/>
      <c r="B2464" s="50"/>
      <c r="C2464" s="51"/>
      <c r="D2464" s="49"/>
      <c r="E2464" s="52"/>
      <c r="F2464" s="52"/>
      <c r="G2464" s="52"/>
      <c r="H2464" s="52"/>
      <c r="I2464" s="52"/>
    </row>
    <row r="2465" spans="1:9" s="53" customFormat="1">
      <c r="A2465" s="49"/>
      <c r="B2465" s="50"/>
      <c r="C2465" s="51"/>
      <c r="D2465" s="49"/>
      <c r="E2465" s="52"/>
      <c r="F2465" s="52"/>
      <c r="G2465" s="52"/>
      <c r="H2465" s="52"/>
      <c r="I2465" s="52"/>
    </row>
    <row r="2466" spans="1:9" s="53" customFormat="1">
      <c r="A2466" s="49"/>
      <c r="B2466" s="50"/>
      <c r="C2466" s="51"/>
      <c r="D2466" s="49"/>
      <c r="E2466" s="52"/>
      <c r="F2466" s="52"/>
      <c r="G2466" s="52"/>
      <c r="H2466" s="52"/>
      <c r="I2466" s="52"/>
    </row>
    <row r="2467" spans="1:9" s="53" customFormat="1">
      <c r="A2467" s="49"/>
      <c r="B2467" s="50"/>
      <c r="C2467" s="51"/>
      <c r="D2467" s="49"/>
      <c r="E2467" s="52"/>
      <c r="F2467" s="52"/>
      <c r="G2467" s="52"/>
      <c r="H2467" s="52"/>
      <c r="I2467" s="52"/>
    </row>
    <row r="2468" spans="1:9" s="53" customFormat="1">
      <c r="A2468" s="49"/>
      <c r="B2468" s="50"/>
      <c r="C2468" s="51"/>
      <c r="D2468" s="49"/>
      <c r="E2468" s="52"/>
      <c r="F2468" s="52"/>
      <c r="G2468" s="52"/>
      <c r="H2468" s="52"/>
      <c r="I2468" s="52"/>
    </row>
    <row r="2469" spans="1:9" s="53" customFormat="1">
      <c r="A2469" s="49"/>
      <c r="B2469" s="50"/>
      <c r="C2469" s="51"/>
      <c r="D2469" s="49"/>
      <c r="E2469" s="52"/>
      <c r="F2469" s="52"/>
      <c r="G2469" s="52"/>
      <c r="H2469" s="52"/>
      <c r="I2469" s="52"/>
    </row>
    <row r="2470" spans="1:9" s="53" customFormat="1">
      <c r="A2470" s="49"/>
      <c r="B2470" s="50"/>
      <c r="C2470" s="51"/>
      <c r="D2470" s="49"/>
      <c r="E2470" s="52"/>
      <c r="F2470" s="52"/>
      <c r="G2470" s="52"/>
      <c r="H2470" s="52"/>
      <c r="I2470" s="52"/>
    </row>
    <row r="2471" spans="1:9" s="53" customFormat="1">
      <c r="A2471" s="49"/>
      <c r="B2471" s="50"/>
      <c r="C2471" s="51"/>
      <c r="D2471" s="49"/>
      <c r="E2471" s="52"/>
      <c r="F2471" s="52"/>
      <c r="G2471" s="52"/>
      <c r="H2471" s="52"/>
      <c r="I2471" s="52"/>
    </row>
    <row r="2472" spans="1:9" s="53" customFormat="1">
      <c r="A2472" s="49"/>
      <c r="B2472" s="50"/>
      <c r="C2472" s="51"/>
      <c r="D2472" s="49"/>
      <c r="E2472" s="52"/>
      <c r="F2472" s="52"/>
      <c r="G2472" s="52"/>
      <c r="H2472" s="52"/>
      <c r="I2472" s="52"/>
    </row>
    <row r="2473" spans="1:9" s="53" customFormat="1">
      <c r="A2473" s="49"/>
      <c r="B2473" s="50"/>
      <c r="C2473" s="51"/>
      <c r="D2473" s="49"/>
      <c r="E2473" s="52"/>
      <c r="F2473" s="52"/>
      <c r="G2473" s="52"/>
      <c r="H2473" s="52"/>
      <c r="I2473" s="52"/>
    </row>
    <row r="2474" spans="1:9" s="53" customFormat="1">
      <c r="A2474" s="49"/>
      <c r="B2474" s="50"/>
      <c r="C2474" s="51"/>
      <c r="D2474" s="49"/>
      <c r="E2474" s="52"/>
      <c r="F2474" s="52"/>
      <c r="G2474" s="52"/>
      <c r="H2474" s="52"/>
      <c r="I2474" s="52"/>
    </row>
    <row r="2475" spans="1:9" s="53" customFormat="1">
      <c r="A2475" s="49"/>
      <c r="B2475" s="50"/>
      <c r="C2475" s="51"/>
      <c r="D2475" s="49"/>
      <c r="E2475" s="52"/>
      <c r="F2475" s="52"/>
      <c r="G2475" s="52"/>
      <c r="H2475" s="52"/>
      <c r="I2475" s="52"/>
    </row>
    <row r="2476" spans="1:9" s="53" customFormat="1">
      <c r="A2476" s="49"/>
      <c r="B2476" s="50"/>
      <c r="C2476" s="51"/>
      <c r="D2476" s="49"/>
      <c r="E2476" s="52"/>
      <c r="F2476" s="52"/>
      <c r="G2476" s="52"/>
      <c r="H2476" s="52"/>
      <c r="I2476" s="52"/>
    </row>
    <row r="2477" spans="1:9" s="53" customFormat="1">
      <c r="A2477" s="49"/>
      <c r="B2477" s="50"/>
      <c r="C2477" s="51"/>
      <c r="D2477" s="49"/>
      <c r="E2477" s="52"/>
      <c r="F2477" s="52"/>
      <c r="G2477" s="52"/>
      <c r="H2477" s="52"/>
      <c r="I2477" s="52"/>
    </row>
    <row r="2478" spans="1:9" s="53" customFormat="1">
      <c r="A2478" s="49"/>
      <c r="B2478" s="50"/>
      <c r="C2478" s="51"/>
      <c r="D2478" s="49"/>
      <c r="E2478" s="52"/>
      <c r="F2478" s="52"/>
      <c r="G2478" s="52"/>
      <c r="H2478" s="52"/>
      <c r="I2478" s="52"/>
    </row>
    <row r="2479" spans="1:9" s="53" customFormat="1">
      <c r="A2479" s="49"/>
      <c r="B2479" s="50"/>
      <c r="C2479" s="51"/>
      <c r="D2479" s="49"/>
      <c r="E2479" s="52"/>
      <c r="F2479" s="52"/>
      <c r="G2479" s="52"/>
      <c r="H2479" s="52"/>
      <c r="I2479" s="52"/>
    </row>
    <row r="2480" spans="1:9" s="53" customFormat="1">
      <c r="A2480" s="49"/>
      <c r="B2480" s="50"/>
      <c r="C2480" s="51"/>
      <c r="D2480" s="49"/>
      <c r="E2480" s="52"/>
      <c r="F2480" s="52"/>
      <c r="G2480" s="52"/>
      <c r="H2480" s="52"/>
      <c r="I2480" s="52"/>
    </row>
    <row r="2481" spans="1:9" s="53" customFormat="1">
      <c r="A2481" s="49"/>
      <c r="B2481" s="50"/>
      <c r="C2481" s="51"/>
      <c r="D2481" s="49"/>
      <c r="E2481" s="52"/>
      <c r="F2481" s="52"/>
      <c r="G2481" s="52"/>
      <c r="H2481" s="52"/>
      <c r="I2481" s="52"/>
    </row>
    <row r="2482" spans="1:9" s="53" customFormat="1">
      <c r="A2482" s="49"/>
      <c r="B2482" s="50"/>
      <c r="C2482" s="51"/>
      <c r="D2482" s="49"/>
      <c r="E2482" s="52"/>
      <c r="F2482" s="52"/>
      <c r="G2482" s="52"/>
      <c r="H2482" s="52"/>
      <c r="I2482" s="52"/>
    </row>
    <row r="2483" spans="1:9" s="53" customFormat="1">
      <c r="A2483" s="49"/>
      <c r="B2483" s="50"/>
      <c r="C2483" s="51"/>
      <c r="D2483" s="49"/>
      <c r="E2483" s="52"/>
      <c r="F2483" s="52"/>
      <c r="G2483" s="52"/>
      <c r="H2483" s="52"/>
      <c r="I2483" s="52"/>
    </row>
    <row r="2484" spans="1:9" s="53" customFormat="1">
      <c r="A2484" s="49"/>
      <c r="B2484" s="50"/>
      <c r="C2484" s="51"/>
      <c r="D2484" s="49"/>
      <c r="E2484" s="52"/>
      <c r="F2484" s="52"/>
      <c r="G2484" s="52"/>
      <c r="H2484" s="52"/>
      <c r="I2484" s="52"/>
    </row>
    <row r="2485" spans="1:9" s="53" customFormat="1">
      <c r="A2485" s="49"/>
      <c r="B2485" s="50"/>
      <c r="C2485" s="51"/>
      <c r="D2485" s="49"/>
      <c r="E2485" s="52"/>
      <c r="F2485" s="52"/>
      <c r="G2485" s="52"/>
      <c r="H2485" s="52"/>
      <c r="I2485" s="52"/>
    </row>
    <row r="2486" spans="1:9" s="53" customFormat="1">
      <c r="A2486" s="49"/>
      <c r="B2486" s="50"/>
      <c r="C2486" s="51"/>
      <c r="D2486" s="49"/>
      <c r="E2486" s="52"/>
      <c r="F2486" s="52"/>
      <c r="G2486" s="52"/>
      <c r="H2486" s="52"/>
      <c r="I2486" s="52"/>
    </row>
    <row r="2487" spans="1:9" s="53" customFormat="1">
      <c r="A2487" s="49"/>
      <c r="B2487" s="50"/>
      <c r="C2487" s="51"/>
      <c r="D2487" s="49"/>
      <c r="E2487" s="52"/>
      <c r="F2487" s="52"/>
      <c r="G2487" s="52"/>
      <c r="H2487" s="52"/>
      <c r="I2487" s="52"/>
    </row>
    <row r="2488" spans="1:9" s="53" customFormat="1">
      <c r="A2488" s="49"/>
      <c r="B2488" s="50"/>
      <c r="C2488" s="51"/>
      <c r="D2488" s="49"/>
      <c r="E2488" s="52"/>
      <c r="F2488" s="52"/>
      <c r="G2488" s="52"/>
      <c r="H2488" s="52"/>
      <c r="I2488" s="52"/>
    </row>
    <row r="2489" spans="1:9" s="53" customFormat="1">
      <c r="A2489" s="49"/>
      <c r="B2489" s="50"/>
      <c r="C2489" s="51"/>
      <c r="D2489" s="49"/>
      <c r="E2489" s="52"/>
      <c r="F2489" s="52"/>
      <c r="G2489" s="52"/>
      <c r="H2489" s="52"/>
      <c r="I2489" s="52"/>
    </row>
    <row r="2490" spans="1:9" s="53" customFormat="1">
      <c r="A2490" s="49"/>
      <c r="B2490" s="50"/>
      <c r="C2490" s="51"/>
      <c r="D2490" s="49"/>
      <c r="E2490" s="52"/>
      <c r="F2490" s="52"/>
      <c r="G2490" s="52"/>
      <c r="H2490" s="52"/>
      <c r="I2490" s="52"/>
    </row>
    <row r="2491" spans="1:9" s="53" customFormat="1">
      <c r="A2491" s="49"/>
      <c r="B2491" s="50"/>
      <c r="C2491" s="51"/>
      <c r="D2491" s="49"/>
      <c r="E2491" s="52"/>
      <c r="F2491" s="52"/>
      <c r="G2491" s="52"/>
      <c r="H2491" s="52"/>
      <c r="I2491" s="52"/>
    </row>
    <row r="2492" spans="1:9" s="53" customFormat="1">
      <c r="A2492" s="49"/>
      <c r="B2492" s="50"/>
      <c r="C2492" s="51"/>
      <c r="D2492" s="49"/>
      <c r="E2492" s="52"/>
      <c r="F2492" s="52"/>
      <c r="G2492" s="52"/>
      <c r="H2492" s="52"/>
      <c r="I2492" s="52"/>
    </row>
    <row r="2493" spans="1:9" s="53" customFormat="1">
      <c r="A2493" s="49"/>
      <c r="B2493" s="50"/>
      <c r="C2493" s="51"/>
      <c r="D2493" s="49"/>
      <c r="E2493" s="52"/>
      <c r="F2493" s="52"/>
      <c r="G2493" s="52"/>
      <c r="H2493" s="52"/>
      <c r="I2493" s="52"/>
    </row>
    <row r="2494" spans="1:9" s="53" customFormat="1">
      <c r="A2494" s="49"/>
      <c r="B2494" s="50"/>
      <c r="C2494" s="51"/>
      <c r="D2494" s="49"/>
      <c r="E2494" s="52"/>
      <c r="F2494" s="52"/>
      <c r="G2494" s="52"/>
      <c r="H2494" s="52"/>
      <c r="I2494" s="52"/>
    </row>
    <row r="2495" spans="1:9" s="53" customFormat="1">
      <c r="A2495" s="49"/>
      <c r="B2495" s="50"/>
      <c r="C2495" s="51"/>
      <c r="D2495" s="49"/>
      <c r="E2495" s="52"/>
      <c r="F2495" s="52"/>
      <c r="G2495" s="52"/>
      <c r="H2495" s="52"/>
      <c r="I2495" s="52"/>
    </row>
    <row r="2496" spans="1:9" s="53" customFormat="1">
      <c r="A2496" s="49"/>
      <c r="B2496" s="50"/>
      <c r="C2496" s="51"/>
      <c r="D2496" s="49"/>
      <c r="E2496" s="52"/>
      <c r="F2496" s="52"/>
      <c r="G2496" s="52"/>
      <c r="H2496" s="52"/>
      <c r="I2496" s="52"/>
    </row>
    <row r="2497" spans="1:9" s="53" customFormat="1">
      <c r="A2497" s="49"/>
      <c r="B2497" s="50"/>
      <c r="C2497" s="51"/>
      <c r="D2497" s="49"/>
      <c r="E2497" s="52"/>
      <c r="F2497" s="52"/>
      <c r="G2497" s="52"/>
      <c r="H2497" s="52"/>
      <c r="I2497" s="52"/>
    </row>
    <row r="2498" spans="1:9" s="53" customFormat="1">
      <c r="A2498" s="49"/>
      <c r="B2498" s="50"/>
      <c r="C2498" s="51"/>
      <c r="D2498" s="49"/>
      <c r="E2498" s="52"/>
      <c r="F2498" s="52"/>
      <c r="G2498" s="52"/>
      <c r="H2498" s="52"/>
      <c r="I2498" s="52"/>
    </row>
    <row r="2499" spans="1:9" s="53" customFormat="1">
      <c r="A2499" s="49"/>
      <c r="B2499" s="50"/>
      <c r="C2499" s="51"/>
      <c r="D2499" s="49"/>
      <c r="E2499" s="52"/>
      <c r="F2499" s="52"/>
      <c r="G2499" s="52"/>
      <c r="H2499" s="52"/>
      <c r="I2499" s="52"/>
    </row>
    <row r="2500" spans="1:9" s="53" customFormat="1">
      <c r="A2500" s="49"/>
      <c r="B2500" s="50"/>
      <c r="C2500" s="51"/>
      <c r="D2500" s="49"/>
      <c r="E2500" s="52"/>
      <c r="F2500" s="52"/>
      <c r="G2500" s="52"/>
      <c r="H2500" s="52"/>
      <c r="I2500" s="52"/>
    </row>
    <row r="2501" spans="1:9" s="53" customFormat="1">
      <c r="A2501" s="49"/>
      <c r="B2501" s="50"/>
      <c r="C2501" s="51"/>
      <c r="D2501" s="49"/>
      <c r="E2501" s="52"/>
      <c r="F2501" s="52"/>
      <c r="G2501" s="52"/>
      <c r="H2501" s="52"/>
      <c r="I2501" s="52"/>
    </row>
    <row r="2502" spans="1:9" s="53" customFormat="1">
      <c r="A2502" s="49"/>
      <c r="B2502" s="50"/>
      <c r="C2502" s="51"/>
      <c r="D2502" s="49"/>
      <c r="E2502" s="52"/>
      <c r="F2502" s="52"/>
      <c r="G2502" s="52"/>
      <c r="H2502" s="52"/>
      <c r="I2502" s="52"/>
    </row>
    <row r="2503" spans="1:9" s="53" customFormat="1">
      <c r="A2503" s="49"/>
      <c r="B2503" s="50"/>
      <c r="C2503" s="51"/>
      <c r="D2503" s="49"/>
      <c r="E2503" s="52"/>
      <c r="F2503" s="52"/>
      <c r="G2503" s="52"/>
      <c r="H2503" s="52"/>
      <c r="I2503" s="52"/>
    </row>
    <row r="2504" spans="1:9" s="53" customFormat="1">
      <c r="A2504" s="49"/>
      <c r="B2504" s="50"/>
      <c r="C2504" s="51"/>
      <c r="D2504" s="49"/>
      <c r="E2504" s="52"/>
      <c r="F2504" s="52"/>
      <c r="G2504" s="52"/>
      <c r="H2504" s="52"/>
      <c r="I2504" s="52"/>
    </row>
    <row r="2505" spans="1:9" s="53" customFormat="1">
      <c r="A2505" s="49"/>
      <c r="B2505" s="50"/>
      <c r="C2505" s="51"/>
      <c r="D2505" s="49"/>
      <c r="E2505" s="52"/>
      <c r="F2505" s="52"/>
      <c r="G2505" s="52"/>
      <c r="H2505" s="52"/>
      <c r="I2505" s="52"/>
    </row>
    <row r="2506" spans="1:9" s="53" customFormat="1">
      <c r="A2506" s="49"/>
      <c r="B2506" s="50"/>
      <c r="C2506" s="51"/>
      <c r="D2506" s="49"/>
      <c r="E2506" s="52"/>
      <c r="F2506" s="52"/>
      <c r="G2506" s="52"/>
      <c r="H2506" s="52"/>
      <c r="I2506" s="52"/>
    </row>
    <row r="2507" spans="1:9" s="53" customFormat="1">
      <c r="A2507" s="49"/>
      <c r="B2507" s="50"/>
      <c r="C2507" s="51"/>
      <c r="D2507" s="49"/>
      <c r="E2507" s="52"/>
      <c r="F2507" s="52"/>
      <c r="G2507" s="52"/>
      <c r="H2507" s="52"/>
      <c r="I2507" s="52"/>
    </row>
    <row r="2508" spans="1:9" s="53" customFormat="1">
      <c r="A2508" s="49"/>
      <c r="B2508" s="50"/>
      <c r="C2508" s="51"/>
      <c r="D2508" s="49"/>
      <c r="E2508" s="52"/>
      <c r="F2508" s="52"/>
      <c r="G2508" s="52"/>
      <c r="H2508" s="52"/>
      <c r="I2508" s="52"/>
    </row>
    <row r="2509" spans="1:9" s="53" customFormat="1">
      <c r="A2509" s="49"/>
      <c r="B2509" s="50"/>
      <c r="C2509" s="51"/>
      <c r="D2509" s="49"/>
      <c r="E2509" s="52"/>
      <c r="F2509" s="52"/>
      <c r="G2509" s="52"/>
      <c r="H2509" s="52"/>
      <c r="I2509" s="52"/>
    </row>
    <row r="2510" spans="1:9" s="53" customFormat="1">
      <c r="A2510" s="49"/>
      <c r="B2510" s="50"/>
      <c r="C2510" s="51"/>
      <c r="D2510" s="49"/>
      <c r="E2510" s="52"/>
      <c r="F2510" s="52"/>
      <c r="G2510" s="52"/>
      <c r="H2510" s="52"/>
      <c r="I2510" s="52"/>
    </row>
    <row r="2511" spans="1:9" s="53" customFormat="1">
      <c r="A2511" s="49"/>
      <c r="B2511" s="50"/>
      <c r="C2511" s="51"/>
      <c r="D2511" s="49"/>
      <c r="E2511" s="52"/>
      <c r="F2511" s="52"/>
      <c r="G2511" s="52"/>
      <c r="H2511" s="52"/>
      <c r="I2511" s="52"/>
    </row>
    <row r="2512" spans="1:9" s="53" customFormat="1">
      <c r="A2512" s="49"/>
      <c r="B2512" s="50"/>
      <c r="C2512" s="51"/>
      <c r="D2512" s="49"/>
      <c r="E2512" s="52"/>
      <c r="F2512" s="52"/>
      <c r="G2512" s="52"/>
      <c r="H2512" s="52"/>
      <c r="I2512" s="52"/>
    </row>
    <row r="2513" spans="1:9" s="53" customFormat="1">
      <c r="A2513" s="49"/>
      <c r="B2513" s="50"/>
      <c r="C2513" s="51"/>
      <c r="D2513" s="49"/>
      <c r="E2513" s="52"/>
      <c r="F2513" s="52"/>
      <c r="G2513" s="52"/>
      <c r="H2513" s="52"/>
      <c r="I2513" s="52"/>
    </row>
    <row r="2514" spans="1:9" s="53" customFormat="1">
      <c r="A2514" s="49"/>
      <c r="B2514" s="50"/>
      <c r="C2514" s="51"/>
      <c r="D2514" s="49"/>
      <c r="E2514" s="52"/>
      <c r="F2514" s="52"/>
      <c r="G2514" s="52"/>
      <c r="H2514" s="52"/>
      <c r="I2514" s="52"/>
    </row>
    <row r="2515" spans="1:9" s="53" customFormat="1">
      <c r="A2515" s="49"/>
      <c r="B2515" s="50"/>
      <c r="C2515" s="51"/>
      <c r="D2515" s="49"/>
      <c r="E2515" s="52"/>
      <c r="F2515" s="52"/>
      <c r="G2515" s="52"/>
      <c r="H2515" s="52"/>
      <c r="I2515" s="52"/>
    </row>
    <row r="2516" spans="1:9" s="53" customFormat="1">
      <c r="A2516" s="49"/>
      <c r="B2516" s="50"/>
      <c r="C2516" s="51"/>
      <c r="D2516" s="49"/>
      <c r="E2516" s="52"/>
      <c r="F2516" s="52"/>
      <c r="G2516" s="52"/>
      <c r="H2516" s="52"/>
      <c r="I2516" s="52"/>
    </row>
    <row r="2517" spans="1:9" s="53" customFormat="1">
      <c r="A2517" s="49"/>
      <c r="B2517" s="50"/>
      <c r="C2517" s="51"/>
      <c r="D2517" s="49"/>
      <c r="E2517" s="52"/>
      <c r="F2517" s="52"/>
      <c r="G2517" s="52"/>
      <c r="H2517" s="52"/>
      <c r="I2517" s="52"/>
    </row>
    <row r="2518" spans="1:9" s="53" customFormat="1">
      <c r="A2518" s="49"/>
      <c r="B2518" s="50"/>
      <c r="C2518" s="51"/>
      <c r="D2518" s="49"/>
      <c r="E2518" s="52"/>
      <c r="F2518" s="52"/>
      <c r="G2518" s="52"/>
      <c r="H2518" s="52"/>
      <c r="I2518" s="52"/>
    </row>
    <row r="2519" spans="1:9" s="53" customFormat="1">
      <c r="A2519" s="49"/>
      <c r="B2519" s="50"/>
      <c r="C2519" s="51"/>
      <c r="D2519" s="49"/>
      <c r="E2519" s="52"/>
      <c r="F2519" s="52"/>
      <c r="G2519" s="52"/>
      <c r="H2519" s="52"/>
      <c r="I2519" s="52"/>
    </row>
    <row r="2520" spans="1:9" s="53" customFormat="1">
      <c r="A2520" s="49"/>
      <c r="B2520" s="50"/>
      <c r="C2520" s="51"/>
      <c r="D2520" s="49"/>
      <c r="E2520" s="52"/>
      <c r="F2520" s="52"/>
      <c r="G2520" s="52"/>
      <c r="H2520" s="52"/>
      <c r="I2520" s="52"/>
    </row>
    <row r="2521" spans="1:9" s="53" customFormat="1">
      <c r="A2521" s="49"/>
      <c r="B2521" s="50"/>
      <c r="C2521" s="51"/>
      <c r="D2521" s="49"/>
      <c r="E2521" s="52"/>
      <c r="F2521" s="52"/>
      <c r="G2521" s="52"/>
      <c r="H2521" s="52"/>
      <c r="I2521" s="52"/>
    </row>
    <row r="2522" spans="1:9" s="53" customFormat="1">
      <c r="A2522" s="49"/>
      <c r="B2522" s="50"/>
      <c r="C2522" s="51"/>
      <c r="D2522" s="49"/>
      <c r="E2522" s="52"/>
      <c r="F2522" s="52"/>
      <c r="G2522" s="52"/>
      <c r="H2522" s="52"/>
      <c r="I2522" s="52"/>
    </row>
    <row r="2523" spans="1:9" s="53" customFormat="1">
      <c r="A2523" s="49"/>
      <c r="B2523" s="50"/>
      <c r="C2523" s="51"/>
      <c r="D2523" s="49"/>
      <c r="E2523" s="52"/>
      <c r="F2523" s="52"/>
      <c r="G2523" s="52"/>
      <c r="H2523" s="52"/>
      <c r="I2523" s="52"/>
    </row>
    <row r="2524" spans="1:9" s="53" customFormat="1">
      <c r="A2524" s="49"/>
      <c r="B2524" s="50"/>
      <c r="C2524" s="51"/>
      <c r="D2524" s="49"/>
      <c r="E2524" s="52"/>
      <c r="F2524" s="52"/>
      <c r="G2524" s="52"/>
      <c r="H2524" s="52"/>
      <c r="I2524" s="52"/>
    </row>
    <row r="2525" spans="1:9" s="53" customFormat="1">
      <c r="A2525" s="49"/>
      <c r="B2525" s="50"/>
      <c r="C2525" s="51"/>
      <c r="D2525" s="49"/>
      <c r="E2525" s="52"/>
      <c r="F2525" s="52"/>
      <c r="G2525" s="52"/>
      <c r="H2525" s="52"/>
      <c r="I2525" s="52"/>
    </row>
    <row r="2526" spans="1:9" s="53" customFormat="1">
      <c r="A2526" s="49"/>
      <c r="B2526" s="50"/>
      <c r="C2526" s="51"/>
      <c r="D2526" s="49"/>
      <c r="E2526" s="52"/>
      <c r="F2526" s="52"/>
      <c r="G2526" s="52"/>
      <c r="H2526" s="52"/>
      <c r="I2526" s="52"/>
    </row>
    <row r="2527" spans="1:9" s="53" customFormat="1">
      <c r="A2527" s="49"/>
      <c r="B2527" s="50"/>
      <c r="C2527" s="51"/>
      <c r="D2527" s="49"/>
      <c r="E2527" s="52"/>
      <c r="F2527" s="52"/>
      <c r="G2527" s="52"/>
      <c r="H2527" s="52"/>
      <c r="I2527" s="52"/>
    </row>
    <row r="2528" spans="1:9" s="53" customFormat="1">
      <c r="A2528" s="49"/>
      <c r="B2528" s="50"/>
      <c r="C2528" s="51"/>
      <c r="D2528" s="49"/>
      <c r="E2528" s="52"/>
      <c r="F2528" s="52"/>
      <c r="G2528" s="52"/>
      <c r="H2528" s="52"/>
      <c r="I2528" s="52"/>
    </row>
    <row r="2529" spans="1:9" s="53" customFormat="1">
      <c r="A2529" s="49"/>
      <c r="B2529" s="50"/>
      <c r="C2529" s="51"/>
      <c r="D2529" s="49"/>
      <c r="E2529" s="52"/>
      <c r="F2529" s="52"/>
      <c r="G2529" s="52"/>
      <c r="H2529" s="52"/>
      <c r="I2529" s="52"/>
    </row>
    <row r="2530" spans="1:9" s="53" customFormat="1">
      <c r="A2530" s="49"/>
      <c r="B2530" s="50"/>
      <c r="C2530" s="51"/>
      <c r="D2530" s="49"/>
      <c r="E2530" s="52"/>
      <c r="F2530" s="52"/>
      <c r="G2530" s="52"/>
      <c r="H2530" s="52"/>
      <c r="I2530" s="52"/>
    </row>
    <row r="2531" spans="1:9" s="53" customFormat="1">
      <c r="A2531" s="49"/>
      <c r="B2531" s="50"/>
      <c r="C2531" s="51"/>
      <c r="D2531" s="49"/>
      <c r="E2531" s="52"/>
      <c r="F2531" s="52"/>
      <c r="G2531" s="52"/>
      <c r="H2531" s="52"/>
      <c r="I2531" s="52"/>
    </row>
    <row r="2532" spans="1:9" s="53" customFormat="1">
      <c r="A2532" s="49"/>
      <c r="B2532" s="50"/>
      <c r="C2532" s="51"/>
      <c r="D2532" s="49"/>
      <c r="E2532" s="52"/>
      <c r="F2532" s="52"/>
      <c r="G2532" s="52"/>
      <c r="H2532" s="52"/>
      <c r="I2532" s="52"/>
    </row>
    <row r="2533" spans="1:9" s="53" customFormat="1">
      <c r="A2533" s="49"/>
      <c r="B2533" s="50"/>
      <c r="C2533" s="51"/>
      <c r="D2533" s="49"/>
      <c r="E2533" s="52"/>
      <c r="F2533" s="52"/>
      <c r="G2533" s="52"/>
      <c r="H2533" s="52"/>
      <c r="I2533" s="52"/>
    </row>
    <row r="2534" spans="1:9" s="53" customFormat="1">
      <c r="A2534" s="49"/>
      <c r="B2534" s="50"/>
      <c r="C2534" s="51"/>
      <c r="D2534" s="49"/>
      <c r="E2534" s="52"/>
      <c r="F2534" s="52"/>
      <c r="G2534" s="52"/>
      <c r="H2534" s="52"/>
      <c r="I2534" s="52"/>
    </row>
    <row r="2535" spans="1:9" s="53" customFormat="1">
      <c r="A2535" s="49"/>
      <c r="B2535" s="50"/>
      <c r="C2535" s="51"/>
      <c r="D2535" s="49"/>
      <c r="E2535" s="52"/>
      <c r="F2535" s="52"/>
      <c r="G2535" s="52"/>
      <c r="H2535" s="52"/>
      <c r="I2535" s="52"/>
    </row>
    <row r="2536" spans="1:9" s="53" customFormat="1">
      <c r="A2536" s="49"/>
      <c r="B2536" s="50"/>
      <c r="C2536" s="51"/>
      <c r="D2536" s="49"/>
      <c r="E2536" s="52"/>
      <c r="F2536" s="52"/>
      <c r="G2536" s="52"/>
      <c r="H2536" s="52"/>
      <c r="I2536" s="52"/>
    </row>
    <row r="2537" spans="1:9" s="53" customFormat="1">
      <c r="A2537" s="49"/>
      <c r="B2537" s="50"/>
      <c r="C2537" s="51"/>
      <c r="D2537" s="49"/>
      <c r="E2537" s="52"/>
      <c r="F2537" s="52"/>
      <c r="G2537" s="52"/>
      <c r="H2537" s="52"/>
      <c r="I2537" s="52"/>
    </row>
    <row r="2538" spans="1:9" s="53" customFormat="1">
      <c r="A2538" s="49"/>
      <c r="B2538" s="50"/>
      <c r="C2538" s="51"/>
      <c r="D2538" s="49"/>
      <c r="E2538" s="52"/>
      <c r="F2538" s="52"/>
      <c r="G2538" s="52"/>
      <c r="H2538" s="52"/>
      <c r="I2538" s="52"/>
    </row>
    <row r="2539" spans="1:9" s="53" customFormat="1">
      <c r="A2539" s="49"/>
      <c r="B2539" s="50"/>
      <c r="C2539" s="51"/>
      <c r="D2539" s="49"/>
      <c r="E2539" s="52"/>
      <c r="F2539" s="52"/>
      <c r="G2539" s="52"/>
      <c r="H2539" s="52"/>
      <c r="I2539" s="52"/>
    </row>
    <row r="2540" spans="1:9" s="53" customFormat="1">
      <c r="A2540" s="49"/>
      <c r="B2540" s="50"/>
      <c r="C2540" s="51"/>
      <c r="D2540" s="49"/>
      <c r="E2540" s="52"/>
      <c r="F2540" s="52"/>
      <c r="G2540" s="52"/>
      <c r="H2540" s="52"/>
      <c r="I2540" s="52"/>
    </row>
    <row r="2541" spans="1:9" s="53" customFormat="1">
      <c r="A2541" s="49"/>
      <c r="B2541" s="50"/>
      <c r="C2541" s="51"/>
      <c r="D2541" s="49"/>
      <c r="E2541" s="52"/>
      <c r="F2541" s="52"/>
      <c r="G2541" s="52"/>
      <c r="H2541" s="52"/>
      <c r="I2541" s="52"/>
    </row>
    <row r="2542" spans="1:9" s="53" customFormat="1">
      <c r="A2542" s="49"/>
      <c r="B2542" s="50"/>
      <c r="C2542" s="51"/>
      <c r="D2542" s="49"/>
      <c r="E2542" s="52"/>
      <c r="F2542" s="52"/>
      <c r="G2542" s="52"/>
      <c r="H2542" s="52"/>
      <c r="I2542" s="52"/>
    </row>
    <row r="2543" spans="1:9" s="53" customFormat="1">
      <c r="A2543" s="49"/>
      <c r="B2543" s="50"/>
      <c r="C2543" s="51"/>
      <c r="D2543" s="49"/>
      <c r="E2543" s="52"/>
      <c r="F2543" s="52"/>
      <c r="G2543" s="52"/>
      <c r="H2543" s="52"/>
      <c r="I2543" s="52"/>
    </row>
    <row r="2544" spans="1:9" s="53" customFormat="1">
      <c r="A2544" s="49"/>
      <c r="B2544" s="50"/>
      <c r="C2544" s="51"/>
      <c r="D2544" s="49"/>
      <c r="E2544" s="52"/>
      <c r="F2544" s="52"/>
      <c r="G2544" s="52"/>
      <c r="H2544" s="52"/>
      <c r="I2544" s="52"/>
    </row>
    <row r="2545" spans="1:9" s="53" customFormat="1">
      <c r="A2545" s="49"/>
      <c r="B2545" s="50"/>
      <c r="C2545" s="51"/>
      <c r="D2545" s="49"/>
      <c r="E2545" s="52"/>
      <c r="F2545" s="52"/>
      <c r="G2545" s="52"/>
      <c r="H2545" s="52"/>
      <c r="I2545" s="52"/>
    </row>
    <row r="2546" spans="1:9" s="53" customFormat="1">
      <c r="A2546" s="49"/>
      <c r="B2546" s="50"/>
      <c r="C2546" s="51"/>
      <c r="D2546" s="49"/>
      <c r="E2546" s="52"/>
      <c r="F2546" s="52"/>
      <c r="G2546" s="52"/>
      <c r="H2546" s="52"/>
      <c r="I2546" s="52"/>
    </row>
    <row r="2547" spans="1:9" s="53" customFormat="1">
      <c r="A2547" s="49"/>
      <c r="B2547" s="50"/>
      <c r="C2547" s="51"/>
      <c r="D2547" s="49"/>
      <c r="E2547" s="52"/>
      <c r="F2547" s="52"/>
      <c r="G2547" s="52"/>
      <c r="H2547" s="52"/>
      <c r="I2547" s="52"/>
    </row>
    <row r="2548" spans="1:9" s="53" customFormat="1">
      <c r="A2548" s="49"/>
      <c r="B2548" s="50"/>
      <c r="C2548" s="51"/>
      <c r="D2548" s="49"/>
      <c r="E2548" s="52"/>
      <c r="F2548" s="52"/>
      <c r="G2548" s="52"/>
      <c r="H2548" s="52"/>
      <c r="I2548" s="52"/>
    </row>
    <row r="2549" spans="1:9" s="53" customFormat="1">
      <c r="A2549" s="49"/>
      <c r="B2549" s="50"/>
      <c r="C2549" s="51"/>
      <c r="D2549" s="49"/>
      <c r="E2549" s="52"/>
      <c r="F2549" s="52"/>
      <c r="G2549" s="52"/>
      <c r="H2549" s="52"/>
      <c r="I2549" s="52"/>
    </row>
    <row r="2550" spans="1:9" s="53" customFormat="1">
      <c r="A2550" s="49"/>
      <c r="B2550" s="50"/>
      <c r="C2550" s="51"/>
      <c r="D2550" s="49"/>
      <c r="E2550" s="52"/>
      <c r="F2550" s="52"/>
      <c r="G2550" s="52"/>
      <c r="H2550" s="52"/>
      <c r="I2550" s="52"/>
    </row>
    <row r="2551" spans="1:9" s="53" customFormat="1">
      <c r="A2551" s="49"/>
      <c r="B2551" s="50"/>
      <c r="C2551" s="51"/>
      <c r="D2551" s="49"/>
      <c r="E2551" s="52"/>
      <c r="F2551" s="52"/>
      <c r="G2551" s="52"/>
      <c r="H2551" s="52"/>
      <c r="I2551" s="52"/>
    </row>
    <row r="2552" spans="1:9" s="53" customFormat="1">
      <c r="A2552" s="49"/>
      <c r="B2552" s="50"/>
      <c r="C2552" s="51"/>
      <c r="D2552" s="49"/>
      <c r="E2552" s="52"/>
      <c r="F2552" s="52"/>
      <c r="G2552" s="52"/>
      <c r="H2552" s="52"/>
      <c r="I2552" s="52"/>
    </row>
    <row r="2553" spans="1:9" s="53" customFormat="1">
      <c r="A2553" s="49"/>
      <c r="B2553" s="50"/>
      <c r="C2553" s="51"/>
      <c r="D2553" s="49"/>
      <c r="E2553" s="52"/>
      <c r="F2553" s="52"/>
      <c r="G2553" s="52"/>
      <c r="H2553" s="52"/>
      <c r="I2553" s="52"/>
    </row>
    <row r="2554" spans="1:9" s="53" customFormat="1">
      <c r="A2554" s="49"/>
      <c r="B2554" s="50"/>
      <c r="C2554" s="51"/>
      <c r="D2554" s="49"/>
      <c r="E2554" s="52"/>
      <c r="F2554" s="52"/>
      <c r="G2554" s="52"/>
      <c r="H2554" s="52"/>
      <c r="I2554" s="52"/>
    </row>
    <row r="2555" spans="1:9" s="53" customFormat="1">
      <c r="A2555" s="49"/>
      <c r="B2555" s="50"/>
      <c r="C2555" s="51"/>
      <c r="D2555" s="49"/>
      <c r="E2555" s="52"/>
      <c r="F2555" s="52"/>
      <c r="G2555" s="52"/>
      <c r="H2555" s="52"/>
      <c r="I2555" s="52"/>
    </row>
    <row r="2556" spans="1:9" s="53" customFormat="1">
      <c r="A2556" s="49"/>
      <c r="B2556" s="50"/>
      <c r="C2556" s="51"/>
      <c r="D2556" s="49"/>
      <c r="E2556" s="52"/>
      <c r="F2556" s="52"/>
      <c r="G2556" s="52"/>
      <c r="H2556" s="52"/>
      <c r="I2556" s="52"/>
    </row>
    <row r="2557" spans="1:9" s="53" customFormat="1">
      <c r="A2557" s="49"/>
      <c r="B2557" s="50"/>
      <c r="C2557" s="51"/>
      <c r="D2557" s="49"/>
      <c r="E2557" s="52"/>
      <c r="F2557" s="52"/>
      <c r="G2557" s="52"/>
      <c r="H2557" s="52"/>
      <c r="I2557" s="52"/>
    </row>
    <row r="2558" spans="1:9" s="53" customFormat="1">
      <c r="A2558" s="49"/>
      <c r="B2558" s="50"/>
      <c r="C2558" s="51"/>
      <c r="D2558" s="49"/>
      <c r="E2558" s="52"/>
      <c r="F2558" s="52"/>
      <c r="G2558" s="52"/>
      <c r="H2558" s="52"/>
      <c r="I2558" s="52"/>
    </row>
    <row r="2559" spans="1:9" s="53" customFormat="1">
      <c r="A2559" s="49"/>
      <c r="B2559" s="50"/>
      <c r="C2559" s="51"/>
      <c r="D2559" s="49"/>
      <c r="E2559" s="52"/>
      <c r="F2559" s="52"/>
      <c r="G2559" s="52"/>
      <c r="H2559" s="52"/>
      <c r="I2559" s="52"/>
    </row>
    <row r="2560" spans="1:9" s="53" customFormat="1">
      <c r="A2560" s="49"/>
      <c r="B2560" s="50"/>
      <c r="C2560" s="51"/>
      <c r="D2560" s="49"/>
      <c r="E2560" s="52"/>
      <c r="F2560" s="52"/>
      <c r="G2560" s="52"/>
      <c r="H2560" s="52"/>
      <c r="I2560" s="52"/>
    </row>
    <row r="2561" spans="1:9" s="53" customFormat="1">
      <c r="A2561" s="49"/>
      <c r="B2561" s="50"/>
      <c r="C2561" s="51"/>
      <c r="D2561" s="49"/>
      <c r="E2561" s="52"/>
      <c r="F2561" s="52"/>
      <c r="G2561" s="52"/>
      <c r="H2561" s="52"/>
      <c r="I2561" s="52"/>
    </row>
    <row r="2562" spans="1:9" s="53" customFormat="1">
      <c r="A2562" s="49"/>
      <c r="B2562" s="50"/>
      <c r="C2562" s="51"/>
      <c r="D2562" s="49"/>
      <c r="E2562" s="52"/>
      <c r="F2562" s="52"/>
      <c r="G2562" s="52"/>
      <c r="H2562" s="52"/>
      <c r="I2562" s="52"/>
    </row>
    <row r="2563" spans="1:9" s="53" customFormat="1">
      <c r="A2563" s="49"/>
      <c r="B2563" s="50"/>
      <c r="C2563" s="51"/>
      <c r="D2563" s="49"/>
      <c r="E2563" s="52"/>
      <c r="F2563" s="52"/>
      <c r="G2563" s="52"/>
      <c r="H2563" s="52"/>
      <c r="I2563" s="52"/>
    </row>
    <row r="2564" spans="1:9" s="53" customFormat="1">
      <c r="A2564" s="49"/>
      <c r="B2564" s="50"/>
      <c r="C2564" s="51"/>
      <c r="D2564" s="49"/>
      <c r="E2564" s="52"/>
      <c r="F2564" s="52"/>
      <c r="G2564" s="52"/>
      <c r="H2564" s="52"/>
      <c r="I2564" s="52"/>
    </row>
    <row r="2565" spans="1:9" s="53" customFormat="1">
      <c r="A2565" s="49"/>
      <c r="B2565" s="50"/>
      <c r="C2565" s="51"/>
      <c r="D2565" s="49"/>
      <c r="E2565" s="52"/>
      <c r="F2565" s="52"/>
      <c r="G2565" s="52"/>
      <c r="H2565" s="52"/>
      <c r="I2565" s="52"/>
    </row>
    <row r="2566" spans="1:9" s="53" customFormat="1">
      <c r="A2566" s="49"/>
      <c r="B2566" s="50"/>
      <c r="C2566" s="51"/>
      <c r="D2566" s="49"/>
      <c r="E2566" s="52"/>
      <c r="F2566" s="52"/>
      <c r="G2566" s="52"/>
      <c r="H2566" s="52"/>
      <c r="I2566" s="52"/>
    </row>
    <row r="2567" spans="1:9" s="53" customFormat="1">
      <c r="A2567" s="49"/>
      <c r="B2567" s="50"/>
      <c r="C2567" s="51"/>
      <c r="D2567" s="49"/>
      <c r="E2567" s="52"/>
      <c r="F2567" s="52"/>
      <c r="G2567" s="52"/>
      <c r="H2567" s="52"/>
      <c r="I2567" s="52"/>
    </row>
    <row r="2568" spans="1:9" s="53" customFormat="1">
      <c r="A2568" s="49"/>
      <c r="B2568" s="50"/>
      <c r="C2568" s="51"/>
      <c r="D2568" s="49"/>
      <c r="E2568" s="52"/>
      <c r="F2568" s="52"/>
      <c r="G2568" s="52"/>
      <c r="H2568" s="52"/>
      <c r="I2568" s="52"/>
    </row>
    <row r="2569" spans="1:9" s="53" customFormat="1">
      <c r="A2569" s="49"/>
      <c r="B2569" s="50"/>
      <c r="C2569" s="51"/>
      <c r="D2569" s="49"/>
      <c r="E2569" s="52"/>
      <c r="F2569" s="52"/>
      <c r="G2569" s="52"/>
      <c r="H2569" s="52"/>
      <c r="I2569" s="52"/>
    </row>
    <row r="2570" spans="1:9" s="53" customFormat="1">
      <c r="A2570" s="49"/>
      <c r="B2570" s="50"/>
      <c r="C2570" s="51"/>
      <c r="D2570" s="49"/>
      <c r="E2570" s="52"/>
      <c r="F2570" s="52"/>
      <c r="G2570" s="52"/>
      <c r="H2570" s="52"/>
      <c r="I2570" s="52"/>
    </row>
    <row r="2571" spans="1:9" s="53" customFormat="1">
      <c r="A2571" s="49"/>
      <c r="B2571" s="50"/>
      <c r="C2571" s="51"/>
      <c r="D2571" s="49"/>
      <c r="E2571" s="52"/>
      <c r="F2571" s="52"/>
      <c r="G2571" s="52"/>
      <c r="H2571" s="52"/>
      <c r="I2571" s="52"/>
    </row>
    <row r="2572" spans="1:9" s="53" customFormat="1">
      <c r="A2572" s="49"/>
      <c r="B2572" s="50"/>
      <c r="C2572" s="51"/>
      <c r="D2572" s="49"/>
      <c r="E2572" s="52"/>
      <c r="F2572" s="52"/>
      <c r="G2572" s="52"/>
      <c r="H2572" s="52"/>
      <c r="I2572" s="52"/>
    </row>
    <row r="2573" spans="1:9" s="53" customFormat="1">
      <c r="A2573" s="49"/>
      <c r="B2573" s="50"/>
      <c r="C2573" s="51"/>
      <c r="D2573" s="49"/>
      <c r="E2573" s="52"/>
      <c r="F2573" s="52"/>
      <c r="G2573" s="52"/>
      <c r="H2573" s="52"/>
      <c r="I2573" s="52"/>
    </row>
    <row r="2574" spans="1:9" s="53" customFormat="1">
      <c r="A2574" s="49"/>
      <c r="B2574" s="50"/>
      <c r="C2574" s="51"/>
      <c r="D2574" s="49"/>
      <c r="E2574" s="52"/>
      <c r="F2574" s="52"/>
      <c r="G2574" s="52"/>
      <c r="H2574" s="52"/>
      <c r="I2574" s="52"/>
    </row>
    <row r="2575" spans="1:9" s="53" customFormat="1">
      <c r="A2575" s="49"/>
      <c r="B2575" s="50"/>
      <c r="C2575" s="51"/>
      <c r="D2575" s="49"/>
      <c r="E2575" s="52"/>
      <c r="F2575" s="52"/>
      <c r="G2575" s="52"/>
      <c r="H2575" s="52"/>
      <c r="I2575" s="52"/>
    </row>
    <row r="2576" spans="1:9" s="53" customFormat="1">
      <c r="A2576" s="49"/>
      <c r="B2576" s="50"/>
      <c r="C2576" s="51"/>
      <c r="D2576" s="49"/>
      <c r="E2576" s="52"/>
      <c r="F2576" s="52"/>
      <c r="G2576" s="52"/>
      <c r="H2576" s="52"/>
      <c r="I2576" s="52"/>
    </row>
    <row r="2577" spans="1:9" s="53" customFormat="1">
      <c r="A2577" s="49"/>
      <c r="B2577" s="50"/>
      <c r="C2577" s="51"/>
      <c r="D2577" s="49"/>
      <c r="E2577" s="52"/>
      <c r="F2577" s="52"/>
      <c r="G2577" s="52"/>
      <c r="H2577" s="52"/>
      <c r="I2577" s="52"/>
    </row>
    <row r="2578" spans="1:9" s="53" customFormat="1">
      <c r="A2578" s="49"/>
      <c r="B2578" s="50"/>
      <c r="C2578" s="51"/>
      <c r="D2578" s="49"/>
      <c r="E2578" s="52"/>
      <c r="F2578" s="52"/>
      <c r="G2578" s="52"/>
      <c r="H2578" s="52"/>
      <c r="I2578" s="52"/>
    </row>
    <row r="2579" spans="1:9" s="53" customFormat="1">
      <c r="A2579" s="49"/>
      <c r="B2579" s="50"/>
      <c r="C2579" s="51"/>
      <c r="D2579" s="49"/>
      <c r="E2579" s="52"/>
      <c r="F2579" s="52"/>
      <c r="G2579" s="52"/>
      <c r="H2579" s="52"/>
      <c r="I2579" s="52"/>
    </row>
    <row r="2580" spans="1:9" s="53" customFormat="1">
      <c r="A2580" s="49"/>
      <c r="B2580" s="50"/>
      <c r="C2580" s="51"/>
      <c r="D2580" s="49"/>
      <c r="E2580" s="52"/>
      <c r="F2580" s="52"/>
      <c r="G2580" s="52"/>
      <c r="H2580" s="52"/>
      <c r="I2580" s="52"/>
    </row>
    <row r="2581" spans="1:9" s="53" customFormat="1">
      <c r="A2581" s="49"/>
      <c r="B2581" s="50"/>
      <c r="C2581" s="51"/>
      <c r="D2581" s="49"/>
      <c r="E2581" s="52"/>
      <c r="F2581" s="52"/>
      <c r="G2581" s="52"/>
      <c r="H2581" s="52"/>
      <c r="I2581" s="52"/>
    </row>
    <row r="2582" spans="1:9" s="53" customFormat="1">
      <c r="A2582" s="49"/>
      <c r="B2582" s="50"/>
      <c r="C2582" s="51"/>
      <c r="D2582" s="49"/>
      <c r="E2582" s="52"/>
      <c r="F2582" s="52"/>
      <c r="G2582" s="52"/>
      <c r="H2582" s="52"/>
      <c r="I2582" s="52"/>
    </row>
    <row r="2583" spans="1:9" s="53" customFormat="1">
      <c r="A2583" s="49"/>
      <c r="B2583" s="50"/>
      <c r="C2583" s="51"/>
      <c r="D2583" s="49"/>
      <c r="E2583" s="52"/>
      <c r="F2583" s="52"/>
      <c r="G2583" s="52"/>
      <c r="H2583" s="52"/>
      <c r="I2583" s="52"/>
    </row>
    <row r="2584" spans="1:9" s="53" customFormat="1">
      <c r="A2584" s="49"/>
      <c r="B2584" s="50"/>
      <c r="C2584" s="51"/>
      <c r="D2584" s="49"/>
      <c r="E2584" s="52"/>
      <c r="F2584" s="52"/>
      <c r="G2584" s="52"/>
      <c r="H2584" s="52"/>
      <c r="I2584" s="52"/>
    </row>
    <row r="2585" spans="1:9" s="53" customFormat="1">
      <c r="A2585" s="49"/>
      <c r="B2585" s="50"/>
      <c r="C2585" s="51"/>
      <c r="D2585" s="49"/>
      <c r="E2585" s="52"/>
      <c r="F2585" s="52"/>
      <c r="G2585" s="52"/>
      <c r="H2585" s="52"/>
      <c r="I2585" s="52"/>
    </row>
    <row r="2586" spans="1:9" s="53" customFormat="1">
      <c r="A2586" s="49"/>
      <c r="B2586" s="50"/>
      <c r="C2586" s="51"/>
      <c r="D2586" s="49"/>
      <c r="E2586" s="52"/>
      <c r="F2586" s="52"/>
      <c r="G2586" s="52"/>
      <c r="H2586" s="52"/>
      <c r="I2586" s="52"/>
    </row>
    <row r="2587" spans="1:9" s="53" customFormat="1">
      <c r="A2587" s="49"/>
      <c r="B2587" s="50"/>
      <c r="C2587" s="51"/>
      <c r="D2587" s="49"/>
      <c r="E2587" s="52"/>
      <c r="F2587" s="52"/>
      <c r="G2587" s="52"/>
      <c r="H2587" s="52"/>
      <c r="I2587" s="52"/>
    </row>
    <row r="2588" spans="1:9" s="53" customFormat="1">
      <c r="A2588" s="49"/>
      <c r="B2588" s="50"/>
      <c r="C2588" s="51"/>
      <c r="D2588" s="49"/>
      <c r="E2588" s="52"/>
      <c r="F2588" s="52"/>
      <c r="G2588" s="52"/>
      <c r="H2588" s="52"/>
      <c r="I2588" s="52"/>
    </row>
    <row r="2589" spans="1:9" s="53" customFormat="1">
      <c r="A2589" s="49"/>
      <c r="B2589" s="50"/>
      <c r="C2589" s="51"/>
      <c r="D2589" s="49"/>
      <c r="E2589" s="52"/>
      <c r="F2589" s="52"/>
      <c r="G2589" s="52"/>
      <c r="H2589" s="52"/>
      <c r="I2589" s="52"/>
    </row>
    <row r="2590" spans="1:9" s="53" customFormat="1">
      <c r="A2590" s="49"/>
      <c r="B2590" s="50"/>
      <c r="C2590" s="51"/>
      <c r="D2590" s="49"/>
      <c r="E2590" s="52"/>
      <c r="F2590" s="52"/>
      <c r="G2590" s="52"/>
      <c r="H2590" s="52"/>
      <c r="I2590" s="52"/>
    </row>
    <row r="2591" spans="1:9" s="53" customFormat="1">
      <c r="A2591" s="49"/>
      <c r="B2591" s="50"/>
      <c r="C2591" s="51"/>
      <c r="D2591" s="49"/>
      <c r="E2591" s="52"/>
      <c r="F2591" s="52"/>
      <c r="G2591" s="52"/>
      <c r="H2591" s="52"/>
      <c r="I2591" s="52"/>
    </row>
    <row r="2592" spans="1:9" s="53" customFormat="1">
      <c r="A2592" s="49"/>
      <c r="B2592" s="50"/>
      <c r="C2592" s="51"/>
      <c r="D2592" s="49"/>
      <c r="E2592" s="52"/>
      <c r="F2592" s="52"/>
      <c r="G2592" s="52"/>
      <c r="H2592" s="52"/>
      <c r="I2592" s="52"/>
    </row>
    <row r="2593" spans="1:9" s="53" customFormat="1">
      <c r="A2593" s="49"/>
      <c r="B2593" s="50"/>
      <c r="C2593" s="51"/>
      <c r="D2593" s="49"/>
      <c r="E2593" s="52"/>
      <c r="F2593" s="52"/>
      <c r="G2593" s="52"/>
      <c r="H2593" s="52"/>
      <c r="I2593" s="52"/>
    </row>
    <row r="2594" spans="1:9" s="53" customFormat="1">
      <c r="A2594" s="49"/>
      <c r="B2594" s="50"/>
      <c r="C2594" s="51"/>
      <c r="D2594" s="49"/>
      <c r="E2594" s="52"/>
      <c r="F2594" s="52"/>
      <c r="G2594" s="52"/>
      <c r="H2594" s="52"/>
      <c r="I2594" s="52"/>
    </row>
    <row r="2595" spans="1:9" s="53" customFormat="1">
      <c r="A2595" s="49"/>
      <c r="B2595" s="50"/>
      <c r="C2595" s="51"/>
      <c r="D2595" s="49"/>
      <c r="E2595" s="52"/>
      <c r="F2595" s="52"/>
      <c r="G2595" s="52"/>
      <c r="H2595" s="52"/>
      <c r="I2595" s="52"/>
    </row>
    <row r="2596" spans="1:9" s="53" customFormat="1">
      <c r="A2596" s="49"/>
      <c r="B2596" s="50"/>
      <c r="C2596" s="51"/>
      <c r="D2596" s="49"/>
      <c r="E2596" s="52"/>
      <c r="F2596" s="52"/>
      <c r="G2596" s="52"/>
      <c r="H2596" s="52"/>
      <c r="I2596" s="52"/>
    </row>
    <row r="2597" spans="1:9" s="53" customFormat="1">
      <c r="A2597" s="49"/>
      <c r="B2597" s="50"/>
      <c r="C2597" s="51"/>
      <c r="D2597" s="49"/>
      <c r="E2597" s="52"/>
      <c r="F2597" s="52"/>
      <c r="G2597" s="52"/>
      <c r="H2597" s="52"/>
      <c r="I2597" s="52"/>
    </row>
    <row r="2598" spans="1:9" s="53" customFormat="1">
      <c r="A2598" s="49"/>
      <c r="B2598" s="50"/>
      <c r="C2598" s="51"/>
      <c r="D2598" s="49"/>
      <c r="E2598" s="52"/>
      <c r="F2598" s="52"/>
      <c r="G2598" s="52"/>
      <c r="H2598" s="52"/>
      <c r="I2598" s="52"/>
    </row>
    <row r="2599" spans="1:9" s="53" customFormat="1">
      <c r="A2599" s="49"/>
      <c r="B2599" s="50"/>
      <c r="C2599" s="51"/>
      <c r="D2599" s="49"/>
      <c r="E2599" s="52"/>
      <c r="F2599" s="52"/>
      <c r="G2599" s="52"/>
      <c r="H2599" s="52"/>
      <c r="I2599" s="52"/>
    </row>
    <row r="2600" spans="1:9" s="53" customFormat="1">
      <c r="A2600" s="49"/>
      <c r="B2600" s="50"/>
      <c r="C2600" s="51"/>
      <c r="D2600" s="49"/>
      <c r="E2600" s="52"/>
      <c r="F2600" s="52"/>
      <c r="G2600" s="52"/>
      <c r="H2600" s="52"/>
      <c r="I2600" s="52"/>
    </row>
    <row r="2601" spans="1:9" s="53" customFormat="1">
      <c r="A2601" s="49"/>
      <c r="B2601" s="50"/>
      <c r="C2601" s="51"/>
      <c r="D2601" s="49"/>
      <c r="E2601" s="52"/>
      <c r="F2601" s="52"/>
      <c r="G2601" s="52"/>
      <c r="H2601" s="52"/>
      <c r="I2601" s="52"/>
    </row>
    <row r="2602" spans="1:9" s="53" customFormat="1">
      <c r="A2602" s="49"/>
      <c r="B2602" s="50"/>
      <c r="C2602" s="51"/>
      <c r="D2602" s="49"/>
      <c r="E2602" s="52"/>
      <c r="F2602" s="52"/>
      <c r="G2602" s="52"/>
      <c r="H2602" s="52"/>
      <c r="I2602" s="52"/>
    </row>
    <row r="2603" spans="1:9" s="53" customFormat="1">
      <c r="A2603" s="49"/>
      <c r="B2603" s="50"/>
      <c r="C2603" s="51"/>
      <c r="D2603" s="49"/>
      <c r="E2603" s="52"/>
      <c r="F2603" s="52"/>
      <c r="G2603" s="52"/>
      <c r="H2603" s="52"/>
      <c r="I2603" s="52"/>
    </row>
    <row r="2604" spans="1:9" s="53" customFormat="1">
      <c r="A2604" s="49"/>
      <c r="B2604" s="50"/>
      <c r="C2604" s="51"/>
      <c r="D2604" s="49"/>
      <c r="E2604" s="52"/>
      <c r="F2604" s="52"/>
      <c r="G2604" s="52"/>
      <c r="H2604" s="52"/>
      <c r="I2604" s="52"/>
    </row>
    <row r="2605" spans="1:9" s="53" customFormat="1">
      <c r="A2605" s="49"/>
      <c r="B2605" s="50"/>
      <c r="C2605" s="51"/>
      <c r="D2605" s="49"/>
      <c r="E2605" s="52"/>
      <c r="F2605" s="52"/>
      <c r="G2605" s="52"/>
      <c r="H2605" s="52"/>
      <c r="I2605" s="52"/>
    </row>
    <row r="2606" spans="1:9" s="53" customFormat="1">
      <c r="A2606" s="49"/>
      <c r="B2606" s="50"/>
      <c r="C2606" s="51"/>
      <c r="D2606" s="49"/>
      <c r="E2606" s="52"/>
      <c r="F2606" s="52"/>
      <c r="G2606" s="52"/>
      <c r="H2606" s="52"/>
      <c r="I2606" s="52"/>
    </row>
    <row r="2607" spans="1:9" s="53" customFormat="1">
      <c r="A2607" s="49"/>
      <c r="B2607" s="50"/>
      <c r="C2607" s="51"/>
      <c r="D2607" s="49"/>
      <c r="E2607" s="52"/>
      <c r="F2607" s="52"/>
      <c r="G2607" s="52"/>
      <c r="H2607" s="52"/>
      <c r="I2607" s="52"/>
    </row>
    <row r="2608" spans="1:9" s="53" customFormat="1">
      <c r="A2608" s="49"/>
      <c r="B2608" s="50"/>
      <c r="C2608" s="51"/>
      <c r="D2608" s="49"/>
      <c r="E2608" s="52"/>
      <c r="F2608" s="52"/>
      <c r="G2608" s="52"/>
      <c r="H2608" s="52"/>
      <c r="I2608" s="52"/>
    </row>
    <row r="2609" spans="1:9" s="53" customFormat="1">
      <c r="A2609" s="49"/>
      <c r="B2609" s="50"/>
      <c r="C2609" s="51"/>
      <c r="D2609" s="49"/>
      <c r="E2609" s="52"/>
      <c r="F2609" s="52"/>
      <c r="G2609" s="52"/>
      <c r="H2609" s="52"/>
      <c r="I2609" s="52"/>
    </row>
    <row r="2610" spans="1:9" s="53" customFormat="1">
      <c r="A2610" s="49"/>
      <c r="B2610" s="50"/>
      <c r="C2610" s="51"/>
      <c r="D2610" s="49"/>
      <c r="E2610" s="52"/>
      <c r="F2610" s="52"/>
      <c r="G2610" s="52"/>
      <c r="H2610" s="52"/>
      <c r="I2610" s="52"/>
    </row>
    <row r="2611" spans="1:9" s="53" customFormat="1">
      <c r="A2611" s="49"/>
      <c r="B2611" s="50"/>
      <c r="C2611" s="51"/>
      <c r="D2611" s="49"/>
      <c r="E2611" s="52"/>
      <c r="F2611" s="52"/>
      <c r="G2611" s="52"/>
      <c r="H2611" s="52"/>
      <c r="I2611" s="52"/>
    </row>
    <row r="2612" spans="1:9" s="53" customFormat="1">
      <c r="A2612" s="49"/>
      <c r="B2612" s="50"/>
      <c r="C2612" s="51"/>
      <c r="D2612" s="49"/>
      <c r="E2612" s="52"/>
      <c r="F2612" s="52"/>
      <c r="G2612" s="52"/>
      <c r="H2612" s="52"/>
      <c r="I2612" s="52"/>
    </row>
    <row r="2613" spans="1:9" s="53" customFormat="1">
      <c r="A2613" s="49"/>
      <c r="B2613" s="50"/>
      <c r="C2613" s="51"/>
      <c r="D2613" s="49"/>
      <c r="E2613" s="52"/>
      <c r="F2613" s="52"/>
      <c r="G2613" s="52"/>
      <c r="H2613" s="52"/>
      <c r="I2613" s="52"/>
    </row>
    <row r="2614" spans="1:9" s="53" customFormat="1">
      <c r="A2614" s="49"/>
      <c r="B2614" s="50"/>
      <c r="C2614" s="51"/>
      <c r="D2614" s="49"/>
      <c r="E2614" s="52"/>
      <c r="F2614" s="52"/>
      <c r="G2614" s="52"/>
      <c r="H2614" s="52"/>
      <c r="I2614" s="52"/>
    </row>
    <row r="2615" spans="1:9" s="53" customFormat="1">
      <c r="A2615" s="49"/>
      <c r="B2615" s="50"/>
      <c r="C2615" s="51"/>
      <c r="D2615" s="49"/>
      <c r="E2615" s="52"/>
      <c r="F2615" s="52"/>
      <c r="G2615" s="52"/>
      <c r="H2615" s="52"/>
      <c r="I2615" s="52"/>
    </row>
    <row r="2616" spans="1:9" s="53" customFormat="1">
      <c r="A2616" s="49"/>
      <c r="B2616" s="50"/>
      <c r="C2616" s="51"/>
      <c r="D2616" s="49"/>
      <c r="E2616" s="52"/>
      <c r="F2616" s="52"/>
      <c r="G2616" s="52"/>
      <c r="H2616" s="52"/>
      <c r="I2616" s="52"/>
    </row>
    <row r="2617" spans="1:9" s="53" customFormat="1">
      <c r="A2617" s="49"/>
      <c r="B2617" s="50"/>
      <c r="C2617" s="51"/>
      <c r="D2617" s="49"/>
      <c r="E2617" s="52"/>
      <c r="F2617" s="52"/>
      <c r="G2617" s="52"/>
      <c r="H2617" s="52"/>
      <c r="I2617" s="52"/>
    </row>
    <row r="2618" spans="1:9" s="53" customFormat="1">
      <c r="A2618" s="49"/>
      <c r="B2618" s="50"/>
      <c r="C2618" s="51"/>
      <c r="D2618" s="49"/>
      <c r="E2618" s="52"/>
      <c r="F2618" s="52"/>
      <c r="G2618" s="52"/>
      <c r="H2618" s="52"/>
      <c r="I2618" s="52"/>
    </row>
    <row r="2619" spans="1:9" s="53" customFormat="1">
      <c r="A2619" s="49"/>
      <c r="B2619" s="50"/>
      <c r="C2619" s="51"/>
      <c r="D2619" s="49"/>
      <c r="E2619" s="52"/>
      <c r="F2619" s="52"/>
      <c r="G2619" s="52"/>
      <c r="H2619" s="52"/>
      <c r="I2619" s="52"/>
    </row>
    <row r="2620" spans="1:9" s="53" customFormat="1">
      <c r="A2620" s="49"/>
      <c r="B2620" s="50"/>
      <c r="C2620" s="51"/>
      <c r="D2620" s="49"/>
      <c r="E2620" s="52"/>
      <c r="F2620" s="52"/>
      <c r="G2620" s="52"/>
      <c r="H2620" s="52"/>
      <c r="I2620" s="52"/>
    </row>
    <row r="2621" spans="1:9" s="53" customFormat="1">
      <c r="A2621" s="49"/>
      <c r="B2621" s="50"/>
      <c r="C2621" s="51"/>
      <c r="D2621" s="49"/>
      <c r="E2621" s="52"/>
      <c r="F2621" s="52"/>
      <c r="G2621" s="52"/>
      <c r="H2621" s="52"/>
      <c r="I2621" s="52"/>
    </row>
    <row r="2622" spans="1:9" s="53" customFormat="1">
      <c r="A2622" s="49"/>
      <c r="B2622" s="50"/>
      <c r="C2622" s="51"/>
      <c r="D2622" s="49"/>
      <c r="E2622" s="52"/>
      <c r="F2622" s="52"/>
      <c r="G2622" s="52"/>
      <c r="H2622" s="52"/>
      <c r="I2622" s="52"/>
    </row>
    <row r="2623" spans="1:9" s="53" customFormat="1">
      <c r="A2623" s="49"/>
      <c r="B2623" s="50"/>
      <c r="C2623" s="51"/>
      <c r="D2623" s="49"/>
      <c r="E2623" s="52"/>
      <c r="F2623" s="52"/>
      <c r="G2623" s="52"/>
      <c r="H2623" s="52"/>
      <c r="I2623" s="52"/>
    </row>
    <row r="2624" spans="1:9" s="53" customFormat="1">
      <c r="A2624" s="49"/>
      <c r="B2624" s="50"/>
      <c r="C2624" s="51"/>
      <c r="D2624" s="49"/>
      <c r="E2624" s="52"/>
      <c r="F2624" s="52"/>
      <c r="G2624" s="52"/>
      <c r="H2624" s="52"/>
      <c r="I2624" s="52"/>
    </row>
    <row r="2625" spans="1:9" s="53" customFormat="1">
      <c r="A2625" s="49"/>
      <c r="B2625" s="50"/>
      <c r="C2625" s="51"/>
      <c r="D2625" s="49"/>
      <c r="E2625" s="52"/>
      <c r="F2625" s="52"/>
      <c r="G2625" s="52"/>
      <c r="H2625" s="52"/>
      <c r="I2625" s="52"/>
    </row>
    <row r="2626" spans="1:9" s="53" customFormat="1">
      <c r="A2626" s="49"/>
      <c r="B2626" s="50"/>
      <c r="C2626" s="51"/>
      <c r="D2626" s="49"/>
      <c r="E2626" s="52"/>
      <c r="F2626" s="52"/>
      <c r="G2626" s="52"/>
      <c r="H2626" s="52"/>
      <c r="I2626" s="52"/>
    </row>
    <row r="2627" spans="1:9" s="53" customFormat="1">
      <c r="A2627" s="49"/>
      <c r="B2627" s="50"/>
      <c r="C2627" s="51"/>
      <c r="D2627" s="49"/>
      <c r="E2627" s="52"/>
      <c r="F2627" s="52"/>
      <c r="G2627" s="52"/>
      <c r="H2627" s="52"/>
      <c r="I2627" s="52"/>
    </row>
    <row r="2628" spans="1:9" s="53" customFormat="1">
      <c r="A2628" s="49"/>
      <c r="B2628" s="50"/>
      <c r="C2628" s="51"/>
      <c r="D2628" s="49"/>
      <c r="E2628" s="52"/>
      <c r="F2628" s="52"/>
      <c r="G2628" s="52"/>
      <c r="H2628" s="52"/>
      <c r="I2628" s="52"/>
    </row>
    <row r="2629" spans="1:9" s="53" customFormat="1">
      <c r="A2629" s="49"/>
      <c r="B2629" s="50"/>
      <c r="C2629" s="51"/>
      <c r="D2629" s="49"/>
      <c r="E2629" s="52"/>
      <c r="F2629" s="52"/>
      <c r="G2629" s="52"/>
      <c r="H2629" s="52"/>
      <c r="I2629" s="52"/>
    </row>
    <row r="2630" spans="1:9" s="53" customFormat="1">
      <c r="A2630" s="49"/>
      <c r="B2630" s="50"/>
      <c r="C2630" s="51"/>
      <c r="D2630" s="49"/>
      <c r="E2630" s="52"/>
      <c r="F2630" s="52"/>
      <c r="G2630" s="52"/>
      <c r="H2630" s="52"/>
      <c r="I2630" s="52"/>
    </row>
    <row r="2631" spans="1:9" s="53" customFormat="1">
      <c r="A2631" s="49"/>
      <c r="B2631" s="50"/>
      <c r="C2631" s="51"/>
      <c r="D2631" s="49"/>
      <c r="E2631" s="52"/>
      <c r="F2631" s="52"/>
      <c r="G2631" s="52"/>
      <c r="H2631" s="52"/>
      <c r="I2631" s="52"/>
    </row>
    <row r="2632" spans="1:9" s="53" customFormat="1">
      <c r="A2632" s="49"/>
      <c r="B2632" s="50"/>
      <c r="C2632" s="51"/>
      <c r="D2632" s="49"/>
      <c r="E2632" s="52"/>
      <c r="F2632" s="52"/>
      <c r="G2632" s="52"/>
      <c r="H2632" s="52"/>
      <c r="I2632" s="52"/>
    </row>
    <row r="2633" spans="1:9" s="53" customFormat="1">
      <c r="A2633" s="49"/>
      <c r="B2633" s="50"/>
      <c r="C2633" s="51"/>
      <c r="D2633" s="49"/>
      <c r="E2633" s="52"/>
      <c r="F2633" s="52"/>
      <c r="G2633" s="52"/>
      <c r="H2633" s="52"/>
      <c r="I2633" s="52"/>
    </row>
    <row r="2634" spans="1:9" s="53" customFormat="1">
      <c r="A2634" s="49"/>
      <c r="B2634" s="50"/>
      <c r="C2634" s="51"/>
      <c r="D2634" s="49"/>
      <c r="E2634" s="52"/>
      <c r="F2634" s="52"/>
      <c r="G2634" s="52"/>
      <c r="H2634" s="52"/>
      <c r="I2634" s="52"/>
    </row>
    <row r="2635" spans="1:9" s="53" customFormat="1">
      <c r="A2635" s="49"/>
      <c r="B2635" s="50"/>
      <c r="C2635" s="51"/>
      <c r="D2635" s="49"/>
      <c r="E2635" s="52"/>
      <c r="F2635" s="52"/>
      <c r="G2635" s="52"/>
      <c r="H2635" s="52"/>
      <c r="I2635" s="52"/>
    </row>
    <row r="2636" spans="1:9" s="53" customFormat="1">
      <c r="A2636" s="49"/>
      <c r="B2636" s="50"/>
      <c r="C2636" s="51"/>
      <c r="D2636" s="49"/>
      <c r="E2636" s="52"/>
      <c r="F2636" s="52"/>
      <c r="G2636" s="52"/>
      <c r="H2636" s="52"/>
      <c r="I2636" s="52"/>
    </row>
    <row r="2637" spans="1:9" s="53" customFormat="1">
      <c r="A2637" s="49"/>
      <c r="B2637" s="50"/>
      <c r="C2637" s="51"/>
      <c r="D2637" s="49"/>
      <c r="E2637" s="52"/>
      <c r="F2637" s="52"/>
      <c r="G2637" s="52"/>
      <c r="H2637" s="52"/>
      <c r="I2637" s="52"/>
    </row>
    <row r="2638" spans="1:9" s="53" customFormat="1">
      <c r="A2638" s="49"/>
      <c r="B2638" s="50"/>
      <c r="C2638" s="51"/>
      <c r="D2638" s="49"/>
      <c r="E2638" s="52"/>
      <c r="F2638" s="52"/>
      <c r="G2638" s="52"/>
      <c r="H2638" s="52"/>
      <c r="I2638" s="52"/>
    </row>
    <row r="2639" spans="1:9" s="53" customFormat="1">
      <c r="A2639" s="49"/>
      <c r="B2639" s="50"/>
      <c r="C2639" s="51"/>
      <c r="D2639" s="49"/>
      <c r="E2639" s="52"/>
      <c r="F2639" s="52"/>
      <c r="G2639" s="52"/>
      <c r="H2639" s="52"/>
      <c r="I2639" s="52"/>
    </row>
    <row r="2640" spans="1:9" s="53" customFormat="1">
      <c r="A2640" s="49"/>
      <c r="B2640" s="50"/>
      <c r="C2640" s="51"/>
      <c r="D2640" s="49"/>
      <c r="E2640" s="52"/>
      <c r="F2640" s="52"/>
      <c r="G2640" s="52"/>
      <c r="H2640" s="52"/>
      <c r="I2640" s="52"/>
    </row>
    <row r="2641" spans="1:9" s="53" customFormat="1">
      <c r="A2641" s="49"/>
      <c r="B2641" s="50"/>
      <c r="C2641" s="51"/>
      <c r="D2641" s="49"/>
      <c r="E2641" s="52"/>
      <c r="F2641" s="52"/>
      <c r="G2641" s="52"/>
      <c r="H2641" s="52"/>
      <c r="I2641" s="52"/>
    </row>
    <row r="2642" spans="1:9" s="53" customFormat="1">
      <c r="A2642" s="49"/>
      <c r="B2642" s="50"/>
      <c r="C2642" s="51"/>
      <c r="D2642" s="49"/>
      <c r="E2642" s="52"/>
      <c r="F2642" s="52"/>
      <c r="G2642" s="52"/>
      <c r="H2642" s="52"/>
      <c r="I2642" s="52"/>
    </row>
    <row r="2643" spans="1:9" s="53" customFormat="1">
      <c r="A2643" s="49"/>
      <c r="B2643" s="50"/>
      <c r="C2643" s="51"/>
      <c r="D2643" s="49"/>
      <c r="E2643" s="52"/>
      <c r="F2643" s="52"/>
      <c r="G2643" s="52"/>
      <c r="H2643" s="52"/>
      <c r="I2643" s="52"/>
    </row>
    <row r="2644" spans="1:9" s="53" customFormat="1">
      <c r="A2644" s="49"/>
      <c r="B2644" s="50"/>
      <c r="C2644" s="51"/>
      <c r="D2644" s="49"/>
      <c r="E2644" s="52"/>
      <c r="F2644" s="52"/>
      <c r="G2644" s="52"/>
      <c r="H2644" s="52"/>
      <c r="I2644" s="52"/>
    </row>
    <row r="2645" spans="1:9" s="53" customFormat="1">
      <c r="A2645" s="49"/>
      <c r="B2645" s="50"/>
      <c r="C2645" s="51"/>
      <c r="D2645" s="49"/>
      <c r="E2645" s="52"/>
      <c r="F2645" s="52"/>
      <c r="G2645" s="52"/>
      <c r="H2645" s="52"/>
      <c r="I2645" s="52"/>
    </row>
    <row r="2646" spans="1:9" s="53" customFormat="1">
      <c r="A2646" s="49"/>
      <c r="B2646" s="50"/>
      <c r="C2646" s="51"/>
      <c r="D2646" s="49"/>
      <c r="E2646" s="52"/>
      <c r="F2646" s="52"/>
      <c r="G2646" s="52"/>
      <c r="H2646" s="52"/>
      <c r="I2646" s="52"/>
    </row>
    <row r="2647" spans="1:9" s="53" customFormat="1">
      <c r="A2647" s="49"/>
      <c r="B2647" s="50"/>
      <c r="C2647" s="51"/>
      <c r="D2647" s="49"/>
      <c r="E2647" s="52"/>
      <c r="F2647" s="52"/>
      <c r="G2647" s="52"/>
      <c r="H2647" s="52"/>
      <c r="I2647" s="52"/>
    </row>
    <row r="2648" spans="1:9" s="53" customFormat="1">
      <c r="A2648" s="49"/>
      <c r="B2648" s="50"/>
      <c r="C2648" s="51"/>
      <c r="D2648" s="49"/>
      <c r="E2648" s="52"/>
      <c r="F2648" s="52"/>
      <c r="G2648" s="52"/>
      <c r="H2648" s="52"/>
      <c r="I2648" s="52"/>
    </row>
    <row r="2649" spans="1:9" s="53" customFormat="1">
      <c r="A2649" s="49"/>
      <c r="B2649" s="50"/>
      <c r="C2649" s="51"/>
      <c r="D2649" s="49"/>
      <c r="E2649" s="52"/>
      <c r="F2649" s="52"/>
      <c r="G2649" s="52"/>
      <c r="H2649" s="52"/>
      <c r="I2649" s="52"/>
    </row>
    <row r="2650" spans="1:9" s="53" customFormat="1">
      <c r="A2650" s="49"/>
      <c r="B2650" s="50"/>
      <c r="C2650" s="51"/>
      <c r="D2650" s="49"/>
      <c r="E2650" s="52"/>
      <c r="F2650" s="52"/>
      <c r="G2650" s="52"/>
      <c r="H2650" s="52"/>
      <c r="I2650" s="52"/>
    </row>
    <row r="2651" spans="1:9" s="53" customFormat="1">
      <c r="A2651" s="49"/>
      <c r="B2651" s="50"/>
      <c r="C2651" s="51"/>
      <c r="D2651" s="49"/>
      <c r="E2651" s="52"/>
      <c r="F2651" s="52"/>
      <c r="G2651" s="52"/>
      <c r="H2651" s="52"/>
      <c r="I2651" s="52"/>
    </row>
    <row r="2652" spans="1:9" s="53" customFormat="1">
      <c r="A2652" s="49"/>
      <c r="B2652" s="50"/>
      <c r="C2652" s="51"/>
      <c r="D2652" s="49"/>
      <c r="E2652" s="52"/>
      <c r="F2652" s="52"/>
      <c r="G2652" s="52"/>
      <c r="H2652" s="52"/>
      <c r="I2652" s="52"/>
    </row>
    <row r="2653" spans="1:9" s="53" customFormat="1">
      <c r="A2653" s="49"/>
      <c r="B2653" s="50"/>
      <c r="C2653" s="51"/>
      <c r="D2653" s="49"/>
      <c r="E2653" s="52"/>
      <c r="F2653" s="52"/>
      <c r="G2653" s="52"/>
      <c r="H2653" s="52"/>
      <c r="I2653" s="52"/>
    </row>
    <row r="2654" spans="1:9" s="53" customFormat="1">
      <c r="A2654" s="49"/>
      <c r="B2654" s="50"/>
      <c r="C2654" s="51"/>
      <c r="D2654" s="49"/>
      <c r="E2654" s="52"/>
      <c r="F2654" s="52"/>
      <c r="G2654" s="52"/>
      <c r="H2654" s="52"/>
      <c r="I2654" s="52"/>
    </row>
    <row r="2655" spans="1:9" s="53" customFormat="1">
      <c r="A2655" s="49"/>
      <c r="B2655" s="50"/>
      <c r="C2655" s="51"/>
      <c r="D2655" s="49"/>
      <c r="E2655" s="52"/>
      <c r="F2655" s="52"/>
      <c r="G2655" s="52"/>
      <c r="H2655" s="52"/>
      <c r="I2655" s="52"/>
    </row>
    <row r="2656" spans="1:9" s="53" customFormat="1">
      <c r="A2656" s="49"/>
      <c r="B2656" s="50"/>
      <c r="C2656" s="51"/>
      <c r="D2656" s="49"/>
      <c r="E2656" s="52"/>
      <c r="F2656" s="52"/>
      <c r="G2656" s="52"/>
      <c r="H2656" s="52"/>
      <c r="I2656" s="52"/>
    </row>
    <row r="2657" spans="1:9" s="53" customFormat="1">
      <c r="A2657" s="49"/>
      <c r="B2657" s="50"/>
      <c r="C2657" s="51"/>
      <c r="D2657" s="49"/>
      <c r="E2657" s="52"/>
      <c r="F2657" s="52"/>
      <c r="G2657" s="52"/>
      <c r="H2657" s="52"/>
      <c r="I2657" s="52"/>
    </row>
    <row r="2658" spans="1:9" s="53" customFormat="1">
      <c r="A2658" s="49"/>
      <c r="B2658" s="50"/>
      <c r="C2658" s="51"/>
      <c r="D2658" s="49"/>
      <c r="E2658" s="52"/>
      <c r="F2658" s="52"/>
      <c r="G2658" s="52"/>
      <c r="H2658" s="52"/>
      <c r="I2658" s="52"/>
    </row>
    <row r="2659" spans="1:9" s="53" customFormat="1">
      <c r="A2659" s="49"/>
      <c r="B2659" s="50"/>
      <c r="C2659" s="51"/>
      <c r="D2659" s="49"/>
      <c r="E2659" s="52"/>
      <c r="F2659" s="52"/>
      <c r="G2659" s="52"/>
      <c r="H2659" s="52"/>
      <c r="I2659" s="52"/>
    </row>
    <row r="2660" spans="1:9" s="53" customFormat="1">
      <c r="A2660" s="49"/>
      <c r="B2660" s="50"/>
      <c r="C2660" s="51"/>
      <c r="D2660" s="49"/>
      <c r="E2660" s="52"/>
      <c r="F2660" s="52"/>
      <c r="G2660" s="52"/>
      <c r="H2660" s="52"/>
      <c r="I2660" s="52"/>
    </row>
    <row r="2661" spans="1:9" s="53" customFormat="1">
      <c r="A2661" s="49"/>
      <c r="B2661" s="50"/>
      <c r="C2661" s="51"/>
      <c r="D2661" s="49"/>
      <c r="E2661" s="52"/>
      <c r="F2661" s="52"/>
      <c r="G2661" s="52"/>
      <c r="H2661" s="52"/>
      <c r="I2661" s="52"/>
    </row>
    <row r="2662" spans="1:9" s="53" customFormat="1">
      <c r="A2662" s="49"/>
      <c r="B2662" s="50"/>
      <c r="C2662" s="51"/>
      <c r="D2662" s="49"/>
      <c r="E2662" s="52"/>
      <c r="F2662" s="52"/>
      <c r="G2662" s="52"/>
      <c r="H2662" s="52"/>
      <c r="I2662" s="52"/>
    </row>
    <row r="2663" spans="1:9" s="53" customFormat="1">
      <c r="A2663" s="49"/>
      <c r="B2663" s="50"/>
      <c r="C2663" s="51"/>
      <c r="D2663" s="49"/>
      <c r="E2663" s="52"/>
      <c r="F2663" s="52"/>
      <c r="G2663" s="52"/>
      <c r="H2663" s="52"/>
      <c r="I2663" s="52"/>
    </row>
    <row r="2664" spans="1:9" s="53" customFormat="1">
      <c r="A2664" s="49"/>
      <c r="B2664" s="50"/>
      <c r="C2664" s="51"/>
      <c r="D2664" s="49"/>
      <c r="E2664" s="52"/>
      <c r="F2664" s="52"/>
      <c r="G2664" s="52"/>
      <c r="H2664" s="52"/>
      <c r="I2664" s="52"/>
    </row>
    <row r="2665" spans="1:9" s="53" customFormat="1">
      <c r="A2665" s="49"/>
      <c r="B2665" s="50"/>
      <c r="C2665" s="51"/>
      <c r="D2665" s="49"/>
      <c r="E2665" s="52"/>
      <c r="F2665" s="52"/>
      <c r="G2665" s="52"/>
      <c r="H2665" s="52"/>
      <c r="I2665" s="52"/>
    </row>
    <row r="2666" spans="1:9" s="53" customFormat="1">
      <c r="A2666" s="49"/>
      <c r="B2666" s="50"/>
      <c r="C2666" s="51"/>
      <c r="D2666" s="49"/>
      <c r="E2666" s="52"/>
      <c r="F2666" s="52"/>
      <c r="G2666" s="52"/>
      <c r="H2666" s="52"/>
      <c r="I2666" s="52"/>
    </row>
    <row r="2667" spans="1:9" s="53" customFormat="1">
      <c r="A2667" s="49"/>
      <c r="B2667" s="50"/>
      <c r="C2667" s="51"/>
      <c r="D2667" s="49"/>
      <c r="E2667" s="52"/>
      <c r="F2667" s="52"/>
      <c r="G2667" s="52"/>
      <c r="H2667" s="52"/>
      <c r="I2667" s="52"/>
    </row>
    <row r="2668" spans="1:9" s="53" customFormat="1">
      <c r="A2668" s="49"/>
      <c r="B2668" s="50"/>
      <c r="C2668" s="51"/>
      <c r="D2668" s="49"/>
      <c r="E2668" s="52"/>
      <c r="F2668" s="52"/>
      <c r="G2668" s="52"/>
      <c r="H2668" s="52"/>
      <c r="I2668" s="52"/>
    </row>
    <row r="2669" spans="1:9" s="53" customFormat="1">
      <c r="A2669" s="49"/>
      <c r="B2669" s="50"/>
      <c r="C2669" s="51"/>
      <c r="D2669" s="49"/>
      <c r="E2669" s="52"/>
      <c r="F2669" s="52"/>
      <c r="G2669" s="52"/>
      <c r="H2669" s="52"/>
      <c r="I2669" s="52"/>
    </row>
    <row r="2670" spans="1:9" s="53" customFormat="1">
      <c r="A2670" s="49"/>
      <c r="B2670" s="50"/>
      <c r="C2670" s="51"/>
      <c r="D2670" s="49"/>
      <c r="E2670" s="52"/>
      <c r="F2670" s="52"/>
      <c r="G2670" s="52"/>
      <c r="H2670" s="52"/>
      <c r="I2670" s="52"/>
    </row>
    <row r="2671" spans="1:9" s="53" customFormat="1">
      <c r="A2671" s="49"/>
      <c r="B2671" s="50"/>
      <c r="C2671" s="51"/>
      <c r="D2671" s="49"/>
      <c r="E2671" s="52"/>
      <c r="F2671" s="52"/>
      <c r="G2671" s="52"/>
      <c r="H2671" s="52"/>
      <c r="I2671" s="52"/>
    </row>
    <row r="2672" spans="1:9" s="53" customFormat="1">
      <c r="A2672" s="49"/>
      <c r="B2672" s="50"/>
      <c r="C2672" s="51"/>
      <c r="D2672" s="49"/>
      <c r="E2672" s="52"/>
      <c r="F2672" s="52"/>
      <c r="G2672" s="52"/>
      <c r="H2672" s="52"/>
      <c r="I2672" s="52"/>
    </row>
    <row r="2673" spans="1:9" s="53" customFormat="1">
      <c r="A2673" s="49"/>
      <c r="B2673" s="50"/>
      <c r="C2673" s="51"/>
      <c r="D2673" s="49"/>
      <c r="E2673" s="52"/>
      <c r="F2673" s="52"/>
      <c r="G2673" s="52"/>
      <c r="H2673" s="52"/>
      <c r="I2673" s="52"/>
    </row>
    <row r="2674" spans="1:9" s="53" customFormat="1">
      <c r="A2674" s="49"/>
      <c r="B2674" s="50"/>
      <c r="C2674" s="51"/>
      <c r="D2674" s="49"/>
      <c r="E2674" s="52"/>
      <c r="F2674" s="52"/>
      <c r="G2674" s="52"/>
      <c r="H2674" s="52"/>
      <c r="I2674" s="52"/>
    </row>
    <row r="2675" spans="1:9" s="53" customFormat="1">
      <c r="A2675" s="49"/>
      <c r="B2675" s="50"/>
      <c r="C2675" s="51"/>
      <c r="D2675" s="49"/>
      <c r="E2675" s="52"/>
      <c r="F2675" s="52"/>
      <c r="G2675" s="52"/>
      <c r="H2675" s="52"/>
      <c r="I2675" s="52"/>
    </row>
    <row r="2676" spans="1:9" s="53" customFormat="1">
      <c r="A2676" s="49"/>
      <c r="B2676" s="50"/>
      <c r="C2676" s="51"/>
      <c r="D2676" s="49"/>
      <c r="E2676" s="52"/>
      <c r="F2676" s="52"/>
      <c r="G2676" s="52"/>
      <c r="H2676" s="52"/>
      <c r="I2676" s="52"/>
    </row>
    <row r="2677" spans="1:9" s="53" customFormat="1">
      <c r="A2677" s="49"/>
      <c r="B2677" s="50"/>
      <c r="C2677" s="51"/>
      <c r="D2677" s="49"/>
      <c r="E2677" s="52"/>
      <c r="F2677" s="52"/>
      <c r="G2677" s="52"/>
      <c r="H2677" s="52"/>
      <c r="I2677" s="52"/>
    </row>
    <row r="2678" spans="1:9" s="53" customFormat="1">
      <c r="A2678" s="49"/>
      <c r="B2678" s="50"/>
      <c r="C2678" s="51"/>
      <c r="D2678" s="49"/>
      <c r="E2678" s="52"/>
      <c r="F2678" s="52"/>
      <c r="G2678" s="52"/>
      <c r="H2678" s="52"/>
      <c r="I2678" s="52"/>
    </row>
    <row r="2679" spans="1:9" s="53" customFormat="1">
      <c r="A2679" s="49"/>
      <c r="B2679" s="50"/>
      <c r="C2679" s="51"/>
      <c r="D2679" s="49"/>
      <c r="E2679" s="52"/>
      <c r="F2679" s="52"/>
      <c r="G2679" s="52"/>
      <c r="H2679" s="52"/>
      <c r="I2679" s="52"/>
    </row>
    <row r="2680" spans="1:9" s="53" customFormat="1">
      <c r="A2680" s="49"/>
      <c r="B2680" s="50"/>
      <c r="C2680" s="51"/>
      <c r="D2680" s="49"/>
      <c r="E2680" s="52"/>
      <c r="F2680" s="52"/>
      <c r="G2680" s="52"/>
      <c r="H2680" s="52"/>
      <c r="I2680" s="52"/>
    </row>
    <row r="2681" spans="1:9" s="53" customFormat="1">
      <c r="A2681" s="49"/>
      <c r="B2681" s="50"/>
      <c r="C2681" s="51"/>
      <c r="D2681" s="49"/>
      <c r="E2681" s="52"/>
      <c r="F2681" s="52"/>
      <c r="G2681" s="52"/>
      <c r="H2681" s="52"/>
      <c r="I2681" s="52"/>
    </row>
    <row r="2682" spans="1:9" s="53" customFormat="1">
      <c r="A2682" s="49"/>
      <c r="B2682" s="50"/>
      <c r="C2682" s="51"/>
      <c r="D2682" s="49"/>
      <c r="E2682" s="52"/>
      <c r="F2682" s="52"/>
      <c r="G2682" s="52"/>
      <c r="H2682" s="52"/>
      <c r="I2682" s="52"/>
    </row>
    <row r="2683" spans="1:9" s="53" customFormat="1">
      <c r="A2683" s="49"/>
      <c r="B2683" s="50"/>
      <c r="C2683" s="51"/>
      <c r="D2683" s="49"/>
      <c r="E2683" s="52"/>
      <c r="F2683" s="52"/>
      <c r="G2683" s="52"/>
      <c r="H2683" s="52"/>
      <c r="I2683" s="52"/>
    </row>
    <row r="2684" spans="1:9" s="53" customFormat="1">
      <c r="A2684" s="49"/>
      <c r="B2684" s="50"/>
      <c r="C2684" s="51"/>
      <c r="D2684" s="49"/>
      <c r="E2684" s="52"/>
      <c r="F2684" s="52"/>
      <c r="G2684" s="52"/>
      <c r="H2684" s="52"/>
      <c r="I2684" s="52"/>
    </row>
    <row r="2685" spans="1:9" s="53" customFormat="1">
      <c r="A2685" s="49"/>
      <c r="B2685" s="50"/>
      <c r="C2685" s="51"/>
      <c r="D2685" s="49"/>
      <c r="E2685" s="52"/>
      <c r="F2685" s="52"/>
      <c r="G2685" s="52"/>
      <c r="H2685" s="52"/>
      <c r="I2685" s="52"/>
    </row>
    <row r="2686" spans="1:9" s="53" customFormat="1">
      <c r="A2686" s="49"/>
      <c r="B2686" s="50"/>
      <c r="C2686" s="51"/>
      <c r="D2686" s="49"/>
      <c r="E2686" s="52"/>
      <c r="F2686" s="52"/>
      <c r="G2686" s="52"/>
      <c r="H2686" s="52"/>
      <c r="I2686" s="52"/>
    </row>
    <row r="2687" spans="1:9" s="53" customFormat="1">
      <c r="A2687" s="49"/>
      <c r="B2687" s="50"/>
      <c r="C2687" s="51"/>
      <c r="D2687" s="49"/>
      <c r="E2687" s="52"/>
      <c r="F2687" s="52"/>
      <c r="G2687" s="52"/>
      <c r="H2687" s="52"/>
      <c r="I2687" s="52"/>
    </row>
    <row r="2688" spans="1:9" s="53" customFormat="1">
      <c r="A2688" s="49"/>
      <c r="B2688" s="50"/>
      <c r="C2688" s="51"/>
      <c r="D2688" s="49"/>
      <c r="E2688" s="52"/>
      <c r="F2688" s="52"/>
      <c r="G2688" s="52"/>
      <c r="H2688" s="52"/>
      <c r="I2688" s="52"/>
    </row>
    <row r="2689" spans="1:9" s="53" customFormat="1">
      <c r="A2689" s="49"/>
      <c r="B2689" s="50"/>
      <c r="C2689" s="51"/>
      <c r="D2689" s="49"/>
      <c r="E2689" s="52"/>
      <c r="F2689" s="52"/>
      <c r="G2689" s="52"/>
      <c r="H2689" s="52"/>
      <c r="I2689" s="52"/>
    </row>
    <row r="2690" spans="1:9" s="53" customFormat="1">
      <c r="A2690" s="49"/>
      <c r="B2690" s="50"/>
      <c r="C2690" s="51"/>
      <c r="D2690" s="49"/>
      <c r="E2690" s="52"/>
      <c r="F2690" s="52"/>
      <c r="G2690" s="52"/>
      <c r="H2690" s="52"/>
      <c r="I2690" s="52"/>
    </row>
    <row r="2691" spans="1:9" s="53" customFormat="1">
      <c r="A2691" s="49"/>
      <c r="B2691" s="50"/>
      <c r="C2691" s="51"/>
      <c r="D2691" s="49"/>
      <c r="E2691" s="52"/>
      <c r="F2691" s="52"/>
      <c r="G2691" s="52"/>
      <c r="H2691" s="52"/>
      <c r="I2691" s="52"/>
    </row>
    <row r="2692" spans="1:9" s="53" customFormat="1">
      <c r="A2692" s="49"/>
      <c r="B2692" s="50"/>
      <c r="C2692" s="51"/>
      <c r="D2692" s="49"/>
      <c r="E2692" s="52"/>
      <c r="F2692" s="52"/>
      <c r="G2692" s="52"/>
      <c r="H2692" s="52"/>
      <c r="I2692" s="52"/>
    </row>
    <row r="2693" spans="1:9" s="53" customFormat="1">
      <c r="A2693" s="49"/>
      <c r="B2693" s="50"/>
      <c r="C2693" s="51"/>
      <c r="D2693" s="49"/>
      <c r="E2693" s="52"/>
      <c r="F2693" s="52"/>
      <c r="G2693" s="52"/>
      <c r="H2693" s="52"/>
      <c r="I2693" s="52"/>
    </row>
    <row r="2694" spans="1:9" s="53" customFormat="1">
      <c r="A2694" s="49"/>
      <c r="B2694" s="50"/>
      <c r="C2694" s="51"/>
      <c r="D2694" s="49"/>
      <c r="E2694" s="52"/>
      <c r="F2694" s="52"/>
      <c r="G2694" s="52"/>
      <c r="H2694" s="52"/>
      <c r="I2694" s="52"/>
    </row>
    <row r="2695" spans="1:9" s="53" customFormat="1">
      <c r="A2695" s="49"/>
      <c r="B2695" s="50"/>
      <c r="C2695" s="51"/>
      <c r="D2695" s="49"/>
      <c r="E2695" s="52"/>
      <c r="F2695" s="52"/>
      <c r="G2695" s="52"/>
      <c r="H2695" s="52"/>
      <c r="I2695" s="52"/>
    </row>
    <row r="2696" spans="1:9" s="53" customFormat="1">
      <c r="A2696" s="49"/>
      <c r="B2696" s="50"/>
      <c r="C2696" s="51"/>
      <c r="D2696" s="49"/>
      <c r="E2696" s="52"/>
      <c r="F2696" s="52"/>
      <c r="G2696" s="52"/>
      <c r="H2696" s="52"/>
      <c r="I2696" s="52"/>
    </row>
    <row r="2697" spans="1:9" s="53" customFormat="1">
      <c r="A2697" s="49"/>
      <c r="B2697" s="50"/>
      <c r="C2697" s="51"/>
      <c r="D2697" s="49"/>
      <c r="E2697" s="52"/>
      <c r="F2697" s="52"/>
      <c r="G2697" s="52"/>
      <c r="H2697" s="52"/>
      <c r="I2697" s="52"/>
    </row>
    <row r="2698" spans="1:9" s="53" customFormat="1">
      <c r="A2698" s="49"/>
      <c r="B2698" s="50"/>
      <c r="C2698" s="51"/>
      <c r="D2698" s="49"/>
      <c r="E2698" s="52"/>
      <c r="F2698" s="52"/>
      <c r="G2698" s="52"/>
      <c r="H2698" s="52"/>
      <c r="I2698" s="52"/>
    </row>
    <row r="2699" spans="1:9" s="53" customFormat="1">
      <c r="A2699" s="49"/>
      <c r="B2699" s="50"/>
      <c r="C2699" s="51"/>
      <c r="D2699" s="49"/>
      <c r="E2699" s="52"/>
      <c r="F2699" s="52"/>
      <c r="G2699" s="52"/>
      <c r="H2699" s="52"/>
      <c r="I2699" s="52"/>
    </row>
    <row r="2700" spans="1:9" s="53" customFormat="1">
      <c r="A2700" s="49"/>
      <c r="B2700" s="50"/>
      <c r="C2700" s="51"/>
      <c r="D2700" s="49"/>
      <c r="E2700" s="52"/>
      <c r="F2700" s="52"/>
      <c r="G2700" s="52"/>
      <c r="H2700" s="52"/>
      <c r="I2700" s="52"/>
    </row>
    <row r="2701" spans="1:9" s="53" customFormat="1">
      <c r="A2701" s="49"/>
      <c r="B2701" s="50"/>
      <c r="C2701" s="51"/>
      <c r="D2701" s="49"/>
      <c r="E2701" s="52"/>
      <c r="F2701" s="52"/>
      <c r="G2701" s="52"/>
      <c r="H2701" s="52"/>
      <c r="I2701" s="52"/>
    </row>
    <row r="2702" spans="1:9" s="53" customFormat="1">
      <c r="A2702" s="49"/>
      <c r="B2702" s="50"/>
      <c r="C2702" s="51"/>
      <c r="D2702" s="49"/>
      <c r="E2702" s="52"/>
      <c r="F2702" s="52"/>
      <c r="G2702" s="52"/>
      <c r="H2702" s="52"/>
      <c r="I2702" s="52"/>
    </row>
    <row r="2703" spans="1:9" s="53" customFormat="1">
      <c r="A2703" s="49"/>
      <c r="B2703" s="50"/>
      <c r="C2703" s="51"/>
      <c r="D2703" s="49"/>
      <c r="E2703" s="52"/>
      <c r="F2703" s="52"/>
      <c r="G2703" s="52"/>
      <c r="H2703" s="52"/>
      <c r="I2703" s="52"/>
    </row>
    <row r="2704" spans="1:9" s="53" customFormat="1">
      <c r="A2704" s="49"/>
      <c r="B2704" s="50"/>
      <c r="C2704" s="51"/>
      <c r="D2704" s="49"/>
      <c r="E2704" s="52"/>
      <c r="F2704" s="52"/>
      <c r="G2704" s="52"/>
      <c r="H2704" s="52"/>
      <c r="I2704" s="52"/>
    </row>
    <row r="2705" spans="1:9" s="53" customFormat="1">
      <c r="A2705" s="49"/>
      <c r="B2705" s="50"/>
      <c r="C2705" s="51"/>
      <c r="D2705" s="49"/>
      <c r="E2705" s="52"/>
      <c r="F2705" s="52"/>
      <c r="G2705" s="52"/>
      <c r="H2705" s="52"/>
      <c r="I2705" s="52"/>
    </row>
    <row r="2706" spans="1:9" s="53" customFormat="1">
      <c r="A2706" s="49"/>
      <c r="B2706" s="50"/>
      <c r="C2706" s="51"/>
      <c r="D2706" s="49"/>
      <c r="E2706" s="52"/>
      <c r="F2706" s="52"/>
      <c r="G2706" s="52"/>
      <c r="H2706" s="52"/>
      <c r="I2706" s="52"/>
    </row>
    <row r="2707" spans="1:9" s="53" customFormat="1">
      <c r="A2707" s="49"/>
      <c r="B2707" s="50"/>
      <c r="C2707" s="51"/>
      <c r="D2707" s="49"/>
      <c r="E2707" s="52"/>
      <c r="F2707" s="52"/>
      <c r="G2707" s="52"/>
      <c r="H2707" s="52"/>
      <c r="I2707" s="52"/>
    </row>
    <row r="2708" spans="1:9" s="53" customFormat="1">
      <c r="A2708" s="49"/>
      <c r="B2708" s="50"/>
      <c r="C2708" s="51"/>
      <c r="D2708" s="49"/>
      <c r="E2708" s="52"/>
      <c r="F2708" s="52"/>
      <c r="G2708" s="52"/>
      <c r="H2708" s="52"/>
      <c r="I2708" s="52"/>
    </row>
    <row r="2709" spans="1:9" s="53" customFormat="1">
      <c r="A2709" s="49"/>
      <c r="B2709" s="50"/>
      <c r="C2709" s="51"/>
      <c r="D2709" s="49"/>
      <c r="E2709" s="52"/>
      <c r="F2709" s="52"/>
      <c r="G2709" s="52"/>
      <c r="H2709" s="52"/>
      <c r="I2709" s="52"/>
    </row>
    <row r="2710" spans="1:9" s="53" customFormat="1">
      <c r="A2710" s="49"/>
      <c r="B2710" s="50"/>
      <c r="C2710" s="51"/>
      <c r="D2710" s="49"/>
      <c r="E2710" s="52"/>
      <c r="F2710" s="52"/>
      <c r="G2710" s="52"/>
      <c r="H2710" s="52"/>
      <c r="I2710" s="52"/>
    </row>
    <row r="2711" spans="1:9" s="53" customFormat="1">
      <c r="A2711" s="49"/>
      <c r="B2711" s="50"/>
      <c r="C2711" s="51"/>
      <c r="D2711" s="49"/>
      <c r="E2711" s="52"/>
      <c r="F2711" s="52"/>
      <c r="G2711" s="52"/>
      <c r="H2711" s="52"/>
      <c r="I2711" s="52"/>
    </row>
    <row r="2712" spans="1:9" s="53" customFormat="1">
      <c r="A2712" s="49"/>
      <c r="B2712" s="50"/>
      <c r="C2712" s="51"/>
      <c r="D2712" s="49"/>
      <c r="E2712" s="52"/>
      <c r="F2712" s="52"/>
      <c r="G2712" s="52"/>
      <c r="H2712" s="52"/>
      <c r="I2712" s="52"/>
    </row>
    <row r="2713" spans="1:9" s="53" customFormat="1">
      <c r="A2713" s="49"/>
      <c r="B2713" s="50"/>
      <c r="C2713" s="51"/>
      <c r="D2713" s="49"/>
      <c r="E2713" s="52"/>
      <c r="F2713" s="52"/>
      <c r="G2713" s="52"/>
      <c r="H2713" s="52"/>
      <c r="I2713" s="52"/>
    </row>
    <row r="2714" spans="1:9" s="53" customFormat="1">
      <c r="A2714" s="49"/>
      <c r="B2714" s="50"/>
      <c r="C2714" s="51"/>
      <c r="D2714" s="49"/>
      <c r="E2714" s="52"/>
      <c r="F2714" s="52"/>
      <c r="G2714" s="52"/>
      <c r="H2714" s="52"/>
      <c r="I2714" s="52"/>
    </row>
    <row r="2715" spans="1:9" s="53" customFormat="1">
      <c r="A2715" s="49"/>
      <c r="B2715" s="50"/>
      <c r="C2715" s="51"/>
      <c r="D2715" s="49"/>
      <c r="E2715" s="52"/>
      <c r="F2715" s="52"/>
      <c r="G2715" s="52"/>
      <c r="H2715" s="52"/>
      <c r="I2715" s="52"/>
    </row>
    <row r="2716" spans="1:9" s="53" customFormat="1">
      <c r="A2716" s="49"/>
      <c r="B2716" s="50"/>
      <c r="C2716" s="51"/>
      <c r="D2716" s="49"/>
      <c r="E2716" s="52"/>
      <c r="F2716" s="52"/>
      <c r="G2716" s="52"/>
      <c r="H2716" s="52"/>
      <c r="I2716" s="52"/>
    </row>
    <row r="2717" spans="1:9" s="53" customFormat="1">
      <c r="A2717" s="49"/>
      <c r="B2717" s="50"/>
      <c r="C2717" s="51"/>
      <c r="D2717" s="49"/>
      <c r="E2717" s="52"/>
      <c r="F2717" s="52"/>
      <c r="G2717" s="52"/>
      <c r="H2717" s="52"/>
      <c r="I2717" s="52"/>
    </row>
    <row r="2718" spans="1:9" s="53" customFormat="1">
      <c r="A2718" s="49"/>
      <c r="B2718" s="50"/>
      <c r="C2718" s="51"/>
      <c r="D2718" s="49"/>
      <c r="E2718" s="52"/>
      <c r="F2718" s="52"/>
      <c r="G2718" s="52"/>
      <c r="H2718" s="52"/>
      <c r="I2718" s="52"/>
    </row>
    <row r="2719" spans="1:9" s="53" customFormat="1">
      <c r="A2719" s="49"/>
      <c r="B2719" s="50"/>
      <c r="C2719" s="51"/>
      <c r="D2719" s="49"/>
      <c r="E2719" s="52"/>
      <c r="F2719" s="52"/>
      <c r="G2719" s="52"/>
      <c r="H2719" s="52"/>
      <c r="I2719" s="52"/>
    </row>
    <row r="2720" spans="1:9" s="53" customFormat="1">
      <c r="A2720" s="49"/>
      <c r="B2720" s="50"/>
      <c r="C2720" s="51"/>
      <c r="D2720" s="49"/>
      <c r="E2720" s="52"/>
      <c r="F2720" s="52"/>
      <c r="G2720" s="52"/>
      <c r="H2720" s="52"/>
      <c r="I2720" s="52"/>
    </row>
    <row r="2721" spans="1:9" s="53" customFormat="1">
      <c r="A2721" s="49"/>
      <c r="B2721" s="50"/>
      <c r="C2721" s="51"/>
      <c r="D2721" s="49"/>
      <c r="E2721" s="52"/>
      <c r="F2721" s="52"/>
      <c r="G2721" s="52"/>
      <c r="H2721" s="52"/>
      <c r="I2721" s="52"/>
    </row>
    <row r="2722" spans="1:9" s="53" customFormat="1">
      <c r="A2722" s="49"/>
      <c r="B2722" s="50"/>
      <c r="C2722" s="51"/>
      <c r="D2722" s="49"/>
      <c r="E2722" s="52"/>
      <c r="F2722" s="52"/>
      <c r="G2722" s="52"/>
      <c r="H2722" s="52"/>
      <c r="I2722" s="52"/>
    </row>
    <row r="2723" spans="1:9" s="53" customFormat="1">
      <c r="A2723" s="49"/>
      <c r="B2723" s="50"/>
      <c r="C2723" s="51"/>
      <c r="D2723" s="49"/>
      <c r="E2723" s="52"/>
      <c r="F2723" s="52"/>
      <c r="G2723" s="52"/>
      <c r="H2723" s="52"/>
      <c r="I2723" s="52"/>
    </row>
    <row r="2724" spans="1:9" s="53" customFormat="1">
      <c r="A2724" s="49"/>
      <c r="B2724" s="50"/>
      <c r="C2724" s="51"/>
      <c r="D2724" s="49"/>
      <c r="E2724" s="52"/>
      <c r="F2724" s="52"/>
      <c r="G2724" s="52"/>
      <c r="H2724" s="52"/>
      <c r="I2724" s="52"/>
    </row>
    <row r="2725" spans="1:9" s="53" customFormat="1">
      <c r="A2725" s="49"/>
      <c r="B2725" s="50"/>
      <c r="C2725" s="51"/>
      <c r="D2725" s="49"/>
      <c r="E2725" s="52"/>
      <c r="F2725" s="52"/>
      <c r="G2725" s="52"/>
      <c r="H2725" s="52"/>
      <c r="I2725" s="52"/>
    </row>
    <row r="2726" spans="1:9" s="53" customFormat="1">
      <c r="A2726" s="49"/>
      <c r="B2726" s="50"/>
      <c r="C2726" s="51"/>
      <c r="D2726" s="49"/>
      <c r="E2726" s="52"/>
      <c r="F2726" s="52"/>
      <c r="G2726" s="52"/>
      <c r="H2726" s="52"/>
      <c r="I2726" s="52"/>
    </row>
    <row r="2727" spans="1:9" s="53" customFormat="1">
      <c r="A2727" s="49"/>
      <c r="B2727" s="50"/>
      <c r="C2727" s="51"/>
      <c r="D2727" s="49"/>
      <c r="E2727" s="52"/>
      <c r="F2727" s="52"/>
      <c r="G2727" s="52"/>
      <c r="H2727" s="52"/>
      <c r="I2727" s="52"/>
    </row>
    <row r="2728" spans="1:9" s="53" customFormat="1">
      <c r="A2728" s="49"/>
      <c r="B2728" s="50"/>
      <c r="C2728" s="51"/>
      <c r="D2728" s="49"/>
      <c r="E2728" s="52"/>
      <c r="F2728" s="52"/>
      <c r="G2728" s="52"/>
      <c r="H2728" s="52"/>
      <c r="I2728" s="52"/>
    </row>
    <row r="2729" spans="1:9" s="53" customFormat="1">
      <c r="A2729" s="49"/>
      <c r="B2729" s="50"/>
      <c r="C2729" s="51"/>
      <c r="D2729" s="49"/>
      <c r="E2729" s="52"/>
      <c r="F2729" s="52"/>
      <c r="G2729" s="52"/>
      <c r="H2729" s="52"/>
      <c r="I2729" s="52"/>
    </row>
    <row r="2730" spans="1:9" s="53" customFormat="1">
      <c r="A2730" s="49"/>
      <c r="B2730" s="50"/>
      <c r="C2730" s="51"/>
      <c r="D2730" s="49"/>
      <c r="E2730" s="52"/>
      <c r="F2730" s="52"/>
      <c r="G2730" s="52"/>
      <c r="H2730" s="52"/>
      <c r="I2730" s="52"/>
    </row>
    <row r="2731" spans="1:9" s="53" customFormat="1">
      <c r="A2731" s="49"/>
      <c r="B2731" s="50"/>
      <c r="C2731" s="51"/>
      <c r="D2731" s="49"/>
      <c r="E2731" s="52"/>
      <c r="F2731" s="52"/>
      <c r="G2731" s="52"/>
      <c r="H2731" s="52"/>
      <c r="I2731" s="52"/>
    </row>
    <row r="2732" spans="1:9" s="53" customFormat="1">
      <c r="A2732" s="49"/>
      <c r="B2732" s="50"/>
      <c r="C2732" s="51"/>
      <c r="D2732" s="49"/>
      <c r="E2732" s="52"/>
      <c r="F2732" s="52"/>
      <c r="G2732" s="52"/>
      <c r="H2732" s="52"/>
      <c r="I2732" s="52"/>
    </row>
    <row r="2733" spans="1:9" s="53" customFormat="1">
      <c r="A2733" s="49"/>
      <c r="B2733" s="50"/>
      <c r="C2733" s="51"/>
      <c r="D2733" s="49"/>
      <c r="E2733" s="52"/>
      <c r="F2733" s="52"/>
      <c r="G2733" s="52"/>
      <c r="H2733" s="52"/>
      <c r="I2733" s="52"/>
    </row>
    <row r="2734" spans="1:9" s="53" customFormat="1">
      <c r="A2734" s="49"/>
      <c r="B2734" s="50"/>
      <c r="C2734" s="51"/>
      <c r="D2734" s="49"/>
      <c r="E2734" s="52"/>
      <c r="F2734" s="52"/>
      <c r="G2734" s="52"/>
      <c r="H2734" s="52"/>
      <c r="I2734" s="52"/>
    </row>
    <row r="2735" spans="1:9" s="53" customFormat="1">
      <c r="A2735" s="49"/>
      <c r="B2735" s="50"/>
      <c r="C2735" s="51"/>
      <c r="D2735" s="49"/>
      <c r="E2735" s="52"/>
      <c r="F2735" s="52"/>
      <c r="G2735" s="52"/>
      <c r="H2735" s="52"/>
      <c r="I2735" s="52"/>
    </row>
    <row r="2736" spans="1:9" s="53" customFormat="1">
      <c r="A2736" s="49"/>
      <c r="B2736" s="50"/>
      <c r="C2736" s="51"/>
      <c r="D2736" s="49"/>
      <c r="E2736" s="52"/>
      <c r="F2736" s="52"/>
      <c r="G2736" s="52"/>
      <c r="H2736" s="52"/>
      <c r="I2736" s="52"/>
    </row>
    <row r="2737" spans="1:9" s="53" customFormat="1">
      <c r="A2737" s="49"/>
      <c r="B2737" s="50"/>
      <c r="C2737" s="51"/>
      <c r="D2737" s="49"/>
      <c r="E2737" s="52"/>
      <c r="F2737" s="52"/>
      <c r="G2737" s="52"/>
      <c r="H2737" s="52"/>
      <c r="I2737" s="52"/>
    </row>
    <row r="2738" spans="1:9" s="53" customFormat="1">
      <c r="A2738" s="49"/>
      <c r="B2738" s="50"/>
      <c r="C2738" s="51"/>
      <c r="D2738" s="49"/>
      <c r="E2738" s="52"/>
      <c r="F2738" s="52"/>
      <c r="G2738" s="52"/>
      <c r="H2738" s="52"/>
      <c r="I2738" s="52"/>
    </row>
    <row r="2739" spans="1:9" s="53" customFormat="1">
      <c r="A2739" s="49"/>
      <c r="B2739" s="50"/>
      <c r="C2739" s="51"/>
      <c r="D2739" s="49"/>
      <c r="E2739" s="52"/>
      <c r="F2739" s="52"/>
      <c r="G2739" s="52"/>
      <c r="H2739" s="52"/>
      <c r="I2739" s="52"/>
    </row>
    <row r="2740" spans="1:9" s="53" customFormat="1">
      <c r="A2740" s="49"/>
      <c r="B2740" s="50"/>
      <c r="C2740" s="51"/>
      <c r="D2740" s="49"/>
      <c r="E2740" s="52"/>
      <c r="F2740" s="52"/>
      <c r="G2740" s="52"/>
      <c r="H2740" s="52"/>
      <c r="I2740" s="52"/>
    </row>
    <row r="2741" spans="1:9" s="53" customFormat="1">
      <c r="A2741" s="49"/>
      <c r="B2741" s="50"/>
      <c r="C2741" s="51"/>
      <c r="D2741" s="49"/>
      <c r="E2741" s="52"/>
      <c r="F2741" s="52"/>
      <c r="G2741" s="52"/>
      <c r="H2741" s="52"/>
      <c r="I2741" s="52"/>
    </row>
    <row r="2742" spans="1:9" s="53" customFormat="1">
      <c r="A2742" s="49"/>
      <c r="B2742" s="50"/>
      <c r="C2742" s="51"/>
      <c r="D2742" s="49"/>
      <c r="E2742" s="52"/>
      <c r="F2742" s="52"/>
      <c r="G2742" s="52"/>
      <c r="H2742" s="52"/>
      <c r="I2742" s="52"/>
    </row>
    <row r="2743" spans="1:9" s="53" customFormat="1">
      <c r="A2743" s="49"/>
      <c r="B2743" s="50"/>
      <c r="C2743" s="51"/>
      <c r="D2743" s="49"/>
      <c r="E2743" s="52"/>
      <c r="F2743" s="52"/>
      <c r="G2743" s="52"/>
      <c r="H2743" s="52"/>
      <c r="I2743" s="52"/>
    </row>
    <row r="2744" spans="1:9" s="53" customFormat="1">
      <c r="A2744" s="49"/>
      <c r="B2744" s="50"/>
      <c r="C2744" s="51"/>
      <c r="D2744" s="49"/>
      <c r="E2744" s="52"/>
      <c r="F2744" s="52"/>
      <c r="G2744" s="52"/>
      <c r="H2744" s="52"/>
      <c r="I2744" s="52"/>
    </row>
    <row r="2745" spans="1:9" s="53" customFormat="1">
      <c r="A2745" s="49"/>
      <c r="B2745" s="50"/>
      <c r="C2745" s="51"/>
      <c r="D2745" s="49"/>
      <c r="E2745" s="52"/>
      <c r="F2745" s="52"/>
      <c r="G2745" s="52"/>
      <c r="H2745" s="52"/>
      <c r="I2745" s="52"/>
    </row>
    <row r="2746" spans="1:9" s="53" customFormat="1">
      <c r="A2746" s="49"/>
      <c r="B2746" s="50"/>
      <c r="C2746" s="51"/>
      <c r="D2746" s="49"/>
      <c r="E2746" s="52"/>
      <c r="F2746" s="52"/>
      <c r="G2746" s="52"/>
      <c r="H2746" s="52"/>
      <c r="I2746" s="52"/>
    </row>
    <row r="2747" spans="1:9" s="53" customFormat="1">
      <c r="A2747" s="49"/>
      <c r="B2747" s="50"/>
      <c r="C2747" s="51"/>
      <c r="D2747" s="49"/>
      <c r="E2747" s="52"/>
      <c r="F2747" s="52"/>
      <c r="G2747" s="52"/>
      <c r="H2747" s="52"/>
      <c r="I2747" s="52"/>
    </row>
    <row r="2748" spans="1:9" s="53" customFormat="1">
      <c r="A2748" s="49"/>
      <c r="B2748" s="50"/>
      <c r="C2748" s="51"/>
      <c r="D2748" s="49"/>
      <c r="E2748" s="52"/>
      <c r="F2748" s="52"/>
      <c r="G2748" s="52"/>
      <c r="H2748" s="52"/>
      <c r="I2748" s="52"/>
    </row>
    <row r="2749" spans="1:9" s="53" customFormat="1">
      <c r="A2749" s="49"/>
      <c r="B2749" s="50"/>
      <c r="C2749" s="51"/>
      <c r="D2749" s="49"/>
      <c r="E2749" s="52"/>
      <c r="F2749" s="52"/>
      <c r="G2749" s="52"/>
      <c r="H2749" s="52"/>
      <c r="I2749" s="52"/>
    </row>
    <row r="2750" spans="1:9" s="53" customFormat="1">
      <c r="A2750" s="49"/>
      <c r="B2750" s="50"/>
      <c r="C2750" s="51"/>
      <c r="D2750" s="49"/>
      <c r="E2750" s="52"/>
      <c r="F2750" s="52"/>
      <c r="G2750" s="52"/>
      <c r="H2750" s="52"/>
      <c r="I2750" s="52"/>
    </row>
    <row r="2751" spans="1:9" s="53" customFormat="1">
      <c r="A2751" s="49"/>
      <c r="B2751" s="50"/>
      <c r="C2751" s="51"/>
      <c r="D2751" s="49"/>
      <c r="E2751" s="52"/>
      <c r="F2751" s="52"/>
      <c r="G2751" s="52"/>
      <c r="H2751" s="52"/>
      <c r="I2751" s="52"/>
    </row>
    <row r="2752" spans="1:9" s="53" customFormat="1">
      <c r="A2752" s="49"/>
      <c r="B2752" s="50"/>
      <c r="C2752" s="51"/>
      <c r="D2752" s="49"/>
      <c r="E2752" s="52"/>
      <c r="F2752" s="52"/>
      <c r="G2752" s="52"/>
      <c r="H2752" s="52"/>
      <c r="I2752" s="52"/>
    </row>
    <row r="2753" spans="1:9" s="53" customFormat="1">
      <c r="A2753" s="49"/>
      <c r="B2753" s="50"/>
      <c r="C2753" s="51"/>
      <c r="D2753" s="49"/>
      <c r="E2753" s="52"/>
      <c r="F2753" s="52"/>
      <c r="G2753" s="52"/>
      <c r="H2753" s="52"/>
      <c r="I2753" s="52"/>
    </row>
    <row r="2754" spans="1:9" s="53" customFormat="1">
      <c r="A2754" s="49"/>
      <c r="B2754" s="50"/>
      <c r="C2754" s="51"/>
      <c r="D2754" s="49"/>
      <c r="E2754" s="52"/>
      <c r="F2754" s="52"/>
      <c r="G2754" s="52"/>
      <c r="H2754" s="52"/>
      <c r="I2754" s="52"/>
    </row>
    <row r="2755" spans="1:9" s="53" customFormat="1">
      <c r="A2755" s="49"/>
      <c r="B2755" s="50"/>
      <c r="C2755" s="51"/>
      <c r="D2755" s="49"/>
      <c r="E2755" s="52"/>
      <c r="F2755" s="52"/>
      <c r="G2755" s="52"/>
      <c r="H2755" s="52"/>
      <c r="I2755" s="52"/>
    </row>
    <row r="2756" spans="1:9" s="53" customFormat="1">
      <c r="A2756" s="49"/>
      <c r="B2756" s="50"/>
      <c r="C2756" s="51"/>
      <c r="D2756" s="49"/>
      <c r="E2756" s="52"/>
      <c r="F2756" s="52"/>
      <c r="G2756" s="52"/>
      <c r="H2756" s="52"/>
      <c r="I2756" s="52"/>
    </row>
    <row r="2757" spans="1:9" s="53" customFormat="1">
      <c r="A2757" s="49"/>
      <c r="B2757" s="50"/>
      <c r="C2757" s="51"/>
      <c r="D2757" s="49"/>
      <c r="E2757" s="52"/>
      <c r="F2757" s="52"/>
      <c r="G2757" s="52"/>
      <c r="H2757" s="52"/>
      <c r="I2757" s="52"/>
    </row>
    <row r="2758" spans="1:9" s="53" customFormat="1">
      <c r="A2758" s="49"/>
      <c r="B2758" s="50"/>
      <c r="C2758" s="51"/>
      <c r="D2758" s="49"/>
      <c r="E2758" s="52"/>
      <c r="F2758" s="52"/>
      <c r="G2758" s="52"/>
      <c r="H2758" s="52"/>
      <c r="I2758" s="52"/>
    </row>
    <row r="2759" spans="1:9" s="53" customFormat="1">
      <c r="A2759" s="49"/>
      <c r="B2759" s="50"/>
      <c r="C2759" s="51"/>
      <c r="D2759" s="49"/>
      <c r="E2759" s="52"/>
      <c r="F2759" s="52"/>
      <c r="G2759" s="52"/>
      <c r="H2759" s="52"/>
      <c r="I2759" s="52"/>
    </row>
    <row r="2760" spans="1:9" s="53" customFormat="1">
      <c r="A2760" s="49"/>
      <c r="B2760" s="50"/>
      <c r="C2760" s="51"/>
      <c r="D2760" s="49"/>
      <c r="E2760" s="52"/>
      <c r="F2760" s="52"/>
      <c r="G2760" s="52"/>
      <c r="H2760" s="52"/>
      <c r="I2760" s="52"/>
    </row>
    <row r="2761" spans="1:9" s="53" customFormat="1">
      <c r="A2761" s="49"/>
      <c r="B2761" s="50"/>
      <c r="C2761" s="51"/>
      <c r="D2761" s="49"/>
      <c r="E2761" s="52"/>
      <c r="F2761" s="52"/>
      <c r="G2761" s="52"/>
      <c r="H2761" s="52"/>
      <c r="I2761" s="52"/>
    </row>
    <row r="2762" spans="1:9" s="53" customFormat="1">
      <c r="A2762" s="49"/>
      <c r="B2762" s="50"/>
      <c r="C2762" s="51"/>
      <c r="D2762" s="49"/>
      <c r="E2762" s="52"/>
      <c r="F2762" s="52"/>
      <c r="G2762" s="52"/>
      <c r="H2762" s="52"/>
      <c r="I2762" s="52"/>
    </row>
    <row r="2763" spans="1:9" s="53" customFormat="1">
      <c r="A2763" s="49"/>
      <c r="B2763" s="50"/>
      <c r="C2763" s="51"/>
      <c r="D2763" s="49"/>
      <c r="E2763" s="52"/>
      <c r="F2763" s="52"/>
      <c r="G2763" s="52"/>
      <c r="H2763" s="52"/>
      <c r="I2763" s="52"/>
    </row>
    <row r="2764" spans="1:9" s="53" customFormat="1">
      <c r="A2764" s="49"/>
      <c r="B2764" s="50"/>
      <c r="C2764" s="51"/>
      <c r="D2764" s="49"/>
      <c r="E2764" s="52"/>
      <c r="F2764" s="52"/>
      <c r="G2764" s="52"/>
      <c r="H2764" s="52"/>
      <c r="I2764" s="52"/>
    </row>
    <row r="2765" spans="1:9" s="53" customFormat="1">
      <c r="A2765" s="49"/>
      <c r="B2765" s="50"/>
      <c r="C2765" s="51"/>
      <c r="D2765" s="49"/>
      <c r="E2765" s="52"/>
      <c r="F2765" s="52"/>
      <c r="G2765" s="52"/>
      <c r="H2765" s="52"/>
      <c r="I2765" s="52"/>
    </row>
    <row r="2766" spans="1:9" s="53" customFormat="1">
      <c r="A2766" s="49"/>
      <c r="B2766" s="50"/>
      <c r="C2766" s="51"/>
      <c r="D2766" s="49"/>
      <c r="E2766" s="52"/>
      <c r="F2766" s="52"/>
      <c r="G2766" s="52"/>
      <c r="H2766" s="52"/>
      <c r="I2766" s="52"/>
    </row>
    <row r="2767" spans="1:9" s="53" customFormat="1">
      <c r="A2767" s="49"/>
      <c r="B2767" s="50"/>
      <c r="C2767" s="51"/>
      <c r="D2767" s="49"/>
      <c r="E2767" s="52"/>
      <c r="F2767" s="52"/>
      <c r="G2767" s="52"/>
      <c r="H2767" s="52"/>
      <c r="I2767" s="52"/>
    </row>
    <row r="2768" spans="1:9" s="53" customFormat="1">
      <c r="A2768" s="49"/>
      <c r="B2768" s="50"/>
      <c r="C2768" s="51"/>
      <c r="D2768" s="49"/>
      <c r="E2768" s="52"/>
      <c r="F2768" s="52"/>
      <c r="G2768" s="52"/>
      <c r="H2768" s="52"/>
      <c r="I2768" s="52"/>
    </row>
    <row r="2769" spans="1:9" s="53" customFormat="1">
      <c r="A2769" s="49"/>
      <c r="B2769" s="50"/>
      <c r="C2769" s="51"/>
      <c r="D2769" s="49"/>
      <c r="E2769" s="52"/>
      <c r="F2769" s="52"/>
      <c r="G2769" s="52"/>
      <c r="H2769" s="52"/>
      <c r="I2769" s="52"/>
    </row>
    <row r="2770" spans="1:9" s="53" customFormat="1">
      <c r="A2770" s="49"/>
      <c r="B2770" s="50"/>
      <c r="C2770" s="51"/>
      <c r="D2770" s="49"/>
      <c r="E2770" s="52"/>
      <c r="F2770" s="52"/>
      <c r="G2770" s="52"/>
      <c r="H2770" s="52"/>
      <c r="I2770" s="52"/>
    </row>
    <row r="2771" spans="1:9" s="53" customFormat="1">
      <c r="A2771" s="49"/>
      <c r="B2771" s="50"/>
      <c r="C2771" s="51"/>
      <c r="D2771" s="49"/>
      <c r="E2771" s="52"/>
      <c r="F2771" s="52"/>
      <c r="G2771" s="52"/>
      <c r="H2771" s="52"/>
      <c r="I2771" s="52"/>
    </row>
    <row r="2772" spans="1:9" s="53" customFormat="1">
      <c r="A2772" s="49"/>
      <c r="B2772" s="50"/>
      <c r="C2772" s="51"/>
      <c r="D2772" s="49"/>
      <c r="E2772" s="52"/>
      <c r="F2772" s="52"/>
      <c r="G2772" s="52"/>
      <c r="H2772" s="52"/>
      <c r="I2772" s="52"/>
    </row>
    <row r="2773" spans="1:9" s="53" customFormat="1">
      <c r="A2773" s="49"/>
      <c r="B2773" s="50"/>
      <c r="C2773" s="51"/>
      <c r="D2773" s="49"/>
      <c r="E2773" s="52"/>
      <c r="F2773" s="52"/>
      <c r="G2773" s="52"/>
      <c r="H2773" s="52"/>
      <c r="I2773" s="52"/>
    </row>
    <row r="2774" spans="1:9" s="53" customFormat="1">
      <c r="A2774" s="49"/>
      <c r="B2774" s="50"/>
      <c r="C2774" s="51"/>
      <c r="D2774" s="49"/>
      <c r="E2774" s="52"/>
      <c r="F2774" s="52"/>
      <c r="G2774" s="52"/>
      <c r="H2774" s="52"/>
      <c r="I2774" s="52"/>
    </row>
    <row r="2775" spans="1:9" s="53" customFormat="1">
      <c r="A2775" s="49"/>
      <c r="B2775" s="50"/>
      <c r="C2775" s="51"/>
      <c r="D2775" s="49"/>
      <c r="E2775" s="52"/>
      <c r="F2775" s="52"/>
      <c r="G2775" s="52"/>
      <c r="H2775" s="52"/>
      <c r="I2775" s="52"/>
    </row>
    <row r="2776" spans="1:9" s="53" customFormat="1">
      <c r="A2776" s="49"/>
      <c r="B2776" s="50"/>
      <c r="C2776" s="51"/>
      <c r="D2776" s="49"/>
      <c r="E2776" s="52"/>
      <c r="F2776" s="52"/>
      <c r="G2776" s="52"/>
      <c r="H2776" s="52"/>
      <c r="I2776" s="52"/>
    </row>
    <row r="2777" spans="1:9" s="53" customFormat="1">
      <c r="A2777" s="49"/>
      <c r="B2777" s="50"/>
      <c r="C2777" s="51"/>
      <c r="D2777" s="49"/>
      <c r="E2777" s="52"/>
      <c r="F2777" s="52"/>
      <c r="G2777" s="52"/>
      <c r="H2777" s="52"/>
      <c r="I2777" s="52"/>
    </row>
    <row r="2778" spans="1:9" s="53" customFormat="1">
      <c r="A2778" s="49"/>
      <c r="B2778" s="50"/>
      <c r="C2778" s="51"/>
      <c r="D2778" s="49"/>
      <c r="E2778" s="52"/>
      <c r="F2778" s="52"/>
      <c r="G2778" s="52"/>
      <c r="H2778" s="52"/>
      <c r="I2778" s="52"/>
    </row>
    <row r="2779" spans="1:9" s="53" customFormat="1">
      <c r="A2779" s="49"/>
      <c r="B2779" s="50"/>
      <c r="C2779" s="51"/>
      <c r="D2779" s="49"/>
      <c r="E2779" s="52"/>
      <c r="F2779" s="52"/>
      <c r="G2779" s="52"/>
      <c r="H2779" s="52"/>
      <c r="I2779" s="52"/>
    </row>
    <row r="2780" spans="1:9" s="53" customFormat="1">
      <c r="A2780" s="49"/>
      <c r="B2780" s="50"/>
      <c r="C2780" s="51"/>
      <c r="D2780" s="49"/>
      <c r="E2780" s="52"/>
      <c r="F2780" s="52"/>
      <c r="G2780" s="52"/>
      <c r="H2780" s="52"/>
      <c r="I2780" s="52"/>
    </row>
    <row r="2781" spans="1:9" s="53" customFormat="1">
      <c r="A2781" s="49"/>
      <c r="B2781" s="50"/>
      <c r="C2781" s="51"/>
      <c r="D2781" s="49"/>
      <c r="E2781" s="52"/>
      <c r="F2781" s="52"/>
      <c r="G2781" s="52"/>
      <c r="H2781" s="52"/>
      <c r="I2781" s="52"/>
    </row>
    <row r="2782" spans="1:9" s="53" customFormat="1">
      <c r="A2782" s="49"/>
      <c r="B2782" s="50"/>
      <c r="C2782" s="51"/>
      <c r="D2782" s="49"/>
      <c r="E2782" s="52"/>
      <c r="F2782" s="52"/>
      <c r="G2782" s="52"/>
      <c r="H2782" s="52"/>
      <c r="I2782" s="52"/>
    </row>
    <row r="2783" spans="1:9" s="53" customFormat="1">
      <c r="A2783" s="49"/>
      <c r="B2783" s="50"/>
      <c r="C2783" s="51"/>
      <c r="D2783" s="49"/>
      <c r="E2783" s="52"/>
      <c r="F2783" s="52"/>
      <c r="G2783" s="52"/>
      <c r="H2783" s="52"/>
      <c r="I2783" s="52"/>
    </row>
    <row r="2784" spans="1:9" s="53" customFormat="1">
      <c r="A2784" s="49"/>
      <c r="B2784" s="50"/>
      <c r="C2784" s="51"/>
      <c r="D2784" s="49"/>
      <c r="E2784" s="52"/>
      <c r="F2784" s="52"/>
      <c r="G2784" s="52"/>
      <c r="H2784" s="52"/>
      <c r="I2784" s="52"/>
    </row>
    <row r="2785" spans="1:9" s="53" customFormat="1">
      <c r="A2785" s="49"/>
      <c r="B2785" s="50"/>
      <c r="C2785" s="51"/>
      <c r="D2785" s="49"/>
      <c r="E2785" s="52"/>
      <c r="F2785" s="52"/>
      <c r="G2785" s="52"/>
      <c r="H2785" s="52"/>
      <c r="I2785" s="52"/>
    </row>
    <row r="2786" spans="1:9" s="53" customFormat="1">
      <c r="A2786" s="49"/>
      <c r="B2786" s="50"/>
      <c r="C2786" s="51"/>
      <c r="D2786" s="49"/>
      <c r="E2786" s="52"/>
      <c r="F2786" s="52"/>
      <c r="G2786" s="52"/>
      <c r="H2786" s="52"/>
      <c r="I2786" s="52"/>
    </row>
    <row r="2787" spans="1:9" s="53" customFormat="1">
      <c r="A2787" s="49"/>
      <c r="B2787" s="50"/>
      <c r="C2787" s="51"/>
      <c r="D2787" s="49"/>
      <c r="E2787" s="52"/>
      <c r="F2787" s="52"/>
      <c r="G2787" s="52"/>
      <c r="H2787" s="52"/>
      <c r="I2787" s="52"/>
    </row>
    <row r="2788" spans="1:9" s="53" customFormat="1">
      <c r="A2788" s="49"/>
      <c r="B2788" s="50"/>
      <c r="C2788" s="51"/>
      <c r="D2788" s="49"/>
      <c r="E2788" s="52"/>
      <c r="F2788" s="52"/>
      <c r="G2788" s="52"/>
      <c r="H2788" s="52"/>
      <c r="I2788" s="52"/>
    </row>
    <row r="2789" spans="1:9" s="53" customFormat="1">
      <c r="A2789" s="49"/>
      <c r="B2789" s="50"/>
      <c r="C2789" s="51"/>
      <c r="D2789" s="49"/>
      <c r="E2789" s="52"/>
      <c r="F2789" s="52"/>
      <c r="G2789" s="52"/>
      <c r="H2789" s="52"/>
      <c r="I2789" s="52"/>
    </row>
    <row r="2790" spans="1:9" s="53" customFormat="1">
      <c r="A2790" s="49"/>
      <c r="B2790" s="50"/>
      <c r="C2790" s="51"/>
      <c r="D2790" s="49"/>
      <c r="E2790" s="52"/>
      <c r="F2790" s="52"/>
      <c r="G2790" s="52"/>
      <c r="H2790" s="52"/>
      <c r="I2790" s="52"/>
    </row>
    <row r="2791" spans="1:9" s="53" customFormat="1">
      <c r="A2791" s="49"/>
      <c r="B2791" s="50"/>
      <c r="C2791" s="51"/>
      <c r="D2791" s="49"/>
      <c r="E2791" s="52"/>
      <c r="F2791" s="52"/>
      <c r="G2791" s="52"/>
      <c r="H2791" s="52"/>
      <c r="I2791" s="52"/>
    </row>
    <row r="2792" spans="1:9" s="53" customFormat="1">
      <c r="A2792" s="49"/>
      <c r="B2792" s="50"/>
      <c r="C2792" s="51"/>
      <c r="D2792" s="49"/>
      <c r="E2792" s="52"/>
      <c r="F2792" s="52"/>
      <c r="G2792" s="52"/>
      <c r="H2792" s="52"/>
      <c r="I2792" s="52"/>
    </row>
    <row r="2793" spans="1:9" s="53" customFormat="1">
      <c r="A2793" s="49"/>
      <c r="B2793" s="50"/>
      <c r="C2793" s="51"/>
      <c r="D2793" s="49"/>
      <c r="E2793" s="52"/>
      <c r="F2793" s="52"/>
      <c r="G2793" s="52"/>
      <c r="H2793" s="52"/>
      <c r="I2793" s="52"/>
    </row>
    <row r="2794" spans="1:9" s="53" customFormat="1">
      <c r="A2794" s="49"/>
      <c r="B2794" s="50"/>
      <c r="C2794" s="51"/>
      <c r="D2794" s="49"/>
      <c r="E2794" s="52"/>
      <c r="F2794" s="52"/>
      <c r="G2794" s="52"/>
      <c r="H2794" s="52"/>
      <c r="I2794" s="52"/>
    </row>
    <row r="2795" spans="1:9" s="53" customFormat="1">
      <c r="A2795" s="49"/>
      <c r="B2795" s="50"/>
      <c r="C2795" s="51"/>
      <c r="D2795" s="49"/>
      <c r="E2795" s="52"/>
      <c r="F2795" s="52"/>
      <c r="G2795" s="52"/>
      <c r="H2795" s="52"/>
      <c r="I2795" s="52"/>
    </row>
    <row r="2796" spans="1:9" s="53" customFormat="1">
      <c r="A2796" s="49"/>
      <c r="B2796" s="50"/>
      <c r="C2796" s="51"/>
      <c r="D2796" s="49"/>
      <c r="E2796" s="52"/>
      <c r="F2796" s="52"/>
      <c r="G2796" s="52"/>
      <c r="H2796" s="52"/>
      <c r="I2796" s="52"/>
    </row>
    <row r="2797" spans="1:9" s="53" customFormat="1">
      <c r="A2797" s="49"/>
      <c r="B2797" s="50"/>
      <c r="C2797" s="51"/>
      <c r="D2797" s="49"/>
      <c r="E2797" s="52"/>
      <c r="F2797" s="52"/>
      <c r="G2797" s="52"/>
      <c r="H2797" s="52"/>
      <c r="I2797" s="52"/>
    </row>
    <row r="2798" spans="1:9" s="53" customFormat="1">
      <c r="A2798" s="49"/>
      <c r="B2798" s="50"/>
      <c r="C2798" s="51"/>
      <c r="D2798" s="49"/>
      <c r="E2798" s="52"/>
      <c r="F2798" s="52"/>
      <c r="G2798" s="52"/>
      <c r="H2798" s="52"/>
      <c r="I2798" s="52"/>
    </row>
    <row r="2799" spans="1:9" s="53" customFormat="1">
      <c r="A2799" s="49"/>
      <c r="B2799" s="50"/>
      <c r="C2799" s="51"/>
      <c r="D2799" s="49"/>
      <c r="E2799" s="52"/>
      <c r="F2799" s="52"/>
      <c r="G2799" s="52"/>
      <c r="H2799" s="52"/>
      <c r="I2799" s="52"/>
    </row>
    <row r="2800" spans="1:9" s="53" customFormat="1">
      <c r="A2800" s="49"/>
      <c r="B2800" s="50"/>
      <c r="C2800" s="51"/>
      <c r="D2800" s="49"/>
      <c r="E2800" s="52"/>
      <c r="F2800" s="52"/>
      <c r="G2800" s="52"/>
      <c r="H2800" s="52"/>
      <c r="I2800" s="52"/>
    </row>
    <row r="2801" spans="1:9" s="53" customFormat="1">
      <c r="A2801" s="49"/>
      <c r="B2801" s="50"/>
      <c r="C2801" s="51"/>
      <c r="D2801" s="49"/>
      <c r="E2801" s="52"/>
      <c r="F2801" s="52"/>
      <c r="G2801" s="52"/>
      <c r="H2801" s="52"/>
      <c r="I2801" s="52"/>
    </row>
    <row r="2802" spans="1:9" s="53" customFormat="1">
      <c r="A2802" s="49"/>
      <c r="B2802" s="50"/>
      <c r="C2802" s="51"/>
      <c r="D2802" s="49"/>
      <c r="E2802" s="52"/>
      <c r="F2802" s="52"/>
      <c r="G2802" s="52"/>
      <c r="H2802" s="52"/>
      <c r="I2802" s="52"/>
    </row>
    <row r="2803" spans="1:9" s="53" customFormat="1">
      <c r="A2803" s="49"/>
      <c r="B2803" s="50"/>
      <c r="C2803" s="51"/>
      <c r="D2803" s="49"/>
      <c r="E2803" s="52"/>
      <c r="F2803" s="52"/>
      <c r="G2803" s="52"/>
      <c r="H2803" s="52"/>
      <c r="I2803" s="52"/>
    </row>
    <row r="2804" spans="1:9" s="53" customFormat="1">
      <c r="A2804" s="49"/>
      <c r="B2804" s="50"/>
      <c r="C2804" s="51"/>
      <c r="D2804" s="49"/>
      <c r="E2804" s="52"/>
      <c r="F2804" s="52"/>
      <c r="G2804" s="52"/>
      <c r="H2804" s="52"/>
      <c r="I2804" s="52"/>
    </row>
    <row r="2805" spans="1:9" s="53" customFormat="1">
      <c r="A2805" s="49"/>
      <c r="B2805" s="50"/>
      <c r="C2805" s="51"/>
      <c r="D2805" s="49"/>
      <c r="E2805" s="52"/>
      <c r="F2805" s="52"/>
      <c r="G2805" s="52"/>
      <c r="H2805" s="52"/>
      <c r="I2805" s="52"/>
    </row>
    <row r="2806" spans="1:9" s="53" customFormat="1">
      <c r="A2806" s="49"/>
      <c r="B2806" s="50"/>
      <c r="C2806" s="51"/>
      <c r="D2806" s="49"/>
      <c r="E2806" s="52"/>
      <c r="F2806" s="52"/>
      <c r="G2806" s="52"/>
      <c r="H2806" s="52"/>
      <c r="I2806" s="52"/>
    </row>
    <row r="2807" spans="1:9" s="53" customFormat="1">
      <c r="A2807" s="49"/>
      <c r="B2807" s="50"/>
      <c r="C2807" s="51"/>
      <c r="D2807" s="49"/>
      <c r="E2807" s="52"/>
      <c r="F2807" s="52"/>
      <c r="G2807" s="52"/>
      <c r="H2807" s="52"/>
      <c r="I2807" s="52"/>
    </row>
    <row r="2808" spans="1:9" s="53" customFormat="1">
      <c r="A2808" s="49"/>
      <c r="B2808" s="50"/>
      <c r="C2808" s="51"/>
      <c r="D2808" s="49"/>
      <c r="E2808" s="52"/>
      <c r="F2808" s="52"/>
      <c r="G2808" s="52"/>
      <c r="H2808" s="52"/>
      <c r="I2808" s="52"/>
    </row>
    <row r="2809" spans="1:9" s="53" customFormat="1">
      <c r="A2809" s="49"/>
      <c r="B2809" s="50"/>
      <c r="C2809" s="51"/>
      <c r="D2809" s="49"/>
      <c r="E2809" s="52"/>
      <c r="F2809" s="52"/>
      <c r="G2809" s="52"/>
      <c r="H2809" s="52"/>
      <c r="I2809" s="52"/>
    </row>
    <row r="2810" spans="1:9" s="53" customFormat="1">
      <c r="A2810" s="49"/>
      <c r="B2810" s="50"/>
      <c r="C2810" s="51"/>
      <c r="D2810" s="49"/>
      <c r="E2810" s="52"/>
      <c r="F2810" s="52"/>
      <c r="G2810" s="52"/>
      <c r="H2810" s="52"/>
      <c r="I2810" s="52"/>
    </row>
    <row r="2811" spans="1:9" s="53" customFormat="1">
      <c r="A2811" s="49"/>
      <c r="B2811" s="50"/>
      <c r="C2811" s="51"/>
      <c r="D2811" s="49"/>
      <c r="E2811" s="52"/>
      <c r="F2811" s="52"/>
      <c r="G2811" s="52"/>
      <c r="H2811" s="52"/>
      <c r="I2811" s="52"/>
    </row>
    <row r="2812" spans="1:9" s="53" customFormat="1">
      <c r="A2812" s="49"/>
      <c r="B2812" s="50"/>
      <c r="C2812" s="51"/>
      <c r="D2812" s="49"/>
      <c r="E2812" s="52"/>
      <c r="F2812" s="52"/>
      <c r="G2812" s="52"/>
      <c r="H2812" s="52"/>
      <c r="I2812" s="52"/>
    </row>
    <row r="2813" spans="1:9" s="53" customFormat="1">
      <c r="A2813" s="49"/>
      <c r="B2813" s="50"/>
      <c r="C2813" s="51"/>
      <c r="D2813" s="49"/>
      <c r="E2813" s="52"/>
      <c r="F2813" s="52"/>
      <c r="G2813" s="52"/>
      <c r="H2813" s="52"/>
      <c r="I2813" s="52"/>
    </row>
    <row r="2814" spans="1:9" s="53" customFormat="1">
      <c r="A2814" s="49"/>
      <c r="B2814" s="50"/>
      <c r="C2814" s="51"/>
      <c r="D2814" s="49"/>
      <c r="E2814" s="52"/>
      <c r="F2814" s="52"/>
      <c r="G2814" s="52"/>
      <c r="H2814" s="52"/>
      <c r="I2814" s="52"/>
    </row>
    <row r="2815" spans="1:9" s="53" customFormat="1">
      <c r="A2815" s="49"/>
      <c r="B2815" s="50"/>
      <c r="C2815" s="51"/>
      <c r="D2815" s="49"/>
      <c r="E2815" s="52"/>
      <c r="F2815" s="52"/>
      <c r="G2815" s="52"/>
      <c r="H2815" s="52"/>
      <c r="I2815" s="52"/>
    </row>
    <row r="2816" spans="1:9" s="53" customFormat="1">
      <c r="A2816" s="49"/>
      <c r="B2816" s="50"/>
      <c r="C2816" s="51"/>
      <c r="D2816" s="49"/>
      <c r="E2816" s="52"/>
      <c r="F2816" s="52"/>
      <c r="G2816" s="52"/>
      <c r="H2816" s="52"/>
      <c r="I2816" s="52"/>
    </row>
    <row r="2817" spans="1:9" s="53" customFormat="1">
      <c r="A2817" s="49"/>
      <c r="B2817" s="50"/>
      <c r="C2817" s="51"/>
      <c r="D2817" s="49"/>
      <c r="E2817" s="52"/>
      <c r="F2817" s="52"/>
      <c r="G2817" s="52"/>
      <c r="H2817" s="52"/>
      <c r="I2817" s="52"/>
    </row>
    <row r="2818" spans="1:9" s="53" customFormat="1">
      <c r="A2818" s="49"/>
      <c r="B2818" s="50"/>
      <c r="C2818" s="51"/>
      <c r="D2818" s="49"/>
      <c r="E2818" s="52"/>
      <c r="F2818" s="52"/>
      <c r="G2818" s="52"/>
      <c r="H2818" s="52"/>
      <c r="I2818" s="52"/>
    </row>
    <row r="2819" spans="1:9" s="53" customFormat="1">
      <c r="A2819" s="49"/>
      <c r="B2819" s="50"/>
      <c r="C2819" s="51"/>
      <c r="D2819" s="49"/>
      <c r="E2819" s="52"/>
      <c r="F2819" s="52"/>
      <c r="G2819" s="52"/>
      <c r="H2819" s="52"/>
      <c r="I2819" s="52"/>
    </row>
    <row r="2820" spans="1:9" s="53" customFormat="1">
      <c r="A2820" s="49"/>
      <c r="B2820" s="50"/>
      <c r="C2820" s="51"/>
      <c r="D2820" s="49"/>
      <c r="E2820" s="52"/>
      <c r="F2820" s="52"/>
      <c r="G2820" s="52"/>
      <c r="H2820" s="52"/>
      <c r="I2820" s="52"/>
    </row>
    <row r="2821" spans="1:9" s="53" customFormat="1">
      <c r="A2821" s="49"/>
      <c r="B2821" s="50"/>
      <c r="C2821" s="51"/>
      <c r="D2821" s="49"/>
      <c r="E2821" s="52"/>
      <c r="F2821" s="52"/>
      <c r="G2821" s="52"/>
      <c r="H2821" s="52"/>
      <c r="I2821" s="52"/>
    </row>
    <row r="2822" spans="1:9" s="53" customFormat="1">
      <c r="A2822" s="49"/>
      <c r="B2822" s="50"/>
      <c r="C2822" s="51"/>
      <c r="D2822" s="49"/>
      <c r="E2822" s="52"/>
      <c r="F2822" s="52"/>
      <c r="G2822" s="52"/>
      <c r="H2822" s="52"/>
      <c r="I2822" s="52"/>
    </row>
    <row r="2823" spans="1:9" s="53" customFormat="1">
      <c r="A2823" s="49"/>
      <c r="B2823" s="50"/>
      <c r="C2823" s="51"/>
      <c r="D2823" s="49"/>
      <c r="E2823" s="52"/>
      <c r="F2823" s="52"/>
      <c r="G2823" s="52"/>
      <c r="H2823" s="52"/>
      <c r="I2823" s="52"/>
    </row>
    <row r="2824" spans="1:9" s="53" customFormat="1">
      <c r="A2824" s="49"/>
      <c r="B2824" s="50"/>
      <c r="C2824" s="51"/>
      <c r="D2824" s="49"/>
      <c r="E2824" s="52"/>
      <c r="F2824" s="52"/>
      <c r="G2824" s="52"/>
      <c r="H2824" s="52"/>
      <c r="I2824" s="52"/>
    </row>
    <row r="2825" spans="1:9" s="53" customFormat="1">
      <c r="A2825" s="49"/>
      <c r="B2825" s="50"/>
      <c r="C2825" s="51"/>
      <c r="D2825" s="49"/>
      <c r="E2825" s="52"/>
      <c r="F2825" s="52"/>
      <c r="G2825" s="52"/>
      <c r="H2825" s="52"/>
      <c r="I2825" s="52"/>
    </row>
    <row r="2826" spans="1:9" s="53" customFormat="1">
      <c r="A2826" s="49"/>
      <c r="B2826" s="50"/>
      <c r="C2826" s="51"/>
      <c r="D2826" s="49"/>
      <c r="E2826" s="52"/>
      <c r="F2826" s="52"/>
      <c r="G2826" s="52"/>
      <c r="H2826" s="52"/>
      <c r="I2826" s="52"/>
    </row>
    <row r="2827" spans="1:9" s="53" customFormat="1">
      <c r="A2827" s="49"/>
      <c r="B2827" s="50"/>
      <c r="C2827" s="51"/>
      <c r="D2827" s="49"/>
      <c r="E2827" s="52"/>
      <c r="F2827" s="52"/>
      <c r="G2827" s="52"/>
      <c r="H2827" s="52"/>
      <c r="I2827" s="52"/>
    </row>
    <row r="2828" spans="1:9" s="53" customFormat="1">
      <c r="A2828" s="49"/>
      <c r="B2828" s="50"/>
      <c r="C2828" s="51"/>
      <c r="D2828" s="49"/>
      <c r="E2828" s="52"/>
      <c r="F2828" s="52"/>
      <c r="G2828" s="52"/>
      <c r="H2828" s="52"/>
      <c r="I2828" s="52"/>
    </row>
    <row r="2829" spans="1:9" s="53" customFormat="1">
      <c r="A2829" s="49"/>
      <c r="B2829" s="50"/>
      <c r="C2829" s="51"/>
      <c r="D2829" s="49"/>
      <c r="E2829" s="52"/>
      <c r="F2829" s="52"/>
      <c r="G2829" s="52"/>
      <c r="H2829" s="52"/>
      <c r="I2829" s="52"/>
    </row>
    <row r="2830" spans="1:9" s="53" customFormat="1">
      <c r="A2830" s="49"/>
      <c r="B2830" s="50"/>
      <c r="C2830" s="51"/>
      <c r="D2830" s="49"/>
      <c r="E2830" s="52"/>
      <c r="F2830" s="52"/>
      <c r="G2830" s="52"/>
      <c r="H2830" s="52"/>
      <c r="I2830" s="52"/>
    </row>
    <row r="2831" spans="1:9" s="53" customFormat="1">
      <c r="A2831" s="49"/>
      <c r="B2831" s="50"/>
      <c r="C2831" s="51"/>
      <c r="D2831" s="49"/>
      <c r="E2831" s="52"/>
      <c r="F2831" s="52"/>
      <c r="G2831" s="52"/>
      <c r="H2831" s="52"/>
      <c r="I2831" s="52"/>
    </row>
    <row r="2832" spans="1:9" s="53" customFormat="1">
      <c r="A2832" s="49"/>
      <c r="B2832" s="50"/>
      <c r="C2832" s="51"/>
      <c r="D2832" s="49"/>
      <c r="E2832" s="52"/>
      <c r="F2832" s="52"/>
      <c r="G2832" s="52"/>
      <c r="H2832" s="52"/>
      <c r="I2832" s="52"/>
    </row>
    <row r="2833" spans="1:9" s="53" customFormat="1">
      <c r="A2833" s="49"/>
      <c r="B2833" s="50"/>
      <c r="C2833" s="51"/>
      <c r="D2833" s="49"/>
      <c r="E2833" s="52"/>
      <c r="F2833" s="52"/>
      <c r="G2833" s="52"/>
      <c r="H2833" s="52"/>
      <c r="I2833" s="52"/>
    </row>
    <row r="2834" spans="1:9" s="53" customFormat="1">
      <c r="A2834" s="49"/>
      <c r="B2834" s="50"/>
      <c r="C2834" s="51"/>
      <c r="D2834" s="49"/>
      <c r="E2834" s="52"/>
      <c r="F2834" s="52"/>
      <c r="G2834" s="52"/>
      <c r="H2834" s="52"/>
      <c r="I2834" s="52"/>
    </row>
    <row r="2835" spans="1:9" s="53" customFormat="1">
      <c r="A2835" s="49"/>
      <c r="B2835" s="50"/>
      <c r="C2835" s="51"/>
      <c r="D2835" s="49"/>
      <c r="E2835" s="52"/>
      <c r="F2835" s="52"/>
      <c r="G2835" s="52"/>
      <c r="H2835" s="52"/>
      <c r="I2835" s="52"/>
    </row>
    <row r="2836" spans="1:9" s="53" customFormat="1">
      <c r="A2836" s="49"/>
      <c r="B2836" s="50"/>
      <c r="C2836" s="51"/>
      <c r="D2836" s="49"/>
      <c r="E2836" s="52"/>
      <c r="F2836" s="52"/>
      <c r="G2836" s="52"/>
      <c r="H2836" s="52"/>
      <c r="I2836" s="52"/>
    </row>
    <row r="2837" spans="1:9" s="53" customFormat="1">
      <c r="A2837" s="49"/>
      <c r="B2837" s="50"/>
      <c r="C2837" s="51"/>
      <c r="D2837" s="49"/>
      <c r="E2837" s="52"/>
      <c r="F2837" s="52"/>
      <c r="G2837" s="52"/>
      <c r="H2837" s="52"/>
      <c r="I2837" s="52"/>
    </row>
    <row r="2838" spans="1:9" s="53" customFormat="1">
      <c r="A2838" s="49"/>
      <c r="B2838" s="50"/>
      <c r="C2838" s="51"/>
      <c r="D2838" s="49"/>
      <c r="E2838" s="52"/>
      <c r="F2838" s="52"/>
      <c r="G2838" s="52"/>
      <c r="H2838" s="52"/>
      <c r="I2838" s="52"/>
    </row>
    <row r="2839" spans="1:9" s="53" customFormat="1">
      <c r="A2839" s="49"/>
      <c r="B2839" s="50"/>
      <c r="C2839" s="51"/>
      <c r="D2839" s="49"/>
      <c r="E2839" s="52"/>
      <c r="F2839" s="52"/>
      <c r="G2839" s="52"/>
      <c r="H2839" s="52"/>
      <c r="I2839" s="52"/>
    </row>
    <row r="2840" spans="1:9" s="53" customFormat="1">
      <c r="A2840" s="49"/>
      <c r="B2840" s="50"/>
      <c r="C2840" s="51"/>
      <c r="D2840" s="49"/>
      <c r="E2840" s="52"/>
      <c r="F2840" s="52"/>
      <c r="G2840" s="52"/>
      <c r="H2840" s="52"/>
      <c r="I2840" s="52"/>
    </row>
    <row r="2841" spans="1:9" s="53" customFormat="1">
      <c r="A2841" s="49"/>
      <c r="B2841" s="50"/>
      <c r="C2841" s="51"/>
      <c r="D2841" s="49"/>
      <c r="E2841" s="52"/>
      <c r="F2841" s="52"/>
      <c r="G2841" s="52"/>
      <c r="H2841" s="52"/>
      <c r="I2841" s="52"/>
    </row>
    <row r="2842" spans="1:9" s="53" customFormat="1">
      <c r="A2842" s="49"/>
      <c r="B2842" s="50"/>
      <c r="C2842" s="51"/>
      <c r="D2842" s="49"/>
      <c r="E2842" s="52"/>
      <c r="F2842" s="52"/>
      <c r="G2842" s="52"/>
      <c r="H2842" s="52"/>
      <c r="I2842" s="52"/>
    </row>
    <row r="2843" spans="1:9" s="53" customFormat="1">
      <c r="A2843" s="49"/>
      <c r="B2843" s="50"/>
      <c r="C2843" s="51"/>
      <c r="D2843" s="49"/>
      <c r="E2843" s="52"/>
      <c r="F2843" s="52"/>
      <c r="G2843" s="52"/>
      <c r="H2843" s="52"/>
      <c r="I2843" s="52"/>
    </row>
    <row r="2844" spans="1:9" s="53" customFormat="1">
      <c r="A2844" s="49"/>
      <c r="B2844" s="50"/>
      <c r="C2844" s="51"/>
      <c r="D2844" s="49"/>
      <c r="E2844" s="52"/>
      <c r="F2844" s="52"/>
      <c r="G2844" s="52"/>
      <c r="H2844" s="52"/>
      <c r="I2844" s="52"/>
    </row>
    <row r="2845" spans="1:9" s="53" customFormat="1">
      <c r="A2845" s="49"/>
      <c r="B2845" s="50"/>
      <c r="C2845" s="51"/>
      <c r="D2845" s="49"/>
      <c r="E2845" s="52"/>
      <c r="F2845" s="52"/>
      <c r="G2845" s="52"/>
      <c r="H2845" s="52"/>
      <c r="I2845" s="52"/>
    </row>
    <row r="2846" spans="1:9" s="53" customFormat="1">
      <c r="A2846" s="49"/>
      <c r="B2846" s="50"/>
      <c r="C2846" s="51"/>
      <c r="D2846" s="49"/>
      <c r="E2846" s="52"/>
      <c r="F2846" s="52"/>
      <c r="G2846" s="52"/>
      <c r="H2846" s="52"/>
      <c r="I2846" s="52"/>
    </row>
    <row r="2847" spans="1:9" s="53" customFormat="1">
      <c r="A2847" s="49"/>
      <c r="B2847" s="50"/>
      <c r="C2847" s="51"/>
      <c r="D2847" s="49"/>
      <c r="E2847" s="52"/>
      <c r="F2847" s="52"/>
      <c r="G2847" s="52"/>
      <c r="H2847" s="52"/>
      <c r="I2847" s="52"/>
    </row>
    <row r="2848" spans="1:9" s="53" customFormat="1">
      <c r="A2848" s="49"/>
      <c r="B2848" s="50"/>
      <c r="C2848" s="51"/>
      <c r="D2848" s="49"/>
      <c r="E2848" s="52"/>
      <c r="F2848" s="52"/>
      <c r="G2848" s="52"/>
      <c r="H2848" s="52"/>
      <c r="I2848" s="52"/>
    </row>
    <row r="2849" spans="1:9" s="53" customFormat="1">
      <c r="A2849" s="49"/>
      <c r="B2849" s="50"/>
      <c r="C2849" s="51"/>
      <c r="D2849" s="49"/>
      <c r="E2849" s="52"/>
      <c r="F2849" s="52"/>
      <c r="G2849" s="52"/>
      <c r="H2849" s="52"/>
      <c r="I2849" s="52"/>
    </row>
    <row r="2850" spans="1:9" s="53" customFormat="1">
      <c r="A2850" s="49"/>
      <c r="B2850" s="50"/>
      <c r="C2850" s="51"/>
      <c r="D2850" s="49"/>
      <c r="E2850" s="52"/>
      <c r="F2850" s="52"/>
      <c r="G2850" s="52"/>
      <c r="H2850" s="52"/>
      <c r="I2850" s="52"/>
    </row>
    <row r="2851" spans="1:9" s="53" customFormat="1">
      <c r="A2851" s="49"/>
      <c r="B2851" s="50"/>
      <c r="C2851" s="51"/>
      <c r="D2851" s="49"/>
      <c r="E2851" s="52"/>
      <c r="F2851" s="52"/>
      <c r="G2851" s="52"/>
      <c r="H2851" s="52"/>
      <c r="I2851" s="52"/>
    </row>
    <row r="2852" spans="1:9" s="53" customFormat="1">
      <c r="A2852" s="49"/>
      <c r="B2852" s="50"/>
      <c r="C2852" s="51"/>
      <c r="D2852" s="49"/>
      <c r="E2852" s="52"/>
      <c r="F2852" s="52"/>
      <c r="G2852" s="52"/>
      <c r="H2852" s="52"/>
      <c r="I2852" s="52"/>
    </row>
    <row r="2853" spans="1:9" s="53" customFormat="1">
      <c r="A2853" s="49"/>
      <c r="B2853" s="50"/>
      <c r="C2853" s="51"/>
      <c r="D2853" s="49"/>
      <c r="E2853" s="52"/>
      <c r="F2853" s="52"/>
      <c r="G2853" s="52"/>
      <c r="H2853" s="52"/>
      <c r="I2853" s="52"/>
    </row>
    <row r="2854" spans="1:9" s="53" customFormat="1">
      <c r="A2854" s="49"/>
      <c r="B2854" s="50"/>
      <c r="C2854" s="51"/>
      <c r="D2854" s="49"/>
      <c r="E2854" s="52"/>
      <c r="F2854" s="52"/>
      <c r="G2854" s="52"/>
      <c r="H2854" s="52"/>
      <c r="I2854" s="52"/>
    </row>
    <row r="2855" spans="1:9" s="53" customFormat="1">
      <c r="A2855" s="49"/>
      <c r="B2855" s="50"/>
      <c r="C2855" s="51"/>
      <c r="D2855" s="49"/>
      <c r="E2855" s="52"/>
      <c r="F2855" s="52"/>
      <c r="G2855" s="52"/>
      <c r="H2855" s="52"/>
      <c r="I2855" s="52"/>
    </row>
    <row r="2856" spans="1:9" s="53" customFormat="1">
      <c r="A2856" s="49"/>
      <c r="B2856" s="50"/>
      <c r="C2856" s="51"/>
      <c r="D2856" s="49"/>
      <c r="E2856" s="52"/>
      <c r="F2856" s="52"/>
      <c r="G2856" s="52"/>
      <c r="H2856" s="52"/>
      <c r="I2856" s="52"/>
    </row>
    <row r="2857" spans="1:9" s="53" customFormat="1">
      <c r="A2857" s="49"/>
      <c r="B2857" s="50"/>
      <c r="C2857" s="51"/>
      <c r="D2857" s="49"/>
      <c r="E2857" s="52"/>
      <c r="F2857" s="52"/>
      <c r="G2857" s="52"/>
      <c r="H2857" s="52"/>
      <c r="I2857" s="52"/>
    </row>
    <row r="2858" spans="1:9" s="53" customFormat="1">
      <c r="A2858" s="49"/>
      <c r="B2858" s="50"/>
      <c r="C2858" s="51"/>
      <c r="D2858" s="49"/>
      <c r="E2858" s="52"/>
      <c r="F2858" s="52"/>
      <c r="G2858" s="52"/>
      <c r="H2858" s="52"/>
      <c r="I2858" s="52"/>
    </row>
    <row r="2859" spans="1:9" s="53" customFormat="1">
      <c r="A2859" s="49"/>
      <c r="B2859" s="50"/>
      <c r="C2859" s="51"/>
      <c r="D2859" s="49"/>
      <c r="E2859" s="52"/>
      <c r="F2859" s="52"/>
      <c r="G2859" s="52"/>
      <c r="H2859" s="52"/>
      <c r="I2859" s="52"/>
    </row>
    <row r="2860" spans="1:9" s="53" customFormat="1">
      <c r="A2860" s="49"/>
      <c r="B2860" s="50"/>
      <c r="C2860" s="51"/>
      <c r="D2860" s="49"/>
      <c r="E2860" s="52"/>
      <c r="F2860" s="52"/>
      <c r="G2860" s="52"/>
      <c r="H2860" s="52"/>
      <c r="I2860" s="52"/>
    </row>
    <row r="2861" spans="1:9" s="53" customFormat="1">
      <c r="A2861" s="49"/>
      <c r="B2861" s="50"/>
      <c r="C2861" s="51"/>
      <c r="D2861" s="49"/>
      <c r="E2861" s="52"/>
      <c r="F2861" s="52"/>
      <c r="G2861" s="52"/>
      <c r="H2861" s="52"/>
      <c r="I2861" s="52"/>
    </row>
    <row r="2862" spans="1:9" s="53" customFormat="1">
      <c r="A2862" s="49"/>
      <c r="B2862" s="50"/>
      <c r="C2862" s="51"/>
      <c r="D2862" s="49"/>
      <c r="E2862" s="52"/>
      <c r="F2862" s="52"/>
      <c r="G2862" s="52"/>
      <c r="H2862" s="52"/>
      <c r="I2862" s="52"/>
    </row>
    <row r="2863" spans="1:9" s="53" customFormat="1">
      <c r="A2863" s="49"/>
      <c r="B2863" s="50"/>
      <c r="C2863" s="51"/>
      <c r="D2863" s="49"/>
      <c r="E2863" s="52"/>
      <c r="F2863" s="52"/>
      <c r="G2863" s="52"/>
      <c r="H2863" s="52"/>
      <c r="I2863" s="52"/>
    </row>
    <row r="2864" spans="1:9" s="53" customFormat="1">
      <c r="A2864" s="49"/>
      <c r="B2864" s="50"/>
      <c r="C2864" s="51"/>
      <c r="D2864" s="49"/>
      <c r="E2864" s="52"/>
      <c r="F2864" s="52"/>
      <c r="G2864" s="52"/>
      <c r="H2864" s="52"/>
      <c r="I2864" s="52"/>
    </row>
    <row r="2865" spans="1:9" s="53" customFormat="1">
      <c r="A2865" s="49"/>
      <c r="B2865" s="50"/>
      <c r="C2865" s="51"/>
      <c r="D2865" s="49"/>
      <c r="E2865" s="52"/>
      <c r="F2865" s="52"/>
      <c r="G2865" s="52"/>
      <c r="H2865" s="52"/>
      <c r="I2865" s="52"/>
    </row>
    <row r="2866" spans="1:9" s="53" customFormat="1">
      <c r="A2866" s="49"/>
      <c r="B2866" s="50"/>
      <c r="C2866" s="51"/>
      <c r="D2866" s="49"/>
      <c r="E2866" s="52"/>
      <c r="F2866" s="52"/>
      <c r="G2866" s="52"/>
      <c r="H2866" s="52"/>
      <c r="I2866" s="52"/>
    </row>
    <row r="2867" spans="1:9" s="53" customFormat="1">
      <c r="A2867" s="49"/>
      <c r="B2867" s="50"/>
      <c r="C2867" s="51"/>
      <c r="D2867" s="49"/>
      <c r="E2867" s="52"/>
      <c r="F2867" s="52"/>
      <c r="G2867" s="52"/>
      <c r="H2867" s="52"/>
      <c r="I2867" s="52"/>
    </row>
    <row r="2868" spans="1:9" s="53" customFormat="1">
      <c r="A2868" s="49"/>
      <c r="B2868" s="50"/>
      <c r="C2868" s="51"/>
      <c r="D2868" s="49"/>
      <c r="E2868" s="52"/>
      <c r="F2868" s="52"/>
      <c r="G2868" s="52"/>
      <c r="H2868" s="52"/>
      <c r="I2868" s="52"/>
    </row>
    <row r="2869" spans="1:9" s="53" customFormat="1">
      <c r="A2869" s="49"/>
      <c r="B2869" s="50"/>
      <c r="C2869" s="51"/>
      <c r="D2869" s="49"/>
      <c r="E2869" s="52"/>
      <c r="F2869" s="52"/>
      <c r="G2869" s="52"/>
      <c r="H2869" s="52"/>
      <c r="I2869" s="52"/>
    </row>
    <row r="2870" spans="1:9" s="53" customFormat="1">
      <c r="A2870" s="49"/>
      <c r="B2870" s="50"/>
      <c r="C2870" s="51"/>
      <c r="D2870" s="49"/>
      <c r="E2870" s="52"/>
      <c r="F2870" s="52"/>
      <c r="G2870" s="52"/>
      <c r="H2870" s="52"/>
      <c r="I2870" s="52"/>
    </row>
    <row r="2871" spans="1:9" s="53" customFormat="1">
      <c r="A2871" s="49"/>
      <c r="B2871" s="50"/>
      <c r="C2871" s="51"/>
      <c r="D2871" s="49"/>
      <c r="E2871" s="52"/>
      <c r="F2871" s="52"/>
      <c r="G2871" s="52"/>
      <c r="H2871" s="52"/>
      <c r="I2871" s="52"/>
    </row>
    <row r="2872" spans="1:9" s="53" customFormat="1">
      <c r="A2872" s="49"/>
      <c r="B2872" s="50"/>
      <c r="C2872" s="51"/>
      <c r="D2872" s="49"/>
      <c r="E2872" s="52"/>
      <c r="F2872" s="52"/>
      <c r="G2872" s="52"/>
      <c r="H2872" s="52"/>
      <c r="I2872" s="52"/>
    </row>
    <row r="2873" spans="1:9" s="53" customFormat="1">
      <c r="A2873" s="49"/>
      <c r="B2873" s="50"/>
      <c r="C2873" s="51"/>
      <c r="D2873" s="49"/>
      <c r="E2873" s="52"/>
      <c r="F2873" s="52"/>
      <c r="G2873" s="52"/>
      <c r="H2873" s="52"/>
      <c r="I2873" s="52"/>
    </row>
    <row r="2874" spans="1:9" s="53" customFormat="1">
      <c r="A2874" s="49"/>
      <c r="B2874" s="50"/>
      <c r="C2874" s="51"/>
      <c r="D2874" s="49"/>
      <c r="E2874" s="52"/>
      <c r="F2874" s="52"/>
      <c r="G2874" s="52"/>
      <c r="H2874" s="52"/>
      <c r="I2874" s="52"/>
    </row>
    <row r="2875" spans="1:9" s="53" customFormat="1">
      <c r="A2875" s="49"/>
      <c r="B2875" s="50"/>
      <c r="C2875" s="51"/>
      <c r="D2875" s="49"/>
      <c r="E2875" s="52"/>
      <c r="F2875" s="52"/>
      <c r="G2875" s="52"/>
      <c r="H2875" s="52"/>
      <c r="I2875" s="52"/>
    </row>
    <row r="2876" spans="1:9" s="53" customFormat="1">
      <c r="A2876" s="49"/>
      <c r="B2876" s="50"/>
      <c r="C2876" s="51"/>
      <c r="D2876" s="49"/>
      <c r="E2876" s="52"/>
      <c r="F2876" s="52"/>
      <c r="G2876" s="52"/>
      <c r="H2876" s="52"/>
      <c r="I2876" s="52"/>
    </row>
    <row r="2877" spans="1:9" s="53" customFormat="1">
      <c r="A2877" s="49"/>
      <c r="B2877" s="50"/>
      <c r="C2877" s="51"/>
      <c r="D2877" s="49"/>
      <c r="E2877" s="52"/>
      <c r="F2877" s="52"/>
      <c r="G2877" s="52"/>
      <c r="H2877" s="52"/>
      <c r="I2877" s="52"/>
    </row>
    <row r="2878" spans="1:9" s="53" customFormat="1">
      <c r="A2878" s="49"/>
      <c r="B2878" s="50"/>
      <c r="C2878" s="51"/>
      <c r="D2878" s="49"/>
      <c r="E2878" s="52"/>
      <c r="F2878" s="52"/>
      <c r="G2878" s="52"/>
      <c r="H2878" s="52"/>
      <c r="I2878" s="52"/>
    </row>
    <row r="2879" spans="1:9" s="53" customFormat="1">
      <c r="A2879" s="49"/>
      <c r="B2879" s="50"/>
      <c r="C2879" s="51"/>
      <c r="D2879" s="49"/>
      <c r="E2879" s="52"/>
      <c r="F2879" s="52"/>
      <c r="G2879" s="52"/>
      <c r="H2879" s="52"/>
      <c r="I2879" s="52"/>
    </row>
    <row r="2880" spans="1:9" s="53" customFormat="1">
      <c r="A2880" s="49"/>
      <c r="B2880" s="50"/>
      <c r="C2880" s="51"/>
      <c r="D2880" s="49"/>
      <c r="E2880" s="52"/>
      <c r="F2880" s="52"/>
      <c r="G2880" s="52"/>
      <c r="H2880" s="52"/>
      <c r="I2880" s="52"/>
    </row>
    <row r="2881" spans="1:9" s="53" customFormat="1">
      <c r="A2881" s="49"/>
      <c r="B2881" s="50"/>
      <c r="C2881" s="51"/>
      <c r="D2881" s="49"/>
      <c r="E2881" s="52"/>
      <c r="F2881" s="52"/>
      <c r="G2881" s="52"/>
      <c r="H2881" s="52"/>
      <c r="I2881" s="52"/>
    </row>
    <row r="2882" spans="1:9" s="53" customFormat="1">
      <c r="A2882" s="49"/>
      <c r="B2882" s="50"/>
      <c r="C2882" s="51"/>
      <c r="D2882" s="49"/>
      <c r="E2882" s="52"/>
      <c r="F2882" s="52"/>
      <c r="G2882" s="52"/>
      <c r="H2882" s="52"/>
      <c r="I2882" s="52"/>
    </row>
    <row r="2883" spans="1:9" s="53" customFormat="1">
      <c r="A2883" s="49"/>
      <c r="B2883" s="50"/>
      <c r="C2883" s="51"/>
      <c r="D2883" s="49"/>
      <c r="E2883" s="52"/>
      <c r="F2883" s="52"/>
      <c r="G2883" s="52"/>
      <c r="H2883" s="52"/>
      <c r="I2883" s="52"/>
    </row>
    <row r="2884" spans="1:9" s="53" customFormat="1">
      <c r="A2884" s="49"/>
      <c r="B2884" s="50"/>
      <c r="C2884" s="51"/>
      <c r="D2884" s="49"/>
      <c r="E2884" s="52"/>
      <c r="F2884" s="52"/>
      <c r="G2884" s="52"/>
      <c r="H2884" s="52"/>
      <c r="I2884" s="52"/>
    </row>
    <row r="2885" spans="1:9" s="53" customFormat="1">
      <c r="A2885" s="49"/>
      <c r="B2885" s="50"/>
      <c r="C2885" s="51"/>
      <c r="D2885" s="49"/>
      <c r="E2885" s="52"/>
      <c r="F2885" s="52"/>
      <c r="G2885" s="52"/>
      <c r="H2885" s="52"/>
      <c r="I2885" s="52"/>
    </row>
    <row r="2886" spans="1:9" s="53" customFormat="1">
      <c r="A2886" s="49"/>
      <c r="B2886" s="50"/>
      <c r="C2886" s="51"/>
      <c r="D2886" s="49"/>
      <c r="E2886" s="52"/>
      <c r="F2886" s="52"/>
      <c r="G2886" s="52"/>
      <c r="H2886" s="52"/>
      <c r="I2886" s="52"/>
    </row>
    <row r="2887" spans="1:9" s="53" customFormat="1">
      <c r="A2887" s="49"/>
      <c r="B2887" s="50"/>
      <c r="C2887" s="51"/>
      <c r="D2887" s="49"/>
      <c r="E2887" s="52"/>
      <c r="F2887" s="52"/>
      <c r="G2887" s="52"/>
      <c r="H2887" s="52"/>
      <c r="I2887" s="52"/>
    </row>
    <row r="2888" spans="1:9" s="53" customFormat="1">
      <c r="A2888" s="49"/>
      <c r="B2888" s="50"/>
      <c r="C2888" s="51"/>
      <c r="D2888" s="49"/>
      <c r="E2888" s="52"/>
      <c r="F2888" s="52"/>
      <c r="G2888" s="52"/>
      <c r="H2888" s="52"/>
      <c r="I2888" s="52"/>
    </row>
    <row r="2889" spans="1:9" s="53" customFormat="1">
      <c r="A2889" s="49"/>
      <c r="B2889" s="50"/>
      <c r="C2889" s="51"/>
      <c r="D2889" s="49"/>
      <c r="E2889" s="52"/>
      <c r="F2889" s="52"/>
      <c r="G2889" s="52"/>
      <c r="H2889" s="52"/>
      <c r="I2889" s="52"/>
    </row>
    <row r="2890" spans="1:9" s="53" customFormat="1">
      <c r="A2890" s="49"/>
      <c r="B2890" s="50"/>
      <c r="C2890" s="51"/>
      <c r="D2890" s="49"/>
      <c r="E2890" s="52"/>
      <c r="F2890" s="52"/>
      <c r="G2890" s="52"/>
      <c r="H2890" s="52"/>
      <c r="I2890" s="52"/>
    </row>
    <row r="2891" spans="1:9" s="53" customFormat="1">
      <c r="A2891" s="49"/>
      <c r="B2891" s="50"/>
      <c r="C2891" s="51"/>
      <c r="D2891" s="49"/>
      <c r="E2891" s="52"/>
      <c r="F2891" s="52"/>
      <c r="G2891" s="52"/>
      <c r="H2891" s="52"/>
      <c r="I2891" s="52"/>
    </row>
    <row r="2892" spans="1:9" s="53" customFormat="1">
      <c r="A2892" s="49"/>
      <c r="B2892" s="50"/>
      <c r="C2892" s="51"/>
      <c r="D2892" s="49"/>
      <c r="E2892" s="52"/>
      <c r="F2892" s="52"/>
      <c r="G2892" s="52"/>
      <c r="H2892" s="52"/>
      <c r="I2892" s="52"/>
    </row>
    <row r="2893" spans="1:9" s="53" customFormat="1">
      <c r="A2893" s="49"/>
      <c r="B2893" s="50"/>
      <c r="C2893" s="51"/>
      <c r="D2893" s="49"/>
      <c r="E2893" s="52"/>
      <c r="F2893" s="52"/>
      <c r="G2893" s="52"/>
      <c r="H2893" s="52"/>
      <c r="I2893" s="52"/>
    </row>
    <row r="2894" spans="1:9" s="53" customFormat="1">
      <c r="A2894" s="49"/>
      <c r="B2894" s="50"/>
      <c r="C2894" s="51"/>
      <c r="D2894" s="49"/>
      <c r="E2894" s="52"/>
      <c r="F2894" s="52"/>
      <c r="G2894" s="52"/>
      <c r="H2894" s="52"/>
      <c r="I2894" s="52"/>
    </row>
    <row r="2895" spans="1:9" s="53" customFormat="1">
      <c r="A2895" s="49"/>
      <c r="B2895" s="50"/>
      <c r="C2895" s="51"/>
      <c r="D2895" s="49"/>
      <c r="E2895" s="52"/>
      <c r="F2895" s="52"/>
      <c r="G2895" s="52"/>
      <c r="H2895" s="52"/>
      <c r="I2895" s="52"/>
    </row>
    <row r="2896" spans="1:9" s="53" customFormat="1">
      <c r="A2896" s="49"/>
      <c r="B2896" s="50"/>
      <c r="C2896" s="51"/>
      <c r="D2896" s="49"/>
      <c r="E2896" s="52"/>
      <c r="F2896" s="52"/>
      <c r="G2896" s="52"/>
      <c r="H2896" s="52"/>
      <c r="I2896" s="52"/>
    </row>
    <row r="2897" spans="1:9" s="53" customFormat="1">
      <c r="A2897" s="49"/>
      <c r="B2897" s="50"/>
      <c r="C2897" s="51"/>
      <c r="D2897" s="49"/>
      <c r="E2897" s="52"/>
      <c r="F2897" s="52"/>
      <c r="G2897" s="52"/>
      <c r="H2897" s="52"/>
      <c r="I2897" s="52"/>
    </row>
    <row r="2898" spans="1:9" s="53" customFormat="1">
      <c r="A2898" s="49"/>
      <c r="B2898" s="50"/>
      <c r="C2898" s="51"/>
      <c r="D2898" s="49"/>
      <c r="E2898" s="52"/>
      <c r="F2898" s="52"/>
      <c r="G2898" s="52"/>
      <c r="H2898" s="52"/>
      <c r="I2898" s="52"/>
    </row>
    <row r="2899" spans="1:9" s="53" customFormat="1">
      <c r="A2899" s="49"/>
      <c r="B2899" s="50"/>
      <c r="C2899" s="51"/>
      <c r="D2899" s="49"/>
      <c r="E2899" s="52"/>
      <c r="F2899" s="52"/>
      <c r="G2899" s="52"/>
      <c r="H2899" s="52"/>
      <c r="I2899" s="52"/>
    </row>
    <row r="2900" spans="1:9" s="53" customFormat="1">
      <c r="A2900" s="49"/>
      <c r="B2900" s="50"/>
      <c r="C2900" s="51"/>
      <c r="D2900" s="49"/>
      <c r="E2900" s="52"/>
      <c r="F2900" s="52"/>
      <c r="G2900" s="52"/>
      <c r="H2900" s="52"/>
      <c r="I2900" s="52"/>
    </row>
    <row r="2901" spans="1:9" s="53" customFormat="1">
      <c r="A2901" s="49"/>
      <c r="B2901" s="50"/>
      <c r="C2901" s="51"/>
      <c r="D2901" s="49"/>
      <c r="E2901" s="52"/>
      <c r="F2901" s="52"/>
      <c r="G2901" s="52"/>
      <c r="H2901" s="52"/>
      <c r="I2901" s="52"/>
    </row>
    <row r="2902" spans="1:9" s="53" customFormat="1">
      <c r="A2902" s="49"/>
      <c r="B2902" s="50"/>
      <c r="C2902" s="51"/>
      <c r="D2902" s="49"/>
      <c r="E2902" s="52"/>
      <c r="F2902" s="52"/>
      <c r="G2902" s="52"/>
      <c r="H2902" s="52"/>
      <c r="I2902" s="52"/>
    </row>
    <row r="2903" spans="1:9" s="53" customFormat="1">
      <c r="A2903" s="49"/>
      <c r="B2903" s="50"/>
      <c r="C2903" s="51"/>
      <c r="D2903" s="49"/>
      <c r="E2903" s="52"/>
      <c r="F2903" s="52"/>
      <c r="G2903" s="52"/>
      <c r="H2903" s="52"/>
      <c r="I2903" s="52"/>
    </row>
    <row r="2904" spans="1:9" s="53" customFormat="1">
      <c r="A2904" s="49"/>
      <c r="B2904" s="50"/>
      <c r="C2904" s="51"/>
      <c r="D2904" s="49"/>
      <c r="E2904" s="52"/>
      <c r="F2904" s="52"/>
      <c r="G2904" s="52"/>
      <c r="H2904" s="52"/>
      <c r="I2904" s="52"/>
    </row>
    <row r="2905" spans="1:9" s="53" customFormat="1">
      <c r="A2905" s="49"/>
      <c r="B2905" s="50"/>
      <c r="C2905" s="51"/>
      <c r="D2905" s="49"/>
      <c r="E2905" s="52"/>
      <c r="F2905" s="52"/>
      <c r="G2905" s="52"/>
      <c r="H2905" s="52"/>
      <c r="I2905" s="52"/>
    </row>
    <row r="2906" spans="1:9" s="53" customFormat="1">
      <c r="A2906" s="49"/>
      <c r="B2906" s="50"/>
      <c r="C2906" s="51"/>
      <c r="D2906" s="49"/>
      <c r="E2906" s="52"/>
      <c r="F2906" s="52"/>
      <c r="G2906" s="52"/>
      <c r="H2906" s="52"/>
      <c r="I2906" s="52"/>
    </row>
    <row r="2907" spans="1:9" s="53" customFormat="1">
      <c r="A2907" s="49"/>
      <c r="B2907" s="50"/>
      <c r="C2907" s="51"/>
      <c r="D2907" s="49"/>
      <c r="E2907" s="52"/>
      <c r="F2907" s="52"/>
      <c r="G2907" s="52"/>
      <c r="H2907" s="52"/>
      <c r="I2907" s="52"/>
    </row>
    <row r="2908" spans="1:9" s="53" customFormat="1">
      <c r="A2908" s="49"/>
      <c r="B2908" s="50"/>
      <c r="C2908" s="51"/>
      <c r="D2908" s="49"/>
      <c r="E2908" s="52"/>
      <c r="F2908" s="52"/>
      <c r="G2908" s="52"/>
      <c r="H2908" s="52"/>
      <c r="I2908" s="52"/>
    </row>
    <row r="2909" spans="1:9" s="53" customFormat="1">
      <c r="A2909" s="49"/>
      <c r="B2909" s="50"/>
      <c r="C2909" s="51"/>
      <c r="D2909" s="49"/>
      <c r="E2909" s="52"/>
      <c r="F2909" s="52"/>
      <c r="G2909" s="52"/>
      <c r="H2909" s="52"/>
      <c r="I2909" s="52"/>
    </row>
    <row r="2910" spans="1:9" s="53" customFormat="1">
      <c r="A2910" s="49"/>
      <c r="B2910" s="50"/>
      <c r="C2910" s="51"/>
      <c r="D2910" s="49"/>
      <c r="E2910" s="52"/>
      <c r="F2910" s="52"/>
      <c r="G2910" s="52"/>
      <c r="H2910" s="52"/>
      <c r="I2910" s="52"/>
    </row>
    <row r="2911" spans="1:9" s="53" customFormat="1">
      <c r="A2911" s="49"/>
      <c r="B2911" s="50"/>
      <c r="C2911" s="51"/>
      <c r="D2911" s="49"/>
      <c r="E2911" s="52"/>
      <c r="F2911" s="52"/>
      <c r="G2911" s="52"/>
      <c r="H2911" s="52"/>
      <c r="I2911" s="52"/>
    </row>
    <row r="2912" spans="1:9" s="53" customFormat="1">
      <c r="A2912" s="49"/>
      <c r="B2912" s="50"/>
      <c r="C2912" s="51"/>
      <c r="D2912" s="49"/>
      <c r="E2912" s="52"/>
      <c r="F2912" s="52"/>
      <c r="G2912" s="52"/>
      <c r="H2912" s="52"/>
      <c r="I2912" s="52"/>
    </row>
    <row r="2913" spans="1:9" s="53" customFormat="1">
      <c r="A2913" s="49"/>
      <c r="B2913" s="50"/>
      <c r="C2913" s="51"/>
      <c r="D2913" s="49"/>
      <c r="E2913" s="52"/>
      <c r="F2913" s="52"/>
      <c r="G2913" s="52"/>
      <c r="H2913" s="52"/>
      <c r="I2913" s="52"/>
    </row>
    <row r="2914" spans="1:9" s="53" customFormat="1">
      <c r="A2914" s="49"/>
      <c r="B2914" s="50"/>
      <c r="C2914" s="51"/>
      <c r="D2914" s="49"/>
      <c r="E2914" s="52"/>
      <c r="F2914" s="52"/>
      <c r="G2914" s="52"/>
      <c r="H2914" s="52"/>
      <c r="I2914" s="52"/>
    </row>
    <row r="2915" spans="1:9" s="53" customFormat="1">
      <c r="A2915" s="49"/>
      <c r="B2915" s="50"/>
      <c r="C2915" s="51"/>
      <c r="D2915" s="49"/>
      <c r="E2915" s="52"/>
      <c r="F2915" s="52"/>
      <c r="G2915" s="52"/>
      <c r="H2915" s="52"/>
      <c r="I2915" s="52"/>
    </row>
    <row r="2916" spans="1:9" s="53" customFormat="1">
      <c r="A2916" s="49"/>
      <c r="B2916" s="50"/>
      <c r="C2916" s="51"/>
      <c r="D2916" s="49"/>
      <c r="E2916" s="52"/>
      <c r="F2916" s="52"/>
      <c r="G2916" s="52"/>
      <c r="H2916" s="52"/>
      <c r="I2916" s="52"/>
    </row>
    <row r="2917" spans="1:9" s="53" customFormat="1">
      <c r="A2917" s="49"/>
      <c r="B2917" s="50"/>
      <c r="C2917" s="51"/>
      <c r="D2917" s="49"/>
      <c r="E2917" s="52"/>
      <c r="F2917" s="52"/>
      <c r="G2917" s="52"/>
      <c r="H2917" s="52"/>
      <c r="I2917" s="52"/>
    </row>
    <row r="2918" spans="1:9" s="53" customFormat="1">
      <c r="A2918" s="49"/>
      <c r="B2918" s="50"/>
      <c r="C2918" s="51"/>
      <c r="D2918" s="49"/>
      <c r="E2918" s="52"/>
      <c r="F2918" s="52"/>
      <c r="G2918" s="52"/>
      <c r="H2918" s="52"/>
      <c r="I2918" s="52"/>
    </row>
    <row r="2919" spans="1:9" s="53" customFormat="1">
      <c r="A2919" s="49"/>
      <c r="B2919" s="50"/>
      <c r="C2919" s="51"/>
      <c r="D2919" s="49"/>
      <c r="E2919" s="52"/>
      <c r="F2919" s="52"/>
      <c r="G2919" s="52"/>
      <c r="H2919" s="52"/>
      <c r="I2919" s="52"/>
    </row>
    <row r="2920" spans="1:9" s="53" customFormat="1">
      <c r="A2920" s="49"/>
      <c r="B2920" s="50"/>
      <c r="C2920" s="51"/>
      <c r="D2920" s="49"/>
      <c r="E2920" s="52"/>
      <c r="F2920" s="52"/>
      <c r="G2920" s="52"/>
      <c r="H2920" s="52"/>
      <c r="I2920" s="52"/>
    </row>
    <row r="2921" spans="1:9" s="53" customFormat="1">
      <c r="A2921" s="49"/>
      <c r="B2921" s="50"/>
      <c r="C2921" s="51"/>
      <c r="D2921" s="49"/>
      <c r="E2921" s="52"/>
      <c r="F2921" s="52"/>
      <c r="G2921" s="52"/>
      <c r="H2921" s="52"/>
      <c r="I2921" s="52"/>
    </row>
    <row r="2922" spans="1:9" s="53" customFormat="1">
      <c r="A2922" s="49"/>
      <c r="B2922" s="50"/>
      <c r="C2922" s="51"/>
      <c r="D2922" s="49"/>
      <c r="E2922" s="52"/>
      <c r="F2922" s="52"/>
      <c r="G2922" s="52"/>
      <c r="H2922" s="52"/>
      <c r="I2922" s="52"/>
    </row>
    <row r="2923" spans="1:9" s="53" customFormat="1">
      <c r="A2923" s="49"/>
      <c r="B2923" s="50"/>
      <c r="C2923" s="51"/>
      <c r="D2923" s="49"/>
      <c r="E2923" s="52"/>
      <c r="F2923" s="52"/>
      <c r="G2923" s="52"/>
      <c r="H2923" s="52"/>
      <c r="I2923" s="52"/>
    </row>
    <row r="2924" spans="1:9" s="53" customFormat="1">
      <c r="A2924" s="49"/>
      <c r="B2924" s="50"/>
      <c r="C2924" s="51"/>
      <c r="D2924" s="49"/>
      <c r="E2924" s="52"/>
      <c r="F2924" s="52"/>
      <c r="G2924" s="52"/>
      <c r="H2924" s="52"/>
      <c r="I2924" s="52"/>
    </row>
    <row r="2925" spans="1:9" s="53" customFormat="1">
      <c r="A2925" s="49"/>
      <c r="B2925" s="50"/>
      <c r="C2925" s="51"/>
      <c r="D2925" s="49"/>
      <c r="E2925" s="52"/>
      <c r="F2925" s="52"/>
      <c r="G2925" s="52"/>
      <c r="H2925" s="52"/>
      <c r="I2925" s="52"/>
    </row>
    <row r="2926" spans="1:9" s="53" customFormat="1">
      <c r="A2926" s="49"/>
      <c r="B2926" s="50"/>
      <c r="C2926" s="51"/>
      <c r="D2926" s="49"/>
      <c r="E2926" s="52"/>
      <c r="F2926" s="52"/>
      <c r="G2926" s="52"/>
      <c r="H2926" s="52"/>
      <c r="I2926" s="52"/>
    </row>
    <row r="2927" spans="1:9" s="53" customFormat="1">
      <c r="A2927" s="49"/>
      <c r="B2927" s="50"/>
      <c r="C2927" s="51"/>
      <c r="D2927" s="49"/>
      <c r="E2927" s="52"/>
      <c r="F2927" s="52"/>
      <c r="G2927" s="52"/>
      <c r="H2927" s="52"/>
      <c r="I2927" s="52"/>
    </row>
    <row r="2928" spans="1:9" s="53" customFormat="1">
      <c r="A2928" s="49"/>
      <c r="B2928" s="50"/>
      <c r="C2928" s="51"/>
      <c r="D2928" s="49"/>
      <c r="E2928" s="52"/>
      <c r="F2928" s="52"/>
      <c r="G2928" s="52"/>
      <c r="H2928" s="52"/>
      <c r="I2928" s="52"/>
    </row>
    <row r="2929" spans="1:9" s="53" customFormat="1">
      <c r="A2929" s="49"/>
      <c r="B2929" s="50"/>
      <c r="C2929" s="51"/>
      <c r="D2929" s="49"/>
      <c r="E2929" s="52"/>
      <c r="F2929" s="52"/>
      <c r="G2929" s="52"/>
      <c r="H2929" s="52"/>
      <c r="I2929" s="52"/>
    </row>
    <row r="2930" spans="1:9" s="53" customFormat="1">
      <c r="A2930" s="49"/>
      <c r="B2930" s="50"/>
      <c r="C2930" s="51"/>
      <c r="D2930" s="49"/>
      <c r="E2930" s="52"/>
      <c r="F2930" s="52"/>
      <c r="G2930" s="52"/>
      <c r="H2930" s="52"/>
      <c r="I2930" s="52"/>
    </row>
    <row r="2931" spans="1:9" s="53" customFormat="1">
      <c r="A2931" s="49"/>
      <c r="B2931" s="50"/>
      <c r="C2931" s="51"/>
      <c r="D2931" s="49"/>
      <c r="E2931" s="52"/>
      <c r="F2931" s="52"/>
      <c r="G2931" s="52"/>
      <c r="H2931" s="52"/>
      <c r="I2931" s="52"/>
    </row>
    <row r="2932" spans="1:9" s="53" customFormat="1">
      <c r="A2932" s="49"/>
      <c r="B2932" s="50"/>
      <c r="C2932" s="51"/>
      <c r="D2932" s="49"/>
      <c r="E2932" s="52"/>
      <c r="F2932" s="52"/>
      <c r="G2932" s="52"/>
      <c r="H2932" s="52"/>
      <c r="I2932" s="52"/>
    </row>
    <row r="2933" spans="1:9" s="53" customFormat="1">
      <c r="A2933" s="49"/>
      <c r="B2933" s="50"/>
      <c r="C2933" s="51"/>
      <c r="D2933" s="49"/>
      <c r="E2933" s="52"/>
      <c r="F2933" s="52"/>
      <c r="G2933" s="52"/>
      <c r="H2933" s="52"/>
      <c r="I2933" s="52"/>
    </row>
    <row r="2934" spans="1:9" s="53" customFormat="1">
      <c r="A2934" s="49"/>
      <c r="B2934" s="50"/>
      <c r="C2934" s="51"/>
      <c r="D2934" s="49"/>
      <c r="E2934" s="52"/>
      <c r="F2934" s="52"/>
      <c r="G2934" s="52"/>
      <c r="H2934" s="52"/>
      <c r="I2934" s="52"/>
    </row>
    <row r="2935" spans="1:9" s="53" customFormat="1">
      <c r="A2935" s="49"/>
      <c r="B2935" s="50"/>
      <c r="C2935" s="51"/>
      <c r="D2935" s="49"/>
      <c r="E2935" s="52"/>
      <c r="F2935" s="52"/>
      <c r="G2935" s="52"/>
      <c r="H2935" s="52"/>
      <c r="I2935" s="52"/>
    </row>
    <row r="2936" spans="1:9" s="53" customFormat="1">
      <c r="A2936" s="49"/>
      <c r="B2936" s="50"/>
      <c r="C2936" s="51"/>
      <c r="D2936" s="49"/>
      <c r="E2936" s="52"/>
      <c r="F2936" s="52"/>
      <c r="G2936" s="52"/>
      <c r="H2936" s="52"/>
      <c r="I2936" s="52"/>
    </row>
    <row r="2937" spans="1:9" s="53" customFormat="1">
      <c r="A2937" s="49"/>
      <c r="B2937" s="50"/>
      <c r="C2937" s="51"/>
      <c r="D2937" s="49"/>
      <c r="E2937" s="52"/>
      <c r="F2937" s="52"/>
      <c r="G2937" s="52"/>
      <c r="H2937" s="52"/>
      <c r="I2937" s="52"/>
    </row>
    <row r="2938" spans="1:9" s="53" customFormat="1">
      <c r="A2938" s="49"/>
      <c r="B2938" s="50"/>
      <c r="C2938" s="51"/>
      <c r="D2938" s="49"/>
      <c r="E2938" s="52"/>
      <c r="F2938" s="52"/>
      <c r="G2938" s="52"/>
      <c r="H2938" s="52"/>
      <c r="I2938" s="52"/>
    </row>
    <row r="2939" spans="1:9" s="53" customFormat="1">
      <c r="A2939" s="49"/>
      <c r="B2939" s="50"/>
      <c r="C2939" s="51"/>
      <c r="D2939" s="49"/>
      <c r="E2939" s="52"/>
      <c r="F2939" s="52"/>
      <c r="G2939" s="52"/>
      <c r="H2939" s="52"/>
      <c r="I2939" s="52"/>
    </row>
    <row r="2940" spans="1:9" s="53" customFormat="1">
      <c r="A2940" s="49"/>
      <c r="B2940" s="50"/>
      <c r="C2940" s="51"/>
      <c r="D2940" s="49"/>
      <c r="E2940" s="52"/>
      <c r="F2940" s="52"/>
      <c r="G2940" s="52"/>
      <c r="H2940" s="52"/>
      <c r="I2940" s="52"/>
    </row>
    <row r="2941" spans="1:9" s="53" customFormat="1">
      <c r="A2941" s="49"/>
      <c r="B2941" s="50"/>
      <c r="C2941" s="51"/>
      <c r="D2941" s="49"/>
      <c r="E2941" s="52"/>
      <c r="F2941" s="52"/>
      <c r="G2941" s="52"/>
      <c r="H2941" s="52"/>
      <c r="I2941" s="52"/>
    </row>
    <row r="2942" spans="1:9" s="53" customFormat="1">
      <c r="A2942" s="49"/>
      <c r="B2942" s="50"/>
      <c r="C2942" s="51"/>
      <c r="D2942" s="49"/>
      <c r="E2942" s="52"/>
      <c r="F2942" s="52"/>
      <c r="G2942" s="52"/>
      <c r="H2942" s="52"/>
      <c r="I2942" s="52"/>
    </row>
    <row r="2943" spans="1:9" s="53" customFormat="1">
      <c r="A2943" s="49"/>
      <c r="B2943" s="50"/>
      <c r="C2943" s="51"/>
      <c r="D2943" s="49"/>
      <c r="E2943" s="52"/>
      <c r="F2943" s="52"/>
      <c r="G2943" s="52"/>
      <c r="H2943" s="52"/>
      <c r="I2943" s="52"/>
    </row>
    <row r="2944" spans="1:9" s="53" customFormat="1">
      <c r="A2944" s="49"/>
      <c r="B2944" s="50"/>
      <c r="C2944" s="51"/>
      <c r="D2944" s="49"/>
      <c r="E2944" s="52"/>
      <c r="F2944" s="52"/>
      <c r="G2944" s="52"/>
      <c r="H2944" s="52"/>
      <c r="I2944" s="52"/>
    </row>
    <row r="2945" spans="1:9" s="53" customFormat="1">
      <c r="A2945" s="49"/>
      <c r="B2945" s="50"/>
      <c r="C2945" s="51"/>
      <c r="D2945" s="49"/>
      <c r="E2945" s="52"/>
      <c r="F2945" s="52"/>
      <c r="G2945" s="52"/>
      <c r="H2945" s="52"/>
      <c r="I2945" s="52"/>
    </row>
    <row r="2946" spans="1:9" s="53" customFormat="1">
      <c r="A2946" s="49"/>
      <c r="B2946" s="50"/>
      <c r="C2946" s="51"/>
      <c r="D2946" s="49"/>
      <c r="E2946" s="52"/>
      <c r="F2946" s="52"/>
      <c r="G2946" s="52"/>
      <c r="H2946" s="52"/>
      <c r="I2946" s="52"/>
    </row>
    <row r="2947" spans="1:9" s="53" customFormat="1">
      <c r="A2947" s="49"/>
      <c r="B2947" s="50"/>
      <c r="C2947" s="51"/>
      <c r="D2947" s="49"/>
      <c r="E2947" s="52"/>
      <c r="F2947" s="52"/>
      <c r="G2947" s="52"/>
      <c r="H2947" s="52"/>
      <c r="I2947" s="52"/>
    </row>
    <row r="2948" spans="1:9" s="53" customFormat="1">
      <c r="A2948" s="49"/>
      <c r="B2948" s="50"/>
      <c r="C2948" s="51"/>
      <c r="D2948" s="49"/>
      <c r="E2948" s="52"/>
      <c r="F2948" s="52"/>
      <c r="G2948" s="52"/>
      <c r="H2948" s="52"/>
      <c r="I2948" s="52"/>
    </row>
    <row r="2949" spans="1:9" s="53" customFormat="1">
      <c r="A2949" s="49"/>
      <c r="B2949" s="50"/>
      <c r="C2949" s="51"/>
      <c r="D2949" s="49"/>
      <c r="E2949" s="52"/>
      <c r="F2949" s="52"/>
      <c r="G2949" s="52"/>
      <c r="H2949" s="52"/>
      <c r="I2949" s="52"/>
    </row>
    <row r="2950" spans="1:9" s="53" customFormat="1">
      <c r="A2950" s="49"/>
      <c r="B2950" s="50"/>
      <c r="C2950" s="51"/>
      <c r="D2950" s="49"/>
      <c r="E2950" s="52"/>
      <c r="F2950" s="52"/>
      <c r="G2950" s="52"/>
      <c r="H2950" s="52"/>
      <c r="I2950" s="52"/>
    </row>
    <row r="2951" spans="1:9" s="53" customFormat="1">
      <c r="A2951" s="49"/>
      <c r="B2951" s="50"/>
      <c r="C2951" s="51"/>
      <c r="D2951" s="49"/>
      <c r="E2951" s="52"/>
      <c r="F2951" s="52"/>
      <c r="G2951" s="52"/>
      <c r="H2951" s="52"/>
      <c r="I2951" s="52"/>
    </row>
    <row r="2952" spans="1:9" s="53" customFormat="1">
      <c r="A2952" s="49"/>
      <c r="B2952" s="50"/>
      <c r="C2952" s="51"/>
      <c r="D2952" s="49"/>
      <c r="E2952" s="52"/>
      <c r="F2952" s="52"/>
      <c r="G2952" s="52"/>
      <c r="H2952" s="52"/>
      <c r="I2952" s="52"/>
    </row>
    <row r="2953" spans="1:9" s="53" customFormat="1">
      <c r="A2953" s="49"/>
      <c r="B2953" s="50"/>
      <c r="C2953" s="51"/>
      <c r="D2953" s="49"/>
      <c r="E2953" s="52"/>
      <c r="F2953" s="52"/>
      <c r="G2953" s="52"/>
      <c r="H2953" s="52"/>
      <c r="I2953" s="52"/>
    </row>
    <row r="2954" spans="1:9" s="53" customFormat="1">
      <c r="A2954" s="49"/>
      <c r="B2954" s="50"/>
      <c r="C2954" s="51"/>
      <c r="D2954" s="49"/>
      <c r="E2954" s="52"/>
      <c r="F2954" s="52"/>
      <c r="G2954" s="52"/>
      <c r="H2954" s="52"/>
      <c r="I2954" s="52"/>
    </row>
    <row r="2955" spans="1:9" s="53" customFormat="1">
      <c r="A2955" s="49"/>
      <c r="B2955" s="50"/>
      <c r="C2955" s="51"/>
      <c r="D2955" s="49"/>
      <c r="E2955" s="52"/>
      <c r="F2955" s="52"/>
      <c r="G2955" s="52"/>
      <c r="H2955" s="52"/>
      <c r="I2955" s="52"/>
    </row>
    <row r="2956" spans="1:9" s="53" customFormat="1">
      <c r="A2956" s="49"/>
      <c r="B2956" s="50"/>
      <c r="C2956" s="51"/>
      <c r="D2956" s="49"/>
      <c r="E2956" s="52"/>
      <c r="F2956" s="52"/>
      <c r="G2956" s="52"/>
      <c r="H2956" s="52"/>
      <c r="I2956" s="52"/>
    </row>
    <row r="2957" spans="1:9" s="53" customFormat="1">
      <c r="A2957" s="49"/>
      <c r="B2957" s="50"/>
      <c r="C2957" s="51"/>
      <c r="D2957" s="49"/>
      <c r="E2957" s="52"/>
      <c r="F2957" s="52"/>
      <c r="G2957" s="52"/>
      <c r="H2957" s="52"/>
      <c r="I2957" s="52"/>
    </row>
    <row r="2958" spans="1:9" s="53" customFormat="1">
      <c r="A2958" s="49"/>
      <c r="B2958" s="50"/>
      <c r="C2958" s="51"/>
      <c r="D2958" s="49"/>
      <c r="E2958" s="52"/>
      <c r="F2958" s="52"/>
      <c r="G2958" s="52"/>
      <c r="H2958" s="52"/>
      <c r="I2958" s="52"/>
    </row>
    <row r="2959" spans="1:9" s="53" customFormat="1">
      <c r="A2959" s="49"/>
      <c r="B2959" s="50"/>
      <c r="C2959" s="51"/>
      <c r="D2959" s="49"/>
      <c r="E2959" s="52"/>
      <c r="F2959" s="52"/>
      <c r="G2959" s="52"/>
      <c r="H2959" s="52"/>
      <c r="I2959" s="52"/>
    </row>
    <row r="2960" spans="1:9" s="53" customFormat="1">
      <c r="A2960" s="49"/>
      <c r="B2960" s="50"/>
      <c r="C2960" s="51"/>
      <c r="D2960" s="49"/>
      <c r="E2960" s="52"/>
      <c r="F2960" s="52"/>
      <c r="G2960" s="52"/>
      <c r="H2960" s="52"/>
      <c r="I2960" s="52"/>
    </row>
    <row r="2961" spans="1:9" s="53" customFormat="1">
      <c r="A2961" s="49"/>
      <c r="B2961" s="50"/>
      <c r="C2961" s="51"/>
      <c r="D2961" s="49"/>
      <c r="E2961" s="52"/>
      <c r="F2961" s="52"/>
      <c r="G2961" s="52"/>
      <c r="H2961" s="52"/>
      <c r="I2961" s="52"/>
    </row>
    <row r="2962" spans="1:9" s="53" customFormat="1">
      <c r="A2962" s="49"/>
      <c r="B2962" s="50"/>
      <c r="C2962" s="51"/>
      <c r="D2962" s="49"/>
      <c r="E2962" s="52"/>
      <c r="F2962" s="52"/>
      <c r="G2962" s="52"/>
      <c r="H2962" s="52"/>
      <c r="I2962" s="52"/>
    </row>
    <row r="2963" spans="1:9" s="53" customFormat="1">
      <c r="A2963" s="49"/>
      <c r="B2963" s="50"/>
      <c r="C2963" s="51"/>
      <c r="D2963" s="49"/>
      <c r="E2963" s="52"/>
      <c r="F2963" s="52"/>
      <c r="G2963" s="52"/>
      <c r="H2963" s="52"/>
      <c r="I2963" s="52"/>
    </row>
    <row r="2964" spans="1:9" s="53" customFormat="1">
      <c r="A2964" s="49"/>
      <c r="B2964" s="50"/>
      <c r="C2964" s="51"/>
      <c r="D2964" s="49"/>
      <c r="E2964" s="52"/>
      <c r="F2964" s="52"/>
      <c r="G2964" s="52"/>
      <c r="H2964" s="52"/>
      <c r="I2964" s="52"/>
    </row>
    <row r="2965" spans="1:9" s="53" customFormat="1">
      <c r="A2965" s="49"/>
      <c r="B2965" s="50"/>
      <c r="C2965" s="51"/>
      <c r="D2965" s="49"/>
      <c r="E2965" s="52"/>
      <c r="F2965" s="52"/>
      <c r="G2965" s="52"/>
      <c r="H2965" s="52"/>
      <c r="I2965" s="52"/>
    </row>
    <row r="2966" spans="1:9" s="53" customFormat="1">
      <c r="A2966" s="49"/>
      <c r="B2966" s="50"/>
      <c r="C2966" s="51"/>
      <c r="D2966" s="49"/>
      <c r="E2966" s="52"/>
      <c r="F2966" s="52"/>
      <c r="G2966" s="52"/>
      <c r="H2966" s="52"/>
      <c r="I2966" s="52"/>
    </row>
    <row r="2967" spans="1:9" s="53" customFormat="1">
      <c r="A2967" s="49"/>
      <c r="B2967" s="50"/>
      <c r="C2967" s="51"/>
      <c r="D2967" s="49"/>
      <c r="E2967" s="52"/>
      <c r="F2967" s="52"/>
      <c r="G2967" s="52"/>
      <c r="H2967" s="52"/>
      <c r="I2967" s="52"/>
    </row>
    <row r="2968" spans="1:9" s="53" customFormat="1">
      <c r="A2968" s="49"/>
      <c r="B2968" s="50"/>
      <c r="C2968" s="51"/>
      <c r="D2968" s="49"/>
      <c r="E2968" s="52"/>
      <c r="F2968" s="52"/>
      <c r="G2968" s="52"/>
      <c r="H2968" s="52"/>
      <c r="I2968" s="52"/>
    </row>
    <row r="2969" spans="1:9" s="53" customFormat="1">
      <c r="A2969" s="49"/>
      <c r="B2969" s="50"/>
      <c r="C2969" s="51"/>
      <c r="D2969" s="49"/>
      <c r="E2969" s="52"/>
      <c r="F2969" s="52"/>
      <c r="G2969" s="52"/>
      <c r="H2969" s="52"/>
      <c r="I2969" s="52"/>
    </row>
    <row r="2970" spans="1:9" s="53" customFormat="1">
      <c r="A2970" s="49"/>
      <c r="B2970" s="50"/>
      <c r="C2970" s="51"/>
      <c r="D2970" s="49"/>
      <c r="E2970" s="52"/>
      <c r="F2970" s="52"/>
      <c r="G2970" s="52"/>
      <c r="H2970" s="52"/>
      <c r="I2970" s="52"/>
    </row>
    <row r="2971" spans="1:9" s="53" customFormat="1">
      <c r="A2971" s="49"/>
      <c r="B2971" s="50"/>
      <c r="C2971" s="51"/>
      <c r="D2971" s="49"/>
      <c r="E2971" s="52"/>
      <c r="F2971" s="52"/>
      <c r="G2971" s="52"/>
      <c r="H2971" s="52"/>
      <c r="I2971" s="52"/>
    </row>
    <row r="2972" spans="1:9" s="53" customFormat="1">
      <c r="A2972" s="49"/>
      <c r="B2972" s="50"/>
      <c r="C2972" s="51"/>
      <c r="D2972" s="49"/>
      <c r="E2972" s="52"/>
      <c r="F2972" s="52"/>
      <c r="G2972" s="52"/>
      <c r="H2972" s="52"/>
      <c r="I2972" s="52"/>
    </row>
    <row r="2973" spans="1:9" s="53" customFormat="1">
      <c r="A2973" s="49"/>
      <c r="B2973" s="50"/>
      <c r="C2973" s="51"/>
      <c r="D2973" s="49"/>
      <c r="E2973" s="52"/>
      <c r="F2973" s="52"/>
      <c r="G2973" s="52"/>
      <c r="H2973" s="52"/>
      <c r="I2973" s="52"/>
    </row>
    <row r="2974" spans="1:9" s="53" customFormat="1">
      <c r="A2974" s="49"/>
      <c r="B2974" s="50"/>
      <c r="C2974" s="51"/>
      <c r="D2974" s="49"/>
      <c r="E2974" s="52"/>
      <c r="F2974" s="52"/>
      <c r="G2974" s="52"/>
      <c r="H2974" s="52"/>
      <c r="I2974" s="52"/>
    </row>
    <row r="2975" spans="1:9" s="53" customFormat="1">
      <c r="A2975" s="49"/>
      <c r="B2975" s="50"/>
      <c r="C2975" s="51"/>
      <c r="D2975" s="49"/>
      <c r="E2975" s="52"/>
      <c r="F2975" s="52"/>
      <c r="G2975" s="52"/>
      <c r="H2975" s="52"/>
      <c r="I2975" s="52"/>
    </row>
    <row r="2976" spans="1:9" s="53" customFormat="1">
      <c r="A2976" s="49"/>
      <c r="B2976" s="50"/>
      <c r="C2976" s="51"/>
      <c r="D2976" s="49"/>
      <c r="E2976" s="52"/>
      <c r="F2976" s="52"/>
      <c r="G2976" s="52"/>
      <c r="H2976" s="52"/>
      <c r="I2976" s="52"/>
    </row>
    <row r="2977" spans="1:9" s="53" customFormat="1">
      <c r="A2977" s="49"/>
      <c r="B2977" s="50"/>
      <c r="C2977" s="51"/>
      <c r="D2977" s="49"/>
      <c r="E2977" s="52"/>
      <c r="F2977" s="52"/>
      <c r="G2977" s="52"/>
      <c r="H2977" s="52"/>
      <c r="I2977" s="52"/>
    </row>
    <row r="2978" spans="1:9" s="53" customFormat="1">
      <c r="A2978" s="49"/>
      <c r="B2978" s="50"/>
      <c r="C2978" s="51"/>
      <c r="D2978" s="49"/>
      <c r="E2978" s="52"/>
      <c r="F2978" s="52"/>
      <c r="G2978" s="52"/>
      <c r="H2978" s="52"/>
      <c r="I2978" s="52"/>
    </row>
    <row r="2979" spans="1:9" s="53" customFormat="1">
      <c r="A2979" s="49"/>
      <c r="B2979" s="50"/>
      <c r="C2979" s="51"/>
      <c r="D2979" s="49"/>
      <c r="E2979" s="52"/>
      <c r="F2979" s="52"/>
      <c r="G2979" s="52"/>
      <c r="H2979" s="52"/>
      <c r="I2979" s="52"/>
    </row>
    <row r="2980" spans="1:9" s="53" customFormat="1">
      <c r="A2980" s="49"/>
      <c r="B2980" s="50"/>
      <c r="C2980" s="51"/>
      <c r="D2980" s="49"/>
      <c r="E2980" s="52"/>
      <c r="F2980" s="52"/>
      <c r="G2980" s="52"/>
      <c r="H2980" s="52"/>
      <c r="I2980" s="52"/>
    </row>
    <row r="2981" spans="1:9" s="53" customFormat="1">
      <c r="A2981" s="49"/>
      <c r="B2981" s="50"/>
      <c r="C2981" s="51"/>
      <c r="D2981" s="49"/>
      <c r="E2981" s="52"/>
      <c r="F2981" s="52"/>
      <c r="G2981" s="52"/>
      <c r="H2981" s="52"/>
      <c r="I2981" s="52"/>
    </row>
    <row r="2982" spans="1:9" s="53" customFormat="1">
      <c r="A2982" s="49"/>
      <c r="B2982" s="50"/>
      <c r="C2982" s="51"/>
      <c r="D2982" s="49"/>
      <c r="E2982" s="52"/>
      <c r="F2982" s="52"/>
      <c r="G2982" s="52"/>
      <c r="H2982" s="52"/>
      <c r="I2982" s="52"/>
    </row>
    <row r="2983" spans="1:9" s="53" customFormat="1">
      <c r="A2983" s="49"/>
      <c r="B2983" s="50"/>
      <c r="C2983" s="51"/>
      <c r="D2983" s="49"/>
      <c r="E2983" s="52"/>
      <c r="F2983" s="52"/>
      <c r="G2983" s="52"/>
      <c r="H2983" s="52"/>
      <c r="I2983" s="52"/>
    </row>
    <row r="2984" spans="1:9" s="53" customFormat="1">
      <c r="A2984" s="49"/>
      <c r="B2984" s="50"/>
      <c r="C2984" s="51"/>
      <c r="D2984" s="49"/>
      <c r="E2984" s="52"/>
      <c r="F2984" s="52"/>
      <c r="G2984" s="52"/>
      <c r="H2984" s="52"/>
      <c r="I2984" s="52"/>
    </row>
    <row r="2985" spans="1:9" s="53" customFormat="1">
      <c r="A2985" s="49"/>
      <c r="B2985" s="50"/>
      <c r="C2985" s="51"/>
      <c r="D2985" s="49"/>
      <c r="E2985" s="52"/>
      <c r="F2985" s="52"/>
      <c r="G2985" s="52"/>
      <c r="H2985" s="52"/>
      <c r="I2985" s="52"/>
    </row>
    <row r="2986" spans="1:9" s="53" customFormat="1">
      <c r="A2986" s="49"/>
      <c r="B2986" s="50"/>
      <c r="C2986" s="51"/>
      <c r="D2986" s="49"/>
      <c r="E2986" s="52"/>
      <c r="F2986" s="52"/>
      <c r="G2986" s="52"/>
      <c r="H2986" s="52"/>
      <c r="I2986" s="52"/>
    </row>
    <row r="2987" spans="1:9" s="53" customFormat="1">
      <c r="A2987" s="49"/>
      <c r="B2987" s="50"/>
      <c r="C2987" s="51"/>
      <c r="D2987" s="49"/>
      <c r="E2987" s="52"/>
      <c r="F2987" s="52"/>
      <c r="G2987" s="52"/>
      <c r="H2987" s="52"/>
      <c r="I2987" s="52"/>
    </row>
    <row r="2988" spans="1:9" s="53" customFormat="1">
      <c r="A2988" s="49"/>
      <c r="B2988" s="50"/>
      <c r="C2988" s="51"/>
      <c r="D2988" s="49"/>
      <c r="E2988" s="52"/>
      <c r="F2988" s="52"/>
      <c r="G2988" s="52"/>
      <c r="H2988" s="52"/>
      <c r="I2988" s="52"/>
    </row>
    <row r="2989" spans="1:9" s="53" customFormat="1">
      <c r="A2989" s="49"/>
      <c r="B2989" s="50"/>
      <c r="C2989" s="51"/>
      <c r="D2989" s="49"/>
      <c r="E2989" s="52"/>
      <c r="F2989" s="52"/>
      <c r="G2989" s="52"/>
      <c r="H2989" s="52"/>
      <c r="I2989" s="52"/>
    </row>
    <row r="2990" spans="1:9" s="53" customFormat="1">
      <c r="A2990" s="49"/>
      <c r="B2990" s="50"/>
      <c r="C2990" s="51"/>
      <c r="D2990" s="49"/>
      <c r="E2990" s="52"/>
      <c r="F2990" s="52"/>
      <c r="G2990" s="52"/>
      <c r="H2990" s="52"/>
      <c r="I2990" s="52"/>
    </row>
    <row r="2991" spans="1:9" s="53" customFormat="1">
      <c r="A2991" s="49"/>
      <c r="B2991" s="50"/>
      <c r="C2991" s="51"/>
      <c r="D2991" s="49"/>
      <c r="E2991" s="52"/>
      <c r="F2991" s="52"/>
      <c r="G2991" s="52"/>
      <c r="H2991" s="52"/>
      <c r="I2991" s="52"/>
    </row>
    <row r="2992" spans="1:9" s="53" customFormat="1">
      <c r="A2992" s="49"/>
      <c r="B2992" s="50"/>
      <c r="C2992" s="51"/>
      <c r="D2992" s="49"/>
      <c r="E2992" s="52"/>
      <c r="F2992" s="52"/>
      <c r="G2992" s="52"/>
      <c r="H2992" s="52"/>
      <c r="I2992" s="52"/>
    </row>
    <row r="2993" spans="1:9" s="53" customFormat="1">
      <c r="A2993" s="49"/>
      <c r="B2993" s="50"/>
      <c r="C2993" s="51"/>
      <c r="D2993" s="49"/>
      <c r="E2993" s="52"/>
      <c r="F2993" s="52"/>
      <c r="G2993" s="52"/>
      <c r="H2993" s="52"/>
      <c r="I2993" s="52"/>
    </row>
    <row r="2994" spans="1:9" s="53" customFormat="1">
      <c r="A2994" s="49"/>
      <c r="B2994" s="50"/>
      <c r="C2994" s="51"/>
      <c r="D2994" s="49"/>
      <c r="E2994" s="52"/>
      <c r="F2994" s="52"/>
      <c r="G2994" s="52"/>
      <c r="H2994" s="52"/>
      <c r="I2994" s="52"/>
    </row>
    <row r="2995" spans="1:9" s="53" customFormat="1">
      <c r="A2995" s="49"/>
      <c r="B2995" s="50"/>
      <c r="C2995" s="51"/>
      <c r="D2995" s="49"/>
      <c r="E2995" s="52"/>
      <c r="F2995" s="52"/>
      <c r="G2995" s="52"/>
      <c r="H2995" s="52"/>
      <c r="I2995" s="52"/>
    </row>
    <row r="2996" spans="1:9" s="53" customFormat="1">
      <c r="A2996" s="49"/>
      <c r="B2996" s="50"/>
      <c r="C2996" s="51"/>
      <c r="D2996" s="49"/>
      <c r="E2996" s="52"/>
      <c r="F2996" s="52"/>
      <c r="G2996" s="52"/>
      <c r="H2996" s="52"/>
      <c r="I2996" s="52"/>
    </row>
    <row r="2997" spans="1:9" s="53" customFormat="1">
      <c r="A2997" s="49"/>
      <c r="B2997" s="50"/>
      <c r="C2997" s="51"/>
      <c r="D2997" s="49"/>
      <c r="E2997" s="52"/>
      <c r="F2997" s="52"/>
      <c r="G2997" s="52"/>
      <c r="H2997" s="52"/>
      <c r="I2997" s="52"/>
    </row>
    <row r="2998" spans="1:9" s="53" customFormat="1">
      <c r="A2998" s="49"/>
      <c r="B2998" s="50"/>
      <c r="C2998" s="51"/>
      <c r="D2998" s="49"/>
      <c r="E2998" s="52"/>
      <c r="F2998" s="52"/>
      <c r="G2998" s="52"/>
      <c r="H2998" s="52"/>
      <c r="I2998" s="52"/>
    </row>
    <row r="2999" spans="1:9" s="53" customFormat="1">
      <c r="A2999" s="49"/>
      <c r="B2999" s="50"/>
      <c r="C2999" s="51"/>
      <c r="D2999" s="49"/>
      <c r="E2999" s="52"/>
      <c r="F2999" s="52"/>
      <c r="G2999" s="52"/>
      <c r="H2999" s="52"/>
      <c r="I2999" s="52"/>
    </row>
    <row r="3000" spans="1:9" s="53" customFormat="1">
      <c r="A3000" s="49"/>
      <c r="B3000" s="50"/>
      <c r="C3000" s="51"/>
      <c r="D3000" s="49"/>
      <c r="E3000" s="52"/>
      <c r="F3000" s="52"/>
      <c r="G3000" s="52"/>
      <c r="H3000" s="52"/>
      <c r="I3000" s="52"/>
    </row>
    <row r="3001" spans="1:9" s="53" customFormat="1">
      <c r="A3001" s="49"/>
      <c r="B3001" s="50"/>
      <c r="C3001" s="51"/>
      <c r="D3001" s="49"/>
      <c r="E3001" s="52"/>
      <c r="F3001" s="52"/>
      <c r="G3001" s="52"/>
      <c r="H3001" s="52"/>
      <c r="I3001" s="52"/>
    </row>
    <row r="3002" spans="1:9" s="53" customFormat="1">
      <c r="A3002" s="49"/>
      <c r="B3002" s="50"/>
      <c r="C3002" s="51"/>
      <c r="D3002" s="49"/>
      <c r="E3002" s="52"/>
      <c r="F3002" s="52"/>
      <c r="G3002" s="52"/>
      <c r="H3002" s="52"/>
      <c r="I3002" s="52"/>
    </row>
    <row r="3003" spans="1:9" s="53" customFormat="1">
      <c r="A3003" s="49"/>
      <c r="B3003" s="50"/>
      <c r="C3003" s="51"/>
      <c r="D3003" s="49"/>
      <c r="E3003" s="52"/>
      <c r="F3003" s="52"/>
      <c r="G3003" s="52"/>
      <c r="H3003" s="52"/>
      <c r="I3003" s="52"/>
    </row>
    <row r="3004" spans="1:9" s="53" customFormat="1">
      <c r="A3004" s="49"/>
      <c r="B3004" s="50"/>
      <c r="C3004" s="51"/>
      <c r="D3004" s="49"/>
      <c r="E3004" s="52"/>
      <c r="F3004" s="52"/>
      <c r="G3004" s="52"/>
      <c r="H3004" s="52"/>
      <c r="I3004" s="52"/>
    </row>
    <row r="3005" spans="1:9" s="53" customFormat="1">
      <c r="A3005" s="49"/>
      <c r="B3005" s="50"/>
      <c r="C3005" s="51"/>
      <c r="D3005" s="49"/>
      <c r="E3005" s="52"/>
      <c r="F3005" s="52"/>
      <c r="G3005" s="52"/>
      <c r="H3005" s="52"/>
      <c r="I3005" s="52"/>
    </row>
    <row r="3006" spans="1:9" s="53" customFormat="1">
      <c r="A3006" s="49"/>
      <c r="B3006" s="50"/>
      <c r="C3006" s="51"/>
      <c r="D3006" s="49"/>
      <c r="E3006" s="52"/>
      <c r="F3006" s="52"/>
      <c r="G3006" s="52"/>
      <c r="H3006" s="52"/>
      <c r="I3006" s="52"/>
    </row>
    <row r="3007" spans="1:9" s="53" customFormat="1">
      <c r="A3007" s="49"/>
      <c r="B3007" s="50"/>
      <c r="C3007" s="51"/>
      <c r="D3007" s="49"/>
      <c r="E3007" s="52"/>
      <c r="F3007" s="52"/>
      <c r="G3007" s="52"/>
      <c r="H3007" s="52"/>
      <c r="I3007" s="52"/>
    </row>
    <row r="3008" spans="1:9" s="53" customFormat="1">
      <c r="A3008" s="49"/>
      <c r="B3008" s="50"/>
      <c r="C3008" s="51"/>
      <c r="D3008" s="49"/>
      <c r="E3008" s="52"/>
      <c r="F3008" s="52"/>
      <c r="G3008" s="52"/>
      <c r="H3008" s="52"/>
      <c r="I3008" s="52"/>
    </row>
    <row r="3009" spans="1:9" s="53" customFormat="1">
      <c r="A3009" s="49"/>
      <c r="B3009" s="50"/>
      <c r="C3009" s="51"/>
      <c r="D3009" s="49"/>
      <c r="E3009" s="52"/>
      <c r="F3009" s="52"/>
      <c r="G3009" s="52"/>
      <c r="H3009" s="52"/>
      <c r="I3009" s="52"/>
    </row>
    <row r="3010" spans="1:9" s="53" customFormat="1">
      <c r="A3010" s="49"/>
      <c r="B3010" s="50"/>
      <c r="C3010" s="51"/>
      <c r="D3010" s="49"/>
      <c r="E3010" s="52"/>
      <c r="F3010" s="52"/>
      <c r="G3010" s="52"/>
      <c r="H3010" s="52"/>
      <c r="I3010" s="52"/>
    </row>
    <row r="3011" spans="1:9" s="53" customFormat="1">
      <c r="A3011" s="49"/>
      <c r="B3011" s="50"/>
      <c r="C3011" s="51"/>
      <c r="D3011" s="49"/>
      <c r="E3011" s="52"/>
      <c r="F3011" s="52"/>
      <c r="G3011" s="52"/>
      <c r="H3011" s="52"/>
      <c r="I3011" s="52"/>
    </row>
    <row r="3012" spans="1:9" s="53" customFormat="1">
      <c r="A3012" s="49"/>
      <c r="B3012" s="50"/>
      <c r="C3012" s="51"/>
      <c r="D3012" s="49"/>
      <c r="E3012" s="52"/>
      <c r="F3012" s="52"/>
      <c r="G3012" s="52"/>
      <c r="H3012" s="52"/>
      <c r="I3012" s="52"/>
    </row>
    <row r="3013" spans="1:9" s="53" customFormat="1">
      <c r="A3013" s="49"/>
      <c r="B3013" s="50"/>
      <c r="C3013" s="51"/>
      <c r="D3013" s="49"/>
      <c r="E3013" s="52"/>
      <c r="F3013" s="52"/>
      <c r="G3013" s="52"/>
      <c r="H3013" s="52"/>
      <c r="I3013" s="52"/>
    </row>
    <row r="3014" spans="1:9" s="53" customFormat="1">
      <c r="A3014" s="49"/>
      <c r="B3014" s="50"/>
      <c r="C3014" s="51"/>
      <c r="D3014" s="49"/>
      <c r="E3014" s="52"/>
      <c r="F3014" s="52"/>
      <c r="G3014" s="52"/>
      <c r="H3014" s="52"/>
      <c r="I3014" s="52"/>
    </row>
    <row r="3015" spans="1:9" s="53" customFormat="1">
      <c r="A3015" s="49"/>
      <c r="B3015" s="50"/>
      <c r="C3015" s="51"/>
      <c r="D3015" s="49"/>
      <c r="E3015" s="52"/>
      <c r="F3015" s="52"/>
      <c r="G3015" s="52"/>
      <c r="H3015" s="52"/>
      <c r="I3015" s="52"/>
    </row>
    <row r="3016" spans="1:9" s="53" customFormat="1">
      <c r="A3016" s="49"/>
      <c r="B3016" s="50"/>
      <c r="C3016" s="51"/>
      <c r="D3016" s="49"/>
      <c r="E3016" s="52"/>
      <c r="F3016" s="52"/>
      <c r="G3016" s="52"/>
      <c r="H3016" s="52"/>
      <c r="I3016" s="52"/>
    </row>
    <row r="3017" spans="1:9" s="53" customFormat="1">
      <c r="A3017" s="49"/>
      <c r="B3017" s="50"/>
      <c r="C3017" s="51"/>
      <c r="D3017" s="49"/>
      <c r="E3017" s="52"/>
      <c r="F3017" s="52"/>
      <c r="G3017" s="52"/>
      <c r="H3017" s="52"/>
      <c r="I3017" s="52"/>
    </row>
    <row r="3018" spans="1:9" s="53" customFormat="1">
      <c r="A3018" s="49"/>
      <c r="B3018" s="50"/>
      <c r="C3018" s="51"/>
      <c r="D3018" s="49"/>
      <c r="E3018" s="52"/>
      <c r="F3018" s="52"/>
      <c r="G3018" s="52"/>
      <c r="H3018" s="52"/>
      <c r="I3018" s="52"/>
    </row>
    <row r="3019" spans="1:9" s="53" customFormat="1">
      <c r="A3019" s="49"/>
      <c r="B3019" s="50"/>
      <c r="C3019" s="51"/>
      <c r="D3019" s="49"/>
      <c r="E3019" s="52"/>
      <c r="F3019" s="52"/>
      <c r="G3019" s="52"/>
      <c r="H3019" s="52"/>
      <c r="I3019" s="52"/>
    </row>
    <row r="3020" spans="1:9" s="53" customFormat="1">
      <c r="A3020" s="49"/>
      <c r="B3020" s="50"/>
      <c r="C3020" s="51"/>
      <c r="D3020" s="49"/>
      <c r="E3020" s="52"/>
      <c r="F3020" s="52"/>
      <c r="G3020" s="52"/>
      <c r="H3020" s="52"/>
      <c r="I3020" s="52"/>
    </row>
    <row r="3021" spans="1:9" s="53" customFormat="1">
      <c r="A3021" s="49"/>
      <c r="B3021" s="50"/>
      <c r="C3021" s="51"/>
      <c r="D3021" s="49"/>
      <c r="E3021" s="52"/>
      <c r="F3021" s="52"/>
      <c r="G3021" s="52"/>
      <c r="H3021" s="52"/>
      <c r="I3021" s="52"/>
    </row>
    <row r="3022" spans="1:9" s="53" customFormat="1">
      <c r="A3022" s="49"/>
      <c r="B3022" s="50"/>
      <c r="C3022" s="51"/>
      <c r="D3022" s="49"/>
      <c r="E3022" s="52"/>
      <c r="F3022" s="52"/>
      <c r="G3022" s="52"/>
      <c r="H3022" s="52"/>
      <c r="I3022" s="52"/>
    </row>
    <row r="3023" spans="1:9" s="53" customFormat="1">
      <c r="A3023" s="49"/>
      <c r="B3023" s="50"/>
      <c r="C3023" s="51"/>
      <c r="D3023" s="49"/>
      <c r="E3023" s="52"/>
      <c r="F3023" s="52"/>
      <c r="G3023" s="52"/>
      <c r="H3023" s="52"/>
      <c r="I3023" s="52"/>
    </row>
    <row r="3024" spans="1:9" s="53" customFormat="1">
      <c r="A3024" s="49"/>
      <c r="B3024" s="50"/>
      <c r="C3024" s="51"/>
      <c r="D3024" s="49"/>
      <c r="E3024" s="52"/>
      <c r="F3024" s="52"/>
      <c r="G3024" s="52"/>
      <c r="H3024" s="52"/>
      <c r="I3024" s="52"/>
    </row>
    <row r="3025" spans="1:9" s="53" customFormat="1">
      <c r="A3025" s="49"/>
      <c r="B3025" s="50"/>
      <c r="C3025" s="51"/>
      <c r="D3025" s="49"/>
      <c r="E3025" s="52"/>
      <c r="F3025" s="52"/>
      <c r="G3025" s="52"/>
      <c r="H3025" s="52"/>
      <c r="I3025" s="52"/>
    </row>
    <row r="3026" spans="1:9" s="53" customFormat="1">
      <c r="A3026" s="49"/>
      <c r="B3026" s="50"/>
      <c r="C3026" s="51"/>
      <c r="D3026" s="49"/>
      <c r="E3026" s="52"/>
      <c r="F3026" s="52"/>
      <c r="G3026" s="52"/>
      <c r="H3026" s="52"/>
      <c r="I3026" s="52"/>
    </row>
    <row r="3027" spans="1:9" s="53" customFormat="1">
      <c r="A3027" s="49"/>
      <c r="B3027" s="50"/>
      <c r="C3027" s="51"/>
      <c r="D3027" s="49"/>
      <c r="E3027" s="52"/>
      <c r="F3027" s="52"/>
      <c r="G3027" s="52"/>
      <c r="H3027" s="52"/>
      <c r="I3027" s="52"/>
    </row>
    <row r="3028" spans="1:9" s="53" customFormat="1">
      <c r="A3028" s="49"/>
      <c r="B3028" s="50"/>
      <c r="C3028" s="51"/>
      <c r="D3028" s="49"/>
      <c r="E3028" s="52"/>
      <c r="F3028" s="52"/>
      <c r="G3028" s="52"/>
      <c r="H3028" s="52"/>
      <c r="I3028" s="52"/>
    </row>
    <row r="3029" spans="1:9" s="53" customFormat="1">
      <c r="A3029" s="49"/>
      <c r="B3029" s="50"/>
      <c r="C3029" s="51"/>
      <c r="D3029" s="49"/>
      <c r="E3029" s="52"/>
      <c r="F3029" s="52"/>
      <c r="G3029" s="52"/>
      <c r="H3029" s="52"/>
      <c r="I3029" s="52"/>
    </row>
    <row r="3030" spans="1:9" s="53" customFormat="1">
      <c r="A3030" s="49"/>
      <c r="B3030" s="50"/>
      <c r="C3030" s="51"/>
      <c r="D3030" s="49"/>
      <c r="E3030" s="52"/>
      <c r="F3030" s="52"/>
      <c r="G3030" s="52"/>
      <c r="H3030" s="52"/>
      <c r="I3030" s="52"/>
    </row>
    <row r="3031" spans="1:9" s="53" customFormat="1">
      <c r="A3031" s="49"/>
      <c r="B3031" s="50"/>
      <c r="C3031" s="51"/>
      <c r="D3031" s="49"/>
      <c r="E3031" s="52"/>
      <c r="F3031" s="52"/>
      <c r="G3031" s="52"/>
      <c r="H3031" s="52"/>
      <c r="I3031" s="52"/>
    </row>
    <row r="3032" spans="1:9" s="53" customFormat="1">
      <c r="A3032" s="49"/>
      <c r="B3032" s="50"/>
      <c r="C3032" s="51"/>
      <c r="D3032" s="49"/>
      <c r="E3032" s="52"/>
      <c r="F3032" s="52"/>
      <c r="G3032" s="52"/>
      <c r="H3032" s="52"/>
      <c r="I3032" s="52"/>
    </row>
    <row r="3033" spans="1:9" s="53" customFormat="1">
      <c r="A3033" s="49"/>
      <c r="B3033" s="50"/>
      <c r="C3033" s="51"/>
      <c r="D3033" s="49"/>
      <c r="E3033" s="52"/>
      <c r="F3033" s="52"/>
      <c r="G3033" s="52"/>
      <c r="H3033" s="52"/>
      <c r="I3033" s="52"/>
    </row>
    <row r="3034" spans="1:9" s="53" customFormat="1">
      <c r="A3034" s="49"/>
      <c r="B3034" s="50"/>
      <c r="C3034" s="51"/>
      <c r="D3034" s="49"/>
      <c r="E3034" s="52"/>
      <c r="F3034" s="52"/>
      <c r="G3034" s="52"/>
      <c r="H3034" s="52"/>
      <c r="I3034" s="52"/>
    </row>
    <row r="3035" spans="1:9" s="53" customFormat="1">
      <c r="A3035" s="49"/>
      <c r="B3035" s="50"/>
      <c r="C3035" s="51"/>
      <c r="D3035" s="49"/>
      <c r="E3035" s="52"/>
      <c r="F3035" s="52"/>
      <c r="G3035" s="52"/>
      <c r="H3035" s="52"/>
      <c r="I3035" s="52"/>
    </row>
    <row r="3036" spans="1:9" s="53" customFormat="1">
      <c r="A3036" s="49"/>
      <c r="B3036" s="50"/>
      <c r="C3036" s="51"/>
      <c r="D3036" s="49"/>
      <c r="E3036" s="52"/>
      <c r="F3036" s="52"/>
      <c r="G3036" s="52"/>
      <c r="H3036" s="52"/>
      <c r="I3036" s="52"/>
    </row>
    <row r="3037" spans="1:9" s="53" customFormat="1">
      <c r="A3037" s="49"/>
      <c r="B3037" s="50"/>
      <c r="C3037" s="51"/>
      <c r="D3037" s="49"/>
      <c r="E3037" s="52"/>
      <c r="F3037" s="52"/>
      <c r="G3037" s="52"/>
      <c r="H3037" s="52"/>
      <c r="I3037" s="52"/>
    </row>
    <row r="3038" spans="1:9" s="53" customFormat="1">
      <c r="A3038" s="49"/>
      <c r="B3038" s="50"/>
      <c r="C3038" s="51"/>
      <c r="D3038" s="49"/>
      <c r="E3038" s="52"/>
      <c r="F3038" s="52"/>
      <c r="G3038" s="52"/>
      <c r="H3038" s="52"/>
      <c r="I3038" s="52"/>
    </row>
    <row r="3039" spans="1:9" s="53" customFormat="1">
      <c r="A3039" s="49"/>
      <c r="B3039" s="50"/>
      <c r="C3039" s="51"/>
      <c r="D3039" s="49"/>
      <c r="E3039" s="52"/>
      <c r="F3039" s="52"/>
      <c r="G3039" s="52"/>
      <c r="H3039" s="52"/>
      <c r="I3039" s="52"/>
    </row>
    <row r="3040" spans="1:9" s="53" customFormat="1">
      <c r="A3040" s="49"/>
      <c r="B3040" s="50"/>
      <c r="C3040" s="51"/>
      <c r="D3040" s="49"/>
      <c r="E3040" s="52"/>
      <c r="F3040" s="52"/>
      <c r="G3040" s="52"/>
      <c r="H3040" s="52"/>
      <c r="I3040" s="52"/>
    </row>
    <row r="3041" spans="1:9" s="53" customFormat="1">
      <c r="A3041" s="49"/>
      <c r="B3041" s="50"/>
      <c r="C3041" s="51"/>
      <c r="D3041" s="49"/>
      <c r="E3041" s="52"/>
      <c r="F3041" s="52"/>
      <c r="G3041" s="52"/>
      <c r="H3041" s="52"/>
      <c r="I3041" s="52"/>
    </row>
    <row r="3042" spans="1:9" s="53" customFormat="1">
      <c r="A3042" s="49"/>
      <c r="B3042" s="50"/>
      <c r="C3042" s="51"/>
      <c r="D3042" s="49"/>
      <c r="E3042" s="52"/>
      <c r="F3042" s="52"/>
      <c r="G3042" s="52"/>
      <c r="H3042" s="52"/>
      <c r="I3042" s="52"/>
    </row>
    <row r="3043" spans="1:9" s="53" customFormat="1">
      <c r="A3043" s="49"/>
      <c r="B3043" s="50"/>
      <c r="C3043" s="51"/>
      <c r="D3043" s="49"/>
      <c r="E3043" s="52"/>
      <c r="F3043" s="52"/>
      <c r="G3043" s="52"/>
      <c r="H3043" s="52"/>
      <c r="I3043" s="52"/>
    </row>
    <row r="3044" spans="1:9" s="53" customFormat="1">
      <c r="A3044" s="49"/>
      <c r="B3044" s="50"/>
      <c r="C3044" s="51"/>
      <c r="D3044" s="49"/>
      <c r="E3044" s="52"/>
      <c r="F3044" s="52"/>
      <c r="G3044" s="52"/>
      <c r="H3044" s="52"/>
      <c r="I3044" s="52"/>
    </row>
    <row r="3045" spans="1:9" s="53" customFormat="1">
      <c r="A3045" s="49"/>
      <c r="B3045" s="50"/>
      <c r="C3045" s="51"/>
      <c r="D3045" s="49"/>
      <c r="E3045" s="52"/>
      <c r="F3045" s="52"/>
      <c r="G3045" s="52"/>
      <c r="H3045" s="52"/>
      <c r="I3045" s="52"/>
    </row>
    <row r="3046" spans="1:9" s="53" customFormat="1">
      <c r="A3046" s="49"/>
      <c r="B3046" s="50"/>
      <c r="C3046" s="51"/>
      <c r="D3046" s="49"/>
      <c r="E3046" s="52"/>
      <c r="F3046" s="52"/>
      <c r="G3046" s="52"/>
      <c r="H3046" s="52"/>
      <c r="I3046" s="52"/>
    </row>
    <row r="3047" spans="1:9" s="53" customFormat="1">
      <c r="A3047" s="49"/>
      <c r="B3047" s="50"/>
      <c r="C3047" s="51"/>
      <c r="D3047" s="49"/>
      <c r="E3047" s="52"/>
      <c r="F3047" s="52"/>
      <c r="G3047" s="52"/>
      <c r="H3047" s="52"/>
      <c r="I3047" s="52"/>
    </row>
    <row r="3048" spans="1:9" s="53" customFormat="1">
      <c r="A3048" s="49"/>
      <c r="B3048" s="50"/>
      <c r="C3048" s="51"/>
      <c r="D3048" s="49"/>
      <c r="E3048" s="52"/>
      <c r="F3048" s="52"/>
      <c r="G3048" s="52"/>
      <c r="H3048" s="52"/>
      <c r="I3048" s="52"/>
    </row>
    <row r="3049" spans="1:9" s="53" customFormat="1">
      <c r="A3049" s="49"/>
      <c r="B3049" s="50"/>
      <c r="C3049" s="51"/>
      <c r="D3049" s="49"/>
      <c r="E3049" s="52"/>
      <c r="F3049" s="52"/>
      <c r="G3049" s="52"/>
      <c r="H3049" s="52"/>
      <c r="I3049" s="52"/>
    </row>
    <row r="3050" spans="1:9" s="53" customFormat="1">
      <c r="A3050" s="49"/>
      <c r="B3050" s="50"/>
      <c r="C3050" s="51"/>
      <c r="D3050" s="49"/>
      <c r="E3050" s="52"/>
      <c r="F3050" s="52"/>
      <c r="G3050" s="52"/>
      <c r="H3050" s="52"/>
      <c r="I3050" s="52"/>
    </row>
    <row r="3051" spans="1:9" s="53" customFormat="1">
      <c r="A3051" s="49"/>
      <c r="B3051" s="50"/>
      <c r="C3051" s="51"/>
      <c r="D3051" s="49"/>
      <c r="E3051" s="52"/>
      <c r="F3051" s="52"/>
      <c r="G3051" s="52"/>
      <c r="H3051" s="52"/>
      <c r="I3051" s="52"/>
    </row>
    <row r="3052" spans="1:9" s="53" customFormat="1">
      <c r="A3052" s="49"/>
      <c r="B3052" s="50"/>
      <c r="C3052" s="51"/>
      <c r="D3052" s="49"/>
      <c r="E3052" s="52"/>
      <c r="F3052" s="52"/>
      <c r="G3052" s="52"/>
      <c r="H3052" s="52"/>
      <c r="I3052" s="52"/>
    </row>
    <row r="3053" spans="1:9" s="53" customFormat="1">
      <c r="A3053" s="49"/>
      <c r="B3053" s="50"/>
      <c r="C3053" s="51"/>
      <c r="D3053" s="49"/>
      <c r="E3053" s="52"/>
      <c r="F3053" s="52"/>
      <c r="G3053" s="52"/>
      <c r="H3053" s="52"/>
      <c r="I3053" s="52"/>
    </row>
    <row r="3054" spans="1:9" s="53" customFormat="1">
      <c r="A3054" s="49"/>
      <c r="B3054" s="50"/>
      <c r="C3054" s="51"/>
      <c r="D3054" s="49"/>
      <c r="E3054" s="52"/>
      <c r="F3054" s="52"/>
      <c r="G3054" s="52"/>
      <c r="H3054" s="52"/>
      <c r="I3054" s="52"/>
    </row>
    <row r="3055" spans="1:9" s="53" customFormat="1">
      <c r="A3055" s="49"/>
      <c r="B3055" s="50"/>
      <c r="C3055" s="51"/>
      <c r="D3055" s="49"/>
      <c r="E3055" s="52"/>
      <c r="F3055" s="52"/>
      <c r="G3055" s="52"/>
      <c r="H3055" s="52"/>
      <c r="I3055" s="52"/>
    </row>
    <row r="3056" spans="1:9" s="53" customFormat="1">
      <c r="A3056" s="49"/>
      <c r="B3056" s="50"/>
      <c r="C3056" s="51"/>
      <c r="D3056" s="49"/>
      <c r="E3056" s="52"/>
      <c r="F3056" s="52"/>
      <c r="G3056" s="52"/>
      <c r="H3056" s="52"/>
      <c r="I3056" s="52"/>
    </row>
    <row r="3057" spans="1:9" s="53" customFormat="1">
      <c r="A3057" s="49"/>
      <c r="B3057" s="50"/>
      <c r="C3057" s="51"/>
      <c r="D3057" s="49"/>
      <c r="E3057" s="52"/>
      <c r="F3057" s="52"/>
      <c r="G3057" s="52"/>
      <c r="H3057" s="52"/>
      <c r="I3057" s="52"/>
    </row>
    <row r="3058" spans="1:9" s="53" customFormat="1">
      <c r="A3058" s="49"/>
      <c r="B3058" s="50"/>
      <c r="C3058" s="51"/>
      <c r="D3058" s="49"/>
      <c r="E3058" s="52"/>
      <c r="F3058" s="52"/>
      <c r="G3058" s="52"/>
      <c r="H3058" s="52"/>
      <c r="I3058" s="52"/>
    </row>
    <row r="3059" spans="1:9" s="53" customFormat="1">
      <c r="A3059" s="49"/>
      <c r="B3059" s="50"/>
      <c r="C3059" s="51"/>
      <c r="D3059" s="49"/>
      <c r="E3059" s="52"/>
      <c r="F3059" s="52"/>
      <c r="G3059" s="52"/>
      <c r="H3059" s="52"/>
      <c r="I3059" s="52"/>
    </row>
    <row r="3060" spans="1:9" s="53" customFormat="1">
      <c r="A3060" s="49"/>
      <c r="B3060" s="50"/>
      <c r="C3060" s="51"/>
      <c r="D3060" s="49"/>
      <c r="E3060" s="52"/>
      <c r="F3060" s="52"/>
      <c r="G3060" s="52"/>
      <c r="H3060" s="52"/>
      <c r="I3060" s="52"/>
    </row>
    <row r="3061" spans="1:9" s="53" customFormat="1">
      <c r="A3061" s="49"/>
      <c r="B3061" s="50"/>
      <c r="C3061" s="51"/>
      <c r="D3061" s="49"/>
      <c r="E3061" s="52"/>
      <c r="F3061" s="52"/>
      <c r="G3061" s="52"/>
      <c r="H3061" s="52"/>
      <c r="I3061" s="52"/>
    </row>
    <row r="3062" spans="1:9" s="53" customFormat="1">
      <c r="A3062" s="49"/>
      <c r="B3062" s="50"/>
      <c r="C3062" s="51"/>
      <c r="D3062" s="49"/>
      <c r="E3062" s="52"/>
      <c r="F3062" s="52"/>
      <c r="G3062" s="52"/>
      <c r="H3062" s="52"/>
      <c r="I3062" s="52"/>
    </row>
    <row r="3063" spans="1:9" s="53" customFormat="1">
      <c r="A3063" s="49"/>
      <c r="B3063" s="50"/>
      <c r="C3063" s="51"/>
      <c r="D3063" s="49"/>
      <c r="E3063" s="52"/>
      <c r="F3063" s="52"/>
      <c r="G3063" s="52"/>
      <c r="H3063" s="52"/>
      <c r="I3063" s="52"/>
    </row>
    <row r="3064" spans="1:9" s="53" customFormat="1">
      <c r="A3064" s="49"/>
      <c r="B3064" s="50"/>
      <c r="C3064" s="51"/>
      <c r="D3064" s="49"/>
      <c r="E3064" s="52"/>
      <c r="F3064" s="52"/>
      <c r="G3064" s="52"/>
      <c r="H3064" s="52"/>
      <c r="I3064" s="52"/>
    </row>
    <row r="3065" spans="1:9" s="53" customFormat="1">
      <c r="A3065" s="49"/>
      <c r="B3065" s="50"/>
      <c r="C3065" s="51"/>
      <c r="D3065" s="49"/>
      <c r="E3065" s="52"/>
      <c r="F3065" s="52"/>
      <c r="G3065" s="52"/>
      <c r="H3065" s="52"/>
      <c r="I3065" s="52"/>
    </row>
    <row r="3066" spans="1:9" s="53" customFormat="1">
      <c r="A3066" s="49"/>
      <c r="B3066" s="50"/>
      <c r="C3066" s="51"/>
      <c r="D3066" s="49"/>
      <c r="E3066" s="52"/>
      <c r="F3066" s="52"/>
      <c r="G3066" s="52"/>
      <c r="H3066" s="52"/>
      <c r="I3066" s="52"/>
    </row>
    <row r="3067" spans="1:9" s="53" customFormat="1">
      <c r="A3067" s="49"/>
      <c r="B3067" s="50"/>
      <c r="C3067" s="51"/>
      <c r="D3067" s="49"/>
      <c r="E3067" s="52"/>
      <c r="F3067" s="52"/>
      <c r="G3067" s="52"/>
      <c r="H3067" s="52"/>
      <c r="I3067" s="52"/>
    </row>
    <row r="3068" spans="1:9" s="53" customFormat="1">
      <c r="A3068" s="49"/>
      <c r="B3068" s="50"/>
      <c r="C3068" s="51"/>
      <c r="D3068" s="49"/>
      <c r="E3068" s="52"/>
      <c r="F3068" s="52"/>
      <c r="G3068" s="52"/>
      <c r="H3068" s="52"/>
      <c r="I3068" s="52"/>
    </row>
    <row r="3069" spans="1:9" s="53" customFormat="1">
      <c r="A3069" s="49"/>
      <c r="B3069" s="50"/>
      <c r="C3069" s="51"/>
      <c r="D3069" s="49"/>
      <c r="E3069" s="52"/>
      <c r="F3069" s="52"/>
      <c r="G3069" s="52"/>
      <c r="H3069" s="52"/>
      <c r="I3069" s="52"/>
    </row>
    <row r="3070" spans="1:9" s="53" customFormat="1">
      <c r="A3070" s="49"/>
      <c r="B3070" s="50"/>
      <c r="C3070" s="51"/>
      <c r="D3070" s="49"/>
      <c r="E3070" s="52"/>
      <c r="F3070" s="52"/>
      <c r="G3070" s="52"/>
      <c r="H3070" s="52"/>
      <c r="I3070" s="52"/>
    </row>
    <row r="3071" spans="1:9" s="53" customFormat="1">
      <c r="A3071" s="49"/>
      <c r="B3071" s="50"/>
      <c r="C3071" s="51"/>
      <c r="D3071" s="49"/>
      <c r="E3071" s="52"/>
      <c r="F3071" s="52"/>
      <c r="G3071" s="52"/>
      <c r="H3071" s="52"/>
      <c r="I3071" s="52"/>
    </row>
    <row r="3072" spans="1:9" s="53" customFormat="1">
      <c r="A3072" s="49"/>
      <c r="B3072" s="50"/>
      <c r="C3072" s="51"/>
      <c r="D3072" s="49"/>
      <c r="E3072" s="52"/>
      <c r="F3072" s="52"/>
      <c r="G3072" s="52"/>
      <c r="H3072" s="52"/>
      <c r="I3072" s="52"/>
    </row>
    <row r="3073" spans="1:9" s="53" customFormat="1">
      <c r="A3073" s="49"/>
      <c r="B3073" s="50"/>
      <c r="C3073" s="51"/>
      <c r="D3073" s="49"/>
      <c r="E3073" s="52"/>
      <c r="F3073" s="52"/>
      <c r="G3073" s="52"/>
      <c r="H3073" s="52"/>
      <c r="I3073" s="52"/>
    </row>
    <row r="3074" spans="1:9" s="53" customFormat="1">
      <c r="A3074" s="49"/>
      <c r="B3074" s="50"/>
      <c r="C3074" s="51"/>
      <c r="D3074" s="49"/>
      <c r="E3074" s="52"/>
      <c r="F3074" s="52"/>
      <c r="G3074" s="52"/>
      <c r="H3074" s="52"/>
      <c r="I3074" s="52"/>
    </row>
    <row r="3075" spans="1:9" s="53" customFormat="1">
      <c r="A3075" s="49"/>
      <c r="B3075" s="50"/>
      <c r="C3075" s="51"/>
      <c r="D3075" s="49"/>
      <c r="E3075" s="52"/>
      <c r="F3075" s="52"/>
      <c r="G3075" s="52"/>
      <c r="H3075" s="52"/>
      <c r="I3075" s="52"/>
    </row>
    <row r="3076" spans="1:9" s="53" customFormat="1">
      <c r="A3076" s="49"/>
      <c r="B3076" s="50"/>
      <c r="C3076" s="51"/>
      <c r="D3076" s="49"/>
      <c r="E3076" s="52"/>
      <c r="F3076" s="52"/>
      <c r="G3076" s="52"/>
      <c r="H3076" s="52"/>
      <c r="I3076" s="52"/>
    </row>
    <row r="3077" spans="1:9" s="53" customFormat="1">
      <c r="A3077" s="49"/>
      <c r="B3077" s="50"/>
      <c r="C3077" s="51"/>
      <c r="D3077" s="49"/>
      <c r="E3077" s="52"/>
      <c r="F3077" s="52"/>
      <c r="G3077" s="52"/>
      <c r="H3077" s="52"/>
      <c r="I3077" s="52"/>
    </row>
    <row r="3078" spans="1:9" s="53" customFormat="1">
      <c r="A3078" s="49"/>
      <c r="B3078" s="50"/>
      <c r="C3078" s="51"/>
      <c r="D3078" s="49"/>
      <c r="E3078" s="52"/>
      <c r="F3078" s="52"/>
      <c r="G3078" s="52"/>
      <c r="H3078" s="52"/>
      <c r="I3078" s="52"/>
    </row>
    <row r="3079" spans="1:9" s="53" customFormat="1">
      <c r="A3079" s="49"/>
      <c r="B3079" s="50"/>
      <c r="C3079" s="51"/>
      <c r="D3079" s="49"/>
      <c r="E3079" s="52"/>
      <c r="F3079" s="52"/>
      <c r="G3079" s="52"/>
      <c r="H3079" s="52"/>
      <c r="I3079" s="52"/>
    </row>
    <row r="3080" spans="1:9" s="53" customFormat="1">
      <c r="A3080" s="49"/>
      <c r="B3080" s="50"/>
      <c r="C3080" s="51"/>
      <c r="D3080" s="49"/>
      <c r="E3080" s="52"/>
      <c r="F3080" s="52"/>
      <c r="G3080" s="52"/>
      <c r="H3080" s="52"/>
      <c r="I3080" s="52"/>
    </row>
    <row r="3081" spans="1:9" s="53" customFormat="1">
      <c r="A3081" s="49"/>
      <c r="B3081" s="50"/>
      <c r="C3081" s="51"/>
      <c r="D3081" s="49"/>
      <c r="E3081" s="52"/>
      <c r="F3081" s="52"/>
      <c r="G3081" s="52"/>
      <c r="H3081" s="52"/>
      <c r="I3081" s="52"/>
    </row>
    <row r="3082" spans="1:9" s="53" customFormat="1">
      <c r="A3082" s="49"/>
      <c r="B3082" s="50"/>
      <c r="C3082" s="51"/>
      <c r="D3082" s="49"/>
      <c r="E3082" s="52"/>
      <c r="F3082" s="52"/>
      <c r="G3082" s="52"/>
      <c r="H3082" s="52"/>
      <c r="I3082" s="52"/>
    </row>
    <row r="3083" spans="1:9" s="53" customFormat="1">
      <c r="A3083" s="49"/>
      <c r="B3083" s="50"/>
      <c r="C3083" s="51"/>
      <c r="D3083" s="49"/>
      <c r="E3083" s="52"/>
      <c r="F3083" s="52"/>
      <c r="G3083" s="52"/>
      <c r="H3083" s="52"/>
      <c r="I3083" s="52"/>
    </row>
    <row r="3084" spans="1:9" s="53" customFormat="1">
      <c r="A3084" s="49"/>
      <c r="B3084" s="50"/>
      <c r="C3084" s="51"/>
      <c r="D3084" s="49"/>
      <c r="E3084" s="52"/>
      <c r="F3084" s="52"/>
      <c r="G3084" s="52"/>
      <c r="H3084" s="52"/>
      <c r="I3084" s="52"/>
    </row>
    <row r="3085" spans="1:9" s="53" customFormat="1">
      <c r="A3085" s="49"/>
      <c r="B3085" s="50"/>
      <c r="C3085" s="51"/>
      <c r="D3085" s="49"/>
      <c r="E3085" s="52"/>
      <c r="F3085" s="52"/>
      <c r="G3085" s="52"/>
      <c r="H3085" s="52"/>
      <c r="I3085" s="52"/>
    </row>
    <row r="3086" spans="1:9" s="53" customFormat="1">
      <c r="A3086" s="49"/>
      <c r="B3086" s="50"/>
      <c r="C3086" s="51"/>
      <c r="D3086" s="49"/>
      <c r="E3086" s="52"/>
      <c r="F3086" s="52"/>
      <c r="G3086" s="52"/>
      <c r="H3086" s="52"/>
      <c r="I3086" s="52"/>
    </row>
    <row r="3087" spans="1:9" s="53" customFormat="1">
      <c r="A3087" s="49"/>
      <c r="B3087" s="50"/>
      <c r="C3087" s="51"/>
      <c r="D3087" s="49"/>
      <c r="E3087" s="52"/>
      <c r="F3087" s="52"/>
      <c r="G3087" s="52"/>
      <c r="H3087" s="52"/>
      <c r="I3087" s="52"/>
    </row>
    <row r="3088" spans="1:9" s="53" customFormat="1">
      <c r="A3088" s="49"/>
      <c r="B3088" s="50"/>
      <c r="C3088" s="51"/>
      <c r="D3088" s="49"/>
      <c r="E3088" s="52"/>
      <c r="F3088" s="52"/>
      <c r="G3088" s="52"/>
      <c r="H3088" s="52"/>
      <c r="I3088" s="52"/>
    </row>
    <row r="3089" spans="1:9" s="53" customFormat="1">
      <c r="A3089" s="49"/>
      <c r="B3089" s="50"/>
      <c r="C3089" s="51"/>
      <c r="D3089" s="49"/>
      <c r="E3089" s="52"/>
      <c r="F3089" s="52"/>
      <c r="G3089" s="52"/>
      <c r="H3089" s="52"/>
      <c r="I3089" s="52"/>
    </row>
    <row r="3090" spans="1:9" s="53" customFormat="1">
      <c r="A3090" s="49"/>
      <c r="B3090" s="50"/>
      <c r="C3090" s="51"/>
      <c r="D3090" s="49"/>
      <c r="E3090" s="52"/>
      <c r="F3090" s="52"/>
      <c r="G3090" s="52"/>
      <c r="H3090" s="52"/>
      <c r="I3090" s="52"/>
    </row>
    <row r="3091" spans="1:9" s="53" customFormat="1">
      <c r="A3091" s="49"/>
      <c r="B3091" s="50"/>
      <c r="C3091" s="51"/>
      <c r="D3091" s="49"/>
      <c r="E3091" s="52"/>
      <c r="F3091" s="52"/>
      <c r="G3091" s="52"/>
      <c r="H3091" s="52"/>
      <c r="I3091" s="52"/>
    </row>
    <row r="3092" spans="1:9" s="53" customFormat="1">
      <c r="A3092" s="49"/>
      <c r="B3092" s="50"/>
      <c r="C3092" s="51"/>
      <c r="D3092" s="49"/>
      <c r="E3092" s="52"/>
      <c r="F3092" s="52"/>
      <c r="G3092" s="52"/>
      <c r="H3092" s="52"/>
      <c r="I3092" s="52"/>
    </row>
    <row r="3093" spans="1:9" s="53" customFormat="1">
      <c r="A3093" s="49"/>
      <c r="B3093" s="50"/>
      <c r="C3093" s="51"/>
      <c r="D3093" s="49"/>
      <c r="E3093" s="52"/>
      <c r="F3093" s="52"/>
      <c r="G3093" s="52"/>
      <c r="H3093" s="52"/>
      <c r="I3093" s="52"/>
    </row>
    <row r="3094" spans="1:9" s="53" customFormat="1">
      <c r="A3094" s="49"/>
      <c r="B3094" s="50"/>
      <c r="C3094" s="51"/>
      <c r="D3094" s="49"/>
      <c r="E3094" s="52"/>
      <c r="F3094" s="52"/>
      <c r="G3094" s="52"/>
      <c r="H3094" s="52"/>
      <c r="I3094" s="52"/>
    </row>
    <row r="3095" spans="1:9" s="53" customFormat="1">
      <c r="A3095" s="49"/>
      <c r="B3095" s="50"/>
      <c r="C3095" s="51"/>
      <c r="D3095" s="49"/>
      <c r="E3095" s="52"/>
      <c r="F3095" s="52"/>
      <c r="G3095" s="52"/>
      <c r="H3095" s="52"/>
      <c r="I3095" s="52"/>
    </row>
    <row r="3096" spans="1:9" s="53" customFormat="1">
      <c r="A3096" s="49"/>
      <c r="B3096" s="50"/>
      <c r="C3096" s="51"/>
      <c r="D3096" s="49"/>
      <c r="E3096" s="52"/>
      <c r="F3096" s="52"/>
      <c r="G3096" s="52"/>
      <c r="H3096" s="52"/>
      <c r="I3096" s="52"/>
    </row>
    <row r="3097" spans="1:9" s="53" customFormat="1">
      <c r="A3097" s="49"/>
      <c r="B3097" s="50"/>
      <c r="C3097" s="51"/>
      <c r="D3097" s="49"/>
      <c r="E3097" s="52"/>
      <c r="F3097" s="52"/>
      <c r="G3097" s="52"/>
      <c r="H3097" s="52"/>
      <c r="I3097" s="52"/>
    </row>
    <row r="3098" spans="1:9" s="53" customFormat="1">
      <c r="A3098" s="49"/>
      <c r="B3098" s="50"/>
      <c r="C3098" s="51"/>
      <c r="D3098" s="49"/>
      <c r="E3098" s="52"/>
      <c r="F3098" s="52"/>
      <c r="G3098" s="52"/>
      <c r="H3098" s="52"/>
      <c r="I3098" s="52"/>
    </row>
    <row r="3099" spans="1:9" s="53" customFormat="1">
      <c r="A3099" s="49"/>
      <c r="B3099" s="50"/>
      <c r="C3099" s="51"/>
      <c r="D3099" s="49"/>
      <c r="E3099" s="52"/>
      <c r="F3099" s="52"/>
      <c r="G3099" s="52"/>
      <c r="H3099" s="52"/>
      <c r="I3099" s="52"/>
    </row>
    <row r="3100" spans="1:9" s="53" customFormat="1">
      <c r="A3100" s="49"/>
      <c r="B3100" s="50"/>
      <c r="C3100" s="51"/>
      <c r="D3100" s="49"/>
      <c r="E3100" s="52"/>
      <c r="F3100" s="52"/>
      <c r="G3100" s="52"/>
      <c r="H3100" s="52"/>
      <c r="I3100" s="52"/>
    </row>
    <row r="3101" spans="1:9" s="53" customFormat="1">
      <c r="A3101" s="49"/>
      <c r="B3101" s="50"/>
      <c r="C3101" s="51"/>
      <c r="D3101" s="49"/>
      <c r="E3101" s="52"/>
      <c r="F3101" s="52"/>
      <c r="G3101" s="52"/>
      <c r="H3101" s="52"/>
      <c r="I3101" s="52"/>
    </row>
    <row r="3102" spans="1:9" s="53" customFormat="1">
      <c r="A3102" s="49"/>
      <c r="B3102" s="50"/>
      <c r="C3102" s="51"/>
      <c r="D3102" s="49"/>
      <c r="E3102" s="52"/>
      <c r="F3102" s="52"/>
      <c r="G3102" s="52"/>
      <c r="H3102" s="52"/>
      <c r="I3102" s="52"/>
    </row>
    <row r="3103" spans="1:9" s="53" customFormat="1">
      <c r="A3103" s="49"/>
      <c r="B3103" s="50"/>
      <c r="C3103" s="51"/>
      <c r="D3103" s="49"/>
      <c r="E3103" s="52"/>
      <c r="F3103" s="52"/>
      <c r="G3103" s="52"/>
      <c r="H3103" s="52"/>
      <c r="I3103" s="52"/>
    </row>
    <row r="3104" spans="1:9" s="53" customFormat="1">
      <c r="A3104" s="49"/>
      <c r="B3104" s="50"/>
      <c r="C3104" s="51"/>
      <c r="D3104" s="49"/>
      <c r="E3104" s="52"/>
      <c r="F3104" s="52"/>
      <c r="G3104" s="52"/>
      <c r="H3104" s="52"/>
      <c r="I3104" s="52"/>
    </row>
    <row r="3105" spans="1:9" s="53" customFormat="1">
      <c r="A3105" s="49"/>
      <c r="B3105" s="50"/>
      <c r="C3105" s="51"/>
      <c r="D3105" s="49"/>
      <c r="E3105" s="52"/>
      <c r="F3105" s="52"/>
      <c r="G3105" s="52"/>
      <c r="H3105" s="52"/>
      <c r="I3105" s="52"/>
    </row>
    <row r="3106" spans="1:9" s="53" customFormat="1">
      <c r="A3106" s="49"/>
      <c r="B3106" s="50"/>
      <c r="C3106" s="51"/>
      <c r="D3106" s="49"/>
      <c r="E3106" s="52"/>
      <c r="F3106" s="52"/>
      <c r="G3106" s="52"/>
      <c r="H3106" s="52"/>
      <c r="I3106" s="52"/>
    </row>
    <row r="3107" spans="1:9" s="53" customFormat="1">
      <c r="A3107" s="49"/>
      <c r="B3107" s="50"/>
      <c r="C3107" s="51"/>
      <c r="D3107" s="49"/>
      <c r="E3107" s="52"/>
      <c r="F3107" s="52"/>
      <c r="G3107" s="52"/>
      <c r="H3107" s="52"/>
      <c r="I3107" s="52"/>
    </row>
    <row r="3108" spans="1:9" s="53" customFormat="1">
      <c r="A3108" s="49"/>
      <c r="B3108" s="50"/>
      <c r="C3108" s="51"/>
      <c r="D3108" s="49"/>
      <c r="E3108" s="52"/>
      <c r="F3108" s="52"/>
      <c r="G3108" s="52"/>
      <c r="H3108" s="52"/>
      <c r="I3108" s="52"/>
    </row>
    <row r="3109" spans="1:9" s="53" customFormat="1">
      <c r="A3109" s="49"/>
      <c r="B3109" s="50"/>
      <c r="C3109" s="51"/>
      <c r="D3109" s="49"/>
      <c r="E3109" s="52"/>
      <c r="F3109" s="52"/>
      <c r="G3109" s="52"/>
      <c r="H3109" s="52"/>
      <c r="I3109" s="52"/>
    </row>
    <row r="3110" spans="1:9" s="53" customFormat="1">
      <c r="A3110" s="49"/>
      <c r="B3110" s="50"/>
      <c r="C3110" s="51"/>
      <c r="D3110" s="49"/>
      <c r="E3110" s="52"/>
      <c r="F3110" s="52"/>
      <c r="G3110" s="52"/>
      <c r="H3110" s="52"/>
      <c r="I3110" s="52"/>
    </row>
    <row r="3111" spans="1:9" s="53" customFormat="1">
      <c r="A3111" s="49"/>
      <c r="B3111" s="50"/>
      <c r="C3111" s="51"/>
      <c r="D3111" s="49"/>
      <c r="E3111" s="52"/>
      <c r="F3111" s="52"/>
      <c r="G3111" s="52"/>
      <c r="H3111" s="52"/>
      <c r="I3111" s="52"/>
    </row>
    <row r="3112" spans="1:9" s="53" customFormat="1">
      <c r="A3112" s="49"/>
      <c r="B3112" s="50"/>
      <c r="C3112" s="51"/>
      <c r="D3112" s="49"/>
      <c r="E3112" s="52"/>
      <c r="F3112" s="52"/>
      <c r="G3112" s="52"/>
      <c r="H3112" s="52"/>
      <c r="I3112" s="52"/>
    </row>
    <row r="3113" spans="1:9" s="53" customFormat="1">
      <c r="A3113" s="49"/>
      <c r="B3113" s="50"/>
      <c r="C3113" s="51"/>
      <c r="D3113" s="49"/>
      <c r="E3113" s="52"/>
      <c r="F3113" s="52"/>
      <c r="G3113" s="52"/>
      <c r="H3113" s="52"/>
      <c r="I3113" s="52"/>
    </row>
    <row r="3114" spans="1:9" s="53" customFormat="1">
      <c r="A3114" s="49"/>
      <c r="B3114" s="50"/>
      <c r="C3114" s="51"/>
      <c r="D3114" s="49"/>
      <c r="E3114" s="52"/>
      <c r="F3114" s="52"/>
      <c r="G3114" s="52"/>
      <c r="H3114" s="52"/>
      <c r="I3114" s="52"/>
    </row>
    <row r="3115" spans="1:9" s="53" customFormat="1">
      <c r="A3115" s="49"/>
      <c r="B3115" s="50"/>
      <c r="C3115" s="51"/>
      <c r="D3115" s="49"/>
      <c r="E3115" s="52"/>
      <c r="F3115" s="52"/>
      <c r="G3115" s="52"/>
      <c r="H3115" s="52"/>
      <c r="I3115" s="52"/>
    </row>
    <row r="3116" spans="1:9" s="53" customFormat="1">
      <c r="A3116" s="49"/>
      <c r="B3116" s="50"/>
      <c r="C3116" s="51"/>
      <c r="D3116" s="49"/>
      <c r="E3116" s="52"/>
      <c r="F3116" s="52"/>
      <c r="G3116" s="52"/>
      <c r="H3116" s="52"/>
      <c r="I3116" s="52"/>
    </row>
    <row r="3117" spans="1:9" s="53" customFormat="1">
      <c r="A3117" s="49"/>
      <c r="B3117" s="50"/>
      <c r="C3117" s="51"/>
      <c r="D3117" s="49"/>
      <c r="E3117" s="52"/>
      <c r="F3117" s="52"/>
      <c r="G3117" s="52"/>
      <c r="H3117" s="52"/>
      <c r="I3117" s="52"/>
    </row>
    <row r="3118" spans="1:9" s="53" customFormat="1">
      <c r="A3118" s="49"/>
      <c r="B3118" s="50"/>
      <c r="C3118" s="51"/>
      <c r="D3118" s="49"/>
      <c r="E3118" s="52"/>
      <c r="F3118" s="52"/>
      <c r="G3118" s="52"/>
      <c r="H3118" s="52"/>
      <c r="I3118" s="52"/>
    </row>
    <row r="3119" spans="1:9" s="53" customFormat="1">
      <c r="A3119" s="49"/>
      <c r="B3119" s="50"/>
      <c r="C3119" s="51"/>
      <c r="D3119" s="49"/>
      <c r="E3119" s="52"/>
      <c r="F3119" s="52"/>
      <c r="G3119" s="52"/>
      <c r="H3119" s="52"/>
      <c r="I3119" s="52"/>
    </row>
    <row r="3120" spans="1:9" s="53" customFormat="1">
      <c r="A3120" s="49"/>
      <c r="B3120" s="50"/>
      <c r="C3120" s="51"/>
      <c r="D3120" s="49"/>
      <c r="E3120" s="52"/>
      <c r="F3120" s="52"/>
      <c r="G3120" s="52"/>
      <c r="H3120" s="52"/>
      <c r="I3120" s="52"/>
    </row>
    <row r="3121" spans="1:9" s="53" customFormat="1">
      <c r="A3121" s="49"/>
      <c r="B3121" s="50"/>
      <c r="C3121" s="51"/>
      <c r="D3121" s="49"/>
      <c r="E3121" s="52"/>
      <c r="F3121" s="52"/>
      <c r="G3121" s="52"/>
      <c r="H3121" s="52"/>
      <c r="I3121" s="52"/>
    </row>
    <row r="3122" spans="1:9" s="53" customFormat="1">
      <c r="A3122" s="49"/>
      <c r="B3122" s="50"/>
      <c r="C3122" s="51"/>
      <c r="D3122" s="49"/>
      <c r="E3122" s="52"/>
      <c r="F3122" s="52"/>
      <c r="G3122" s="52"/>
      <c r="H3122" s="52"/>
      <c r="I3122" s="52"/>
    </row>
    <row r="3123" spans="1:9" s="53" customFormat="1">
      <c r="A3123" s="49"/>
      <c r="B3123" s="50"/>
      <c r="C3123" s="51"/>
      <c r="D3123" s="49"/>
      <c r="E3123" s="52"/>
      <c r="F3123" s="52"/>
      <c r="G3123" s="52"/>
      <c r="H3123" s="52"/>
      <c r="I3123" s="52"/>
    </row>
    <row r="3124" spans="1:9" s="53" customFormat="1">
      <c r="A3124" s="49"/>
      <c r="B3124" s="50"/>
      <c r="C3124" s="51"/>
      <c r="D3124" s="49"/>
      <c r="E3124" s="52"/>
      <c r="F3124" s="52"/>
      <c r="G3124" s="52"/>
      <c r="H3124" s="52"/>
      <c r="I3124" s="52"/>
    </row>
    <row r="3125" spans="1:9" s="53" customFormat="1">
      <c r="A3125" s="49"/>
      <c r="B3125" s="50"/>
      <c r="C3125" s="51"/>
      <c r="D3125" s="49"/>
      <c r="E3125" s="52"/>
      <c r="F3125" s="52"/>
      <c r="G3125" s="52"/>
      <c r="H3125" s="52"/>
      <c r="I3125" s="52"/>
    </row>
    <row r="3126" spans="1:9" s="53" customFormat="1">
      <c r="A3126" s="49"/>
      <c r="B3126" s="50"/>
      <c r="C3126" s="51"/>
      <c r="D3126" s="49"/>
      <c r="E3126" s="52"/>
      <c r="F3126" s="52"/>
      <c r="G3126" s="52"/>
      <c r="H3126" s="52"/>
      <c r="I3126" s="52"/>
    </row>
    <row r="3127" spans="1:9" s="53" customFormat="1">
      <c r="A3127" s="49"/>
      <c r="B3127" s="50"/>
      <c r="C3127" s="51"/>
      <c r="D3127" s="49"/>
      <c r="E3127" s="52"/>
      <c r="F3127" s="52"/>
      <c r="G3127" s="52"/>
      <c r="H3127" s="52"/>
      <c r="I3127" s="52"/>
    </row>
    <row r="3128" spans="1:9" s="53" customFormat="1">
      <c r="A3128" s="49"/>
      <c r="B3128" s="50"/>
      <c r="C3128" s="51"/>
      <c r="D3128" s="49"/>
      <c r="E3128" s="52"/>
      <c r="F3128" s="52"/>
      <c r="G3128" s="52"/>
      <c r="H3128" s="52"/>
      <c r="I3128" s="52"/>
    </row>
    <row r="3129" spans="1:9" s="53" customFormat="1">
      <c r="A3129" s="49"/>
      <c r="B3129" s="50"/>
      <c r="C3129" s="51"/>
      <c r="D3129" s="49"/>
      <c r="E3129" s="52"/>
      <c r="F3129" s="52"/>
      <c r="G3129" s="52"/>
      <c r="H3129" s="52"/>
      <c r="I3129" s="52"/>
    </row>
    <row r="3130" spans="1:9" s="53" customFormat="1">
      <c r="A3130" s="49"/>
      <c r="B3130" s="50"/>
      <c r="C3130" s="51"/>
      <c r="D3130" s="49"/>
      <c r="E3130" s="52"/>
      <c r="F3130" s="52"/>
      <c r="G3130" s="52"/>
      <c r="H3130" s="52"/>
      <c r="I3130" s="52"/>
    </row>
    <row r="3131" spans="1:9" s="53" customFormat="1">
      <c r="A3131" s="49"/>
      <c r="B3131" s="50"/>
      <c r="C3131" s="51"/>
      <c r="D3131" s="49"/>
      <c r="E3131" s="52"/>
      <c r="F3131" s="52"/>
      <c r="G3131" s="52"/>
      <c r="H3131" s="52"/>
      <c r="I3131" s="52"/>
    </row>
    <row r="3132" spans="1:9" s="53" customFormat="1">
      <c r="A3132" s="49"/>
      <c r="B3132" s="50"/>
      <c r="C3132" s="51"/>
      <c r="D3132" s="49"/>
      <c r="E3132" s="52"/>
      <c r="F3132" s="52"/>
      <c r="G3132" s="52"/>
      <c r="H3132" s="52"/>
      <c r="I3132" s="52"/>
    </row>
    <row r="3133" spans="1:9" s="53" customFormat="1">
      <c r="A3133" s="49"/>
      <c r="B3133" s="50"/>
      <c r="C3133" s="51"/>
      <c r="D3133" s="49"/>
      <c r="E3133" s="52"/>
      <c r="F3133" s="52"/>
      <c r="G3133" s="52"/>
      <c r="H3133" s="52"/>
      <c r="I3133" s="52"/>
    </row>
    <row r="3134" spans="1:9" s="53" customFormat="1">
      <c r="A3134" s="49"/>
      <c r="B3134" s="50"/>
      <c r="C3134" s="51"/>
      <c r="D3134" s="49"/>
      <c r="E3134" s="52"/>
      <c r="F3134" s="52"/>
      <c r="G3134" s="52"/>
      <c r="H3134" s="52"/>
      <c r="I3134" s="52"/>
    </row>
    <row r="3135" spans="1:9" s="53" customFormat="1">
      <c r="A3135" s="49"/>
      <c r="B3135" s="50"/>
      <c r="C3135" s="51"/>
      <c r="D3135" s="49"/>
      <c r="E3135" s="52"/>
      <c r="F3135" s="52"/>
      <c r="G3135" s="52"/>
      <c r="H3135" s="52"/>
      <c r="I3135" s="52"/>
    </row>
    <row r="3136" spans="1:9" s="53" customFormat="1">
      <c r="A3136" s="49"/>
      <c r="B3136" s="50"/>
      <c r="C3136" s="51"/>
      <c r="D3136" s="49"/>
      <c r="E3136" s="52"/>
      <c r="F3136" s="52"/>
      <c r="G3136" s="52"/>
      <c r="H3136" s="52"/>
      <c r="I3136" s="52"/>
    </row>
    <row r="3137" spans="1:9" s="53" customFormat="1">
      <c r="A3137" s="49"/>
      <c r="B3137" s="50"/>
      <c r="C3137" s="51"/>
      <c r="D3137" s="49"/>
      <c r="E3137" s="52"/>
      <c r="F3137" s="52"/>
      <c r="G3137" s="52"/>
      <c r="H3137" s="52"/>
      <c r="I3137" s="52"/>
    </row>
    <row r="3138" spans="1:9" s="53" customFormat="1">
      <c r="A3138" s="49"/>
      <c r="B3138" s="50"/>
      <c r="C3138" s="51"/>
      <c r="D3138" s="49"/>
      <c r="E3138" s="52"/>
      <c r="F3138" s="52"/>
      <c r="G3138" s="52"/>
      <c r="H3138" s="52"/>
      <c r="I3138" s="52"/>
    </row>
    <row r="3139" spans="1:9" s="53" customFormat="1">
      <c r="A3139" s="49"/>
      <c r="B3139" s="50"/>
      <c r="C3139" s="51"/>
      <c r="D3139" s="49"/>
      <c r="E3139" s="52"/>
      <c r="F3139" s="52"/>
      <c r="G3139" s="52"/>
      <c r="H3139" s="52"/>
      <c r="I3139" s="52"/>
    </row>
    <row r="3140" spans="1:9" s="53" customFormat="1">
      <c r="A3140" s="49"/>
      <c r="B3140" s="50"/>
      <c r="C3140" s="51"/>
      <c r="D3140" s="49"/>
      <c r="E3140" s="52"/>
      <c r="F3140" s="52"/>
      <c r="G3140" s="52"/>
      <c r="H3140" s="52"/>
      <c r="I3140" s="52"/>
    </row>
    <row r="3141" spans="1:9" s="53" customFormat="1">
      <c r="A3141" s="49"/>
      <c r="B3141" s="50"/>
      <c r="C3141" s="51"/>
      <c r="D3141" s="49"/>
      <c r="E3141" s="52"/>
      <c r="F3141" s="52"/>
      <c r="G3141" s="52"/>
      <c r="H3141" s="52"/>
      <c r="I3141" s="52"/>
    </row>
    <row r="3142" spans="1:9" s="53" customFormat="1">
      <c r="A3142" s="49"/>
      <c r="B3142" s="50"/>
      <c r="C3142" s="51"/>
      <c r="D3142" s="49"/>
      <c r="E3142" s="52"/>
      <c r="F3142" s="52"/>
      <c r="G3142" s="52"/>
      <c r="H3142" s="52"/>
      <c r="I3142" s="52"/>
    </row>
    <row r="3143" spans="1:9" s="53" customFormat="1">
      <c r="A3143" s="49"/>
      <c r="B3143" s="50"/>
      <c r="C3143" s="51"/>
      <c r="D3143" s="49"/>
      <c r="E3143" s="52"/>
      <c r="F3143" s="52"/>
      <c r="G3143" s="52"/>
      <c r="H3143" s="52"/>
      <c r="I3143" s="52"/>
    </row>
    <row r="3144" spans="1:9" s="53" customFormat="1">
      <c r="A3144" s="49"/>
      <c r="B3144" s="50"/>
      <c r="C3144" s="51"/>
      <c r="D3144" s="49"/>
      <c r="E3144" s="52"/>
      <c r="F3144" s="52"/>
      <c r="G3144" s="52"/>
      <c r="H3144" s="52"/>
      <c r="I3144" s="52"/>
    </row>
    <row r="3145" spans="1:9" s="53" customFormat="1">
      <c r="A3145" s="49"/>
      <c r="B3145" s="50"/>
      <c r="C3145" s="51"/>
      <c r="D3145" s="49"/>
      <c r="E3145" s="52"/>
      <c r="F3145" s="52"/>
      <c r="G3145" s="52"/>
      <c r="H3145" s="52"/>
      <c r="I3145" s="52"/>
    </row>
    <row r="3146" spans="1:9" s="53" customFormat="1">
      <c r="A3146" s="49"/>
      <c r="B3146" s="50"/>
      <c r="C3146" s="51"/>
      <c r="D3146" s="49"/>
      <c r="E3146" s="52"/>
      <c r="F3146" s="52"/>
      <c r="G3146" s="52"/>
      <c r="H3146" s="52"/>
      <c r="I3146" s="52"/>
    </row>
    <row r="3147" spans="1:9" s="53" customFormat="1">
      <c r="A3147" s="49"/>
      <c r="B3147" s="50"/>
      <c r="C3147" s="51"/>
      <c r="D3147" s="49"/>
      <c r="E3147" s="52"/>
      <c r="F3147" s="52"/>
      <c r="G3147" s="52"/>
      <c r="H3147" s="52"/>
      <c r="I3147" s="52"/>
    </row>
    <row r="3148" spans="1:9" s="53" customFormat="1">
      <c r="A3148" s="49"/>
      <c r="B3148" s="50"/>
      <c r="C3148" s="51"/>
      <c r="D3148" s="49"/>
      <c r="E3148" s="52"/>
      <c r="F3148" s="52"/>
      <c r="G3148" s="52"/>
      <c r="H3148" s="52"/>
      <c r="I3148" s="52"/>
    </row>
    <row r="3149" spans="1:9" s="53" customFormat="1">
      <c r="A3149" s="49"/>
      <c r="B3149" s="50"/>
      <c r="C3149" s="51"/>
      <c r="D3149" s="49"/>
      <c r="E3149" s="52"/>
      <c r="F3149" s="52"/>
      <c r="G3149" s="52"/>
      <c r="H3149" s="52"/>
      <c r="I3149" s="52"/>
    </row>
    <row r="3150" spans="1:9" s="53" customFormat="1">
      <c r="A3150" s="49"/>
      <c r="B3150" s="50"/>
      <c r="C3150" s="51"/>
      <c r="D3150" s="49"/>
      <c r="E3150" s="52"/>
      <c r="F3150" s="52"/>
      <c r="G3150" s="52"/>
      <c r="H3150" s="52"/>
      <c r="I3150" s="52"/>
    </row>
    <row r="3151" spans="1:9" s="53" customFormat="1">
      <c r="A3151" s="49"/>
      <c r="B3151" s="50"/>
      <c r="C3151" s="51"/>
      <c r="D3151" s="49"/>
      <c r="E3151" s="52"/>
      <c r="F3151" s="52"/>
      <c r="G3151" s="52"/>
      <c r="H3151" s="52"/>
      <c r="I3151" s="52"/>
    </row>
    <row r="3152" spans="1:9" s="53" customFormat="1">
      <c r="A3152" s="49"/>
      <c r="B3152" s="50"/>
      <c r="C3152" s="51"/>
      <c r="D3152" s="49"/>
      <c r="E3152" s="52"/>
      <c r="F3152" s="52"/>
      <c r="G3152" s="52"/>
      <c r="H3152" s="52"/>
      <c r="I3152" s="52"/>
    </row>
    <row r="3153" spans="1:9" s="53" customFormat="1">
      <c r="A3153" s="49"/>
      <c r="B3153" s="50"/>
      <c r="C3153" s="51"/>
      <c r="D3153" s="49"/>
      <c r="E3153" s="52"/>
      <c r="F3153" s="52"/>
      <c r="G3153" s="52"/>
      <c r="H3153" s="52"/>
      <c r="I3153" s="52"/>
    </row>
    <row r="3154" spans="1:9" s="53" customFormat="1">
      <c r="A3154" s="49"/>
      <c r="B3154" s="50"/>
      <c r="C3154" s="51"/>
      <c r="D3154" s="49"/>
      <c r="E3154" s="52"/>
      <c r="F3154" s="52"/>
      <c r="G3154" s="52"/>
      <c r="H3154" s="52"/>
      <c r="I3154" s="52"/>
    </row>
    <row r="3155" spans="1:9" s="53" customFormat="1">
      <c r="A3155" s="49"/>
      <c r="B3155" s="50"/>
      <c r="C3155" s="51"/>
      <c r="D3155" s="49"/>
      <c r="E3155" s="52"/>
      <c r="F3155" s="52"/>
      <c r="G3155" s="52"/>
      <c r="H3155" s="52"/>
      <c r="I3155" s="52"/>
    </row>
    <row r="3156" spans="1:9" s="53" customFormat="1">
      <c r="A3156" s="49"/>
      <c r="B3156" s="50"/>
      <c r="C3156" s="51"/>
      <c r="D3156" s="49"/>
      <c r="E3156" s="52"/>
      <c r="F3156" s="52"/>
      <c r="G3156" s="52"/>
      <c r="H3156" s="52"/>
      <c r="I3156" s="52"/>
    </row>
    <row r="3157" spans="1:9" s="53" customFormat="1">
      <c r="A3157" s="49"/>
      <c r="B3157" s="50"/>
      <c r="C3157" s="51"/>
      <c r="D3157" s="49"/>
      <c r="E3157" s="52"/>
      <c r="F3157" s="52"/>
      <c r="G3157" s="52"/>
      <c r="H3157" s="52"/>
      <c r="I3157" s="52"/>
    </row>
    <row r="3158" spans="1:9" s="53" customFormat="1">
      <c r="A3158" s="49"/>
      <c r="B3158" s="50"/>
      <c r="C3158" s="51"/>
      <c r="D3158" s="49"/>
      <c r="E3158" s="52"/>
      <c r="F3158" s="52"/>
      <c r="G3158" s="52"/>
      <c r="H3158" s="52"/>
      <c r="I3158" s="52"/>
    </row>
    <row r="3159" spans="1:9" s="53" customFormat="1">
      <c r="A3159" s="49"/>
      <c r="B3159" s="50"/>
      <c r="C3159" s="51"/>
      <c r="D3159" s="49"/>
      <c r="E3159" s="52"/>
      <c r="F3159" s="52"/>
      <c r="G3159" s="52"/>
      <c r="H3159" s="52"/>
      <c r="I3159" s="52"/>
    </row>
    <row r="3160" spans="1:9" s="53" customFormat="1">
      <c r="A3160" s="49"/>
      <c r="B3160" s="50"/>
      <c r="C3160" s="51"/>
      <c r="D3160" s="49"/>
      <c r="E3160" s="52"/>
      <c r="F3160" s="52"/>
      <c r="G3160" s="52"/>
      <c r="H3160" s="52"/>
      <c r="I3160" s="52"/>
    </row>
    <row r="3161" spans="1:9" s="53" customFormat="1">
      <c r="A3161" s="49"/>
      <c r="B3161" s="50"/>
      <c r="C3161" s="51"/>
      <c r="D3161" s="49"/>
      <c r="E3161" s="52"/>
      <c r="F3161" s="52"/>
      <c r="G3161" s="52"/>
      <c r="H3161" s="52"/>
      <c r="I3161" s="52"/>
    </row>
    <row r="3162" spans="1:9" s="53" customFormat="1">
      <c r="A3162" s="49"/>
      <c r="B3162" s="50"/>
      <c r="C3162" s="51"/>
      <c r="D3162" s="49"/>
      <c r="E3162" s="52"/>
      <c r="F3162" s="52"/>
      <c r="G3162" s="52"/>
      <c r="H3162" s="52"/>
      <c r="I3162" s="52"/>
    </row>
    <row r="3163" spans="1:9" s="53" customFormat="1">
      <c r="A3163" s="49"/>
      <c r="B3163" s="50"/>
      <c r="C3163" s="51"/>
      <c r="D3163" s="49"/>
      <c r="E3163" s="52"/>
      <c r="F3163" s="52"/>
      <c r="G3163" s="52"/>
      <c r="H3163" s="52"/>
      <c r="I3163" s="52"/>
    </row>
    <row r="3164" spans="1:9" s="53" customFormat="1">
      <c r="A3164" s="49"/>
      <c r="B3164" s="50"/>
      <c r="C3164" s="51"/>
      <c r="D3164" s="49"/>
      <c r="E3164" s="52"/>
      <c r="F3164" s="52"/>
      <c r="G3164" s="52"/>
      <c r="H3164" s="52"/>
      <c r="I3164" s="52"/>
    </row>
    <row r="3165" spans="1:9" s="53" customFormat="1">
      <c r="A3165" s="49"/>
      <c r="B3165" s="50"/>
      <c r="C3165" s="51"/>
      <c r="D3165" s="49"/>
      <c r="E3165" s="52"/>
      <c r="F3165" s="52"/>
      <c r="G3165" s="52"/>
      <c r="H3165" s="52"/>
      <c r="I3165" s="52"/>
    </row>
    <row r="3166" spans="1:9" s="53" customFormat="1">
      <c r="A3166" s="49"/>
      <c r="B3166" s="50"/>
      <c r="C3166" s="51"/>
      <c r="D3166" s="49"/>
      <c r="E3166" s="52"/>
      <c r="F3166" s="52"/>
      <c r="G3166" s="52"/>
      <c r="H3166" s="52"/>
      <c r="I3166" s="52"/>
    </row>
    <row r="3167" spans="1:9" s="53" customFormat="1">
      <c r="A3167" s="49"/>
      <c r="B3167" s="50"/>
      <c r="C3167" s="51"/>
      <c r="D3167" s="49"/>
      <c r="E3167" s="52"/>
      <c r="F3167" s="52"/>
      <c r="G3167" s="52"/>
      <c r="H3167" s="52"/>
      <c r="I3167" s="52"/>
    </row>
    <row r="3168" spans="1:9" s="53" customFormat="1">
      <c r="A3168" s="49"/>
      <c r="B3168" s="50"/>
      <c r="C3168" s="51"/>
      <c r="D3168" s="49"/>
      <c r="E3168" s="52"/>
      <c r="F3168" s="52"/>
      <c r="G3168" s="52"/>
      <c r="H3168" s="52"/>
      <c r="I3168" s="52"/>
    </row>
    <row r="3169" spans="1:9" s="53" customFormat="1">
      <c r="A3169" s="49"/>
      <c r="B3169" s="50"/>
      <c r="C3169" s="51"/>
      <c r="D3169" s="49"/>
      <c r="E3169" s="52"/>
      <c r="F3169" s="52"/>
      <c r="G3169" s="52"/>
      <c r="H3169" s="52"/>
      <c r="I3169" s="52"/>
    </row>
    <row r="3170" spans="1:9" s="53" customFormat="1">
      <c r="A3170" s="49"/>
      <c r="B3170" s="50"/>
      <c r="C3170" s="51"/>
      <c r="D3170" s="49"/>
      <c r="E3170" s="52"/>
      <c r="F3170" s="52"/>
      <c r="G3170" s="52"/>
      <c r="H3170" s="52"/>
      <c r="I3170" s="52"/>
    </row>
    <row r="3171" spans="1:9" s="53" customFormat="1">
      <c r="A3171" s="49"/>
      <c r="B3171" s="50"/>
      <c r="C3171" s="51"/>
      <c r="D3171" s="49"/>
      <c r="E3171" s="52"/>
      <c r="F3171" s="52"/>
      <c r="G3171" s="52"/>
      <c r="H3171" s="52"/>
      <c r="I3171" s="52"/>
    </row>
    <row r="3172" spans="1:9" s="53" customFormat="1">
      <c r="A3172" s="49"/>
      <c r="B3172" s="50"/>
      <c r="C3172" s="51"/>
      <c r="D3172" s="49"/>
      <c r="E3172" s="52"/>
      <c r="F3172" s="52"/>
      <c r="G3172" s="52"/>
      <c r="H3172" s="52"/>
      <c r="I3172" s="52"/>
    </row>
    <row r="3173" spans="1:9" s="53" customFormat="1">
      <c r="A3173" s="49"/>
      <c r="B3173" s="50"/>
      <c r="C3173" s="51"/>
      <c r="D3173" s="49"/>
      <c r="E3173" s="52"/>
      <c r="F3173" s="52"/>
      <c r="G3173" s="52"/>
      <c r="H3173" s="52"/>
      <c r="I3173" s="52"/>
    </row>
    <row r="3174" spans="1:9" s="53" customFormat="1">
      <c r="A3174" s="49"/>
      <c r="B3174" s="50"/>
      <c r="C3174" s="51"/>
      <c r="D3174" s="49"/>
      <c r="E3174" s="52"/>
      <c r="F3174" s="52"/>
      <c r="G3174" s="52"/>
      <c r="H3174" s="52"/>
      <c r="I3174" s="52"/>
    </row>
    <row r="3175" spans="1:9" s="53" customFormat="1">
      <c r="A3175" s="49"/>
      <c r="B3175" s="50"/>
      <c r="C3175" s="51"/>
      <c r="D3175" s="49"/>
      <c r="E3175" s="52"/>
      <c r="F3175" s="52"/>
      <c r="G3175" s="52"/>
      <c r="H3175" s="52"/>
      <c r="I3175" s="52"/>
    </row>
    <row r="3176" spans="1:9" s="53" customFormat="1">
      <c r="A3176" s="49"/>
      <c r="B3176" s="50"/>
      <c r="C3176" s="51"/>
      <c r="D3176" s="49"/>
      <c r="E3176" s="52"/>
      <c r="F3176" s="52"/>
      <c r="G3176" s="52"/>
      <c r="H3176" s="52"/>
      <c r="I3176" s="52"/>
    </row>
    <row r="3177" spans="1:9" s="53" customFormat="1">
      <c r="A3177" s="49"/>
      <c r="B3177" s="50"/>
      <c r="C3177" s="51"/>
      <c r="D3177" s="49"/>
      <c r="E3177" s="52"/>
      <c r="F3177" s="52"/>
      <c r="G3177" s="52"/>
      <c r="H3177" s="52"/>
      <c r="I3177" s="52"/>
    </row>
    <row r="3178" spans="1:9" s="53" customFormat="1">
      <c r="A3178" s="49"/>
      <c r="B3178" s="50"/>
      <c r="C3178" s="51"/>
      <c r="D3178" s="49"/>
      <c r="E3178" s="52"/>
      <c r="F3178" s="52"/>
      <c r="G3178" s="52"/>
      <c r="H3178" s="52"/>
      <c r="I3178" s="52"/>
    </row>
    <row r="3179" spans="1:9" s="53" customFormat="1">
      <c r="A3179" s="49"/>
      <c r="B3179" s="50"/>
      <c r="C3179" s="51"/>
      <c r="D3179" s="49"/>
      <c r="E3179" s="52"/>
      <c r="F3179" s="52"/>
      <c r="G3179" s="52"/>
      <c r="H3179" s="52"/>
      <c r="I3179" s="52"/>
    </row>
    <row r="3180" spans="1:9" s="53" customFormat="1">
      <c r="A3180" s="49"/>
      <c r="B3180" s="50"/>
      <c r="C3180" s="51"/>
      <c r="D3180" s="49"/>
      <c r="E3180" s="52"/>
      <c r="F3180" s="52"/>
      <c r="G3180" s="52"/>
      <c r="H3180" s="52"/>
      <c r="I3180" s="52"/>
    </row>
    <row r="3181" spans="1:9" s="53" customFormat="1">
      <c r="A3181" s="49"/>
      <c r="B3181" s="50"/>
      <c r="C3181" s="51"/>
      <c r="D3181" s="49"/>
      <c r="E3181" s="52"/>
      <c r="F3181" s="52"/>
      <c r="G3181" s="52"/>
      <c r="H3181" s="52"/>
      <c r="I3181" s="52"/>
    </row>
    <row r="3182" spans="1:9" s="53" customFormat="1">
      <c r="A3182" s="49"/>
      <c r="B3182" s="50"/>
      <c r="C3182" s="51"/>
      <c r="D3182" s="49"/>
      <c r="E3182" s="52"/>
      <c r="F3182" s="52"/>
      <c r="G3182" s="52"/>
      <c r="H3182" s="52"/>
      <c r="I3182" s="52"/>
    </row>
    <row r="3183" spans="1:9" s="53" customFormat="1">
      <c r="A3183" s="49"/>
      <c r="B3183" s="50"/>
      <c r="C3183" s="51"/>
      <c r="D3183" s="49"/>
      <c r="E3183" s="52"/>
      <c r="F3183" s="52"/>
      <c r="G3183" s="52"/>
      <c r="H3183" s="52"/>
      <c r="I3183" s="52"/>
    </row>
    <row r="3184" spans="1:9" s="53" customFormat="1">
      <c r="A3184" s="49"/>
      <c r="B3184" s="50"/>
      <c r="C3184" s="51"/>
      <c r="D3184" s="49"/>
      <c r="E3184" s="52"/>
      <c r="F3184" s="52"/>
      <c r="G3184" s="52"/>
      <c r="H3184" s="52"/>
      <c r="I3184" s="52"/>
    </row>
    <row r="3185" spans="1:9" s="53" customFormat="1">
      <c r="A3185" s="49"/>
      <c r="B3185" s="50"/>
      <c r="C3185" s="51"/>
      <c r="D3185" s="49"/>
      <c r="E3185" s="52"/>
      <c r="F3185" s="52"/>
      <c r="G3185" s="52"/>
      <c r="H3185" s="52"/>
      <c r="I3185" s="52"/>
    </row>
    <row r="3186" spans="1:9" s="53" customFormat="1">
      <c r="A3186" s="49"/>
      <c r="B3186" s="50"/>
      <c r="C3186" s="51"/>
      <c r="D3186" s="49"/>
      <c r="E3186" s="52"/>
      <c r="F3186" s="52"/>
      <c r="G3186" s="52"/>
      <c r="H3186" s="52"/>
      <c r="I3186" s="52"/>
    </row>
    <row r="3187" spans="1:9" s="53" customFormat="1">
      <c r="A3187" s="49"/>
      <c r="B3187" s="50"/>
      <c r="C3187" s="51"/>
      <c r="D3187" s="49"/>
      <c r="E3187" s="52"/>
      <c r="F3187" s="52"/>
      <c r="G3187" s="52"/>
      <c r="H3187" s="52"/>
      <c r="I3187" s="52"/>
    </row>
    <row r="3188" spans="1:9" s="53" customFormat="1">
      <c r="A3188" s="49"/>
      <c r="B3188" s="50"/>
      <c r="C3188" s="51"/>
      <c r="D3188" s="49"/>
      <c r="E3188" s="52"/>
      <c r="F3188" s="52"/>
      <c r="G3188" s="52"/>
      <c r="H3188" s="52"/>
      <c r="I3188" s="52"/>
    </row>
    <row r="3189" spans="1:9" s="53" customFormat="1">
      <c r="A3189" s="49"/>
      <c r="B3189" s="50"/>
      <c r="C3189" s="51"/>
      <c r="D3189" s="49"/>
      <c r="E3189" s="52"/>
      <c r="F3189" s="52"/>
      <c r="G3189" s="52"/>
      <c r="H3189" s="52"/>
      <c r="I3189" s="52"/>
    </row>
    <row r="3190" spans="1:9" s="53" customFormat="1">
      <c r="A3190" s="49"/>
      <c r="B3190" s="50"/>
      <c r="C3190" s="51"/>
      <c r="D3190" s="49"/>
      <c r="E3190" s="52"/>
      <c r="F3190" s="52"/>
      <c r="G3190" s="52"/>
      <c r="H3190" s="52"/>
      <c r="I3190" s="52"/>
    </row>
    <row r="3191" spans="1:9" s="53" customFormat="1">
      <c r="A3191" s="54"/>
      <c r="B3191" s="55"/>
      <c r="C3191" s="56"/>
      <c r="D3191" s="54"/>
      <c r="E3191" s="52"/>
      <c r="F3191" s="52"/>
      <c r="G3191" s="52"/>
      <c r="H3191" s="52"/>
      <c r="I3191" s="52"/>
    </row>
    <row r="3192" spans="1:9" s="53" customFormat="1">
      <c r="A3192" s="54"/>
      <c r="B3192" s="55"/>
      <c r="C3192" s="56"/>
      <c r="D3192" s="54"/>
      <c r="E3192" s="52"/>
      <c r="F3192" s="52"/>
      <c r="G3192" s="52"/>
      <c r="H3192" s="52"/>
      <c r="I3192" s="52"/>
    </row>
    <row r="3193" spans="1:9" s="53" customFormat="1">
      <c r="A3193" s="54"/>
      <c r="B3193" s="55"/>
      <c r="C3193" s="56"/>
      <c r="D3193" s="54"/>
      <c r="E3193" s="52"/>
      <c r="F3193" s="52"/>
      <c r="G3193" s="52"/>
      <c r="H3193" s="52"/>
      <c r="I3193" s="52"/>
    </row>
    <row r="3194" spans="1:9" s="53" customFormat="1">
      <c r="A3194" s="54"/>
      <c r="B3194" s="55"/>
      <c r="C3194" s="56"/>
      <c r="D3194" s="54"/>
      <c r="E3194" s="52"/>
      <c r="F3194" s="52"/>
      <c r="G3194" s="52"/>
      <c r="H3194" s="52"/>
      <c r="I3194" s="52"/>
    </row>
    <row r="3195" spans="1:9" s="53" customFormat="1">
      <c r="A3195" s="54"/>
      <c r="B3195" s="55"/>
      <c r="C3195" s="56"/>
      <c r="D3195" s="54"/>
      <c r="E3195" s="52"/>
      <c r="F3195" s="52"/>
      <c r="G3195" s="52"/>
      <c r="H3195" s="52"/>
      <c r="I3195" s="52"/>
    </row>
    <row r="3196" spans="1:9" s="53" customFormat="1">
      <c r="A3196" s="54"/>
      <c r="B3196" s="55"/>
      <c r="C3196" s="56"/>
      <c r="D3196" s="54"/>
      <c r="E3196" s="52"/>
      <c r="F3196" s="52"/>
      <c r="G3196" s="52"/>
      <c r="H3196" s="52"/>
      <c r="I3196" s="52"/>
    </row>
    <row r="3197" spans="1:9" s="53" customFormat="1">
      <c r="A3197" s="54"/>
      <c r="B3197" s="55"/>
      <c r="C3197" s="56"/>
      <c r="D3197" s="54"/>
      <c r="E3197" s="52"/>
      <c r="F3197" s="52"/>
      <c r="G3197" s="52"/>
      <c r="H3197" s="52"/>
      <c r="I3197" s="52"/>
    </row>
    <row r="3198" spans="1:9" s="53" customFormat="1">
      <c r="A3198" s="54"/>
      <c r="B3198" s="55"/>
      <c r="C3198" s="56"/>
      <c r="D3198" s="54"/>
      <c r="E3198" s="52"/>
      <c r="F3198" s="52"/>
      <c r="G3198" s="52"/>
      <c r="H3198" s="52"/>
      <c r="I3198" s="52"/>
    </row>
    <row r="3199" spans="1:9" s="53" customFormat="1">
      <c r="A3199" s="54"/>
      <c r="B3199" s="55"/>
      <c r="C3199" s="56"/>
      <c r="D3199" s="54"/>
      <c r="E3199" s="52"/>
      <c r="F3199" s="52"/>
      <c r="G3199" s="52"/>
      <c r="H3199" s="52"/>
      <c r="I3199" s="52"/>
    </row>
    <row r="3200" spans="1:9" s="53" customFormat="1">
      <c r="A3200" s="54"/>
      <c r="B3200" s="55"/>
      <c r="C3200" s="56"/>
      <c r="D3200" s="54"/>
      <c r="E3200" s="52"/>
      <c r="F3200" s="52"/>
      <c r="G3200" s="52"/>
      <c r="H3200" s="52"/>
      <c r="I3200" s="52"/>
    </row>
    <row r="3201" spans="1:9" s="53" customFormat="1">
      <c r="A3201" s="54"/>
      <c r="B3201" s="55"/>
      <c r="C3201" s="56"/>
      <c r="D3201" s="54"/>
      <c r="E3201" s="52"/>
      <c r="F3201" s="52"/>
      <c r="G3201" s="52"/>
      <c r="H3201" s="52"/>
      <c r="I3201" s="52"/>
    </row>
    <row r="3202" spans="1:9" s="53" customFormat="1">
      <c r="A3202" s="54"/>
      <c r="B3202" s="55"/>
      <c r="C3202" s="56"/>
      <c r="D3202" s="54"/>
      <c r="E3202" s="52"/>
      <c r="F3202" s="52"/>
      <c r="G3202" s="52"/>
      <c r="H3202" s="52"/>
      <c r="I3202" s="52"/>
    </row>
    <row r="3203" spans="1:9" s="53" customFormat="1">
      <c r="A3203" s="54"/>
      <c r="B3203" s="55"/>
      <c r="C3203" s="56"/>
      <c r="D3203" s="54"/>
      <c r="E3203" s="52"/>
      <c r="F3203" s="52"/>
      <c r="G3203" s="52"/>
      <c r="H3203" s="52"/>
      <c r="I3203" s="52"/>
    </row>
    <row r="3204" spans="1:9" s="53" customFormat="1">
      <c r="A3204" s="54"/>
      <c r="B3204" s="55"/>
      <c r="C3204" s="56"/>
      <c r="D3204" s="54"/>
      <c r="E3204" s="52"/>
      <c r="F3204" s="52"/>
      <c r="G3204" s="52"/>
      <c r="H3204" s="52"/>
      <c r="I3204" s="52"/>
    </row>
    <row r="3205" spans="1:9" s="53" customFormat="1">
      <c r="A3205" s="54"/>
      <c r="B3205" s="55"/>
      <c r="C3205" s="56"/>
      <c r="D3205" s="54"/>
      <c r="E3205" s="52"/>
      <c r="F3205" s="52"/>
      <c r="G3205" s="52"/>
      <c r="H3205" s="52"/>
      <c r="I3205" s="52"/>
    </row>
    <row r="3206" spans="1:9" s="53" customFormat="1">
      <c r="A3206" s="54"/>
      <c r="B3206" s="55"/>
      <c r="C3206" s="56"/>
      <c r="D3206" s="54"/>
      <c r="E3206" s="52"/>
      <c r="F3206" s="52"/>
      <c r="G3206" s="52"/>
      <c r="H3206" s="52"/>
      <c r="I3206" s="52"/>
    </row>
    <row r="3207" spans="1:9" s="53" customFormat="1">
      <c r="A3207" s="54"/>
      <c r="B3207" s="55"/>
      <c r="C3207" s="56"/>
      <c r="D3207" s="54"/>
      <c r="E3207" s="52"/>
      <c r="F3207" s="52"/>
      <c r="G3207" s="52"/>
      <c r="H3207" s="52"/>
      <c r="I3207" s="52"/>
    </row>
    <row r="3208" spans="1:9" s="53" customFormat="1">
      <c r="A3208" s="54"/>
      <c r="B3208" s="55"/>
      <c r="C3208" s="56"/>
      <c r="D3208" s="54"/>
      <c r="E3208" s="52"/>
      <c r="F3208" s="52"/>
      <c r="G3208" s="52"/>
      <c r="H3208" s="52"/>
      <c r="I3208" s="52"/>
    </row>
    <row r="3209" spans="1:9" s="53" customFormat="1">
      <c r="A3209" s="54"/>
      <c r="B3209" s="55"/>
      <c r="C3209" s="56"/>
      <c r="D3209" s="54"/>
      <c r="E3209" s="52"/>
      <c r="F3209" s="52"/>
      <c r="G3209" s="52"/>
      <c r="H3209" s="52"/>
      <c r="I3209" s="52"/>
    </row>
    <row r="3210" spans="1:9" s="53" customFormat="1">
      <c r="A3210" s="54"/>
      <c r="B3210" s="55"/>
      <c r="C3210" s="56"/>
      <c r="D3210" s="54"/>
      <c r="E3210" s="52"/>
      <c r="F3210" s="52"/>
      <c r="G3210" s="52"/>
      <c r="H3210" s="52"/>
      <c r="I3210" s="52"/>
    </row>
    <row r="3211" spans="1:9" s="53" customFormat="1">
      <c r="A3211" s="54"/>
      <c r="B3211" s="55"/>
      <c r="C3211" s="56"/>
      <c r="D3211" s="54"/>
      <c r="E3211" s="52"/>
      <c r="F3211" s="52"/>
      <c r="G3211" s="52"/>
      <c r="H3211" s="52"/>
      <c r="I3211" s="52"/>
    </row>
    <row r="3212" spans="1:9" s="53" customFormat="1">
      <c r="A3212" s="54"/>
      <c r="B3212" s="55"/>
      <c r="C3212" s="56"/>
      <c r="D3212" s="54"/>
      <c r="E3212" s="52"/>
      <c r="F3212" s="52"/>
      <c r="G3212" s="52"/>
      <c r="H3212" s="52"/>
      <c r="I3212" s="52"/>
    </row>
    <row r="3213" spans="1:9" s="53" customFormat="1">
      <c r="A3213" s="54"/>
      <c r="B3213" s="55"/>
      <c r="C3213" s="56"/>
      <c r="D3213" s="54"/>
      <c r="E3213" s="52"/>
      <c r="F3213" s="52"/>
      <c r="G3213" s="52"/>
      <c r="H3213" s="52"/>
      <c r="I3213" s="52"/>
    </row>
    <row r="3214" spans="1:9" s="53" customFormat="1">
      <c r="A3214" s="54"/>
      <c r="B3214" s="55"/>
      <c r="C3214" s="56"/>
      <c r="D3214" s="54"/>
      <c r="E3214" s="52"/>
      <c r="F3214" s="52"/>
      <c r="G3214" s="52"/>
      <c r="H3214" s="52"/>
      <c r="I3214" s="52"/>
    </row>
    <row r="3215" spans="1:9" s="53" customFormat="1">
      <c r="A3215" s="54"/>
      <c r="B3215" s="55"/>
      <c r="C3215" s="56"/>
      <c r="D3215" s="54"/>
      <c r="E3215" s="52"/>
      <c r="F3215" s="52"/>
      <c r="G3215" s="52"/>
      <c r="H3215" s="52"/>
      <c r="I3215" s="52"/>
    </row>
    <row r="3216" spans="1:9" s="53" customFormat="1">
      <c r="A3216" s="54"/>
      <c r="B3216" s="55"/>
      <c r="C3216" s="56"/>
      <c r="D3216" s="54"/>
      <c r="E3216" s="52"/>
      <c r="F3216" s="52"/>
      <c r="G3216" s="52"/>
      <c r="H3216" s="52"/>
      <c r="I3216" s="52"/>
    </row>
    <row r="3217" spans="1:9" s="53" customFormat="1">
      <c r="A3217" s="54"/>
      <c r="B3217" s="55"/>
      <c r="C3217" s="56"/>
      <c r="D3217" s="54"/>
      <c r="E3217" s="52"/>
      <c r="F3217" s="52"/>
      <c r="G3217" s="52"/>
      <c r="H3217" s="52"/>
      <c r="I3217" s="52"/>
    </row>
    <row r="3218" spans="1:9" s="53" customFormat="1">
      <c r="A3218" s="54"/>
      <c r="B3218" s="55"/>
      <c r="C3218" s="56"/>
      <c r="D3218" s="54"/>
      <c r="E3218" s="52"/>
      <c r="F3218" s="52"/>
      <c r="G3218" s="52"/>
      <c r="H3218" s="52"/>
      <c r="I3218" s="52"/>
    </row>
    <row r="3219" spans="1:9" s="53" customFormat="1">
      <c r="A3219" s="54"/>
      <c r="B3219" s="55"/>
      <c r="C3219" s="56"/>
      <c r="D3219" s="54"/>
      <c r="E3219" s="52"/>
      <c r="F3219" s="52"/>
      <c r="G3219" s="52"/>
      <c r="H3219" s="52"/>
      <c r="I3219" s="52"/>
    </row>
    <row r="3220" spans="1:9" s="53" customFormat="1">
      <c r="A3220" s="54"/>
      <c r="B3220" s="55"/>
      <c r="C3220" s="56"/>
      <c r="D3220" s="54"/>
      <c r="E3220" s="52"/>
      <c r="F3220" s="52"/>
      <c r="G3220" s="52"/>
      <c r="H3220" s="52"/>
      <c r="I3220" s="52"/>
    </row>
    <row r="3221" spans="1:9" s="53" customFormat="1">
      <c r="A3221" s="54"/>
      <c r="B3221" s="55"/>
      <c r="C3221" s="56"/>
      <c r="D3221" s="54"/>
      <c r="E3221" s="52"/>
      <c r="F3221" s="52"/>
      <c r="G3221" s="52"/>
      <c r="H3221" s="52"/>
      <c r="I3221" s="52"/>
    </row>
    <row r="3222" spans="1:9" s="53" customFormat="1">
      <c r="A3222" s="54"/>
      <c r="B3222" s="55"/>
      <c r="C3222" s="56"/>
      <c r="D3222" s="54"/>
      <c r="E3222" s="52"/>
      <c r="F3222" s="52"/>
      <c r="G3222" s="52"/>
      <c r="H3222" s="52"/>
      <c r="I3222" s="52"/>
    </row>
    <row r="3223" spans="1:9" s="53" customFormat="1">
      <c r="A3223" s="54"/>
      <c r="B3223" s="55"/>
      <c r="C3223" s="56"/>
      <c r="D3223" s="54"/>
      <c r="E3223" s="52"/>
      <c r="F3223" s="52"/>
      <c r="G3223" s="52"/>
      <c r="H3223" s="52"/>
      <c r="I3223" s="52"/>
    </row>
    <row r="3224" spans="1:9" s="53" customFormat="1">
      <c r="A3224" s="54"/>
      <c r="B3224" s="55"/>
      <c r="C3224" s="56"/>
      <c r="D3224" s="54"/>
      <c r="E3224" s="52"/>
      <c r="F3224" s="52"/>
      <c r="G3224" s="52"/>
      <c r="H3224" s="52"/>
      <c r="I3224" s="52"/>
    </row>
    <row r="3225" spans="1:9" s="53" customFormat="1">
      <c r="A3225" s="54"/>
      <c r="B3225" s="55"/>
      <c r="C3225" s="56"/>
      <c r="D3225" s="54"/>
      <c r="E3225" s="52"/>
      <c r="F3225" s="52"/>
      <c r="G3225" s="52"/>
      <c r="H3225" s="52"/>
      <c r="I3225" s="52"/>
    </row>
    <row r="3226" spans="1:9" s="53" customFormat="1">
      <c r="A3226" s="54"/>
      <c r="B3226" s="55"/>
      <c r="C3226" s="56"/>
      <c r="D3226" s="54"/>
      <c r="E3226" s="52"/>
      <c r="F3226" s="52"/>
      <c r="G3226" s="52"/>
      <c r="H3226" s="52"/>
      <c r="I3226" s="52"/>
    </row>
    <row r="3227" spans="1:9" s="53" customFormat="1">
      <c r="A3227" s="54"/>
      <c r="B3227" s="55"/>
      <c r="C3227" s="56"/>
      <c r="D3227" s="54"/>
      <c r="E3227" s="52"/>
      <c r="F3227" s="52"/>
      <c r="G3227" s="52"/>
      <c r="H3227" s="52"/>
      <c r="I3227" s="52"/>
    </row>
    <row r="3228" spans="1:9" s="53" customFormat="1">
      <c r="A3228" s="54"/>
      <c r="B3228" s="55"/>
      <c r="C3228" s="56"/>
      <c r="D3228" s="54"/>
      <c r="E3228" s="52"/>
      <c r="F3228" s="52"/>
      <c r="G3228" s="52"/>
      <c r="H3228" s="52"/>
      <c r="I3228" s="52"/>
    </row>
    <row r="3229" spans="1:9" s="53" customFormat="1">
      <c r="A3229" s="54"/>
      <c r="B3229" s="55"/>
      <c r="C3229" s="56"/>
      <c r="D3229" s="54"/>
      <c r="E3229" s="52"/>
      <c r="F3229" s="52"/>
      <c r="G3229" s="52"/>
      <c r="H3229" s="52"/>
      <c r="I3229" s="52"/>
    </row>
    <row r="3230" spans="1:9" s="53" customFormat="1">
      <c r="A3230" s="54"/>
      <c r="B3230" s="55"/>
      <c r="C3230" s="56"/>
      <c r="D3230" s="54"/>
      <c r="E3230" s="52"/>
      <c r="F3230" s="52"/>
      <c r="G3230" s="52"/>
      <c r="H3230" s="52"/>
      <c r="I3230" s="52"/>
    </row>
    <row r="3231" spans="1:9" s="53" customFormat="1">
      <c r="A3231" s="54"/>
      <c r="B3231" s="55"/>
      <c r="C3231" s="56"/>
      <c r="D3231" s="54"/>
      <c r="E3231" s="52"/>
      <c r="F3231" s="52"/>
      <c r="G3231" s="52"/>
      <c r="H3231" s="52"/>
      <c r="I3231" s="52"/>
    </row>
    <row r="3232" spans="1:9" s="53" customFormat="1">
      <c r="A3232" s="54"/>
      <c r="B3232" s="55"/>
      <c r="C3232" s="56"/>
      <c r="D3232" s="54"/>
      <c r="E3232" s="52"/>
      <c r="F3232" s="52"/>
      <c r="G3232" s="52"/>
      <c r="H3232" s="52"/>
      <c r="I3232" s="52"/>
    </row>
    <row r="3233" spans="1:9" s="53" customFormat="1">
      <c r="A3233" s="54"/>
      <c r="B3233" s="55"/>
      <c r="C3233" s="56"/>
      <c r="D3233" s="54"/>
      <c r="E3233" s="52"/>
      <c r="F3233" s="52"/>
      <c r="G3233" s="52"/>
      <c r="H3233" s="52"/>
      <c r="I3233" s="52"/>
    </row>
    <row r="3234" spans="1:9" s="53" customFormat="1">
      <c r="A3234" s="54"/>
      <c r="B3234" s="55"/>
      <c r="C3234" s="56"/>
      <c r="D3234" s="54"/>
      <c r="E3234" s="52"/>
      <c r="F3234" s="52"/>
      <c r="G3234" s="52"/>
      <c r="H3234" s="52"/>
      <c r="I3234" s="52"/>
    </row>
    <row r="3235" spans="1:9" s="53" customFormat="1">
      <c r="A3235" s="54"/>
      <c r="B3235" s="55"/>
      <c r="C3235" s="56"/>
      <c r="D3235" s="54"/>
      <c r="E3235" s="52"/>
      <c r="F3235" s="52"/>
      <c r="G3235" s="52"/>
      <c r="H3235" s="52"/>
      <c r="I3235" s="52"/>
    </row>
    <row r="3236" spans="1:9" s="53" customFormat="1">
      <c r="A3236" s="54"/>
      <c r="B3236" s="55"/>
      <c r="C3236" s="56"/>
      <c r="D3236" s="54"/>
      <c r="E3236" s="52"/>
      <c r="F3236" s="52"/>
      <c r="G3236" s="52"/>
      <c r="H3236" s="52"/>
      <c r="I3236" s="52"/>
    </row>
    <row r="3237" spans="1:9" s="53" customFormat="1">
      <c r="A3237" s="54"/>
      <c r="B3237" s="55"/>
      <c r="C3237" s="56"/>
      <c r="D3237" s="54"/>
      <c r="E3237" s="52"/>
      <c r="F3237" s="52"/>
      <c r="G3237" s="52"/>
      <c r="H3237" s="52"/>
      <c r="I3237" s="52"/>
    </row>
    <row r="3238" spans="1:9" s="53" customFormat="1">
      <c r="A3238" s="54"/>
      <c r="B3238" s="55"/>
      <c r="C3238" s="56"/>
      <c r="D3238" s="54"/>
      <c r="E3238" s="52"/>
      <c r="F3238" s="52"/>
      <c r="G3238" s="52"/>
      <c r="H3238" s="52"/>
      <c r="I3238" s="52"/>
    </row>
    <row r="3239" spans="1:9" s="53" customFormat="1">
      <c r="A3239" s="54"/>
      <c r="B3239" s="55"/>
      <c r="C3239" s="56"/>
      <c r="D3239" s="54"/>
      <c r="E3239" s="52"/>
      <c r="F3239" s="52"/>
      <c r="G3239" s="52"/>
      <c r="H3239" s="52"/>
      <c r="I3239" s="52"/>
    </row>
    <row r="3240" spans="1:9" s="53" customFormat="1">
      <c r="A3240" s="54"/>
      <c r="B3240" s="55"/>
      <c r="C3240" s="56"/>
      <c r="D3240" s="54"/>
      <c r="E3240" s="52"/>
      <c r="F3240" s="52"/>
      <c r="G3240" s="52"/>
      <c r="H3240" s="52"/>
      <c r="I3240" s="52"/>
    </row>
    <row r="3241" spans="1:9" s="53" customFormat="1">
      <c r="A3241" s="54"/>
      <c r="B3241" s="55"/>
      <c r="C3241" s="56"/>
      <c r="D3241" s="54"/>
      <c r="E3241" s="52"/>
      <c r="F3241" s="52"/>
      <c r="G3241" s="52"/>
      <c r="H3241" s="52"/>
      <c r="I3241" s="52"/>
    </row>
    <row r="3242" spans="1:9" s="53" customFormat="1">
      <c r="A3242" s="54"/>
      <c r="B3242" s="55"/>
      <c r="C3242" s="56"/>
      <c r="D3242" s="54"/>
      <c r="E3242" s="52"/>
      <c r="F3242" s="52"/>
      <c r="G3242" s="52"/>
      <c r="H3242" s="52"/>
      <c r="I3242" s="52"/>
    </row>
    <row r="3243" spans="1:9" s="53" customFormat="1">
      <c r="A3243" s="54"/>
      <c r="B3243" s="55"/>
      <c r="C3243" s="56"/>
      <c r="D3243" s="54"/>
      <c r="E3243" s="52"/>
      <c r="F3243" s="52"/>
      <c r="G3243" s="52"/>
      <c r="H3243" s="52"/>
      <c r="I3243" s="52"/>
    </row>
    <row r="3244" spans="1:9" s="53" customFormat="1">
      <c r="A3244" s="54"/>
      <c r="B3244" s="55"/>
      <c r="C3244" s="56"/>
      <c r="D3244" s="54"/>
      <c r="E3244" s="52"/>
      <c r="F3244" s="52"/>
      <c r="G3244" s="52"/>
      <c r="H3244" s="52"/>
      <c r="I3244" s="52"/>
    </row>
    <row r="3245" spans="1:9" s="53" customFormat="1">
      <c r="A3245" s="54"/>
      <c r="B3245" s="55"/>
      <c r="C3245" s="56"/>
      <c r="D3245" s="54"/>
      <c r="E3245" s="52"/>
      <c r="F3245" s="52"/>
      <c r="G3245" s="52"/>
      <c r="H3245" s="52"/>
      <c r="I3245" s="52"/>
    </row>
    <row r="3246" spans="1:9" s="53" customFormat="1">
      <c r="A3246" s="54"/>
      <c r="B3246" s="55"/>
      <c r="C3246" s="56"/>
      <c r="D3246" s="54"/>
      <c r="E3246" s="52"/>
      <c r="F3246" s="52"/>
      <c r="G3246" s="52"/>
      <c r="H3246" s="52"/>
      <c r="I3246" s="52"/>
    </row>
    <row r="3247" spans="1:9" s="53" customFormat="1">
      <c r="A3247" s="54"/>
      <c r="B3247" s="55"/>
      <c r="C3247" s="56"/>
      <c r="D3247" s="54"/>
      <c r="E3247" s="52"/>
      <c r="F3247" s="52"/>
      <c r="G3247" s="52"/>
      <c r="H3247" s="52"/>
      <c r="I3247" s="52"/>
    </row>
    <row r="3248" spans="1:9" s="53" customFormat="1">
      <c r="A3248" s="54"/>
      <c r="B3248" s="55"/>
      <c r="C3248" s="56"/>
      <c r="D3248" s="54"/>
      <c r="E3248" s="52"/>
      <c r="F3248" s="52"/>
      <c r="G3248" s="52"/>
      <c r="H3248" s="52"/>
      <c r="I3248" s="52"/>
    </row>
    <row r="3249" spans="1:9" s="53" customFormat="1">
      <c r="A3249" s="54"/>
      <c r="B3249" s="55"/>
      <c r="C3249" s="56"/>
      <c r="D3249" s="54"/>
      <c r="E3249" s="52"/>
      <c r="F3249" s="52"/>
      <c r="G3249" s="52"/>
      <c r="H3249" s="52"/>
      <c r="I3249" s="52"/>
    </row>
    <row r="3250" spans="1:9" s="53" customFormat="1">
      <c r="A3250" s="54"/>
      <c r="B3250" s="55"/>
      <c r="C3250" s="56"/>
      <c r="D3250" s="54"/>
      <c r="E3250" s="52"/>
      <c r="F3250" s="52"/>
      <c r="G3250" s="52"/>
      <c r="H3250" s="52"/>
      <c r="I3250" s="52"/>
    </row>
    <row r="3251" spans="1:9" s="53" customFormat="1">
      <c r="A3251" s="54"/>
      <c r="B3251" s="55"/>
      <c r="C3251" s="56"/>
      <c r="D3251" s="54"/>
      <c r="E3251" s="52"/>
      <c r="F3251" s="52"/>
      <c r="G3251" s="52"/>
      <c r="H3251" s="52"/>
      <c r="I3251" s="52"/>
    </row>
    <row r="3252" spans="1:9" s="53" customFormat="1">
      <c r="A3252" s="54"/>
      <c r="B3252" s="55"/>
      <c r="C3252" s="56"/>
      <c r="D3252" s="54"/>
      <c r="E3252" s="52"/>
      <c r="F3252" s="52"/>
      <c r="G3252" s="52"/>
      <c r="H3252" s="52"/>
      <c r="I3252" s="52"/>
    </row>
    <row r="3253" spans="1:9" s="53" customFormat="1">
      <c r="A3253" s="54"/>
      <c r="B3253" s="55"/>
      <c r="C3253" s="56"/>
      <c r="D3253" s="54"/>
      <c r="E3253" s="52"/>
      <c r="F3253" s="52"/>
      <c r="G3253" s="52"/>
      <c r="H3253" s="52"/>
      <c r="I3253" s="52"/>
    </row>
    <row r="3254" spans="1:9" s="53" customFormat="1">
      <c r="A3254" s="54"/>
      <c r="B3254" s="55"/>
      <c r="C3254" s="56"/>
      <c r="D3254" s="54"/>
      <c r="E3254" s="52"/>
      <c r="F3254" s="52"/>
      <c r="G3254" s="52"/>
      <c r="H3254" s="52"/>
      <c r="I3254" s="52"/>
    </row>
    <row r="3255" spans="1:9" s="53" customFormat="1">
      <c r="A3255" s="54"/>
      <c r="B3255" s="55"/>
      <c r="C3255" s="56"/>
      <c r="D3255" s="54"/>
      <c r="E3255" s="52"/>
      <c r="F3255" s="52"/>
      <c r="G3255" s="52"/>
      <c r="H3255" s="52"/>
      <c r="I3255" s="52"/>
    </row>
    <row r="3256" spans="1:9" s="53" customFormat="1">
      <c r="A3256" s="54"/>
      <c r="B3256" s="55"/>
      <c r="C3256" s="56"/>
      <c r="D3256" s="54"/>
      <c r="E3256" s="52"/>
      <c r="F3256" s="52"/>
      <c r="G3256" s="52"/>
      <c r="H3256" s="52"/>
      <c r="I3256" s="52"/>
    </row>
    <row r="3257" spans="1:9" s="53" customFormat="1">
      <c r="A3257" s="54"/>
      <c r="B3257" s="55"/>
      <c r="C3257" s="56"/>
      <c r="D3257" s="54"/>
      <c r="E3257" s="52"/>
      <c r="F3257" s="52"/>
      <c r="G3257" s="52"/>
      <c r="H3257" s="52"/>
      <c r="I3257" s="52"/>
    </row>
    <row r="3258" spans="1:9" s="53" customFormat="1">
      <c r="A3258" s="54"/>
      <c r="B3258" s="55"/>
      <c r="C3258" s="56"/>
      <c r="D3258" s="54"/>
      <c r="E3258" s="52"/>
      <c r="F3258" s="52"/>
      <c r="G3258" s="52"/>
      <c r="H3258" s="52"/>
      <c r="I3258" s="52"/>
    </row>
    <row r="3259" spans="1:9" s="53" customFormat="1">
      <c r="A3259" s="54"/>
      <c r="B3259" s="55"/>
      <c r="C3259" s="56"/>
      <c r="D3259" s="54"/>
      <c r="E3259" s="52"/>
      <c r="F3259" s="52"/>
      <c r="G3259" s="52"/>
      <c r="H3259" s="52"/>
      <c r="I3259" s="52"/>
    </row>
    <row r="3260" spans="1:9" s="53" customFormat="1">
      <c r="A3260" s="54"/>
      <c r="B3260" s="55"/>
      <c r="C3260" s="56"/>
      <c r="D3260" s="54"/>
      <c r="E3260" s="52"/>
      <c r="F3260" s="52"/>
      <c r="G3260" s="52"/>
      <c r="H3260" s="52"/>
      <c r="I3260" s="52"/>
    </row>
    <row r="3261" spans="1:9" s="53" customFormat="1">
      <c r="A3261" s="54"/>
      <c r="B3261" s="55"/>
      <c r="C3261" s="56"/>
      <c r="D3261" s="54"/>
      <c r="E3261" s="52"/>
      <c r="F3261" s="52"/>
      <c r="G3261" s="52"/>
      <c r="H3261" s="52"/>
      <c r="I3261" s="52"/>
    </row>
    <row r="3262" spans="1:9" s="53" customFormat="1">
      <c r="A3262" s="54"/>
      <c r="B3262" s="55"/>
      <c r="C3262" s="56"/>
      <c r="D3262" s="54"/>
      <c r="E3262" s="52"/>
      <c r="F3262" s="52"/>
      <c r="G3262" s="52"/>
      <c r="H3262" s="52"/>
      <c r="I3262" s="52"/>
    </row>
    <row r="3263" spans="1:9" s="53" customFormat="1">
      <c r="A3263" s="54"/>
      <c r="B3263" s="55"/>
      <c r="C3263" s="56"/>
      <c r="D3263" s="54"/>
      <c r="E3263" s="52"/>
      <c r="F3263" s="52"/>
      <c r="G3263" s="52"/>
      <c r="H3263" s="52"/>
      <c r="I3263" s="52"/>
    </row>
    <row r="3264" spans="1:9" s="53" customFormat="1">
      <c r="A3264" s="54"/>
      <c r="B3264" s="55"/>
      <c r="C3264" s="56"/>
      <c r="D3264" s="54"/>
      <c r="E3264" s="52"/>
      <c r="F3264" s="52"/>
      <c r="G3264" s="52"/>
      <c r="H3264" s="52"/>
      <c r="I3264" s="52"/>
    </row>
    <row r="3265" spans="1:9" s="53" customFormat="1">
      <c r="A3265" s="54"/>
      <c r="B3265" s="55"/>
      <c r="C3265" s="56"/>
      <c r="D3265" s="54"/>
      <c r="E3265" s="52"/>
      <c r="F3265" s="52"/>
      <c r="G3265" s="52"/>
      <c r="H3265" s="52"/>
      <c r="I3265" s="52"/>
    </row>
    <row r="3266" spans="1:9" s="53" customFormat="1">
      <c r="A3266" s="54"/>
      <c r="B3266" s="55"/>
      <c r="C3266" s="56"/>
      <c r="D3266" s="54"/>
      <c r="E3266" s="52"/>
      <c r="F3266" s="52"/>
      <c r="G3266" s="52"/>
      <c r="H3266" s="52"/>
      <c r="I3266" s="52"/>
    </row>
    <row r="3267" spans="1:9" s="53" customFormat="1">
      <c r="A3267" s="54"/>
      <c r="B3267" s="55"/>
      <c r="C3267" s="56"/>
      <c r="D3267" s="54"/>
      <c r="E3267" s="52"/>
      <c r="F3267" s="52"/>
      <c r="G3267" s="52"/>
      <c r="H3267" s="52"/>
      <c r="I3267" s="52"/>
    </row>
    <row r="3268" spans="1:9" s="53" customFormat="1">
      <c r="A3268" s="54"/>
      <c r="B3268" s="55"/>
      <c r="C3268" s="56"/>
      <c r="D3268" s="54"/>
      <c r="E3268" s="52"/>
      <c r="F3268" s="52"/>
      <c r="G3268" s="52"/>
      <c r="H3268" s="52"/>
      <c r="I3268" s="52"/>
    </row>
    <row r="3269" spans="1:9" s="53" customFormat="1">
      <c r="A3269" s="54"/>
      <c r="B3269" s="55"/>
      <c r="C3269" s="56"/>
      <c r="D3269" s="54"/>
      <c r="E3269" s="52"/>
      <c r="F3269" s="52"/>
      <c r="G3269" s="52"/>
      <c r="H3269" s="52"/>
      <c r="I3269" s="52"/>
    </row>
    <row r="3270" spans="1:9" s="53" customFormat="1">
      <c r="A3270" s="54"/>
      <c r="B3270" s="55"/>
      <c r="C3270" s="56"/>
      <c r="D3270" s="54"/>
      <c r="E3270" s="52"/>
      <c r="F3270" s="52"/>
      <c r="G3270" s="52"/>
      <c r="H3270" s="52"/>
      <c r="I3270" s="52"/>
    </row>
    <row r="3271" spans="1:9" s="53" customFormat="1">
      <c r="A3271" s="54"/>
      <c r="B3271" s="55"/>
      <c r="C3271" s="56"/>
      <c r="D3271" s="54"/>
      <c r="E3271" s="52"/>
      <c r="F3271" s="52"/>
      <c r="G3271" s="52"/>
      <c r="H3271" s="52"/>
      <c r="I3271" s="52"/>
    </row>
    <row r="3272" spans="1:9" s="53" customFormat="1">
      <c r="A3272" s="54"/>
      <c r="B3272" s="55"/>
      <c r="C3272" s="56"/>
      <c r="D3272" s="54"/>
      <c r="E3272" s="52"/>
      <c r="F3272" s="52"/>
      <c r="G3272" s="52"/>
      <c r="H3272" s="52"/>
      <c r="I3272" s="52"/>
    </row>
    <row r="3273" spans="1:9" s="53" customFormat="1">
      <c r="A3273" s="54"/>
      <c r="B3273" s="55"/>
      <c r="C3273" s="56"/>
      <c r="D3273" s="54"/>
      <c r="E3273" s="52"/>
      <c r="F3273" s="52"/>
      <c r="G3273" s="52"/>
      <c r="H3273" s="52"/>
      <c r="I3273" s="52"/>
    </row>
    <row r="3274" spans="1:9" s="53" customFormat="1">
      <c r="A3274" s="54"/>
      <c r="B3274" s="55"/>
      <c r="C3274" s="56"/>
      <c r="D3274" s="54"/>
      <c r="E3274" s="52"/>
      <c r="F3274" s="52"/>
      <c r="G3274" s="52"/>
      <c r="H3274" s="52"/>
      <c r="I3274" s="52"/>
    </row>
    <row r="3275" spans="1:9" s="53" customFormat="1">
      <c r="A3275" s="54"/>
      <c r="B3275" s="55"/>
      <c r="C3275" s="56"/>
      <c r="D3275" s="54"/>
      <c r="E3275" s="52"/>
      <c r="F3275" s="52"/>
      <c r="G3275" s="52"/>
      <c r="H3275" s="52"/>
      <c r="I3275" s="52"/>
    </row>
    <row r="3276" spans="1:9" s="53" customFormat="1">
      <c r="A3276" s="54"/>
      <c r="B3276" s="55"/>
      <c r="C3276" s="56"/>
      <c r="D3276" s="54"/>
      <c r="E3276" s="52"/>
      <c r="F3276" s="52"/>
      <c r="G3276" s="52"/>
      <c r="H3276" s="52"/>
      <c r="I3276" s="52"/>
    </row>
    <row r="3277" spans="1:9" s="53" customFormat="1">
      <c r="A3277" s="54"/>
      <c r="B3277" s="55"/>
      <c r="C3277" s="56"/>
      <c r="D3277" s="54"/>
      <c r="E3277" s="52"/>
      <c r="F3277" s="52"/>
      <c r="G3277" s="52"/>
      <c r="H3277" s="52"/>
      <c r="I3277" s="52"/>
    </row>
    <row r="3278" spans="1:9" s="53" customFormat="1">
      <c r="A3278" s="54"/>
      <c r="B3278" s="55"/>
      <c r="C3278" s="56"/>
      <c r="D3278" s="54"/>
      <c r="E3278" s="52"/>
      <c r="F3278" s="52"/>
      <c r="G3278" s="52"/>
      <c r="H3278" s="52"/>
      <c r="I3278" s="52"/>
    </row>
    <row r="3279" spans="1:9" s="53" customFormat="1">
      <c r="A3279" s="54"/>
      <c r="B3279" s="55"/>
      <c r="C3279" s="56"/>
      <c r="D3279" s="54"/>
      <c r="E3279" s="52"/>
      <c r="F3279" s="52"/>
      <c r="G3279" s="52"/>
      <c r="H3279" s="52"/>
      <c r="I3279" s="52"/>
    </row>
    <row r="3280" spans="1:9" s="53" customFormat="1">
      <c r="A3280" s="54"/>
      <c r="B3280" s="55"/>
      <c r="C3280" s="56"/>
      <c r="D3280" s="54"/>
      <c r="E3280" s="52"/>
      <c r="F3280" s="52"/>
      <c r="G3280" s="52"/>
      <c r="H3280" s="52"/>
      <c r="I3280" s="52"/>
    </row>
    <row r="3281" spans="1:9" s="53" customFormat="1">
      <c r="A3281" s="54"/>
      <c r="B3281" s="55"/>
      <c r="C3281" s="56"/>
      <c r="D3281" s="54"/>
      <c r="E3281" s="52"/>
      <c r="F3281" s="52"/>
      <c r="G3281" s="52"/>
      <c r="H3281" s="52"/>
      <c r="I3281" s="52"/>
    </row>
    <row r="3282" spans="1:9" s="53" customFormat="1">
      <c r="A3282" s="54"/>
      <c r="B3282" s="55"/>
      <c r="C3282" s="56"/>
      <c r="D3282" s="54"/>
      <c r="E3282" s="52"/>
      <c r="F3282" s="52"/>
      <c r="G3282" s="52"/>
      <c r="H3282" s="52"/>
      <c r="I3282" s="52"/>
    </row>
    <row r="3283" spans="1:9" s="53" customFormat="1">
      <c r="A3283" s="54"/>
      <c r="B3283" s="55"/>
      <c r="C3283" s="56"/>
      <c r="D3283" s="54"/>
      <c r="E3283" s="52"/>
      <c r="F3283" s="52"/>
      <c r="G3283" s="52"/>
      <c r="H3283" s="52"/>
      <c r="I3283" s="52"/>
    </row>
    <row r="3284" spans="1:9" s="53" customFormat="1">
      <c r="A3284" s="54"/>
      <c r="B3284" s="55"/>
      <c r="C3284" s="56"/>
      <c r="D3284" s="54"/>
      <c r="E3284" s="52"/>
      <c r="F3284" s="52"/>
      <c r="G3284" s="52"/>
      <c r="H3284" s="52"/>
      <c r="I3284" s="52"/>
    </row>
    <row r="3285" spans="1:9" s="53" customFormat="1">
      <c r="A3285" s="54"/>
      <c r="B3285" s="55"/>
      <c r="C3285" s="56"/>
      <c r="D3285" s="54"/>
      <c r="E3285" s="52"/>
      <c r="F3285" s="52"/>
      <c r="G3285" s="52"/>
      <c r="H3285" s="52"/>
      <c r="I3285" s="52"/>
    </row>
    <row r="3286" spans="1:9" s="53" customFormat="1">
      <c r="A3286" s="54"/>
      <c r="B3286" s="55"/>
      <c r="C3286" s="56"/>
      <c r="D3286" s="54"/>
      <c r="E3286" s="52"/>
      <c r="F3286" s="52"/>
      <c r="G3286" s="52"/>
      <c r="H3286" s="52"/>
      <c r="I3286" s="52"/>
    </row>
    <row r="3287" spans="1:9" s="53" customFormat="1">
      <c r="A3287" s="54"/>
      <c r="B3287" s="55"/>
      <c r="C3287" s="56"/>
      <c r="D3287" s="54"/>
      <c r="E3287" s="52"/>
      <c r="F3287" s="52"/>
      <c r="G3287" s="52"/>
      <c r="H3287" s="52"/>
      <c r="I3287" s="52"/>
    </row>
    <row r="3288" spans="1:9" s="53" customFormat="1">
      <c r="A3288" s="54"/>
      <c r="B3288" s="55"/>
      <c r="C3288" s="56"/>
      <c r="D3288" s="54"/>
      <c r="E3288" s="52"/>
      <c r="F3288" s="52"/>
      <c r="G3288" s="52"/>
      <c r="H3288" s="52"/>
      <c r="I3288" s="52"/>
    </row>
    <row r="3289" spans="1:9" s="53" customFormat="1">
      <c r="A3289" s="54"/>
      <c r="B3289" s="55"/>
      <c r="C3289" s="56"/>
      <c r="D3289" s="54"/>
      <c r="E3289" s="52"/>
      <c r="F3289" s="52"/>
      <c r="G3289" s="52"/>
      <c r="H3289" s="52"/>
      <c r="I3289" s="52"/>
    </row>
    <row r="3290" spans="1:9" s="53" customFormat="1">
      <c r="A3290" s="54"/>
      <c r="B3290" s="55"/>
      <c r="C3290" s="56"/>
      <c r="D3290" s="54"/>
      <c r="E3290" s="52"/>
      <c r="F3290" s="52"/>
      <c r="G3290" s="52"/>
      <c r="H3290" s="52"/>
      <c r="I3290" s="52"/>
    </row>
    <row r="3291" spans="1:9" s="53" customFormat="1">
      <c r="A3291" s="54"/>
      <c r="B3291" s="55"/>
      <c r="C3291" s="56"/>
      <c r="D3291" s="54"/>
      <c r="E3291" s="52"/>
      <c r="F3291" s="52"/>
      <c r="G3291" s="52"/>
      <c r="H3291" s="52"/>
      <c r="I3291" s="52"/>
    </row>
    <row r="3292" spans="1:9" s="53" customFormat="1">
      <c r="A3292" s="54"/>
      <c r="B3292" s="55"/>
      <c r="C3292" s="56"/>
      <c r="D3292" s="54"/>
      <c r="E3292" s="52"/>
      <c r="F3292" s="52"/>
      <c r="G3292" s="52"/>
      <c r="H3292" s="52"/>
      <c r="I3292" s="52"/>
    </row>
    <row r="3293" spans="1:9" s="53" customFormat="1">
      <c r="A3293" s="54"/>
      <c r="B3293" s="55"/>
      <c r="C3293" s="56"/>
      <c r="D3293" s="54"/>
      <c r="E3293" s="52"/>
      <c r="F3293" s="52"/>
      <c r="G3293" s="52"/>
      <c r="H3293" s="52"/>
      <c r="I3293" s="52"/>
    </row>
    <row r="3294" spans="1:9" s="53" customFormat="1">
      <c r="A3294" s="54"/>
      <c r="B3294" s="55"/>
      <c r="C3294" s="56"/>
      <c r="D3294" s="54"/>
      <c r="E3294" s="52"/>
      <c r="F3294" s="52"/>
      <c r="G3294" s="52"/>
      <c r="H3294" s="52"/>
      <c r="I3294" s="52"/>
    </row>
    <row r="3295" spans="1:9" s="53" customFormat="1">
      <c r="A3295" s="54"/>
      <c r="B3295" s="55"/>
      <c r="C3295" s="56"/>
      <c r="D3295" s="54"/>
      <c r="E3295" s="52"/>
      <c r="F3295" s="52"/>
      <c r="G3295" s="52"/>
      <c r="H3295" s="52"/>
      <c r="I3295" s="52"/>
    </row>
    <row r="3296" spans="1:9" s="53" customFormat="1">
      <c r="A3296" s="54"/>
      <c r="B3296" s="55"/>
      <c r="C3296" s="56"/>
      <c r="D3296" s="54"/>
      <c r="E3296" s="52"/>
      <c r="F3296" s="52"/>
      <c r="G3296" s="52"/>
      <c r="H3296" s="52"/>
      <c r="I3296" s="52"/>
    </row>
  </sheetData>
  <mergeCells count="63">
    <mergeCell ref="I1:I2"/>
    <mergeCell ref="A14:A15"/>
    <mergeCell ref="C14:C15"/>
    <mergeCell ref="D14:D15"/>
    <mergeCell ref="A16:A17"/>
    <mergeCell ref="C16:C17"/>
    <mergeCell ref="D16:D17"/>
    <mergeCell ref="A1:A2"/>
    <mergeCell ref="E1:E2"/>
    <mergeCell ref="G1:G2"/>
    <mergeCell ref="H1:H2"/>
    <mergeCell ref="B1:B2"/>
    <mergeCell ref="D1:D2"/>
    <mergeCell ref="C1:C2"/>
    <mergeCell ref="A6:A7"/>
    <mergeCell ref="C6:C7"/>
    <mergeCell ref="D22:D23"/>
    <mergeCell ref="A28:A29"/>
    <mergeCell ref="C28:C29"/>
    <mergeCell ref="D28:D29"/>
    <mergeCell ref="A22:A23"/>
    <mergeCell ref="C22:C23"/>
    <mergeCell ref="A18:A19"/>
    <mergeCell ref="C18:C19"/>
    <mergeCell ref="D18:D19"/>
    <mergeCell ref="A20:A21"/>
    <mergeCell ref="C20:C21"/>
    <mergeCell ref="D20:D21"/>
    <mergeCell ref="D6:D7"/>
    <mergeCell ref="F1:F2"/>
    <mergeCell ref="A8:A9"/>
    <mergeCell ref="C8:C9"/>
    <mergeCell ref="D8:D9"/>
    <mergeCell ref="A10:A11"/>
    <mergeCell ref="C10:C11"/>
    <mergeCell ref="D10:D11"/>
    <mergeCell ref="C12:C13"/>
    <mergeCell ref="D12:D13"/>
    <mergeCell ref="A12:A13"/>
    <mergeCell ref="D30:D31"/>
    <mergeCell ref="A32:A33"/>
    <mergeCell ref="C32:C33"/>
    <mergeCell ref="D32:D33"/>
    <mergeCell ref="A34:A35"/>
    <mergeCell ref="C34:C35"/>
    <mergeCell ref="D34:D35"/>
    <mergeCell ref="A30:A31"/>
    <mergeCell ref="C30:C31"/>
    <mergeCell ref="A42:A43"/>
    <mergeCell ref="C42:C43"/>
    <mergeCell ref="D42:D43"/>
    <mergeCell ref="A40:A41"/>
    <mergeCell ref="A48:A49"/>
    <mergeCell ref="A44:A45"/>
    <mergeCell ref="C44:C45"/>
    <mergeCell ref="D44:D45"/>
    <mergeCell ref="A46:A47"/>
    <mergeCell ref="C46:C47"/>
    <mergeCell ref="D46:D47"/>
    <mergeCell ref="C48:C49"/>
    <mergeCell ref="D48:D49"/>
    <mergeCell ref="C40:C41"/>
    <mergeCell ref="D40:D41"/>
  </mergeCells>
  <pageMargins left="0.78740157480314965" right="0.19685039370078741" top="0.94488188976377963" bottom="0.94488188976377963" header="0.51181102362204722" footer="0.51181102362204722"/>
  <pageSetup paperSize="9" scale="70" fitToHeight="0" orientation="portrait" r:id="rId1"/>
  <headerFooter alignWithMargins="0">
    <oddHeader xml:space="preserve">&amp;CVZDUCHOTECHNIKA
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outlinePr summaryBelow="0"/>
  </sheetPr>
  <dimension ref="A1:BH111"/>
  <sheetViews>
    <sheetView topLeftCell="A33" workbookViewId="0">
      <selection activeCell="F81" sqref="F81"/>
    </sheetView>
  </sheetViews>
  <sheetFormatPr defaultRowHeight="12.5" outlineLevelRow="1"/>
  <cols>
    <col min="1" max="1" width="4.26953125" style="29" customWidth="1"/>
    <col min="2" max="2" width="14.453125" style="46" customWidth="1"/>
    <col min="3" max="3" width="38.26953125" style="46" customWidth="1"/>
    <col min="4" max="4" width="4.54296875" style="29" customWidth="1"/>
    <col min="5" max="5" width="10.54296875" style="29" customWidth="1"/>
    <col min="6" max="6" width="9.81640625" style="29" customWidth="1"/>
    <col min="7" max="7" width="12.7265625" style="29" customWidth="1"/>
    <col min="8" max="21" width="0" style="29" hidden="1" customWidth="1"/>
    <col min="22" max="28" width="8.7265625" style="29"/>
    <col min="29" max="39" width="0" style="29" hidden="1" customWidth="1"/>
    <col min="40" max="16384" width="8.7265625" style="29"/>
  </cols>
  <sheetData>
    <row r="1" spans="1:60" ht="15.75" customHeight="1">
      <c r="A1" s="541" t="s">
        <v>67</v>
      </c>
      <c r="B1" s="541"/>
      <c r="C1" s="541"/>
      <c r="D1" s="541"/>
      <c r="E1" s="541"/>
      <c r="F1" s="541"/>
      <c r="G1" s="541"/>
      <c r="AE1" s="29" t="s">
        <v>68</v>
      </c>
    </row>
    <row r="2" spans="1:60" ht="25" customHeight="1">
      <c r="A2" s="233" t="s">
        <v>69</v>
      </c>
      <c r="B2" s="319"/>
      <c r="C2" s="542" t="s">
        <v>1211</v>
      </c>
      <c r="D2" s="543"/>
      <c r="E2" s="543"/>
      <c r="F2" s="543"/>
      <c r="G2" s="544"/>
      <c r="AE2" s="29" t="s">
        <v>70</v>
      </c>
    </row>
    <row r="3" spans="1:60" ht="25" customHeight="1">
      <c r="A3" s="233" t="s">
        <v>71</v>
      </c>
      <c r="B3" s="319"/>
      <c r="C3" s="542" t="s">
        <v>443</v>
      </c>
      <c r="D3" s="543"/>
      <c r="E3" s="543"/>
      <c r="F3" s="543"/>
      <c r="G3" s="544"/>
      <c r="AE3" s="29" t="s">
        <v>72</v>
      </c>
    </row>
    <row r="4" spans="1:60" ht="25" hidden="1" customHeight="1">
      <c r="A4" s="233" t="s">
        <v>73</v>
      </c>
      <c r="B4" s="319"/>
      <c r="C4" s="542"/>
      <c r="D4" s="543"/>
      <c r="E4" s="543"/>
      <c r="F4" s="543"/>
      <c r="G4" s="544"/>
      <c r="AE4" s="29" t="s">
        <v>74</v>
      </c>
    </row>
    <row r="5" spans="1:60" ht="14.5" hidden="1" customHeight="1">
      <c r="A5" s="234" t="s">
        <v>75</v>
      </c>
      <c r="B5" s="235"/>
      <c r="C5" s="236"/>
      <c r="D5" s="237"/>
      <c r="E5" s="237"/>
      <c r="F5" s="237"/>
      <c r="G5" s="238"/>
      <c r="AE5" s="29" t="s">
        <v>76</v>
      </c>
    </row>
    <row r="6" spans="1:60" ht="14.5">
      <c r="A6"/>
      <c r="B6" s="239"/>
      <c r="C6" s="239"/>
      <c r="D6"/>
      <c r="E6"/>
      <c r="F6"/>
      <c r="G6"/>
    </row>
    <row r="7" spans="1:60" ht="38.5">
      <c r="A7" s="240" t="s">
        <v>77</v>
      </c>
      <c r="B7" s="241" t="s">
        <v>78</v>
      </c>
      <c r="C7" s="241" t="s">
        <v>79</v>
      </c>
      <c r="D7" s="240" t="s">
        <v>80</v>
      </c>
      <c r="E7" s="240" t="s">
        <v>81</v>
      </c>
      <c r="F7" s="242" t="s">
        <v>82</v>
      </c>
      <c r="G7" s="240" t="s">
        <v>63</v>
      </c>
      <c r="H7" s="30" t="s">
        <v>83</v>
      </c>
      <c r="I7" s="30" t="s">
        <v>84</v>
      </c>
      <c r="J7" s="30" t="s">
        <v>85</v>
      </c>
      <c r="K7" s="30" t="s">
        <v>86</v>
      </c>
      <c r="L7" s="30" t="s">
        <v>87</v>
      </c>
      <c r="M7" s="30" t="s">
        <v>88</v>
      </c>
      <c r="N7" s="30" t="s">
        <v>89</v>
      </c>
      <c r="O7" s="30" t="s">
        <v>90</v>
      </c>
      <c r="P7" s="30" t="s">
        <v>91</v>
      </c>
      <c r="Q7" s="30" t="s">
        <v>92</v>
      </c>
      <c r="R7" s="30" t="s">
        <v>93</v>
      </c>
      <c r="S7" s="30" t="s">
        <v>94</v>
      </c>
      <c r="T7" s="30" t="s">
        <v>95</v>
      </c>
      <c r="U7" s="30" t="s">
        <v>96</v>
      </c>
    </row>
    <row r="8" spans="1:60" ht="14.5">
      <c r="A8" s="243" t="s">
        <v>97</v>
      </c>
      <c r="B8" s="244" t="s">
        <v>60</v>
      </c>
      <c r="C8" s="245" t="s">
        <v>59</v>
      </c>
      <c r="D8" s="246"/>
      <c r="E8" s="247"/>
      <c r="F8" s="248"/>
      <c r="G8" s="248">
        <f>SUMIF(AE9:AE11,"&lt;&gt;NOR",G9:G11)</f>
        <v>0</v>
      </c>
      <c r="H8" s="33"/>
      <c r="I8" s="33" t="e">
        <f>SUM(I9:I11)</f>
        <v>#REF!</v>
      </c>
      <c r="J8" s="33"/>
      <c r="K8" s="33" t="e">
        <f>SUM(K9:K11)</f>
        <v>#REF!</v>
      </c>
      <c r="L8" s="33"/>
      <c r="M8" s="33" t="e">
        <f>SUM(M9:M11)</f>
        <v>#REF!</v>
      </c>
      <c r="N8" s="32"/>
      <c r="O8" s="32" t="e">
        <f>SUM(O9:O11)</f>
        <v>#REF!</v>
      </c>
      <c r="P8" s="32"/>
      <c r="Q8" s="32" t="e">
        <f>SUM(Q9:Q11)</f>
        <v>#REF!</v>
      </c>
      <c r="R8" s="32"/>
      <c r="S8" s="32"/>
      <c r="T8" s="31"/>
      <c r="U8" s="32" t="e">
        <f>SUM(U9:U11)</f>
        <v>#REF!</v>
      </c>
      <c r="AE8" s="29" t="s">
        <v>98</v>
      </c>
    </row>
    <row r="9" spans="1:60" outlineLevel="1">
      <c r="A9" s="249">
        <v>1</v>
      </c>
      <c r="B9" s="250" t="s">
        <v>452</v>
      </c>
      <c r="C9" s="251" t="s">
        <v>453</v>
      </c>
      <c r="D9" s="252" t="s">
        <v>121</v>
      </c>
      <c r="E9" s="253">
        <v>20</v>
      </c>
      <c r="F9" s="320">
        <v>0</v>
      </c>
      <c r="G9" s="254">
        <f>ROUND(E9*F9,2)</f>
        <v>0</v>
      </c>
      <c r="H9" s="35">
        <v>47.92</v>
      </c>
      <c r="I9" s="35" t="e">
        <f>ROUND(#REF!*H9,2)</f>
        <v>#REF!</v>
      </c>
      <c r="J9" s="35">
        <v>226.57999999999998</v>
      </c>
      <c r="K9" s="35" t="e">
        <f>ROUND(#REF!*J9,2)</f>
        <v>#REF!</v>
      </c>
      <c r="L9" s="35">
        <v>0</v>
      </c>
      <c r="M9" s="35" t="e">
        <f>#REF!*(1+L9/100)</f>
        <v>#REF!</v>
      </c>
      <c r="N9" s="34">
        <v>4.0869999999999997E-2</v>
      </c>
      <c r="O9" s="34" t="e">
        <f>ROUND(#REF!*N9,5)</f>
        <v>#REF!</v>
      </c>
      <c r="P9" s="34">
        <v>0</v>
      </c>
      <c r="Q9" s="34" t="e">
        <f>ROUND(#REF!*P9,5)</f>
        <v>#REF!</v>
      </c>
      <c r="R9" s="34"/>
      <c r="S9" s="34"/>
      <c r="T9" s="36">
        <v>0.47499999999999998</v>
      </c>
      <c r="U9" s="34" t="e">
        <f>ROUND(#REF!*T9,2)</f>
        <v>#REF!</v>
      </c>
      <c r="V9" s="37"/>
      <c r="W9" s="37"/>
      <c r="X9" s="37"/>
      <c r="Y9" s="37"/>
      <c r="Z9" s="37"/>
      <c r="AA9" s="37"/>
      <c r="AB9" s="37"/>
      <c r="AC9" s="37"/>
      <c r="AD9" s="37"/>
      <c r="AE9" s="37" t="s">
        <v>102</v>
      </c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</row>
    <row r="10" spans="1:60" outlineLevel="1">
      <c r="A10" s="249">
        <v>2</v>
      </c>
      <c r="B10" s="250" t="s">
        <v>454</v>
      </c>
      <c r="C10" s="251" t="s">
        <v>455</v>
      </c>
      <c r="D10" s="252" t="s">
        <v>121</v>
      </c>
      <c r="E10" s="253">
        <v>20</v>
      </c>
      <c r="F10" s="320">
        <v>0</v>
      </c>
      <c r="G10" s="254">
        <f>ROUND(E10*F10,2)</f>
        <v>0</v>
      </c>
      <c r="H10" s="35">
        <v>53.51</v>
      </c>
      <c r="I10" s="35" t="e">
        <f>ROUND(#REF!*H10,2)</f>
        <v>#REF!</v>
      </c>
      <c r="J10" s="35">
        <v>315.49</v>
      </c>
      <c r="K10" s="35" t="e">
        <f>ROUND(#REF!*J10,2)</f>
        <v>#REF!</v>
      </c>
      <c r="L10" s="35">
        <v>0</v>
      </c>
      <c r="M10" s="35" t="e">
        <f>#REF!*(1+L10/100)</f>
        <v>#REF!</v>
      </c>
      <c r="N10" s="34">
        <v>4.5580000000000002E-2</v>
      </c>
      <c r="O10" s="34" t="e">
        <f>ROUND(#REF!*N10,5)</f>
        <v>#REF!</v>
      </c>
      <c r="P10" s="34">
        <v>0</v>
      </c>
      <c r="Q10" s="34" t="e">
        <f>ROUND(#REF!*P10,5)</f>
        <v>#REF!</v>
      </c>
      <c r="R10" s="34"/>
      <c r="S10" s="34"/>
      <c r="T10" s="36">
        <v>0.60799999999999998</v>
      </c>
      <c r="U10" s="34" t="e">
        <f>ROUND(#REF!*T10,2)</f>
        <v>#REF!</v>
      </c>
      <c r="V10" s="37"/>
      <c r="W10" s="37"/>
      <c r="X10" s="37"/>
      <c r="Y10" s="37"/>
      <c r="Z10" s="37"/>
      <c r="AA10" s="37"/>
      <c r="AB10" s="37"/>
      <c r="AC10" s="37"/>
      <c r="AD10" s="37"/>
      <c r="AE10" s="37" t="s">
        <v>102</v>
      </c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</row>
    <row r="11" spans="1:60" outlineLevel="1">
      <c r="A11" s="249">
        <v>3</v>
      </c>
      <c r="B11" s="250" t="s">
        <v>456</v>
      </c>
      <c r="C11" s="251" t="s">
        <v>457</v>
      </c>
      <c r="D11" s="252" t="s">
        <v>121</v>
      </c>
      <c r="E11" s="253">
        <v>20</v>
      </c>
      <c r="F11" s="320">
        <v>0</v>
      </c>
      <c r="G11" s="254">
        <f>ROUND(E11*F11,2)</f>
        <v>0</v>
      </c>
      <c r="H11" s="35">
        <v>3.26</v>
      </c>
      <c r="I11" s="35" t="e">
        <f>ROUND(#REF!*H11,2)</f>
        <v>#REF!</v>
      </c>
      <c r="J11" s="35">
        <v>38.04</v>
      </c>
      <c r="K11" s="35" t="e">
        <f>ROUND(#REF!*J11,2)</f>
        <v>#REF!</v>
      </c>
      <c r="L11" s="35">
        <v>0</v>
      </c>
      <c r="M11" s="35" t="e">
        <f>#REF!*(1+L11/100)</f>
        <v>#REF!</v>
      </c>
      <c r="N11" s="34">
        <v>2.9299999999999999E-3</v>
      </c>
      <c r="O11" s="34" t="e">
        <f>ROUND(#REF!*N11,5)</f>
        <v>#REF!</v>
      </c>
      <c r="P11" s="34">
        <v>0</v>
      </c>
      <c r="Q11" s="34" t="e">
        <f>ROUND(#REF!*P11,5)</f>
        <v>#REF!</v>
      </c>
      <c r="R11" s="34"/>
      <c r="S11" s="34"/>
      <c r="T11" s="36">
        <v>7.3249999999999996E-2</v>
      </c>
      <c r="U11" s="34" t="e">
        <f>ROUND(#REF!*T11,2)</f>
        <v>#REF!</v>
      </c>
      <c r="V11" s="37"/>
      <c r="W11" s="37"/>
      <c r="X11" s="37"/>
      <c r="Y11" s="37"/>
      <c r="Z11" s="37"/>
      <c r="AA11" s="37"/>
      <c r="AB11" s="37"/>
      <c r="AC11" s="37"/>
      <c r="AD11" s="37"/>
      <c r="AE11" s="37" t="s">
        <v>102</v>
      </c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</row>
    <row r="12" spans="1:60" ht="14.5">
      <c r="A12" s="255" t="s">
        <v>97</v>
      </c>
      <c r="B12" s="256" t="s">
        <v>50</v>
      </c>
      <c r="C12" s="257" t="s">
        <v>49</v>
      </c>
      <c r="D12" s="258"/>
      <c r="E12" s="259"/>
      <c r="F12" s="260">
        <v>0</v>
      </c>
      <c r="G12" s="260">
        <f>SUMIF(AE13:AE15,"&lt;&gt;NOR",G13:G15)</f>
        <v>0</v>
      </c>
      <c r="H12" s="40"/>
      <c r="I12" s="40" t="e">
        <f>SUM(I13:I15)</f>
        <v>#REF!</v>
      </c>
      <c r="J12" s="40"/>
      <c r="K12" s="40" t="e">
        <f>SUM(K13:K15)</f>
        <v>#REF!</v>
      </c>
      <c r="L12" s="40"/>
      <c r="M12" s="40" t="e">
        <f>SUM(M13:M15)</f>
        <v>#REF!</v>
      </c>
      <c r="N12" s="39"/>
      <c r="O12" s="39" t="e">
        <f>SUM(O13:O15)</f>
        <v>#REF!</v>
      </c>
      <c r="P12" s="39"/>
      <c r="Q12" s="39" t="e">
        <f>SUM(Q13:Q15)</f>
        <v>#REF!</v>
      </c>
      <c r="R12" s="39"/>
      <c r="S12" s="39"/>
      <c r="T12" s="41"/>
      <c r="U12" s="39" t="e">
        <f>SUM(U13:U15)</f>
        <v>#REF!</v>
      </c>
      <c r="AE12" s="29" t="s">
        <v>98</v>
      </c>
    </row>
    <row r="13" spans="1:60" outlineLevel="1">
      <c r="A13" s="249">
        <v>4</v>
      </c>
      <c r="B13" s="250" t="s">
        <v>458</v>
      </c>
      <c r="C13" s="251" t="s">
        <v>459</v>
      </c>
      <c r="D13" s="252" t="s">
        <v>304</v>
      </c>
      <c r="E13" s="253">
        <v>20</v>
      </c>
      <c r="F13" s="320">
        <v>0</v>
      </c>
      <c r="G13" s="254">
        <f>ROUND(E13*F13,2)</f>
        <v>0</v>
      </c>
      <c r="H13" s="35">
        <v>14.36</v>
      </c>
      <c r="I13" s="35" t="e">
        <f>ROUND(#REF!*H13,2)</f>
        <v>#REF!</v>
      </c>
      <c r="J13" s="35">
        <v>265.64</v>
      </c>
      <c r="K13" s="35" t="e">
        <f>ROUND(#REF!*J13,2)</f>
        <v>#REF!</v>
      </c>
      <c r="L13" s="35">
        <v>0</v>
      </c>
      <c r="M13" s="35" t="e">
        <f>#REF!*(1+L13/100)</f>
        <v>#REF!</v>
      </c>
      <c r="N13" s="34">
        <v>4.8999999999999998E-4</v>
      </c>
      <c r="O13" s="34" t="e">
        <f>ROUND(#REF!*N13,5)</f>
        <v>#REF!</v>
      </c>
      <c r="P13" s="34">
        <v>0.04</v>
      </c>
      <c r="Q13" s="34" t="e">
        <f>ROUND(#REF!*P13,5)</f>
        <v>#REF!</v>
      </c>
      <c r="R13" s="34"/>
      <c r="S13" s="34"/>
      <c r="T13" s="36">
        <v>0.66800000000000004</v>
      </c>
      <c r="U13" s="34" t="e">
        <f>ROUND(#REF!*T13,2)</f>
        <v>#REF!</v>
      </c>
      <c r="V13" s="37"/>
      <c r="W13" s="37"/>
      <c r="X13" s="37"/>
      <c r="Y13" s="37"/>
      <c r="Z13" s="37"/>
      <c r="AA13" s="37"/>
      <c r="AB13" s="37"/>
      <c r="AC13" s="37"/>
      <c r="AD13" s="37"/>
      <c r="AE13" s="37" t="s">
        <v>102</v>
      </c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</row>
    <row r="14" spans="1:60" outlineLevel="1">
      <c r="A14" s="249">
        <v>5</v>
      </c>
      <c r="B14" s="250" t="s">
        <v>251</v>
      </c>
      <c r="C14" s="251" t="s">
        <v>252</v>
      </c>
      <c r="D14" s="252" t="s">
        <v>107</v>
      </c>
      <c r="E14" s="253">
        <v>1</v>
      </c>
      <c r="F14" s="320">
        <v>0</v>
      </c>
      <c r="G14" s="254">
        <f>ROUND(E14*F14,2)</f>
        <v>0</v>
      </c>
      <c r="H14" s="35">
        <v>0</v>
      </c>
      <c r="I14" s="35" t="e">
        <f>ROUND(#REF!*H14,2)</f>
        <v>#REF!</v>
      </c>
      <c r="J14" s="35">
        <v>264</v>
      </c>
      <c r="K14" s="35" t="e">
        <f>ROUND(#REF!*J14,2)</f>
        <v>#REF!</v>
      </c>
      <c r="L14" s="35">
        <v>0</v>
      </c>
      <c r="M14" s="35" t="e">
        <f>#REF!*(1+L14/100)</f>
        <v>#REF!</v>
      </c>
      <c r="N14" s="34">
        <v>0</v>
      </c>
      <c r="O14" s="34" t="e">
        <f>ROUND(#REF!*N14,5)</f>
        <v>#REF!</v>
      </c>
      <c r="P14" s="34">
        <v>0</v>
      </c>
      <c r="Q14" s="34" t="e">
        <f>ROUND(#REF!*P14,5)</f>
        <v>#REF!</v>
      </c>
      <c r="R14" s="34"/>
      <c r="S14" s="34"/>
      <c r="T14" s="36">
        <v>0.49</v>
      </c>
      <c r="U14" s="34" t="e">
        <f>ROUND(#REF!*T14,2)</f>
        <v>#REF!</v>
      </c>
      <c r="V14" s="37"/>
      <c r="W14" s="37"/>
      <c r="X14" s="37"/>
      <c r="Y14" s="37"/>
      <c r="Z14" s="37"/>
      <c r="AA14" s="37"/>
      <c r="AB14" s="37"/>
      <c r="AC14" s="37"/>
      <c r="AD14" s="37"/>
      <c r="AE14" s="37" t="s">
        <v>102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</row>
    <row r="15" spans="1:60" outlineLevel="1">
      <c r="A15" s="249">
        <v>6</v>
      </c>
      <c r="B15" s="250" t="s">
        <v>253</v>
      </c>
      <c r="C15" s="251" t="s">
        <v>460</v>
      </c>
      <c r="D15" s="252" t="s">
        <v>107</v>
      </c>
      <c r="E15" s="253">
        <v>100</v>
      </c>
      <c r="F15" s="320">
        <v>0</v>
      </c>
      <c r="G15" s="254">
        <f>ROUND(E15*F15,2)</f>
        <v>0</v>
      </c>
      <c r="H15" s="35">
        <v>0</v>
      </c>
      <c r="I15" s="35" t="e">
        <f>ROUND(#REF!*H15,2)</f>
        <v>#REF!</v>
      </c>
      <c r="J15" s="35">
        <v>25</v>
      </c>
      <c r="K15" s="35" t="e">
        <f>ROUND(#REF!*J15,2)</f>
        <v>#REF!</v>
      </c>
      <c r="L15" s="35">
        <v>0</v>
      </c>
      <c r="M15" s="35" t="e">
        <f>#REF!*(1+L15/100)</f>
        <v>#REF!</v>
      </c>
      <c r="N15" s="34">
        <v>0</v>
      </c>
      <c r="O15" s="34" t="e">
        <f>ROUND(#REF!*N15,5)</f>
        <v>#REF!</v>
      </c>
      <c r="P15" s="34">
        <v>0</v>
      </c>
      <c r="Q15" s="34" t="e">
        <f>ROUND(#REF!*P15,5)</f>
        <v>#REF!</v>
      </c>
      <c r="R15" s="34"/>
      <c r="S15" s="34"/>
      <c r="T15" s="36">
        <v>0</v>
      </c>
      <c r="U15" s="34" t="e">
        <f>ROUND(#REF!*T15,2)</f>
        <v>#REF!</v>
      </c>
      <c r="V15" s="37"/>
      <c r="W15" s="37"/>
      <c r="X15" s="37"/>
      <c r="Y15" s="37"/>
      <c r="Z15" s="37"/>
      <c r="AA15" s="37"/>
      <c r="AB15" s="37"/>
      <c r="AC15" s="37"/>
      <c r="AD15" s="37"/>
      <c r="AE15" s="37" t="s">
        <v>102</v>
      </c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</row>
    <row r="16" spans="1:60" ht="14.5">
      <c r="A16" s="255" t="s">
        <v>97</v>
      </c>
      <c r="B16" s="256" t="s">
        <v>444</v>
      </c>
      <c r="C16" s="257" t="s">
        <v>445</v>
      </c>
      <c r="D16" s="258"/>
      <c r="E16" s="259"/>
      <c r="F16" s="260"/>
      <c r="G16" s="260">
        <f>SUMIF(AE17:AE31,"&lt;&gt;NOR",G17:G31)</f>
        <v>0</v>
      </c>
      <c r="H16" s="40"/>
      <c r="I16" s="40" t="e">
        <f>SUM(I17:I31)</f>
        <v>#REF!</v>
      </c>
      <c r="J16" s="40"/>
      <c r="K16" s="40" t="e">
        <f>SUM(K17:K31)</f>
        <v>#REF!</v>
      </c>
      <c r="L16" s="40"/>
      <c r="M16" s="40" t="e">
        <f>SUM(M17:M31)</f>
        <v>#REF!</v>
      </c>
      <c r="N16" s="39"/>
      <c r="O16" s="39" t="e">
        <f>SUM(O17:O31)</f>
        <v>#REF!</v>
      </c>
      <c r="P16" s="39"/>
      <c r="Q16" s="39" t="e">
        <f>SUM(Q17:Q31)</f>
        <v>#REF!</v>
      </c>
      <c r="R16" s="39"/>
      <c r="S16" s="39"/>
      <c r="T16" s="41"/>
      <c r="U16" s="39" t="e">
        <f>SUM(U17:U31)</f>
        <v>#REF!</v>
      </c>
      <c r="AE16" s="29" t="s">
        <v>98</v>
      </c>
    </row>
    <row r="17" spans="1:60" outlineLevel="1">
      <c r="A17" s="249">
        <v>7</v>
      </c>
      <c r="B17" s="250" t="s">
        <v>461</v>
      </c>
      <c r="C17" s="251" t="s">
        <v>462</v>
      </c>
      <c r="D17" s="252" t="s">
        <v>304</v>
      </c>
      <c r="E17" s="253">
        <v>10</v>
      </c>
      <c r="F17" s="320">
        <v>0</v>
      </c>
      <c r="G17" s="254">
        <f t="shared" ref="G17:G31" si="0">ROUND(E17*F17,2)</f>
        <v>0</v>
      </c>
      <c r="H17" s="35">
        <v>0</v>
      </c>
      <c r="I17" s="35" t="e">
        <f>ROUND(#REF!*H17,2)</f>
        <v>#REF!</v>
      </c>
      <c r="J17" s="35">
        <v>178</v>
      </c>
      <c r="K17" s="35" t="e">
        <f>ROUND(#REF!*J17,2)</f>
        <v>#REF!</v>
      </c>
      <c r="L17" s="35">
        <v>0</v>
      </c>
      <c r="M17" s="35" t="e">
        <f>#REF!*(1+L17/100)</f>
        <v>#REF!</v>
      </c>
      <c r="N17" s="34">
        <v>0</v>
      </c>
      <c r="O17" s="34" t="e">
        <f>ROUND(#REF!*N17,5)</f>
        <v>#REF!</v>
      </c>
      <c r="P17" s="34">
        <v>1.4919999999999999E-2</v>
      </c>
      <c r="Q17" s="34" t="e">
        <f>ROUND(#REF!*P17,5)</f>
        <v>#REF!</v>
      </c>
      <c r="R17" s="34"/>
      <c r="S17" s="34"/>
      <c r="T17" s="36">
        <v>0.41299999999999998</v>
      </c>
      <c r="U17" s="34" t="e">
        <f>ROUND(#REF!*T17,2)</f>
        <v>#REF!</v>
      </c>
      <c r="V17" s="37"/>
      <c r="W17" s="37"/>
      <c r="X17" s="37"/>
      <c r="Y17" s="37"/>
      <c r="Z17" s="37"/>
      <c r="AA17" s="37"/>
      <c r="AB17" s="37"/>
      <c r="AC17" s="37"/>
      <c r="AD17" s="37"/>
      <c r="AE17" s="37" t="s">
        <v>102</v>
      </c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</row>
    <row r="18" spans="1:60" outlineLevel="1">
      <c r="A18" s="249">
        <v>8</v>
      </c>
      <c r="B18" s="250" t="s">
        <v>463</v>
      </c>
      <c r="C18" s="251" t="s">
        <v>464</v>
      </c>
      <c r="D18" s="252" t="s">
        <v>107</v>
      </c>
      <c r="E18" s="253">
        <v>0.15</v>
      </c>
      <c r="F18" s="320">
        <v>0</v>
      </c>
      <c r="G18" s="254">
        <f t="shared" si="0"/>
        <v>0</v>
      </c>
      <c r="H18" s="35">
        <v>0</v>
      </c>
      <c r="I18" s="35" t="e">
        <f>ROUND(#REF!*H18,2)</f>
        <v>#REF!</v>
      </c>
      <c r="J18" s="35">
        <v>2380</v>
      </c>
      <c r="K18" s="35" t="e">
        <f>ROUND(#REF!*J18,2)</f>
        <v>#REF!</v>
      </c>
      <c r="L18" s="35">
        <v>0</v>
      </c>
      <c r="M18" s="35" t="e">
        <f>#REF!*(1+L18/100)</f>
        <v>#REF!</v>
      </c>
      <c r="N18" s="34">
        <v>0</v>
      </c>
      <c r="O18" s="34" t="e">
        <f>ROUND(#REF!*N18,5)</f>
        <v>#REF!</v>
      </c>
      <c r="P18" s="34">
        <v>0</v>
      </c>
      <c r="Q18" s="34" t="e">
        <f>ROUND(#REF!*P18,5)</f>
        <v>#REF!</v>
      </c>
      <c r="R18" s="34"/>
      <c r="S18" s="34"/>
      <c r="T18" s="36">
        <v>4.1550000000000002</v>
      </c>
      <c r="U18" s="34" t="e">
        <f>ROUND(#REF!*T18,2)</f>
        <v>#REF!</v>
      </c>
      <c r="V18" s="37"/>
      <c r="W18" s="37"/>
      <c r="X18" s="37"/>
      <c r="Y18" s="37"/>
      <c r="Z18" s="37"/>
      <c r="AA18" s="37"/>
      <c r="AB18" s="37"/>
      <c r="AC18" s="37"/>
      <c r="AD18" s="37"/>
      <c r="AE18" s="37" t="s">
        <v>102</v>
      </c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</row>
    <row r="19" spans="1:60" outlineLevel="1">
      <c r="A19" s="249">
        <v>9</v>
      </c>
      <c r="B19" s="250" t="s">
        <v>465</v>
      </c>
      <c r="C19" s="251" t="s">
        <v>466</v>
      </c>
      <c r="D19" s="252" t="s">
        <v>101</v>
      </c>
      <c r="E19" s="253">
        <v>2</v>
      </c>
      <c r="F19" s="320">
        <v>0</v>
      </c>
      <c r="G19" s="254">
        <f t="shared" si="0"/>
        <v>0</v>
      </c>
      <c r="H19" s="35">
        <v>0</v>
      </c>
      <c r="I19" s="35" t="e">
        <f>ROUND(#REF!*H19,2)</f>
        <v>#REF!</v>
      </c>
      <c r="J19" s="35">
        <v>85.5</v>
      </c>
      <c r="K19" s="35" t="e">
        <f>ROUND(#REF!*J19,2)</f>
        <v>#REF!</v>
      </c>
      <c r="L19" s="35">
        <v>0</v>
      </c>
      <c r="M19" s="35" t="e">
        <f>#REF!*(1+L19/100)</f>
        <v>#REF!</v>
      </c>
      <c r="N19" s="34">
        <v>0</v>
      </c>
      <c r="O19" s="34" t="e">
        <f>ROUND(#REF!*N19,5)</f>
        <v>#REF!</v>
      </c>
      <c r="P19" s="34">
        <v>0</v>
      </c>
      <c r="Q19" s="34" t="e">
        <f>ROUND(#REF!*P19,5)</f>
        <v>#REF!</v>
      </c>
      <c r="R19" s="34"/>
      <c r="S19" s="34"/>
      <c r="T19" s="36">
        <v>0.157</v>
      </c>
      <c r="U19" s="34" t="e">
        <f>ROUND(#REF!*T19,2)</f>
        <v>#REF!</v>
      </c>
      <c r="V19" s="37"/>
      <c r="W19" s="37"/>
      <c r="X19" s="37"/>
      <c r="Y19" s="37"/>
      <c r="Z19" s="37"/>
      <c r="AA19" s="37"/>
      <c r="AB19" s="37"/>
      <c r="AC19" s="37"/>
      <c r="AD19" s="37"/>
      <c r="AE19" s="37" t="s">
        <v>102</v>
      </c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</row>
    <row r="20" spans="1:60" outlineLevel="1">
      <c r="A20" s="249">
        <v>10</v>
      </c>
      <c r="B20" s="250" t="s">
        <v>467</v>
      </c>
      <c r="C20" s="251" t="s">
        <v>468</v>
      </c>
      <c r="D20" s="252" t="s">
        <v>101</v>
      </c>
      <c r="E20" s="253">
        <v>4</v>
      </c>
      <c r="F20" s="320">
        <v>0</v>
      </c>
      <c r="G20" s="254">
        <f t="shared" si="0"/>
        <v>0</v>
      </c>
      <c r="H20" s="35">
        <v>0</v>
      </c>
      <c r="I20" s="35" t="e">
        <f>ROUND(#REF!*H20,2)</f>
        <v>#REF!</v>
      </c>
      <c r="J20" s="35">
        <v>94.8</v>
      </c>
      <c r="K20" s="35" t="e">
        <f>ROUND(#REF!*J20,2)</f>
        <v>#REF!</v>
      </c>
      <c r="L20" s="35">
        <v>0</v>
      </c>
      <c r="M20" s="35" t="e">
        <f>#REF!*(1+L20/100)</f>
        <v>#REF!</v>
      </c>
      <c r="N20" s="34">
        <v>0</v>
      </c>
      <c r="O20" s="34" t="e">
        <f>ROUND(#REF!*N20,5)</f>
        <v>#REF!</v>
      </c>
      <c r="P20" s="34">
        <v>0</v>
      </c>
      <c r="Q20" s="34" t="e">
        <f>ROUND(#REF!*P20,5)</f>
        <v>#REF!</v>
      </c>
      <c r="R20" s="34"/>
      <c r="S20" s="34"/>
      <c r="T20" s="36">
        <v>0.17399999999999999</v>
      </c>
      <c r="U20" s="34" t="e">
        <f>ROUND(#REF!*T20,2)</f>
        <v>#REF!</v>
      </c>
      <c r="V20" s="37"/>
      <c r="W20" s="37"/>
      <c r="X20" s="37"/>
      <c r="Y20" s="37"/>
      <c r="Z20" s="37"/>
      <c r="AA20" s="37"/>
      <c r="AB20" s="37"/>
      <c r="AC20" s="37"/>
      <c r="AD20" s="37"/>
      <c r="AE20" s="37" t="s">
        <v>102</v>
      </c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</row>
    <row r="21" spans="1:60" outlineLevel="1">
      <c r="A21" s="249">
        <v>11</v>
      </c>
      <c r="B21" s="250" t="s">
        <v>469</v>
      </c>
      <c r="C21" s="251" t="s">
        <v>470</v>
      </c>
      <c r="D21" s="252" t="s">
        <v>101</v>
      </c>
      <c r="E21" s="253">
        <v>1</v>
      </c>
      <c r="F21" s="320">
        <v>0</v>
      </c>
      <c r="G21" s="254">
        <f t="shared" si="0"/>
        <v>0</v>
      </c>
      <c r="H21" s="35">
        <v>0</v>
      </c>
      <c r="I21" s="35" t="e">
        <f>ROUND(#REF!*H21,2)</f>
        <v>#REF!</v>
      </c>
      <c r="J21" s="35">
        <v>141</v>
      </c>
      <c r="K21" s="35" t="e">
        <f>ROUND(#REF!*J21,2)</f>
        <v>#REF!</v>
      </c>
      <c r="L21" s="35">
        <v>0</v>
      </c>
      <c r="M21" s="35" t="e">
        <f>#REF!*(1+L21/100)</f>
        <v>#REF!</v>
      </c>
      <c r="N21" s="34">
        <v>0</v>
      </c>
      <c r="O21" s="34" t="e">
        <f>ROUND(#REF!*N21,5)</f>
        <v>#REF!</v>
      </c>
      <c r="P21" s="34">
        <v>0</v>
      </c>
      <c r="Q21" s="34" t="e">
        <f>ROUND(#REF!*P21,5)</f>
        <v>#REF!</v>
      </c>
      <c r="R21" s="34"/>
      <c r="S21" s="34"/>
      <c r="T21" s="36">
        <v>0.25900000000000001</v>
      </c>
      <c r="U21" s="34" t="e">
        <f>ROUND(#REF!*T21,2)</f>
        <v>#REF!</v>
      </c>
      <c r="V21" s="37"/>
      <c r="W21" s="37"/>
      <c r="X21" s="37"/>
      <c r="Y21" s="37"/>
      <c r="Z21" s="37"/>
      <c r="AA21" s="37"/>
      <c r="AB21" s="37"/>
      <c r="AC21" s="37"/>
      <c r="AD21" s="37"/>
      <c r="AE21" s="37" t="s">
        <v>102</v>
      </c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</row>
    <row r="22" spans="1:60" outlineLevel="1">
      <c r="A22" s="249">
        <v>12</v>
      </c>
      <c r="B22" s="250" t="s">
        <v>471</v>
      </c>
      <c r="C22" s="251" t="s">
        <v>472</v>
      </c>
      <c r="D22" s="252" t="s">
        <v>304</v>
      </c>
      <c r="E22" s="253">
        <v>33</v>
      </c>
      <c r="F22" s="320">
        <v>0</v>
      </c>
      <c r="G22" s="254">
        <f t="shared" si="0"/>
        <v>0</v>
      </c>
      <c r="H22" s="35">
        <v>0</v>
      </c>
      <c r="I22" s="35" t="e">
        <f>ROUND(#REF!*H22,2)</f>
        <v>#REF!</v>
      </c>
      <c r="J22" s="35">
        <v>32.200000000000003</v>
      </c>
      <c r="K22" s="35" t="e">
        <f>ROUND(#REF!*J22,2)</f>
        <v>#REF!</v>
      </c>
      <c r="L22" s="35">
        <v>0</v>
      </c>
      <c r="M22" s="35" t="e">
        <f>#REF!*(1+L22/100)</f>
        <v>#REF!</v>
      </c>
      <c r="N22" s="34">
        <v>0</v>
      </c>
      <c r="O22" s="34" t="e">
        <f>ROUND(#REF!*N22,5)</f>
        <v>#REF!</v>
      </c>
      <c r="P22" s="34">
        <v>0</v>
      </c>
      <c r="Q22" s="34" t="e">
        <f>ROUND(#REF!*P22,5)</f>
        <v>#REF!</v>
      </c>
      <c r="R22" s="34"/>
      <c r="S22" s="34"/>
      <c r="T22" s="36">
        <v>5.8999999999999997E-2</v>
      </c>
      <c r="U22" s="34" t="e">
        <f>ROUND(#REF!*T22,2)</f>
        <v>#REF!</v>
      </c>
      <c r="V22" s="37"/>
      <c r="W22" s="37"/>
      <c r="X22" s="37"/>
      <c r="Y22" s="37"/>
      <c r="Z22" s="37"/>
      <c r="AA22" s="37"/>
      <c r="AB22" s="37"/>
      <c r="AC22" s="37"/>
      <c r="AD22" s="37"/>
      <c r="AE22" s="37" t="s">
        <v>102</v>
      </c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</row>
    <row r="23" spans="1:60" outlineLevel="1">
      <c r="A23" s="249">
        <v>13</v>
      </c>
      <c r="B23" s="250" t="s">
        <v>473</v>
      </c>
      <c r="C23" s="251" t="s">
        <v>474</v>
      </c>
      <c r="D23" s="252" t="s">
        <v>304</v>
      </c>
      <c r="E23" s="253">
        <v>5</v>
      </c>
      <c r="F23" s="320">
        <v>0</v>
      </c>
      <c r="G23" s="254">
        <f t="shared" si="0"/>
        <v>0</v>
      </c>
      <c r="H23" s="35">
        <v>115.81</v>
      </c>
      <c r="I23" s="35" t="e">
        <f>ROUND(#REF!*H23,2)</f>
        <v>#REF!</v>
      </c>
      <c r="J23" s="35">
        <v>174.19</v>
      </c>
      <c r="K23" s="35" t="e">
        <f>ROUND(#REF!*J23,2)</f>
        <v>#REF!</v>
      </c>
      <c r="L23" s="35">
        <v>0</v>
      </c>
      <c r="M23" s="35" t="e">
        <f>#REF!*(1+L23/100)</f>
        <v>#REF!</v>
      </c>
      <c r="N23" s="34">
        <v>3.8000000000000002E-4</v>
      </c>
      <c r="O23" s="34" t="e">
        <f>ROUND(#REF!*N23,5)</f>
        <v>#REF!</v>
      </c>
      <c r="P23" s="34">
        <v>0</v>
      </c>
      <c r="Q23" s="34" t="e">
        <f>ROUND(#REF!*P23,5)</f>
        <v>#REF!</v>
      </c>
      <c r="R23" s="34"/>
      <c r="S23" s="34"/>
      <c r="T23" s="36">
        <v>0.32</v>
      </c>
      <c r="U23" s="34" t="e">
        <f>ROUND(#REF!*T23,2)</f>
        <v>#REF!</v>
      </c>
      <c r="V23" s="37"/>
      <c r="W23" s="37"/>
      <c r="X23" s="37"/>
      <c r="Y23" s="37"/>
      <c r="Z23" s="37"/>
      <c r="AA23" s="37"/>
      <c r="AB23" s="37"/>
      <c r="AC23" s="37"/>
      <c r="AD23" s="37"/>
      <c r="AE23" s="37" t="s">
        <v>102</v>
      </c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</row>
    <row r="24" spans="1:60" outlineLevel="1">
      <c r="A24" s="249">
        <v>14</v>
      </c>
      <c r="B24" s="250" t="s">
        <v>475</v>
      </c>
      <c r="C24" s="251" t="s">
        <v>476</v>
      </c>
      <c r="D24" s="252" t="s">
        <v>304</v>
      </c>
      <c r="E24" s="253">
        <v>10</v>
      </c>
      <c r="F24" s="320">
        <v>0</v>
      </c>
      <c r="G24" s="254">
        <f t="shared" si="0"/>
        <v>0</v>
      </c>
      <c r="H24" s="35">
        <v>129.59</v>
      </c>
      <c r="I24" s="35" t="e">
        <f>ROUND(#REF!*H24,2)</f>
        <v>#REF!</v>
      </c>
      <c r="J24" s="35">
        <v>195.41</v>
      </c>
      <c r="K24" s="35" t="e">
        <f>ROUND(#REF!*J24,2)</f>
        <v>#REF!</v>
      </c>
      <c r="L24" s="35">
        <v>0</v>
      </c>
      <c r="M24" s="35" t="e">
        <f>#REF!*(1+L24/100)</f>
        <v>#REF!</v>
      </c>
      <c r="N24" s="34">
        <v>4.6999999999999999E-4</v>
      </c>
      <c r="O24" s="34" t="e">
        <f>ROUND(#REF!*N24,5)</f>
        <v>#REF!</v>
      </c>
      <c r="P24" s="34">
        <v>0</v>
      </c>
      <c r="Q24" s="34" t="e">
        <f>ROUND(#REF!*P24,5)</f>
        <v>#REF!</v>
      </c>
      <c r="R24" s="34"/>
      <c r="S24" s="34"/>
      <c r="T24" s="36">
        <v>0.35899999999999999</v>
      </c>
      <c r="U24" s="34" t="e">
        <f>ROUND(#REF!*T24,2)</f>
        <v>#REF!</v>
      </c>
      <c r="V24" s="37"/>
      <c r="W24" s="37"/>
      <c r="X24" s="37"/>
      <c r="Y24" s="37"/>
      <c r="Z24" s="37"/>
      <c r="AA24" s="37"/>
      <c r="AB24" s="37"/>
      <c r="AC24" s="37"/>
      <c r="AD24" s="37"/>
      <c r="AE24" s="37" t="s">
        <v>102</v>
      </c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</row>
    <row r="25" spans="1:60" outlineLevel="1">
      <c r="A25" s="249">
        <v>15</v>
      </c>
      <c r="B25" s="250" t="s">
        <v>477</v>
      </c>
      <c r="C25" s="251" t="s">
        <v>478</v>
      </c>
      <c r="D25" s="252" t="s">
        <v>304</v>
      </c>
      <c r="E25" s="253">
        <v>3</v>
      </c>
      <c r="F25" s="320">
        <v>0</v>
      </c>
      <c r="G25" s="254">
        <f t="shared" si="0"/>
        <v>0</v>
      </c>
      <c r="H25" s="35">
        <v>292.77999999999997</v>
      </c>
      <c r="I25" s="35" t="e">
        <f>ROUND(#REF!*H25,2)</f>
        <v>#REF!</v>
      </c>
      <c r="J25" s="35">
        <v>445.22</v>
      </c>
      <c r="K25" s="35" t="e">
        <f>ROUND(#REF!*J25,2)</f>
        <v>#REF!</v>
      </c>
      <c r="L25" s="35">
        <v>0</v>
      </c>
      <c r="M25" s="35" t="e">
        <f>#REF!*(1+L25/100)</f>
        <v>#REF!</v>
      </c>
      <c r="N25" s="34">
        <v>7.7999999999999999E-4</v>
      </c>
      <c r="O25" s="34" t="e">
        <f>ROUND(#REF!*N25,5)</f>
        <v>#REF!</v>
      </c>
      <c r="P25" s="34">
        <v>0</v>
      </c>
      <c r="Q25" s="34" t="e">
        <f>ROUND(#REF!*P25,5)</f>
        <v>#REF!</v>
      </c>
      <c r="R25" s="34"/>
      <c r="S25" s="34"/>
      <c r="T25" s="36">
        <v>0.81899999999999995</v>
      </c>
      <c r="U25" s="34" t="e">
        <f>ROUND(#REF!*T25,2)</f>
        <v>#REF!</v>
      </c>
      <c r="V25" s="37"/>
      <c r="W25" s="37"/>
      <c r="X25" s="37"/>
      <c r="Y25" s="37"/>
      <c r="Z25" s="37"/>
      <c r="AA25" s="37"/>
      <c r="AB25" s="37"/>
      <c r="AC25" s="37"/>
      <c r="AD25" s="37"/>
      <c r="AE25" s="37" t="s">
        <v>102</v>
      </c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</row>
    <row r="26" spans="1:60" outlineLevel="1">
      <c r="A26" s="249">
        <v>16</v>
      </c>
      <c r="B26" s="250" t="s">
        <v>479</v>
      </c>
      <c r="C26" s="251" t="s">
        <v>480</v>
      </c>
      <c r="D26" s="252" t="s">
        <v>304</v>
      </c>
      <c r="E26" s="253">
        <v>15</v>
      </c>
      <c r="F26" s="320">
        <v>0</v>
      </c>
      <c r="G26" s="254">
        <f t="shared" si="0"/>
        <v>0</v>
      </c>
      <c r="H26" s="35">
        <v>409.75</v>
      </c>
      <c r="I26" s="35" t="e">
        <f>ROUND(#REF!*H26,2)</f>
        <v>#REF!</v>
      </c>
      <c r="J26" s="35">
        <v>433.25</v>
      </c>
      <c r="K26" s="35" t="e">
        <f>ROUND(#REF!*J26,2)</f>
        <v>#REF!</v>
      </c>
      <c r="L26" s="35">
        <v>0</v>
      </c>
      <c r="M26" s="35" t="e">
        <f>#REF!*(1+L26/100)</f>
        <v>#REF!</v>
      </c>
      <c r="N26" s="34">
        <v>1.31E-3</v>
      </c>
      <c r="O26" s="34" t="e">
        <f>ROUND(#REF!*N26,5)</f>
        <v>#REF!</v>
      </c>
      <c r="P26" s="34">
        <v>0</v>
      </c>
      <c r="Q26" s="34" t="e">
        <f>ROUND(#REF!*P26,5)</f>
        <v>#REF!</v>
      </c>
      <c r="R26" s="34"/>
      <c r="S26" s="34"/>
      <c r="T26" s="36">
        <v>0.79700000000000004</v>
      </c>
      <c r="U26" s="34" t="e">
        <f>ROUND(#REF!*T26,2)</f>
        <v>#REF!</v>
      </c>
      <c r="V26" s="37"/>
      <c r="W26" s="37"/>
      <c r="X26" s="37"/>
      <c r="Y26" s="37"/>
      <c r="Z26" s="37"/>
      <c r="AA26" s="37"/>
      <c r="AB26" s="37"/>
      <c r="AC26" s="37"/>
      <c r="AD26" s="37"/>
      <c r="AE26" s="37" t="s">
        <v>102</v>
      </c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</row>
    <row r="27" spans="1:60" ht="20" outlineLevel="1">
      <c r="A27" s="249">
        <v>17</v>
      </c>
      <c r="B27" s="250" t="s">
        <v>481</v>
      </c>
      <c r="C27" s="251" t="s">
        <v>482</v>
      </c>
      <c r="D27" s="252" t="s">
        <v>101</v>
      </c>
      <c r="E27" s="253">
        <v>1</v>
      </c>
      <c r="F27" s="320">
        <v>0</v>
      </c>
      <c r="G27" s="254">
        <f t="shared" si="0"/>
        <v>0</v>
      </c>
      <c r="H27" s="35">
        <v>401</v>
      </c>
      <c r="I27" s="35" t="e">
        <f>ROUND(#REF!*H27,2)</f>
        <v>#REF!</v>
      </c>
      <c r="J27" s="35">
        <v>0</v>
      </c>
      <c r="K27" s="35" t="e">
        <f>ROUND(#REF!*J27,2)</f>
        <v>#REF!</v>
      </c>
      <c r="L27" s="35">
        <v>0</v>
      </c>
      <c r="M27" s="35" t="e">
        <f>#REF!*(1+L27/100)</f>
        <v>#REF!</v>
      </c>
      <c r="N27" s="34">
        <v>9.0000000000000006E-5</v>
      </c>
      <c r="O27" s="34" t="e">
        <f>ROUND(#REF!*N27,5)</f>
        <v>#REF!</v>
      </c>
      <c r="P27" s="34">
        <v>0</v>
      </c>
      <c r="Q27" s="34" t="e">
        <f>ROUND(#REF!*P27,5)</f>
        <v>#REF!</v>
      </c>
      <c r="R27" s="34"/>
      <c r="S27" s="34"/>
      <c r="T27" s="36">
        <v>0</v>
      </c>
      <c r="U27" s="34" t="e">
        <f>ROUND(#REF!*T27,2)</f>
        <v>#REF!</v>
      </c>
      <c r="V27" s="37"/>
      <c r="W27" s="37"/>
      <c r="X27" s="37"/>
      <c r="Y27" s="37"/>
      <c r="Z27" s="37"/>
      <c r="AA27" s="37"/>
      <c r="AB27" s="37"/>
      <c r="AC27" s="37"/>
      <c r="AD27" s="37"/>
      <c r="AE27" s="37" t="s">
        <v>113</v>
      </c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</row>
    <row r="28" spans="1:60" ht="20" outlineLevel="1">
      <c r="A28" s="249">
        <v>18</v>
      </c>
      <c r="B28" s="250" t="s">
        <v>483</v>
      </c>
      <c r="C28" s="251" t="s">
        <v>484</v>
      </c>
      <c r="D28" s="252" t="s">
        <v>101</v>
      </c>
      <c r="E28" s="253">
        <v>2</v>
      </c>
      <c r="F28" s="320">
        <v>0</v>
      </c>
      <c r="G28" s="254">
        <f t="shared" si="0"/>
        <v>0</v>
      </c>
      <c r="H28" s="35">
        <v>93.7</v>
      </c>
      <c r="I28" s="35" t="e">
        <f>ROUND(#REF!*H28,2)</f>
        <v>#REF!</v>
      </c>
      <c r="J28" s="35">
        <v>365.8</v>
      </c>
      <c r="K28" s="35" t="e">
        <f>ROUND(#REF!*J28,2)</f>
        <v>#REF!</v>
      </c>
      <c r="L28" s="35">
        <v>0</v>
      </c>
      <c r="M28" s="35" t="e">
        <f>#REF!*(1+L28/100)</f>
        <v>#REF!</v>
      </c>
      <c r="N28" s="34">
        <v>6.7499999999999999E-3</v>
      </c>
      <c r="O28" s="34" t="e">
        <f>ROUND(#REF!*N28,5)</f>
        <v>#REF!</v>
      </c>
      <c r="P28" s="34">
        <v>0</v>
      </c>
      <c r="Q28" s="34" t="e">
        <f>ROUND(#REF!*P28,5)</f>
        <v>#REF!</v>
      </c>
      <c r="R28" s="34"/>
      <c r="S28" s="34"/>
      <c r="T28" s="36">
        <v>0.70899999999999996</v>
      </c>
      <c r="U28" s="34" t="e">
        <f>ROUND(#REF!*T28,2)</f>
        <v>#REF!</v>
      </c>
      <c r="V28" s="37"/>
      <c r="W28" s="37"/>
      <c r="X28" s="37"/>
      <c r="Y28" s="37"/>
      <c r="Z28" s="37"/>
      <c r="AA28" s="37"/>
      <c r="AB28" s="37"/>
      <c r="AC28" s="37"/>
      <c r="AD28" s="37"/>
      <c r="AE28" s="37" t="s">
        <v>102</v>
      </c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</row>
    <row r="29" spans="1:60" outlineLevel="1">
      <c r="A29" s="249">
        <v>19</v>
      </c>
      <c r="B29" s="250" t="s">
        <v>1095</v>
      </c>
      <c r="C29" s="251" t="s">
        <v>1096</v>
      </c>
      <c r="D29" s="252" t="s">
        <v>304</v>
      </c>
      <c r="E29" s="253">
        <v>5</v>
      </c>
      <c r="F29" s="320">
        <v>0</v>
      </c>
      <c r="G29" s="254">
        <f t="shared" si="0"/>
        <v>0</v>
      </c>
      <c r="H29" s="35">
        <v>28.42</v>
      </c>
      <c r="I29" s="35" t="e">
        <f>ROUND(#REF!*H29,2)</f>
        <v>#REF!</v>
      </c>
      <c r="J29" s="35">
        <v>3.5799999999999983</v>
      </c>
      <c r="K29" s="35" t="e">
        <f>ROUND(#REF!*J29,2)</f>
        <v>#REF!</v>
      </c>
      <c r="L29" s="35">
        <v>0</v>
      </c>
      <c r="M29" s="35" t="e">
        <f>#REF!*(1+L29/100)</f>
        <v>#REF!</v>
      </c>
      <c r="N29" s="34">
        <v>5.0000000000000001E-4</v>
      </c>
      <c r="O29" s="34" t="e">
        <f>ROUND(#REF!*N29,5)</f>
        <v>#REF!</v>
      </c>
      <c r="P29" s="34">
        <v>0</v>
      </c>
      <c r="Q29" s="34" t="e">
        <f>ROUND(#REF!*P29,5)</f>
        <v>#REF!</v>
      </c>
      <c r="R29" s="34"/>
      <c r="S29" s="34"/>
      <c r="T29" s="36">
        <v>0.245</v>
      </c>
      <c r="U29" s="34" t="e">
        <f>ROUND(#REF!*T29,2)</f>
        <v>#REF!</v>
      </c>
      <c r="V29" s="37"/>
      <c r="W29" s="37"/>
      <c r="X29" s="37"/>
      <c r="Y29" s="37"/>
      <c r="Z29" s="37"/>
      <c r="AA29" s="37"/>
      <c r="AB29" s="37"/>
      <c r="AC29" s="37"/>
      <c r="AD29" s="37"/>
      <c r="AE29" s="37" t="s">
        <v>102</v>
      </c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</row>
    <row r="30" spans="1:60" outlineLevel="1">
      <c r="A30" s="249">
        <v>20</v>
      </c>
      <c r="B30" s="250" t="s">
        <v>1095</v>
      </c>
      <c r="C30" s="251" t="s">
        <v>1097</v>
      </c>
      <c r="D30" s="252" t="s">
        <v>304</v>
      </c>
      <c r="E30" s="253">
        <v>5</v>
      </c>
      <c r="F30" s="320">
        <v>0</v>
      </c>
      <c r="G30" s="254">
        <f t="shared" si="0"/>
        <v>0</v>
      </c>
      <c r="H30" s="35">
        <v>35.520000000000003</v>
      </c>
      <c r="I30" s="35" t="e">
        <f>ROUND(#REF!*H30,2)</f>
        <v>#REF!</v>
      </c>
      <c r="J30" s="35">
        <v>19.479999999999997</v>
      </c>
      <c r="K30" s="35" t="e">
        <f>ROUND(#REF!*J30,2)</f>
        <v>#REF!</v>
      </c>
      <c r="L30" s="35">
        <v>0</v>
      </c>
      <c r="M30" s="35" t="e">
        <f>#REF!*(1+L30/100)</f>
        <v>#REF!</v>
      </c>
      <c r="N30" s="34">
        <v>5.0000000000000001E-4</v>
      </c>
      <c r="O30" s="34" t="e">
        <f>ROUND(#REF!*N30,5)</f>
        <v>#REF!</v>
      </c>
      <c r="P30" s="34">
        <v>0</v>
      </c>
      <c r="Q30" s="34" t="e">
        <f>ROUND(#REF!*P30,5)</f>
        <v>#REF!</v>
      </c>
      <c r="R30" s="34"/>
      <c r="S30" s="34"/>
      <c r="T30" s="36">
        <v>0.245</v>
      </c>
      <c r="U30" s="34" t="e">
        <f>ROUND(#REF!*T30,2)</f>
        <v>#REF!</v>
      </c>
      <c r="V30" s="37"/>
      <c r="W30" s="37"/>
      <c r="X30" s="37"/>
      <c r="Y30" s="37"/>
      <c r="Z30" s="37"/>
      <c r="AA30" s="37"/>
      <c r="AB30" s="37"/>
      <c r="AC30" s="37"/>
      <c r="AD30" s="37"/>
      <c r="AE30" s="37" t="s">
        <v>102</v>
      </c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</row>
    <row r="31" spans="1:60" outlineLevel="1">
      <c r="A31" s="249">
        <v>21</v>
      </c>
      <c r="B31" s="250" t="s">
        <v>485</v>
      </c>
      <c r="C31" s="251" t="s">
        <v>486</v>
      </c>
      <c r="D31" s="252" t="s">
        <v>65</v>
      </c>
      <c r="E31" s="253">
        <v>252</v>
      </c>
      <c r="F31" s="320">
        <v>0</v>
      </c>
      <c r="G31" s="254">
        <f t="shared" si="0"/>
        <v>0</v>
      </c>
      <c r="H31" s="35">
        <v>0</v>
      </c>
      <c r="I31" s="35" t="e">
        <f>ROUND(#REF!*H31,2)</f>
        <v>#REF!</v>
      </c>
      <c r="J31" s="35">
        <v>2</v>
      </c>
      <c r="K31" s="35" t="e">
        <f>ROUND(#REF!*J31,2)</f>
        <v>#REF!</v>
      </c>
      <c r="L31" s="35">
        <v>0</v>
      </c>
      <c r="M31" s="35" t="e">
        <f>#REF!*(1+L31/100)</f>
        <v>#REF!</v>
      </c>
      <c r="N31" s="34">
        <v>0</v>
      </c>
      <c r="O31" s="34" t="e">
        <f>ROUND(#REF!*N31,5)</f>
        <v>#REF!</v>
      </c>
      <c r="P31" s="34">
        <v>0</v>
      </c>
      <c r="Q31" s="34" t="e">
        <f>ROUND(#REF!*P31,5)</f>
        <v>#REF!</v>
      </c>
      <c r="R31" s="34"/>
      <c r="S31" s="34"/>
      <c r="T31" s="36">
        <v>0</v>
      </c>
      <c r="U31" s="34" t="e">
        <f>ROUND(#REF!*T31,2)</f>
        <v>#REF!</v>
      </c>
      <c r="V31" s="37"/>
      <c r="W31" s="37"/>
      <c r="X31" s="37"/>
      <c r="Y31" s="37"/>
      <c r="Z31" s="37"/>
      <c r="AA31" s="37"/>
      <c r="AB31" s="37"/>
      <c r="AC31" s="37"/>
      <c r="AD31" s="37"/>
      <c r="AE31" s="37" t="s">
        <v>102</v>
      </c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</row>
    <row r="32" spans="1:60" ht="14.5">
      <c r="A32" s="255" t="s">
        <v>97</v>
      </c>
      <c r="B32" s="256" t="s">
        <v>446</v>
      </c>
      <c r="C32" s="257" t="s">
        <v>447</v>
      </c>
      <c r="D32" s="258"/>
      <c r="E32" s="259"/>
      <c r="F32" s="260"/>
      <c r="G32" s="260">
        <f>SUMIF(AE33:AE59,"&lt;&gt;NOR",G33:G59)</f>
        <v>0</v>
      </c>
      <c r="H32" s="40"/>
      <c r="I32" s="40" t="e">
        <f>SUM(I33:I59)</f>
        <v>#REF!</v>
      </c>
      <c r="J32" s="40"/>
      <c r="K32" s="40" t="e">
        <f>SUM(K33:K59)</f>
        <v>#REF!</v>
      </c>
      <c r="L32" s="40"/>
      <c r="M32" s="40" t="e">
        <f>SUM(M33:M59)</f>
        <v>#REF!</v>
      </c>
      <c r="N32" s="39"/>
      <c r="O32" s="39" t="e">
        <f>SUM(O33:O59)</f>
        <v>#REF!</v>
      </c>
      <c r="P32" s="39"/>
      <c r="Q32" s="39" t="e">
        <f>SUM(Q33:Q59)</f>
        <v>#REF!</v>
      </c>
      <c r="R32" s="39"/>
      <c r="S32" s="39"/>
      <c r="T32" s="41"/>
      <c r="U32" s="39" t="e">
        <f>SUM(U33:U59)</f>
        <v>#REF!</v>
      </c>
      <c r="AE32" s="29" t="s">
        <v>98</v>
      </c>
    </row>
    <row r="33" spans="1:60" outlineLevel="1">
      <c r="A33" s="249">
        <v>22</v>
      </c>
      <c r="B33" s="250" t="s">
        <v>487</v>
      </c>
      <c r="C33" s="251" t="s">
        <v>488</v>
      </c>
      <c r="D33" s="252" t="s">
        <v>304</v>
      </c>
      <c r="E33" s="253">
        <v>30</v>
      </c>
      <c r="F33" s="320">
        <v>0</v>
      </c>
      <c r="G33" s="254">
        <f t="shared" ref="G33:G59" si="1">ROUND(E33*F33,2)</f>
        <v>0</v>
      </c>
      <c r="H33" s="35">
        <v>0</v>
      </c>
      <c r="I33" s="35" t="e">
        <f>ROUND(#REF!*H33,2)</f>
        <v>#REF!</v>
      </c>
      <c r="J33" s="35">
        <v>103</v>
      </c>
      <c r="K33" s="35" t="e">
        <f>ROUND(#REF!*J33,2)</f>
        <v>#REF!</v>
      </c>
      <c r="L33" s="35">
        <v>0</v>
      </c>
      <c r="M33" s="35" t="e">
        <f>#REF!*(1+L33/100)</f>
        <v>#REF!</v>
      </c>
      <c r="N33" s="34">
        <v>0</v>
      </c>
      <c r="O33" s="34" t="e">
        <f>ROUND(#REF!*N33,5)</f>
        <v>#REF!</v>
      </c>
      <c r="P33" s="34">
        <v>6.7000000000000002E-3</v>
      </c>
      <c r="Q33" s="34" t="e">
        <f>ROUND(#REF!*P33,5)</f>
        <v>#REF!</v>
      </c>
      <c r="R33" s="34"/>
      <c r="S33" s="34"/>
      <c r="T33" s="36">
        <v>0.23899999999999999</v>
      </c>
      <c r="U33" s="34" t="e">
        <f>ROUND(#REF!*T33,2)</f>
        <v>#REF!</v>
      </c>
      <c r="V33" s="37"/>
      <c r="W33" s="37"/>
      <c r="X33" s="37"/>
      <c r="Y33" s="37"/>
      <c r="Z33" s="37"/>
      <c r="AA33" s="37"/>
      <c r="AB33" s="37"/>
      <c r="AC33" s="37"/>
      <c r="AD33" s="37"/>
      <c r="AE33" s="37" t="s">
        <v>102</v>
      </c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</row>
    <row r="34" spans="1:60" outlineLevel="1">
      <c r="A34" s="249">
        <v>23</v>
      </c>
      <c r="B34" s="250" t="s">
        <v>489</v>
      </c>
      <c r="C34" s="251" t="s">
        <v>490</v>
      </c>
      <c r="D34" s="252" t="s">
        <v>107</v>
      </c>
      <c r="E34" s="253">
        <v>0.2</v>
      </c>
      <c r="F34" s="320">
        <v>0</v>
      </c>
      <c r="G34" s="254">
        <f t="shared" si="1"/>
        <v>0</v>
      </c>
      <c r="H34" s="35">
        <v>0</v>
      </c>
      <c r="I34" s="35" t="e">
        <f>ROUND(#REF!*H34,2)</f>
        <v>#REF!</v>
      </c>
      <c r="J34" s="35">
        <v>2380</v>
      </c>
      <c r="K34" s="35" t="e">
        <f>ROUND(#REF!*J34,2)</f>
        <v>#REF!</v>
      </c>
      <c r="L34" s="35">
        <v>0</v>
      </c>
      <c r="M34" s="35" t="e">
        <f>#REF!*(1+L34/100)</f>
        <v>#REF!</v>
      </c>
      <c r="N34" s="34">
        <v>0</v>
      </c>
      <c r="O34" s="34" t="e">
        <f>ROUND(#REF!*N34,5)</f>
        <v>#REF!</v>
      </c>
      <c r="P34" s="34">
        <v>0</v>
      </c>
      <c r="Q34" s="34" t="e">
        <f>ROUND(#REF!*P34,5)</f>
        <v>#REF!</v>
      </c>
      <c r="R34" s="34"/>
      <c r="S34" s="34"/>
      <c r="T34" s="36">
        <v>4.1550000000000002</v>
      </c>
      <c r="U34" s="34" t="e">
        <f>ROUND(#REF!*T34,2)</f>
        <v>#REF!</v>
      </c>
      <c r="V34" s="37"/>
      <c r="W34" s="37"/>
      <c r="X34" s="37"/>
      <c r="Y34" s="37"/>
      <c r="Z34" s="37"/>
      <c r="AA34" s="37"/>
      <c r="AB34" s="37"/>
      <c r="AC34" s="37"/>
      <c r="AD34" s="37"/>
      <c r="AE34" s="37" t="s">
        <v>102</v>
      </c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</row>
    <row r="35" spans="1:60" outlineLevel="1">
      <c r="A35" s="249">
        <v>24</v>
      </c>
      <c r="B35" s="250" t="s">
        <v>491</v>
      </c>
      <c r="C35" s="251" t="s">
        <v>492</v>
      </c>
      <c r="D35" s="252" t="s">
        <v>101</v>
      </c>
      <c r="E35" s="253">
        <v>11</v>
      </c>
      <c r="F35" s="320">
        <v>0</v>
      </c>
      <c r="G35" s="254">
        <f t="shared" si="1"/>
        <v>0</v>
      </c>
      <c r="H35" s="35">
        <v>0</v>
      </c>
      <c r="I35" s="35" t="e">
        <f>ROUND(#REF!*H35,2)</f>
        <v>#REF!</v>
      </c>
      <c r="J35" s="35">
        <v>246.5</v>
      </c>
      <c r="K35" s="35" t="e">
        <f>ROUND(#REF!*J35,2)</f>
        <v>#REF!</v>
      </c>
      <c r="L35" s="35">
        <v>0</v>
      </c>
      <c r="M35" s="35" t="e">
        <f>#REF!*(1+L35/100)</f>
        <v>#REF!</v>
      </c>
      <c r="N35" s="34">
        <v>0</v>
      </c>
      <c r="O35" s="34" t="e">
        <f>ROUND(#REF!*N35,5)</f>
        <v>#REF!</v>
      </c>
      <c r="P35" s="34">
        <v>0</v>
      </c>
      <c r="Q35" s="34" t="e">
        <f>ROUND(#REF!*P35,5)</f>
        <v>#REF!</v>
      </c>
      <c r="R35" s="34"/>
      <c r="S35" s="34"/>
      <c r="T35" s="36">
        <v>0.42499999999999999</v>
      </c>
      <c r="U35" s="34" t="e">
        <f>ROUND(#REF!*T35,2)</f>
        <v>#REF!</v>
      </c>
      <c r="V35" s="37"/>
      <c r="W35" s="37"/>
      <c r="X35" s="37"/>
      <c r="Y35" s="37"/>
      <c r="Z35" s="37"/>
      <c r="AA35" s="37"/>
      <c r="AB35" s="37"/>
      <c r="AC35" s="37"/>
      <c r="AD35" s="37"/>
      <c r="AE35" s="37" t="s">
        <v>102</v>
      </c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</row>
    <row r="36" spans="1:60" outlineLevel="1">
      <c r="A36" s="249">
        <v>25</v>
      </c>
      <c r="B36" s="250" t="s">
        <v>493</v>
      </c>
      <c r="C36" s="251" t="s">
        <v>494</v>
      </c>
      <c r="D36" s="252" t="s">
        <v>304</v>
      </c>
      <c r="E36" s="253">
        <v>36</v>
      </c>
      <c r="F36" s="320">
        <v>0</v>
      </c>
      <c r="G36" s="254">
        <f t="shared" si="1"/>
        <v>0</v>
      </c>
      <c r="H36" s="35">
        <v>0.44</v>
      </c>
      <c r="I36" s="35" t="e">
        <f>ROUND(#REF!*H36,2)</f>
        <v>#REF!</v>
      </c>
      <c r="J36" s="35">
        <v>22.86</v>
      </c>
      <c r="K36" s="35" t="e">
        <f>ROUND(#REF!*J36,2)</f>
        <v>#REF!</v>
      </c>
      <c r="L36" s="35">
        <v>0</v>
      </c>
      <c r="M36" s="35" t="e">
        <f>#REF!*(1+L36/100)</f>
        <v>#REF!</v>
      </c>
      <c r="N36" s="34">
        <v>0</v>
      </c>
      <c r="O36" s="34" t="e">
        <f>ROUND(#REF!*N36,5)</f>
        <v>#REF!</v>
      </c>
      <c r="P36" s="34">
        <v>0</v>
      </c>
      <c r="Q36" s="34" t="e">
        <f>ROUND(#REF!*P36,5)</f>
        <v>#REF!</v>
      </c>
      <c r="R36" s="34"/>
      <c r="S36" s="34"/>
      <c r="T36" s="36">
        <v>4.2000000000000003E-2</v>
      </c>
      <c r="U36" s="34" t="e">
        <f>ROUND(#REF!*T36,2)</f>
        <v>#REF!</v>
      </c>
      <c r="V36" s="37"/>
      <c r="W36" s="37"/>
      <c r="X36" s="37"/>
      <c r="Y36" s="37"/>
      <c r="Z36" s="37"/>
      <c r="AA36" s="37"/>
      <c r="AB36" s="37"/>
      <c r="AC36" s="37"/>
      <c r="AD36" s="37"/>
      <c r="AE36" s="37" t="s">
        <v>102</v>
      </c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</row>
    <row r="37" spans="1:60" outlineLevel="1">
      <c r="A37" s="249">
        <v>26</v>
      </c>
      <c r="B37" s="250" t="s">
        <v>495</v>
      </c>
      <c r="C37" s="251" t="s">
        <v>496</v>
      </c>
      <c r="D37" s="252" t="s">
        <v>304</v>
      </c>
      <c r="E37" s="253">
        <v>36</v>
      </c>
      <c r="F37" s="320">
        <v>0</v>
      </c>
      <c r="G37" s="254">
        <f t="shared" si="1"/>
        <v>0</v>
      </c>
      <c r="H37" s="35">
        <v>1.87</v>
      </c>
      <c r="I37" s="35" t="e">
        <f>ROUND(#REF!*H37,2)</f>
        <v>#REF!</v>
      </c>
      <c r="J37" s="35">
        <v>33.830000000000005</v>
      </c>
      <c r="K37" s="35" t="e">
        <f>ROUND(#REF!*J37,2)</f>
        <v>#REF!</v>
      </c>
      <c r="L37" s="35">
        <v>0</v>
      </c>
      <c r="M37" s="35" t="e">
        <f>#REF!*(1+L37/100)</f>
        <v>#REF!</v>
      </c>
      <c r="N37" s="34">
        <v>1.0000000000000001E-5</v>
      </c>
      <c r="O37" s="34" t="e">
        <f>ROUND(#REF!*N37,5)</f>
        <v>#REF!</v>
      </c>
      <c r="P37" s="34">
        <v>0</v>
      </c>
      <c r="Q37" s="34" t="e">
        <f>ROUND(#REF!*P37,5)</f>
        <v>#REF!</v>
      </c>
      <c r="R37" s="34"/>
      <c r="S37" s="34"/>
      <c r="T37" s="36">
        <v>6.2E-2</v>
      </c>
      <c r="U37" s="34" t="e">
        <f>ROUND(#REF!*T37,2)</f>
        <v>#REF!</v>
      </c>
      <c r="V37" s="37"/>
      <c r="W37" s="37"/>
      <c r="X37" s="37"/>
      <c r="Y37" s="37"/>
      <c r="Z37" s="37"/>
      <c r="AA37" s="37"/>
      <c r="AB37" s="37"/>
      <c r="AC37" s="37"/>
      <c r="AD37" s="37"/>
      <c r="AE37" s="37" t="s">
        <v>102</v>
      </c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</row>
    <row r="38" spans="1:60" outlineLevel="1">
      <c r="A38" s="249">
        <v>27</v>
      </c>
      <c r="B38" s="250" t="s">
        <v>497</v>
      </c>
      <c r="C38" s="251" t="s">
        <v>498</v>
      </c>
      <c r="D38" s="252" t="s">
        <v>304</v>
      </c>
      <c r="E38" s="253">
        <v>20</v>
      </c>
      <c r="F38" s="320">
        <v>0</v>
      </c>
      <c r="G38" s="254">
        <f t="shared" si="1"/>
        <v>0</v>
      </c>
      <c r="H38" s="35">
        <v>15.04</v>
      </c>
      <c r="I38" s="35" t="e">
        <f>ROUND(#REF!*H38,2)</f>
        <v>#REF!</v>
      </c>
      <c r="J38" s="35">
        <v>64.56</v>
      </c>
      <c r="K38" s="35" t="e">
        <f>ROUND(#REF!*J38,2)</f>
        <v>#REF!</v>
      </c>
      <c r="L38" s="35">
        <v>0</v>
      </c>
      <c r="M38" s="35" t="e">
        <f>#REF!*(1+L38/100)</f>
        <v>#REF!</v>
      </c>
      <c r="N38" s="34">
        <v>2.0000000000000002E-5</v>
      </c>
      <c r="O38" s="34" t="e">
        <f>ROUND(#REF!*N38,5)</f>
        <v>#REF!</v>
      </c>
      <c r="P38" s="34">
        <v>0</v>
      </c>
      <c r="Q38" s="34" t="e">
        <f>ROUND(#REF!*P38,5)</f>
        <v>#REF!</v>
      </c>
      <c r="R38" s="34"/>
      <c r="S38" s="34"/>
      <c r="T38" s="36">
        <v>0.129</v>
      </c>
      <c r="U38" s="34" t="e">
        <f>ROUND(#REF!*T38,2)</f>
        <v>#REF!</v>
      </c>
      <c r="V38" s="37"/>
      <c r="W38" s="37"/>
      <c r="X38" s="37"/>
      <c r="Y38" s="37"/>
      <c r="Z38" s="37"/>
      <c r="AA38" s="37"/>
      <c r="AB38" s="37"/>
      <c r="AC38" s="37"/>
      <c r="AD38" s="37"/>
      <c r="AE38" s="37" t="s">
        <v>102</v>
      </c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</row>
    <row r="39" spans="1:60" outlineLevel="1">
      <c r="A39" s="249">
        <v>28</v>
      </c>
      <c r="B39" s="250" t="s">
        <v>499</v>
      </c>
      <c r="C39" s="251" t="s">
        <v>500</v>
      </c>
      <c r="D39" s="252" t="s">
        <v>304</v>
      </c>
      <c r="E39" s="253">
        <v>1</v>
      </c>
      <c r="F39" s="320">
        <v>0</v>
      </c>
      <c r="G39" s="254">
        <f t="shared" si="1"/>
        <v>0</v>
      </c>
      <c r="H39" s="35">
        <v>17.420000000000002</v>
      </c>
      <c r="I39" s="35" t="e">
        <f>ROUND(#REF!*H39,2)</f>
        <v>#REF!</v>
      </c>
      <c r="J39" s="35">
        <v>64.48</v>
      </c>
      <c r="K39" s="35" t="e">
        <f>ROUND(#REF!*J39,2)</f>
        <v>#REF!</v>
      </c>
      <c r="L39" s="35">
        <v>0</v>
      </c>
      <c r="M39" s="35" t="e">
        <f>#REF!*(1+L39/100)</f>
        <v>#REF!</v>
      </c>
      <c r="N39" s="34">
        <v>4.0000000000000003E-5</v>
      </c>
      <c r="O39" s="34" t="e">
        <f>ROUND(#REF!*N39,5)</f>
        <v>#REF!</v>
      </c>
      <c r="P39" s="34">
        <v>0</v>
      </c>
      <c r="Q39" s="34" t="e">
        <f>ROUND(#REF!*P39,5)</f>
        <v>#REF!</v>
      </c>
      <c r="R39" s="34"/>
      <c r="S39" s="34"/>
      <c r="T39" s="36">
        <v>0.129</v>
      </c>
      <c r="U39" s="34" t="e">
        <f>ROUND(#REF!*T39,2)</f>
        <v>#REF!</v>
      </c>
      <c r="V39" s="37"/>
      <c r="W39" s="37"/>
      <c r="X39" s="37"/>
      <c r="Y39" s="37"/>
      <c r="Z39" s="37"/>
      <c r="AA39" s="37"/>
      <c r="AB39" s="37"/>
      <c r="AC39" s="37"/>
      <c r="AD39" s="37"/>
      <c r="AE39" s="37" t="s">
        <v>102</v>
      </c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</row>
    <row r="40" spans="1:60" outlineLevel="1">
      <c r="A40" s="249">
        <v>29</v>
      </c>
      <c r="B40" s="250" t="s">
        <v>503</v>
      </c>
      <c r="C40" s="251" t="s">
        <v>504</v>
      </c>
      <c r="D40" s="252" t="s">
        <v>304</v>
      </c>
      <c r="E40" s="253">
        <v>15</v>
      </c>
      <c r="F40" s="320">
        <v>0</v>
      </c>
      <c r="G40" s="254">
        <f t="shared" si="1"/>
        <v>0</v>
      </c>
      <c r="H40" s="35">
        <v>0</v>
      </c>
      <c r="I40" s="35" t="e">
        <f>ROUND(#REF!*H40,2)</f>
        <v>#REF!</v>
      </c>
      <c r="J40" s="35">
        <v>270</v>
      </c>
      <c r="K40" s="35" t="e">
        <f>ROUND(#REF!*J40,2)</f>
        <v>#REF!</v>
      </c>
      <c r="L40" s="35">
        <v>0</v>
      </c>
      <c r="M40" s="35" t="e">
        <f>#REF!*(1+L40/100)</f>
        <v>#REF!</v>
      </c>
      <c r="N40" s="34">
        <v>0</v>
      </c>
      <c r="O40" s="34" t="e">
        <f>ROUND(#REF!*N40,5)</f>
        <v>#REF!</v>
      </c>
      <c r="P40" s="34">
        <v>0</v>
      </c>
      <c r="Q40" s="34" t="e">
        <f>ROUND(#REF!*P40,5)</f>
        <v>#REF!</v>
      </c>
      <c r="R40" s="34"/>
      <c r="S40" s="34"/>
      <c r="T40" s="36">
        <v>0</v>
      </c>
      <c r="U40" s="34" t="e">
        <f>ROUND(#REF!*T40,2)</f>
        <v>#REF!</v>
      </c>
      <c r="V40" s="37"/>
      <c r="W40" s="37"/>
      <c r="X40" s="37"/>
      <c r="Y40" s="37"/>
      <c r="Z40" s="37"/>
      <c r="AA40" s="37"/>
      <c r="AB40" s="37"/>
      <c r="AC40" s="37"/>
      <c r="AD40" s="37"/>
      <c r="AE40" s="37" t="s">
        <v>102</v>
      </c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</row>
    <row r="41" spans="1:60" outlineLevel="1">
      <c r="A41" s="249">
        <v>30</v>
      </c>
      <c r="B41" s="250" t="s">
        <v>503</v>
      </c>
      <c r="C41" s="251" t="s">
        <v>505</v>
      </c>
      <c r="D41" s="252" t="s">
        <v>304</v>
      </c>
      <c r="E41" s="253">
        <v>35</v>
      </c>
      <c r="F41" s="320">
        <v>0</v>
      </c>
      <c r="G41" s="254">
        <f t="shared" si="1"/>
        <v>0</v>
      </c>
      <c r="H41" s="35">
        <v>0</v>
      </c>
      <c r="I41" s="35" t="e">
        <f>ROUND(#REF!*H41,2)</f>
        <v>#REF!</v>
      </c>
      <c r="J41" s="35">
        <v>224.5</v>
      </c>
      <c r="K41" s="35" t="e">
        <f>ROUND(#REF!*J41,2)</f>
        <v>#REF!</v>
      </c>
      <c r="L41" s="35">
        <v>0</v>
      </c>
      <c r="M41" s="35" t="e">
        <f>#REF!*(1+L41/100)</f>
        <v>#REF!</v>
      </c>
      <c r="N41" s="34">
        <v>0</v>
      </c>
      <c r="O41" s="34" t="e">
        <f>ROUND(#REF!*N41,5)</f>
        <v>#REF!</v>
      </c>
      <c r="P41" s="34">
        <v>0</v>
      </c>
      <c r="Q41" s="34" t="e">
        <f>ROUND(#REF!*P41,5)</f>
        <v>#REF!</v>
      </c>
      <c r="R41" s="34"/>
      <c r="S41" s="34"/>
      <c r="T41" s="36">
        <v>0</v>
      </c>
      <c r="U41" s="34" t="e">
        <f>ROUND(#REF!*T41,2)</f>
        <v>#REF!</v>
      </c>
      <c r="V41" s="37"/>
      <c r="W41" s="37"/>
      <c r="X41" s="37"/>
      <c r="Y41" s="37"/>
      <c r="Z41" s="37"/>
      <c r="AA41" s="37"/>
      <c r="AB41" s="37"/>
      <c r="AC41" s="37"/>
      <c r="AD41" s="37"/>
      <c r="AE41" s="37" t="s">
        <v>102</v>
      </c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</row>
    <row r="42" spans="1:60" outlineLevel="1">
      <c r="A42" s="249">
        <v>31</v>
      </c>
      <c r="B42" s="250" t="s">
        <v>503</v>
      </c>
      <c r="C42" s="251" t="s">
        <v>506</v>
      </c>
      <c r="D42" s="252" t="s">
        <v>304</v>
      </c>
      <c r="E42" s="253">
        <v>1</v>
      </c>
      <c r="F42" s="320">
        <v>0</v>
      </c>
      <c r="G42" s="254">
        <f t="shared" si="1"/>
        <v>0</v>
      </c>
      <c r="H42" s="35">
        <v>0</v>
      </c>
      <c r="I42" s="35" t="e">
        <f>ROUND(#REF!*H42,2)</f>
        <v>#REF!</v>
      </c>
      <c r="J42" s="35">
        <v>272.5</v>
      </c>
      <c r="K42" s="35" t="e">
        <f>ROUND(#REF!*J42,2)</f>
        <v>#REF!</v>
      </c>
      <c r="L42" s="35">
        <v>0</v>
      </c>
      <c r="M42" s="35" t="e">
        <f>#REF!*(1+L42/100)</f>
        <v>#REF!</v>
      </c>
      <c r="N42" s="34">
        <v>0</v>
      </c>
      <c r="O42" s="34" t="e">
        <f>ROUND(#REF!*N42,5)</f>
        <v>#REF!</v>
      </c>
      <c r="P42" s="34">
        <v>0</v>
      </c>
      <c r="Q42" s="34" t="e">
        <f>ROUND(#REF!*P42,5)</f>
        <v>#REF!</v>
      </c>
      <c r="R42" s="34"/>
      <c r="S42" s="34"/>
      <c r="T42" s="36">
        <v>0</v>
      </c>
      <c r="U42" s="34" t="e">
        <f>ROUND(#REF!*T42,2)</f>
        <v>#REF!</v>
      </c>
      <c r="V42" s="37"/>
      <c r="W42" s="37"/>
      <c r="X42" s="37"/>
      <c r="Y42" s="37"/>
      <c r="Z42" s="37"/>
      <c r="AA42" s="37"/>
      <c r="AB42" s="37"/>
      <c r="AC42" s="37"/>
      <c r="AD42" s="37"/>
      <c r="AE42" s="37" t="s">
        <v>102</v>
      </c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</row>
    <row r="43" spans="1:60" outlineLevel="1">
      <c r="A43" s="249">
        <v>32</v>
      </c>
      <c r="B43" s="250" t="s">
        <v>507</v>
      </c>
      <c r="C43" s="251" t="s">
        <v>508</v>
      </c>
      <c r="D43" s="252" t="s">
        <v>304</v>
      </c>
      <c r="E43" s="253">
        <v>35</v>
      </c>
      <c r="F43" s="320">
        <v>0</v>
      </c>
      <c r="G43" s="254">
        <f t="shared" si="1"/>
        <v>0</v>
      </c>
      <c r="H43" s="35">
        <v>8.09</v>
      </c>
      <c r="I43" s="35" t="e">
        <f>ROUND(#REF!*H43,2)</f>
        <v>#REF!</v>
      </c>
      <c r="J43" s="35">
        <v>197.41</v>
      </c>
      <c r="K43" s="35" t="e">
        <f>ROUND(#REF!*J43,2)</f>
        <v>#REF!</v>
      </c>
      <c r="L43" s="35">
        <v>0</v>
      </c>
      <c r="M43" s="35" t="e">
        <f>#REF!*(1+L43/100)</f>
        <v>#REF!</v>
      </c>
      <c r="N43" s="34">
        <v>2.7999999999999998E-4</v>
      </c>
      <c r="O43" s="34" t="e">
        <f>ROUND(#REF!*N43,5)</f>
        <v>#REF!</v>
      </c>
      <c r="P43" s="34">
        <v>0</v>
      </c>
      <c r="Q43" s="34" t="e">
        <f>ROUND(#REF!*P43,5)</f>
        <v>#REF!</v>
      </c>
      <c r="R43" s="34"/>
      <c r="S43" s="34"/>
      <c r="T43" s="36">
        <v>0.36516999999999999</v>
      </c>
      <c r="U43" s="34" t="e">
        <f>ROUND(#REF!*T43,2)</f>
        <v>#REF!</v>
      </c>
      <c r="V43" s="37"/>
      <c r="W43" s="37"/>
      <c r="X43" s="37"/>
      <c r="Y43" s="37"/>
      <c r="Z43" s="37"/>
      <c r="AA43" s="37"/>
      <c r="AB43" s="37"/>
      <c r="AC43" s="37"/>
      <c r="AD43" s="37"/>
      <c r="AE43" s="37" t="s">
        <v>102</v>
      </c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</row>
    <row r="44" spans="1:60" outlineLevel="1">
      <c r="A44" s="249">
        <v>33</v>
      </c>
      <c r="B44" s="250" t="s">
        <v>509</v>
      </c>
      <c r="C44" s="251" t="s">
        <v>510</v>
      </c>
      <c r="D44" s="252" t="s">
        <v>304</v>
      </c>
      <c r="E44" s="253">
        <v>1</v>
      </c>
      <c r="F44" s="320">
        <v>0</v>
      </c>
      <c r="G44" s="254">
        <f t="shared" si="1"/>
        <v>0</v>
      </c>
      <c r="H44" s="35">
        <v>8.09</v>
      </c>
      <c r="I44" s="35" t="e">
        <f>ROUND(#REF!*H44,2)</f>
        <v>#REF!</v>
      </c>
      <c r="J44" s="35">
        <v>215.91</v>
      </c>
      <c r="K44" s="35" t="e">
        <f>ROUND(#REF!*J44,2)</f>
        <v>#REF!</v>
      </c>
      <c r="L44" s="35">
        <v>0</v>
      </c>
      <c r="M44" s="35" t="e">
        <f>#REF!*(1+L44/100)</f>
        <v>#REF!</v>
      </c>
      <c r="N44" s="34">
        <v>2.7999999999999998E-4</v>
      </c>
      <c r="O44" s="34" t="e">
        <f>ROUND(#REF!*N44,5)</f>
        <v>#REF!</v>
      </c>
      <c r="P44" s="34">
        <v>0</v>
      </c>
      <c r="Q44" s="34" t="e">
        <f>ROUND(#REF!*P44,5)</f>
        <v>#REF!</v>
      </c>
      <c r="R44" s="34"/>
      <c r="S44" s="34"/>
      <c r="T44" s="36">
        <v>0.40018999999999999</v>
      </c>
      <c r="U44" s="34" t="e">
        <f>ROUND(#REF!*T44,2)</f>
        <v>#REF!</v>
      </c>
      <c r="V44" s="37"/>
      <c r="W44" s="37"/>
      <c r="X44" s="37"/>
      <c r="Y44" s="37"/>
      <c r="Z44" s="37"/>
      <c r="AA44" s="37"/>
      <c r="AB44" s="37"/>
      <c r="AC44" s="37"/>
      <c r="AD44" s="37"/>
      <c r="AE44" s="37" t="s">
        <v>102</v>
      </c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</row>
    <row r="45" spans="1:60" ht="20" outlineLevel="1">
      <c r="A45" s="249">
        <v>34</v>
      </c>
      <c r="B45" s="250" t="s">
        <v>511</v>
      </c>
      <c r="C45" s="251" t="s">
        <v>512</v>
      </c>
      <c r="D45" s="252" t="s">
        <v>304</v>
      </c>
      <c r="E45" s="253">
        <v>36</v>
      </c>
      <c r="F45" s="320">
        <v>0</v>
      </c>
      <c r="G45" s="254">
        <f t="shared" si="1"/>
        <v>0</v>
      </c>
      <c r="H45" s="35">
        <v>0</v>
      </c>
      <c r="I45" s="35" t="e">
        <f>ROUND(#REF!*H45,2)</f>
        <v>#REF!</v>
      </c>
      <c r="J45" s="35">
        <v>41</v>
      </c>
      <c r="K45" s="35" t="e">
        <f>ROUND(#REF!*J45,2)</f>
        <v>#REF!</v>
      </c>
      <c r="L45" s="35">
        <v>0</v>
      </c>
      <c r="M45" s="35" t="e">
        <f>#REF!*(1+L45/100)</f>
        <v>#REF!</v>
      </c>
      <c r="N45" s="34">
        <v>0</v>
      </c>
      <c r="O45" s="34" t="e">
        <f>ROUND(#REF!*N45,5)</f>
        <v>#REF!</v>
      </c>
      <c r="P45" s="34">
        <v>0</v>
      </c>
      <c r="Q45" s="34" t="e">
        <f>ROUND(#REF!*P45,5)</f>
        <v>#REF!</v>
      </c>
      <c r="R45" s="34"/>
      <c r="S45" s="34"/>
      <c r="T45" s="36">
        <v>8.2000000000000003E-2</v>
      </c>
      <c r="U45" s="34" t="e">
        <f>ROUND(#REF!*T45,2)</f>
        <v>#REF!</v>
      </c>
      <c r="V45" s="37"/>
      <c r="W45" s="37"/>
      <c r="X45" s="37"/>
      <c r="Y45" s="37"/>
      <c r="Z45" s="37"/>
      <c r="AA45" s="37"/>
      <c r="AB45" s="37"/>
      <c r="AC45" s="37"/>
      <c r="AD45" s="37"/>
      <c r="AE45" s="37" t="s">
        <v>102</v>
      </c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</row>
    <row r="46" spans="1:60" outlineLevel="1">
      <c r="A46" s="249">
        <v>35</v>
      </c>
      <c r="B46" s="250" t="s">
        <v>513</v>
      </c>
      <c r="C46" s="251" t="s">
        <v>514</v>
      </c>
      <c r="D46" s="252" t="s">
        <v>101</v>
      </c>
      <c r="E46" s="253">
        <v>1</v>
      </c>
      <c r="F46" s="320">
        <v>0</v>
      </c>
      <c r="G46" s="254">
        <f t="shared" si="1"/>
        <v>0</v>
      </c>
      <c r="H46" s="35">
        <v>217</v>
      </c>
      <c r="I46" s="35" t="e">
        <f>ROUND(#REF!*H46,2)</f>
        <v>#REF!</v>
      </c>
      <c r="J46" s="35">
        <v>0</v>
      </c>
      <c r="K46" s="35" t="e">
        <f>ROUND(#REF!*J46,2)</f>
        <v>#REF!</v>
      </c>
      <c r="L46" s="35">
        <v>0</v>
      </c>
      <c r="M46" s="35" t="e">
        <f>#REF!*(1+L46/100)</f>
        <v>#REF!</v>
      </c>
      <c r="N46" s="34">
        <v>1.3999999999999999E-4</v>
      </c>
      <c r="O46" s="34" t="e">
        <f>ROUND(#REF!*N46,5)</f>
        <v>#REF!</v>
      </c>
      <c r="P46" s="34">
        <v>0</v>
      </c>
      <c r="Q46" s="34" t="e">
        <f>ROUND(#REF!*P46,5)</f>
        <v>#REF!</v>
      </c>
      <c r="R46" s="34"/>
      <c r="S46" s="34"/>
      <c r="T46" s="36">
        <v>0</v>
      </c>
      <c r="U46" s="34" t="e">
        <f>ROUND(#REF!*T46,2)</f>
        <v>#REF!</v>
      </c>
      <c r="V46" s="37"/>
      <c r="W46" s="37"/>
      <c r="X46" s="37"/>
      <c r="Y46" s="37"/>
      <c r="Z46" s="37"/>
      <c r="AA46" s="37"/>
      <c r="AB46" s="37"/>
      <c r="AC46" s="37"/>
      <c r="AD46" s="37"/>
      <c r="AE46" s="37" t="s">
        <v>113</v>
      </c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</row>
    <row r="47" spans="1:60" outlineLevel="1">
      <c r="A47" s="249">
        <v>36</v>
      </c>
      <c r="B47" s="250" t="s">
        <v>513</v>
      </c>
      <c r="C47" s="251" t="s">
        <v>515</v>
      </c>
      <c r="D47" s="252" t="s">
        <v>101</v>
      </c>
      <c r="E47" s="253">
        <v>1</v>
      </c>
      <c r="F47" s="320">
        <v>0</v>
      </c>
      <c r="G47" s="254">
        <f t="shared" si="1"/>
        <v>0</v>
      </c>
      <c r="H47" s="35">
        <v>311</v>
      </c>
      <c r="I47" s="35" t="e">
        <f>ROUND(#REF!*H47,2)</f>
        <v>#REF!</v>
      </c>
      <c r="J47" s="35">
        <v>0</v>
      </c>
      <c r="K47" s="35" t="e">
        <f>ROUND(#REF!*J47,2)</f>
        <v>#REF!</v>
      </c>
      <c r="L47" s="35">
        <v>0</v>
      </c>
      <c r="M47" s="35" t="e">
        <f>#REF!*(1+L47/100)</f>
        <v>#REF!</v>
      </c>
      <c r="N47" s="34">
        <v>1.3999999999999999E-4</v>
      </c>
      <c r="O47" s="34" t="e">
        <f>ROUND(#REF!*N47,5)</f>
        <v>#REF!</v>
      </c>
      <c r="P47" s="34">
        <v>0</v>
      </c>
      <c r="Q47" s="34" t="e">
        <f>ROUND(#REF!*P47,5)</f>
        <v>#REF!</v>
      </c>
      <c r="R47" s="34"/>
      <c r="S47" s="34"/>
      <c r="T47" s="36">
        <v>0</v>
      </c>
      <c r="U47" s="34" t="e">
        <f>ROUND(#REF!*T47,2)</f>
        <v>#REF!</v>
      </c>
      <c r="V47" s="37"/>
      <c r="W47" s="37"/>
      <c r="X47" s="37"/>
      <c r="Y47" s="37"/>
      <c r="Z47" s="37"/>
      <c r="AA47" s="37"/>
      <c r="AB47" s="37"/>
      <c r="AC47" s="37"/>
      <c r="AD47" s="37"/>
      <c r="AE47" s="37" t="s">
        <v>113</v>
      </c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</row>
    <row r="48" spans="1:60" outlineLevel="1">
      <c r="A48" s="249">
        <v>37</v>
      </c>
      <c r="B48" s="250" t="s">
        <v>513</v>
      </c>
      <c r="C48" s="251" t="s">
        <v>516</v>
      </c>
      <c r="D48" s="252" t="s">
        <v>101</v>
      </c>
      <c r="E48" s="253">
        <v>2</v>
      </c>
      <c r="F48" s="320">
        <v>0</v>
      </c>
      <c r="G48" s="254">
        <f t="shared" si="1"/>
        <v>0</v>
      </c>
      <c r="H48" s="35">
        <v>315</v>
      </c>
      <c r="I48" s="35" t="e">
        <f>ROUND(#REF!*H48,2)</f>
        <v>#REF!</v>
      </c>
      <c r="J48" s="35">
        <v>0</v>
      </c>
      <c r="K48" s="35" t="e">
        <f>ROUND(#REF!*J48,2)</f>
        <v>#REF!</v>
      </c>
      <c r="L48" s="35">
        <v>0</v>
      </c>
      <c r="M48" s="35" t="e">
        <f>#REF!*(1+L48/100)</f>
        <v>#REF!</v>
      </c>
      <c r="N48" s="34">
        <v>3.1E-4</v>
      </c>
      <c r="O48" s="34" t="e">
        <f>ROUND(#REF!*N48,5)</f>
        <v>#REF!</v>
      </c>
      <c r="P48" s="34">
        <v>0</v>
      </c>
      <c r="Q48" s="34" t="e">
        <f>ROUND(#REF!*P48,5)</f>
        <v>#REF!</v>
      </c>
      <c r="R48" s="34"/>
      <c r="S48" s="34"/>
      <c r="T48" s="36">
        <v>0</v>
      </c>
      <c r="U48" s="34" t="e">
        <f>ROUND(#REF!*T48,2)</f>
        <v>#REF!</v>
      </c>
      <c r="V48" s="37"/>
      <c r="W48" s="37"/>
      <c r="X48" s="37"/>
      <c r="Y48" s="37"/>
      <c r="Z48" s="37"/>
      <c r="AA48" s="37"/>
      <c r="AB48" s="37"/>
      <c r="AC48" s="37"/>
      <c r="AD48" s="37"/>
      <c r="AE48" s="37" t="s">
        <v>113</v>
      </c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</row>
    <row r="49" spans="1:60" outlineLevel="1">
      <c r="A49" s="249">
        <v>38</v>
      </c>
      <c r="B49" s="250" t="s">
        <v>517</v>
      </c>
      <c r="C49" s="251" t="s">
        <v>518</v>
      </c>
      <c r="D49" s="252" t="s">
        <v>101</v>
      </c>
      <c r="E49" s="253">
        <v>1</v>
      </c>
      <c r="F49" s="320">
        <v>0</v>
      </c>
      <c r="G49" s="254">
        <f t="shared" si="1"/>
        <v>0</v>
      </c>
      <c r="H49" s="35">
        <v>350</v>
      </c>
      <c r="I49" s="35" t="e">
        <f>ROUND(#REF!*H49,2)</f>
        <v>#REF!</v>
      </c>
      <c r="J49" s="35">
        <v>0</v>
      </c>
      <c r="K49" s="35" t="e">
        <f>ROUND(#REF!*J49,2)</f>
        <v>#REF!</v>
      </c>
      <c r="L49" s="35">
        <v>0</v>
      </c>
      <c r="M49" s="35" t="e">
        <f>#REF!*(1+L49/100)</f>
        <v>#REF!</v>
      </c>
      <c r="N49" s="34">
        <v>1.4999999999999999E-4</v>
      </c>
      <c r="O49" s="34" t="e">
        <f>ROUND(#REF!*N49,5)</f>
        <v>#REF!</v>
      </c>
      <c r="P49" s="34">
        <v>0</v>
      </c>
      <c r="Q49" s="34" t="e">
        <f>ROUND(#REF!*P49,5)</f>
        <v>#REF!</v>
      </c>
      <c r="R49" s="34"/>
      <c r="S49" s="34"/>
      <c r="T49" s="36">
        <v>0</v>
      </c>
      <c r="U49" s="34" t="e">
        <f>ROUND(#REF!*T49,2)</f>
        <v>#REF!</v>
      </c>
      <c r="V49" s="37"/>
      <c r="W49" s="37"/>
      <c r="X49" s="37"/>
      <c r="Y49" s="37"/>
      <c r="Z49" s="37"/>
      <c r="AA49" s="37"/>
      <c r="AB49" s="37"/>
      <c r="AC49" s="37"/>
      <c r="AD49" s="37"/>
      <c r="AE49" s="37" t="s">
        <v>113</v>
      </c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</row>
    <row r="50" spans="1:60" outlineLevel="1">
      <c r="A50" s="249">
        <v>39</v>
      </c>
      <c r="B50" s="250" t="s">
        <v>503</v>
      </c>
      <c r="C50" s="251" t="s">
        <v>519</v>
      </c>
      <c r="D50" s="252" t="s">
        <v>101</v>
      </c>
      <c r="E50" s="253">
        <v>1</v>
      </c>
      <c r="F50" s="320">
        <v>0</v>
      </c>
      <c r="G50" s="254">
        <f t="shared" si="1"/>
        <v>0</v>
      </c>
      <c r="H50" s="35">
        <v>501.87</v>
      </c>
      <c r="I50" s="35" t="e">
        <f>ROUND(#REF!*H50,2)</f>
        <v>#REF!</v>
      </c>
      <c r="J50" s="35">
        <v>748.13</v>
      </c>
      <c r="K50" s="35" t="e">
        <f>ROUND(#REF!*J50,2)</f>
        <v>#REF!</v>
      </c>
      <c r="L50" s="35">
        <v>0</v>
      </c>
      <c r="M50" s="35" t="e">
        <f>#REF!*(1+L50/100)</f>
        <v>#REF!</v>
      </c>
      <c r="N50" s="34">
        <v>2.15E-3</v>
      </c>
      <c r="O50" s="34" t="e">
        <f>ROUND(#REF!*N50,5)</f>
        <v>#REF!</v>
      </c>
      <c r="P50" s="34">
        <v>0</v>
      </c>
      <c r="Q50" s="34" t="e">
        <f>ROUND(#REF!*P50,5)</f>
        <v>#REF!</v>
      </c>
      <c r="R50" s="34"/>
      <c r="S50" s="34"/>
      <c r="T50" s="36">
        <v>0.372</v>
      </c>
      <c r="U50" s="34" t="e">
        <f>ROUND(#REF!*T50,2)</f>
        <v>#REF!</v>
      </c>
      <c r="V50" s="37"/>
      <c r="W50" s="37"/>
      <c r="X50" s="37"/>
      <c r="Y50" s="37"/>
      <c r="Z50" s="37"/>
      <c r="AA50" s="37"/>
      <c r="AB50" s="37"/>
      <c r="AC50" s="37"/>
      <c r="AD50" s="37"/>
      <c r="AE50" s="37" t="s">
        <v>102</v>
      </c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</row>
    <row r="51" spans="1:60" outlineLevel="1">
      <c r="A51" s="249">
        <v>40</v>
      </c>
      <c r="B51" s="250" t="s">
        <v>520</v>
      </c>
      <c r="C51" s="251" t="s">
        <v>521</v>
      </c>
      <c r="D51" s="252" t="s">
        <v>101</v>
      </c>
      <c r="E51" s="253">
        <v>1</v>
      </c>
      <c r="F51" s="320">
        <v>0</v>
      </c>
      <c r="G51" s="254">
        <f t="shared" si="1"/>
        <v>0</v>
      </c>
      <c r="H51" s="35">
        <v>239.58</v>
      </c>
      <c r="I51" s="35" t="e">
        <f>ROUND(#REF!*H51,2)</f>
        <v>#REF!</v>
      </c>
      <c r="J51" s="35">
        <v>213.92</v>
      </c>
      <c r="K51" s="35" t="e">
        <f>ROUND(#REF!*J51,2)</f>
        <v>#REF!</v>
      </c>
      <c r="L51" s="35">
        <v>0</v>
      </c>
      <c r="M51" s="35" t="e">
        <f>#REF!*(1+L51/100)</f>
        <v>#REF!</v>
      </c>
      <c r="N51" s="34">
        <v>1.9400000000000001E-3</v>
      </c>
      <c r="O51" s="34" t="e">
        <f>ROUND(#REF!*N51,5)</f>
        <v>#REF!</v>
      </c>
      <c r="P51" s="34">
        <v>0</v>
      </c>
      <c r="Q51" s="34" t="e">
        <f>ROUND(#REF!*P51,5)</f>
        <v>#REF!</v>
      </c>
      <c r="R51" s="34"/>
      <c r="S51" s="34"/>
      <c r="T51" s="36">
        <v>0.39300000000000002</v>
      </c>
      <c r="U51" s="34" t="e">
        <f>ROUND(#REF!*T51,2)</f>
        <v>#REF!</v>
      </c>
      <c r="V51" s="37"/>
      <c r="W51" s="37"/>
      <c r="X51" s="37"/>
      <c r="Y51" s="37"/>
      <c r="Z51" s="37"/>
      <c r="AA51" s="37"/>
      <c r="AB51" s="37"/>
      <c r="AC51" s="37"/>
      <c r="AD51" s="37"/>
      <c r="AE51" s="37" t="s">
        <v>102</v>
      </c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</row>
    <row r="52" spans="1:60" outlineLevel="1">
      <c r="A52" s="249">
        <v>41</v>
      </c>
      <c r="B52" s="250" t="s">
        <v>522</v>
      </c>
      <c r="C52" s="251" t="s">
        <v>523</v>
      </c>
      <c r="D52" s="252" t="s">
        <v>101</v>
      </c>
      <c r="E52" s="253">
        <v>3</v>
      </c>
      <c r="F52" s="320">
        <v>0</v>
      </c>
      <c r="G52" s="254">
        <f t="shared" si="1"/>
        <v>0</v>
      </c>
      <c r="H52" s="35">
        <v>3.92</v>
      </c>
      <c r="I52" s="35" t="e">
        <f>ROUND(#REF!*H52,2)</f>
        <v>#REF!</v>
      </c>
      <c r="J52" s="35">
        <v>89.88</v>
      </c>
      <c r="K52" s="35" t="e">
        <f>ROUND(#REF!*J52,2)</f>
        <v>#REF!</v>
      </c>
      <c r="L52" s="35">
        <v>0</v>
      </c>
      <c r="M52" s="35" t="e">
        <f>#REF!*(1+L52/100)</f>
        <v>#REF!</v>
      </c>
      <c r="N52" s="34">
        <v>0</v>
      </c>
      <c r="O52" s="34" t="e">
        <f>ROUND(#REF!*N52,5)</f>
        <v>#REF!</v>
      </c>
      <c r="P52" s="34">
        <v>0</v>
      </c>
      <c r="Q52" s="34" t="e">
        <f>ROUND(#REF!*P52,5)</f>
        <v>#REF!</v>
      </c>
      <c r="R52" s="34"/>
      <c r="S52" s="34"/>
      <c r="T52" s="36">
        <v>0.16500000000000001</v>
      </c>
      <c r="U52" s="34" t="e">
        <f>ROUND(#REF!*T52,2)</f>
        <v>#REF!</v>
      </c>
      <c r="V52" s="37"/>
      <c r="W52" s="37"/>
      <c r="X52" s="37"/>
      <c r="Y52" s="37"/>
      <c r="Z52" s="37"/>
      <c r="AA52" s="37"/>
      <c r="AB52" s="37"/>
      <c r="AC52" s="37"/>
      <c r="AD52" s="37"/>
      <c r="AE52" s="37" t="s">
        <v>102</v>
      </c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</row>
    <row r="53" spans="1:60" outlineLevel="1">
      <c r="A53" s="249">
        <v>42</v>
      </c>
      <c r="B53" s="250" t="s">
        <v>524</v>
      </c>
      <c r="C53" s="251" t="s">
        <v>525</v>
      </c>
      <c r="D53" s="252" t="s">
        <v>101</v>
      </c>
      <c r="E53" s="253">
        <v>1</v>
      </c>
      <c r="F53" s="320">
        <v>0</v>
      </c>
      <c r="G53" s="254">
        <f t="shared" si="1"/>
        <v>0</v>
      </c>
      <c r="H53" s="35">
        <v>5.22</v>
      </c>
      <c r="I53" s="35" t="e">
        <f>ROUND(#REF!*H53,2)</f>
        <v>#REF!</v>
      </c>
      <c r="J53" s="35">
        <v>112.78</v>
      </c>
      <c r="K53" s="35" t="e">
        <f>ROUND(#REF!*J53,2)</f>
        <v>#REF!</v>
      </c>
      <c r="L53" s="35">
        <v>0</v>
      </c>
      <c r="M53" s="35" t="e">
        <f>#REF!*(1+L53/100)</f>
        <v>#REF!</v>
      </c>
      <c r="N53" s="34">
        <v>0</v>
      </c>
      <c r="O53" s="34" t="e">
        <f>ROUND(#REF!*N53,5)</f>
        <v>#REF!</v>
      </c>
      <c r="P53" s="34">
        <v>0</v>
      </c>
      <c r="Q53" s="34" t="e">
        <f>ROUND(#REF!*P53,5)</f>
        <v>#REF!</v>
      </c>
      <c r="R53" s="34"/>
      <c r="S53" s="34"/>
      <c r="T53" s="36">
        <v>0.20699999999999999</v>
      </c>
      <c r="U53" s="34" t="e">
        <f>ROUND(#REF!*T53,2)</f>
        <v>#REF!</v>
      </c>
      <c r="V53" s="37"/>
      <c r="W53" s="37"/>
      <c r="X53" s="37"/>
      <c r="Y53" s="37"/>
      <c r="Z53" s="37"/>
      <c r="AA53" s="37"/>
      <c r="AB53" s="37"/>
      <c r="AC53" s="37"/>
      <c r="AD53" s="37"/>
      <c r="AE53" s="37" t="s">
        <v>102</v>
      </c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</row>
    <row r="54" spans="1:60" outlineLevel="1">
      <c r="A54" s="249">
        <v>43</v>
      </c>
      <c r="B54" s="250" t="s">
        <v>526</v>
      </c>
      <c r="C54" s="251" t="s">
        <v>527</v>
      </c>
      <c r="D54" s="252" t="s">
        <v>101</v>
      </c>
      <c r="E54" s="253">
        <v>1</v>
      </c>
      <c r="F54" s="320">
        <v>0</v>
      </c>
      <c r="G54" s="254">
        <f t="shared" si="1"/>
        <v>0</v>
      </c>
      <c r="H54" s="35">
        <v>1439.8</v>
      </c>
      <c r="I54" s="35" t="e">
        <f>ROUND(#REF!*H54,2)</f>
        <v>#REF!</v>
      </c>
      <c r="J54" s="35">
        <v>119.20000000000005</v>
      </c>
      <c r="K54" s="35" t="e">
        <f>ROUND(#REF!*J54,2)</f>
        <v>#REF!</v>
      </c>
      <c r="L54" s="35">
        <v>0</v>
      </c>
      <c r="M54" s="35" t="e">
        <f>#REF!*(1+L54/100)</f>
        <v>#REF!</v>
      </c>
      <c r="N54" s="34">
        <v>2.5000000000000001E-3</v>
      </c>
      <c r="O54" s="34" t="e">
        <f>ROUND(#REF!*N54,5)</f>
        <v>#REF!</v>
      </c>
      <c r="P54" s="34">
        <v>0</v>
      </c>
      <c r="Q54" s="34" t="e">
        <f>ROUND(#REF!*P54,5)</f>
        <v>#REF!</v>
      </c>
      <c r="R54" s="34"/>
      <c r="S54" s="34"/>
      <c r="T54" s="36">
        <v>0.219</v>
      </c>
      <c r="U54" s="34" t="e">
        <f>ROUND(#REF!*T54,2)</f>
        <v>#REF!</v>
      </c>
      <c r="V54" s="37"/>
      <c r="W54" s="37"/>
      <c r="X54" s="37"/>
      <c r="Y54" s="37"/>
      <c r="Z54" s="37"/>
      <c r="AA54" s="37"/>
      <c r="AB54" s="37"/>
      <c r="AC54" s="37"/>
      <c r="AD54" s="37"/>
      <c r="AE54" s="37" t="s">
        <v>102</v>
      </c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</row>
    <row r="55" spans="1:60" outlineLevel="1">
      <c r="A55" s="249">
        <v>44</v>
      </c>
      <c r="B55" s="250" t="s">
        <v>528</v>
      </c>
      <c r="C55" s="251" t="s">
        <v>529</v>
      </c>
      <c r="D55" s="252" t="s">
        <v>530</v>
      </c>
      <c r="E55" s="253">
        <v>1</v>
      </c>
      <c r="F55" s="320">
        <v>0</v>
      </c>
      <c r="G55" s="254">
        <f t="shared" si="1"/>
        <v>0</v>
      </c>
      <c r="H55" s="35">
        <v>150.91</v>
      </c>
      <c r="I55" s="35" t="e">
        <f>ROUND(#REF!*H55,2)</f>
        <v>#REF!</v>
      </c>
      <c r="J55" s="35">
        <v>130.09</v>
      </c>
      <c r="K55" s="35" t="e">
        <f>ROUND(#REF!*J55,2)</f>
        <v>#REF!</v>
      </c>
      <c r="L55" s="35">
        <v>0</v>
      </c>
      <c r="M55" s="35" t="e">
        <f>#REF!*(1+L55/100)</f>
        <v>#REF!</v>
      </c>
      <c r="N55" s="34">
        <v>5.2999999999999998E-4</v>
      </c>
      <c r="O55" s="34" t="e">
        <f>ROUND(#REF!*N55,5)</f>
        <v>#REF!</v>
      </c>
      <c r="P55" s="34">
        <v>0</v>
      </c>
      <c r="Q55" s="34" t="e">
        <f>ROUND(#REF!*P55,5)</f>
        <v>#REF!</v>
      </c>
      <c r="R55" s="34"/>
      <c r="S55" s="34"/>
      <c r="T55" s="36">
        <v>0.23899999999999999</v>
      </c>
      <c r="U55" s="34" t="e">
        <f>ROUND(#REF!*T55,2)</f>
        <v>#REF!</v>
      </c>
      <c r="V55" s="37"/>
      <c r="W55" s="37"/>
      <c r="X55" s="37"/>
      <c r="Y55" s="37"/>
      <c r="Z55" s="37"/>
      <c r="AA55" s="37"/>
      <c r="AB55" s="37"/>
      <c r="AC55" s="37"/>
      <c r="AD55" s="37"/>
      <c r="AE55" s="37" t="s">
        <v>102</v>
      </c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</row>
    <row r="56" spans="1:60" outlineLevel="1">
      <c r="A56" s="249">
        <v>45</v>
      </c>
      <c r="B56" s="250" t="s">
        <v>532</v>
      </c>
      <c r="C56" s="251" t="s">
        <v>533</v>
      </c>
      <c r="D56" s="252" t="s">
        <v>101</v>
      </c>
      <c r="E56" s="253">
        <v>1</v>
      </c>
      <c r="F56" s="320">
        <v>0</v>
      </c>
      <c r="G56" s="254">
        <f t="shared" si="1"/>
        <v>0</v>
      </c>
      <c r="H56" s="35">
        <v>268.17</v>
      </c>
      <c r="I56" s="35" t="e">
        <f>ROUND(#REF!*H56,2)</f>
        <v>#REF!</v>
      </c>
      <c r="J56" s="35">
        <v>89.829999999999984</v>
      </c>
      <c r="K56" s="35" t="e">
        <f>ROUND(#REF!*J56,2)</f>
        <v>#REF!</v>
      </c>
      <c r="L56" s="35">
        <v>0</v>
      </c>
      <c r="M56" s="35" t="e">
        <f>#REF!*(1+L56/100)</f>
        <v>#REF!</v>
      </c>
      <c r="N56" s="34">
        <v>1.1E-4</v>
      </c>
      <c r="O56" s="34" t="e">
        <f>ROUND(#REF!*N56,5)</f>
        <v>#REF!</v>
      </c>
      <c r="P56" s="34">
        <v>0</v>
      </c>
      <c r="Q56" s="34" t="e">
        <f>ROUND(#REF!*P56,5)</f>
        <v>#REF!</v>
      </c>
      <c r="R56" s="34"/>
      <c r="S56" s="34"/>
      <c r="T56" s="36">
        <v>0.16500000000000001</v>
      </c>
      <c r="U56" s="34" t="e">
        <f>ROUND(#REF!*T56,2)</f>
        <v>#REF!</v>
      </c>
      <c r="V56" s="37"/>
      <c r="W56" s="37"/>
      <c r="X56" s="37"/>
      <c r="Y56" s="37"/>
      <c r="Z56" s="37"/>
      <c r="AA56" s="37"/>
      <c r="AB56" s="37"/>
      <c r="AC56" s="37"/>
      <c r="AD56" s="37"/>
      <c r="AE56" s="37" t="s">
        <v>102</v>
      </c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</row>
    <row r="57" spans="1:60" outlineLevel="1">
      <c r="A57" s="249">
        <v>46</v>
      </c>
      <c r="B57" s="250" t="s">
        <v>536</v>
      </c>
      <c r="C57" s="251" t="s">
        <v>537</v>
      </c>
      <c r="D57" s="252" t="s">
        <v>101</v>
      </c>
      <c r="E57" s="253">
        <v>2</v>
      </c>
      <c r="F57" s="320">
        <v>0</v>
      </c>
      <c r="G57" s="254">
        <f t="shared" si="1"/>
        <v>0</v>
      </c>
      <c r="H57" s="35">
        <v>0</v>
      </c>
      <c r="I57" s="35" t="e">
        <f>ROUND(#REF!*H57,2)</f>
        <v>#REF!</v>
      </c>
      <c r="J57" s="35">
        <v>89.9</v>
      </c>
      <c r="K57" s="35" t="e">
        <f>ROUND(#REF!*J57,2)</f>
        <v>#REF!</v>
      </c>
      <c r="L57" s="35">
        <v>0</v>
      </c>
      <c r="M57" s="35" t="e">
        <f>#REF!*(1+L57/100)</f>
        <v>#REF!</v>
      </c>
      <c r="N57" s="34">
        <v>0</v>
      </c>
      <c r="O57" s="34" t="e">
        <f>ROUND(#REF!*N57,5)</f>
        <v>#REF!</v>
      </c>
      <c r="P57" s="34">
        <v>0</v>
      </c>
      <c r="Q57" s="34" t="e">
        <f>ROUND(#REF!*P57,5)</f>
        <v>#REF!</v>
      </c>
      <c r="R57" s="34"/>
      <c r="S57" s="34"/>
      <c r="T57" s="36">
        <v>0.16500000000000001</v>
      </c>
      <c r="U57" s="34" t="e">
        <f>ROUND(#REF!*T57,2)</f>
        <v>#REF!</v>
      </c>
      <c r="V57" s="37"/>
      <c r="W57" s="37"/>
      <c r="X57" s="37"/>
      <c r="Y57" s="37"/>
      <c r="Z57" s="37"/>
      <c r="AA57" s="37"/>
      <c r="AB57" s="37"/>
      <c r="AC57" s="37"/>
      <c r="AD57" s="37"/>
      <c r="AE57" s="37" t="s">
        <v>102</v>
      </c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</row>
    <row r="58" spans="1:60" ht="20" outlineLevel="1">
      <c r="A58" s="249">
        <v>47</v>
      </c>
      <c r="B58" s="250" t="s">
        <v>538</v>
      </c>
      <c r="C58" s="251" t="s">
        <v>539</v>
      </c>
      <c r="D58" s="252" t="s">
        <v>101</v>
      </c>
      <c r="E58" s="253">
        <v>1</v>
      </c>
      <c r="F58" s="320">
        <v>0</v>
      </c>
      <c r="G58" s="254">
        <f t="shared" si="1"/>
        <v>0</v>
      </c>
      <c r="H58" s="35">
        <v>172.82</v>
      </c>
      <c r="I58" s="35" t="e">
        <f>ROUND(#REF!*H58,2)</f>
        <v>#REF!</v>
      </c>
      <c r="J58" s="35">
        <v>155.68</v>
      </c>
      <c r="K58" s="35" t="e">
        <f>ROUND(#REF!*J58,2)</f>
        <v>#REF!</v>
      </c>
      <c r="L58" s="35">
        <v>0</v>
      </c>
      <c r="M58" s="35" t="e">
        <f>#REF!*(1+L58/100)</f>
        <v>#REF!</v>
      </c>
      <c r="N58" s="34">
        <v>2.1000000000000001E-4</v>
      </c>
      <c r="O58" s="34" t="e">
        <f>ROUND(#REF!*N58,5)</f>
        <v>#REF!</v>
      </c>
      <c r="P58" s="34">
        <v>0</v>
      </c>
      <c r="Q58" s="34" t="e">
        <f>ROUND(#REF!*P58,5)</f>
        <v>#REF!</v>
      </c>
      <c r="R58" s="34"/>
      <c r="S58" s="34"/>
      <c r="T58" s="36">
        <v>0.28599999999999998</v>
      </c>
      <c r="U58" s="34" t="e">
        <f>ROUND(#REF!*T58,2)</f>
        <v>#REF!</v>
      </c>
      <c r="V58" s="37"/>
      <c r="W58" s="37"/>
      <c r="X58" s="37"/>
      <c r="Y58" s="37"/>
      <c r="Z58" s="37"/>
      <c r="AA58" s="37"/>
      <c r="AB58" s="37"/>
      <c r="AC58" s="37"/>
      <c r="AD58" s="37"/>
      <c r="AE58" s="37" t="s">
        <v>102</v>
      </c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</row>
    <row r="59" spans="1:60" outlineLevel="1">
      <c r="A59" s="249">
        <v>48</v>
      </c>
      <c r="B59" s="250" t="s">
        <v>540</v>
      </c>
      <c r="C59" s="251" t="s">
        <v>541</v>
      </c>
      <c r="D59" s="252" t="s">
        <v>65</v>
      </c>
      <c r="E59" s="253">
        <v>375</v>
      </c>
      <c r="F59" s="320">
        <v>0</v>
      </c>
      <c r="G59" s="254">
        <f t="shared" si="1"/>
        <v>0</v>
      </c>
      <c r="H59" s="35">
        <v>0</v>
      </c>
      <c r="I59" s="35" t="e">
        <f>ROUND(#REF!*H59,2)</f>
        <v>#REF!</v>
      </c>
      <c r="J59" s="35">
        <v>1.4</v>
      </c>
      <c r="K59" s="35" t="e">
        <f>ROUND(#REF!*J59,2)</f>
        <v>#REF!</v>
      </c>
      <c r="L59" s="35">
        <v>0</v>
      </c>
      <c r="M59" s="35" t="e">
        <f>#REF!*(1+L59/100)</f>
        <v>#REF!</v>
      </c>
      <c r="N59" s="34">
        <v>0</v>
      </c>
      <c r="O59" s="34" t="e">
        <f>ROUND(#REF!*N59,5)</f>
        <v>#REF!</v>
      </c>
      <c r="P59" s="34">
        <v>0</v>
      </c>
      <c r="Q59" s="34" t="e">
        <f>ROUND(#REF!*P59,5)</f>
        <v>#REF!</v>
      </c>
      <c r="R59" s="34"/>
      <c r="S59" s="34"/>
      <c r="T59" s="36">
        <v>0</v>
      </c>
      <c r="U59" s="34" t="e">
        <f>ROUND(#REF!*T59,2)</f>
        <v>#REF!</v>
      </c>
      <c r="V59" s="37"/>
      <c r="W59" s="37"/>
      <c r="X59" s="37"/>
      <c r="Y59" s="37"/>
      <c r="Z59" s="37"/>
      <c r="AA59" s="37"/>
      <c r="AB59" s="37"/>
      <c r="AC59" s="37"/>
      <c r="AD59" s="37"/>
      <c r="AE59" s="37" t="s">
        <v>102</v>
      </c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</row>
    <row r="60" spans="1:60" ht="14.5">
      <c r="A60" s="255" t="s">
        <v>97</v>
      </c>
      <c r="B60" s="256" t="s">
        <v>448</v>
      </c>
      <c r="C60" s="257" t="s">
        <v>449</v>
      </c>
      <c r="D60" s="258"/>
      <c r="E60" s="259"/>
      <c r="F60" s="260"/>
      <c r="G60" s="260">
        <f>SUMIF(AE61:AE73,"&lt;&gt;NOR",G61:G73)</f>
        <v>0</v>
      </c>
      <c r="H60" s="40"/>
      <c r="I60" s="40" t="e">
        <f>SUM(I61:I73)</f>
        <v>#REF!</v>
      </c>
      <c r="J60" s="40"/>
      <c r="K60" s="40" t="e">
        <f>SUM(K61:K73)</f>
        <v>#REF!</v>
      </c>
      <c r="L60" s="40"/>
      <c r="M60" s="40" t="e">
        <f>SUM(M61:M73)</f>
        <v>#REF!</v>
      </c>
      <c r="N60" s="39"/>
      <c r="O60" s="39" t="e">
        <f>SUM(O61:O73)</f>
        <v>#REF!</v>
      </c>
      <c r="P60" s="39"/>
      <c r="Q60" s="39" t="e">
        <f>SUM(Q61:Q73)</f>
        <v>#REF!</v>
      </c>
      <c r="R60" s="39"/>
      <c r="S60" s="39"/>
      <c r="T60" s="41"/>
      <c r="U60" s="39" t="e">
        <f>SUM(U61:U73)</f>
        <v>#REF!</v>
      </c>
      <c r="AE60" s="29" t="s">
        <v>98</v>
      </c>
    </row>
    <row r="61" spans="1:60" outlineLevel="1">
      <c r="A61" s="249">
        <v>49</v>
      </c>
      <c r="B61" s="250" t="s">
        <v>542</v>
      </c>
      <c r="C61" s="251" t="s">
        <v>543</v>
      </c>
      <c r="D61" s="252" t="s">
        <v>304</v>
      </c>
      <c r="E61" s="253">
        <v>30</v>
      </c>
      <c r="F61" s="320">
        <v>0</v>
      </c>
      <c r="G61" s="254">
        <f t="shared" ref="G61:G73" si="2">ROUND(E61*F61,2)</f>
        <v>0</v>
      </c>
      <c r="H61" s="35">
        <v>34.700000000000003</v>
      </c>
      <c r="I61" s="35" t="e">
        <f>ROUND(#REF!*H61,2)</f>
        <v>#REF!</v>
      </c>
      <c r="J61" s="35">
        <v>12.899999999999999</v>
      </c>
      <c r="K61" s="35" t="e">
        <f>ROUND(#REF!*J61,2)</f>
        <v>#REF!</v>
      </c>
      <c r="L61" s="35">
        <v>0</v>
      </c>
      <c r="M61" s="35" t="e">
        <f>#REF!*(1+L61/100)</f>
        <v>#REF!</v>
      </c>
      <c r="N61" s="34">
        <v>1.1E-4</v>
      </c>
      <c r="O61" s="34" t="e">
        <f>ROUND(#REF!*N61,5)</f>
        <v>#REF!</v>
      </c>
      <c r="P61" s="34">
        <v>2.15E-3</v>
      </c>
      <c r="Q61" s="34" t="e">
        <f>ROUND(#REF!*P61,5)</f>
        <v>#REF!</v>
      </c>
      <c r="R61" s="34"/>
      <c r="S61" s="34"/>
      <c r="T61" s="36">
        <v>0.03</v>
      </c>
      <c r="U61" s="34" t="e">
        <f>ROUND(#REF!*T61,2)</f>
        <v>#REF!</v>
      </c>
      <c r="V61" s="37"/>
      <c r="W61" s="37"/>
      <c r="X61" s="37"/>
      <c r="Y61" s="37"/>
      <c r="Z61" s="37"/>
      <c r="AA61" s="37"/>
      <c r="AB61" s="37"/>
      <c r="AC61" s="37"/>
      <c r="AD61" s="37"/>
      <c r="AE61" s="37" t="s">
        <v>102</v>
      </c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</row>
    <row r="62" spans="1:60" outlineLevel="1">
      <c r="A62" s="249">
        <v>50</v>
      </c>
      <c r="B62" s="250" t="s">
        <v>544</v>
      </c>
      <c r="C62" s="251" t="s">
        <v>545</v>
      </c>
      <c r="D62" s="252" t="s">
        <v>107</v>
      </c>
      <c r="E62" s="253">
        <v>7.0000000000000007E-2</v>
      </c>
      <c r="F62" s="320">
        <v>0</v>
      </c>
      <c r="G62" s="254">
        <f t="shared" si="2"/>
        <v>0</v>
      </c>
      <c r="H62" s="35">
        <v>0</v>
      </c>
      <c r="I62" s="35" t="e">
        <f>ROUND(#REF!*H62,2)</f>
        <v>#REF!</v>
      </c>
      <c r="J62" s="35">
        <v>1989</v>
      </c>
      <c r="K62" s="35" t="e">
        <f>ROUND(#REF!*J62,2)</f>
        <v>#REF!</v>
      </c>
      <c r="L62" s="35">
        <v>0</v>
      </c>
      <c r="M62" s="35" t="e">
        <f>#REF!*(1+L62/100)</f>
        <v>#REF!</v>
      </c>
      <c r="N62" s="34">
        <v>0</v>
      </c>
      <c r="O62" s="34" t="e">
        <f>ROUND(#REF!*N62,5)</f>
        <v>#REF!</v>
      </c>
      <c r="P62" s="34">
        <v>0</v>
      </c>
      <c r="Q62" s="34" t="e">
        <f>ROUND(#REF!*P62,5)</f>
        <v>#REF!</v>
      </c>
      <c r="R62" s="34"/>
      <c r="S62" s="34"/>
      <c r="T62" s="36">
        <v>3.379</v>
      </c>
      <c r="U62" s="34" t="e">
        <f>ROUND(#REF!*T62,2)</f>
        <v>#REF!</v>
      </c>
      <c r="V62" s="37"/>
      <c r="W62" s="37"/>
      <c r="X62" s="37"/>
      <c r="Y62" s="37"/>
      <c r="Z62" s="37"/>
      <c r="AA62" s="37"/>
      <c r="AB62" s="37"/>
      <c r="AC62" s="37"/>
      <c r="AD62" s="37"/>
      <c r="AE62" s="37" t="s">
        <v>102</v>
      </c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</row>
    <row r="63" spans="1:60" outlineLevel="1">
      <c r="A63" s="249">
        <v>51</v>
      </c>
      <c r="B63" s="250" t="s">
        <v>546</v>
      </c>
      <c r="C63" s="251" t="s">
        <v>547</v>
      </c>
      <c r="D63" s="252" t="s">
        <v>304</v>
      </c>
      <c r="E63" s="253">
        <v>1</v>
      </c>
      <c r="F63" s="320">
        <v>0</v>
      </c>
      <c r="G63" s="254">
        <f t="shared" si="2"/>
        <v>0</v>
      </c>
      <c r="H63" s="35">
        <v>462.22</v>
      </c>
      <c r="I63" s="35" t="e">
        <f>ROUND(#REF!*H63,2)</f>
        <v>#REF!</v>
      </c>
      <c r="J63" s="35">
        <v>193.77999999999997</v>
      </c>
      <c r="K63" s="35" t="e">
        <f>ROUND(#REF!*J63,2)</f>
        <v>#REF!</v>
      </c>
      <c r="L63" s="35">
        <v>0</v>
      </c>
      <c r="M63" s="35" t="e">
        <f>#REF!*(1+L63/100)</f>
        <v>#REF!</v>
      </c>
      <c r="N63" s="34">
        <v>1.06E-3</v>
      </c>
      <c r="O63" s="34" t="e">
        <f>ROUND(#REF!*N63,5)</f>
        <v>#REF!</v>
      </c>
      <c r="P63" s="34">
        <v>0</v>
      </c>
      <c r="Q63" s="34" t="e">
        <f>ROUND(#REF!*P63,5)</f>
        <v>#REF!</v>
      </c>
      <c r="R63" s="34"/>
      <c r="S63" s="34"/>
      <c r="T63" s="36">
        <v>0.33262999999999998</v>
      </c>
      <c r="U63" s="34" t="e">
        <f>ROUND(#REF!*T63,2)</f>
        <v>#REF!</v>
      </c>
      <c r="V63" s="37"/>
      <c r="W63" s="37"/>
      <c r="X63" s="37"/>
      <c r="Y63" s="37"/>
      <c r="Z63" s="37"/>
      <c r="AA63" s="37"/>
      <c r="AB63" s="37"/>
      <c r="AC63" s="37"/>
      <c r="AD63" s="37"/>
      <c r="AE63" s="37" t="s">
        <v>102</v>
      </c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</row>
    <row r="64" spans="1:60" outlineLevel="1">
      <c r="A64" s="249">
        <v>52</v>
      </c>
      <c r="B64" s="250" t="s">
        <v>548</v>
      </c>
      <c r="C64" s="251" t="s">
        <v>549</v>
      </c>
      <c r="D64" s="252" t="s">
        <v>304</v>
      </c>
      <c r="E64" s="253">
        <v>10</v>
      </c>
      <c r="F64" s="320">
        <v>0</v>
      </c>
      <c r="G64" s="254">
        <f t="shared" si="2"/>
        <v>0</v>
      </c>
      <c r="H64" s="35">
        <v>729.21</v>
      </c>
      <c r="I64" s="35" t="e">
        <f>ROUND(#REF!*H64,2)</f>
        <v>#REF!</v>
      </c>
      <c r="J64" s="35">
        <v>206.78999999999996</v>
      </c>
      <c r="K64" s="35" t="e">
        <f>ROUND(#REF!*J64,2)</f>
        <v>#REF!</v>
      </c>
      <c r="L64" s="35">
        <v>0</v>
      </c>
      <c r="M64" s="35" t="e">
        <f>#REF!*(1+L64/100)</f>
        <v>#REF!</v>
      </c>
      <c r="N64" s="34">
        <v>1.66E-3</v>
      </c>
      <c r="O64" s="34" t="e">
        <f>ROUND(#REF!*N64,5)</f>
        <v>#REF!</v>
      </c>
      <c r="P64" s="34">
        <v>0</v>
      </c>
      <c r="Q64" s="34" t="e">
        <f>ROUND(#REF!*P64,5)</f>
        <v>#REF!</v>
      </c>
      <c r="R64" s="34"/>
      <c r="S64" s="34"/>
      <c r="T64" s="36">
        <v>0.35470000000000002</v>
      </c>
      <c r="U64" s="34" t="e">
        <f>ROUND(#REF!*T64,2)</f>
        <v>#REF!</v>
      </c>
      <c r="V64" s="37"/>
      <c r="W64" s="37"/>
      <c r="X64" s="37"/>
      <c r="Y64" s="37"/>
      <c r="Z64" s="37"/>
      <c r="AA64" s="37"/>
      <c r="AB64" s="37"/>
      <c r="AC64" s="37"/>
      <c r="AD64" s="37"/>
      <c r="AE64" s="37" t="s">
        <v>102</v>
      </c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</row>
    <row r="65" spans="1:60" outlineLevel="1">
      <c r="A65" s="249">
        <v>53</v>
      </c>
      <c r="B65" s="250" t="s">
        <v>550</v>
      </c>
      <c r="C65" s="251" t="s">
        <v>551</v>
      </c>
      <c r="D65" s="252" t="s">
        <v>304</v>
      </c>
      <c r="E65" s="253">
        <v>1</v>
      </c>
      <c r="F65" s="320">
        <v>0</v>
      </c>
      <c r="G65" s="254">
        <f t="shared" si="2"/>
        <v>0</v>
      </c>
      <c r="H65" s="35">
        <v>24.37</v>
      </c>
      <c r="I65" s="35" t="e">
        <f>ROUND(#REF!*H65,2)</f>
        <v>#REF!</v>
      </c>
      <c r="J65" s="35">
        <v>240.13</v>
      </c>
      <c r="K65" s="35" t="e">
        <f>ROUND(#REF!*J65,2)</f>
        <v>#REF!</v>
      </c>
      <c r="L65" s="35">
        <v>0</v>
      </c>
      <c r="M65" s="35" t="e">
        <f>#REF!*(1+L65/100)</f>
        <v>#REF!</v>
      </c>
      <c r="N65" s="34">
        <v>5.8599999999999998E-3</v>
      </c>
      <c r="O65" s="34" t="e">
        <f>ROUND(#REF!*N65,5)</f>
        <v>#REF!</v>
      </c>
      <c r="P65" s="34">
        <v>0</v>
      </c>
      <c r="Q65" s="34" t="e">
        <f>ROUND(#REF!*P65,5)</f>
        <v>#REF!</v>
      </c>
      <c r="R65" s="34"/>
      <c r="S65" s="34"/>
      <c r="T65" s="36">
        <v>0.43159999999999998</v>
      </c>
      <c r="U65" s="34" t="e">
        <f>ROUND(#REF!*T65,2)</f>
        <v>#REF!</v>
      </c>
      <c r="V65" s="37"/>
      <c r="W65" s="37"/>
      <c r="X65" s="37"/>
      <c r="Y65" s="37"/>
      <c r="Z65" s="37"/>
      <c r="AA65" s="37"/>
      <c r="AB65" s="37"/>
      <c r="AC65" s="37"/>
      <c r="AD65" s="37"/>
      <c r="AE65" s="37" t="s">
        <v>102</v>
      </c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</row>
    <row r="66" spans="1:60" outlineLevel="1">
      <c r="A66" s="249">
        <v>54</v>
      </c>
      <c r="B66" s="250" t="s">
        <v>552</v>
      </c>
      <c r="C66" s="251" t="s">
        <v>553</v>
      </c>
      <c r="D66" s="252" t="s">
        <v>304</v>
      </c>
      <c r="E66" s="253">
        <v>10</v>
      </c>
      <c r="F66" s="320">
        <v>0</v>
      </c>
      <c r="G66" s="254">
        <f t="shared" si="2"/>
        <v>0</v>
      </c>
      <c r="H66" s="35">
        <v>41.98</v>
      </c>
      <c r="I66" s="35" t="e">
        <f>ROUND(#REF!*H66,2)</f>
        <v>#REF!</v>
      </c>
      <c r="J66" s="35">
        <v>248.02</v>
      </c>
      <c r="K66" s="35" t="e">
        <f>ROUND(#REF!*J66,2)</f>
        <v>#REF!</v>
      </c>
      <c r="L66" s="35">
        <v>0</v>
      </c>
      <c r="M66" s="35" t="e">
        <f>#REF!*(1+L66/100)</f>
        <v>#REF!</v>
      </c>
      <c r="N66" s="34">
        <v>4.8700000000000002E-3</v>
      </c>
      <c r="O66" s="34" t="e">
        <f>ROUND(#REF!*N66,5)</f>
        <v>#REF!</v>
      </c>
      <c r="P66" s="34">
        <v>0</v>
      </c>
      <c r="Q66" s="34" t="e">
        <f>ROUND(#REF!*P66,5)</f>
        <v>#REF!</v>
      </c>
      <c r="R66" s="34"/>
      <c r="S66" s="34"/>
      <c r="T66" s="36">
        <v>0.44556000000000001</v>
      </c>
      <c r="U66" s="34" t="e">
        <f>ROUND(#REF!*T66,2)</f>
        <v>#REF!</v>
      </c>
      <c r="V66" s="37"/>
      <c r="W66" s="37"/>
      <c r="X66" s="37"/>
      <c r="Y66" s="37"/>
      <c r="Z66" s="37"/>
      <c r="AA66" s="37"/>
      <c r="AB66" s="37"/>
      <c r="AC66" s="37"/>
      <c r="AD66" s="37"/>
      <c r="AE66" s="37" t="s">
        <v>102</v>
      </c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</row>
    <row r="67" spans="1:60" outlineLevel="1">
      <c r="A67" s="249">
        <v>55</v>
      </c>
      <c r="B67" s="250" t="s">
        <v>554</v>
      </c>
      <c r="C67" s="251" t="s">
        <v>555</v>
      </c>
      <c r="D67" s="252" t="s">
        <v>402</v>
      </c>
      <c r="E67" s="253">
        <v>2</v>
      </c>
      <c r="F67" s="320">
        <v>0</v>
      </c>
      <c r="G67" s="254">
        <f t="shared" si="2"/>
        <v>0</v>
      </c>
      <c r="H67" s="35">
        <v>405</v>
      </c>
      <c r="I67" s="35" t="e">
        <f>ROUND(#REF!*H67,2)</f>
        <v>#REF!</v>
      </c>
      <c r="J67" s="35">
        <v>0</v>
      </c>
      <c r="K67" s="35" t="e">
        <f>ROUND(#REF!*J67,2)</f>
        <v>#REF!</v>
      </c>
      <c r="L67" s="35">
        <v>0</v>
      </c>
      <c r="M67" s="35" t="e">
        <f>#REF!*(1+L67/100)</f>
        <v>#REF!</v>
      </c>
      <c r="N67" s="34">
        <v>2.9999999999999997E-4</v>
      </c>
      <c r="O67" s="34" t="e">
        <f>ROUND(#REF!*N67,5)</f>
        <v>#REF!</v>
      </c>
      <c r="P67" s="34">
        <v>0</v>
      </c>
      <c r="Q67" s="34" t="e">
        <f>ROUND(#REF!*P67,5)</f>
        <v>#REF!</v>
      </c>
      <c r="R67" s="34"/>
      <c r="S67" s="34"/>
      <c r="T67" s="36">
        <v>0</v>
      </c>
      <c r="U67" s="34" t="e">
        <f>ROUND(#REF!*T67,2)</f>
        <v>#REF!</v>
      </c>
      <c r="V67" s="37"/>
      <c r="W67" s="37"/>
      <c r="X67" s="37"/>
      <c r="Y67" s="37"/>
      <c r="Z67" s="37"/>
      <c r="AA67" s="37"/>
      <c r="AB67" s="37"/>
      <c r="AC67" s="37"/>
      <c r="AD67" s="37"/>
      <c r="AE67" s="37" t="s">
        <v>113</v>
      </c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</row>
    <row r="68" spans="1:60" outlineLevel="1">
      <c r="A68" s="249">
        <v>56</v>
      </c>
      <c r="B68" s="250" t="s">
        <v>556</v>
      </c>
      <c r="C68" s="251" t="s">
        <v>557</v>
      </c>
      <c r="D68" s="252" t="s">
        <v>101</v>
      </c>
      <c r="E68" s="253">
        <v>2</v>
      </c>
      <c r="F68" s="320">
        <v>0</v>
      </c>
      <c r="G68" s="254">
        <f t="shared" si="2"/>
        <v>0</v>
      </c>
      <c r="H68" s="35">
        <v>5.5</v>
      </c>
      <c r="I68" s="35" t="e">
        <f>ROUND(#REF!*H68,2)</f>
        <v>#REF!</v>
      </c>
      <c r="J68" s="35">
        <v>122.5</v>
      </c>
      <c r="K68" s="35" t="e">
        <f>ROUND(#REF!*J68,2)</f>
        <v>#REF!</v>
      </c>
      <c r="L68" s="35">
        <v>0</v>
      </c>
      <c r="M68" s="35" t="e">
        <f>#REF!*(1+L68/100)</f>
        <v>#REF!</v>
      </c>
      <c r="N68" s="34">
        <v>3.0000000000000001E-5</v>
      </c>
      <c r="O68" s="34" t="e">
        <f>ROUND(#REF!*N68,5)</f>
        <v>#REF!</v>
      </c>
      <c r="P68" s="34">
        <v>0</v>
      </c>
      <c r="Q68" s="34" t="e">
        <f>ROUND(#REF!*P68,5)</f>
        <v>#REF!</v>
      </c>
      <c r="R68" s="34"/>
      <c r="S68" s="34"/>
      <c r="T68" s="36">
        <v>0.20599999999999999</v>
      </c>
      <c r="U68" s="34" t="e">
        <f>ROUND(#REF!*T68,2)</f>
        <v>#REF!</v>
      </c>
      <c r="V68" s="37"/>
      <c r="W68" s="37"/>
      <c r="X68" s="37"/>
      <c r="Y68" s="37"/>
      <c r="Z68" s="37"/>
      <c r="AA68" s="37"/>
      <c r="AB68" s="37"/>
      <c r="AC68" s="37"/>
      <c r="AD68" s="37"/>
      <c r="AE68" s="37" t="s">
        <v>102</v>
      </c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</row>
    <row r="69" spans="1:60" outlineLevel="1">
      <c r="A69" s="249">
        <v>57</v>
      </c>
      <c r="B69" s="250" t="s">
        <v>558</v>
      </c>
      <c r="C69" s="251" t="s">
        <v>559</v>
      </c>
      <c r="D69" s="252" t="s">
        <v>101</v>
      </c>
      <c r="E69" s="253">
        <v>1</v>
      </c>
      <c r="F69" s="320">
        <v>0</v>
      </c>
      <c r="G69" s="254">
        <f t="shared" si="2"/>
        <v>0</v>
      </c>
      <c r="H69" s="35">
        <v>0</v>
      </c>
      <c r="I69" s="35" t="e">
        <f>ROUND(#REF!*H69,2)</f>
        <v>#REF!</v>
      </c>
      <c r="J69" s="35">
        <v>287</v>
      </c>
      <c r="K69" s="35" t="e">
        <f>ROUND(#REF!*J69,2)</f>
        <v>#REF!</v>
      </c>
      <c r="L69" s="35">
        <v>0</v>
      </c>
      <c r="M69" s="35" t="e">
        <f>#REF!*(1+L69/100)</f>
        <v>#REF!</v>
      </c>
      <c r="N69" s="34">
        <v>0</v>
      </c>
      <c r="O69" s="34" t="e">
        <f>ROUND(#REF!*N69,5)</f>
        <v>#REF!</v>
      </c>
      <c r="P69" s="34">
        <v>0</v>
      </c>
      <c r="Q69" s="34" t="e">
        <f>ROUND(#REF!*P69,5)</f>
        <v>#REF!</v>
      </c>
      <c r="R69" s="34"/>
      <c r="S69" s="34"/>
      <c r="T69" s="36">
        <v>0.48199999999999998</v>
      </c>
      <c r="U69" s="34" t="e">
        <f>ROUND(#REF!*T69,2)</f>
        <v>#REF!</v>
      </c>
      <c r="V69" s="37"/>
      <c r="W69" s="37"/>
      <c r="X69" s="37"/>
      <c r="Y69" s="37"/>
      <c r="Z69" s="37"/>
      <c r="AA69" s="37"/>
      <c r="AB69" s="37"/>
      <c r="AC69" s="37"/>
      <c r="AD69" s="37"/>
      <c r="AE69" s="37" t="s">
        <v>102</v>
      </c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</row>
    <row r="70" spans="1:60" outlineLevel="1">
      <c r="A70" s="249">
        <v>58</v>
      </c>
      <c r="B70" s="250" t="s">
        <v>560</v>
      </c>
      <c r="C70" s="251" t="s">
        <v>561</v>
      </c>
      <c r="D70" s="252" t="s">
        <v>304</v>
      </c>
      <c r="E70" s="253">
        <v>11</v>
      </c>
      <c r="F70" s="320">
        <v>0</v>
      </c>
      <c r="G70" s="254">
        <f t="shared" si="2"/>
        <v>0</v>
      </c>
      <c r="H70" s="35">
        <v>0</v>
      </c>
      <c r="I70" s="35" t="e">
        <f>ROUND(#REF!*H70,2)</f>
        <v>#REF!</v>
      </c>
      <c r="J70" s="35">
        <v>33.799999999999997</v>
      </c>
      <c r="K70" s="35" t="e">
        <f>ROUND(#REF!*J70,2)</f>
        <v>#REF!</v>
      </c>
      <c r="L70" s="35">
        <v>0</v>
      </c>
      <c r="M70" s="35" t="e">
        <f>#REF!*(1+L70/100)</f>
        <v>#REF!</v>
      </c>
      <c r="N70" s="34">
        <v>0</v>
      </c>
      <c r="O70" s="34" t="e">
        <f>ROUND(#REF!*N70,5)</f>
        <v>#REF!</v>
      </c>
      <c r="P70" s="34">
        <v>0</v>
      </c>
      <c r="Q70" s="34" t="e">
        <f>ROUND(#REF!*P70,5)</f>
        <v>#REF!</v>
      </c>
      <c r="R70" s="34"/>
      <c r="S70" s="34"/>
      <c r="T70" s="36">
        <v>6.2E-2</v>
      </c>
      <c r="U70" s="34" t="e">
        <f>ROUND(#REF!*T70,2)</f>
        <v>#REF!</v>
      </c>
      <c r="V70" s="37"/>
      <c r="W70" s="37"/>
      <c r="X70" s="37"/>
      <c r="Y70" s="37"/>
      <c r="Z70" s="37"/>
      <c r="AA70" s="37"/>
      <c r="AB70" s="37"/>
      <c r="AC70" s="37"/>
      <c r="AD70" s="37"/>
      <c r="AE70" s="37" t="s">
        <v>102</v>
      </c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</row>
    <row r="71" spans="1:60" outlineLevel="1">
      <c r="A71" s="249">
        <v>59</v>
      </c>
      <c r="B71" s="250" t="s">
        <v>562</v>
      </c>
      <c r="C71" s="251" t="s">
        <v>563</v>
      </c>
      <c r="D71" s="252" t="s">
        <v>530</v>
      </c>
      <c r="E71" s="253">
        <v>1</v>
      </c>
      <c r="F71" s="320">
        <v>0</v>
      </c>
      <c r="G71" s="254">
        <f t="shared" si="2"/>
        <v>0</v>
      </c>
      <c r="H71" s="35">
        <v>622.57000000000005</v>
      </c>
      <c r="I71" s="35" t="e">
        <f>ROUND(#REF!*H71,2)</f>
        <v>#REF!</v>
      </c>
      <c r="J71" s="35">
        <v>4377.43</v>
      </c>
      <c r="K71" s="35" t="e">
        <f>ROUND(#REF!*J71,2)</f>
        <v>#REF!</v>
      </c>
      <c r="L71" s="35">
        <v>0</v>
      </c>
      <c r="M71" s="35" t="e">
        <f>#REF!*(1+L71/100)</f>
        <v>#REF!</v>
      </c>
      <c r="N71" s="34">
        <v>2.8250000000000001E-2</v>
      </c>
      <c r="O71" s="34" t="e">
        <f>ROUND(#REF!*N71,5)</f>
        <v>#REF!</v>
      </c>
      <c r="P71" s="34">
        <v>0</v>
      </c>
      <c r="Q71" s="34" t="e">
        <f>ROUND(#REF!*P71,5)</f>
        <v>#REF!</v>
      </c>
      <c r="R71" s="34"/>
      <c r="S71" s="34"/>
      <c r="T71" s="36">
        <v>0.9</v>
      </c>
      <c r="U71" s="34" t="e">
        <f>ROUND(#REF!*T71,2)</f>
        <v>#REF!</v>
      </c>
      <c r="V71" s="37"/>
      <c r="W71" s="37"/>
      <c r="X71" s="37"/>
      <c r="Y71" s="37"/>
      <c r="Z71" s="37"/>
      <c r="AA71" s="37"/>
      <c r="AB71" s="37"/>
      <c r="AC71" s="37"/>
      <c r="AD71" s="37"/>
      <c r="AE71" s="37" t="s">
        <v>102</v>
      </c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</row>
    <row r="72" spans="1:60" outlineLevel="1">
      <c r="A72" s="249">
        <v>60</v>
      </c>
      <c r="B72" s="250" t="s">
        <v>564</v>
      </c>
      <c r="C72" s="251" t="s">
        <v>565</v>
      </c>
      <c r="D72" s="252" t="s">
        <v>101</v>
      </c>
      <c r="E72" s="253">
        <v>1</v>
      </c>
      <c r="F72" s="320">
        <v>0</v>
      </c>
      <c r="G72" s="254">
        <f t="shared" si="2"/>
        <v>0</v>
      </c>
      <c r="H72" s="35">
        <v>0</v>
      </c>
      <c r="I72" s="35" t="e">
        <f>ROUND(#REF!*H72,2)</f>
        <v>#REF!</v>
      </c>
      <c r="J72" s="35">
        <v>38.1</v>
      </c>
      <c r="K72" s="35" t="e">
        <f>ROUND(#REF!*J72,2)</f>
        <v>#REF!</v>
      </c>
      <c r="L72" s="35">
        <v>0</v>
      </c>
      <c r="M72" s="35" t="e">
        <f>#REF!*(1+L72/100)</f>
        <v>#REF!</v>
      </c>
      <c r="N72" s="34">
        <v>0</v>
      </c>
      <c r="O72" s="34" t="e">
        <f>ROUND(#REF!*N72,5)</f>
        <v>#REF!</v>
      </c>
      <c r="P72" s="34">
        <v>0</v>
      </c>
      <c r="Q72" s="34" t="e">
        <f>ROUND(#REF!*P72,5)</f>
        <v>#REF!</v>
      </c>
      <c r="R72" s="34"/>
      <c r="S72" s="34"/>
      <c r="T72" s="36">
        <v>6.4000000000000001E-2</v>
      </c>
      <c r="U72" s="34" t="e">
        <f>ROUND(#REF!*T72,2)</f>
        <v>#REF!</v>
      </c>
      <c r="V72" s="37"/>
      <c r="W72" s="37"/>
      <c r="X72" s="37"/>
      <c r="Y72" s="37"/>
      <c r="Z72" s="37"/>
      <c r="AA72" s="37"/>
      <c r="AB72" s="37"/>
      <c r="AC72" s="37"/>
      <c r="AD72" s="37"/>
      <c r="AE72" s="37" t="s">
        <v>102</v>
      </c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</row>
    <row r="73" spans="1:60" outlineLevel="1">
      <c r="A73" s="249">
        <v>61</v>
      </c>
      <c r="B73" s="250" t="s">
        <v>566</v>
      </c>
      <c r="C73" s="251" t="s">
        <v>567</v>
      </c>
      <c r="D73" s="252" t="s">
        <v>65</v>
      </c>
      <c r="E73" s="253">
        <v>214</v>
      </c>
      <c r="F73" s="320">
        <v>0</v>
      </c>
      <c r="G73" s="254">
        <f t="shared" si="2"/>
        <v>0</v>
      </c>
      <c r="H73" s="35">
        <v>0</v>
      </c>
      <c r="I73" s="35" t="e">
        <f>ROUND(#REF!*H73,2)</f>
        <v>#REF!</v>
      </c>
      <c r="J73" s="35">
        <v>1.4</v>
      </c>
      <c r="K73" s="35" t="e">
        <f>ROUND(#REF!*J73,2)</f>
        <v>#REF!</v>
      </c>
      <c r="L73" s="35">
        <v>0</v>
      </c>
      <c r="M73" s="35" t="e">
        <f>#REF!*(1+L73/100)</f>
        <v>#REF!</v>
      </c>
      <c r="N73" s="34">
        <v>0</v>
      </c>
      <c r="O73" s="34" t="e">
        <f>ROUND(#REF!*N73,5)</f>
        <v>#REF!</v>
      </c>
      <c r="P73" s="34">
        <v>0</v>
      </c>
      <c r="Q73" s="34" t="e">
        <f>ROUND(#REF!*P73,5)</f>
        <v>#REF!</v>
      </c>
      <c r="R73" s="34"/>
      <c r="S73" s="34"/>
      <c r="T73" s="36">
        <v>0</v>
      </c>
      <c r="U73" s="34" t="e">
        <f>ROUND(#REF!*T73,2)</f>
        <v>#REF!</v>
      </c>
      <c r="V73" s="37"/>
      <c r="W73" s="37"/>
      <c r="X73" s="37"/>
      <c r="Y73" s="37"/>
      <c r="Z73" s="37"/>
      <c r="AA73" s="37"/>
      <c r="AB73" s="37"/>
      <c r="AC73" s="37"/>
      <c r="AD73" s="37"/>
      <c r="AE73" s="37" t="s">
        <v>102</v>
      </c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</row>
    <row r="74" spans="1:60" ht="14.5">
      <c r="A74" s="255" t="s">
        <v>97</v>
      </c>
      <c r="B74" s="256" t="s">
        <v>450</v>
      </c>
      <c r="C74" s="257" t="s">
        <v>451</v>
      </c>
      <c r="D74" s="258"/>
      <c r="E74" s="259"/>
      <c r="F74" s="260"/>
      <c r="G74" s="260">
        <f>SUMIF(AE75:AE108,"&lt;&gt;NOR",G75:G108)</f>
        <v>0</v>
      </c>
      <c r="H74" s="40"/>
      <c r="I74" s="40" t="e">
        <f>SUM(I75:I108)</f>
        <v>#REF!</v>
      </c>
      <c r="J74" s="40"/>
      <c r="K74" s="40" t="e">
        <f>SUM(K75:K108)</f>
        <v>#REF!</v>
      </c>
      <c r="L74" s="40"/>
      <c r="M74" s="40" t="e">
        <f>SUM(M75:M108)</f>
        <v>#REF!</v>
      </c>
      <c r="N74" s="39"/>
      <c r="O74" s="39" t="e">
        <f>SUM(O75:O108)</f>
        <v>#REF!</v>
      </c>
      <c r="P74" s="39"/>
      <c r="Q74" s="39" t="e">
        <f>SUM(Q75:Q108)</f>
        <v>#REF!</v>
      </c>
      <c r="R74" s="39"/>
      <c r="S74" s="39"/>
      <c r="T74" s="41"/>
      <c r="U74" s="39" t="e">
        <f>SUM(U75:U108)</f>
        <v>#REF!</v>
      </c>
      <c r="AE74" s="29" t="s">
        <v>98</v>
      </c>
    </row>
    <row r="75" spans="1:60" outlineLevel="1">
      <c r="A75" s="249">
        <v>62</v>
      </c>
      <c r="B75" s="250" t="s">
        <v>568</v>
      </c>
      <c r="C75" s="251" t="s">
        <v>569</v>
      </c>
      <c r="D75" s="252" t="s">
        <v>530</v>
      </c>
      <c r="E75" s="253">
        <v>1</v>
      </c>
      <c r="F75" s="320">
        <v>0</v>
      </c>
      <c r="G75" s="254">
        <f t="shared" ref="G75:G108" si="3">ROUND(E75*F75,2)</f>
        <v>0</v>
      </c>
      <c r="H75" s="35">
        <v>0</v>
      </c>
      <c r="I75" s="35" t="e">
        <f>ROUND(#REF!*H75,2)</f>
        <v>#REF!</v>
      </c>
      <c r="J75" s="35">
        <v>200</v>
      </c>
      <c r="K75" s="35" t="e">
        <f>ROUND(#REF!*J75,2)</f>
        <v>#REF!</v>
      </c>
      <c r="L75" s="35">
        <v>0</v>
      </c>
      <c r="M75" s="35" t="e">
        <f>#REF!*(1+L75/100)</f>
        <v>#REF!</v>
      </c>
      <c r="N75" s="34">
        <v>0</v>
      </c>
      <c r="O75" s="34" t="e">
        <f>ROUND(#REF!*N75,5)</f>
        <v>#REF!</v>
      </c>
      <c r="P75" s="34">
        <v>3.4200000000000001E-2</v>
      </c>
      <c r="Q75" s="34" t="e">
        <f>ROUND(#REF!*P75,5)</f>
        <v>#REF!</v>
      </c>
      <c r="R75" s="34"/>
      <c r="S75" s="34"/>
      <c r="T75" s="36">
        <v>0.46500000000000002</v>
      </c>
      <c r="U75" s="34" t="e">
        <f>ROUND(#REF!*T75,2)</f>
        <v>#REF!</v>
      </c>
      <c r="V75" s="37"/>
      <c r="W75" s="37"/>
      <c r="X75" s="37"/>
      <c r="Y75" s="37"/>
      <c r="Z75" s="37"/>
      <c r="AA75" s="37"/>
      <c r="AB75" s="37"/>
      <c r="AC75" s="37"/>
      <c r="AD75" s="37"/>
      <c r="AE75" s="37" t="s">
        <v>102</v>
      </c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</row>
    <row r="76" spans="1:60" outlineLevel="1">
      <c r="A76" s="249">
        <v>63</v>
      </c>
      <c r="B76" s="250" t="s">
        <v>570</v>
      </c>
      <c r="C76" s="251" t="s">
        <v>571</v>
      </c>
      <c r="D76" s="252" t="s">
        <v>530</v>
      </c>
      <c r="E76" s="253">
        <v>1</v>
      </c>
      <c r="F76" s="320">
        <v>0</v>
      </c>
      <c r="G76" s="254">
        <f t="shared" si="3"/>
        <v>0</v>
      </c>
      <c r="H76" s="35">
        <v>0</v>
      </c>
      <c r="I76" s="35" t="e">
        <f>ROUND(#REF!*H76,2)</f>
        <v>#REF!</v>
      </c>
      <c r="J76" s="35">
        <v>164.5</v>
      </c>
      <c r="K76" s="35" t="e">
        <f>ROUND(#REF!*J76,2)</f>
        <v>#REF!</v>
      </c>
      <c r="L76" s="35">
        <v>0</v>
      </c>
      <c r="M76" s="35" t="e">
        <f>#REF!*(1+L76/100)</f>
        <v>#REF!</v>
      </c>
      <c r="N76" s="34">
        <v>0</v>
      </c>
      <c r="O76" s="34" t="e">
        <f>ROUND(#REF!*N76,5)</f>
        <v>#REF!</v>
      </c>
      <c r="P76" s="34">
        <v>1.9460000000000002E-2</v>
      </c>
      <c r="Q76" s="34" t="e">
        <f>ROUND(#REF!*P76,5)</f>
        <v>#REF!</v>
      </c>
      <c r="R76" s="34"/>
      <c r="S76" s="34"/>
      <c r="T76" s="36">
        <v>0.38200000000000001</v>
      </c>
      <c r="U76" s="34" t="e">
        <f>ROUND(#REF!*T76,2)</f>
        <v>#REF!</v>
      </c>
      <c r="V76" s="37"/>
      <c r="W76" s="37"/>
      <c r="X76" s="37"/>
      <c r="Y76" s="37"/>
      <c r="Z76" s="37"/>
      <c r="AA76" s="37"/>
      <c r="AB76" s="37"/>
      <c r="AC76" s="37"/>
      <c r="AD76" s="37"/>
      <c r="AE76" s="37" t="s">
        <v>102</v>
      </c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</row>
    <row r="77" spans="1:60" outlineLevel="1">
      <c r="A77" s="249">
        <v>64</v>
      </c>
      <c r="B77" s="250" t="s">
        <v>572</v>
      </c>
      <c r="C77" s="251" t="s">
        <v>573</v>
      </c>
      <c r="D77" s="252" t="s">
        <v>530</v>
      </c>
      <c r="E77" s="253">
        <v>1</v>
      </c>
      <c r="F77" s="320">
        <v>0</v>
      </c>
      <c r="G77" s="254">
        <f t="shared" si="3"/>
        <v>0</v>
      </c>
      <c r="H77" s="35">
        <v>0</v>
      </c>
      <c r="I77" s="35" t="e">
        <f>ROUND(#REF!*H77,2)</f>
        <v>#REF!</v>
      </c>
      <c r="J77" s="35">
        <v>165</v>
      </c>
      <c r="K77" s="35" t="e">
        <f>ROUND(#REF!*J77,2)</f>
        <v>#REF!</v>
      </c>
      <c r="L77" s="35">
        <v>0</v>
      </c>
      <c r="M77" s="35" t="e">
        <f>#REF!*(1+L77/100)</f>
        <v>#REF!</v>
      </c>
      <c r="N77" s="34">
        <v>0</v>
      </c>
      <c r="O77" s="34" t="e">
        <f>ROUND(#REF!*N77,5)</f>
        <v>#REF!</v>
      </c>
      <c r="P77" s="34">
        <v>2.4500000000000001E-2</v>
      </c>
      <c r="Q77" s="34" t="e">
        <f>ROUND(#REF!*P77,5)</f>
        <v>#REF!</v>
      </c>
      <c r="R77" s="34"/>
      <c r="S77" s="34"/>
      <c r="T77" s="36">
        <v>0.38300000000000001</v>
      </c>
      <c r="U77" s="34" t="e">
        <f>ROUND(#REF!*T77,2)</f>
        <v>#REF!</v>
      </c>
      <c r="V77" s="37"/>
      <c r="W77" s="37"/>
      <c r="X77" s="37"/>
      <c r="Y77" s="37"/>
      <c r="Z77" s="37"/>
      <c r="AA77" s="37"/>
      <c r="AB77" s="37"/>
      <c r="AC77" s="37"/>
      <c r="AD77" s="37"/>
      <c r="AE77" s="37" t="s">
        <v>102</v>
      </c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</row>
    <row r="78" spans="1:60" outlineLevel="1">
      <c r="A78" s="249">
        <v>65</v>
      </c>
      <c r="B78" s="250" t="s">
        <v>574</v>
      </c>
      <c r="C78" s="251" t="s">
        <v>575</v>
      </c>
      <c r="D78" s="252" t="s">
        <v>530</v>
      </c>
      <c r="E78" s="253">
        <v>2</v>
      </c>
      <c r="F78" s="320">
        <v>0</v>
      </c>
      <c r="G78" s="254">
        <f t="shared" si="3"/>
        <v>0</v>
      </c>
      <c r="H78" s="35">
        <v>0</v>
      </c>
      <c r="I78" s="35" t="e">
        <f>ROUND(#REF!*H78,2)</f>
        <v>#REF!</v>
      </c>
      <c r="J78" s="35">
        <v>95.5</v>
      </c>
      <c r="K78" s="35" t="e">
        <f>ROUND(#REF!*J78,2)</f>
        <v>#REF!</v>
      </c>
      <c r="L78" s="35">
        <v>0</v>
      </c>
      <c r="M78" s="35" t="e">
        <f>#REF!*(1+L78/100)</f>
        <v>#REF!</v>
      </c>
      <c r="N78" s="34">
        <v>0</v>
      </c>
      <c r="O78" s="34" t="e">
        <f>ROUND(#REF!*N78,5)</f>
        <v>#REF!</v>
      </c>
      <c r="P78" s="34">
        <v>8.5999999999999998E-4</v>
      </c>
      <c r="Q78" s="34" t="e">
        <f>ROUND(#REF!*P78,5)</f>
        <v>#REF!</v>
      </c>
      <c r="R78" s="34"/>
      <c r="S78" s="34"/>
      <c r="T78" s="36">
        <v>0.222</v>
      </c>
      <c r="U78" s="34" t="e">
        <f>ROUND(#REF!*T78,2)</f>
        <v>#REF!</v>
      </c>
      <c r="V78" s="37"/>
      <c r="W78" s="37"/>
      <c r="X78" s="37"/>
      <c r="Y78" s="37"/>
      <c r="Z78" s="37"/>
      <c r="AA78" s="37"/>
      <c r="AB78" s="37"/>
      <c r="AC78" s="37"/>
      <c r="AD78" s="37"/>
      <c r="AE78" s="37" t="s">
        <v>102</v>
      </c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</row>
    <row r="79" spans="1:60" outlineLevel="1">
      <c r="A79" s="249">
        <v>66</v>
      </c>
      <c r="B79" s="250" t="s">
        <v>576</v>
      </c>
      <c r="C79" s="251" t="s">
        <v>577</v>
      </c>
      <c r="D79" s="252" t="s">
        <v>530</v>
      </c>
      <c r="E79" s="253">
        <v>1</v>
      </c>
      <c r="F79" s="320">
        <v>0</v>
      </c>
      <c r="G79" s="254">
        <f t="shared" si="3"/>
        <v>0</v>
      </c>
      <c r="H79" s="35">
        <v>0</v>
      </c>
      <c r="I79" s="35" t="e">
        <f>ROUND(#REF!*H79,2)</f>
        <v>#REF!</v>
      </c>
      <c r="J79" s="35">
        <v>93.3</v>
      </c>
      <c r="K79" s="35" t="e">
        <f>ROUND(#REF!*J79,2)</f>
        <v>#REF!</v>
      </c>
      <c r="L79" s="35">
        <v>0</v>
      </c>
      <c r="M79" s="35" t="e">
        <f>#REF!*(1+L79/100)</f>
        <v>#REF!</v>
      </c>
      <c r="N79" s="34">
        <v>0</v>
      </c>
      <c r="O79" s="34" t="e">
        <f>ROUND(#REF!*N79,5)</f>
        <v>#REF!</v>
      </c>
      <c r="P79" s="34">
        <v>1.56E-3</v>
      </c>
      <c r="Q79" s="34" t="e">
        <f>ROUND(#REF!*P79,5)</f>
        <v>#REF!</v>
      </c>
      <c r="R79" s="34"/>
      <c r="S79" s="34"/>
      <c r="T79" s="36">
        <v>0.217</v>
      </c>
      <c r="U79" s="34" t="e">
        <f>ROUND(#REF!*T79,2)</f>
        <v>#REF!</v>
      </c>
      <c r="V79" s="37"/>
      <c r="W79" s="37"/>
      <c r="X79" s="37"/>
      <c r="Y79" s="37"/>
      <c r="Z79" s="37"/>
      <c r="AA79" s="37"/>
      <c r="AB79" s="37"/>
      <c r="AC79" s="37"/>
      <c r="AD79" s="37"/>
      <c r="AE79" s="37" t="s">
        <v>102</v>
      </c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</row>
    <row r="80" spans="1:60" outlineLevel="1">
      <c r="A80" s="249">
        <v>67</v>
      </c>
      <c r="B80" s="250" t="s">
        <v>578</v>
      </c>
      <c r="C80" s="251" t="s">
        <v>579</v>
      </c>
      <c r="D80" s="252" t="s">
        <v>530</v>
      </c>
      <c r="E80" s="253">
        <v>1</v>
      </c>
      <c r="F80" s="320">
        <v>0</v>
      </c>
      <c r="G80" s="254">
        <f t="shared" si="3"/>
        <v>0</v>
      </c>
      <c r="H80" s="35">
        <v>0</v>
      </c>
      <c r="I80" s="35" t="e">
        <f>ROUND(#REF!*H80,2)</f>
        <v>#REF!</v>
      </c>
      <c r="J80" s="35">
        <v>133.5</v>
      </c>
      <c r="K80" s="35" t="e">
        <f>ROUND(#REF!*J80,2)</f>
        <v>#REF!</v>
      </c>
      <c r="L80" s="35">
        <v>0</v>
      </c>
      <c r="M80" s="35" t="e">
        <f>#REF!*(1+L80/100)</f>
        <v>#REF!</v>
      </c>
      <c r="N80" s="34">
        <v>0</v>
      </c>
      <c r="O80" s="34" t="e">
        <f>ROUND(#REF!*N80,5)</f>
        <v>#REF!</v>
      </c>
      <c r="P80" s="34">
        <v>6.7000000000000004E-2</v>
      </c>
      <c r="Q80" s="34" t="e">
        <f>ROUND(#REF!*P80,5)</f>
        <v>#REF!</v>
      </c>
      <c r="R80" s="34"/>
      <c r="S80" s="34"/>
      <c r="T80" s="36">
        <v>0.31</v>
      </c>
      <c r="U80" s="34" t="e">
        <f>ROUND(#REF!*T80,2)</f>
        <v>#REF!</v>
      </c>
      <c r="V80" s="37"/>
      <c r="W80" s="37"/>
      <c r="X80" s="37"/>
      <c r="Y80" s="37"/>
      <c r="Z80" s="37"/>
      <c r="AA80" s="37"/>
      <c r="AB80" s="37"/>
      <c r="AC80" s="37"/>
      <c r="AD80" s="37"/>
      <c r="AE80" s="37" t="s">
        <v>102</v>
      </c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</row>
    <row r="81" spans="1:60" outlineLevel="1">
      <c r="A81" s="249">
        <v>68</v>
      </c>
      <c r="B81" s="250" t="s">
        <v>580</v>
      </c>
      <c r="C81" s="251" t="s">
        <v>581</v>
      </c>
      <c r="D81" s="252" t="s">
        <v>530</v>
      </c>
      <c r="E81" s="253">
        <v>1</v>
      </c>
      <c r="F81" s="320">
        <v>0</v>
      </c>
      <c r="G81" s="254">
        <f t="shared" si="3"/>
        <v>0</v>
      </c>
      <c r="H81" s="35">
        <v>0</v>
      </c>
      <c r="I81" s="35" t="e">
        <f>ROUND(#REF!*H81,2)</f>
        <v>#REF!</v>
      </c>
      <c r="J81" s="35">
        <v>360</v>
      </c>
      <c r="K81" s="35" t="e">
        <f>ROUND(#REF!*J81,2)</f>
        <v>#REF!</v>
      </c>
      <c r="L81" s="35">
        <v>0</v>
      </c>
      <c r="M81" s="35" t="e">
        <f>#REF!*(1+L81/100)</f>
        <v>#REF!</v>
      </c>
      <c r="N81" s="34">
        <v>0</v>
      </c>
      <c r="O81" s="34" t="e">
        <f>ROUND(#REF!*N81,5)</f>
        <v>#REF!</v>
      </c>
      <c r="P81" s="34">
        <v>0.155</v>
      </c>
      <c r="Q81" s="34" t="e">
        <f>ROUND(#REF!*P81,5)</f>
        <v>#REF!</v>
      </c>
      <c r="R81" s="34"/>
      <c r="S81" s="34"/>
      <c r="T81" s="36">
        <v>0.83699999999999997</v>
      </c>
      <c r="U81" s="34" t="e">
        <f>ROUND(#REF!*T81,2)</f>
        <v>#REF!</v>
      </c>
      <c r="V81" s="37"/>
      <c r="W81" s="37"/>
      <c r="X81" s="37"/>
      <c r="Y81" s="37"/>
      <c r="Z81" s="37"/>
      <c r="AA81" s="37"/>
      <c r="AB81" s="37"/>
      <c r="AC81" s="37"/>
      <c r="AD81" s="37"/>
      <c r="AE81" s="37" t="s">
        <v>102</v>
      </c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</row>
    <row r="82" spans="1:60" outlineLevel="1">
      <c r="A82" s="249">
        <v>69</v>
      </c>
      <c r="B82" s="250" t="s">
        <v>582</v>
      </c>
      <c r="C82" s="251" t="s">
        <v>583</v>
      </c>
      <c r="D82" s="252" t="s">
        <v>530</v>
      </c>
      <c r="E82" s="253">
        <v>1</v>
      </c>
      <c r="F82" s="320">
        <v>0</v>
      </c>
      <c r="G82" s="254">
        <f t="shared" si="3"/>
        <v>0</v>
      </c>
      <c r="H82" s="35">
        <v>0</v>
      </c>
      <c r="I82" s="35" t="e">
        <f>ROUND(#REF!*H82,2)</f>
        <v>#REF!</v>
      </c>
      <c r="J82" s="35">
        <v>307</v>
      </c>
      <c r="K82" s="35" t="e">
        <f>ROUND(#REF!*J82,2)</f>
        <v>#REF!</v>
      </c>
      <c r="L82" s="35">
        <v>0</v>
      </c>
      <c r="M82" s="35" t="e">
        <f>#REF!*(1+L82/100)</f>
        <v>#REF!</v>
      </c>
      <c r="N82" s="34">
        <v>0</v>
      </c>
      <c r="O82" s="34" t="e">
        <f>ROUND(#REF!*N82,5)</f>
        <v>#REF!</v>
      </c>
      <c r="P82" s="34">
        <v>4.3499999999999997E-2</v>
      </c>
      <c r="Q82" s="34" t="e">
        <f>ROUND(#REF!*P82,5)</f>
        <v>#REF!</v>
      </c>
      <c r="R82" s="34"/>
      <c r="S82" s="34"/>
      <c r="T82" s="36">
        <v>0.71299999999999997</v>
      </c>
      <c r="U82" s="34" t="e">
        <f>ROUND(#REF!*T82,2)</f>
        <v>#REF!</v>
      </c>
      <c r="V82" s="37"/>
      <c r="W82" s="37"/>
      <c r="X82" s="37"/>
      <c r="Y82" s="37"/>
      <c r="Z82" s="37"/>
      <c r="AA82" s="37"/>
      <c r="AB82" s="37"/>
      <c r="AC82" s="37"/>
      <c r="AD82" s="37"/>
      <c r="AE82" s="37" t="s">
        <v>102</v>
      </c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</row>
    <row r="83" spans="1:60" outlineLevel="1">
      <c r="A83" s="249">
        <v>70</v>
      </c>
      <c r="B83" s="250" t="s">
        <v>584</v>
      </c>
      <c r="C83" s="251" t="s">
        <v>585</v>
      </c>
      <c r="D83" s="252" t="s">
        <v>107</v>
      </c>
      <c r="E83" s="253">
        <v>0.35</v>
      </c>
      <c r="F83" s="320">
        <v>0</v>
      </c>
      <c r="G83" s="254">
        <f t="shared" si="3"/>
        <v>0</v>
      </c>
      <c r="H83" s="35">
        <v>0</v>
      </c>
      <c r="I83" s="35" t="e">
        <f>ROUND(#REF!*H83,2)</f>
        <v>#REF!</v>
      </c>
      <c r="J83" s="35">
        <v>1762</v>
      </c>
      <c r="K83" s="35" t="e">
        <f>ROUND(#REF!*J83,2)</f>
        <v>#REF!</v>
      </c>
      <c r="L83" s="35">
        <v>0</v>
      </c>
      <c r="M83" s="35" t="e">
        <f>#REF!*(1+L83/100)</f>
        <v>#REF!</v>
      </c>
      <c r="N83" s="34">
        <v>0</v>
      </c>
      <c r="O83" s="34" t="e">
        <f>ROUND(#REF!*N83,5)</f>
        <v>#REF!</v>
      </c>
      <c r="P83" s="34">
        <v>0</v>
      </c>
      <c r="Q83" s="34" t="e">
        <f>ROUND(#REF!*P83,5)</f>
        <v>#REF!</v>
      </c>
      <c r="R83" s="34"/>
      <c r="S83" s="34"/>
      <c r="T83" s="36">
        <v>3.169</v>
      </c>
      <c r="U83" s="34" t="e">
        <f>ROUND(#REF!*T83,2)</f>
        <v>#REF!</v>
      </c>
      <c r="V83" s="37"/>
      <c r="W83" s="37"/>
      <c r="X83" s="37"/>
      <c r="Y83" s="37"/>
      <c r="Z83" s="37"/>
      <c r="AA83" s="37"/>
      <c r="AB83" s="37"/>
      <c r="AC83" s="37"/>
      <c r="AD83" s="37"/>
      <c r="AE83" s="37" t="s">
        <v>102</v>
      </c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</row>
    <row r="84" spans="1:60" ht="20" outlineLevel="1">
      <c r="A84" s="249">
        <v>71</v>
      </c>
      <c r="B84" s="250" t="s">
        <v>586</v>
      </c>
      <c r="C84" s="251" t="s">
        <v>587</v>
      </c>
      <c r="D84" s="252" t="s">
        <v>530</v>
      </c>
      <c r="E84" s="253">
        <v>1</v>
      </c>
      <c r="F84" s="320">
        <v>0</v>
      </c>
      <c r="G84" s="254">
        <f t="shared" si="3"/>
        <v>0</v>
      </c>
      <c r="H84" s="35">
        <v>4972.08</v>
      </c>
      <c r="I84" s="35" t="e">
        <f>ROUND(#REF!*H84,2)</f>
        <v>#REF!</v>
      </c>
      <c r="J84" s="35">
        <v>572.92000000000007</v>
      </c>
      <c r="K84" s="35" t="e">
        <f>ROUND(#REF!*J84,2)</f>
        <v>#REF!</v>
      </c>
      <c r="L84" s="35">
        <v>0</v>
      </c>
      <c r="M84" s="35" t="e">
        <f>#REF!*(1+L84/100)</f>
        <v>#REF!</v>
      </c>
      <c r="N84" s="34">
        <v>1.772E-2</v>
      </c>
      <c r="O84" s="34" t="e">
        <f>ROUND(#REF!*N84,5)</f>
        <v>#REF!</v>
      </c>
      <c r="P84" s="34">
        <v>0</v>
      </c>
      <c r="Q84" s="34" t="e">
        <f>ROUND(#REF!*P84,5)</f>
        <v>#REF!</v>
      </c>
      <c r="R84" s="34"/>
      <c r="S84" s="34"/>
      <c r="T84" s="36">
        <v>0.97299999999999998</v>
      </c>
      <c r="U84" s="34" t="e">
        <f>ROUND(#REF!*T84,2)</f>
        <v>#REF!</v>
      </c>
      <c r="V84" s="37"/>
      <c r="W84" s="37"/>
      <c r="X84" s="37"/>
      <c r="Y84" s="37"/>
      <c r="Z84" s="37"/>
      <c r="AA84" s="37"/>
      <c r="AB84" s="37"/>
      <c r="AC84" s="37"/>
      <c r="AD84" s="37"/>
      <c r="AE84" s="37" t="s">
        <v>102</v>
      </c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</row>
    <row r="85" spans="1:60" outlineLevel="1">
      <c r="A85" s="249">
        <v>72</v>
      </c>
      <c r="B85" s="250" t="s">
        <v>588</v>
      </c>
      <c r="C85" s="251" t="s">
        <v>589</v>
      </c>
      <c r="D85" s="252" t="s">
        <v>530</v>
      </c>
      <c r="E85" s="253">
        <v>1</v>
      </c>
      <c r="F85" s="320">
        <v>0</v>
      </c>
      <c r="G85" s="254">
        <f t="shared" si="3"/>
        <v>0</v>
      </c>
      <c r="H85" s="35">
        <v>205.89</v>
      </c>
      <c r="I85" s="35" t="e">
        <f>ROUND(#REF!*H85,2)</f>
        <v>#REF!</v>
      </c>
      <c r="J85" s="35">
        <v>660.11</v>
      </c>
      <c r="K85" s="35" t="e">
        <f>ROUND(#REF!*J85,2)</f>
        <v>#REF!</v>
      </c>
      <c r="L85" s="35">
        <v>0</v>
      </c>
      <c r="M85" s="35" t="e">
        <f>#REF!*(1+L85/100)</f>
        <v>#REF!</v>
      </c>
      <c r="N85" s="34">
        <v>8.8999999999999995E-4</v>
      </c>
      <c r="O85" s="34" t="e">
        <f>ROUND(#REF!*N85,5)</f>
        <v>#REF!</v>
      </c>
      <c r="P85" s="34">
        <v>0</v>
      </c>
      <c r="Q85" s="34" t="e">
        <f>ROUND(#REF!*P85,5)</f>
        <v>#REF!</v>
      </c>
      <c r="R85" s="34"/>
      <c r="S85" s="34"/>
      <c r="T85" s="36">
        <v>1.1200000000000001</v>
      </c>
      <c r="U85" s="34" t="e">
        <f>ROUND(#REF!*T85,2)</f>
        <v>#REF!</v>
      </c>
      <c r="V85" s="37"/>
      <c r="W85" s="37"/>
      <c r="X85" s="37"/>
      <c r="Y85" s="37"/>
      <c r="Z85" s="37"/>
      <c r="AA85" s="37"/>
      <c r="AB85" s="37"/>
      <c r="AC85" s="37"/>
      <c r="AD85" s="37"/>
      <c r="AE85" s="37" t="s">
        <v>102</v>
      </c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</row>
    <row r="86" spans="1:60" outlineLevel="1">
      <c r="A86" s="249">
        <v>73</v>
      </c>
      <c r="B86" s="250" t="s">
        <v>590</v>
      </c>
      <c r="C86" s="251" t="s">
        <v>591</v>
      </c>
      <c r="D86" s="252" t="s">
        <v>530</v>
      </c>
      <c r="E86" s="253">
        <v>1</v>
      </c>
      <c r="F86" s="320">
        <v>0</v>
      </c>
      <c r="G86" s="254">
        <f t="shared" si="3"/>
        <v>0</v>
      </c>
      <c r="H86" s="35">
        <v>9141.24</v>
      </c>
      <c r="I86" s="35" t="e">
        <f>ROUND(#REF!*H86,2)</f>
        <v>#REF!</v>
      </c>
      <c r="J86" s="35">
        <v>1118.7600000000002</v>
      </c>
      <c r="K86" s="35" t="e">
        <f>ROUND(#REF!*J86,2)</f>
        <v>#REF!</v>
      </c>
      <c r="L86" s="35">
        <v>0</v>
      </c>
      <c r="M86" s="35" t="e">
        <f>#REF!*(1+L86/100)</f>
        <v>#REF!</v>
      </c>
      <c r="N86" s="34">
        <v>1.2970000000000001E-2</v>
      </c>
      <c r="O86" s="34" t="e">
        <f>ROUND(#REF!*N86,5)</f>
        <v>#REF!</v>
      </c>
      <c r="P86" s="34">
        <v>0</v>
      </c>
      <c r="Q86" s="34" t="e">
        <f>ROUND(#REF!*P86,5)</f>
        <v>#REF!</v>
      </c>
      <c r="R86" s="34"/>
      <c r="S86" s="34"/>
      <c r="T86" s="36">
        <v>1.9</v>
      </c>
      <c r="U86" s="34" t="e">
        <f>ROUND(#REF!*T86,2)</f>
        <v>#REF!</v>
      </c>
      <c r="V86" s="37"/>
      <c r="W86" s="37"/>
      <c r="X86" s="37"/>
      <c r="Y86" s="37"/>
      <c r="Z86" s="37"/>
      <c r="AA86" s="37"/>
      <c r="AB86" s="37"/>
      <c r="AC86" s="37"/>
      <c r="AD86" s="37"/>
      <c r="AE86" s="37" t="s">
        <v>102</v>
      </c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</row>
    <row r="87" spans="1:60" outlineLevel="1">
      <c r="A87" s="249">
        <v>74</v>
      </c>
      <c r="B87" s="250" t="s">
        <v>592</v>
      </c>
      <c r="C87" s="251" t="s">
        <v>593</v>
      </c>
      <c r="D87" s="252" t="s">
        <v>530</v>
      </c>
      <c r="E87" s="253">
        <v>1</v>
      </c>
      <c r="F87" s="320">
        <v>0</v>
      </c>
      <c r="G87" s="254">
        <f t="shared" si="3"/>
        <v>0</v>
      </c>
      <c r="H87" s="35">
        <v>0</v>
      </c>
      <c r="I87" s="35" t="e">
        <f>ROUND(#REF!*H87,2)</f>
        <v>#REF!</v>
      </c>
      <c r="J87" s="35">
        <v>1119</v>
      </c>
      <c r="K87" s="35" t="e">
        <f>ROUND(#REF!*J87,2)</f>
        <v>#REF!</v>
      </c>
      <c r="L87" s="35">
        <v>0</v>
      </c>
      <c r="M87" s="35" t="e">
        <f>#REF!*(1+L87/100)</f>
        <v>#REF!</v>
      </c>
      <c r="N87" s="34">
        <v>0</v>
      </c>
      <c r="O87" s="34" t="e">
        <f>ROUND(#REF!*N87,5)</f>
        <v>#REF!</v>
      </c>
      <c r="P87" s="34">
        <v>0</v>
      </c>
      <c r="Q87" s="34" t="e">
        <f>ROUND(#REF!*P87,5)</f>
        <v>#REF!</v>
      </c>
      <c r="R87" s="34"/>
      <c r="S87" s="34"/>
      <c r="T87" s="36">
        <v>1.9</v>
      </c>
      <c r="U87" s="34" t="e">
        <f>ROUND(#REF!*T87,2)</f>
        <v>#REF!</v>
      </c>
      <c r="V87" s="37"/>
      <c r="W87" s="37"/>
      <c r="X87" s="37"/>
      <c r="Y87" s="37"/>
      <c r="Z87" s="37"/>
      <c r="AA87" s="37"/>
      <c r="AB87" s="37"/>
      <c r="AC87" s="37"/>
      <c r="AD87" s="37"/>
      <c r="AE87" s="37" t="s">
        <v>102</v>
      </c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</row>
    <row r="88" spans="1:60" outlineLevel="1">
      <c r="A88" s="249">
        <v>75</v>
      </c>
      <c r="B88" s="250" t="s">
        <v>594</v>
      </c>
      <c r="C88" s="251" t="s">
        <v>595</v>
      </c>
      <c r="D88" s="252" t="s">
        <v>101</v>
      </c>
      <c r="E88" s="253">
        <v>1</v>
      </c>
      <c r="F88" s="320">
        <v>0</v>
      </c>
      <c r="G88" s="254">
        <f t="shared" si="3"/>
        <v>0</v>
      </c>
      <c r="H88" s="35">
        <v>2295</v>
      </c>
      <c r="I88" s="35" t="e">
        <f>ROUND(#REF!*H88,2)</f>
        <v>#REF!</v>
      </c>
      <c r="J88" s="35">
        <v>0</v>
      </c>
      <c r="K88" s="35" t="e">
        <f>ROUND(#REF!*J88,2)</f>
        <v>#REF!</v>
      </c>
      <c r="L88" s="35">
        <v>0</v>
      </c>
      <c r="M88" s="35" t="e">
        <f>#REF!*(1+L88/100)</f>
        <v>#REF!</v>
      </c>
      <c r="N88" s="34">
        <v>3.2000000000000003E-4</v>
      </c>
      <c r="O88" s="34" t="e">
        <f>ROUND(#REF!*N88,5)</f>
        <v>#REF!</v>
      </c>
      <c r="P88" s="34">
        <v>0</v>
      </c>
      <c r="Q88" s="34" t="e">
        <f>ROUND(#REF!*P88,5)</f>
        <v>#REF!</v>
      </c>
      <c r="R88" s="34"/>
      <c r="S88" s="34"/>
      <c r="T88" s="36">
        <v>0</v>
      </c>
      <c r="U88" s="34" t="e">
        <f>ROUND(#REF!*T88,2)</f>
        <v>#REF!</v>
      </c>
      <c r="V88" s="37"/>
      <c r="W88" s="37"/>
      <c r="X88" s="37"/>
      <c r="Y88" s="37"/>
      <c r="Z88" s="37"/>
      <c r="AA88" s="37"/>
      <c r="AB88" s="37"/>
      <c r="AC88" s="37"/>
      <c r="AD88" s="37"/>
      <c r="AE88" s="37" t="s">
        <v>113</v>
      </c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</row>
    <row r="89" spans="1:60" ht="20" outlineLevel="1">
      <c r="A89" s="249">
        <v>76</v>
      </c>
      <c r="B89" s="250" t="s">
        <v>596</v>
      </c>
      <c r="C89" s="251" t="s">
        <v>597</v>
      </c>
      <c r="D89" s="252" t="s">
        <v>402</v>
      </c>
      <c r="E89" s="253">
        <v>1</v>
      </c>
      <c r="F89" s="320">
        <v>0</v>
      </c>
      <c r="G89" s="254">
        <f t="shared" si="3"/>
        <v>0</v>
      </c>
      <c r="H89" s="35">
        <v>0</v>
      </c>
      <c r="I89" s="35" t="e">
        <f>ROUND(#REF!*H89,2)</f>
        <v>#REF!</v>
      </c>
      <c r="J89" s="35">
        <v>186</v>
      </c>
      <c r="K89" s="35" t="e">
        <f>ROUND(#REF!*J89,2)</f>
        <v>#REF!</v>
      </c>
      <c r="L89" s="35">
        <v>0</v>
      </c>
      <c r="M89" s="35" t="e">
        <f>#REF!*(1+L89/100)</f>
        <v>#REF!</v>
      </c>
      <c r="N89" s="34">
        <v>0</v>
      </c>
      <c r="O89" s="34" t="e">
        <f>ROUND(#REF!*N89,5)</f>
        <v>#REF!</v>
      </c>
      <c r="P89" s="34">
        <v>0</v>
      </c>
      <c r="Q89" s="34" t="e">
        <f>ROUND(#REF!*P89,5)</f>
        <v>#REF!</v>
      </c>
      <c r="R89" s="34"/>
      <c r="S89" s="34"/>
      <c r="T89" s="36">
        <v>0</v>
      </c>
      <c r="U89" s="34" t="e">
        <f>ROUND(#REF!*T89,2)</f>
        <v>#REF!</v>
      </c>
      <c r="V89" s="37"/>
      <c r="W89" s="37"/>
      <c r="X89" s="37"/>
      <c r="Y89" s="37"/>
      <c r="Z89" s="37"/>
      <c r="AA89" s="37"/>
      <c r="AB89" s="37"/>
      <c r="AC89" s="37"/>
      <c r="AD89" s="37"/>
      <c r="AE89" s="37" t="s">
        <v>102</v>
      </c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</row>
    <row r="90" spans="1:60" outlineLevel="1">
      <c r="A90" s="249">
        <v>77</v>
      </c>
      <c r="B90" s="250" t="s">
        <v>598</v>
      </c>
      <c r="C90" s="251" t="s">
        <v>599</v>
      </c>
      <c r="D90" s="252" t="s">
        <v>530</v>
      </c>
      <c r="E90" s="253">
        <v>1</v>
      </c>
      <c r="F90" s="320">
        <v>0</v>
      </c>
      <c r="G90" s="254">
        <f t="shared" si="3"/>
        <v>0</v>
      </c>
      <c r="H90" s="35">
        <v>2019.89</v>
      </c>
      <c r="I90" s="35" t="e">
        <f>ROUND(#REF!*H90,2)</f>
        <v>#REF!</v>
      </c>
      <c r="J90" s="35">
        <v>700.1099999999999</v>
      </c>
      <c r="K90" s="35" t="e">
        <f>ROUND(#REF!*J90,2)</f>
        <v>#REF!</v>
      </c>
      <c r="L90" s="35">
        <v>0</v>
      </c>
      <c r="M90" s="35" t="e">
        <f>#REF!*(1+L90/100)</f>
        <v>#REF!</v>
      </c>
      <c r="N90" s="34">
        <v>1.7010000000000001E-2</v>
      </c>
      <c r="O90" s="34" t="e">
        <f>ROUND(#REF!*N90,5)</f>
        <v>#REF!</v>
      </c>
      <c r="P90" s="34">
        <v>0</v>
      </c>
      <c r="Q90" s="34" t="e">
        <f>ROUND(#REF!*P90,5)</f>
        <v>#REF!</v>
      </c>
      <c r="R90" s="34"/>
      <c r="S90" s="34"/>
      <c r="T90" s="36">
        <v>1.1890000000000001</v>
      </c>
      <c r="U90" s="34" t="e">
        <f>ROUND(#REF!*T90,2)</f>
        <v>#REF!</v>
      </c>
      <c r="V90" s="37"/>
      <c r="W90" s="37"/>
      <c r="X90" s="37"/>
      <c r="Y90" s="37"/>
      <c r="Z90" s="37"/>
      <c r="AA90" s="37"/>
      <c r="AB90" s="37"/>
      <c r="AC90" s="37"/>
      <c r="AD90" s="37"/>
      <c r="AE90" s="37" t="s">
        <v>102</v>
      </c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</row>
    <row r="91" spans="1:60" outlineLevel="1">
      <c r="A91" s="249">
        <v>78</v>
      </c>
      <c r="B91" s="250" t="s">
        <v>600</v>
      </c>
      <c r="C91" s="251" t="s">
        <v>601</v>
      </c>
      <c r="D91" s="252" t="s">
        <v>530</v>
      </c>
      <c r="E91" s="253">
        <v>1</v>
      </c>
      <c r="F91" s="320">
        <v>0</v>
      </c>
      <c r="G91" s="254">
        <f t="shared" si="3"/>
        <v>0</v>
      </c>
      <c r="H91" s="35">
        <v>1974.89</v>
      </c>
      <c r="I91" s="35" t="e">
        <f>ROUND(#REF!*H91,2)</f>
        <v>#REF!</v>
      </c>
      <c r="J91" s="35">
        <v>700.1099999999999</v>
      </c>
      <c r="K91" s="35" t="e">
        <f>ROUND(#REF!*J91,2)</f>
        <v>#REF!</v>
      </c>
      <c r="L91" s="35">
        <v>0</v>
      </c>
      <c r="M91" s="35" t="e">
        <f>#REF!*(1+L91/100)</f>
        <v>#REF!</v>
      </c>
      <c r="N91" s="34">
        <v>8.9999999999999993E-3</v>
      </c>
      <c r="O91" s="34" t="e">
        <f>ROUND(#REF!*N91,5)</f>
        <v>#REF!</v>
      </c>
      <c r="P91" s="34">
        <v>0</v>
      </c>
      <c r="Q91" s="34" t="e">
        <f>ROUND(#REF!*P91,5)</f>
        <v>#REF!</v>
      </c>
      <c r="R91" s="34"/>
      <c r="S91" s="34"/>
      <c r="T91" s="36">
        <v>1.1890000000000001</v>
      </c>
      <c r="U91" s="34" t="e">
        <f>ROUND(#REF!*T91,2)</f>
        <v>#REF!</v>
      </c>
      <c r="V91" s="37"/>
      <c r="W91" s="37"/>
      <c r="X91" s="37"/>
      <c r="Y91" s="37"/>
      <c r="Z91" s="37"/>
      <c r="AA91" s="37"/>
      <c r="AB91" s="37"/>
      <c r="AC91" s="37"/>
      <c r="AD91" s="37"/>
      <c r="AE91" s="37" t="s">
        <v>102</v>
      </c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</row>
    <row r="92" spans="1:60" outlineLevel="1">
      <c r="A92" s="249">
        <v>79</v>
      </c>
      <c r="B92" s="250" t="s">
        <v>602</v>
      </c>
      <c r="C92" s="251" t="s">
        <v>603</v>
      </c>
      <c r="D92" s="252" t="s">
        <v>530</v>
      </c>
      <c r="E92" s="253">
        <v>2</v>
      </c>
      <c r="F92" s="320">
        <v>0</v>
      </c>
      <c r="G92" s="254">
        <f t="shared" si="3"/>
        <v>0</v>
      </c>
      <c r="H92" s="35">
        <v>146.44</v>
      </c>
      <c r="I92" s="35" t="e">
        <f>ROUND(#REF!*H92,2)</f>
        <v>#REF!</v>
      </c>
      <c r="J92" s="35">
        <v>820.56</v>
      </c>
      <c r="K92" s="35" t="e">
        <f>ROUND(#REF!*J92,2)</f>
        <v>#REF!</v>
      </c>
      <c r="L92" s="35">
        <v>0</v>
      </c>
      <c r="M92" s="35" t="e">
        <f>#REF!*(1+L92/100)</f>
        <v>#REF!</v>
      </c>
      <c r="N92" s="34">
        <v>1.41E-3</v>
      </c>
      <c r="O92" s="34" t="e">
        <f>ROUND(#REF!*N92,5)</f>
        <v>#REF!</v>
      </c>
      <c r="P92" s="34">
        <v>0</v>
      </c>
      <c r="Q92" s="34" t="e">
        <f>ROUND(#REF!*P92,5)</f>
        <v>#REF!</v>
      </c>
      <c r="R92" s="34"/>
      <c r="S92" s="34"/>
      <c r="T92" s="36">
        <v>1.575</v>
      </c>
      <c r="U92" s="34" t="e">
        <f>ROUND(#REF!*T92,2)</f>
        <v>#REF!</v>
      </c>
      <c r="V92" s="37"/>
      <c r="W92" s="37"/>
      <c r="X92" s="37"/>
      <c r="Y92" s="37"/>
      <c r="Z92" s="37"/>
      <c r="AA92" s="37"/>
      <c r="AB92" s="37"/>
      <c r="AC92" s="37"/>
      <c r="AD92" s="37"/>
      <c r="AE92" s="37" t="s">
        <v>102</v>
      </c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</row>
    <row r="93" spans="1:60" ht="20" outlineLevel="1">
      <c r="A93" s="249">
        <v>80</v>
      </c>
      <c r="B93" s="250" t="s">
        <v>604</v>
      </c>
      <c r="C93" s="251" t="s">
        <v>605</v>
      </c>
      <c r="D93" s="252" t="s">
        <v>101</v>
      </c>
      <c r="E93" s="253">
        <v>2</v>
      </c>
      <c r="F93" s="320">
        <v>0</v>
      </c>
      <c r="G93" s="254">
        <f t="shared" si="3"/>
        <v>0</v>
      </c>
      <c r="H93" s="35">
        <v>2340.98</v>
      </c>
      <c r="I93" s="35" t="e">
        <f>ROUND(#REF!*H93,2)</f>
        <v>#REF!</v>
      </c>
      <c r="J93" s="35">
        <v>264.02</v>
      </c>
      <c r="K93" s="35" t="e">
        <f>ROUND(#REF!*J93,2)</f>
        <v>#REF!</v>
      </c>
      <c r="L93" s="35">
        <v>0</v>
      </c>
      <c r="M93" s="35" t="e">
        <f>#REF!*(1+L93/100)</f>
        <v>#REF!</v>
      </c>
      <c r="N93" s="34">
        <v>8.4999999999999995E-4</v>
      </c>
      <c r="O93" s="34" t="e">
        <f>ROUND(#REF!*N93,5)</f>
        <v>#REF!</v>
      </c>
      <c r="P93" s="34">
        <v>0</v>
      </c>
      <c r="Q93" s="34" t="e">
        <f>ROUND(#REF!*P93,5)</f>
        <v>#REF!</v>
      </c>
      <c r="R93" s="34"/>
      <c r="S93" s="34"/>
      <c r="T93" s="36">
        <v>0.48499999999999999</v>
      </c>
      <c r="U93" s="34" t="e">
        <f>ROUND(#REF!*T93,2)</f>
        <v>#REF!</v>
      </c>
      <c r="V93" s="37"/>
      <c r="W93" s="37"/>
      <c r="X93" s="37"/>
      <c r="Y93" s="37"/>
      <c r="Z93" s="37"/>
      <c r="AA93" s="37"/>
      <c r="AB93" s="37"/>
      <c r="AC93" s="37"/>
      <c r="AD93" s="37"/>
      <c r="AE93" s="37" t="s">
        <v>102</v>
      </c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</row>
    <row r="94" spans="1:60" outlineLevel="1">
      <c r="A94" s="249">
        <v>81</v>
      </c>
      <c r="B94" s="250" t="s">
        <v>606</v>
      </c>
      <c r="C94" s="251" t="s">
        <v>607</v>
      </c>
      <c r="D94" s="252" t="s">
        <v>101</v>
      </c>
      <c r="E94" s="253">
        <v>3</v>
      </c>
      <c r="F94" s="320">
        <v>0</v>
      </c>
      <c r="G94" s="254">
        <f t="shared" si="3"/>
        <v>0</v>
      </c>
      <c r="H94" s="35">
        <v>8.82</v>
      </c>
      <c r="I94" s="35" t="e">
        <f>ROUND(#REF!*H94,2)</f>
        <v>#REF!</v>
      </c>
      <c r="J94" s="35">
        <v>242.68</v>
      </c>
      <c r="K94" s="35" t="e">
        <f>ROUND(#REF!*J94,2)</f>
        <v>#REF!</v>
      </c>
      <c r="L94" s="35">
        <v>0</v>
      </c>
      <c r="M94" s="35" t="e">
        <f>#REF!*(1+L94/100)</f>
        <v>#REF!</v>
      </c>
      <c r="N94" s="34">
        <v>4.0000000000000003E-5</v>
      </c>
      <c r="O94" s="34" t="e">
        <f>ROUND(#REF!*N94,5)</f>
        <v>#REF!</v>
      </c>
      <c r="P94" s="34">
        <v>0</v>
      </c>
      <c r="Q94" s="34" t="e">
        <f>ROUND(#REF!*P94,5)</f>
        <v>#REF!</v>
      </c>
      <c r="R94" s="34"/>
      <c r="S94" s="34"/>
      <c r="T94" s="36">
        <v>0.44500000000000001</v>
      </c>
      <c r="U94" s="34" t="e">
        <f>ROUND(#REF!*T94,2)</f>
        <v>#REF!</v>
      </c>
      <c r="V94" s="37"/>
      <c r="W94" s="37"/>
      <c r="X94" s="37"/>
      <c r="Y94" s="37"/>
      <c r="Z94" s="37"/>
      <c r="AA94" s="37"/>
      <c r="AB94" s="37"/>
      <c r="AC94" s="37"/>
      <c r="AD94" s="37"/>
      <c r="AE94" s="37" t="s">
        <v>102</v>
      </c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</row>
    <row r="95" spans="1:60" outlineLevel="1">
      <c r="A95" s="249">
        <v>82</v>
      </c>
      <c r="B95" s="250" t="s">
        <v>608</v>
      </c>
      <c r="C95" s="251" t="s">
        <v>609</v>
      </c>
      <c r="D95" s="252" t="s">
        <v>101</v>
      </c>
      <c r="E95" s="253">
        <v>2</v>
      </c>
      <c r="F95" s="320">
        <v>0</v>
      </c>
      <c r="G95" s="254">
        <f t="shared" si="3"/>
        <v>0</v>
      </c>
      <c r="H95" s="35">
        <v>290.10000000000002</v>
      </c>
      <c r="I95" s="35" t="e">
        <f>ROUND(#REF!*H95,2)</f>
        <v>#REF!</v>
      </c>
      <c r="J95" s="35">
        <v>133.89999999999998</v>
      </c>
      <c r="K95" s="35" t="e">
        <f>ROUND(#REF!*J95,2)</f>
        <v>#REF!</v>
      </c>
      <c r="L95" s="35">
        <v>0</v>
      </c>
      <c r="M95" s="35" t="e">
        <f>#REF!*(1+L95/100)</f>
        <v>#REF!</v>
      </c>
      <c r="N95" s="34">
        <v>2.0000000000000001E-4</v>
      </c>
      <c r="O95" s="34" t="e">
        <f>ROUND(#REF!*N95,5)</f>
        <v>#REF!</v>
      </c>
      <c r="P95" s="34">
        <v>0</v>
      </c>
      <c r="Q95" s="34" t="e">
        <f>ROUND(#REF!*P95,5)</f>
        <v>#REF!</v>
      </c>
      <c r="R95" s="34"/>
      <c r="S95" s="34"/>
      <c r="T95" s="36">
        <v>0.246</v>
      </c>
      <c r="U95" s="34" t="e">
        <f>ROUND(#REF!*T95,2)</f>
        <v>#REF!</v>
      </c>
      <c r="V95" s="37"/>
      <c r="W95" s="37"/>
      <c r="X95" s="37"/>
      <c r="Y95" s="37"/>
      <c r="Z95" s="37"/>
      <c r="AA95" s="37"/>
      <c r="AB95" s="37"/>
      <c r="AC95" s="37"/>
      <c r="AD95" s="37"/>
      <c r="AE95" s="37" t="s">
        <v>102</v>
      </c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</row>
    <row r="96" spans="1:60" outlineLevel="1">
      <c r="A96" s="249">
        <v>83</v>
      </c>
      <c r="B96" s="250" t="s">
        <v>610</v>
      </c>
      <c r="C96" s="251" t="s">
        <v>611</v>
      </c>
      <c r="D96" s="252" t="s">
        <v>101</v>
      </c>
      <c r="E96" s="253">
        <v>2</v>
      </c>
      <c r="F96" s="320">
        <v>0</v>
      </c>
      <c r="G96" s="254">
        <f t="shared" si="3"/>
        <v>0</v>
      </c>
      <c r="H96" s="35">
        <v>45.12</v>
      </c>
      <c r="I96" s="35" t="e">
        <f>ROUND(#REF!*H96,2)</f>
        <v>#REF!</v>
      </c>
      <c r="J96" s="35">
        <v>134.38</v>
      </c>
      <c r="K96" s="35" t="e">
        <f>ROUND(#REF!*J96,2)</f>
        <v>#REF!</v>
      </c>
      <c r="L96" s="35">
        <v>0</v>
      </c>
      <c r="M96" s="35" t="e">
        <f>#REF!*(1+L96/100)</f>
        <v>#REF!</v>
      </c>
      <c r="N96" s="34">
        <v>1E-4</v>
      </c>
      <c r="O96" s="34" t="e">
        <f>ROUND(#REF!*N96,5)</f>
        <v>#REF!</v>
      </c>
      <c r="P96" s="34">
        <v>0</v>
      </c>
      <c r="Q96" s="34" t="e">
        <f>ROUND(#REF!*P96,5)</f>
        <v>#REF!</v>
      </c>
      <c r="R96" s="34"/>
      <c r="S96" s="34"/>
      <c r="T96" s="36">
        <v>0.246</v>
      </c>
      <c r="U96" s="34" t="e">
        <f>ROUND(#REF!*T96,2)</f>
        <v>#REF!</v>
      </c>
      <c r="V96" s="37"/>
      <c r="W96" s="37"/>
      <c r="X96" s="37"/>
      <c r="Y96" s="37"/>
      <c r="Z96" s="37"/>
      <c r="AA96" s="37"/>
      <c r="AB96" s="37"/>
      <c r="AC96" s="37"/>
      <c r="AD96" s="37"/>
      <c r="AE96" s="37" t="s">
        <v>102</v>
      </c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</row>
    <row r="97" spans="1:60" outlineLevel="1">
      <c r="A97" s="249">
        <v>84</v>
      </c>
      <c r="B97" s="250" t="s">
        <v>612</v>
      </c>
      <c r="C97" s="251" t="s">
        <v>613</v>
      </c>
      <c r="D97" s="252" t="s">
        <v>530</v>
      </c>
      <c r="E97" s="253">
        <v>6</v>
      </c>
      <c r="F97" s="320">
        <v>0</v>
      </c>
      <c r="G97" s="254">
        <f t="shared" si="3"/>
        <v>0</v>
      </c>
      <c r="H97" s="35">
        <v>48.2</v>
      </c>
      <c r="I97" s="35" t="e">
        <f>ROUND(#REF!*H97,2)</f>
        <v>#REF!</v>
      </c>
      <c r="J97" s="35">
        <v>95.8</v>
      </c>
      <c r="K97" s="35" t="e">
        <f>ROUND(#REF!*J97,2)</f>
        <v>#REF!</v>
      </c>
      <c r="L97" s="35">
        <v>0</v>
      </c>
      <c r="M97" s="35" t="e">
        <f>#REF!*(1+L97/100)</f>
        <v>#REF!</v>
      </c>
      <c r="N97" s="34">
        <v>8.0000000000000007E-5</v>
      </c>
      <c r="O97" s="34" t="e">
        <f>ROUND(#REF!*N97,5)</f>
        <v>#REF!</v>
      </c>
      <c r="P97" s="34">
        <v>0</v>
      </c>
      <c r="Q97" s="34" t="e">
        <f>ROUND(#REF!*P97,5)</f>
        <v>#REF!</v>
      </c>
      <c r="R97" s="34"/>
      <c r="S97" s="34"/>
      <c r="T97" s="36">
        <v>0.17599999999999999</v>
      </c>
      <c r="U97" s="34" t="e">
        <f>ROUND(#REF!*T97,2)</f>
        <v>#REF!</v>
      </c>
      <c r="V97" s="37"/>
      <c r="W97" s="37"/>
      <c r="X97" s="37"/>
      <c r="Y97" s="37"/>
      <c r="Z97" s="37"/>
      <c r="AA97" s="37"/>
      <c r="AB97" s="37"/>
      <c r="AC97" s="37"/>
      <c r="AD97" s="37"/>
      <c r="AE97" s="37" t="s">
        <v>102</v>
      </c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</row>
    <row r="98" spans="1:60" outlineLevel="1">
      <c r="A98" s="249">
        <v>85</v>
      </c>
      <c r="B98" s="250" t="s">
        <v>614</v>
      </c>
      <c r="C98" s="251" t="s">
        <v>615</v>
      </c>
      <c r="D98" s="252" t="s">
        <v>530</v>
      </c>
      <c r="E98" s="253">
        <v>6</v>
      </c>
      <c r="F98" s="320">
        <v>0</v>
      </c>
      <c r="G98" s="254">
        <f t="shared" si="3"/>
        <v>0</v>
      </c>
      <c r="H98" s="35">
        <v>321</v>
      </c>
      <c r="I98" s="35" t="e">
        <f>ROUND(#REF!*H98,2)</f>
        <v>#REF!</v>
      </c>
      <c r="J98" s="35">
        <v>67.5</v>
      </c>
      <c r="K98" s="35" t="e">
        <f>ROUND(#REF!*J98,2)</f>
        <v>#REF!</v>
      </c>
      <c r="L98" s="35">
        <v>0</v>
      </c>
      <c r="M98" s="35" t="e">
        <f>#REF!*(1+L98/100)</f>
        <v>#REF!</v>
      </c>
      <c r="N98" s="34">
        <v>2.4000000000000001E-4</v>
      </c>
      <c r="O98" s="34" t="e">
        <f>ROUND(#REF!*N98,5)</f>
        <v>#REF!</v>
      </c>
      <c r="P98" s="34">
        <v>0</v>
      </c>
      <c r="Q98" s="34" t="e">
        <f>ROUND(#REF!*P98,5)</f>
        <v>#REF!</v>
      </c>
      <c r="R98" s="34"/>
      <c r="S98" s="34"/>
      <c r="T98" s="36">
        <v>0.124</v>
      </c>
      <c r="U98" s="34" t="e">
        <f>ROUND(#REF!*T98,2)</f>
        <v>#REF!</v>
      </c>
      <c r="V98" s="37"/>
      <c r="W98" s="37"/>
      <c r="X98" s="37"/>
      <c r="Y98" s="37"/>
      <c r="Z98" s="37"/>
      <c r="AA98" s="37"/>
      <c r="AB98" s="37"/>
      <c r="AC98" s="37"/>
      <c r="AD98" s="37"/>
      <c r="AE98" s="37" t="s">
        <v>102</v>
      </c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</row>
    <row r="99" spans="1:60" outlineLevel="1">
      <c r="A99" s="249">
        <v>86</v>
      </c>
      <c r="B99" s="250" t="s">
        <v>1098</v>
      </c>
      <c r="C99" s="251" t="s">
        <v>1099</v>
      </c>
      <c r="D99" s="252" t="s">
        <v>530</v>
      </c>
      <c r="E99" s="253">
        <v>1</v>
      </c>
      <c r="F99" s="320">
        <v>0</v>
      </c>
      <c r="G99" s="254">
        <f t="shared" si="3"/>
        <v>0</v>
      </c>
      <c r="H99" s="35">
        <v>2410.4699999999998</v>
      </c>
      <c r="I99" s="35" t="e">
        <f>ROUND(#REF!*H99,2)</f>
        <v>#REF!</v>
      </c>
      <c r="J99" s="35">
        <v>319.5300000000002</v>
      </c>
      <c r="K99" s="35" t="e">
        <f>ROUND(#REF!*J99,2)</f>
        <v>#REF!</v>
      </c>
      <c r="L99" s="35">
        <v>0</v>
      </c>
      <c r="M99" s="35" t="e">
        <f>#REF!*(1+L99/100)</f>
        <v>#REF!</v>
      </c>
      <c r="N99" s="34">
        <v>1.34E-3</v>
      </c>
      <c r="O99" s="34" t="e">
        <f>ROUND(#REF!*N99,5)</f>
        <v>#REF!</v>
      </c>
      <c r="P99" s="34">
        <v>0</v>
      </c>
      <c r="Q99" s="34" t="e">
        <f>ROUND(#REF!*P99,5)</f>
        <v>#REF!</v>
      </c>
      <c r="R99" s="34"/>
      <c r="S99" s="34"/>
      <c r="T99" s="36">
        <v>0.58699999999999997</v>
      </c>
      <c r="U99" s="34" t="e">
        <f>ROUND(#REF!*T99,2)</f>
        <v>#REF!</v>
      </c>
      <c r="V99" s="37"/>
      <c r="W99" s="37"/>
      <c r="X99" s="37"/>
      <c r="Y99" s="37"/>
      <c r="Z99" s="37"/>
      <c r="AA99" s="37"/>
      <c r="AB99" s="37"/>
      <c r="AC99" s="37"/>
      <c r="AD99" s="37"/>
      <c r="AE99" s="37" t="s">
        <v>102</v>
      </c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</row>
    <row r="100" spans="1:60" outlineLevel="1">
      <c r="A100" s="249">
        <v>87</v>
      </c>
      <c r="B100" s="250" t="s">
        <v>1100</v>
      </c>
      <c r="C100" s="251" t="s">
        <v>1101</v>
      </c>
      <c r="D100" s="252" t="s">
        <v>530</v>
      </c>
      <c r="E100" s="253">
        <v>1</v>
      </c>
      <c r="F100" s="320">
        <v>0</v>
      </c>
      <c r="G100" s="254">
        <f t="shared" si="3"/>
        <v>0</v>
      </c>
      <c r="H100" s="35">
        <v>73.709999999999994</v>
      </c>
      <c r="I100" s="35" t="e">
        <f>ROUND(#REF!*H100,2)</f>
        <v>#REF!</v>
      </c>
      <c r="J100" s="35">
        <v>281.79000000000002</v>
      </c>
      <c r="K100" s="35" t="e">
        <f>ROUND(#REF!*J100,2)</f>
        <v>#REF!</v>
      </c>
      <c r="L100" s="35">
        <v>0</v>
      </c>
      <c r="M100" s="35" t="e">
        <f>#REF!*(1+L100/100)</f>
        <v>#REF!</v>
      </c>
      <c r="N100" s="34">
        <v>1.2E-4</v>
      </c>
      <c r="O100" s="34" t="e">
        <f>ROUND(#REF!*N100,5)</f>
        <v>#REF!</v>
      </c>
      <c r="P100" s="34">
        <v>0</v>
      </c>
      <c r="Q100" s="34" t="e">
        <f>ROUND(#REF!*P100,5)</f>
        <v>#REF!</v>
      </c>
      <c r="R100" s="34"/>
      <c r="S100" s="34"/>
      <c r="T100" s="36">
        <v>0.51700000000000002</v>
      </c>
      <c r="U100" s="34" t="e">
        <f>ROUND(#REF!*T100,2)</f>
        <v>#REF!</v>
      </c>
      <c r="V100" s="37"/>
      <c r="W100" s="37"/>
      <c r="X100" s="37"/>
      <c r="Y100" s="37"/>
      <c r="Z100" s="37"/>
      <c r="AA100" s="37"/>
      <c r="AB100" s="37"/>
      <c r="AC100" s="37"/>
      <c r="AD100" s="37"/>
      <c r="AE100" s="37" t="s">
        <v>102</v>
      </c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</row>
    <row r="101" spans="1:60" outlineLevel="1">
      <c r="A101" s="249">
        <v>88</v>
      </c>
      <c r="B101" s="250" t="s">
        <v>1102</v>
      </c>
      <c r="C101" s="251" t="s">
        <v>1103</v>
      </c>
      <c r="D101" s="252" t="s">
        <v>530</v>
      </c>
      <c r="E101" s="253">
        <v>1</v>
      </c>
      <c r="F101" s="320">
        <v>0</v>
      </c>
      <c r="G101" s="254">
        <f t="shared" si="3"/>
        <v>0</v>
      </c>
      <c r="H101" s="35">
        <v>5185.3100000000004</v>
      </c>
      <c r="I101" s="35" t="e">
        <f>ROUND(#REF!*H101,2)</f>
        <v>#REF!</v>
      </c>
      <c r="J101" s="35">
        <v>1449.6899999999996</v>
      </c>
      <c r="K101" s="35" t="e">
        <f>ROUND(#REF!*J101,2)</f>
        <v>#REF!</v>
      </c>
      <c r="L101" s="35">
        <v>0</v>
      </c>
      <c r="M101" s="35" t="e">
        <f>#REF!*(1+L101/100)</f>
        <v>#REF!</v>
      </c>
      <c r="N101" s="34">
        <v>4.6780000000000002E-2</v>
      </c>
      <c r="O101" s="34" t="e">
        <f>ROUND(#REF!*N101,5)</f>
        <v>#REF!</v>
      </c>
      <c r="P101" s="34">
        <v>0</v>
      </c>
      <c r="Q101" s="34" t="e">
        <f>ROUND(#REF!*P101,5)</f>
        <v>#REF!</v>
      </c>
      <c r="R101" s="34"/>
      <c r="S101" s="34"/>
      <c r="T101" s="36">
        <v>2.4620000000000002</v>
      </c>
      <c r="U101" s="34" t="e">
        <f>ROUND(#REF!*T101,2)</f>
        <v>#REF!</v>
      </c>
      <c r="V101" s="37"/>
      <c r="W101" s="37"/>
      <c r="X101" s="37"/>
      <c r="Y101" s="37"/>
      <c r="Z101" s="37"/>
      <c r="AA101" s="37"/>
      <c r="AB101" s="37"/>
      <c r="AC101" s="37"/>
      <c r="AD101" s="37"/>
      <c r="AE101" s="37" t="s">
        <v>102</v>
      </c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</row>
    <row r="102" spans="1:60" outlineLevel="1">
      <c r="A102" s="249">
        <v>89</v>
      </c>
      <c r="B102" s="250" t="s">
        <v>1104</v>
      </c>
      <c r="C102" s="251" t="s">
        <v>1105</v>
      </c>
      <c r="D102" s="252" t="s">
        <v>101</v>
      </c>
      <c r="E102" s="253">
        <v>1</v>
      </c>
      <c r="F102" s="320">
        <v>0</v>
      </c>
      <c r="G102" s="254">
        <f t="shared" si="3"/>
        <v>0</v>
      </c>
      <c r="H102" s="35">
        <v>368.1</v>
      </c>
      <c r="I102" s="35" t="e">
        <f>ROUND(#REF!*H102,2)</f>
        <v>#REF!</v>
      </c>
      <c r="J102" s="35">
        <v>133.89999999999998</v>
      </c>
      <c r="K102" s="35" t="e">
        <f>ROUND(#REF!*J102,2)</f>
        <v>#REF!</v>
      </c>
      <c r="L102" s="35">
        <v>0</v>
      </c>
      <c r="M102" s="35" t="e">
        <f>#REF!*(1+L102/100)</f>
        <v>#REF!</v>
      </c>
      <c r="N102" s="34">
        <v>9.0000000000000006E-5</v>
      </c>
      <c r="O102" s="34" t="e">
        <f>ROUND(#REF!*N102,5)</f>
        <v>#REF!</v>
      </c>
      <c r="P102" s="34">
        <v>0</v>
      </c>
      <c r="Q102" s="34" t="e">
        <f>ROUND(#REF!*P102,5)</f>
        <v>#REF!</v>
      </c>
      <c r="R102" s="34"/>
      <c r="S102" s="34"/>
      <c r="T102" s="36">
        <v>0.246</v>
      </c>
      <c r="U102" s="34" t="e">
        <f>ROUND(#REF!*T102,2)</f>
        <v>#REF!</v>
      </c>
      <c r="V102" s="37"/>
      <c r="W102" s="37"/>
      <c r="X102" s="37"/>
      <c r="Y102" s="37"/>
      <c r="Z102" s="37"/>
      <c r="AA102" s="37"/>
      <c r="AB102" s="37"/>
      <c r="AC102" s="37"/>
      <c r="AD102" s="37"/>
      <c r="AE102" s="37" t="s">
        <v>102</v>
      </c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</row>
    <row r="103" spans="1:60" outlineLevel="1">
      <c r="A103" s="249">
        <v>90</v>
      </c>
      <c r="B103" s="250" t="s">
        <v>1106</v>
      </c>
      <c r="C103" s="251" t="s">
        <v>1107</v>
      </c>
      <c r="D103" s="252" t="s">
        <v>101</v>
      </c>
      <c r="E103" s="253">
        <v>1</v>
      </c>
      <c r="F103" s="320">
        <v>0</v>
      </c>
      <c r="G103" s="254">
        <f t="shared" si="3"/>
        <v>0</v>
      </c>
      <c r="H103" s="35">
        <v>820.96</v>
      </c>
      <c r="I103" s="35" t="e">
        <f>ROUND(#REF!*H103,2)</f>
        <v>#REF!</v>
      </c>
      <c r="J103" s="35">
        <v>2054.04</v>
      </c>
      <c r="K103" s="35" t="e">
        <f>ROUND(#REF!*J103,2)</f>
        <v>#REF!</v>
      </c>
      <c r="L103" s="35">
        <v>0</v>
      </c>
      <c r="M103" s="35" t="e">
        <f>#REF!*(1+L103/100)</f>
        <v>#REF!</v>
      </c>
      <c r="N103" s="34">
        <v>1.08E-3</v>
      </c>
      <c r="O103" s="34" t="e">
        <f>ROUND(#REF!*N103,5)</f>
        <v>#REF!</v>
      </c>
      <c r="P103" s="34">
        <v>0</v>
      </c>
      <c r="Q103" s="34" t="e">
        <f>ROUND(#REF!*P103,5)</f>
        <v>#REF!</v>
      </c>
      <c r="R103" s="34"/>
      <c r="S103" s="34"/>
      <c r="T103" s="36">
        <v>3.7677</v>
      </c>
      <c r="U103" s="34" t="e">
        <f>ROUND(#REF!*T103,2)</f>
        <v>#REF!</v>
      </c>
      <c r="V103" s="37"/>
      <c r="W103" s="37"/>
      <c r="X103" s="37"/>
      <c r="Y103" s="37"/>
      <c r="Z103" s="37"/>
      <c r="AA103" s="37"/>
      <c r="AB103" s="37"/>
      <c r="AC103" s="37"/>
      <c r="AD103" s="37"/>
      <c r="AE103" s="37" t="s">
        <v>846</v>
      </c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</row>
    <row r="104" spans="1:60" outlineLevel="1">
      <c r="A104" s="249">
        <v>91</v>
      </c>
      <c r="B104" s="250" t="s">
        <v>625</v>
      </c>
      <c r="C104" s="251" t="s">
        <v>626</v>
      </c>
      <c r="D104" s="252" t="s">
        <v>101</v>
      </c>
      <c r="E104" s="253">
        <v>1</v>
      </c>
      <c r="F104" s="320">
        <v>0</v>
      </c>
      <c r="G104" s="254">
        <f t="shared" si="3"/>
        <v>0</v>
      </c>
      <c r="H104" s="35">
        <v>1762.76</v>
      </c>
      <c r="I104" s="35" t="e">
        <f>ROUND(#REF!*H104,2)</f>
        <v>#REF!</v>
      </c>
      <c r="J104" s="35">
        <v>242.24</v>
      </c>
      <c r="K104" s="35" t="e">
        <f>ROUND(#REF!*J104,2)</f>
        <v>#REF!</v>
      </c>
      <c r="L104" s="35">
        <v>0</v>
      </c>
      <c r="M104" s="35" t="e">
        <f>#REF!*(1+L104/100)</f>
        <v>#REF!</v>
      </c>
      <c r="N104" s="34">
        <v>1.0399999999999999E-3</v>
      </c>
      <c r="O104" s="34" t="e">
        <f>ROUND(#REF!*N104,5)</f>
        <v>#REF!</v>
      </c>
      <c r="P104" s="34">
        <v>0</v>
      </c>
      <c r="Q104" s="34" t="e">
        <f>ROUND(#REF!*P104,5)</f>
        <v>#REF!</v>
      </c>
      <c r="R104" s="34"/>
      <c r="S104" s="34"/>
      <c r="T104" s="36">
        <v>0.44500000000000001</v>
      </c>
      <c r="U104" s="34" t="e">
        <f>ROUND(#REF!*T104,2)</f>
        <v>#REF!</v>
      </c>
      <c r="V104" s="37"/>
      <c r="W104" s="37"/>
      <c r="X104" s="37"/>
      <c r="Y104" s="37"/>
      <c r="Z104" s="37"/>
      <c r="AA104" s="37"/>
      <c r="AB104" s="37"/>
      <c r="AC104" s="37"/>
      <c r="AD104" s="37"/>
      <c r="AE104" s="37" t="s">
        <v>102</v>
      </c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</row>
    <row r="105" spans="1:60" outlineLevel="1">
      <c r="A105" s="249">
        <v>92</v>
      </c>
      <c r="B105" s="250" t="s">
        <v>627</v>
      </c>
      <c r="C105" s="251" t="s">
        <v>628</v>
      </c>
      <c r="D105" s="252" t="s">
        <v>101</v>
      </c>
      <c r="E105" s="253">
        <v>1</v>
      </c>
      <c r="F105" s="320">
        <v>0</v>
      </c>
      <c r="G105" s="254">
        <f t="shared" si="3"/>
        <v>0</v>
      </c>
      <c r="H105" s="35">
        <v>42.99</v>
      </c>
      <c r="I105" s="35" t="e">
        <f>ROUND(#REF!*H105,2)</f>
        <v>#REF!</v>
      </c>
      <c r="J105" s="35">
        <v>136.51</v>
      </c>
      <c r="K105" s="35" t="e">
        <f>ROUND(#REF!*J105,2)</f>
        <v>#REF!</v>
      </c>
      <c r="L105" s="35">
        <v>0</v>
      </c>
      <c r="M105" s="35" t="e">
        <f>#REF!*(1+L105/100)</f>
        <v>#REF!</v>
      </c>
      <c r="N105" s="34">
        <v>1.4999999999999999E-4</v>
      </c>
      <c r="O105" s="34" t="e">
        <f>ROUND(#REF!*N105,5)</f>
        <v>#REF!</v>
      </c>
      <c r="P105" s="34">
        <v>0</v>
      </c>
      <c r="Q105" s="34" t="e">
        <f>ROUND(#REF!*P105,5)</f>
        <v>#REF!</v>
      </c>
      <c r="R105" s="34"/>
      <c r="S105" s="34"/>
      <c r="T105" s="36">
        <v>0.25</v>
      </c>
      <c r="U105" s="34" t="e">
        <f>ROUND(#REF!*T105,2)</f>
        <v>#REF!</v>
      </c>
      <c r="V105" s="37"/>
      <c r="W105" s="37"/>
      <c r="X105" s="37"/>
      <c r="Y105" s="37"/>
      <c r="Z105" s="37"/>
      <c r="AA105" s="37"/>
      <c r="AB105" s="37"/>
      <c r="AC105" s="37"/>
      <c r="AD105" s="37"/>
      <c r="AE105" s="37" t="s">
        <v>102</v>
      </c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</row>
    <row r="106" spans="1:60" ht="20" outlineLevel="1">
      <c r="A106" s="249">
        <v>93</v>
      </c>
      <c r="B106" s="250" t="s">
        <v>629</v>
      </c>
      <c r="C106" s="251" t="s">
        <v>630</v>
      </c>
      <c r="D106" s="252" t="s">
        <v>101</v>
      </c>
      <c r="E106" s="253">
        <v>2</v>
      </c>
      <c r="F106" s="320">
        <v>0</v>
      </c>
      <c r="G106" s="254">
        <f t="shared" si="3"/>
        <v>0</v>
      </c>
      <c r="H106" s="35">
        <v>519.1</v>
      </c>
      <c r="I106" s="35" t="e">
        <f>ROUND(#REF!*H106,2)</f>
        <v>#REF!</v>
      </c>
      <c r="J106" s="35">
        <v>133.89999999999998</v>
      </c>
      <c r="K106" s="35" t="e">
        <f>ROUND(#REF!*J106,2)</f>
        <v>#REF!</v>
      </c>
      <c r="L106" s="35">
        <v>0</v>
      </c>
      <c r="M106" s="35" t="e">
        <f>#REF!*(1+L106/100)</f>
        <v>#REF!</v>
      </c>
      <c r="N106" s="34">
        <v>2.0000000000000001E-4</v>
      </c>
      <c r="O106" s="34" t="e">
        <f>ROUND(#REF!*N106,5)</f>
        <v>#REF!</v>
      </c>
      <c r="P106" s="34">
        <v>0</v>
      </c>
      <c r="Q106" s="34" t="e">
        <f>ROUND(#REF!*P106,5)</f>
        <v>#REF!</v>
      </c>
      <c r="R106" s="34"/>
      <c r="S106" s="34"/>
      <c r="T106" s="36">
        <v>0.246</v>
      </c>
      <c r="U106" s="34" t="e">
        <f>ROUND(#REF!*T106,2)</f>
        <v>#REF!</v>
      </c>
      <c r="V106" s="37"/>
      <c r="W106" s="37"/>
      <c r="X106" s="37"/>
      <c r="Y106" s="37"/>
      <c r="Z106" s="37"/>
      <c r="AA106" s="37"/>
      <c r="AB106" s="37"/>
      <c r="AC106" s="37"/>
      <c r="AD106" s="37"/>
      <c r="AE106" s="37" t="s">
        <v>102</v>
      </c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</row>
    <row r="107" spans="1:60" outlineLevel="1">
      <c r="A107" s="249">
        <v>94</v>
      </c>
      <c r="B107" s="250" t="s">
        <v>631</v>
      </c>
      <c r="C107" s="251" t="s">
        <v>632</v>
      </c>
      <c r="D107" s="252" t="s">
        <v>101</v>
      </c>
      <c r="E107" s="253">
        <v>2</v>
      </c>
      <c r="F107" s="320">
        <v>0</v>
      </c>
      <c r="G107" s="254">
        <f t="shared" si="3"/>
        <v>0</v>
      </c>
      <c r="H107" s="35">
        <v>232</v>
      </c>
      <c r="I107" s="35" t="e">
        <f>ROUND(#REF!*H107,2)</f>
        <v>#REF!</v>
      </c>
      <c r="J107" s="35">
        <v>0</v>
      </c>
      <c r="K107" s="35" t="e">
        <f>ROUND(#REF!*J107,2)</f>
        <v>#REF!</v>
      </c>
      <c r="L107" s="35">
        <v>0</v>
      </c>
      <c r="M107" s="35" t="e">
        <f>#REF!*(1+L107/100)</f>
        <v>#REF!</v>
      </c>
      <c r="N107" s="34">
        <v>2.0000000000000001E-4</v>
      </c>
      <c r="O107" s="34" t="e">
        <f>ROUND(#REF!*N107,5)</f>
        <v>#REF!</v>
      </c>
      <c r="P107" s="34">
        <v>0</v>
      </c>
      <c r="Q107" s="34" t="e">
        <f>ROUND(#REF!*P107,5)</f>
        <v>#REF!</v>
      </c>
      <c r="R107" s="34"/>
      <c r="S107" s="34"/>
      <c r="T107" s="36">
        <v>0</v>
      </c>
      <c r="U107" s="34" t="e">
        <f>ROUND(#REF!*T107,2)</f>
        <v>#REF!</v>
      </c>
      <c r="V107" s="37"/>
      <c r="W107" s="37"/>
      <c r="X107" s="37"/>
      <c r="Y107" s="37"/>
      <c r="Z107" s="37"/>
      <c r="AA107" s="37"/>
      <c r="AB107" s="37"/>
      <c r="AC107" s="37"/>
      <c r="AD107" s="37"/>
      <c r="AE107" s="37" t="s">
        <v>113</v>
      </c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</row>
    <row r="108" spans="1:60" outlineLevel="1">
      <c r="A108" s="261">
        <v>95</v>
      </c>
      <c r="B108" s="262" t="s">
        <v>633</v>
      </c>
      <c r="C108" s="263" t="s">
        <v>634</v>
      </c>
      <c r="D108" s="264" t="s">
        <v>65</v>
      </c>
      <c r="E108" s="265">
        <v>566</v>
      </c>
      <c r="F108" s="321">
        <v>0</v>
      </c>
      <c r="G108" s="266">
        <f t="shared" si="3"/>
        <v>0</v>
      </c>
      <c r="H108" s="43">
        <v>0</v>
      </c>
      <c r="I108" s="43" t="e">
        <f>ROUND(#REF!*H108,2)</f>
        <v>#REF!</v>
      </c>
      <c r="J108" s="43">
        <v>0.35</v>
      </c>
      <c r="K108" s="43" t="e">
        <f>ROUND(#REF!*J108,2)</f>
        <v>#REF!</v>
      </c>
      <c r="L108" s="43">
        <v>0</v>
      </c>
      <c r="M108" s="43" t="e">
        <f>#REF!*(1+L108/100)</f>
        <v>#REF!</v>
      </c>
      <c r="N108" s="42">
        <v>0</v>
      </c>
      <c r="O108" s="42" t="e">
        <f>ROUND(#REF!*N108,5)</f>
        <v>#REF!</v>
      </c>
      <c r="P108" s="42">
        <v>0</v>
      </c>
      <c r="Q108" s="42" t="e">
        <f>ROUND(#REF!*P108,5)</f>
        <v>#REF!</v>
      </c>
      <c r="R108" s="42"/>
      <c r="S108" s="42"/>
      <c r="T108" s="44">
        <v>0</v>
      </c>
      <c r="U108" s="42" t="e">
        <f>ROUND(#REF!*T108,2)</f>
        <v>#REF!</v>
      </c>
      <c r="V108" s="37"/>
      <c r="W108" s="37"/>
      <c r="X108" s="37"/>
      <c r="Y108" s="37"/>
      <c r="Z108" s="37"/>
      <c r="AA108" s="37"/>
      <c r="AB108" s="37"/>
      <c r="AC108" s="37"/>
      <c r="AD108" s="37"/>
      <c r="AE108" s="37" t="s">
        <v>102</v>
      </c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</row>
    <row r="109" spans="1:60" ht="14.5">
      <c r="A109" s="322"/>
      <c r="B109" s="323" t="s">
        <v>385</v>
      </c>
      <c r="C109" s="324" t="s">
        <v>385</v>
      </c>
      <c r="D109" s="322"/>
      <c r="E109" s="322"/>
      <c r="F109" s="322"/>
      <c r="G109" s="322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AC109" s="29">
        <v>15</v>
      </c>
      <c r="AD109" s="29">
        <v>21</v>
      </c>
    </row>
    <row r="110" spans="1:60" ht="13">
      <c r="A110" s="325"/>
      <c r="B110" s="326" t="s">
        <v>63</v>
      </c>
      <c r="C110" s="327" t="s">
        <v>385</v>
      </c>
      <c r="D110" s="328"/>
      <c r="E110" s="328"/>
      <c r="F110" s="328"/>
      <c r="G110" s="329">
        <f>G8+G12+G16+G32+G60+G74</f>
        <v>0</v>
      </c>
      <c r="AE110" s="29" t="s">
        <v>386</v>
      </c>
    </row>
    <row r="111" spans="1:60" ht="14.5">
      <c r="A111" s="322"/>
      <c r="B111" s="323" t="s">
        <v>385</v>
      </c>
      <c r="C111" s="324" t="s">
        <v>385</v>
      </c>
      <c r="D111" s="322"/>
      <c r="E111" s="322"/>
      <c r="F111" s="322"/>
      <c r="G111" s="322"/>
    </row>
  </sheetData>
  <sheetProtection password="CD92" sheet="1" objects="1" scenarios="1" selectLockedCells="1"/>
  <mergeCells count="4">
    <mergeCell ref="A1:G1"/>
    <mergeCell ref="C2:G2"/>
    <mergeCell ref="C3:G3"/>
    <mergeCell ref="C4:G4"/>
  </mergeCells>
  <pageMargins left="0.39370078740157499" right="0.196850393700787" top="0.78740157499999996" bottom="0.78740157499999996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V116"/>
  <sheetViews>
    <sheetView topLeftCell="A55" zoomScale="115" zoomScaleNormal="115" workbookViewId="0">
      <selection activeCell="F112" sqref="F112"/>
    </sheetView>
  </sheetViews>
  <sheetFormatPr defaultColWidth="9.1796875" defaultRowHeight="10"/>
  <cols>
    <col min="1" max="1" width="6.453125" style="69" customWidth="1"/>
    <col min="2" max="2" width="6.26953125" style="162" customWidth="1"/>
    <col min="3" max="3" width="49.26953125" style="77" customWidth="1"/>
    <col min="4" max="4" width="7.54296875" style="162" customWidth="1"/>
    <col min="5" max="5" width="7.26953125" style="162" customWidth="1"/>
    <col min="6" max="7" width="8.7265625" style="154" customWidth="1"/>
    <col min="8" max="8" width="4.1796875" style="77" customWidth="1"/>
    <col min="9" max="10" width="9.54296875" style="138" hidden="1" customWidth="1"/>
    <col min="11" max="11" width="6.81640625" style="139" hidden="1" customWidth="1"/>
    <col min="12" max="13" width="8.7265625" style="138" hidden="1" customWidth="1"/>
    <col min="14" max="14" width="9.1796875" style="77"/>
    <col min="15" max="15" width="15" style="95" bestFit="1" customWidth="1"/>
    <col min="16" max="17" width="8.453125" style="95" customWidth="1"/>
    <col min="18" max="20" width="9.1796875" style="77"/>
    <col min="21" max="21" width="15" style="77" bestFit="1" customWidth="1"/>
    <col min="22" max="256" width="9.1796875" style="77"/>
    <col min="257" max="257" width="6.453125" style="77" customWidth="1"/>
    <col min="258" max="258" width="6.26953125" style="77" customWidth="1"/>
    <col min="259" max="259" width="49.26953125" style="77" customWidth="1"/>
    <col min="260" max="260" width="7.54296875" style="77" customWidth="1"/>
    <col min="261" max="261" width="7.26953125" style="77" customWidth="1"/>
    <col min="262" max="263" width="8.7265625" style="77" customWidth="1"/>
    <col min="264" max="264" width="4.1796875" style="77" customWidth="1"/>
    <col min="265" max="269" width="0" style="77" hidden="1" customWidth="1"/>
    <col min="270" max="270" width="9.1796875" style="77"/>
    <col min="271" max="271" width="15" style="77" bestFit="1" customWidth="1"/>
    <col min="272" max="273" width="8.453125" style="77" customWidth="1"/>
    <col min="274" max="276" width="9.1796875" style="77"/>
    <col min="277" max="277" width="15" style="77" bestFit="1" customWidth="1"/>
    <col min="278" max="512" width="9.1796875" style="77"/>
    <col min="513" max="513" width="6.453125" style="77" customWidth="1"/>
    <col min="514" max="514" width="6.26953125" style="77" customWidth="1"/>
    <col min="515" max="515" width="49.26953125" style="77" customWidth="1"/>
    <col min="516" max="516" width="7.54296875" style="77" customWidth="1"/>
    <col min="517" max="517" width="7.26953125" style="77" customWidth="1"/>
    <col min="518" max="519" width="8.7265625" style="77" customWidth="1"/>
    <col min="520" max="520" width="4.1796875" style="77" customWidth="1"/>
    <col min="521" max="525" width="0" style="77" hidden="1" customWidth="1"/>
    <col min="526" max="526" width="9.1796875" style="77"/>
    <col min="527" max="527" width="15" style="77" bestFit="1" customWidth="1"/>
    <col min="528" max="529" width="8.453125" style="77" customWidth="1"/>
    <col min="530" max="532" width="9.1796875" style="77"/>
    <col min="533" max="533" width="15" style="77" bestFit="1" customWidth="1"/>
    <col min="534" max="768" width="9.1796875" style="77"/>
    <col min="769" max="769" width="6.453125" style="77" customWidth="1"/>
    <col min="770" max="770" width="6.26953125" style="77" customWidth="1"/>
    <col min="771" max="771" width="49.26953125" style="77" customWidth="1"/>
    <col min="772" max="772" width="7.54296875" style="77" customWidth="1"/>
    <col min="773" max="773" width="7.26953125" style="77" customWidth="1"/>
    <col min="774" max="775" width="8.7265625" style="77" customWidth="1"/>
    <col min="776" max="776" width="4.1796875" style="77" customWidth="1"/>
    <col min="777" max="781" width="0" style="77" hidden="1" customWidth="1"/>
    <col min="782" max="782" width="9.1796875" style="77"/>
    <col min="783" max="783" width="15" style="77" bestFit="1" customWidth="1"/>
    <col min="784" max="785" width="8.453125" style="77" customWidth="1"/>
    <col min="786" max="788" width="9.1796875" style="77"/>
    <col min="789" max="789" width="15" style="77" bestFit="1" customWidth="1"/>
    <col min="790" max="1024" width="9.1796875" style="77"/>
    <col min="1025" max="1025" width="6.453125" style="77" customWidth="1"/>
    <col min="1026" max="1026" width="6.26953125" style="77" customWidth="1"/>
    <col min="1027" max="1027" width="49.26953125" style="77" customWidth="1"/>
    <col min="1028" max="1028" width="7.54296875" style="77" customWidth="1"/>
    <col min="1029" max="1029" width="7.26953125" style="77" customWidth="1"/>
    <col min="1030" max="1031" width="8.7265625" style="77" customWidth="1"/>
    <col min="1032" max="1032" width="4.1796875" style="77" customWidth="1"/>
    <col min="1033" max="1037" width="0" style="77" hidden="1" customWidth="1"/>
    <col min="1038" max="1038" width="9.1796875" style="77"/>
    <col min="1039" max="1039" width="15" style="77" bestFit="1" customWidth="1"/>
    <col min="1040" max="1041" width="8.453125" style="77" customWidth="1"/>
    <col min="1042" max="1044" width="9.1796875" style="77"/>
    <col min="1045" max="1045" width="15" style="77" bestFit="1" customWidth="1"/>
    <col min="1046" max="1280" width="9.1796875" style="77"/>
    <col min="1281" max="1281" width="6.453125" style="77" customWidth="1"/>
    <col min="1282" max="1282" width="6.26953125" style="77" customWidth="1"/>
    <col min="1283" max="1283" width="49.26953125" style="77" customWidth="1"/>
    <col min="1284" max="1284" width="7.54296875" style="77" customWidth="1"/>
    <col min="1285" max="1285" width="7.26953125" style="77" customWidth="1"/>
    <col min="1286" max="1287" width="8.7265625" style="77" customWidth="1"/>
    <col min="1288" max="1288" width="4.1796875" style="77" customWidth="1"/>
    <col min="1289" max="1293" width="0" style="77" hidden="1" customWidth="1"/>
    <col min="1294" max="1294" width="9.1796875" style="77"/>
    <col min="1295" max="1295" width="15" style="77" bestFit="1" customWidth="1"/>
    <col min="1296" max="1297" width="8.453125" style="77" customWidth="1"/>
    <col min="1298" max="1300" width="9.1796875" style="77"/>
    <col min="1301" max="1301" width="15" style="77" bestFit="1" customWidth="1"/>
    <col min="1302" max="1536" width="9.1796875" style="77"/>
    <col min="1537" max="1537" width="6.453125" style="77" customWidth="1"/>
    <col min="1538" max="1538" width="6.26953125" style="77" customWidth="1"/>
    <col min="1539" max="1539" width="49.26953125" style="77" customWidth="1"/>
    <col min="1540" max="1540" width="7.54296875" style="77" customWidth="1"/>
    <col min="1541" max="1541" width="7.26953125" style="77" customWidth="1"/>
    <col min="1542" max="1543" width="8.7265625" style="77" customWidth="1"/>
    <col min="1544" max="1544" width="4.1796875" style="77" customWidth="1"/>
    <col min="1545" max="1549" width="0" style="77" hidden="1" customWidth="1"/>
    <col min="1550" max="1550" width="9.1796875" style="77"/>
    <col min="1551" max="1551" width="15" style="77" bestFit="1" customWidth="1"/>
    <col min="1552" max="1553" width="8.453125" style="77" customWidth="1"/>
    <col min="1554" max="1556" width="9.1796875" style="77"/>
    <col min="1557" max="1557" width="15" style="77" bestFit="1" customWidth="1"/>
    <col min="1558" max="1792" width="9.1796875" style="77"/>
    <col min="1793" max="1793" width="6.453125" style="77" customWidth="1"/>
    <col min="1794" max="1794" width="6.26953125" style="77" customWidth="1"/>
    <col min="1795" max="1795" width="49.26953125" style="77" customWidth="1"/>
    <col min="1796" max="1796" width="7.54296875" style="77" customWidth="1"/>
    <col min="1797" max="1797" width="7.26953125" style="77" customWidth="1"/>
    <col min="1798" max="1799" width="8.7265625" style="77" customWidth="1"/>
    <col min="1800" max="1800" width="4.1796875" style="77" customWidth="1"/>
    <col min="1801" max="1805" width="0" style="77" hidden="1" customWidth="1"/>
    <col min="1806" max="1806" width="9.1796875" style="77"/>
    <col min="1807" max="1807" width="15" style="77" bestFit="1" customWidth="1"/>
    <col min="1808" max="1809" width="8.453125" style="77" customWidth="1"/>
    <col min="1810" max="1812" width="9.1796875" style="77"/>
    <col min="1813" max="1813" width="15" style="77" bestFit="1" customWidth="1"/>
    <col min="1814" max="2048" width="9.1796875" style="77"/>
    <col min="2049" max="2049" width="6.453125" style="77" customWidth="1"/>
    <col min="2050" max="2050" width="6.26953125" style="77" customWidth="1"/>
    <col min="2051" max="2051" width="49.26953125" style="77" customWidth="1"/>
    <col min="2052" max="2052" width="7.54296875" style="77" customWidth="1"/>
    <col min="2053" max="2053" width="7.26953125" style="77" customWidth="1"/>
    <col min="2054" max="2055" width="8.7265625" style="77" customWidth="1"/>
    <col min="2056" max="2056" width="4.1796875" style="77" customWidth="1"/>
    <col min="2057" max="2061" width="0" style="77" hidden="1" customWidth="1"/>
    <col min="2062" max="2062" width="9.1796875" style="77"/>
    <col min="2063" max="2063" width="15" style="77" bestFit="1" customWidth="1"/>
    <col min="2064" max="2065" width="8.453125" style="77" customWidth="1"/>
    <col min="2066" max="2068" width="9.1796875" style="77"/>
    <col min="2069" max="2069" width="15" style="77" bestFit="1" customWidth="1"/>
    <col min="2070" max="2304" width="9.1796875" style="77"/>
    <col min="2305" max="2305" width="6.453125" style="77" customWidth="1"/>
    <col min="2306" max="2306" width="6.26953125" style="77" customWidth="1"/>
    <col min="2307" max="2307" width="49.26953125" style="77" customWidth="1"/>
    <col min="2308" max="2308" width="7.54296875" style="77" customWidth="1"/>
    <col min="2309" max="2309" width="7.26953125" style="77" customWidth="1"/>
    <col min="2310" max="2311" width="8.7265625" style="77" customWidth="1"/>
    <col min="2312" max="2312" width="4.1796875" style="77" customWidth="1"/>
    <col min="2313" max="2317" width="0" style="77" hidden="1" customWidth="1"/>
    <col min="2318" max="2318" width="9.1796875" style="77"/>
    <col min="2319" max="2319" width="15" style="77" bestFit="1" customWidth="1"/>
    <col min="2320" max="2321" width="8.453125" style="77" customWidth="1"/>
    <col min="2322" max="2324" width="9.1796875" style="77"/>
    <col min="2325" max="2325" width="15" style="77" bestFit="1" customWidth="1"/>
    <col min="2326" max="2560" width="9.1796875" style="77"/>
    <col min="2561" max="2561" width="6.453125" style="77" customWidth="1"/>
    <col min="2562" max="2562" width="6.26953125" style="77" customWidth="1"/>
    <col min="2563" max="2563" width="49.26953125" style="77" customWidth="1"/>
    <col min="2564" max="2564" width="7.54296875" style="77" customWidth="1"/>
    <col min="2565" max="2565" width="7.26953125" style="77" customWidth="1"/>
    <col min="2566" max="2567" width="8.7265625" style="77" customWidth="1"/>
    <col min="2568" max="2568" width="4.1796875" style="77" customWidth="1"/>
    <col min="2569" max="2573" width="0" style="77" hidden="1" customWidth="1"/>
    <col min="2574" max="2574" width="9.1796875" style="77"/>
    <col min="2575" max="2575" width="15" style="77" bestFit="1" customWidth="1"/>
    <col min="2576" max="2577" width="8.453125" style="77" customWidth="1"/>
    <col min="2578" max="2580" width="9.1796875" style="77"/>
    <col min="2581" max="2581" width="15" style="77" bestFit="1" customWidth="1"/>
    <col min="2582" max="2816" width="9.1796875" style="77"/>
    <col min="2817" max="2817" width="6.453125" style="77" customWidth="1"/>
    <col min="2818" max="2818" width="6.26953125" style="77" customWidth="1"/>
    <col min="2819" max="2819" width="49.26953125" style="77" customWidth="1"/>
    <col min="2820" max="2820" width="7.54296875" style="77" customWidth="1"/>
    <col min="2821" max="2821" width="7.26953125" style="77" customWidth="1"/>
    <col min="2822" max="2823" width="8.7265625" style="77" customWidth="1"/>
    <col min="2824" max="2824" width="4.1796875" style="77" customWidth="1"/>
    <col min="2825" max="2829" width="0" style="77" hidden="1" customWidth="1"/>
    <col min="2830" max="2830" width="9.1796875" style="77"/>
    <col min="2831" max="2831" width="15" style="77" bestFit="1" customWidth="1"/>
    <col min="2832" max="2833" width="8.453125" style="77" customWidth="1"/>
    <col min="2834" max="2836" width="9.1796875" style="77"/>
    <col min="2837" max="2837" width="15" style="77" bestFit="1" customWidth="1"/>
    <col min="2838" max="3072" width="9.1796875" style="77"/>
    <col min="3073" max="3073" width="6.453125" style="77" customWidth="1"/>
    <col min="3074" max="3074" width="6.26953125" style="77" customWidth="1"/>
    <col min="3075" max="3075" width="49.26953125" style="77" customWidth="1"/>
    <col min="3076" max="3076" width="7.54296875" style="77" customWidth="1"/>
    <col min="3077" max="3077" width="7.26953125" style="77" customWidth="1"/>
    <col min="3078" max="3079" width="8.7265625" style="77" customWidth="1"/>
    <col min="3080" max="3080" width="4.1796875" style="77" customWidth="1"/>
    <col min="3081" max="3085" width="0" style="77" hidden="1" customWidth="1"/>
    <col min="3086" max="3086" width="9.1796875" style="77"/>
    <col min="3087" max="3087" width="15" style="77" bestFit="1" customWidth="1"/>
    <col min="3088" max="3089" width="8.453125" style="77" customWidth="1"/>
    <col min="3090" max="3092" width="9.1796875" style="77"/>
    <col min="3093" max="3093" width="15" style="77" bestFit="1" customWidth="1"/>
    <col min="3094" max="3328" width="9.1796875" style="77"/>
    <col min="3329" max="3329" width="6.453125" style="77" customWidth="1"/>
    <col min="3330" max="3330" width="6.26953125" style="77" customWidth="1"/>
    <col min="3331" max="3331" width="49.26953125" style="77" customWidth="1"/>
    <col min="3332" max="3332" width="7.54296875" style="77" customWidth="1"/>
    <col min="3333" max="3333" width="7.26953125" style="77" customWidth="1"/>
    <col min="3334" max="3335" width="8.7265625" style="77" customWidth="1"/>
    <col min="3336" max="3336" width="4.1796875" style="77" customWidth="1"/>
    <col min="3337" max="3341" width="0" style="77" hidden="1" customWidth="1"/>
    <col min="3342" max="3342" width="9.1796875" style="77"/>
    <col min="3343" max="3343" width="15" style="77" bestFit="1" customWidth="1"/>
    <col min="3344" max="3345" width="8.453125" style="77" customWidth="1"/>
    <col min="3346" max="3348" width="9.1796875" style="77"/>
    <col min="3349" max="3349" width="15" style="77" bestFit="1" customWidth="1"/>
    <col min="3350" max="3584" width="9.1796875" style="77"/>
    <col min="3585" max="3585" width="6.453125" style="77" customWidth="1"/>
    <col min="3586" max="3586" width="6.26953125" style="77" customWidth="1"/>
    <col min="3587" max="3587" width="49.26953125" style="77" customWidth="1"/>
    <col min="3588" max="3588" width="7.54296875" style="77" customWidth="1"/>
    <col min="3589" max="3589" width="7.26953125" style="77" customWidth="1"/>
    <col min="3590" max="3591" width="8.7265625" style="77" customWidth="1"/>
    <col min="3592" max="3592" width="4.1796875" style="77" customWidth="1"/>
    <col min="3593" max="3597" width="0" style="77" hidden="1" customWidth="1"/>
    <col min="3598" max="3598" width="9.1796875" style="77"/>
    <col min="3599" max="3599" width="15" style="77" bestFit="1" customWidth="1"/>
    <col min="3600" max="3601" width="8.453125" style="77" customWidth="1"/>
    <col min="3602" max="3604" width="9.1796875" style="77"/>
    <col min="3605" max="3605" width="15" style="77" bestFit="1" customWidth="1"/>
    <col min="3606" max="3840" width="9.1796875" style="77"/>
    <col min="3841" max="3841" width="6.453125" style="77" customWidth="1"/>
    <col min="3842" max="3842" width="6.26953125" style="77" customWidth="1"/>
    <col min="3843" max="3843" width="49.26953125" style="77" customWidth="1"/>
    <col min="3844" max="3844" width="7.54296875" style="77" customWidth="1"/>
    <col min="3845" max="3845" width="7.26953125" style="77" customWidth="1"/>
    <col min="3846" max="3847" width="8.7265625" style="77" customWidth="1"/>
    <col min="3848" max="3848" width="4.1796875" style="77" customWidth="1"/>
    <col min="3849" max="3853" width="0" style="77" hidden="1" customWidth="1"/>
    <col min="3854" max="3854" width="9.1796875" style="77"/>
    <col min="3855" max="3855" width="15" style="77" bestFit="1" customWidth="1"/>
    <col min="3856" max="3857" width="8.453125" style="77" customWidth="1"/>
    <col min="3858" max="3860" width="9.1796875" style="77"/>
    <col min="3861" max="3861" width="15" style="77" bestFit="1" customWidth="1"/>
    <col min="3862" max="4096" width="9.1796875" style="77"/>
    <col min="4097" max="4097" width="6.453125" style="77" customWidth="1"/>
    <col min="4098" max="4098" width="6.26953125" style="77" customWidth="1"/>
    <col min="4099" max="4099" width="49.26953125" style="77" customWidth="1"/>
    <col min="4100" max="4100" width="7.54296875" style="77" customWidth="1"/>
    <col min="4101" max="4101" width="7.26953125" style="77" customWidth="1"/>
    <col min="4102" max="4103" width="8.7265625" style="77" customWidth="1"/>
    <col min="4104" max="4104" width="4.1796875" style="77" customWidth="1"/>
    <col min="4105" max="4109" width="0" style="77" hidden="1" customWidth="1"/>
    <col min="4110" max="4110" width="9.1796875" style="77"/>
    <col min="4111" max="4111" width="15" style="77" bestFit="1" customWidth="1"/>
    <col min="4112" max="4113" width="8.453125" style="77" customWidth="1"/>
    <col min="4114" max="4116" width="9.1796875" style="77"/>
    <col min="4117" max="4117" width="15" style="77" bestFit="1" customWidth="1"/>
    <col min="4118" max="4352" width="9.1796875" style="77"/>
    <col min="4353" max="4353" width="6.453125" style="77" customWidth="1"/>
    <col min="4354" max="4354" width="6.26953125" style="77" customWidth="1"/>
    <col min="4355" max="4355" width="49.26953125" style="77" customWidth="1"/>
    <col min="4356" max="4356" width="7.54296875" style="77" customWidth="1"/>
    <col min="4357" max="4357" width="7.26953125" style="77" customWidth="1"/>
    <col min="4358" max="4359" width="8.7265625" style="77" customWidth="1"/>
    <col min="4360" max="4360" width="4.1796875" style="77" customWidth="1"/>
    <col min="4361" max="4365" width="0" style="77" hidden="1" customWidth="1"/>
    <col min="4366" max="4366" width="9.1796875" style="77"/>
    <col min="4367" max="4367" width="15" style="77" bestFit="1" customWidth="1"/>
    <col min="4368" max="4369" width="8.453125" style="77" customWidth="1"/>
    <col min="4370" max="4372" width="9.1796875" style="77"/>
    <col min="4373" max="4373" width="15" style="77" bestFit="1" customWidth="1"/>
    <col min="4374" max="4608" width="9.1796875" style="77"/>
    <col min="4609" max="4609" width="6.453125" style="77" customWidth="1"/>
    <col min="4610" max="4610" width="6.26953125" style="77" customWidth="1"/>
    <col min="4611" max="4611" width="49.26953125" style="77" customWidth="1"/>
    <col min="4612" max="4612" width="7.54296875" style="77" customWidth="1"/>
    <col min="4613" max="4613" width="7.26953125" style="77" customWidth="1"/>
    <col min="4614" max="4615" width="8.7265625" style="77" customWidth="1"/>
    <col min="4616" max="4616" width="4.1796875" style="77" customWidth="1"/>
    <col min="4617" max="4621" width="0" style="77" hidden="1" customWidth="1"/>
    <col min="4622" max="4622" width="9.1796875" style="77"/>
    <col min="4623" max="4623" width="15" style="77" bestFit="1" customWidth="1"/>
    <col min="4624" max="4625" width="8.453125" style="77" customWidth="1"/>
    <col min="4626" max="4628" width="9.1796875" style="77"/>
    <col min="4629" max="4629" width="15" style="77" bestFit="1" customWidth="1"/>
    <col min="4630" max="4864" width="9.1796875" style="77"/>
    <col min="4865" max="4865" width="6.453125" style="77" customWidth="1"/>
    <col min="4866" max="4866" width="6.26953125" style="77" customWidth="1"/>
    <col min="4867" max="4867" width="49.26953125" style="77" customWidth="1"/>
    <col min="4868" max="4868" width="7.54296875" style="77" customWidth="1"/>
    <col min="4869" max="4869" width="7.26953125" style="77" customWidth="1"/>
    <col min="4870" max="4871" width="8.7265625" style="77" customWidth="1"/>
    <col min="4872" max="4872" width="4.1796875" style="77" customWidth="1"/>
    <col min="4873" max="4877" width="0" style="77" hidden="1" customWidth="1"/>
    <col min="4878" max="4878" width="9.1796875" style="77"/>
    <col min="4879" max="4879" width="15" style="77" bestFit="1" customWidth="1"/>
    <col min="4880" max="4881" width="8.453125" style="77" customWidth="1"/>
    <col min="4882" max="4884" width="9.1796875" style="77"/>
    <col min="4885" max="4885" width="15" style="77" bestFit="1" customWidth="1"/>
    <col min="4886" max="5120" width="9.1796875" style="77"/>
    <col min="5121" max="5121" width="6.453125" style="77" customWidth="1"/>
    <col min="5122" max="5122" width="6.26953125" style="77" customWidth="1"/>
    <col min="5123" max="5123" width="49.26953125" style="77" customWidth="1"/>
    <col min="5124" max="5124" width="7.54296875" style="77" customWidth="1"/>
    <col min="5125" max="5125" width="7.26953125" style="77" customWidth="1"/>
    <col min="5126" max="5127" width="8.7265625" style="77" customWidth="1"/>
    <col min="5128" max="5128" width="4.1796875" style="77" customWidth="1"/>
    <col min="5129" max="5133" width="0" style="77" hidden="1" customWidth="1"/>
    <col min="5134" max="5134" width="9.1796875" style="77"/>
    <col min="5135" max="5135" width="15" style="77" bestFit="1" customWidth="1"/>
    <col min="5136" max="5137" width="8.453125" style="77" customWidth="1"/>
    <col min="5138" max="5140" width="9.1796875" style="77"/>
    <col min="5141" max="5141" width="15" style="77" bestFit="1" customWidth="1"/>
    <col min="5142" max="5376" width="9.1796875" style="77"/>
    <col min="5377" max="5377" width="6.453125" style="77" customWidth="1"/>
    <col min="5378" max="5378" width="6.26953125" style="77" customWidth="1"/>
    <col min="5379" max="5379" width="49.26953125" style="77" customWidth="1"/>
    <col min="5380" max="5380" width="7.54296875" style="77" customWidth="1"/>
    <col min="5381" max="5381" width="7.26953125" style="77" customWidth="1"/>
    <col min="5382" max="5383" width="8.7265625" style="77" customWidth="1"/>
    <col min="5384" max="5384" width="4.1796875" style="77" customWidth="1"/>
    <col min="5385" max="5389" width="0" style="77" hidden="1" customWidth="1"/>
    <col min="5390" max="5390" width="9.1796875" style="77"/>
    <col min="5391" max="5391" width="15" style="77" bestFit="1" customWidth="1"/>
    <col min="5392" max="5393" width="8.453125" style="77" customWidth="1"/>
    <col min="5394" max="5396" width="9.1796875" style="77"/>
    <col min="5397" max="5397" width="15" style="77" bestFit="1" customWidth="1"/>
    <col min="5398" max="5632" width="9.1796875" style="77"/>
    <col min="5633" max="5633" width="6.453125" style="77" customWidth="1"/>
    <col min="5634" max="5634" width="6.26953125" style="77" customWidth="1"/>
    <col min="5635" max="5635" width="49.26953125" style="77" customWidth="1"/>
    <col min="5636" max="5636" width="7.54296875" style="77" customWidth="1"/>
    <col min="5637" max="5637" width="7.26953125" style="77" customWidth="1"/>
    <col min="5638" max="5639" width="8.7265625" style="77" customWidth="1"/>
    <col min="5640" max="5640" width="4.1796875" style="77" customWidth="1"/>
    <col min="5641" max="5645" width="0" style="77" hidden="1" customWidth="1"/>
    <col min="5646" max="5646" width="9.1796875" style="77"/>
    <col min="5647" max="5647" width="15" style="77" bestFit="1" customWidth="1"/>
    <col min="5648" max="5649" width="8.453125" style="77" customWidth="1"/>
    <col min="5650" max="5652" width="9.1796875" style="77"/>
    <col min="5653" max="5653" width="15" style="77" bestFit="1" customWidth="1"/>
    <col min="5654" max="5888" width="9.1796875" style="77"/>
    <col min="5889" max="5889" width="6.453125" style="77" customWidth="1"/>
    <col min="5890" max="5890" width="6.26953125" style="77" customWidth="1"/>
    <col min="5891" max="5891" width="49.26953125" style="77" customWidth="1"/>
    <col min="5892" max="5892" width="7.54296875" style="77" customWidth="1"/>
    <col min="5893" max="5893" width="7.26953125" style="77" customWidth="1"/>
    <col min="5894" max="5895" width="8.7265625" style="77" customWidth="1"/>
    <col min="5896" max="5896" width="4.1796875" style="77" customWidth="1"/>
    <col min="5897" max="5901" width="0" style="77" hidden="1" customWidth="1"/>
    <col min="5902" max="5902" width="9.1796875" style="77"/>
    <col min="5903" max="5903" width="15" style="77" bestFit="1" customWidth="1"/>
    <col min="5904" max="5905" width="8.453125" style="77" customWidth="1"/>
    <col min="5906" max="5908" width="9.1796875" style="77"/>
    <col min="5909" max="5909" width="15" style="77" bestFit="1" customWidth="1"/>
    <col min="5910" max="6144" width="9.1796875" style="77"/>
    <col min="6145" max="6145" width="6.453125" style="77" customWidth="1"/>
    <col min="6146" max="6146" width="6.26953125" style="77" customWidth="1"/>
    <col min="6147" max="6147" width="49.26953125" style="77" customWidth="1"/>
    <col min="6148" max="6148" width="7.54296875" style="77" customWidth="1"/>
    <col min="6149" max="6149" width="7.26953125" style="77" customWidth="1"/>
    <col min="6150" max="6151" width="8.7265625" style="77" customWidth="1"/>
    <col min="6152" max="6152" width="4.1796875" style="77" customWidth="1"/>
    <col min="6153" max="6157" width="0" style="77" hidden="1" customWidth="1"/>
    <col min="6158" max="6158" width="9.1796875" style="77"/>
    <col min="6159" max="6159" width="15" style="77" bestFit="1" customWidth="1"/>
    <col min="6160" max="6161" width="8.453125" style="77" customWidth="1"/>
    <col min="6162" max="6164" width="9.1796875" style="77"/>
    <col min="6165" max="6165" width="15" style="77" bestFit="1" customWidth="1"/>
    <col min="6166" max="6400" width="9.1796875" style="77"/>
    <col min="6401" max="6401" width="6.453125" style="77" customWidth="1"/>
    <col min="6402" max="6402" width="6.26953125" style="77" customWidth="1"/>
    <col min="6403" max="6403" width="49.26953125" style="77" customWidth="1"/>
    <col min="6404" max="6404" width="7.54296875" style="77" customWidth="1"/>
    <col min="6405" max="6405" width="7.26953125" style="77" customWidth="1"/>
    <col min="6406" max="6407" width="8.7265625" style="77" customWidth="1"/>
    <col min="6408" max="6408" width="4.1796875" style="77" customWidth="1"/>
    <col min="6409" max="6413" width="0" style="77" hidden="1" customWidth="1"/>
    <col min="6414" max="6414" width="9.1796875" style="77"/>
    <col min="6415" max="6415" width="15" style="77" bestFit="1" customWidth="1"/>
    <col min="6416" max="6417" width="8.453125" style="77" customWidth="1"/>
    <col min="6418" max="6420" width="9.1796875" style="77"/>
    <col min="6421" max="6421" width="15" style="77" bestFit="1" customWidth="1"/>
    <col min="6422" max="6656" width="9.1796875" style="77"/>
    <col min="6657" max="6657" width="6.453125" style="77" customWidth="1"/>
    <col min="6658" max="6658" width="6.26953125" style="77" customWidth="1"/>
    <col min="6659" max="6659" width="49.26953125" style="77" customWidth="1"/>
    <col min="6660" max="6660" width="7.54296875" style="77" customWidth="1"/>
    <col min="6661" max="6661" width="7.26953125" style="77" customWidth="1"/>
    <col min="6662" max="6663" width="8.7265625" style="77" customWidth="1"/>
    <col min="6664" max="6664" width="4.1796875" style="77" customWidth="1"/>
    <col min="6665" max="6669" width="0" style="77" hidden="1" customWidth="1"/>
    <col min="6670" max="6670" width="9.1796875" style="77"/>
    <col min="6671" max="6671" width="15" style="77" bestFit="1" customWidth="1"/>
    <col min="6672" max="6673" width="8.453125" style="77" customWidth="1"/>
    <col min="6674" max="6676" width="9.1796875" style="77"/>
    <col min="6677" max="6677" width="15" style="77" bestFit="1" customWidth="1"/>
    <col min="6678" max="6912" width="9.1796875" style="77"/>
    <col min="6913" max="6913" width="6.453125" style="77" customWidth="1"/>
    <col min="6914" max="6914" width="6.26953125" style="77" customWidth="1"/>
    <col min="6915" max="6915" width="49.26953125" style="77" customWidth="1"/>
    <col min="6916" max="6916" width="7.54296875" style="77" customWidth="1"/>
    <col min="6917" max="6917" width="7.26953125" style="77" customWidth="1"/>
    <col min="6918" max="6919" width="8.7265625" style="77" customWidth="1"/>
    <col min="6920" max="6920" width="4.1796875" style="77" customWidth="1"/>
    <col min="6921" max="6925" width="0" style="77" hidden="1" customWidth="1"/>
    <col min="6926" max="6926" width="9.1796875" style="77"/>
    <col min="6927" max="6927" width="15" style="77" bestFit="1" customWidth="1"/>
    <col min="6928" max="6929" width="8.453125" style="77" customWidth="1"/>
    <col min="6930" max="6932" width="9.1796875" style="77"/>
    <col min="6933" max="6933" width="15" style="77" bestFit="1" customWidth="1"/>
    <col min="6934" max="7168" width="9.1796875" style="77"/>
    <col min="7169" max="7169" width="6.453125" style="77" customWidth="1"/>
    <col min="7170" max="7170" width="6.26953125" style="77" customWidth="1"/>
    <col min="7171" max="7171" width="49.26953125" style="77" customWidth="1"/>
    <col min="7172" max="7172" width="7.54296875" style="77" customWidth="1"/>
    <col min="7173" max="7173" width="7.26953125" style="77" customWidth="1"/>
    <col min="7174" max="7175" width="8.7265625" style="77" customWidth="1"/>
    <col min="7176" max="7176" width="4.1796875" style="77" customWidth="1"/>
    <col min="7177" max="7181" width="0" style="77" hidden="1" customWidth="1"/>
    <col min="7182" max="7182" width="9.1796875" style="77"/>
    <col min="7183" max="7183" width="15" style="77" bestFit="1" customWidth="1"/>
    <col min="7184" max="7185" width="8.453125" style="77" customWidth="1"/>
    <col min="7186" max="7188" width="9.1796875" style="77"/>
    <col min="7189" max="7189" width="15" style="77" bestFit="1" customWidth="1"/>
    <col min="7190" max="7424" width="9.1796875" style="77"/>
    <col min="7425" max="7425" width="6.453125" style="77" customWidth="1"/>
    <col min="7426" max="7426" width="6.26953125" style="77" customWidth="1"/>
    <col min="7427" max="7427" width="49.26953125" style="77" customWidth="1"/>
    <col min="7428" max="7428" width="7.54296875" style="77" customWidth="1"/>
    <col min="7429" max="7429" width="7.26953125" style="77" customWidth="1"/>
    <col min="7430" max="7431" width="8.7265625" style="77" customWidth="1"/>
    <col min="7432" max="7432" width="4.1796875" style="77" customWidth="1"/>
    <col min="7433" max="7437" width="0" style="77" hidden="1" customWidth="1"/>
    <col min="7438" max="7438" width="9.1796875" style="77"/>
    <col min="7439" max="7439" width="15" style="77" bestFit="1" customWidth="1"/>
    <col min="7440" max="7441" width="8.453125" style="77" customWidth="1"/>
    <col min="7442" max="7444" width="9.1796875" style="77"/>
    <col min="7445" max="7445" width="15" style="77" bestFit="1" customWidth="1"/>
    <col min="7446" max="7680" width="9.1796875" style="77"/>
    <col min="7681" max="7681" width="6.453125" style="77" customWidth="1"/>
    <col min="7682" max="7682" width="6.26953125" style="77" customWidth="1"/>
    <col min="7683" max="7683" width="49.26953125" style="77" customWidth="1"/>
    <col min="7684" max="7684" width="7.54296875" style="77" customWidth="1"/>
    <col min="7685" max="7685" width="7.26953125" style="77" customWidth="1"/>
    <col min="7686" max="7687" width="8.7265625" style="77" customWidth="1"/>
    <col min="7688" max="7688" width="4.1796875" style="77" customWidth="1"/>
    <col min="7689" max="7693" width="0" style="77" hidden="1" customWidth="1"/>
    <col min="7694" max="7694" width="9.1796875" style="77"/>
    <col min="7695" max="7695" width="15" style="77" bestFit="1" customWidth="1"/>
    <col min="7696" max="7697" width="8.453125" style="77" customWidth="1"/>
    <col min="7698" max="7700" width="9.1796875" style="77"/>
    <col min="7701" max="7701" width="15" style="77" bestFit="1" customWidth="1"/>
    <col min="7702" max="7936" width="9.1796875" style="77"/>
    <col min="7937" max="7937" width="6.453125" style="77" customWidth="1"/>
    <col min="7938" max="7938" width="6.26953125" style="77" customWidth="1"/>
    <col min="7939" max="7939" width="49.26953125" style="77" customWidth="1"/>
    <col min="7940" max="7940" width="7.54296875" style="77" customWidth="1"/>
    <col min="7941" max="7941" width="7.26953125" style="77" customWidth="1"/>
    <col min="7942" max="7943" width="8.7265625" style="77" customWidth="1"/>
    <col min="7944" max="7944" width="4.1796875" style="77" customWidth="1"/>
    <col min="7945" max="7949" width="0" style="77" hidden="1" customWidth="1"/>
    <col min="7950" max="7950" width="9.1796875" style="77"/>
    <col min="7951" max="7951" width="15" style="77" bestFit="1" customWidth="1"/>
    <col min="7952" max="7953" width="8.453125" style="77" customWidth="1"/>
    <col min="7954" max="7956" width="9.1796875" style="77"/>
    <col min="7957" max="7957" width="15" style="77" bestFit="1" customWidth="1"/>
    <col min="7958" max="8192" width="9.1796875" style="77"/>
    <col min="8193" max="8193" width="6.453125" style="77" customWidth="1"/>
    <col min="8194" max="8194" width="6.26953125" style="77" customWidth="1"/>
    <col min="8195" max="8195" width="49.26953125" style="77" customWidth="1"/>
    <col min="8196" max="8196" width="7.54296875" style="77" customWidth="1"/>
    <col min="8197" max="8197" width="7.26953125" style="77" customWidth="1"/>
    <col min="8198" max="8199" width="8.7265625" style="77" customWidth="1"/>
    <col min="8200" max="8200" width="4.1796875" style="77" customWidth="1"/>
    <col min="8201" max="8205" width="0" style="77" hidden="1" customWidth="1"/>
    <col min="8206" max="8206" width="9.1796875" style="77"/>
    <col min="8207" max="8207" width="15" style="77" bestFit="1" customWidth="1"/>
    <col min="8208" max="8209" width="8.453125" style="77" customWidth="1"/>
    <col min="8210" max="8212" width="9.1796875" style="77"/>
    <col min="8213" max="8213" width="15" style="77" bestFit="1" customWidth="1"/>
    <col min="8214" max="8448" width="9.1796875" style="77"/>
    <col min="8449" max="8449" width="6.453125" style="77" customWidth="1"/>
    <col min="8450" max="8450" width="6.26953125" style="77" customWidth="1"/>
    <col min="8451" max="8451" width="49.26953125" style="77" customWidth="1"/>
    <col min="8452" max="8452" width="7.54296875" style="77" customWidth="1"/>
    <col min="8453" max="8453" width="7.26953125" style="77" customWidth="1"/>
    <col min="8454" max="8455" width="8.7265625" style="77" customWidth="1"/>
    <col min="8456" max="8456" width="4.1796875" style="77" customWidth="1"/>
    <col min="8457" max="8461" width="0" style="77" hidden="1" customWidth="1"/>
    <col min="8462" max="8462" width="9.1796875" style="77"/>
    <col min="8463" max="8463" width="15" style="77" bestFit="1" customWidth="1"/>
    <col min="8464" max="8465" width="8.453125" style="77" customWidth="1"/>
    <col min="8466" max="8468" width="9.1796875" style="77"/>
    <col min="8469" max="8469" width="15" style="77" bestFit="1" customWidth="1"/>
    <col min="8470" max="8704" width="9.1796875" style="77"/>
    <col min="8705" max="8705" width="6.453125" style="77" customWidth="1"/>
    <col min="8706" max="8706" width="6.26953125" style="77" customWidth="1"/>
    <col min="8707" max="8707" width="49.26953125" style="77" customWidth="1"/>
    <col min="8708" max="8708" width="7.54296875" style="77" customWidth="1"/>
    <col min="8709" max="8709" width="7.26953125" style="77" customWidth="1"/>
    <col min="8710" max="8711" width="8.7265625" style="77" customWidth="1"/>
    <col min="8712" max="8712" width="4.1796875" style="77" customWidth="1"/>
    <col min="8713" max="8717" width="0" style="77" hidden="1" customWidth="1"/>
    <col min="8718" max="8718" width="9.1796875" style="77"/>
    <col min="8719" max="8719" width="15" style="77" bestFit="1" customWidth="1"/>
    <col min="8720" max="8721" width="8.453125" style="77" customWidth="1"/>
    <col min="8722" max="8724" width="9.1796875" style="77"/>
    <col min="8725" max="8725" width="15" style="77" bestFit="1" customWidth="1"/>
    <col min="8726" max="8960" width="9.1796875" style="77"/>
    <col min="8961" max="8961" width="6.453125" style="77" customWidth="1"/>
    <col min="8962" max="8962" width="6.26953125" style="77" customWidth="1"/>
    <col min="8963" max="8963" width="49.26953125" style="77" customWidth="1"/>
    <col min="8964" max="8964" width="7.54296875" style="77" customWidth="1"/>
    <col min="8965" max="8965" width="7.26953125" style="77" customWidth="1"/>
    <col min="8966" max="8967" width="8.7265625" style="77" customWidth="1"/>
    <col min="8968" max="8968" width="4.1796875" style="77" customWidth="1"/>
    <col min="8969" max="8973" width="0" style="77" hidden="1" customWidth="1"/>
    <col min="8974" max="8974" width="9.1796875" style="77"/>
    <col min="8975" max="8975" width="15" style="77" bestFit="1" customWidth="1"/>
    <col min="8976" max="8977" width="8.453125" style="77" customWidth="1"/>
    <col min="8978" max="8980" width="9.1796875" style="77"/>
    <col min="8981" max="8981" width="15" style="77" bestFit="1" customWidth="1"/>
    <col min="8982" max="9216" width="9.1796875" style="77"/>
    <col min="9217" max="9217" width="6.453125" style="77" customWidth="1"/>
    <col min="9218" max="9218" width="6.26953125" style="77" customWidth="1"/>
    <col min="9219" max="9219" width="49.26953125" style="77" customWidth="1"/>
    <col min="9220" max="9220" width="7.54296875" style="77" customWidth="1"/>
    <col min="9221" max="9221" width="7.26953125" style="77" customWidth="1"/>
    <col min="9222" max="9223" width="8.7265625" style="77" customWidth="1"/>
    <col min="9224" max="9224" width="4.1796875" style="77" customWidth="1"/>
    <col min="9225" max="9229" width="0" style="77" hidden="1" customWidth="1"/>
    <col min="9230" max="9230" width="9.1796875" style="77"/>
    <col min="9231" max="9231" width="15" style="77" bestFit="1" customWidth="1"/>
    <col min="9232" max="9233" width="8.453125" style="77" customWidth="1"/>
    <col min="9234" max="9236" width="9.1796875" style="77"/>
    <col min="9237" max="9237" width="15" style="77" bestFit="1" customWidth="1"/>
    <col min="9238" max="9472" width="9.1796875" style="77"/>
    <col min="9473" max="9473" width="6.453125" style="77" customWidth="1"/>
    <col min="9474" max="9474" width="6.26953125" style="77" customWidth="1"/>
    <col min="9475" max="9475" width="49.26953125" style="77" customWidth="1"/>
    <col min="9476" max="9476" width="7.54296875" style="77" customWidth="1"/>
    <col min="9477" max="9477" width="7.26953125" style="77" customWidth="1"/>
    <col min="9478" max="9479" width="8.7265625" style="77" customWidth="1"/>
    <col min="9480" max="9480" width="4.1796875" style="77" customWidth="1"/>
    <col min="9481" max="9485" width="0" style="77" hidden="1" customWidth="1"/>
    <col min="9486" max="9486" width="9.1796875" style="77"/>
    <col min="9487" max="9487" width="15" style="77" bestFit="1" customWidth="1"/>
    <col min="9488" max="9489" width="8.453125" style="77" customWidth="1"/>
    <col min="9490" max="9492" width="9.1796875" style="77"/>
    <col min="9493" max="9493" width="15" style="77" bestFit="1" customWidth="1"/>
    <col min="9494" max="9728" width="9.1796875" style="77"/>
    <col min="9729" max="9729" width="6.453125" style="77" customWidth="1"/>
    <col min="9730" max="9730" width="6.26953125" style="77" customWidth="1"/>
    <col min="9731" max="9731" width="49.26953125" style="77" customWidth="1"/>
    <col min="9732" max="9732" width="7.54296875" style="77" customWidth="1"/>
    <col min="9733" max="9733" width="7.26953125" style="77" customWidth="1"/>
    <col min="9734" max="9735" width="8.7265625" style="77" customWidth="1"/>
    <col min="9736" max="9736" width="4.1796875" style="77" customWidth="1"/>
    <col min="9737" max="9741" width="0" style="77" hidden="1" customWidth="1"/>
    <col min="9742" max="9742" width="9.1796875" style="77"/>
    <col min="9743" max="9743" width="15" style="77" bestFit="1" customWidth="1"/>
    <col min="9744" max="9745" width="8.453125" style="77" customWidth="1"/>
    <col min="9746" max="9748" width="9.1796875" style="77"/>
    <col min="9749" max="9749" width="15" style="77" bestFit="1" customWidth="1"/>
    <col min="9750" max="9984" width="9.1796875" style="77"/>
    <col min="9985" max="9985" width="6.453125" style="77" customWidth="1"/>
    <col min="9986" max="9986" width="6.26953125" style="77" customWidth="1"/>
    <col min="9987" max="9987" width="49.26953125" style="77" customWidth="1"/>
    <col min="9988" max="9988" width="7.54296875" style="77" customWidth="1"/>
    <col min="9989" max="9989" width="7.26953125" style="77" customWidth="1"/>
    <col min="9990" max="9991" width="8.7265625" style="77" customWidth="1"/>
    <col min="9992" max="9992" width="4.1796875" style="77" customWidth="1"/>
    <col min="9993" max="9997" width="0" style="77" hidden="1" customWidth="1"/>
    <col min="9998" max="9998" width="9.1796875" style="77"/>
    <col min="9999" max="9999" width="15" style="77" bestFit="1" customWidth="1"/>
    <col min="10000" max="10001" width="8.453125" style="77" customWidth="1"/>
    <col min="10002" max="10004" width="9.1796875" style="77"/>
    <col min="10005" max="10005" width="15" style="77" bestFit="1" customWidth="1"/>
    <col min="10006" max="10240" width="9.1796875" style="77"/>
    <col min="10241" max="10241" width="6.453125" style="77" customWidth="1"/>
    <col min="10242" max="10242" width="6.26953125" style="77" customWidth="1"/>
    <col min="10243" max="10243" width="49.26953125" style="77" customWidth="1"/>
    <col min="10244" max="10244" width="7.54296875" style="77" customWidth="1"/>
    <col min="10245" max="10245" width="7.26953125" style="77" customWidth="1"/>
    <col min="10246" max="10247" width="8.7265625" style="77" customWidth="1"/>
    <col min="10248" max="10248" width="4.1796875" style="77" customWidth="1"/>
    <col min="10249" max="10253" width="0" style="77" hidden="1" customWidth="1"/>
    <col min="10254" max="10254" width="9.1796875" style="77"/>
    <col min="10255" max="10255" width="15" style="77" bestFit="1" customWidth="1"/>
    <col min="10256" max="10257" width="8.453125" style="77" customWidth="1"/>
    <col min="10258" max="10260" width="9.1796875" style="77"/>
    <col min="10261" max="10261" width="15" style="77" bestFit="1" customWidth="1"/>
    <col min="10262" max="10496" width="9.1796875" style="77"/>
    <col min="10497" max="10497" width="6.453125" style="77" customWidth="1"/>
    <col min="10498" max="10498" width="6.26953125" style="77" customWidth="1"/>
    <col min="10499" max="10499" width="49.26953125" style="77" customWidth="1"/>
    <col min="10500" max="10500" width="7.54296875" style="77" customWidth="1"/>
    <col min="10501" max="10501" width="7.26953125" style="77" customWidth="1"/>
    <col min="10502" max="10503" width="8.7265625" style="77" customWidth="1"/>
    <col min="10504" max="10504" width="4.1796875" style="77" customWidth="1"/>
    <col min="10505" max="10509" width="0" style="77" hidden="1" customWidth="1"/>
    <col min="10510" max="10510" width="9.1796875" style="77"/>
    <col min="10511" max="10511" width="15" style="77" bestFit="1" customWidth="1"/>
    <col min="10512" max="10513" width="8.453125" style="77" customWidth="1"/>
    <col min="10514" max="10516" width="9.1796875" style="77"/>
    <col min="10517" max="10517" width="15" style="77" bestFit="1" customWidth="1"/>
    <col min="10518" max="10752" width="9.1796875" style="77"/>
    <col min="10753" max="10753" width="6.453125" style="77" customWidth="1"/>
    <col min="10754" max="10754" width="6.26953125" style="77" customWidth="1"/>
    <col min="10755" max="10755" width="49.26953125" style="77" customWidth="1"/>
    <col min="10756" max="10756" width="7.54296875" style="77" customWidth="1"/>
    <col min="10757" max="10757" width="7.26953125" style="77" customWidth="1"/>
    <col min="10758" max="10759" width="8.7265625" style="77" customWidth="1"/>
    <col min="10760" max="10760" width="4.1796875" style="77" customWidth="1"/>
    <col min="10761" max="10765" width="0" style="77" hidden="1" customWidth="1"/>
    <col min="10766" max="10766" width="9.1796875" style="77"/>
    <col min="10767" max="10767" width="15" style="77" bestFit="1" customWidth="1"/>
    <col min="10768" max="10769" width="8.453125" style="77" customWidth="1"/>
    <col min="10770" max="10772" width="9.1796875" style="77"/>
    <col min="10773" max="10773" width="15" style="77" bestFit="1" customWidth="1"/>
    <col min="10774" max="11008" width="9.1796875" style="77"/>
    <col min="11009" max="11009" width="6.453125" style="77" customWidth="1"/>
    <col min="11010" max="11010" width="6.26953125" style="77" customWidth="1"/>
    <col min="11011" max="11011" width="49.26953125" style="77" customWidth="1"/>
    <col min="11012" max="11012" width="7.54296875" style="77" customWidth="1"/>
    <col min="11013" max="11013" width="7.26953125" style="77" customWidth="1"/>
    <col min="11014" max="11015" width="8.7265625" style="77" customWidth="1"/>
    <col min="11016" max="11016" width="4.1796875" style="77" customWidth="1"/>
    <col min="11017" max="11021" width="0" style="77" hidden="1" customWidth="1"/>
    <col min="11022" max="11022" width="9.1796875" style="77"/>
    <col min="11023" max="11023" width="15" style="77" bestFit="1" customWidth="1"/>
    <col min="11024" max="11025" width="8.453125" style="77" customWidth="1"/>
    <col min="11026" max="11028" width="9.1796875" style="77"/>
    <col min="11029" max="11029" width="15" style="77" bestFit="1" customWidth="1"/>
    <col min="11030" max="11264" width="9.1796875" style="77"/>
    <col min="11265" max="11265" width="6.453125" style="77" customWidth="1"/>
    <col min="11266" max="11266" width="6.26953125" style="77" customWidth="1"/>
    <col min="11267" max="11267" width="49.26953125" style="77" customWidth="1"/>
    <col min="11268" max="11268" width="7.54296875" style="77" customWidth="1"/>
    <col min="11269" max="11269" width="7.26953125" style="77" customWidth="1"/>
    <col min="11270" max="11271" width="8.7265625" style="77" customWidth="1"/>
    <col min="11272" max="11272" width="4.1796875" style="77" customWidth="1"/>
    <col min="11273" max="11277" width="0" style="77" hidden="1" customWidth="1"/>
    <col min="11278" max="11278" width="9.1796875" style="77"/>
    <col min="11279" max="11279" width="15" style="77" bestFit="1" customWidth="1"/>
    <col min="11280" max="11281" width="8.453125" style="77" customWidth="1"/>
    <col min="11282" max="11284" width="9.1796875" style="77"/>
    <col min="11285" max="11285" width="15" style="77" bestFit="1" customWidth="1"/>
    <col min="11286" max="11520" width="9.1796875" style="77"/>
    <col min="11521" max="11521" width="6.453125" style="77" customWidth="1"/>
    <col min="11522" max="11522" width="6.26953125" style="77" customWidth="1"/>
    <col min="11523" max="11523" width="49.26953125" style="77" customWidth="1"/>
    <col min="11524" max="11524" width="7.54296875" style="77" customWidth="1"/>
    <col min="11525" max="11525" width="7.26953125" style="77" customWidth="1"/>
    <col min="11526" max="11527" width="8.7265625" style="77" customWidth="1"/>
    <col min="11528" max="11528" width="4.1796875" style="77" customWidth="1"/>
    <col min="11529" max="11533" width="0" style="77" hidden="1" customWidth="1"/>
    <col min="11534" max="11534" width="9.1796875" style="77"/>
    <col min="11535" max="11535" width="15" style="77" bestFit="1" customWidth="1"/>
    <col min="11536" max="11537" width="8.453125" style="77" customWidth="1"/>
    <col min="11538" max="11540" width="9.1796875" style="77"/>
    <col min="11541" max="11541" width="15" style="77" bestFit="1" customWidth="1"/>
    <col min="11542" max="11776" width="9.1796875" style="77"/>
    <col min="11777" max="11777" width="6.453125" style="77" customWidth="1"/>
    <col min="11778" max="11778" width="6.26953125" style="77" customWidth="1"/>
    <col min="11779" max="11779" width="49.26953125" style="77" customWidth="1"/>
    <col min="11780" max="11780" width="7.54296875" style="77" customWidth="1"/>
    <col min="11781" max="11781" width="7.26953125" style="77" customWidth="1"/>
    <col min="11782" max="11783" width="8.7265625" style="77" customWidth="1"/>
    <col min="11784" max="11784" width="4.1796875" style="77" customWidth="1"/>
    <col min="11785" max="11789" width="0" style="77" hidden="1" customWidth="1"/>
    <col min="11790" max="11790" width="9.1796875" style="77"/>
    <col min="11791" max="11791" width="15" style="77" bestFit="1" customWidth="1"/>
    <col min="11792" max="11793" width="8.453125" style="77" customWidth="1"/>
    <col min="11794" max="11796" width="9.1796875" style="77"/>
    <col min="11797" max="11797" width="15" style="77" bestFit="1" customWidth="1"/>
    <col min="11798" max="12032" width="9.1796875" style="77"/>
    <col min="12033" max="12033" width="6.453125" style="77" customWidth="1"/>
    <col min="12034" max="12034" width="6.26953125" style="77" customWidth="1"/>
    <col min="12035" max="12035" width="49.26953125" style="77" customWidth="1"/>
    <col min="12036" max="12036" width="7.54296875" style="77" customWidth="1"/>
    <col min="12037" max="12037" width="7.26953125" style="77" customWidth="1"/>
    <col min="12038" max="12039" width="8.7265625" style="77" customWidth="1"/>
    <col min="12040" max="12040" width="4.1796875" style="77" customWidth="1"/>
    <col min="12041" max="12045" width="0" style="77" hidden="1" customWidth="1"/>
    <col min="12046" max="12046" width="9.1796875" style="77"/>
    <col min="12047" max="12047" width="15" style="77" bestFit="1" customWidth="1"/>
    <col min="12048" max="12049" width="8.453125" style="77" customWidth="1"/>
    <col min="12050" max="12052" width="9.1796875" style="77"/>
    <col min="12053" max="12053" width="15" style="77" bestFit="1" customWidth="1"/>
    <col min="12054" max="12288" width="9.1796875" style="77"/>
    <col min="12289" max="12289" width="6.453125" style="77" customWidth="1"/>
    <col min="12290" max="12290" width="6.26953125" style="77" customWidth="1"/>
    <col min="12291" max="12291" width="49.26953125" style="77" customWidth="1"/>
    <col min="12292" max="12292" width="7.54296875" style="77" customWidth="1"/>
    <col min="12293" max="12293" width="7.26953125" style="77" customWidth="1"/>
    <col min="12294" max="12295" width="8.7265625" style="77" customWidth="1"/>
    <col min="12296" max="12296" width="4.1796875" style="77" customWidth="1"/>
    <col min="12297" max="12301" width="0" style="77" hidden="1" customWidth="1"/>
    <col min="12302" max="12302" width="9.1796875" style="77"/>
    <col min="12303" max="12303" width="15" style="77" bestFit="1" customWidth="1"/>
    <col min="12304" max="12305" width="8.453125" style="77" customWidth="1"/>
    <col min="12306" max="12308" width="9.1796875" style="77"/>
    <col min="12309" max="12309" width="15" style="77" bestFit="1" customWidth="1"/>
    <col min="12310" max="12544" width="9.1796875" style="77"/>
    <col min="12545" max="12545" width="6.453125" style="77" customWidth="1"/>
    <col min="12546" max="12546" width="6.26953125" style="77" customWidth="1"/>
    <col min="12547" max="12547" width="49.26953125" style="77" customWidth="1"/>
    <col min="12548" max="12548" width="7.54296875" style="77" customWidth="1"/>
    <col min="12549" max="12549" width="7.26953125" style="77" customWidth="1"/>
    <col min="12550" max="12551" width="8.7265625" style="77" customWidth="1"/>
    <col min="12552" max="12552" width="4.1796875" style="77" customWidth="1"/>
    <col min="12553" max="12557" width="0" style="77" hidden="1" customWidth="1"/>
    <col min="12558" max="12558" width="9.1796875" style="77"/>
    <col min="12559" max="12559" width="15" style="77" bestFit="1" customWidth="1"/>
    <col min="12560" max="12561" width="8.453125" style="77" customWidth="1"/>
    <col min="12562" max="12564" width="9.1796875" style="77"/>
    <col min="12565" max="12565" width="15" style="77" bestFit="1" customWidth="1"/>
    <col min="12566" max="12800" width="9.1796875" style="77"/>
    <col min="12801" max="12801" width="6.453125" style="77" customWidth="1"/>
    <col min="12802" max="12802" width="6.26953125" style="77" customWidth="1"/>
    <col min="12803" max="12803" width="49.26953125" style="77" customWidth="1"/>
    <col min="12804" max="12804" width="7.54296875" style="77" customWidth="1"/>
    <col min="12805" max="12805" width="7.26953125" style="77" customWidth="1"/>
    <col min="12806" max="12807" width="8.7265625" style="77" customWidth="1"/>
    <col min="12808" max="12808" width="4.1796875" style="77" customWidth="1"/>
    <col min="12809" max="12813" width="0" style="77" hidden="1" customWidth="1"/>
    <col min="12814" max="12814" width="9.1796875" style="77"/>
    <col min="12815" max="12815" width="15" style="77" bestFit="1" customWidth="1"/>
    <col min="12816" max="12817" width="8.453125" style="77" customWidth="1"/>
    <col min="12818" max="12820" width="9.1796875" style="77"/>
    <col min="12821" max="12821" width="15" style="77" bestFit="1" customWidth="1"/>
    <col min="12822" max="13056" width="9.1796875" style="77"/>
    <col min="13057" max="13057" width="6.453125" style="77" customWidth="1"/>
    <col min="13058" max="13058" width="6.26953125" style="77" customWidth="1"/>
    <col min="13059" max="13059" width="49.26953125" style="77" customWidth="1"/>
    <col min="13060" max="13060" width="7.54296875" style="77" customWidth="1"/>
    <col min="13061" max="13061" width="7.26953125" style="77" customWidth="1"/>
    <col min="13062" max="13063" width="8.7265625" style="77" customWidth="1"/>
    <col min="13064" max="13064" width="4.1796875" style="77" customWidth="1"/>
    <col min="13065" max="13069" width="0" style="77" hidden="1" customWidth="1"/>
    <col min="13070" max="13070" width="9.1796875" style="77"/>
    <col min="13071" max="13071" width="15" style="77" bestFit="1" customWidth="1"/>
    <col min="13072" max="13073" width="8.453125" style="77" customWidth="1"/>
    <col min="13074" max="13076" width="9.1796875" style="77"/>
    <col min="13077" max="13077" width="15" style="77" bestFit="1" customWidth="1"/>
    <col min="13078" max="13312" width="9.1796875" style="77"/>
    <col min="13313" max="13313" width="6.453125" style="77" customWidth="1"/>
    <col min="13314" max="13314" width="6.26953125" style="77" customWidth="1"/>
    <col min="13315" max="13315" width="49.26953125" style="77" customWidth="1"/>
    <col min="13316" max="13316" width="7.54296875" style="77" customWidth="1"/>
    <col min="13317" max="13317" width="7.26953125" style="77" customWidth="1"/>
    <col min="13318" max="13319" width="8.7265625" style="77" customWidth="1"/>
    <col min="13320" max="13320" width="4.1796875" style="77" customWidth="1"/>
    <col min="13321" max="13325" width="0" style="77" hidden="1" customWidth="1"/>
    <col min="13326" max="13326" width="9.1796875" style="77"/>
    <col min="13327" max="13327" width="15" style="77" bestFit="1" customWidth="1"/>
    <col min="13328" max="13329" width="8.453125" style="77" customWidth="1"/>
    <col min="13330" max="13332" width="9.1796875" style="77"/>
    <col min="13333" max="13333" width="15" style="77" bestFit="1" customWidth="1"/>
    <col min="13334" max="13568" width="9.1796875" style="77"/>
    <col min="13569" max="13569" width="6.453125" style="77" customWidth="1"/>
    <col min="13570" max="13570" width="6.26953125" style="77" customWidth="1"/>
    <col min="13571" max="13571" width="49.26953125" style="77" customWidth="1"/>
    <col min="13572" max="13572" width="7.54296875" style="77" customWidth="1"/>
    <col min="13573" max="13573" width="7.26953125" style="77" customWidth="1"/>
    <col min="13574" max="13575" width="8.7265625" style="77" customWidth="1"/>
    <col min="13576" max="13576" width="4.1796875" style="77" customWidth="1"/>
    <col min="13577" max="13581" width="0" style="77" hidden="1" customWidth="1"/>
    <col min="13582" max="13582" width="9.1796875" style="77"/>
    <col min="13583" max="13583" width="15" style="77" bestFit="1" customWidth="1"/>
    <col min="13584" max="13585" width="8.453125" style="77" customWidth="1"/>
    <col min="13586" max="13588" width="9.1796875" style="77"/>
    <col min="13589" max="13589" width="15" style="77" bestFit="1" customWidth="1"/>
    <col min="13590" max="13824" width="9.1796875" style="77"/>
    <col min="13825" max="13825" width="6.453125" style="77" customWidth="1"/>
    <col min="13826" max="13826" width="6.26953125" style="77" customWidth="1"/>
    <col min="13827" max="13827" width="49.26953125" style="77" customWidth="1"/>
    <col min="13828" max="13828" width="7.54296875" style="77" customWidth="1"/>
    <col min="13829" max="13829" width="7.26953125" style="77" customWidth="1"/>
    <col min="13830" max="13831" width="8.7265625" style="77" customWidth="1"/>
    <col min="13832" max="13832" width="4.1796875" style="77" customWidth="1"/>
    <col min="13833" max="13837" width="0" style="77" hidden="1" customWidth="1"/>
    <col min="13838" max="13838" width="9.1796875" style="77"/>
    <col min="13839" max="13839" width="15" style="77" bestFit="1" customWidth="1"/>
    <col min="13840" max="13841" width="8.453125" style="77" customWidth="1"/>
    <col min="13842" max="13844" width="9.1796875" style="77"/>
    <col min="13845" max="13845" width="15" style="77" bestFit="1" customWidth="1"/>
    <col min="13846" max="14080" width="9.1796875" style="77"/>
    <col min="14081" max="14081" width="6.453125" style="77" customWidth="1"/>
    <col min="14082" max="14082" width="6.26953125" style="77" customWidth="1"/>
    <col min="14083" max="14083" width="49.26953125" style="77" customWidth="1"/>
    <col min="14084" max="14084" width="7.54296875" style="77" customWidth="1"/>
    <col min="14085" max="14085" width="7.26953125" style="77" customWidth="1"/>
    <col min="14086" max="14087" width="8.7265625" style="77" customWidth="1"/>
    <col min="14088" max="14088" width="4.1796875" style="77" customWidth="1"/>
    <col min="14089" max="14093" width="0" style="77" hidden="1" customWidth="1"/>
    <col min="14094" max="14094" width="9.1796875" style="77"/>
    <col min="14095" max="14095" width="15" style="77" bestFit="1" customWidth="1"/>
    <col min="14096" max="14097" width="8.453125" style="77" customWidth="1"/>
    <col min="14098" max="14100" width="9.1796875" style="77"/>
    <col min="14101" max="14101" width="15" style="77" bestFit="1" customWidth="1"/>
    <col min="14102" max="14336" width="9.1796875" style="77"/>
    <col min="14337" max="14337" width="6.453125" style="77" customWidth="1"/>
    <col min="14338" max="14338" width="6.26953125" style="77" customWidth="1"/>
    <col min="14339" max="14339" width="49.26953125" style="77" customWidth="1"/>
    <col min="14340" max="14340" width="7.54296875" style="77" customWidth="1"/>
    <col min="14341" max="14341" width="7.26953125" style="77" customWidth="1"/>
    <col min="14342" max="14343" width="8.7265625" style="77" customWidth="1"/>
    <col min="14344" max="14344" width="4.1796875" style="77" customWidth="1"/>
    <col min="14345" max="14349" width="0" style="77" hidden="1" customWidth="1"/>
    <col min="14350" max="14350" width="9.1796875" style="77"/>
    <col min="14351" max="14351" width="15" style="77" bestFit="1" customWidth="1"/>
    <col min="14352" max="14353" width="8.453125" style="77" customWidth="1"/>
    <col min="14354" max="14356" width="9.1796875" style="77"/>
    <col min="14357" max="14357" width="15" style="77" bestFit="1" customWidth="1"/>
    <col min="14358" max="14592" width="9.1796875" style="77"/>
    <col min="14593" max="14593" width="6.453125" style="77" customWidth="1"/>
    <col min="14594" max="14594" width="6.26953125" style="77" customWidth="1"/>
    <col min="14595" max="14595" width="49.26953125" style="77" customWidth="1"/>
    <col min="14596" max="14596" width="7.54296875" style="77" customWidth="1"/>
    <col min="14597" max="14597" width="7.26953125" style="77" customWidth="1"/>
    <col min="14598" max="14599" width="8.7265625" style="77" customWidth="1"/>
    <col min="14600" max="14600" width="4.1796875" style="77" customWidth="1"/>
    <col min="14601" max="14605" width="0" style="77" hidden="1" customWidth="1"/>
    <col min="14606" max="14606" width="9.1796875" style="77"/>
    <col min="14607" max="14607" width="15" style="77" bestFit="1" customWidth="1"/>
    <col min="14608" max="14609" width="8.453125" style="77" customWidth="1"/>
    <col min="14610" max="14612" width="9.1796875" style="77"/>
    <col min="14613" max="14613" width="15" style="77" bestFit="1" customWidth="1"/>
    <col min="14614" max="14848" width="9.1796875" style="77"/>
    <col min="14849" max="14849" width="6.453125" style="77" customWidth="1"/>
    <col min="14850" max="14850" width="6.26953125" style="77" customWidth="1"/>
    <col min="14851" max="14851" width="49.26953125" style="77" customWidth="1"/>
    <col min="14852" max="14852" width="7.54296875" style="77" customWidth="1"/>
    <col min="14853" max="14853" width="7.26953125" style="77" customWidth="1"/>
    <col min="14854" max="14855" width="8.7265625" style="77" customWidth="1"/>
    <col min="14856" max="14856" width="4.1796875" style="77" customWidth="1"/>
    <col min="14857" max="14861" width="0" style="77" hidden="1" customWidth="1"/>
    <col min="14862" max="14862" width="9.1796875" style="77"/>
    <col min="14863" max="14863" width="15" style="77" bestFit="1" customWidth="1"/>
    <col min="14864" max="14865" width="8.453125" style="77" customWidth="1"/>
    <col min="14866" max="14868" width="9.1796875" style="77"/>
    <col min="14869" max="14869" width="15" style="77" bestFit="1" customWidth="1"/>
    <col min="14870" max="15104" width="9.1796875" style="77"/>
    <col min="15105" max="15105" width="6.453125" style="77" customWidth="1"/>
    <col min="15106" max="15106" width="6.26953125" style="77" customWidth="1"/>
    <col min="15107" max="15107" width="49.26953125" style="77" customWidth="1"/>
    <col min="15108" max="15108" width="7.54296875" style="77" customWidth="1"/>
    <col min="15109" max="15109" width="7.26953125" style="77" customWidth="1"/>
    <col min="15110" max="15111" width="8.7265625" style="77" customWidth="1"/>
    <col min="15112" max="15112" width="4.1796875" style="77" customWidth="1"/>
    <col min="15113" max="15117" width="0" style="77" hidden="1" customWidth="1"/>
    <col min="15118" max="15118" width="9.1796875" style="77"/>
    <col min="15119" max="15119" width="15" style="77" bestFit="1" customWidth="1"/>
    <col min="15120" max="15121" width="8.453125" style="77" customWidth="1"/>
    <col min="15122" max="15124" width="9.1796875" style="77"/>
    <col min="15125" max="15125" width="15" style="77" bestFit="1" customWidth="1"/>
    <col min="15126" max="15360" width="9.1796875" style="77"/>
    <col min="15361" max="15361" width="6.453125" style="77" customWidth="1"/>
    <col min="15362" max="15362" width="6.26953125" style="77" customWidth="1"/>
    <col min="15363" max="15363" width="49.26953125" style="77" customWidth="1"/>
    <col min="15364" max="15364" width="7.54296875" style="77" customWidth="1"/>
    <col min="15365" max="15365" width="7.26953125" style="77" customWidth="1"/>
    <col min="15366" max="15367" width="8.7265625" style="77" customWidth="1"/>
    <col min="15368" max="15368" width="4.1796875" style="77" customWidth="1"/>
    <col min="15369" max="15373" width="0" style="77" hidden="1" customWidth="1"/>
    <col min="15374" max="15374" width="9.1796875" style="77"/>
    <col min="15375" max="15375" width="15" style="77" bestFit="1" customWidth="1"/>
    <col min="15376" max="15377" width="8.453125" style="77" customWidth="1"/>
    <col min="15378" max="15380" width="9.1796875" style="77"/>
    <col min="15381" max="15381" width="15" style="77" bestFit="1" customWidth="1"/>
    <col min="15382" max="15616" width="9.1796875" style="77"/>
    <col min="15617" max="15617" width="6.453125" style="77" customWidth="1"/>
    <col min="15618" max="15618" width="6.26953125" style="77" customWidth="1"/>
    <col min="15619" max="15619" width="49.26953125" style="77" customWidth="1"/>
    <col min="15620" max="15620" width="7.54296875" style="77" customWidth="1"/>
    <col min="15621" max="15621" width="7.26953125" style="77" customWidth="1"/>
    <col min="15622" max="15623" width="8.7265625" style="77" customWidth="1"/>
    <col min="15624" max="15624" width="4.1796875" style="77" customWidth="1"/>
    <col min="15625" max="15629" width="0" style="77" hidden="1" customWidth="1"/>
    <col min="15630" max="15630" width="9.1796875" style="77"/>
    <col min="15631" max="15631" width="15" style="77" bestFit="1" customWidth="1"/>
    <col min="15632" max="15633" width="8.453125" style="77" customWidth="1"/>
    <col min="15634" max="15636" width="9.1796875" style="77"/>
    <col min="15637" max="15637" width="15" style="77" bestFit="1" customWidth="1"/>
    <col min="15638" max="15872" width="9.1796875" style="77"/>
    <col min="15873" max="15873" width="6.453125" style="77" customWidth="1"/>
    <col min="15874" max="15874" width="6.26953125" style="77" customWidth="1"/>
    <col min="15875" max="15875" width="49.26953125" style="77" customWidth="1"/>
    <col min="15876" max="15876" width="7.54296875" style="77" customWidth="1"/>
    <col min="15877" max="15877" width="7.26953125" style="77" customWidth="1"/>
    <col min="15878" max="15879" width="8.7265625" style="77" customWidth="1"/>
    <col min="15880" max="15880" width="4.1796875" style="77" customWidth="1"/>
    <col min="15881" max="15885" width="0" style="77" hidden="1" customWidth="1"/>
    <col min="15886" max="15886" width="9.1796875" style="77"/>
    <col min="15887" max="15887" width="15" style="77" bestFit="1" customWidth="1"/>
    <col min="15888" max="15889" width="8.453125" style="77" customWidth="1"/>
    <col min="15890" max="15892" width="9.1796875" style="77"/>
    <col min="15893" max="15893" width="15" style="77" bestFit="1" customWidth="1"/>
    <col min="15894" max="16128" width="9.1796875" style="77"/>
    <col min="16129" max="16129" width="6.453125" style="77" customWidth="1"/>
    <col min="16130" max="16130" width="6.26953125" style="77" customWidth="1"/>
    <col min="16131" max="16131" width="49.26953125" style="77" customWidth="1"/>
    <col min="16132" max="16132" width="7.54296875" style="77" customWidth="1"/>
    <col min="16133" max="16133" width="7.26953125" style="77" customWidth="1"/>
    <col min="16134" max="16135" width="8.7265625" style="77" customWidth="1"/>
    <col min="16136" max="16136" width="4.1796875" style="77" customWidth="1"/>
    <col min="16137" max="16141" width="0" style="77" hidden="1" customWidth="1"/>
    <col min="16142" max="16142" width="9.1796875" style="77"/>
    <col min="16143" max="16143" width="15" style="77" bestFit="1" customWidth="1"/>
    <col min="16144" max="16145" width="8.453125" style="77" customWidth="1"/>
    <col min="16146" max="16148" width="9.1796875" style="77"/>
    <col min="16149" max="16149" width="15" style="77" bestFit="1" customWidth="1"/>
    <col min="16150" max="16384" width="9.1796875" style="77"/>
  </cols>
  <sheetData>
    <row r="1" spans="1:17" s="59" customFormat="1" ht="20.5" thickBot="1">
      <c r="A1" s="57" t="s">
        <v>635</v>
      </c>
      <c r="B1" s="58" t="s">
        <v>636</v>
      </c>
      <c r="C1" s="59" t="s">
        <v>637</v>
      </c>
      <c r="D1" s="60" t="s">
        <v>80</v>
      </c>
      <c r="E1" s="60" t="s">
        <v>638</v>
      </c>
      <c r="F1" s="60" t="s">
        <v>82</v>
      </c>
      <c r="G1" s="60" t="s">
        <v>639</v>
      </c>
      <c r="I1" s="61" t="s">
        <v>93</v>
      </c>
      <c r="J1" s="61" t="s">
        <v>640</v>
      </c>
      <c r="K1" s="61" t="s">
        <v>641</v>
      </c>
      <c r="L1" s="61" t="s">
        <v>642</v>
      </c>
      <c r="M1" s="61" t="s">
        <v>643</v>
      </c>
      <c r="O1" s="57"/>
      <c r="P1" s="57"/>
      <c r="Q1" s="57"/>
    </row>
    <row r="2" spans="1:17" s="66" customFormat="1" ht="10.5" thickTop="1">
      <c r="A2" s="62"/>
      <c r="B2" s="63"/>
      <c r="C2" s="64"/>
      <c r="D2" s="63"/>
      <c r="E2" s="63"/>
      <c r="F2" s="473"/>
      <c r="G2" s="65"/>
      <c r="I2" s="67"/>
      <c r="J2" s="67"/>
      <c r="K2" s="68"/>
      <c r="L2" s="67"/>
      <c r="M2" s="67"/>
      <c r="O2" s="69"/>
      <c r="P2" s="69"/>
      <c r="Q2" s="69"/>
    </row>
    <row r="3" spans="1:17" s="66" customFormat="1" ht="10.5">
      <c r="A3" s="70" t="s">
        <v>644</v>
      </c>
      <c r="B3" s="71"/>
      <c r="C3" s="72"/>
      <c r="D3" s="71"/>
      <c r="E3" s="71"/>
      <c r="F3" s="448"/>
      <c r="G3" s="73"/>
      <c r="I3" s="74"/>
      <c r="J3" s="74"/>
      <c r="K3" s="75"/>
      <c r="L3" s="74"/>
      <c r="M3" s="74"/>
      <c r="O3" s="69"/>
      <c r="P3" s="69"/>
      <c r="Q3" s="69"/>
    </row>
    <row r="4" spans="1:17" s="66" customFormat="1" ht="20">
      <c r="A4" s="58">
        <v>1</v>
      </c>
      <c r="B4" s="76" t="s">
        <v>645</v>
      </c>
      <c r="C4" s="77" t="s">
        <v>646</v>
      </c>
      <c r="D4" s="58">
        <v>1</v>
      </c>
      <c r="E4" s="58" t="s">
        <v>402</v>
      </c>
      <c r="F4" s="445">
        <v>0</v>
      </c>
      <c r="G4" s="78">
        <f>D4*F4</f>
        <v>0</v>
      </c>
      <c r="I4" s="74"/>
      <c r="J4" s="74">
        <v>63900</v>
      </c>
      <c r="K4" s="79">
        <v>0.18</v>
      </c>
      <c r="L4" s="74">
        <f>J4*K4</f>
        <v>11502</v>
      </c>
      <c r="M4" s="74">
        <f>L4+J4</f>
        <v>75402</v>
      </c>
      <c r="O4" s="69"/>
      <c r="P4" s="69"/>
      <c r="Q4" s="69"/>
    </row>
    <row r="5" spans="1:17" s="66" customFormat="1" ht="20">
      <c r="A5" s="58"/>
      <c r="B5" s="76"/>
      <c r="C5" s="77" t="s">
        <v>647</v>
      </c>
      <c r="D5" s="58"/>
      <c r="E5" s="58"/>
      <c r="F5" s="445"/>
      <c r="G5" s="78"/>
      <c r="I5" s="74"/>
      <c r="J5" s="74"/>
      <c r="K5" s="79"/>
      <c r="L5" s="74"/>
      <c r="M5" s="74"/>
      <c r="O5" s="69"/>
      <c r="P5" s="69"/>
      <c r="Q5" s="69"/>
    </row>
    <row r="6" spans="1:17" s="66" customFormat="1" ht="70">
      <c r="A6" s="58"/>
      <c r="B6" s="76"/>
      <c r="C6" s="80" t="s">
        <v>648</v>
      </c>
      <c r="D6" s="58"/>
      <c r="E6" s="58"/>
      <c r="F6" s="445"/>
      <c r="G6" s="78"/>
      <c r="I6" s="74"/>
      <c r="J6" s="74"/>
      <c r="K6" s="79"/>
      <c r="L6" s="74"/>
      <c r="M6" s="74"/>
      <c r="O6" s="69"/>
      <c r="P6" s="69"/>
      <c r="Q6" s="69"/>
    </row>
    <row r="7" spans="1:17" s="66" customFormat="1" ht="20">
      <c r="A7" s="58"/>
      <c r="B7" s="76"/>
      <c r="C7" s="80" t="s">
        <v>649</v>
      </c>
      <c r="D7" s="58"/>
      <c r="E7" s="58"/>
      <c r="F7" s="445"/>
      <c r="G7" s="78"/>
      <c r="I7" s="74"/>
      <c r="J7" s="74"/>
      <c r="K7" s="79"/>
      <c r="L7" s="74"/>
      <c r="M7" s="74"/>
      <c r="O7" s="69"/>
      <c r="P7" s="69"/>
      <c r="Q7" s="69"/>
    </row>
    <row r="8" spans="1:17" s="66" customFormat="1">
      <c r="A8" s="58"/>
      <c r="B8" s="76"/>
      <c r="C8" s="80"/>
      <c r="D8" s="58"/>
      <c r="E8" s="58"/>
      <c r="F8" s="445"/>
      <c r="G8" s="78"/>
      <c r="I8" s="74"/>
      <c r="J8" s="74"/>
      <c r="K8" s="79"/>
      <c r="L8" s="74"/>
      <c r="M8" s="74"/>
      <c r="O8" s="69"/>
      <c r="P8" s="69"/>
      <c r="Q8" s="69"/>
    </row>
    <row r="9" spans="1:17" s="66" customFormat="1">
      <c r="A9" s="58"/>
      <c r="B9" s="76"/>
      <c r="C9" s="81" t="s">
        <v>650</v>
      </c>
      <c r="D9" s="58"/>
      <c r="E9" s="58"/>
      <c r="F9" s="445"/>
      <c r="G9" s="78"/>
      <c r="I9" s="74"/>
      <c r="J9" s="74"/>
      <c r="K9" s="79"/>
      <c r="L9" s="74"/>
      <c r="M9" s="74"/>
      <c r="O9" s="69"/>
      <c r="P9" s="69"/>
      <c r="Q9" s="69"/>
    </row>
    <row r="10" spans="1:17" s="66" customFormat="1">
      <c r="A10" s="58" t="s">
        <v>651</v>
      </c>
      <c r="B10" s="76" t="s">
        <v>645</v>
      </c>
      <c r="C10" s="77" t="s">
        <v>652</v>
      </c>
      <c r="D10" s="58">
        <v>1</v>
      </c>
      <c r="E10" s="58" t="s">
        <v>653</v>
      </c>
      <c r="F10" s="445">
        <v>0</v>
      </c>
      <c r="G10" s="78">
        <f>D10*F10</f>
        <v>0</v>
      </c>
      <c r="I10" s="74"/>
      <c r="J10" s="74">
        <v>890</v>
      </c>
      <c r="K10" s="79">
        <v>0.22</v>
      </c>
      <c r="L10" s="74">
        <f>J10*K10</f>
        <v>195.8</v>
      </c>
      <c r="M10" s="74">
        <f>L10+J10</f>
        <v>1085.8</v>
      </c>
      <c r="O10" s="69"/>
      <c r="P10" s="69"/>
      <c r="Q10" s="69"/>
    </row>
    <row r="11" spans="1:17" s="66" customFormat="1">
      <c r="A11" s="58" t="s">
        <v>654</v>
      </c>
      <c r="B11" s="76" t="s">
        <v>645</v>
      </c>
      <c r="C11" s="77" t="s">
        <v>655</v>
      </c>
      <c r="D11" s="58">
        <v>1</v>
      </c>
      <c r="E11" s="58" t="s">
        <v>402</v>
      </c>
      <c r="F11" s="445">
        <v>0</v>
      </c>
      <c r="G11" s="78">
        <f>D11*F11</f>
        <v>0</v>
      </c>
      <c r="I11" s="74"/>
      <c r="J11" s="74">
        <v>790</v>
      </c>
      <c r="K11" s="79">
        <v>0.22</v>
      </c>
      <c r="L11" s="74">
        <f>J11*K11</f>
        <v>173.8</v>
      </c>
      <c r="M11" s="74">
        <f>L11+J11</f>
        <v>963.8</v>
      </c>
      <c r="O11" s="69"/>
      <c r="P11" s="69"/>
      <c r="Q11" s="69"/>
    </row>
    <row r="12" spans="1:17" s="66" customFormat="1" ht="20">
      <c r="A12" s="58" t="s">
        <v>656</v>
      </c>
      <c r="B12" s="76" t="s">
        <v>645</v>
      </c>
      <c r="C12" s="77" t="s">
        <v>657</v>
      </c>
      <c r="D12" s="58">
        <v>1</v>
      </c>
      <c r="E12" s="58" t="s">
        <v>402</v>
      </c>
      <c r="F12" s="445">
        <v>0</v>
      </c>
      <c r="G12" s="78">
        <f>D12*F12</f>
        <v>0</v>
      </c>
      <c r="I12" s="74"/>
      <c r="J12" s="74">
        <v>2690</v>
      </c>
      <c r="K12" s="79">
        <v>0.22</v>
      </c>
      <c r="L12" s="74">
        <f>J12*K12</f>
        <v>591.79999999999995</v>
      </c>
      <c r="M12" s="74">
        <f>L12+J12</f>
        <v>3281.8</v>
      </c>
      <c r="O12" s="69"/>
      <c r="P12" s="69"/>
      <c r="Q12" s="69"/>
    </row>
    <row r="13" spans="1:17" s="66" customFormat="1">
      <c r="A13" s="58"/>
      <c r="B13" s="76"/>
      <c r="C13" s="77"/>
      <c r="D13" s="58"/>
      <c r="E13" s="58"/>
      <c r="F13" s="445"/>
      <c r="G13" s="78"/>
      <c r="I13" s="74"/>
      <c r="J13" s="74"/>
      <c r="K13" s="79"/>
      <c r="L13" s="74"/>
      <c r="M13" s="74"/>
      <c r="O13" s="69"/>
      <c r="P13" s="69"/>
      <c r="Q13" s="69"/>
    </row>
    <row r="14" spans="1:17" s="66" customFormat="1">
      <c r="A14" s="58">
        <v>2</v>
      </c>
      <c r="B14" s="76"/>
      <c r="C14" s="82" t="s">
        <v>658</v>
      </c>
      <c r="D14" s="58"/>
      <c r="E14" s="58"/>
      <c r="F14" s="445"/>
      <c r="G14" s="78"/>
      <c r="I14" s="74"/>
      <c r="J14" s="74"/>
      <c r="K14" s="79"/>
      <c r="L14" s="74"/>
      <c r="M14" s="74"/>
      <c r="O14" s="69"/>
      <c r="P14" s="69"/>
      <c r="Q14" s="69"/>
    </row>
    <row r="15" spans="1:17" s="66" customFormat="1">
      <c r="A15" s="58"/>
      <c r="B15" s="76"/>
      <c r="C15" s="77" t="s">
        <v>659</v>
      </c>
      <c r="D15" s="58"/>
      <c r="E15" s="58"/>
      <c r="F15" s="445"/>
      <c r="G15" s="78"/>
      <c r="I15" s="74"/>
      <c r="J15" s="74"/>
      <c r="K15" s="79"/>
      <c r="L15" s="74"/>
      <c r="M15" s="74"/>
      <c r="O15" s="69"/>
      <c r="P15" s="69"/>
      <c r="Q15" s="69"/>
    </row>
    <row r="16" spans="1:17" s="66" customFormat="1">
      <c r="A16" s="58"/>
      <c r="B16" s="76"/>
      <c r="C16" s="82" t="s">
        <v>660</v>
      </c>
      <c r="D16" s="58"/>
      <c r="E16" s="58"/>
      <c r="F16" s="445"/>
      <c r="G16" s="78"/>
      <c r="I16" s="74"/>
      <c r="J16" s="74"/>
      <c r="K16" s="79"/>
      <c r="L16" s="74"/>
      <c r="M16" s="74"/>
      <c r="O16" s="69"/>
      <c r="P16" s="69"/>
      <c r="Q16" s="69"/>
    </row>
    <row r="17" spans="1:17" s="66" customFormat="1">
      <c r="A17" s="58" t="s">
        <v>661</v>
      </c>
      <c r="B17" s="76" t="s">
        <v>645</v>
      </c>
      <c r="C17" s="77" t="s">
        <v>662</v>
      </c>
      <c r="D17" s="58">
        <v>1</v>
      </c>
      <c r="E17" s="58" t="s">
        <v>402</v>
      </c>
      <c r="F17" s="445">
        <v>0</v>
      </c>
      <c r="G17" s="78">
        <f>D17*F17</f>
        <v>0</v>
      </c>
      <c r="I17" s="74"/>
      <c r="J17" s="74">
        <v>3290</v>
      </c>
      <c r="K17" s="79">
        <v>0.22</v>
      </c>
      <c r="L17" s="74">
        <f>J17*K17</f>
        <v>723.8</v>
      </c>
      <c r="M17" s="74">
        <f>L17+J17</f>
        <v>4013.8</v>
      </c>
      <c r="O17" s="69"/>
      <c r="P17" s="69"/>
      <c r="Q17" s="69"/>
    </row>
    <row r="18" spans="1:17" s="66" customFormat="1">
      <c r="A18" s="58" t="s">
        <v>663</v>
      </c>
      <c r="B18" s="76" t="s">
        <v>645</v>
      </c>
      <c r="C18" s="77" t="s">
        <v>1108</v>
      </c>
      <c r="D18" s="58">
        <v>1</v>
      </c>
      <c r="E18" s="58" t="s">
        <v>402</v>
      </c>
      <c r="F18" s="445">
        <v>0</v>
      </c>
      <c r="G18" s="78">
        <f>D18*F18</f>
        <v>0</v>
      </c>
      <c r="I18" s="74"/>
      <c r="J18" s="74">
        <v>1490</v>
      </c>
      <c r="K18" s="79">
        <v>0.22</v>
      </c>
      <c r="L18" s="74">
        <f>J18*K18</f>
        <v>327.8</v>
      </c>
      <c r="M18" s="74">
        <f>L18+J18</f>
        <v>1817.8</v>
      </c>
      <c r="O18" s="69"/>
      <c r="P18" s="69"/>
      <c r="Q18" s="69"/>
    </row>
    <row r="19" spans="1:17" s="66" customFormat="1">
      <c r="A19" s="58" t="s">
        <v>665</v>
      </c>
      <c r="B19" s="76" t="s">
        <v>645</v>
      </c>
      <c r="C19" s="77" t="s">
        <v>1109</v>
      </c>
      <c r="D19" s="58">
        <v>1</v>
      </c>
      <c r="E19" s="58" t="s">
        <v>402</v>
      </c>
      <c r="F19" s="445">
        <v>0</v>
      </c>
      <c r="G19" s="78">
        <f>D19*F19</f>
        <v>0</v>
      </c>
      <c r="I19" s="74"/>
      <c r="J19" s="74">
        <v>1090</v>
      </c>
      <c r="K19" s="79">
        <v>0.22</v>
      </c>
      <c r="L19" s="74">
        <f>J19*K19</f>
        <v>239.8</v>
      </c>
      <c r="M19" s="74">
        <f>L19+J19</f>
        <v>1329.8</v>
      </c>
      <c r="O19" s="69"/>
      <c r="P19" s="69"/>
      <c r="Q19" s="69"/>
    </row>
    <row r="20" spans="1:17" s="66" customFormat="1">
      <c r="A20" s="58" t="s">
        <v>668</v>
      </c>
      <c r="B20" s="76" t="s">
        <v>645</v>
      </c>
      <c r="C20" s="77" t="s">
        <v>1110</v>
      </c>
      <c r="D20" s="58">
        <v>1</v>
      </c>
      <c r="E20" s="58" t="s">
        <v>402</v>
      </c>
      <c r="F20" s="445">
        <v>0</v>
      </c>
      <c r="G20" s="78">
        <f>D20*F20</f>
        <v>0</v>
      </c>
      <c r="I20" s="74"/>
      <c r="J20" s="74">
        <v>890</v>
      </c>
      <c r="K20" s="79">
        <v>0.22</v>
      </c>
      <c r="L20" s="74">
        <f>J20*K20</f>
        <v>195.8</v>
      </c>
      <c r="M20" s="74">
        <f>L20+J20</f>
        <v>1085.8</v>
      </c>
      <c r="O20" s="69"/>
      <c r="P20" s="69"/>
      <c r="Q20" s="69"/>
    </row>
    <row r="21" spans="1:17" s="66" customFormat="1">
      <c r="B21" s="76"/>
      <c r="C21" s="82" t="s">
        <v>1212</v>
      </c>
      <c r="D21" s="58"/>
      <c r="E21" s="58"/>
      <c r="F21" s="445"/>
      <c r="G21" s="78"/>
      <c r="I21" s="74"/>
      <c r="J21" s="74"/>
      <c r="K21" s="79"/>
      <c r="L21" s="74"/>
      <c r="M21" s="74"/>
      <c r="O21" s="69"/>
      <c r="P21" s="69"/>
      <c r="Q21" s="69"/>
    </row>
    <row r="22" spans="1:17" s="66" customFormat="1">
      <c r="A22" s="58" t="s">
        <v>670</v>
      </c>
      <c r="B22" s="76" t="s">
        <v>645</v>
      </c>
      <c r="C22" s="77" t="s">
        <v>669</v>
      </c>
      <c r="D22" s="58">
        <v>1</v>
      </c>
      <c r="E22" s="58" t="s">
        <v>402</v>
      </c>
      <c r="F22" s="445">
        <v>0</v>
      </c>
      <c r="G22" s="78">
        <f>D22*F22</f>
        <v>0</v>
      </c>
      <c r="I22" s="74"/>
      <c r="J22" s="74">
        <v>920</v>
      </c>
      <c r="K22" s="79">
        <v>0.22</v>
      </c>
      <c r="L22" s="74">
        <f>J22*K22</f>
        <v>202.4</v>
      </c>
      <c r="M22" s="74">
        <f>L22+J22</f>
        <v>1122.4000000000001</v>
      </c>
      <c r="O22" s="69"/>
      <c r="P22" s="69"/>
      <c r="Q22" s="69"/>
    </row>
    <row r="23" spans="1:17" s="66" customFormat="1">
      <c r="A23" s="58" t="s">
        <v>672</v>
      </c>
      <c r="B23" s="76" t="s">
        <v>645</v>
      </c>
      <c r="C23" s="77" t="s">
        <v>671</v>
      </c>
      <c r="D23" s="58">
        <v>5</v>
      </c>
      <c r="E23" s="58" t="s">
        <v>304</v>
      </c>
      <c r="F23" s="445">
        <v>0</v>
      </c>
      <c r="G23" s="78">
        <f>D23*F23</f>
        <v>0</v>
      </c>
      <c r="I23" s="74"/>
      <c r="J23" s="74">
        <v>390</v>
      </c>
      <c r="K23" s="79">
        <v>0.22</v>
      </c>
      <c r="L23" s="74">
        <f>J23*K23</f>
        <v>85.8</v>
      </c>
      <c r="M23" s="74">
        <f>L23+J23</f>
        <v>475.8</v>
      </c>
      <c r="O23" s="69"/>
      <c r="P23" s="69"/>
      <c r="Q23" s="69"/>
    </row>
    <row r="24" spans="1:17" s="66" customFormat="1">
      <c r="A24" s="58" t="s">
        <v>675</v>
      </c>
      <c r="B24" s="76" t="s">
        <v>645</v>
      </c>
      <c r="C24" s="77" t="s">
        <v>673</v>
      </c>
      <c r="D24" s="58">
        <v>1</v>
      </c>
      <c r="E24" s="58" t="s">
        <v>674</v>
      </c>
      <c r="F24" s="445">
        <v>0</v>
      </c>
      <c r="G24" s="78">
        <f>D24*F24</f>
        <v>0</v>
      </c>
      <c r="I24" s="74"/>
      <c r="J24" s="74">
        <v>1790</v>
      </c>
      <c r="K24" s="79">
        <v>0.22</v>
      </c>
      <c r="L24" s="74">
        <f>J24*K24</f>
        <v>393.8</v>
      </c>
      <c r="M24" s="74">
        <f>L24+J24</f>
        <v>2183.8000000000002</v>
      </c>
      <c r="O24" s="69"/>
      <c r="P24" s="69"/>
      <c r="Q24" s="69"/>
    </row>
    <row r="25" spans="1:17" s="66" customFormat="1">
      <c r="A25" s="69"/>
      <c r="B25" s="76"/>
      <c r="C25" s="77"/>
      <c r="D25" s="58"/>
      <c r="E25" s="58"/>
      <c r="F25" s="445"/>
      <c r="G25" s="78"/>
      <c r="I25" s="74"/>
      <c r="J25" s="74"/>
      <c r="K25" s="79"/>
      <c r="L25" s="74"/>
      <c r="M25" s="74"/>
      <c r="O25" s="69"/>
      <c r="P25" s="69"/>
      <c r="Q25" s="69"/>
    </row>
    <row r="26" spans="1:17" s="66" customFormat="1">
      <c r="A26" s="69" t="s">
        <v>956</v>
      </c>
      <c r="B26" s="76" t="s">
        <v>676</v>
      </c>
      <c r="C26" s="77" t="s">
        <v>1111</v>
      </c>
      <c r="D26" s="58">
        <v>1</v>
      </c>
      <c r="E26" s="58" t="s">
        <v>674</v>
      </c>
      <c r="F26" s="445">
        <v>0</v>
      </c>
      <c r="G26" s="78">
        <f>D26*F26</f>
        <v>0</v>
      </c>
      <c r="I26" s="74"/>
      <c r="J26" s="74"/>
      <c r="K26" s="79">
        <v>0.22</v>
      </c>
      <c r="L26" s="74">
        <f>J26*K26</f>
        <v>0</v>
      </c>
      <c r="M26" s="74">
        <f>L26+J26</f>
        <v>0</v>
      </c>
      <c r="O26" s="69"/>
      <c r="P26" s="69"/>
      <c r="Q26" s="69"/>
    </row>
    <row r="27" spans="1:17" s="66" customFormat="1">
      <c r="A27" s="69" t="s">
        <v>957</v>
      </c>
      <c r="B27" s="76" t="s">
        <v>676</v>
      </c>
      <c r="C27" s="77" t="s">
        <v>677</v>
      </c>
      <c r="D27" s="58">
        <v>1</v>
      </c>
      <c r="E27" s="58" t="s">
        <v>674</v>
      </c>
      <c r="F27" s="445">
        <v>0</v>
      </c>
      <c r="G27" s="78">
        <f>D27*F27</f>
        <v>0</v>
      </c>
      <c r="I27" s="74"/>
      <c r="J27" s="74"/>
      <c r="K27" s="79">
        <v>0.22</v>
      </c>
      <c r="L27" s="74">
        <f>J27*K27</f>
        <v>0</v>
      </c>
      <c r="M27" s="74">
        <f>L27+J27</f>
        <v>0</v>
      </c>
      <c r="O27" s="69"/>
      <c r="P27" s="69"/>
      <c r="Q27" s="69"/>
    </row>
    <row r="28" spans="1:17" s="66" customFormat="1">
      <c r="A28" s="83"/>
      <c r="B28" s="84"/>
      <c r="C28" s="85"/>
      <c r="D28" s="71"/>
      <c r="E28" s="71"/>
      <c r="F28" s="446"/>
      <c r="G28" s="86"/>
      <c r="I28" s="74"/>
      <c r="J28" s="74"/>
      <c r="K28" s="79"/>
      <c r="L28" s="74"/>
      <c r="M28" s="74"/>
      <c r="O28" s="69"/>
      <c r="P28" s="69"/>
      <c r="Q28" s="69"/>
    </row>
    <row r="29" spans="1:17" s="66" customFormat="1" ht="10.5">
      <c r="A29" s="87" t="s">
        <v>678</v>
      </c>
      <c r="B29" s="88"/>
      <c r="C29" s="89"/>
      <c r="D29" s="90"/>
      <c r="E29" s="90"/>
      <c r="F29" s="447"/>
      <c r="G29" s="91">
        <f>SUM(G4:G28)</f>
        <v>0</v>
      </c>
      <c r="I29" s="74"/>
      <c r="J29" s="74"/>
      <c r="K29" s="75"/>
      <c r="L29" s="74"/>
      <c r="M29" s="74"/>
      <c r="O29" s="69"/>
      <c r="P29" s="69"/>
      <c r="Q29" s="69"/>
    </row>
    <row r="30" spans="1:17" s="66" customFormat="1" ht="10.5">
      <c r="A30" s="87"/>
      <c r="B30" s="88"/>
      <c r="C30" s="89"/>
      <c r="D30" s="90"/>
      <c r="E30" s="90"/>
      <c r="F30" s="447"/>
      <c r="G30" s="91"/>
      <c r="I30" s="74"/>
      <c r="J30" s="74"/>
      <c r="K30" s="75"/>
      <c r="L30" s="74"/>
      <c r="M30" s="74"/>
      <c r="O30" s="69"/>
      <c r="P30" s="69"/>
      <c r="Q30" s="69"/>
    </row>
    <row r="31" spans="1:17" s="66" customFormat="1" ht="10.5">
      <c r="A31" s="87"/>
      <c r="B31" s="88"/>
      <c r="C31" s="89"/>
      <c r="D31" s="90"/>
      <c r="E31" s="90"/>
      <c r="F31" s="447"/>
      <c r="G31" s="91"/>
      <c r="I31" s="74"/>
      <c r="J31" s="74"/>
      <c r="K31" s="75"/>
      <c r="L31" s="74"/>
      <c r="M31" s="74"/>
      <c r="O31" s="69"/>
      <c r="P31" s="69"/>
      <c r="Q31" s="69"/>
    </row>
    <row r="32" spans="1:17" s="66" customFormat="1" ht="10.5">
      <c r="A32" s="70" t="s">
        <v>679</v>
      </c>
      <c r="B32" s="85"/>
      <c r="C32" s="92"/>
      <c r="D32" s="83"/>
      <c r="E32" s="93"/>
      <c r="F32" s="448"/>
      <c r="G32" s="73"/>
      <c r="I32" s="74"/>
      <c r="J32" s="74"/>
      <c r="K32" s="75"/>
      <c r="L32" s="74"/>
      <c r="M32" s="74"/>
      <c r="O32" s="69"/>
      <c r="P32" s="69"/>
      <c r="Q32" s="69"/>
    </row>
    <row r="33" spans="1:22" s="66" customFormat="1">
      <c r="B33" s="82"/>
      <c r="C33" s="94" t="s">
        <v>680</v>
      </c>
      <c r="D33" s="95"/>
      <c r="E33" s="96"/>
      <c r="F33" s="449"/>
      <c r="G33" s="97"/>
      <c r="I33" s="74"/>
      <c r="J33" s="74"/>
      <c r="K33" s="75"/>
      <c r="L33" s="74"/>
      <c r="M33" s="74"/>
      <c r="O33" s="69"/>
      <c r="P33" s="69"/>
      <c r="Q33" s="69"/>
    </row>
    <row r="34" spans="1:22" s="66" customFormat="1">
      <c r="B34" s="82"/>
      <c r="C34" s="98" t="s">
        <v>681</v>
      </c>
      <c r="D34" s="95"/>
      <c r="E34" s="96"/>
      <c r="F34" s="449"/>
      <c r="G34" s="97"/>
      <c r="I34" s="74"/>
      <c r="J34" s="74"/>
      <c r="K34" s="75"/>
      <c r="L34" s="74"/>
      <c r="M34" s="74"/>
      <c r="O34" s="69"/>
      <c r="P34" s="69"/>
      <c r="Q34" s="69"/>
    </row>
    <row r="35" spans="1:22" s="66" customFormat="1">
      <c r="B35" s="82"/>
      <c r="C35" s="98" t="s">
        <v>682</v>
      </c>
      <c r="D35" s="95"/>
      <c r="E35" s="96"/>
      <c r="F35" s="449"/>
      <c r="G35" s="97"/>
      <c r="I35" s="74"/>
      <c r="J35" s="74"/>
      <c r="K35" s="75"/>
      <c r="L35" s="74"/>
      <c r="M35" s="74"/>
    </row>
    <row r="36" spans="1:22" s="66" customFormat="1">
      <c r="B36" s="82"/>
      <c r="C36" s="98" t="s">
        <v>683</v>
      </c>
      <c r="D36" s="95"/>
      <c r="E36" s="96"/>
      <c r="F36" s="449"/>
      <c r="G36" s="97"/>
      <c r="I36" s="74"/>
      <c r="J36" s="74"/>
      <c r="K36" s="75"/>
      <c r="L36" s="74"/>
      <c r="M36" s="74"/>
    </row>
    <row r="37" spans="1:22" s="66" customFormat="1">
      <c r="B37" s="82"/>
      <c r="C37" s="98" t="s">
        <v>684</v>
      </c>
      <c r="D37" s="95"/>
      <c r="E37" s="96"/>
      <c r="F37" s="449"/>
      <c r="G37" s="97"/>
      <c r="I37" s="74"/>
      <c r="J37" s="74"/>
      <c r="K37" s="75"/>
      <c r="L37" s="74"/>
      <c r="M37" s="74"/>
    </row>
    <row r="38" spans="1:22" s="66" customFormat="1">
      <c r="B38" s="82"/>
      <c r="C38" s="94" t="s">
        <v>685</v>
      </c>
      <c r="D38" s="95"/>
      <c r="E38" s="96"/>
      <c r="F38" s="449"/>
      <c r="G38" s="97"/>
      <c r="I38" s="74"/>
      <c r="J38" s="74"/>
      <c r="K38" s="75"/>
      <c r="L38" s="74"/>
      <c r="M38" s="74"/>
    </row>
    <row r="39" spans="1:22" s="66" customFormat="1">
      <c r="A39" s="58" t="s">
        <v>686</v>
      </c>
      <c r="B39" s="76" t="s">
        <v>645</v>
      </c>
      <c r="C39" s="99" t="s">
        <v>687</v>
      </c>
      <c r="D39" s="58">
        <v>19</v>
      </c>
      <c r="E39" s="58" t="s">
        <v>304</v>
      </c>
      <c r="F39" s="445">
        <v>0</v>
      </c>
      <c r="G39" s="78">
        <f>D39*F39</f>
        <v>0</v>
      </c>
      <c r="I39" s="74"/>
      <c r="J39" s="74"/>
      <c r="K39" s="75"/>
      <c r="L39" s="74"/>
      <c r="M39" s="74"/>
    </row>
    <row r="40" spans="1:22" s="66" customFormat="1">
      <c r="A40" s="58" t="s">
        <v>688</v>
      </c>
      <c r="B40" s="76" t="s">
        <v>645</v>
      </c>
      <c r="C40" s="99" t="s">
        <v>689</v>
      </c>
      <c r="D40" s="58">
        <v>6</v>
      </c>
      <c r="E40" s="58" t="s">
        <v>304</v>
      </c>
      <c r="F40" s="445">
        <v>0</v>
      </c>
      <c r="G40" s="78">
        <f>D40*F40</f>
        <v>0</v>
      </c>
      <c r="I40" s="74"/>
      <c r="J40" s="74"/>
      <c r="K40" s="75"/>
      <c r="L40" s="74"/>
      <c r="M40" s="74"/>
    </row>
    <row r="41" spans="1:22" s="137" customFormat="1">
      <c r="A41" s="163" t="s">
        <v>690</v>
      </c>
      <c r="B41" s="76" t="s">
        <v>645</v>
      </c>
      <c r="C41" s="99" t="s">
        <v>691</v>
      </c>
      <c r="D41" s="117">
        <v>23</v>
      </c>
      <c r="E41" s="117" t="s">
        <v>304</v>
      </c>
      <c r="F41" s="477">
        <v>0</v>
      </c>
      <c r="G41" s="141">
        <f>D41*F41</f>
        <v>0</v>
      </c>
      <c r="I41" s="138"/>
      <c r="J41" s="138"/>
      <c r="K41" s="139"/>
      <c r="L41" s="138"/>
      <c r="M41" s="138"/>
    </row>
    <row r="42" spans="1:22" s="137" customFormat="1">
      <c r="A42" s="163"/>
      <c r="D42" s="164"/>
      <c r="E42" s="117"/>
      <c r="F42" s="478"/>
      <c r="G42" s="136"/>
      <c r="I42" s="138"/>
      <c r="J42" s="138"/>
      <c r="K42" s="139"/>
      <c r="L42" s="138"/>
      <c r="M42" s="138"/>
    </row>
    <row r="43" spans="1:22" s="137" customFormat="1">
      <c r="A43" s="163" t="s">
        <v>692</v>
      </c>
      <c r="B43" s="76" t="s">
        <v>645</v>
      </c>
      <c r="C43" s="165" t="s">
        <v>693</v>
      </c>
      <c r="D43" s="117">
        <v>1</v>
      </c>
      <c r="E43" s="117" t="s">
        <v>530</v>
      </c>
      <c r="F43" s="477">
        <v>0</v>
      </c>
      <c r="G43" s="141">
        <f>D43*F43</f>
        <v>0</v>
      </c>
      <c r="I43" s="138"/>
      <c r="J43" s="138"/>
      <c r="K43" s="139"/>
      <c r="L43" s="138"/>
      <c r="M43" s="138"/>
    </row>
    <row r="44" spans="1:22" s="103" customFormat="1">
      <c r="A44" s="71"/>
      <c r="B44" s="84"/>
      <c r="C44" s="102"/>
      <c r="D44" s="71"/>
      <c r="E44" s="71"/>
      <c r="F44" s="446"/>
      <c r="G44" s="86"/>
      <c r="H44" s="66"/>
      <c r="I44" s="74"/>
      <c r="J44" s="74"/>
      <c r="K44" s="75"/>
      <c r="L44" s="74"/>
      <c r="M44" s="74"/>
      <c r="N44" s="66"/>
      <c r="O44" s="69"/>
      <c r="P44" s="69"/>
      <c r="Q44" s="69"/>
      <c r="R44" s="66"/>
      <c r="S44" s="66"/>
      <c r="T44" s="66"/>
      <c r="U44" s="66"/>
      <c r="V44" s="66"/>
    </row>
    <row r="45" spans="1:22" s="103" customFormat="1" ht="10.5">
      <c r="A45" s="87" t="s">
        <v>694</v>
      </c>
      <c r="B45" s="104"/>
      <c r="C45" s="105"/>
      <c r="D45" s="105"/>
      <c r="E45" s="90"/>
      <c r="F45" s="447"/>
      <c r="G45" s="91">
        <f>SUM(G33:G44)</f>
        <v>0</v>
      </c>
      <c r="H45" s="66"/>
      <c r="I45" s="74"/>
      <c r="J45" s="74"/>
      <c r="K45" s="75"/>
      <c r="L45" s="74"/>
      <c r="M45" s="74"/>
      <c r="O45" s="69"/>
      <c r="P45" s="69"/>
      <c r="Q45" s="69"/>
      <c r="R45" s="66"/>
      <c r="S45" s="66"/>
      <c r="T45" s="66"/>
      <c r="U45" s="66"/>
      <c r="V45" s="66"/>
    </row>
    <row r="46" spans="1:22" s="103" customFormat="1">
      <c r="A46" s="106"/>
      <c r="B46" s="96"/>
      <c r="C46" s="107"/>
      <c r="D46" s="96"/>
      <c r="E46" s="96"/>
      <c r="F46" s="449"/>
      <c r="G46" s="97"/>
      <c r="H46" s="66"/>
      <c r="I46" s="74"/>
      <c r="J46" s="74"/>
      <c r="K46" s="75"/>
      <c r="L46" s="74"/>
      <c r="M46" s="74"/>
      <c r="O46" s="69"/>
      <c r="P46" s="69"/>
      <c r="Q46" s="69"/>
      <c r="R46" s="66"/>
      <c r="S46" s="66"/>
      <c r="T46" s="66"/>
      <c r="U46" s="66"/>
      <c r="V46" s="66"/>
    </row>
    <row r="47" spans="1:22" s="66" customFormat="1">
      <c r="A47" s="106"/>
      <c r="B47" s="96"/>
      <c r="C47" s="107"/>
      <c r="D47" s="96"/>
      <c r="E47" s="96"/>
      <c r="F47" s="449"/>
      <c r="G47" s="97"/>
      <c r="I47" s="74"/>
      <c r="J47" s="74"/>
      <c r="K47" s="75"/>
      <c r="L47" s="74"/>
      <c r="M47" s="74"/>
      <c r="N47" s="103"/>
      <c r="O47" s="69"/>
      <c r="P47" s="69"/>
      <c r="Q47" s="69"/>
      <c r="V47" s="103"/>
    </row>
    <row r="48" spans="1:22" s="66" customFormat="1" ht="10.5">
      <c r="A48" s="70" t="s">
        <v>695</v>
      </c>
      <c r="B48" s="108"/>
      <c r="C48" s="109"/>
      <c r="D48" s="108"/>
      <c r="E48" s="108"/>
      <c r="F48" s="451"/>
      <c r="G48" s="110"/>
      <c r="I48" s="74"/>
      <c r="J48" s="74"/>
      <c r="K48" s="75"/>
      <c r="L48" s="74"/>
      <c r="M48" s="74"/>
      <c r="O48" s="69"/>
      <c r="P48" s="69"/>
      <c r="Q48" s="69"/>
      <c r="V48" s="103"/>
    </row>
    <row r="49" spans="1:22" s="103" customFormat="1">
      <c r="A49" s="111" t="s">
        <v>696</v>
      </c>
      <c r="B49" s="58"/>
      <c r="C49" s="59"/>
      <c r="D49" s="58"/>
      <c r="E49" s="58"/>
      <c r="F49" s="445"/>
      <c r="G49" s="78"/>
      <c r="H49" s="66"/>
      <c r="I49" s="74"/>
      <c r="J49" s="74"/>
      <c r="K49" s="75"/>
      <c r="L49" s="74"/>
      <c r="M49" s="74"/>
      <c r="N49" s="66"/>
      <c r="O49" s="69"/>
      <c r="P49" s="69"/>
      <c r="Q49" s="69"/>
      <c r="R49" s="66"/>
      <c r="S49" s="66"/>
      <c r="T49" s="66"/>
      <c r="U49" s="66"/>
    </row>
    <row r="50" spans="1:22" s="103" customFormat="1" ht="20">
      <c r="A50" s="112"/>
      <c r="C50" s="113" t="s">
        <v>697</v>
      </c>
      <c r="D50" s="57"/>
      <c r="E50" s="58"/>
      <c r="F50" s="445"/>
      <c r="G50" s="78"/>
      <c r="I50" s="114"/>
      <c r="J50" s="114"/>
      <c r="K50" s="115"/>
      <c r="L50" s="114"/>
      <c r="M50" s="114"/>
      <c r="N50" s="66"/>
      <c r="O50" s="69"/>
      <c r="P50" s="69"/>
      <c r="Q50" s="69"/>
      <c r="R50" s="66"/>
      <c r="S50" s="66"/>
      <c r="T50" s="66"/>
      <c r="U50" s="66"/>
      <c r="V50" s="66"/>
    </row>
    <row r="51" spans="1:22" s="103" customFormat="1" ht="40">
      <c r="A51" s="116" t="s">
        <v>698</v>
      </c>
      <c r="B51" s="117" t="s">
        <v>645</v>
      </c>
      <c r="C51" s="118" t="s">
        <v>699</v>
      </c>
      <c r="D51" s="57">
        <v>4</v>
      </c>
      <c r="E51" s="58" t="s">
        <v>700</v>
      </c>
      <c r="F51" s="445">
        <v>0</v>
      </c>
      <c r="G51" s="78">
        <f>D51*F51</f>
        <v>0</v>
      </c>
      <c r="I51" s="114"/>
      <c r="J51" s="114">
        <v>1034</v>
      </c>
      <c r="K51" s="119">
        <v>0.22</v>
      </c>
      <c r="L51" s="114">
        <f>J51*K51</f>
        <v>227.48</v>
      </c>
      <c r="M51" s="114">
        <f>L51+J51</f>
        <v>1261.48</v>
      </c>
      <c r="N51" s="66"/>
      <c r="O51" s="69"/>
      <c r="P51" s="69"/>
      <c r="Q51" s="69"/>
      <c r="R51" s="66"/>
      <c r="S51" s="66"/>
      <c r="T51" s="66"/>
      <c r="U51" s="66"/>
      <c r="V51" s="66"/>
    </row>
    <row r="52" spans="1:22" s="103" customFormat="1">
      <c r="A52" s="116"/>
      <c r="B52" s="117"/>
      <c r="C52" s="118"/>
      <c r="D52" s="57"/>
      <c r="E52" s="58"/>
      <c r="F52" s="445"/>
      <c r="G52" s="78"/>
      <c r="I52" s="114"/>
      <c r="J52" s="114"/>
      <c r="K52" s="119"/>
      <c r="L52" s="114"/>
      <c r="M52" s="114"/>
      <c r="N52" s="66"/>
      <c r="O52" s="69"/>
      <c r="P52" s="69"/>
      <c r="Q52" s="69"/>
      <c r="R52" s="66"/>
      <c r="S52" s="66"/>
      <c r="T52" s="66"/>
      <c r="U52" s="66"/>
      <c r="V52" s="66"/>
    </row>
    <row r="53" spans="1:22" s="66" customFormat="1">
      <c r="A53" s="116"/>
      <c r="B53" s="76"/>
      <c r="C53" s="118"/>
      <c r="D53" s="57"/>
      <c r="E53" s="58"/>
      <c r="F53" s="449"/>
      <c r="G53" s="78"/>
      <c r="I53" s="74"/>
      <c r="J53" s="74"/>
      <c r="K53" s="79"/>
      <c r="L53" s="74"/>
      <c r="M53" s="74"/>
      <c r="O53" s="69"/>
      <c r="P53" s="69"/>
      <c r="Q53" s="69"/>
      <c r="V53" s="103"/>
    </row>
    <row r="54" spans="1:22" s="66" customFormat="1" ht="20">
      <c r="A54" s="112"/>
      <c r="B54" s="103"/>
      <c r="C54" s="113" t="s">
        <v>701</v>
      </c>
      <c r="D54" s="57"/>
      <c r="E54" s="58"/>
      <c r="F54" s="445"/>
      <c r="G54" s="78"/>
      <c r="H54" s="103"/>
      <c r="I54" s="114"/>
      <c r="J54" s="114"/>
      <c r="K54" s="115"/>
      <c r="L54" s="114"/>
      <c r="M54" s="114"/>
      <c r="O54" s="120"/>
      <c r="P54" s="120"/>
      <c r="Q54" s="120"/>
    </row>
    <row r="55" spans="1:22" s="66" customFormat="1" ht="40">
      <c r="A55" s="116" t="s">
        <v>702</v>
      </c>
      <c r="B55" s="117" t="s">
        <v>645</v>
      </c>
      <c r="C55" s="118" t="s">
        <v>703</v>
      </c>
      <c r="D55" s="57">
        <v>1</v>
      </c>
      <c r="E55" s="58" t="s">
        <v>704</v>
      </c>
      <c r="F55" s="445">
        <v>0</v>
      </c>
      <c r="G55" s="78">
        <f>D55*F55</f>
        <v>0</v>
      </c>
      <c r="H55" s="103"/>
      <c r="I55" s="114"/>
      <c r="J55" s="114">
        <v>1381</v>
      </c>
      <c r="K55" s="119">
        <v>0.22</v>
      </c>
      <c r="L55" s="114">
        <f>J55*K55</f>
        <v>303.82</v>
      </c>
      <c r="M55" s="114">
        <f>L55+J55</f>
        <v>1684.82</v>
      </c>
      <c r="O55" s="69"/>
      <c r="P55" s="69"/>
      <c r="Q55" s="69"/>
    </row>
    <row r="56" spans="1:22" s="66" customFormat="1">
      <c r="A56" s="116" t="s">
        <v>705</v>
      </c>
      <c r="B56" s="117" t="s">
        <v>645</v>
      </c>
      <c r="C56" s="118" t="s">
        <v>706</v>
      </c>
      <c r="D56" s="57">
        <v>1</v>
      </c>
      <c r="E56" s="58" t="s">
        <v>402</v>
      </c>
      <c r="F56" s="445">
        <v>0</v>
      </c>
      <c r="G56" s="78">
        <f>D56*F56</f>
        <v>0</v>
      </c>
      <c r="H56" s="103"/>
      <c r="I56" s="114"/>
      <c r="J56" s="114">
        <v>4921</v>
      </c>
      <c r="K56" s="119">
        <v>0.22</v>
      </c>
      <c r="L56" s="114">
        <f>J56*K56</f>
        <v>1082.6200000000001</v>
      </c>
      <c r="M56" s="114">
        <f>L56+J56</f>
        <v>6003.62</v>
      </c>
      <c r="O56" s="69"/>
      <c r="P56" s="69"/>
      <c r="Q56" s="69"/>
    </row>
    <row r="57" spans="1:22" s="66" customFormat="1">
      <c r="A57" s="112"/>
      <c r="C57" s="118"/>
      <c r="D57" s="57"/>
      <c r="E57" s="58"/>
      <c r="F57" s="449"/>
      <c r="G57" s="78"/>
      <c r="I57" s="74"/>
      <c r="J57" s="74"/>
      <c r="K57" s="75"/>
      <c r="L57" s="74"/>
      <c r="M57" s="74"/>
      <c r="N57" s="103"/>
      <c r="O57" s="120"/>
      <c r="P57" s="120"/>
      <c r="Q57" s="120"/>
    </row>
    <row r="58" spans="1:22" s="66" customFormat="1">
      <c r="A58" s="116" t="s">
        <v>707</v>
      </c>
      <c r="B58" s="76" t="s">
        <v>645</v>
      </c>
      <c r="C58" s="118" t="s">
        <v>708</v>
      </c>
      <c r="D58" s="57">
        <v>3</v>
      </c>
      <c r="E58" s="58" t="s">
        <v>402</v>
      </c>
      <c r="F58" s="449">
        <v>0</v>
      </c>
      <c r="G58" s="78">
        <f>D58*F58</f>
        <v>0</v>
      </c>
      <c r="I58" s="74"/>
      <c r="J58" s="74">
        <v>234</v>
      </c>
      <c r="K58" s="119">
        <v>0.22</v>
      </c>
      <c r="L58" s="74">
        <f>J58*K58</f>
        <v>51.48</v>
      </c>
      <c r="M58" s="74">
        <f>L58+J58</f>
        <v>285.48</v>
      </c>
      <c r="O58" s="69"/>
      <c r="P58" s="69"/>
      <c r="Q58" s="69"/>
    </row>
    <row r="59" spans="1:22" s="66" customFormat="1">
      <c r="A59" s="116" t="s">
        <v>709</v>
      </c>
      <c r="B59" s="117" t="s">
        <v>645</v>
      </c>
      <c r="C59" s="118" t="s">
        <v>710</v>
      </c>
      <c r="D59" s="57">
        <v>1</v>
      </c>
      <c r="E59" s="58" t="s">
        <v>402</v>
      </c>
      <c r="F59" s="445">
        <v>0</v>
      </c>
      <c r="G59" s="78">
        <f>D59*F59</f>
        <v>0</v>
      </c>
      <c r="H59" s="103"/>
      <c r="I59" s="114"/>
      <c r="J59" s="114">
        <v>1763</v>
      </c>
      <c r="K59" s="119">
        <v>0.22</v>
      </c>
      <c r="L59" s="74">
        <f>J59*K59</f>
        <v>387.86</v>
      </c>
      <c r="M59" s="74">
        <f>L59+J59</f>
        <v>2150.86</v>
      </c>
      <c r="P59" s="69"/>
      <c r="Q59" s="121"/>
    </row>
    <row r="60" spans="1:22" s="66" customFormat="1">
      <c r="A60" s="116" t="s">
        <v>711</v>
      </c>
      <c r="B60" s="76" t="s">
        <v>645</v>
      </c>
      <c r="C60" s="118" t="s">
        <v>712</v>
      </c>
      <c r="D60" s="57">
        <v>1</v>
      </c>
      <c r="E60" s="58" t="s">
        <v>402</v>
      </c>
      <c r="F60" s="449">
        <v>0</v>
      </c>
      <c r="G60" s="78">
        <f>D60*F60</f>
        <v>0</v>
      </c>
      <c r="I60" s="74"/>
      <c r="J60" s="74">
        <v>177</v>
      </c>
      <c r="K60" s="119">
        <v>0.22</v>
      </c>
      <c r="L60" s="74">
        <f>J60*K60</f>
        <v>38.94</v>
      </c>
      <c r="M60" s="74">
        <f>L60+J60</f>
        <v>215.94</v>
      </c>
      <c r="P60" s="69"/>
      <c r="Q60" s="121"/>
    </row>
    <row r="61" spans="1:22" s="66" customFormat="1">
      <c r="A61" s="122"/>
      <c r="B61" s="71"/>
      <c r="C61" s="72"/>
      <c r="D61" s="71"/>
      <c r="E61" s="93"/>
      <c r="F61" s="448"/>
      <c r="G61" s="73"/>
      <c r="I61" s="74"/>
      <c r="J61" s="74"/>
      <c r="K61" s="79"/>
      <c r="L61" s="74"/>
      <c r="M61" s="74"/>
      <c r="O61" s="123"/>
    </row>
    <row r="62" spans="1:22" s="66" customFormat="1" ht="10.5">
      <c r="A62" s="124" t="s">
        <v>713</v>
      </c>
      <c r="B62" s="90"/>
      <c r="C62" s="89"/>
      <c r="D62" s="90"/>
      <c r="E62" s="90"/>
      <c r="F62" s="447"/>
      <c r="G62" s="91">
        <f>SUM(G49:G61)</f>
        <v>0</v>
      </c>
      <c r="I62" s="74"/>
      <c r="J62" s="74"/>
      <c r="K62" s="75"/>
      <c r="L62" s="74"/>
      <c r="M62" s="74"/>
      <c r="N62" s="125"/>
      <c r="P62" s="69"/>
      <c r="Q62" s="121"/>
    </row>
    <row r="63" spans="1:22" s="66" customFormat="1">
      <c r="A63" s="106"/>
      <c r="B63" s="96"/>
      <c r="C63" s="107"/>
      <c r="D63" s="96"/>
      <c r="E63" s="96"/>
      <c r="F63" s="449"/>
      <c r="G63" s="97"/>
      <c r="I63" s="74"/>
      <c r="J63" s="74"/>
      <c r="K63" s="75"/>
      <c r="L63" s="74"/>
      <c r="M63" s="74"/>
      <c r="O63" s="123"/>
      <c r="P63" s="69"/>
      <c r="Q63" s="121"/>
    </row>
    <row r="64" spans="1:22" s="66" customFormat="1">
      <c r="A64" s="106"/>
      <c r="B64" s="96"/>
      <c r="C64" s="107"/>
      <c r="D64" s="96"/>
      <c r="E64" s="96"/>
      <c r="F64" s="449"/>
      <c r="G64" s="97"/>
      <c r="I64" s="74"/>
      <c r="J64" s="74"/>
      <c r="K64" s="75"/>
      <c r="L64" s="74"/>
      <c r="M64" s="74"/>
      <c r="O64" s="69"/>
      <c r="P64" s="69"/>
      <c r="Q64" s="69"/>
    </row>
    <row r="65" spans="1:17" s="66" customFormat="1">
      <c r="A65" s="126" t="s">
        <v>714</v>
      </c>
      <c r="B65" s="93"/>
      <c r="C65" s="85"/>
      <c r="D65" s="93"/>
      <c r="E65" s="93"/>
      <c r="F65" s="448"/>
      <c r="G65" s="73"/>
      <c r="I65" s="74"/>
      <c r="J65" s="74"/>
      <c r="K65" s="75"/>
      <c r="L65" s="74"/>
      <c r="M65" s="74"/>
      <c r="O65" s="69"/>
      <c r="P65" s="69"/>
      <c r="Q65" s="69"/>
    </row>
    <row r="66" spans="1:17" s="66" customFormat="1">
      <c r="A66" s="127"/>
      <c r="B66" s="96"/>
      <c r="C66" s="82" t="s">
        <v>715</v>
      </c>
      <c r="D66" s="95"/>
      <c r="E66" s="128"/>
      <c r="F66" s="449"/>
      <c r="G66" s="97"/>
      <c r="I66" s="74"/>
      <c r="J66" s="74"/>
      <c r="K66" s="75"/>
      <c r="L66" s="74"/>
      <c r="M66" s="74"/>
      <c r="O66" s="69"/>
      <c r="P66" s="69"/>
      <c r="Q66" s="69"/>
    </row>
    <row r="67" spans="1:17" s="66" customFormat="1">
      <c r="A67" s="127"/>
      <c r="B67" s="96"/>
      <c r="C67" s="98" t="s">
        <v>716</v>
      </c>
      <c r="D67" s="57"/>
      <c r="E67" s="128"/>
      <c r="F67" s="449"/>
      <c r="G67" s="97"/>
      <c r="I67" s="74"/>
      <c r="J67" s="74"/>
      <c r="K67" s="75"/>
      <c r="L67" s="74"/>
      <c r="M67" s="74"/>
      <c r="O67" s="129"/>
      <c r="P67" s="69"/>
      <c r="Q67" s="69"/>
    </row>
    <row r="68" spans="1:17" s="66" customFormat="1">
      <c r="A68" s="129" t="s">
        <v>717</v>
      </c>
      <c r="B68" s="76" t="s">
        <v>645</v>
      </c>
      <c r="C68" s="123" t="s">
        <v>1213</v>
      </c>
      <c r="D68" s="69">
        <v>1</v>
      </c>
      <c r="E68" s="128" t="s">
        <v>402</v>
      </c>
      <c r="F68" s="452">
        <v>0</v>
      </c>
      <c r="G68" s="78">
        <f>D68*F68</f>
        <v>0</v>
      </c>
      <c r="I68" s="74"/>
      <c r="J68" s="114">
        <v>8147</v>
      </c>
      <c r="K68" s="79">
        <v>0.22</v>
      </c>
      <c r="L68" s="74">
        <f>J68*K68</f>
        <v>1792.34</v>
      </c>
      <c r="M68" s="74">
        <f>L68+J68</f>
        <v>9939.34</v>
      </c>
      <c r="O68" s="129"/>
      <c r="P68" s="69"/>
      <c r="Q68" s="69"/>
    </row>
    <row r="69" spans="1:17" s="66" customFormat="1">
      <c r="A69" s="129" t="s">
        <v>719</v>
      </c>
      <c r="B69" s="76" t="s">
        <v>645</v>
      </c>
      <c r="C69" s="123" t="s">
        <v>720</v>
      </c>
      <c r="D69" s="69">
        <v>1</v>
      </c>
      <c r="E69" s="128" t="s">
        <v>402</v>
      </c>
      <c r="F69" s="452">
        <v>0</v>
      </c>
      <c r="G69" s="78">
        <f>D69*F69</f>
        <v>0</v>
      </c>
      <c r="I69" s="74"/>
      <c r="J69" s="114">
        <v>12007</v>
      </c>
      <c r="K69" s="79">
        <v>0.22</v>
      </c>
      <c r="L69" s="74">
        <f>J69*K69</f>
        <v>2641.54</v>
      </c>
      <c r="M69" s="74">
        <f>L69+J69</f>
        <v>14648.54</v>
      </c>
      <c r="O69" s="129"/>
      <c r="P69" s="69"/>
      <c r="Q69" s="69"/>
    </row>
    <row r="70" spans="1:17" s="66" customFormat="1">
      <c r="A70" s="129" t="s">
        <v>721</v>
      </c>
      <c r="B70" s="76" t="s">
        <v>645</v>
      </c>
      <c r="C70" s="123" t="s">
        <v>1214</v>
      </c>
      <c r="D70" s="69">
        <v>1</v>
      </c>
      <c r="E70" s="128" t="s">
        <v>402</v>
      </c>
      <c r="F70" s="452">
        <v>0</v>
      </c>
      <c r="G70" s="78">
        <f>D70*F70</f>
        <v>0</v>
      </c>
      <c r="I70" s="74"/>
      <c r="J70" s="114">
        <v>8773</v>
      </c>
      <c r="K70" s="79">
        <v>0.22</v>
      </c>
      <c r="L70" s="74">
        <f>J70*K70</f>
        <v>1930.06</v>
      </c>
      <c r="M70" s="74">
        <f>L70+J70</f>
        <v>10703.06</v>
      </c>
      <c r="O70" s="129"/>
      <c r="P70" s="69"/>
      <c r="Q70" s="69"/>
    </row>
    <row r="71" spans="1:17" s="66" customFormat="1">
      <c r="A71" s="129" t="s">
        <v>725</v>
      </c>
      <c r="B71" s="76" t="s">
        <v>645</v>
      </c>
      <c r="C71" s="123" t="s">
        <v>722</v>
      </c>
      <c r="D71" s="69">
        <v>1</v>
      </c>
      <c r="E71" s="128" t="s">
        <v>402</v>
      </c>
      <c r="F71" s="452">
        <v>0</v>
      </c>
      <c r="G71" s="78">
        <f>D71*F71</f>
        <v>0</v>
      </c>
      <c r="I71" s="74"/>
      <c r="J71" s="114">
        <v>12450</v>
      </c>
      <c r="K71" s="79">
        <v>0.22</v>
      </c>
      <c r="L71" s="74">
        <f>J71*K71</f>
        <v>2739</v>
      </c>
      <c r="M71" s="74">
        <f>L71+J71</f>
        <v>15189</v>
      </c>
      <c r="O71" s="129"/>
      <c r="P71" s="69"/>
      <c r="Q71" s="69"/>
    </row>
    <row r="72" spans="1:17" s="66" customFormat="1">
      <c r="A72" s="129"/>
      <c r="B72" s="76"/>
      <c r="C72" s="123"/>
      <c r="D72" s="69"/>
      <c r="E72" s="128"/>
      <c r="F72" s="452"/>
      <c r="G72" s="78"/>
      <c r="I72" s="74"/>
      <c r="J72" s="114"/>
      <c r="K72" s="79"/>
      <c r="L72" s="74"/>
      <c r="M72" s="74"/>
      <c r="O72" s="129"/>
      <c r="P72" s="69"/>
      <c r="Q72" s="69"/>
    </row>
    <row r="73" spans="1:17" s="66" customFormat="1">
      <c r="A73" s="129"/>
      <c r="B73" s="76"/>
      <c r="C73" s="131" t="s">
        <v>723</v>
      </c>
      <c r="D73" s="69"/>
      <c r="E73" s="128"/>
      <c r="F73" s="449"/>
      <c r="G73" s="78"/>
      <c r="I73" s="74"/>
      <c r="J73" s="74"/>
      <c r="K73" s="79"/>
      <c r="L73" s="74"/>
      <c r="M73" s="74"/>
      <c r="O73" s="129"/>
      <c r="P73" s="69"/>
      <c r="Q73" s="69"/>
    </row>
    <row r="74" spans="1:17" s="66" customFormat="1">
      <c r="A74" s="129"/>
      <c r="B74" s="76"/>
      <c r="C74" s="132" t="s">
        <v>724</v>
      </c>
      <c r="D74" s="69"/>
      <c r="E74" s="128"/>
      <c r="F74" s="449"/>
      <c r="G74" s="78"/>
      <c r="I74" s="74"/>
      <c r="J74" s="74"/>
      <c r="K74" s="79"/>
      <c r="L74" s="74"/>
      <c r="M74" s="74"/>
      <c r="O74" s="129"/>
      <c r="P74" s="69"/>
      <c r="Q74" s="69"/>
    </row>
    <row r="75" spans="1:17" s="66" customFormat="1">
      <c r="A75" s="129" t="s">
        <v>725</v>
      </c>
      <c r="B75" s="76" t="s">
        <v>645</v>
      </c>
      <c r="C75" s="123" t="s">
        <v>726</v>
      </c>
      <c r="D75" s="69">
        <v>1</v>
      </c>
      <c r="E75" s="128" t="s">
        <v>402</v>
      </c>
      <c r="F75" s="449">
        <v>0</v>
      </c>
      <c r="G75" s="78">
        <f>D75*F75</f>
        <v>0</v>
      </c>
      <c r="I75" s="74"/>
      <c r="J75" s="74">
        <v>3888</v>
      </c>
      <c r="K75" s="79">
        <v>0.08</v>
      </c>
      <c r="L75" s="74">
        <f>J75*K75</f>
        <v>311.04000000000002</v>
      </c>
      <c r="M75" s="74">
        <f>L75+J75</f>
        <v>4199.04</v>
      </c>
      <c r="O75" s="129"/>
      <c r="P75" s="69"/>
      <c r="Q75" s="69"/>
    </row>
    <row r="76" spans="1:17" s="66" customFormat="1">
      <c r="A76" s="126"/>
      <c r="B76" s="93"/>
      <c r="C76" s="85"/>
      <c r="D76" s="93"/>
      <c r="E76" s="93"/>
      <c r="F76" s="448"/>
      <c r="G76" s="73"/>
      <c r="I76" s="74"/>
      <c r="J76" s="74"/>
      <c r="K76" s="75"/>
      <c r="L76" s="74"/>
      <c r="M76" s="74"/>
      <c r="O76" s="129"/>
      <c r="P76" s="69"/>
      <c r="Q76" s="69"/>
    </row>
    <row r="77" spans="1:17" s="66" customFormat="1" ht="10.5">
      <c r="A77" s="127" t="s">
        <v>727</v>
      </c>
      <c r="B77" s="96"/>
      <c r="C77" s="107"/>
      <c r="D77" s="96"/>
      <c r="E77" s="96"/>
      <c r="F77" s="449"/>
      <c r="G77" s="91">
        <f>SUM(G66:G76)</f>
        <v>0</v>
      </c>
      <c r="I77" s="74"/>
      <c r="J77" s="74"/>
      <c r="K77" s="75"/>
      <c r="L77" s="74"/>
      <c r="M77" s="74"/>
      <c r="O77" s="69"/>
      <c r="P77" s="69"/>
      <c r="Q77" s="69"/>
    </row>
    <row r="78" spans="1:17" s="66" customFormat="1" ht="10.5">
      <c r="A78" s="127"/>
      <c r="B78" s="96"/>
      <c r="C78" s="107"/>
      <c r="D78" s="96"/>
      <c r="E78" s="96"/>
      <c r="F78" s="449"/>
      <c r="G78" s="91"/>
      <c r="I78" s="74"/>
      <c r="J78" s="74"/>
      <c r="K78" s="75"/>
      <c r="L78" s="74"/>
      <c r="M78" s="74"/>
      <c r="O78" s="69"/>
      <c r="P78" s="69"/>
      <c r="Q78" s="69"/>
    </row>
    <row r="79" spans="1:17" s="66" customFormat="1">
      <c r="A79" s="106"/>
      <c r="B79" s="96"/>
      <c r="C79" s="107"/>
      <c r="D79" s="96"/>
      <c r="E79" s="96"/>
      <c r="F79" s="449"/>
      <c r="G79" s="97"/>
      <c r="I79" s="74"/>
      <c r="J79" s="74"/>
      <c r="K79" s="75"/>
      <c r="L79" s="74"/>
      <c r="M79" s="74"/>
      <c r="O79" s="69"/>
      <c r="P79" s="69"/>
      <c r="Q79" s="69"/>
    </row>
    <row r="80" spans="1:17" s="66" customFormat="1" ht="10.5">
      <c r="A80" s="133" t="s">
        <v>728</v>
      </c>
      <c r="B80" s="108"/>
      <c r="C80" s="109"/>
      <c r="D80" s="108"/>
      <c r="E80" s="108"/>
      <c r="F80" s="451"/>
      <c r="G80" s="110"/>
      <c r="I80" s="74"/>
      <c r="J80" s="74"/>
      <c r="K80" s="75"/>
      <c r="L80" s="74"/>
      <c r="M80" s="74"/>
      <c r="O80" s="69"/>
      <c r="P80" s="69"/>
      <c r="Q80" s="69"/>
    </row>
    <row r="81" spans="1:13" s="66" customFormat="1">
      <c r="A81" s="134"/>
      <c r="B81" s="96"/>
      <c r="C81" s="135" t="s">
        <v>729</v>
      </c>
      <c r="D81" s="96"/>
      <c r="E81" s="96"/>
      <c r="F81" s="449"/>
      <c r="G81" s="97"/>
      <c r="I81" s="74"/>
      <c r="J81" s="74"/>
      <c r="K81" s="75"/>
      <c r="L81" s="74"/>
      <c r="M81" s="74"/>
    </row>
    <row r="82" spans="1:13" s="66" customFormat="1">
      <c r="A82" s="69"/>
      <c r="B82" s="76"/>
      <c r="C82" s="136" t="s">
        <v>730</v>
      </c>
      <c r="D82" s="76"/>
      <c r="E82" s="76"/>
      <c r="F82" s="453"/>
      <c r="G82" s="136"/>
      <c r="H82" s="137"/>
      <c r="I82" s="74"/>
      <c r="J82" s="138"/>
      <c r="K82" s="139"/>
      <c r="L82" s="138"/>
      <c r="M82" s="138"/>
    </row>
    <row r="83" spans="1:13" s="66" customFormat="1">
      <c r="A83" s="69"/>
      <c r="B83" s="76"/>
      <c r="C83" s="94" t="s">
        <v>685</v>
      </c>
      <c r="D83" s="76"/>
      <c r="E83" s="76"/>
      <c r="F83" s="453"/>
      <c r="G83" s="136"/>
      <c r="H83" s="137"/>
      <c r="I83" s="74"/>
      <c r="J83" s="138"/>
      <c r="K83" s="139"/>
      <c r="L83" s="138"/>
      <c r="M83" s="138"/>
    </row>
    <row r="84" spans="1:13" s="66" customFormat="1">
      <c r="A84" s="69" t="s">
        <v>731</v>
      </c>
      <c r="B84" s="76" t="s">
        <v>645</v>
      </c>
      <c r="C84" s="136" t="s">
        <v>732</v>
      </c>
      <c r="D84" s="58">
        <v>19</v>
      </c>
      <c r="E84" s="140" t="s">
        <v>304</v>
      </c>
      <c r="F84" s="453">
        <v>0</v>
      </c>
      <c r="G84" s="141">
        <f>D84*F84</f>
        <v>0</v>
      </c>
      <c r="H84" s="137"/>
      <c r="I84" s="74"/>
      <c r="J84" s="138">
        <v>23</v>
      </c>
      <c r="K84" s="142">
        <v>0.45</v>
      </c>
      <c r="L84" s="138">
        <f>J84*K84</f>
        <v>10.35</v>
      </c>
      <c r="M84" s="138">
        <f>L84+J84</f>
        <v>33.35</v>
      </c>
    </row>
    <row r="85" spans="1:13" s="66" customFormat="1">
      <c r="A85" s="69" t="s">
        <v>733</v>
      </c>
      <c r="B85" s="76" t="s">
        <v>645</v>
      </c>
      <c r="C85" s="136" t="s">
        <v>734</v>
      </c>
      <c r="D85" s="58">
        <v>6</v>
      </c>
      <c r="E85" s="140" t="s">
        <v>304</v>
      </c>
      <c r="F85" s="453">
        <v>0</v>
      </c>
      <c r="G85" s="141">
        <f>D85*F85</f>
        <v>0</v>
      </c>
      <c r="H85" s="137"/>
      <c r="I85" s="74"/>
      <c r="J85" s="138">
        <v>27</v>
      </c>
      <c r="K85" s="142">
        <v>0.45</v>
      </c>
      <c r="L85" s="138">
        <f>J85*K85</f>
        <v>12.15</v>
      </c>
      <c r="M85" s="138">
        <f>L85+J85</f>
        <v>39.15</v>
      </c>
    </row>
    <row r="86" spans="1:13" s="137" customFormat="1">
      <c r="A86" s="69" t="s">
        <v>735</v>
      </c>
      <c r="B86" s="76" t="s">
        <v>645</v>
      </c>
      <c r="C86" s="136" t="s">
        <v>736</v>
      </c>
      <c r="D86" s="117">
        <v>23</v>
      </c>
      <c r="E86" s="140" t="s">
        <v>304</v>
      </c>
      <c r="F86" s="453">
        <v>0</v>
      </c>
      <c r="G86" s="141">
        <f>D86*F86</f>
        <v>0</v>
      </c>
      <c r="I86" s="138"/>
      <c r="J86" s="138">
        <v>50</v>
      </c>
      <c r="K86" s="142">
        <v>0.45</v>
      </c>
      <c r="L86" s="138">
        <f>J86*K86</f>
        <v>22.5</v>
      </c>
      <c r="M86" s="138">
        <f>L86+J86</f>
        <v>72.5</v>
      </c>
    </row>
    <row r="87" spans="1:13" s="66" customFormat="1">
      <c r="A87" s="143"/>
      <c r="B87" s="93"/>
      <c r="C87" s="85"/>
      <c r="D87" s="93"/>
      <c r="E87" s="93"/>
      <c r="F87" s="448"/>
      <c r="G87" s="73"/>
      <c r="I87" s="74"/>
      <c r="J87" s="74"/>
      <c r="K87" s="75"/>
      <c r="L87" s="74"/>
      <c r="M87" s="74"/>
    </row>
    <row r="88" spans="1:13" s="66" customFormat="1" ht="10.5">
      <c r="A88" s="124" t="s">
        <v>737</v>
      </c>
      <c r="B88" s="90"/>
      <c r="C88" s="89"/>
      <c r="D88" s="90"/>
      <c r="E88" s="90"/>
      <c r="F88" s="447"/>
      <c r="G88" s="91">
        <f>SUM(G81:G87)</f>
        <v>0</v>
      </c>
      <c r="I88" s="74"/>
      <c r="J88" s="74"/>
      <c r="K88" s="75"/>
      <c r="L88" s="74"/>
      <c r="M88" s="74"/>
    </row>
    <row r="89" spans="1:13" s="66" customFormat="1">
      <c r="A89" s="106"/>
      <c r="B89" s="96"/>
      <c r="C89" s="107"/>
      <c r="D89" s="96"/>
      <c r="E89" s="96"/>
      <c r="F89" s="449"/>
      <c r="G89" s="97"/>
      <c r="I89" s="74"/>
      <c r="J89" s="74"/>
      <c r="K89" s="75"/>
      <c r="L89" s="74"/>
      <c r="M89" s="74"/>
    </row>
    <row r="90" spans="1:13" s="66" customFormat="1">
      <c r="A90" s="106"/>
      <c r="B90" s="96"/>
      <c r="C90" s="107"/>
      <c r="D90" s="96"/>
      <c r="E90" s="96"/>
      <c r="F90" s="449"/>
      <c r="G90" s="97"/>
      <c r="I90" s="74"/>
      <c r="J90" s="74"/>
      <c r="K90" s="75"/>
      <c r="L90" s="74"/>
      <c r="M90" s="74"/>
    </row>
    <row r="91" spans="1:13" s="66" customFormat="1" ht="10.5">
      <c r="A91" s="133" t="s">
        <v>738</v>
      </c>
      <c r="B91" s="108"/>
      <c r="C91" s="109"/>
      <c r="D91" s="108"/>
      <c r="E91" s="108"/>
      <c r="F91" s="451"/>
      <c r="G91" s="110"/>
      <c r="I91" s="74"/>
      <c r="J91" s="74"/>
      <c r="K91" s="75"/>
      <c r="L91" s="74"/>
      <c r="M91" s="74"/>
    </row>
    <row r="92" spans="1:13" s="66" customFormat="1">
      <c r="A92" s="134" t="s">
        <v>739</v>
      </c>
      <c r="B92" s="96" t="s">
        <v>676</v>
      </c>
      <c r="C92" s="107" t="s">
        <v>740</v>
      </c>
      <c r="D92" s="96">
        <v>24</v>
      </c>
      <c r="E92" s="96" t="s">
        <v>741</v>
      </c>
      <c r="F92" s="449">
        <v>0</v>
      </c>
      <c r="G92" s="78">
        <f t="shared" ref="G92:G97" si="0">D92*F92</f>
        <v>0</v>
      </c>
      <c r="I92" s="74"/>
      <c r="J92" s="74"/>
      <c r="K92" s="75"/>
      <c r="L92" s="74"/>
      <c r="M92" s="74"/>
    </row>
    <row r="93" spans="1:13" s="66" customFormat="1">
      <c r="A93" s="134" t="s">
        <v>742</v>
      </c>
      <c r="B93" s="96" t="s">
        <v>676</v>
      </c>
      <c r="C93" s="107" t="s">
        <v>743</v>
      </c>
      <c r="D93" s="96">
        <v>1</v>
      </c>
      <c r="E93" s="96" t="s">
        <v>674</v>
      </c>
      <c r="F93" s="449">
        <v>0</v>
      </c>
      <c r="G93" s="78">
        <f t="shared" si="0"/>
        <v>0</v>
      </c>
      <c r="I93" s="74"/>
      <c r="J93" s="74"/>
      <c r="K93" s="75"/>
      <c r="L93" s="74"/>
      <c r="M93" s="74"/>
    </row>
    <row r="94" spans="1:13" s="66" customFormat="1">
      <c r="A94" s="134" t="s">
        <v>744</v>
      </c>
      <c r="B94" s="96" t="s">
        <v>676</v>
      </c>
      <c r="C94" s="107" t="s">
        <v>745</v>
      </c>
      <c r="D94" s="96">
        <v>1</v>
      </c>
      <c r="E94" s="96" t="s">
        <v>674</v>
      </c>
      <c r="F94" s="449">
        <v>0</v>
      </c>
      <c r="G94" s="78">
        <f t="shared" si="0"/>
        <v>0</v>
      </c>
      <c r="I94" s="74"/>
      <c r="J94" s="74"/>
      <c r="K94" s="75"/>
      <c r="L94" s="74"/>
      <c r="M94" s="74"/>
    </row>
    <row r="95" spans="1:13" s="66" customFormat="1">
      <c r="A95" s="134" t="s">
        <v>746</v>
      </c>
      <c r="B95" s="96" t="s">
        <v>676</v>
      </c>
      <c r="C95" s="107" t="s">
        <v>747</v>
      </c>
      <c r="D95" s="96">
        <v>1</v>
      </c>
      <c r="E95" s="96" t="s">
        <v>674</v>
      </c>
      <c r="F95" s="449">
        <v>0</v>
      </c>
      <c r="G95" s="78">
        <f t="shared" si="0"/>
        <v>0</v>
      </c>
      <c r="I95" s="74"/>
      <c r="J95" s="74"/>
      <c r="K95" s="75"/>
      <c r="L95" s="74"/>
      <c r="M95" s="74"/>
    </row>
    <row r="96" spans="1:13" s="66" customFormat="1" ht="20">
      <c r="A96" s="134" t="s">
        <v>748</v>
      </c>
      <c r="B96" s="96" t="s">
        <v>676</v>
      </c>
      <c r="C96" s="107" t="s">
        <v>1215</v>
      </c>
      <c r="D96" s="96">
        <v>1</v>
      </c>
      <c r="E96" s="96" t="s">
        <v>674</v>
      </c>
      <c r="F96" s="449">
        <v>0</v>
      </c>
      <c r="G96" s="78">
        <f t="shared" si="0"/>
        <v>0</v>
      </c>
      <c r="I96" s="74"/>
      <c r="J96" s="74"/>
      <c r="K96" s="75"/>
      <c r="L96" s="74"/>
      <c r="M96" s="74"/>
    </row>
    <row r="97" spans="1:21" s="66" customFormat="1" ht="20">
      <c r="A97" s="134" t="s">
        <v>750</v>
      </c>
      <c r="B97" s="76" t="s">
        <v>645</v>
      </c>
      <c r="C97" s="107" t="s">
        <v>751</v>
      </c>
      <c r="D97" s="96">
        <v>1</v>
      </c>
      <c r="E97" s="96" t="s">
        <v>674</v>
      </c>
      <c r="F97" s="449">
        <v>0</v>
      </c>
      <c r="G97" s="78">
        <f t="shared" si="0"/>
        <v>0</v>
      </c>
      <c r="I97" s="74"/>
      <c r="J97" s="74"/>
      <c r="K97" s="75"/>
      <c r="L97" s="74"/>
      <c r="M97" s="74"/>
    </row>
    <row r="98" spans="1:21" s="66" customFormat="1">
      <c r="A98" s="143"/>
      <c r="B98" s="93"/>
      <c r="C98" s="85"/>
      <c r="D98" s="93"/>
      <c r="E98" s="93"/>
      <c r="F98" s="448"/>
      <c r="G98" s="73"/>
      <c r="I98" s="74"/>
      <c r="J98" s="74"/>
      <c r="K98" s="75"/>
      <c r="L98" s="74"/>
      <c r="M98" s="74"/>
    </row>
    <row r="99" spans="1:21" s="66" customFormat="1" ht="10.5">
      <c r="A99" s="124" t="s">
        <v>752</v>
      </c>
      <c r="B99" s="90"/>
      <c r="C99" s="89"/>
      <c r="D99" s="90"/>
      <c r="E99" s="90"/>
      <c r="F99" s="447"/>
      <c r="G99" s="91">
        <f>SUM(G92:G98)</f>
        <v>0</v>
      </c>
      <c r="I99" s="74"/>
      <c r="J99" s="74"/>
      <c r="K99" s="75"/>
      <c r="L99" s="74"/>
      <c r="M99" s="74"/>
    </row>
    <row r="100" spans="1:21" s="66" customFormat="1">
      <c r="A100" s="106"/>
      <c r="B100" s="96"/>
      <c r="C100" s="107"/>
      <c r="D100" s="96"/>
      <c r="E100" s="96"/>
      <c r="F100" s="449"/>
      <c r="G100" s="97"/>
      <c r="I100" s="74"/>
      <c r="J100" s="74"/>
      <c r="K100" s="75"/>
      <c r="L100" s="74"/>
      <c r="M100" s="74"/>
      <c r="O100" s="69"/>
      <c r="P100" s="69"/>
      <c r="Q100" s="69"/>
    </row>
    <row r="101" spans="1:21" s="66" customFormat="1">
      <c r="A101" s="106"/>
      <c r="B101" s="96"/>
      <c r="C101" s="107"/>
      <c r="D101" s="96"/>
      <c r="E101" s="96"/>
      <c r="F101" s="449"/>
      <c r="G101" s="97"/>
      <c r="H101" s="144"/>
      <c r="I101" s="74"/>
      <c r="J101" s="74"/>
      <c r="K101" s="75"/>
      <c r="L101" s="74"/>
      <c r="M101" s="74"/>
      <c r="O101" s="69"/>
      <c r="P101" s="69"/>
      <c r="Q101" s="69"/>
    </row>
    <row r="102" spans="1:21" s="66" customFormat="1">
      <c r="A102" s="126" t="s">
        <v>753</v>
      </c>
      <c r="B102" s="145"/>
      <c r="C102" s="146"/>
      <c r="D102" s="146"/>
      <c r="E102" s="147"/>
      <c r="F102" s="454"/>
      <c r="G102" s="148"/>
      <c r="H102" s="149"/>
      <c r="I102" s="74"/>
      <c r="J102" s="74"/>
      <c r="K102" s="75"/>
      <c r="L102" s="74"/>
      <c r="M102" s="74"/>
      <c r="O102" s="69"/>
      <c r="P102" s="69"/>
      <c r="Q102" s="69"/>
    </row>
    <row r="103" spans="1:21" s="66" customFormat="1">
      <c r="A103" s="150"/>
      <c r="B103" s="151"/>
      <c r="C103" s="82" t="s">
        <v>754</v>
      </c>
      <c r="D103" s="152"/>
      <c r="E103" s="153"/>
      <c r="F103" s="455"/>
      <c r="G103" s="149"/>
      <c r="H103" s="149"/>
      <c r="I103" s="74"/>
      <c r="J103" s="74"/>
      <c r="K103" s="75"/>
      <c r="L103" s="74"/>
      <c r="M103" s="74"/>
      <c r="O103" s="69"/>
      <c r="P103" s="69"/>
      <c r="Q103" s="69"/>
    </row>
    <row r="104" spans="1:21" s="66" customFormat="1">
      <c r="A104" s="95" t="s">
        <v>755</v>
      </c>
      <c r="C104" s="77" t="s">
        <v>851</v>
      </c>
      <c r="D104" s="95">
        <v>2</v>
      </c>
      <c r="E104" s="96" t="s">
        <v>402</v>
      </c>
      <c r="F104" s="452">
        <v>0</v>
      </c>
      <c r="G104" s="154">
        <f>D104*F104</f>
        <v>0</v>
      </c>
      <c r="H104" s="97"/>
      <c r="I104" s="74"/>
      <c r="J104" s="74"/>
      <c r="K104" s="75"/>
      <c r="L104" s="74"/>
      <c r="M104" s="74"/>
      <c r="O104" s="69"/>
      <c r="P104" s="69"/>
      <c r="Q104" s="69"/>
    </row>
    <row r="105" spans="1:21" s="66" customFormat="1" ht="20">
      <c r="A105" s="95" t="s">
        <v>852</v>
      </c>
      <c r="C105" s="77" t="s">
        <v>756</v>
      </c>
      <c r="D105" s="95">
        <v>2</v>
      </c>
      <c r="E105" s="96" t="s">
        <v>402</v>
      </c>
      <c r="F105" s="452">
        <v>0</v>
      </c>
      <c r="G105" s="154">
        <f>D105*F105</f>
        <v>0</v>
      </c>
      <c r="H105" s="97"/>
      <c r="I105" s="74"/>
      <c r="J105" s="74"/>
      <c r="K105" s="75"/>
      <c r="L105" s="74"/>
      <c r="M105" s="74"/>
      <c r="O105" s="69"/>
      <c r="P105" s="69"/>
      <c r="Q105" s="69"/>
    </row>
    <row r="106" spans="1:21" s="66" customFormat="1">
      <c r="A106" s="95"/>
      <c r="C106" s="77"/>
      <c r="D106" s="95"/>
      <c r="E106" s="96"/>
      <c r="F106" s="456"/>
      <c r="G106" s="154"/>
      <c r="H106" s="97"/>
      <c r="I106" s="74"/>
      <c r="J106" s="74"/>
      <c r="K106" s="75"/>
      <c r="L106" s="74"/>
      <c r="M106" s="74"/>
      <c r="O106" s="69"/>
      <c r="P106" s="69"/>
      <c r="Q106" s="69"/>
    </row>
    <row r="107" spans="1:21" s="66" customFormat="1">
      <c r="A107" s="95"/>
      <c r="C107" s="82" t="s">
        <v>757</v>
      </c>
      <c r="D107" s="95"/>
      <c r="E107" s="96"/>
      <c r="F107" s="456"/>
      <c r="G107" s="154"/>
      <c r="H107" s="97"/>
      <c r="I107" s="74"/>
      <c r="J107" s="74"/>
      <c r="K107" s="75"/>
      <c r="L107" s="74"/>
      <c r="M107" s="74"/>
      <c r="O107" s="69"/>
      <c r="P107" s="69"/>
      <c r="Q107" s="69"/>
    </row>
    <row r="108" spans="1:21" s="66" customFormat="1">
      <c r="A108" s="156" t="s">
        <v>385</v>
      </c>
      <c r="B108" s="157"/>
      <c r="C108" s="85"/>
      <c r="D108" s="92"/>
      <c r="E108" s="92"/>
      <c r="F108" s="457"/>
      <c r="G108" s="73"/>
      <c r="H108" s="97"/>
      <c r="I108" s="74"/>
      <c r="J108" s="74"/>
      <c r="K108" s="75"/>
      <c r="L108" s="74"/>
      <c r="M108" s="74"/>
      <c r="O108" s="69"/>
      <c r="P108" s="69"/>
      <c r="Q108" s="69"/>
    </row>
    <row r="109" spans="1:21" s="66" customFormat="1" ht="10.5">
      <c r="A109" s="158" t="s">
        <v>758</v>
      </c>
      <c r="C109" s="159"/>
      <c r="D109" s="160"/>
      <c r="E109" s="160"/>
      <c r="F109" s="456"/>
      <c r="G109" s="161">
        <f>SUM(G103:G108)</f>
        <v>0</v>
      </c>
      <c r="H109" s="149"/>
      <c r="I109" s="74"/>
      <c r="J109" s="74"/>
      <c r="K109" s="75"/>
      <c r="L109" s="74"/>
      <c r="M109" s="74"/>
      <c r="O109" s="69"/>
      <c r="P109" s="69"/>
      <c r="Q109" s="69"/>
    </row>
    <row r="110" spans="1:21" s="66" customFormat="1">
      <c r="A110" s="106"/>
      <c r="B110" s="96"/>
      <c r="C110" s="107"/>
      <c r="D110" s="96"/>
      <c r="E110" s="96"/>
      <c r="F110" s="449"/>
      <c r="G110" s="97"/>
      <c r="I110" s="74"/>
      <c r="J110" s="74"/>
      <c r="K110" s="75"/>
      <c r="L110" s="74"/>
      <c r="M110" s="74"/>
      <c r="N110" s="77"/>
      <c r="O110" s="95"/>
      <c r="P110" s="95"/>
      <c r="Q110" s="95"/>
      <c r="R110" s="77"/>
      <c r="S110" s="77"/>
      <c r="T110" s="77"/>
      <c r="U110" s="77"/>
    </row>
    <row r="111" spans="1:21" s="66" customFormat="1">
      <c r="A111" s="106"/>
      <c r="B111" s="96"/>
      <c r="C111" s="107"/>
      <c r="D111" s="96"/>
      <c r="E111" s="96"/>
      <c r="F111" s="449"/>
      <c r="G111" s="97"/>
      <c r="I111" s="74"/>
      <c r="J111" s="74"/>
      <c r="K111" s="75"/>
      <c r="L111" s="74"/>
      <c r="M111" s="74"/>
      <c r="N111" s="77"/>
      <c r="O111" s="95"/>
      <c r="P111" s="95"/>
      <c r="Q111" s="95"/>
      <c r="R111" s="77"/>
      <c r="S111" s="77"/>
      <c r="T111" s="77"/>
      <c r="U111" s="77"/>
    </row>
    <row r="112" spans="1:21" s="66" customFormat="1">
      <c r="A112" s="106" t="s">
        <v>1847</v>
      </c>
      <c r="B112" s="96"/>
      <c r="C112" s="107"/>
      <c r="D112" s="96"/>
      <c r="E112" s="96"/>
      <c r="F112" s="449"/>
      <c r="G112" s="97">
        <f>G29+G45+G62+G77+G88+G99+G109</f>
        <v>0</v>
      </c>
      <c r="I112" s="74"/>
      <c r="J112" s="74"/>
      <c r="K112" s="75"/>
      <c r="L112" s="74"/>
      <c r="M112" s="74"/>
      <c r="N112" s="77"/>
      <c r="O112" s="95"/>
      <c r="P112" s="95"/>
      <c r="Q112" s="95"/>
      <c r="R112" s="77"/>
      <c r="S112" s="77"/>
      <c r="T112" s="77"/>
      <c r="U112" s="77"/>
    </row>
    <row r="113" spans="1:22">
      <c r="A113" s="106"/>
      <c r="B113" s="96"/>
      <c r="C113" s="107"/>
      <c r="D113" s="96"/>
      <c r="E113" s="96"/>
      <c r="F113" s="97"/>
      <c r="G113" s="97"/>
      <c r="H113" s="66"/>
      <c r="I113" s="74"/>
      <c r="J113" s="74"/>
      <c r="K113" s="75"/>
      <c r="L113" s="74"/>
      <c r="M113" s="74"/>
      <c r="V113" s="66"/>
    </row>
    <row r="114" spans="1:22">
      <c r="A114" s="106"/>
      <c r="B114" s="96"/>
      <c r="C114" s="107"/>
      <c r="D114" s="96"/>
      <c r="E114" s="96"/>
      <c r="F114" s="97"/>
      <c r="G114" s="97"/>
      <c r="H114" s="66"/>
      <c r="I114" s="74"/>
      <c r="J114" s="74"/>
      <c r="K114" s="75"/>
      <c r="L114" s="74"/>
      <c r="M114" s="74"/>
      <c r="V114" s="66"/>
    </row>
    <row r="115" spans="1:22">
      <c r="A115" s="106"/>
      <c r="B115" s="96"/>
      <c r="C115" s="107"/>
      <c r="D115" s="96"/>
      <c r="E115" s="96"/>
      <c r="F115" s="97"/>
      <c r="G115" s="97"/>
      <c r="H115" s="66"/>
      <c r="I115" s="74"/>
      <c r="J115" s="74"/>
      <c r="K115" s="75"/>
      <c r="L115" s="74"/>
      <c r="M115" s="74"/>
      <c r="V115" s="66"/>
    </row>
    <row r="116" spans="1:22">
      <c r="H116" s="66"/>
      <c r="I116" s="74"/>
      <c r="J116" s="74"/>
      <c r="K116" s="75"/>
      <c r="L116" s="74"/>
      <c r="M116" s="74"/>
    </row>
  </sheetData>
  <sheetProtection password="CD92" sheet="1" objects="1" scenarios="1" selectLockedCells="1"/>
  <pageMargins left="0.39370078740157483" right="0.51181102362204722" top="0.43307086614173229" bottom="0.74803149606299213" header="0.39370078740157483" footer="0.39370078740157483"/>
  <pageSetup paperSize="9" orientation="portrait" r:id="rId1"/>
  <headerFooter alignWithMargins="0">
    <oddFooter>&amp;LROZPOČET:D1.4.a ZAŘÍZENÍ PRO VYTÁPĚNÍ STAVEB&amp;RStránka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228"/>
  <sheetViews>
    <sheetView topLeftCell="A72" zoomScaleNormal="100" workbookViewId="0">
      <selection activeCell="E120" sqref="E120"/>
    </sheetView>
  </sheetViews>
  <sheetFormatPr defaultColWidth="9.08984375" defaultRowHeight="14.5"/>
  <cols>
    <col min="1" max="1" width="4.54296875" style="178" customWidth="1"/>
    <col min="2" max="2" width="54" style="178" customWidth="1"/>
    <col min="3" max="4" width="4.90625" style="178" customWidth="1"/>
    <col min="5" max="5" width="12.54296875" style="178" customWidth="1"/>
    <col min="6" max="6" width="12.6328125" style="178" customWidth="1"/>
    <col min="7" max="9" width="9.08984375" style="178"/>
    <col min="10" max="10" width="12.54296875" style="178" hidden="1" customWidth="1"/>
    <col min="11" max="11" width="9.08984375" style="178" hidden="1" customWidth="1"/>
    <col min="12" max="16384" width="9.08984375" style="178"/>
  </cols>
  <sheetData>
    <row r="1" spans="1:11" s="176" customFormat="1" ht="12.5">
      <c r="A1" s="192" t="s">
        <v>1840</v>
      </c>
      <c r="B1" s="193" t="s">
        <v>2176</v>
      </c>
      <c r="C1" s="194"/>
      <c r="D1" s="196"/>
      <c r="E1" s="196"/>
      <c r="F1" s="196"/>
    </row>
    <row r="2" spans="1:11" s="176" customFormat="1" ht="12.5">
      <c r="A2" s="192" t="s">
        <v>1841</v>
      </c>
      <c r="B2" s="193" t="s">
        <v>1958</v>
      </c>
      <c r="C2" s="194"/>
      <c r="D2" s="196"/>
      <c r="E2" s="196"/>
      <c r="F2" s="196"/>
    </row>
    <row r="3" spans="1:11" s="176" customFormat="1" ht="12.5">
      <c r="A3" s="192" t="s">
        <v>1843</v>
      </c>
      <c r="B3" s="195" t="s">
        <v>1844</v>
      </c>
      <c r="C3" s="194"/>
      <c r="D3" s="196"/>
      <c r="E3" s="196"/>
      <c r="F3" s="196"/>
    </row>
    <row r="4" spans="1:11" s="176" customFormat="1" ht="3" customHeight="1">
      <c r="A4" s="196" t="s">
        <v>385</v>
      </c>
      <c r="B4" s="196"/>
      <c r="C4" s="196"/>
      <c r="D4" s="196"/>
      <c r="E4" s="196"/>
      <c r="F4" s="196"/>
    </row>
    <row r="5" spans="1:11" s="180" customFormat="1" ht="14.25" customHeight="1">
      <c r="A5" s="197" t="s">
        <v>1845</v>
      </c>
      <c r="B5" s="197" t="s">
        <v>1846</v>
      </c>
      <c r="C5" s="197" t="s">
        <v>1854</v>
      </c>
      <c r="D5" s="197" t="s">
        <v>1855</v>
      </c>
      <c r="E5" s="200" t="s">
        <v>1856</v>
      </c>
      <c r="F5" s="198" t="s">
        <v>1847</v>
      </c>
      <c r="J5" s="179" t="s">
        <v>1856</v>
      </c>
    </row>
    <row r="6" spans="1:11" s="176" customFormat="1" ht="14.25" customHeight="1">
      <c r="A6" s="201" t="s">
        <v>385</v>
      </c>
      <c r="B6" s="201"/>
      <c r="C6" s="201"/>
      <c r="D6" s="201"/>
      <c r="E6" s="458"/>
      <c r="F6" s="201"/>
      <c r="G6" s="181"/>
      <c r="J6" s="181"/>
    </row>
    <row r="7" spans="1:11" s="183" customFormat="1" ht="14">
      <c r="A7" s="202" t="s">
        <v>385</v>
      </c>
      <c r="B7" s="203" t="s">
        <v>1848</v>
      </c>
      <c r="C7" s="202"/>
      <c r="D7" s="202"/>
      <c r="E7" s="459"/>
      <c r="F7" s="202"/>
      <c r="J7" s="182"/>
    </row>
    <row r="8" spans="1:11" s="186" customFormat="1" ht="12.5">
      <c r="A8" s="204">
        <v>1</v>
      </c>
      <c r="B8" s="205" t="s">
        <v>1857</v>
      </c>
      <c r="C8" s="206" t="s">
        <v>676</v>
      </c>
      <c r="D8" s="206">
        <v>20</v>
      </c>
      <c r="E8" s="460">
        <v>0</v>
      </c>
      <c r="F8" s="207">
        <f t="shared" ref="F8:F27" si="0">D8*E8</f>
        <v>0</v>
      </c>
      <c r="J8" s="185">
        <v>13.2</v>
      </c>
      <c r="K8" s="186">
        <v>0.8</v>
      </c>
    </row>
    <row r="9" spans="1:11" s="186" customFormat="1" ht="12.5">
      <c r="A9" s="204">
        <v>2</v>
      </c>
      <c r="B9" s="205" t="s">
        <v>1858</v>
      </c>
      <c r="C9" s="206" t="s">
        <v>676</v>
      </c>
      <c r="D9" s="206">
        <v>60</v>
      </c>
      <c r="E9" s="460">
        <v>0</v>
      </c>
      <c r="F9" s="207">
        <f t="shared" si="0"/>
        <v>0</v>
      </c>
      <c r="J9" s="185">
        <v>17.3</v>
      </c>
      <c r="K9" s="186">
        <v>0.8</v>
      </c>
    </row>
    <row r="10" spans="1:11" s="186" customFormat="1" ht="12.5">
      <c r="A10" s="204">
        <v>3</v>
      </c>
      <c r="B10" s="205" t="s">
        <v>1859</v>
      </c>
      <c r="C10" s="206" t="s">
        <v>676</v>
      </c>
      <c r="D10" s="206">
        <v>10</v>
      </c>
      <c r="E10" s="460">
        <v>0</v>
      </c>
      <c r="F10" s="207">
        <f t="shared" si="0"/>
        <v>0</v>
      </c>
      <c r="J10" s="185">
        <v>21.6</v>
      </c>
      <c r="K10" s="186">
        <v>0.8</v>
      </c>
    </row>
    <row r="11" spans="1:11" s="186" customFormat="1" ht="12.5">
      <c r="A11" s="204">
        <v>4</v>
      </c>
      <c r="B11" s="205" t="s">
        <v>1860</v>
      </c>
      <c r="C11" s="206" t="s">
        <v>676</v>
      </c>
      <c r="D11" s="206">
        <v>15</v>
      </c>
      <c r="E11" s="460">
        <v>0</v>
      </c>
      <c r="F11" s="207">
        <f t="shared" si="0"/>
        <v>0</v>
      </c>
      <c r="J11" s="185"/>
    </row>
    <row r="12" spans="1:11" s="186" customFormat="1" ht="12.5">
      <c r="A12" s="204">
        <v>5</v>
      </c>
      <c r="B12" s="205" t="s">
        <v>1861</v>
      </c>
      <c r="C12" s="206" t="s">
        <v>1862</v>
      </c>
      <c r="D12" s="206">
        <v>4</v>
      </c>
      <c r="E12" s="460">
        <v>0</v>
      </c>
      <c r="F12" s="207">
        <f t="shared" si="0"/>
        <v>0</v>
      </c>
      <c r="J12" s="185"/>
    </row>
    <row r="13" spans="1:11" s="186" customFormat="1" ht="12.5">
      <c r="A13" s="204">
        <v>6</v>
      </c>
      <c r="B13" s="205" t="s">
        <v>1863</v>
      </c>
      <c r="C13" s="206" t="s">
        <v>1862</v>
      </c>
      <c r="D13" s="206">
        <v>42</v>
      </c>
      <c r="E13" s="460">
        <v>0</v>
      </c>
      <c r="F13" s="207">
        <f t="shared" si="0"/>
        <v>0</v>
      </c>
      <c r="J13" s="185">
        <v>7.7</v>
      </c>
      <c r="K13" s="186">
        <v>0.8</v>
      </c>
    </row>
    <row r="14" spans="1:11" s="186" customFormat="1" ht="12.5">
      <c r="A14" s="204">
        <v>7</v>
      </c>
      <c r="B14" s="205" t="s">
        <v>1864</v>
      </c>
      <c r="C14" s="206" t="s">
        <v>1862</v>
      </c>
      <c r="D14" s="206">
        <v>4</v>
      </c>
      <c r="E14" s="460">
        <v>0</v>
      </c>
      <c r="F14" s="207">
        <f t="shared" si="0"/>
        <v>0</v>
      </c>
      <c r="J14" s="185"/>
    </row>
    <row r="15" spans="1:11" s="186" customFormat="1" ht="12.5">
      <c r="A15" s="204">
        <v>8</v>
      </c>
      <c r="B15" s="205" t="s">
        <v>1865</v>
      </c>
      <c r="C15" s="206" t="s">
        <v>1862</v>
      </c>
      <c r="D15" s="206">
        <v>24</v>
      </c>
      <c r="E15" s="460">
        <v>0</v>
      </c>
      <c r="F15" s="207">
        <f t="shared" si="0"/>
        <v>0</v>
      </c>
      <c r="J15" s="185">
        <v>31.3</v>
      </c>
      <c r="K15" s="186">
        <v>0.8</v>
      </c>
    </row>
    <row r="16" spans="1:11" s="186" customFormat="1" ht="12.5">
      <c r="A16" s="204">
        <v>9</v>
      </c>
      <c r="B16" s="205" t="s">
        <v>1866</v>
      </c>
      <c r="C16" s="206" t="s">
        <v>1862</v>
      </c>
      <c r="D16" s="206">
        <v>13</v>
      </c>
      <c r="E16" s="460">
        <v>0</v>
      </c>
      <c r="F16" s="207">
        <f t="shared" si="0"/>
        <v>0</v>
      </c>
      <c r="J16" s="185">
        <v>78.8</v>
      </c>
      <c r="K16" s="186">
        <v>0.8</v>
      </c>
    </row>
    <row r="17" spans="1:11" s="186" customFormat="1" ht="12.5">
      <c r="A17" s="204">
        <v>10</v>
      </c>
      <c r="B17" s="205" t="s">
        <v>1867</v>
      </c>
      <c r="C17" s="206" t="s">
        <v>1862</v>
      </c>
      <c r="D17" s="206">
        <v>17</v>
      </c>
      <c r="E17" s="460">
        <v>0</v>
      </c>
      <c r="F17" s="207">
        <f t="shared" si="0"/>
        <v>0</v>
      </c>
      <c r="J17" s="185">
        <v>7.14</v>
      </c>
      <c r="K17" s="186">
        <v>0.8</v>
      </c>
    </row>
    <row r="18" spans="1:11" s="186" customFormat="1" ht="12.5">
      <c r="A18" s="204">
        <v>11</v>
      </c>
      <c r="B18" s="205" t="s">
        <v>1868</v>
      </c>
      <c r="C18" s="206" t="s">
        <v>1862</v>
      </c>
      <c r="D18" s="206">
        <v>14</v>
      </c>
      <c r="E18" s="460">
        <v>0</v>
      </c>
      <c r="F18" s="207">
        <f t="shared" si="0"/>
        <v>0</v>
      </c>
      <c r="J18" s="185">
        <v>17.600000000000001</v>
      </c>
      <c r="K18" s="186">
        <v>0.8</v>
      </c>
    </row>
    <row r="19" spans="1:11" s="186" customFormat="1" ht="12.5">
      <c r="A19" s="204">
        <v>12</v>
      </c>
      <c r="B19" s="205" t="s">
        <v>1869</v>
      </c>
      <c r="C19" s="206" t="s">
        <v>1862</v>
      </c>
      <c r="D19" s="206">
        <v>1</v>
      </c>
      <c r="E19" s="460">
        <v>0</v>
      </c>
      <c r="F19" s="207">
        <f t="shared" si="0"/>
        <v>0</v>
      </c>
      <c r="J19" s="185">
        <v>64</v>
      </c>
      <c r="K19" s="186">
        <v>0.8</v>
      </c>
    </row>
    <row r="20" spans="1:11" s="186" customFormat="1" ht="12.5">
      <c r="A20" s="204">
        <v>13</v>
      </c>
      <c r="B20" s="205" t="s">
        <v>1870</v>
      </c>
      <c r="C20" s="206" t="s">
        <v>1862</v>
      </c>
      <c r="D20" s="206">
        <v>1</v>
      </c>
      <c r="E20" s="460">
        <v>0</v>
      </c>
      <c r="F20" s="207">
        <f t="shared" si="0"/>
        <v>0</v>
      </c>
      <c r="J20" s="185"/>
    </row>
    <row r="21" spans="1:11" s="186" customFormat="1" ht="12.5">
      <c r="A21" s="204">
        <v>14</v>
      </c>
      <c r="B21" s="205" t="s">
        <v>1871</v>
      </c>
      <c r="C21" s="206" t="s">
        <v>676</v>
      </c>
      <c r="D21" s="206">
        <v>90</v>
      </c>
      <c r="E21" s="460">
        <v>0</v>
      </c>
      <c r="F21" s="207">
        <f>D21*E21</f>
        <v>0</v>
      </c>
      <c r="J21" s="185">
        <v>10.8</v>
      </c>
      <c r="K21" s="186">
        <v>0.8</v>
      </c>
    </row>
    <row r="22" spans="1:11" s="186" customFormat="1" ht="12.5">
      <c r="A22" s="204">
        <v>15</v>
      </c>
      <c r="B22" s="205" t="s">
        <v>1872</v>
      </c>
      <c r="C22" s="206" t="s">
        <v>676</v>
      </c>
      <c r="D22" s="206">
        <v>210</v>
      </c>
      <c r="E22" s="460">
        <v>0</v>
      </c>
      <c r="F22" s="207">
        <f>D22*E22</f>
        <v>0</v>
      </c>
      <c r="J22" s="185">
        <v>10.8</v>
      </c>
      <c r="K22" s="186">
        <v>0.8</v>
      </c>
    </row>
    <row r="23" spans="1:11" s="186" customFormat="1" ht="12.5">
      <c r="A23" s="204">
        <v>16</v>
      </c>
      <c r="B23" s="205" t="s">
        <v>1873</v>
      </c>
      <c r="C23" s="206" t="s">
        <v>676</v>
      </c>
      <c r="D23" s="206">
        <v>315</v>
      </c>
      <c r="E23" s="460">
        <v>0</v>
      </c>
      <c r="F23" s="207">
        <f t="shared" si="0"/>
        <v>0</v>
      </c>
      <c r="J23" s="185">
        <v>10.5</v>
      </c>
      <c r="K23" s="186">
        <v>0.8</v>
      </c>
    </row>
    <row r="24" spans="1:11" s="186" customFormat="1" ht="12.5">
      <c r="A24" s="204">
        <v>17</v>
      </c>
      <c r="B24" s="205" t="s">
        <v>1874</v>
      </c>
      <c r="C24" s="206" t="s">
        <v>676</v>
      </c>
      <c r="D24" s="206">
        <v>330</v>
      </c>
      <c r="E24" s="460">
        <v>0</v>
      </c>
      <c r="F24" s="207">
        <f t="shared" si="0"/>
        <v>0</v>
      </c>
      <c r="J24" s="185">
        <v>16.8</v>
      </c>
      <c r="K24" s="186">
        <v>0.8</v>
      </c>
    </row>
    <row r="25" spans="1:11" s="186" customFormat="1" ht="12.5">
      <c r="A25" s="204">
        <v>18</v>
      </c>
      <c r="B25" s="205" t="s">
        <v>1875</v>
      </c>
      <c r="C25" s="206" t="s">
        <v>676</v>
      </c>
      <c r="D25" s="206">
        <v>38</v>
      </c>
      <c r="E25" s="460">
        <v>0</v>
      </c>
      <c r="F25" s="207">
        <f t="shared" si="0"/>
        <v>0</v>
      </c>
      <c r="J25" s="185">
        <v>17.8</v>
      </c>
      <c r="K25" s="186">
        <v>0.8</v>
      </c>
    </row>
    <row r="26" spans="1:11" s="186" customFormat="1" ht="12.5">
      <c r="A26" s="204">
        <v>19</v>
      </c>
      <c r="B26" s="205" t="s">
        <v>1876</v>
      </c>
      <c r="C26" s="206" t="s">
        <v>676</v>
      </c>
      <c r="D26" s="206">
        <v>15</v>
      </c>
      <c r="E26" s="460">
        <v>0</v>
      </c>
      <c r="F26" s="207">
        <f t="shared" si="0"/>
        <v>0</v>
      </c>
      <c r="J26" s="185">
        <v>17.8</v>
      </c>
      <c r="K26" s="186">
        <v>0.8</v>
      </c>
    </row>
    <row r="27" spans="1:11" s="186" customFormat="1" ht="12.5">
      <c r="A27" s="204">
        <v>20</v>
      </c>
      <c r="B27" s="205" t="s">
        <v>1877</v>
      </c>
      <c r="C27" s="206" t="s">
        <v>676</v>
      </c>
      <c r="D27" s="206">
        <v>23</v>
      </c>
      <c r="E27" s="460">
        <v>0</v>
      </c>
      <c r="F27" s="207">
        <f t="shared" si="0"/>
        <v>0</v>
      </c>
      <c r="J27" s="185">
        <v>17.8</v>
      </c>
      <c r="K27" s="186">
        <v>0.8</v>
      </c>
    </row>
    <row r="28" spans="1:11" s="186" customFormat="1" ht="12.5">
      <c r="A28" s="204">
        <v>21</v>
      </c>
      <c r="B28" s="205" t="s">
        <v>1878</v>
      </c>
      <c r="C28" s="206" t="s">
        <v>676</v>
      </c>
      <c r="D28" s="206">
        <v>50</v>
      </c>
      <c r="E28" s="460">
        <v>0</v>
      </c>
      <c r="F28" s="207">
        <f>D28*E28</f>
        <v>0</v>
      </c>
      <c r="J28" s="185">
        <v>3.9</v>
      </c>
      <c r="K28" s="186">
        <v>0.8</v>
      </c>
    </row>
    <row r="29" spans="1:11" s="186" customFormat="1" ht="12.5">
      <c r="A29" s="204">
        <v>22</v>
      </c>
      <c r="B29" s="205" t="s">
        <v>1879</v>
      </c>
      <c r="C29" s="206" t="s">
        <v>676</v>
      </c>
      <c r="D29" s="206">
        <v>55</v>
      </c>
      <c r="E29" s="460">
        <v>0</v>
      </c>
      <c r="F29" s="207">
        <f>D29*E29</f>
        <v>0</v>
      </c>
      <c r="J29" s="185">
        <v>12.7</v>
      </c>
      <c r="K29" s="186">
        <v>0.8</v>
      </c>
    </row>
    <row r="30" spans="1:11" s="186" customFormat="1" ht="12.5">
      <c r="A30" s="204">
        <v>23</v>
      </c>
      <c r="B30" s="205" t="s">
        <v>1880</v>
      </c>
      <c r="C30" s="206" t="s">
        <v>676</v>
      </c>
      <c r="D30" s="206">
        <v>4</v>
      </c>
      <c r="E30" s="460">
        <v>0</v>
      </c>
      <c r="F30" s="207">
        <f>D30*E30</f>
        <v>0</v>
      </c>
      <c r="J30" s="185"/>
    </row>
    <row r="31" spans="1:11" s="186" customFormat="1" ht="12.5">
      <c r="A31" s="204">
        <v>24</v>
      </c>
      <c r="B31" s="205" t="s">
        <v>1881</v>
      </c>
      <c r="C31" s="206" t="s">
        <v>676</v>
      </c>
      <c r="D31" s="206">
        <v>20</v>
      </c>
      <c r="E31" s="460">
        <v>0</v>
      </c>
      <c r="F31" s="207">
        <f t="shared" ref="F31:F59" si="1">D31*E31</f>
        <v>0</v>
      </c>
      <c r="J31" s="185">
        <v>7.6</v>
      </c>
      <c r="K31" s="186">
        <v>0.8</v>
      </c>
    </row>
    <row r="32" spans="1:11" s="186" customFormat="1" ht="12.5">
      <c r="A32" s="204">
        <v>25</v>
      </c>
      <c r="B32" s="205" t="s">
        <v>1882</v>
      </c>
      <c r="C32" s="206" t="s">
        <v>676</v>
      </c>
      <c r="D32" s="206">
        <v>50</v>
      </c>
      <c r="E32" s="460">
        <v>0</v>
      </c>
      <c r="F32" s="207">
        <f t="shared" si="1"/>
        <v>0</v>
      </c>
      <c r="J32" s="185"/>
    </row>
    <row r="33" spans="1:11" s="186" customFormat="1" ht="12.5">
      <c r="A33" s="204">
        <v>26</v>
      </c>
      <c r="B33" s="205" t="s">
        <v>1883</v>
      </c>
      <c r="C33" s="206" t="s">
        <v>676</v>
      </c>
      <c r="D33" s="206">
        <v>30</v>
      </c>
      <c r="E33" s="460">
        <v>0</v>
      </c>
      <c r="F33" s="207">
        <f>D33*E33</f>
        <v>0</v>
      </c>
      <c r="J33" s="185"/>
    </row>
    <row r="34" spans="1:11" s="186" customFormat="1" ht="12.5">
      <c r="A34" s="204">
        <v>27</v>
      </c>
      <c r="B34" s="205" t="s">
        <v>1884</v>
      </c>
      <c r="C34" s="206" t="s">
        <v>676</v>
      </c>
      <c r="D34" s="206">
        <v>50</v>
      </c>
      <c r="E34" s="460">
        <v>0</v>
      </c>
      <c r="F34" s="207">
        <f t="shared" si="1"/>
        <v>0</v>
      </c>
      <c r="J34" s="185"/>
    </row>
    <row r="35" spans="1:11" s="186" customFormat="1" ht="12.5">
      <c r="A35" s="204">
        <v>28</v>
      </c>
      <c r="B35" s="205" t="s">
        <v>1885</v>
      </c>
      <c r="C35" s="206" t="s">
        <v>1862</v>
      </c>
      <c r="D35" s="206">
        <v>15</v>
      </c>
      <c r="E35" s="460">
        <v>0</v>
      </c>
      <c r="F35" s="207">
        <f t="shared" si="1"/>
        <v>0</v>
      </c>
    </row>
    <row r="36" spans="1:11" s="186" customFormat="1" ht="12.5">
      <c r="A36" s="204">
        <v>29</v>
      </c>
      <c r="B36" s="205" t="s">
        <v>1886</v>
      </c>
      <c r="C36" s="206" t="s">
        <v>1862</v>
      </c>
      <c r="D36" s="206">
        <v>2</v>
      </c>
      <c r="E36" s="460">
        <v>0</v>
      </c>
      <c r="F36" s="207">
        <f t="shared" si="1"/>
        <v>0</v>
      </c>
    </row>
    <row r="37" spans="1:11" s="186" customFormat="1" ht="12.5">
      <c r="A37" s="204">
        <v>30</v>
      </c>
      <c r="B37" s="205" t="s">
        <v>1887</v>
      </c>
      <c r="C37" s="206" t="s">
        <v>1862</v>
      </c>
      <c r="D37" s="206">
        <v>65</v>
      </c>
      <c r="E37" s="460">
        <v>0</v>
      </c>
      <c r="F37" s="207">
        <f t="shared" si="1"/>
        <v>0</v>
      </c>
    </row>
    <row r="38" spans="1:11" s="186" customFormat="1" ht="12.5">
      <c r="A38" s="204">
        <v>31</v>
      </c>
      <c r="B38" s="205" t="s">
        <v>1888</v>
      </c>
      <c r="C38" s="206" t="s">
        <v>1862</v>
      </c>
      <c r="D38" s="206">
        <v>10</v>
      </c>
      <c r="E38" s="460">
        <v>0</v>
      </c>
      <c r="F38" s="207">
        <f t="shared" si="1"/>
        <v>0</v>
      </c>
    </row>
    <row r="39" spans="1:11" s="186" customFormat="1" ht="12.5">
      <c r="A39" s="204">
        <v>32</v>
      </c>
      <c r="B39" s="205" t="s">
        <v>1889</v>
      </c>
      <c r="C39" s="206" t="s">
        <v>1862</v>
      </c>
      <c r="D39" s="206">
        <v>4</v>
      </c>
      <c r="E39" s="460">
        <v>0</v>
      </c>
      <c r="F39" s="207">
        <f t="shared" si="1"/>
        <v>0</v>
      </c>
      <c r="J39" s="185">
        <v>123</v>
      </c>
      <c r="K39" s="186">
        <v>0.8</v>
      </c>
    </row>
    <row r="40" spans="1:11" s="186" customFormat="1" ht="12.5">
      <c r="A40" s="204">
        <v>33</v>
      </c>
      <c r="B40" s="205" t="s">
        <v>1890</v>
      </c>
      <c r="C40" s="206" t="s">
        <v>1862</v>
      </c>
      <c r="D40" s="206">
        <v>1</v>
      </c>
      <c r="E40" s="460">
        <v>0</v>
      </c>
      <c r="F40" s="207">
        <f t="shared" si="1"/>
        <v>0</v>
      </c>
      <c r="J40" s="185">
        <v>152</v>
      </c>
      <c r="K40" s="186">
        <v>0.8</v>
      </c>
    </row>
    <row r="41" spans="1:11" s="186" customFormat="1" ht="12.5">
      <c r="A41" s="204">
        <v>34</v>
      </c>
      <c r="B41" s="205" t="s">
        <v>1891</v>
      </c>
      <c r="C41" s="206" t="s">
        <v>1862</v>
      </c>
      <c r="D41" s="206">
        <v>8</v>
      </c>
      <c r="E41" s="460">
        <v>0</v>
      </c>
      <c r="F41" s="207">
        <f t="shared" si="1"/>
        <v>0</v>
      </c>
      <c r="J41" s="185">
        <v>123</v>
      </c>
      <c r="K41" s="186">
        <v>0.8</v>
      </c>
    </row>
    <row r="42" spans="1:11" s="186" customFormat="1" ht="12.5">
      <c r="A42" s="204">
        <v>35</v>
      </c>
      <c r="B42" s="205" t="s">
        <v>1892</v>
      </c>
      <c r="C42" s="206" t="s">
        <v>1862</v>
      </c>
      <c r="D42" s="206">
        <v>1</v>
      </c>
      <c r="E42" s="460">
        <v>0</v>
      </c>
      <c r="F42" s="207">
        <f t="shared" si="1"/>
        <v>0</v>
      </c>
      <c r="J42" s="185">
        <v>123</v>
      </c>
      <c r="K42" s="186">
        <v>0.8</v>
      </c>
    </row>
    <row r="43" spans="1:11" s="186" customFormat="1" ht="12.5">
      <c r="A43" s="204">
        <v>36</v>
      </c>
      <c r="B43" s="205" t="s">
        <v>1893</v>
      </c>
      <c r="C43" s="206" t="s">
        <v>1862</v>
      </c>
      <c r="D43" s="206">
        <v>2</v>
      </c>
      <c r="E43" s="460">
        <v>0</v>
      </c>
      <c r="F43" s="207">
        <f t="shared" si="1"/>
        <v>0</v>
      </c>
      <c r="J43" s="185">
        <v>161</v>
      </c>
      <c r="K43" s="186">
        <v>0.8</v>
      </c>
    </row>
    <row r="44" spans="1:11" s="186" customFormat="1" ht="12.5">
      <c r="A44" s="204">
        <v>37</v>
      </c>
      <c r="B44" s="205" t="s">
        <v>1894</v>
      </c>
      <c r="C44" s="206" t="s">
        <v>1862</v>
      </c>
      <c r="D44" s="206">
        <v>1</v>
      </c>
      <c r="E44" s="460">
        <v>0</v>
      </c>
      <c r="F44" s="207">
        <f t="shared" si="1"/>
        <v>0</v>
      </c>
      <c r="J44" s="185"/>
    </row>
    <row r="45" spans="1:11" s="186" customFormat="1" ht="16.75" customHeight="1">
      <c r="A45" s="204">
        <v>38</v>
      </c>
      <c r="B45" s="205" t="s">
        <v>1895</v>
      </c>
      <c r="C45" s="206" t="s">
        <v>1862</v>
      </c>
      <c r="D45" s="206">
        <v>17</v>
      </c>
      <c r="E45" s="460">
        <v>0</v>
      </c>
      <c r="F45" s="207">
        <f t="shared" si="1"/>
        <v>0</v>
      </c>
      <c r="J45" s="185">
        <v>116</v>
      </c>
      <c r="K45" s="186">
        <v>0.8</v>
      </c>
    </row>
    <row r="46" spans="1:11" s="186" customFormat="1" ht="16.75" customHeight="1">
      <c r="A46" s="204">
        <v>39</v>
      </c>
      <c r="B46" s="205" t="s">
        <v>1896</v>
      </c>
      <c r="C46" s="206" t="s">
        <v>1862</v>
      </c>
      <c r="D46" s="206">
        <v>8</v>
      </c>
      <c r="E46" s="460">
        <v>0</v>
      </c>
      <c r="F46" s="207">
        <f t="shared" si="1"/>
        <v>0</v>
      </c>
      <c r="J46" s="185">
        <v>116</v>
      </c>
      <c r="K46" s="186">
        <v>0.8</v>
      </c>
    </row>
    <row r="47" spans="1:11" s="186" customFormat="1" ht="16.75" customHeight="1">
      <c r="A47" s="204">
        <v>40</v>
      </c>
      <c r="B47" s="205" t="s">
        <v>1897</v>
      </c>
      <c r="C47" s="206" t="s">
        <v>1862</v>
      </c>
      <c r="D47" s="206">
        <v>2</v>
      </c>
      <c r="E47" s="460">
        <v>0</v>
      </c>
      <c r="F47" s="207">
        <f t="shared" si="1"/>
        <v>0</v>
      </c>
      <c r="J47" s="185">
        <v>116</v>
      </c>
      <c r="K47" s="186">
        <v>0.8</v>
      </c>
    </row>
    <row r="48" spans="1:11" s="186" customFormat="1" ht="16.75" customHeight="1">
      <c r="A48" s="204">
        <v>41</v>
      </c>
      <c r="B48" s="205" t="s">
        <v>1898</v>
      </c>
      <c r="C48" s="206" t="s">
        <v>1862</v>
      </c>
      <c r="D48" s="206">
        <v>1</v>
      </c>
      <c r="E48" s="460">
        <v>0</v>
      </c>
      <c r="F48" s="207">
        <f t="shared" si="1"/>
        <v>0</v>
      </c>
      <c r="J48" s="185"/>
    </row>
    <row r="49" spans="1:11" s="186" customFormat="1" ht="16.75" customHeight="1">
      <c r="A49" s="204">
        <v>42</v>
      </c>
      <c r="B49" s="205" t="s">
        <v>1899</v>
      </c>
      <c r="C49" s="206" t="s">
        <v>1862</v>
      </c>
      <c r="D49" s="206">
        <v>1</v>
      </c>
      <c r="E49" s="460">
        <v>0</v>
      </c>
      <c r="F49" s="207">
        <f t="shared" si="1"/>
        <v>0</v>
      </c>
      <c r="J49" s="185"/>
    </row>
    <row r="50" spans="1:11" s="186" customFormat="1" ht="16.75" customHeight="1">
      <c r="A50" s="204">
        <v>43</v>
      </c>
      <c r="B50" s="205" t="s">
        <v>1900</v>
      </c>
      <c r="C50" s="206" t="s">
        <v>1862</v>
      </c>
      <c r="D50" s="206">
        <v>2</v>
      </c>
      <c r="E50" s="460">
        <v>0</v>
      </c>
      <c r="F50" s="207">
        <f t="shared" si="1"/>
        <v>0</v>
      </c>
      <c r="J50" s="185"/>
    </row>
    <row r="51" spans="1:11" s="186" customFormat="1" ht="16.75" customHeight="1">
      <c r="A51" s="204">
        <v>44</v>
      </c>
      <c r="B51" s="205" t="s">
        <v>1901</v>
      </c>
      <c r="C51" s="206" t="s">
        <v>1862</v>
      </c>
      <c r="D51" s="206">
        <v>1</v>
      </c>
      <c r="E51" s="460">
        <v>0</v>
      </c>
      <c r="F51" s="207">
        <f t="shared" si="1"/>
        <v>0</v>
      </c>
      <c r="J51" s="185"/>
    </row>
    <row r="52" spans="1:11" s="186" customFormat="1" ht="12.5">
      <c r="A52" s="204">
        <v>45</v>
      </c>
      <c r="B52" s="205" t="s">
        <v>1902</v>
      </c>
      <c r="C52" s="206" t="s">
        <v>1862</v>
      </c>
      <c r="D52" s="206">
        <v>1</v>
      </c>
      <c r="E52" s="460">
        <v>0</v>
      </c>
      <c r="F52" s="207">
        <f t="shared" si="1"/>
        <v>0</v>
      </c>
      <c r="J52" s="185"/>
    </row>
    <row r="53" spans="1:11" s="186" customFormat="1" ht="12.5">
      <c r="A53" s="204">
        <v>46</v>
      </c>
      <c r="B53" s="205" t="s">
        <v>1903</v>
      </c>
      <c r="C53" s="206" t="s">
        <v>1862</v>
      </c>
      <c r="D53" s="206">
        <v>1</v>
      </c>
      <c r="E53" s="460">
        <v>0</v>
      </c>
      <c r="F53" s="207">
        <f t="shared" si="1"/>
        <v>0</v>
      </c>
      <c r="J53" s="185"/>
    </row>
    <row r="54" spans="1:11" s="186" customFormat="1" ht="12.5">
      <c r="A54" s="204">
        <v>47</v>
      </c>
      <c r="B54" s="205" t="s">
        <v>1948</v>
      </c>
      <c r="C54" s="206" t="s">
        <v>1862</v>
      </c>
      <c r="D54" s="206">
        <v>1</v>
      </c>
      <c r="E54" s="460">
        <v>0</v>
      </c>
      <c r="F54" s="207">
        <f t="shared" si="1"/>
        <v>0</v>
      </c>
      <c r="J54" s="185"/>
    </row>
    <row r="55" spans="1:11" s="186" customFormat="1" ht="12.5">
      <c r="A55" s="204">
        <v>48</v>
      </c>
      <c r="B55" s="205" t="s">
        <v>1905</v>
      </c>
      <c r="C55" s="206" t="s">
        <v>1862</v>
      </c>
      <c r="D55" s="206">
        <v>2</v>
      </c>
      <c r="E55" s="460">
        <v>0</v>
      </c>
      <c r="F55" s="207">
        <f t="shared" si="1"/>
        <v>0</v>
      </c>
      <c r="J55" s="185"/>
    </row>
    <row r="56" spans="1:11" s="186" customFormat="1" ht="12.5">
      <c r="A56" s="204">
        <v>49</v>
      </c>
      <c r="B56" s="205" t="s">
        <v>1906</v>
      </c>
      <c r="C56" s="206" t="s">
        <v>1862</v>
      </c>
      <c r="D56" s="206">
        <v>8</v>
      </c>
      <c r="E56" s="460">
        <v>0</v>
      </c>
      <c r="F56" s="207">
        <f t="shared" si="1"/>
        <v>0</v>
      </c>
      <c r="J56" s="185">
        <v>12</v>
      </c>
      <c r="K56" s="186">
        <v>0.8</v>
      </c>
    </row>
    <row r="57" spans="1:11" s="186" customFormat="1" ht="12.5">
      <c r="A57" s="204">
        <v>50</v>
      </c>
      <c r="B57" s="205" t="s">
        <v>1907</v>
      </c>
      <c r="C57" s="206" t="s">
        <v>1862</v>
      </c>
      <c r="D57" s="206">
        <v>8</v>
      </c>
      <c r="E57" s="460">
        <v>0</v>
      </c>
      <c r="F57" s="207">
        <f t="shared" si="1"/>
        <v>0</v>
      </c>
      <c r="J57" s="185">
        <v>14</v>
      </c>
      <c r="K57" s="186">
        <v>0.8</v>
      </c>
    </row>
    <row r="58" spans="1:11" s="186" customFormat="1" ht="12.5">
      <c r="A58" s="204">
        <v>51</v>
      </c>
      <c r="B58" s="205" t="s">
        <v>1908</v>
      </c>
      <c r="C58" s="206" t="s">
        <v>1862</v>
      </c>
      <c r="D58" s="206">
        <v>1</v>
      </c>
      <c r="E58" s="460">
        <v>0</v>
      </c>
      <c r="F58" s="207">
        <f t="shared" si="1"/>
        <v>0</v>
      </c>
      <c r="J58" s="185"/>
    </row>
    <row r="59" spans="1:11" s="186" customFormat="1" ht="12.5">
      <c r="A59" s="204">
        <v>52</v>
      </c>
      <c r="B59" s="205" t="s">
        <v>1909</v>
      </c>
      <c r="C59" s="206" t="s">
        <v>1910</v>
      </c>
      <c r="D59" s="206">
        <v>1</v>
      </c>
      <c r="E59" s="460">
        <v>0</v>
      </c>
      <c r="F59" s="207">
        <f t="shared" si="1"/>
        <v>0</v>
      </c>
      <c r="J59" s="185">
        <v>8500</v>
      </c>
      <c r="K59" s="186">
        <v>0.8</v>
      </c>
    </row>
    <row r="60" spans="1:11" s="186" customFormat="1" ht="12.5">
      <c r="A60" s="208" t="s">
        <v>385</v>
      </c>
      <c r="B60" s="209" t="s">
        <v>1911</v>
      </c>
      <c r="C60" s="209"/>
      <c r="D60" s="209"/>
      <c r="E60" s="461"/>
      <c r="F60" s="210">
        <f>SUM(F8:F59)</f>
        <v>0</v>
      </c>
      <c r="J60" s="187"/>
      <c r="K60" s="186">
        <v>0.8</v>
      </c>
    </row>
    <row r="61" spans="1:11" s="186" customFormat="1" ht="14.25" customHeight="1">
      <c r="A61" s="208" t="s">
        <v>385</v>
      </c>
      <c r="B61" s="208"/>
      <c r="C61" s="208"/>
      <c r="D61" s="208"/>
      <c r="E61" s="462"/>
      <c r="F61" s="208"/>
      <c r="K61" s="186">
        <v>0.8</v>
      </c>
    </row>
    <row r="62" spans="1:11" s="186" customFormat="1" ht="38.4" customHeight="1">
      <c r="A62" s="206" t="s">
        <v>385</v>
      </c>
      <c r="B62" s="211" t="s">
        <v>1912</v>
      </c>
      <c r="C62" s="206"/>
      <c r="D62" s="206"/>
      <c r="E62" s="463"/>
      <c r="F62" s="206"/>
      <c r="J62" s="184"/>
      <c r="K62" s="186">
        <v>0.8</v>
      </c>
    </row>
    <row r="63" spans="1:11" s="186" customFormat="1" ht="13.25" customHeight="1">
      <c r="A63" s="206"/>
      <c r="B63" s="211"/>
      <c r="C63" s="206"/>
      <c r="D63" s="206"/>
      <c r="E63" s="463"/>
      <c r="F63" s="206"/>
      <c r="J63" s="184"/>
    </row>
    <row r="64" spans="1:11" s="186" customFormat="1" ht="13">
      <c r="A64" s="208" t="s">
        <v>385</v>
      </c>
      <c r="B64" s="212" t="s">
        <v>1913</v>
      </c>
      <c r="C64" s="208"/>
      <c r="D64" s="208"/>
      <c r="E64" s="462"/>
      <c r="F64" s="208"/>
      <c r="K64" s="186">
        <v>0.8</v>
      </c>
    </row>
    <row r="65" spans="1:11" s="186" customFormat="1" ht="12.5">
      <c r="A65" s="213">
        <v>1</v>
      </c>
      <c r="B65" s="214" t="s">
        <v>1914</v>
      </c>
      <c r="C65" s="208" t="s">
        <v>1862</v>
      </c>
      <c r="D65" s="208">
        <v>1</v>
      </c>
      <c r="E65" s="460">
        <v>0</v>
      </c>
      <c r="F65" s="207">
        <f>D65*E65</f>
        <v>0</v>
      </c>
    </row>
    <row r="66" spans="1:11" s="186" customFormat="1" ht="12.5">
      <c r="A66" s="213">
        <v>2</v>
      </c>
      <c r="B66" s="214" t="s">
        <v>1915</v>
      </c>
      <c r="C66" s="208" t="s">
        <v>1862</v>
      </c>
      <c r="D66" s="208">
        <v>1</v>
      </c>
      <c r="E66" s="460">
        <v>0</v>
      </c>
      <c r="F66" s="207">
        <f t="shared" ref="F66:F68" si="2">D66*E66</f>
        <v>0</v>
      </c>
    </row>
    <row r="67" spans="1:11" s="186" customFormat="1" ht="12.5">
      <c r="A67" s="213">
        <v>4</v>
      </c>
      <c r="B67" s="214" t="s">
        <v>1916</v>
      </c>
      <c r="C67" s="208" t="s">
        <v>1862</v>
      </c>
      <c r="D67" s="208">
        <v>1</v>
      </c>
      <c r="E67" s="460">
        <v>0</v>
      </c>
      <c r="F67" s="207">
        <f>D67*E67</f>
        <v>0</v>
      </c>
    </row>
    <row r="68" spans="1:11" s="186" customFormat="1" ht="12.5">
      <c r="A68" s="213">
        <v>3</v>
      </c>
      <c r="B68" s="214" t="s">
        <v>1917</v>
      </c>
      <c r="C68" s="208" t="s">
        <v>1862</v>
      </c>
      <c r="D68" s="208">
        <v>1</v>
      </c>
      <c r="E68" s="460">
        <v>0</v>
      </c>
      <c r="F68" s="207">
        <f t="shared" si="2"/>
        <v>0</v>
      </c>
    </row>
    <row r="69" spans="1:11" s="186" customFormat="1" ht="12.5">
      <c r="A69" s="213">
        <v>5</v>
      </c>
      <c r="B69" s="214" t="s">
        <v>1957</v>
      </c>
      <c r="C69" s="208" t="s">
        <v>1862</v>
      </c>
      <c r="D69" s="208">
        <v>1</v>
      </c>
      <c r="E69" s="460">
        <v>0</v>
      </c>
      <c r="F69" s="207">
        <f>D69*E69</f>
        <v>0</v>
      </c>
    </row>
    <row r="70" spans="1:11" s="186" customFormat="1" ht="12.5">
      <c r="A70" s="213"/>
      <c r="B70" s="215" t="s">
        <v>1911</v>
      </c>
      <c r="C70" s="209"/>
      <c r="D70" s="209"/>
      <c r="E70" s="464"/>
      <c r="F70" s="216">
        <f>SUM(F65:F69)</f>
        <v>0</v>
      </c>
    </row>
    <row r="71" spans="1:11" s="188" customFormat="1" ht="14">
      <c r="A71" s="217"/>
      <c r="B71" s="218"/>
      <c r="C71" s="199"/>
      <c r="D71" s="199"/>
      <c r="E71" s="465"/>
      <c r="F71" s="219"/>
      <c r="J71" s="177"/>
    </row>
    <row r="72" spans="1:11" s="188" customFormat="1" ht="14">
      <c r="A72" s="217"/>
      <c r="B72" s="218"/>
      <c r="C72" s="199"/>
      <c r="D72" s="199"/>
      <c r="E72" s="465"/>
      <c r="F72" s="219"/>
      <c r="J72" s="177"/>
    </row>
    <row r="73" spans="1:11" s="186" customFormat="1" ht="13">
      <c r="A73" s="208" t="s">
        <v>385</v>
      </c>
      <c r="B73" s="212" t="s">
        <v>1849</v>
      </c>
      <c r="C73" s="208"/>
      <c r="D73" s="208"/>
      <c r="E73" s="462"/>
      <c r="F73" s="208"/>
      <c r="K73" s="186">
        <v>0.8</v>
      </c>
    </row>
    <row r="74" spans="1:11" s="186" customFormat="1" ht="12.5">
      <c r="A74" s="204">
        <v>1</v>
      </c>
      <c r="B74" s="205" t="s">
        <v>1919</v>
      </c>
      <c r="C74" s="206" t="s">
        <v>1862</v>
      </c>
      <c r="D74" s="206">
        <v>1</v>
      </c>
      <c r="E74" s="460">
        <v>0</v>
      </c>
      <c r="F74" s="220">
        <f>D74*E74</f>
        <v>0</v>
      </c>
      <c r="J74" s="185">
        <v>165000</v>
      </c>
      <c r="K74" s="186">
        <v>0.8</v>
      </c>
    </row>
    <row r="75" spans="1:11" s="186" customFormat="1" ht="12.5">
      <c r="A75" s="204">
        <v>2</v>
      </c>
      <c r="B75" s="205" t="s">
        <v>1920</v>
      </c>
      <c r="C75" s="206" t="s">
        <v>1862</v>
      </c>
      <c r="D75" s="206">
        <v>6</v>
      </c>
      <c r="E75" s="460">
        <v>0</v>
      </c>
      <c r="F75" s="220">
        <f t="shared" ref="F75:F77" si="3">D75*E75</f>
        <v>0</v>
      </c>
      <c r="J75" s="185"/>
    </row>
    <row r="76" spans="1:11" s="186" customFormat="1" ht="12.5">
      <c r="A76" s="204">
        <v>3</v>
      </c>
      <c r="B76" s="205" t="s">
        <v>1921</v>
      </c>
      <c r="C76" s="206" t="s">
        <v>1910</v>
      </c>
      <c r="D76" s="206">
        <v>1</v>
      </c>
      <c r="E76" s="460">
        <v>0</v>
      </c>
      <c r="F76" s="220">
        <f t="shared" si="3"/>
        <v>0</v>
      </c>
      <c r="J76" s="185">
        <v>12500</v>
      </c>
      <c r="K76" s="186">
        <v>0.8</v>
      </c>
    </row>
    <row r="77" spans="1:11" s="186" customFormat="1" ht="25">
      <c r="A77" s="204">
        <v>4</v>
      </c>
      <c r="B77" s="205" t="s">
        <v>1922</v>
      </c>
      <c r="C77" s="206" t="s">
        <v>1910</v>
      </c>
      <c r="D77" s="221">
        <v>1</v>
      </c>
      <c r="E77" s="466">
        <v>0</v>
      </c>
      <c r="F77" s="223">
        <f t="shared" si="3"/>
        <v>0</v>
      </c>
      <c r="J77" s="185"/>
    </row>
    <row r="78" spans="1:11" s="186" customFormat="1" ht="12.5">
      <c r="A78" s="208" t="s">
        <v>385</v>
      </c>
      <c r="B78" s="209" t="s">
        <v>1911</v>
      </c>
      <c r="C78" s="209"/>
      <c r="D78" s="209"/>
      <c r="E78" s="460"/>
      <c r="F78" s="220">
        <f>SUM(F74:F77)</f>
        <v>0</v>
      </c>
      <c r="J78" s="187"/>
      <c r="K78" s="186">
        <v>0.8</v>
      </c>
    </row>
    <row r="79" spans="1:11" s="188" customFormat="1" ht="14">
      <c r="A79" s="217"/>
      <c r="B79" s="218"/>
      <c r="C79" s="199"/>
      <c r="D79" s="199"/>
      <c r="E79" s="465"/>
      <c r="F79" s="219"/>
      <c r="J79" s="177"/>
    </row>
    <row r="80" spans="1:11" s="186" customFormat="1" ht="14.25" customHeight="1">
      <c r="A80" s="208" t="s">
        <v>385</v>
      </c>
      <c r="B80" s="208"/>
      <c r="C80" s="208"/>
      <c r="D80" s="208"/>
      <c r="E80" s="462"/>
      <c r="F80" s="208"/>
      <c r="K80" s="186">
        <v>0.8</v>
      </c>
    </row>
    <row r="81" spans="1:11" s="186" customFormat="1" ht="14.25" customHeight="1">
      <c r="A81" s="208" t="s">
        <v>385</v>
      </c>
      <c r="B81" s="208"/>
      <c r="C81" s="208"/>
      <c r="D81" s="208"/>
      <c r="E81" s="462"/>
      <c r="F81" s="208"/>
      <c r="K81" s="186">
        <v>0.8</v>
      </c>
    </row>
    <row r="82" spans="1:11" s="186" customFormat="1" ht="13">
      <c r="A82" s="208" t="s">
        <v>385</v>
      </c>
      <c r="B82" s="212" t="s">
        <v>1850</v>
      </c>
      <c r="C82" s="208"/>
      <c r="D82" s="208"/>
      <c r="E82" s="462"/>
      <c r="F82" s="208"/>
      <c r="K82" s="186">
        <v>0.8</v>
      </c>
    </row>
    <row r="83" spans="1:11" s="188" customFormat="1" ht="14">
      <c r="A83" s="193" t="s">
        <v>385</v>
      </c>
      <c r="B83" s="224" t="s">
        <v>1923</v>
      </c>
      <c r="C83" s="193"/>
      <c r="D83" s="193"/>
      <c r="E83" s="467"/>
      <c r="F83" s="219"/>
      <c r="J83" s="175"/>
      <c r="K83" s="188">
        <v>0.8</v>
      </c>
    </row>
    <row r="84" spans="1:11" s="186" customFormat="1" ht="12.5">
      <c r="A84" s="204">
        <v>1</v>
      </c>
      <c r="B84" s="205" t="s">
        <v>1924</v>
      </c>
      <c r="C84" s="206" t="s">
        <v>1862</v>
      </c>
      <c r="D84" s="206">
        <v>1</v>
      </c>
      <c r="E84" s="460">
        <v>0</v>
      </c>
      <c r="F84" s="220">
        <f>D84*E84</f>
        <v>0</v>
      </c>
      <c r="J84" s="184"/>
    </row>
    <row r="85" spans="1:11" s="186" customFormat="1" ht="12.5">
      <c r="A85" s="204">
        <v>2</v>
      </c>
      <c r="B85" s="205" t="s">
        <v>1925</v>
      </c>
      <c r="C85" s="206" t="s">
        <v>1862</v>
      </c>
      <c r="D85" s="206">
        <v>1</v>
      </c>
      <c r="E85" s="460">
        <v>0</v>
      </c>
      <c r="F85" s="220">
        <f t="shared" ref="F85:F97" si="4">D85*E85</f>
        <v>0</v>
      </c>
      <c r="J85" s="184"/>
    </row>
    <row r="86" spans="1:11" s="186" customFormat="1" ht="12.5">
      <c r="A86" s="204">
        <v>3</v>
      </c>
      <c r="B86" s="205" t="s">
        <v>1926</v>
      </c>
      <c r="C86" s="206" t="s">
        <v>1862</v>
      </c>
      <c r="D86" s="206">
        <v>1</v>
      </c>
      <c r="E86" s="460">
        <v>0</v>
      </c>
      <c r="F86" s="220">
        <f t="shared" si="4"/>
        <v>0</v>
      </c>
      <c r="J86" s="184"/>
    </row>
    <row r="87" spans="1:11" s="186" customFormat="1" ht="12.5">
      <c r="A87" s="204">
        <v>4</v>
      </c>
      <c r="B87" s="205" t="s">
        <v>1927</v>
      </c>
      <c r="C87" s="206" t="s">
        <v>1862</v>
      </c>
      <c r="D87" s="206">
        <v>1</v>
      </c>
      <c r="E87" s="460">
        <v>0</v>
      </c>
      <c r="F87" s="220">
        <f t="shared" si="4"/>
        <v>0</v>
      </c>
      <c r="J87" s="185">
        <v>3950</v>
      </c>
      <c r="K87" s="186">
        <v>0.7</v>
      </c>
    </row>
    <row r="88" spans="1:11" s="186" customFormat="1" ht="12.5">
      <c r="A88" s="204">
        <v>5</v>
      </c>
      <c r="B88" s="205" t="s">
        <v>1928</v>
      </c>
      <c r="C88" s="206" t="s">
        <v>1862</v>
      </c>
      <c r="D88" s="206">
        <v>1</v>
      </c>
      <c r="E88" s="460">
        <v>0</v>
      </c>
      <c r="F88" s="220">
        <f t="shared" si="4"/>
        <v>0</v>
      </c>
      <c r="J88" s="185"/>
    </row>
    <row r="89" spans="1:11" s="186" customFormat="1" ht="12.5">
      <c r="A89" s="204">
        <v>6</v>
      </c>
      <c r="B89" s="205" t="s">
        <v>1929</v>
      </c>
      <c r="C89" s="206" t="s">
        <v>1862</v>
      </c>
      <c r="D89" s="206">
        <v>1</v>
      </c>
      <c r="E89" s="460">
        <v>0</v>
      </c>
      <c r="F89" s="220">
        <f t="shared" si="4"/>
        <v>0</v>
      </c>
      <c r="J89" s="185">
        <v>2064</v>
      </c>
      <c r="K89" s="186">
        <v>0.7</v>
      </c>
    </row>
    <row r="90" spans="1:11" s="186" customFormat="1" ht="12.5">
      <c r="A90" s="204">
        <v>7</v>
      </c>
      <c r="B90" s="205" t="s">
        <v>1930</v>
      </c>
      <c r="C90" s="206" t="s">
        <v>1862</v>
      </c>
      <c r="D90" s="206">
        <v>2</v>
      </c>
      <c r="E90" s="460">
        <v>0</v>
      </c>
      <c r="F90" s="220">
        <f t="shared" si="4"/>
        <v>0</v>
      </c>
      <c r="J90" s="185">
        <v>115</v>
      </c>
      <c r="K90" s="186">
        <v>0.7</v>
      </c>
    </row>
    <row r="91" spans="1:11" s="186" customFormat="1" ht="12.5">
      <c r="A91" s="204">
        <v>8</v>
      </c>
      <c r="B91" s="205" t="s">
        <v>1931</v>
      </c>
      <c r="C91" s="206" t="s">
        <v>1862</v>
      </c>
      <c r="D91" s="206">
        <v>2</v>
      </c>
      <c r="E91" s="460">
        <v>0</v>
      </c>
      <c r="F91" s="220">
        <f t="shared" si="4"/>
        <v>0</v>
      </c>
      <c r="J91" s="185"/>
    </row>
    <row r="92" spans="1:11" s="186" customFormat="1" ht="12.5">
      <c r="A92" s="204">
        <v>9</v>
      </c>
      <c r="B92" s="205" t="s">
        <v>1932</v>
      </c>
      <c r="C92" s="206" t="s">
        <v>1862</v>
      </c>
      <c r="D92" s="206">
        <v>11</v>
      </c>
      <c r="E92" s="460">
        <v>0</v>
      </c>
      <c r="F92" s="220">
        <f t="shared" si="4"/>
        <v>0</v>
      </c>
      <c r="J92" s="185">
        <v>84</v>
      </c>
      <c r="K92" s="186">
        <v>0.7</v>
      </c>
    </row>
    <row r="93" spans="1:11" s="186" customFormat="1" ht="12.5">
      <c r="A93" s="204">
        <v>10</v>
      </c>
      <c r="B93" s="205" t="s">
        <v>1933</v>
      </c>
      <c r="C93" s="206" t="s">
        <v>1862</v>
      </c>
      <c r="D93" s="206">
        <v>1</v>
      </c>
      <c r="E93" s="460">
        <v>0</v>
      </c>
      <c r="F93" s="220">
        <f t="shared" si="4"/>
        <v>0</v>
      </c>
      <c r="J93" s="185"/>
    </row>
    <row r="94" spans="1:11" s="186" customFormat="1" ht="12.5">
      <c r="A94" s="204">
        <v>11</v>
      </c>
      <c r="B94" s="205" t="s">
        <v>1934</v>
      </c>
      <c r="C94" s="206" t="s">
        <v>1862</v>
      </c>
      <c r="D94" s="206">
        <v>5</v>
      </c>
      <c r="E94" s="460">
        <v>0</v>
      </c>
      <c r="F94" s="220">
        <f t="shared" si="4"/>
        <v>0</v>
      </c>
      <c r="J94" s="185"/>
    </row>
    <row r="95" spans="1:11" s="186" customFormat="1" ht="12.5">
      <c r="A95" s="204">
        <v>12</v>
      </c>
      <c r="B95" s="205" t="s">
        <v>1935</v>
      </c>
      <c r="C95" s="206" t="s">
        <v>1862</v>
      </c>
      <c r="D95" s="206">
        <v>20</v>
      </c>
      <c r="E95" s="460">
        <v>0</v>
      </c>
      <c r="F95" s="220">
        <f t="shared" si="4"/>
        <v>0</v>
      </c>
      <c r="J95" s="185">
        <v>3.3</v>
      </c>
      <c r="K95" s="186">
        <v>0.7</v>
      </c>
    </row>
    <row r="96" spans="1:11" s="186" customFormat="1" ht="25">
      <c r="A96" s="204">
        <v>13</v>
      </c>
      <c r="B96" s="205" t="s">
        <v>1936</v>
      </c>
      <c r="C96" s="206" t="s">
        <v>1910</v>
      </c>
      <c r="D96" s="206">
        <v>1</v>
      </c>
      <c r="E96" s="460">
        <v>0</v>
      </c>
      <c r="F96" s="220">
        <f t="shared" si="4"/>
        <v>0</v>
      </c>
      <c r="J96" s="185">
        <v>2300</v>
      </c>
      <c r="K96" s="186">
        <v>0.7</v>
      </c>
    </row>
    <row r="97" spans="1:11" s="186" customFormat="1" ht="12.5">
      <c r="A97" s="204">
        <v>14</v>
      </c>
      <c r="B97" s="205" t="s">
        <v>1937</v>
      </c>
      <c r="C97" s="206" t="s">
        <v>1910</v>
      </c>
      <c r="D97" s="206">
        <v>1</v>
      </c>
      <c r="E97" s="460">
        <v>0</v>
      </c>
      <c r="F97" s="223">
        <f t="shared" si="4"/>
        <v>0</v>
      </c>
      <c r="J97" s="185">
        <v>3800</v>
      </c>
      <c r="K97" s="186">
        <v>0.7</v>
      </c>
    </row>
    <row r="98" spans="1:11" s="186" customFormat="1" ht="12.5">
      <c r="A98" s="208" t="s">
        <v>385</v>
      </c>
      <c r="B98" s="209" t="s">
        <v>1911</v>
      </c>
      <c r="C98" s="209"/>
      <c r="D98" s="209"/>
      <c r="E98" s="469"/>
      <c r="F98" s="220">
        <f>SUM(F84:F97)</f>
        <v>0</v>
      </c>
      <c r="J98" s="187"/>
      <c r="K98" s="186">
        <v>0.7</v>
      </c>
    </row>
    <row r="99" spans="1:11" s="186" customFormat="1" ht="13">
      <c r="A99" s="208"/>
      <c r="B99" s="212"/>
      <c r="C99" s="208"/>
      <c r="D99" s="208"/>
      <c r="E99" s="462"/>
      <c r="F99" s="208"/>
    </row>
    <row r="100" spans="1:11" s="186" customFormat="1" ht="14.25" customHeight="1">
      <c r="A100" s="226" t="s">
        <v>385</v>
      </c>
      <c r="B100" s="227"/>
      <c r="C100" s="226"/>
      <c r="D100" s="226"/>
      <c r="E100" s="470"/>
      <c r="F100" s="206"/>
      <c r="J100" s="189"/>
      <c r="K100" s="186">
        <v>0.7</v>
      </c>
    </row>
    <row r="101" spans="1:11" s="186" customFormat="1" ht="14.25" customHeight="1">
      <c r="A101" s="208" t="s">
        <v>385</v>
      </c>
      <c r="B101" s="228" t="s">
        <v>1851</v>
      </c>
      <c r="C101" s="208"/>
      <c r="D101" s="208"/>
      <c r="E101" s="462"/>
      <c r="F101" s="208"/>
      <c r="K101" s="186">
        <v>0.7</v>
      </c>
    </row>
    <row r="102" spans="1:11" s="186" customFormat="1" ht="26.4" customHeight="1">
      <c r="A102" s="204">
        <v>1</v>
      </c>
      <c r="B102" s="205" t="s">
        <v>1938</v>
      </c>
      <c r="C102" s="213" t="s">
        <v>1862</v>
      </c>
      <c r="D102" s="221">
        <v>4.8000000000000001E-2</v>
      </c>
      <c r="E102" s="468">
        <v>0</v>
      </c>
      <c r="F102" s="225">
        <f>D102*E102</f>
        <v>0</v>
      </c>
      <c r="J102" s="185">
        <v>3100</v>
      </c>
      <c r="K102" s="186">
        <v>0.7</v>
      </c>
    </row>
    <row r="103" spans="1:11" s="186" customFormat="1" ht="27" customHeight="1">
      <c r="A103" s="204">
        <v>2</v>
      </c>
      <c r="B103" s="205" t="s">
        <v>1939</v>
      </c>
      <c r="C103" s="213" t="s">
        <v>1862</v>
      </c>
      <c r="D103" s="221">
        <v>0.01</v>
      </c>
      <c r="E103" s="468">
        <v>0</v>
      </c>
      <c r="F103" s="225">
        <f>D103*E103</f>
        <v>0</v>
      </c>
      <c r="J103" s="185">
        <v>1500</v>
      </c>
      <c r="K103" s="186">
        <v>0.7</v>
      </c>
    </row>
    <row r="104" spans="1:11" s="186" customFormat="1" ht="12.5">
      <c r="A104" s="208" t="s">
        <v>385</v>
      </c>
      <c r="B104" s="209" t="s">
        <v>1911</v>
      </c>
      <c r="C104" s="209"/>
      <c r="D104" s="209"/>
      <c r="E104" s="461"/>
      <c r="F104" s="210">
        <f>SUM(F102:F103)</f>
        <v>0</v>
      </c>
      <c r="J104" s="187"/>
      <c r="K104" s="186">
        <v>0.7</v>
      </c>
    </row>
    <row r="105" spans="1:11" s="186" customFormat="1" ht="12.5">
      <c r="A105" s="208"/>
      <c r="B105" s="208"/>
      <c r="C105" s="208"/>
      <c r="D105" s="208"/>
      <c r="E105" s="462"/>
      <c r="F105" s="220"/>
    </row>
    <row r="106" spans="1:11" s="186" customFormat="1" ht="14.25" customHeight="1">
      <c r="A106" s="208" t="s">
        <v>385</v>
      </c>
      <c r="B106" s="208"/>
      <c r="C106" s="208"/>
      <c r="D106" s="208"/>
      <c r="E106" s="462"/>
      <c r="F106" s="208"/>
      <c r="K106" s="186">
        <v>0.7</v>
      </c>
    </row>
    <row r="107" spans="1:11" s="186" customFormat="1" ht="13">
      <c r="A107" s="208" t="s">
        <v>385</v>
      </c>
      <c r="B107" s="212" t="s">
        <v>1852</v>
      </c>
      <c r="C107" s="208"/>
      <c r="D107" s="208"/>
      <c r="E107" s="462"/>
      <c r="F107" s="208"/>
      <c r="K107" s="186">
        <v>0.7</v>
      </c>
    </row>
    <row r="108" spans="1:11" s="186" customFormat="1" ht="12.5">
      <c r="A108" s="213">
        <v>1</v>
      </c>
      <c r="B108" s="214" t="s">
        <v>1940</v>
      </c>
      <c r="C108" s="208" t="s">
        <v>1941</v>
      </c>
      <c r="D108" s="208">
        <v>4</v>
      </c>
      <c r="E108" s="460">
        <v>0</v>
      </c>
      <c r="F108" s="207">
        <f t="shared" ref="F108:F113" si="5">D108*E108</f>
        <v>0</v>
      </c>
    </row>
    <row r="109" spans="1:11" s="186" customFormat="1" ht="12.5">
      <c r="A109" s="213">
        <v>2</v>
      </c>
      <c r="B109" s="214" t="s">
        <v>1967</v>
      </c>
      <c r="C109" s="208" t="s">
        <v>1941</v>
      </c>
      <c r="D109" s="208">
        <v>4</v>
      </c>
      <c r="E109" s="460">
        <v>0</v>
      </c>
      <c r="F109" s="207">
        <f t="shared" si="5"/>
        <v>0</v>
      </c>
    </row>
    <row r="110" spans="1:11" s="186" customFormat="1" ht="12.5">
      <c r="A110" s="213">
        <v>3</v>
      </c>
      <c r="B110" s="214" t="s">
        <v>1942</v>
      </c>
      <c r="C110" s="208" t="s">
        <v>1941</v>
      </c>
      <c r="D110" s="208">
        <v>5</v>
      </c>
      <c r="E110" s="460">
        <v>0</v>
      </c>
      <c r="F110" s="207">
        <f t="shared" si="5"/>
        <v>0</v>
      </c>
      <c r="J110" s="185">
        <v>250</v>
      </c>
      <c r="K110" s="186">
        <v>0.7</v>
      </c>
    </row>
    <row r="111" spans="1:11" s="186" customFormat="1" ht="12.5">
      <c r="A111" s="213">
        <v>4</v>
      </c>
      <c r="B111" s="205" t="s">
        <v>1943</v>
      </c>
      <c r="C111" s="206" t="s">
        <v>1941</v>
      </c>
      <c r="D111" s="206">
        <v>5</v>
      </c>
      <c r="E111" s="460">
        <v>0</v>
      </c>
      <c r="F111" s="207">
        <f t="shared" si="5"/>
        <v>0</v>
      </c>
      <c r="J111" s="185">
        <v>250</v>
      </c>
      <c r="K111" s="186">
        <v>0.7</v>
      </c>
    </row>
    <row r="112" spans="1:11" s="186" customFormat="1" ht="25">
      <c r="A112" s="213">
        <v>5</v>
      </c>
      <c r="B112" s="205" t="s">
        <v>1944</v>
      </c>
      <c r="C112" s="206" t="s">
        <v>1941</v>
      </c>
      <c r="D112" s="206">
        <v>5</v>
      </c>
      <c r="E112" s="460">
        <v>0</v>
      </c>
      <c r="F112" s="207">
        <f t="shared" si="5"/>
        <v>0</v>
      </c>
      <c r="J112" s="185">
        <v>250</v>
      </c>
      <c r="K112" s="186">
        <v>0.7</v>
      </c>
    </row>
    <row r="113" spans="1:11" s="186" customFormat="1" ht="12.5">
      <c r="A113" s="213">
        <v>6</v>
      </c>
      <c r="B113" s="205" t="s">
        <v>1945</v>
      </c>
      <c r="C113" s="206" t="s">
        <v>1941</v>
      </c>
      <c r="D113" s="206">
        <v>30</v>
      </c>
      <c r="E113" s="460">
        <v>0</v>
      </c>
      <c r="F113" s="207">
        <f t="shared" si="5"/>
        <v>0</v>
      </c>
      <c r="J113" s="187"/>
      <c r="K113" s="186">
        <v>0.7</v>
      </c>
    </row>
    <row r="114" spans="1:11" s="186" customFormat="1" ht="14.25" customHeight="1">
      <c r="A114" s="208" t="s">
        <v>385</v>
      </c>
      <c r="B114" s="209" t="s">
        <v>1911</v>
      </c>
      <c r="C114" s="209"/>
      <c r="D114" s="209"/>
      <c r="E114" s="461"/>
      <c r="F114" s="210">
        <f>SUM(F108:F113)</f>
        <v>0</v>
      </c>
      <c r="K114" s="186">
        <v>0.7</v>
      </c>
    </row>
    <row r="115" spans="1:11" s="186" customFormat="1" ht="14.25" customHeight="1">
      <c r="A115" s="208" t="s">
        <v>385</v>
      </c>
      <c r="B115" s="208"/>
      <c r="C115" s="208"/>
      <c r="D115" s="208"/>
      <c r="E115" s="462"/>
      <c r="F115" s="208"/>
      <c r="K115" s="186">
        <v>0.7</v>
      </c>
    </row>
    <row r="116" spans="1:11" s="186" customFormat="1" ht="12.5">
      <c r="A116" s="208" t="s">
        <v>385</v>
      </c>
      <c r="B116" s="208"/>
      <c r="C116" s="208"/>
      <c r="D116" s="208"/>
      <c r="E116" s="462"/>
      <c r="F116" s="208"/>
      <c r="K116" s="186">
        <v>0.7</v>
      </c>
    </row>
    <row r="117" spans="1:11" s="186" customFormat="1" ht="13">
      <c r="A117" s="208" t="s">
        <v>385</v>
      </c>
      <c r="B117" s="212" t="s">
        <v>1853</v>
      </c>
      <c r="C117" s="208"/>
      <c r="D117" s="208"/>
      <c r="E117" s="462"/>
      <c r="F117" s="208"/>
    </row>
    <row r="118" spans="1:11" s="186" customFormat="1" ht="13">
      <c r="A118" s="208"/>
      <c r="B118" s="212"/>
      <c r="C118" s="208"/>
      <c r="D118" s="208"/>
      <c r="E118" s="462"/>
      <c r="F118" s="208"/>
      <c r="J118" s="185">
        <v>300</v>
      </c>
      <c r="K118" s="186">
        <v>0.7</v>
      </c>
    </row>
    <row r="119" spans="1:11" s="186" customFormat="1" ht="25">
      <c r="A119" s="204">
        <v>1</v>
      </c>
      <c r="B119" s="205" t="s">
        <v>1946</v>
      </c>
      <c r="C119" s="213" t="s">
        <v>1941</v>
      </c>
      <c r="D119" s="221">
        <v>8</v>
      </c>
      <c r="E119" s="468">
        <v>0</v>
      </c>
      <c r="F119" s="220">
        <f>D119*E119</f>
        <v>0</v>
      </c>
    </row>
    <row r="120" spans="1:11" s="186" customFormat="1" ht="12.5">
      <c r="A120" s="213">
        <v>2</v>
      </c>
      <c r="B120" s="208" t="s">
        <v>1963</v>
      </c>
      <c r="C120" s="208" t="s">
        <v>1941</v>
      </c>
      <c r="D120" s="208">
        <v>4</v>
      </c>
      <c r="E120" s="468">
        <v>0</v>
      </c>
      <c r="F120" s="220">
        <f>D120*E120</f>
        <v>0</v>
      </c>
    </row>
    <row r="121" spans="1:11" s="186" customFormat="1" ht="12.5">
      <c r="A121" s="208"/>
      <c r="B121" s="209" t="s">
        <v>1911</v>
      </c>
      <c r="C121" s="209"/>
      <c r="D121" s="209"/>
      <c r="E121" s="461"/>
      <c r="F121" s="210">
        <f>SUM(F119:F120)</f>
        <v>0</v>
      </c>
    </row>
    <row r="122" spans="1:11" s="186" customFormat="1" ht="12.5">
      <c r="E122" s="471"/>
    </row>
    <row r="123" spans="1:11" s="190" customFormat="1" ht="13">
      <c r="E123" s="472"/>
      <c r="K123" s="176"/>
    </row>
    <row r="124" spans="1:11" s="190" customFormat="1" ht="13">
      <c r="E124" s="472"/>
      <c r="K124" s="176"/>
    </row>
    <row r="125" spans="1:11" s="190" customFormat="1" ht="15.5">
      <c r="B125" s="433" t="s">
        <v>2204</v>
      </c>
      <c r="E125" s="472"/>
      <c r="F125" s="434">
        <f>F60+F70+F78+F98+F104+F114+F121</f>
        <v>0</v>
      </c>
      <c r="K125" s="176"/>
    </row>
    <row r="126" spans="1:11" s="190" customFormat="1" ht="13">
      <c r="K126" s="176"/>
    </row>
    <row r="127" spans="1:11" s="190" customFormat="1" ht="13">
      <c r="K127" s="176"/>
    </row>
    <row r="128" spans="1:11" s="190" customFormat="1" ht="13">
      <c r="K128" s="176"/>
    </row>
    <row r="129" spans="11:11">
      <c r="K129" s="188"/>
    </row>
    <row r="130" spans="11:11">
      <c r="K130" s="188"/>
    </row>
    <row r="131" spans="11:11">
      <c r="K131" s="188"/>
    </row>
    <row r="132" spans="11:11">
      <c r="K132" s="188"/>
    </row>
    <row r="133" spans="11:11">
      <c r="K133" s="188"/>
    </row>
    <row r="134" spans="11:11">
      <c r="K134" s="188"/>
    </row>
    <row r="135" spans="11:11">
      <c r="K135" s="188"/>
    </row>
    <row r="136" spans="11:11">
      <c r="K136" s="188"/>
    </row>
    <row r="137" spans="11:11">
      <c r="K137" s="188"/>
    </row>
    <row r="138" spans="11:11">
      <c r="K138" s="188"/>
    </row>
    <row r="139" spans="11:11">
      <c r="K139" s="188"/>
    </row>
    <row r="140" spans="11:11">
      <c r="K140" s="188"/>
    </row>
    <row r="141" spans="11:11">
      <c r="K141" s="188"/>
    </row>
    <row r="142" spans="11:11">
      <c r="K142" s="188"/>
    </row>
    <row r="143" spans="11:11">
      <c r="K143" s="188"/>
    </row>
    <row r="144" spans="11:11">
      <c r="K144" s="188"/>
    </row>
    <row r="145" spans="11:11">
      <c r="K145" s="188"/>
    </row>
    <row r="146" spans="11:11">
      <c r="K146" s="188"/>
    </row>
    <row r="147" spans="11:11">
      <c r="K147" s="188"/>
    </row>
    <row r="148" spans="11:11">
      <c r="K148" s="188"/>
    </row>
    <row r="149" spans="11:11">
      <c r="K149" s="188"/>
    </row>
    <row r="150" spans="11:11">
      <c r="K150" s="188"/>
    </row>
    <row r="151" spans="11:11">
      <c r="K151" s="188"/>
    </row>
    <row r="152" spans="11:11">
      <c r="K152" s="188"/>
    </row>
    <row r="153" spans="11:11">
      <c r="K153" s="188"/>
    </row>
    <row r="154" spans="11:11">
      <c r="K154" s="188"/>
    </row>
    <row r="155" spans="11:11">
      <c r="K155" s="188"/>
    </row>
    <row r="156" spans="11:11">
      <c r="K156" s="188"/>
    </row>
    <row r="157" spans="11:11">
      <c r="K157" s="188"/>
    </row>
    <row r="158" spans="11:11">
      <c r="K158" s="188"/>
    </row>
    <row r="159" spans="11:11">
      <c r="K159" s="188"/>
    </row>
    <row r="160" spans="11:11">
      <c r="K160" s="188"/>
    </row>
    <row r="161" spans="11:11">
      <c r="K161" s="188"/>
    </row>
    <row r="162" spans="11:11">
      <c r="K162" s="188"/>
    </row>
    <row r="163" spans="11:11">
      <c r="K163" s="188"/>
    </row>
    <row r="164" spans="11:11">
      <c r="K164" s="188"/>
    </row>
    <row r="165" spans="11:11">
      <c r="K165" s="188"/>
    </row>
    <row r="166" spans="11:11">
      <c r="K166" s="188"/>
    </row>
    <row r="167" spans="11:11">
      <c r="K167" s="188"/>
    </row>
    <row r="168" spans="11:11">
      <c r="K168" s="188"/>
    </row>
    <row r="169" spans="11:11">
      <c r="K169" s="188"/>
    </row>
    <row r="170" spans="11:11">
      <c r="K170" s="188"/>
    </row>
    <row r="171" spans="11:11">
      <c r="K171" s="188"/>
    </row>
    <row r="172" spans="11:11">
      <c r="K172" s="188"/>
    </row>
    <row r="173" spans="11:11">
      <c r="K173" s="188"/>
    </row>
    <row r="174" spans="11:11">
      <c r="K174" s="188"/>
    </row>
    <row r="175" spans="11:11">
      <c r="K175" s="188"/>
    </row>
    <row r="176" spans="11:11">
      <c r="K176" s="188"/>
    </row>
    <row r="177" spans="11:11">
      <c r="K177" s="188"/>
    </row>
    <row r="178" spans="11:11">
      <c r="K178" s="188"/>
    </row>
    <row r="179" spans="11:11">
      <c r="K179" s="188"/>
    </row>
    <row r="180" spans="11:11">
      <c r="K180" s="188"/>
    </row>
    <row r="181" spans="11:11">
      <c r="K181" s="188"/>
    </row>
    <row r="182" spans="11:11">
      <c r="K182" s="188"/>
    </row>
    <row r="183" spans="11:11">
      <c r="K183" s="188"/>
    </row>
    <row r="184" spans="11:11">
      <c r="K184" s="188"/>
    </row>
    <row r="185" spans="11:11">
      <c r="K185" s="188"/>
    </row>
    <row r="186" spans="11:11">
      <c r="K186" s="188"/>
    </row>
    <row r="187" spans="11:11">
      <c r="K187" s="188"/>
    </row>
    <row r="188" spans="11:11">
      <c r="K188" s="188"/>
    </row>
    <row r="189" spans="11:11">
      <c r="K189" s="188"/>
    </row>
    <row r="190" spans="11:11">
      <c r="K190" s="188"/>
    </row>
    <row r="191" spans="11:11">
      <c r="K191" s="188"/>
    </row>
    <row r="192" spans="11:11">
      <c r="K192" s="188"/>
    </row>
    <row r="193" spans="11:11">
      <c r="K193" s="188"/>
    </row>
    <row r="194" spans="11:11">
      <c r="K194" s="188"/>
    </row>
    <row r="195" spans="11:11">
      <c r="K195" s="188"/>
    </row>
    <row r="196" spans="11:11">
      <c r="K196" s="188"/>
    </row>
    <row r="197" spans="11:11">
      <c r="K197" s="188"/>
    </row>
    <row r="198" spans="11:11">
      <c r="K198" s="188"/>
    </row>
    <row r="199" spans="11:11">
      <c r="K199" s="188"/>
    </row>
    <row r="200" spans="11:11">
      <c r="K200" s="188"/>
    </row>
    <row r="201" spans="11:11">
      <c r="K201" s="188"/>
    </row>
    <row r="202" spans="11:11">
      <c r="K202" s="188"/>
    </row>
    <row r="203" spans="11:11">
      <c r="K203" s="188"/>
    </row>
    <row r="204" spans="11:11">
      <c r="K204" s="188"/>
    </row>
    <row r="205" spans="11:11">
      <c r="K205" s="188"/>
    </row>
    <row r="206" spans="11:11">
      <c r="K206" s="188"/>
    </row>
    <row r="207" spans="11:11">
      <c r="K207" s="188"/>
    </row>
    <row r="208" spans="11:11">
      <c r="K208" s="188"/>
    </row>
    <row r="209" spans="11:11">
      <c r="K209" s="188"/>
    </row>
    <row r="210" spans="11:11">
      <c r="K210" s="188"/>
    </row>
    <row r="211" spans="11:11">
      <c r="K211" s="188"/>
    </row>
    <row r="212" spans="11:11">
      <c r="K212" s="188"/>
    </row>
    <row r="213" spans="11:11">
      <c r="K213" s="188"/>
    </row>
    <row r="214" spans="11:11">
      <c r="K214" s="188"/>
    </row>
    <row r="215" spans="11:11">
      <c r="K215" s="188"/>
    </row>
    <row r="216" spans="11:11">
      <c r="K216" s="188"/>
    </row>
    <row r="217" spans="11:11">
      <c r="K217" s="188"/>
    </row>
    <row r="218" spans="11:11">
      <c r="K218" s="188"/>
    </row>
    <row r="219" spans="11:11">
      <c r="K219" s="188"/>
    </row>
    <row r="220" spans="11:11">
      <c r="K220" s="188"/>
    </row>
    <row r="221" spans="11:11">
      <c r="K221" s="188"/>
    </row>
    <row r="222" spans="11:11">
      <c r="K222" s="188"/>
    </row>
    <row r="223" spans="11:11">
      <c r="K223" s="188"/>
    </row>
    <row r="224" spans="11:11">
      <c r="K224" s="188"/>
    </row>
    <row r="225" spans="11:11">
      <c r="K225" s="188"/>
    </row>
    <row r="226" spans="11:11">
      <c r="K226" s="188"/>
    </row>
    <row r="227" spans="11:11">
      <c r="K227" s="188"/>
    </row>
    <row r="228" spans="11:11">
      <c r="K228" s="188"/>
    </row>
  </sheetData>
  <sheetProtection password="CD92" sheet="1" objects="1" scenarios="1" selectLockedCells="1"/>
  <pageMargins left="0.39370078740157483" right="0.39370078740157483" top="0.39370078740157483" bottom="0.39370078740157483" header="0.51181102362204722" footer="0.31496062992125984"/>
  <pageSetup paperSize="9" orientation="portrait" r:id="rId1"/>
  <headerFooter>
    <oddFooter>&amp;C&amp;C&amp;P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/>
  </sheetPr>
  <dimension ref="A1:BH273"/>
  <sheetViews>
    <sheetView topLeftCell="A55" workbookViewId="0">
      <selection activeCell="G271" sqref="G271"/>
    </sheetView>
  </sheetViews>
  <sheetFormatPr defaultRowHeight="12.5" outlineLevelRow="1"/>
  <cols>
    <col min="1" max="1" width="4.1796875" style="29" customWidth="1"/>
    <col min="2" max="2" width="14.36328125" style="46" customWidth="1"/>
    <col min="3" max="3" width="38.1796875" style="46" customWidth="1"/>
    <col min="4" max="4" width="4.453125" style="29" customWidth="1"/>
    <col min="5" max="5" width="10.453125" style="29" customWidth="1"/>
    <col min="6" max="6" width="9.81640625" style="29" customWidth="1"/>
    <col min="7" max="7" width="12.6328125" style="29" customWidth="1"/>
    <col min="8" max="13" width="0" style="29" hidden="1" customWidth="1"/>
    <col min="14" max="17" width="8.7265625" style="29"/>
    <col min="18" max="21" width="0" style="29" hidden="1" customWidth="1"/>
    <col min="22" max="28" width="8.7265625" style="29"/>
    <col min="29" max="39" width="0" style="29" hidden="1" customWidth="1"/>
    <col min="40" max="52" width="8.7265625" style="29"/>
    <col min="53" max="53" width="73.26953125" style="29" customWidth="1"/>
    <col min="54" max="16384" width="8.7265625" style="29"/>
  </cols>
  <sheetData>
    <row r="1" spans="1:60" ht="15.75" customHeight="1">
      <c r="A1" s="541"/>
      <c r="B1" s="541"/>
      <c r="C1" s="541"/>
      <c r="D1" s="541"/>
      <c r="E1" s="541"/>
      <c r="F1" s="541"/>
      <c r="G1" s="541"/>
      <c r="H1"/>
      <c r="I1"/>
      <c r="J1"/>
      <c r="K1"/>
      <c r="L1"/>
      <c r="M1"/>
      <c r="N1"/>
      <c r="O1"/>
      <c r="P1"/>
      <c r="Q1"/>
      <c r="AE1" s="29" t="s">
        <v>68</v>
      </c>
    </row>
    <row r="2" spans="1:60" ht="25" customHeight="1">
      <c r="A2" s="233"/>
      <c r="B2" s="319"/>
      <c r="C2" s="542"/>
      <c r="D2" s="543"/>
      <c r="E2" s="543"/>
      <c r="F2" s="543"/>
      <c r="G2" s="544"/>
      <c r="H2"/>
      <c r="I2"/>
      <c r="J2"/>
      <c r="K2"/>
      <c r="L2"/>
      <c r="M2"/>
      <c r="N2"/>
      <c r="O2"/>
      <c r="P2"/>
      <c r="Q2"/>
      <c r="AE2" s="29" t="s">
        <v>70</v>
      </c>
    </row>
    <row r="3" spans="1:60" ht="25" customHeight="1">
      <c r="A3" s="233"/>
      <c r="B3" s="319"/>
      <c r="C3" s="542"/>
      <c r="D3" s="543"/>
      <c r="E3" s="543"/>
      <c r="F3" s="543"/>
      <c r="G3" s="544"/>
      <c r="H3"/>
      <c r="I3"/>
      <c r="J3"/>
      <c r="K3"/>
      <c r="L3"/>
      <c r="M3"/>
      <c r="N3"/>
      <c r="O3"/>
      <c r="P3"/>
      <c r="Q3"/>
      <c r="AE3" s="29" t="s">
        <v>72</v>
      </c>
    </row>
    <row r="4" spans="1:60" ht="25" hidden="1" customHeight="1">
      <c r="A4" s="233"/>
      <c r="B4" s="319"/>
      <c r="C4" s="542"/>
      <c r="D4" s="543"/>
      <c r="E4" s="543"/>
      <c r="F4" s="543"/>
      <c r="G4" s="544"/>
      <c r="H4"/>
      <c r="I4"/>
      <c r="J4"/>
      <c r="K4"/>
      <c r="L4"/>
      <c r="M4"/>
      <c r="N4"/>
      <c r="O4"/>
      <c r="P4"/>
      <c r="Q4"/>
      <c r="AE4" s="29" t="s">
        <v>74</v>
      </c>
    </row>
    <row r="5" spans="1:60" ht="14.5" hidden="1" customHeight="1">
      <c r="A5" s="234"/>
      <c r="B5" s="235"/>
      <c r="C5" s="236"/>
      <c r="D5" s="237"/>
      <c r="E5" s="237"/>
      <c r="F5" s="237"/>
      <c r="G5" s="238"/>
      <c r="H5"/>
      <c r="I5"/>
      <c r="J5"/>
      <c r="K5"/>
      <c r="L5"/>
      <c r="M5"/>
      <c r="N5"/>
      <c r="O5"/>
      <c r="P5"/>
      <c r="Q5"/>
      <c r="AE5" s="29" t="s">
        <v>76</v>
      </c>
    </row>
    <row r="6" spans="1:60" ht="14.5">
      <c r="A6"/>
      <c r="B6" s="239"/>
      <c r="C6" s="239"/>
      <c r="D6"/>
      <c r="E6"/>
      <c r="F6"/>
      <c r="G6"/>
      <c r="H6"/>
      <c r="I6"/>
      <c r="J6"/>
      <c r="K6"/>
      <c r="L6"/>
      <c r="M6"/>
      <c r="N6"/>
      <c r="O6"/>
      <c r="P6"/>
      <c r="Q6"/>
    </row>
    <row r="7" spans="1:60" ht="26">
      <c r="A7" s="240"/>
      <c r="B7" s="241"/>
      <c r="C7" s="241"/>
      <c r="D7" s="240"/>
      <c r="E7" s="240"/>
      <c r="F7" s="242"/>
      <c r="G7" s="240"/>
      <c r="H7" s="311"/>
      <c r="I7" s="311"/>
      <c r="J7" s="311"/>
      <c r="K7" s="311"/>
      <c r="L7" s="311"/>
      <c r="M7" s="311"/>
      <c r="N7" s="311"/>
      <c r="O7" s="311"/>
      <c r="P7" s="311"/>
      <c r="Q7" s="311"/>
      <c r="R7" s="30" t="s">
        <v>93</v>
      </c>
      <c r="S7" s="30" t="s">
        <v>94</v>
      </c>
      <c r="T7" s="30" t="s">
        <v>95</v>
      </c>
      <c r="U7" s="30" t="s">
        <v>96</v>
      </c>
    </row>
    <row r="8" spans="1:60" ht="14.5">
      <c r="A8" s="243"/>
      <c r="B8" s="244"/>
      <c r="C8" s="245"/>
      <c r="D8" s="312"/>
      <c r="E8" s="247"/>
      <c r="F8" s="248"/>
      <c r="G8" s="248"/>
      <c r="H8" s="248"/>
      <c r="I8" s="248"/>
      <c r="J8" s="248"/>
      <c r="K8" s="248"/>
      <c r="L8" s="248"/>
      <c r="M8" s="248"/>
      <c r="N8" s="312"/>
      <c r="O8" s="312"/>
      <c r="P8" s="312"/>
      <c r="Q8" s="312"/>
      <c r="R8" s="32"/>
      <c r="S8" s="32"/>
      <c r="T8" s="31"/>
      <c r="U8" s="32" t="e">
        <f>SUM(U9:U37)</f>
        <v>#REF!</v>
      </c>
      <c r="AE8" s="29" t="s">
        <v>98</v>
      </c>
    </row>
    <row r="9" spans="1:60" outlineLevel="1">
      <c r="A9" s="249"/>
      <c r="B9" s="250"/>
      <c r="C9" s="251"/>
      <c r="D9" s="313"/>
      <c r="E9" s="253"/>
      <c r="F9" s="320"/>
      <c r="G9" s="254"/>
      <c r="H9" s="254"/>
      <c r="I9" s="254"/>
      <c r="J9" s="254"/>
      <c r="K9" s="254"/>
      <c r="L9" s="254"/>
      <c r="M9" s="254"/>
      <c r="N9" s="313"/>
      <c r="O9" s="313"/>
      <c r="P9" s="313"/>
      <c r="Q9" s="313"/>
      <c r="R9" s="34"/>
      <c r="S9" s="34"/>
      <c r="T9" s="36">
        <v>4.8899999999999997</v>
      </c>
      <c r="U9" s="34" t="e">
        <f>ROUND(#REF!*T9,2)</f>
        <v>#REF!</v>
      </c>
      <c r="V9" s="37"/>
      <c r="W9" s="37"/>
      <c r="X9" s="37"/>
      <c r="Y9" s="37"/>
      <c r="Z9" s="37"/>
      <c r="AA9" s="37"/>
      <c r="AB9" s="37"/>
      <c r="AC9" s="37"/>
      <c r="AD9" s="37"/>
      <c r="AE9" s="37" t="s">
        <v>102</v>
      </c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</row>
    <row r="10" spans="1:60" ht="12.5" customHeight="1" outlineLevel="1">
      <c r="A10" s="249"/>
      <c r="B10" s="250"/>
      <c r="C10" s="536"/>
      <c r="D10" s="537"/>
      <c r="E10" s="538"/>
      <c r="F10" s="539"/>
      <c r="G10" s="540"/>
      <c r="H10" s="254"/>
      <c r="I10" s="254"/>
      <c r="J10" s="254"/>
      <c r="K10" s="254"/>
      <c r="L10" s="254"/>
      <c r="M10" s="254"/>
      <c r="N10" s="313"/>
      <c r="O10" s="313"/>
      <c r="P10" s="313"/>
      <c r="Q10" s="313"/>
      <c r="R10" s="34"/>
      <c r="S10" s="34"/>
      <c r="T10" s="36"/>
      <c r="U10" s="34"/>
      <c r="V10" s="37"/>
      <c r="W10" s="37"/>
      <c r="X10" s="37"/>
      <c r="Y10" s="37"/>
      <c r="Z10" s="37"/>
      <c r="AA10" s="37"/>
      <c r="AB10" s="37"/>
      <c r="AC10" s="37"/>
      <c r="AD10" s="37"/>
      <c r="AE10" s="37" t="s">
        <v>104</v>
      </c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8" t="e">
        <f>#REF!</f>
        <v>#REF!</v>
      </c>
      <c r="BB10" s="37"/>
      <c r="BC10" s="37"/>
      <c r="BD10" s="37"/>
      <c r="BE10" s="37"/>
      <c r="BF10" s="37"/>
      <c r="BG10" s="37"/>
      <c r="BH10" s="37"/>
    </row>
    <row r="11" spans="1:60" outlineLevel="1">
      <c r="A11" s="249"/>
      <c r="B11" s="250"/>
      <c r="C11" s="314"/>
      <c r="D11" s="315"/>
      <c r="E11" s="316"/>
      <c r="F11" s="254"/>
      <c r="G11" s="254"/>
      <c r="H11" s="254"/>
      <c r="I11" s="254"/>
      <c r="J11" s="254"/>
      <c r="K11" s="254"/>
      <c r="L11" s="254"/>
      <c r="M11" s="254"/>
      <c r="N11" s="313"/>
      <c r="O11" s="313"/>
      <c r="P11" s="313"/>
      <c r="Q11" s="313"/>
      <c r="R11" s="34"/>
      <c r="S11" s="34"/>
      <c r="T11" s="36"/>
      <c r="U11" s="34"/>
      <c r="V11" s="37"/>
      <c r="W11" s="37"/>
      <c r="X11" s="37"/>
      <c r="Y11" s="37"/>
      <c r="Z11" s="37"/>
      <c r="AA11" s="37"/>
      <c r="AB11" s="37"/>
      <c r="AC11" s="37"/>
      <c r="AD11" s="37"/>
      <c r="AE11" s="37" t="s">
        <v>109</v>
      </c>
      <c r="AF11" s="37">
        <v>0</v>
      </c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</row>
    <row r="12" spans="1:60" outlineLevel="1">
      <c r="A12" s="249"/>
      <c r="B12" s="250"/>
      <c r="C12" s="314"/>
      <c r="D12" s="315"/>
      <c r="E12" s="316"/>
      <c r="F12" s="254"/>
      <c r="G12" s="254"/>
      <c r="H12" s="254"/>
      <c r="I12" s="254"/>
      <c r="J12" s="254"/>
      <c r="K12" s="254"/>
      <c r="L12" s="254"/>
      <c r="M12" s="254"/>
      <c r="N12" s="313"/>
      <c r="O12" s="313"/>
      <c r="P12" s="313"/>
      <c r="Q12" s="313"/>
      <c r="R12" s="34"/>
      <c r="S12" s="34"/>
      <c r="T12" s="36"/>
      <c r="U12" s="34"/>
      <c r="V12" s="37"/>
      <c r="W12" s="37"/>
      <c r="X12" s="37"/>
      <c r="Y12" s="37"/>
      <c r="Z12" s="37"/>
      <c r="AA12" s="37"/>
      <c r="AB12" s="37"/>
      <c r="AC12" s="37"/>
      <c r="AD12" s="37"/>
      <c r="AE12" s="37" t="s">
        <v>109</v>
      </c>
      <c r="AF12" s="37">
        <v>0</v>
      </c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</row>
    <row r="13" spans="1:60" outlineLevel="1">
      <c r="A13" s="249"/>
      <c r="B13" s="250"/>
      <c r="C13" s="314"/>
      <c r="D13" s="315"/>
      <c r="E13" s="316"/>
      <c r="F13" s="254"/>
      <c r="G13" s="254"/>
      <c r="H13" s="254"/>
      <c r="I13" s="254"/>
      <c r="J13" s="254"/>
      <c r="K13" s="254"/>
      <c r="L13" s="254"/>
      <c r="M13" s="254"/>
      <c r="N13" s="313"/>
      <c r="O13" s="313"/>
      <c r="P13" s="313"/>
      <c r="Q13" s="313"/>
      <c r="R13" s="34"/>
      <c r="S13" s="34"/>
      <c r="T13" s="36"/>
      <c r="U13" s="34"/>
      <c r="V13" s="37"/>
      <c r="W13" s="37"/>
      <c r="X13" s="37"/>
      <c r="Y13" s="37"/>
      <c r="Z13" s="37"/>
      <c r="AA13" s="37"/>
      <c r="AB13" s="37"/>
      <c r="AC13" s="37"/>
      <c r="AD13" s="37"/>
      <c r="AE13" s="37" t="s">
        <v>109</v>
      </c>
      <c r="AF13" s="37">
        <v>0</v>
      </c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</row>
    <row r="14" spans="1:60" outlineLevel="1">
      <c r="A14" s="249"/>
      <c r="B14" s="250"/>
      <c r="C14" s="314"/>
      <c r="D14" s="315"/>
      <c r="E14" s="316"/>
      <c r="F14" s="254"/>
      <c r="G14" s="254"/>
      <c r="H14" s="254"/>
      <c r="I14" s="254"/>
      <c r="J14" s="254"/>
      <c r="K14" s="254"/>
      <c r="L14" s="254"/>
      <c r="M14" s="254"/>
      <c r="N14" s="313"/>
      <c r="O14" s="313"/>
      <c r="P14" s="313"/>
      <c r="Q14" s="313"/>
      <c r="R14" s="34"/>
      <c r="S14" s="34"/>
      <c r="T14" s="36"/>
      <c r="U14" s="34"/>
      <c r="V14" s="37"/>
      <c r="W14" s="37"/>
      <c r="X14" s="37"/>
      <c r="Y14" s="37"/>
      <c r="Z14" s="37"/>
      <c r="AA14" s="37"/>
      <c r="AB14" s="37"/>
      <c r="AC14" s="37"/>
      <c r="AD14" s="37"/>
      <c r="AE14" s="37" t="s">
        <v>109</v>
      </c>
      <c r="AF14" s="37">
        <v>0</v>
      </c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</row>
    <row r="15" spans="1:60" outlineLevel="1">
      <c r="A15" s="249"/>
      <c r="B15" s="250"/>
      <c r="C15" s="251"/>
      <c r="D15" s="313"/>
      <c r="E15" s="253"/>
      <c r="F15" s="320"/>
      <c r="G15" s="254"/>
      <c r="H15" s="254"/>
      <c r="I15" s="254"/>
      <c r="J15" s="254"/>
      <c r="K15" s="254"/>
      <c r="L15" s="254"/>
      <c r="M15" s="254"/>
      <c r="N15" s="313"/>
      <c r="O15" s="313"/>
      <c r="P15" s="313"/>
      <c r="Q15" s="313"/>
      <c r="R15" s="34"/>
      <c r="S15" s="34"/>
      <c r="T15" s="36">
        <v>0.69</v>
      </c>
      <c r="U15" s="34" t="e">
        <f>ROUND(#REF!*T15,2)</f>
        <v>#REF!</v>
      </c>
      <c r="V15" s="37"/>
      <c r="W15" s="37"/>
      <c r="X15" s="37"/>
      <c r="Y15" s="37"/>
      <c r="Z15" s="37"/>
      <c r="AA15" s="37"/>
      <c r="AB15" s="37"/>
      <c r="AC15" s="37"/>
      <c r="AD15" s="37"/>
      <c r="AE15" s="37" t="s">
        <v>102</v>
      </c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</row>
    <row r="16" spans="1:60" outlineLevel="1">
      <c r="A16" s="249"/>
      <c r="B16" s="250"/>
      <c r="C16" s="536"/>
      <c r="D16" s="537"/>
      <c r="E16" s="538"/>
      <c r="F16" s="539"/>
      <c r="G16" s="540"/>
      <c r="H16" s="254"/>
      <c r="I16" s="254"/>
      <c r="J16" s="254"/>
      <c r="K16" s="254"/>
      <c r="L16" s="254"/>
      <c r="M16" s="254"/>
      <c r="N16" s="313"/>
      <c r="O16" s="313"/>
      <c r="P16" s="313"/>
      <c r="Q16" s="313"/>
      <c r="R16" s="34"/>
      <c r="S16" s="34"/>
      <c r="T16" s="36"/>
      <c r="U16" s="34"/>
      <c r="V16" s="37"/>
      <c r="W16" s="37"/>
      <c r="X16" s="37"/>
      <c r="Y16" s="37"/>
      <c r="Z16" s="37"/>
      <c r="AA16" s="37"/>
      <c r="AB16" s="37"/>
      <c r="AC16" s="37"/>
      <c r="AD16" s="37"/>
      <c r="AE16" s="37" t="s">
        <v>104</v>
      </c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8" t="e">
        <f>#REF!</f>
        <v>#REF!</v>
      </c>
      <c r="BB16" s="37"/>
      <c r="BC16" s="37"/>
      <c r="BD16" s="37"/>
      <c r="BE16" s="37"/>
      <c r="BF16" s="37"/>
      <c r="BG16" s="37"/>
      <c r="BH16" s="37"/>
    </row>
    <row r="17" spans="1:60" outlineLevel="1">
      <c r="A17" s="249"/>
      <c r="B17" s="250"/>
      <c r="C17" s="314"/>
      <c r="D17" s="315"/>
      <c r="E17" s="316"/>
      <c r="F17" s="254"/>
      <c r="G17" s="254"/>
      <c r="H17" s="254"/>
      <c r="I17" s="254"/>
      <c r="J17" s="254"/>
      <c r="K17" s="254"/>
      <c r="L17" s="254"/>
      <c r="M17" s="254"/>
      <c r="N17" s="313"/>
      <c r="O17" s="313"/>
      <c r="P17" s="313"/>
      <c r="Q17" s="313"/>
      <c r="R17" s="34"/>
      <c r="S17" s="34"/>
      <c r="T17" s="36"/>
      <c r="U17" s="34"/>
      <c r="V17" s="37"/>
      <c r="W17" s="37"/>
      <c r="X17" s="37"/>
      <c r="Y17" s="37"/>
      <c r="Z17" s="37"/>
      <c r="AA17" s="37"/>
      <c r="AB17" s="37"/>
      <c r="AC17" s="37"/>
      <c r="AD17" s="37"/>
      <c r="AE17" s="37" t="s">
        <v>109</v>
      </c>
      <c r="AF17" s="37">
        <v>0</v>
      </c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</row>
    <row r="18" spans="1:60" outlineLevel="1">
      <c r="A18" s="249"/>
      <c r="B18" s="250"/>
      <c r="C18" s="314"/>
      <c r="D18" s="315"/>
      <c r="E18" s="316"/>
      <c r="F18" s="254"/>
      <c r="G18" s="254"/>
      <c r="H18" s="254"/>
      <c r="I18" s="254"/>
      <c r="J18" s="254"/>
      <c r="K18" s="254"/>
      <c r="L18" s="254"/>
      <c r="M18" s="254"/>
      <c r="N18" s="313"/>
      <c r="O18" s="313"/>
      <c r="P18" s="313"/>
      <c r="Q18" s="313"/>
      <c r="R18" s="34"/>
      <c r="S18" s="34"/>
      <c r="T18" s="36"/>
      <c r="U18" s="34"/>
      <c r="V18" s="37"/>
      <c r="W18" s="37"/>
      <c r="X18" s="37"/>
      <c r="Y18" s="37"/>
      <c r="Z18" s="37"/>
      <c r="AA18" s="37"/>
      <c r="AB18" s="37"/>
      <c r="AC18" s="37"/>
      <c r="AD18" s="37"/>
      <c r="AE18" s="37" t="s">
        <v>109</v>
      </c>
      <c r="AF18" s="37">
        <v>0</v>
      </c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</row>
    <row r="19" spans="1:60" outlineLevel="1">
      <c r="A19" s="249"/>
      <c r="B19" s="250"/>
      <c r="C19" s="251"/>
      <c r="D19" s="313"/>
      <c r="E19" s="253"/>
      <c r="F19" s="320"/>
      <c r="G19" s="254"/>
      <c r="H19" s="254"/>
      <c r="I19" s="254"/>
      <c r="J19" s="254"/>
      <c r="K19" s="254"/>
      <c r="L19" s="254"/>
      <c r="M19" s="254"/>
      <c r="N19" s="313"/>
      <c r="O19" s="313"/>
      <c r="P19" s="313"/>
      <c r="Q19" s="313"/>
      <c r="R19" s="34"/>
      <c r="S19" s="34"/>
      <c r="T19" s="36">
        <v>18.175000000000001</v>
      </c>
      <c r="U19" s="34" t="e">
        <f>ROUND(#REF!*T19,2)</f>
        <v>#REF!</v>
      </c>
      <c r="V19" s="37"/>
      <c r="W19" s="37"/>
      <c r="X19" s="37"/>
      <c r="Y19" s="37"/>
      <c r="Z19" s="37"/>
      <c r="AA19" s="37"/>
      <c r="AB19" s="37"/>
      <c r="AC19" s="37"/>
      <c r="AD19" s="37"/>
      <c r="AE19" s="37" t="s">
        <v>102</v>
      </c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</row>
    <row r="20" spans="1:60" outlineLevel="1">
      <c r="A20" s="249"/>
      <c r="B20" s="250"/>
      <c r="C20" s="314"/>
      <c r="D20" s="315"/>
      <c r="E20" s="316"/>
      <c r="F20" s="254"/>
      <c r="G20" s="254"/>
      <c r="H20" s="254"/>
      <c r="I20" s="254"/>
      <c r="J20" s="254"/>
      <c r="K20" s="254"/>
      <c r="L20" s="254"/>
      <c r="M20" s="254"/>
      <c r="N20" s="313"/>
      <c r="O20" s="313"/>
      <c r="P20" s="313"/>
      <c r="Q20" s="313"/>
      <c r="R20" s="34"/>
      <c r="S20" s="34"/>
      <c r="T20" s="36"/>
      <c r="U20" s="34"/>
      <c r="V20" s="37"/>
      <c r="W20" s="37"/>
      <c r="X20" s="37"/>
      <c r="Y20" s="37"/>
      <c r="Z20" s="37"/>
      <c r="AA20" s="37"/>
      <c r="AB20" s="37"/>
      <c r="AC20" s="37"/>
      <c r="AD20" s="37"/>
      <c r="AE20" s="37" t="s">
        <v>109</v>
      </c>
      <c r="AF20" s="37">
        <v>0</v>
      </c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</row>
    <row r="21" spans="1:60" outlineLevel="1">
      <c r="A21" s="249"/>
      <c r="B21" s="250"/>
      <c r="C21" s="251"/>
      <c r="D21" s="313"/>
      <c r="E21" s="253"/>
      <c r="F21" s="320"/>
      <c r="G21" s="254"/>
      <c r="H21" s="254"/>
      <c r="I21" s="254"/>
      <c r="J21" s="254"/>
      <c r="K21" s="254"/>
      <c r="L21" s="254"/>
      <c r="M21" s="254"/>
      <c r="N21" s="313"/>
      <c r="O21" s="313"/>
      <c r="P21" s="313"/>
      <c r="Q21" s="313"/>
      <c r="R21" s="34"/>
      <c r="S21" s="34"/>
      <c r="T21" s="36">
        <v>0</v>
      </c>
      <c r="U21" s="34" t="e">
        <f>ROUND(#REF!*T21,2)</f>
        <v>#REF!</v>
      </c>
      <c r="V21" s="37"/>
      <c r="W21" s="37"/>
      <c r="X21" s="37"/>
      <c r="Y21" s="37"/>
      <c r="Z21" s="37"/>
      <c r="AA21" s="37"/>
      <c r="AB21" s="37"/>
      <c r="AC21" s="37"/>
      <c r="AD21" s="37"/>
      <c r="AE21" s="37" t="s">
        <v>113</v>
      </c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</row>
    <row r="22" spans="1:60" outlineLevel="1">
      <c r="A22" s="249"/>
      <c r="B22" s="250"/>
      <c r="C22" s="251"/>
      <c r="D22" s="313"/>
      <c r="E22" s="253"/>
      <c r="F22" s="320"/>
      <c r="G22" s="254"/>
      <c r="H22" s="254"/>
      <c r="I22" s="254"/>
      <c r="J22" s="254"/>
      <c r="K22" s="254"/>
      <c r="L22" s="254"/>
      <c r="M22" s="254"/>
      <c r="N22" s="313"/>
      <c r="O22" s="313"/>
      <c r="P22" s="313"/>
      <c r="Q22" s="313"/>
      <c r="R22" s="34"/>
      <c r="S22" s="34"/>
      <c r="T22" s="36">
        <v>0.69</v>
      </c>
      <c r="U22" s="34" t="e">
        <f>ROUND(#REF!*T22,2)</f>
        <v>#REF!</v>
      </c>
      <c r="V22" s="37"/>
      <c r="W22" s="37"/>
      <c r="X22" s="37"/>
      <c r="Y22" s="37"/>
      <c r="Z22" s="37"/>
      <c r="AA22" s="37"/>
      <c r="AB22" s="37"/>
      <c r="AC22" s="37"/>
      <c r="AD22" s="37"/>
      <c r="AE22" s="37" t="s">
        <v>102</v>
      </c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</row>
    <row r="23" spans="1:60" ht="20.5" customHeight="1" outlineLevel="1">
      <c r="A23" s="249"/>
      <c r="B23" s="250"/>
      <c r="C23" s="536"/>
      <c r="D23" s="537"/>
      <c r="E23" s="538"/>
      <c r="F23" s="539"/>
      <c r="G23" s="540"/>
      <c r="H23" s="254"/>
      <c r="I23" s="254"/>
      <c r="J23" s="254"/>
      <c r="K23" s="254"/>
      <c r="L23" s="254"/>
      <c r="M23" s="254"/>
      <c r="N23" s="313"/>
      <c r="O23" s="313"/>
      <c r="P23" s="313"/>
      <c r="Q23" s="313"/>
      <c r="R23" s="34"/>
      <c r="S23" s="34"/>
      <c r="T23" s="36"/>
      <c r="U23" s="34"/>
      <c r="V23" s="37"/>
      <c r="W23" s="37"/>
      <c r="X23" s="37"/>
      <c r="Y23" s="37"/>
      <c r="Z23" s="37"/>
      <c r="AA23" s="37"/>
      <c r="AB23" s="37"/>
      <c r="AC23" s="37"/>
      <c r="AD23" s="37"/>
      <c r="AE23" s="37" t="s">
        <v>104</v>
      </c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8" t="e">
        <f>#REF!</f>
        <v>#REF!</v>
      </c>
      <c r="BB23" s="37"/>
      <c r="BC23" s="37"/>
      <c r="BD23" s="37"/>
      <c r="BE23" s="37"/>
      <c r="BF23" s="37"/>
      <c r="BG23" s="37"/>
      <c r="BH23" s="37"/>
    </row>
    <row r="24" spans="1:60" outlineLevel="1">
      <c r="A24" s="249"/>
      <c r="B24" s="250"/>
      <c r="C24" s="314"/>
      <c r="D24" s="315"/>
      <c r="E24" s="316"/>
      <c r="F24" s="254"/>
      <c r="G24" s="254"/>
      <c r="H24" s="254"/>
      <c r="I24" s="254"/>
      <c r="J24" s="254"/>
      <c r="K24" s="254"/>
      <c r="L24" s="254"/>
      <c r="M24" s="254"/>
      <c r="N24" s="313"/>
      <c r="O24" s="313"/>
      <c r="P24" s="313"/>
      <c r="Q24" s="313"/>
      <c r="R24" s="34"/>
      <c r="S24" s="34"/>
      <c r="T24" s="36"/>
      <c r="U24" s="34"/>
      <c r="V24" s="37"/>
      <c r="W24" s="37"/>
      <c r="X24" s="37"/>
      <c r="Y24" s="37"/>
      <c r="Z24" s="37"/>
      <c r="AA24" s="37"/>
      <c r="AB24" s="37"/>
      <c r="AC24" s="37"/>
      <c r="AD24" s="37"/>
      <c r="AE24" s="37" t="s">
        <v>109</v>
      </c>
      <c r="AF24" s="37">
        <v>0</v>
      </c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</row>
    <row r="25" spans="1:60" outlineLevel="1">
      <c r="A25" s="249"/>
      <c r="B25" s="250"/>
      <c r="C25" s="251"/>
      <c r="D25" s="313"/>
      <c r="E25" s="253"/>
      <c r="F25" s="320"/>
      <c r="G25" s="254"/>
      <c r="H25" s="254"/>
      <c r="I25" s="254"/>
      <c r="J25" s="254"/>
      <c r="K25" s="254"/>
      <c r="L25" s="254"/>
      <c r="M25" s="254"/>
      <c r="N25" s="313"/>
      <c r="O25" s="313"/>
      <c r="P25" s="313"/>
      <c r="Q25" s="313"/>
      <c r="R25" s="34"/>
      <c r="S25" s="34"/>
      <c r="T25" s="36">
        <v>1.2250000000000001</v>
      </c>
      <c r="U25" s="34" t="e">
        <f>ROUND(#REF!*T25,2)</f>
        <v>#REF!</v>
      </c>
      <c r="V25" s="37"/>
      <c r="W25" s="37"/>
      <c r="X25" s="37"/>
      <c r="Y25" s="37"/>
      <c r="Z25" s="37"/>
      <c r="AA25" s="37"/>
      <c r="AB25" s="37"/>
      <c r="AC25" s="37"/>
      <c r="AD25" s="37"/>
      <c r="AE25" s="37" t="s">
        <v>102</v>
      </c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</row>
    <row r="26" spans="1:60" ht="20.5" customHeight="1" outlineLevel="1">
      <c r="A26" s="249"/>
      <c r="B26" s="250"/>
      <c r="C26" s="536"/>
      <c r="D26" s="537"/>
      <c r="E26" s="538"/>
      <c r="F26" s="539"/>
      <c r="G26" s="540"/>
      <c r="H26" s="254"/>
      <c r="I26" s="254"/>
      <c r="J26" s="254"/>
      <c r="K26" s="254"/>
      <c r="L26" s="254"/>
      <c r="M26" s="254"/>
      <c r="N26" s="313"/>
      <c r="O26" s="313"/>
      <c r="P26" s="313"/>
      <c r="Q26" s="313"/>
      <c r="R26" s="34"/>
      <c r="S26" s="34"/>
      <c r="T26" s="36"/>
      <c r="U26" s="34"/>
      <c r="V26" s="37"/>
      <c r="W26" s="37"/>
      <c r="X26" s="37"/>
      <c r="Y26" s="37"/>
      <c r="Z26" s="37"/>
      <c r="AA26" s="37"/>
      <c r="AB26" s="37"/>
      <c r="AC26" s="37"/>
      <c r="AD26" s="37"/>
      <c r="AE26" s="37" t="s">
        <v>104</v>
      </c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8" t="e">
        <f>#REF!</f>
        <v>#REF!</v>
      </c>
      <c r="BB26" s="37"/>
      <c r="BC26" s="37"/>
      <c r="BD26" s="37"/>
      <c r="BE26" s="37"/>
      <c r="BF26" s="37"/>
      <c r="BG26" s="37"/>
      <c r="BH26" s="37"/>
    </row>
    <row r="27" spans="1:60" outlineLevel="1">
      <c r="A27" s="249"/>
      <c r="B27" s="250"/>
      <c r="C27" s="314"/>
      <c r="D27" s="315"/>
      <c r="E27" s="316"/>
      <c r="F27" s="254"/>
      <c r="G27" s="254"/>
      <c r="H27" s="254"/>
      <c r="I27" s="254"/>
      <c r="J27" s="254"/>
      <c r="K27" s="254"/>
      <c r="L27" s="254"/>
      <c r="M27" s="254"/>
      <c r="N27" s="313"/>
      <c r="O27" s="313"/>
      <c r="P27" s="313"/>
      <c r="Q27" s="313"/>
      <c r="R27" s="34"/>
      <c r="S27" s="34"/>
      <c r="T27" s="36"/>
      <c r="U27" s="34"/>
      <c r="V27" s="37"/>
      <c r="W27" s="37"/>
      <c r="X27" s="37"/>
      <c r="Y27" s="37"/>
      <c r="Z27" s="37"/>
      <c r="AA27" s="37"/>
      <c r="AB27" s="37"/>
      <c r="AC27" s="37"/>
      <c r="AD27" s="37"/>
      <c r="AE27" s="37" t="s">
        <v>109</v>
      </c>
      <c r="AF27" s="37">
        <v>0</v>
      </c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</row>
    <row r="28" spans="1:60" outlineLevel="1">
      <c r="A28" s="249"/>
      <c r="B28" s="250"/>
      <c r="C28" s="251"/>
      <c r="D28" s="313"/>
      <c r="E28" s="253"/>
      <c r="F28" s="320"/>
      <c r="G28" s="254"/>
      <c r="H28" s="254"/>
      <c r="I28" s="254"/>
      <c r="J28" s="254"/>
      <c r="K28" s="254"/>
      <c r="L28" s="254"/>
      <c r="M28" s="254"/>
      <c r="N28" s="313"/>
      <c r="O28" s="313"/>
      <c r="P28" s="313"/>
      <c r="Q28" s="313"/>
      <c r="R28" s="34"/>
      <c r="S28" s="34"/>
      <c r="T28" s="36">
        <v>0.55000000000000004</v>
      </c>
      <c r="U28" s="34" t="e">
        <f>ROUND(#REF!*T28,2)</f>
        <v>#REF!</v>
      </c>
      <c r="V28" s="37"/>
      <c r="W28" s="37"/>
      <c r="X28" s="37"/>
      <c r="Y28" s="37"/>
      <c r="Z28" s="37"/>
      <c r="AA28" s="37"/>
      <c r="AB28" s="37"/>
      <c r="AC28" s="37"/>
      <c r="AD28" s="37"/>
      <c r="AE28" s="37" t="s">
        <v>102</v>
      </c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</row>
    <row r="29" spans="1:60" ht="20.5" customHeight="1" outlineLevel="1">
      <c r="A29" s="249"/>
      <c r="B29" s="250"/>
      <c r="C29" s="536"/>
      <c r="D29" s="537"/>
      <c r="E29" s="538"/>
      <c r="F29" s="539"/>
      <c r="G29" s="540"/>
      <c r="H29" s="254"/>
      <c r="I29" s="254"/>
      <c r="J29" s="254"/>
      <c r="K29" s="254"/>
      <c r="L29" s="254"/>
      <c r="M29" s="254"/>
      <c r="N29" s="313"/>
      <c r="O29" s="313"/>
      <c r="P29" s="313"/>
      <c r="Q29" s="313"/>
      <c r="R29" s="34"/>
      <c r="S29" s="34"/>
      <c r="T29" s="36"/>
      <c r="U29" s="34"/>
      <c r="V29" s="37"/>
      <c r="W29" s="37"/>
      <c r="X29" s="37"/>
      <c r="Y29" s="37"/>
      <c r="Z29" s="37"/>
      <c r="AA29" s="37"/>
      <c r="AB29" s="37"/>
      <c r="AC29" s="37"/>
      <c r="AD29" s="37"/>
      <c r="AE29" s="37" t="s">
        <v>104</v>
      </c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8" t="e">
        <f>#REF!</f>
        <v>#REF!</v>
      </c>
      <c r="BB29" s="37"/>
      <c r="BC29" s="37"/>
      <c r="BD29" s="37"/>
      <c r="BE29" s="37"/>
      <c r="BF29" s="37"/>
      <c r="BG29" s="37"/>
      <c r="BH29" s="37"/>
    </row>
    <row r="30" spans="1:60" outlineLevel="1">
      <c r="A30" s="249"/>
      <c r="B30" s="250"/>
      <c r="C30" s="314"/>
      <c r="D30" s="315"/>
      <c r="E30" s="316"/>
      <c r="F30" s="254"/>
      <c r="G30" s="254"/>
      <c r="H30" s="254"/>
      <c r="I30" s="254"/>
      <c r="J30" s="254"/>
      <c r="K30" s="254"/>
      <c r="L30" s="254"/>
      <c r="M30" s="254"/>
      <c r="N30" s="313"/>
      <c r="O30" s="313"/>
      <c r="P30" s="313"/>
      <c r="Q30" s="313"/>
      <c r="R30" s="34"/>
      <c r="S30" s="34"/>
      <c r="T30" s="36"/>
      <c r="U30" s="34"/>
      <c r="V30" s="37"/>
      <c r="W30" s="37"/>
      <c r="X30" s="37"/>
      <c r="Y30" s="37"/>
      <c r="Z30" s="37"/>
      <c r="AA30" s="37"/>
      <c r="AB30" s="37"/>
      <c r="AC30" s="37"/>
      <c r="AD30" s="37"/>
      <c r="AE30" s="37" t="s">
        <v>109</v>
      </c>
      <c r="AF30" s="37">
        <v>0</v>
      </c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</row>
    <row r="31" spans="1:60" outlineLevel="1">
      <c r="A31" s="249"/>
      <c r="B31" s="250"/>
      <c r="C31" s="251"/>
      <c r="D31" s="313"/>
      <c r="E31" s="253"/>
      <c r="F31" s="320"/>
      <c r="G31" s="254"/>
      <c r="H31" s="254"/>
      <c r="I31" s="254"/>
      <c r="J31" s="254"/>
      <c r="K31" s="254"/>
      <c r="L31" s="254"/>
      <c r="M31" s="254"/>
      <c r="N31" s="313"/>
      <c r="O31" s="313"/>
      <c r="P31" s="313"/>
      <c r="Q31" s="313"/>
      <c r="R31" s="34"/>
      <c r="S31" s="34"/>
      <c r="T31" s="36">
        <v>0.55000000000000004</v>
      </c>
      <c r="U31" s="34" t="e">
        <f>ROUND(#REF!*T31,2)</f>
        <v>#REF!</v>
      </c>
      <c r="V31" s="37"/>
      <c r="W31" s="37"/>
      <c r="X31" s="37"/>
      <c r="Y31" s="37"/>
      <c r="Z31" s="37"/>
      <c r="AA31" s="37"/>
      <c r="AB31" s="37"/>
      <c r="AC31" s="37"/>
      <c r="AD31" s="37"/>
      <c r="AE31" s="37" t="s">
        <v>102</v>
      </c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</row>
    <row r="32" spans="1:60" ht="20.5" customHeight="1" outlineLevel="1">
      <c r="A32" s="249"/>
      <c r="B32" s="250"/>
      <c r="C32" s="536"/>
      <c r="D32" s="537"/>
      <c r="E32" s="538"/>
      <c r="F32" s="539"/>
      <c r="G32" s="540"/>
      <c r="H32" s="254"/>
      <c r="I32" s="254"/>
      <c r="J32" s="254"/>
      <c r="K32" s="254"/>
      <c r="L32" s="254"/>
      <c r="M32" s="254"/>
      <c r="N32" s="313"/>
      <c r="O32" s="313"/>
      <c r="P32" s="313"/>
      <c r="Q32" s="313"/>
      <c r="R32" s="34"/>
      <c r="S32" s="34"/>
      <c r="T32" s="36"/>
      <c r="U32" s="34"/>
      <c r="V32" s="37"/>
      <c r="W32" s="37"/>
      <c r="X32" s="37"/>
      <c r="Y32" s="37"/>
      <c r="Z32" s="37"/>
      <c r="AA32" s="37"/>
      <c r="AB32" s="37"/>
      <c r="AC32" s="37"/>
      <c r="AD32" s="37"/>
      <c r="AE32" s="37" t="s">
        <v>104</v>
      </c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8" t="e">
        <f>#REF!</f>
        <v>#REF!</v>
      </c>
      <c r="BB32" s="37"/>
      <c r="BC32" s="37"/>
      <c r="BD32" s="37"/>
      <c r="BE32" s="37"/>
      <c r="BF32" s="37"/>
      <c r="BG32" s="37"/>
      <c r="BH32" s="37"/>
    </row>
    <row r="33" spans="1:60" outlineLevel="1">
      <c r="A33" s="249"/>
      <c r="B33" s="250"/>
      <c r="C33" s="314"/>
      <c r="D33" s="315"/>
      <c r="E33" s="316"/>
      <c r="F33" s="254"/>
      <c r="G33" s="254"/>
      <c r="H33" s="254"/>
      <c r="I33" s="254"/>
      <c r="J33" s="254"/>
      <c r="K33" s="254"/>
      <c r="L33" s="254"/>
      <c r="M33" s="254"/>
      <c r="N33" s="313"/>
      <c r="O33" s="313"/>
      <c r="P33" s="313"/>
      <c r="Q33" s="313"/>
      <c r="R33" s="34"/>
      <c r="S33" s="34"/>
      <c r="T33" s="36"/>
      <c r="U33" s="34"/>
      <c r="V33" s="37"/>
      <c r="W33" s="37"/>
      <c r="X33" s="37"/>
      <c r="Y33" s="37"/>
      <c r="Z33" s="37"/>
      <c r="AA33" s="37"/>
      <c r="AB33" s="37"/>
      <c r="AC33" s="37"/>
      <c r="AD33" s="37"/>
      <c r="AE33" s="37" t="s">
        <v>109</v>
      </c>
      <c r="AF33" s="37">
        <v>0</v>
      </c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</row>
    <row r="34" spans="1:60" outlineLevel="1">
      <c r="A34" s="249"/>
      <c r="B34" s="250"/>
      <c r="C34" s="251"/>
      <c r="D34" s="313"/>
      <c r="E34" s="253"/>
      <c r="F34" s="320"/>
      <c r="G34" s="254"/>
      <c r="H34" s="254"/>
      <c r="I34" s="254"/>
      <c r="J34" s="254"/>
      <c r="K34" s="254"/>
      <c r="L34" s="254"/>
      <c r="M34" s="254"/>
      <c r="N34" s="313"/>
      <c r="O34" s="313"/>
      <c r="P34" s="313"/>
      <c r="Q34" s="313"/>
      <c r="R34" s="34"/>
      <c r="S34" s="34"/>
      <c r="T34" s="36">
        <v>1.0109999999999999</v>
      </c>
      <c r="U34" s="34" t="e">
        <f>ROUND(#REF!*T34,2)</f>
        <v>#REF!</v>
      </c>
      <c r="V34" s="37"/>
      <c r="W34" s="37"/>
      <c r="X34" s="37"/>
      <c r="Y34" s="37"/>
      <c r="Z34" s="37"/>
      <c r="AA34" s="37"/>
      <c r="AB34" s="37"/>
      <c r="AC34" s="37"/>
      <c r="AD34" s="37"/>
      <c r="AE34" s="37" t="s">
        <v>102</v>
      </c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</row>
    <row r="35" spans="1:60" outlineLevel="1">
      <c r="A35" s="249"/>
      <c r="B35" s="250"/>
      <c r="C35" s="314"/>
      <c r="D35" s="315"/>
      <c r="E35" s="316"/>
      <c r="F35" s="254"/>
      <c r="G35" s="254"/>
      <c r="H35" s="254"/>
      <c r="I35" s="254"/>
      <c r="J35" s="254"/>
      <c r="K35" s="254"/>
      <c r="L35" s="254"/>
      <c r="M35" s="254"/>
      <c r="N35" s="313"/>
      <c r="O35" s="313"/>
      <c r="P35" s="313"/>
      <c r="Q35" s="313"/>
      <c r="R35" s="34"/>
      <c r="S35" s="34"/>
      <c r="T35" s="36"/>
      <c r="U35" s="34"/>
      <c r="V35" s="37"/>
      <c r="W35" s="37"/>
      <c r="X35" s="37"/>
      <c r="Y35" s="37"/>
      <c r="Z35" s="37"/>
      <c r="AA35" s="37"/>
      <c r="AB35" s="37"/>
      <c r="AC35" s="37"/>
      <c r="AD35" s="37"/>
      <c r="AE35" s="37" t="s">
        <v>109</v>
      </c>
      <c r="AF35" s="37">
        <v>0</v>
      </c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</row>
    <row r="36" spans="1:60" outlineLevel="1">
      <c r="A36" s="249"/>
      <c r="B36" s="250"/>
      <c r="C36" s="314"/>
      <c r="D36" s="315"/>
      <c r="E36" s="316"/>
      <c r="F36" s="254"/>
      <c r="G36" s="254"/>
      <c r="H36" s="254"/>
      <c r="I36" s="254"/>
      <c r="J36" s="254"/>
      <c r="K36" s="254"/>
      <c r="L36" s="254"/>
      <c r="M36" s="254"/>
      <c r="N36" s="313"/>
      <c r="O36" s="313"/>
      <c r="P36" s="313"/>
      <c r="Q36" s="313"/>
      <c r="R36" s="34"/>
      <c r="S36" s="34"/>
      <c r="T36" s="36"/>
      <c r="U36" s="34"/>
      <c r="V36" s="37"/>
      <c r="W36" s="37"/>
      <c r="X36" s="37"/>
      <c r="Y36" s="37"/>
      <c r="Z36" s="37"/>
      <c r="AA36" s="37"/>
      <c r="AB36" s="37"/>
      <c r="AC36" s="37"/>
      <c r="AD36" s="37"/>
      <c r="AE36" s="37" t="s">
        <v>109</v>
      </c>
      <c r="AF36" s="37">
        <v>0</v>
      </c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</row>
    <row r="37" spans="1:60" outlineLevel="1">
      <c r="A37" s="249"/>
      <c r="B37" s="250"/>
      <c r="C37" s="251"/>
      <c r="D37" s="313"/>
      <c r="E37" s="253"/>
      <c r="F37" s="320"/>
      <c r="G37" s="254"/>
      <c r="H37" s="254"/>
      <c r="I37" s="254"/>
      <c r="J37" s="254"/>
      <c r="K37" s="254"/>
      <c r="L37" s="254"/>
      <c r="M37" s="254"/>
      <c r="N37" s="313"/>
      <c r="O37" s="313"/>
      <c r="P37" s="313"/>
      <c r="Q37" s="313"/>
      <c r="R37" s="34"/>
      <c r="S37" s="34"/>
      <c r="T37" s="36">
        <v>0.36</v>
      </c>
      <c r="U37" s="34" t="e">
        <f>ROUND(#REF!*T37,2)</f>
        <v>#REF!</v>
      </c>
      <c r="V37" s="37"/>
      <c r="W37" s="37"/>
      <c r="X37" s="37"/>
      <c r="Y37" s="37"/>
      <c r="Z37" s="37"/>
      <c r="AA37" s="37"/>
      <c r="AB37" s="37"/>
      <c r="AC37" s="37"/>
      <c r="AD37" s="37"/>
      <c r="AE37" s="37" t="s">
        <v>102</v>
      </c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</row>
    <row r="38" spans="1:60" ht="14.5">
      <c r="A38" s="255"/>
      <c r="B38" s="256"/>
      <c r="C38" s="257"/>
      <c r="D38" s="317"/>
      <c r="E38" s="259"/>
      <c r="F38" s="260"/>
      <c r="G38" s="260"/>
      <c r="H38" s="260"/>
      <c r="I38" s="260"/>
      <c r="J38" s="260"/>
      <c r="K38" s="260"/>
      <c r="L38" s="260"/>
      <c r="M38" s="260"/>
      <c r="N38" s="317"/>
      <c r="O38" s="317"/>
      <c r="P38" s="317"/>
      <c r="Q38" s="317"/>
      <c r="R38" s="39"/>
      <c r="S38" s="39"/>
      <c r="T38" s="41"/>
      <c r="U38" s="39" t="e">
        <f>SUM(U39:U63)</f>
        <v>#REF!</v>
      </c>
      <c r="AE38" s="29" t="s">
        <v>98</v>
      </c>
    </row>
    <row r="39" spans="1:60" outlineLevel="1">
      <c r="A39" s="249"/>
      <c r="B39" s="250"/>
      <c r="C39" s="251"/>
      <c r="D39" s="313"/>
      <c r="E39" s="253"/>
      <c r="F39" s="320"/>
      <c r="G39" s="254"/>
      <c r="H39" s="254"/>
      <c r="I39" s="254"/>
      <c r="J39" s="254"/>
      <c r="K39" s="254"/>
      <c r="L39" s="254"/>
      <c r="M39" s="254"/>
      <c r="N39" s="313"/>
      <c r="O39" s="313"/>
      <c r="P39" s="313"/>
      <c r="Q39" s="313"/>
      <c r="R39" s="34"/>
      <c r="S39" s="34"/>
      <c r="T39" s="36">
        <v>7.0000000000000007E-2</v>
      </c>
      <c r="U39" s="34" t="e">
        <f>ROUND(#REF!*T39,2)</f>
        <v>#REF!</v>
      </c>
      <c r="V39" s="37"/>
      <c r="W39" s="37"/>
      <c r="X39" s="37"/>
      <c r="Y39" s="37"/>
      <c r="Z39" s="37"/>
      <c r="AA39" s="37"/>
      <c r="AB39" s="37"/>
      <c r="AC39" s="37"/>
      <c r="AD39" s="37"/>
      <c r="AE39" s="37" t="s">
        <v>102</v>
      </c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</row>
    <row r="40" spans="1:60" outlineLevel="1">
      <c r="A40" s="249"/>
      <c r="B40" s="250"/>
      <c r="C40" s="314"/>
      <c r="D40" s="315"/>
      <c r="E40" s="316"/>
      <c r="F40" s="254"/>
      <c r="G40" s="254"/>
      <c r="H40" s="254"/>
      <c r="I40" s="254"/>
      <c r="J40" s="254"/>
      <c r="K40" s="254"/>
      <c r="L40" s="254"/>
      <c r="M40" s="254"/>
      <c r="N40" s="313"/>
      <c r="O40" s="313"/>
      <c r="P40" s="313"/>
      <c r="Q40" s="313"/>
      <c r="R40" s="34"/>
      <c r="S40" s="34"/>
      <c r="T40" s="36"/>
      <c r="U40" s="34"/>
      <c r="V40" s="37"/>
      <c r="W40" s="37"/>
      <c r="X40" s="37"/>
      <c r="Y40" s="37"/>
      <c r="Z40" s="37"/>
      <c r="AA40" s="37"/>
      <c r="AB40" s="37"/>
      <c r="AC40" s="37"/>
      <c r="AD40" s="37"/>
      <c r="AE40" s="37" t="s">
        <v>109</v>
      </c>
      <c r="AF40" s="37">
        <v>0</v>
      </c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</row>
    <row r="41" spans="1:60" outlineLevel="1">
      <c r="A41" s="249"/>
      <c r="B41" s="250"/>
      <c r="C41" s="314"/>
      <c r="D41" s="315"/>
      <c r="E41" s="316"/>
      <c r="F41" s="254"/>
      <c r="G41" s="254"/>
      <c r="H41" s="254"/>
      <c r="I41" s="254"/>
      <c r="J41" s="254"/>
      <c r="K41" s="254"/>
      <c r="L41" s="254"/>
      <c r="M41" s="254"/>
      <c r="N41" s="313"/>
      <c r="O41" s="313"/>
      <c r="P41" s="313"/>
      <c r="Q41" s="313"/>
      <c r="R41" s="34"/>
      <c r="S41" s="34"/>
      <c r="T41" s="36"/>
      <c r="U41" s="34"/>
      <c r="V41" s="37"/>
      <c r="W41" s="37"/>
      <c r="X41" s="37"/>
      <c r="Y41" s="37"/>
      <c r="Z41" s="37"/>
      <c r="AA41" s="37"/>
      <c r="AB41" s="37"/>
      <c r="AC41" s="37"/>
      <c r="AD41" s="37"/>
      <c r="AE41" s="37" t="s">
        <v>109</v>
      </c>
      <c r="AF41" s="37">
        <v>0</v>
      </c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</row>
    <row r="42" spans="1:60" outlineLevel="1">
      <c r="A42" s="249"/>
      <c r="B42" s="250"/>
      <c r="C42" s="314"/>
      <c r="D42" s="315"/>
      <c r="E42" s="316"/>
      <c r="F42" s="254"/>
      <c r="G42" s="254"/>
      <c r="H42" s="254"/>
      <c r="I42" s="254"/>
      <c r="J42" s="254"/>
      <c r="K42" s="254"/>
      <c r="L42" s="254"/>
      <c r="M42" s="254"/>
      <c r="N42" s="313"/>
      <c r="O42" s="313"/>
      <c r="P42" s="313"/>
      <c r="Q42" s="313"/>
      <c r="R42" s="34"/>
      <c r="S42" s="34"/>
      <c r="T42" s="36"/>
      <c r="U42" s="34"/>
      <c r="V42" s="37"/>
      <c r="W42" s="37"/>
      <c r="X42" s="37"/>
      <c r="Y42" s="37"/>
      <c r="Z42" s="37"/>
      <c r="AA42" s="37"/>
      <c r="AB42" s="37"/>
      <c r="AC42" s="37"/>
      <c r="AD42" s="37"/>
      <c r="AE42" s="37" t="s">
        <v>109</v>
      </c>
      <c r="AF42" s="37">
        <v>0</v>
      </c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</row>
    <row r="43" spans="1:60" outlineLevel="1">
      <c r="A43" s="249"/>
      <c r="B43" s="250"/>
      <c r="C43" s="314"/>
      <c r="D43" s="315"/>
      <c r="E43" s="316"/>
      <c r="F43" s="254"/>
      <c r="G43" s="254"/>
      <c r="H43" s="254"/>
      <c r="I43" s="254"/>
      <c r="J43" s="254"/>
      <c r="K43" s="254"/>
      <c r="L43" s="254"/>
      <c r="M43" s="254"/>
      <c r="N43" s="313"/>
      <c r="O43" s="313"/>
      <c r="P43" s="313"/>
      <c r="Q43" s="313"/>
      <c r="R43" s="34"/>
      <c r="S43" s="34"/>
      <c r="T43" s="36"/>
      <c r="U43" s="34"/>
      <c r="V43" s="37"/>
      <c r="W43" s="37"/>
      <c r="X43" s="37"/>
      <c r="Y43" s="37"/>
      <c r="Z43" s="37"/>
      <c r="AA43" s="37"/>
      <c r="AB43" s="37"/>
      <c r="AC43" s="37"/>
      <c r="AD43" s="37"/>
      <c r="AE43" s="37" t="s">
        <v>109</v>
      </c>
      <c r="AF43" s="37">
        <v>0</v>
      </c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</row>
    <row r="44" spans="1:60" outlineLevel="1">
      <c r="A44" s="249"/>
      <c r="B44" s="250"/>
      <c r="C44" s="251"/>
      <c r="D44" s="313"/>
      <c r="E44" s="253"/>
      <c r="F44" s="320"/>
      <c r="G44" s="254"/>
      <c r="H44" s="254"/>
      <c r="I44" s="254"/>
      <c r="J44" s="254"/>
      <c r="K44" s="254"/>
      <c r="L44" s="254"/>
      <c r="M44" s="254"/>
      <c r="N44" s="313"/>
      <c r="O44" s="313"/>
      <c r="P44" s="313"/>
      <c r="Q44" s="313"/>
      <c r="R44" s="34"/>
      <c r="S44" s="34"/>
      <c r="T44" s="36">
        <v>0.23580000000000001</v>
      </c>
      <c r="U44" s="34" t="e">
        <f>ROUND(#REF!*T44,2)</f>
        <v>#REF!</v>
      </c>
      <c r="V44" s="37"/>
      <c r="W44" s="37"/>
      <c r="X44" s="37"/>
      <c r="Y44" s="37"/>
      <c r="Z44" s="37"/>
      <c r="AA44" s="37"/>
      <c r="AB44" s="37"/>
      <c r="AC44" s="37"/>
      <c r="AD44" s="37"/>
      <c r="AE44" s="37" t="s">
        <v>102</v>
      </c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</row>
    <row r="45" spans="1:60" outlineLevel="1">
      <c r="A45" s="249"/>
      <c r="B45" s="250"/>
      <c r="C45" s="314"/>
      <c r="D45" s="315"/>
      <c r="E45" s="316"/>
      <c r="F45" s="254"/>
      <c r="G45" s="254"/>
      <c r="H45" s="254"/>
      <c r="I45" s="254"/>
      <c r="J45" s="254"/>
      <c r="K45" s="254"/>
      <c r="L45" s="254"/>
      <c r="M45" s="254"/>
      <c r="N45" s="313"/>
      <c r="O45" s="313"/>
      <c r="P45" s="313"/>
      <c r="Q45" s="313"/>
      <c r="R45" s="34"/>
      <c r="S45" s="34"/>
      <c r="T45" s="36"/>
      <c r="U45" s="34"/>
      <c r="V45" s="37"/>
      <c r="W45" s="37"/>
      <c r="X45" s="37"/>
      <c r="Y45" s="37"/>
      <c r="Z45" s="37"/>
      <c r="AA45" s="37"/>
      <c r="AB45" s="37"/>
      <c r="AC45" s="37"/>
      <c r="AD45" s="37"/>
      <c r="AE45" s="37" t="s">
        <v>109</v>
      </c>
      <c r="AF45" s="37">
        <v>0</v>
      </c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</row>
    <row r="46" spans="1:60" outlineLevel="1">
      <c r="A46" s="249"/>
      <c r="B46" s="250"/>
      <c r="C46" s="314"/>
      <c r="D46" s="315"/>
      <c r="E46" s="316"/>
      <c r="F46" s="254"/>
      <c r="G46" s="254"/>
      <c r="H46" s="254"/>
      <c r="I46" s="254"/>
      <c r="J46" s="254"/>
      <c r="K46" s="254"/>
      <c r="L46" s="254"/>
      <c r="M46" s="254"/>
      <c r="N46" s="313"/>
      <c r="O46" s="313"/>
      <c r="P46" s="313"/>
      <c r="Q46" s="313"/>
      <c r="R46" s="34"/>
      <c r="S46" s="34"/>
      <c r="T46" s="36"/>
      <c r="U46" s="34"/>
      <c r="V46" s="37"/>
      <c r="W46" s="37"/>
      <c r="X46" s="37"/>
      <c r="Y46" s="37"/>
      <c r="Z46" s="37"/>
      <c r="AA46" s="37"/>
      <c r="AB46" s="37"/>
      <c r="AC46" s="37"/>
      <c r="AD46" s="37"/>
      <c r="AE46" s="37" t="s">
        <v>109</v>
      </c>
      <c r="AF46" s="37">
        <v>0</v>
      </c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</row>
    <row r="47" spans="1:60" outlineLevel="1">
      <c r="A47" s="249"/>
      <c r="B47" s="250"/>
      <c r="C47" s="314"/>
      <c r="D47" s="315"/>
      <c r="E47" s="316"/>
      <c r="F47" s="254"/>
      <c r="G47" s="254"/>
      <c r="H47" s="254"/>
      <c r="I47" s="254"/>
      <c r="J47" s="254"/>
      <c r="K47" s="254"/>
      <c r="L47" s="254"/>
      <c r="M47" s="254"/>
      <c r="N47" s="313"/>
      <c r="O47" s="313"/>
      <c r="P47" s="313"/>
      <c r="Q47" s="313"/>
      <c r="R47" s="34"/>
      <c r="S47" s="34"/>
      <c r="T47" s="36"/>
      <c r="U47" s="34"/>
      <c r="V47" s="37"/>
      <c r="W47" s="37"/>
      <c r="X47" s="37"/>
      <c r="Y47" s="37"/>
      <c r="Z47" s="37"/>
      <c r="AA47" s="37"/>
      <c r="AB47" s="37"/>
      <c r="AC47" s="37"/>
      <c r="AD47" s="37"/>
      <c r="AE47" s="37" t="s">
        <v>109</v>
      </c>
      <c r="AF47" s="37">
        <v>0</v>
      </c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</row>
    <row r="48" spans="1:60" outlineLevel="1">
      <c r="A48" s="249"/>
      <c r="B48" s="250"/>
      <c r="C48" s="251"/>
      <c r="D48" s="313"/>
      <c r="E48" s="253"/>
      <c r="F48" s="320"/>
      <c r="G48" s="254"/>
      <c r="H48" s="254"/>
      <c r="I48" s="254"/>
      <c r="J48" s="254"/>
      <c r="K48" s="254"/>
      <c r="L48" s="254"/>
      <c r="M48" s="254"/>
      <c r="N48" s="313"/>
      <c r="O48" s="313"/>
      <c r="P48" s="313"/>
      <c r="Q48" s="313"/>
      <c r="R48" s="34"/>
      <c r="S48" s="34"/>
      <c r="T48" s="36">
        <v>0.29075000000000001</v>
      </c>
      <c r="U48" s="34" t="e">
        <f>ROUND(#REF!*T48,2)</f>
        <v>#REF!</v>
      </c>
      <c r="V48" s="37"/>
      <c r="W48" s="37"/>
      <c r="X48" s="37"/>
      <c r="Y48" s="37"/>
      <c r="Z48" s="37"/>
      <c r="AA48" s="37"/>
      <c r="AB48" s="37"/>
      <c r="AC48" s="37"/>
      <c r="AD48" s="37"/>
      <c r="AE48" s="37" t="s">
        <v>102</v>
      </c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</row>
    <row r="49" spans="1:60" outlineLevel="1">
      <c r="A49" s="249"/>
      <c r="B49" s="250"/>
      <c r="C49" s="314"/>
      <c r="D49" s="315"/>
      <c r="E49" s="316"/>
      <c r="F49" s="254"/>
      <c r="G49" s="254"/>
      <c r="H49" s="254"/>
      <c r="I49" s="254"/>
      <c r="J49" s="254"/>
      <c r="K49" s="254"/>
      <c r="L49" s="254"/>
      <c r="M49" s="254"/>
      <c r="N49" s="313"/>
      <c r="O49" s="313"/>
      <c r="P49" s="313"/>
      <c r="Q49" s="313"/>
      <c r="R49" s="34"/>
      <c r="S49" s="34"/>
      <c r="T49" s="36"/>
      <c r="U49" s="34"/>
      <c r="V49" s="37"/>
      <c r="W49" s="37"/>
      <c r="X49" s="37"/>
      <c r="Y49" s="37"/>
      <c r="Z49" s="37"/>
      <c r="AA49" s="37"/>
      <c r="AB49" s="37"/>
      <c r="AC49" s="37"/>
      <c r="AD49" s="37"/>
      <c r="AE49" s="37" t="s">
        <v>109</v>
      </c>
      <c r="AF49" s="37">
        <v>0</v>
      </c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</row>
    <row r="50" spans="1:60" outlineLevel="1">
      <c r="A50" s="249"/>
      <c r="B50" s="250"/>
      <c r="C50" s="251"/>
      <c r="D50" s="313"/>
      <c r="E50" s="253"/>
      <c r="F50" s="320"/>
      <c r="G50" s="254"/>
      <c r="H50" s="254"/>
      <c r="I50" s="254"/>
      <c r="J50" s="254"/>
      <c r="K50" s="254"/>
      <c r="L50" s="254"/>
      <c r="M50" s="254"/>
      <c r="N50" s="313"/>
      <c r="O50" s="313"/>
      <c r="P50" s="313"/>
      <c r="Q50" s="313"/>
      <c r="R50" s="34"/>
      <c r="S50" s="34"/>
      <c r="T50" s="36">
        <v>0.39600000000000002</v>
      </c>
      <c r="U50" s="34" t="e">
        <f>ROUND(#REF!*T50,2)</f>
        <v>#REF!</v>
      </c>
      <c r="V50" s="37"/>
      <c r="W50" s="37"/>
      <c r="X50" s="37"/>
      <c r="Y50" s="37"/>
      <c r="Z50" s="37"/>
      <c r="AA50" s="37"/>
      <c r="AB50" s="37"/>
      <c r="AC50" s="37"/>
      <c r="AD50" s="37"/>
      <c r="AE50" s="37" t="s">
        <v>102</v>
      </c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</row>
    <row r="51" spans="1:60" outlineLevel="1">
      <c r="A51" s="249"/>
      <c r="B51" s="250"/>
      <c r="C51" s="536"/>
      <c r="D51" s="537"/>
      <c r="E51" s="538"/>
      <c r="F51" s="539"/>
      <c r="G51" s="540"/>
      <c r="H51" s="254"/>
      <c r="I51" s="254"/>
      <c r="J51" s="254"/>
      <c r="K51" s="254"/>
      <c r="L51" s="254"/>
      <c r="M51" s="254"/>
      <c r="N51" s="313"/>
      <c r="O51" s="313"/>
      <c r="P51" s="313"/>
      <c r="Q51" s="313"/>
      <c r="R51" s="34"/>
      <c r="S51" s="34"/>
      <c r="T51" s="36"/>
      <c r="U51" s="34"/>
      <c r="V51" s="37"/>
      <c r="W51" s="37"/>
      <c r="X51" s="37"/>
      <c r="Y51" s="37"/>
      <c r="Z51" s="37"/>
      <c r="AA51" s="37"/>
      <c r="AB51" s="37"/>
      <c r="AC51" s="37"/>
      <c r="AD51" s="37"/>
      <c r="AE51" s="37" t="s">
        <v>104</v>
      </c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8" t="e">
        <f>#REF!</f>
        <v>#REF!</v>
      </c>
      <c r="BB51" s="37"/>
      <c r="BC51" s="37"/>
      <c r="BD51" s="37"/>
      <c r="BE51" s="37"/>
      <c r="BF51" s="37"/>
      <c r="BG51" s="37"/>
      <c r="BH51" s="37"/>
    </row>
    <row r="52" spans="1:60" outlineLevel="1">
      <c r="A52" s="249"/>
      <c r="B52" s="250"/>
      <c r="C52" s="314"/>
      <c r="D52" s="315"/>
      <c r="E52" s="316"/>
      <c r="F52" s="254"/>
      <c r="G52" s="254"/>
      <c r="H52" s="254"/>
      <c r="I52" s="254"/>
      <c r="J52" s="254"/>
      <c r="K52" s="254"/>
      <c r="L52" s="254"/>
      <c r="M52" s="254"/>
      <c r="N52" s="313"/>
      <c r="O52" s="313"/>
      <c r="P52" s="313"/>
      <c r="Q52" s="313"/>
      <c r="R52" s="34"/>
      <c r="S52" s="34"/>
      <c r="T52" s="36"/>
      <c r="U52" s="34"/>
      <c r="V52" s="37"/>
      <c r="W52" s="37"/>
      <c r="X52" s="37"/>
      <c r="Y52" s="37"/>
      <c r="Z52" s="37"/>
      <c r="AA52" s="37"/>
      <c r="AB52" s="37"/>
      <c r="AC52" s="37"/>
      <c r="AD52" s="37"/>
      <c r="AE52" s="37" t="s">
        <v>109</v>
      </c>
      <c r="AF52" s="37">
        <v>0</v>
      </c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</row>
    <row r="53" spans="1:60" outlineLevel="1">
      <c r="A53" s="249"/>
      <c r="B53" s="250"/>
      <c r="C53" s="314"/>
      <c r="D53" s="315"/>
      <c r="E53" s="316"/>
      <c r="F53" s="254"/>
      <c r="G53" s="254"/>
      <c r="H53" s="254"/>
      <c r="I53" s="254"/>
      <c r="J53" s="254"/>
      <c r="K53" s="254"/>
      <c r="L53" s="254"/>
      <c r="M53" s="254"/>
      <c r="N53" s="313"/>
      <c r="O53" s="313"/>
      <c r="P53" s="313"/>
      <c r="Q53" s="313"/>
      <c r="R53" s="34"/>
      <c r="S53" s="34"/>
      <c r="T53" s="36"/>
      <c r="U53" s="34"/>
      <c r="V53" s="37"/>
      <c r="W53" s="37"/>
      <c r="X53" s="37"/>
      <c r="Y53" s="37"/>
      <c r="Z53" s="37"/>
      <c r="AA53" s="37"/>
      <c r="AB53" s="37"/>
      <c r="AC53" s="37"/>
      <c r="AD53" s="37"/>
      <c r="AE53" s="37" t="s">
        <v>109</v>
      </c>
      <c r="AF53" s="37">
        <v>0</v>
      </c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</row>
    <row r="54" spans="1:60" outlineLevel="1">
      <c r="A54" s="249"/>
      <c r="B54" s="250"/>
      <c r="C54" s="251"/>
      <c r="D54" s="313"/>
      <c r="E54" s="253"/>
      <c r="F54" s="320"/>
      <c r="G54" s="254"/>
      <c r="H54" s="254"/>
      <c r="I54" s="254"/>
      <c r="J54" s="254"/>
      <c r="K54" s="254"/>
      <c r="L54" s="254"/>
      <c r="M54" s="254"/>
      <c r="N54" s="313"/>
      <c r="O54" s="313"/>
      <c r="P54" s="313"/>
      <c r="Q54" s="313"/>
      <c r="R54" s="34"/>
      <c r="S54" s="34"/>
      <c r="T54" s="36">
        <v>0.32500000000000001</v>
      </c>
      <c r="U54" s="34" t="e">
        <f>ROUND(#REF!*T54,2)</f>
        <v>#REF!</v>
      </c>
      <c r="V54" s="37"/>
      <c r="W54" s="37"/>
      <c r="X54" s="37"/>
      <c r="Y54" s="37"/>
      <c r="Z54" s="37"/>
      <c r="AA54" s="37"/>
      <c r="AB54" s="37"/>
      <c r="AC54" s="37"/>
      <c r="AD54" s="37"/>
      <c r="AE54" s="37" t="s">
        <v>102</v>
      </c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</row>
    <row r="55" spans="1:60" outlineLevel="1">
      <c r="A55" s="249"/>
      <c r="B55" s="250"/>
      <c r="C55" s="314"/>
      <c r="D55" s="315"/>
      <c r="E55" s="316"/>
      <c r="F55" s="254"/>
      <c r="G55" s="254"/>
      <c r="H55" s="254"/>
      <c r="I55" s="254"/>
      <c r="J55" s="254"/>
      <c r="K55" s="254"/>
      <c r="L55" s="254"/>
      <c r="M55" s="254"/>
      <c r="N55" s="313"/>
      <c r="O55" s="313"/>
      <c r="P55" s="313"/>
      <c r="Q55" s="313"/>
      <c r="R55" s="34"/>
      <c r="S55" s="34"/>
      <c r="T55" s="36"/>
      <c r="U55" s="34"/>
      <c r="V55" s="37"/>
      <c r="W55" s="37"/>
      <c r="X55" s="37"/>
      <c r="Y55" s="37"/>
      <c r="Z55" s="37"/>
      <c r="AA55" s="37"/>
      <c r="AB55" s="37"/>
      <c r="AC55" s="37"/>
      <c r="AD55" s="37"/>
      <c r="AE55" s="37" t="s">
        <v>109</v>
      </c>
      <c r="AF55" s="37">
        <v>0</v>
      </c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</row>
    <row r="56" spans="1:60" outlineLevel="1">
      <c r="A56" s="249"/>
      <c r="B56" s="250"/>
      <c r="C56" s="314"/>
      <c r="D56" s="315"/>
      <c r="E56" s="316"/>
      <c r="F56" s="254"/>
      <c r="G56" s="254"/>
      <c r="H56" s="254"/>
      <c r="I56" s="254"/>
      <c r="J56" s="254"/>
      <c r="K56" s="254"/>
      <c r="L56" s="254"/>
      <c r="M56" s="254"/>
      <c r="N56" s="313"/>
      <c r="O56" s="313"/>
      <c r="P56" s="313"/>
      <c r="Q56" s="313"/>
      <c r="R56" s="34"/>
      <c r="S56" s="34"/>
      <c r="T56" s="36"/>
      <c r="U56" s="34"/>
      <c r="V56" s="37"/>
      <c r="W56" s="37"/>
      <c r="X56" s="37"/>
      <c r="Y56" s="37"/>
      <c r="Z56" s="37"/>
      <c r="AA56" s="37"/>
      <c r="AB56" s="37"/>
      <c r="AC56" s="37"/>
      <c r="AD56" s="37"/>
      <c r="AE56" s="37" t="s">
        <v>109</v>
      </c>
      <c r="AF56" s="37">
        <v>0</v>
      </c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</row>
    <row r="57" spans="1:60" outlineLevel="1">
      <c r="A57" s="249"/>
      <c r="B57" s="250"/>
      <c r="C57" s="314"/>
      <c r="D57" s="315"/>
      <c r="E57" s="316"/>
      <c r="F57" s="254"/>
      <c r="G57" s="254"/>
      <c r="H57" s="254"/>
      <c r="I57" s="254"/>
      <c r="J57" s="254"/>
      <c r="K57" s="254"/>
      <c r="L57" s="254"/>
      <c r="M57" s="254"/>
      <c r="N57" s="313"/>
      <c r="O57" s="313"/>
      <c r="P57" s="313"/>
      <c r="Q57" s="313"/>
      <c r="R57" s="34"/>
      <c r="S57" s="34"/>
      <c r="T57" s="36"/>
      <c r="U57" s="34"/>
      <c r="V57" s="37"/>
      <c r="W57" s="37"/>
      <c r="X57" s="37"/>
      <c r="Y57" s="37"/>
      <c r="Z57" s="37"/>
      <c r="AA57" s="37"/>
      <c r="AB57" s="37"/>
      <c r="AC57" s="37"/>
      <c r="AD57" s="37"/>
      <c r="AE57" s="37" t="s">
        <v>109</v>
      </c>
      <c r="AF57" s="37">
        <v>0</v>
      </c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</row>
    <row r="58" spans="1:60" outlineLevel="1">
      <c r="A58" s="249"/>
      <c r="B58" s="250"/>
      <c r="C58" s="314"/>
      <c r="D58" s="315"/>
      <c r="E58" s="316"/>
      <c r="F58" s="254"/>
      <c r="G58" s="254"/>
      <c r="H58" s="254"/>
      <c r="I58" s="254"/>
      <c r="J58" s="254"/>
      <c r="K58" s="254"/>
      <c r="L58" s="254"/>
      <c r="M58" s="254"/>
      <c r="N58" s="313"/>
      <c r="O58" s="313"/>
      <c r="P58" s="313"/>
      <c r="Q58" s="313"/>
      <c r="R58" s="34"/>
      <c r="S58" s="34"/>
      <c r="T58" s="36"/>
      <c r="U58" s="34"/>
      <c r="V58" s="37"/>
      <c r="W58" s="37"/>
      <c r="X58" s="37"/>
      <c r="Y58" s="37"/>
      <c r="Z58" s="37"/>
      <c r="AA58" s="37"/>
      <c r="AB58" s="37"/>
      <c r="AC58" s="37"/>
      <c r="AD58" s="37"/>
      <c r="AE58" s="37" t="s">
        <v>109</v>
      </c>
      <c r="AF58" s="37">
        <v>0</v>
      </c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</row>
    <row r="59" spans="1:60" outlineLevel="1">
      <c r="A59" s="249"/>
      <c r="B59" s="250"/>
      <c r="C59" s="251"/>
      <c r="D59" s="313"/>
      <c r="E59" s="253"/>
      <c r="F59" s="320"/>
      <c r="G59" s="254"/>
      <c r="H59" s="254"/>
      <c r="I59" s="254"/>
      <c r="J59" s="254"/>
      <c r="K59" s="254"/>
      <c r="L59" s="254"/>
      <c r="M59" s="254"/>
      <c r="N59" s="313"/>
      <c r="O59" s="313"/>
      <c r="P59" s="313"/>
      <c r="Q59" s="313"/>
      <c r="R59" s="34"/>
      <c r="S59" s="34"/>
      <c r="T59" s="36">
        <v>0.40400000000000003</v>
      </c>
      <c r="U59" s="34" t="e">
        <f>ROUND(#REF!*T59,2)</f>
        <v>#REF!</v>
      </c>
      <c r="V59" s="37"/>
      <c r="W59" s="37"/>
      <c r="X59" s="37"/>
      <c r="Y59" s="37"/>
      <c r="Z59" s="37"/>
      <c r="AA59" s="37"/>
      <c r="AB59" s="37"/>
      <c r="AC59" s="37"/>
      <c r="AD59" s="37"/>
      <c r="AE59" s="37" t="s">
        <v>102</v>
      </c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</row>
    <row r="60" spans="1:60" outlineLevel="1">
      <c r="A60" s="249"/>
      <c r="B60" s="250"/>
      <c r="C60" s="314"/>
      <c r="D60" s="315"/>
      <c r="E60" s="316"/>
      <c r="F60" s="254"/>
      <c r="G60" s="254"/>
      <c r="H60" s="254"/>
      <c r="I60" s="254"/>
      <c r="J60" s="254"/>
      <c r="K60" s="254"/>
      <c r="L60" s="254"/>
      <c r="M60" s="254"/>
      <c r="N60" s="313"/>
      <c r="O60" s="313"/>
      <c r="P60" s="313"/>
      <c r="Q60" s="313"/>
      <c r="R60" s="34"/>
      <c r="S60" s="34"/>
      <c r="T60" s="36"/>
      <c r="U60" s="34"/>
      <c r="V60" s="37"/>
      <c r="W60" s="37"/>
      <c r="X60" s="37"/>
      <c r="Y60" s="37"/>
      <c r="Z60" s="37"/>
      <c r="AA60" s="37"/>
      <c r="AB60" s="37"/>
      <c r="AC60" s="37"/>
      <c r="AD60" s="37"/>
      <c r="AE60" s="37" t="s">
        <v>109</v>
      </c>
      <c r="AF60" s="37">
        <v>0</v>
      </c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</row>
    <row r="61" spans="1:60" outlineLevel="1">
      <c r="A61" s="249"/>
      <c r="B61" s="250"/>
      <c r="C61" s="251"/>
      <c r="D61" s="313"/>
      <c r="E61" s="253"/>
      <c r="F61" s="320"/>
      <c r="G61" s="254"/>
      <c r="H61" s="254"/>
      <c r="I61" s="254"/>
      <c r="J61" s="254"/>
      <c r="K61" s="254"/>
      <c r="L61" s="254"/>
      <c r="M61" s="254"/>
      <c r="N61" s="313"/>
      <c r="O61" s="313"/>
      <c r="P61" s="313"/>
      <c r="Q61" s="313"/>
      <c r="R61" s="34"/>
      <c r="S61" s="34"/>
      <c r="T61" s="36">
        <v>7.8E-2</v>
      </c>
      <c r="U61" s="34" t="e">
        <f>ROUND(#REF!*T61,2)</f>
        <v>#REF!</v>
      </c>
      <c r="V61" s="37"/>
      <c r="W61" s="37"/>
      <c r="X61" s="37"/>
      <c r="Y61" s="37"/>
      <c r="Z61" s="37"/>
      <c r="AA61" s="37"/>
      <c r="AB61" s="37"/>
      <c r="AC61" s="37"/>
      <c r="AD61" s="37"/>
      <c r="AE61" s="37" t="s">
        <v>102</v>
      </c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</row>
    <row r="62" spans="1:60" outlineLevel="1">
      <c r="A62" s="249"/>
      <c r="B62" s="250"/>
      <c r="C62" s="314"/>
      <c r="D62" s="315"/>
      <c r="E62" s="316"/>
      <c r="F62" s="254"/>
      <c r="G62" s="254"/>
      <c r="H62" s="254"/>
      <c r="I62" s="254"/>
      <c r="J62" s="254"/>
      <c r="K62" s="254"/>
      <c r="L62" s="254"/>
      <c r="M62" s="254"/>
      <c r="N62" s="313"/>
      <c r="O62" s="313"/>
      <c r="P62" s="313"/>
      <c r="Q62" s="313"/>
      <c r="R62" s="34"/>
      <c r="S62" s="34"/>
      <c r="T62" s="36"/>
      <c r="U62" s="34"/>
      <c r="V62" s="37"/>
      <c r="W62" s="37"/>
      <c r="X62" s="37"/>
      <c r="Y62" s="37"/>
      <c r="Z62" s="37"/>
      <c r="AA62" s="37"/>
      <c r="AB62" s="37"/>
      <c r="AC62" s="37"/>
      <c r="AD62" s="37"/>
      <c r="AE62" s="37" t="s">
        <v>109</v>
      </c>
      <c r="AF62" s="37">
        <v>0</v>
      </c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</row>
    <row r="63" spans="1:60" outlineLevel="1">
      <c r="A63" s="249"/>
      <c r="B63" s="250"/>
      <c r="C63" s="314"/>
      <c r="D63" s="315"/>
      <c r="E63" s="316"/>
      <c r="F63" s="254"/>
      <c r="G63" s="254"/>
      <c r="H63" s="254"/>
      <c r="I63" s="254"/>
      <c r="J63" s="254"/>
      <c r="K63" s="254"/>
      <c r="L63" s="254"/>
      <c r="M63" s="254"/>
      <c r="N63" s="313"/>
      <c r="O63" s="313"/>
      <c r="P63" s="313"/>
      <c r="Q63" s="313"/>
      <c r="R63" s="34"/>
      <c r="S63" s="34"/>
      <c r="T63" s="36"/>
      <c r="U63" s="34"/>
      <c r="V63" s="37"/>
      <c r="W63" s="37"/>
      <c r="X63" s="37"/>
      <c r="Y63" s="37"/>
      <c r="Z63" s="37"/>
      <c r="AA63" s="37"/>
      <c r="AB63" s="37"/>
      <c r="AC63" s="37"/>
      <c r="AD63" s="37"/>
      <c r="AE63" s="37" t="s">
        <v>109</v>
      </c>
      <c r="AF63" s="37">
        <v>0</v>
      </c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</row>
    <row r="64" spans="1:60" ht="14.5">
      <c r="A64" s="255"/>
      <c r="B64" s="256"/>
      <c r="C64" s="257"/>
      <c r="D64" s="317"/>
      <c r="E64" s="259"/>
      <c r="F64" s="260"/>
      <c r="G64" s="260"/>
      <c r="H64" s="260"/>
      <c r="I64" s="260"/>
      <c r="J64" s="260"/>
      <c r="K64" s="260"/>
      <c r="L64" s="260"/>
      <c r="M64" s="260"/>
      <c r="N64" s="317"/>
      <c r="O64" s="317"/>
      <c r="P64" s="317"/>
      <c r="Q64" s="317"/>
      <c r="R64" s="39"/>
      <c r="S64" s="39"/>
      <c r="T64" s="41"/>
      <c r="U64" s="39" t="e">
        <f>SUM(U65:U74)</f>
        <v>#REF!</v>
      </c>
      <c r="AE64" s="29" t="s">
        <v>98</v>
      </c>
    </row>
    <row r="65" spans="1:60" outlineLevel="1">
      <c r="A65" s="249"/>
      <c r="B65" s="250"/>
      <c r="C65" s="251"/>
      <c r="D65" s="313"/>
      <c r="E65" s="253"/>
      <c r="F65" s="320"/>
      <c r="G65" s="254"/>
      <c r="H65" s="254"/>
      <c r="I65" s="254"/>
      <c r="J65" s="254"/>
      <c r="K65" s="254"/>
      <c r="L65" s="254"/>
      <c r="M65" s="254"/>
      <c r="N65" s="313"/>
      <c r="O65" s="313"/>
      <c r="P65" s="313"/>
      <c r="Q65" s="313"/>
      <c r="R65" s="34"/>
      <c r="S65" s="34"/>
      <c r="T65" s="36">
        <v>0.09</v>
      </c>
      <c r="U65" s="34" t="e">
        <f>ROUND(#REF!*T65,2)</f>
        <v>#REF!</v>
      </c>
      <c r="V65" s="37"/>
      <c r="W65" s="37"/>
      <c r="X65" s="37"/>
      <c r="Y65" s="37"/>
      <c r="Z65" s="37"/>
      <c r="AA65" s="37"/>
      <c r="AB65" s="37"/>
      <c r="AC65" s="37"/>
      <c r="AD65" s="37"/>
      <c r="AE65" s="37" t="s">
        <v>102</v>
      </c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</row>
    <row r="66" spans="1:60" outlineLevel="1">
      <c r="A66" s="249"/>
      <c r="B66" s="250"/>
      <c r="C66" s="314"/>
      <c r="D66" s="315"/>
      <c r="E66" s="316"/>
      <c r="F66" s="254"/>
      <c r="G66" s="254"/>
      <c r="H66" s="254"/>
      <c r="I66" s="254"/>
      <c r="J66" s="254"/>
      <c r="K66" s="254"/>
      <c r="L66" s="254"/>
      <c r="M66" s="254"/>
      <c r="N66" s="313"/>
      <c r="O66" s="313"/>
      <c r="P66" s="313"/>
      <c r="Q66" s="313"/>
      <c r="R66" s="34"/>
      <c r="S66" s="34"/>
      <c r="T66" s="36"/>
      <c r="U66" s="34"/>
      <c r="V66" s="37"/>
      <c r="W66" s="37"/>
      <c r="X66" s="37"/>
      <c r="Y66" s="37"/>
      <c r="Z66" s="37"/>
      <c r="AA66" s="37"/>
      <c r="AB66" s="37"/>
      <c r="AC66" s="37"/>
      <c r="AD66" s="37"/>
      <c r="AE66" s="37" t="s">
        <v>109</v>
      </c>
      <c r="AF66" s="37">
        <v>0</v>
      </c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</row>
    <row r="67" spans="1:60" outlineLevel="1">
      <c r="A67" s="249"/>
      <c r="B67" s="250"/>
      <c r="C67" s="314"/>
      <c r="D67" s="315"/>
      <c r="E67" s="316"/>
      <c r="F67" s="254"/>
      <c r="G67" s="254"/>
      <c r="H67" s="254"/>
      <c r="I67" s="254"/>
      <c r="J67" s="254"/>
      <c r="K67" s="254"/>
      <c r="L67" s="254"/>
      <c r="M67" s="254"/>
      <c r="N67" s="313"/>
      <c r="O67" s="313"/>
      <c r="P67" s="313"/>
      <c r="Q67" s="313"/>
      <c r="R67" s="34"/>
      <c r="S67" s="34"/>
      <c r="T67" s="36"/>
      <c r="U67" s="34"/>
      <c r="V67" s="37"/>
      <c r="W67" s="37"/>
      <c r="X67" s="37"/>
      <c r="Y67" s="37"/>
      <c r="Z67" s="37"/>
      <c r="AA67" s="37"/>
      <c r="AB67" s="37"/>
      <c r="AC67" s="37"/>
      <c r="AD67" s="37"/>
      <c r="AE67" s="37" t="s">
        <v>109</v>
      </c>
      <c r="AF67" s="37">
        <v>0</v>
      </c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</row>
    <row r="68" spans="1:60" outlineLevel="1">
      <c r="A68" s="249"/>
      <c r="B68" s="250"/>
      <c r="C68" s="251"/>
      <c r="D68" s="313"/>
      <c r="E68" s="253"/>
      <c r="F68" s="320"/>
      <c r="G68" s="254"/>
      <c r="H68" s="254"/>
      <c r="I68" s="254"/>
      <c r="J68" s="254"/>
      <c r="K68" s="254"/>
      <c r="L68" s="254"/>
      <c r="M68" s="254"/>
      <c r="N68" s="313"/>
      <c r="O68" s="313"/>
      <c r="P68" s="313"/>
      <c r="Q68" s="313"/>
      <c r="R68" s="34"/>
      <c r="S68" s="34"/>
      <c r="T68" s="36">
        <v>0.35799999999999998</v>
      </c>
      <c r="U68" s="34" t="e">
        <f>ROUND(#REF!*T68,2)</f>
        <v>#REF!</v>
      </c>
      <c r="V68" s="37"/>
      <c r="W68" s="37"/>
      <c r="X68" s="37"/>
      <c r="Y68" s="37"/>
      <c r="Z68" s="37"/>
      <c r="AA68" s="37"/>
      <c r="AB68" s="37"/>
      <c r="AC68" s="37"/>
      <c r="AD68" s="37"/>
      <c r="AE68" s="37" t="s">
        <v>102</v>
      </c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</row>
    <row r="69" spans="1:60" outlineLevel="1">
      <c r="A69" s="249"/>
      <c r="B69" s="250"/>
      <c r="C69" s="251"/>
      <c r="D69" s="313"/>
      <c r="E69" s="253"/>
      <c r="F69" s="320"/>
      <c r="G69" s="254"/>
      <c r="H69" s="254"/>
      <c r="I69" s="254"/>
      <c r="J69" s="254"/>
      <c r="K69" s="254"/>
      <c r="L69" s="254"/>
      <c r="M69" s="254"/>
      <c r="N69" s="313"/>
      <c r="O69" s="313"/>
      <c r="P69" s="313"/>
      <c r="Q69" s="313"/>
      <c r="R69" s="34"/>
      <c r="S69" s="34"/>
      <c r="T69" s="36">
        <v>0.38750000000000001</v>
      </c>
      <c r="U69" s="34" t="e">
        <f>ROUND(#REF!*T69,2)</f>
        <v>#REF!</v>
      </c>
      <c r="V69" s="37"/>
      <c r="W69" s="37"/>
      <c r="X69" s="37"/>
      <c r="Y69" s="37"/>
      <c r="Z69" s="37"/>
      <c r="AA69" s="37"/>
      <c r="AB69" s="37"/>
      <c r="AC69" s="37"/>
      <c r="AD69" s="37"/>
      <c r="AE69" s="37" t="s">
        <v>102</v>
      </c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</row>
    <row r="70" spans="1:60" outlineLevel="1">
      <c r="A70" s="249"/>
      <c r="B70" s="250"/>
      <c r="C70" s="314"/>
      <c r="D70" s="315"/>
      <c r="E70" s="316"/>
      <c r="F70" s="254"/>
      <c r="G70" s="254"/>
      <c r="H70" s="254"/>
      <c r="I70" s="254"/>
      <c r="J70" s="254"/>
      <c r="K70" s="254"/>
      <c r="L70" s="254"/>
      <c r="M70" s="254"/>
      <c r="N70" s="313"/>
      <c r="O70" s="313"/>
      <c r="P70" s="313"/>
      <c r="Q70" s="313"/>
      <c r="R70" s="34"/>
      <c r="S70" s="34"/>
      <c r="T70" s="36"/>
      <c r="U70" s="34"/>
      <c r="V70" s="37"/>
      <c r="W70" s="37"/>
      <c r="X70" s="37"/>
      <c r="Y70" s="37"/>
      <c r="Z70" s="37"/>
      <c r="AA70" s="37"/>
      <c r="AB70" s="37"/>
      <c r="AC70" s="37"/>
      <c r="AD70" s="37"/>
      <c r="AE70" s="37" t="s">
        <v>109</v>
      </c>
      <c r="AF70" s="37">
        <v>0</v>
      </c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</row>
    <row r="71" spans="1:60" outlineLevel="1">
      <c r="A71" s="249"/>
      <c r="B71" s="250"/>
      <c r="C71" s="314"/>
      <c r="D71" s="315"/>
      <c r="E71" s="316"/>
      <c r="F71" s="254"/>
      <c r="G71" s="254"/>
      <c r="H71" s="254"/>
      <c r="I71" s="254"/>
      <c r="J71" s="254"/>
      <c r="K71" s="254"/>
      <c r="L71" s="254"/>
      <c r="M71" s="254"/>
      <c r="N71" s="313"/>
      <c r="O71" s="313"/>
      <c r="P71" s="313"/>
      <c r="Q71" s="313"/>
      <c r="R71" s="34"/>
      <c r="S71" s="34"/>
      <c r="T71" s="36"/>
      <c r="U71" s="34"/>
      <c r="V71" s="37"/>
      <c r="W71" s="37"/>
      <c r="X71" s="37"/>
      <c r="Y71" s="37"/>
      <c r="Z71" s="37"/>
      <c r="AA71" s="37"/>
      <c r="AB71" s="37"/>
      <c r="AC71" s="37"/>
      <c r="AD71" s="37"/>
      <c r="AE71" s="37" t="s">
        <v>109</v>
      </c>
      <c r="AF71" s="37">
        <v>0</v>
      </c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</row>
    <row r="72" spans="1:60" outlineLevel="1">
      <c r="A72" s="249"/>
      <c r="B72" s="250"/>
      <c r="C72" s="251"/>
      <c r="D72" s="313"/>
      <c r="E72" s="253"/>
      <c r="F72" s="320"/>
      <c r="G72" s="254"/>
      <c r="H72" s="254"/>
      <c r="I72" s="254"/>
      <c r="J72" s="254"/>
      <c r="K72" s="254"/>
      <c r="L72" s="254"/>
      <c r="M72" s="254"/>
      <c r="N72" s="313"/>
      <c r="O72" s="313"/>
      <c r="P72" s="313"/>
      <c r="Q72" s="313"/>
      <c r="R72" s="34"/>
      <c r="S72" s="34"/>
      <c r="T72" s="36">
        <v>0.44177</v>
      </c>
      <c r="U72" s="34" t="e">
        <f>ROUND(#REF!*T72,2)</f>
        <v>#REF!</v>
      </c>
      <c r="V72" s="37"/>
      <c r="W72" s="37"/>
      <c r="X72" s="37"/>
      <c r="Y72" s="37"/>
      <c r="Z72" s="37"/>
      <c r="AA72" s="37"/>
      <c r="AB72" s="37"/>
      <c r="AC72" s="37"/>
      <c r="AD72" s="37"/>
      <c r="AE72" s="37" t="s">
        <v>102</v>
      </c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</row>
    <row r="73" spans="1:60" outlineLevel="1">
      <c r="A73" s="249"/>
      <c r="B73" s="250"/>
      <c r="C73" s="251"/>
      <c r="D73" s="313"/>
      <c r="E73" s="253"/>
      <c r="F73" s="320"/>
      <c r="G73" s="254"/>
      <c r="H73" s="254"/>
      <c r="I73" s="254"/>
      <c r="J73" s="254"/>
      <c r="K73" s="254"/>
      <c r="L73" s="254"/>
      <c r="M73" s="254"/>
      <c r="N73" s="313"/>
      <c r="O73" s="313"/>
      <c r="P73" s="313"/>
      <c r="Q73" s="313"/>
      <c r="R73" s="34"/>
      <c r="S73" s="34"/>
      <c r="T73" s="36">
        <v>0.44177</v>
      </c>
      <c r="U73" s="34" t="e">
        <f>ROUND(#REF!*T73,2)</f>
        <v>#REF!</v>
      </c>
      <c r="V73" s="37"/>
      <c r="W73" s="37"/>
      <c r="X73" s="37"/>
      <c r="Y73" s="37"/>
      <c r="Z73" s="37"/>
      <c r="AA73" s="37"/>
      <c r="AB73" s="37"/>
      <c r="AC73" s="37"/>
      <c r="AD73" s="37"/>
      <c r="AE73" s="37" t="s">
        <v>102</v>
      </c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</row>
    <row r="74" spans="1:60" outlineLevel="1">
      <c r="A74" s="249"/>
      <c r="B74" s="250"/>
      <c r="C74" s="314"/>
      <c r="D74" s="315"/>
      <c r="E74" s="316"/>
      <c r="F74" s="254"/>
      <c r="G74" s="254"/>
      <c r="H74" s="254"/>
      <c r="I74" s="254"/>
      <c r="J74" s="254"/>
      <c r="K74" s="254"/>
      <c r="L74" s="254"/>
      <c r="M74" s="254"/>
      <c r="N74" s="313"/>
      <c r="O74" s="313"/>
      <c r="P74" s="313"/>
      <c r="Q74" s="313"/>
      <c r="R74" s="34"/>
      <c r="S74" s="34"/>
      <c r="T74" s="36"/>
      <c r="U74" s="34"/>
      <c r="V74" s="37"/>
      <c r="W74" s="37"/>
      <c r="X74" s="37"/>
      <c r="Y74" s="37"/>
      <c r="Z74" s="37"/>
      <c r="AA74" s="37"/>
      <c r="AB74" s="37"/>
      <c r="AC74" s="37"/>
      <c r="AD74" s="37"/>
      <c r="AE74" s="37" t="s">
        <v>109</v>
      </c>
      <c r="AF74" s="37">
        <v>0</v>
      </c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</row>
    <row r="75" spans="1:60" ht="14.5">
      <c r="A75" s="255"/>
      <c r="B75" s="256"/>
      <c r="C75" s="257"/>
      <c r="D75" s="317"/>
      <c r="E75" s="259"/>
      <c r="F75" s="260"/>
      <c r="G75" s="260"/>
      <c r="H75" s="260"/>
      <c r="I75" s="260"/>
      <c r="J75" s="260"/>
      <c r="K75" s="260"/>
      <c r="L75" s="260"/>
      <c r="M75" s="260"/>
      <c r="N75" s="317"/>
      <c r="O75" s="317"/>
      <c r="P75" s="317"/>
      <c r="Q75" s="317"/>
      <c r="R75" s="39"/>
      <c r="S75" s="39"/>
      <c r="T75" s="41"/>
      <c r="U75" s="39" t="e">
        <f>SUM(U76:U80)</f>
        <v>#REF!</v>
      </c>
      <c r="AE75" s="29" t="s">
        <v>98</v>
      </c>
    </row>
    <row r="76" spans="1:60" outlineLevel="1">
      <c r="A76" s="249"/>
      <c r="B76" s="250"/>
      <c r="C76" s="251"/>
      <c r="D76" s="313"/>
      <c r="E76" s="253"/>
      <c r="F76" s="320"/>
      <c r="G76" s="254"/>
      <c r="H76" s="254"/>
      <c r="I76" s="254"/>
      <c r="J76" s="254"/>
      <c r="K76" s="254"/>
      <c r="L76" s="254"/>
      <c r="M76" s="254"/>
      <c r="N76" s="313"/>
      <c r="O76" s="313"/>
      <c r="P76" s="313"/>
      <c r="Q76" s="313"/>
      <c r="R76" s="34"/>
      <c r="S76" s="34"/>
      <c r="T76" s="36">
        <v>0.308</v>
      </c>
      <c r="U76" s="34" t="e">
        <f>ROUND(#REF!*T76,2)</f>
        <v>#REF!</v>
      </c>
      <c r="V76" s="37"/>
      <c r="W76" s="37"/>
      <c r="X76" s="37"/>
      <c r="Y76" s="37"/>
      <c r="Z76" s="37"/>
      <c r="AA76" s="37"/>
      <c r="AB76" s="37"/>
      <c r="AC76" s="37"/>
      <c r="AD76" s="37"/>
      <c r="AE76" s="37" t="s">
        <v>102</v>
      </c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</row>
    <row r="77" spans="1:60" ht="30.5" customHeight="1" outlineLevel="1">
      <c r="A77" s="249"/>
      <c r="B77" s="250"/>
      <c r="C77" s="536"/>
      <c r="D77" s="537"/>
      <c r="E77" s="538"/>
      <c r="F77" s="539"/>
      <c r="G77" s="540"/>
      <c r="H77" s="254"/>
      <c r="I77" s="254"/>
      <c r="J77" s="254"/>
      <c r="K77" s="254"/>
      <c r="L77" s="254"/>
      <c r="M77" s="254"/>
      <c r="N77" s="313"/>
      <c r="O77" s="313"/>
      <c r="P77" s="313"/>
      <c r="Q77" s="313"/>
      <c r="R77" s="34"/>
      <c r="S77" s="34"/>
      <c r="T77" s="36"/>
      <c r="U77" s="34"/>
      <c r="V77" s="37"/>
      <c r="W77" s="37"/>
      <c r="X77" s="37"/>
      <c r="Y77" s="37"/>
      <c r="Z77" s="37"/>
      <c r="AA77" s="37"/>
      <c r="AB77" s="37"/>
      <c r="AC77" s="37"/>
      <c r="AD77" s="37"/>
      <c r="AE77" s="37" t="s">
        <v>104</v>
      </c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8" t="e">
        <f>#REF!</f>
        <v>#REF!</v>
      </c>
      <c r="BB77" s="37"/>
      <c r="BC77" s="37"/>
      <c r="BD77" s="37"/>
      <c r="BE77" s="37"/>
      <c r="BF77" s="37"/>
      <c r="BG77" s="37"/>
      <c r="BH77" s="37"/>
    </row>
    <row r="78" spans="1:60" outlineLevel="1">
      <c r="A78" s="249"/>
      <c r="B78" s="250"/>
      <c r="C78" s="251"/>
      <c r="D78" s="313"/>
      <c r="E78" s="253"/>
      <c r="F78" s="320"/>
      <c r="G78" s="254"/>
      <c r="H78" s="254"/>
      <c r="I78" s="254"/>
      <c r="J78" s="254"/>
      <c r="K78" s="254"/>
      <c r="L78" s="254"/>
      <c r="M78" s="254"/>
      <c r="N78" s="313"/>
      <c r="O78" s="313"/>
      <c r="P78" s="313"/>
      <c r="Q78" s="313"/>
      <c r="R78" s="34"/>
      <c r="S78" s="34"/>
      <c r="T78" s="36">
        <v>0.37</v>
      </c>
      <c r="U78" s="34" t="e">
        <f>ROUND(#REF!*T78,2)</f>
        <v>#REF!</v>
      </c>
      <c r="V78" s="37"/>
      <c r="W78" s="37"/>
      <c r="X78" s="37"/>
      <c r="Y78" s="37"/>
      <c r="Z78" s="37"/>
      <c r="AA78" s="37"/>
      <c r="AB78" s="37"/>
      <c r="AC78" s="37"/>
      <c r="AD78" s="37"/>
      <c r="AE78" s="37" t="s">
        <v>102</v>
      </c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</row>
    <row r="79" spans="1:60" outlineLevel="1">
      <c r="A79" s="249"/>
      <c r="B79" s="250"/>
      <c r="C79" s="251"/>
      <c r="D79" s="313"/>
      <c r="E79" s="253"/>
      <c r="F79" s="320"/>
      <c r="G79" s="254"/>
      <c r="H79" s="254"/>
      <c r="I79" s="254"/>
      <c r="J79" s="254"/>
      <c r="K79" s="254"/>
      <c r="L79" s="254"/>
      <c r="M79" s="254"/>
      <c r="N79" s="313"/>
      <c r="O79" s="313"/>
      <c r="P79" s="313"/>
      <c r="Q79" s="313"/>
      <c r="R79" s="34"/>
      <c r="S79" s="34"/>
      <c r="T79" s="36">
        <v>0.37</v>
      </c>
      <c r="U79" s="34" t="e">
        <f>ROUND(#REF!*T79,2)</f>
        <v>#REF!</v>
      </c>
      <c r="V79" s="37"/>
      <c r="W79" s="37"/>
      <c r="X79" s="37"/>
      <c r="Y79" s="37"/>
      <c r="Z79" s="37"/>
      <c r="AA79" s="37"/>
      <c r="AB79" s="37"/>
      <c r="AC79" s="37"/>
      <c r="AD79" s="37"/>
      <c r="AE79" s="37" t="s">
        <v>102</v>
      </c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</row>
    <row r="80" spans="1:60" ht="20.5" customHeight="1" outlineLevel="1">
      <c r="A80" s="249"/>
      <c r="B80" s="250"/>
      <c r="C80" s="536"/>
      <c r="D80" s="537"/>
      <c r="E80" s="538"/>
      <c r="F80" s="539"/>
      <c r="G80" s="540"/>
      <c r="H80" s="254"/>
      <c r="I80" s="254"/>
      <c r="J80" s="254"/>
      <c r="K80" s="254"/>
      <c r="L80" s="254"/>
      <c r="M80" s="254"/>
      <c r="N80" s="313"/>
      <c r="O80" s="313"/>
      <c r="P80" s="313"/>
      <c r="Q80" s="313"/>
      <c r="R80" s="34"/>
      <c r="S80" s="34"/>
      <c r="T80" s="36"/>
      <c r="U80" s="34"/>
      <c r="V80" s="37"/>
      <c r="W80" s="37"/>
      <c r="X80" s="37"/>
      <c r="Y80" s="37"/>
      <c r="Z80" s="37"/>
      <c r="AA80" s="37"/>
      <c r="AB80" s="37"/>
      <c r="AC80" s="37"/>
      <c r="AD80" s="37"/>
      <c r="AE80" s="37" t="s">
        <v>104</v>
      </c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8" t="e">
        <f>#REF!</f>
        <v>#REF!</v>
      </c>
      <c r="BB80" s="37"/>
      <c r="BC80" s="37"/>
      <c r="BD80" s="37"/>
      <c r="BE80" s="37"/>
      <c r="BF80" s="37"/>
      <c r="BG80" s="37"/>
      <c r="BH80" s="37"/>
    </row>
    <row r="81" spans="1:60" ht="14.5">
      <c r="A81" s="255"/>
      <c r="B81" s="256"/>
      <c r="C81" s="257"/>
      <c r="D81" s="317"/>
      <c r="E81" s="259"/>
      <c r="F81" s="260"/>
      <c r="G81" s="260"/>
      <c r="H81" s="260"/>
      <c r="I81" s="260"/>
      <c r="J81" s="260"/>
      <c r="K81" s="260"/>
      <c r="L81" s="260"/>
      <c r="M81" s="260"/>
      <c r="N81" s="317"/>
      <c r="O81" s="317"/>
      <c r="P81" s="317"/>
      <c r="Q81" s="317"/>
      <c r="R81" s="39"/>
      <c r="S81" s="39"/>
      <c r="T81" s="41"/>
      <c r="U81" s="39" t="e">
        <f>SUM(U82:U95)</f>
        <v>#REF!</v>
      </c>
      <c r="AE81" s="29" t="s">
        <v>98</v>
      </c>
    </row>
    <row r="82" spans="1:60" outlineLevel="1">
      <c r="A82" s="249"/>
      <c r="B82" s="250"/>
      <c r="C82" s="251"/>
      <c r="D82" s="313"/>
      <c r="E82" s="253"/>
      <c r="F82" s="320"/>
      <c r="G82" s="254"/>
      <c r="H82" s="254"/>
      <c r="I82" s="254"/>
      <c r="J82" s="254"/>
      <c r="K82" s="254"/>
      <c r="L82" s="254"/>
      <c r="M82" s="254"/>
      <c r="N82" s="313"/>
      <c r="O82" s="313"/>
      <c r="P82" s="313"/>
      <c r="Q82" s="313"/>
      <c r="R82" s="34"/>
      <c r="S82" s="34"/>
      <c r="T82" s="36">
        <v>0.05</v>
      </c>
      <c r="U82" s="34" t="e">
        <f>ROUND(#REF!*T82,2)</f>
        <v>#REF!</v>
      </c>
      <c r="V82" s="37"/>
      <c r="W82" s="37"/>
      <c r="X82" s="37"/>
      <c r="Y82" s="37"/>
      <c r="Z82" s="37"/>
      <c r="AA82" s="37"/>
      <c r="AB82" s="37"/>
      <c r="AC82" s="37"/>
      <c r="AD82" s="37"/>
      <c r="AE82" s="37" t="s">
        <v>102</v>
      </c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</row>
    <row r="83" spans="1:60" outlineLevel="1">
      <c r="A83" s="249"/>
      <c r="B83" s="250"/>
      <c r="C83" s="251"/>
      <c r="D83" s="313"/>
      <c r="E83" s="253"/>
      <c r="F83" s="320"/>
      <c r="G83" s="254"/>
      <c r="H83" s="254"/>
      <c r="I83" s="254"/>
      <c r="J83" s="254"/>
      <c r="K83" s="254"/>
      <c r="L83" s="254"/>
      <c r="M83" s="254"/>
      <c r="N83" s="313"/>
      <c r="O83" s="313"/>
      <c r="P83" s="313"/>
      <c r="Q83" s="313"/>
      <c r="R83" s="34"/>
      <c r="S83" s="34"/>
      <c r="T83" s="36">
        <v>0.93899999999999995</v>
      </c>
      <c r="U83" s="34" t="e">
        <f>ROUND(#REF!*T83,2)</f>
        <v>#REF!</v>
      </c>
      <c r="V83" s="37"/>
      <c r="W83" s="37"/>
      <c r="X83" s="37"/>
      <c r="Y83" s="37"/>
      <c r="Z83" s="37"/>
      <c r="AA83" s="37"/>
      <c r="AB83" s="37"/>
      <c r="AC83" s="37"/>
      <c r="AD83" s="37"/>
      <c r="AE83" s="37" t="s">
        <v>102</v>
      </c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</row>
    <row r="84" spans="1:60" outlineLevel="1">
      <c r="A84" s="249"/>
      <c r="B84" s="250"/>
      <c r="C84" s="314"/>
      <c r="D84" s="315"/>
      <c r="E84" s="316"/>
      <c r="F84" s="254"/>
      <c r="G84" s="254"/>
      <c r="H84" s="254"/>
      <c r="I84" s="254"/>
      <c r="J84" s="254"/>
      <c r="K84" s="254"/>
      <c r="L84" s="254"/>
      <c r="M84" s="254"/>
      <c r="N84" s="313"/>
      <c r="O84" s="313"/>
      <c r="P84" s="313"/>
      <c r="Q84" s="313"/>
      <c r="R84" s="34"/>
      <c r="S84" s="34"/>
      <c r="T84" s="36"/>
      <c r="U84" s="34"/>
      <c r="V84" s="37"/>
      <c r="W84" s="37"/>
      <c r="X84" s="37"/>
      <c r="Y84" s="37"/>
      <c r="Z84" s="37"/>
      <c r="AA84" s="37"/>
      <c r="AB84" s="37"/>
      <c r="AC84" s="37"/>
      <c r="AD84" s="37"/>
      <c r="AE84" s="37" t="s">
        <v>109</v>
      </c>
      <c r="AF84" s="37">
        <v>0</v>
      </c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</row>
    <row r="85" spans="1:60" outlineLevel="1">
      <c r="A85" s="249"/>
      <c r="B85" s="250"/>
      <c r="C85" s="251"/>
      <c r="D85" s="313"/>
      <c r="E85" s="253"/>
      <c r="F85" s="320"/>
      <c r="G85" s="254"/>
      <c r="H85" s="254"/>
      <c r="I85" s="254"/>
      <c r="J85" s="254"/>
      <c r="K85" s="254"/>
      <c r="L85" s="254"/>
      <c r="M85" s="254"/>
      <c r="N85" s="313"/>
      <c r="O85" s="313"/>
      <c r="P85" s="313"/>
      <c r="Q85" s="313"/>
      <c r="R85" s="34"/>
      <c r="S85" s="34"/>
      <c r="T85" s="36">
        <v>0.39600000000000002</v>
      </c>
      <c r="U85" s="34" t="e">
        <f>ROUND(#REF!*T85,2)</f>
        <v>#REF!</v>
      </c>
      <c r="V85" s="37"/>
      <c r="W85" s="37"/>
      <c r="X85" s="37"/>
      <c r="Y85" s="37"/>
      <c r="Z85" s="37"/>
      <c r="AA85" s="37"/>
      <c r="AB85" s="37"/>
      <c r="AC85" s="37"/>
      <c r="AD85" s="37"/>
      <c r="AE85" s="37" t="s">
        <v>102</v>
      </c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</row>
    <row r="86" spans="1:60" outlineLevel="1">
      <c r="A86" s="249"/>
      <c r="B86" s="250"/>
      <c r="C86" s="314"/>
      <c r="D86" s="315"/>
      <c r="E86" s="316"/>
      <c r="F86" s="254"/>
      <c r="G86" s="254"/>
      <c r="H86" s="254"/>
      <c r="I86" s="254"/>
      <c r="J86" s="254"/>
      <c r="K86" s="254"/>
      <c r="L86" s="254"/>
      <c r="M86" s="254"/>
      <c r="N86" s="313"/>
      <c r="O86" s="313"/>
      <c r="P86" s="313"/>
      <c r="Q86" s="313"/>
      <c r="R86" s="34"/>
      <c r="S86" s="34"/>
      <c r="T86" s="36"/>
      <c r="U86" s="34"/>
      <c r="V86" s="37"/>
      <c r="W86" s="37"/>
      <c r="X86" s="37"/>
      <c r="Y86" s="37"/>
      <c r="Z86" s="37"/>
      <c r="AA86" s="37"/>
      <c r="AB86" s="37"/>
      <c r="AC86" s="37"/>
      <c r="AD86" s="37"/>
      <c r="AE86" s="37" t="s">
        <v>109</v>
      </c>
      <c r="AF86" s="37">
        <v>0</v>
      </c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</row>
    <row r="87" spans="1:60" outlineLevel="1">
      <c r="A87" s="249"/>
      <c r="B87" s="250"/>
      <c r="C87" s="251"/>
      <c r="D87" s="313"/>
      <c r="E87" s="253"/>
      <c r="F87" s="320"/>
      <c r="G87" s="254"/>
      <c r="H87" s="254"/>
      <c r="I87" s="254"/>
      <c r="J87" s="254"/>
      <c r="K87" s="254"/>
      <c r="L87" s="254"/>
      <c r="M87" s="254"/>
      <c r="N87" s="313"/>
      <c r="O87" s="313"/>
      <c r="P87" s="313"/>
      <c r="Q87" s="313"/>
      <c r="R87" s="34"/>
      <c r="S87" s="34"/>
      <c r="T87" s="36">
        <v>7.8E-2</v>
      </c>
      <c r="U87" s="34" t="e">
        <f>ROUND(#REF!*T87,2)</f>
        <v>#REF!</v>
      </c>
      <c r="V87" s="37"/>
      <c r="W87" s="37"/>
      <c r="X87" s="37"/>
      <c r="Y87" s="37"/>
      <c r="Z87" s="37"/>
      <c r="AA87" s="37"/>
      <c r="AB87" s="37"/>
      <c r="AC87" s="37"/>
      <c r="AD87" s="37"/>
      <c r="AE87" s="37" t="s">
        <v>102</v>
      </c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</row>
    <row r="88" spans="1:60" outlineLevel="1">
      <c r="A88" s="249"/>
      <c r="B88" s="250"/>
      <c r="C88" s="314"/>
      <c r="D88" s="315"/>
      <c r="E88" s="316"/>
      <c r="F88" s="254"/>
      <c r="G88" s="254"/>
      <c r="H88" s="254"/>
      <c r="I88" s="254"/>
      <c r="J88" s="254"/>
      <c r="K88" s="254"/>
      <c r="L88" s="254"/>
      <c r="M88" s="254"/>
      <c r="N88" s="313"/>
      <c r="O88" s="313"/>
      <c r="P88" s="313"/>
      <c r="Q88" s="313"/>
      <c r="R88" s="34"/>
      <c r="S88" s="34"/>
      <c r="T88" s="36"/>
      <c r="U88" s="34"/>
      <c r="V88" s="37"/>
      <c r="W88" s="37"/>
      <c r="X88" s="37"/>
      <c r="Y88" s="37"/>
      <c r="Z88" s="37"/>
      <c r="AA88" s="37"/>
      <c r="AB88" s="37"/>
      <c r="AC88" s="37"/>
      <c r="AD88" s="37"/>
      <c r="AE88" s="37" t="s">
        <v>109</v>
      </c>
      <c r="AF88" s="37">
        <v>0</v>
      </c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</row>
    <row r="89" spans="1:60" outlineLevel="1">
      <c r="A89" s="249"/>
      <c r="B89" s="250"/>
      <c r="C89" s="251"/>
      <c r="D89" s="313"/>
      <c r="E89" s="253"/>
      <c r="F89" s="320"/>
      <c r="G89" s="254"/>
      <c r="H89" s="254"/>
      <c r="I89" s="254"/>
      <c r="J89" s="254"/>
      <c r="K89" s="254"/>
      <c r="L89" s="254"/>
      <c r="M89" s="254"/>
      <c r="N89" s="313"/>
      <c r="O89" s="313"/>
      <c r="P89" s="313"/>
      <c r="Q89" s="313"/>
      <c r="R89" s="34"/>
      <c r="S89" s="34"/>
      <c r="T89" s="36">
        <v>0.22700000000000001</v>
      </c>
      <c r="U89" s="34" t="e">
        <f>ROUND(#REF!*T89,2)</f>
        <v>#REF!</v>
      </c>
      <c r="V89" s="37"/>
      <c r="W89" s="37"/>
      <c r="X89" s="37"/>
      <c r="Y89" s="37"/>
      <c r="Z89" s="37"/>
      <c r="AA89" s="37"/>
      <c r="AB89" s="37"/>
      <c r="AC89" s="37"/>
      <c r="AD89" s="37"/>
      <c r="AE89" s="37" t="s">
        <v>102</v>
      </c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</row>
    <row r="90" spans="1:60" outlineLevel="1">
      <c r="A90" s="249"/>
      <c r="B90" s="250"/>
      <c r="C90" s="314"/>
      <c r="D90" s="315"/>
      <c r="E90" s="316"/>
      <c r="F90" s="254"/>
      <c r="G90" s="254"/>
      <c r="H90" s="254"/>
      <c r="I90" s="254"/>
      <c r="J90" s="254"/>
      <c r="K90" s="254"/>
      <c r="L90" s="254"/>
      <c r="M90" s="254"/>
      <c r="N90" s="313"/>
      <c r="O90" s="313"/>
      <c r="P90" s="313"/>
      <c r="Q90" s="313"/>
      <c r="R90" s="34"/>
      <c r="S90" s="34"/>
      <c r="T90" s="36"/>
      <c r="U90" s="34"/>
      <c r="V90" s="37"/>
      <c r="W90" s="37"/>
      <c r="X90" s="37"/>
      <c r="Y90" s="37"/>
      <c r="Z90" s="37"/>
      <c r="AA90" s="37"/>
      <c r="AB90" s="37"/>
      <c r="AC90" s="37"/>
      <c r="AD90" s="37"/>
      <c r="AE90" s="37" t="s">
        <v>109</v>
      </c>
      <c r="AF90" s="37">
        <v>0</v>
      </c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</row>
    <row r="91" spans="1:60" outlineLevel="1">
      <c r="A91" s="249"/>
      <c r="B91" s="250"/>
      <c r="C91" s="251"/>
      <c r="D91" s="313"/>
      <c r="E91" s="253"/>
      <c r="F91" s="320"/>
      <c r="G91" s="254"/>
      <c r="H91" s="254"/>
      <c r="I91" s="254"/>
      <c r="J91" s="254"/>
      <c r="K91" s="254"/>
      <c r="L91" s="254"/>
      <c r="M91" s="254"/>
      <c r="N91" s="313"/>
      <c r="O91" s="313"/>
      <c r="P91" s="313"/>
      <c r="Q91" s="313"/>
      <c r="R91" s="34"/>
      <c r="S91" s="34"/>
      <c r="T91" s="36">
        <v>4.6550000000000002</v>
      </c>
      <c r="U91" s="34" t="e">
        <f>ROUND(#REF!*T91,2)</f>
        <v>#REF!</v>
      </c>
      <c r="V91" s="37"/>
      <c r="W91" s="37"/>
      <c r="X91" s="37"/>
      <c r="Y91" s="37"/>
      <c r="Z91" s="37"/>
      <c r="AA91" s="37"/>
      <c r="AB91" s="37"/>
      <c r="AC91" s="37"/>
      <c r="AD91" s="37"/>
      <c r="AE91" s="37" t="s">
        <v>102</v>
      </c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</row>
    <row r="92" spans="1:60" ht="12.5" customHeight="1" outlineLevel="1">
      <c r="A92" s="249"/>
      <c r="B92" s="250"/>
      <c r="C92" s="536"/>
      <c r="D92" s="537"/>
      <c r="E92" s="538"/>
      <c r="F92" s="539"/>
      <c r="G92" s="540"/>
      <c r="H92" s="254"/>
      <c r="I92" s="254"/>
      <c r="J92" s="254"/>
      <c r="K92" s="254"/>
      <c r="L92" s="254"/>
      <c r="M92" s="254"/>
      <c r="N92" s="313"/>
      <c r="O92" s="313"/>
      <c r="P92" s="313"/>
      <c r="Q92" s="313"/>
      <c r="R92" s="34"/>
      <c r="S92" s="34"/>
      <c r="T92" s="36"/>
      <c r="U92" s="34"/>
      <c r="V92" s="37"/>
      <c r="W92" s="37"/>
      <c r="X92" s="37"/>
      <c r="Y92" s="37"/>
      <c r="Z92" s="37"/>
      <c r="AA92" s="37"/>
      <c r="AB92" s="37"/>
      <c r="AC92" s="37"/>
      <c r="AD92" s="37"/>
      <c r="AE92" s="37" t="s">
        <v>104</v>
      </c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8" t="e">
        <f>#REF!</f>
        <v>#REF!</v>
      </c>
      <c r="BB92" s="37"/>
      <c r="BC92" s="37"/>
      <c r="BD92" s="37"/>
      <c r="BE92" s="37"/>
      <c r="BF92" s="37"/>
      <c r="BG92" s="37"/>
      <c r="BH92" s="37"/>
    </row>
    <row r="93" spans="1:60" outlineLevel="1">
      <c r="A93" s="249"/>
      <c r="B93" s="250"/>
      <c r="C93" s="314"/>
      <c r="D93" s="315"/>
      <c r="E93" s="316"/>
      <c r="F93" s="254"/>
      <c r="G93" s="254"/>
      <c r="H93" s="254"/>
      <c r="I93" s="254"/>
      <c r="J93" s="254"/>
      <c r="K93" s="254"/>
      <c r="L93" s="254"/>
      <c r="M93" s="254"/>
      <c r="N93" s="313"/>
      <c r="O93" s="313"/>
      <c r="P93" s="313"/>
      <c r="Q93" s="313"/>
      <c r="R93" s="34"/>
      <c r="S93" s="34"/>
      <c r="T93" s="36"/>
      <c r="U93" s="34"/>
      <c r="V93" s="37"/>
      <c r="W93" s="37"/>
      <c r="X93" s="37"/>
      <c r="Y93" s="37"/>
      <c r="Z93" s="37"/>
      <c r="AA93" s="37"/>
      <c r="AB93" s="37"/>
      <c r="AC93" s="37"/>
      <c r="AD93" s="37"/>
      <c r="AE93" s="37" t="s">
        <v>109</v>
      </c>
      <c r="AF93" s="37">
        <v>0</v>
      </c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</row>
    <row r="94" spans="1:60" outlineLevel="1">
      <c r="A94" s="249"/>
      <c r="B94" s="250"/>
      <c r="C94" s="314"/>
      <c r="D94" s="315"/>
      <c r="E94" s="316"/>
      <c r="F94" s="254"/>
      <c r="G94" s="254"/>
      <c r="H94" s="254"/>
      <c r="I94" s="254"/>
      <c r="J94" s="254"/>
      <c r="K94" s="254"/>
      <c r="L94" s="254"/>
      <c r="M94" s="254"/>
      <c r="N94" s="313"/>
      <c r="O94" s="313"/>
      <c r="P94" s="313"/>
      <c r="Q94" s="313"/>
      <c r="R94" s="34"/>
      <c r="S94" s="34"/>
      <c r="T94" s="36"/>
      <c r="U94" s="34"/>
      <c r="V94" s="37"/>
      <c r="W94" s="37"/>
      <c r="X94" s="37"/>
      <c r="Y94" s="37"/>
      <c r="Z94" s="37"/>
      <c r="AA94" s="37"/>
      <c r="AB94" s="37"/>
      <c r="AC94" s="37"/>
      <c r="AD94" s="37"/>
      <c r="AE94" s="37" t="s">
        <v>109</v>
      </c>
      <c r="AF94" s="37">
        <v>0</v>
      </c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</row>
    <row r="95" spans="1:60" outlineLevel="1">
      <c r="A95" s="249"/>
      <c r="B95" s="250"/>
      <c r="C95" s="251"/>
      <c r="D95" s="313"/>
      <c r="E95" s="253"/>
      <c r="F95" s="320"/>
      <c r="G95" s="254"/>
      <c r="H95" s="254"/>
      <c r="I95" s="254"/>
      <c r="J95" s="254"/>
      <c r="K95" s="254"/>
      <c r="L95" s="254"/>
      <c r="M95" s="254"/>
      <c r="N95" s="313"/>
      <c r="O95" s="313"/>
      <c r="P95" s="313"/>
      <c r="Q95" s="313"/>
      <c r="R95" s="34"/>
      <c r="S95" s="34"/>
      <c r="T95" s="36">
        <v>0.81299999999999994</v>
      </c>
      <c r="U95" s="34" t="e">
        <f>ROUND(#REF!*T95,2)</f>
        <v>#REF!</v>
      </c>
      <c r="V95" s="37"/>
      <c r="W95" s="37"/>
      <c r="X95" s="37"/>
      <c r="Y95" s="37"/>
      <c r="Z95" s="37"/>
      <c r="AA95" s="37"/>
      <c r="AB95" s="37"/>
      <c r="AC95" s="37"/>
      <c r="AD95" s="37"/>
      <c r="AE95" s="37" t="s">
        <v>102</v>
      </c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</row>
    <row r="96" spans="1:60" ht="14.5">
      <c r="A96" s="255"/>
      <c r="B96" s="256"/>
      <c r="C96" s="257"/>
      <c r="D96" s="317"/>
      <c r="E96" s="259"/>
      <c r="F96" s="260"/>
      <c r="G96" s="260"/>
      <c r="H96" s="260"/>
      <c r="I96" s="260"/>
      <c r="J96" s="260"/>
      <c r="K96" s="260"/>
      <c r="L96" s="260"/>
      <c r="M96" s="260"/>
      <c r="N96" s="317"/>
      <c r="O96" s="317"/>
      <c r="P96" s="317"/>
      <c r="Q96" s="317"/>
      <c r="R96" s="39"/>
      <c r="S96" s="39"/>
      <c r="T96" s="41"/>
      <c r="U96" s="39" t="e">
        <f>SUM(U97:U117)</f>
        <v>#REF!</v>
      </c>
      <c r="AE96" s="29" t="s">
        <v>98</v>
      </c>
    </row>
    <row r="97" spans="1:60" outlineLevel="1">
      <c r="A97" s="249"/>
      <c r="B97" s="250"/>
      <c r="C97" s="251"/>
      <c r="D97" s="313"/>
      <c r="E97" s="253"/>
      <c r="F97" s="320"/>
      <c r="G97" s="254"/>
      <c r="H97" s="254"/>
      <c r="I97" s="254"/>
      <c r="J97" s="254"/>
      <c r="K97" s="254"/>
      <c r="L97" s="254"/>
      <c r="M97" s="254"/>
      <c r="N97" s="313"/>
      <c r="O97" s="313"/>
      <c r="P97" s="313"/>
      <c r="Q97" s="313"/>
      <c r="R97" s="34"/>
      <c r="S97" s="34"/>
      <c r="T97" s="36">
        <v>0.3</v>
      </c>
      <c r="U97" s="34" t="e">
        <f>ROUND(#REF!*T97,2)</f>
        <v>#REF!</v>
      </c>
      <c r="V97" s="37"/>
      <c r="W97" s="37"/>
      <c r="X97" s="37"/>
      <c r="Y97" s="37"/>
      <c r="Z97" s="37"/>
      <c r="AA97" s="37"/>
      <c r="AB97" s="37"/>
      <c r="AC97" s="37"/>
      <c r="AD97" s="37"/>
      <c r="AE97" s="37" t="s">
        <v>102</v>
      </c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</row>
    <row r="98" spans="1:60" outlineLevel="1">
      <c r="A98" s="249"/>
      <c r="B98" s="250"/>
      <c r="C98" s="314"/>
      <c r="D98" s="315"/>
      <c r="E98" s="316"/>
      <c r="F98" s="254"/>
      <c r="G98" s="254"/>
      <c r="H98" s="254"/>
      <c r="I98" s="254"/>
      <c r="J98" s="254"/>
      <c r="K98" s="254"/>
      <c r="L98" s="254"/>
      <c r="M98" s="254"/>
      <c r="N98" s="313"/>
      <c r="O98" s="313"/>
      <c r="P98" s="313"/>
      <c r="Q98" s="313"/>
      <c r="R98" s="34"/>
      <c r="S98" s="34"/>
      <c r="T98" s="36"/>
      <c r="U98" s="34"/>
      <c r="V98" s="37"/>
      <c r="W98" s="37"/>
      <c r="X98" s="37"/>
      <c r="Y98" s="37"/>
      <c r="Z98" s="37"/>
      <c r="AA98" s="37"/>
      <c r="AB98" s="37"/>
      <c r="AC98" s="37"/>
      <c r="AD98" s="37"/>
      <c r="AE98" s="37" t="s">
        <v>109</v>
      </c>
      <c r="AF98" s="37">
        <v>0</v>
      </c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</row>
    <row r="99" spans="1:60" outlineLevel="1">
      <c r="A99" s="249"/>
      <c r="B99" s="250"/>
      <c r="C99" s="314"/>
      <c r="D99" s="315"/>
      <c r="E99" s="316"/>
      <c r="F99" s="254"/>
      <c r="G99" s="254"/>
      <c r="H99" s="254"/>
      <c r="I99" s="254"/>
      <c r="J99" s="254"/>
      <c r="K99" s="254"/>
      <c r="L99" s="254"/>
      <c r="M99" s="254"/>
      <c r="N99" s="313"/>
      <c r="O99" s="313"/>
      <c r="P99" s="313"/>
      <c r="Q99" s="313"/>
      <c r="R99" s="34"/>
      <c r="S99" s="34"/>
      <c r="T99" s="36"/>
      <c r="U99" s="34"/>
      <c r="V99" s="37"/>
      <c r="W99" s="37"/>
      <c r="X99" s="37"/>
      <c r="Y99" s="37"/>
      <c r="Z99" s="37"/>
      <c r="AA99" s="37"/>
      <c r="AB99" s="37"/>
      <c r="AC99" s="37"/>
      <c r="AD99" s="37"/>
      <c r="AE99" s="37" t="s">
        <v>109</v>
      </c>
      <c r="AF99" s="37">
        <v>0</v>
      </c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</row>
    <row r="100" spans="1:60" outlineLevel="1">
      <c r="A100" s="249"/>
      <c r="B100" s="250"/>
      <c r="C100" s="314"/>
      <c r="D100" s="315"/>
      <c r="E100" s="316"/>
      <c r="F100" s="254"/>
      <c r="G100" s="254"/>
      <c r="H100" s="254"/>
      <c r="I100" s="254"/>
      <c r="J100" s="254"/>
      <c r="K100" s="254"/>
      <c r="L100" s="254"/>
      <c r="M100" s="254"/>
      <c r="N100" s="313"/>
      <c r="O100" s="313"/>
      <c r="P100" s="313"/>
      <c r="Q100" s="313"/>
      <c r="R100" s="34"/>
      <c r="S100" s="34"/>
      <c r="T100" s="36"/>
      <c r="U100" s="34"/>
      <c r="V100" s="37"/>
      <c r="W100" s="37"/>
      <c r="X100" s="37"/>
      <c r="Y100" s="37"/>
      <c r="Z100" s="37"/>
      <c r="AA100" s="37"/>
      <c r="AB100" s="37"/>
      <c r="AC100" s="37"/>
      <c r="AD100" s="37"/>
      <c r="AE100" s="37" t="s">
        <v>109</v>
      </c>
      <c r="AF100" s="37">
        <v>0</v>
      </c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</row>
    <row r="101" spans="1:60" outlineLevel="1">
      <c r="A101" s="249"/>
      <c r="B101" s="250"/>
      <c r="C101" s="251"/>
      <c r="D101" s="313"/>
      <c r="E101" s="253"/>
      <c r="F101" s="320"/>
      <c r="G101" s="254"/>
      <c r="H101" s="254"/>
      <c r="I101" s="254"/>
      <c r="J101" s="254"/>
      <c r="K101" s="254"/>
      <c r="L101" s="254"/>
      <c r="M101" s="254"/>
      <c r="N101" s="313"/>
      <c r="O101" s="313"/>
      <c r="P101" s="313"/>
      <c r="Q101" s="313"/>
      <c r="R101" s="34"/>
      <c r="S101" s="34"/>
      <c r="T101" s="36">
        <v>0.26</v>
      </c>
      <c r="U101" s="34" t="e">
        <f>ROUND(#REF!*T101,2)</f>
        <v>#REF!</v>
      </c>
      <c r="V101" s="37"/>
      <c r="W101" s="37"/>
      <c r="X101" s="37"/>
      <c r="Y101" s="37"/>
      <c r="Z101" s="37"/>
      <c r="AA101" s="37"/>
      <c r="AB101" s="37"/>
      <c r="AC101" s="37"/>
      <c r="AD101" s="37"/>
      <c r="AE101" s="37" t="s">
        <v>102</v>
      </c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</row>
    <row r="102" spans="1:60" outlineLevel="1">
      <c r="A102" s="249"/>
      <c r="B102" s="250"/>
      <c r="C102" s="536"/>
      <c r="D102" s="537"/>
      <c r="E102" s="538"/>
      <c r="F102" s="539"/>
      <c r="G102" s="540"/>
      <c r="H102" s="254"/>
      <c r="I102" s="254"/>
      <c r="J102" s="254"/>
      <c r="K102" s="254"/>
      <c r="L102" s="254"/>
      <c r="M102" s="254"/>
      <c r="N102" s="313"/>
      <c r="O102" s="313"/>
      <c r="P102" s="313"/>
      <c r="Q102" s="313"/>
      <c r="R102" s="34"/>
      <c r="S102" s="34"/>
      <c r="T102" s="36"/>
      <c r="U102" s="34"/>
      <c r="V102" s="37"/>
      <c r="W102" s="37"/>
      <c r="X102" s="37"/>
      <c r="Y102" s="37"/>
      <c r="Z102" s="37"/>
      <c r="AA102" s="37"/>
      <c r="AB102" s="37"/>
      <c r="AC102" s="37"/>
      <c r="AD102" s="37"/>
      <c r="AE102" s="37" t="s">
        <v>104</v>
      </c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8" t="e">
        <f>#REF!</f>
        <v>#REF!</v>
      </c>
      <c r="BB102" s="37"/>
      <c r="BC102" s="37"/>
      <c r="BD102" s="37"/>
      <c r="BE102" s="37"/>
      <c r="BF102" s="37"/>
      <c r="BG102" s="37"/>
      <c r="BH102" s="37"/>
    </row>
    <row r="103" spans="1:60" outlineLevel="1">
      <c r="A103" s="249"/>
      <c r="B103" s="250"/>
      <c r="C103" s="314"/>
      <c r="D103" s="315"/>
      <c r="E103" s="316"/>
      <c r="F103" s="254"/>
      <c r="G103" s="254"/>
      <c r="H103" s="254"/>
      <c r="I103" s="254"/>
      <c r="J103" s="254"/>
      <c r="K103" s="254"/>
      <c r="L103" s="254"/>
      <c r="M103" s="254"/>
      <c r="N103" s="313"/>
      <c r="O103" s="313"/>
      <c r="P103" s="313"/>
      <c r="Q103" s="313"/>
      <c r="R103" s="34"/>
      <c r="S103" s="34"/>
      <c r="T103" s="36"/>
      <c r="U103" s="34"/>
      <c r="V103" s="37"/>
      <c r="W103" s="37"/>
      <c r="X103" s="37"/>
      <c r="Y103" s="37"/>
      <c r="Z103" s="37"/>
      <c r="AA103" s="37"/>
      <c r="AB103" s="37"/>
      <c r="AC103" s="37"/>
      <c r="AD103" s="37"/>
      <c r="AE103" s="37" t="s">
        <v>109</v>
      </c>
      <c r="AF103" s="37">
        <v>0</v>
      </c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</row>
    <row r="104" spans="1:60" outlineLevel="1">
      <c r="A104" s="249"/>
      <c r="B104" s="250"/>
      <c r="C104" s="251"/>
      <c r="D104" s="313"/>
      <c r="E104" s="253"/>
      <c r="F104" s="320"/>
      <c r="G104" s="254"/>
      <c r="H104" s="254"/>
      <c r="I104" s="254"/>
      <c r="J104" s="254"/>
      <c r="K104" s="254"/>
      <c r="L104" s="254"/>
      <c r="M104" s="254"/>
      <c r="N104" s="313"/>
      <c r="O104" s="313"/>
      <c r="P104" s="313"/>
      <c r="Q104" s="313"/>
      <c r="R104" s="34"/>
      <c r="S104" s="34"/>
      <c r="T104" s="36">
        <v>0.1</v>
      </c>
      <c r="U104" s="34" t="e">
        <f>ROUND(#REF!*T104,2)</f>
        <v>#REF!</v>
      </c>
      <c r="V104" s="37"/>
      <c r="W104" s="37"/>
      <c r="X104" s="37"/>
      <c r="Y104" s="37"/>
      <c r="Z104" s="37"/>
      <c r="AA104" s="37"/>
      <c r="AB104" s="37"/>
      <c r="AC104" s="37"/>
      <c r="AD104" s="37"/>
      <c r="AE104" s="37" t="s">
        <v>102</v>
      </c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</row>
    <row r="105" spans="1:60" outlineLevel="1">
      <c r="A105" s="249"/>
      <c r="B105" s="250"/>
      <c r="C105" s="314"/>
      <c r="D105" s="315"/>
      <c r="E105" s="316"/>
      <c r="F105" s="254"/>
      <c r="G105" s="254"/>
      <c r="H105" s="254"/>
      <c r="I105" s="254"/>
      <c r="J105" s="254"/>
      <c r="K105" s="254"/>
      <c r="L105" s="254"/>
      <c r="M105" s="254"/>
      <c r="N105" s="313"/>
      <c r="O105" s="313"/>
      <c r="P105" s="313"/>
      <c r="Q105" s="313"/>
      <c r="R105" s="34"/>
      <c r="S105" s="34"/>
      <c r="T105" s="36"/>
      <c r="U105" s="34"/>
      <c r="V105" s="37"/>
      <c r="W105" s="37"/>
      <c r="X105" s="37"/>
      <c r="Y105" s="37"/>
      <c r="Z105" s="37"/>
      <c r="AA105" s="37"/>
      <c r="AB105" s="37"/>
      <c r="AC105" s="37"/>
      <c r="AD105" s="37"/>
      <c r="AE105" s="37" t="s">
        <v>109</v>
      </c>
      <c r="AF105" s="37">
        <v>0</v>
      </c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</row>
    <row r="106" spans="1:60" outlineLevel="1">
      <c r="A106" s="249"/>
      <c r="B106" s="250"/>
      <c r="C106" s="251"/>
      <c r="D106" s="313"/>
      <c r="E106" s="253"/>
      <c r="F106" s="320"/>
      <c r="G106" s="254"/>
      <c r="H106" s="254"/>
      <c r="I106" s="254"/>
      <c r="J106" s="254"/>
      <c r="K106" s="254"/>
      <c r="L106" s="254"/>
      <c r="M106" s="254"/>
      <c r="N106" s="313"/>
      <c r="O106" s="313"/>
      <c r="P106" s="313"/>
      <c r="Q106" s="313"/>
      <c r="R106" s="34"/>
      <c r="S106" s="34"/>
      <c r="T106" s="36">
        <v>0.08</v>
      </c>
      <c r="U106" s="34" t="e">
        <f>ROUND(#REF!*T106,2)</f>
        <v>#REF!</v>
      </c>
      <c r="V106" s="37"/>
      <c r="W106" s="37"/>
      <c r="X106" s="37"/>
      <c r="Y106" s="37"/>
      <c r="Z106" s="37"/>
      <c r="AA106" s="37"/>
      <c r="AB106" s="37"/>
      <c r="AC106" s="37"/>
      <c r="AD106" s="37"/>
      <c r="AE106" s="37" t="s">
        <v>102</v>
      </c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</row>
    <row r="107" spans="1:60" outlineLevel="1">
      <c r="A107" s="249"/>
      <c r="B107" s="250"/>
      <c r="C107" s="314"/>
      <c r="D107" s="315"/>
      <c r="E107" s="316"/>
      <c r="F107" s="254"/>
      <c r="G107" s="254"/>
      <c r="H107" s="254"/>
      <c r="I107" s="254"/>
      <c r="J107" s="254"/>
      <c r="K107" s="254"/>
      <c r="L107" s="254"/>
      <c r="M107" s="254"/>
      <c r="N107" s="313"/>
      <c r="O107" s="313"/>
      <c r="P107" s="313"/>
      <c r="Q107" s="313"/>
      <c r="R107" s="34"/>
      <c r="S107" s="34"/>
      <c r="T107" s="36"/>
      <c r="U107" s="34"/>
      <c r="V107" s="37"/>
      <c r="W107" s="37"/>
      <c r="X107" s="37"/>
      <c r="Y107" s="37"/>
      <c r="Z107" s="37"/>
      <c r="AA107" s="37"/>
      <c r="AB107" s="37"/>
      <c r="AC107" s="37"/>
      <c r="AD107" s="37"/>
      <c r="AE107" s="37" t="s">
        <v>109</v>
      </c>
      <c r="AF107" s="37">
        <v>0</v>
      </c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</row>
    <row r="108" spans="1:60" outlineLevel="1">
      <c r="A108" s="249"/>
      <c r="B108" s="250"/>
      <c r="C108" s="314"/>
      <c r="D108" s="315"/>
      <c r="E108" s="316"/>
      <c r="F108" s="254"/>
      <c r="G108" s="254"/>
      <c r="H108" s="254"/>
      <c r="I108" s="254"/>
      <c r="J108" s="254"/>
      <c r="K108" s="254"/>
      <c r="L108" s="254"/>
      <c r="M108" s="254"/>
      <c r="N108" s="313"/>
      <c r="O108" s="313"/>
      <c r="P108" s="313"/>
      <c r="Q108" s="313"/>
      <c r="R108" s="34"/>
      <c r="S108" s="34"/>
      <c r="T108" s="36"/>
      <c r="U108" s="34"/>
      <c r="V108" s="37"/>
      <c r="W108" s="37"/>
      <c r="X108" s="37"/>
      <c r="Y108" s="37"/>
      <c r="Z108" s="37"/>
      <c r="AA108" s="37"/>
      <c r="AB108" s="37"/>
      <c r="AC108" s="37"/>
      <c r="AD108" s="37"/>
      <c r="AE108" s="37" t="s">
        <v>109</v>
      </c>
      <c r="AF108" s="37">
        <v>0</v>
      </c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</row>
    <row r="109" spans="1:60" outlineLevel="1">
      <c r="A109" s="249"/>
      <c r="B109" s="250"/>
      <c r="C109" s="314"/>
      <c r="D109" s="315"/>
      <c r="E109" s="316"/>
      <c r="F109" s="254"/>
      <c r="G109" s="254"/>
      <c r="H109" s="254"/>
      <c r="I109" s="254"/>
      <c r="J109" s="254"/>
      <c r="K109" s="254"/>
      <c r="L109" s="254"/>
      <c r="M109" s="254"/>
      <c r="N109" s="313"/>
      <c r="O109" s="313"/>
      <c r="P109" s="313"/>
      <c r="Q109" s="313"/>
      <c r="R109" s="34"/>
      <c r="S109" s="34"/>
      <c r="T109" s="36"/>
      <c r="U109" s="34"/>
      <c r="V109" s="37"/>
      <c r="W109" s="37"/>
      <c r="X109" s="37"/>
      <c r="Y109" s="37"/>
      <c r="Z109" s="37"/>
      <c r="AA109" s="37"/>
      <c r="AB109" s="37"/>
      <c r="AC109" s="37"/>
      <c r="AD109" s="37"/>
      <c r="AE109" s="37" t="s">
        <v>109</v>
      </c>
      <c r="AF109" s="37">
        <v>0</v>
      </c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</row>
    <row r="110" spans="1:60" outlineLevel="1">
      <c r="A110" s="249"/>
      <c r="B110" s="250"/>
      <c r="C110" s="251"/>
      <c r="D110" s="313"/>
      <c r="E110" s="253"/>
      <c r="F110" s="320"/>
      <c r="G110" s="254"/>
      <c r="H110" s="254"/>
      <c r="I110" s="254"/>
      <c r="J110" s="254"/>
      <c r="K110" s="254"/>
      <c r="L110" s="254"/>
      <c r="M110" s="254"/>
      <c r="N110" s="313"/>
      <c r="O110" s="313"/>
      <c r="P110" s="313"/>
      <c r="Q110" s="313"/>
      <c r="R110" s="34"/>
      <c r="S110" s="34"/>
      <c r="T110" s="36">
        <v>0.61399999999999999</v>
      </c>
      <c r="U110" s="34" t="e">
        <f>ROUND(#REF!*T110,2)</f>
        <v>#REF!</v>
      </c>
      <c r="V110" s="37"/>
      <c r="W110" s="37"/>
      <c r="X110" s="37"/>
      <c r="Y110" s="37"/>
      <c r="Z110" s="37"/>
      <c r="AA110" s="37"/>
      <c r="AB110" s="37"/>
      <c r="AC110" s="37"/>
      <c r="AD110" s="37"/>
      <c r="AE110" s="37" t="s">
        <v>102</v>
      </c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</row>
    <row r="111" spans="1:60" outlineLevel="1">
      <c r="A111" s="249"/>
      <c r="B111" s="250"/>
      <c r="C111" s="251"/>
      <c r="D111" s="313"/>
      <c r="E111" s="253"/>
      <c r="F111" s="320"/>
      <c r="G111" s="254"/>
      <c r="H111" s="254"/>
      <c r="I111" s="254"/>
      <c r="J111" s="254"/>
      <c r="K111" s="254"/>
      <c r="L111" s="254"/>
      <c r="M111" s="254"/>
      <c r="N111" s="313"/>
      <c r="O111" s="313"/>
      <c r="P111" s="313"/>
      <c r="Q111" s="313"/>
      <c r="R111" s="34"/>
      <c r="S111" s="34"/>
      <c r="T111" s="36">
        <v>0.94199999999999995</v>
      </c>
      <c r="U111" s="34" t="e">
        <f>ROUND(#REF!*T111,2)</f>
        <v>#REF!</v>
      </c>
      <c r="V111" s="37"/>
      <c r="W111" s="37"/>
      <c r="X111" s="37"/>
      <c r="Y111" s="37"/>
      <c r="Z111" s="37"/>
      <c r="AA111" s="37"/>
      <c r="AB111" s="37"/>
      <c r="AC111" s="37"/>
      <c r="AD111" s="37"/>
      <c r="AE111" s="37" t="s">
        <v>102</v>
      </c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</row>
    <row r="112" spans="1:60" outlineLevel="1">
      <c r="A112" s="249"/>
      <c r="B112" s="250"/>
      <c r="C112" s="251"/>
      <c r="D112" s="313"/>
      <c r="E112" s="253"/>
      <c r="F112" s="320"/>
      <c r="G112" s="254"/>
      <c r="H112" s="254"/>
      <c r="I112" s="254"/>
      <c r="J112" s="254"/>
      <c r="K112" s="254"/>
      <c r="L112" s="254"/>
      <c r="M112" s="254"/>
      <c r="N112" s="313"/>
      <c r="O112" s="313"/>
      <c r="P112" s="313"/>
      <c r="Q112" s="313"/>
      <c r="R112" s="34"/>
      <c r="S112" s="34"/>
      <c r="T112" s="36">
        <v>2.0089999999999999</v>
      </c>
      <c r="U112" s="34" t="e">
        <f>ROUND(#REF!*T112,2)</f>
        <v>#REF!</v>
      </c>
      <c r="V112" s="37"/>
      <c r="W112" s="37"/>
      <c r="X112" s="37"/>
      <c r="Y112" s="37"/>
      <c r="Z112" s="37"/>
      <c r="AA112" s="37"/>
      <c r="AB112" s="37"/>
      <c r="AC112" s="37"/>
      <c r="AD112" s="37"/>
      <c r="AE112" s="37" t="s">
        <v>102</v>
      </c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</row>
    <row r="113" spans="1:60" outlineLevel="1">
      <c r="A113" s="249"/>
      <c r="B113" s="250"/>
      <c r="C113" s="251"/>
      <c r="D113" s="313"/>
      <c r="E113" s="253"/>
      <c r="F113" s="320"/>
      <c r="G113" s="254"/>
      <c r="H113" s="254"/>
      <c r="I113" s="254"/>
      <c r="J113" s="254"/>
      <c r="K113" s="254"/>
      <c r="L113" s="254"/>
      <c r="M113" s="254"/>
      <c r="N113" s="313"/>
      <c r="O113" s="313"/>
      <c r="P113" s="313"/>
      <c r="Q113" s="313"/>
      <c r="R113" s="34"/>
      <c r="S113" s="34"/>
      <c r="T113" s="36">
        <v>0.95899999999999996</v>
      </c>
      <c r="U113" s="34" t="e">
        <f>ROUND(#REF!*T113,2)</f>
        <v>#REF!</v>
      </c>
      <c r="V113" s="37"/>
      <c r="W113" s="37"/>
      <c r="X113" s="37"/>
      <c r="Y113" s="37"/>
      <c r="Z113" s="37"/>
      <c r="AA113" s="37"/>
      <c r="AB113" s="37"/>
      <c r="AC113" s="37"/>
      <c r="AD113" s="37"/>
      <c r="AE113" s="37" t="s">
        <v>102</v>
      </c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</row>
    <row r="114" spans="1:60" outlineLevel="1">
      <c r="A114" s="249"/>
      <c r="B114" s="250"/>
      <c r="C114" s="314"/>
      <c r="D114" s="315"/>
      <c r="E114" s="316"/>
      <c r="F114" s="254"/>
      <c r="G114" s="254"/>
      <c r="H114" s="254"/>
      <c r="I114" s="254"/>
      <c r="J114" s="254"/>
      <c r="K114" s="254"/>
      <c r="L114" s="254"/>
      <c r="M114" s="254"/>
      <c r="N114" s="313"/>
      <c r="O114" s="313"/>
      <c r="P114" s="313"/>
      <c r="Q114" s="313"/>
      <c r="R114" s="34"/>
      <c r="S114" s="34"/>
      <c r="T114" s="36"/>
      <c r="U114" s="34"/>
      <c r="V114" s="37"/>
      <c r="W114" s="37"/>
      <c r="X114" s="37"/>
      <c r="Y114" s="37"/>
      <c r="Z114" s="37"/>
      <c r="AA114" s="37"/>
      <c r="AB114" s="37"/>
      <c r="AC114" s="37"/>
      <c r="AD114" s="37"/>
      <c r="AE114" s="37" t="s">
        <v>109</v>
      </c>
      <c r="AF114" s="37">
        <v>0</v>
      </c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</row>
    <row r="115" spans="1:60" outlineLevel="1">
      <c r="A115" s="249"/>
      <c r="B115" s="250"/>
      <c r="C115" s="251"/>
      <c r="D115" s="313"/>
      <c r="E115" s="253"/>
      <c r="F115" s="320"/>
      <c r="G115" s="254"/>
      <c r="H115" s="254"/>
      <c r="I115" s="254"/>
      <c r="J115" s="254"/>
      <c r="K115" s="254"/>
      <c r="L115" s="254"/>
      <c r="M115" s="254"/>
      <c r="N115" s="313"/>
      <c r="O115" s="313"/>
      <c r="P115" s="313"/>
      <c r="Q115" s="313"/>
      <c r="R115" s="34"/>
      <c r="S115" s="34"/>
      <c r="T115" s="36">
        <v>0.49</v>
      </c>
      <c r="U115" s="34" t="e">
        <f>ROUND(#REF!*T115,2)</f>
        <v>#REF!</v>
      </c>
      <c r="V115" s="37"/>
      <c r="W115" s="37"/>
      <c r="X115" s="37"/>
      <c r="Y115" s="37"/>
      <c r="Z115" s="37"/>
      <c r="AA115" s="37"/>
      <c r="AB115" s="37"/>
      <c r="AC115" s="37"/>
      <c r="AD115" s="37"/>
      <c r="AE115" s="37" t="s">
        <v>102</v>
      </c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</row>
    <row r="116" spans="1:60" outlineLevel="1">
      <c r="A116" s="249"/>
      <c r="B116" s="250"/>
      <c r="C116" s="251"/>
      <c r="D116" s="313"/>
      <c r="E116" s="253"/>
      <c r="F116" s="320"/>
      <c r="G116" s="254"/>
      <c r="H116" s="254"/>
      <c r="I116" s="254"/>
      <c r="J116" s="254"/>
      <c r="K116" s="254"/>
      <c r="L116" s="254"/>
      <c r="M116" s="254"/>
      <c r="N116" s="313"/>
      <c r="O116" s="313"/>
      <c r="P116" s="313"/>
      <c r="Q116" s="313"/>
      <c r="R116" s="34"/>
      <c r="S116" s="34"/>
      <c r="T116" s="36">
        <v>0</v>
      </c>
      <c r="U116" s="34" t="e">
        <f>ROUND(#REF!*T116,2)</f>
        <v>#REF!</v>
      </c>
      <c r="V116" s="37"/>
      <c r="W116" s="37"/>
      <c r="X116" s="37"/>
      <c r="Y116" s="37"/>
      <c r="Z116" s="37"/>
      <c r="AA116" s="37"/>
      <c r="AB116" s="37"/>
      <c r="AC116" s="37"/>
      <c r="AD116" s="37"/>
      <c r="AE116" s="37" t="s">
        <v>102</v>
      </c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</row>
    <row r="117" spans="1:60" outlineLevel="1">
      <c r="A117" s="249"/>
      <c r="B117" s="250"/>
      <c r="C117" s="251"/>
      <c r="D117" s="313"/>
      <c r="E117" s="253"/>
      <c r="F117" s="320"/>
      <c r="G117" s="254"/>
      <c r="H117" s="254"/>
      <c r="I117" s="254"/>
      <c r="J117" s="254"/>
      <c r="K117" s="254"/>
      <c r="L117" s="254"/>
      <c r="M117" s="254"/>
      <c r="N117" s="313"/>
      <c r="O117" s="313"/>
      <c r="P117" s="313"/>
      <c r="Q117" s="313"/>
      <c r="R117" s="34"/>
      <c r="S117" s="34"/>
      <c r="T117" s="36">
        <v>0</v>
      </c>
      <c r="U117" s="34" t="e">
        <f>ROUND(#REF!*T117,2)</f>
        <v>#REF!</v>
      </c>
      <c r="V117" s="37"/>
      <c r="W117" s="37"/>
      <c r="X117" s="37"/>
      <c r="Y117" s="37"/>
      <c r="Z117" s="37"/>
      <c r="AA117" s="37"/>
      <c r="AB117" s="37"/>
      <c r="AC117" s="37"/>
      <c r="AD117" s="37"/>
      <c r="AE117" s="37" t="s">
        <v>102</v>
      </c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</row>
    <row r="118" spans="1:60" ht="14.5">
      <c r="A118" s="255"/>
      <c r="B118" s="256"/>
      <c r="C118" s="257"/>
      <c r="D118" s="317"/>
      <c r="E118" s="259"/>
      <c r="F118" s="260"/>
      <c r="G118" s="260"/>
      <c r="H118" s="260"/>
      <c r="I118" s="260"/>
      <c r="J118" s="260"/>
      <c r="K118" s="260"/>
      <c r="L118" s="260"/>
      <c r="M118" s="260"/>
      <c r="N118" s="317"/>
      <c r="O118" s="317"/>
      <c r="P118" s="317"/>
      <c r="Q118" s="317"/>
      <c r="R118" s="39"/>
      <c r="S118" s="39"/>
      <c r="T118" s="41"/>
      <c r="U118" s="39" t="e">
        <f>SUM(U119:U119)</f>
        <v>#REF!</v>
      </c>
      <c r="AE118" s="29" t="s">
        <v>98</v>
      </c>
    </row>
    <row r="119" spans="1:60" outlineLevel="1">
      <c r="A119" s="249"/>
      <c r="B119" s="250"/>
      <c r="C119" s="251"/>
      <c r="D119" s="313"/>
      <c r="E119" s="253"/>
      <c r="F119" s="320"/>
      <c r="G119" s="254"/>
      <c r="H119" s="254"/>
      <c r="I119" s="254"/>
      <c r="J119" s="254"/>
      <c r="K119" s="254"/>
      <c r="L119" s="254"/>
      <c r="M119" s="254"/>
      <c r="N119" s="313"/>
      <c r="O119" s="313"/>
      <c r="P119" s="313"/>
      <c r="Q119" s="313"/>
      <c r="R119" s="34"/>
      <c r="S119" s="34"/>
      <c r="T119" s="36">
        <v>0.317</v>
      </c>
      <c r="U119" s="34" t="e">
        <f>ROUND(#REF!*T119,2)</f>
        <v>#REF!</v>
      </c>
      <c r="V119" s="37"/>
      <c r="W119" s="37"/>
      <c r="X119" s="37"/>
      <c r="Y119" s="37"/>
      <c r="Z119" s="37"/>
      <c r="AA119" s="37"/>
      <c r="AB119" s="37"/>
      <c r="AC119" s="37"/>
      <c r="AD119" s="37"/>
      <c r="AE119" s="37" t="s">
        <v>102</v>
      </c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</row>
    <row r="120" spans="1:60" ht="14.5">
      <c r="A120" s="255"/>
      <c r="B120" s="256"/>
      <c r="C120" s="257"/>
      <c r="D120" s="317"/>
      <c r="E120" s="259"/>
      <c r="F120" s="260"/>
      <c r="G120" s="260"/>
      <c r="H120" s="260"/>
      <c r="I120" s="260"/>
      <c r="J120" s="260"/>
      <c r="K120" s="260"/>
      <c r="L120" s="260"/>
      <c r="M120" s="260"/>
      <c r="N120" s="317"/>
      <c r="O120" s="317"/>
      <c r="P120" s="317"/>
      <c r="Q120" s="317"/>
      <c r="R120" s="39"/>
      <c r="S120" s="39"/>
      <c r="T120" s="41"/>
      <c r="U120" s="39" t="e">
        <f>SUM(U121:U127)</f>
        <v>#REF!</v>
      </c>
      <c r="AE120" s="29" t="s">
        <v>98</v>
      </c>
    </row>
    <row r="121" spans="1:60" outlineLevel="1">
      <c r="A121" s="249"/>
      <c r="B121" s="250"/>
      <c r="C121" s="251"/>
      <c r="D121" s="313"/>
      <c r="E121" s="253"/>
      <c r="F121" s="320"/>
      <c r="G121" s="254"/>
      <c r="H121" s="254"/>
      <c r="I121" s="254"/>
      <c r="J121" s="254"/>
      <c r="K121" s="254"/>
      <c r="L121" s="254"/>
      <c r="M121" s="254"/>
      <c r="N121" s="313"/>
      <c r="O121" s="313"/>
      <c r="P121" s="313"/>
      <c r="Q121" s="313"/>
      <c r="R121" s="34"/>
      <c r="S121" s="34"/>
      <c r="T121" s="36">
        <v>0.38500000000000001</v>
      </c>
      <c r="U121" s="34" t="e">
        <f>ROUND(#REF!*T121,2)</f>
        <v>#REF!</v>
      </c>
      <c r="V121" s="37"/>
      <c r="W121" s="37"/>
      <c r="X121" s="37"/>
      <c r="Y121" s="37"/>
      <c r="Z121" s="37"/>
      <c r="AA121" s="37"/>
      <c r="AB121" s="37"/>
      <c r="AC121" s="37"/>
      <c r="AD121" s="37"/>
      <c r="AE121" s="37" t="s">
        <v>102</v>
      </c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</row>
    <row r="122" spans="1:60" outlineLevel="1">
      <c r="A122" s="249"/>
      <c r="B122" s="250"/>
      <c r="C122" s="314"/>
      <c r="D122" s="315"/>
      <c r="E122" s="316"/>
      <c r="F122" s="254"/>
      <c r="G122" s="254"/>
      <c r="H122" s="254"/>
      <c r="I122" s="254"/>
      <c r="J122" s="254"/>
      <c r="K122" s="254"/>
      <c r="L122" s="254"/>
      <c r="M122" s="254"/>
      <c r="N122" s="313"/>
      <c r="O122" s="313"/>
      <c r="P122" s="313"/>
      <c r="Q122" s="313"/>
      <c r="R122" s="34"/>
      <c r="S122" s="34"/>
      <c r="T122" s="36"/>
      <c r="U122" s="34"/>
      <c r="V122" s="37"/>
      <c r="W122" s="37"/>
      <c r="X122" s="37"/>
      <c r="Y122" s="37"/>
      <c r="Z122" s="37"/>
      <c r="AA122" s="37"/>
      <c r="AB122" s="37"/>
      <c r="AC122" s="37"/>
      <c r="AD122" s="37"/>
      <c r="AE122" s="37" t="s">
        <v>109</v>
      </c>
      <c r="AF122" s="37">
        <v>0</v>
      </c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</row>
    <row r="123" spans="1:60" outlineLevel="1">
      <c r="A123" s="249"/>
      <c r="B123" s="250"/>
      <c r="C123" s="314"/>
      <c r="D123" s="315"/>
      <c r="E123" s="316"/>
      <c r="F123" s="254"/>
      <c r="G123" s="254"/>
      <c r="H123" s="254"/>
      <c r="I123" s="254"/>
      <c r="J123" s="254"/>
      <c r="K123" s="254"/>
      <c r="L123" s="254"/>
      <c r="M123" s="254"/>
      <c r="N123" s="313"/>
      <c r="O123" s="313"/>
      <c r="P123" s="313"/>
      <c r="Q123" s="313"/>
      <c r="R123" s="34"/>
      <c r="S123" s="34"/>
      <c r="T123" s="36"/>
      <c r="U123" s="34"/>
      <c r="V123" s="37"/>
      <c r="W123" s="37"/>
      <c r="X123" s="37"/>
      <c r="Y123" s="37"/>
      <c r="Z123" s="37"/>
      <c r="AA123" s="37"/>
      <c r="AB123" s="37"/>
      <c r="AC123" s="37"/>
      <c r="AD123" s="37"/>
      <c r="AE123" s="37" t="s">
        <v>109</v>
      </c>
      <c r="AF123" s="37">
        <v>0</v>
      </c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</row>
    <row r="124" spans="1:60" outlineLevel="1">
      <c r="A124" s="249"/>
      <c r="B124" s="250"/>
      <c r="C124" s="251"/>
      <c r="D124" s="313"/>
      <c r="E124" s="253"/>
      <c r="F124" s="320"/>
      <c r="G124" s="254"/>
      <c r="H124" s="254"/>
      <c r="I124" s="254"/>
      <c r="J124" s="254"/>
      <c r="K124" s="254"/>
      <c r="L124" s="254"/>
      <c r="M124" s="254"/>
      <c r="N124" s="313"/>
      <c r="O124" s="313"/>
      <c r="P124" s="313"/>
      <c r="Q124" s="313"/>
      <c r="R124" s="34"/>
      <c r="S124" s="34"/>
      <c r="T124" s="36">
        <v>5.1999999999999998E-2</v>
      </c>
      <c r="U124" s="34" t="e">
        <f>ROUND(#REF!*T124,2)</f>
        <v>#REF!</v>
      </c>
      <c r="V124" s="37"/>
      <c r="W124" s="37"/>
      <c r="X124" s="37"/>
      <c r="Y124" s="37"/>
      <c r="Z124" s="37"/>
      <c r="AA124" s="37"/>
      <c r="AB124" s="37"/>
      <c r="AC124" s="37"/>
      <c r="AD124" s="37"/>
      <c r="AE124" s="37" t="s">
        <v>102</v>
      </c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</row>
    <row r="125" spans="1:60" outlineLevel="1">
      <c r="A125" s="249"/>
      <c r="B125" s="250"/>
      <c r="C125" s="314"/>
      <c r="D125" s="315"/>
      <c r="E125" s="316"/>
      <c r="F125" s="254"/>
      <c r="G125" s="254"/>
      <c r="H125" s="254"/>
      <c r="I125" s="254"/>
      <c r="J125" s="254"/>
      <c r="K125" s="254"/>
      <c r="L125" s="254"/>
      <c r="M125" s="254"/>
      <c r="N125" s="313"/>
      <c r="O125" s="313"/>
      <c r="P125" s="313"/>
      <c r="Q125" s="313"/>
      <c r="R125" s="34"/>
      <c r="S125" s="34"/>
      <c r="T125" s="36"/>
      <c r="U125" s="34"/>
      <c r="V125" s="37"/>
      <c r="W125" s="37"/>
      <c r="X125" s="37"/>
      <c r="Y125" s="37"/>
      <c r="Z125" s="37"/>
      <c r="AA125" s="37"/>
      <c r="AB125" s="37"/>
      <c r="AC125" s="37"/>
      <c r="AD125" s="37"/>
      <c r="AE125" s="37" t="s">
        <v>109</v>
      </c>
      <c r="AF125" s="37">
        <v>0</v>
      </c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</row>
    <row r="126" spans="1:60" outlineLevel="1">
      <c r="A126" s="249"/>
      <c r="B126" s="250"/>
      <c r="C126" s="251"/>
      <c r="D126" s="313"/>
      <c r="E126" s="253"/>
      <c r="F126" s="320"/>
      <c r="G126" s="254"/>
      <c r="H126" s="254"/>
      <c r="I126" s="254"/>
      <c r="J126" s="254"/>
      <c r="K126" s="254"/>
      <c r="L126" s="254"/>
      <c r="M126" s="254"/>
      <c r="N126" s="313"/>
      <c r="O126" s="313"/>
      <c r="P126" s="313"/>
      <c r="Q126" s="313"/>
      <c r="R126" s="34"/>
      <c r="S126" s="34"/>
      <c r="T126" s="36">
        <v>0.22991</v>
      </c>
      <c r="U126" s="34" t="e">
        <f>ROUND(#REF!*T126,2)</f>
        <v>#REF!</v>
      </c>
      <c r="V126" s="37"/>
      <c r="W126" s="37"/>
      <c r="X126" s="37"/>
      <c r="Y126" s="37"/>
      <c r="Z126" s="37"/>
      <c r="AA126" s="37"/>
      <c r="AB126" s="37"/>
      <c r="AC126" s="37"/>
      <c r="AD126" s="37"/>
      <c r="AE126" s="37" t="s">
        <v>102</v>
      </c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</row>
    <row r="127" spans="1:60" outlineLevel="1">
      <c r="A127" s="249"/>
      <c r="B127" s="250"/>
      <c r="C127" s="251"/>
      <c r="D127" s="313"/>
      <c r="E127" s="253"/>
      <c r="F127" s="320"/>
      <c r="G127" s="254"/>
      <c r="H127" s="254"/>
      <c r="I127" s="254"/>
      <c r="J127" s="254"/>
      <c r="K127" s="254"/>
      <c r="L127" s="254"/>
      <c r="M127" s="254"/>
      <c r="N127" s="313"/>
      <c r="O127" s="313"/>
      <c r="P127" s="313"/>
      <c r="Q127" s="313"/>
      <c r="R127" s="34"/>
      <c r="S127" s="34"/>
      <c r="T127" s="36">
        <v>1.637</v>
      </c>
      <c r="U127" s="34" t="e">
        <f>ROUND(#REF!*T127,2)</f>
        <v>#REF!</v>
      </c>
      <c r="V127" s="37"/>
      <c r="W127" s="37"/>
      <c r="X127" s="37"/>
      <c r="Y127" s="37"/>
      <c r="Z127" s="37"/>
      <c r="AA127" s="37"/>
      <c r="AB127" s="37"/>
      <c r="AC127" s="37"/>
      <c r="AD127" s="37"/>
      <c r="AE127" s="37" t="s">
        <v>102</v>
      </c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</row>
    <row r="128" spans="1:60" ht="14.5">
      <c r="A128" s="255"/>
      <c r="B128" s="256"/>
      <c r="C128" s="257"/>
      <c r="D128" s="317"/>
      <c r="E128" s="259"/>
      <c r="F128" s="260"/>
      <c r="G128" s="260"/>
      <c r="H128" s="260"/>
      <c r="I128" s="260"/>
      <c r="J128" s="260"/>
      <c r="K128" s="260"/>
      <c r="L128" s="260"/>
      <c r="M128" s="260"/>
      <c r="N128" s="317"/>
      <c r="O128" s="317"/>
      <c r="P128" s="317"/>
      <c r="Q128" s="317"/>
      <c r="R128" s="39"/>
      <c r="S128" s="39"/>
      <c r="T128" s="41"/>
      <c r="U128" s="39" t="e">
        <f>SUM(U129:U133)</f>
        <v>#REF!</v>
      </c>
      <c r="AE128" s="29" t="s">
        <v>98</v>
      </c>
    </row>
    <row r="129" spans="1:60" outlineLevel="1">
      <c r="A129" s="249"/>
      <c r="B129" s="250"/>
      <c r="C129" s="251"/>
      <c r="D129" s="313"/>
      <c r="E129" s="253"/>
      <c r="F129" s="320"/>
      <c r="G129" s="254"/>
      <c r="H129" s="254"/>
      <c r="I129" s="254"/>
      <c r="J129" s="254"/>
      <c r="K129" s="254"/>
      <c r="L129" s="254"/>
      <c r="M129" s="254"/>
      <c r="N129" s="313"/>
      <c r="O129" s="313"/>
      <c r="P129" s="313"/>
      <c r="Q129" s="313"/>
      <c r="R129" s="34"/>
      <c r="S129" s="34"/>
      <c r="T129" s="36">
        <v>0.91459999999999997</v>
      </c>
      <c r="U129" s="34" t="e">
        <f>ROUND(#REF!*T129,2)</f>
        <v>#REF!</v>
      </c>
      <c r="V129" s="37"/>
      <c r="W129" s="37"/>
      <c r="X129" s="37"/>
      <c r="Y129" s="37"/>
      <c r="Z129" s="37"/>
      <c r="AA129" s="37"/>
      <c r="AB129" s="37"/>
      <c r="AC129" s="37"/>
      <c r="AD129" s="37"/>
      <c r="AE129" s="37" t="s">
        <v>102</v>
      </c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</row>
    <row r="130" spans="1:60" outlineLevel="1">
      <c r="A130" s="249"/>
      <c r="B130" s="250"/>
      <c r="C130" s="251"/>
      <c r="D130" s="313"/>
      <c r="E130" s="253"/>
      <c r="F130" s="320"/>
      <c r="G130" s="254"/>
      <c r="H130" s="254"/>
      <c r="I130" s="254"/>
      <c r="J130" s="254"/>
      <c r="K130" s="254"/>
      <c r="L130" s="254"/>
      <c r="M130" s="254"/>
      <c r="N130" s="313"/>
      <c r="O130" s="313"/>
      <c r="P130" s="313"/>
      <c r="Q130" s="313"/>
      <c r="R130" s="34"/>
      <c r="S130" s="34"/>
      <c r="T130" s="36">
        <v>0</v>
      </c>
      <c r="U130" s="34" t="e">
        <f>ROUND(#REF!*T130,2)</f>
        <v>#REF!</v>
      </c>
      <c r="V130" s="37"/>
      <c r="W130" s="37"/>
      <c r="X130" s="37"/>
      <c r="Y130" s="37"/>
      <c r="Z130" s="37"/>
      <c r="AA130" s="37"/>
      <c r="AB130" s="37"/>
      <c r="AC130" s="37"/>
      <c r="AD130" s="37"/>
      <c r="AE130" s="37" t="s">
        <v>113</v>
      </c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</row>
    <row r="131" spans="1:60" outlineLevel="1">
      <c r="A131" s="249"/>
      <c r="B131" s="250"/>
      <c r="C131" s="314"/>
      <c r="D131" s="315"/>
      <c r="E131" s="316"/>
      <c r="F131" s="254"/>
      <c r="G131" s="254"/>
      <c r="H131" s="254"/>
      <c r="I131" s="254"/>
      <c r="J131" s="254"/>
      <c r="K131" s="254"/>
      <c r="L131" s="254"/>
      <c r="M131" s="254"/>
      <c r="N131" s="313"/>
      <c r="O131" s="313"/>
      <c r="P131" s="313"/>
      <c r="Q131" s="313"/>
      <c r="R131" s="34"/>
      <c r="S131" s="34"/>
      <c r="T131" s="36"/>
      <c r="U131" s="34"/>
      <c r="V131" s="37"/>
      <c r="W131" s="37"/>
      <c r="X131" s="37"/>
      <c r="Y131" s="37"/>
      <c r="Z131" s="37"/>
      <c r="AA131" s="37"/>
      <c r="AB131" s="37"/>
      <c r="AC131" s="37"/>
      <c r="AD131" s="37"/>
      <c r="AE131" s="37" t="s">
        <v>109</v>
      </c>
      <c r="AF131" s="37">
        <v>0</v>
      </c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</row>
    <row r="132" spans="1:60" outlineLevel="1">
      <c r="A132" s="249"/>
      <c r="B132" s="250"/>
      <c r="C132" s="251"/>
      <c r="D132" s="313"/>
      <c r="E132" s="253"/>
      <c r="F132" s="320"/>
      <c r="G132" s="254"/>
      <c r="H132" s="254"/>
      <c r="I132" s="254"/>
      <c r="J132" s="254"/>
      <c r="K132" s="254"/>
      <c r="L132" s="254"/>
      <c r="M132" s="254"/>
      <c r="N132" s="313"/>
      <c r="O132" s="313"/>
      <c r="P132" s="313"/>
      <c r="Q132" s="313"/>
      <c r="R132" s="34"/>
      <c r="S132" s="34"/>
      <c r="T132" s="36">
        <v>0.11765</v>
      </c>
      <c r="U132" s="34" t="e">
        <f>ROUND(#REF!*T132,2)</f>
        <v>#REF!</v>
      </c>
      <c r="V132" s="37"/>
      <c r="W132" s="37"/>
      <c r="X132" s="37"/>
      <c r="Y132" s="37"/>
      <c r="Z132" s="37"/>
      <c r="AA132" s="37"/>
      <c r="AB132" s="37"/>
      <c r="AC132" s="37"/>
      <c r="AD132" s="37"/>
      <c r="AE132" s="37" t="s">
        <v>102</v>
      </c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</row>
    <row r="133" spans="1:60" outlineLevel="1">
      <c r="A133" s="249"/>
      <c r="B133" s="250"/>
      <c r="C133" s="251"/>
      <c r="D133" s="313"/>
      <c r="E133" s="253"/>
      <c r="F133" s="320"/>
      <c r="G133" s="254"/>
      <c r="H133" s="254"/>
      <c r="I133" s="254"/>
      <c r="J133" s="254"/>
      <c r="K133" s="254"/>
      <c r="L133" s="254"/>
      <c r="M133" s="254"/>
      <c r="N133" s="313"/>
      <c r="O133" s="313"/>
      <c r="P133" s="313"/>
      <c r="Q133" s="313"/>
      <c r="R133" s="34"/>
      <c r="S133" s="34"/>
      <c r="T133" s="36">
        <v>1.6850000000000001</v>
      </c>
      <c r="U133" s="34" t="e">
        <f>ROUND(#REF!*T133,2)</f>
        <v>#REF!</v>
      </c>
      <c r="V133" s="37"/>
      <c r="W133" s="37"/>
      <c r="X133" s="37"/>
      <c r="Y133" s="37"/>
      <c r="Z133" s="37"/>
      <c r="AA133" s="37"/>
      <c r="AB133" s="37"/>
      <c r="AC133" s="37"/>
      <c r="AD133" s="37"/>
      <c r="AE133" s="37" t="s">
        <v>102</v>
      </c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</row>
    <row r="134" spans="1:60" ht="14.5">
      <c r="A134" s="255"/>
      <c r="B134" s="256"/>
      <c r="C134" s="257"/>
      <c r="D134" s="317"/>
      <c r="E134" s="259"/>
      <c r="F134" s="260"/>
      <c r="G134" s="260"/>
      <c r="H134" s="260"/>
      <c r="I134" s="260"/>
      <c r="J134" s="260"/>
      <c r="K134" s="260"/>
      <c r="L134" s="260"/>
      <c r="M134" s="260"/>
      <c r="N134" s="317"/>
      <c r="O134" s="317"/>
      <c r="P134" s="317"/>
      <c r="Q134" s="317"/>
      <c r="R134" s="39"/>
      <c r="S134" s="39"/>
      <c r="T134" s="41"/>
      <c r="U134" s="39" t="e">
        <f>SUM(U135:U143)</f>
        <v>#REF!</v>
      </c>
      <c r="AE134" s="29" t="s">
        <v>98</v>
      </c>
    </row>
    <row r="135" spans="1:60" outlineLevel="1">
      <c r="A135" s="249"/>
      <c r="B135" s="250"/>
      <c r="C135" s="251"/>
      <c r="D135" s="313"/>
      <c r="E135" s="253"/>
      <c r="F135" s="320"/>
      <c r="G135" s="254"/>
      <c r="H135" s="254"/>
      <c r="I135" s="254"/>
      <c r="J135" s="254"/>
      <c r="K135" s="254"/>
      <c r="L135" s="254"/>
      <c r="M135" s="254"/>
      <c r="N135" s="313"/>
      <c r="O135" s="313"/>
      <c r="P135" s="313"/>
      <c r="Q135" s="313"/>
      <c r="R135" s="34"/>
      <c r="S135" s="34"/>
      <c r="T135" s="36">
        <v>0.21</v>
      </c>
      <c r="U135" s="34" t="e">
        <f>ROUND(#REF!*T135,2)</f>
        <v>#REF!</v>
      </c>
      <c r="V135" s="37"/>
      <c r="W135" s="37"/>
      <c r="X135" s="37"/>
      <c r="Y135" s="37"/>
      <c r="Z135" s="37"/>
      <c r="AA135" s="37"/>
      <c r="AB135" s="37"/>
      <c r="AC135" s="37"/>
      <c r="AD135" s="37"/>
      <c r="AE135" s="37" t="s">
        <v>102</v>
      </c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</row>
    <row r="136" spans="1:60" outlineLevel="1">
      <c r="A136" s="249"/>
      <c r="B136" s="250"/>
      <c r="C136" s="251"/>
      <c r="D136" s="313"/>
      <c r="E136" s="253"/>
      <c r="F136" s="320"/>
      <c r="G136" s="254"/>
      <c r="H136" s="254"/>
      <c r="I136" s="254"/>
      <c r="J136" s="254"/>
      <c r="K136" s="254"/>
      <c r="L136" s="254"/>
      <c r="M136" s="254"/>
      <c r="N136" s="313"/>
      <c r="O136" s="313"/>
      <c r="P136" s="313"/>
      <c r="Q136" s="313"/>
      <c r="R136" s="34"/>
      <c r="S136" s="34"/>
      <c r="T136" s="36">
        <v>0.41</v>
      </c>
      <c r="U136" s="34" t="e">
        <f>ROUND(#REF!*T136,2)</f>
        <v>#REF!</v>
      </c>
      <c r="V136" s="37"/>
      <c r="W136" s="37"/>
      <c r="X136" s="37"/>
      <c r="Y136" s="37"/>
      <c r="Z136" s="37"/>
      <c r="AA136" s="37"/>
      <c r="AB136" s="37"/>
      <c r="AC136" s="37"/>
      <c r="AD136" s="37"/>
      <c r="AE136" s="37" t="s">
        <v>102</v>
      </c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</row>
    <row r="137" spans="1:60" outlineLevel="1">
      <c r="A137" s="249"/>
      <c r="B137" s="250"/>
      <c r="C137" s="251"/>
      <c r="D137" s="313"/>
      <c r="E137" s="253"/>
      <c r="F137" s="320"/>
      <c r="G137" s="254"/>
      <c r="H137" s="254"/>
      <c r="I137" s="254"/>
      <c r="J137" s="254"/>
      <c r="K137" s="254"/>
      <c r="L137" s="254"/>
      <c r="M137" s="254"/>
      <c r="N137" s="313"/>
      <c r="O137" s="313"/>
      <c r="P137" s="313"/>
      <c r="Q137" s="313"/>
      <c r="R137" s="34"/>
      <c r="S137" s="34"/>
      <c r="T137" s="36">
        <v>0</v>
      </c>
      <c r="U137" s="34" t="e">
        <f>ROUND(#REF!*T137,2)</f>
        <v>#REF!</v>
      </c>
      <c r="V137" s="37"/>
      <c r="W137" s="37"/>
      <c r="X137" s="37"/>
      <c r="Y137" s="37"/>
      <c r="Z137" s="37"/>
      <c r="AA137" s="37"/>
      <c r="AB137" s="37"/>
      <c r="AC137" s="37"/>
      <c r="AD137" s="37"/>
      <c r="AE137" s="37" t="s">
        <v>113</v>
      </c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</row>
    <row r="138" spans="1:60" outlineLevel="1">
      <c r="A138" s="249"/>
      <c r="B138" s="250"/>
      <c r="C138" s="314"/>
      <c r="D138" s="315"/>
      <c r="E138" s="316"/>
      <c r="F138" s="254"/>
      <c r="G138" s="254"/>
      <c r="H138" s="254"/>
      <c r="I138" s="254"/>
      <c r="J138" s="254"/>
      <c r="K138" s="254"/>
      <c r="L138" s="254"/>
      <c r="M138" s="254"/>
      <c r="N138" s="313"/>
      <c r="O138" s="313"/>
      <c r="P138" s="313"/>
      <c r="Q138" s="313"/>
      <c r="R138" s="34"/>
      <c r="S138" s="34"/>
      <c r="T138" s="36"/>
      <c r="U138" s="34"/>
      <c r="V138" s="37"/>
      <c r="W138" s="37"/>
      <c r="X138" s="37"/>
      <c r="Y138" s="37"/>
      <c r="Z138" s="37"/>
      <c r="AA138" s="37"/>
      <c r="AB138" s="37"/>
      <c r="AC138" s="37"/>
      <c r="AD138" s="37"/>
      <c r="AE138" s="37" t="s">
        <v>109</v>
      </c>
      <c r="AF138" s="37">
        <v>0</v>
      </c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</row>
    <row r="139" spans="1:60" outlineLevel="1">
      <c r="A139" s="249"/>
      <c r="B139" s="250"/>
      <c r="C139" s="251"/>
      <c r="D139" s="313"/>
      <c r="E139" s="253"/>
      <c r="F139" s="320"/>
      <c r="G139" s="254"/>
      <c r="H139" s="254"/>
      <c r="I139" s="254"/>
      <c r="J139" s="254"/>
      <c r="K139" s="254"/>
      <c r="L139" s="254"/>
      <c r="M139" s="254"/>
      <c r="N139" s="313"/>
      <c r="O139" s="313"/>
      <c r="P139" s="313"/>
      <c r="Q139" s="313"/>
      <c r="R139" s="34"/>
      <c r="S139" s="34"/>
      <c r="T139" s="36">
        <v>1</v>
      </c>
      <c r="U139" s="34" t="e">
        <f>ROUND(#REF!*T139,2)</f>
        <v>#REF!</v>
      </c>
      <c r="V139" s="37"/>
      <c r="W139" s="37"/>
      <c r="X139" s="37"/>
      <c r="Y139" s="37"/>
      <c r="Z139" s="37"/>
      <c r="AA139" s="37"/>
      <c r="AB139" s="37"/>
      <c r="AC139" s="37"/>
      <c r="AD139" s="37"/>
      <c r="AE139" s="37" t="s">
        <v>102</v>
      </c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</row>
    <row r="140" spans="1:60" outlineLevel="1">
      <c r="A140" s="249"/>
      <c r="B140" s="250"/>
      <c r="C140" s="536"/>
      <c r="D140" s="537"/>
      <c r="E140" s="538"/>
      <c r="F140" s="539"/>
      <c r="G140" s="540"/>
      <c r="H140" s="254"/>
      <c r="I140" s="254"/>
      <c r="J140" s="254"/>
      <c r="K140" s="254"/>
      <c r="L140" s="254"/>
      <c r="M140" s="254"/>
      <c r="N140" s="313"/>
      <c r="O140" s="313"/>
      <c r="P140" s="313"/>
      <c r="Q140" s="313"/>
      <c r="R140" s="34"/>
      <c r="S140" s="34"/>
      <c r="T140" s="36"/>
      <c r="U140" s="34"/>
      <c r="V140" s="37"/>
      <c r="W140" s="37"/>
      <c r="X140" s="37"/>
      <c r="Y140" s="37"/>
      <c r="Z140" s="37"/>
      <c r="AA140" s="37"/>
      <c r="AB140" s="37"/>
      <c r="AC140" s="37"/>
      <c r="AD140" s="37"/>
      <c r="AE140" s="37" t="s">
        <v>104</v>
      </c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8" t="e">
        <f>#REF!</f>
        <v>#REF!</v>
      </c>
      <c r="BB140" s="37"/>
      <c r="BC140" s="37"/>
      <c r="BD140" s="37"/>
      <c r="BE140" s="37"/>
      <c r="BF140" s="37"/>
      <c r="BG140" s="37"/>
      <c r="BH140" s="37"/>
    </row>
    <row r="141" spans="1:60" outlineLevel="1">
      <c r="A141" s="249"/>
      <c r="B141" s="250"/>
      <c r="C141" s="536"/>
      <c r="D141" s="537"/>
      <c r="E141" s="538"/>
      <c r="F141" s="539"/>
      <c r="G141" s="540"/>
      <c r="H141" s="254"/>
      <c r="I141" s="254"/>
      <c r="J141" s="254"/>
      <c r="K141" s="254"/>
      <c r="L141" s="254"/>
      <c r="M141" s="254"/>
      <c r="N141" s="313"/>
      <c r="O141" s="313"/>
      <c r="P141" s="313"/>
      <c r="Q141" s="313"/>
      <c r="R141" s="34"/>
      <c r="S141" s="34"/>
      <c r="T141" s="36"/>
      <c r="U141" s="34"/>
      <c r="V141" s="37"/>
      <c r="W141" s="37"/>
      <c r="X141" s="37"/>
      <c r="Y141" s="37"/>
      <c r="Z141" s="37"/>
      <c r="AA141" s="37"/>
      <c r="AB141" s="37"/>
      <c r="AC141" s="37"/>
      <c r="AD141" s="37"/>
      <c r="AE141" s="37" t="s">
        <v>104</v>
      </c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8" t="e">
        <f>#REF!</f>
        <v>#REF!</v>
      </c>
      <c r="BB141" s="37"/>
      <c r="BC141" s="37"/>
      <c r="BD141" s="37"/>
      <c r="BE141" s="37"/>
      <c r="BF141" s="37"/>
      <c r="BG141" s="37"/>
      <c r="BH141" s="37"/>
    </row>
    <row r="142" spans="1:60" outlineLevel="1">
      <c r="A142" s="249"/>
      <c r="B142" s="250"/>
      <c r="C142" s="314"/>
      <c r="D142" s="315"/>
      <c r="E142" s="316"/>
      <c r="F142" s="254"/>
      <c r="G142" s="254"/>
      <c r="H142" s="254"/>
      <c r="I142" s="254"/>
      <c r="J142" s="254"/>
      <c r="K142" s="254"/>
      <c r="L142" s="254"/>
      <c r="M142" s="254"/>
      <c r="N142" s="313"/>
      <c r="O142" s="313"/>
      <c r="P142" s="313"/>
      <c r="Q142" s="313"/>
      <c r="R142" s="34"/>
      <c r="S142" s="34"/>
      <c r="T142" s="36"/>
      <c r="U142" s="34"/>
      <c r="V142" s="37"/>
      <c r="W142" s="37"/>
      <c r="X142" s="37"/>
      <c r="Y142" s="37"/>
      <c r="Z142" s="37"/>
      <c r="AA142" s="37"/>
      <c r="AB142" s="37"/>
      <c r="AC142" s="37"/>
      <c r="AD142" s="37"/>
      <c r="AE142" s="37" t="s">
        <v>109</v>
      </c>
      <c r="AF142" s="37">
        <v>0</v>
      </c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</row>
    <row r="143" spans="1:60" outlineLevel="1">
      <c r="A143" s="249"/>
      <c r="B143" s="250"/>
      <c r="C143" s="251"/>
      <c r="D143" s="313"/>
      <c r="E143" s="253"/>
      <c r="F143" s="320"/>
      <c r="G143" s="254"/>
      <c r="H143" s="254"/>
      <c r="I143" s="254"/>
      <c r="J143" s="254"/>
      <c r="K143" s="254"/>
      <c r="L143" s="254"/>
      <c r="M143" s="254"/>
      <c r="N143" s="313"/>
      <c r="O143" s="313"/>
      <c r="P143" s="313"/>
      <c r="Q143" s="313"/>
      <c r="R143" s="34"/>
      <c r="S143" s="34"/>
      <c r="T143" s="36">
        <v>1.966</v>
      </c>
      <c r="U143" s="34" t="e">
        <f>ROUND(#REF!*T143,2)</f>
        <v>#REF!</v>
      </c>
      <c r="V143" s="37"/>
      <c r="W143" s="37"/>
      <c r="X143" s="37"/>
      <c r="Y143" s="37"/>
      <c r="Z143" s="37"/>
      <c r="AA143" s="37"/>
      <c r="AB143" s="37"/>
      <c r="AC143" s="37"/>
      <c r="AD143" s="37"/>
      <c r="AE143" s="37" t="s">
        <v>102</v>
      </c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</row>
    <row r="144" spans="1:60" ht="14.5">
      <c r="A144" s="255"/>
      <c r="B144" s="256"/>
      <c r="C144" s="257"/>
      <c r="D144" s="317"/>
      <c r="E144" s="259"/>
      <c r="F144" s="260"/>
      <c r="G144" s="260"/>
      <c r="H144" s="260"/>
      <c r="I144" s="260"/>
      <c r="J144" s="260"/>
      <c r="K144" s="260"/>
      <c r="L144" s="260"/>
      <c r="M144" s="260"/>
      <c r="N144" s="317"/>
      <c r="O144" s="317"/>
      <c r="P144" s="317"/>
      <c r="Q144" s="317"/>
      <c r="R144" s="39"/>
      <c r="S144" s="39"/>
      <c r="T144" s="41"/>
      <c r="U144" s="39" t="e">
        <f>SUM(U145:U148)</f>
        <v>#REF!</v>
      </c>
      <c r="AE144" s="29" t="s">
        <v>98</v>
      </c>
    </row>
    <row r="145" spans="1:60" outlineLevel="1">
      <c r="A145" s="249"/>
      <c r="B145" s="250"/>
      <c r="C145" s="251"/>
      <c r="D145" s="313"/>
      <c r="E145" s="253"/>
      <c r="F145" s="320"/>
      <c r="G145" s="254"/>
      <c r="H145" s="254"/>
      <c r="I145" s="254"/>
      <c r="J145" s="254"/>
      <c r="K145" s="254"/>
      <c r="L145" s="254"/>
      <c r="M145" s="254"/>
      <c r="N145" s="313"/>
      <c r="O145" s="313"/>
      <c r="P145" s="313"/>
      <c r="Q145" s="313"/>
      <c r="R145" s="34"/>
      <c r="S145" s="34"/>
      <c r="T145" s="36">
        <v>9.1999999999999998E-2</v>
      </c>
      <c r="U145" s="34" t="e">
        <f>ROUND(#REF!*T145,2)</f>
        <v>#REF!</v>
      </c>
      <c r="V145" s="37"/>
      <c r="W145" s="37"/>
      <c r="X145" s="37"/>
      <c r="Y145" s="37"/>
      <c r="Z145" s="37"/>
      <c r="AA145" s="37"/>
      <c r="AB145" s="37"/>
      <c r="AC145" s="37"/>
      <c r="AD145" s="37"/>
      <c r="AE145" s="37" t="s">
        <v>102</v>
      </c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</row>
    <row r="146" spans="1:60" outlineLevel="1">
      <c r="A146" s="249"/>
      <c r="B146" s="250"/>
      <c r="C146" s="251"/>
      <c r="D146" s="313"/>
      <c r="E146" s="253"/>
      <c r="F146" s="320"/>
      <c r="G146" s="254"/>
      <c r="H146" s="254"/>
      <c r="I146" s="254"/>
      <c r="J146" s="254"/>
      <c r="K146" s="254"/>
      <c r="L146" s="254"/>
      <c r="M146" s="254"/>
      <c r="N146" s="313"/>
      <c r="O146" s="313"/>
      <c r="P146" s="313"/>
      <c r="Q146" s="313"/>
      <c r="R146" s="34"/>
      <c r="S146" s="34"/>
      <c r="T146" s="36">
        <v>0.10349999999999999</v>
      </c>
      <c r="U146" s="34" t="e">
        <f>ROUND(#REF!*T146,2)</f>
        <v>#REF!</v>
      </c>
      <c r="V146" s="37"/>
      <c r="W146" s="37"/>
      <c r="X146" s="37"/>
      <c r="Y146" s="37"/>
      <c r="Z146" s="37"/>
      <c r="AA146" s="37"/>
      <c r="AB146" s="37"/>
      <c r="AC146" s="37"/>
      <c r="AD146" s="37"/>
      <c r="AE146" s="37" t="s">
        <v>102</v>
      </c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</row>
    <row r="147" spans="1:60" outlineLevel="1">
      <c r="A147" s="249"/>
      <c r="B147" s="250"/>
      <c r="C147" s="251"/>
      <c r="D147" s="313"/>
      <c r="E147" s="253"/>
      <c r="F147" s="320"/>
      <c r="G147" s="254"/>
      <c r="H147" s="254"/>
      <c r="I147" s="254"/>
      <c r="J147" s="254"/>
      <c r="K147" s="254"/>
      <c r="L147" s="254"/>
      <c r="M147" s="254"/>
      <c r="N147" s="313"/>
      <c r="O147" s="313"/>
      <c r="P147" s="313"/>
      <c r="Q147" s="313"/>
      <c r="R147" s="34"/>
      <c r="S147" s="34"/>
      <c r="T147" s="36">
        <v>0.877</v>
      </c>
      <c r="U147" s="34" t="e">
        <f>ROUND(#REF!*T147,2)</f>
        <v>#REF!</v>
      </c>
      <c r="V147" s="37"/>
      <c r="W147" s="37"/>
      <c r="X147" s="37"/>
      <c r="Y147" s="37"/>
      <c r="Z147" s="37"/>
      <c r="AA147" s="37"/>
      <c r="AB147" s="37"/>
      <c r="AC147" s="37"/>
      <c r="AD147" s="37"/>
      <c r="AE147" s="37" t="s">
        <v>102</v>
      </c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</row>
    <row r="148" spans="1:60" outlineLevel="1">
      <c r="A148" s="249"/>
      <c r="B148" s="250"/>
      <c r="C148" s="251"/>
      <c r="D148" s="313"/>
      <c r="E148" s="253"/>
      <c r="F148" s="320"/>
      <c r="G148" s="254"/>
      <c r="H148" s="254"/>
      <c r="I148" s="254"/>
      <c r="J148" s="254"/>
      <c r="K148" s="254"/>
      <c r="L148" s="254"/>
      <c r="M148" s="254"/>
      <c r="N148" s="313"/>
      <c r="O148" s="313"/>
      <c r="P148" s="313"/>
      <c r="Q148" s="313"/>
      <c r="R148" s="34"/>
      <c r="S148" s="34"/>
      <c r="T148" s="36">
        <v>4.9470000000000001</v>
      </c>
      <c r="U148" s="34" t="e">
        <f>ROUND(#REF!*T148,2)</f>
        <v>#REF!</v>
      </c>
      <c r="V148" s="37"/>
      <c r="W148" s="37"/>
      <c r="X148" s="37"/>
      <c r="Y148" s="37"/>
      <c r="Z148" s="37"/>
      <c r="AA148" s="37"/>
      <c r="AB148" s="37"/>
      <c r="AC148" s="37"/>
      <c r="AD148" s="37"/>
      <c r="AE148" s="37" t="s">
        <v>102</v>
      </c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</row>
    <row r="149" spans="1:60" ht="14.5">
      <c r="A149" s="255"/>
      <c r="B149" s="256"/>
      <c r="C149" s="257"/>
      <c r="D149" s="317"/>
      <c r="E149" s="259"/>
      <c r="F149" s="260"/>
      <c r="G149" s="260"/>
      <c r="H149" s="260"/>
      <c r="I149" s="260"/>
      <c r="J149" s="260"/>
      <c r="K149" s="260"/>
      <c r="L149" s="260"/>
      <c r="M149" s="260"/>
      <c r="N149" s="317"/>
      <c r="O149" s="317"/>
      <c r="P149" s="317"/>
      <c r="Q149" s="317"/>
      <c r="R149" s="39"/>
      <c r="S149" s="39"/>
      <c r="T149" s="41"/>
      <c r="U149" s="39" t="e">
        <f>SUM(U150:U173)</f>
        <v>#REF!</v>
      </c>
      <c r="AE149" s="29" t="s">
        <v>98</v>
      </c>
    </row>
    <row r="150" spans="1:60" outlineLevel="1">
      <c r="A150" s="249"/>
      <c r="B150" s="250"/>
      <c r="C150" s="251"/>
      <c r="D150" s="313"/>
      <c r="E150" s="253"/>
      <c r="F150" s="320"/>
      <c r="G150" s="254"/>
      <c r="H150" s="254"/>
      <c r="I150" s="254"/>
      <c r="J150" s="254"/>
      <c r="K150" s="254"/>
      <c r="L150" s="254"/>
      <c r="M150" s="254"/>
      <c r="N150" s="313"/>
      <c r="O150" s="313"/>
      <c r="P150" s="313"/>
      <c r="Q150" s="313"/>
      <c r="R150" s="34"/>
      <c r="S150" s="34"/>
      <c r="T150" s="36">
        <v>0.46</v>
      </c>
      <c r="U150" s="34" t="e">
        <f>ROUND(#REF!*T150,2)</f>
        <v>#REF!</v>
      </c>
      <c r="V150" s="37"/>
      <c r="W150" s="37"/>
      <c r="X150" s="37"/>
      <c r="Y150" s="37"/>
      <c r="Z150" s="37"/>
      <c r="AA150" s="37"/>
      <c r="AB150" s="37"/>
      <c r="AC150" s="37"/>
      <c r="AD150" s="37"/>
      <c r="AE150" s="37" t="s">
        <v>102</v>
      </c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</row>
    <row r="151" spans="1:60" outlineLevel="1">
      <c r="A151" s="249"/>
      <c r="B151" s="250"/>
      <c r="C151" s="251"/>
      <c r="D151" s="313"/>
      <c r="E151" s="253"/>
      <c r="F151" s="320"/>
      <c r="G151" s="254"/>
      <c r="H151" s="254"/>
      <c r="I151" s="254"/>
      <c r="J151" s="254"/>
      <c r="K151" s="254"/>
      <c r="L151" s="254"/>
      <c r="M151" s="254"/>
      <c r="N151" s="313"/>
      <c r="O151" s="313"/>
      <c r="P151" s="313"/>
      <c r="Q151" s="313"/>
      <c r="R151" s="34"/>
      <c r="S151" s="34"/>
      <c r="T151" s="36">
        <v>0.88</v>
      </c>
      <c r="U151" s="34" t="e">
        <f>ROUND(#REF!*T151,2)</f>
        <v>#REF!</v>
      </c>
      <c r="V151" s="37"/>
      <c r="W151" s="37"/>
      <c r="X151" s="37"/>
      <c r="Y151" s="37"/>
      <c r="Z151" s="37"/>
      <c r="AA151" s="37"/>
      <c r="AB151" s="37"/>
      <c r="AC151" s="37"/>
      <c r="AD151" s="37"/>
      <c r="AE151" s="37" t="s">
        <v>102</v>
      </c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</row>
    <row r="152" spans="1:60" outlineLevel="1">
      <c r="A152" s="249"/>
      <c r="B152" s="250"/>
      <c r="C152" s="251"/>
      <c r="D152" s="313"/>
      <c r="E152" s="253"/>
      <c r="F152" s="320"/>
      <c r="G152" s="254"/>
      <c r="H152" s="254"/>
      <c r="I152" s="254"/>
      <c r="J152" s="254"/>
      <c r="K152" s="254"/>
      <c r="L152" s="254"/>
      <c r="M152" s="254"/>
      <c r="N152" s="313"/>
      <c r="O152" s="313"/>
      <c r="P152" s="313"/>
      <c r="Q152" s="313"/>
      <c r="R152" s="34"/>
      <c r="S152" s="34"/>
      <c r="T152" s="36">
        <v>1.86</v>
      </c>
      <c r="U152" s="34" t="e">
        <f>ROUND(#REF!*T152,2)</f>
        <v>#REF!</v>
      </c>
      <c r="V152" s="37"/>
      <c r="W152" s="37"/>
      <c r="X152" s="37"/>
      <c r="Y152" s="37"/>
      <c r="Z152" s="37"/>
      <c r="AA152" s="37"/>
      <c r="AB152" s="37"/>
      <c r="AC152" s="37"/>
      <c r="AD152" s="37"/>
      <c r="AE152" s="37" t="s">
        <v>102</v>
      </c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</row>
    <row r="153" spans="1:60" outlineLevel="1">
      <c r="A153" s="249"/>
      <c r="B153" s="250"/>
      <c r="C153" s="536"/>
      <c r="D153" s="537"/>
      <c r="E153" s="538"/>
      <c r="F153" s="539"/>
      <c r="G153" s="540"/>
      <c r="H153" s="254"/>
      <c r="I153" s="254"/>
      <c r="J153" s="254"/>
      <c r="K153" s="254"/>
      <c r="L153" s="254"/>
      <c r="M153" s="254"/>
      <c r="N153" s="313"/>
      <c r="O153" s="313"/>
      <c r="P153" s="313"/>
      <c r="Q153" s="313"/>
      <c r="R153" s="34"/>
      <c r="S153" s="34"/>
      <c r="T153" s="36"/>
      <c r="U153" s="34"/>
      <c r="V153" s="37"/>
      <c r="W153" s="37"/>
      <c r="X153" s="37"/>
      <c r="Y153" s="37"/>
      <c r="Z153" s="37"/>
      <c r="AA153" s="37"/>
      <c r="AB153" s="37"/>
      <c r="AC153" s="37"/>
      <c r="AD153" s="37"/>
      <c r="AE153" s="37" t="s">
        <v>104</v>
      </c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8" t="e">
        <f>#REF!</f>
        <v>#REF!</v>
      </c>
      <c r="BB153" s="37"/>
      <c r="BC153" s="37"/>
      <c r="BD153" s="37"/>
      <c r="BE153" s="37"/>
      <c r="BF153" s="37"/>
      <c r="BG153" s="37"/>
      <c r="BH153" s="37"/>
    </row>
    <row r="154" spans="1:60" outlineLevel="1">
      <c r="A154" s="249"/>
      <c r="B154" s="250"/>
      <c r="C154" s="251"/>
      <c r="D154" s="313"/>
      <c r="E154" s="253"/>
      <c r="F154" s="320"/>
      <c r="G154" s="254"/>
      <c r="H154" s="254"/>
      <c r="I154" s="254"/>
      <c r="J154" s="254"/>
      <c r="K154" s="254"/>
      <c r="L154" s="254"/>
      <c r="M154" s="254"/>
      <c r="N154" s="313"/>
      <c r="O154" s="313"/>
      <c r="P154" s="313"/>
      <c r="Q154" s="313"/>
      <c r="R154" s="34"/>
      <c r="S154" s="34"/>
      <c r="T154" s="36">
        <v>0</v>
      </c>
      <c r="U154" s="34" t="e">
        <f>ROUND(#REF!*T154,2)</f>
        <v>#REF!</v>
      </c>
      <c r="V154" s="37"/>
      <c r="W154" s="37"/>
      <c r="X154" s="37"/>
      <c r="Y154" s="37"/>
      <c r="Z154" s="37"/>
      <c r="AA154" s="37"/>
      <c r="AB154" s="37"/>
      <c r="AC154" s="37"/>
      <c r="AD154" s="37"/>
      <c r="AE154" s="37" t="s">
        <v>113</v>
      </c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</row>
    <row r="155" spans="1:60" ht="12.5" customHeight="1" outlineLevel="1">
      <c r="A155" s="249"/>
      <c r="B155" s="250"/>
      <c r="C155" s="536"/>
      <c r="D155" s="537"/>
      <c r="E155" s="538"/>
      <c r="F155" s="539"/>
      <c r="G155" s="540"/>
      <c r="H155" s="254"/>
      <c r="I155" s="254"/>
      <c r="J155" s="254"/>
      <c r="K155" s="254"/>
      <c r="L155" s="254"/>
      <c r="M155" s="254"/>
      <c r="N155" s="313"/>
      <c r="O155" s="313"/>
      <c r="P155" s="313"/>
      <c r="Q155" s="313"/>
      <c r="R155" s="34"/>
      <c r="S155" s="34"/>
      <c r="T155" s="36"/>
      <c r="U155" s="34"/>
      <c r="V155" s="37"/>
      <c r="W155" s="37"/>
      <c r="X155" s="37"/>
      <c r="Y155" s="37"/>
      <c r="Z155" s="37"/>
      <c r="AA155" s="37"/>
      <c r="AB155" s="37"/>
      <c r="AC155" s="37"/>
      <c r="AD155" s="37"/>
      <c r="AE155" s="37" t="s">
        <v>104</v>
      </c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8" t="e">
        <f>#REF!</f>
        <v>#REF!</v>
      </c>
      <c r="BB155" s="37"/>
      <c r="BC155" s="37"/>
      <c r="BD155" s="37"/>
      <c r="BE155" s="37"/>
      <c r="BF155" s="37"/>
      <c r="BG155" s="37"/>
      <c r="BH155" s="37"/>
    </row>
    <row r="156" spans="1:60" ht="12.5" customHeight="1" outlineLevel="1">
      <c r="A156" s="249"/>
      <c r="B156" s="250"/>
      <c r="C156" s="536"/>
      <c r="D156" s="537"/>
      <c r="E156" s="538"/>
      <c r="F156" s="539"/>
      <c r="G156" s="540"/>
      <c r="H156" s="254"/>
      <c r="I156" s="254"/>
      <c r="J156" s="254"/>
      <c r="K156" s="254"/>
      <c r="L156" s="254"/>
      <c r="M156" s="254"/>
      <c r="N156" s="313"/>
      <c r="O156" s="313"/>
      <c r="P156" s="313"/>
      <c r="Q156" s="313"/>
      <c r="R156" s="34"/>
      <c r="S156" s="34"/>
      <c r="T156" s="36"/>
      <c r="U156" s="34"/>
      <c r="V156" s="37"/>
      <c r="W156" s="37"/>
      <c r="X156" s="37"/>
      <c r="Y156" s="37"/>
      <c r="Z156" s="37"/>
      <c r="AA156" s="37"/>
      <c r="AB156" s="37"/>
      <c r="AC156" s="37"/>
      <c r="AD156" s="37"/>
      <c r="AE156" s="37" t="s">
        <v>104</v>
      </c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8" t="e">
        <f>#REF!</f>
        <v>#REF!</v>
      </c>
      <c r="BB156" s="37"/>
      <c r="BC156" s="37"/>
      <c r="BD156" s="37"/>
      <c r="BE156" s="37"/>
      <c r="BF156" s="37"/>
      <c r="BG156" s="37"/>
      <c r="BH156" s="37"/>
    </row>
    <row r="157" spans="1:60" outlineLevel="1">
      <c r="A157" s="249"/>
      <c r="B157" s="250"/>
      <c r="C157" s="251"/>
      <c r="D157" s="313"/>
      <c r="E157" s="253"/>
      <c r="F157" s="320"/>
      <c r="G157" s="254"/>
      <c r="H157" s="254"/>
      <c r="I157" s="254"/>
      <c r="J157" s="254"/>
      <c r="K157" s="254"/>
      <c r="L157" s="254"/>
      <c r="M157" s="254"/>
      <c r="N157" s="313"/>
      <c r="O157" s="313"/>
      <c r="P157" s="313"/>
      <c r="Q157" s="313"/>
      <c r="R157" s="34"/>
      <c r="S157" s="34"/>
      <c r="T157" s="36">
        <v>0</v>
      </c>
      <c r="U157" s="34" t="e">
        <f>ROUND(#REF!*T157,2)</f>
        <v>#REF!</v>
      </c>
      <c r="V157" s="37"/>
      <c r="W157" s="37"/>
      <c r="X157" s="37"/>
      <c r="Y157" s="37"/>
      <c r="Z157" s="37"/>
      <c r="AA157" s="37"/>
      <c r="AB157" s="37"/>
      <c r="AC157" s="37"/>
      <c r="AD157" s="37"/>
      <c r="AE157" s="37" t="s">
        <v>113</v>
      </c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</row>
    <row r="158" spans="1:60" outlineLevel="1">
      <c r="A158" s="249"/>
      <c r="B158" s="250"/>
      <c r="C158" s="251"/>
      <c r="D158" s="313"/>
      <c r="E158" s="253"/>
      <c r="F158" s="320"/>
      <c r="G158" s="254"/>
      <c r="H158" s="254"/>
      <c r="I158" s="254"/>
      <c r="J158" s="254"/>
      <c r="K158" s="254"/>
      <c r="L158" s="254"/>
      <c r="M158" s="254"/>
      <c r="N158" s="313"/>
      <c r="O158" s="313"/>
      <c r="P158" s="313"/>
      <c r="Q158" s="313"/>
      <c r="R158" s="34"/>
      <c r="S158" s="34"/>
      <c r="T158" s="36">
        <v>0</v>
      </c>
      <c r="U158" s="34" t="e">
        <f>ROUND(#REF!*T158,2)</f>
        <v>#REF!</v>
      </c>
      <c r="V158" s="37"/>
      <c r="W158" s="37"/>
      <c r="X158" s="37"/>
      <c r="Y158" s="37"/>
      <c r="Z158" s="37"/>
      <c r="AA158" s="37"/>
      <c r="AB158" s="37"/>
      <c r="AC158" s="37"/>
      <c r="AD158" s="37"/>
      <c r="AE158" s="37" t="s">
        <v>113</v>
      </c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</row>
    <row r="159" spans="1:60" outlineLevel="1">
      <c r="A159" s="249"/>
      <c r="B159" s="250"/>
      <c r="C159" s="251"/>
      <c r="D159" s="313"/>
      <c r="E159" s="253"/>
      <c r="F159" s="320"/>
      <c r="G159" s="254"/>
      <c r="H159" s="254"/>
      <c r="I159" s="254"/>
      <c r="J159" s="254"/>
      <c r="K159" s="254"/>
      <c r="L159" s="254"/>
      <c r="M159" s="254"/>
      <c r="N159" s="313"/>
      <c r="O159" s="313"/>
      <c r="P159" s="313"/>
      <c r="Q159" s="313"/>
      <c r="R159" s="34"/>
      <c r="S159" s="34"/>
      <c r="T159" s="36">
        <v>0</v>
      </c>
      <c r="U159" s="34" t="e">
        <f>ROUND(#REF!*T159,2)</f>
        <v>#REF!</v>
      </c>
      <c r="V159" s="37"/>
      <c r="W159" s="37"/>
      <c r="X159" s="37"/>
      <c r="Y159" s="37"/>
      <c r="Z159" s="37"/>
      <c r="AA159" s="37"/>
      <c r="AB159" s="37"/>
      <c r="AC159" s="37"/>
      <c r="AD159" s="37"/>
      <c r="AE159" s="37" t="s">
        <v>113</v>
      </c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</row>
    <row r="160" spans="1:60" outlineLevel="1">
      <c r="A160" s="249"/>
      <c r="B160" s="250"/>
      <c r="C160" s="251"/>
      <c r="D160" s="313"/>
      <c r="E160" s="253"/>
      <c r="F160" s="320"/>
      <c r="G160" s="254"/>
      <c r="H160" s="254"/>
      <c r="I160" s="254"/>
      <c r="J160" s="254"/>
      <c r="K160" s="254"/>
      <c r="L160" s="254"/>
      <c r="M160" s="254"/>
      <c r="N160" s="313"/>
      <c r="O160" s="313"/>
      <c r="P160" s="313"/>
      <c r="Q160" s="313"/>
      <c r="R160" s="34"/>
      <c r="S160" s="34"/>
      <c r="T160" s="36">
        <v>4.0199999999999996</v>
      </c>
      <c r="U160" s="34" t="e">
        <f>ROUND(#REF!*T160,2)</f>
        <v>#REF!</v>
      </c>
      <c r="V160" s="37"/>
      <c r="W160" s="37"/>
      <c r="X160" s="37"/>
      <c r="Y160" s="37"/>
      <c r="Z160" s="37"/>
      <c r="AA160" s="37"/>
      <c r="AB160" s="37"/>
      <c r="AC160" s="37"/>
      <c r="AD160" s="37"/>
      <c r="AE160" s="37" t="s">
        <v>102</v>
      </c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</row>
    <row r="161" spans="1:60" outlineLevel="1">
      <c r="A161" s="249"/>
      <c r="B161" s="250"/>
      <c r="C161" s="251"/>
      <c r="D161" s="313"/>
      <c r="E161" s="253"/>
      <c r="F161" s="320"/>
      <c r="G161" s="254"/>
      <c r="H161" s="254"/>
      <c r="I161" s="254"/>
      <c r="J161" s="254"/>
      <c r="K161" s="254"/>
      <c r="L161" s="254"/>
      <c r="M161" s="254"/>
      <c r="N161" s="313"/>
      <c r="O161" s="313"/>
      <c r="P161" s="313"/>
      <c r="Q161" s="313"/>
      <c r="R161" s="34"/>
      <c r="S161" s="34"/>
      <c r="T161" s="36">
        <v>0</v>
      </c>
      <c r="U161" s="34" t="e">
        <f>ROUND(#REF!*T161,2)</f>
        <v>#REF!</v>
      </c>
      <c r="V161" s="37"/>
      <c r="W161" s="37"/>
      <c r="X161" s="37"/>
      <c r="Y161" s="37"/>
      <c r="Z161" s="37"/>
      <c r="AA161" s="37"/>
      <c r="AB161" s="37"/>
      <c r="AC161" s="37"/>
      <c r="AD161" s="37"/>
      <c r="AE161" s="37" t="s">
        <v>113</v>
      </c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</row>
    <row r="162" spans="1:60" outlineLevel="1">
      <c r="A162" s="249"/>
      <c r="B162" s="250"/>
      <c r="C162" s="251"/>
      <c r="D162" s="313"/>
      <c r="E162" s="253"/>
      <c r="F162" s="320"/>
      <c r="G162" s="254"/>
      <c r="H162" s="254"/>
      <c r="I162" s="254"/>
      <c r="J162" s="254"/>
      <c r="K162" s="254"/>
      <c r="L162" s="254"/>
      <c r="M162" s="254"/>
      <c r="N162" s="313"/>
      <c r="O162" s="313"/>
      <c r="P162" s="313"/>
      <c r="Q162" s="313"/>
      <c r="R162" s="34"/>
      <c r="S162" s="34"/>
      <c r="T162" s="36">
        <v>0.96099999999999997</v>
      </c>
      <c r="U162" s="34" t="e">
        <f>ROUND(#REF!*T162,2)</f>
        <v>#REF!</v>
      </c>
      <c r="V162" s="37"/>
      <c r="W162" s="37"/>
      <c r="X162" s="37"/>
      <c r="Y162" s="37"/>
      <c r="Z162" s="37"/>
      <c r="AA162" s="37"/>
      <c r="AB162" s="37"/>
      <c r="AC162" s="37"/>
      <c r="AD162" s="37"/>
      <c r="AE162" s="37" t="s">
        <v>102</v>
      </c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</row>
    <row r="163" spans="1:60" ht="12.5" customHeight="1" outlineLevel="1">
      <c r="A163" s="249"/>
      <c r="B163" s="250"/>
      <c r="C163" s="536"/>
      <c r="D163" s="537"/>
      <c r="E163" s="538"/>
      <c r="F163" s="539"/>
      <c r="G163" s="540"/>
      <c r="H163" s="254"/>
      <c r="I163" s="254"/>
      <c r="J163" s="254"/>
      <c r="K163" s="254"/>
      <c r="L163" s="254"/>
      <c r="M163" s="254"/>
      <c r="N163" s="313"/>
      <c r="O163" s="313"/>
      <c r="P163" s="313"/>
      <c r="Q163" s="313"/>
      <c r="R163" s="34"/>
      <c r="S163" s="34"/>
      <c r="T163" s="36"/>
      <c r="U163" s="34"/>
      <c r="V163" s="37"/>
      <c r="W163" s="37"/>
      <c r="X163" s="37"/>
      <c r="Y163" s="37"/>
      <c r="Z163" s="37"/>
      <c r="AA163" s="37"/>
      <c r="AB163" s="37"/>
      <c r="AC163" s="37"/>
      <c r="AD163" s="37"/>
      <c r="AE163" s="37" t="s">
        <v>104</v>
      </c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8" t="e">
        <f>#REF!</f>
        <v>#REF!</v>
      </c>
      <c r="BB163" s="37"/>
      <c r="BC163" s="37"/>
      <c r="BD163" s="37"/>
      <c r="BE163" s="37"/>
      <c r="BF163" s="37"/>
      <c r="BG163" s="37"/>
      <c r="BH163" s="37"/>
    </row>
    <row r="164" spans="1:60" outlineLevel="1">
      <c r="A164" s="249"/>
      <c r="B164" s="250"/>
      <c r="C164" s="314"/>
      <c r="D164" s="315"/>
      <c r="E164" s="316"/>
      <c r="F164" s="254"/>
      <c r="G164" s="254"/>
      <c r="H164" s="254"/>
      <c r="I164" s="254"/>
      <c r="J164" s="254"/>
      <c r="K164" s="254"/>
      <c r="L164" s="254"/>
      <c r="M164" s="254"/>
      <c r="N164" s="313"/>
      <c r="O164" s="313"/>
      <c r="P164" s="313"/>
      <c r="Q164" s="313"/>
      <c r="R164" s="34"/>
      <c r="S164" s="34"/>
      <c r="T164" s="36"/>
      <c r="U164" s="34"/>
      <c r="V164" s="37"/>
      <c r="W164" s="37"/>
      <c r="X164" s="37"/>
      <c r="Y164" s="37"/>
      <c r="Z164" s="37"/>
      <c r="AA164" s="37"/>
      <c r="AB164" s="37"/>
      <c r="AC164" s="37"/>
      <c r="AD164" s="37"/>
      <c r="AE164" s="37" t="s">
        <v>109</v>
      </c>
      <c r="AF164" s="37">
        <v>0</v>
      </c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</row>
    <row r="165" spans="1:60" outlineLevel="1">
      <c r="A165" s="249"/>
      <c r="B165" s="250"/>
      <c r="C165" s="251"/>
      <c r="D165" s="313"/>
      <c r="E165" s="253"/>
      <c r="F165" s="320"/>
      <c r="G165" s="254"/>
      <c r="H165" s="254"/>
      <c r="I165" s="254"/>
      <c r="J165" s="254"/>
      <c r="K165" s="254"/>
      <c r="L165" s="254"/>
      <c r="M165" s="254"/>
      <c r="N165" s="313"/>
      <c r="O165" s="313"/>
      <c r="P165" s="313"/>
      <c r="Q165" s="313"/>
      <c r="R165" s="34"/>
      <c r="S165" s="34"/>
      <c r="T165" s="36">
        <v>0</v>
      </c>
      <c r="U165" s="34" t="e">
        <f>ROUND(#REF!*T165,2)</f>
        <v>#REF!</v>
      </c>
      <c r="V165" s="37"/>
      <c r="W165" s="37"/>
      <c r="X165" s="37"/>
      <c r="Y165" s="37"/>
      <c r="Z165" s="37"/>
      <c r="AA165" s="37"/>
      <c r="AB165" s="37"/>
      <c r="AC165" s="37"/>
      <c r="AD165" s="37"/>
      <c r="AE165" s="37" t="s">
        <v>113</v>
      </c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</row>
    <row r="166" spans="1:60" outlineLevel="1">
      <c r="A166" s="249"/>
      <c r="B166" s="250"/>
      <c r="C166" s="251"/>
      <c r="D166" s="313"/>
      <c r="E166" s="253"/>
      <c r="F166" s="320"/>
      <c r="G166" s="254"/>
      <c r="H166" s="254"/>
      <c r="I166" s="254"/>
      <c r="J166" s="254"/>
      <c r="K166" s="254"/>
      <c r="L166" s="254"/>
      <c r="M166" s="254"/>
      <c r="N166" s="313"/>
      <c r="O166" s="313"/>
      <c r="P166" s="313"/>
      <c r="Q166" s="313"/>
      <c r="R166" s="34"/>
      <c r="S166" s="34"/>
      <c r="T166" s="36">
        <v>0.28000000000000003</v>
      </c>
      <c r="U166" s="34" t="e">
        <f>ROUND(#REF!*T166,2)</f>
        <v>#REF!</v>
      </c>
      <c r="V166" s="37"/>
      <c r="W166" s="37"/>
      <c r="X166" s="37"/>
      <c r="Y166" s="37"/>
      <c r="Z166" s="37"/>
      <c r="AA166" s="37"/>
      <c r="AB166" s="37"/>
      <c r="AC166" s="37"/>
      <c r="AD166" s="37"/>
      <c r="AE166" s="37" t="s">
        <v>102</v>
      </c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</row>
    <row r="167" spans="1:60" outlineLevel="1">
      <c r="A167" s="249"/>
      <c r="B167" s="250"/>
      <c r="C167" s="314"/>
      <c r="D167" s="315"/>
      <c r="E167" s="316"/>
      <c r="F167" s="254"/>
      <c r="G167" s="254"/>
      <c r="H167" s="254"/>
      <c r="I167" s="254"/>
      <c r="J167" s="254"/>
      <c r="K167" s="254"/>
      <c r="L167" s="254"/>
      <c r="M167" s="254"/>
      <c r="N167" s="313"/>
      <c r="O167" s="313"/>
      <c r="P167" s="313"/>
      <c r="Q167" s="313"/>
      <c r="R167" s="34"/>
      <c r="S167" s="34"/>
      <c r="T167" s="36"/>
      <c r="U167" s="34"/>
      <c r="V167" s="37"/>
      <c r="W167" s="37"/>
      <c r="X167" s="37"/>
      <c r="Y167" s="37"/>
      <c r="Z167" s="37"/>
      <c r="AA167" s="37"/>
      <c r="AB167" s="37"/>
      <c r="AC167" s="37"/>
      <c r="AD167" s="37"/>
      <c r="AE167" s="37" t="s">
        <v>109</v>
      </c>
      <c r="AF167" s="37">
        <v>0</v>
      </c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</row>
    <row r="168" spans="1:60" outlineLevel="1">
      <c r="A168" s="249"/>
      <c r="B168" s="250"/>
      <c r="C168" s="251"/>
      <c r="D168" s="313"/>
      <c r="E168" s="253"/>
      <c r="F168" s="320"/>
      <c r="G168" s="254"/>
      <c r="H168" s="254"/>
      <c r="I168" s="254"/>
      <c r="J168" s="254"/>
      <c r="K168" s="254"/>
      <c r="L168" s="254"/>
      <c r="M168" s="254"/>
      <c r="N168" s="313"/>
      <c r="O168" s="313"/>
      <c r="P168" s="313"/>
      <c r="Q168" s="313"/>
      <c r="R168" s="34"/>
      <c r="S168" s="34"/>
      <c r="T168" s="36">
        <v>10.728</v>
      </c>
      <c r="U168" s="34" t="e">
        <f>ROUND(#REF!*T168,2)</f>
        <v>#REF!</v>
      </c>
      <c r="V168" s="37"/>
      <c r="W168" s="37"/>
      <c r="X168" s="37"/>
      <c r="Y168" s="37"/>
      <c r="Z168" s="37"/>
      <c r="AA168" s="37"/>
      <c r="AB168" s="37"/>
      <c r="AC168" s="37"/>
      <c r="AD168" s="37"/>
      <c r="AE168" s="37" t="s">
        <v>102</v>
      </c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</row>
    <row r="169" spans="1:60" ht="20.5" customHeight="1" outlineLevel="1">
      <c r="A169" s="249"/>
      <c r="B169" s="250"/>
      <c r="C169" s="536"/>
      <c r="D169" s="537"/>
      <c r="E169" s="538"/>
      <c r="F169" s="539"/>
      <c r="G169" s="540"/>
      <c r="H169" s="254"/>
      <c r="I169" s="254"/>
      <c r="J169" s="254"/>
      <c r="K169" s="254"/>
      <c r="L169" s="254"/>
      <c r="M169" s="254"/>
      <c r="N169" s="313"/>
      <c r="O169" s="313"/>
      <c r="P169" s="313"/>
      <c r="Q169" s="313"/>
      <c r="R169" s="34"/>
      <c r="S169" s="34"/>
      <c r="T169" s="36"/>
      <c r="U169" s="34"/>
      <c r="V169" s="37"/>
      <c r="W169" s="37"/>
      <c r="X169" s="37"/>
      <c r="Y169" s="37"/>
      <c r="Z169" s="37"/>
      <c r="AA169" s="37"/>
      <c r="AB169" s="37"/>
      <c r="AC169" s="37"/>
      <c r="AD169" s="37"/>
      <c r="AE169" s="37" t="s">
        <v>104</v>
      </c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8" t="e">
        <f>#REF!</f>
        <v>#REF!</v>
      </c>
      <c r="BB169" s="37"/>
      <c r="BC169" s="37"/>
      <c r="BD169" s="37"/>
      <c r="BE169" s="37"/>
      <c r="BF169" s="37"/>
      <c r="BG169" s="37"/>
      <c r="BH169" s="37"/>
    </row>
    <row r="170" spans="1:60" outlineLevel="1">
      <c r="A170" s="249"/>
      <c r="B170" s="250"/>
      <c r="C170" s="251"/>
      <c r="D170" s="313"/>
      <c r="E170" s="253"/>
      <c r="F170" s="320"/>
      <c r="G170" s="254"/>
      <c r="H170" s="254"/>
      <c r="I170" s="254"/>
      <c r="J170" s="254"/>
      <c r="K170" s="254"/>
      <c r="L170" s="254"/>
      <c r="M170" s="254"/>
      <c r="N170" s="313"/>
      <c r="O170" s="313"/>
      <c r="P170" s="313"/>
      <c r="Q170" s="313"/>
      <c r="R170" s="34"/>
      <c r="S170" s="34"/>
      <c r="T170" s="36">
        <v>0.74034</v>
      </c>
      <c r="U170" s="34" t="e">
        <f>ROUND(#REF!*T170,2)</f>
        <v>#REF!</v>
      </c>
      <c r="V170" s="37"/>
      <c r="W170" s="37"/>
      <c r="X170" s="37"/>
      <c r="Y170" s="37"/>
      <c r="Z170" s="37"/>
      <c r="AA170" s="37"/>
      <c r="AB170" s="37"/>
      <c r="AC170" s="37"/>
      <c r="AD170" s="37"/>
      <c r="AE170" s="37" t="s">
        <v>102</v>
      </c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</row>
    <row r="171" spans="1:60" outlineLevel="1">
      <c r="A171" s="249"/>
      <c r="B171" s="250"/>
      <c r="C171" s="251"/>
      <c r="D171" s="313"/>
      <c r="E171" s="253"/>
      <c r="F171" s="320"/>
      <c r="G171" s="254"/>
      <c r="H171" s="254"/>
      <c r="I171" s="254"/>
      <c r="J171" s="254"/>
      <c r="K171" s="254"/>
      <c r="L171" s="254"/>
      <c r="M171" s="254"/>
      <c r="N171" s="313"/>
      <c r="O171" s="313"/>
      <c r="P171" s="313"/>
      <c r="Q171" s="313"/>
      <c r="R171" s="34"/>
      <c r="S171" s="34"/>
      <c r="T171" s="36">
        <v>0</v>
      </c>
      <c r="U171" s="34" t="e">
        <f>ROUND(#REF!*T171,2)</f>
        <v>#REF!</v>
      </c>
      <c r="V171" s="37"/>
      <c r="W171" s="37"/>
      <c r="X171" s="37"/>
      <c r="Y171" s="37"/>
      <c r="Z171" s="37"/>
      <c r="AA171" s="37"/>
      <c r="AB171" s="37"/>
      <c r="AC171" s="37"/>
      <c r="AD171" s="37"/>
      <c r="AE171" s="37" t="s">
        <v>113</v>
      </c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</row>
    <row r="172" spans="1:60" outlineLevel="1">
      <c r="A172" s="249"/>
      <c r="B172" s="250"/>
      <c r="C172" s="251"/>
      <c r="D172" s="313"/>
      <c r="E172" s="253"/>
      <c r="F172" s="320"/>
      <c r="G172" s="254"/>
      <c r="H172" s="254"/>
      <c r="I172" s="254"/>
      <c r="J172" s="254"/>
      <c r="K172" s="254"/>
      <c r="L172" s="254"/>
      <c r="M172" s="254"/>
      <c r="N172" s="313"/>
      <c r="O172" s="313"/>
      <c r="P172" s="313"/>
      <c r="Q172" s="313"/>
      <c r="R172" s="34"/>
      <c r="S172" s="34"/>
      <c r="T172" s="36">
        <v>0</v>
      </c>
      <c r="U172" s="34" t="e">
        <f>ROUND(#REF!*T172,2)</f>
        <v>#REF!</v>
      </c>
      <c r="V172" s="37"/>
      <c r="W172" s="37"/>
      <c r="X172" s="37"/>
      <c r="Y172" s="37"/>
      <c r="Z172" s="37"/>
      <c r="AA172" s="37"/>
      <c r="AB172" s="37"/>
      <c r="AC172" s="37"/>
      <c r="AD172" s="37"/>
      <c r="AE172" s="37" t="s">
        <v>113</v>
      </c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</row>
    <row r="173" spans="1:60" outlineLevel="1">
      <c r="A173" s="249"/>
      <c r="B173" s="250"/>
      <c r="C173" s="251"/>
      <c r="D173" s="313"/>
      <c r="E173" s="253"/>
      <c r="F173" s="320"/>
      <c r="G173" s="254"/>
      <c r="H173" s="254"/>
      <c r="I173" s="254"/>
      <c r="J173" s="254"/>
      <c r="K173" s="254"/>
      <c r="L173" s="254"/>
      <c r="M173" s="254"/>
      <c r="N173" s="313"/>
      <c r="O173" s="313"/>
      <c r="P173" s="313"/>
      <c r="Q173" s="313"/>
      <c r="R173" s="34"/>
      <c r="S173" s="34"/>
      <c r="T173" s="36">
        <v>2.4470000000000001</v>
      </c>
      <c r="U173" s="34" t="e">
        <f>ROUND(#REF!*T173,2)</f>
        <v>#REF!</v>
      </c>
      <c r="V173" s="37"/>
      <c r="W173" s="37"/>
      <c r="X173" s="37"/>
      <c r="Y173" s="37"/>
      <c r="Z173" s="37"/>
      <c r="AA173" s="37"/>
      <c r="AB173" s="37"/>
      <c r="AC173" s="37"/>
      <c r="AD173" s="37"/>
      <c r="AE173" s="37" t="s">
        <v>102</v>
      </c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</row>
    <row r="174" spans="1:60" ht="14.5">
      <c r="A174" s="255"/>
      <c r="B174" s="256"/>
      <c r="C174" s="257"/>
      <c r="D174" s="317"/>
      <c r="E174" s="259"/>
      <c r="F174" s="260"/>
      <c r="G174" s="260"/>
      <c r="H174" s="260"/>
      <c r="I174" s="260"/>
      <c r="J174" s="260"/>
      <c r="K174" s="260"/>
      <c r="L174" s="260"/>
      <c r="M174" s="260"/>
      <c r="N174" s="317"/>
      <c r="O174" s="317"/>
      <c r="P174" s="317"/>
      <c r="Q174" s="317"/>
      <c r="R174" s="39"/>
      <c r="S174" s="39"/>
      <c r="T174" s="41"/>
      <c r="U174" s="39" t="e">
        <f>SUM(U175:U185)</f>
        <v>#REF!</v>
      </c>
      <c r="AE174" s="29" t="s">
        <v>98</v>
      </c>
    </row>
    <row r="175" spans="1:60" outlineLevel="1">
      <c r="A175" s="249"/>
      <c r="B175" s="250"/>
      <c r="C175" s="251"/>
      <c r="D175" s="313"/>
      <c r="E175" s="253"/>
      <c r="F175" s="320"/>
      <c r="G175" s="254"/>
      <c r="H175" s="254"/>
      <c r="I175" s="254"/>
      <c r="J175" s="254"/>
      <c r="K175" s="254"/>
      <c r="L175" s="254"/>
      <c r="M175" s="254"/>
      <c r="N175" s="313"/>
      <c r="O175" s="313"/>
      <c r="P175" s="313"/>
      <c r="Q175" s="313"/>
      <c r="R175" s="34"/>
      <c r="S175" s="34"/>
      <c r="T175" s="36">
        <v>0.23100000000000001</v>
      </c>
      <c r="U175" s="34" t="e">
        <f>ROUND(#REF!*T175,2)</f>
        <v>#REF!</v>
      </c>
      <c r="V175" s="37"/>
      <c r="W175" s="37"/>
      <c r="X175" s="37"/>
      <c r="Y175" s="37"/>
      <c r="Z175" s="37"/>
      <c r="AA175" s="37"/>
      <c r="AB175" s="37"/>
      <c r="AC175" s="37"/>
      <c r="AD175" s="37"/>
      <c r="AE175" s="37" t="s">
        <v>102</v>
      </c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</row>
    <row r="176" spans="1:60" outlineLevel="1">
      <c r="A176" s="249"/>
      <c r="B176" s="250"/>
      <c r="C176" s="251"/>
      <c r="D176" s="313"/>
      <c r="E176" s="253"/>
      <c r="F176" s="320"/>
      <c r="G176" s="254"/>
      <c r="H176" s="254"/>
      <c r="I176" s="254"/>
      <c r="J176" s="254"/>
      <c r="K176" s="254"/>
      <c r="L176" s="254"/>
      <c r="M176" s="254"/>
      <c r="N176" s="313"/>
      <c r="O176" s="313"/>
      <c r="P176" s="313"/>
      <c r="Q176" s="313"/>
      <c r="R176" s="34"/>
      <c r="S176" s="34"/>
      <c r="T176" s="36">
        <v>1.5774900000000001</v>
      </c>
      <c r="U176" s="34" t="e">
        <f>ROUND(#REF!*T176,2)</f>
        <v>#REF!</v>
      </c>
      <c r="V176" s="37"/>
      <c r="W176" s="37"/>
      <c r="X176" s="37"/>
      <c r="Y176" s="37"/>
      <c r="Z176" s="37"/>
      <c r="AA176" s="37"/>
      <c r="AB176" s="37"/>
      <c r="AC176" s="37"/>
      <c r="AD176" s="37"/>
      <c r="AE176" s="37" t="s">
        <v>846</v>
      </c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</row>
    <row r="177" spans="1:60" outlineLevel="1">
      <c r="A177" s="249"/>
      <c r="B177" s="250"/>
      <c r="C177" s="536"/>
      <c r="D177" s="537"/>
      <c r="E177" s="538"/>
      <c r="F177" s="539"/>
      <c r="G177" s="540"/>
      <c r="H177" s="254"/>
      <c r="I177" s="254"/>
      <c r="J177" s="254"/>
      <c r="K177" s="254"/>
      <c r="L177" s="254"/>
      <c r="M177" s="254"/>
      <c r="N177" s="313"/>
      <c r="O177" s="313"/>
      <c r="P177" s="313"/>
      <c r="Q177" s="313"/>
      <c r="R177" s="34"/>
      <c r="S177" s="34"/>
      <c r="T177" s="36"/>
      <c r="U177" s="34"/>
      <c r="V177" s="37"/>
      <c r="W177" s="37"/>
      <c r="X177" s="37"/>
      <c r="Y177" s="37"/>
      <c r="Z177" s="37"/>
      <c r="AA177" s="37"/>
      <c r="AB177" s="37"/>
      <c r="AC177" s="37"/>
      <c r="AD177" s="37"/>
      <c r="AE177" s="37" t="s">
        <v>104</v>
      </c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8" t="e">
        <f>#REF!</f>
        <v>#REF!</v>
      </c>
      <c r="BB177" s="37"/>
      <c r="BC177" s="37"/>
      <c r="BD177" s="37"/>
      <c r="BE177" s="37"/>
      <c r="BF177" s="37"/>
      <c r="BG177" s="37"/>
      <c r="BH177" s="37"/>
    </row>
    <row r="178" spans="1:60" outlineLevel="1">
      <c r="A178" s="249"/>
      <c r="B178" s="250"/>
      <c r="C178" s="251"/>
      <c r="D178" s="313"/>
      <c r="E178" s="253"/>
      <c r="F178" s="320"/>
      <c r="G178" s="254"/>
      <c r="H178" s="254"/>
      <c r="I178" s="254"/>
      <c r="J178" s="254"/>
      <c r="K178" s="254"/>
      <c r="L178" s="254"/>
      <c r="M178" s="254"/>
      <c r="N178" s="313"/>
      <c r="O178" s="313"/>
      <c r="P178" s="313"/>
      <c r="Q178" s="313"/>
      <c r="R178" s="34"/>
      <c r="S178" s="34"/>
      <c r="T178" s="36">
        <v>1.5774900000000001</v>
      </c>
      <c r="U178" s="34" t="e">
        <f>ROUND(#REF!*T178,2)</f>
        <v>#REF!</v>
      </c>
      <c r="V178" s="37"/>
      <c r="W178" s="37"/>
      <c r="X178" s="37"/>
      <c r="Y178" s="37"/>
      <c r="Z178" s="37"/>
      <c r="AA178" s="37"/>
      <c r="AB178" s="37"/>
      <c r="AC178" s="37"/>
      <c r="AD178" s="37"/>
      <c r="AE178" s="37" t="s">
        <v>846</v>
      </c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</row>
    <row r="179" spans="1:60" outlineLevel="1">
      <c r="A179" s="249"/>
      <c r="B179" s="250"/>
      <c r="C179" s="536"/>
      <c r="D179" s="537"/>
      <c r="E179" s="538"/>
      <c r="F179" s="539"/>
      <c r="G179" s="540"/>
      <c r="H179" s="254"/>
      <c r="I179" s="254"/>
      <c r="J179" s="254"/>
      <c r="K179" s="254"/>
      <c r="L179" s="254"/>
      <c r="M179" s="254"/>
      <c r="N179" s="313"/>
      <c r="O179" s="313"/>
      <c r="P179" s="313"/>
      <c r="Q179" s="313"/>
      <c r="R179" s="34"/>
      <c r="S179" s="34"/>
      <c r="T179" s="36"/>
      <c r="U179" s="34"/>
      <c r="V179" s="37"/>
      <c r="W179" s="37"/>
      <c r="X179" s="37"/>
      <c r="Y179" s="37"/>
      <c r="Z179" s="37"/>
      <c r="AA179" s="37"/>
      <c r="AB179" s="37"/>
      <c r="AC179" s="37"/>
      <c r="AD179" s="37"/>
      <c r="AE179" s="37" t="s">
        <v>104</v>
      </c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8" t="e">
        <f>#REF!</f>
        <v>#REF!</v>
      </c>
      <c r="BB179" s="37"/>
      <c r="BC179" s="37"/>
      <c r="BD179" s="37"/>
      <c r="BE179" s="37"/>
      <c r="BF179" s="37"/>
      <c r="BG179" s="37"/>
      <c r="BH179" s="37"/>
    </row>
    <row r="180" spans="1:60" outlineLevel="1">
      <c r="A180" s="249"/>
      <c r="B180" s="250"/>
      <c r="C180" s="251"/>
      <c r="D180" s="313"/>
      <c r="E180" s="253"/>
      <c r="F180" s="320"/>
      <c r="G180" s="254"/>
      <c r="H180" s="254"/>
      <c r="I180" s="254"/>
      <c r="J180" s="254"/>
      <c r="K180" s="254"/>
      <c r="L180" s="254"/>
      <c r="M180" s="254"/>
      <c r="N180" s="313"/>
      <c r="O180" s="313"/>
      <c r="P180" s="313"/>
      <c r="Q180" s="313"/>
      <c r="R180" s="34"/>
      <c r="S180" s="34"/>
      <c r="T180" s="36">
        <v>0.13</v>
      </c>
      <c r="U180" s="34" t="e">
        <f>ROUND(#REF!*T180,2)</f>
        <v>#REF!</v>
      </c>
      <c r="V180" s="37"/>
      <c r="W180" s="37"/>
      <c r="X180" s="37"/>
      <c r="Y180" s="37"/>
      <c r="Z180" s="37"/>
      <c r="AA180" s="37"/>
      <c r="AB180" s="37"/>
      <c r="AC180" s="37"/>
      <c r="AD180" s="37"/>
      <c r="AE180" s="37" t="s">
        <v>102</v>
      </c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</row>
    <row r="181" spans="1:60" outlineLevel="1">
      <c r="A181" s="249"/>
      <c r="B181" s="250"/>
      <c r="C181" s="314"/>
      <c r="D181" s="315"/>
      <c r="E181" s="316"/>
      <c r="F181" s="254"/>
      <c r="G181" s="254"/>
      <c r="H181" s="254"/>
      <c r="I181" s="254"/>
      <c r="J181" s="254"/>
      <c r="K181" s="254"/>
      <c r="L181" s="254"/>
      <c r="M181" s="254"/>
      <c r="N181" s="313"/>
      <c r="O181" s="313"/>
      <c r="P181" s="313"/>
      <c r="Q181" s="313"/>
      <c r="R181" s="34"/>
      <c r="S181" s="34"/>
      <c r="T181" s="36"/>
      <c r="U181" s="34"/>
      <c r="V181" s="37"/>
      <c r="W181" s="37"/>
      <c r="X181" s="37"/>
      <c r="Y181" s="37"/>
      <c r="Z181" s="37"/>
      <c r="AA181" s="37"/>
      <c r="AB181" s="37"/>
      <c r="AC181" s="37"/>
      <c r="AD181" s="37"/>
      <c r="AE181" s="37" t="s">
        <v>109</v>
      </c>
      <c r="AF181" s="37">
        <v>0</v>
      </c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</row>
    <row r="182" spans="1:60" outlineLevel="1">
      <c r="A182" s="249"/>
      <c r="B182" s="250"/>
      <c r="C182" s="314"/>
      <c r="D182" s="315"/>
      <c r="E182" s="316"/>
      <c r="F182" s="254"/>
      <c r="G182" s="254"/>
      <c r="H182" s="254"/>
      <c r="I182" s="254"/>
      <c r="J182" s="254"/>
      <c r="K182" s="254"/>
      <c r="L182" s="254"/>
      <c r="M182" s="254"/>
      <c r="N182" s="313"/>
      <c r="O182" s="313"/>
      <c r="P182" s="313"/>
      <c r="Q182" s="313"/>
      <c r="R182" s="34"/>
      <c r="S182" s="34"/>
      <c r="T182" s="36"/>
      <c r="U182" s="34"/>
      <c r="V182" s="37"/>
      <c r="W182" s="37"/>
      <c r="X182" s="37"/>
      <c r="Y182" s="37"/>
      <c r="Z182" s="37"/>
      <c r="AA182" s="37"/>
      <c r="AB182" s="37"/>
      <c r="AC182" s="37"/>
      <c r="AD182" s="37"/>
      <c r="AE182" s="37" t="s">
        <v>109</v>
      </c>
      <c r="AF182" s="37">
        <v>0</v>
      </c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</row>
    <row r="183" spans="1:60" outlineLevel="1">
      <c r="A183" s="249"/>
      <c r="B183" s="250"/>
      <c r="C183" s="314"/>
      <c r="D183" s="315"/>
      <c r="E183" s="316"/>
      <c r="F183" s="254"/>
      <c r="G183" s="254"/>
      <c r="H183" s="254"/>
      <c r="I183" s="254"/>
      <c r="J183" s="254"/>
      <c r="K183" s="254"/>
      <c r="L183" s="254"/>
      <c r="M183" s="254"/>
      <c r="N183" s="313"/>
      <c r="O183" s="313"/>
      <c r="P183" s="313"/>
      <c r="Q183" s="313"/>
      <c r="R183" s="34"/>
      <c r="S183" s="34"/>
      <c r="T183" s="36"/>
      <c r="U183" s="34"/>
      <c r="V183" s="37"/>
      <c r="W183" s="37"/>
      <c r="X183" s="37"/>
      <c r="Y183" s="37"/>
      <c r="Z183" s="37"/>
      <c r="AA183" s="37"/>
      <c r="AB183" s="37"/>
      <c r="AC183" s="37"/>
      <c r="AD183" s="37"/>
      <c r="AE183" s="37" t="s">
        <v>109</v>
      </c>
      <c r="AF183" s="37">
        <v>0</v>
      </c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</row>
    <row r="184" spans="1:60" outlineLevel="1">
      <c r="A184" s="249"/>
      <c r="B184" s="250"/>
      <c r="C184" s="251"/>
      <c r="D184" s="313"/>
      <c r="E184" s="253"/>
      <c r="F184" s="320"/>
      <c r="G184" s="254"/>
      <c r="H184" s="254"/>
      <c r="I184" s="254"/>
      <c r="J184" s="254"/>
      <c r="K184" s="254"/>
      <c r="L184" s="254"/>
      <c r="M184" s="254"/>
      <c r="N184" s="313"/>
      <c r="O184" s="313"/>
      <c r="P184" s="313"/>
      <c r="Q184" s="313"/>
      <c r="R184" s="34"/>
      <c r="S184" s="34"/>
      <c r="T184" s="36">
        <v>0.13</v>
      </c>
      <c r="U184" s="34" t="e">
        <f>ROUND(#REF!*T184,2)</f>
        <v>#REF!</v>
      </c>
      <c r="V184" s="37"/>
      <c r="W184" s="37"/>
      <c r="X184" s="37"/>
      <c r="Y184" s="37"/>
      <c r="Z184" s="37"/>
      <c r="AA184" s="37"/>
      <c r="AB184" s="37"/>
      <c r="AC184" s="37"/>
      <c r="AD184" s="37"/>
      <c r="AE184" s="37" t="s">
        <v>102</v>
      </c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</row>
    <row r="185" spans="1:60" outlineLevel="1">
      <c r="A185" s="249"/>
      <c r="B185" s="250"/>
      <c r="C185" s="251"/>
      <c r="D185" s="313"/>
      <c r="E185" s="253"/>
      <c r="F185" s="320"/>
      <c r="G185" s="254"/>
      <c r="H185" s="254"/>
      <c r="I185" s="254"/>
      <c r="J185" s="254"/>
      <c r="K185" s="254"/>
      <c r="L185" s="254"/>
      <c r="M185" s="254"/>
      <c r="N185" s="313"/>
      <c r="O185" s="313"/>
      <c r="P185" s="313"/>
      <c r="Q185" s="313"/>
      <c r="R185" s="34"/>
      <c r="S185" s="34"/>
      <c r="T185" s="36">
        <v>3.016</v>
      </c>
      <c r="U185" s="34" t="e">
        <f>ROUND(#REF!*T185,2)</f>
        <v>#REF!</v>
      </c>
      <c r="V185" s="37"/>
      <c r="W185" s="37"/>
      <c r="X185" s="37"/>
      <c r="Y185" s="37"/>
      <c r="Z185" s="37"/>
      <c r="AA185" s="37"/>
      <c r="AB185" s="37"/>
      <c r="AC185" s="37"/>
      <c r="AD185" s="37"/>
      <c r="AE185" s="37" t="s">
        <v>102</v>
      </c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</row>
    <row r="186" spans="1:60" ht="14.5">
      <c r="A186" s="255"/>
      <c r="B186" s="256"/>
      <c r="C186" s="257"/>
      <c r="D186" s="317"/>
      <c r="E186" s="259"/>
      <c r="F186" s="260"/>
      <c r="G186" s="260"/>
      <c r="H186" s="260"/>
      <c r="I186" s="260"/>
      <c r="J186" s="260"/>
      <c r="K186" s="260"/>
      <c r="L186" s="260"/>
      <c r="M186" s="260"/>
      <c r="N186" s="317"/>
      <c r="O186" s="317"/>
      <c r="P186" s="317"/>
      <c r="Q186" s="317"/>
      <c r="R186" s="39"/>
      <c r="S186" s="39"/>
      <c r="T186" s="41"/>
      <c r="U186" s="39" t="e">
        <f>SUM(U187:U198)</f>
        <v>#REF!</v>
      </c>
      <c r="AE186" s="29" t="s">
        <v>98</v>
      </c>
    </row>
    <row r="187" spans="1:60" outlineLevel="1">
      <c r="A187" s="249"/>
      <c r="B187" s="250"/>
      <c r="C187" s="251"/>
      <c r="D187" s="313"/>
      <c r="E187" s="253"/>
      <c r="F187" s="320"/>
      <c r="G187" s="254"/>
      <c r="H187" s="254"/>
      <c r="I187" s="254"/>
      <c r="J187" s="254"/>
      <c r="K187" s="254"/>
      <c r="L187" s="254"/>
      <c r="M187" s="254"/>
      <c r="N187" s="313"/>
      <c r="O187" s="313"/>
      <c r="P187" s="313"/>
      <c r="Q187" s="313"/>
      <c r="R187" s="34"/>
      <c r="S187" s="34"/>
      <c r="T187" s="36">
        <v>1.6E-2</v>
      </c>
      <c r="U187" s="34" t="e">
        <f>ROUND(#REF!*T187,2)</f>
        <v>#REF!</v>
      </c>
      <c r="V187" s="37"/>
      <c r="W187" s="37"/>
      <c r="X187" s="37"/>
      <c r="Y187" s="37"/>
      <c r="Z187" s="37"/>
      <c r="AA187" s="37"/>
      <c r="AB187" s="37"/>
      <c r="AC187" s="37"/>
      <c r="AD187" s="37"/>
      <c r="AE187" s="37" t="s">
        <v>102</v>
      </c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</row>
    <row r="188" spans="1:60" outlineLevel="1">
      <c r="A188" s="249"/>
      <c r="B188" s="250"/>
      <c r="C188" s="314"/>
      <c r="D188" s="315"/>
      <c r="E188" s="316"/>
      <c r="F188" s="254"/>
      <c r="G188" s="254"/>
      <c r="H188" s="254"/>
      <c r="I188" s="254"/>
      <c r="J188" s="254"/>
      <c r="K188" s="254"/>
      <c r="L188" s="254"/>
      <c r="M188" s="254"/>
      <c r="N188" s="313"/>
      <c r="O188" s="313"/>
      <c r="P188" s="313"/>
      <c r="Q188" s="313"/>
      <c r="R188" s="34"/>
      <c r="S188" s="34"/>
      <c r="T188" s="36"/>
      <c r="U188" s="34"/>
      <c r="V188" s="37"/>
      <c r="W188" s="37"/>
      <c r="X188" s="37"/>
      <c r="Y188" s="37"/>
      <c r="Z188" s="37"/>
      <c r="AA188" s="37"/>
      <c r="AB188" s="37"/>
      <c r="AC188" s="37"/>
      <c r="AD188" s="37"/>
      <c r="AE188" s="37" t="s">
        <v>109</v>
      </c>
      <c r="AF188" s="37">
        <v>0</v>
      </c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</row>
    <row r="189" spans="1:60" outlineLevel="1">
      <c r="A189" s="249"/>
      <c r="B189" s="250"/>
      <c r="C189" s="251"/>
      <c r="D189" s="313"/>
      <c r="E189" s="253"/>
      <c r="F189" s="320"/>
      <c r="G189" s="254"/>
      <c r="H189" s="254"/>
      <c r="I189" s="254"/>
      <c r="J189" s="254"/>
      <c r="K189" s="254"/>
      <c r="L189" s="254"/>
      <c r="M189" s="254"/>
      <c r="N189" s="313"/>
      <c r="O189" s="313"/>
      <c r="P189" s="313"/>
      <c r="Q189" s="313"/>
      <c r="R189" s="34"/>
      <c r="S189" s="34"/>
      <c r="T189" s="36">
        <v>0.05</v>
      </c>
      <c r="U189" s="34" t="e">
        <f>ROUND(#REF!*T189,2)</f>
        <v>#REF!</v>
      </c>
      <c r="V189" s="37"/>
      <c r="W189" s="37"/>
      <c r="X189" s="37"/>
      <c r="Y189" s="37"/>
      <c r="Z189" s="37"/>
      <c r="AA189" s="37"/>
      <c r="AB189" s="37"/>
      <c r="AC189" s="37"/>
      <c r="AD189" s="37"/>
      <c r="AE189" s="37" t="s">
        <v>102</v>
      </c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</row>
    <row r="190" spans="1:60" outlineLevel="1">
      <c r="A190" s="249"/>
      <c r="B190" s="250"/>
      <c r="C190" s="251"/>
      <c r="D190" s="313"/>
      <c r="E190" s="253"/>
      <c r="F190" s="320"/>
      <c r="G190" s="254"/>
      <c r="H190" s="254"/>
      <c r="I190" s="254"/>
      <c r="J190" s="254"/>
      <c r="K190" s="254"/>
      <c r="L190" s="254"/>
      <c r="M190" s="254"/>
      <c r="N190" s="313"/>
      <c r="O190" s="313"/>
      <c r="P190" s="313"/>
      <c r="Q190" s="313"/>
      <c r="R190" s="34"/>
      <c r="S190" s="34"/>
      <c r="T190" s="36">
        <v>0.98599999999999999</v>
      </c>
      <c r="U190" s="34" t="e">
        <f>ROUND(#REF!*T190,2)</f>
        <v>#REF!</v>
      </c>
      <c r="V190" s="37"/>
      <c r="W190" s="37"/>
      <c r="X190" s="37"/>
      <c r="Y190" s="37"/>
      <c r="Z190" s="37"/>
      <c r="AA190" s="37"/>
      <c r="AB190" s="37"/>
      <c r="AC190" s="37"/>
      <c r="AD190" s="37"/>
      <c r="AE190" s="37" t="s">
        <v>102</v>
      </c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</row>
    <row r="191" spans="1:60" outlineLevel="1">
      <c r="A191" s="249"/>
      <c r="B191" s="250"/>
      <c r="C191" s="251"/>
      <c r="D191" s="313"/>
      <c r="E191" s="253"/>
      <c r="F191" s="320"/>
      <c r="G191" s="254"/>
      <c r="H191" s="254"/>
      <c r="I191" s="254"/>
      <c r="J191" s="254"/>
      <c r="K191" s="254"/>
      <c r="L191" s="254"/>
      <c r="M191" s="254"/>
      <c r="N191" s="313"/>
      <c r="O191" s="313"/>
      <c r="P191" s="313"/>
      <c r="Q191" s="313"/>
      <c r="R191" s="34"/>
      <c r="S191" s="34"/>
      <c r="T191" s="36">
        <v>0</v>
      </c>
      <c r="U191" s="34" t="e">
        <f>ROUND(#REF!*T191,2)</f>
        <v>#REF!</v>
      </c>
      <c r="V191" s="37"/>
      <c r="W191" s="37"/>
      <c r="X191" s="37"/>
      <c r="Y191" s="37"/>
      <c r="Z191" s="37"/>
      <c r="AA191" s="37"/>
      <c r="AB191" s="37"/>
      <c r="AC191" s="37"/>
      <c r="AD191" s="37"/>
      <c r="AE191" s="37" t="s">
        <v>113</v>
      </c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</row>
    <row r="192" spans="1:60" outlineLevel="1">
      <c r="A192" s="249"/>
      <c r="B192" s="250"/>
      <c r="C192" s="314"/>
      <c r="D192" s="315"/>
      <c r="E192" s="316"/>
      <c r="F192" s="254"/>
      <c r="G192" s="254"/>
      <c r="H192" s="254"/>
      <c r="I192" s="254"/>
      <c r="J192" s="254"/>
      <c r="K192" s="254"/>
      <c r="L192" s="254"/>
      <c r="M192" s="254"/>
      <c r="N192" s="313"/>
      <c r="O192" s="313"/>
      <c r="P192" s="313"/>
      <c r="Q192" s="313"/>
      <c r="R192" s="34"/>
      <c r="S192" s="34"/>
      <c r="T192" s="36"/>
      <c r="U192" s="34"/>
      <c r="V192" s="37"/>
      <c r="W192" s="37"/>
      <c r="X192" s="37"/>
      <c r="Y192" s="37"/>
      <c r="Z192" s="37"/>
      <c r="AA192" s="37"/>
      <c r="AB192" s="37"/>
      <c r="AC192" s="37"/>
      <c r="AD192" s="37"/>
      <c r="AE192" s="37" t="s">
        <v>109</v>
      </c>
      <c r="AF192" s="37">
        <v>0</v>
      </c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</row>
    <row r="193" spans="1:60" outlineLevel="1">
      <c r="A193" s="249"/>
      <c r="B193" s="250"/>
      <c r="C193" s="251"/>
      <c r="D193" s="313"/>
      <c r="E193" s="253"/>
      <c r="F193" s="320"/>
      <c r="G193" s="254"/>
      <c r="H193" s="254"/>
      <c r="I193" s="254"/>
      <c r="J193" s="254"/>
      <c r="K193" s="254"/>
      <c r="L193" s="254"/>
      <c r="M193" s="254"/>
      <c r="N193" s="313"/>
      <c r="O193" s="313"/>
      <c r="P193" s="313"/>
      <c r="Q193" s="313"/>
      <c r="R193" s="34"/>
      <c r="S193" s="34"/>
      <c r="T193" s="36"/>
      <c r="U193" s="34"/>
      <c r="V193" s="37"/>
      <c r="W193" s="37"/>
      <c r="X193" s="37"/>
      <c r="Y193" s="37"/>
      <c r="Z193" s="37"/>
      <c r="AA193" s="37"/>
      <c r="AB193" s="37"/>
      <c r="AC193" s="37"/>
      <c r="AD193" s="37"/>
      <c r="AE193" s="37" t="s">
        <v>109</v>
      </c>
      <c r="AF193" s="37">
        <v>0</v>
      </c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</row>
    <row r="194" spans="1:60" outlineLevel="1">
      <c r="A194" s="249"/>
      <c r="B194" s="250"/>
      <c r="C194" s="314"/>
      <c r="D194" s="315"/>
      <c r="E194" s="316"/>
      <c r="F194" s="254"/>
      <c r="G194" s="254"/>
      <c r="H194" s="254"/>
      <c r="I194" s="254"/>
      <c r="J194" s="254"/>
      <c r="K194" s="254"/>
      <c r="L194" s="254"/>
      <c r="M194" s="254"/>
      <c r="N194" s="313"/>
      <c r="O194" s="313"/>
      <c r="P194" s="313"/>
      <c r="Q194" s="313"/>
      <c r="R194" s="34"/>
      <c r="S194" s="34"/>
      <c r="T194" s="36">
        <v>0</v>
      </c>
      <c r="U194" s="34" t="e">
        <f>ROUND(#REF!*T194,2)</f>
        <v>#REF!</v>
      </c>
      <c r="V194" s="37"/>
      <c r="W194" s="37"/>
      <c r="X194" s="37"/>
      <c r="Y194" s="37"/>
      <c r="Z194" s="37"/>
      <c r="AA194" s="37"/>
      <c r="AB194" s="37"/>
      <c r="AC194" s="37"/>
      <c r="AD194" s="37"/>
      <c r="AE194" s="37" t="s">
        <v>102</v>
      </c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</row>
    <row r="195" spans="1:60" outlineLevel="1">
      <c r="A195" s="249"/>
      <c r="B195" s="250"/>
      <c r="C195" s="251"/>
      <c r="D195" s="313"/>
      <c r="E195" s="253"/>
      <c r="F195" s="320"/>
      <c r="G195" s="254"/>
      <c r="H195" s="254"/>
      <c r="I195" s="254"/>
      <c r="J195" s="254"/>
      <c r="K195" s="254"/>
      <c r="L195" s="254"/>
      <c r="M195" s="254"/>
      <c r="N195" s="313"/>
      <c r="O195" s="313"/>
      <c r="P195" s="313"/>
      <c r="Q195" s="313"/>
      <c r="R195" s="34"/>
      <c r="S195" s="34"/>
      <c r="T195" s="36"/>
      <c r="U195" s="34"/>
      <c r="V195" s="37"/>
      <c r="W195" s="37"/>
      <c r="X195" s="37"/>
      <c r="Y195" s="37"/>
      <c r="Z195" s="37"/>
      <c r="AA195" s="37"/>
      <c r="AB195" s="37"/>
      <c r="AC195" s="37"/>
      <c r="AD195" s="37"/>
      <c r="AE195" s="37" t="s">
        <v>109</v>
      </c>
      <c r="AF195" s="37">
        <v>0</v>
      </c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</row>
    <row r="196" spans="1:60" ht="14.5" outlineLevel="1">
      <c r="A196" s="255"/>
      <c r="B196" s="256"/>
      <c r="C196" s="257"/>
      <c r="D196" s="317"/>
      <c r="E196" s="259"/>
      <c r="F196" s="260"/>
      <c r="G196" s="260"/>
      <c r="H196" s="260"/>
      <c r="I196" s="260"/>
      <c r="J196" s="260"/>
      <c r="K196" s="260"/>
      <c r="L196" s="260"/>
      <c r="M196" s="260"/>
      <c r="N196" s="317"/>
      <c r="O196" s="317"/>
      <c r="P196" s="317"/>
      <c r="Q196" s="317"/>
      <c r="R196" s="34"/>
      <c r="S196" s="34"/>
      <c r="T196" s="36">
        <v>0.23599999999999999</v>
      </c>
      <c r="U196" s="34" t="e">
        <f>ROUND(#REF!*T196,2)</f>
        <v>#REF!</v>
      </c>
      <c r="V196" s="37"/>
      <c r="W196" s="37"/>
      <c r="X196" s="37"/>
      <c r="Y196" s="37"/>
      <c r="Z196" s="37"/>
      <c r="AA196" s="37"/>
      <c r="AB196" s="37"/>
      <c r="AC196" s="37"/>
      <c r="AD196" s="37"/>
      <c r="AE196" s="37" t="s">
        <v>102</v>
      </c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</row>
    <row r="197" spans="1:60" outlineLevel="1">
      <c r="A197" s="249"/>
      <c r="B197" s="250"/>
      <c r="C197" s="251"/>
      <c r="D197" s="313"/>
      <c r="E197" s="253"/>
      <c r="F197" s="320"/>
      <c r="G197" s="254"/>
      <c r="H197" s="254"/>
      <c r="I197" s="254"/>
      <c r="J197" s="254"/>
      <c r="K197" s="254"/>
      <c r="L197" s="254"/>
      <c r="M197" s="254"/>
      <c r="N197" s="313"/>
      <c r="O197" s="313"/>
      <c r="P197" s="313"/>
      <c r="Q197" s="313"/>
      <c r="R197" s="34"/>
      <c r="S197" s="34"/>
      <c r="T197" s="36">
        <v>0.12</v>
      </c>
      <c r="U197" s="34" t="e">
        <f>ROUND(#REF!*T197,2)</f>
        <v>#REF!</v>
      </c>
      <c r="V197" s="37"/>
      <c r="W197" s="37"/>
      <c r="X197" s="37"/>
      <c r="Y197" s="37"/>
      <c r="Z197" s="37"/>
      <c r="AA197" s="37"/>
      <c r="AB197" s="37"/>
      <c r="AC197" s="37"/>
      <c r="AD197" s="37"/>
      <c r="AE197" s="37" t="s">
        <v>102</v>
      </c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</row>
    <row r="198" spans="1:60" outlineLevel="1">
      <c r="A198" s="249"/>
      <c r="B198" s="250"/>
      <c r="C198" s="314"/>
      <c r="D198" s="315"/>
      <c r="E198" s="316"/>
      <c r="F198" s="254"/>
      <c r="G198" s="254"/>
      <c r="H198" s="254"/>
      <c r="I198" s="254"/>
      <c r="J198" s="254"/>
      <c r="K198" s="254"/>
      <c r="L198" s="254"/>
      <c r="M198" s="254"/>
      <c r="N198" s="313"/>
      <c r="O198" s="313"/>
      <c r="P198" s="313"/>
      <c r="Q198" s="313"/>
      <c r="R198" s="34"/>
      <c r="S198" s="34"/>
      <c r="T198" s="36">
        <v>1.3049999999999999</v>
      </c>
      <c r="U198" s="34" t="e">
        <f>ROUND(#REF!*T198,2)</f>
        <v>#REF!</v>
      </c>
      <c r="V198" s="37"/>
      <c r="W198" s="37"/>
      <c r="X198" s="37"/>
      <c r="Y198" s="37"/>
      <c r="Z198" s="37"/>
      <c r="AA198" s="37"/>
      <c r="AB198" s="37"/>
      <c r="AC198" s="37"/>
      <c r="AD198" s="37"/>
      <c r="AE198" s="37" t="s">
        <v>102</v>
      </c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</row>
    <row r="199" spans="1:60">
      <c r="A199" s="249"/>
      <c r="B199" s="250"/>
      <c r="C199" s="251"/>
      <c r="D199" s="313"/>
      <c r="E199" s="253"/>
      <c r="F199" s="320"/>
      <c r="G199" s="254"/>
      <c r="H199" s="254"/>
      <c r="I199" s="254"/>
      <c r="J199" s="254"/>
      <c r="K199" s="254"/>
      <c r="L199" s="254"/>
      <c r="M199" s="254"/>
      <c r="N199" s="313"/>
      <c r="O199" s="313"/>
      <c r="P199" s="313"/>
      <c r="Q199" s="313"/>
      <c r="R199" s="39"/>
      <c r="S199" s="39"/>
      <c r="T199" s="41"/>
      <c r="U199" s="39" t="e">
        <f>SUM(U200:U212)</f>
        <v>#REF!</v>
      </c>
      <c r="AE199" s="29" t="s">
        <v>98</v>
      </c>
    </row>
    <row r="200" spans="1:60" outlineLevel="1">
      <c r="A200" s="249"/>
      <c r="B200" s="250"/>
      <c r="C200" s="251"/>
      <c r="D200" s="313"/>
      <c r="E200" s="253"/>
      <c r="F200" s="320"/>
      <c r="G200" s="254"/>
      <c r="H200" s="254"/>
      <c r="I200" s="254"/>
      <c r="J200" s="254"/>
      <c r="K200" s="254"/>
      <c r="L200" s="254"/>
      <c r="M200" s="254"/>
      <c r="N200" s="313"/>
      <c r="O200" s="313"/>
      <c r="P200" s="313"/>
      <c r="Q200" s="313"/>
      <c r="R200" s="34"/>
      <c r="S200" s="34"/>
      <c r="T200" s="36">
        <v>0.15</v>
      </c>
      <c r="U200" s="34" t="e">
        <f>ROUND(#REF!*T200,2)</f>
        <v>#REF!</v>
      </c>
      <c r="V200" s="37"/>
      <c r="W200" s="37"/>
      <c r="X200" s="37"/>
      <c r="Y200" s="37"/>
      <c r="Z200" s="37"/>
      <c r="AA200" s="37"/>
      <c r="AB200" s="37"/>
      <c r="AC200" s="37"/>
      <c r="AD200" s="37"/>
      <c r="AE200" s="37" t="s">
        <v>102</v>
      </c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</row>
    <row r="201" spans="1:60" outlineLevel="1">
      <c r="A201" s="249"/>
      <c r="B201" s="250"/>
      <c r="C201" s="314"/>
      <c r="D201" s="315"/>
      <c r="E201" s="316"/>
      <c r="F201" s="254"/>
      <c r="G201" s="254"/>
      <c r="H201" s="254"/>
      <c r="I201" s="254"/>
      <c r="J201" s="254"/>
      <c r="K201" s="254"/>
      <c r="L201" s="254"/>
      <c r="M201" s="254"/>
      <c r="N201" s="313"/>
      <c r="O201" s="313"/>
      <c r="P201" s="313"/>
      <c r="Q201" s="313"/>
      <c r="R201" s="34"/>
      <c r="S201" s="34"/>
      <c r="T201" s="36"/>
      <c r="U201" s="34"/>
      <c r="V201" s="37"/>
      <c r="W201" s="37"/>
      <c r="X201" s="37"/>
      <c r="Y201" s="37"/>
      <c r="Z201" s="37"/>
      <c r="AA201" s="37"/>
      <c r="AB201" s="37"/>
      <c r="AC201" s="37"/>
      <c r="AD201" s="37"/>
      <c r="AE201" s="37" t="s">
        <v>109</v>
      </c>
      <c r="AF201" s="37">
        <v>0</v>
      </c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</row>
    <row r="202" spans="1:60" outlineLevel="1">
      <c r="A202" s="249"/>
      <c r="B202" s="250"/>
      <c r="C202" s="251"/>
      <c r="D202" s="313"/>
      <c r="E202" s="253"/>
      <c r="F202" s="320"/>
      <c r="G202" s="254"/>
      <c r="H202" s="254"/>
      <c r="I202" s="254"/>
      <c r="J202" s="254"/>
      <c r="K202" s="254"/>
      <c r="L202" s="254"/>
      <c r="M202" s="254"/>
      <c r="N202" s="313"/>
      <c r="O202" s="313"/>
      <c r="P202" s="313"/>
      <c r="Q202" s="313"/>
      <c r="R202" s="34"/>
      <c r="S202" s="34"/>
      <c r="T202" s="36">
        <v>0.2</v>
      </c>
      <c r="U202" s="34" t="e">
        <f>ROUND(#REF!*T202,2)</f>
        <v>#REF!</v>
      </c>
      <c r="V202" s="37"/>
      <c r="W202" s="37"/>
      <c r="X202" s="37"/>
      <c r="Y202" s="37"/>
      <c r="Z202" s="37"/>
      <c r="AA202" s="37"/>
      <c r="AB202" s="37"/>
      <c r="AC202" s="37"/>
      <c r="AD202" s="37"/>
      <c r="AE202" s="37" t="s">
        <v>102</v>
      </c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</row>
    <row r="203" spans="1:60" outlineLevel="1">
      <c r="A203" s="249"/>
      <c r="B203" s="250"/>
      <c r="C203" s="251"/>
      <c r="D203" s="313"/>
      <c r="E203" s="253"/>
      <c r="F203" s="320"/>
      <c r="G203" s="254"/>
      <c r="H203" s="254"/>
      <c r="I203" s="254"/>
      <c r="J203" s="254"/>
      <c r="K203" s="254"/>
      <c r="L203" s="254"/>
      <c r="M203" s="254"/>
      <c r="N203" s="313"/>
      <c r="O203" s="313"/>
      <c r="P203" s="313"/>
      <c r="Q203" s="313"/>
      <c r="R203" s="34"/>
      <c r="S203" s="34"/>
      <c r="T203" s="36">
        <v>1.6E-2</v>
      </c>
      <c r="U203" s="34" t="e">
        <f>ROUND(#REF!*T203,2)</f>
        <v>#REF!</v>
      </c>
      <c r="V203" s="37"/>
      <c r="W203" s="37"/>
      <c r="X203" s="37"/>
      <c r="Y203" s="37"/>
      <c r="Z203" s="37"/>
      <c r="AA203" s="37"/>
      <c r="AB203" s="37"/>
      <c r="AC203" s="37"/>
      <c r="AD203" s="37"/>
      <c r="AE203" s="37" t="s">
        <v>102</v>
      </c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</row>
    <row r="204" spans="1:60" outlineLevel="1">
      <c r="A204" s="249"/>
      <c r="B204" s="250"/>
      <c r="C204" s="314"/>
      <c r="D204" s="315"/>
      <c r="E204" s="316"/>
      <c r="F204" s="254"/>
      <c r="G204" s="254"/>
      <c r="H204" s="254"/>
      <c r="I204" s="254"/>
      <c r="J204" s="254"/>
      <c r="K204" s="254"/>
      <c r="L204" s="254"/>
      <c r="M204" s="254"/>
      <c r="N204" s="313"/>
      <c r="O204" s="313"/>
      <c r="P204" s="313"/>
      <c r="Q204" s="313"/>
      <c r="R204" s="34"/>
      <c r="S204" s="34"/>
      <c r="T204" s="36"/>
      <c r="U204" s="34"/>
      <c r="V204" s="37"/>
      <c r="W204" s="37"/>
      <c r="X204" s="37"/>
      <c r="Y204" s="37"/>
      <c r="Z204" s="37"/>
      <c r="AA204" s="37"/>
      <c r="AB204" s="37"/>
      <c r="AC204" s="37"/>
      <c r="AD204" s="37"/>
      <c r="AE204" s="37" t="s">
        <v>109</v>
      </c>
      <c r="AF204" s="37">
        <v>0</v>
      </c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</row>
    <row r="205" spans="1:60" outlineLevel="1">
      <c r="A205" s="249"/>
      <c r="B205" s="250"/>
      <c r="C205" s="251"/>
      <c r="D205" s="313"/>
      <c r="E205" s="253"/>
      <c r="F205" s="320"/>
      <c r="G205" s="254"/>
      <c r="H205" s="254"/>
      <c r="I205" s="254"/>
      <c r="J205" s="254"/>
      <c r="K205" s="254"/>
      <c r="L205" s="254"/>
      <c r="M205" s="254"/>
      <c r="N205" s="313"/>
      <c r="O205" s="313"/>
      <c r="P205" s="313"/>
      <c r="Q205" s="313"/>
      <c r="R205" s="34"/>
      <c r="S205" s="34"/>
      <c r="T205" s="36">
        <v>0.55000000000000004</v>
      </c>
      <c r="U205" s="34" t="e">
        <f>ROUND(#REF!*T205,2)</f>
        <v>#REF!</v>
      </c>
      <c r="V205" s="37"/>
      <c r="W205" s="37"/>
      <c r="X205" s="37"/>
      <c r="Y205" s="37"/>
      <c r="Z205" s="37"/>
      <c r="AA205" s="37"/>
      <c r="AB205" s="37"/>
      <c r="AC205" s="37"/>
      <c r="AD205" s="37"/>
      <c r="AE205" s="37" t="s">
        <v>102</v>
      </c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</row>
    <row r="206" spans="1:60" outlineLevel="1">
      <c r="A206" s="249"/>
      <c r="B206" s="250"/>
      <c r="C206" s="314"/>
      <c r="D206" s="315"/>
      <c r="E206" s="316"/>
      <c r="F206" s="254"/>
      <c r="G206" s="254"/>
      <c r="H206" s="254"/>
      <c r="I206" s="254"/>
      <c r="J206" s="254"/>
      <c r="K206" s="254"/>
      <c r="L206" s="254"/>
      <c r="M206" s="254"/>
      <c r="N206" s="313"/>
      <c r="O206" s="313"/>
      <c r="P206" s="313"/>
      <c r="Q206" s="313"/>
      <c r="R206" s="34"/>
      <c r="S206" s="34"/>
      <c r="T206" s="36">
        <v>0</v>
      </c>
      <c r="U206" s="34" t="e">
        <f>ROUND(#REF!*T206,2)</f>
        <v>#REF!</v>
      </c>
      <c r="V206" s="37"/>
      <c r="W206" s="37"/>
      <c r="X206" s="37"/>
      <c r="Y206" s="37"/>
      <c r="Z206" s="37"/>
      <c r="AA206" s="37"/>
      <c r="AB206" s="37"/>
      <c r="AC206" s="37"/>
      <c r="AD206" s="37"/>
      <c r="AE206" s="37" t="s">
        <v>113</v>
      </c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</row>
    <row r="207" spans="1:60" outlineLevel="1">
      <c r="A207" s="249"/>
      <c r="B207" s="250"/>
      <c r="C207" s="251"/>
      <c r="D207" s="313"/>
      <c r="E207" s="253"/>
      <c r="F207" s="320"/>
      <c r="G207" s="254"/>
      <c r="H207" s="254"/>
      <c r="I207" s="254"/>
      <c r="J207" s="254"/>
      <c r="K207" s="254"/>
      <c r="L207" s="254"/>
      <c r="M207" s="254"/>
      <c r="N207" s="313"/>
      <c r="O207" s="313"/>
      <c r="P207" s="313"/>
      <c r="Q207" s="313"/>
      <c r="R207" s="34"/>
      <c r="S207" s="34"/>
      <c r="T207" s="36"/>
      <c r="U207" s="34"/>
      <c r="V207" s="37"/>
      <c r="W207" s="37"/>
      <c r="X207" s="37"/>
      <c r="Y207" s="37"/>
      <c r="Z207" s="37"/>
      <c r="AA207" s="37"/>
      <c r="AB207" s="37"/>
      <c r="AC207" s="37"/>
      <c r="AD207" s="37"/>
      <c r="AE207" s="37" t="s">
        <v>109</v>
      </c>
      <c r="AF207" s="37">
        <v>0</v>
      </c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</row>
    <row r="208" spans="1:60" outlineLevel="1">
      <c r="A208" s="249"/>
      <c r="B208" s="250"/>
      <c r="C208" s="314"/>
      <c r="D208" s="315"/>
      <c r="E208" s="316"/>
      <c r="F208" s="254"/>
      <c r="G208" s="254"/>
      <c r="H208" s="254"/>
      <c r="I208" s="254"/>
      <c r="J208" s="254"/>
      <c r="K208" s="254"/>
      <c r="L208" s="254"/>
      <c r="M208" s="254"/>
      <c r="N208" s="313"/>
      <c r="O208" s="313"/>
      <c r="P208" s="313"/>
      <c r="Q208" s="313"/>
      <c r="R208" s="34"/>
      <c r="S208" s="34"/>
      <c r="T208" s="36">
        <v>0.152</v>
      </c>
      <c r="U208" s="34" t="e">
        <f>ROUND(#REF!*T208,2)</f>
        <v>#REF!</v>
      </c>
      <c r="V208" s="37"/>
      <c r="W208" s="37"/>
      <c r="X208" s="37"/>
      <c r="Y208" s="37"/>
      <c r="Z208" s="37"/>
      <c r="AA208" s="37"/>
      <c r="AB208" s="37"/>
      <c r="AC208" s="37"/>
      <c r="AD208" s="37"/>
      <c r="AE208" s="37" t="s">
        <v>102</v>
      </c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</row>
    <row r="209" spans="1:60" outlineLevel="1">
      <c r="A209" s="249"/>
      <c r="B209" s="250"/>
      <c r="C209" s="251"/>
      <c r="D209" s="313"/>
      <c r="E209" s="253"/>
      <c r="F209" s="320"/>
      <c r="G209" s="254"/>
      <c r="H209" s="254"/>
      <c r="I209" s="254"/>
      <c r="J209" s="254"/>
      <c r="K209" s="254"/>
      <c r="L209" s="254"/>
      <c r="M209" s="254"/>
      <c r="N209" s="313"/>
      <c r="O209" s="313"/>
      <c r="P209" s="313"/>
      <c r="Q209" s="313"/>
      <c r="R209" s="34"/>
      <c r="S209" s="34"/>
      <c r="T209" s="36"/>
      <c r="U209" s="34"/>
      <c r="V209" s="37"/>
      <c r="W209" s="37"/>
      <c r="X209" s="37"/>
      <c r="Y209" s="37"/>
      <c r="Z209" s="37"/>
      <c r="AA209" s="37"/>
      <c r="AB209" s="37"/>
      <c r="AC209" s="37"/>
      <c r="AD209" s="37"/>
      <c r="AE209" s="37" t="s">
        <v>109</v>
      </c>
      <c r="AF209" s="37">
        <v>0</v>
      </c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</row>
    <row r="210" spans="1:60" ht="14.5" outlineLevel="1">
      <c r="A210" s="255"/>
      <c r="B210" s="256"/>
      <c r="C210" s="257"/>
      <c r="D210" s="317"/>
      <c r="E210" s="259"/>
      <c r="F210" s="260"/>
      <c r="G210" s="260"/>
      <c r="H210" s="260"/>
      <c r="I210" s="260"/>
      <c r="J210" s="260"/>
      <c r="K210" s="260"/>
      <c r="L210" s="260"/>
      <c r="M210" s="260"/>
      <c r="N210" s="317"/>
      <c r="O210" s="317"/>
      <c r="P210" s="317"/>
      <c r="Q210" s="317"/>
      <c r="R210" s="34"/>
      <c r="S210" s="34"/>
      <c r="T210" s="36">
        <v>0.152</v>
      </c>
      <c r="U210" s="34" t="e">
        <f>ROUND(#REF!*T210,2)</f>
        <v>#REF!</v>
      </c>
      <c r="V210" s="37"/>
      <c r="W210" s="37"/>
      <c r="X210" s="37"/>
      <c r="Y210" s="37"/>
      <c r="Z210" s="37"/>
      <c r="AA210" s="37"/>
      <c r="AB210" s="37"/>
      <c r="AC210" s="37"/>
      <c r="AD210" s="37"/>
      <c r="AE210" s="37" t="s">
        <v>102</v>
      </c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</row>
    <row r="211" spans="1:60" outlineLevel="1">
      <c r="A211" s="249"/>
      <c r="B211" s="250"/>
      <c r="C211" s="251"/>
      <c r="D211" s="313"/>
      <c r="E211" s="253"/>
      <c r="F211" s="320"/>
      <c r="G211" s="254"/>
      <c r="H211" s="254"/>
      <c r="I211" s="254"/>
      <c r="J211" s="254"/>
      <c r="K211" s="254"/>
      <c r="L211" s="254"/>
      <c r="M211" s="254"/>
      <c r="N211" s="313"/>
      <c r="O211" s="313"/>
      <c r="P211" s="313"/>
      <c r="Q211" s="313"/>
      <c r="R211" s="34"/>
      <c r="S211" s="34"/>
      <c r="T211" s="36"/>
      <c r="U211" s="34"/>
      <c r="V211" s="37"/>
      <c r="W211" s="37"/>
      <c r="X211" s="37"/>
      <c r="Y211" s="37"/>
      <c r="Z211" s="37"/>
      <c r="AA211" s="37"/>
      <c r="AB211" s="37"/>
      <c r="AC211" s="37"/>
      <c r="AD211" s="37"/>
      <c r="AE211" s="37" t="s">
        <v>109</v>
      </c>
      <c r="AF211" s="37">
        <v>0</v>
      </c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</row>
    <row r="212" spans="1:60" outlineLevel="1">
      <c r="A212" s="249"/>
      <c r="B212" s="250"/>
      <c r="C212" s="536"/>
      <c r="D212" s="537"/>
      <c r="E212" s="538"/>
      <c r="F212" s="539"/>
      <c r="G212" s="540"/>
      <c r="H212" s="254"/>
      <c r="I212" s="254"/>
      <c r="J212" s="254"/>
      <c r="K212" s="254"/>
      <c r="L212" s="254"/>
      <c r="M212" s="254"/>
      <c r="N212" s="313"/>
      <c r="O212" s="313"/>
      <c r="P212" s="313"/>
      <c r="Q212" s="313"/>
      <c r="R212" s="34"/>
      <c r="S212" s="34"/>
      <c r="T212" s="36">
        <v>2.44</v>
      </c>
      <c r="U212" s="34" t="e">
        <f>ROUND(#REF!*T212,2)</f>
        <v>#REF!</v>
      </c>
      <c r="V212" s="37"/>
      <c r="W212" s="37"/>
      <c r="X212" s="37"/>
      <c r="Y212" s="37"/>
      <c r="Z212" s="37"/>
      <c r="AA212" s="37"/>
      <c r="AB212" s="37"/>
      <c r="AC212" s="37"/>
      <c r="AD212" s="37"/>
      <c r="AE212" s="37" t="s">
        <v>102</v>
      </c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</row>
    <row r="213" spans="1:60">
      <c r="A213" s="249"/>
      <c r="B213" s="250"/>
      <c r="C213" s="314"/>
      <c r="D213" s="315"/>
      <c r="E213" s="316"/>
      <c r="F213" s="254"/>
      <c r="G213" s="254"/>
      <c r="H213" s="254"/>
      <c r="I213" s="254"/>
      <c r="J213" s="254"/>
      <c r="K213" s="254"/>
      <c r="L213" s="254"/>
      <c r="M213" s="254"/>
      <c r="N213" s="313"/>
      <c r="O213" s="313"/>
      <c r="P213" s="313"/>
      <c r="Q213" s="313"/>
      <c r="R213" s="39"/>
      <c r="S213" s="39"/>
      <c r="T213" s="41"/>
      <c r="U213" s="39" t="e">
        <f>SUM(U214:U218)</f>
        <v>#REF!</v>
      </c>
      <c r="AE213" s="29" t="s">
        <v>98</v>
      </c>
    </row>
    <row r="214" spans="1:60" outlineLevel="1">
      <c r="A214" s="249"/>
      <c r="B214" s="250"/>
      <c r="C214" s="251"/>
      <c r="D214" s="313"/>
      <c r="E214" s="253"/>
      <c r="F214" s="320"/>
      <c r="G214" s="254"/>
      <c r="H214" s="254"/>
      <c r="I214" s="254"/>
      <c r="J214" s="254"/>
      <c r="K214" s="254"/>
      <c r="L214" s="254"/>
      <c r="M214" s="254"/>
      <c r="N214" s="313"/>
      <c r="O214" s="313"/>
      <c r="P214" s="313"/>
      <c r="Q214" s="313"/>
      <c r="R214" s="34"/>
      <c r="S214" s="34"/>
      <c r="T214" s="36">
        <v>0.26800000000000002</v>
      </c>
      <c r="U214" s="34" t="e">
        <f>ROUND(#REF!*T214,2)</f>
        <v>#REF!</v>
      </c>
      <c r="V214" s="37"/>
      <c r="W214" s="37"/>
      <c r="X214" s="37"/>
      <c r="Y214" s="37"/>
      <c r="Z214" s="37"/>
      <c r="AA214" s="37"/>
      <c r="AB214" s="37"/>
      <c r="AC214" s="37"/>
      <c r="AD214" s="37"/>
      <c r="AE214" s="37" t="s">
        <v>102</v>
      </c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</row>
    <row r="215" spans="1:60" outlineLevel="1">
      <c r="A215" s="249"/>
      <c r="B215" s="250"/>
      <c r="C215" s="314"/>
      <c r="D215" s="315"/>
      <c r="E215" s="316"/>
      <c r="F215" s="254"/>
      <c r="G215" s="254"/>
      <c r="H215" s="254"/>
      <c r="I215" s="254"/>
      <c r="J215" s="254"/>
      <c r="K215" s="254"/>
      <c r="L215" s="254"/>
      <c r="M215" s="254"/>
      <c r="N215" s="313"/>
      <c r="O215" s="313"/>
      <c r="P215" s="313"/>
      <c r="Q215" s="313"/>
      <c r="R215" s="34"/>
      <c r="S215" s="34"/>
      <c r="T215" s="36"/>
      <c r="U215" s="34"/>
      <c r="V215" s="37"/>
      <c r="W215" s="37"/>
      <c r="X215" s="37"/>
      <c r="Y215" s="37"/>
      <c r="Z215" s="37"/>
      <c r="AA215" s="37"/>
      <c r="AB215" s="37"/>
      <c r="AC215" s="37"/>
      <c r="AD215" s="37"/>
      <c r="AE215" s="37" t="s">
        <v>104</v>
      </c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8" t="e">
        <f>#REF!</f>
        <v>#REF!</v>
      </c>
      <c r="BB215" s="37"/>
      <c r="BC215" s="37"/>
      <c r="BD215" s="37"/>
      <c r="BE215" s="37"/>
      <c r="BF215" s="37"/>
      <c r="BG215" s="37"/>
      <c r="BH215" s="37"/>
    </row>
    <row r="216" spans="1:60" ht="14.5" outlineLevel="1">
      <c r="A216" s="255"/>
      <c r="B216" s="256"/>
      <c r="C216" s="257"/>
      <c r="D216" s="317"/>
      <c r="E216" s="259"/>
      <c r="F216" s="260"/>
      <c r="G216" s="260"/>
      <c r="H216" s="260"/>
      <c r="I216" s="260"/>
      <c r="J216" s="260"/>
      <c r="K216" s="260"/>
      <c r="L216" s="260"/>
      <c r="M216" s="260"/>
      <c r="N216" s="317"/>
      <c r="O216" s="317"/>
      <c r="P216" s="317"/>
      <c r="Q216" s="317"/>
      <c r="R216" s="34"/>
      <c r="S216" s="34"/>
      <c r="T216" s="36"/>
      <c r="U216" s="34"/>
      <c r="V216" s="37"/>
      <c r="W216" s="37"/>
      <c r="X216" s="37"/>
      <c r="Y216" s="37"/>
      <c r="Z216" s="37"/>
      <c r="AA216" s="37"/>
      <c r="AB216" s="37"/>
      <c r="AC216" s="37"/>
      <c r="AD216" s="37"/>
      <c r="AE216" s="37" t="s">
        <v>109</v>
      </c>
      <c r="AF216" s="37">
        <v>0</v>
      </c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</row>
    <row r="217" spans="1:60" outlineLevel="1">
      <c r="A217" s="249"/>
      <c r="B217" s="250"/>
      <c r="C217" s="251"/>
      <c r="D217" s="313"/>
      <c r="E217" s="253"/>
      <c r="F217" s="320"/>
      <c r="G217" s="254"/>
      <c r="H217" s="254"/>
      <c r="I217" s="254"/>
      <c r="J217" s="254"/>
      <c r="K217" s="254"/>
      <c r="L217" s="254"/>
      <c r="M217" s="254"/>
      <c r="N217" s="313"/>
      <c r="O217" s="313"/>
      <c r="P217" s="313"/>
      <c r="Q217" s="313"/>
      <c r="R217" s="34"/>
      <c r="S217" s="34"/>
      <c r="T217" s="36">
        <v>3.5000000000000003E-2</v>
      </c>
      <c r="U217" s="34" t="e">
        <f>ROUND(#REF!*T217,2)</f>
        <v>#REF!</v>
      </c>
      <c r="V217" s="37"/>
      <c r="W217" s="37"/>
      <c r="X217" s="37"/>
      <c r="Y217" s="37"/>
      <c r="Z217" s="37"/>
      <c r="AA217" s="37"/>
      <c r="AB217" s="37"/>
      <c r="AC217" s="37"/>
      <c r="AD217" s="37"/>
      <c r="AE217" s="37" t="s">
        <v>102</v>
      </c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</row>
    <row r="218" spans="1:60" outlineLevel="1">
      <c r="A218" s="249"/>
      <c r="B218" s="250"/>
      <c r="C218" s="314"/>
      <c r="D218" s="315"/>
      <c r="E218" s="316"/>
      <c r="F218" s="254"/>
      <c r="G218" s="254"/>
      <c r="H218" s="254"/>
      <c r="I218" s="254"/>
      <c r="J218" s="254"/>
      <c r="K218" s="254"/>
      <c r="L218" s="254"/>
      <c r="M218" s="254"/>
      <c r="N218" s="313"/>
      <c r="O218" s="313"/>
      <c r="P218" s="313"/>
      <c r="Q218" s="313"/>
      <c r="R218" s="34"/>
      <c r="S218" s="34"/>
      <c r="T218" s="36"/>
      <c r="U218" s="34"/>
      <c r="V218" s="37"/>
      <c r="W218" s="37"/>
      <c r="X218" s="37"/>
      <c r="Y218" s="37"/>
      <c r="Z218" s="37"/>
      <c r="AA218" s="37"/>
      <c r="AB218" s="37"/>
      <c r="AC218" s="37"/>
      <c r="AD218" s="37"/>
      <c r="AE218" s="37" t="s">
        <v>109</v>
      </c>
      <c r="AF218" s="37">
        <v>0</v>
      </c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</row>
    <row r="219" spans="1:60">
      <c r="A219" s="249"/>
      <c r="B219" s="250"/>
      <c r="C219" s="314"/>
      <c r="D219" s="315"/>
      <c r="E219" s="316"/>
      <c r="F219" s="254"/>
      <c r="G219" s="254"/>
      <c r="H219" s="254"/>
      <c r="I219" s="254"/>
      <c r="J219" s="254"/>
      <c r="K219" s="254"/>
      <c r="L219" s="254"/>
      <c r="M219" s="254"/>
      <c r="N219" s="313"/>
      <c r="O219" s="313"/>
      <c r="P219" s="313"/>
      <c r="Q219" s="313"/>
      <c r="R219" s="39"/>
      <c r="S219" s="39"/>
      <c r="T219" s="41"/>
      <c r="U219" s="39" t="e">
        <f>SUM(U220:U235)</f>
        <v>#REF!</v>
      </c>
      <c r="AE219" s="29" t="s">
        <v>98</v>
      </c>
    </row>
    <row r="220" spans="1:60" outlineLevel="1">
      <c r="A220" s="249"/>
      <c r="B220" s="250"/>
      <c r="C220" s="314"/>
      <c r="D220" s="315"/>
      <c r="E220" s="316"/>
      <c r="F220" s="254"/>
      <c r="G220" s="254"/>
      <c r="H220" s="254"/>
      <c r="I220" s="254"/>
      <c r="J220" s="254"/>
      <c r="K220" s="254"/>
      <c r="L220" s="254"/>
      <c r="M220" s="254"/>
      <c r="N220" s="313"/>
      <c r="O220" s="313"/>
      <c r="P220" s="313"/>
      <c r="Q220" s="313"/>
      <c r="R220" s="34"/>
      <c r="S220" s="34"/>
      <c r="T220" s="36">
        <v>0.05</v>
      </c>
      <c r="U220" s="34" t="e">
        <f>ROUND(#REF!*T220,2)</f>
        <v>#REF!</v>
      </c>
      <c r="V220" s="37"/>
      <c r="W220" s="37"/>
      <c r="X220" s="37"/>
      <c r="Y220" s="37"/>
      <c r="Z220" s="37"/>
      <c r="AA220" s="37"/>
      <c r="AB220" s="37"/>
      <c r="AC220" s="37"/>
      <c r="AD220" s="37"/>
      <c r="AE220" s="37" t="s">
        <v>102</v>
      </c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</row>
    <row r="221" spans="1:60" outlineLevel="1">
      <c r="A221" s="249"/>
      <c r="B221" s="250"/>
      <c r="C221" s="251"/>
      <c r="D221" s="313"/>
      <c r="E221" s="253"/>
      <c r="F221" s="320"/>
      <c r="G221" s="254"/>
      <c r="H221" s="254"/>
      <c r="I221" s="254"/>
      <c r="J221" s="254"/>
      <c r="K221" s="254"/>
      <c r="L221" s="254"/>
      <c r="M221" s="254"/>
      <c r="N221" s="313"/>
      <c r="O221" s="313"/>
      <c r="P221" s="313"/>
      <c r="Q221" s="313"/>
      <c r="R221" s="34"/>
      <c r="S221" s="34"/>
      <c r="T221" s="36"/>
      <c r="U221" s="34"/>
      <c r="V221" s="37"/>
      <c r="W221" s="37"/>
      <c r="X221" s="37"/>
      <c r="Y221" s="37"/>
      <c r="Z221" s="37"/>
      <c r="AA221" s="37"/>
      <c r="AB221" s="37"/>
      <c r="AC221" s="37"/>
      <c r="AD221" s="37"/>
      <c r="AE221" s="37" t="s">
        <v>109</v>
      </c>
      <c r="AF221" s="37">
        <v>0</v>
      </c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</row>
    <row r="222" spans="1:60" ht="12.5" customHeight="1" outlineLevel="1">
      <c r="A222" s="249"/>
      <c r="B222" s="250"/>
      <c r="C222" s="536"/>
      <c r="D222" s="537"/>
      <c r="E222" s="538"/>
      <c r="F222" s="539"/>
      <c r="G222" s="540"/>
      <c r="H222" s="254"/>
      <c r="I222" s="254"/>
      <c r="J222" s="254"/>
      <c r="K222" s="254"/>
      <c r="L222" s="254"/>
      <c r="M222" s="254"/>
      <c r="N222" s="313"/>
      <c r="O222" s="313"/>
      <c r="P222" s="313"/>
      <c r="Q222" s="313"/>
      <c r="R222" s="34"/>
      <c r="S222" s="34"/>
      <c r="T222" s="36"/>
      <c r="U222" s="34"/>
      <c r="V222" s="37"/>
      <c r="W222" s="37"/>
      <c r="X222" s="37"/>
      <c r="Y222" s="37"/>
      <c r="Z222" s="37"/>
      <c r="AA222" s="37"/>
      <c r="AB222" s="37"/>
      <c r="AC222" s="37"/>
      <c r="AD222" s="37"/>
      <c r="AE222" s="37" t="s">
        <v>109</v>
      </c>
      <c r="AF222" s="37">
        <v>0</v>
      </c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</row>
    <row r="223" spans="1:60" outlineLevel="1">
      <c r="A223" s="249"/>
      <c r="B223" s="250"/>
      <c r="C223" s="251"/>
      <c r="D223" s="313"/>
      <c r="E223" s="253"/>
      <c r="F223" s="320"/>
      <c r="G223" s="254"/>
      <c r="H223" s="254"/>
      <c r="I223" s="254"/>
      <c r="J223" s="254"/>
      <c r="K223" s="254"/>
      <c r="L223" s="254"/>
      <c r="M223" s="254"/>
      <c r="N223" s="313"/>
      <c r="O223" s="313"/>
      <c r="P223" s="313"/>
      <c r="Q223" s="313"/>
      <c r="R223" s="34"/>
      <c r="S223" s="34"/>
      <c r="T223" s="36"/>
      <c r="U223" s="34"/>
      <c r="V223" s="37"/>
      <c r="W223" s="37"/>
      <c r="X223" s="37"/>
      <c r="Y223" s="37"/>
      <c r="Z223" s="37"/>
      <c r="AA223" s="37"/>
      <c r="AB223" s="37"/>
      <c r="AC223" s="37"/>
      <c r="AD223" s="37"/>
      <c r="AE223" s="37" t="s">
        <v>109</v>
      </c>
      <c r="AF223" s="37">
        <v>0</v>
      </c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</row>
    <row r="224" spans="1:60" outlineLevel="1">
      <c r="A224" s="249"/>
      <c r="B224" s="250"/>
      <c r="C224" s="314"/>
      <c r="D224" s="315"/>
      <c r="E224" s="316"/>
      <c r="F224" s="254"/>
      <c r="G224" s="254"/>
      <c r="H224" s="254"/>
      <c r="I224" s="254"/>
      <c r="J224" s="254"/>
      <c r="K224" s="254"/>
      <c r="L224" s="254"/>
      <c r="M224" s="254"/>
      <c r="N224" s="313"/>
      <c r="O224" s="313"/>
      <c r="P224" s="313"/>
      <c r="Q224" s="313"/>
      <c r="R224" s="34"/>
      <c r="S224" s="34"/>
      <c r="T224" s="36">
        <v>1.1040000000000001</v>
      </c>
      <c r="U224" s="34" t="e">
        <f>ROUND(#REF!*T224,2)</f>
        <v>#REF!</v>
      </c>
      <c r="V224" s="37"/>
      <c r="W224" s="37"/>
      <c r="X224" s="37"/>
      <c r="Y224" s="37"/>
      <c r="Z224" s="37"/>
      <c r="AA224" s="37"/>
      <c r="AB224" s="37"/>
      <c r="AC224" s="37"/>
      <c r="AD224" s="37"/>
      <c r="AE224" s="37" t="s">
        <v>102</v>
      </c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</row>
    <row r="225" spans="1:60" outlineLevel="1">
      <c r="A225" s="249"/>
      <c r="B225" s="250"/>
      <c r="C225" s="251"/>
      <c r="D225" s="313"/>
      <c r="E225" s="253"/>
      <c r="F225" s="320"/>
      <c r="G225" s="254"/>
      <c r="H225" s="254"/>
      <c r="I225" s="254"/>
      <c r="J225" s="254"/>
      <c r="K225" s="254"/>
      <c r="L225" s="254"/>
      <c r="M225" s="254"/>
      <c r="N225" s="313"/>
      <c r="O225" s="313"/>
      <c r="P225" s="313"/>
      <c r="Q225" s="313"/>
      <c r="R225" s="34"/>
      <c r="S225" s="34"/>
      <c r="T225" s="36"/>
      <c r="U225" s="34"/>
      <c r="V225" s="37"/>
      <c r="W225" s="37"/>
      <c r="X225" s="37"/>
      <c r="Y225" s="37"/>
      <c r="Z225" s="37"/>
      <c r="AA225" s="37"/>
      <c r="AB225" s="37"/>
      <c r="AC225" s="37"/>
      <c r="AD225" s="37"/>
      <c r="AE225" s="37" t="s">
        <v>104</v>
      </c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8" t="e">
        <f>#REF!</f>
        <v>#REF!</v>
      </c>
      <c r="BB225" s="37"/>
      <c r="BC225" s="37"/>
      <c r="BD225" s="37"/>
      <c r="BE225" s="37"/>
      <c r="BF225" s="37"/>
      <c r="BG225" s="37"/>
      <c r="BH225" s="37"/>
    </row>
    <row r="226" spans="1:60" outlineLevel="1">
      <c r="A226" s="249"/>
      <c r="B226" s="250"/>
      <c r="C226" s="314"/>
      <c r="D226" s="315"/>
      <c r="E226" s="316"/>
      <c r="F226" s="254"/>
      <c r="G226" s="254"/>
      <c r="H226" s="254"/>
      <c r="I226" s="254"/>
      <c r="J226" s="254"/>
      <c r="K226" s="254"/>
      <c r="L226" s="254"/>
      <c r="M226" s="254"/>
      <c r="N226" s="313"/>
      <c r="O226" s="313"/>
      <c r="P226" s="313"/>
      <c r="Q226" s="313"/>
      <c r="R226" s="34"/>
      <c r="S226" s="34"/>
      <c r="T226" s="36">
        <v>0</v>
      </c>
      <c r="U226" s="34" t="e">
        <f>ROUND(#REF!*T226,2)</f>
        <v>#REF!</v>
      </c>
      <c r="V226" s="37"/>
      <c r="W226" s="37"/>
      <c r="X226" s="37"/>
      <c r="Y226" s="37"/>
      <c r="Z226" s="37"/>
      <c r="AA226" s="37"/>
      <c r="AB226" s="37"/>
      <c r="AC226" s="37"/>
      <c r="AD226" s="37"/>
      <c r="AE226" s="37" t="s">
        <v>113</v>
      </c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</row>
    <row r="227" spans="1:60" outlineLevel="1">
      <c r="A227" s="249"/>
      <c r="B227" s="250"/>
      <c r="C227" s="251"/>
      <c r="D227" s="313"/>
      <c r="E227" s="253"/>
      <c r="F227" s="320"/>
      <c r="G227" s="254"/>
      <c r="H227" s="254"/>
      <c r="I227" s="254"/>
      <c r="J227" s="254"/>
      <c r="K227" s="254"/>
      <c r="L227" s="254"/>
      <c r="M227" s="254"/>
      <c r="N227" s="313"/>
      <c r="O227" s="313"/>
      <c r="P227" s="313"/>
      <c r="Q227" s="313"/>
      <c r="R227" s="34"/>
      <c r="S227" s="34"/>
      <c r="T227" s="36"/>
      <c r="U227" s="34"/>
      <c r="V227" s="37"/>
      <c r="W227" s="37"/>
      <c r="X227" s="37"/>
      <c r="Y227" s="37"/>
      <c r="Z227" s="37"/>
      <c r="AA227" s="37"/>
      <c r="AB227" s="37"/>
      <c r="AC227" s="37"/>
      <c r="AD227" s="37"/>
      <c r="AE227" s="37" t="s">
        <v>109</v>
      </c>
      <c r="AF227" s="37">
        <v>0</v>
      </c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</row>
    <row r="228" spans="1:60" outlineLevel="1">
      <c r="A228" s="249"/>
      <c r="B228" s="250"/>
      <c r="C228" s="314"/>
      <c r="D228" s="315"/>
      <c r="E228" s="316"/>
      <c r="F228" s="254"/>
      <c r="G228" s="254"/>
      <c r="H228" s="254"/>
      <c r="I228" s="254"/>
      <c r="J228" s="254"/>
      <c r="K228" s="254"/>
      <c r="L228" s="254"/>
      <c r="M228" s="254"/>
      <c r="N228" s="313"/>
      <c r="O228" s="313"/>
      <c r="P228" s="313"/>
      <c r="Q228" s="313"/>
      <c r="R228" s="34"/>
      <c r="S228" s="34"/>
      <c r="T228" s="36">
        <v>1.448</v>
      </c>
      <c r="U228" s="34" t="e">
        <f>ROUND(#REF!*T228,2)</f>
        <v>#REF!</v>
      </c>
      <c r="V228" s="37"/>
      <c r="W228" s="37"/>
      <c r="X228" s="37"/>
      <c r="Y228" s="37"/>
      <c r="Z228" s="37"/>
      <c r="AA228" s="37"/>
      <c r="AB228" s="37"/>
      <c r="AC228" s="37"/>
      <c r="AD228" s="37"/>
      <c r="AE228" s="37" t="s">
        <v>102</v>
      </c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</row>
    <row r="229" spans="1:60" outlineLevel="1">
      <c r="A229" s="249"/>
      <c r="B229" s="250"/>
      <c r="C229" s="251"/>
      <c r="D229" s="313"/>
      <c r="E229" s="253"/>
      <c r="F229" s="320"/>
      <c r="G229" s="254"/>
      <c r="H229" s="254"/>
      <c r="I229" s="254"/>
      <c r="J229" s="254"/>
      <c r="K229" s="254"/>
      <c r="L229" s="254"/>
      <c r="M229" s="254"/>
      <c r="N229" s="313"/>
      <c r="O229" s="313"/>
      <c r="P229" s="313"/>
      <c r="Q229" s="313"/>
      <c r="R229" s="34"/>
      <c r="S229" s="34"/>
      <c r="T229" s="36"/>
      <c r="U229" s="34"/>
      <c r="V229" s="37"/>
      <c r="W229" s="37"/>
      <c r="X229" s="37"/>
      <c r="Y229" s="37"/>
      <c r="Z229" s="37"/>
      <c r="AA229" s="37"/>
      <c r="AB229" s="37"/>
      <c r="AC229" s="37"/>
      <c r="AD229" s="37"/>
      <c r="AE229" s="37" t="s">
        <v>109</v>
      </c>
      <c r="AF229" s="37">
        <v>0</v>
      </c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</row>
    <row r="230" spans="1:60" outlineLevel="1">
      <c r="A230" s="249"/>
      <c r="B230" s="250"/>
      <c r="C230" s="314"/>
      <c r="D230" s="315"/>
      <c r="E230" s="316"/>
      <c r="F230" s="254"/>
      <c r="G230" s="254"/>
      <c r="H230" s="254"/>
      <c r="I230" s="254"/>
      <c r="J230" s="254"/>
      <c r="K230" s="254"/>
      <c r="L230" s="254"/>
      <c r="M230" s="254"/>
      <c r="N230" s="313"/>
      <c r="O230" s="313"/>
      <c r="P230" s="313"/>
      <c r="Q230" s="313"/>
      <c r="R230" s="34"/>
      <c r="S230" s="34"/>
      <c r="T230" s="36">
        <v>0</v>
      </c>
      <c r="U230" s="34" t="e">
        <f>ROUND(#REF!*T230,2)</f>
        <v>#REF!</v>
      </c>
      <c r="V230" s="37"/>
      <c r="W230" s="37"/>
      <c r="X230" s="37"/>
      <c r="Y230" s="37"/>
      <c r="Z230" s="37"/>
      <c r="AA230" s="37"/>
      <c r="AB230" s="37"/>
      <c r="AC230" s="37"/>
      <c r="AD230" s="37"/>
      <c r="AE230" s="37" t="s">
        <v>113</v>
      </c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</row>
    <row r="231" spans="1:60" outlineLevel="1">
      <c r="A231" s="249"/>
      <c r="B231" s="250"/>
      <c r="C231" s="314"/>
      <c r="D231" s="315"/>
      <c r="E231" s="316"/>
      <c r="F231" s="254"/>
      <c r="G231" s="254"/>
      <c r="H231" s="254"/>
      <c r="I231" s="254"/>
      <c r="J231" s="254"/>
      <c r="K231" s="254"/>
      <c r="L231" s="254"/>
      <c r="M231" s="254"/>
      <c r="N231" s="313"/>
      <c r="O231" s="313"/>
      <c r="P231" s="313"/>
      <c r="Q231" s="313"/>
      <c r="R231" s="34"/>
      <c r="S231" s="34"/>
      <c r="T231" s="36"/>
      <c r="U231" s="34"/>
      <c r="V231" s="37"/>
      <c r="W231" s="37"/>
      <c r="X231" s="37"/>
      <c r="Y231" s="37"/>
      <c r="Z231" s="37"/>
      <c r="AA231" s="37"/>
      <c r="AB231" s="37"/>
      <c r="AC231" s="37"/>
      <c r="AD231" s="37"/>
      <c r="AE231" s="37" t="s">
        <v>109</v>
      </c>
      <c r="AF231" s="37">
        <v>0</v>
      </c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</row>
    <row r="232" spans="1:60" outlineLevel="1">
      <c r="A232" s="249"/>
      <c r="B232" s="250"/>
      <c r="C232" s="251"/>
      <c r="D232" s="313"/>
      <c r="E232" s="253"/>
      <c r="F232" s="320"/>
      <c r="G232" s="254"/>
      <c r="H232" s="254"/>
      <c r="I232" s="254"/>
      <c r="J232" s="254"/>
      <c r="K232" s="254"/>
      <c r="L232" s="254"/>
      <c r="M232" s="254"/>
      <c r="N232" s="313"/>
      <c r="O232" s="313"/>
      <c r="P232" s="313"/>
      <c r="Q232" s="313"/>
      <c r="R232" s="34"/>
      <c r="S232" s="34"/>
      <c r="T232" s="36">
        <v>0.12</v>
      </c>
      <c r="U232" s="34" t="e">
        <f>ROUND(#REF!*T232,2)</f>
        <v>#REF!</v>
      </c>
      <c r="V232" s="37"/>
      <c r="W232" s="37"/>
      <c r="X232" s="37"/>
      <c r="Y232" s="37"/>
      <c r="Z232" s="37"/>
      <c r="AA232" s="37"/>
      <c r="AB232" s="37"/>
      <c r="AC232" s="37"/>
      <c r="AD232" s="37"/>
      <c r="AE232" s="37" t="s">
        <v>102</v>
      </c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</row>
    <row r="233" spans="1:60" ht="14.5" outlineLevel="1">
      <c r="A233" s="255"/>
      <c r="B233" s="256"/>
      <c r="C233" s="257"/>
      <c r="D233" s="317"/>
      <c r="E233" s="259"/>
      <c r="F233" s="260"/>
      <c r="G233" s="260"/>
      <c r="H233" s="260"/>
      <c r="I233" s="260"/>
      <c r="J233" s="260"/>
      <c r="K233" s="260"/>
      <c r="L233" s="260"/>
      <c r="M233" s="260"/>
      <c r="N233" s="317"/>
      <c r="O233" s="317"/>
      <c r="P233" s="317"/>
      <c r="Q233" s="317"/>
      <c r="R233" s="34"/>
      <c r="S233" s="34"/>
      <c r="T233" s="36"/>
      <c r="U233" s="34"/>
      <c r="V233" s="37"/>
      <c r="W233" s="37"/>
      <c r="X233" s="37"/>
      <c r="Y233" s="37"/>
      <c r="Z233" s="37"/>
      <c r="AA233" s="37"/>
      <c r="AB233" s="37"/>
      <c r="AC233" s="37"/>
      <c r="AD233" s="37"/>
      <c r="AE233" s="37" t="s">
        <v>109</v>
      </c>
      <c r="AF233" s="37">
        <v>0</v>
      </c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</row>
    <row r="234" spans="1:60" outlineLevel="1">
      <c r="A234" s="249"/>
      <c r="B234" s="250"/>
      <c r="C234" s="251"/>
      <c r="D234" s="313"/>
      <c r="E234" s="253"/>
      <c r="F234" s="320"/>
      <c r="G234" s="254"/>
      <c r="H234" s="254"/>
      <c r="I234" s="254"/>
      <c r="J234" s="254"/>
      <c r="K234" s="254"/>
      <c r="L234" s="254"/>
      <c r="M234" s="254"/>
      <c r="N234" s="313"/>
      <c r="O234" s="313"/>
      <c r="P234" s="313"/>
      <c r="Q234" s="313"/>
      <c r="R234" s="34"/>
      <c r="S234" s="34"/>
      <c r="T234" s="36"/>
      <c r="U234" s="34"/>
      <c r="V234" s="37"/>
      <c r="W234" s="37"/>
      <c r="X234" s="37"/>
      <c r="Y234" s="37"/>
      <c r="Z234" s="37"/>
      <c r="AA234" s="37"/>
      <c r="AB234" s="37"/>
      <c r="AC234" s="37"/>
      <c r="AD234" s="37"/>
      <c r="AE234" s="37" t="s">
        <v>109</v>
      </c>
      <c r="AF234" s="37">
        <v>0</v>
      </c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</row>
    <row r="235" spans="1:60" outlineLevel="1">
      <c r="A235" s="249"/>
      <c r="B235" s="250"/>
      <c r="C235" s="251"/>
      <c r="D235" s="313"/>
      <c r="E235" s="253"/>
      <c r="F235" s="320"/>
      <c r="G235" s="254"/>
      <c r="H235" s="254"/>
      <c r="I235" s="254"/>
      <c r="J235" s="254"/>
      <c r="K235" s="254"/>
      <c r="L235" s="254"/>
      <c r="M235" s="254"/>
      <c r="N235" s="313"/>
      <c r="O235" s="313"/>
      <c r="P235" s="313"/>
      <c r="Q235" s="313"/>
      <c r="R235" s="34"/>
      <c r="S235" s="34"/>
      <c r="T235" s="36">
        <v>1.3049999999999999</v>
      </c>
      <c r="U235" s="34" t="e">
        <f>ROUND(#REF!*T235,2)</f>
        <v>#REF!</v>
      </c>
      <c r="V235" s="37"/>
      <c r="W235" s="37"/>
      <c r="X235" s="37"/>
      <c r="Y235" s="37"/>
      <c r="Z235" s="37"/>
      <c r="AA235" s="37"/>
      <c r="AB235" s="37"/>
      <c r="AC235" s="37"/>
      <c r="AD235" s="37"/>
      <c r="AE235" s="37" t="s">
        <v>102</v>
      </c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</row>
    <row r="236" spans="1:60">
      <c r="A236" s="249"/>
      <c r="B236" s="250"/>
      <c r="C236" s="536"/>
      <c r="D236" s="537"/>
      <c r="E236" s="538"/>
      <c r="F236" s="539"/>
      <c r="G236" s="540"/>
      <c r="H236" s="254"/>
      <c r="I236" s="254"/>
      <c r="J236" s="254"/>
      <c r="K236" s="254"/>
      <c r="L236" s="254"/>
      <c r="M236" s="254"/>
      <c r="N236" s="313"/>
      <c r="O236" s="313"/>
      <c r="P236" s="313"/>
      <c r="Q236" s="313"/>
      <c r="R236" s="39"/>
      <c r="S236" s="39"/>
      <c r="T236" s="41"/>
      <c r="U236" s="39" t="e">
        <f>SUM(U237:U244)</f>
        <v>#REF!</v>
      </c>
      <c r="AE236" s="29" t="s">
        <v>98</v>
      </c>
    </row>
    <row r="237" spans="1:60" outlineLevel="1">
      <c r="A237" s="249"/>
      <c r="B237" s="250"/>
      <c r="C237" s="314"/>
      <c r="D237" s="315"/>
      <c r="E237" s="316"/>
      <c r="F237" s="254"/>
      <c r="G237" s="254"/>
      <c r="H237" s="254"/>
      <c r="I237" s="254"/>
      <c r="J237" s="254"/>
      <c r="K237" s="254"/>
      <c r="L237" s="254"/>
      <c r="M237" s="254"/>
      <c r="N237" s="313"/>
      <c r="O237" s="313"/>
      <c r="P237" s="313"/>
      <c r="Q237" s="313"/>
      <c r="R237" s="34"/>
      <c r="S237" s="34"/>
      <c r="T237" s="36">
        <v>7.1999999999999995E-2</v>
      </c>
      <c r="U237" s="34" t="e">
        <f>ROUND(#REF!*T237,2)</f>
        <v>#REF!</v>
      </c>
      <c r="V237" s="37"/>
      <c r="W237" s="37"/>
      <c r="X237" s="37"/>
      <c r="Y237" s="37"/>
      <c r="Z237" s="37"/>
      <c r="AA237" s="37"/>
      <c r="AB237" s="37"/>
      <c r="AC237" s="37"/>
      <c r="AD237" s="37"/>
      <c r="AE237" s="37" t="s">
        <v>846</v>
      </c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</row>
    <row r="238" spans="1:60" outlineLevel="1">
      <c r="A238" s="249"/>
      <c r="B238" s="250"/>
      <c r="C238" s="251"/>
      <c r="D238" s="313"/>
      <c r="E238" s="253"/>
      <c r="F238" s="320"/>
      <c r="G238" s="254"/>
      <c r="H238" s="254"/>
      <c r="I238" s="254"/>
      <c r="J238" s="254"/>
      <c r="K238" s="254"/>
      <c r="L238" s="254"/>
      <c r="M238" s="254"/>
      <c r="N238" s="313"/>
      <c r="O238" s="313"/>
      <c r="P238" s="313"/>
      <c r="Q238" s="313"/>
      <c r="R238" s="34"/>
      <c r="S238" s="34"/>
      <c r="T238" s="36">
        <v>4.1000000000000002E-2</v>
      </c>
      <c r="U238" s="34" t="e">
        <f>ROUND(#REF!*T238,2)</f>
        <v>#REF!</v>
      </c>
      <c r="V238" s="37"/>
      <c r="W238" s="37"/>
      <c r="X238" s="37"/>
      <c r="Y238" s="37"/>
      <c r="Z238" s="37"/>
      <c r="AA238" s="37"/>
      <c r="AB238" s="37"/>
      <c r="AC238" s="37"/>
      <c r="AD238" s="37"/>
      <c r="AE238" s="37" t="s">
        <v>102</v>
      </c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</row>
    <row r="239" spans="1:60" outlineLevel="1">
      <c r="A239" s="249"/>
      <c r="B239" s="250"/>
      <c r="C239" s="536"/>
      <c r="D239" s="537"/>
      <c r="E239" s="538"/>
      <c r="F239" s="539"/>
      <c r="G239" s="540"/>
      <c r="H239" s="254"/>
      <c r="I239" s="254"/>
      <c r="J239" s="254"/>
      <c r="K239" s="254"/>
      <c r="L239" s="254"/>
      <c r="M239" s="254"/>
      <c r="N239" s="313"/>
      <c r="O239" s="313"/>
      <c r="P239" s="313"/>
      <c r="Q239" s="313"/>
      <c r="R239" s="34"/>
      <c r="S239" s="34"/>
      <c r="T239" s="36"/>
      <c r="U239" s="34"/>
      <c r="V239" s="37"/>
      <c r="W239" s="37"/>
      <c r="X239" s="37"/>
      <c r="Y239" s="37"/>
      <c r="Z239" s="37"/>
      <c r="AA239" s="37"/>
      <c r="AB239" s="37"/>
      <c r="AC239" s="37"/>
      <c r="AD239" s="37"/>
      <c r="AE239" s="37" t="s">
        <v>104</v>
      </c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8" t="e">
        <f>#REF!</f>
        <v>#REF!</v>
      </c>
      <c r="BB239" s="37"/>
      <c r="BC239" s="37"/>
      <c r="BD239" s="37"/>
      <c r="BE239" s="37"/>
      <c r="BF239" s="37"/>
      <c r="BG239" s="37"/>
      <c r="BH239" s="37"/>
    </row>
    <row r="240" spans="1:60" outlineLevel="1">
      <c r="A240" s="249"/>
      <c r="B240" s="250"/>
      <c r="C240" s="251"/>
      <c r="D240" s="313"/>
      <c r="E240" s="253"/>
      <c r="F240" s="320"/>
      <c r="G240" s="254"/>
      <c r="H240" s="254"/>
      <c r="I240" s="254"/>
      <c r="J240" s="254"/>
      <c r="K240" s="254"/>
      <c r="L240" s="254"/>
      <c r="M240" s="254"/>
      <c r="N240" s="313"/>
      <c r="O240" s="313"/>
      <c r="P240" s="313"/>
      <c r="Q240" s="313"/>
      <c r="R240" s="34"/>
      <c r="S240" s="34"/>
      <c r="T240" s="36"/>
      <c r="U240" s="34"/>
      <c r="V240" s="37"/>
      <c r="W240" s="37"/>
      <c r="X240" s="37"/>
      <c r="Y240" s="37"/>
      <c r="Z240" s="37"/>
      <c r="AA240" s="37"/>
      <c r="AB240" s="37"/>
      <c r="AC240" s="37"/>
      <c r="AD240" s="37"/>
      <c r="AE240" s="37" t="s">
        <v>109</v>
      </c>
      <c r="AF240" s="37">
        <v>0</v>
      </c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</row>
    <row r="241" spans="1:60" ht="12.5" customHeight="1" outlineLevel="1">
      <c r="A241" s="249"/>
      <c r="B241" s="250"/>
      <c r="C241" s="536"/>
      <c r="D241" s="537"/>
      <c r="E241" s="538"/>
      <c r="F241" s="539"/>
      <c r="G241" s="540"/>
      <c r="H241" s="254"/>
      <c r="I241" s="254"/>
      <c r="J241" s="254"/>
      <c r="K241" s="254"/>
      <c r="L241" s="254"/>
      <c r="M241" s="254"/>
      <c r="N241" s="313"/>
      <c r="O241" s="313"/>
      <c r="P241" s="313"/>
      <c r="Q241" s="313"/>
      <c r="R241" s="34"/>
      <c r="S241" s="34"/>
      <c r="T241" s="36">
        <v>0.15</v>
      </c>
      <c r="U241" s="34" t="e">
        <f>ROUND(#REF!*T241,2)</f>
        <v>#REF!</v>
      </c>
      <c r="V241" s="37"/>
      <c r="W241" s="37"/>
      <c r="X241" s="37"/>
      <c r="Y241" s="37"/>
      <c r="Z241" s="37"/>
      <c r="AA241" s="37"/>
      <c r="AB241" s="37"/>
      <c r="AC241" s="37"/>
      <c r="AD241" s="37"/>
      <c r="AE241" s="37" t="s">
        <v>102</v>
      </c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</row>
    <row r="242" spans="1:60" ht="14.5" outlineLevel="1">
      <c r="A242" s="255"/>
      <c r="B242" s="256"/>
      <c r="C242" s="257"/>
      <c r="D242" s="317"/>
      <c r="E242" s="259"/>
      <c r="F242" s="260"/>
      <c r="G242" s="260"/>
      <c r="H242" s="260"/>
      <c r="I242" s="260"/>
      <c r="J242" s="260"/>
      <c r="K242" s="260"/>
      <c r="L242" s="260"/>
      <c r="M242" s="260"/>
      <c r="N242" s="317"/>
      <c r="O242" s="317"/>
      <c r="P242" s="317"/>
      <c r="Q242" s="317"/>
      <c r="R242" s="34"/>
      <c r="S242" s="34"/>
      <c r="T242" s="36"/>
      <c r="U242" s="34"/>
      <c r="V242" s="37"/>
      <c r="W242" s="37"/>
      <c r="X242" s="37"/>
      <c r="Y242" s="37"/>
      <c r="Z242" s="37"/>
      <c r="AA242" s="37"/>
      <c r="AB242" s="37"/>
      <c r="AC242" s="37"/>
      <c r="AD242" s="37"/>
      <c r="AE242" s="37" t="s">
        <v>104</v>
      </c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8" t="e">
        <f>#REF!</f>
        <v>#REF!</v>
      </c>
      <c r="BB242" s="37"/>
      <c r="BC242" s="37"/>
      <c r="BD242" s="37"/>
      <c r="BE242" s="37"/>
      <c r="BF242" s="37"/>
      <c r="BG242" s="37"/>
      <c r="BH242" s="37"/>
    </row>
    <row r="243" spans="1:60" outlineLevel="1">
      <c r="A243" s="249"/>
      <c r="B243" s="250"/>
      <c r="C243" s="251"/>
      <c r="D243" s="313"/>
      <c r="E243" s="253"/>
      <c r="F243" s="320"/>
      <c r="G243" s="254"/>
      <c r="H243" s="254"/>
      <c r="I243" s="254"/>
      <c r="J243" s="254"/>
      <c r="K243" s="254"/>
      <c r="L243" s="254"/>
      <c r="M243" s="254"/>
      <c r="N243" s="313"/>
      <c r="O243" s="313"/>
      <c r="P243" s="313"/>
      <c r="Q243" s="313"/>
      <c r="R243" s="34"/>
      <c r="S243" s="34"/>
      <c r="T243" s="36">
        <v>0.15</v>
      </c>
      <c r="U243" s="34" t="e">
        <f>ROUND(#REF!*T243,2)</f>
        <v>#REF!</v>
      </c>
      <c r="V243" s="37"/>
      <c r="W243" s="37"/>
      <c r="X243" s="37"/>
      <c r="Y243" s="37"/>
      <c r="Z243" s="37"/>
      <c r="AA243" s="37"/>
      <c r="AB243" s="37"/>
      <c r="AC243" s="37"/>
      <c r="AD243" s="37"/>
      <c r="AE243" s="37" t="s">
        <v>102</v>
      </c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</row>
    <row r="244" spans="1:60" ht="20.5" customHeight="1" outlineLevel="1">
      <c r="A244" s="249"/>
      <c r="B244" s="250"/>
      <c r="C244" s="314"/>
      <c r="D244" s="315"/>
      <c r="E244" s="316"/>
      <c r="F244" s="254"/>
      <c r="G244" s="254"/>
      <c r="H244" s="254"/>
      <c r="I244" s="254"/>
      <c r="J244" s="254"/>
      <c r="K244" s="254"/>
      <c r="L244" s="254"/>
      <c r="M244" s="254"/>
      <c r="N244" s="313"/>
      <c r="O244" s="313"/>
      <c r="P244" s="313"/>
      <c r="Q244" s="313"/>
      <c r="R244" s="34"/>
      <c r="S244" s="34"/>
      <c r="T244" s="36"/>
      <c r="U244" s="34"/>
      <c r="V244" s="37"/>
      <c r="W244" s="37"/>
      <c r="X244" s="37"/>
      <c r="Y244" s="37"/>
      <c r="Z244" s="37"/>
      <c r="AA244" s="37"/>
      <c r="AB244" s="37"/>
      <c r="AC244" s="37"/>
      <c r="AD244" s="37"/>
      <c r="AE244" s="37" t="s">
        <v>104</v>
      </c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8" t="e">
        <f>#REF!</f>
        <v>#REF!</v>
      </c>
      <c r="BB244" s="37"/>
      <c r="BC244" s="37"/>
      <c r="BD244" s="37"/>
      <c r="BE244" s="37"/>
      <c r="BF244" s="37"/>
      <c r="BG244" s="37"/>
      <c r="BH244" s="37"/>
    </row>
    <row r="245" spans="1:60">
      <c r="A245" s="249"/>
      <c r="B245" s="250"/>
      <c r="C245" s="314"/>
      <c r="D245" s="315"/>
      <c r="E245" s="316"/>
      <c r="F245" s="254"/>
      <c r="G245" s="254"/>
      <c r="H245" s="254"/>
      <c r="I245" s="254"/>
      <c r="J245" s="254"/>
      <c r="K245" s="254"/>
      <c r="L245" s="254"/>
      <c r="M245" s="254"/>
      <c r="N245" s="313"/>
      <c r="O245" s="313"/>
      <c r="P245" s="313"/>
      <c r="Q245" s="313"/>
      <c r="R245" s="39"/>
      <c r="S245" s="39"/>
      <c r="T245" s="41"/>
      <c r="U245" s="39" t="e">
        <f>SUM(U246:U261)</f>
        <v>#REF!</v>
      </c>
      <c r="AE245" s="29" t="s">
        <v>98</v>
      </c>
    </row>
    <row r="246" spans="1:60" outlineLevel="1">
      <c r="A246" s="249"/>
      <c r="B246" s="250"/>
      <c r="C246" s="314"/>
      <c r="D246" s="315"/>
      <c r="E246" s="316"/>
      <c r="F246" s="254"/>
      <c r="G246" s="254"/>
      <c r="H246" s="254"/>
      <c r="I246" s="254"/>
      <c r="J246" s="254"/>
      <c r="K246" s="254"/>
      <c r="L246" s="254"/>
      <c r="M246" s="254"/>
      <c r="N246" s="313"/>
      <c r="O246" s="313"/>
      <c r="P246" s="313"/>
      <c r="Q246" s="313"/>
      <c r="R246" s="34"/>
      <c r="S246" s="34"/>
      <c r="T246" s="36">
        <v>6.9709999999999994E-2</v>
      </c>
      <c r="U246" s="34" t="e">
        <f>ROUND(#REF!*T246,2)</f>
        <v>#REF!</v>
      </c>
      <c r="V246" s="37"/>
      <c r="W246" s="37"/>
      <c r="X246" s="37"/>
      <c r="Y246" s="37"/>
      <c r="Z246" s="37"/>
      <c r="AA246" s="37"/>
      <c r="AB246" s="37"/>
      <c r="AC246" s="37"/>
      <c r="AD246" s="37"/>
      <c r="AE246" s="37" t="s">
        <v>102</v>
      </c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</row>
    <row r="247" spans="1:60" outlineLevel="1">
      <c r="A247" s="249"/>
      <c r="B247" s="250"/>
      <c r="C247" s="314"/>
      <c r="D247" s="315"/>
      <c r="E247" s="316"/>
      <c r="F247" s="254"/>
      <c r="G247" s="254"/>
      <c r="H247" s="254"/>
      <c r="I247" s="254"/>
      <c r="J247" s="254"/>
      <c r="K247" s="254"/>
      <c r="L247" s="254"/>
      <c r="M247" s="254"/>
      <c r="N247" s="313"/>
      <c r="O247" s="313"/>
      <c r="P247" s="313"/>
      <c r="Q247" s="313"/>
      <c r="R247" s="34"/>
      <c r="S247" s="34"/>
      <c r="T247" s="36"/>
      <c r="U247" s="34"/>
      <c r="V247" s="37"/>
      <c r="W247" s="37"/>
      <c r="X247" s="37"/>
      <c r="Y247" s="37"/>
      <c r="Z247" s="37"/>
      <c r="AA247" s="37"/>
      <c r="AB247" s="37"/>
      <c r="AC247" s="37"/>
      <c r="AD247" s="37"/>
      <c r="AE247" s="37" t="s">
        <v>109</v>
      </c>
      <c r="AF247" s="37">
        <v>0</v>
      </c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</row>
    <row r="248" spans="1:60" outlineLevel="1">
      <c r="A248" s="249"/>
      <c r="B248" s="250"/>
      <c r="C248" s="251"/>
      <c r="D248" s="313"/>
      <c r="E248" s="253"/>
      <c r="F248" s="320"/>
      <c r="G248" s="254"/>
      <c r="H248" s="254"/>
      <c r="I248" s="254"/>
      <c r="J248" s="254"/>
      <c r="K248" s="254"/>
      <c r="L248" s="254"/>
      <c r="M248" s="254"/>
      <c r="N248" s="313"/>
      <c r="O248" s="313"/>
      <c r="P248" s="313"/>
      <c r="Q248" s="313"/>
      <c r="R248" s="34"/>
      <c r="S248" s="34"/>
      <c r="T248" s="36"/>
      <c r="U248" s="34"/>
      <c r="V248" s="37"/>
      <c r="W248" s="37"/>
      <c r="X248" s="37"/>
      <c r="Y248" s="37"/>
      <c r="Z248" s="37"/>
      <c r="AA248" s="37"/>
      <c r="AB248" s="37"/>
      <c r="AC248" s="37"/>
      <c r="AD248" s="37"/>
      <c r="AE248" s="37" t="s">
        <v>109</v>
      </c>
      <c r="AF248" s="37">
        <v>0</v>
      </c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</row>
    <row r="249" spans="1:60" outlineLevel="1">
      <c r="A249" s="249"/>
      <c r="B249" s="250"/>
      <c r="C249" s="314"/>
      <c r="D249" s="315"/>
      <c r="E249" s="316"/>
      <c r="F249" s="254"/>
      <c r="G249" s="254"/>
      <c r="H249" s="254"/>
      <c r="I249" s="254"/>
      <c r="J249" s="254"/>
      <c r="K249" s="254"/>
      <c r="L249" s="254"/>
      <c r="M249" s="254"/>
      <c r="N249" s="313"/>
      <c r="O249" s="313"/>
      <c r="P249" s="313"/>
      <c r="Q249" s="313"/>
      <c r="R249" s="34"/>
      <c r="S249" s="34"/>
      <c r="T249" s="36"/>
      <c r="U249" s="34"/>
      <c r="V249" s="37"/>
      <c r="W249" s="37"/>
      <c r="X249" s="37"/>
      <c r="Y249" s="37"/>
      <c r="Z249" s="37"/>
      <c r="AA249" s="37"/>
      <c r="AB249" s="37"/>
      <c r="AC249" s="37"/>
      <c r="AD249" s="37"/>
      <c r="AE249" s="37" t="s">
        <v>109</v>
      </c>
      <c r="AF249" s="37">
        <v>0</v>
      </c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</row>
    <row r="250" spans="1:60" outlineLevel="1">
      <c r="A250" s="249"/>
      <c r="B250" s="250"/>
      <c r="C250" s="251"/>
      <c r="D250" s="313"/>
      <c r="E250" s="253"/>
      <c r="F250" s="320"/>
      <c r="G250" s="254"/>
      <c r="H250" s="254"/>
      <c r="I250" s="254"/>
      <c r="J250" s="254"/>
      <c r="K250" s="254"/>
      <c r="L250" s="254"/>
      <c r="M250" s="254"/>
      <c r="N250" s="313"/>
      <c r="O250" s="313"/>
      <c r="P250" s="313"/>
      <c r="Q250" s="313"/>
      <c r="R250" s="34"/>
      <c r="S250" s="34"/>
      <c r="T250" s="36"/>
      <c r="U250" s="34"/>
      <c r="V250" s="37"/>
      <c r="W250" s="37"/>
      <c r="X250" s="37"/>
      <c r="Y250" s="37"/>
      <c r="Z250" s="37"/>
      <c r="AA250" s="37"/>
      <c r="AB250" s="37"/>
      <c r="AC250" s="37"/>
      <c r="AD250" s="37"/>
      <c r="AE250" s="37" t="s">
        <v>109</v>
      </c>
      <c r="AF250" s="37">
        <v>0</v>
      </c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</row>
    <row r="251" spans="1:60" outlineLevel="1">
      <c r="A251" s="249"/>
      <c r="B251" s="250"/>
      <c r="C251" s="314"/>
      <c r="D251" s="315"/>
      <c r="E251" s="316"/>
      <c r="F251" s="254"/>
      <c r="G251" s="254"/>
      <c r="H251" s="254"/>
      <c r="I251" s="254"/>
      <c r="J251" s="254"/>
      <c r="K251" s="254"/>
      <c r="L251" s="254"/>
      <c r="M251" s="254"/>
      <c r="N251" s="313"/>
      <c r="O251" s="313"/>
      <c r="P251" s="313"/>
      <c r="Q251" s="313"/>
      <c r="R251" s="34"/>
      <c r="S251" s="34"/>
      <c r="T251" s="36">
        <v>1.35E-2</v>
      </c>
      <c r="U251" s="34" t="e">
        <f>ROUND(#REF!*T251,2)</f>
        <v>#REF!</v>
      </c>
      <c r="V251" s="37"/>
      <c r="W251" s="37"/>
      <c r="X251" s="37"/>
      <c r="Y251" s="37"/>
      <c r="Z251" s="37"/>
      <c r="AA251" s="37"/>
      <c r="AB251" s="37"/>
      <c r="AC251" s="37"/>
      <c r="AD251" s="37"/>
      <c r="AE251" s="37" t="s">
        <v>102</v>
      </c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</row>
    <row r="252" spans="1:60" outlineLevel="1">
      <c r="A252" s="249"/>
      <c r="B252" s="250"/>
      <c r="C252" s="314"/>
      <c r="D252" s="315"/>
      <c r="E252" s="316"/>
      <c r="F252" s="254"/>
      <c r="G252" s="254"/>
      <c r="H252" s="254"/>
      <c r="I252" s="254"/>
      <c r="J252" s="254"/>
      <c r="K252" s="254"/>
      <c r="L252" s="254"/>
      <c r="M252" s="254"/>
      <c r="N252" s="313"/>
      <c r="O252" s="313"/>
      <c r="P252" s="313"/>
      <c r="Q252" s="313"/>
      <c r="R252" s="34"/>
      <c r="S252" s="34"/>
      <c r="T252" s="36"/>
      <c r="U252" s="34"/>
      <c r="V252" s="37"/>
      <c r="W252" s="37"/>
      <c r="X252" s="37"/>
      <c r="Y252" s="37"/>
      <c r="Z252" s="37"/>
      <c r="AA252" s="37"/>
      <c r="AB252" s="37"/>
      <c r="AC252" s="37"/>
      <c r="AD252" s="37"/>
      <c r="AE252" s="37" t="s">
        <v>109</v>
      </c>
      <c r="AF252" s="37">
        <v>0</v>
      </c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</row>
    <row r="253" spans="1:60" outlineLevel="1">
      <c r="A253" s="249"/>
      <c r="B253" s="250"/>
      <c r="C253" s="314"/>
      <c r="D253" s="315"/>
      <c r="E253" s="316"/>
      <c r="F253" s="254"/>
      <c r="G253" s="254"/>
      <c r="H253" s="254"/>
      <c r="I253" s="254"/>
      <c r="J253" s="254"/>
      <c r="K253" s="254"/>
      <c r="L253" s="254"/>
      <c r="M253" s="254"/>
      <c r="N253" s="313"/>
      <c r="O253" s="313"/>
      <c r="P253" s="313"/>
      <c r="Q253" s="313"/>
      <c r="R253" s="34"/>
      <c r="S253" s="34"/>
      <c r="T253" s="36">
        <v>3.2480000000000002E-2</v>
      </c>
      <c r="U253" s="34" t="e">
        <f>ROUND(#REF!*T253,2)</f>
        <v>#REF!</v>
      </c>
      <c r="V253" s="37"/>
      <c r="W253" s="37"/>
      <c r="X253" s="37"/>
      <c r="Y253" s="37"/>
      <c r="Z253" s="37"/>
      <c r="AA253" s="37"/>
      <c r="AB253" s="37"/>
      <c r="AC253" s="37"/>
      <c r="AD253" s="37"/>
      <c r="AE253" s="37" t="s">
        <v>102</v>
      </c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</row>
    <row r="254" spans="1:60" outlineLevel="1">
      <c r="A254" s="249"/>
      <c r="B254" s="250"/>
      <c r="C254" s="314"/>
      <c r="D254" s="315"/>
      <c r="E254" s="316"/>
      <c r="F254" s="254"/>
      <c r="G254" s="254"/>
      <c r="H254" s="254"/>
      <c r="I254" s="254"/>
      <c r="J254" s="254"/>
      <c r="K254" s="254"/>
      <c r="L254" s="254"/>
      <c r="M254" s="254"/>
      <c r="N254" s="313"/>
      <c r="O254" s="313"/>
      <c r="P254" s="313"/>
      <c r="Q254" s="313"/>
      <c r="R254" s="34"/>
      <c r="S254" s="34"/>
      <c r="T254" s="36"/>
      <c r="U254" s="34"/>
      <c r="V254" s="37"/>
      <c r="W254" s="37"/>
      <c r="X254" s="37"/>
      <c r="Y254" s="37"/>
      <c r="Z254" s="37"/>
      <c r="AA254" s="37"/>
      <c r="AB254" s="37"/>
      <c r="AC254" s="37"/>
      <c r="AD254" s="37"/>
      <c r="AE254" s="37" t="s">
        <v>109</v>
      </c>
      <c r="AF254" s="37">
        <v>0</v>
      </c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</row>
    <row r="255" spans="1:60" outlineLevel="1">
      <c r="A255" s="249"/>
      <c r="B255" s="250"/>
      <c r="C255" s="314"/>
      <c r="D255" s="315"/>
      <c r="E255" s="316"/>
      <c r="F255" s="254"/>
      <c r="G255" s="254"/>
      <c r="H255" s="254"/>
      <c r="I255" s="254"/>
      <c r="J255" s="254"/>
      <c r="K255" s="254"/>
      <c r="L255" s="254"/>
      <c r="M255" s="254"/>
      <c r="N255" s="313"/>
      <c r="O255" s="313"/>
      <c r="P255" s="313"/>
      <c r="Q255" s="313"/>
      <c r="R255" s="34"/>
      <c r="S255" s="34"/>
      <c r="T255" s="36"/>
      <c r="U255" s="34"/>
      <c r="V255" s="37"/>
      <c r="W255" s="37"/>
      <c r="X255" s="37"/>
      <c r="Y255" s="37"/>
      <c r="Z255" s="37"/>
      <c r="AA255" s="37"/>
      <c r="AB255" s="37"/>
      <c r="AC255" s="37"/>
      <c r="AD255" s="37"/>
      <c r="AE255" s="37" t="s">
        <v>109</v>
      </c>
      <c r="AF255" s="37">
        <v>0</v>
      </c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</row>
    <row r="256" spans="1:60" outlineLevel="1">
      <c r="A256" s="249"/>
      <c r="B256" s="250"/>
      <c r="C256" s="314"/>
      <c r="D256" s="315"/>
      <c r="E256" s="316"/>
      <c r="F256" s="254"/>
      <c r="G256" s="254"/>
      <c r="H256" s="254"/>
      <c r="I256" s="254"/>
      <c r="J256" s="254"/>
      <c r="K256" s="254"/>
      <c r="L256" s="254"/>
      <c r="M256" s="254"/>
      <c r="N256" s="313"/>
      <c r="O256" s="313"/>
      <c r="P256" s="313"/>
      <c r="Q256" s="313"/>
      <c r="R256" s="34"/>
      <c r="S256" s="34"/>
      <c r="T256" s="36"/>
      <c r="U256" s="34"/>
      <c r="V256" s="37"/>
      <c r="W256" s="37"/>
      <c r="X256" s="37"/>
      <c r="Y256" s="37"/>
      <c r="Z256" s="37"/>
      <c r="AA256" s="37"/>
      <c r="AB256" s="37"/>
      <c r="AC256" s="37"/>
      <c r="AD256" s="37"/>
      <c r="AE256" s="37" t="s">
        <v>109</v>
      </c>
      <c r="AF256" s="37">
        <v>0</v>
      </c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</row>
    <row r="257" spans="1:60" outlineLevel="1">
      <c r="A257" s="249"/>
      <c r="B257" s="250"/>
      <c r="C257" s="314"/>
      <c r="D257" s="315"/>
      <c r="E257" s="316"/>
      <c r="F257" s="254"/>
      <c r="G257" s="254"/>
      <c r="H257" s="254"/>
      <c r="I257" s="254"/>
      <c r="J257" s="254"/>
      <c r="K257" s="254"/>
      <c r="L257" s="254"/>
      <c r="M257" s="254"/>
      <c r="N257" s="313"/>
      <c r="O257" s="313"/>
      <c r="P257" s="313"/>
      <c r="Q257" s="313"/>
      <c r="R257" s="34"/>
      <c r="S257" s="34"/>
      <c r="T257" s="36"/>
      <c r="U257" s="34"/>
      <c r="V257" s="37"/>
      <c r="W257" s="37"/>
      <c r="X257" s="37"/>
      <c r="Y257" s="37"/>
      <c r="Z257" s="37"/>
      <c r="AA257" s="37"/>
      <c r="AB257" s="37"/>
      <c r="AC257" s="37"/>
      <c r="AD257" s="37"/>
      <c r="AE257" s="37" t="s">
        <v>109</v>
      </c>
      <c r="AF257" s="37">
        <v>0</v>
      </c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</row>
    <row r="258" spans="1:60" outlineLevel="1">
      <c r="A258" s="249"/>
      <c r="B258" s="250"/>
      <c r="C258" s="251"/>
      <c r="D258" s="313"/>
      <c r="E258" s="253"/>
      <c r="F258" s="320"/>
      <c r="G258" s="254"/>
      <c r="H258" s="254"/>
      <c r="I258" s="254"/>
      <c r="J258" s="254"/>
      <c r="K258" s="254"/>
      <c r="L258" s="254"/>
      <c r="M258" s="254"/>
      <c r="N258" s="313"/>
      <c r="O258" s="313"/>
      <c r="P258" s="313"/>
      <c r="Q258" s="313"/>
      <c r="R258" s="34"/>
      <c r="S258" s="34"/>
      <c r="T258" s="36"/>
      <c r="U258" s="34"/>
      <c r="V258" s="37"/>
      <c r="W258" s="37"/>
      <c r="X258" s="37"/>
      <c r="Y258" s="37"/>
      <c r="Z258" s="37"/>
      <c r="AA258" s="37"/>
      <c r="AB258" s="37"/>
      <c r="AC258" s="37"/>
      <c r="AD258" s="37"/>
      <c r="AE258" s="37" t="s">
        <v>109</v>
      </c>
      <c r="AF258" s="37">
        <v>0</v>
      </c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</row>
    <row r="259" spans="1:60" ht="14.5" outlineLevel="1">
      <c r="A259" s="255"/>
      <c r="B259" s="256"/>
      <c r="C259" s="257"/>
      <c r="D259" s="317"/>
      <c r="E259" s="259"/>
      <c r="F259" s="260"/>
      <c r="G259" s="260"/>
      <c r="H259" s="260"/>
      <c r="I259" s="260"/>
      <c r="J259" s="260"/>
      <c r="K259" s="260"/>
      <c r="L259" s="260"/>
      <c r="M259" s="260"/>
      <c r="N259" s="317"/>
      <c r="O259" s="317"/>
      <c r="P259" s="317"/>
      <c r="Q259" s="317"/>
      <c r="R259" s="34"/>
      <c r="S259" s="34"/>
      <c r="T259" s="36"/>
      <c r="U259" s="34"/>
      <c r="V259" s="37"/>
      <c r="W259" s="37"/>
      <c r="X259" s="37"/>
      <c r="Y259" s="37"/>
      <c r="Z259" s="37"/>
      <c r="AA259" s="37"/>
      <c r="AB259" s="37"/>
      <c r="AC259" s="37"/>
      <c r="AD259" s="37"/>
      <c r="AE259" s="37" t="s">
        <v>109</v>
      </c>
      <c r="AF259" s="37">
        <v>0</v>
      </c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</row>
    <row r="260" spans="1:60" outlineLevel="1">
      <c r="A260" s="249"/>
      <c r="B260" s="250"/>
      <c r="C260" s="251"/>
      <c r="D260" s="313"/>
      <c r="E260" s="253"/>
      <c r="F260" s="320"/>
      <c r="G260" s="254"/>
      <c r="H260" s="254"/>
      <c r="I260" s="254"/>
      <c r="J260" s="254"/>
      <c r="K260" s="254"/>
      <c r="L260" s="254"/>
      <c r="M260" s="254"/>
      <c r="N260" s="313"/>
      <c r="O260" s="313"/>
      <c r="P260" s="313"/>
      <c r="Q260" s="313"/>
      <c r="R260" s="34"/>
      <c r="S260" s="34"/>
      <c r="T260" s="36"/>
      <c r="U260" s="34"/>
      <c r="V260" s="37"/>
      <c r="W260" s="37"/>
      <c r="X260" s="37"/>
      <c r="Y260" s="37"/>
      <c r="Z260" s="37"/>
      <c r="AA260" s="37"/>
      <c r="AB260" s="37"/>
      <c r="AC260" s="37"/>
      <c r="AD260" s="37"/>
      <c r="AE260" s="37" t="s">
        <v>109</v>
      </c>
      <c r="AF260" s="37">
        <v>0</v>
      </c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</row>
    <row r="261" spans="1:60" outlineLevel="1">
      <c r="A261" s="249"/>
      <c r="B261" s="250"/>
      <c r="C261" s="314"/>
      <c r="D261" s="315"/>
      <c r="E261" s="316"/>
      <c r="F261" s="254"/>
      <c r="G261" s="254"/>
      <c r="H261" s="254"/>
      <c r="I261" s="254"/>
      <c r="J261" s="254"/>
      <c r="K261" s="254"/>
      <c r="L261" s="254"/>
      <c r="M261" s="254"/>
      <c r="N261" s="313"/>
      <c r="O261" s="313"/>
      <c r="P261" s="313"/>
      <c r="Q261" s="313"/>
      <c r="R261" s="34"/>
      <c r="S261" s="34"/>
      <c r="T261" s="36">
        <v>0.10191</v>
      </c>
      <c r="U261" s="34" t="e">
        <f>ROUND(#REF!*T261,2)</f>
        <v>#REF!</v>
      </c>
      <c r="V261" s="37"/>
      <c r="W261" s="37"/>
      <c r="X261" s="37"/>
      <c r="Y261" s="37"/>
      <c r="Z261" s="37"/>
      <c r="AA261" s="37"/>
      <c r="AB261" s="37"/>
      <c r="AC261" s="37"/>
      <c r="AD261" s="37"/>
      <c r="AE261" s="37" t="s">
        <v>102</v>
      </c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</row>
    <row r="262" spans="1:60" ht="14.5">
      <c r="A262" s="255"/>
      <c r="B262" s="256"/>
      <c r="C262" s="257"/>
      <c r="D262" s="317"/>
      <c r="E262" s="259"/>
      <c r="F262" s="260"/>
      <c r="G262" s="260"/>
      <c r="H262" s="260"/>
      <c r="I262" s="260"/>
      <c r="J262" s="260"/>
      <c r="K262" s="260"/>
      <c r="L262" s="260"/>
      <c r="M262" s="260"/>
      <c r="N262" s="317"/>
      <c r="O262" s="317"/>
      <c r="P262" s="317"/>
      <c r="Q262" s="317"/>
      <c r="R262" s="39"/>
      <c r="S262" s="39"/>
      <c r="T262" s="41"/>
      <c r="U262" s="39" t="e">
        <f>SUM(U263:U264)</f>
        <v>#REF!</v>
      </c>
      <c r="AE262" s="29" t="s">
        <v>98</v>
      </c>
    </row>
    <row r="263" spans="1:60" outlineLevel="1">
      <c r="A263" s="261"/>
      <c r="B263" s="262"/>
      <c r="C263" s="263"/>
      <c r="D263" s="318"/>
      <c r="E263" s="265"/>
      <c r="F263" s="321"/>
      <c r="G263" s="266"/>
      <c r="H263" s="266"/>
      <c r="I263" s="266"/>
      <c r="J263" s="266"/>
      <c r="K263" s="266"/>
      <c r="L263" s="266"/>
      <c r="M263" s="266"/>
      <c r="N263" s="318"/>
      <c r="O263" s="318"/>
      <c r="P263" s="318"/>
      <c r="Q263" s="318"/>
      <c r="R263" s="34"/>
      <c r="S263" s="34"/>
      <c r="T263" s="36">
        <v>0.24</v>
      </c>
      <c r="U263" s="34" t="e">
        <f>ROUND(#REF!*T263,2)</f>
        <v>#REF!</v>
      </c>
      <c r="V263" s="37"/>
      <c r="W263" s="37"/>
      <c r="X263" s="37"/>
      <c r="Y263" s="37"/>
      <c r="Z263" s="37"/>
      <c r="AA263" s="37"/>
      <c r="AB263" s="37"/>
      <c r="AC263" s="37"/>
      <c r="AD263" s="37"/>
      <c r="AE263" s="37" t="s">
        <v>102</v>
      </c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</row>
    <row r="264" spans="1:60" ht="14.5" outlineLevel="1">
      <c r="A264" s="322"/>
      <c r="B264" s="323"/>
      <c r="C264" s="324"/>
      <c r="D264" s="322"/>
      <c r="E264" s="322"/>
      <c r="F264" s="322"/>
      <c r="G264" s="322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4"/>
      <c r="S264" s="34"/>
      <c r="T264" s="36"/>
      <c r="U264" s="34"/>
      <c r="V264" s="37"/>
      <c r="W264" s="37"/>
      <c r="X264" s="37"/>
      <c r="Y264" s="37"/>
      <c r="Z264" s="37"/>
      <c r="AA264" s="37"/>
      <c r="AB264" s="37"/>
      <c r="AC264" s="37"/>
      <c r="AD264" s="37"/>
      <c r="AE264" s="37" t="s">
        <v>109</v>
      </c>
      <c r="AF264" s="37">
        <v>0</v>
      </c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</row>
    <row r="265" spans="1:60" ht="14.5">
      <c r="A265" s="325"/>
      <c r="B265" s="326"/>
      <c r="C265" s="327"/>
      <c r="D265" s="328"/>
      <c r="E265" s="328"/>
      <c r="F265" s="328"/>
      <c r="G265" s="329"/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9"/>
      <c r="S265" s="39"/>
      <c r="T265" s="41"/>
      <c r="U265" s="39" t="e">
        <f>SUM(U266:U266)</f>
        <v>#REF!</v>
      </c>
      <c r="AE265" s="29" t="s">
        <v>98</v>
      </c>
    </row>
    <row r="266" spans="1:60" outlineLevel="1">
      <c r="R266" s="42"/>
      <c r="S266" s="42"/>
      <c r="T266" s="44">
        <v>0</v>
      </c>
      <c r="U266" s="42" t="e">
        <f>ROUND(#REF!*T266,2)</f>
        <v>#REF!</v>
      </c>
      <c r="V266" s="37"/>
      <c r="W266" s="37"/>
      <c r="X266" s="37"/>
      <c r="Y266" s="37"/>
      <c r="Z266" s="37"/>
      <c r="AA266" s="37"/>
      <c r="AB266" s="37"/>
      <c r="AC266" s="37"/>
      <c r="AD266" s="37"/>
      <c r="AE266" s="37" t="s">
        <v>102</v>
      </c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</row>
    <row r="267" spans="1:60">
      <c r="R267" s="45"/>
      <c r="S267" s="45"/>
      <c r="T267" s="45"/>
      <c r="U267" s="45"/>
      <c r="AC267" s="29">
        <v>15</v>
      </c>
      <c r="AD267" s="29">
        <v>21</v>
      </c>
    </row>
    <row r="268" spans="1:60">
      <c r="AE268" s="29" t="s">
        <v>386</v>
      </c>
    </row>
    <row r="271" spans="1:60">
      <c r="B271" s="46" t="s">
        <v>2142</v>
      </c>
      <c r="G271" s="418">
        <f>G8+G38+G64+G75+G81+G96+G118</f>
        <v>0</v>
      </c>
    </row>
    <row r="272" spans="1:60">
      <c r="B272" s="46" t="s">
        <v>2143</v>
      </c>
      <c r="G272" s="418">
        <f>G120+G128+G134+G144+G149+G174+G186+G196+G210+G216+G233+G242+G259</f>
        <v>0</v>
      </c>
    </row>
    <row r="273" spans="2:7">
      <c r="B273" s="46" t="s">
        <v>2162</v>
      </c>
      <c r="G273" s="418">
        <f>G262</f>
        <v>0</v>
      </c>
    </row>
  </sheetData>
  <mergeCells count="29">
    <mergeCell ref="C51:G51"/>
    <mergeCell ref="C179:G179"/>
    <mergeCell ref="C80:G80"/>
    <mergeCell ref="C92:G92"/>
    <mergeCell ref="C102:G102"/>
    <mergeCell ref="C140:G140"/>
    <mergeCell ref="C141:G141"/>
    <mergeCell ref="C153:G153"/>
    <mergeCell ref="C155:G155"/>
    <mergeCell ref="C156:G156"/>
    <mergeCell ref="C163:G163"/>
    <mergeCell ref="C169:G169"/>
    <mergeCell ref="C177:G177"/>
    <mergeCell ref="C16:G16"/>
    <mergeCell ref="C23:G23"/>
    <mergeCell ref="C26:G26"/>
    <mergeCell ref="C29:G29"/>
    <mergeCell ref="C32:G32"/>
    <mergeCell ref="A1:G1"/>
    <mergeCell ref="C2:G2"/>
    <mergeCell ref="C3:G3"/>
    <mergeCell ref="C4:G4"/>
    <mergeCell ref="C10:G10"/>
    <mergeCell ref="C212:G212"/>
    <mergeCell ref="C222:G222"/>
    <mergeCell ref="C236:G236"/>
    <mergeCell ref="C241:G241"/>
    <mergeCell ref="C77:G77"/>
    <mergeCell ref="C239:G239"/>
  </mergeCells>
  <pageMargins left="0.39370078740157499" right="0.196850393700787" top="0.78740157499999996" bottom="0.78740157499999996" header="0.3" footer="0.3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3288"/>
  <sheetViews>
    <sheetView view="pageBreakPreview" zoomScaleNormal="100" zoomScaleSheetLayoutView="100" workbookViewId="0">
      <selection activeCell="I18" sqref="I18"/>
    </sheetView>
  </sheetViews>
  <sheetFormatPr defaultColWidth="8.90625" defaultRowHeight="12.5"/>
  <cols>
    <col min="1" max="1" width="10.54296875" style="54" customWidth="1"/>
    <col min="2" max="2" width="51.6328125" style="55" customWidth="1"/>
    <col min="3" max="3" width="6.90625" style="56" customWidth="1"/>
    <col min="4" max="4" width="8.90625" style="54" customWidth="1"/>
    <col min="5" max="5" width="13.453125" style="52" customWidth="1"/>
    <col min="6" max="6" width="8.54296875" style="52" hidden="1" customWidth="1"/>
    <col min="7" max="7" width="12.90625" style="52" customWidth="1"/>
    <col min="8" max="8" width="14.54296875" style="52" customWidth="1"/>
    <col min="9" max="9" width="13.90625" style="52" customWidth="1"/>
    <col min="10" max="256" width="8.90625" style="47"/>
    <col min="257" max="257" width="10.54296875" style="47" customWidth="1"/>
    <col min="258" max="258" width="51.6328125" style="47" customWidth="1"/>
    <col min="259" max="259" width="6.90625" style="47" customWidth="1"/>
    <col min="260" max="260" width="8.90625" style="47" customWidth="1"/>
    <col min="261" max="261" width="13.453125" style="47" customWidth="1"/>
    <col min="262" max="262" width="0" style="47" hidden="1" customWidth="1"/>
    <col min="263" max="263" width="12.90625" style="47" customWidth="1"/>
    <col min="264" max="264" width="14.54296875" style="47" customWidth="1"/>
    <col min="265" max="265" width="13.90625" style="47" customWidth="1"/>
    <col min="266" max="512" width="8.90625" style="47"/>
    <col min="513" max="513" width="10.54296875" style="47" customWidth="1"/>
    <col min="514" max="514" width="51.6328125" style="47" customWidth="1"/>
    <col min="515" max="515" width="6.90625" style="47" customWidth="1"/>
    <col min="516" max="516" width="8.90625" style="47" customWidth="1"/>
    <col min="517" max="517" width="13.453125" style="47" customWidth="1"/>
    <col min="518" max="518" width="0" style="47" hidden="1" customWidth="1"/>
    <col min="519" max="519" width="12.90625" style="47" customWidth="1"/>
    <col min="520" max="520" width="14.54296875" style="47" customWidth="1"/>
    <col min="521" max="521" width="13.90625" style="47" customWidth="1"/>
    <col min="522" max="768" width="8.90625" style="47"/>
    <col min="769" max="769" width="10.54296875" style="47" customWidth="1"/>
    <col min="770" max="770" width="51.6328125" style="47" customWidth="1"/>
    <col min="771" max="771" width="6.90625" style="47" customWidth="1"/>
    <col min="772" max="772" width="8.90625" style="47" customWidth="1"/>
    <col min="773" max="773" width="13.453125" style="47" customWidth="1"/>
    <col min="774" max="774" width="0" style="47" hidden="1" customWidth="1"/>
    <col min="775" max="775" width="12.90625" style="47" customWidth="1"/>
    <col min="776" max="776" width="14.54296875" style="47" customWidth="1"/>
    <col min="777" max="777" width="13.90625" style="47" customWidth="1"/>
    <col min="778" max="1024" width="8.90625" style="47"/>
    <col min="1025" max="1025" width="10.54296875" style="47" customWidth="1"/>
    <col min="1026" max="1026" width="51.6328125" style="47" customWidth="1"/>
    <col min="1027" max="1027" width="6.90625" style="47" customWidth="1"/>
    <col min="1028" max="1028" width="8.90625" style="47" customWidth="1"/>
    <col min="1029" max="1029" width="13.453125" style="47" customWidth="1"/>
    <col min="1030" max="1030" width="0" style="47" hidden="1" customWidth="1"/>
    <col min="1031" max="1031" width="12.90625" style="47" customWidth="1"/>
    <col min="1032" max="1032" width="14.54296875" style="47" customWidth="1"/>
    <col min="1033" max="1033" width="13.90625" style="47" customWidth="1"/>
    <col min="1034" max="1280" width="8.90625" style="47"/>
    <col min="1281" max="1281" width="10.54296875" style="47" customWidth="1"/>
    <col min="1282" max="1282" width="51.6328125" style="47" customWidth="1"/>
    <col min="1283" max="1283" width="6.90625" style="47" customWidth="1"/>
    <col min="1284" max="1284" width="8.90625" style="47" customWidth="1"/>
    <col min="1285" max="1285" width="13.453125" style="47" customWidth="1"/>
    <col min="1286" max="1286" width="0" style="47" hidden="1" customWidth="1"/>
    <col min="1287" max="1287" width="12.90625" style="47" customWidth="1"/>
    <col min="1288" max="1288" width="14.54296875" style="47" customWidth="1"/>
    <col min="1289" max="1289" width="13.90625" style="47" customWidth="1"/>
    <col min="1290" max="1536" width="8.90625" style="47"/>
    <col min="1537" max="1537" width="10.54296875" style="47" customWidth="1"/>
    <col min="1538" max="1538" width="51.6328125" style="47" customWidth="1"/>
    <col min="1539" max="1539" width="6.90625" style="47" customWidth="1"/>
    <col min="1540" max="1540" width="8.90625" style="47" customWidth="1"/>
    <col min="1541" max="1541" width="13.453125" style="47" customWidth="1"/>
    <col min="1542" max="1542" width="0" style="47" hidden="1" customWidth="1"/>
    <col min="1543" max="1543" width="12.90625" style="47" customWidth="1"/>
    <col min="1544" max="1544" width="14.54296875" style="47" customWidth="1"/>
    <col min="1545" max="1545" width="13.90625" style="47" customWidth="1"/>
    <col min="1546" max="1792" width="8.90625" style="47"/>
    <col min="1793" max="1793" width="10.54296875" style="47" customWidth="1"/>
    <col min="1794" max="1794" width="51.6328125" style="47" customWidth="1"/>
    <col min="1795" max="1795" width="6.90625" style="47" customWidth="1"/>
    <col min="1796" max="1796" width="8.90625" style="47" customWidth="1"/>
    <col min="1797" max="1797" width="13.453125" style="47" customWidth="1"/>
    <col min="1798" max="1798" width="0" style="47" hidden="1" customWidth="1"/>
    <col min="1799" max="1799" width="12.90625" style="47" customWidth="1"/>
    <col min="1800" max="1800" width="14.54296875" style="47" customWidth="1"/>
    <col min="1801" max="1801" width="13.90625" style="47" customWidth="1"/>
    <col min="1802" max="2048" width="8.90625" style="47"/>
    <col min="2049" max="2049" width="10.54296875" style="47" customWidth="1"/>
    <col min="2050" max="2050" width="51.6328125" style="47" customWidth="1"/>
    <col min="2051" max="2051" width="6.90625" style="47" customWidth="1"/>
    <col min="2052" max="2052" width="8.90625" style="47" customWidth="1"/>
    <col min="2053" max="2053" width="13.453125" style="47" customWidth="1"/>
    <col min="2054" max="2054" width="0" style="47" hidden="1" customWidth="1"/>
    <col min="2055" max="2055" width="12.90625" style="47" customWidth="1"/>
    <col min="2056" max="2056" width="14.54296875" style="47" customWidth="1"/>
    <col min="2057" max="2057" width="13.90625" style="47" customWidth="1"/>
    <col min="2058" max="2304" width="8.90625" style="47"/>
    <col min="2305" max="2305" width="10.54296875" style="47" customWidth="1"/>
    <col min="2306" max="2306" width="51.6328125" style="47" customWidth="1"/>
    <col min="2307" max="2307" width="6.90625" style="47" customWidth="1"/>
    <col min="2308" max="2308" width="8.90625" style="47" customWidth="1"/>
    <col min="2309" max="2309" width="13.453125" style="47" customWidth="1"/>
    <col min="2310" max="2310" width="0" style="47" hidden="1" customWidth="1"/>
    <col min="2311" max="2311" width="12.90625" style="47" customWidth="1"/>
    <col min="2312" max="2312" width="14.54296875" style="47" customWidth="1"/>
    <col min="2313" max="2313" width="13.90625" style="47" customWidth="1"/>
    <col min="2314" max="2560" width="8.90625" style="47"/>
    <col min="2561" max="2561" width="10.54296875" style="47" customWidth="1"/>
    <col min="2562" max="2562" width="51.6328125" style="47" customWidth="1"/>
    <col min="2563" max="2563" width="6.90625" style="47" customWidth="1"/>
    <col min="2564" max="2564" width="8.90625" style="47" customWidth="1"/>
    <col min="2565" max="2565" width="13.453125" style="47" customWidth="1"/>
    <col min="2566" max="2566" width="0" style="47" hidden="1" customWidth="1"/>
    <col min="2567" max="2567" width="12.90625" style="47" customWidth="1"/>
    <col min="2568" max="2568" width="14.54296875" style="47" customWidth="1"/>
    <col min="2569" max="2569" width="13.90625" style="47" customWidth="1"/>
    <col min="2570" max="2816" width="8.90625" style="47"/>
    <col min="2817" max="2817" width="10.54296875" style="47" customWidth="1"/>
    <col min="2818" max="2818" width="51.6328125" style="47" customWidth="1"/>
    <col min="2819" max="2819" width="6.90625" style="47" customWidth="1"/>
    <col min="2820" max="2820" width="8.90625" style="47" customWidth="1"/>
    <col min="2821" max="2821" width="13.453125" style="47" customWidth="1"/>
    <col min="2822" max="2822" width="0" style="47" hidden="1" customWidth="1"/>
    <col min="2823" max="2823" width="12.90625" style="47" customWidth="1"/>
    <col min="2824" max="2824" width="14.54296875" style="47" customWidth="1"/>
    <col min="2825" max="2825" width="13.90625" style="47" customWidth="1"/>
    <col min="2826" max="3072" width="8.90625" style="47"/>
    <col min="3073" max="3073" width="10.54296875" style="47" customWidth="1"/>
    <col min="3074" max="3074" width="51.6328125" style="47" customWidth="1"/>
    <col min="3075" max="3075" width="6.90625" style="47" customWidth="1"/>
    <col min="3076" max="3076" width="8.90625" style="47" customWidth="1"/>
    <col min="3077" max="3077" width="13.453125" style="47" customWidth="1"/>
    <col min="3078" max="3078" width="0" style="47" hidden="1" customWidth="1"/>
    <col min="3079" max="3079" width="12.90625" style="47" customWidth="1"/>
    <col min="3080" max="3080" width="14.54296875" style="47" customWidth="1"/>
    <col min="3081" max="3081" width="13.90625" style="47" customWidth="1"/>
    <col min="3082" max="3328" width="8.90625" style="47"/>
    <col min="3329" max="3329" width="10.54296875" style="47" customWidth="1"/>
    <col min="3330" max="3330" width="51.6328125" style="47" customWidth="1"/>
    <col min="3331" max="3331" width="6.90625" style="47" customWidth="1"/>
    <col min="3332" max="3332" width="8.90625" style="47" customWidth="1"/>
    <col min="3333" max="3333" width="13.453125" style="47" customWidth="1"/>
    <col min="3334" max="3334" width="0" style="47" hidden="1" customWidth="1"/>
    <col min="3335" max="3335" width="12.90625" style="47" customWidth="1"/>
    <col min="3336" max="3336" width="14.54296875" style="47" customWidth="1"/>
    <col min="3337" max="3337" width="13.90625" style="47" customWidth="1"/>
    <col min="3338" max="3584" width="8.90625" style="47"/>
    <col min="3585" max="3585" width="10.54296875" style="47" customWidth="1"/>
    <col min="3586" max="3586" width="51.6328125" style="47" customWidth="1"/>
    <col min="3587" max="3587" width="6.90625" style="47" customWidth="1"/>
    <col min="3588" max="3588" width="8.90625" style="47" customWidth="1"/>
    <col min="3589" max="3589" width="13.453125" style="47" customWidth="1"/>
    <col min="3590" max="3590" width="0" style="47" hidden="1" customWidth="1"/>
    <col min="3591" max="3591" width="12.90625" style="47" customWidth="1"/>
    <col min="3592" max="3592" width="14.54296875" style="47" customWidth="1"/>
    <col min="3593" max="3593" width="13.90625" style="47" customWidth="1"/>
    <col min="3594" max="3840" width="8.90625" style="47"/>
    <col min="3841" max="3841" width="10.54296875" style="47" customWidth="1"/>
    <col min="3842" max="3842" width="51.6328125" style="47" customWidth="1"/>
    <col min="3843" max="3843" width="6.90625" style="47" customWidth="1"/>
    <col min="3844" max="3844" width="8.90625" style="47" customWidth="1"/>
    <col min="3845" max="3845" width="13.453125" style="47" customWidth="1"/>
    <col min="3846" max="3846" width="0" style="47" hidden="1" customWidth="1"/>
    <col min="3847" max="3847" width="12.90625" style="47" customWidth="1"/>
    <col min="3848" max="3848" width="14.54296875" style="47" customWidth="1"/>
    <col min="3849" max="3849" width="13.90625" style="47" customWidth="1"/>
    <col min="3850" max="4096" width="8.90625" style="47"/>
    <col min="4097" max="4097" width="10.54296875" style="47" customWidth="1"/>
    <col min="4098" max="4098" width="51.6328125" style="47" customWidth="1"/>
    <col min="4099" max="4099" width="6.90625" style="47" customWidth="1"/>
    <col min="4100" max="4100" width="8.90625" style="47" customWidth="1"/>
    <col min="4101" max="4101" width="13.453125" style="47" customWidth="1"/>
    <col min="4102" max="4102" width="0" style="47" hidden="1" customWidth="1"/>
    <col min="4103" max="4103" width="12.90625" style="47" customWidth="1"/>
    <col min="4104" max="4104" width="14.54296875" style="47" customWidth="1"/>
    <col min="4105" max="4105" width="13.90625" style="47" customWidth="1"/>
    <col min="4106" max="4352" width="8.90625" style="47"/>
    <col min="4353" max="4353" width="10.54296875" style="47" customWidth="1"/>
    <col min="4354" max="4354" width="51.6328125" style="47" customWidth="1"/>
    <col min="4355" max="4355" width="6.90625" style="47" customWidth="1"/>
    <col min="4356" max="4356" width="8.90625" style="47" customWidth="1"/>
    <col min="4357" max="4357" width="13.453125" style="47" customWidth="1"/>
    <col min="4358" max="4358" width="0" style="47" hidden="1" customWidth="1"/>
    <col min="4359" max="4359" width="12.90625" style="47" customWidth="1"/>
    <col min="4360" max="4360" width="14.54296875" style="47" customWidth="1"/>
    <col min="4361" max="4361" width="13.90625" style="47" customWidth="1"/>
    <col min="4362" max="4608" width="8.90625" style="47"/>
    <col min="4609" max="4609" width="10.54296875" style="47" customWidth="1"/>
    <col min="4610" max="4610" width="51.6328125" style="47" customWidth="1"/>
    <col min="4611" max="4611" width="6.90625" style="47" customWidth="1"/>
    <col min="4612" max="4612" width="8.90625" style="47" customWidth="1"/>
    <col min="4613" max="4613" width="13.453125" style="47" customWidth="1"/>
    <col min="4614" max="4614" width="0" style="47" hidden="1" customWidth="1"/>
    <col min="4615" max="4615" width="12.90625" style="47" customWidth="1"/>
    <col min="4616" max="4616" width="14.54296875" style="47" customWidth="1"/>
    <col min="4617" max="4617" width="13.90625" style="47" customWidth="1"/>
    <col min="4618" max="4864" width="8.90625" style="47"/>
    <col min="4865" max="4865" width="10.54296875" style="47" customWidth="1"/>
    <col min="4866" max="4866" width="51.6328125" style="47" customWidth="1"/>
    <col min="4867" max="4867" width="6.90625" style="47" customWidth="1"/>
    <col min="4868" max="4868" width="8.90625" style="47" customWidth="1"/>
    <col min="4869" max="4869" width="13.453125" style="47" customWidth="1"/>
    <col min="4870" max="4870" width="0" style="47" hidden="1" customWidth="1"/>
    <col min="4871" max="4871" width="12.90625" style="47" customWidth="1"/>
    <col min="4872" max="4872" width="14.54296875" style="47" customWidth="1"/>
    <col min="4873" max="4873" width="13.90625" style="47" customWidth="1"/>
    <col min="4874" max="5120" width="8.90625" style="47"/>
    <col min="5121" max="5121" width="10.54296875" style="47" customWidth="1"/>
    <col min="5122" max="5122" width="51.6328125" style="47" customWidth="1"/>
    <col min="5123" max="5123" width="6.90625" style="47" customWidth="1"/>
    <col min="5124" max="5124" width="8.90625" style="47" customWidth="1"/>
    <col min="5125" max="5125" width="13.453125" style="47" customWidth="1"/>
    <col min="5126" max="5126" width="0" style="47" hidden="1" customWidth="1"/>
    <col min="5127" max="5127" width="12.90625" style="47" customWidth="1"/>
    <col min="5128" max="5128" width="14.54296875" style="47" customWidth="1"/>
    <col min="5129" max="5129" width="13.90625" style="47" customWidth="1"/>
    <col min="5130" max="5376" width="8.90625" style="47"/>
    <col min="5377" max="5377" width="10.54296875" style="47" customWidth="1"/>
    <col min="5378" max="5378" width="51.6328125" style="47" customWidth="1"/>
    <col min="5379" max="5379" width="6.90625" style="47" customWidth="1"/>
    <col min="5380" max="5380" width="8.90625" style="47" customWidth="1"/>
    <col min="5381" max="5381" width="13.453125" style="47" customWidth="1"/>
    <col min="5382" max="5382" width="0" style="47" hidden="1" customWidth="1"/>
    <col min="5383" max="5383" width="12.90625" style="47" customWidth="1"/>
    <col min="5384" max="5384" width="14.54296875" style="47" customWidth="1"/>
    <col min="5385" max="5385" width="13.90625" style="47" customWidth="1"/>
    <col min="5386" max="5632" width="8.90625" style="47"/>
    <col min="5633" max="5633" width="10.54296875" style="47" customWidth="1"/>
    <col min="5634" max="5634" width="51.6328125" style="47" customWidth="1"/>
    <col min="5635" max="5635" width="6.90625" style="47" customWidth="1"/>
    <col min="5636" max="5636" width="8.90625" style="47" customWidth="1"/>
    <col min="5637" max="5637" width="13.453125" style="47" customWidth="1"/>
    <col min="5638" max="5638" width="0" style="47" hidden="1" customWidth="1"/>
    <col min="5639" max="5639" width="12.90625" style="47" customWidth="1"/>
    <col min="5640" max="5640" width="14.54296875" style="47" customWidth="1"/>
    <col min="5641" max="5641" width="13.90625" style="47" customWidth="1"/>
    <col min="5642" max="5888" width="8.90625" style="47"/>
    <col min="5889" max="5889" width="10.54296875" style="47" customWidth="1"/>
    <col min="5890" max="5890" width="51.6328125" style="47" customWidth="1"/>
    <col min="5891" max="5891" width="6.90625" style="47" customWidth="1"/>
    <col min="5892" max="5892" width="8.90625" style="47" customWidth="1"/>
    <col min="5893" max="5893" width="13.453125" style="47" customWidth="1"/>
    <col min="5894" max="5894" width="0" style="47" hidden="1" customWidth="1"/>
    <col min="5895" max="5895" width="12.90625" style="47" customWidth="1"/>
    <col min="5896" max="5896" width="14.54296875" style="47" customWidth="1"/>
    <col min="5897" max="5897" width="13.90625" style="47" customWidth="1"/>
    <col min="5898" max="6144" width="8.90625" style="47"/>
    <col min="6145" max="6145" width="10.54296875" style="47" customWidth="1"/>
    <col min="6146" max="6146" width="51.6328125" style="47" customWidth="1"/>
    <col min="6147" max="6147" width="6.90625" style="47" customWidth="1"/>
    <col min="6148" max="6148" width="8.90625" style="47" customWidth="1"/>
    <col min="6149" max="6149" width="13.453125" style="47" customWidth="1"/>
    <col min="6150" max="6150" width="0" style="47" hidden="1" customWidth="1"/>
    <col min="6151" max="6151" width="12.90625" style="47" customWidth="1"/>
    <col min="6152" max="6152" width="14.54296875" style="47" customWidth="1"/>
    <col min="6153" max="6153" width="13.90625" style="47" customWidth="1"/>
    <col min="6154" max="6400" width="8.90625" style="47"/>
    <col min="6401" max="6401" width="10.54296875" style="47" customWidth="1"/>
    <col min="6402" max="6402" width="51.6328125" style="47" customWidth="1"/>
    <col min="6403" max="6403" width="6.90625" style="47" customWidth="1"/>
    <col min="6404" max="6404" width="8.90625" style="47" customWidth="1"/>
    <col min="6405" max="6405" width="13.453125" style="47" customWidth="1"/>
    <col min="6406" max="6406" width="0" style="47" hidden="1" customWidth="1"/>
    <col min="6407" max="6407" width="12.90625" style="47" customWidth="1"/>
    <col min="6408" max="6408" width="14.54296875" style="47" customWidth="1"/>
    <col min="6409" max="6409" width="13.90625" style="47" customWidth="1"/>
    <col min="6410" max="6656" width="8.90625" style="47"/>
    <col min="6657" max="6657" width="10.54296875" style="47" customWidth="1"/>
    <col min="6658" max="6658" width="51.6328125" style="47" customWidth="1"/>
    <col min="6659" max="6659" width="6.90625" style="47" customWidth="1"/>
    <col min="6660" max="6660" width="8.90625" style="47" customWidth="1"/>
    <col min="6661" max="6661" width="13.453125" style="47" customWidth="1"/>
    <col min="6662" max="6662" width="0" style="47" hidden="1" customWidth="1"/>
    <col min="6663" max="6663" width="12.90625" style="47" customWidth="1"/>
    <col min="6664" max="6664" width="14.54296875" style="47" customWidth="1"/>
    <col min="6665" max="6665" width="13.90625" style="47" customWidth="1"/>
    <col min="6666" max="6912" width="8.90625" style="47"/>
    <col min="6913" max="6913" width="10.54296875" style="47" customWidth="1"/>
    <col min="6914" max="6914" width="51.6328125" style="47" customWidth="1"/>
    <col min="6915" max="6915" width="6.90625" style="47" customWidth="1"/>
    <col min="6916" max="6916" width="8.90625" style="47" customWidth="1"/>
    <col min="6917" max="6917" width="13.453125" style="47" customWidth="1"/>
    <col min="6918" max="6918" width="0" style="47" hidden="1" customWidth="1"/>
    <col min="6919" max="6919" width="12.90625" style="47" customWidth="1"/>
    <col min="6920" max="6920" width="14.54296875" style="47" customWidth="1"/>
    <col min="6921" max="6921" width="13.90625" style="47" customWidth="1"/>
    <col min="6922" max="7168" width="8.90625" style="47"/>
    <col min="7169" max="7169" width="10.54296875" style="47" customWidth="1"/>
    <col min="7170" max="7170" width="51.6328125" style="47" customWidth="1"/>
    <col min="7171" max="7171" width="6.90625" style="47" customWidth="1"/>
    <col min="7172" max="7172" width="8.90625" style="47" customWidth="1"/>
    <col min="7173" max="7173" width="13.453125" style="47" customWidth="1"/>
    <col min="7174" max="7174" width="0" style="47" hidden="1" customWidth="1"/>
    <col min="7175" max="7175" width="12.90625" style="47" customWidth="1"/>
    <col min="7176" max="7176" width="14.54296875" style="47" customWidth="1"/>
    <col min="7177" max="7177" width="13.90625" style="47" customWidth="1"/>
    <col min="7178" max="7424" width="8.90625" style="47"/>
    <col min="7425" max="7425" width="10.54296875" style="47" customWidth="1"/>
    <col min="7426" max="7426" width="51.6328125" style="47" customWidth="1"/>
    <col min="7427" max="7427" width="6.90625" style="47" customWidth="1"/>
    <col min="7428" max="7428" width="8.90625" style="47" customWidth="1"/>
    <col min="7429" max="7429" width="13.453125" style="47" customWidth="1"/>
    <col min="7430" max="7430" width="0" style="47" hidden="1" customWidth="1"/>
    <col min="7431" max="7431" width="12.90625" style="47" customWidth="1"/>
    <col min="7432" max="7432" width="14.54296875" style="47" customWidth="1"/>
    <col min="7433" max="7433" width="13.90625" style="47" customWidth="1"/>
    <col min="7434" max="7680" width="8.90625" style="47"/>
    <col min="7681" max="7681" width="10.54296875" style="47" customWidth="1"/>
    <col min="7682" max="7682" width="51.6328125" style="47" customWidth="1"/>
    <col min="7683" max="7683" width="6.90625" style="47" customWidth="1"/>
    <col min="7684" max="7684" width="8.90625" style="47" customWidth="1"/>
    <col min="7685" max="7685" width="13.453125" style="47" customWidth="1"/>
    <col min="7686" max="7686" width="0" style="47" hidden="1" customWidth="1"/>
    <col min="7687" max="7687" width="12.90625" style="47" customWidth="1"/>
    <col min="7688" max="7688" width="14.54296875" style="47" customWidth="1"/>
    <col min="7689" max="7689" width="13.90625" style="47" customWidth="1"/>
    <col min="7690" max="7936" width="8.90625" style="47"/>
    <col min="7937" max="7937" width="10.54296875" style="47" customWidth="1"/>
    <col min="7938" max="7938" width="51.6328125" style="47" customWidth="1"/>
    <col min="7939" max="7939" width="6.90625" style="47" customWidth="1"/>
    <col min="7940" max="7940" width="8.90625" style="47" customWidth="1"/>
    <col min="7941" max="7941" width="13.453125" style="47" customWidth="1"/>
    <col min="7942" max="7942" width="0" style="47" hidden="1" customWidth="1"/>
    <col min="7943" max="7943" width="12.90625" style="47" customWidth="1"/>
    <col min="7944" max="7944" width="14.54296875" style="47" customWidth="1"/>
    <col min="7945" max="7945" width="13.90625" style="47" customWidth="1"/>
    <col min="7946" max="8192" width="8.90625" style="47"/>
    <col min="8193" max="8193" width="10.54296875" style="47" customWidth="1"/>
    <col min="8194" max="8194" width="51.6328125" style="47" customWidth="1"/>
    <col min="8195" max="8195" width="6.90625" style="47" customWidth="1"/>
    <col min="8196" max="8196" width="8.90625" style="47" customWidth="1"/>
    <col min="8197" max="8197" width="13.453125" style="47" customWidth="1"/>
    <col min="8198" max="8198" width="0" style="47" hidden="1" customWidth="1"/>
    <col min="8199" max="8199" width="12.90625" style="47" customWidth="1"/>
    <col min="8200" max="8200" width="14.54296875" style="47" customWidth="1"/>
    <col min="8201" max="8201" width="13.90625" style="47" customWidth="1"/>
    <col min="8202" max="8448" width="8.90625" style="47"/>
    <col min="8449" max="8449" width="10.54296875" style="47" customWidth="1"/>
    <col min="8450" max="8450" width="51.6328125" style="47" customWidth="1"/>
    <col min="8451" max="8451" width="6.90625" style="47" customWidth="1"/>
    <col min="8452" max="8452" width="8.90625" style="47" customWidth="1"/>
    <col min="8453" max="8453" width="13.453125" style="47" customWidth="1"/>
    <col min="8454" max="8454" width="0" style="47" hidden="1" customWidth="1"/>
    <col min="8455" max="8455" width="12.90625" style="47" customWidth="1"/>
    <col min="8456" max="8456" width="14.54296875" style="47" customWidth="1"/>
    <col min="8457" max="8457" width="13.90625" style="47" customWidth="1"/>
    <col min="8458" max="8704" width="8.90625" style="47"/>
    <col min="8705" max="8705" width="10.54296875" style="47" customWidth="1"/>
    <col min="8706" max="8706" width="51.6328125" style="47" customWidth="1"/>
    <col min="8707" max="8707" width="6.90625" style="47" customWidth="1"/>
    <col min="8708" max="8708" width="8.90625" style="47" customWidth="1"/>
    <col min="8709" max="8709" width="13.453125" style="47" customWidth="1"/>
    <col min="8710" max="8710" width="0" style="47" hidden="1" customWidth="1"/>
    <col min="8711" max="8711" width="12.90625" style="47" customWidth="1"/>
    <col min="8712" max="8712" width="14.54296875" style="47" customWidth="1"/>
    <col min="8713" max="8713" width="13.90625" style="47" customWidth="1"/>
    <col min="8714" max="8960" width="8.90625" style="47"/>
    <col min="8961" max="8961" width="10.54296875" style="47" customWidth="1"/>
    <col min="8962" max="8962" width="51.6328125" style="47" customWidth="1"/>
    <col min="8963" max="8963" width="6.90625" style="47" customWidth="1"/>
    <col min="8964" max="8964" width="8.90625" style="47" customWidth="1"/>
    <col min="8965" max="8965" width="13.453125" style="47" customWidth="1"/>
    <col min="8966" max="8966" width="0" style="47" hidden="1" customWidth="1"/>
    <col min="8967" max="8967" width="12.90625" style="47" customWidth="1"/>
    <col min="8968" max="8968" width="14.54296875" style="47" customWidth="1"/>
    <col min="8969" max="8969" width="13.90625" style="47" customWidth="1"/>
    <col min="8970" max="9216" width="8.90625" style="47"/>
    <col min="9217" max="9217" width="10.54296875" style="47" customWidth="1"/>
    <col min="9218" max="9218" width="51.6328125" style="47" customWidth="1"/>
    <col min="9219" max="9219" width="6.90625" style="47" customWidth="1"/>
    <col min="9220" max="9220" width="8.90625" style="47" customWidth="1"/>
    <col min="9221" max="9221" width="13.453125" style="47" customWidth="1"/>
    <col min="9222" max="9222" width="0" style="47" hidden="1" customWidth="1"/>
    <col min="9223" max="9223" width="12.90625" style="47" customWidth="1"/>
    <col min="9224" max="9224" width="14.54296875" style="47" customWidth="1"/>
    <col min="9225" max="9225" width="13.90625" style="47" customWidth="1"/>
    <col min="9226" max="9472" width="8.90625" style="47"/>
    <col min="9473" max="9473" width="10.54296875" style="47" customWidth="1"/>
    <col min="9474" max="9474" width="51.6328125" style="47" customWidth="1"/>
    <col min="9475" max="9475" width="6.90625" style="47" customWidth="1"/>
    <col min="9476" max="9476" width="8.90625" style="47" customWidth="1"/>
    <col min="9477" max="9477" width="13.453125" style="47" customWidth="1"/>
    <col min="9478" max="9478" width="0" style="47" hidden="1" customWidth="1"/>
    <col min="9479" max="9479" width="12.90625" style="47" customWidth="1"/>
    <col min="9480" max="9480" width="14.54296875" style="47" customWidth="1"/>
    <col min="9481" max="9481" width="13.90625" style="47" customWidth="1"/>
    <col min="9482" max="9728" width="8.90625" style="47"/>
    <col min="9729" max="9729" width="10.54296875" style="47" customWidth="1"/>
    <col min="9730" max="9730" width="51.6328125" style="47" customWidth="1"/>
    <col min="9731" max="9731" width="6.90625" style="47" customWidth="1"/>
    <col min="9732" max="9732" width="8.90625" style="47" customWidth="1"/>
    <col min="9733" max="9733" width="13.453125" style="47" customWidth="1"/>
    <col min="9734" max="9734" width="0" style="47" hidden="1" customWidth="1"/>
    <col min="9735" max="9735" width="12.90625" style="47" customWidth="1"/>
    <col min="9736" max="9736" width="14.54296875" style="47" customWidth="1"/>
    <col min="9737" max="9737" width="13.90625" style="47" customWidth="1"/>
    <col min="9738" max="9984" width="8.90625" style="47"/>
    <col min="9985" max="9985" width="10.54296875" style="47" customWidth="1"/>
    <col min="9986" max="9986" width="51.6328125" style="47" customWidth="1"/>
    <col min="9987" max="9987" width="6.90625" style="47" customWidth="1"/>
    <col min="9988" max="9988" width="8.90625" style="47" customWidth="1"/>
    <col min="9989" max="9989" width="13.453125" style="47" customWidth="1"/>
    <col min="9990" max="9990" width="0" style="47" hidden="1" customWidth="1"/>
    <col min="9991" max="9991" width="12.90625" style="47" customWidth="1"/>
    <col min="9992" max="9992" width="14.54296875" style="47" customWidth="1"/>
    <col min="9993" max="9993" width="13.90625" style="47" customWidth="1"/>
    <col min="9994" max="10240" width="8.90625" style="47"/>
    <col min="10241" max="10241" width="10.54296875" style="47" customWidth="1"/>
    <col min="10242" max="10242" width="51.6328125" style="47" customWidth="1"/>
    <col min="10243" max="10243" width="6.90625" style="47" customWidth="1"/>
    <col min="10244" max="10244" width="8.90625" style="47" customWidth="1"/>
    <col min="10245" max="10245" width="13.453125" style="47" customWidth="1"/>
    <col min="10246" max="10246" width="0" style="47" hidden="1" customWidth="1"/>
    <col min="10247" max="10247" width="12.90625" style="47" customWidth="1"/>
    <col min="10248" max="10248" width="14.54296875" style="47" customWidth="1"/>
    <col min="10249" max="10249" width="13.90625" style="47" customWidth="1"/>
    <col min="10250" max="10496" width="8.90625" style="47"/>
    <col min="10497" max="10497" width="10.54296875" style="47" customWidth="1"/>
    <col min="10498" max="10498" width="51.6328125" style="47" customWidth="1"/>
    <col min="10499" max="10499" width="6.90625" style="47" customWidth="1"/>
    <col min="10500" max="10500" width="8.90625" style="47" customWidth="1"/>
    <col min="10501" max="10501" width="13.453125" style="47" customWidth="1"/>
    <col min="10502" max="10502" width="0" style="47" hidden="1" customWidth="1"/>
    <col min="10503" max="10503" width="12.90625" style="47" customWidth="1"/>
    <col min="10504" max="10504" width="14.54296875" style="47" customWidth="1"/>
    <col min="10505" max="10505" width="13.90625" style="47" customWidth="1"/>
    <col min="10506" max="10752" width="8.90625" style="47"/>
    <col min="10753" max="10753" width="10.54296875" style="47" customWidth="1"/>
    <col min="10754" max="10754" width="51.6328125" style="47" customWidth="1"/>
    <col min="10755" max="10755" width="6.90625" style="47" customWidth="1"/>
    <col min="10756" max="10756" width="8.90625" style="47" customWidth="1"/>
    <col min="10757" max="10757" width="13.453125" style="47" customWidth="1"/>
    <col min="10758" max="10758" width="0" style="47" hidden="1" customWidth="1"/>
    <col min="10759" max="10759" width="12.90625" style="47" customWidth="1"/>
    <col min="10760" max="10760" width="14.54296875" style="47" customWidth="1"/>
    <col min="10761" max="10761" width="13.90625" style="47" customWidth="1"/>
    <col min="10762" max="11008" width="8.90625" style="47"/>
    <col min="11009" max="11009" width="10.54296875" style="47" customWidth="1"/>
    <col min="11010" max="11010" width="51.6328125" style="47" customWidth="1"/>
    <col min="11011" max="11011" width="6.90625" style="47" customWidth="1"/>
    <col min="11012" max="11012" width="8.90625" style="47" customWidth="1"/>
    <col min="11013" max="11013" width="13.453125" style="47" customWidth="1"/>
    <col min="11014" max="11014" width="0" style="47" hidden="1" customWidth="1"/>
    <col min="11015" max="11015" width="12.90625" style="47" customWidth="1"/>
    <col min="11016" max="11016" width="14.54296875" style="47" customWidth="1"/>
    <col min="11017" max="11017" width="13.90625" style="47" customWidth="1"/>
    <col min="11018" max="11264" width="8.90625" style="47"/>
    <col min="11265" max="11265" width="10.54296875" style="47" customWidth="1"/>
    <col min="11266" max="11266" width="51.6328125" style="47" customWidth="1"/>
    <col min="11267" max="11267" width="6.90625" style="47" customWidth="1"/>
    <col min="11268" max="11268" width="8.90625" style="47" customWidth="1"/>
    <col min="11269" max="11269" width="13.453125" style="47" customWidth="1"/>
    <col min="11270" max="11270" width="0" style="47" hidden="1" customWidth="1"/>
    <col min="11271" max="11271" width="12.90625" style="47" customWidth="1"/>
    <col min="11272" max="11272" width="14.54296875" style="47" customWidth="1"/>
    <col min="11273" max="11273" width="13.90625" style="47" customWidth="1"/>
    <col min="11274" max="11520" width="8.90625" style="47"/>
    <col min="11521" max="11521" width="10.54296875" style="47" customWidth="1"/>
    <col min="11522" max="11522" width="51.6328125" style="47" customWidth="1"/>
    <col min="11523" max="11523" width="6.90625" style="47" customWidth="1"/>
    <col min="11524" max="11524" width="8.90625" style="47" customWidth="1"/>
    <col min="11525" max="11525" width="13.453125" style="47" customWidth="1"/>
    <col min="11526" max="11526" width="0" style="47" hidden="1" customWidth="1"/>
    <col min="11527" max="11527" width="12.90625" style="47" customWidth="1"/>
    <col min="11528" max="11528" width="14.54296875" style="47" customWidth="1"/>
    <col min="11529" max="11529" width="13.90625" style="47" customWidth="1"/>
    <col min="11530" max="11776" width="8.90625" style="47"/>
    <col min="11777" max="11777" width="10.54296875" style="47" customWidth="1"/>
    <col min="11778" max="11778" width="51.6328125" style="47" customWidth="1"/>
    <col min="11779" max="11779" width="6.90625" style="47" customWidth="1"/>
    <col min="11780" max="11780" width="8.90625" style="47" customWidth="1"/>
    <col min="11781" max="11781" width="13.453125" style="47" customWidth="1"/>
    <col min="11782" max="11782" width="0" style="47" hidden="1" customWidth="1"/>
    <col min="11783" max="11783" width="12.90625" style="47" customWidth="1"/>
    <col min="11784" max="11784" width="14.54296875" style="47" customWidth="1"/>
    <col min="11785" max="11785" width="13.90625" style="47" customWidth="1"/>
    <col min="11786" max="12032" width="8.90625" style="47"/>
    <col min="12033" max="12033" width="10.54296875" style="47" customWidth="1"/>
    <col min="12034" max="12034" width="51.6328125" style="47" customWidth="1"/>
    <col min="12035" max="12035" width="6.90625" style="47" customWidth="1"/>
    <col min="12036" max="12036" width="8.90625" style="47" customWidth="1"/>
    <col min="12037" max="12037" width="13.453125" style="47" customWidth="1"/>
    <col min="12038" max="12038" width="0" style="47" hidden="1" customWidth="1"/>
    <col min="12039" max="12039" width="12.90625" style="47" customWidth="1"/>
    <col min="12040" max="12040" width="14.54296875" style="47" customWidth="1"/>
    <col min="12041" max="12041" width="13.90625" style="47" customWidth="1"/>
    <col min="12042" max="12288" width="8.90625" style="47"/>
    <col min="12289" max="12289" width="10.54296875" style="47" customWidth="1"/>
    <col min="12290" max="12290" width="51.6328125" style="47" customWidth="1"/>
    <col min="12291" max="12291" width="6.90625" style="47" customWidth="1"/>
    <col min="12292" max="12292" width="8.90625" style="47" customWidth="1"/>
    <col min="12293" max="12293" width="13.453125" style="47" customWidth="1"/>
    <col min="12294" max="12294" width="0" style="47" hidden="1" customWidth="1"/>
    <col min="12295" max="12295" width="12.90625" style="47" customWidth="1"/>
    <col min="12296" max="12296" width="14.54296875" style="47" customWidth="1"/>
    <col min="12297" max="12297" width="13.90625" style="47" customWidth="1"/>
    <col min="12298" max="12544" width="8.90625" style="47"/>
    <col min="12545" max="12545" width="10.54296875" style="47" customWidth="1"/>
    <col min="12546" max="12546" width="51.6328125" style="47" customWidth="1"/>
    <col min="12547" max="12547" width="6.90625" style="47" customWidth="1"/>
    <col min="12548" max="12548" width="8.90625" style="47" customWidth="1"/>
    <col min="12549" max="12549" width="13.453125" style="47" customWidth="1"/>
    <col min="12550" max="12550" width="0" style="47" hidden="1" customWidth="1"/>
    <col min="12551" max="12551" width="12.90625" style="47" customWidth="1"/>
    <col min="12552" max="12552" width="14.54296875" style="47" customWidth="1"/>
    <col min="12553" max="12553" width="13.90625" style="47" customWidth="1"/>
    <col min="12554" max="12800" width="8.90625" style="47"/>
    <col min="12801" max="12801" width="10.54296875" style="47" customWidth="1"/>
    <col min="12802" max="12802" width="51.6328125" style="47" customWidth="1"/>
    <col min="12803" max="12803" width="6.90625" style="47" customWidth="1"/>
    <col min="12804" max="12804" width="8.90625" style="47" customWidth="1"/>
    <col min="12805" max="12805" width="13.453125" style="47" customWidth="1"/>
    <col min="12806" max="12806" width="0" style="47" hidden="1" customWidth="1"/>
    <col min="12807" max="12807" width="12.90625" style="47" customWidth="1"/>
    <col min="12808" max="12808" width="14.54296875" style="47" customWidth="1"/>
    <col min="12809" max="12809" width="13.90625" style="47" customWidth="1"/>
    <col min="12810" max="13056" width="8.90625" style="47"/>
    <col min="13057" max="13057" width="10.54296875" style="47" customWidth="1"/>
    <col min="13058" max="13058" width="51.6328125" style="47" customWidth="1"/>
    <col min="13059" max="13059" width="6.90625" style="47" customWidth="1"/>
    <col min="13060" max="13060" width="8.90625" style="47" customWidth="1"/>
    <col min="13061" max="13061" width="13.453125" style="47" customWidth="1"/>
    <col min="13062" max="13062" width="0" style="47" hidden="1" customWidth="1"/>
    <col min="13063" max="13063" width="12.90625" style="47" customWidth="1"/>
    <col min="13064" max="13064" width="14.54296875" style="47" customWidth="1"/>
    <col min="13065" max="13065" width="13.90625" style="47" customWidth="1"/>
    <col min="13066" max="13312" width="8.90625" style="47"/>
    <col min="13313" max="13313" width="10.54296875" style="47" customWidth="1"/>
    <col min="13314" max="13314" width="51.6328125" style="47" customWidth="1"/>
    <col min="13315" max="13315" width="6.90625" style="47" customWidth="1"/>
    <col min="13316" max="13316" width="8.90625" style="47" customWidth="1"/>
    <col min="13317" max="13317" width="13.453125" style="47" customWidth="1"/>
    <col min="13318" max="13318" width="0" style="47" hidden="1" customWidth="1"/>
    <col min="13319" max="13319" width="12.90625" style="47" customWidth="1"/>
    <col min="13320" max="13320" width="14.54296875" style="47" customWidth="1"/>
    <col min="13321" max="13321" width="13.90625" style="47" customWidth="1"/>
    <col min="13322" max="13568" width="8.90625" style="47"/>
    <col min="13569" max="13569" width="10.54296875" style="47" customWidth="1"/>
    <col min="13570" max="13570" width="51.6328125" style="47" customWidth="1"/>
    <col min="13571" max="13571" width="6.90625" style="47" customWidth="1"/>
    <col min="13572" max="13572" width="8.90625" style="47" customWidth="1"/>
    <col min="13573" max="13573" width="13.453125" style="47" customWidth="1"/>
    <col min="13574" max="13574" width="0" style="47" hidden="1" customWidth="1"/>
    <col min="13575" max="13575" width="12.90625" style="47" customWidth="1"/>
    <col min="13576" max="13576" width="14.54296875" style="47" customWidth="1"/>
    <col min="13577" max="13577" width="13.90625" style="47" customWidth="1"/>
    <col min="13578" max="13824" width="8.90625" style="47"/>
    <col min="13825" max="13825" width="10.54296875" style="47" customWidth="1"/>
    <col min="13826" max="13826" width="51.6328125" style="47" customWidth="1"/>
    <col min="13827" max="13827" width="6.90625" style="47" customWidth="1"/>
    <col min="13828" max="13828" width="8.90625" style="47" customWidth="1"/>
    <col min="13829" max="13829" width="13.453125" style="47" customWidth="1"/>
    <col min="13830" max="13830" width="0" style="47" hidden="1" customWidth="1"/>
    <col min="13831" max="13831" width="12.90625" style="47" customWidth="1"/>
    <col min="13832" max="13832" width="14.54296875" style="47" customWidth="1"/>
    <col min="13833" max="13833" width="13.90625" style="47" customWidth="1"/>
    <col min="13834" max="14080" width="8.90625" style="47"/>
    <col min="14081" max="14081" width="10.54296875" style="47" customWidth="1"/>
    <col min="14082" max="14082" width="51.6328125" style="47" customWidth="1"/>
    <col min="14083" max="14083" width="6.90625" style="47" customWidth="1"/>
    <col min="14084" max="14084" width="8.90625" style="47" customWidth="1"/>
    <col min="14085" max="14085" width="13.453125" style="47" customWidth="1"/>
    <col min="14086" max="14086" width="0" style="47" hidden="1" customWidth="1"/>
    <col min="14087" max="14087" width="12.90625" style="47" customWidth="1"/>
    <col min="14088" max="14088" width="14.54296875" style="47" customWidth="1"/>
    <col min="14089" max="14089" width="13.90625" style="47" customWidth="1"/>
    <col min="14090" max="14336" width="8.90625" style="47"/>
    <col min="14337" max="14337" width="10.54296875" style="47" customWidth="1"/>
    <col min="14338" max="14338" width="51.6328125" style="47" customWidth="1"/>
    <col min="14339" max="14339" width="6.90625" style="47" customWidth="1"/>
    <col min="14340" max="14340" width="8.90625" style="47" customWidth="1"/>
    <col min="14341" max="14341" width="13.453125" style="47" customWidth="1"/>
    <col min="14342" max="14342" width="0" style="47" hidden="1" customWidth="1"/>
    <col min="14343" max="14343" width="12.90625" style="47" customWidth="1"/>
    <col min="14344" max="14344" width="14.54296875" style="47" customWidth="1"/>
    <col min="14345" max="14345" width="13.90625" style="47" customWidth="1"/>
    <col min="14346" max="14592" width="8.90625" style="47"/>
    <col min="14593" max="14593" width="10.54296875" style="47" customWidth="1"/>
    <col min="14594" max="14594" width="51.6328125" style="47" customWidth="1"/>
    <col min="14595" max="14595" width="6.90625" style="47" customWidth="1"/>
    <col min="14596" max="14596" width="8.90625" style="47" customWidth="1"/>
    <col min="14597" max="14597" width="13.453125" style="47" customWidth="1"/>
    <col min="14598" max="14598" width="0" style="47" hidden="1" customWidth="1"/>
    <col min="14599" max="14599" width="12.90625" style="47" customWidth="1"/>
    <col min="14600" max="14600" width="14.54296875" style="47" customWidth="1"/>
    <col min="14601" max="14601" width="13.90625" style="47" customWidth="1"/>
    <col min="14602" max="14848" width="8.90625" style="47"/>
    <col min="14849" max="14849" width="10.54296875" style="47" customWidth="1"/>
    <col min="14850" max="14850" width="51.6328125" style="47" customWidth="1"/>
    <col min="14851" max="14851" width="6.90625" style="47" customWidth="1"/>
    <col min="14852" max="14852" width="8.90625" style="47" customWidth="1"/>
    <col min="14853" max="14853" width="13.453125" style="47" customWidth="1"/>
    <col min="14854" max="14854" width="0" style="47" hidden="1" customWidth="1"/>
    <col min="14855" max="14855" width="12.90625" style="47" customWidth="1"/>
    <col min="14856" max="14856" width="14.54296875" style="47" customWidth="1"/>
    <col min="14857" max="14857" width="13.90625" style="47" customWidth="1"/>
    <col min="14858" max="15104" width="8.90625" style="47"/>
    <col min="15105" max="15105" width="10.54296875" style="47" customWidth="1"/>
    <col min="15106" max="15106" width="51.6328125" style="47" customWidth="1"/>
    <col min="15107" max="15107" width="6.90625" style="47" customWidth="1"/>
    <col min="15108" max="15108" width="8.90625" style="47" customWidth="1"/>
    <col min="15109" max="15109" width="13.453125" style="47" customWidth="1"/>
    <col min="15110" max="15110" width="0" style="47" hidden="1" customWidth="1"/>
    <col min="15111" max="15111" width="12.90625" style="47" customWidth="1"/>
    <col min="15112" max="15112" width="14.54296875" style="47" customWidth="1"/>
    <col min="15113" max="15113" width="13.90625" style="47" customWidth="1"/>
    <col min="15114" max="15360" width="8.90625" style="47"/>
    <col min="15361" max="15361" width="10.54296875" style="47" customWidth="1"/>
    <col min="15362" max="15362" width="51.6328125" style="47" customWidth="1"/>
    <col min="15363" max="15363" width="6.90625" style="47" customWidth="1"/>
    <col min="15364" max="15364" width="8.90625" style="47" customWidth="1"/>
    <col min="15365" max="15365" width="13.453125" style="47" customWidth="1"/>
    <col min="15366" max="15366" width="0" style="47" hidden="1" customWidth="1"/>
    <col min="15367" max="15367" width="12.90625" style="47" customWidth="1"/>
    <col min="15368" max="15368" width="14.54296875" style="47" customWidth="1"/>
    <col min="15369" max="15369" width="13.90625" style="47" customWidth="1"/>
    <col min="15370" max="15616" width="8.90625" style="47"/>
    <col min="15617" max="15617" width="10.54296875" style="47" customWidth="1"/>
    <col min="15618" max="15618" width="51.6328125" style="47" customWidth="1"/>
    <col min="15619" max="15619" width="6.90625" style="47" customWidth="1"/>
    <col min="15620" max="15620" width="8.90625" style="47" customWidth="1"/>
    <col min="15621" max="15621" width="13.453125" style="47" customWidth="1"/>
    <col min="15622" max="15622" width="0" style="47" hidden="1" customWidth="1"/>
    <col min="15623" max="15623" width="12.90625" style="47" customWidth="1"/>
    <col min="15624" max="15624" width="14.54296875" style="47" customWidth="1"/>
    <col min="15625" max="15625" width="13.90625" style="47" customWidth="1"/>
    <col min="15626" max="15872" width="8.90625" style="47"/>
    <col min="15873" max="15873" width="10.54296875" style="47" customWidth="1"/>
    <col min="15874" max="15874" width="51.6328125" style="47" customWidth="1"/>
    <col min="15875" max="15875" width="6.90625" style="47" customWidth="1"/>
    <col min="15876" max="15876" width="8.90625" style="47" customWidth="1"/>
    <col min="15877" max="15877" width="13.453125" style="47" customWidth="1"/>
    <col min="15878" max="15878" width="0" style="47" hidden="1" customWidth="1"/>
    <col min="15879" max="15879" width="12.90625" style="47" customWidth="1"/>
    <col min="15880" max="15880" width="14.54296875" style="47" customWidth="1"/>
    <col min="15881" max="15881" width="13.90625" style="47" customWidth="1"/>
    <col min="15882" max="16128" width="8.90625" style="47"/>
    <col min="16129" max="16129" width="10.54296875" style="47" customWidth="1"/>
    <col min="16130" max="16130" width="51.6328125" style="47" customWidth="1"/>
    <col min="16131" max="16131" width="6.90625" style="47" customWidth="1"/>
    <col min="16132" max="16132" width="8.90625" style="47" customWidth="1"/>
    <col min="16133" max="16133" width="13.453125" style="47" customWidth="1"/>
    <col min="16134" max="16134" width="0" style="47" hidden="1" customWidth="1"/>
    <col min="16135" max="16135" width="12.90625" style="47" customWidth="1"/>
    <col min="16136" max="16136" width="14.54296875" style="47" customWidth="1"/>
    <col min="16137" max="16137" width="13.90625" style="47" customWidth="1"/>
    <col min="16138" max="16384" width="8.90625" style="47"/>
  </cols>
  <sheetData>
    <row r="1" spans="1:9" ht="13.5" customHeight="1" thickTop="1">
      <c r="A1" s="547"/>
      <c r="B1" s="547"/>
      <c r="C1" s="547"/>
      <c r="D1" s="547"/>
      <c r="E1" s="547"/>
      <c r="F1" s="547"/>
      <c r="G1" s="547"/>
      <c r="H1" s="547"/>
      <c r="I1" s="547"/>
    </row>
    <row r="2" spans="1:9" ht="13.5" customHeight="1" thickBot="1">
      <c r="A2" s="548"/>
      <c r="B2" s="548"/>
      <c r="C2" s="548"/>
      <c r="D2" s="548"/>
      <c r="E2" s="548"/>
      <c r="F2" s="548"/>
      <c r="G2" s="548"/>
      <c r="H2" s="548"/>
      <c r="I2" s="548"/>
    </row>
    <row r="3" spans="1:9" ht="24" customHeight="1" thickTop="1">
      <c r="A3" s="269"/>
      <c r="B3" s="270"/>
      <c r="C3" s="269"/>
      <c r="D3" s="269"/>
      <c r="E3" s="271"/>
      <c r="F3" s="271"/>
      <c r="G3" s="272"/>
      <c r="H3" s="271"/>
      <c r="I3" s="272"/>
    </row>
    <row r="4" spans="1:9" s="48" customFormat="1" ht="35.25" customHeight="1">
      <c r="A4" s="273"/>
      <c r="B4" s="274"/>
      <c r="C4" s="275"/>
      <c r="D4" s="273"/>
      <c r="E4" s="304"/>
      <c r="F4" s="304"/>
      <c r="G4" s="268"/>
      <c r="H4" s="268"/>
      <c r="I4" s="268"/>
    </row>
    <row r="5" spans="1:9" s="48" customFormat="1" ht="17.25" customHeight="1">
      <c r="A5" s="273"/>
      <c r="B5" s="267"/>
      <c r="C5" s="276"/>
      <c r="D5" s="273"/>
      <c r="E5" s="277"/>
      <c r="F5" s="278"/>
      <c r="G5" s="277"/>
      <c r="H5" s="277"/>
      <c r="I5" s="277"/>
    </row>
    <row r="6" spans="1:9" s="48" customFormat="1" ht="21" customHeight="1">
      <c r="A6" s="545"/>
      <c r="B6" s="279"/>
      <c r="C6" s="546"/>
      <c r="D6" s="546"/>
      <c r="E6" s="277"/>
      <c r="F6" s="278"/>
      <c r="G6" s="277"/>
      <c r="H6" s="277"/>
      <c r="I6" s="277"/>
    </row>
    <row r="7" spans="1:9" s="48" customFormat="1" ht="21" customHeight="1">
      <c r="A7" s="545"/>
      <c r="B7" s="279"/>
      <c r="C7" s="546"/>
      <c r="D7" s="546"/>
      <c r="E7" s="277"/>
      <c r="F7" s="278"/>
      <c r="G7" s="277"/>
      <c r="H7" s="277"/>
      <c r="I7" s="277"/>
    </row>
    <row r="8" spans="1:9" s="48" customFormat="1" ht="21" customHeight="1">
      <c r="A8" s="545"/>
      <c r="B8" s="279"/>
      <c r="C8" s="550"/>
      <c r="D8" s="550"/>
      <c r="E8" s="277"/>
      <c r="F8" s="278"/>
      <c r="G8" s="277"/>
      <c r="H8" s="277"/>
      <c r="I8" s="277"/>
    </row>
    <row r="9" spans="1:9" s="48" customFormat="1" ht="21" customHeight="1">
      <c r="A9" s="545"/>
      <c r="B9" s="279"/>
      <c r="C9" s="550"/>
      <c r="D9" s="550"/>
      <c r="E9" s="277"/>
      <c r="F9" s="278"/>
      <c r="G9" s="277"/>
      <c r="H9" s="277"/>
      <c r="I9" s="277"/>
    </row>
    <row r="10" spans="1:9" s="48" customFormat="1" ht="21" customHeight="1">
      <c r="A10" s="545"/>
      <c r="B10" s="279"/>
      <c r="C10" s="546"/>
      <c r="D10" s="546"/>
      <c r="E10" s="277"/>
      <c r="F10" s="278"/>
      <c r="G10" s="277"/>
      <c r="H10" s="277"/>
      <c r="I10" s="277"/>
    </row>
    <row r="11" spans="1:9" s="48" customFormat="1" ht="21" customHeight="1">
      <c r="A11" s="545"/>
      <c r="B11" s="279"/>
      <c r="C11" s="546"/>
      <c r="D11" s="546"/>
      <c r="E11" s="277"/>
      <c r="F11" s="278"/>
      <c r="G11" s="277"/>
      <c r="H11" s="277"/>
      <c r="I11" s="277"/>
    </row>
    <row r="12" spans="1:9" s="48" customFormat="1" ht="21" customHeight="1">
      <c r="A12" s="545"/>
      <c r="B12" s="279"/>
      <c r="C12" s="546"/>
      <c r="D12" s="546"/>
      <c r="E12" s="277"/>
      <c r="F12" s="278"/>
      <c r="G12" s="277"/>
      <c r="H12" s="277"/>
      <c r="I12" s="277"/>
    </row>
    <row r="13" spans="1:9" s="48" customFormat="1" ht="21" customHeight="1">
      <c r="A13" s="545"/>
      <c r="B13" s="279"/>
      <c r="C13" s="546"/>
      <c r="D13" s="546"/>
      <c r="E13" s="277"/>
      <c r="F13" s="278"/>
      <c r="G13" s="277"/>
      <c r="H13" s="277"/>
      <c r="I13" s="277"/>
    </row>
    <row r="14" spans="1:9" s="48" customFormat="1" ht="21.65" customHeight="1">
      <c r="A14" s="545"/>
      <c r="B14" s="279"/>
      <c r="C14" s="546"/>
      <c r="D14" s="546"/>
      <c r="E14" s="277"/>
      <c r="F14" s="278"/>
      <c r="G14" s="277"/>
      <c r="H14" s="277"/>
      <c r="I14" s="277"/>
    </row>
    <row r="15" spans="1:9" s="48" customFormat="1" ht="21" customHeight="1" thickBot="1">
      <c r="A15" s="545"/>
      <c r="B15" s="279"/>
      <c r="C15" s="546"/>
      <c r="D15" s="546"/>
      <c r="E15" s="277"/>
      <c r="F15" s="278"/>
      <c r="G15" s="277"/>
      <c r="H15" s="277"/>
      <c r="I15" s="277"/>
    </row>
    <row r="16" spans="1:9" s="48" customFormat="1" ht="35.25" customHeight="1" thickTop="1" thickBot="1">
      <c r="A16" s="280"/>
      <c r="B16" s="280"/>
      <c r="C16" s="280"/>
      <c r="D16" s="280"/>
      <c r="E16" s="280"/>
      <c r="F16" s="280"/>
      <c r="G16" s="280"/>
      <c r="H16" s="280"/>
      <c r="I16" s="280"/>
    </row>
    <row r="17" spans="1:9" s="48" customFormat="1" ht="24" customHeight="1" thickTop="1">
      <c r="A17" s="277"/>
      <c r="B17" s="278"/>
      <c r="C17" s="277"/>
      <c r="D17" s="273"/>
      <c r="E17" s="277"/>
      <c r="F17" s="278"/>
      <c r="G17" s="277"/>
      <c r="H17" s="277"/>
      <c r="I17" s="277"/>
    </row>
    <row r="18" spans="1:9" s="48" customFormat="1" ht="35.25" customHeight="1">
      <c r="A18" s="273"/>
      <c r="B18" s="274"/>
      <c r="C18" s="275"/>
      <c r="D18" s="273"/>
      <c r="E18" s="304"/>
      <c r="F18" s="304"/>
      <c r="G18" s="268"/>
      <c r="H18" s="268"/>
      <c r="I18" s="268"/>
    </row>
    <row r="19" spans="1:9" s="48" customFormat="1" ht="17.25" customHeight="1">
      <c r="A19" s="273"/>
      <c r="B19" s="267"/>
      <c r="C19" s="276"/>
      <c r="D19" s="273"/>
      <c r="E19" s="277"/>
      <c r="F19" s="278"/>
      <c r="G19" s="277"/>
      <c r="H19" s="277"/>
      <c r="I19" s="277"/>
    </row>
    <row r="20" spans="1:9" s="48" customFormat="1" ht="21" customHeight="1">
      <c r="A20" s="545"/>
      <c r="B20" s="279"/>
      <c r="C20" s="546"/>
      <c r="D20" s="546"/>
      <c r="E20" s="277"/>
      <c r="F20" s="278"/>
      <c r="G20" s="277"/>
      <c r="H20" s="277"/>
      <c r="I20" s="277"/>
    </row>
    <row r="21" spans="1:9" s="48" customFormat="1" ht="21" customHeight="1">
      <c r="A21" s="545"/>
      <c r="B21" s="279"/>
      <c r="C21" s="546"/>
      <c r="D21" s="546"/>
      <c r="E21" s="277"/>
      <c r="F21" s="278"/>
      <c r="G21" s="277"/>
      <c r="H21" s="277"/>
      <c r="I21" s="277"/>
    </row>
    <row r="22" spans="1:9" s="48" customFormat="1" ht="21" customHeight="1">
      <c r="A22" s="545"/>
      <c r="B22" s="279"/>
      <c r="C22" s="546"/>
      <c r="D22" s="546"/>
      <c r="E22" s="277"/>
      <c r="F22" s="278"/>
      <c r="G22" s="277"/>
      <c r="H22" s="277"/>
      <c r="I22" s="277"/>
    </row>
    <row r="23" spans="1:9" s="48" customFormat="1" ht="21" customHeight="1">
      <c r="A23" s="545"/>
      <c r="B23" s="279"/>
      <c r="C23" s="546"/>
      <c r="D23" s="546"/>
      <c r="E23" s="277"/>
      <c r="F23" s="278"/>
      <c r="G23" s="277"/>
      <c r="H23" s="277"/>
      <c r="I23" s="277"/>
    </row>
    <row r="24" spans="1:9" s="48" customFormat="1" ht="21" customHeight="1">
      <c r="A24" s="545"/>
      <c r="B24" s="279"/>
      <c r="C24" s="550"/>
      <c r="D24" s="550"/>
      <c r="E24" s="277"/>
      <c r="F24" s="278"/>
      <c r="G24" s="277"/>
      <c r="H24" s="277"/>
      <c r="I24" s="277"/>
    </row>
    <row r="25" spans="1:9" s="48" customFormat="1" ht="21" customHeight="1">
      <c r="A25" s="545"/>
      <c r="B25" s="279"/>
      <c r="C25" s="550"/>
      <c r="D25" s="550"/>
      <c r="E25" s="277"/>
      <c r="F25" s="278"/>
      <c r="G25" s="277"/>
      <c r="H25" s="277"/>
      <c r="I25" s="277"/>
    </row>
    <row r="26" spans="1:9" s="48" customFormat="1" ht="21" customHeight="1">
      <c r="A26" s="545"/>
      <c r="B26" s="279"/>
      <c r="C26" s="546"/>
      <c r="D26" s="546"/>
      <c r="E26" s="277"/>
      <c r="F26" s="278"/>
      <c r="G26" s="277"/>
      <c r="H26" s="277"/>
      <c r="I26" s="277"/>
    </row>
    <row r="27" spans="1:9" s="48" customFormat="1" ht="21" customHeight="1">
      <c r="A27" s="545"/>
      <c r="B27" s="279"/>
      <c r="C27" s="546"/>
      <c r="D27" s="546"/>
      <c r="E27" s="277"/>
      <c r="F27" s="278"/>
      <c r="G27" s="277"/>
      <c r="H27" s="277"/>
      <c r="I27" s="277"/>
    </row>
    <row r="28" spans="1:9" s="48" customFormat="1" ht="21" customHeight="1">
      <c r="A28" s="545"/>
      <c r="B28" s="279"/>
      <c r="C28" s="546"/>
      <c r="D28" s="546"/>
      <c r="E28" s="277"/>
      <c r="F28" s="278"/>
      <c r="G28" s="277"/>
      <c r="H28" s="277"/>
      <c r="I28" s="277"/>
    </row>
    <row r="29" spans="1:9" s="48" customFormat="1" ht="21" customHeight="1" thickBot="1">
      <c r="A29" s="545"/>
      <c r="B29" s="279"/>
      <c r="C29" s="546"/>
      <c r="D29" s="546"/>
      <c r="E29" s="277"/>
      <c r="F29" s="278"/>
      <c r="G29" s="277"/>
      <c r="H29" s="277"/>
      <c r="I29" s="277"/>
    </row>
    <row r="30" spans="1:9" s="48" customFormat="1" ht="35.25" customHeight="1" thickTop="1" thickBot="1">
      <c r="A30" s="280"/>
      <c r="B30" s="280"/>
      <c r="C30" s="280"/>
      <c r="D30" s="280"/>
      <c r="E30" s="280"/>
      <c r="F30" s="280"/>
      <c r="G30" s="280"/>
      <c r="H30" s="280"/>
      <c r="I30" s="280"/>
    </row>
    <row r="31" spans="1:9" s="48" customFormat="1" ht="20.25" customHeight="1" thickTop="1">
      <c r="A31" s="281"/>
      <c r="B31" s="282"/>
      <c r="C31" s="281"/>
      <c r="D31" s="281"/>
      <c r="E31" s="304"/>
      <c r="F31" s="304"/>
      <c r="G31" s="268"/>
      <c r="H31" s="268"/>
      <c r="I31" s="268"/>
    </row>
    <row r="32" spans="1:9" s="48" customFormat="1" ht="34.5" customHeight="1">
      <c r="A32" s="283"/>
      <c r="B32" s="284"/>
      <c r="C32" s="306"/>
      <c r="D32" s="273"/>
      <c r="E32" s="283"/>
      <c r="F32" s="285"/>
      <c r="G32" s="286"/>
      <c r="H32" s="286"/>
      <c r="I32" s="286"/>
    </row>
    <row r="33" spans="1:9" s="48" customFormat="1" ht="18" customHeight="1">
      <c r="A33" s="273"/>
      <c r="B33" s="305"/>
      <c r="C33" s="275"/>
      <c r="D33" s="273"/>
      <c r="E33" s="287"/>
      <c r="F33" s="285"/>
      <c r="G33" s="288"/>
      <c r="H33" s="287"/>
      <c r="I33" s="288"/>
    </row>
    <row r="34" spans="1:9" s="48" customFormat="1" ht="18" customHeight="1">
      <c r="A34" s="545"/>
      <c r="B34" s="279"/>
      <c r="C34" s="546"/>
      <c r="D34" s="549"/>
      <c r="E34" s="277"/>
      <c r="F34" s="278"/>
      <c r="G34" s="277"/>
      <c r="H34" s="277"/>
      <c r="I34" s="277"/>
    </row>
    <row r="35" spans="1:9" s="48" customFormat="1" ht="18" customHeight="1">
      <c r="A35" s="545"/>
      <c r="B35" s="289"/>
      <c r="C35" s="546"/>
      <c r="D35" s="549"/>
      <c r="E35" s="277"/>
      <c r="F35" s="278"/>
      <c r="G35" s="277"/>
      <c r="H35" s="277"/>
      <c r="I35" s="277"/>
    </row>
    <row r="36" spans="1:9" s="48" customFormat="1" ht="18" customHeight="1">
      <c r="A36" s="545"/>
      <c r="B36" s="279"/>
      <c r="C36" s="546"/>
      <c r="D36" s="549"/>
      <c r="E36" s="277"/>
      <c r="F36" s="278"/>
      <c r="G36" s="277"/>
      <c r="H36" s="277"/>
      <c r="I36" s="277"/>
    </row>
    <row r="37" spans="1:9" s="48" customFormat="1" ht="18" customHeight="1">
      <c r="A37" s="545"/>
      <c r="B37" s="279"/>
      <c r="C37" s="546"/>
      <c r="D37" s="549"/>
      <c r="E37" s="277"/>
      <c r="F37" s="278"/>
      <c r="G37" s="277"/>
      <c r="H37" s="277"/>
      <c r="I37" s="277"/>
    </row>
    <row r="38" spans="1:9" s="48" customFormat="1" ht="18" customHeight="1">
      <c r="A38" s="545"/>
      <c r="B38" s="279"/>
      <c r="C38" s="546"/>
      <c r="D38" s="549"/>
      <c r="E38" s="277"/>
      <c r="F38" s="278"/>
      <c r="G38" s="277"/>
      <c r="H38" s="277"/>
      <c r="I38" s="277"/>
    </row>
    <row r="39" spans="1:9" s="48" customFormat="1" ht="18" customHeight="1">
      <c r="A39" s="545"/>
      <c r="B39" s="279"/>
      <c r="C39" s="546"/>
      <c r="D39" s="549"/>
      <c r="E39" s="277"/>
      <c r="F39" s="278"/>
      <c r="G39" s="277"/>
      <c r="H39" s="277"/>
      <c r="I39" s="277"/>
    </row>
    <row r="40" spans="1:9" s="48" customFormat="1" ht="18" customHeight="1">
      <c r="A40" s="545"/>
      <c r="B40" s="279"/>
      <c r="C40" s="546"/>
      <c r="D40" s="549"/>
      <c r="E40" s="277"/>
      <c r="F40" s="278"/>
      <c r="G40" s="277"/>
      <c r="H40" s="277"/>
      <c r="I40" s="277"/>
    </row>
    <row r="41" spans="1:9" s="48" customFormat="1" ht="18" customHeight="1">
      <c r="A41" s="545"/>
      <c r="B41" s="289"/>
      <c r="C41" s="546"/>
      <c r="D41" s="549"/>
      <c r="E41" s="277"/>
      <c r="F41" s="278"/>
      <c r="G41" s="277"/>
      <c r="H41" s="277"/>
      <c r="I41" s="277"/>
    </row>
    <row r="42" spans="1:9" s="48" customFormat="1" ht="35.25" customHeight="1">
      <c r="A42" s="545"/>
      <c r="B42" s="279"/>
      <c r="C42" s="546"/>
      <c r="D42" s="549"/>
      <c r="E42" s="277"/>
      <c r="F42" s="278"/>
      <c r="G42" s="277"/>
      <c r="H42" s="277"/>
      <c r="I42" s="277"/>
    </row>
    <row r="43" spans="1:9" s="48" customFormat="1" ht="20.25" customHeight="1" thickBot="1">
      <c r="A43" s="545"/>
      <c r="B43" s="289"/>
      <c r="C43" s="546"/>
      <c r="D43" s="549"/>
      <c r="E43" s="277"/>
      <c r="F43" s="278"/>
      <c r="G43" s="277"/>
      <c r="H43" s="277"/>
      <c r="I43" s="277"/>
    </row>
    <row r="44" spans="1:9" s="53" customFormat="1" ht="13.5" thickTop="1" thickBot="1">
      <c r="A44" s="290"/>
      <c r="B44" s="291"/>
      <c r="C44" s="292"/>
      <c r="D44" s="290"/>
      <c r="E44" s="280"/>
      <c r="F44" s="280"/>
      <c r="G44" s="293"/>
      <c r="H44" s="280"/>
      <c r="I44" s="280"/>
    </row>
    <row r="45" spans="1:9" s="53" customFormat="1" ht="13" thickTop="1">
      <c r="A45" s="281"/>
      <c r="B45" s="294"/>
      <c r="C45" s="295"/>
      <c r="D45" s="281"/>
      <c r="E45" s="283"/>
      <c r="F45" s="285"/>
      <c r="G45" s="286"/>
      <c r="H45" s="286"/>
      <c r="I45" s="286"/>
    </row>
    <row r="46" spans="1:9" s="53" customFormat="1">
      <c r="A46" s="296"/>
      <c r="B46" s="297"/>
      <c r="C46" s="298"/>
      <c r="D46" s="296"/>
      <c r="E46" s="299"/>
      <c r="F46" s="299"/>
      <c r="G46" s="299"/>
      <c r="H46" s="299"/>
      <c r="I46" s="299"/>
    </row>
    <row r="47" spans="1:9" s="53" customFormat="1">
      <c r="A47" s="296"/>
      <c r="B47" s="297"/>
      <c r="C47" s="298"/>
      <c r="D47" s="296"/>
      <c r="E47" s="299"/>
      <c r="F47" s="299"/>
      <c r="G47" s="299"/>
      <c r="H47" s="299"/>
      <c r="I47" s="299"/>
    </row>
    <row r="48" spans="1:9" s="53" customFormat="1" ht="13">
      <c r="A48" s="300"/>
      <c r="B48" s="301"/>
      <c r="C48" s="302"/>
      <c r="D48" s="300"/>
      <c r="E48" s="303"/>
      <c r="F48" s="303"/>
      <c r="G48" s="303"/>
      <c r="H48" s="303"/>
      <c r="I48" s="303"/>
    </row>
    <row r="49" spans="1:9" s="53" customFormat="1">
      <c r="A49" s="49"/>
      <c r="B49" s="50"/>
      <c r="C49" s="51"/>
      <c r="D49" s="49"/>
      <c r="E49" s="52"/>
      <c r="F49" s="52"/>
      <c r="G49" s="52"/>
      <c r="H49" s="52"/>
      <c r="I49" s="52"/>
    </row>
    <row r="50" spans="1:9" s="53" customFormat="1">
      <c r="A50" s="49"/>
      <c r="B50" s="50"/>
      <c r="C50" s="51"/>
      <c r="D50" s="49"/>
      <c r="E50" s="52"/>
      <c r="F50" s="52"/>
      <c r="G50" s="52"/>
      <c r="H50" s="52"/>
      <c r="I50" s="52"/>
    </row>
    <row r="51" spans="1:9" s="53" customFormat="1">
      <c r="A51" s="49"/>
      <c r="B51" s="50"/>
      <c r="C51" s="51"/>
      <c r="D51" s="49"/>
      <c r="E51" s="52"/>
      <c r="F51" s="52"/>
      <c r="G51" s="52"/>
      <c r="H51" s="52"/>
      <c r="I51" s="52"/>
    </row>
    <row r="52" spans="1:9" s="53" customFormat="1">
      <c r="A52" s="49"/>
      <c r="B52" s="50"/>
      <c r="C52" s="51"/>
      <c r="D52" s="49"/>
      <c r="E52" s="52"/>
      <c r="F52" s="52"/>
      <c r="G52" s="52"/>
      <c r="H52" s="52"/>
      <c r="I52" s="52"/>
    </row>
    <row r="53" spans="1:9" s="53" customFormat="1">
      <c r="A53" s="49"/>
      <c r="B53" s="50"/>
      <c r="C53" s="51"/>
      <c r="D53" s="49"/>
      <c r="E53" s="52"/>
      <c r="F53" s="52"/>
      <c r="G53" s="52"/>
      <c r="H53" s="52"/>
      <c r="I53" s="52"/>
    </row>
    <row r="54" spans="1:9" s="53" customFormat="1">
      <c r="A54" s="49"/>
      <c r="B54" s="50"/>
      <c r="C54" s="51"/>
      <c r="D54" s="49"/>
      <c r="E54" s="52"/>
      <c r="F54" s="52"/>
      <c r="G54" s="52"/>
      <c r="H54" s="52"/>
      <c r="I54" s="52"/>
    </row>
    <row r="55" spans="1:9" s="53" customFormat="1">
      <c r="A55" s="49"/>
      <c r="B55" s="50"/>
      <c r="C55" s="51"/>
      <c r="D55" s="49"/>
      <c r="E55" s="52"/>
      <c r="F55" s="52"/>
      <c r="G55" s="52"/>
      <c r="H55" s="52"/>
      <c r="I55" s="52"/>
    </row>
    <row r="56" spans="1:9" s="53" customFormat="1">
      <c r="A56" s="49"/>
      <c r="B56" s="50"/>
      <c r="C56" s="51"/>
      <c r="D56" s="49"/>
      <c r="E56" s="52"/>
      <c r="F56" s="52"/>
      <c r="G56" s="52"/>
      <c r="H56" s="52"/>
      <c r="I56" s="52"/>
    </row>
    <row r="57" spans="1:9" s="53" customFormat="1">
      <c r="A57" s="49"/>
      <c r="B57" s="50"/>
      <c r="C57" s="51"/>
      <c r="D57" s="49"/>
      <c r="E57" s="52"/>
      <c r="F57" s="52"/>
      <c r="G57" s="52"/>
      <c r="H57" s="52"/>
      <c r="I57" s="52"/>
    </row>
    <row r="58" spans="1:9" s="53" customFormat="1">
      <c r="A58" s="49"/>
      <c r="B58" s="50"/>
      <c r="C58" s="51"/>
      <c r="D58" s="49"/>
      <c r="E58" s="52"/>
      <c r="F58" s="52"/>
      <c r="G58" s="52"/>
      <c r="H58" s="52"/>
      <c r="I58" s="52"/>
    </row>
    <row r="59" spans="1:9" s="53" customFormat="1">
      <c r="A59" s="49"/>
      <c r="B59" s="50"/>
      <c r="C59" s="51"/>
      <c r="D59" s="49"/>
      <c r="E59" s="52"/>
      <c r="F59" s="52"/>
      <c r="G59" s="52"/>
      <c r="H59" s="52"/>
      <c r="I59" s="52"/>
    </row>
    <row r="60" spans="1:9" s="53" customFormat="1">
      <c r="A60" s="49"/>
      <c r="B60" s="50"/>
      <c r="C60" s="51"/>
      <c r="D60" s="49"/>
      <c r="E60" s="52"/>
      <c r="F60" s="52"/>
      <c r="G60" s="52"/>
      <c r="H60" s="52"/>
      <c r="I60" s="52"/>
    </row>
    <row r="61" spans="1:9" s="53" customFormat="1">
      <c r="A61" s="49"/>
      <c r="B61" s="50"/>
      <c r="C61" s="51"/>
      <c r="D61" s="49"/>
      <c r="E61" s="52"/>
      <c r="F61" s="52"/>
      <c r="G61" s="52"/>
      <c r="H61" s="52"/>
      <c r="I61" s="52"/>
    </row>
    <row r="62" spans="1:9" s="53" customFormat="1">
      <c r="A62" s="49"/>
      <c r="B62" s="50"/>
      <c r="C62" s="51"/>
      <c r="D62" s="49"/>
      <c r="E62" s="52"/>
      <c r="F62" s="52"/>
      <c r="G62" s="52"/>
      <c r="H62" s="52"/>
      <c r="I62" s="52"/>
    </row>
    <row r="63" spans="1:9" s="53" customFormat="1">
      <c r="A63" s="49"/>
      <c r="B63" s="50"/>
      <c r="C63" s="51"/>
      <c r="D63" s="49"/>
      <c r="E63" s="52"/>
      <c r="F63" s="52"/>
      <c r="G63" s="52"/>
      <c r="H63" s="52"/>
      <c r="I63" s="52"/>
    </row>
    <row r="64" spans="1:9" s="53" customFormat="1">
      <c r="A64" s="49"/>
      <c r="B64" s="50"/>
      <c r="C64" s="51"/>
      <c r="D64" s="49"/>
      <c r="E64" s="52"/>
      <c r="F64" s="52"/>
      <c r="G64" s="52"/>
      <c r="H64" s="52"/>
      <c r="I64" s="52"/>
    </row>
    <row r="65" spans="1:9" s="53" customFormat="1">
      <c r="A65" s="49"/>
      <c r="B65" s="50"/>
      <c r="C65" s="51"/>
      <c r="D65" s="49"/>
      <c r="E65" s="52"/>
      <c r="F65" s="52"/>
      <c r="G65" s="52"/>
      <c r="H65" s="52"/>
      <c r="I65" s="52"/>
    </row>
    <row r="66" spans="1:9" s="53" customFormat="1">
      <c r="A66" s="49"/>
      <c r="B66" s="50"/>
      <c r="C66" s="51"/>
      <c r="D66" s="49"/>
      <c r="E66" s="52"/>
      <c r="F66" s="52"/>
      <c r="G66" s="52"/>
      <c r="H66" s="52"/>
      <c r="I66" s="52"/>
    </row>
    <row r="67" spans="1:9" s="53" customFormat="1">
      <c r="A67" s="49"/>
      <c r="B67" s="50"/>
      <c r="C67" s="51"/>
      <c r="D67" s="49"/>
      <c r="E67" s="52"/>
      <c r="F67" s="52"/>
      <c r="G67" s="52"/>
      <c r="H67" s="52"/>
      <c r="I67" s="52"/>
    </row>
    <row r="68" spans="1:9" s="53" customFormat="1">
      <c r="A68" s="49"/>
      <c r="B68" s="50"/>
      <c r="C68" s="51"/>
      <c r="D68" s="49"/>
      <c r="E68" s="52"/>
      <c r="F68" s="52"/>
      <c r="G68" s="52"/>
      <c r="H68" s="52"/>
      <c r="I68" s="52"/>
    </row>
    <row r="69" spans="1:9" s="53" customFormat="1">
      <c r="A69" s="49"/>
      <c r="B69" s="50"/>
      <c r="C69" s="51"/>
      <c r="D69" s="49"/>
      <c r="E69" s="52"/>
      <c r="F69" s="52"/>
      <c r="G69" s="52"/>
      <c r="H69" s="52"/>
      <c r="I69" s="52"/>
    </row>
    <row r="70" spans="1:9" s="53" customFormat="1">
      <c r="A70" s="49"/>
      <c r="B70" s="50"/>
      <c r="C70" s="51"/>
      <c r="D70" s="49"/>
      <c r="E70" s="52"/>
      <c r="F70" s="52"/>
      <c r="G70" s="52"/>
      <c r="H70" s="52"/>
      <c r="I70" s="52"/>
    </row>
    <row r="71" spans="1:9" s="53" customFormat="1">
      <c r="A71" s="49"/>
      <c r="B71" s="50"/>
      <c r="C71" s="51"/>
      <c r="D71" s="49"/>
      <c r="E71" s="52"/>
      <c r="F71" s="52"/>
      <c r="G71" s="52"/>
      <c r="H71" s="52"/>
      <c r="I71" s="52"/>
    </row>
    <row r="72" spans="1:9" s="53" customFormat="1">
      <c r="A72" s="49"/>
      <c r="B72" s="50"/>
      <c r="C72" s="51"/>
      <c r="D72" s="49"/>
      <c r="E72" s="52"/>
      <c r="F72" s="52"/>
      <c r="G72" s="52"/>
      <c r="H72" s="52"/>
      <c r="I72" s="52"/>
    </row>
    <row r="73" spans="1:9" s="53" customFormat="1">
      <c r="A73" s="49"/>
      <c r="B73" s="50"/>
      <c r="C73" s="51"/>
      <c r="D73" s="49"/>
      <c r="E73" s="52"/>
      <c r="F73" s="52"/>
      <c r="G73" s="52"/>
      <c r="H73" s="52"/>
      <c r="I73" s="52"/>
    </row>
    <row r="74" spans="1:9" s="53" customFormat="1">
      <c r="A74" s="49"/>
      <c r="B74" s="50"/>
      <c r="C74" s="51"/>
      <c r="D74" s="49"/>
      <c r="E74" s="52"/>
      <c r="F74" s="52"/>
      <c r="G74" s="52"/>
      <c r="H74" s="52"/>
      <c r="I74" s="52"/>
    </row>
    <row r="75" spans="1:9" s="53" customFormat="1">
      <c r="A75" s="49"/>
      <c r="B75" s="50"/>
      <c r="C75" s="51"/>
      <c r="D75" s="49"/>
      <c r="E75" s="52"/>
      <c r="F75" s="52"/>
      <c r="G75" s="52"/>
      <c r="H75" s="52"/>
      <c r="I75" s="52"/>
    </row>
    <row r="76" spans="1:9" s="53" customFormat="1">
      <c r="A76" s="49"/>
      <c r="B76" s="50"/>
      <c r="C76" s="51"/>
      <c r="D76" s="49"/>
      <c r="E76" s="52"/>
      <c r="F76" s="52"/>
      <c r="G76" s="52"/>
      <c r="H76" s="52"/>
      <c r="I76" s="52"/>
    </row>
    <row r="77" spans="1:9" s="53" customFormat="1">
      <c r="A77" s="49"/>
      <c r="B77" s="50"/>
      <c r="C77" s="51"/>
      <c r="D77" s="49"/>
      <c r="E77" s="52"/>
      <c r="F77" s="52"/>
      <c r="G77" s="52"/>
      <c r="H77" s="52"/>
      <c r="I77" s="52"/>
    </row>
    <row r="78" spans="1:9" s="53" customFormat="1">
      <c r="A78" s="49"/>
      <c r="B78" s="50"/>
      <c r="C78" s="51"/>
      <c r="D78" s="49"/>
      <c r="E78" s="52"/>
      <c r="F78" s="52"/>
      <c r="G78" s="52"/>
      <c r="H78" s="52"/>
      <c r="I78" s="52"/>
    </row>
    <row r="79" spans="1:9" s="53" customFormat="1">
      <c r="A79" s="49"/>
      <c r="B79" s="50"/>
      <c r="C79" s="51"/>
      <c r="D79" s="49"/>
      <c r="E79" s="52"/>
      <c r="F79" s="52"/>
      <c r="G79" s="52"/>
      <c r="H79" s="52"/>
      <c r="I79" s="52"/>
    </row>
    <row r="80" spans="1:9" s="53" customFormat="1">
      <c r="A80" s="49"/>
      <c r="B80" s="50"/>
      <c r="C80" s="51"/>
      <c r="D80" s="49"/>
      <c r="E80" s="52"/>
      <c r="F80" s="52"/>
      <c r="G80" s="52"/>
      <c r="H80" s="52"/>
      <c r="I80" s="52"/>
    </row>
    <row r="81" spans="1:9" s="53" customFormat="1">
      <c r="A81" s="49"/>
      <c r="B81" s="50"/>
      <c r="C81" s="51"/>
      <c r="D81" s="49"/>
      <c r="E81" s="52"/>
      <c r="F81" s="52"/>
      <c r="G81" s="52"/>
      <c r="H81" s="52"/>
      <c r="I81" s="52"/>
    </row>
    <row r="82" spans="1:9" s="53" customFormat="1">
      <c r="A82" s="49"/>
      <c r="B82" s="50"/>
      <c r="C82" s="51"/>
      <c r="D82" s="49"/>
      <c r="E82" s="52"/>
      <c r="F82" s="52"/>
      <c r="G82" s="52"/>
      <c r="H82" s="52"/>
      <c r="I82" s="52"/>
    </row>
    <row r="83" spans="1:9" s="53" customFormat="1">
      <c r="A83" s="49"/>
      <c r="B83" s="50"/>
      <c r="C83" s="51"/>
      <c r="D83" s="49"/>
      <c r="E83" s="52"/>
      <c r="F83" s="52"/>
      <c r="G83" s="52"/>
      <c r="H83" s="52"/>
      <c r="I83" s="52"/>
    </row>
    <row r="84" spans="1:9" s="53" customFormat="1">
      <c r="A84" s="49"/>
      <c r="B84" s="50"/>
      <c r="C84" s="51"/>
      <c r="D84" s="49"/>
      <c r="E84" s="52"/>
      <c r="F84" s="52"/>
      <c r="G84" s="52"/>
      <c r="H84" s="52"/>
      <c r="I84" s="52"/>
    </row>
    <row r="85" spans="1:9" s="53" customFormat="1">
      <c r="A85" s="49"/>
      <c r="B85" s="50"/>
      <c r="C85" s="51"/>
      <c r="D85" s="49"/>
      <c r="E85" s="52"/>
      <c r="F85" s="52"/>
      <c r="G85" s="52"/>
      <c r="H85" s="52"/>
      <c r="I85" s="52"/>
    </row>
    <row r="86" spans="1:9" s="53" customFormat="1">
      <c r="A86" s="49"/>
      <c r="B86" s="50"/>
      <c r="C86" s="51"/>
      <c r="D86" s="49"/>
      <c r="E86" s="52"/>
      <c r="F86" s="52"/>
      <c r="G86" s="52"/>
      <c r="H86" s="52"/>
      <c r="I86" s="52"/>
    </row>
    <row r="87" spans="1:9" s="53" customFormat="1">
      <c r="A87" s="49"/>
      <c r="B87" s="50"/>
      <c r="C87" s="51"/>
      <c r="D87" s="49"/>
      <c r="E87" s="52"/>
      <c r="F87" s="52"/>
      <c r="G87" s="52"/>
      <c r="H87" s="52"/>
      <c r="I87" s="52"/>
    </row>
    <row r="88" spans="1:9" s="53" customFormat="1">
      <c r="A88" s="49"/>
      <c r="B88" s="50"/>
      <c r="C88" s="51"/>
      <c r="D88" s="49"/>
      <c r="E88" s="52"/>
      <c r="F88" s="52"/>
      <c r="G88" s="52"/>
      <c r="H88" s="52"/>
      <c r="I88" s="52"/>
    </row>
    <row r="89" spans="1:9" s="53" customFormat="1">
      <c r="A89" s="49"/>
      <c r="B89" s="50"/>
      <c r="C89" s="51"/>
      <c r="D89" s="49"/>
      <c r="E89" s="52"/>
      <c r="F89" s="52"/>
      <c r="G89" s="52"/>
      <c r="H89" s="52"/>
      <c r="I89" s="52"/>
    </row>
    <row r="90" spans="1:9" s="53" customFormat="1">
      <c r="A90" s="49"/>
      <c r="B90" s="50"/>
      <c r="C90" s="51"/>
      <c r="D90" s="49"/>
      <c r="E90" s="52"/>
      <c r="F90" s="52"/>
      <c r="G90" s="52"/>
      <c r="H90" s="52"/>
      <c r="I90" s="52"/>
    </row>
    <row r="91" spans="1:9" s="53" customFormat="1">
      <c r="A91" s="49"/>
      <c r="B91" s="50"/>
      <c r="C91" s="51"/>
      <c r="D91" s="49"/>
      <c r="E91" s="52"/>
      <c r="F91" s="52"/>
      <c r="G91" s="52"/>
      <c r="H91" s="52"/>
      <c r="I91" s="52"/>
    </row>
    <row r="92" spans="1:9" s="53" customFormat="1">
      <c r="A92" s="49"/>
      <c r="B92" s="50"/>
      <c r="C92" s="51"/>
      <c r="D92" s="49"/>
      <c r="E92" s="52"/>
      <c r="F92" s="52"/>
      <c r="G92" s="52"/>
      <c r="H92" s="52"/>
      <c r="I92" s="52"/>
    </row>
    <row r="93" spans="1:9" s="53" customFormat="1">
      <c r="A93" s="49"/>
      <c r="B93" s="50"/>
      <c r="C93" s="51"/>
      <c r="D93" s="49"/>
      <c r="E93" s="52"/>
      <c r="F93" s="52"/>
      <c r="G93" s="52"/>
      <c r="H93" s="52"/>
      <c r="I93" s="52"/>
    </row>
    <row r="94" spans="1:9" s="53" customFormat="1">
      <c r="A94" s="49"/>
      <c r="B94" s="50"/>
      <c r="C94" s="51"/>
      <c r="D94" s="49"/>
      <c r="E94" s="52"/>
      <c r="F94" s="52"/>
      <c r="G94" s="52"/>
      <c r="H94" s="52"/>
      <c r="I94" s="52"/>
    </row>
    <row r="95" spans="1:9" s="53" customFormat="1">
      <c r="A95" s="49"/>
      <c r="B95" s="50"/>
      <c r="C95" s="51"/>
      <c r="D95" s="49"/>
      <c r="E95" s="52"/>
      <c r="F95" s="52"/>
      <c r="G95" s="52"/>
      <c r="H95" s="52"/>
      <c r="I95" s="52"/>
    </row>
    <row r="96" spans="1:9" s="53" customFormat="1">
      <c r="A96" s="49"/>
      <c r="B96" s="50"/>
      <c r="C96" s="51"/>
      <c r="D96" s="49"/>
      <c r="E96" s="52"/>
      <c r="F96" s="52"/>
      <c r="G96" s="52"/>
      <c r="H96" s="52"/>
      <c r="I96" s="52"/>
    </row>
    <row r="97" spans="1:9" s="53" customFormat="1">
      <c r="A97" s="49"/>
      <c r="B97" s="50"/>
      <c r="C97" s="51"/>
      <c r="D97" s="49"/>
      <c r="E97" s="52"/>
      <c r="F97" s="52"/>
      <c r="G97" s="52"/>
      <c r="H97" s="52"/>
      <c r="I97" s="52"/>
    </row>
    <row r="98" spans="1:9" s="53" customFormat="1">
      <c r="A98" s="49"/>
      <c r="B98" s="50"/>
      <c r="C98" s="51"/>
      <c r="D98" s="49"/>
      <c r="E98" s="52"/>
      <c r="F98" s="52"/>
      <c r="G98" s="52"/>
      <c r="H98" s="52"/>
      <c r="I98" s="52"/>
    </row>
    <row r="99" spans="1:9" s="53" customFormat="1">
      <c r="A99" s="49"/>
      <c r="B99" s="50"/>
      <c r="C99" s="51"/>
      <c r="D99" s="49"/>
      <c r="E99" s="52"/>
      <c r="F99" s="52"/>
      <c r="G99" s="52"/>
      <c r="H99" s="52"/>
      <c r="I99" s="52"/>
    </row>
    <row r="100" spans="1:9" s="53" customFormat="1">
      <c r="A100" s="49"/>
      <c r="B100" s="50"/>
      <c r="C100" s="51"/>
      <c r="D100" s="49"/>
      <c r="E100" s="52"/>
      <c r="F100" s="52"/>
      <c r="G100" s="52"/>
      <c r="H100" s="52"/>
      <c r="I100" s="52"/>
    </row>
    <row r="101" spans="1:9" s="53" customFormat="1">
      <c r="A101" s="49"/>
      <c r="B101" s="50"/>
      <c r="C101" s="51"/>
      <c r="D101" s="49"/>
      <c r="E101" s="52"/>
      <c r="F101" s="52"/>
      <c r="G101" s="52"/>
      <c r="H101" s="52"/>
      <c r="I101" s="52"/>
    </row>
    <row r="102" spans="1:9" s="53" customFormat="1">
      <c r="A102" s="49"/>
      <c r="B102" s="50"/>
      <c r="C102" s="51"/>
      <c r="D102" s="49"/>
      <c r="E102" s="52"/>
      <c r="F102" s="52"/>
      <c r="G102" s="52"/>
      <c r="H102" s="52"/>
      <c r="I102" s="52"/>
    </row>
    <row r="103" spans="1:9" s="53" customFormat="1">
      <c r="A103" s="49"/>
      <c r="B103" s="50"/>
      <c r="C103" s="51"/>
      <c r="D103" s="49"/>
      <c r="E103" s="52"/>
      <c r="F103" s="52"/>
      <c r="G103" s="52"/>
      <c r="H103" s="52"/>
      <c r="I103" s="52"/>
    </row>
    <row r="104" spans="1:9" s="53" customFormat="1">
      <c r="A104" s="49"/>
      <c r="B104" s="50"/>
      <c r="C104" s="51"/>
      <c r="D104" s="49"/>
      <c r="E104" s="52"/>
      <c r="F104" s="52"/>
      <c r="G104" s="52"/>
      <c r="H104" s="52"/>
      <c r="I104" s="52"/>
    </row>
    <row r="105" spans="1:9" s="53" customFormat="1">
      <c r="A105" s="49"/>
      <c r="B105" s="50"/>
      <c r="C105" s="51"/>
      <c r="D105" s="49"/>
      <c r="E105" s="52"/>
      <c r="F105" s="52"/>
      <c r="G105" s="52"/>
      <c r="H105" s="52"/>
      <c r="I105" s="52"/>
    </row>
    <row r="106" spans="1:9" s="53" customFormat="1">
      <c r="A106" s="49"/>
      <c r="B106" s="50"/>
      <c r="C106" s="51"/>
      <c r="D106" s="49"/>
      <c r="E106" s="52"/>
      <c r="F106" s="52"/>
      <c r="G106" s="52"/>
      <c r="H106" s="52"/>
      <c r="I106" s="52"/>
    </row>
    <row r="107" spans="1:9" s="53" customFormat="1">
      <c r="A107" s="49"/>
      <c r="B107" s="50"/>
      <c r="C107" s="51"/>
      <c r="D107" s="49"/>
      <c r="E107" s="52"/>
      <c r="F107" s="52"/>
      <c r="G107" s="52"/>
      <c r="H107" s="52"/>
      <c r="I107" s="52"/>
    </row>
    <row r="108" spans="1:9" s="53" customFormat="1">
      <c r="A108" s="49"/>
      <c r="B108" s="50"/>
      <c r="C108" s="51"/>
      <c r="D108" s="49"/>
      <c r="E108" s="52"/>
      <c r="F108" s="52"/>
      <c r="G108" s="52"/>
      <c r="H108" s="52"/>
      <c r="I108" s="52"/>
    </row>
    <row r="109" spans="1:9" s="53" customFormat="1">
      <c r="A109" s="49"/>
      <c r="B109" s="50"/>
      <c r="C109" s="51"/>
      <c r="D109" s="49"/>
      <c r="E109" s="52"/>
      <c r="F109" s="52"/>
      <c r="G109" s="52"/>
      <c r="H109" s="52"/>
      <c r="I109" s="52"/>
    </row>
    <row r="110" spans="1:9" s="53" customFormat="1">
      <c r="A110" s="49"/>
      <c r="B110" s="50"/>
      <c r="C110" s="51"/>
      <c r="D110" s="49"/>
      <c r="E110" s="52"/>
      <c r="F110" s="52"/>
      <c r="G110" s="52"/>
      <c r="H110" s="52"/>
      <c r="I110" s="52"/>
    </row>
    <row r="111" spans="1:9" s="53" customFormat="1">
      <c r="A111" s="49"/>
      <c r="B111" s="50"/>
      <c r="C111" s="51"/>
      <c r="D111" s="49"/>
      <c r="E111" s="52"/>
      <c r="F111" s="52"/>
      <c r="G111" s="52"/>
      <c r="H111" s="52"/>
      <c r="I111" s="52"/>
    </row>
    <row r="112" spans="1:9" s="53" customFormat="1">
      <c r="A112" s="49"/>
      <c r="B112" s="50"/>
      <c r="C112" s="51"/>
      <c r="D112" s="49"/>
      <c r="E112" s="52"/>
      <c r="F112" s="52"/>
      <c r="G112" s="52"/>
      <c r="H112" s="52"/>
      <c r="I112" s="52"/>
    </row>
    <row r="113" spans="1:9" s="53" customFormat="1">
      <c r="A113" s="49"/>
      <c r="B113" s="50"/>
      <c r="C113" s="51"/>
      <c r="D113" s="49"/>
      <c r="E113" s="52"/>
      <c r="F113" s="52"/>
      <c r="G113" s="52"/>
      <c r="H113" s="52"/>
      <c r="I113" s="52"/>
    </row>
    <row r="114" spans="1:9" s="53" customFormat="1">
      <c r="A114" s="49"/>
      <c r="B114" s="50"/>
      <c r="C114" s="51"/>
      <c r="D114" s="49"/>
      <c r="E114" s="52"/>
      <c r="F114" s="52"/>
      <c r="G114" s="52"/>
      <c r="H114" s="52"/>
      <c r="I114" s="52"/>
    </row>
    <row r="115" spans="1:9" s="53" customFormat="1">
      <c r="A115" s="49"/>
      <c r="B115" s="50"/>
      <c r="C115" s="51"/>
      <c r="D115" s="49"/>
      <c r="E115" s="52"/>
      <c r="F115" s="52"/>
      <c r="G115" s="52"/>
      <c r="H115" s="52"/>
      <c r="I115" s="52"/>
    </row>
    <row r="116" spans="1:9" s="53" customFormat="1">
      <c r="A116" s="49"/>
      <c r="B116" s="50"/>
      <c r="C116" s="51"/>
      <c r="D116" s="49"/>
      <c r="E116" s="52"/>
      <c r="F116" s="52"/>
      <c r="G116" s="52"/>
      <c r="H116" s="52"/>
      <c r="I116" s="52"/>
    </row>
    <row r="117" spans="1:9" s="53" customFormat="1">
      <c r="A117" s="49"/>
      <c r="B117" s="50"/>
      <c r="C117" s="51"/>
      <c r="D117" s="49"/>
      <c r="E117" s="52"/>
      <c r="F117" s="52"/>
      <c r="G117" s="52"/>
      <c r="H117" s="52"/>
      <c r="I117" s="52"/>
    </row>
    <row r="118" spans="1:9" s="53" customFormat="1">
      <c r="A118" s="49"/>
      <c r="B118" s="50"/>
      <c r="C118" s="51"/>
      <c r="D118" s="49"/>
      <c r="E118" s="52"/>
      <c r="F118" s="52"/>
      <c r="G118" s="52"/>
      <c r="H118" s="52"/>
      <c r="I118" s="52"/>
    </row>
    <row r="119" spans="1:9" s="53" customFormat="1">
      <c r="A119" s="49"/>
      <c r="B119" s="50"/>
      <c r="C119" s="51"/>
      <c r="D119" s="49"/>
      <c r="E119" s="52"/>
      <c r="F119" s="52"/>
      <c r="G119" s="52"/>
      <c r="H119" s="52"/>
      <c r="I119" s="52"/>
    </row>
    <row r="120" spans="1:9" s="53" customFormat="1">
      <c r="A120" s="49"/>
      <c r="B120" s="50"/>
      <c r="C120" s="51"/>
      <c r="D120" s="49"/>
      <c r="E120" s="52"/>
      <c r="F120" s="52"/>
      <c r="G120" s="52"/>
      <c r="H120" s="52"/>
      <c r="I120" s="52"/>
    </row>
    <row r="121" spans="1:9" s="53" customFormat="1">
      <c r="A121" s="49"/>
      <c r="B121" s="50"/>
      <c r="C121" s="51"/>
      <c r="D121" s="49"/>
      <c r="E121" s="52"/>
      <c r="F121" s="52"/>
      <c r="G121" s="52"/>
      <c r="H121" s="52"/>
      <c r="I121" s="52"/>
    </row>
    <row r="122" spans="1:9" s="53" customFormat="1">
      <c r="A122" s="49"/>
      <c r="B122" s="50"/>
      <c r="C122" s="51"/>
      <c r="D122" s="49"/>
      <c r="E122" s="52"/>
      <c r="F122" s="52"/>
      <c r="G122" s="52"/>
      <c r="H122" s="52"/>
      <c r="I122" s="52"/>
    </row>
    <row r="123" spans="1:9" s="53" customFormat="1">
      <c r="A123" s="49"/>
      <c r="B123" s="50"/>
      <c r="C123" s="51"/>
      <c r="D123" s="49"/>
      <c r="E123" s="52"/>
      <c r="F123" s="52"/>
      <c r="G123" s="52"/>
      <c r="H123" s="52"/>
      <c r="I123" s="52"/>
    </row>
    <row r="124" spans="1:9" s="53" customFormat="1">
      <c r="A124" s="49"/>
      <c r="B124" s="50"/>
      <c r="C124" s="51"/>
      <c r="D124" s="49"/>
      <c r="E124" s="52"/>
      <c r="F124" s="52"/>
      <c r="G124" s="52"/>
      <c r="H124" s="52"/>
      <c r="I124" s="52"/>
    </row>
    <row r="125" spans="1:9" s="53" customFormat="1">
      <c r="A125" s="49"/>
      <c r="B125" s="50"/>
      <c r="C125" s="51"/>
      <c r="D125" s="49"/>
      <c r="E125" s="52"/>
      <c r="F125" s="52"/>
      <c r="G125" s="52"/>
      <c r="H125" s="52"/>
      <c r="I125" s="52"/>
    </row>
    <row r="126" spans="1:9" s="53" customFormat="1">
      <c r="A126" s="49"/>
      <c r="B126" s="50"/>
      <c r="C126" s="51"/>
      <c r="D126" s="49"/>
      <c r="E126" s="52"/>
      <c r="F126" s="52"/>
      <c r="G126" s="52"/>
      <c r="H126" s="52"/>
      <c r="I126" s="52"/>
    </row>
    <row r="127" spans="1:9" s="53" customFormat="1">
      <c r="A127" s="49"/>
      <c r="B127" s="50"/>
      <c r="C127" s="51"/>
      <c r="D127" s="49"/>
      <c r="E127" s="52"/>
      <c r="F127" s="52"/>
      <c r="G127" s="52"/>
      <c r="H127" s="52"/>
      <c r="I127" s="52"/>
    </row>
    <row r="128" spans="1:9" s="53" customFormat="1">
      <c r="A128" s="49"/>
      <c r="B128" s="50"/>
      <c r="C128" s="51"/>
      <c r="D128" s="49"/>
      <c r="E128" s="52"/>
      <c r="F128" s="52"/>
      <c r="G128" s="52"/>
      <c r="H128" s="52"/>
      <c r="I128" s="52"/>
    </row>
    <row r="129" spans="1:9" s="53" customFormat="1">
      <c r="A129" s="49"/>
      <c r="B129" s="50"/>
      <c r="C129" s="51"/>
      <c r="D129" s="49"/>
      <c r="E129" s="52"/>
      <c r="F129" s="52"/>
      <c r="G129" s="52"/>
      <c r="H129" s="52"/>
      <c r="I129" s="52"/>
    </row>
    <row r="130" spans="1:9" s="53" customFormat="1">
      <c r="A130" s="49"/>
      <c r="B130" s="50"/>
      <c r="C130" s="51"/>
      <c r="D130" s="49"/>
      <c r="E130" s="52"/>
      <c r="F130" s="52"/>
      <c r="G130" s="52"/>
      <c r="H130" s="52"/>
      <c r="I130" s="52"/>
    </row>
    <row r="131" spans="1:9" s="53" customFormat="1">
      <c r="A131" s="49"/>
      <c r="B131" s="50"/>
      <c r="C131" s="51"/>
      <c r="D131" s="49"/>
      <c r="E131" s="52"/>
      <c r="F131" s="52"/>
      <c r="G131" s="52"/>
      <c r="H131" s="52"/>
      <c r="I131" s="52"/>
    </row>
    <row r="132" spans="1:9" s="53" customFormat="1">
      <c r="A132" s="49"/>
      <c r="B132" s="50"/>
      <c r="C132" s="51"/>
      <c r="D132" s="49"/>
      <c r="E132" s="52"/>
      <c r="F132" s="52"/>
      <c r="G132" s="52"/>
      <c r="H132" s="52"/>
      <c r="I132" s="52"/>
    </row>
    <row r="133" spans="1:9" s="53" customFormat="1">
      <c r="A133" s="49"/>
      <c r="B133" s="50"/>
      <c r="C133" s="51"/>
      <c r="D133" s="49"/>
      <c r="E133" s="52"/>
      <c r="F133" s="52"/>
      <c r="G133" s="52"/>
      <c r="H133" s="52"/>
      <c r="I133" s="52"/>
    </row>
    <row r="134" spans="1:9" s="53" customFormat="1">
      <c r="A134" s="49"/>
      <c r="B134" s="50"/>
      <c r="C134" s="51"/>
      <c r="D134" s="49"/>
      <c r="E134" s="52"/>
      <c r="F134" s="52"/>
      <c r="G134" s="52"/>
      <c r="H134" s="52"/>
      <c r="I134" s="52"/>
    </row>
    <row r="135" spans="1:9" s="53" customFormat="1">
      <c r="A135" s="49"/>
      <c r="B135" s="50"/>
      <c r="C135" s="51"/>
      <c r="D135" s="49"/>
      <c r="E135" s="52"/>
      <c r="F135" s="52"/>
      <c r="G135" s="52"/>
      <c r="H135" s="52"/>
      <c r="I135" s="52"/>
    </row>
    <row r="136" spans="1:9" s="53" customFormat="1">
      <c r="A136" s="49"/>
      <c r="B136" s="50"/>
      <c r="C136" s="51"/>
      <c r="D136" s="49"/>
      <c r="E136" s="52"/>
      <c r="F136" s="52"/>
      <c r="G136" s="52"/>
      <c r="H136" s="52"/>
      <c r="I136" s="52"/>
    </row>
    <row r="137" spans="1:9" s="53" customFormat="1">
      <c r="A137" s="49"/>
      <c r="B137" s="50"/>
      <c r="C137" s="51"/>
      <c r="D137" s="49"/>
      <c r="E137" s="52"/>
      <c r="F137" s="52"/>
      <c r="G137" s="52"/>
      <c r="H137" s="52"/>
      <c r="I137" s="52"/>
    </row>
    <row r="138" spans="1:9" s="53" customFormat="1">
      <c r="A138" s="49"/>
      <c r="B138" s="50"/>
      <c r="C138" s="51"/>
      <c r="D138" s="49"/>
      <c r="E138" s="52"/>
      <c r="F138" s="52"/>
      <c r="G138" s="52"/>
      <c r="H138" s="52"/>
      <c r="I138" s="52"/>
    </row>
    <row r="139" spans="1:9" s="53" customFormat="1">
      <c r="A139" s="49"/>
      <c r="B139" s="50"/>
      <c r="C139" s="51"/>
      <c r="D139" s="49"/>
      <c r="E139" s="52"/>
      <c r="F139" s="52"/>
      <c r="G139" s="52"/>
      <c r="H139" s="52"/>
      <c r="I139" s="52"/>
    </row>
    <row r="140" spans="1:9" s="53" customFormat="1">
      <c r="A140" s="49"/>
      <c r="B140" s="50"/>
      <c r="C140" s="51"/>
      <c r="D140" s="49"/>
      <c r="E140" s="52"/>
      <c r="F140" s="52"/>
      <c r="G140" s="52"/>
      <c r="H140" s="52"/>
      <c r="I140" s="52"/>
    </row>
    <row r="141" spans="1:9" s="53" customFormat="1">
      <c r="A141" s="49"/>
      <c r="B141" s="50"/>
      <c r="C141" s="51"/>
      <c r="D141" s="49"/>
      <c r="E141" s="52"/>
      <c r="F141" s="52"/>
      <c r="G141" s="52"/>
      <c r="H141" s="52"/>
      <c r="I141" s="52"/>
    </row>
    <row r="142" spans="1:9" s="53" customFormat="1">
      <c r="A142" s="49"/>
      <c r="B142" s="50"/>
      <c r="C142" s="51"/>
      <c r="D142" s="49"/>
      <c r="E142" s="52"/>
      <c r="F142" s="52"/>
      <c r="G142" s="52"/>
      <c r="H142" s="52"/>
      <c r="I142" s="52"/>
    </row>
    <row r="143" spans="1:9" s="53" customFormat="1">
      <c r="A143" s="49"/>
      <c r="B143" s="50"/>
      <c r="C143" s="51"/>
      <c r="D143" s="49"/>
      <c r="E143" s="52"/>
      <c r="F143" s="52"/>
      <c r="G143" s="52"/>
      <c r="H143" s="52"/>
      <c r="I143" s="52"/>
    </row>
    <row r="144" spans="1:9" s="53" customFormat="1">
      <c r="A144" s="49"/>
      <c r="B144" s="50"/>
      <c r="C144" s="51"/>
      <c r="D144" s="49"/>
      <c r="E144" s="52"/>
      <c r="F144" s="52"/>
      <c r="G144" s="52"/>
      <c r="H144" s="52"/>
      <c r="I144" s="52"/>
    </row>
    <row r="145" spans="1:9" s="53" customFormat="1">
      <c r="A145" s="49"/>
      <c r="B145" s="50"/>
      <c r="C145" s="51"/>
      <c r="D145" s="49"/>
      <c r="E145" s="52"/>
      <c r="F145" s="52"/>
      <c r="G145" s="52"/>
      <c r="H145" s="52"/>
      <c r="I145" s="52"/>
    </row>
    <row r="146" spans="1:9" s="53" customFormat="1">
      <c r="A146" s="49"/>
      <c r="B146" s="50"/>
      <c r="C146" s="51"/>
      <c r="D146" s="49"/>
      <c r="E146" s="52"/>
      <c r="F146" s="52"/>
      <c r="G146" s="52"/>
      <c r="H146" s="52"/>
      <c r="I146" s="52"/>
    </row>
    <row r="147" spans="1:9" s="53" customFormat="1">
      <c r="A147" s="49"/>
      <c r="B147" s="50"/>
      <c r="C147" s="51"/>
      <c r="D147" s="49"/>
      <c r="E147" s="52"/>
      <c r="F147" s="52"/>
      <c r="G147" s="52"/>
      <c r="H147" s="52"/>
      <c r="I147" s="52"/>
    </row>
    <row r="148" spans="1:9" s="53" customFormat="1">
      <c r="A148" s="49"/>
      <c r="B148" s="50"/>
      <c r="C148" s="51"/>
      <c r="D148" s="49"/>
      <c r="E148" s="52"/>
      <c r="F148" s="52"/>
      <c r="G148" s="52"/>
      <c r="H148" s="52"/>
      <c r="I148" s="52"/>
    </row>
    <row r="149" spans="1:9" s="53" customFormat="1">
      <c r="A149" s="49"/>
      <c r="B149" s="50"/>
      <c r="C149" s="51"/>
      <c r="D149" s="49"/>
      <c r="E149" s="52"/>
      <c r="F149" s="52"/>
      <c r="G149" s="52"/>
      <c r="H149" s="52"/>
      <c r="I149" s="52"/>
    </row>
    <row r="150" spans="1:9" s="53" customFormat="1">
      <c r="A150" s="49"/>
      <c r="B150" s="50"/>
      <c r="C150" s="51"/>
      <c r="D150" s="49"/>
      <c r="E150" s="52"/>
      <c r="F150" s="52"/>
      <c r="G150" s="52"/>
      <c r="H150" s="52"/>
      <c r="I150" s="52"/>
    </row>
    <row r="151" spans="1:9" s="53" customFormat="1">
      <c r="A151" s="49"/>
      <c r="B151" s="50"/>
      <c r="C151" s="51"/>
      <c r="D151" s="49"/>
      <c r="E151" s="52"/>
      <c r="F151" s="52"/>
      <c r="G151" s="52"/>
      <c r="H151" s="52"/>
      <c r="I151" s="52"/>
    </row>
    <row r="152" spans="1:9" s="53" customFormat="1">
      <c r="A152" s="49"/>
      <c r="B152" s="50"/>
      <c r="C152" s="51"/>
      <c r="D152" s="49"/>
      <c r="E152" s="52"/>
      <c r="F152" s="52"/>
      <c r="G152" s="52"/>
      <c r="H152" s="52"/>
      <c r="I152" s="52"/>
    </row>
    <row r="153" spans="1:9" s="53" customFormat="1">
      <c r="A153" s="49"/>
      <c r="B153" s="50"/>
      <c r="C153" s="51"/>
      <c r="D153" s="49"/>
      <c r="E153" s="52"/>
      <c r="F153" s="52"/>
      <c r="G153" s="52"/>
      <c r="H153" s="52"/>
      <c r="I153" s="52"/>
    </row>
    <row r="154" spans="1:9" s="53" customFormat="1">
      <c r="A154" s="49"/>
      <c r="B154" s="50"/>
      <c r="C154" s="51"/>
      <c r="D154" s="49"/>
      <c r="E154" s="52"/>
      <c r="F154" s="52"/>
      <c r="G154" s="52"/>
      <c r="H154" s="52"/>
      <c r="I154" s="52"/>
    </row>
    <row r="155" spans="1:9" s="53" customFormat="1">
      <c r="A155" s="49"/>
      <c r="B155" s="50"/>
      <c r="C155" s="51"/>
      <c r="D155" s="49"/>
      <c r="E155" s="52"/>
      <c r="F155" s="52"/>
      <c r="G155" s="52"/>
      <c r="H155" s="52"/>
      <c r="I155" s="52"/>
    </row>
    <row r="156" spans="1:9" s="53" customFormat="1">
      <c r="A156" s="49"/>
      <c r="B156" s="50"/>
      <c r="C156" s="51"/>
      <c r="D156" s="49"/>
      <c r="E156" s="52"/>
      <c r="F156" s="52"/>
      <c r="G156" s="52"/>
      <c r="H156" s="52"/>
      <c r="I156" s="52"/>
    </row>
    <row r="157" spans="1:9" s="53" customFormat="1">
      <c r="A157" s="49"/>
      <c r="B157" s="50"/>
      <c r="C157" s="51"/>
      <c r="D157" s="49"/>
      <c r="E157" s="52"/>
      <c r="F157" s="52"/>
      <c r="G157" s="52"/>
      <c r="H157" s="52"/>
      <c r="I157" s="52"/>
    </row>
    <row r="158" spans="1:9" s="53" customFormat="1">
      <c r="A158" s="49"/>
      <c r="B158" s="50"/>
      <c r="C158" s="51"/>
      <c r="D158" s="49"/>
      <c r="E158" s="52"/>
      <c r="F158" s="52"/>
      <c r="G158" s="52"/>
      <c r="H158" s="52"/>
      <c r="I158" s="52"/>
    </row>
    <row r="159" spans="1:9" s="53" customFormat="1">
      <c r="A159" s="49"/>
      <c r="B159" s="50"/>
      <c r="C159" s="51"/>
      <c r="D159" s="49"/>
      <c r="E159" s="52"/>
      <c r="F159" s="52"/>
      <c r="G159" s="52"/>
      <c r="H159" s="52"/>
      <c r="I159" s="52"/>
    </row>
    <row r="160" spans="1:9" s="53" customFormat="1">
      <c r="A160" s="49"/>
      <c r="B160" s="50"/>
      <c r="C160" s="51"/>
      <c r="D160" s="49"/>
      <c r="E160" s="52"/>
      <c r="F160" s="52"/>
      <c r="G160" s="52"/>
      <c r="H160" s="52"/>
      <c r="I160" s="52"/>
    </row>
    <row r="161" spans="1:9" s="53" customFormat="1">
      <c r="A161" s="49"/>
      <c r="B161" s="50"/>
      <c r="C161" s="51"/>
      <c r="D161" s="49"/>
      <c r="E161" s="52"/>
      <c r="F161" s="52"/>
      <c r="G161" s="52"/>
      <c r="H161" s="52"/>
      <c r="I161" s="52"/>
    </row>
    <row r="162" spans="1:9" s="53" customFormat="1">
      <c r="A162" s="49"/>
      <c r="B162" s="50"/>
      <c r="C162" s="51"/>
      <c r="D162" s="49"/>
      <c r="E162" s="52"/>
      <c r="F162" s="52"/>
      <c r="G162" s="52"/>
      <c r="H162" s="52"/>
      <c r="I162" s="52"/>
    </row>
    <row r="163" spans="1:9" s="53" customFormat="1">
      <c r="A163" s="49"/>
      <c r="B163" s="50"/>
      <c r="C163" s="51"/>
      <c r="D163" s="49"/>
      <c r="E163" s="52"/>
      <c r="F163" s="52"/>
      <c r="G163" s="52"/>
      <c r="H163" s="52"/>
      <c r="I163" s="52"/>
    </row>
    <row r="164" spans="1:9" s="53" customFormat="1">
      <c r="A164" s="49"/>
      <c r="B164" s="50"/>
      <c r="C164" s="51"/>
      <c r="D164" s="49"/>
      <c r="E164" s="52"/>
      <c r="F164" s="52"/>
      <c r="G164" s="52"/>
      <c r="H164" s="52"/>
      <c r="I164" s="52"/>
    </row>
    <row r="165" spans="1:9" s="53" customFormat="1">
      <c r="A165" s="49"/>
      <c r="B165" s="50"/>
      <c r="C165" s="51"/>
      <c r="D165" s="49"/>
      <c r="E165" s="52"/>
      <c r="F165" s="52"/>
      <c r="G165" s="52"/>
      <c r="H165" s="52"/>
      <c r="I165" s="52"/>
    </row>
    <row r="166" spans="1:9" s="53" customFormat="1">
      <c r="A166" s="49"/>
      <c r="B166" s="50"/>
      <c r="C166" s="51"/>
      <c r="D166" s="49"/>
      <c r="E166" s="52"/>
      <c r="F166" s="52"/>
      <c r="G166" s="52"/>
      <c r="H166" s="52"/>
      <c r="I166" s="52"/>
    </row>
    <row r="167" spans="1:9" s="53" customFormat="1">
      <c r="A167" s="49"/>
      <c r="B167" s="50"/>
      <c r="C167" s="51"/>
      <c r="D167" s="49"/>
      <c r="E167" s="52"/>
      <c r="F167" s="52"/>
      <c r="G167" s="52"/>
      <c r="H167" s="52"/>
      <c r="I167" s="52"/>
    </row>
    <row r="168" spans="1:9" s="53" customFormat="1">
      <c r="A168" s="49"/>
      <c r="B168" s="50"/>
      <c r="C168" s="51"/>
      <c r="D168" s="49"/>
      <c r="E168" s="52"/>
      <c r="F168" s="52"/>
      <c r="G168" s="52"/>
      <c r="H168" s="52"/>
      <c r="I168" s="52"/>
    </row>
    <row r="169" spans="1:9" s="53" customFormat="1">
      <c r="A169" s="49"/>
      <c r="B169" s="50"/>
      <c r="C169" s="51"/>
      <c r="D169" s="49"/>
      <c r="E169" s="52"/>
      <c r="F169" s="52"/>
      <c r="G169" s="52"/>
      <c r="H169" s="52"/>
      <c r="I169" s="52"/>
    </row>
    <row r="170" spans="1:9" s="53" customFormat="1">
      <c r="A170" s="49"/>
      <c r="B170" s="50"/>
      <c r="C170" s="51"/>
      <c r="D170" s="49"/>
      <c r="E170" s="52"/>
      <c r="F170" s="52"/>
      <c r="G170" s="52"/>
      <c r="H170" s="52"/>
      <c r="I170" s="52"/>
    </row>
    <row r="171" spans="1:9" s="53" customFormat="1">
      <c r="A171" s="49"/>
      <c r="B171" s="50"/>
      <c r="C171" s="51"/>
      <c r="D171" s="49"/>
      <c r="E171" s="52"/>
      <c r="F171" s="52"/>
      <c r="G171" s="52"/>
      <c r="H171" s="52"/>
      <c r="I171" s="52"/>
    </row>
    <row r="172" spans="1:9" s="53" customFormat="1">
      <c r="A172" s="49"/>
      <c r="B172" s="50"/>
      <c r="C172" s="51"/>
      <c r="D172" s="49"/>
      <c r="E172" s="52"/>
      <c r="F172" s="52"/>
      <c r="G172" s="52"/>
      <c r="H172" s="52"/>
      <c r="I172" s="52"/>
    </row>
    <row r="173" spans="1:9" s="53" customFormat="1">
      <c r="A173" s="49"/>
      <c r="B173" s="50"/>
      <c r="C173" s="51"/>
      <c r="D173" s="49"/>
      <c r="E173" s="52"/>
      <c r="F173" s="52"/>
      <c r="G173" s="52"/>
      <c r="H173" s="52"/>
      <c r="I173" s="52"/>
    </row>
    <row r="174" spans="1:9" s="53" customFormat="1">
      <c r="A174" s="49"/>
      <c r="B174" s="50"/>
      <c r="C174" s="51"/>
      <c r="D174" s="49"/>
      <c r="E174" s="52"/>
      <c r="F174" s="52"/>
      <c r="G174" s="52"/>
      <c r="H174" s="52"/>
      <c r="I174" s="52"/>
    </row>
    <row r="175" spans="1:9" s="53" customFormat="1">
      <c r="A175" s="49"/>
      <c r="B175" s="50"/>
      <c r="C175" s="51"/>
      <c r="D175" s="49"/>
      <c r="E175" s="52"/>
      <c r="F175" s="52"/>
      <c r="G175" s="52"/>
      <c r="H175" s="52"/>
      <c r="I175" s="52"/>
    </row>
    <row r="176" spans="1:9" s="53" customFormat="1">
      <c r="A176" s="49"/>
      <c r="B176" s="50"/>
      <c r="C176" s="51"/>
      <c r="D176" s="49"/>
      <c r="E176" s="52"/>
      <c r="F176" s="52"/>
      <c r="G176" s="52"/>
      <c r="H176" s="52"/>
      <c r="I176" s="52"/>
    </row>
    <row r="177" spans="1:9" s="53" customFormat="1">
      <c r="A177" s="49"/>
      <c r="B177" s="50"/>
      <c r="C177" s="51"/>
      <c r="D177" s="49"/>
      <c r="E177" s="52"/>
      <c r="F177" s="52"/>
      <c r="G177" s="52"/>
      <c r="H177" s="52"/>
      <c r="I177" s="52"/>
    </row>
    <row r="178" spans="1:9" s="53" customFormat="1">
      <c r="A178" s="49"/>
      <c r="B178" s="50"/>
      <c r="C178" s="51"/>
      <c r="D178" s="49"/>
      <c r="E178" s="52"/>
      <c r="F178" s="52"/>
      <c r="G178" s="52"/>
      <c r="H178" s="52"/>
      <c r="I178" s="52"/>
    </row>
    <row r="179" spans="1:9" s="53" customFormat="1">
      <c r="A179" s="49"/>
      <c r="B179" s="50"/>
      <c r="C179" s="51"/>
      <c r="D179" s="49"/>
      <c r="E179" s="52"/>
      <c r="F179" s="52"/>
      <c r="G179" s="52"/>
      <c r="H179" s="52"/>
      <c r="I179" s="52"/>
    </row>
    <row r="180" spans="1:9" s="53" customFormat="1">
      <c r="A180" s="49"/>
      <c r="B180" s="50"/>
      <c r="C180" s="51"/>
      <c r="D180" s="49"/>
      <c r="E180" s="52"/>
      <c r="F180" s="52"/>
      <c r="G180" s="52"/>
      <c r="H180" s="52"/>
      <c r="I180" s="52"/>
    </row>
    <row r="181" spans="1:9" s="53" customFormat="1">
      <c r="A181" s="49"/>
      <c r="B181" s="50"/>
      <c r="C181" s="51"/>
      <c r="D181" s="49"/>
      <c r="E181" s="52"/>
      <c r="F181" s="52"/>
      <c r="G181" s="52"/>
      <c r="H181" s="52"/>
      <c r="I181" s="52"/>
    </row>
    <row r="182" spans="1:9" s="53" customFormat="1">
      <c r="A182" s="49"/>
      <c r="B182" s="50"/>
      <c r="C182" s="51"/>
      <c r="D182" s="49"/>
      <c r="E182" s="52"/>
      <c r="F182" s="52"/>
      <c r="G182" s="52"/>
      <c r="H182" s="52"/>
      <c r="I182" s="52"/>
    </row>
    <row r="183" spans="1:9" s="53" customFormat="1">
      <c r="A183" s="49"/>
      <c r="B183" s="50"/>
      <c r="C183" s="51"/>
      <c r="D183" s="49"/>
      <c r="E183" s="52"/>
      <c r="F183" s="52"/>
      <c r="G183" s="52"/>
      <c r="H183" s="52"/>
      <c r="I183" s="52"/>
    </row>
    <row r="184" spans="1:9" s="53" customFormat="1">
      <c r="A184" s="49"/>
      <c r="B184" s="50"/>
      <c r="C184" s="51"/>
      <c r="D184" s="49"/>
      <c r="E184" s="52"/>
      <c r="F184" s="52"/>
      <c r="G184" s="52"/>
      <c r="H184" s="52"/>
      <c r="I184" s="52"/>
    </row>
    <row r="185" spans="1:9" s="53" customFormat="1">
      <c r="A185" s="49"/>
      <c r="B185" s="50"/>
      <c r="C185" s="51"/>
      <c r="D185" s="49"/>
      <c r="E185" s="52"/>
      <c r="F185" s="52"/>
      <c r="G185" s="52"/>
      <c r="H185" s="52"/>
      <c r="I185" s="52"/>
    </row>
    <row r="186" spans="1:9" s="53" customFormat="1">
      <c r="A186" s="49"/>
      <c r="B186" s="50"/>
      <c r="C186" s="51"/>
      <c r="D186" s="49"/>
      <c r="E186" s="52"/>
      <c r="F186" s="52"/>
      <c r="G186" s="52"/>
      <c r="H186" s="52"/>
      <c r="I186" s="52"/>
    </row>
    <row r="187" spans="1:9" s="53" customFormat="1">
      <c r="A187" s="49"/>
      <c r="B187" s="50"/>
      <c r="C187" s="51"/>
      <c r="D187" s="49"/>
      <c r="E187" s="52"/>
      <c r="F187" s="52"/>
      <c r="G187" s="52"/>
      <c r="H187" s="52"/>
      <c r="I187" s="52"/>
    </row>
    <row r="188" spans="1:9" s="53" customFormat="1">
      <c r="A188" s="49"/>
      <c r="B188" s="50"/>
      <c r="C188" s="51"/>
      <c r="D188" s="49"/>
      <c r="E188" s="52"/>
      <c r="F188" s="52"/>
      <c r="G188" s="52"/>
      <c r="H188" s="52"/>
      <c r="I188" s="52"/>
    </row>
    <row r="189" spans="1:9" s="53" customFormat="1">
      <c r="A189" s="49"/>
      <c r="B189" s="50"/>
      <c r="C189" s="51"/>
      <c r="D189" s="49"/>
      <c r="E189" s="52"/>
      <c r="F189" s="52"/>
      <c r="G189" s="52"/>
      <c r="H189" s="52"/>
      <c r="I189" s="52"/>
    </row>
    <row r="190" spans="1:9" s="53" customFormat="1">
      <c r="A190" s="49"/>
      <c r="B190" s="50"/>
      <c r="C190" s="51"/>
      <c r="D190" s="49"/>
      <c r="E190" s="52"/>
      <c r="F190" s="52"/>
      <c r="G190" s="52"/>
      <c r="H190" s="52"/>
      <c r="I190" s="52"/>
    </row>
    <row r="191" spans="1:9" s="53" customFormat="1">
      <c r="A191" s="49"/>
      <c r="B191" s="50"/>
      <c r="C191" s="51"/>
      <c r="D191" s="49"/>
      <c r="E191" s="52"/>
      <c r="F191" s="52"/>
      <c r="G191" s="52"/>
      <c r="H191" s="52"/>
      <c r="I191" s="52"/>
    </row>
    <row r="192" spans="1:9" s="53" customFormat="1">
      <c r="A192" s="49"/>
      <c r="B192" s="50"/>
      <c r="C192" s="51"/>
      <c r="D192" s="49"/>
      <c r="E192" s="52"/>
      <c r="F192" s="52"/>
      <c r="G192" s="52"/>
      <c r="H192" s="52"/>
      <c r="I192" s="52"/>
    </row>
    <row r="193" spans="1:9" s="53" customFormat="1">
      <c r="A193" s="49"/>
      <c r="B193" s="50"/>
      <c r="C193" s="51"/>
      <c r="D193" s="49"/>
      <c r="E193" s="52"/>
      <c r="F193" s="52"/>
      <c r="G193" s="52"/>
      <c r="H193" s="52"/>
      <c r="I193" s="52"/>
    </row>
    <row r="194" spans="1:9" s="53" customFormat="1">
      <c r="A194" s="49"/>
      <c r="B194" s="50"/>
      <c r="C194" s="51"/>
      <c r="D194" s="49"/>
      <c r="E194" s="52"/>
      <c r="F194" s="52"/>
      <c r="G194" s="52"/>
      <c r="H194" s="52"/>
      <c r="I194" s="52"/>
    </row>
    <row r="195" spans="1:9" s="53" customFormat="1">
      <c r="A195" s="49"/>
      <c r="B195" s="50"/>
      <c r="C195" s="51"/>
      <c r="D195" s="49"/>
      <c r="E195" s="52"/>
      <c r="F195" s="52"/>
      <c r="G195" s="52"/>
      <c r="H195" s="52"/>
      <c r="I195" s="52"/>
    </row>
    <row r="196" spans="1:9" s="53" customFormat="1">
      <c r="A196" s="49"/>
      <c r="B196" s="50"/>
      <c r="C196" s="51"/>
      <c r="D196" s="49"/>
      <c r="E196" s="52"/>
      <c r="F196" s="52"/>
      <c r="G196" s="52"/>
      <c r="H196" s="52"/>
      <c r="I196" s="52"/>
    </row>
    <row r="197" spans="1:9" s="53" customFormat="1">
      <c r="A197" s="49"/>
      <c r="B197" s="50"/>
      <c r="C197" s="51"/>
      <c r="D197" s="49"/>
      <c r="E197" s="52"/>
      <c r="F197" s="52"/>
      <c r="G197" s="52"/>
      <c r="H197" s="52"/>
      <c r="I197" s="52"/>
    </row>
    <row r="198" spans="1:9" s="53" customFormat="1">
      <c r="A198" s="49"/>
      <c r="B198" s="50"/>
      <c r="C198" s="51"/>
      <c r="D198" s="49"/>
      <c r="E198" s="52"/>
      <c r="F198" s="52"/>
      <c r="G198" s="52"/>
      <c r="H198" s="52"/>
      <c r="I198" s="52"/>
    </row>
    <row r="199" spans="1:9" s="53" customFormat="1">
      <c r="A199" s="49"/>
      <c r="B199" s="50"/>
      <c r="C199" s="51"/>
      <c r="D199" s="49"/>
      <c r="E199" s="52"/>
      <c r="F199" s="52"/>
      <c r="G199" s="52"/>
      <c r="H199" s="52"/>
      <c r="I199" s="52"/>
    </row>
    <row r="200" spans="1:9" s="53" customFormat="1">
      <c r="A200" s="49"/>
      <c r="B200" s="50"/>
      <c r="C200" s="51"/>
      <c r="D200" s="49"/>
      <c r="E200" s="52"/>
      <c r="F200" s="52"/>
      <c r="G200" s="52"/>
      <c r="H200" s="52"/>
      <c r="I200" s="52"/>
    </row>
    <row r="201" spans="1:9" s="53" customFormat="1">
      <c r="A201" s="49"/>
      <c r="B201" s="50"/>
      <c r="C201" s="51"/>
      <c r="D201" s="49"/>
      <c r="E201" s="52"/>
      <c r="F201" s="52"/>
      <c r="G201" s="52"/>
      <c r="H201" s="52"/>
      <c r="I201" s="52"/>
    </row>
    <row r="202" spans="1:9" s="53" customFormat="1">
      <c r="A202" s="49"/>
      <c r="B202" s="50"/>
      <c r="C202" s="51"/>
      <c r="D202" s="49"/>
      <c r="E202" s="52"/>
      <c r="F202" s="52"/>
      <c r="G202" s="52"/>
      <c r="H202" s="52"/>
      <c r="I202" s="52"/>
    </row>
    <row r="203" spans="1:9" s="53" customFormat="1">
      <c r="A203" s="49"/>
      <c r="B203" s="50"/>
      <c r="C203" s="51"/>
      <c r="D203" s="49"/>
      <c r="E203" s="52"/>
      <c r="F203" s="52"/>
      <c r="G203" s="52"/>
      <c r="H203" s="52"/>
      <c r="I203" s="52"/>
    </row>
    <row r="204" spans="1:9" s="53" customFormat="1">
      <c r="A204" s="49"/>
      <c r="B204" s="50"/>
      <c r="C204" s="51"/>
      <c r="D204" s="49"/>
      <c r="E204" s="52"/>
      <c r="F204" s="52"/>
      <c r="G204" s="52"/>
      <c r="H204" s="52"/>
      <c r="I204" s="52"/>
    </row>
    <row r="205" spans="1:9" s="53" customFormat="1">
      <c r="A205" s="49"/>
      <c r="B205" s="50"/>
      <c r="C205" s="51"/>
      <c r="D205" s="49"/>
      <c r="E205" s="52"/>
      <c r="F205" s="52"/>
      <c r="G205" s="52"/>
      <c r="H205" s="52"/>
      <c r="I205" s="52"/>
    </row>
    <row r="206" spans="1:9" s="53" customFormat="1">
      <c r="A206" s="49"/>
      <c r="B206" s="50"/>
      <c r="C206" s="51"/>
      <c r="D206" s="49"/>
      <c r="E206" s="52"/>
      <c r="F206" s="52"/>
      <c r="G206" s="52"/>
      <c r="H206" s="52"/>
      <c r="I206" s="52"/>
    </row>
    <row r="207" spans="1:9" s="53" customFormat="1">
      <c r="A207" s="49"/>
      <c r="B207" s="50"/>
      <c r="C207" s="51"/>
      <c r="D207" s="49"/>
      <c r="E207" s="52"/>
      <c r="F207" s="52"/>
      <c r="G207" s="52"/>
      <c r="H207" s="52"/>
      <c r="I207" s="52"/>
    </row>
    <row r="208" spans="1:9" s="53" customFormat="1">
      <c r="A208" s="49"/>
      <c r="B208" s="50"/>
      <c r="C208" s="51"/>
      <c r="D208" s="49"/>
      <c r="E208" s="52"/>
      <c r="F208" s="52"/>
      <c r="G208" s="52"/>
      <c r="H208" s="52"/>
      <c r="I208" s="52"/>
    </row>
    <row r="209" spans="1:9" s="53" customFormat="1">
      <c r="A209" s="49"/>
      <c r="B209" s="50"/>
      <c r="C209" s="51"/>
      <c r="D209" s="49"/>
      <c r="E209" s="52"/>
      <c r="F209" s="52"/>
      <c r="G209" s="52"/>
      <c r="H209" s="52"/>
      <c r="I209" s="52"/>
    </row>
    <row r="210" spans="1:9" s="53" customFormat="1">
      <c r="A210" s="49"/>
      <c r="B210" s="50"/>
      <c r="C210" s="51"/>
      <c r="D210" s="49"/>
      <c r="E210" s="52"/>
      <c r="F210" s="52"/>
      <c r="G210" s="52"/>
      <c r="H210" s="52"/>
      <c r="I210" s="52"/>
    </row>
    <row r="211" spans="1:9" s="53" customFormat="1">
      <c r="A211" s="49"/>
      <c r="B211" s="50"/>
      <c r="C211" s="51"/>
      <c r="D211" s="49"/>
      <c r="E211" s="52"/>
      <c r="F211" s="52"/>
      <c r="G211" s="52"/>
      <c r="H211" s="52"/>
      <c r="I211" s="52"/>
    </row>
    <row r="212" spans="1:9" s="53" customFormat="1">
      <c r="A212" s="49"/>
      <c r="B212" s="50"/>
      <c r="C212" s="51"/>
      <c r="D212" s="49"/>
      <c r="E212" s="52"/>
      <c r="F212" s="52"/>
      <c r="G212" s="52"/>
      <c r="H212" s="52"/>
      <c r="I212" s="52"/>
    </row>
    <row r="213" spans="1:9" s="53" customFormat="1">
      <c r="A213" s="49"/>
      <c r="B213" s="50"/>
      <c r="C213" s="51"/>
      <c r="D213" s="49"/>
      <c r="E213" s="52"/>
      <c r="F213" s="52"/>
      <c r="G213" s="52"/>
      <c r="H213" s="52"/>
      <c r="I213" s="52"/>
    </row>
    <row r="214" spans="1:9" s="53" customFormat="1">
      <c r="A214" s="49"/>
      <c r="B214" s="50"/>
      <c r="C214" s="51"/>
      <c r="D214" s="49"/>
      <c r="E214" s="52"/>
      <c r="F214" s="52"/>
      <c r="G214" s="52"/>
      <c r="H214" s="52"/>
      <c r="I214" s="52"/>
    </row>
    <row r="215" spans="1:9" s="53" customFormat="1">
      <c r="A215" s="49"/>
      <c r="B215" s="50"/>
      <c r="C215" s="51"/>
      <c r="D215" s="49"/>
      <c r="E215" s="52"/>
      <c r="F215" s="52"/>
      <c r="G215" s="52"/>
      <c r="H215" s="52"/>
      <c r="I215" s="52"/>
    </row>
    <row r="216" spans="1:9" s="53" customFormat="1">
      <c r="A216" s="49"/>
      <c r="B216" s="50"/>
      <c r="C216" s="51"/>
      <c r="D216" s="49"/>
      <c r="E216" s="52"/>
      <c r="F216" s="52"/>
      <c r="G216" s="52"/>
      <c r="H216" s="52"/>
      <c r="I216" s="52"/>
    </row>
    <row r="217" spans="1:9" s="53" customFormat="1">
      <c r="A217" s="49"/>
      <c r="B217" s="50"/>
      <c r="C217" s="51"/>
      <c r="D217" s="49"/>
      <c r="E217" s="52"/>
      <c r="F217" s="52"/>
      <c r="G217" s="52"/>
      <c r="H217" s="52"/>
      <c r="I217" s="52"/>
    </row>
    <row r="218" spans="1:9" s="53" customFormat="1">
      <c r="A218" s="49"/>
      <c r="B218" s="50"/>
      <c r="C218" s="51"/>
      <c r="D218" s="49"/>
      <c r="E218" s="52"/>
      <c r="F218" s="52"/>
      <c r="G218" s="52"/>
      <c r="H218" s="52"/>
      <c r="I218" s="52"/>
    </row>
    <row r="219" spans="1:9" s="53" customFormat="1">
      <c r="A219" s="49"/>
      <c r="B219" s="50"/>
      <c r="C219" s="51"/>
      <c r="D219" s="49"/>
      <c r="E219" s="52"/>
      <c r="F219" s="52"/>
      <c r="G219" s="52"/>
      <c r="H219" s="52"/>
      <c r="I219" s="52"/>
    </row>
    <row r="220" spans="1:9" s="53" customFormat="1">
      <c r="A220" s="49"/>
      <c r="B220" s="50"/>
      <c r="C220" s="51"/>
      <c r="D220" s="49"/>
      <c r="E220" s="52"/>
      <c r="F220" s="52"/>
      <c r="G220" s="52"/>
      <c r="H220" s="52"/>
      <c r="I220" s="52"/>
    </row>
    <row r="221" spans="1:9" s="53" customFormat="1">
      <c r="A221" s="49"/>
      <c r="B221" s="50"/>
      <c r="C221" s="51"/>
      <c r="D221" s="49"/>
      <c r="E221" s="52"/>
      <c r="F221" s="52"/>
      <c r="G221" s="52"/>
      <c r="H221" s="52"/>
      <c r="I221" s="52"/>
    </row>
    <row r="222" spans="1:9" s="53" customFormat="1">
      <c r="A222" s="49"/>
      <c r="B222" s="50"/>
      <c r="C222" s="51"/>
      <c r="D222" s="49"/>
      <c r="E222" s="52"/>
      <c r="F222" s="52"/>
      <c r="G222" s="52"/>
      <c r="H222" s="52"/>
      <c r="I222" s="52"/>
    </row>
    <row r="223" spans="1:9" s="53" customFormat="1">
      <c r="A223" s="49"/>
      <c r="B223" s="50"/>
      <c r="C223" s="51"/>
      <c r="D223" s="49"/>
      <c r="E223" s="52"/>
      <c r="F223" s="52"/>
      <c r="G223" s="52"/>
      <c r="H223" s="52"/>
      <c r="I223" s="52"/>
    </row>
    <row r="224" spans="1:9" s="53" customFormat="1">
      <c r="A224" s="49"/>
      <c r="B224" s="50"/>
      <c r="C224" s="51"/>
      <c r="D224" s="49"/>
      <c r="E224" s="52"/>
      <c r="F224" s="52"/>
      <c r="G224" s="52"/>
      <c r="H224" s="52"/>
      <c r="I224" s="52"/>
    </row>
    <row r="225" spans="1:9" s="53" customFormat="1">
      <c r="A225" s="49"/>
      <c r="B225" s="50"/>
      <c r="C225" s="51"/>
      <c r="D225" s="49"/>
      <c r="E225" s="52"/>
      <c r="F225" s="52"/>
      <c r="G225" s="52"/>
      <c r="H225" s="52"/>
      <c r="I225" s="52"/>
    </row>
    <row r="226" spans="1:9" s="53" customFormat="1">
      <c r="A226" s="49"/>
      <c r="B226" s="50"/>
      <c r="C226" s="51"/>
      <c r="D226" s="49"/>
      <c r="E226" s="52"/>
      <c r="F226" s="52"/>
      <c r="G226" s="52"/>
      <c r="H226" s="52"/>
      <c r="I226" s="52"/>
    </row>
    <row r="227" spans="1:9" s="53" customFormat="1">
      <c r="A227" s="49"/>
      <c r="B227" s="50"/>
      <c r="C227" s="51"/>
      <c r="D227" s="49"/>
      <c r="E227" s="52"/>
      <c r="F227" s="52"/>
      <c r="G227" s="52"/>
      <c r="H227" s="52"/>
      <c r="I227" s="52"/>
    </row>
    <row r="228" spans="1:9" s="53" customFormat="1">
      <c r="A228" s="49"/>
      <c r="B228" s="50"/>
      <c r="C228" s="51"/>
      <c r="D228" s="49"/>
      <c r="E228" s="52"/>
      <c r="F228" s="52"/>
      <c r="G228" s="52"/>
      <c r="H228" s="52"/>
      <c r="I228" s="52"/>
    </row>
    <row r="229" spans="1:9" s="53" customFormat="1">
      <c r="A229" s="49"/>
      <c r="B229" s="50"/>
      <c r="C229" s="51"/>
      <c r="D229" s="49"/>
      <c r="E229" s="52"/>
      <c r="F229" s="52"/>
      <c r="G229" s="52"/>
      <c r="H229" s="52"/>
      <c r="I229" s="52"/>
    </row>
    <row r="230" spans="1:9" s="53" customFormat="1">
      <c r="A230" s="49"/>
      <c r="B230" s="50"/>
      <c r="C230" s="51"/>
      <c r="D230" s="49"/>
      <c r="E230" s="52"/>
      <c r="F230" s="52"/>
      <c r="G230" s="52"/>
      <c r="H230" s="52"/>
      <c r="I230" s="52"/>
    </row>
    <row r="231" spans="1:9" s="53" customFormat="1">
      <c r="A231" s="49"/>
      <c r="B231" s="50"/>
      <c r="C231" s="51"/>
      <c r="D231" s="49"/>
      <c r="E231" s="52"/>
      <c r="F231" s="52"/>
      <c r="G231" s="52"/>
      <c r="H231" s="52"/>
      <c r="I231" s="52"/>
    </row>
    <row r="232" spans="1:9" s="53" customFormat="1">
      <c r="A232" s="49"/>
      <c r="B232" s="50"/>
      <c r="C232" s="51"/>
      <c r="D232" s="49"/>
      <c r="E232" s="52"/>
      <c r="F232" s="52"/>
      <c r="G232" s="52"/>
      <c r="H232" s="52"/>
      <c r="I232" s="52"/>
    </row>
    <row r="233" spans="1:9" s="53" customFormat="1">
      <c r="A233" s="49"/>
      <c r="B233" s="50"/>
      <c r="C233" s="51"/>
      <c r="D233" s="49"/>
      <c r="E233" s="52"/>
      <c r="F233" s="52"/>
      <c r="G233" s="52"/>
      <c r="H233" s="52"/>
      <c r="I233" s="52"/>
    </row>
    <row r="234" spans="1:9" s="53" customFormat="1">
      <c r="A234" s="49"/>
      <c r="B234" s="50"/>
      <c r="C234" s="51"/>
      <c r="D234" s="49"/>
      <c r="E234" s="52"/>
      <c r="F234" s="52"/>
      <c r="G234" s="52"/>
      <c r="H234" s="52"/>
      <c r="I234" s="52"/>
    </row>
    <row r="235" spans="1:9" s="53" customFormat="1">
      <c r="A235" s="49"/>
      <c r="B235" s="50"/>
      <c r="C235" s="51"/>
      <c r="D235" s="49"/>
      <c r="E235" s="52"/>
      <c r="F235" s="52"/>
      <c r="G235" s="52"/>
      <c r="H235" s="52"/>
      <c r="I235" s="52"/>
    </row>
    <row r="236" spans="1:9" s="53" customFormat="1">
      <c r="A236" s="49"/>
      <c r="B236" s="50"/>
      <c r="C236" s="51"/>
      <c r="D236" s="49"/>
      <c r="E236" s="52"/>
      <c r="F236" s="52"/>
      <c r="G236" s="52"/>
      <c r="H236" s="52"/>
      <c r="I236" s="52"/>
    </row>
    <row r="237" spans="1:9" s="53" customFormat="1">
      <c r="A237" s="49"/>
      <c r="B237" s="50"/>
      <c r="C237" s="51"/>
      <c r="D237" s="49"/>
      <c r="E237" s="52"/>
      <c r="F237" s="52"/>
      <c r="G237" s="52"/>
      <c r="H237" s="52"/>
      <c r="I237" s="52"/>
    </row>
    <row r="238" spans="1:9" s="53" customFormat="1">
      <c r="A238" s="49"/>
      <c r="B238" s="50"/>
      <c r="C238" s="51"/>
      <c r="D238" s="49"/>
      <c r="E238" s="52"/>
      <c r="F238" s="52"/>
      <c r="G238" s="52"/>
      <c r="H238" s="52"/>
      <c r="I238" s="52"/>
    </row>
    <row r="239" spans="1:9" s="53" customFormat="1">
      <c r="A239" s="49"/>
      <c r="B239" s="50"/>
      <c r="C239" s="51"/>
      <c r="D239" s="49"/>
      <c r="E239" s="52"/>
      <c r="F239" s="52"/>
      <c r="G239" s="52"/>
      <c r="H239" s="52"/>
      <c r="I239" s="52"/>
    </row>
    <row r="240" spans="1:9" s="53" customFormat="1">
      <c r="A240" s="49"/>
      <c r="B240" s="50"/>
      <c r="C240" s="51"/>
      <c r="D240" s="49"/>
      <c r="E240" s="52"/>
      <c r="F240" s="52"/>
      <c r="G240" s="52"/>
      <c r="H240" s="52"/>
      <c r="I240" s="52"/>
    </row>
    <row r="241" spans="1:9" s="53" customFormat="1">
      <c r="A241" s="49"/>
      <c r="B241" s="50"/>
      <c r="C241" s="51"/>
      <c r="D241" s="49"/>
      <c r="E241" s="52"/>
      <c r="F241" s="52"/>
      <c r="G241" s="52"/>
      <c r="H241" s="52"/>
      <c r="I241" s="52"/>
    </row>
    <row r="242" spans="1:9" s="53" customFormat="1">
      <c r="A242" s="49"/>
      <c r="B242" s="50"/>
      <c r="C242" s="51"/>
      <c r="D242" s="49"/>
      <c r="E242" s="52"/>
      <c r="F242" s="52"/>
      <c r="G242" s="52"/>
      <c r="H242" s="52"/>
      <c r="I242" s="52"/>
    </row>
    <row r="243" spans="1:9" s="53" customFormat="1">
      <c r="A243" s="49"/>
      <c r="B243" s="50"/>
      <c r="C243" s="51"/>
      <c r="D243" s="49"/>
      <c r="E243" s="52"/>
      <c r="F243" s="52"/>
      <c r="G243" s="52"/>
      <c r="H243" s="52"/>
      <c r="I243" s="52"/>
    </row>
    <row r="244" spans="1:9" s="53" customFormat="1">
      <c r="A244" s="49"/>
      <c r="B244" s="50"/>
      <c r="C244" s="51"/>
      <c r="D244" s="49"/>
      <c r="E244" s="52"/>
      <c r="F244" s="52"/>
      <c r="G244" s="52"/>
      <c r="H244" s="52"/>
      <c r="I244" s="52"/>
    </row>
    <row r="245" spans="1:9" s="53" customFormat="1">
      <c r="A245" s="49"/>
      <c r="B245" s="50"/>
      <c r="C245" s="51"/>
      <c r="D245" s="49"/>
      <c r="E245" s="52"/>
      <c r="F245" s="52"/>
      <c r="G245" s="52"/>
      <c r="H245" s="52"/>
      <c r="I245" s="52"/>
    </row>
    <row r="246" spans="1:9" s="53" customFormat="1">
      <c r="A246" s="49"/>
      <c r="B246" s="50"/>
      <c r="C246" s="51"/>
      <c r="D246" s="49"/>
      <c r="E246" s="52"/>
      <c r="F246" s="52"/>
      <c r="G246" s="52"/>
      <c r="H246" s="52"/>
      <c r="I246" s="52"/>
    </row>
    <row r="247" spans="1:9" s="53" customFormat="1">
      <c r="A247" s="49"/>
      <c r="B247" s="50"/>
      <c r="C247" s="51"/>
      <c r="D247" s="49"/>
      <c r="E247" s="52"/>
      <c r="F247" s="52"/>
      <c r="G247" s="52"/>
      <c r="H247" s="52"/>
      <c r="I247" s="52"/>
    </row>
    <row r="248" spans="1:9" s="53" customFormat="1">
      <c r="A248" s="49"/>
      <c r="B248" s="50"/>
      <c r="C248" s="51"/>
      <c r="D248" s="49"/>
      <c r="E248" s="52"/>
      <c r="F248" s="52"/>
      <c r="G248" s="52"/>
      <c r="H248" s="52"/>
      <c r="I248" s="52"/>
    </row>
    <row r="249" spans="1:9" s="53" customFormat="1">
      <c r="A249" s="49"/>
      <c r="B249" s="50"/>
      <c r="C249" s="51"/>
      <c r="D249" s="49"/>
      <c r="E249" s="52"/>
      <c r="F249" s="52"/>
      <c r="G249" s="52"/>
      <c r="H249" s="52"/>
      <c r="I249" s="52"/>
    </row>
    <row r="250" spans="1:9" s="53" customFormat="1">
      <c r="A250" s="49"/>
      <c r="B250" s="50"/>
      <c r="C250" s="51"/>
      <c r="D250" s="49"/>
      <c r="E250" s="52"/>
      <c r="F250" s="52"/>
      <c r="G250" s="52"/>
      <c r="H250" s="52"/>
      <c r="I250" s="52"/>
    </row>
    <row r="251" spans="1:9" s="53" customFormat="1">
      <c r="A251" s="49"/>
      <c r="B251" s="50"/>
      <c r="C251" s="51"/>
      <c r="D251" s="49"/>
      <c r="E251" s="52"/>
      <c r="F251" s="52"/>
      <c r="G251" s="52"/>
      <c r="H251" s="52"/>
      <c r="I251" s="52"/>
    </row>
    <row r="252" spans="1:9" s="53" customFormat="1">
      <c r="A252" s="49"/>
      <c r="B252" s="50"/>
      <c r="C252" s="51"/>
      <c r="D252" s="49"/>
      <c r="E252" s="52"/>
      <c r="F252" s="52"/>
      <c r="G252" s="52"/>
      <c r="H252" s="52"/>
      <c r="I252" s="52"/>
    </row>
    <row r="253" spans="1:9" s="53" customFormat="1">
      <c r="A253" s="49"/>
      <c r="B253" s="50"/>
      <c r="C253" s="51"/>
      <c r="D253" s="49"/>
      <c r="E253" s="52"/>
      <c r="F253" s="52"/>
      <c r="G253" s="52"/>
      <c r="H253" s="52"/>
      <c r="I253" s="52"/>
    </row>
    <row r="254" spans="1:9" s="53" customFormat="1">
      <c r="A254" s="49"/>
      <c r="B254" s="50"/>
      <c r="C254" s="51"/>
      <c r="D254" s="49"/>
      <c r="E254" s="52"/>
      <c r="F254" s="52"/>
      <c r="G254" s="52"/>
      <c r="H254" s="52"/>
      <c r="I254" s="52"/>
    </row>
    <row r="255" spans="1:9" s="53" customFormat="1">
      <c r="A255" s="49"/>
      <c r="B255" s="50"/>
      <c r="C255" s="51"/>
      <c r="D255" s="49"/>
      <c r="E255" s="52"/>
      <c r="F255" s="52"/>
      <c r="G255" s="52"/>
      <c r="H255" s="52"/>
      <c r="I255" s="52"/>
    </row>
    <row r="256" spans="1:9" s="53" customFormat="1">
      <c r="A256" s="49"/>
      <c r="B256" s="50"/>
      <c r="C256" s="51"/>
      <c r="D256" s="49"/>
      <c r="E256" s="52"/>
      <c r="F256" s="52"/>
      <c r="G256" s="52"/>
      <c r="H256" s="52"/>
      <c r="I256" s="52"/>
    </row>
    <row r="257" spans="1:9" s="53" customFormat="1">
      <c r="A257" s="49"/>
      <c r="B257" s="50"/>
      <c r="C257" s="51"/>
      <c r="D257" s="49"/>
      <c r="E257" s="52"/>
      <c r="F257" s="52"/>
      <c r="G257" s="52"/>
      <c r="H257" s="52"/>
      <c r="I257" s="52"/>
    </row>
    <row r="258" spans="1:9" s="53" customFormat="1">
      <c r="A258" s="49"/>
      <c r="B258" s="50"/>
      <c r="C258" s="51"/>
      <c r="D258" s="49"/>
      <c r="E258" s="52"/>
      <c r="F258" s="52"/>
      <c r="G258" s="52"/>
      <c r="H258" s="52"/>
      <c r="I258" s="52"/>
    </row>
    <row r="259" spans="1:9" s="53" customFormat="1">
      <c r="A259" s="49"/>
      <c r="B259" s="50"/>
      <c r="C259" s="51"/>
      <c r="D259" s="49"/>
      <c r="E259" s="52"/>
      <c r="F259" s="52"/>
      <c r="G259" s="52"/>
      <c r="H259" s="52"/>
      <c r="I259" s="52"/>
    </row>
    <row r="260" spans="1:9" s="53" customFormat="1">
      <c r="A260" s="49"/>
      <c r="B260" s="50"/>
      <c r="C260" s="51"/>
      <c r="D260" s="49"/>
      <c r="E260" s="52"/>
      <c r="F260" s="52"/>
      <c r="G260" s="52"/>
      <c r="H260" s="52"/>
      <c r="I260" s="52"/>
    </row>
    <row r="261" spans="1:9" s="53" customFormat="1">
      <c r="A261" s="49"/>
      <c r="B261" s="50"/>
      <c r="C261" s="51"/>
      <c r="D261" s="49"/>
      <c r="E261" s="52"/>
      <c r="F261" s="52"/>
      <c r="G261" s="52"/>
      <c r="H261" s="52"/>
      <c r="I261" s="52"/>
    </row>
    <row r="262" spans="1:9" s="53" customFormat="1">
      <c r="A262" s="49"/>
      <c r="B262" s="50"/>
      <c r="C262" s="51"/>
      <c r="D262" s="49"/>
      <c r="E262" s="52"/>
      <c r="F262" s="52"/>
      <c r="G262" s="52"/>
      <c r="H262" s="52"/>
      <c r="I262" s="52"/>
    </row>
    <row r="263" spans="1:9" s="53" customFormat="1">
      <c r="A263" s="49"/>
      <c r="B263" s="50"/>
      <c r="C263" s="51"/>
      <c r="D263" s="49"/>
      <c r="E263" s="52"/>
      <c r="F263" s="52"/>
      <c r="G263" s="52"/>
      <c r="H263" s="52"/>
      <c r="I263" s="52"/>
    </row>
    <row r="264" spans="1:9" s="53" customFormat="1">
      <c r="A264" s="49"/>
      <c r="B264" s="50"/>
      <c r="C264" s="51"/>
      <c r="D264" s="49"/>
      <c r="E264" s="52"/>
      <c r="F264" s="52"/>
      <c r="G264" s="52"/>
      <c r="H264" s="52"/>
      <c r="I264" s="52"/>
    </row>
    <row r="265" spans="1:9" s="53" customFormat="1">
      <c r="A265" s="49"/>
      <c r="B265" s="50"/>
      <c r="C265" s="51"/>
      <c r="D265" s="49"/>
      <c r="E265" s="52"/>
      <c r="F265" s="52"/>
      <c r="G265" s="52"/>
      <c r="H265" s="52"/>
      <c r="I265" s="52"/>
    </row>
    <row r="266" spans="1:9" s="53" customFormat="1">
      <c r="A266" s="49"/>
      <c r="B266" s="50"/>
      <c r="C266" s="51"/>
      <c r="D266" s="49"/>
      <c r="E266" s="52"/>
      <c r="F266" s="52"/>
      <c r="G266" s="52"/>
      <c r="H266" s="52"/>
      <c r="I266" s="52"/>
    </row>
    <row r="267" spans="1:9" s="53" customFormat="1">
      <c r="A267" s="49"/>
      <c r="B267" s="50"/>
      <c r="C267" s="51"/>
      <c r="D267" s="49"/>
      <c r="E267" s="52"/>
      <c r="F267" s="52"/>
      <c r="G267" s="52"/>
      <c r="H267" s="52"/>
      <c r="I267" s="52"/>
    </row>
    <row r="268" spans="1:9" s="53" customFormat="1">
      <c r="A268" s="49"/>
      <c r="B268" s="50"/>
      <c r="C268" s="51"/>
      <c r="D268" s="49"/>
      <c r="E268" s="52"/>
      <c r="F268" s="52"/>
      <c r="G268" s="52"/>
      <c r="H268" s="52"/>
      <c r="I268" s="52"/>
    </row>
    <row r="269" spans="1:9" s="53" customFormat="1">
      <c r="A269" s="49"/>
      <c r="B269" s="50"/>
      <c r="C269" s="51"/>
      <c r="D269" s="49"/>
      <c r="E269" s="52"/>
      <c r="F269" s="52"/>
      <c r="G269" s="52"/>
      <c r="H269" s="52"/>
      <c r="I269" s="52"/>
    </row>
    <row r="270" spans="1:9" s="53" customFormat="1">
      <c r="A270" s="49"/>
      <c r="B270" s="50"/>
      <c r="C270" s="51"/>
      <c r="D270" s="49"/>
      <c r="E270" s="52"/>
      <c r="F270" s="52"/>
      <c r="G270" s="52"/>
      <c r="H270" s="52"/>
      <c r="I270" s="52"/>
    </row>
    <row r="271" spans="1:9" s="53" customFormat="1">
      <c r="A271" s="49"/>
      <c r="B271" s="50"/>
      <c r="C271" s="51"/>
      <c r="D271" s="49"/>
      <c r="E271" s="52"/>
      <c r="F271" s="52"/>
      <c r="G271" s="52"/>
      <c r="H271" s="52"/>
      <c r="I271" s="52"/>
    </row>
    <row r="272" spans="1:9" s="53" customFormat="1">
      <c r="A272" s="49"/>
      <c r="B272" s="50"/>
      <c r="C272" s="51"/>
      <c r="D272" s="49"/>
      <c r="E272" s="52"/>
      <c r="F272" s="52"/>
      <c r="G272" s="52"/>
      <c r="H272" s="52"/>
      <c r="I272" s="52"/>
    </row>
    <row r="273" spans="1:9" s="53" customFormat="1">
      <c r="A273" s="49"/>
      <c r="B273" s="50"/>
      <c r="C273" s="51"/>
      <c r="D273" s="49"/>
      <c r="E273" s="52"/>
      <c r="F273" s="52"/>
      <c r="G273" s="52"/>
      <c r="H273" s="52"/>
      <c r="I273" s="52"/>
    </row>
    <row r="274" spans="1:9" s="53" customFormat="1">
      <c r="A274" s="49"/>
      <c r="B274" s="50"/>
      <c r="C274" s="51"/>
      <c r="D274" s="49"/>
      <c r="E274" s="52"/>
      <c r="F274" s="52"/>
      <c r="G274" s="52"/>
      <c r="H274" s="52"/>
      <c r="I274" s="52"/>
    </row>
    <row r="275" spans="1:9" s="53" customFormat="1">
      <c r="A275" s="49"/>
      <c r="B275" s="50"/>
      <c r="C275" s="51"/>
      <c r="D275" s="49"/>
      <c r="E275" s="52"/>
      <c r="F275" s="52"/>
      <c r="G275" s="52"/>
      <c r="H275" s="52"/>
      <c r="I275" s="52"/>
    </row>
    <row r="276" spans="1:9" s="53" customFormat="1">
      <c r="A276" s="49"/>
      <c r="B276" s="50"/>
      <c r="C276" s="51"/>
      <c r="D276" s="49"/>
      <c r="E276" s="52"/>
      <c r="F276" s="52"/>
      <c r="G276" s="52"/>
      <c r="H276" s="52"/>
      <c r="I276" s="52"/>
    </row>
    <row r="277" spans="1:9" s="53" customFormat="1">
      <c r="A277" s="49"/>
      <c r="B277" s="50"/>
      <c r="C277" s="51"/>
      <c r="D277" s="49"/>
      <c r="E277" s="52"/>
      <c r="F277" s="52"/>
      <c r="G277" s="52"/>
      <c r="H277" s="52"/>
      <c r="I277" s="52"/>
    </row>
    <row r="278" spans="1:9" s="53" customFormat="1">
      <c r="A278" s="49"/>
      <c r="B278" s="50"/>
      <c r="C278" s="51"/>
      <c r="D278" s="49"/>
      <c r="E278" s="52"/>
      <c r="F278" s="52"/>
      <c r="G278" s="52"/>
      <c r="H278" s="52"/>
      <c r="I278" s="52"/>
    </row>
    <row r="279" spans="1:9" s="53" customFormat="1">
      <c r="A279" s="49"/>
      <c r="B279" s="50"/>
      <c r="C279" s="51"/>
      <c r="D279" s="49"/>
      <c r="E279" s="52"/>
      <c r="F279" s="52"/>
      <c r="G279" s="52"/>
      <c r="H279" s="52"/>
      <c r="I279" s="52"/>
    </row>
    <row r="280" spans="1:9" s="53" customFormat="1">
      <c r="A280" s="49"/>
      <c r="B280" s="50"/>
      <c r="C280" s="51"/>
      <c r="D280" s="49"/>
      <c r="E280" s="52"/>
      <c r="F280" s="52"/>
      <c r="G280" s="52"/>
      <c r="H280" s="52"/>
      <c r="I280" s="52"/>
    </row>
    <row r="281" spans="1:9" s="53" customFormat="1">
      <c r="A281" s="49"/>
      <c r="B281" s="50"/>
      <c r="C281" s="51"/>
      <c r="D281" s="49"/>
      <c r="E281" s="52"/>
      <c r="F281" s="52"/>
      <c r="G281" s="52"/>
      <c r="H281" s="52"/>
      <c r="I281" s="52"/>
    </row>
    <row r="282" spans="1:9" s="53" customFormat="1">
      <c r="A282" s="49"/>
      <c r="B282" s="50"/>
      <c r="C282" s="51"/>
      <c r="D282" s="49"/>
      <c r="E282" s="52"/>
      <c r="F282" s="52"/>
      <c r="G282" s="52"/>
      <c r="H282" s="52"/>
      <c r="I282" s="52"/>
    </row>
    <row r="283" spans="1:9" s="53" customFormat="1">
      <c r="A283" s="49"/>
      <c r="B283" s="50"/>
      <c r="C283" s="51"/>
      <c r="D283" s="49"/>
      <c r="E283" s="52"/>
      <c r="F283" s="52"/>
      <c r="G283" s="52"/>
      <c r="H283" s="52"/>
      <c r="I283" s="52"/>
    </row>
    <row r="284" spans="1:9" s="53" customFormat="1">
      <c r="A284" s="49"/>
      <c r="B284" s="50"/>
      <c r="C284" s="51"/>
      <c r="D284" s="49"/>
      <c r="E284" s="52"/>
      <c r="F284" s="52"/>
      <c r="G284" s="52"/>
      <c r="H284" s="52"/>
      <c r="I284" s="52"/>
    </row>
    <row r="285" spans="1:9" s="53" customFormat="1">
      <c r="A285" s="49"/>
      <c r="B285" s="50"/>
      <c r="C285" s="51"/>
      <c r="D285" s="49"/>
      <c r="E285" s="52"/>
      <c r="F285" s="52"/>
      <c r="G285" s="52"/>
      <c r="H285" s="52"/>
      <c r="I285" s="52"/>
    </row>
    <row r="286" spans="1:9" s="53" customFormat="1">
      <c r="A286" s="49"/>
      <c r="B286" s="50"/>
      <c r="C286" s="51"/>
      <c r="D286" s="49"/>
      <c r="E286" s="52"/>
      <c r="F286" s="52"/>
      <c r="G286" s="52"/>
      <c r="H286" s="52"/>
      <c r="I286" s="52"/>
    </row>
    <row r="287" spans="1:9" s="53" customFormat="1">
      <c r="A287" s="49"/>
      <c r="B287" s="50"/>
      <c r="C287" s="51"/>
      <c r="D287" s="49"/>
      <c r="E287" s="52"/>
      <c r="F287" s="52"/>
      <c r="G287" s="52"/>
      <c r="H287" s="52"/>
      <c r="I287" s="52"/>
    </row>
    <row r="288" spans="1:9" s="53" customFormat="1">
      <c r="A288" s="49"/>
      <c r="B288" s="50"/>
      <c r="C288" s="51"/>
      <c r="D288" s="49"/>
      <c r="E288" s="52"/>
      <c r="F288" s="52"/>
      <c r="G288" s="52"/>
      <c r="H288" s="52"/>
      <c r="I288" s="52"/>
    </row>
    <row r="289" spans="1:9" s="53" customFormat="1">
      <c r="A289" s="49"/>
      <c r="B289" s="50"/>
      <c r="C289" s="51"/>
      <c r="D289" s="49"/>
      <c r="E289" s="52"/>
      <c r="F289" s="52"/>
      <c r="G289" s="52"/>
      <c r="H289" s="52"/>
      <c r="I289" s="52"/>
    </row>
    <row r="290" spans="1:9" s="53" customFormat="1">
      <c r="A290" s="49"/>
      <c r="B290" s="50"/>
      <c r="C290" s="51"/>
      <c r="D290" s="49"/>
      <c r="E290" s="52"/>
      <c r="F290" s="52"/>
      <c r="G290" s="52"/>
      <c r="H290" s="52"/>
      <c r="I290" s="52"/>
    </row>
    <row r="291" spans="1:9" s="53" customFormat="1">
      <c r="A291" s="49"/>
      <c r="B291" s="50"/>
      <c r="C291" s="51"/>
      <c r="D291" s="49"/>
      <c r="E291" s="52"/>
      <c r="F291" s="52"/>
      <c r="G291" s="52"/>
      <c r="H291" s="52"/>
      <c r="I291" s="52"/>
    </row>
    <row r="292" spans="1:9" s="53" customFormat="1">
      <c r="A292" s="49"/>
      <c r="B292" s="50"/>
      <c r="C292" s="51"/>
      <c r="D292" s="49"/>
      <c r="E292" s="52"/>
      <c r="F292" s="52"/>
      <c r="G292" s="52"/>
      <c r="H292" s="52"/>
      <c r="I292" s="52"/>
    </row>
    <row r="293" spans="1:9" s="53" customFormat="1">
      <c r="A293" s="49"/>
      <c r="B293" s="50"/>
      <c r="C293" s="51"/>
      <c r="D293" s="49"/>
      <c r="E293" s="52"/>
      <c r="F293" s="52"/>
      <c r="G293" s="52"/>
      <c r="H293" s="52"/>
      <c r="I293" s="52"/>
    </row>
    <row r="294" spans="1:9" s="53" customFormat="1">
      <c r="A294" s="49"/>
      <c r="B294" s="50"/>
      <c r="C294" s="51"/>
      <c r="D294" s="49"/>
      <c r="E294" s="52"/>
      <c r="F294" s="52"/>
      <c r="G294" s="52"/>
      <c r="H294" s="52"/>
      <c r="I294" s="52"/>
    </row>
    <row r="295" spans="1:9" s="53" customFormat="1">
      <c r="A295" s="49"/>
      <c r="B295" s="50"/>
      <c r="C295" s="51"/>
      <c r="D295" s="49"/>
      <c r="E295" s="52"/>
      <c r="F295" s="52"/>
      <c r="G295" s="52"/>
      <c r="H295" s="52"/>
      <c r="I295" s="52"/>
    </row>
    <row r="296" spans="1:9" s="53" customFormat="1">
      <c r="A296" s="49"/>
      <c r="B296" s="50"/>
      <c r="C296" s="51"/>
      <c r="D296" s="49"/>
      <c r="E296" s="52"/>
      <c r="F296" s="52"/>
      <c r="G296" s="52"/>
      <c r="H296" s="52"/>
      <c r="I296" s="52"/>
    </row>
    <row r="297" spans="1:9" s="53" customFormat="1">
      <c r="A297" s="49"/>
      <c r="B297" s="50"/>
      <c r="C297" s="51"/>
      <c r="D297" s="49"/>
      <c r="E297" s="52"/>
      <c r="F297" s="52"/>
      <c r="G297" s="52"/>
      <c r="H297" s="52"/>
      <c r="I297" s="52"/>
    </row>
    <row r="298" spans="1:9" s="53" customFormat="1">
      <c r="A298" s="49"/>
      <c r="B298" s="50"/>
      <c r="C298" s="51"/>
      <c r="D298" s="49"/>
      <c r="E298" s="52"/>
      <c r="F298" s="52"/>
      <c r="G298" s="52"/>
      <c r="H298" s="52"/>
      <c r="I298" s="52"/>
    </row>
    <row r="299" spans="1:9" s="53" customFormat="1">
      <c r="A299" s="49"/>
      <c r="B299" s="50"/>
      <c r="C299" s="51"/>
      <c r="D299" s="49"/>
      <c r="E299" s="52"/>
      <c r="F299" s="52"/>
      <c r="G299" s="52"/>
      <c r="H299" s="52"/>
      <c r="I299" s="52"/>
    </row>
    <row r="300" spans="1:9" s="53" customFormat="1">
      <c r="A300" s="49"/>
      <c r="B300" s="50"/>
      <c r="C300" s="51"/>
      <c r="D300" s="49"/>
      <c r="E300" s="52"/>
      <c r="F300" s="52"/>
      <c r="G300" s="52"/>
      <c r="H300" s="52"/>
      <c r="I300" s="52"/>
    </row>
    <row r="301" spans="1:9" s="53" customFormat="1">
      <c r="A301" s="49"/>
      <c r="B301" s="50"/>
      <c r="C301" s="51"/>
      <c r="D301" s="49"/>
      <c r="E301" s="52"/>
      <c r="F301" s="52"/>
      <c r="G301" s="52"/>
      <c r="H301" s="52"/>
      <c r="I301" s="52"/>
    </row>
    <row r="302" spans="1:9" s="53" customFormat="1">
      <c r="A302" s="49"/>
      <c r="B302" s="50"/>
      <c r="C302" s="51"/>
      <c r="D302" s="49"/>
      <c r="E302" s="52"/>
      <c r="F302" s="52"/>
      <c r="G302" s="52"/>
      <c r="H302" s="52"/>
      <c r="I302" s="52"/>
    </row>
    <row r="303" spans="1:9" s="53" customFormat="1">
      <c r="A303" s="49"/>
      <c r="B303" s="50"/>
      <c r="C303" s="51"/>
      <c r="D303" s="49"/>
      <c r="E303" s="52"/>
      <c r="F303" s="52"/>
      <c r="G303" s="52"/>
      <c r="H303" s="52"/>
      <c r="I303" s="52"/>
    </row>
    <row r="304" spans="1:9" s="53" customFormat="1">
      <c r="A304" s="49"/>
      <c r="B304" s="50"/>
      <c r="C304" s="51"/>
      <c r="D304" s="49"/>
      <c r="E304" s="52"/>
      <c r="F304" s="52"/>
      <c r="G304" s="52"/>
      <c r="H304" s="52"/>
      <c r="I304" s="52"/>
    </row>
    <row r="305" spans="1:9" s="53" customFormat="1">
      <c r="A305" s="49"/>
      <c r="B305" s="50"/>
      <c r="C305" s="51"/>
      <c r="D305" s="49"/>
      <c r="E305" s="52"/>
      <c r="F305" s="52"/>
      <c r="G305" s="52"/>
      <c r="H305" s="52"/>
      <c r="I305" s="52"/>
    </row>
    <row r="306" spans="1:9" s="53" customFormat="1">
      <c r="A306" s="49"/>
      <c r="B306" s="50"/>
      <c r="C306" s="51"/>
      <c r="D306" s="49"/>
      <c r="E306" s="52"/>
      <c r="F306" s="52"/>
      <c r="G306" s="52"/>
      <c r="H306" s="52"/>
      <c r="I306" s="52"/>
    </row>
    <row r="307" spans="1:9" s="53" customFormat="1">
      <c r="A307" s="49"/>
      <c r="B307" s="50"/>
      <c r="C307" s="51"/>
      <c r="D307" s="49"/>
      <c r="E307" s="52"/>
      <c r="F307" s="52"/>
      <c r="G307" s="52"/>
      <c r="H307" s="52"/>
      <c r="I307" s="52"/>
    </row>
    <row r="308" spans="1:9" s="53" customFormat="1">
      <c r="A308" s="49"/>
      <c r="B308" s="50"/>
      <c r="C308" s="51"/>
      <c r="D308" s="49"/>
      <c r="E308" s="52"/>
      <c r="F308" s="52"/>
      <c r="G308" s="52"/>
      <c r="H308" s="52"/>
      <c r="I308" s="52"/>
    </row>
    <row r="309" spans="1:9" s="53" customFormat="1">
      <c r="A309" s="49"/>
      <c r="B309" s="50"/>
      <c r="C309" s="51"/>
      <c r="D309" s="49"/>
      <c r="E309" s="52"/>
      <c r="F309" s="52"/>
      <c r="G309" s="52"/>
      <c r="H309" s="52"/>
      <c r="I309" s="52"/>
    </row>
    <row r="310" spans="1:9" s="53" customFormat="1">
      <c r="A310" s="49"/>
      <c r="B310" s="50"/>
      <c r="C310" s="51"/>
      <c r="D310" s="49"/>
      <c r="E310" s="52"/>
      <c r="F310" s="52"/>
      <c r="G310" s="52"/>
      <c r="H310" s="52"/>
      <c r="I310" s="52"/>
    </row>
    <row r="311" spans="1:9" s="53" customFormat="1">
      <c r="A311" s="49"/>
      <c r="B311" s="50"/>
      <c r="C311" s="51"/>
      <c r="D311" s="49"/>
      <c r="E311" s="52"/>
      <c r="F311" s="52"/>
      <c r="G311" s="52"/>
      <c r="H311" s="52"/>
      <c r="I311" s="52"/>
    </row>
    <row r="312" spans="1:9" s="53" customFormat="1">
      <c r="A312" s="49"/>
      <c r="B312" s="50"/>
      <c r="C312" s="51"/>
      <c r="D312" s="49"/>
      <c r="E312" s="52"/>
      <c r="F312" s="52"/>
      <c r="G312" s="52"/>
      <c r="H312" s="52"/>
      <c r="I312" s="52"/>
    </row>
    <row r="313" spans="1:9" s="53" customFormat="1">
      <c r="A313" s="49"/>
      <c r="B313" s="50"/>
      <c r="C313" s="51"/>
      <c r="D313" s="49"/>
      <c r="E313" s="52"/>
      <c r="F313" s="52"/>
      <c r="G313" s="52"/>
      <c r="H313" s="52"/>
      <c r="I313" s="52"/>
    </row>
    <row r="314" spans="1:9" s="53" customFormat="1">
      <c r="A314" s="49"/>
      <c r="B314" s="50"/>
      <c r="C314" s="51"/>
      <c r="D314" s="49"/>
      <c r="E314" s="52"/>
      <c r="F314" s="52"/>
      <c r="G314" s="52"/>
      <c r="H314" s="52"/>
      <c r="I314" s="52"/>
    </row>
    <row r="315" spans="1:9" s="53" customFormat="1">
      <c r="A315" s="49"/>
      <c r="B315" s="50"/>
      <c r="C315" s="51"/>
      <c r="D315" s="49"/>
      <c r="E315" s="52"/>
      <c r="F315" s="52"/>
      <c r="G315" s="52"/>
      <c r="H315" s="52"/>
      <c r="I315" s="52"/>
    </row>
    <row r="316" spans="1:9" s="53" customFormat="1">
      <c r="A316" s="49"/>
      <c r="B316" s="50"/>
      <c r="C316" s="51"/>
      <c r="D316" s="49"/>
      <c r="E316" s="52"/>
      <c r="F316" s="52"/>
      <c r="G316" s="52"/>
      <c r="H316" s="52"/>
      <c r="I316" s="52"/>
    </row>
    <row r="317" spans="1:9" s="53" customFormat="1">
      <c r="A317" s="49"/>
      <c r="B317" s="50"/>
      <c r="C317" s="51"/>
      <c r="D317" s="49"/>
      <c r="E317" s="52"/>
      <c r="F317" s="52"/>
      <c r="G317" s="52"/>
      <c r="H317" s="52"/>
      <c r="I317" s="52"/>
    </row>
    <row r="318" spans="1:9" s="53" customFormat="1">
      <c r="A318" s="49"/>
      <c r="B318" s="50"/>
      <c r="C318" s="51"/>
      <c r="D318" s="49"/>
      <c r="E318" s="52"/>
      <c r="F318" s="52"/>
      <c r="G318" s="52"/>
      <c r="H318" s="52"/>
      <c r="I318" s="52"/>
    </row>
    <row r="319" spans="1:9" s="53" customFormat="1">
      <c r="A319" s="49"/>
      <c r="B319" s="50"/>
      <c r="C319" s="51"/>
      <c r="D319" s="49"/>
      <c r="E319" s="52"/>
      <c r="F319" s="52"/>
      <c r="G319" s="52"/>
      <c r="H319" s="52"/>
      <c r="I319" s="52"/>
    </row>
    <row r="320" spans="1:9" s="53" customFormat="1">
      <c r="A320" s="49"/>
      <c r="B320" s="50"/>
      <c r="C320" s="51"/>
      <c r="D320" s="49"/>
      <c r="E320" s="52"/>
      <c r="F320" s="52"/>
      <c r="G320" s="52"/>
      <c r="H320" s="52"/>
      <c r="I320" s="52"/>
    </row>
    <row r="321" spans="1:9" s="53" customFormat="1">
      <c r="A321" s="49"/>
      <c r="B321" s="50"/>
      <c r="C321" s="51"/>
      <c r="D321" s="49"/>
      <c r="E321" s="52"/>
      <c r="F321" s="52"/>
      <c r="G321" s="52"/>
      <c r="H321" s="52"/>
      <c r="I321" s="52"/>
    </row>
    <row r="322" spans="1:9" s="53" customFormat="1">
      <c r="A322" s="49"/>
      <c r="B322" s="50"/>
      <c r="C322" s="51"/>
      <c r="D322" s="49"/>
      <c r="E322" s="52"/>
      <c r="F322" s="52"/>
      <c r="G322" s="52"/>
      <c r="H322" s="52"/>
      <c r="I322" s="52"/>
    </row>
    <row r="323" spans="1:9" s="53" customFormat="1">
      <c r="A323" s="49"/>
      <c r="B323" s="50"/>
      <c r="C323" s="51"/>
      <c r="D323" s="49"/>
      <c r="E323" s="52"/>
      <c r="F323" s="52"/>
      <c r="G323" s="52"/>
      <c r="H323" s="52"/>
      <c r="I323" s="52"/>
    </row>
    <row r="324" spans="1:9" s="53" customFormat="1">
      <c r="A324" s="49"/>
      <c r="B324" s="50"/>
      <c r="C324" s="51"/>
      <c r="D324" s="49"/>
      <c r="E324" s="52"/>
      <c r="F324" s="52"/>
      <c r="G324" s="52"/>
      <c r="H324" s="52"/>
      <c r="I324" s="52"/>
    </row>
    <row r="325" spans="1:9" s="53" customFormat="1">
      <c r="A325" s="49"/>
      <c r="B325" s="50"/>
      <c r="C325" s="51"/>
      <c r="D325" s="49"/>
      <c r="E325" s="52"/>
      <c r="F325" s="52"/>
      <c r="G325" s="52"/>
      <c r="H325" s="52"/>
      <c r="I325" s="52"/>
    </row>
    <row r="326" spans="1:9" s="53" customFormat="1">
      <c r="A326" s="49"/>
      <c r="B326" s="50"/>
      <c r="C326" s="51"/>
      <c r="D326" s="49"/>
      <c r="E326" s="52"/>
      <c r="F326" s="52"/>
      <c r="G326" s="52"/>
      <c r="H326" s="52"/>
      <c r="I326" s="52"/>
    </row>
    <row r="327" spans="1:9" s="53" customFormat="1">
      <c r="A327" s="49"/>
      <c r="B327" s="50"/>
      <c r="C327" s="51"/>
      <c r="D327" s="49"/>
      <c r="E327" s="52"/>
      <c r="F327" s="52"/>
      <c r="G327" s="52"/>
      <c r="H327" s="52"/>
      <c r="I327" s="52"/>
    </row>
    <row r="328" spans="1:9" s="53" customFormat="1">
      <c r="A328" s="49"/>
      <c r="B328" s="50"/>
      <c r="C328" s="51"/>
      <c r="D328" s="49"/>
      <c r="E328" s="52"/>
      <c r="F328" s="52"/>
      <c r="G328" s="52"/>
      <c r="H328" s="52"/>
      <c r="I328" s="52"/>
    </row>
    <row r="329" spans="1:9" s="53" customFormat="1">
      <c r="A329" s="49"/>
      <c r="B329" s="50"/>
      <c r="C329" s="51"/>
      <c r="D329" s="49"/>
      <c r="E329" s="52"/>
      <c r="F329" s="52"/>
      <c r="G329" s="52"/>
      <c r="H329" s="52"/>
      <c r="I329" s="52"/>
    </row>
    <row r="330" spans="1:9" s="53" customFormat="1">
      <c r="A330" s="49"/>
      <c r="B330" s="50"/>
      <c r="C330" s="51"/>
      <c r="D330" s="49"/>
      <c r="E330" s="52"/>
      <c r="F330" s="52"/>
      <c r="G330" s="52"/>
      <c r="H330" s="52"/>
      <c r="I330" s="52"/>
    </row>
    <row r="331" spans="1:9" s="53" customFormat="1">
      <c r="A331" s="49"/>
      <c r="B331" s="50"/>
      <c r="C331" s="51"/>
      <c r="D331" s="49"/>
      <c r="E331" s="52"/>
      <c r="F331" s="52"/>
      <c r="G331" s="52"/>
      <c r="H331" s="52"/>
      <c r="I331" s="52"/>
    </row>
    <row r="332" spans="1:9" s="53" customFormat="1">
      <c r="A332" s="49"/>
      <c r="B332" s="50"/>
      <c r="C332" s="51"/>
      <c r="D332" s="49"/>
      <c r="E332" s="52"/>
      <c r="F332" s="52"/>
      <c r="G332" s="52"/>
      <c r="H332" s="52"/>
      <c r="I332" s="52"/>
    </row>
    <row r="333" spans="1:9" s="53" customFormat="1">
      <c r="A333" s="49"/>
      <c r="B333" s="50"/>
      <c r="C333" s="51"/>
      <c r="D333" s="49"/>
      <c r="E333" s="52"/>
      <c r="F333" s="52"/>
      <c r="G333" s="52"/>
      <c r="H333" s="52"/>
      <c r="I333" s="52"/>
    </row>
    <row r="334" spans="1:9" s="53" customFormat="1">
      <c r="A334" s="49"/>
      <c r="B334" s="50"/>
      <c r="C334" s="51"/>
      <c r="D334" s="49"/>
      <c r="E334" s="52"/>
      <c r="F334" s="52"/>
      <c r="G334" s="52"/>
      <c r="H334" s="52"/>
      <c r="I334" s="52"/>
    </row>
    <row r="335" spans="1:9" s="53" customFormat="1">
      <c r="A335" s="49"/>
      <c r="B335" s="50"/>
      <c r="C335" s="51"/>
      <c r="D335" s="49"/>
      <c r="E335" s="52"/>
      <c r="F335" s="52"/>
      <c r="G335" s="52"/>
      <c r="H335" s="52"/>
      <c r="I335" s="52"/>
    </row>
    <row r="336" spans="1:9" s="53" customFormat="1">
      <c r="A336" s="49"/>
      <c r="B336" s="50"/>
      <c r="C336" s="51"/>
      <c r="D336" s="49"/>
      <c r="E336" s="52"/>
      <c r="F336" s="52"/>
      <c r="G336" s="52"/>
      <c r="H336" s="52"/>
      <c r="I336" s="52"/>
    </row>
    <row r="337" spans="1:9" s="53" customFormat="1">
      <c r="A337" s="49"/>
      <c r="B337" s="50"/>
      <c r="C337" s="51"/>
      <c r="D337" s="49"/>
      <c r="E337" s="52"/>
      <c r="F337" s="52"/>
      <c r="G337" s="52"/>
      <c r="H337" s="52"/>
      <c r="I337" s="52"/>
    </row>
    <row r="338" spans="1:9" s="53" customFormat="1">
      <c r="A338" s="49"/>
      <c r="B338" s="50"/>
      <c r="C338" s="51"/>
      <c r="D338" s="49"/>
      <c r="E338" s="52"/>
      <c r="F338" s="52"/>
      <c r="G338" s="52"/>
      <c r="H338" s="52"/>
      <c r="I338" s="52"/>
    </row>
    <row r="339" spans="1:9" s="53" customFormat="1">
      <c r="A339" s="49"/>
      <c r="B339" s="50"/>
      <c r="C339" s="51"/>
      <c r="D339" s="49"/>
      <c r="E339" s="52"/>
      <c r="F339" s="52"/>
      <c r="G339" s="52"/>
      <c r="H339" s="52"/>
      <c r="I339" s="52"/>
    </row>
    <row r="340" spans="1:9" s="53" customFormat="1">
      <c r="A340" s="49"/>
      <c r="B340" s="50"/>
      <c r="C340" s="51"/>
      <c r="D340" s="49"/>
      <c r="E340" s="52"/>
      <c r="F340" s="52"/>
      <c r="G340" s="52"/>
      <c r="H340" s="52"/>
      <c r="I340" s="52"/>
    </row>
    <row r="341" spans="1:9" s="53" customFormat="1">
      <c r="A341" s="49"/>
      <c r="B341" s="50"/>
      <c r="C341" s="51"/>
      <c r="D341" s="49"/>
      <c r="E341" s="52"/>
      <c r="F341" s="52"/>
      <c r="G341" s="52"/>
      <c r="H341" s="52"/>
      <c r="I341" s="52"/>
    </row>
    <row r="342" spans="1:9" s="53" customFormat="1">
      <c r="A342" s="49"/>
      <c r="B342" s="50"/>
      <c r="C342" s="51"/>
      <c r="D342" s="49"/>
      <c r="E342" s="52"/>
      <c r="F342" s="52"/>
      <c r="G342" s="52"/>
      <c r="H342" s="52"/>
      <c r="I342" s="52"/>
    </row>
    <row r="343" spans="1:9" s="53" customFormat="1">
      <c r="A343" s="49"/>
      <c r="B343" s="50"/>
      <c r="C343" s="51"/>
      <c r="D343" s="49"/>
      <c r="E343" s="52"/>
      <c r="F343" s="52"/>
      <c r="G343" s="52"/>
      <c r="H343" s="52"/>
      <c r="I343" s="52"/>
    </row>
    <row r="344" spans="1:9" s="53" customFormat="1">
      <c r="A344" s="49"/>
      <c r="B344" s="50"/>
      <c r="C344" s="51"/>
      <c r="D344" s="49"/>
      <c r="E344" s="52"/>
      <c r="F344" s="52"/>
      <c r="G344" s="52"/>
      <c r="H344" s="52"/>
      <c r="I344" s="52"/>
    </row>
    <row r="345" spans="1:9" s="53" customFormat="1">
      <c r="A345" s="49"/>
      <c r="B345" s="50"/>
      <c r="C345" s="51"/>
      <c r="D345" s="49"/>
      <c r="E345" s="52"/>
      <c r="F345" s="52"/>
      <c r="G345" s="52"/>
      <c r="H345" s="52"/>
      <c r="I345" s="52"/>
    </row>
    <row r="346" spans="1:9" s="53" customFormat="1">
      <c r="A346" s="49"/>
      <c r="B346" s="50"/>
      <c r="C346" s="51"/>
      <c r="D346" s="49"/>
      <c r="E346" s="52"/>
      <c r="F346" s="52"/>
      <c r="G346" s="52"/>
      <c r="H346" s="52"/>
      <c r="I346" s="52"/>
    </row>
    <row r="347" spans="1:9" s="53" customFormat="1">
      <c r="A347" s="49"/>
      <c r="B347" s="50"/>
      <c r="C347" s="51"/>
      <c r="D347" s="49"/>
      <c r="E347" s="52"/>
      <c r="F347" s="52"/>
      <c r="G347" s="52"/>
      <c r="H347" s="52"/>
      <c r="I347" s="52"/>
    </row>
    <row r="348" spans="1:9" s="53" customFormat="1">
      <c r="A348" s="49"/>
      <c r="B348" s="50"/>
      <c r="C348" s="51"/>
      <c r="D348" s="49"/>
      <c r="E348" s="52"/>
      <c r="F348" s="52"/>
      <c r="G348" s="52"/>
      <c r="H348" s="52"/>
      <c r="I348" s="52"/>
    </row>
    <row r="349" spans="1:9" s="53" customFormat="1">
      <c r="A349" s="49"/>
      <c r="B349" s="50"/>
      <c r="C349" s="51"/>
      <c r="D349" s="49"/>
      <c r="E349" s="52"/>
      <c r="F349" s="52"/>
      <c r="G349" s="52"/>
      <c r="H349" s="52"/>
      <c r="I349" s="52"/>
    </row>
    <row r="350" spans="1:9" s="53" customFormat="1">
      <c r="A350" s="49"/>
      <c r="B350" s="50"/>
      <c r="C350" s="51"/>
      <c r="D350" s="49"/>
      <c r="E350" s="52"/>
      <c r="F350" s="52"/>
      <c r="G350" s="52"/>
      <c r="H350" s="52"/>
      <c r="I350" s="52"/>
    </row>
    <row r="351" spans="1:9" s="53" customFormat="1">
      <c r="A351" s="49"/>
      <c r="B351" s="50"/>
      <c r="C351" s="51"/>
      <c r="D351" s="49"/>
      <c r="E351" s="52"/>
      <c r="F351" s="52"/>
      <c r="G351" s="52"/>
      <c r="H351" s="52"/>
      <c r="I351" s="52"/>
    </row>
    <row r="352" spans="1:9" s="53" customFormat="1">
      <c r="A352" s="49"/>
      <c r="B352" s="50"/>
      <c r="C352" s="51"/>
      <c r="D352" s="49"/>
      <c r="E352" s="52"/>
      <c r="F352" s="52"/>
      <c r="G352" s="52"/>
      <c r="H352" s="52"/>
      <c r="I352" s="52"/>
    </row>
    <row r="353" spans="1:9" s="53" customFormat="1">
      <c r="A353" s="49"/>
      <c r="B353" s="50"/>
      <c r="C353" s="51"/>
      <c r="D353" s="49"/>
      <c r="E353" s="52"/>
      <c r="F353" s="52"/>
      <c r="G353" s="52"/>
      <c r="H353" s="52"/>
      <c r="I353" s="52"/>
    </row>
    <row r="354" spans="1:9" s="53" customFormat="1">
      <c r="A354" s="49"/>
      <c r="B354" s="50"/>
      <c r="C354" s="51"/>
      <c r="D354" s="49"/>
      <c r="E354" s="52"/>
      <c r="F354" s="52"/>
      <c r="G354" s="52"/>
      <c r="H354" s="52"/>
      <c r="I354" s="52"/>
    </row>
    <row r="355" spans="1:9" s="53" customFormat="1">
      <c r="A355" s="49"/>
      <c r="B355" s="50"/>
      <c r="C355" s="51"/>
      <c r="D355" s="49"/>
      <c r="E355" s="52"/>
      <c r="F355" s="52"/>
      <c r="G355" s="52"/>
      <c r="H355" s="52"/>
      <c r="I355" s="52"/>
    </row>
    <row r="356" spans="1:9" s="53" customFormat="1">
      <c r="A356" s="49"/>
      <c r="B356" s="50"/>
      <c r="C356" s="51"/>
      <c r="D356" s="49"/>
      <c r="E356" s="52"/>
      <c r="F356" s="52"/>
      <c r="G356" s="52"/>
      <c r="H356" s="52"/>
      <c r="I356" s="52"/>
    </row>
    <row r="357" spans="1:9" s="53" customFormat="1">
      <c r="A357" s="49"/>
      <c r="B357" s="50"/>
      <c r="C357" s="51"/>
      <c r="D357" s="49"/>
      <c r="E357" s="52"/>
      <c r="F357" s="52"/>
      <c r="G357" s="52"/>
      <c r="H357" s="52"/>
      <c r="I357" s="52"/>
    </row>
    <row r="358" spans="1:9" s="53" customFormat="1">
      <c r="A358" s="49"/>
      <c r="B358" s="50"/>
      <c r="C358" s="51"/>
      <c r="D358" s="49"/>
      <c r="E358" s="52"/>
      <c r="F358" s="52"/>
      <c r="G358" s="52"/>
      <c r="H358" s="52"/>
      <c r="I358" s="52"/>
    </row>
    <row r="359" spans="1:9" s="53" customFormat="1">
      <c r="A359" s="49"/>
      <c r="B359" s="50"/>
      <c r="C359" s="51"/>
      <c r="D359" s="49"/>
      <c r="E359" s="52"/>
      <c r="F359" s="52"/>
      <c r="G359" s="52"/>
      <c r="H359" s="52"/>
      <c r="I359" s="52"/>
    </row>
    <row r="360" spans="1:9" s="53" customFormat="1">
      <c r="A360" s="49"/>
      <c r="B360" s="50"/>
      <c r="C360" s="51"/>
      <c r="D360" s="49"/>
      <c r="E360" s="52"/>
      <c r="F360" s="52"/>
      <c r="G360" s="52"/>
      <c r="H360" s="52"/>
      <c r="I360" s="52"/>
    </row>
    <row r="361" spans="1:9" s="53" customFormat="1">
      <c r="A361" s="49"/>
      <c r="B361" s="50"/>
      <c r="C361" s="51"/>
      <c r="D361" s="49"/>
      <c r="E361" s="52"/>
      <c r="F361" s="52"/>
      <c r="G361" s="52"/>
      <c r="H361" s="52"/>
      <c r="I361" s="52"/>
    </row>
    <row r="362" spans="1:9" s="53" customFormat="1">
      <c r="A362" s="49"/>
      <c r="B362" s="50"/>
      <c r="C362" s="51"/>
      <c r="D362" s="49"/>
      <c r="E362" s="52"/>
      <c r="F362" s="52"/>
      <c r="G362" s="52"/>
      <c r="H362" s="52"/>
      <c r="I362" s="52"/>
    </row>
    <row r="363" spans="1:9" s="53" customFormat="1">
      <c r="A363" s="49"/>
      <c r="B363" s="50"/>
      <c r="C363" s="51"/>
      <c r="D363" s="49"/>
      <c r="E363" s="52"/>
      <c r="F363" s="52"/>
      <c r="G363" s="52"/>
      <c r="H363" s="52"/>
      <c r="I363" s="52"/>
    </row>
    <row r="364" spans="1:9" s="53" customFormat="1">
      <c r="A364" s="49"/>
      <c r="B364" s="50"/>
      <c r="C364" s="51"/>
      <c r="D364" s="49"/>
      <c r="E364" s="52"/>
      <c r="F364" s="52"/>
      <c r="G364" s="52"/>
      <c r="H364" s="52"/>
      <c r="I364" s="52"/>
    </row>
    <row r="365" spans="1:9" s="53" customFormat="1">
      <c r="A365" s="49"/>
      <c r="B365" s="50"/>
      <c r="C365" s="51"/>
      <c r="D365" s="49"/>
      <c r="E365" s="52"/>
      <c r="F365" s="52"/>
      <c r="G365" s="52"/>
      <c r="H365" s="52"/>
      <c r="I365" s="52"/>
    </row>
    <row r="366" spans="1:9" s="53" customFormat="1">
      <c r="A366" s="49"/>
      <c r="B366" s="50"/>
      <c r="C366" s="51"/>
      <c r="D366" s="49"/>
      <c r="E366" s="52"/>
      <c r="F366" s="52"/>
      <c r="G366" s="52"/>
      <c r="H366" s="52"/>
      <c r="I366" s="52"/>
    </row>
    <row r="367" spans="1:9" s="53" customFormat="1">
      <c r="A367" s="49"/>
      <c r="B367" s="50"/>
      <c r="C367" s="51"/>
      <c r="D367" s="49"/>
      <c r="E367" s="52"/>
      <c r="F367" s="52"/>
      <c r="G367" s="52"/>
      <c r="H367" s="52"/>
      <c r="I367" s="52"/>
    </row>
    <row r="368" spans="1:9" s="53" customFormat="1">
      <c r="A368" s="49"/>
      <c r="B368" s="50"/>
      <c r="C368" s="51"/>
      <c r="D368" s="49"/>
      <c r="E368" s="52"/>
      <c r="F368" s="52"/>
      <c r="G368" s="52"/>
      <c r="H368" s="52"/>
      <c r="I368" s="52"/>
    </row>
    <row r="369" spans="1:9" s="53" customFormat="1">
      <c r="A369" s="49"/>
      <c r="B369" s="50"/>
      <c r="C369" s="51"/>
      <c r="D369" s="49"/>
      <c r="E369" s="52"/>
      <c r="F369" s="52"/>
      <c r="G369" s="52"/>
      <c r="H369" s="52"/>
      <c r="I369" s="52"/>
    </row>
    <row r="370" spans="1:9" s="53" customFormat="1">
      <c r="A370" s="49"/>
      <c r="B370" s="50"/>
      <c r="C370" s="51"/>
      <c r="D370" s="49"/>
      <c r="E370" s="52"/>
      <c r="F370" s="52"/>
      <c r="G370" s="52"/>
      <c r="H370" s="52"/>
      <c r="I370" s="52"/>
    </row>
    <row r="371" spans="1:9" s="53" customFormat="1">
      <c r="A371" s="49"/>
      <c r="B371" s="50"/>
      <c r="C371" s="51"/>
      <c r="D371" s="49"/>
      <c r="E371" s="52"/>
      <c r="F371" s="52"/>
      <c r="G371" s="52"/>
      <c r="H371" s="52"/>
      <c r="I371" s="52"/>
    </row>
    <row r="372" spans="1:9" s="53" customFormat="1">
      <c r="A372" s="49"/>
      <c r="B372" s="50"/>
      <c r="C372" s="51"/>
      <c r="D372" s="49"/>
      <c r="E372" s="52"/>
      <c r="F372" s="52"/>
      <c r="G372" s="52"/>
      <c r="H372" s="52"/>
      <c r="I372" s="52"/>
    </row>
    <row r="373" spans="1:9" s="53" customFormat="1">
      <c r="A373" s="49"/>
      <c r="B373" s="50"/>
      <c r="C373" s="51"/>
      <c r="D373" s="49"/>
      <c r="E373" s="52"/>
      <c r="F373" s="52"/>
      <c r="G373" s="52"/>
      <c r="H373" s="52"/>
      <c r="I373" s="52"/>
    </row>
    <row r="374" spans="1:9" s="53" customFormat="1">
      <c r="A374" s="49"/>
      <c r="B374" s="50"/>
      <c r="C374" s="51"/>
      <c r="D374" s="49"/>
      <c r="E374" s="52"/>
      <c r="F374" s="52"/>
      <c r="G374" s="52"/>
      <c r="H374" s="52"/>
      <c r="I374" s="52"/>
    </row>
    <row r="375" spans="1:9" s="53" customFormat="1">
      <c r="A375" s="49"/>
      <c r="B375" s="50"/>
      <c r="C375" s="51"/>
      <c r="D375" s="49"/>
      <c r="E375" s="52"/>
      <c r="F375" s="52"/>
      <c r="G375" s="52"/>
      <c r="H375" s="52"/>
      <c r="I375" s="52"/>
    </row>
    <row r="376" spans="1:9" s="53" customFormat="1">
      <c r="A376" s="49"/>
      <c r="B376" s="50"/>
      <c r="C376" s="51"/>
      <c r="D376" s="49"/>
      <c r="E376" s="52"/>
      <c r="F376" s="52"/>
      <c r="G376" s="52"/>
      <c r="H376" s="52"/>
      <c r="I376" s="52"/>
    </row>
    <row r="377" spans="1:9" s="53" customFormat="1">
      <c r="A377" s="49"/>
      <c r="B377" s="50"/>
      <c r="C377" s="51"/>
      <c r="D377" s="49"/>
      <c r="E377" s="52"/>
      <c r="F377" s="52"/>
      <c r="G377" s="52"/>
      <c r="H377" s="52"/>
      <c r="I377" s="52"/>
    </row>
    <row r="378" spans="1:9" s="53" customFormat="1">
      <c r="A378" s="49"/>
      <c r="B378" s="50"/>
      <c r="C378" s="51"/>
      <c r="D378" s="49"/>
      <c r="E378" s="52"/>
      <c r="F378" s="52"/>
      <c r="G378" s="52"/>
      <c r="H378" s="52"/>
      <c r="I378" s="52"/>
    </row>
    <row r="379" spans="1:9" s="53" customFormat="1">
      <c r="A379" s="49"/>
      <c r="B379" s="50"/>
      <c r="C379" s="51"/>
      <c r="D379" s="49"/>
      <c r="E379" s="52"/>
      <c r="F379" s="52"/>
      <c r="G379" s="52"/>
      <c r="H379" s="52"/>
      <c r="I379" s="52"/>
    </row>
    <row r="380" spans="1:9" s="53" customFormat="1">
      <c r="A380" s="49"/>
      <c r="B380" s="50"/>
      <c r="C380" s="51"/>
      <c r="D380" s="49"/>
      <c r="E380" s="52"/>
      <c r="F380" s="52"/>
      <c r="G380" s="52"/>
      <c r="H380" s="52"/>
      <c r="I380" s="52"/>
    </row>
    <row r="381" spans="1:9" s="53" customFormat="1">
      <c r="A381" s="49"/>
      <c r="B381" s="50"/>
      <c r="C381" s="51"/>
      <c r="D381" s="49"/>
      <c r="E381" s="52"/>
      <c r="F381" s="52"/>
      <c r="G381" s="52"/>
      <c r="H381" s="52"/>
      <c r="I381" s="52"/>
    </row>
    <row r="382" spans="1:9" s="53" customFormat="1">
      <c r="A382" s="49"/>
      <c r="B382" s="50"/>
      <c r="C382" s="51"/>
      <c r="D382" s="49"/>
      <c r="E382" s="52"/>
      <c r="F382" s="52"/>
      <c r="G382" s="52"/>
      <c r="H382" s="52"/>
      <c r="I382" s="52"/>
    </row>
    <row r="383" spans="1:9" s="53" customFormat="1">
      <c r="A383" s="49"/>
      <c r="B383" s="50"/>
      <c r="C383" s="51"/>
      <c r="D383" s="49"/>
      <c r="E383" s="52"/>
      <c r="F383" s="52"/>
      <c r="G383" s="52"/>
      <c r="H383" s="52"/>
      <c r="I383" s="52"/>
    </row>
    <row r="384" spans="1:9" s="53" customFormat="1">
      <c r="A384" s="49"/>
      <c r="B384" s="50"/>
      <c r="C384" s="51"/>
      <c r="D384" s="49"/>
      <c r="E384" s="52"/>
      <c r="F384" s="52"/>
      <c r="G384" s="52"/>
      <c r="H384" s="52"/>
      <c r="I384" s="52"/>
    </row>
    <row r="385" spans="1:9" s="53" customFormat="1">
      <c r="A385" s="49"/>
      <c r="B385" s="50"/>
      <c r="C385" s="51"/>
      <c r="D385" s="49"/>
      <c r="E385" s="52"/>
      <c r="F385" s="52"/>
      <c r="G385" s="52"/>
      <c r="H385" s="52"/>
      <c r="I385" s="52"/>
    </row>
    <row r="386" spans="1:9" s="53" customFormat="1">
      <c r="A386" s="49"/>
      <c r="B386" s="50"/>
      <c r="C386" s="51"/>
      <c r="D386" s="49"/>
      <c r="E386" s="52"/>
      <c r="F386" s="52"/>
      <c r="G386" s="52"/>
      <c r="H386" s="52"/>
      <c r="I386" s="52"/>
    </row>
    <row r="387" spans="1:9" s="53" customFormat="1">
      <c r="A387" s="49"/>
      <c r="B387" s="50"/>
      <c r="C387" s="51"/>
      <c r="D387" s="49"/>
      <c r="E387" s="52"/>
      <c r="F387" s="52"/>
      <c r="G387" s="52"/>
      <c r="H387" s="52"/>
      <c r="I387" s="52"/>
    </row>
    <row r="388" spans="1:9" s="53" customFormat="1">
      <c r="A388" s="49"/>
      <c r="B388" s="50"/>
      <c r="C388" s="51"/>
      <c r="D388" s="49"/>
      <c r="E388" s="52"/>
      <c r="F388" s="52"/>
      <c r="G388" s="52"/>
      <c r="H388" s="52"/>
      <c r="I388" s="52"/>
    </row>
    <row r="389" spans="1:9" s="53" customFormat="1">
      <c r="A389" s="49"/>
      <c r="B389" s="50"/>
      <c r="C389" s="51"/>
      <c r="D389" s="49"/>
      <c r="E389" s="52"/>
      <c r="F389" s="52"/>
      <c r="G389" s="52"/>
      <c r="H389" s="52"/>
      <c r="I389" s="52"/>
    </row>
    <row r="390" spans="1:9" s="53" customFormat="1">
      <c r="A390" s="49"/>
      <c r="B390" s="50"/>
      <c r="C390" s="51"/>
      <c r="D390" s="49"/>
      <c r="E390" s="52"/>
      <c r="F390" s="52"/>
      <c r="G390" s="52"/>
      <c r="H390" s="52"/>
      <c r="I390" s="52"/>
    </row>
    <row r="391" spans="1:9" s="53" customFormat="1">
      <c r="A391" s="49"/>
      <c r="B391" s="50"/>
      <c r="C391" s="51"/>
      <c r="D391" s="49"/>
      <c r="E391" s="52"/>
      <c r="F391" s="52"/>
      <c r="G391" s="52"/>
      <c r="H391" s="52"/>
      <c r="I391" s="52"/>
    </row>
    <row r="392" spans="1:9" s="53" customFormat="1">
      <c r="A392" s="49"/>
      <c r="B392" s="50"/>
      <c r="C392" s="51"/>
      <c r="D392" s="49"/>
      <c r="E392" s="52"/>
      <c r="F392" s="52"/>
      <c r="G392" s="52"/>
      <c r="H392" s="52"/>
      <c r="I392" s="52"/>
    </row>
    <row r="393" spans="1:9" s="53" customFormat="1">
      <c r="A393" s="49"/>
      <c r="B393" s="50"/>
      <c r="C393" s="51"/>
      <c r="D393" s="49"/>
      <c r="E393" s="52"/>
      <c r="F393" s="52"/>
      <c r="G393" s="52"/>
      <c r="H393" s="52"/>
      <c r="I393" s="52"/>
    </row>
    <row r="394" spans="1:9" s="53" customFormat="1">
      <c r="A394" s="49"/>
      <c r="B394" s="50"/>
      <c r="C394" s="51"/>
      <c r="D394" s="49"/>
      <c r="E394" s="52"/>
      <c r="F394" s="52"/>
      <c r="G394" s="52"/>
      <c r="H394" s="52"/>
      <c r="I394" s="52"/>
    </row>
    <row r="395" spans="1:9" s="53" customFormat="1">
      <c r="A395" s="49"/>
      <c r="B395" s="50"/>
      <c r="C395" s="51"/>
      <c r="D395" s="49"/>
      <c r="E395" s="52"/>
      <c r="F395" s="52"/>
      <c r="G395" s="52"/>
      <c r="H395" s="52"/>
      <c r="I395" s="52"/>
    </row>
    <row r="396" spans="1:9" s="53" customFormat="1">
      <c r="A396" s="49"/>
      <c r="B396" s="50"/>
      <c r="C396" s="51"/>
      <c r="D396" s="49"/>
      <c r="E396" s="52"/>
      <c r="F396" s="52"/>
      <c r="G396" s="52"/>
      <c r="H396" s="52"/>
      <c r="I396" s="52"/>
    </row>
    <row r="397" spans="1:9" s="53" customFormat="1">
      <c r="A397" s="49"/>
      <c r="B397" s="50"/>
      <c r="C397" s="51"/>
      <c r="D397" s="49"/>
      <c r="E397" s="52"/>
      <c r="F397" s="52"/>
      <c r="G397" s="52"/>
      <c r="H397" s="52"/>
      <c r="I397" s="52"/>
    </row>
    <row r="398" spans="1:9" s="53" customFormat="1">
      <c r="A398" s="49"/>
      <c r="B398" s="50"/>
      <c r="C398" s="51"/>
      <c r="D398" s="49"/>
      <c r="E398" s="52"/>
      <c r="F398" s="52"/>
      <c r="G398" s="52"/>
      <c r="H398" s="52"/>
      <c r="I398" s="52"/>
    </row>
    <row r="399" spans="1:9" s="53" customFormat="1">
      <c r="A399" s="49"/>
      <c r="B399" s="50"/>
      <c r="C399" s="51"/>
      <c r="D399" s="49"/>
      <c r="E399" s="52"/>
      <c r="F399" s="52"/>
      <c r="G399" s="52"/>
      <c r="H399" s="52"/>
      <c r="I399" s="52"/>
    </row>
    <row r="400" spans="1:9" s="53" customFormat="1">
      <c r="A400" s="49"/>
      <c r="B400" s="50"/>
      <c r="C400" s="51"/>
      <c r="D400" s="49"/>
      <c r="E400" s="52"/>
      <c r="F400" s="52"/>
      <c r="G400" s="52"/>
      <c r="H400" s="52"/>
      <c r="I400" s="52"/>
    </row>
    <row r="401" spans="1:9" s="53" customFormat="1">
      <c r="A401" s="49"/>
      <c r="B401" s="50"/>
      <c r="C401" s="51"/>
      <c r="D401" s="49"/>
      <c r="E401" s="52"/>
      <c r="F401" s="52"/>
      <c r="G401" s="52"/>
      <c r="H401" s="52"/>
      <c r="I401" s="52"/>
    </row>
    <row r="402" spans="1:9" s="53" customFormat="1">
      <c r="A402" s="49"/>
      <c r="B402" s="50"/>
      <c r="C402" s="51"/>
      <c r="D402" s="49"/>
      <c r="E402" s="52"/>
      <c r="F402" s="52"/>
      <c r="G402" s="52"/>
      <c r="H402" s="52"/>
      <c r="I402" s="52"/>
    </row>
    <row r="403" spans="1:9" s="53" customFormat="1">
      <c r="A403" s="49"/>
      <c r="B403" s="50"/>
      <c r="C403" s="51"/>
      <c r="D403" s="49"/>
      <c r="E403" s="52"/>
      <c r="F403" s="52"/>
      <c r="G403" s="52"/>
      <c r="H403" s="52"/>
      <c r="I403" s="52"/>
    </row>
    <row r="404" spans="1:9" s="53" customFormat="1">
      <c r="A404" s="49"/>
      <c r="B404" s="50"/>
      <c r="C404" s="51"/>
      <c r="D404" s="49"/>
      <c r="E404" s="52"/>
      <c r="F404" s="52"/>
      <c r="G404" s="52"/>
      <c r="H404" s="52"/>
      <c r="I404" s="52"/>
    </row>
    <row r="405" spans="1:9" s="53" customFormat="1">
      <c r="A405" s="49"/>
      <c r="B405" s="50"/>
      <c r="C405" s="51"/>
      <c r="D405" s="49"/>
      <c r="E405" s="52"/>
      <c r="F405" s="52"/>
      <c r="G405" s="52"/>
      <c r="H405" s="52"/>
      <c r="I405" s="52"/>
    </row>
    <row r="406" spans="1:9" s="53" customFormat="1">
      <c r="A406" s="49"/>
      <c r="B406" s="50"/>
      <c r="C406" s="51"/>
      <c r="D406" s="49"/>
      <c r="E406" s="52"/>
      <c r="F406" s="52"/>
      <c r="G406" s="52"/>
      <c r="H406" s="52"/>
      <c r="I406" s="52"/>
    </row>
    <row r="407" spans="1:9" s="53" customFormat="1">
      <c r="A407" s="49"/>
      <c r="B407" s="50"/>
      <c r="C407" s="51"/>
      <c r="D407" s="49"/>
      <c r="E407" s="52"/>
      <c r="F407" s="52"/>
      <c r="G407" s="52"/>
      <c r="H407" s="52"/>
      <c r="I407" s="52"/>
    </row>
    <row r="408" spans="1:9" s="53" customFormat="1">
      <c r="A408" s="49"/>
      <c r="B408" s="50"/>
      <c r="C408" s="51"/>
      <c r="D408" s="49"/>
      <c r="E408" s="52"/>
      <c r="F408" s="52"/>
      <c r="G408" s="52"/>
      <c r="H408" s="52"/>
      <c r="I408" s="52"/>
    </row>
    <row r="409" spans="1:9" s="53" customFormat="1">
      <c r="A409" s="49"/>
      <c r="B409" s="50"/>
      <c r="C409" s="51"/>
      <c r="D409" s="49"/>
      <c r="E409" s="52"/>
      <c r="F409" s="52"/>
      <c r="G409" s="52"/>
      <c r="H409" s="52"/>
      <c r="I409" s="52"/>
    </row>
    <row r="410" spans="1:9" s="53" customFormat="1">
      <c r="A410" s="49"/>
      <c r="B410" s="50"/>
      <c r="C410" s="51"/>
      <c r="D410" s="49"/>
      <c r="E410" s="52"/>
      <c r="F410" s="52"/>
      <c r="G410" s="52"/>
      <c r="H410" s="52"/>
      <c r="I410" s="52"/>
    </row>
    <row r="411" spans="1:9" s="53" customFormat="1">
      <c r="A411" s="49"/>
      <c r="B411" s="50"/>
      <c r="C411" s="51"/>
      <c r="D411" s="49"/>
      <c r="E411" s="52"/>
      <c r="F411" s="52"/>
      <c r="G411" s="52"/>
      <c r="H411" s="52"/>
      <c r="I411" s="52"/>
    </row>
    <row r="412" spans="1:9" s="53" customFormat="1">
      <c r="A412" s="49"/>
      <c r="B412" s="50"/>
      <c r="C412" s="51"/>
      <c r="D412" s="49"/>
      <c r="E412" s="52"/>
      <c r="F412" s="52"/>
      <c r="G412" s="52"/>
      <c r="H412" s="52"/>
      <c r="I412" s="52"/>
    </row>
    <row r="413" spans="1:9" s="53" customFormat="1">
      <c r="A413" s="49"/>
      <c r="B413" s="50"/>
      <c r="C413" s="51"/>
      <c r="D413" s="49"/>
      <c r="E413" s="52"/>
      <c r="F413" s="52"/>
      <c r="G413" s="52"/>
      <c r="H413" s="52"/>
      <c r="I413" s="52"/>
    </row>
    <row r="414" spans="1:9" s="53" customFormat="1">
      <c r="A414" s="49"/>
      <c r="B414" s="50"/>
      <c r="C414" s="51"/>
      <c r="D414" s="49"/>
      <c r="E414" s="52"/>
      <c r="F414" s="52"/>
      <c r="G414" s="52"/>
      <c r="H414" s="52"/>
      <c r="I414" s="52"/>
    </row>
    <row r="415" spans="1:9" s="53" customFormat="1">
      <c r="A415" s="49"/>
      <c r="B415" s="50"/>
      <c r="C415" s="51"/>
      <c r="D415" s="49"/>
      <c r="E415" s="52"/>
      <c r="F415" s="52"/>
      <c r="G415" s="52"/>
      <c r="H415" s="52"/>
      <c r="I415" s="52"/>
    </row>
    <row r="416" spans="1:9" s="53" customFormat="1">
      <c r="A416" s="49"/>
      <c r="B416" s="50"/>
      <c r="C416" s="51"/>
      <c r="D416" s="49"/>
      <c r="E416" s="52"/>
      <c r="F416" s="52"/>
      <c r="G416" s="52"/>
      <c r="H416" s="52"/>
      <c r="I416" s="52"/>
    </row>
    <row r="417" spans="1:9" s="53" customFormat="1">
      <c r="A417" s="49"/>
      <c r="B417" s="50"/>
      <c r="C417" s="51"/>
      <c r="D417" s="49"/>
      <c r="E417" s="52"/>
      <c r="F417" s="52"/>
      <c r="G417" s="52"/>
      <c r="H417" s="52"/>
      <c r="I417" s="52"/>
    </row>
    <row r="418" spans="1:9" s="53" customFormat="1">
      <c r="A418" s="49"/>
      <c r="B418" s="50"/>
      <c r="C418" s="51"/>
      <c r="D418" s="49"/>
      <c r="E418" s="52"/>
      <c r="F418" s="52"/>
      <c r="G418" s="52"/>
      <c r="H418" s="52"/>
      <c r="I418" s="52"/>
    </row>
    <row r="419" spans="1:9" s="53" customFormat="1">
      <c r="A419" s="49"/>
      <c r="B419" s="50"/>
      <c r="C419" s="51"/>
      <c r="D419" s="49"/>
      <c r="E419" s="52"/>
      <c r="F419" s="52"/>
      <c r="G419" s="52"/>
      <c r="H419" s="52"/>
      <c r="I419" s="52"/>
    </row>
    <row r="420" spans="1:9" s="53" customFormat="1">
      <c r="A420" s="49"/>
      <c r="B420" s="50"/>
      <c r="C420" s="51"/>
      <c r="D420" s="49"/>
      <c r="E420" s="52"/>
      <c r="F420" s="52"/>
      <c r="G420" s="52"/>
      <c r="H420" s="52"/>
      <c r="I420" s="52"/>
    </row>
    <row r="421" spans="1:9" s="53" customFormat="1">
      <c r="A421" s="49"/>
      <c r="B421" s="50"/>
      <c r="C421" s="51"/>
      <c r="D421" s="49"/>
      <c r="E421" s="52"/>
      <c r="F421" s="52"/>
      <c r="G421" s="52"/>
      <c r="H421" s="52"/>
      <c r="I421" s="52"/>
    </row>
    <row r="422" spans="1:9" s="53" customFormat="1">
      <c r="A422" s="49"/>
      <c r="B422" s="50"/>
      <c r="C422" s="51"/>
      <c r="D422" s="49"/>
      <c r="E422" s="52"/>
      <c r="F422" s="52"/>
      <c r="G422" s="52"/>
      <c r="H422" s="52"/>
      <c r="I422" s="52"/>
    </row>
    <row r="423" spans="1:9" s="53" customFormat="1">
      <c r="A423" s="49"/>
      <c r="B423" s="50"/>
      <c r="C423" s="51"/>
      <c r="D423" s="49"/>
      <c r="E423" s="52"/>
      <c r="F423" s="52"/>
      <c r="G423" s="52"/>
      <c r="H423" s="52"/>
      <c r="I423" s="52"/>
    </row>
    <row r="424" spans="1:9" s="53" customFormat="1">
      <c r="A424" s="49"/>
      <c r="B424" s="50"/>
      <c r="C424" s="51"/>
      <c r="D424" s="49"/>
      <c r="E424" s="52"/>
      <c r="F424" s="52"/>
      <c r="G424" s="52"/>
      <c r="H424" s="52"/>
      <c r="I424" s="52"/>
    </row>
    <row r="425" spans="1:9" s="53" customFormat="1">
      <c r="A425" s="49"/>
      <c r="B425" s="50"/>
      <c r="C425" s="51"/>
      <c r="D425" s="49"/>
      <c r="E425" s="52"/>
      <c r="F425" s="52"/>
      <c r="G425" s="52"/>
      <c r="H425" s="52"/>
      <c r="I425" s="52"/>
    </row>
    <row r="426" spans="1:9" s="53" customFormat="1">
      <c r="A426" s="49"/>
      <c r="B426" s="50"/>
      <c r="C426" s="51"/>
      <c r="D426" s="49"/>
      <c r="E426" s="52"/>
      <c r="F426" s="52"/>
      <c r="G426" s="52"/>
      <c r="H426" s="52"/>
      <c r="I426" s="52"/>
    </row>
    <row r="427" spans="1:9" s="53" customFormat="1">
      <c r="A427" s="49"/>
      <c r="B427" s="50"/>
      <c r="C427" s="51"/>
      <c r="D427" s="49"/>
      <c r="E427" s="52"/>
      <c r="F427" s="52"/>
      <c r="G427" s="52"/>
      <c r="H427" s="52"/>
      <c r="I427" s="52"/>
    </row>
    <row r="428" spans="1:9" s="53" customFormat="1">
      <c r="A428" s="49"/>
      <c r="B428" s="50"/>
      <c r="C428" s="51"/>
      <c r="D428" s="49"/>
      <c r="E428" s="52"/>
      <c r="F428" s="52"/>
      <c r="G428" s="52"/>
      <c r="H428" s="52"/>
      <c r="I428" s="52"/>
    </row>
    <row r="429" spans="1:9" s="53" customFormat="1">
      <c r="A429" s="49"/>
      <c r="B429" s="50"/>
      <c r="C429" s="51"/>
      <c r="D429" s="49"/>
      <c r="E429" s="52"/>
      <c r="F429" s="52"/>
      <c r="G429" s="52"/>
      <c r="H429" s="52"/>
      <c r="I429" s="52"/>
    </row>
    <row r="430" spans="1:9" s="53" customFormat="1">
      <c r="A430" s="49"/>
      <c r="B430" s="50"/>
      <c r="C430" s="51"/>
      <c r="D430" s="49"/>
      <c r="E430" s="52"/>
      <c r="F430" s="52"/>
      <c r="G430" s="52"/>
      <c r="H430" s="52"/>
      <c r="I430" s="52"/>
    </row>
    <row r="431" spans="1:9" s="53" customFormat="1">
      <c r="A431" s="49"/>
      <c r="B431" s="50"/>
      <c r="C431" s="51"/>
      <c r="D431" s="49"/>
      <c r="E431" s="52"/>
      <c r="F431" s="52"/>
      <c r="G431" s="52"/>
      <c r="H431" s="52"/>
      <c r="I431" s="52"/>
    </row>
    <row r="432" spans="1:9" s="53" customFormat="1">
      <c r="A432" s="49"/>
      <c r="B432" s="50"/>
      <c r="C432" s="51"/>
      <c r="D432" s="49"/>
      <c r="E432" s="52"/>
      <c r="F432" s="52"/>
      <c r="G432" s="52"/>
      <c r="H432" s="52"/>
      <c r="I432" s="52"/>
    </row>
    <row r="433" spans="1:9" s="53" customFormat="1">
      <c r="A433" s="49"/>
      <c r="B433" s="50"/>
      <c r="C433" s="51"/>
      <c r="D433" s="49"/>
      <c r="E433" s="52"/>
      <c r="F433" s="52"/>
      <c r="G433" s="52"/>
      <c r="H433" s="52"/>
      <c r="I433" s="52"/>
    </row>
    <row r="434" spans="1:9" s="53" customFormat="1">
      <c r="A434" s="49"/>
      <c r="B434" s="50"/>
      <c r="C434" s="51"/>
      <c r="D434" s="49"/>
      <c r="E434" s="52"/>
      <c r="F434" s="52"/>
      <c r="G434" s="52"/>
      <c r="H434" s="52"/>
      <c r="I434" s="52"/>
    </row>
    <row r="435" spans="1:9" s="53" customFormat="1">
      <c r="A435" s="49"/>
      <c r="B435" s="50"/>
      <c r="C435" s="51"/>
      <c r="D435" s="49"/>
      <c r="E435" s="52"/>
      <c r="F435" s="52"/>
      <c r="G435" s="52"/>
      <c r="H435" s="52"/>
      <c r="I435" s="52"/>
    </row>
    <row r="436" spans="1:9" s="53" customFormat="1">
      <c r="A436" s="49"/>
      <c r="B436" s="50"/>
      <c r="C436" s="51"/>
      <c r="D436" s="49"/>
      <c r="E436" s="52"/>
      <c r="F436" s="52"/>
      <c r="G436" s="52"/>
      <c r="H436" s="52"/>
      <c r="I436" s="52"/>
    </row>
    <row r="437" spans="1:9" s="53" customFormat="1">
      <c r="A437" s="49"/>
      <c r="B437" s="50"/>
      <c r="C437" s="51"/>
      <c r="D437" s="49"/>
      <c r="E437" s="52"/>
      <c r="F437" s="52"/>
      <c r="G437" s="52"/>
      <c r="H437" s="52"/>
      <c r="I437" s="52"/>
    </row>
    <row r="438" spans="1:9" s="53" customFormat="1">
      <c r="A438" s="49"/>
      <c r="B438" s="50"/>
      <c r="C438" s="51"/>
      <c r="D438" s="49"/>
      <c r="E438" s="52"/>
      <c r="F438" s="52"/>
      <c r="G438" s="52"/>
      <c r="H438" s="52"/>
      <c r="I438" s="52"/>
    </row>
    <row r="439" spans="1:9" s="53" customFormat="1">
      <c r="A439" s="49"/>
      <c r="B439" s="50"/>
      <c r="C439" s="51"/>
      <c r="D439" s="49"/>
      <c r="E439" s="52"/>
      <c r="F439" s="52"/>
      <c r="G439" s="52"/>
      <c r="H439" s="52"/>
      <c r="I439" s="52"/>
    </row>
    <row r="440" spans="1:9" s="53" customFormat="1">
      <c r="A440" s="49"/>
      <c r="B440" s="50"/>
      <c r="C440" s="51"/>
      <c r="D440" s="49"/>
      <c r="E440" s="52"/>
      <c r="F440" s="52"/>
      <c r="G440" s="52"/>
      <c r="H440" s="52"/>
      <c r="I440" s="52"/>
    </row>
    <row r="441" spans="1:9" s="53" customFormat="1">
      <c r="A441" s="49"/>
      <c r="B441" s="50"/>
      <c r="C441" s="51"/>
      <c r="D441" s="49"/>
      <c r="E441" s="52"/>
      <c r="F441" s="52"/>
      <c r="G441" s="52"/>
      <c r="H441" s="52"/>
      <c r="I441" s="52"/>
    </row>
    <row r="442" spans="1:9" s="53" customFormat="1">
      <c r="A442" s="49"/>
      <c r="B442" s="50"/>
      <c r="C442" s="51"/>
      <c r="D442" s="49"/>
      <c r="E442" s="52"/>
      <c r="F442" s="52"/>
      <c r="G442" s="52"/>
      <c r="H442" s="52"/>
      <c r="I442" s="52"/>
    </row>
    <row r="443" spans="1:9" s="53" customFormat="1">
      <c r="A443" s="49"/>
      <c r="B443" s="50"/>
      <c r="C443" s="51"/>
      <c r="D443" s="49"/>
      <c r="E443" s="52"/>
      <c r="F443" s="52"/>
      <c r="G443" s="52"/>
      <c r="H443" s="52"/>
      <c r="I443" s="52"/>
    </row>
    <row r="444" spans="1:9" s="53" customFormat="1">
      <c r="A444" s="49"/>
      <c r="B444" s="50"/>
      <c r="C444" s="51"/>
      <c r="D444" s="49"/>
      <c r="E444" s="52"/>
      <c r="F444" s="52"/>
      <c r="G444" s="52"/>
      <c r="H444" s="52"/>
      <c r="I444" s="52"/>
    </row>
    <row r="445" spans="1:9" s="53" customFormat="1">
      <c r="A445" s="49"/>
      <c r="B445" s="50"/>
      <c r="C445" s="51"/>
      <c r="D445" s="49"/>
      <c r="E445" s="52"/>
      <c r="F445" s="52"/>
      <c r="G445" s="52"/>
      <c r="H445" s="52"/>
      <c r="I445" s="52"/>
    </row>
    <row r="446" spans="1:9" s="53" customFormat="1">
      <c r="A446" s="49"/>
      <c r="B446" s="50"/>
      <c r="C446" s="51"/>
      <c r="D446" s="49"/>
      <c r="E446" s="52"/>
      <c r="F446" s="52"/>
      <c r="G446" s="52"/>
      <c r="H446" s="52"/>
      <c r="I446" s="52"/>
    </row>
    <row r="447" spans="1:9" s="53" customFormat="1">
      <c r="A447" s="49"/>
      <c r="B447" s="50"/>
      <c r="C447" s="51"/>
      <c r="D447" s="49"/>
      <c r="E447" s="52"/>
      <c r="F447" s="52"/>
      <c r="G447" s="52"/>
      <c r="H447" s="52"/>
      <c r="I447" s="52"/>
    </row>
    <row r="448" spans="1:9" s="53" customFormat="1">
      <c r="A448" s="49"/>
      <c r="B448" s="50"/>
      <c r="C448" s="51"/>
      <c r="D448" s="49"/>
      <c r="E448" s="52"/>
      <c r="F448" s="52"/>
      <c r="G448" s="52"/>
      <c r="H448" s="52"/>
      <c r="I448" s="52"/>
    </row>
    <row r="449" spans="1:9" s="53" customFormat="1">
      <c r="A449" s="49"/>
      <c r="B449" s="50"/>
      <c r="C449" s="51"/>
      <c r="D449" s="49"/>
      <c r="E449" s="52"/>
      <c r="F449" s="52"/>
      <c r="G449" s="52"/>
      <c r="H449" s="52"/>
      <c r="I449" s="52"/>
    </row>
    <row r="450" spans="1:9" s="53" customFormat="1">
      <c r="A450" s="49"/>
      <c r="B450" s="50"/>
      <c r="C450" s="51"/>
      <c r="D450" s="49"/>
      <c r="E450" s="52"/>
      <c r="F450" s="52"/>
      <c r="G450" s="52"/>
      <c r="H450" s="52"/>
      <c r="I450" s="52"/>
    </row>
    <row r="451" spans="1:9" s="53" customFormat="1">
      <c r="A451" s="49"/>
      <c r="B451" s="50"/>
      <c r="C451" s="51"/>
      <c r="D451" s="49"/>
      <c r="E451" s="52"/>
      <c r="F451" s="52"/>
      <c r="G451" s="52"/>
      <c r="H451" s="52"/>
      <c r="I451" s="52"/>
    </row>
    <row r="452" spans="1:9" s="53" customFormat="1">
      <c r="A452" s="49"/>
      <c r="B452" s="50"/>
      <c r="C452" s="51"/>
      <c r="D452" s="49"/>
      <c r="E452" s="52"/>
      <c r="F452" s="52"/>
      <c r="G452" s="52"/>
      <c r="H452" s="52"/>
      <c r="I452" s="52"/>
    </row>
    <row r="453" spans="1:9" s="53" customFormat="1">
      <c r="A453" s="49"/>
      <c r="B453" s="50"/>
      <c r="C453" s="51"/>
      <c r="D453" s="49"/>
      <c r="E453" s="52"/>
      <c r="F453" s="52"/>
      <c r="G453" s="52"/>
      <c r="H453" s="52"/>
      <c r="I453" s="52"/>
    </row>
    <row r="454" spans="1:9" s="53" customFormat="1">
      <c r="A454" s="49"/>
      <c r="B454" s="50"/>
      <c r="C454" s="51"/>
      <c r="D454" s="49"/>
      <c r="E454" s="52"/>
      <c r="F454" s="52"/>
      <c r="G454" s="52"/>
      <c r="H454" s="52"/>
      <c r="I454" s="52"/>
    </row>
    <row r="455" spans="1:9" s="53" customFormat="1">
      <c r="A455" s="49"/>
      <c r="B455" s="50"/>
      <c r="C455" s="51"/>
      <c r="D455" s="49"/>
      <c r="E455" s="52"/>
      <c r="F455" s="52"/>
      <c r="G455" s="52"/>
      <c r="H455" s="52"/>
      <c r="I455" s="52"/>
    </row>
    <row r="456" spans="1:9" s="53" customFormat="1">
      <c r="A456" s="49"/>
      <c r="B456" s="50"/>
      <c r="C456" s="51"/>
      <c r="D456" s="49"/>
      <c r="E456" s="52"/>
      <c r="F456" s="52"/>
      <c r="G456" s="52"/>
      <c r="H456" s="52"/>
      <c r="I456" s="52"/>
    </row>
    <row r="457" spans="1:9" s="53" customFormat="1">
      <c r="A457" s="49"/>
      <c r="B457" s="50"/>
      <c r="C457" s="51"/>
      <c r="D457" s="49"/>
      <c r="E457" s="52"/>
      <c r="F457" s="52"/>
      <c r="G457" s="52"/>
      <c r="H457" s="52"/>
      <c r="I457" s="52"/>
    </row>
    <row r="458" spans="1:9" s="53" customFormat="1">
      <c r="A458" s="49"/>
      <c r="B458" s="50"/>
      <c r="C458" s="51"/>
      <c r="D458" s="49"/>
      <c r="E458" s="52"/>
      <c r="F458" s="52"/>
      <c r="G458" s="52"/>
      <c r="H458" s="52"/>
      <c r="I458" s="52"/>
    </row>
    <row r="459" spans="1:9" s="53" customFormat="1">
      <c r="A459" s="49"/>
      <c r="B459" s="50"/>
      <c r="C459" s="51"/>
      <c r="D459" s="49"/>
      <c r="E459" s="52"/>
      <c r="F459" s="52"/>
      <c r="G459" s="52"/>
      <c r="H459" s="52"/>
      <c r="I459" s="52"/>
    </row>
    <row r="460" spans="1:9" s="53" customFormat="1">
      <c r="A460" s="49"/>
      <c r="B460" s="50"/>
      <c r="C460" s="51"/>
      <c r="D460" s="49"/>
      <c r="E460" s="52"/>
      <c r="F460" s="52"/>
      <c r="G460" s="52"/>
      <c r="H460" s="52"/>
      <c r="I460" s="52"/>
    </row>
    <row r="461" spans="1:9" s="53" customFormat="1">
      <c r="A461" s="49"/>
      <c r="B461" s="50"/>
      <c r="C461" s="51"/>
      <c r="D461" s="49"/>
      <c r="E461" s="52"/>
      <c r="F461" s="52"/>
      <c r="G461" s="52"/>
      <c r="H461" s="52"/>
      <c r="I461" s="52"/>
    </row>
    <row r="462" spans="1:9" s="53" customFormat="1">
      <c r="A462" s="49"/>
      <c r="B462" s="50"/>
      <c r="C462" s="51"/>
      <c r="D462" s="49"/>
      <c r="E462" s="52"/>
      <c r="F462" s="52"/>
      <c r="G462" s="52"/>
      <c r="H462" s="52"/>
      <c r="I462" s="52"/>
    </row>
    <row r="463" spans="1:9" s="53" customFormat="1">
      <c r="A463" s="49"/>
      <c r="B463" s="50"/>
      <c r="C463" s="51"/>
      <c r="D463" s="49"/>
      <c r="E463" s="52"/>
      <c r="F463" s="52"/>
      <c r="G463" s="52"/>
      <c r="H463" s="52"/>
      <c r="I463" s="52"/>
    </row>
    <row r="464" spans="1:9" s="53" customFormat="1">
      <c r="A464" s="49"/>
      <c r="B464" s="50"/>
      <c r="C464" s="51"/>
      <c r="D464" s="49"/>
      <c r="E464" s="52"/>
      <c r="F464" s="52"/>
      <c r="G464" s="52"/>
      <c r="H464" s="52"/>
      <c r="I464" s="52"/>
    </row>
    <row r="465" spans="1:9" s="53" customFormat="1">
      <c r="A465" s="49"/>
      <c r="B465" s="50"/>
      <c r="C465" s="51"/>
      <c r="D465" s="49"/>
      <c r="E465" s="52"/>
      <c r="F465" s="52"/>
      <c r="G465" s="52"/>
      <c r="H465" s="52"/>
      <c r="I465" s="52"/>
    </row>
    <row r="466" spans="1:9" s="53" customFormat="1">
      <c r="A466" s="49"/>
      <c r="B466" s="50"/>
      <c r="C466" s="51"/>
      <c r="D466" s="49"/>
      <c r="E466" s="52"/>
      <c r="F466" s="52"/>
      <c r="G466" s="52"/>
      <c r="H466" s="52"/>
      <c r="I466" s="52"/>
    </row>
    <row r="467" spans="1:9" s="53" customFormat="1">
      <c r="A467" s="49"/>
      <c r="B467" s="50"/>
      <c r="C467" s="51"/>
      <c r="D467" s="49"/>
      <c r="E467" s="52"/>
      <c r="F467" s="52"/>
      <c r="G467" s="52"/>
      <c r="H467" s="52"/>
      <c r="I467" s="52"/>
    </row>
    <row r="468" spans="1:9" s="53" customFormat="1">
      <c r="A468" s="49"/>
      <c r="B468" s="50"/>
      <c r="C468" s="51"/>
      <c r="D468" s="49"/>
      <c r="E468" s="52"/>
      <c r="F468" s="52"/>
      <c r="G468" s="52"/>
      <c r="H468" s="52"/>
      <c r="I468" s="52"/>
    </row>
    <row r="469" spans="1:9" s="53" customFormat="1">
      <c r="A469" s="49"/>
      <c r="B469" s="50"/>
      <c r="C469" s="51"/>
      <c r="D469" s="49"/>
      <c r="E469" s="52"/>
      <c r="F469" s="52"/>
      <c r="G469" s="52"/>
      <c r="H469" s="52"/>
      <c r="I469" s="52"/>
    </row>
    <row r="470" spans="1:9" s="53" customFormat="1">
      <c r="A470" s="49"/>
      <c r="B470" s="50"/>
      <c r="C470" s="51"/>
      <c r="D470" s="49"/>
      <c r="E470" s="52"/>
      <c r="F470" s="52"/>
      <c r="G470" s="52"/>
      <c r="H470" s="52"/>
      <c r="I470" s="52"/>
    </row>
    <row r="471" spans="1:9" s="53" customFormat="1">
      <c r="A471" s="49"/>
      <c r="B471" s="50"/>
      <c r="C471" s="51"/>
      <c r="D471" s="49"/>
      <c r="E471" s="52"/>
      <c r="F471" s="52"/>
      <c r="G471" s="52"/>
      <c r="H471" s="52"/>
      <c r="I471" s="52"/>
    </row>
    <row r="472" spans="1:9" s="53" customFormat="1">
      <c r="A472" s="49"/>
      <c r="B472" s="50"/>
      <c r="C472" s="51"/>
      <c r="D472" s="49"/>
      <c r="E472" s="52"/>
      <c r="F472" s="52"/>
      <c r="G472" s="52"/>
      <c r="H472" s="52"/>
      <c r="I472" s="52"/>
    </row>
    <row r="473" spans="1:9" s="53" customFormat="1">
      <c r="A473" s="49"/>
      <c r="B473" s="50"/>
      <c r="C473" s="51"/>
      <c r="D473" s="49"/>
      <c r="E473" s="52"/>
      <c r="F473" s="52"/>
      <c r="G473" s="52"/>
      <c r="H473" s="52"/>
      <c r="I473" s="52"/>
    </row>
    <row r="474" spans="1:9" s="53" customFormat="1">
      <c r="A474" s="49"/>
      <c r="B474" s="50"/>
      <c r="C474" s="51"/>
      <c r="D474" s="49"/>
      <c r="E474" s="52"/>
      <c r="F474" s="52"/>
      <c r="G474" s="52"/>
      <c r="H474" s="52"/>
      <c r="I474" s="52"/>
    </row>
    <row r="475" spans="1:9" s="53" customFormat="1">
      <c r="A475" s="49"/>
      <c r="B475" s="50"/>
      <c r="C475" s="51"/>
      <c r="D475" s="49"/>
      <c r="E475" s="52"/>
      <c r="F475" s="52"/>
      <c r="G475" s="52"/>
      <c r="H475" s="52"/>
      <c r="I475" s="52"/>
    </row>
    <row r="476" spans="1:9" s="53" customFormat="1">
      <c r="A476" s="49"/>
      <c r="B476" s="50"/>
      <c r="C476" s="51"/>
      <c r="D476" s="49"/>
      <c r="E476" s="52"/>
      <c r="F476" s="52"/>
      <c r="G476" s="52"/>
      <c r="H476" s="52"/>
      <c r="I476" s="52"/>
    </row>
    <row r="477" spans="1:9" s="53" customFormat="1">
      <c r="A477" s="49"/>
      <c r="B477" s="50"/>
      <c r="C477" s="51"/>
      <c r="D477" s="49"/>
      <c r="E477" s="52"/>
      <c r="F477" s="52"/>
      <c r="G477" s="52"/>
      <c r="H477" s="52"/>
      <c r="I477" s="52"/>
    </row>
    <row r="478" spans="1:9" s="53" customFormat="1">
      <c r="A478" s="49"/>
      <c r="B478" s="50"/>
      <c r="C478" s="51"/>
      <c r="D478" s="49"/>
      <c r="E478" s="52"/>
      <c r="F478" s="52"/>
      <c r="G478" s="52"/>
      <c r="H478" s="52"/>
      <c r="I478" s="52"/>
    </row>
    <row r="479" spans="1:9" s="53" customFormat="1">
      <c r="A479" s="49"/>
      <c r="B479" s="50"/>
      <c r="C479" s="51"/>
      <c r="D479" s="49"/>
      <c r="E479" s="52"/>
      <c r="F479" s="52"/>
      <c r="G479" s="52"/>
      <c r="H479" s="52"/>
      <c r="I479" s="52"/>
    </row>
    <row r="480" spans="1:9" s="53" customFormat="1">
      <c r="A480" s="49"/>
      <c r="B480" s="50"/>
      <c r="C480" s="51"/>
      <c r="D480" s="49"/>
      <c r="E480" s="52"/>
      <c r="F480" s="52"/>
      <c r="G480" s="52"/>
      <c r="H480" s="52"/>
      <c r="I480" s="52"/>
    </row>
    <row r="481" spans="1:9" s="53" customFormat="1">
      <c r="A481" s="49"/>
      <c r="B481" s="50"/>
      <c r="C481" s="51"/>
      <c r="D481" s="49"/>
      <c r="E481" s="52"/>
      <c r="F481" s="52"/>
      <c r="G481" s="52"/>
      <c r="H481" s="52"/>
      <c r="I481" s="52"/>
    </row>
    <row r="482" spans="1:9" s="53" customFormat="1">
      <c r="A482" s="49"/>
      <c r="B482" s="50"/>
      <c r="C482" s="51"/>
      <c r="D482" s="49"/>
      <c r="E482" s="52"/>
      <c r="F482" s="52"/>
      <c r="G482" s="52"/>
      <c r="H482" s="52"/>
      <c r="I482" s="52"/>
    </row>
    <row r="483" spans="1:9" s="53" customFormat="1">
      <c r="A483" s="49"/>
      <c r="B483" s="50"/>
      <c r="C483" s="51"/>
      <c r="D483" s="49"/>
      <c r="E483" s="52"/>
      <c r="F483" s="52"/>
      <c r="G483" s="52"/>
      <c r="H483" s="52"/>
      <c r="I483" s="52"/>
    </row>
    <row r="484" spans="1:9" s="53" customFormat="1">
      <c r="A484" s="49"/>
      <c r="B484" s="50"/>
      <c r="C484" s="51"/>
      <c r="D484" s="49"/>
      <c r="E484" s="52"/>
      <c r="F484" s="52"/>
      <c r="G484" s="52"/>
      <c r="H484" s="52"/>
      <c r="I484" s="52"/>
    </row>
    <row r="485" spans="1:9" s="53" customFormat="1">
      <c r="A485" s="49"/>
      <c r="B485" s="50"/>
      <c r="C485" s="51"/>
      <c r="D485" s="49"/>
      <c r="E485" s="52"/>
      <c r="F485" s="52"/>
      <c r="G485" s="52"/>
      <c r="H485" s="52"/>
      <c r="I485" s="52"/>
    </row>
    <row r="486" spans="1:9" s="53" customFormat="1">
      <c r="A486" s="49"/>
      <c r="B486" s="50"/>
      <c r="C486" s="51"/>
      <c r="D486" s="49"/>
      <c r="E486" s="52"/>
      <c r="F486" s="52"/>
      <c r="G486" s="52"/>
      <c r="H486" s="52"/>
      <c r="I486" s="52"/>
    </row>
    <row r="487" spans="1:9" s="53" customFormat="1">
      <c r="A487" s="49"/>
      <c r="B487" s="50"/>
      <c r="C487" s="51"/>
      <c r="D487" s="49"/>
      <c r="E487" s="52"/>
      <c r="F487" s="52"/>
      <c r="G487" s="52"/>
      <c r="H487" s="52"/>
      <c r="I487" s="52"/>
    </row>
    <row r="488" spans="1:9" s="53" customFormat="1">
      <c r="A488" s="49"/>
      <c r="B488" s="50"/>
      <c r="C488" s="51"/>
      <c r="D488" s="49"/>
      <c r="E488" s="52"/>
      <c r="F488" s="52"/>
      <c r="G488" s="52"/>
      <c r="H488" s="52"/>
      <c r="I488" s="52"/>
    </row>
    <row r="489" spans="1:9" s="53" customFormat="1">
      <c r="A489" s="49"/>
      <c r="B489" s="50"/>
      <c r="C489" s="51"/>
      <c r="D489" s="49"/>
      <c r="E489" s="52"/>
      <c r="F489" s="52"/>
      <c r="G489" s="52"/>
      <c r="H489" s="52"/>
      <c r="I489" s="52"/>
    </row>
    <row r="490" spans="1:9" s="53" customFormat="1">
      <c r="A490" s="49"/>
      <c r="B490" s="50"/>
      <c r="C490" s="51"/>
      <c r="D490" s="49"/>
      <c r="E490" s="52"/>
      <c r="F490" s="52"/>
      <c r="G490" s="52"/>
      <c r="H490" s="52"/>
      <c r="I490" s="52"/>
    </row>
    <row r="491" spans="1:9" s="53" customFormat="1">
      <c r="A491" s="49"/>
      <c r="B491" s="50"/>
      <c r="C491" s="51"/>
      <c r="D491" s="49"/>
      <c r="E491" s="52"/>
      <c r="F491" s="52"/>
      <c r="G491" s="52"/>
      <c r="H491" s="52"/>
      <c r="I491" s="52"/>
    </row>
    <row r="492" spans="1:9" s="53" customFormat="1">
      <c r="A492" s="49"/>
      <c r="B492" s="50"/>
      <c r="C492" s="51"/>
      <c r="D492" s="49"/>
      <c r="E492" s="52"/>
      <c r="F492" s="52"/>
      <c r="G492" s="52"/>
      <c r="H492" s="52"/>
      <c r="I492" s="52"/>
    </row>
    <row r="493" spans="1:9" s="53" customFormat="1">
      <c r="A493" s="49"/>
      <c r="B493" s="50"/>
      <c r="C493" s="51"/>
      <c r="D493" s="49"/>
      <c r="E493" s="52"/>
      <c r="F493" s="52"/>
      <c r="G493" s="52"/>
      <c r="H493" s="52"/>
      <c r="I493" s="52"/>
    </row>
    <row r="494" spans="1:9" s="53" customFormat="1">
      <c r="A494" s="49"/>
      <c r="B494" s="50"/>
      <c r="C494" s="51"/>
      <c r="D494" s="49"/>
      <c r="E494" s="52"/>
      <c r="F494" s="52"/>
      <c r="G494" s="52"/>
      <c r="H494" s="52"/>
      <c r="I494" s="52"/>
    </row>
    <row r="495" spans="1:9" s="53" customFormat="1">
      <c r="A495" s="49"/>
      <c r="B495" s="50"/>
      <c r="C495" s="51"/>
      <c r="D495" s="49"/>
      <c r="E495" s="52"/>
      <c r="F495" s="52"/>
      <c r="G495" s="52"/>
      <c r="H495" s="52"/>
      <c r="I495" s="52"/>
    </row>
    <row r="496" spans="1:9" s="53" customFormat="1">
      <c r="A496" s="49"/>
      <c r="B496" s="50"/>
      <c r="C496" s="51"/>
      <c r="D496" s="49"/>
      <c r="E496" s="52"/>
      <c r="F496" s="52"/>
      <c r="G496" s="52"/>
      <c r="H496" s="52"/>
      <c r="I496" s="52"/>
    </row>
    <row r="497" spans="1:9" s="53" customFormat="1">
      <c r="A497" s="49"/>
      <c r="B497" s="50"/>
      <c r="C497" s="51"/>
      <c r="D497" s="49"/>
      <c r="E497" s="52"/>
      <c r="F497" s="52"/>
      <c r="G497" s="52"/>
      <c r="H497" s="52"/>
      <c r="I497" s="52"/>
    </row>
    <row r="498" spans="1:9" s="53" customFormat="1">
      <c r="A498" s="49"/>
      <c r="B498" s="50"/>
      <c r="C498" s="51"/>
      <c r="D498" s="49"/>
      <c r="E498" s="52"/>
      <c r="F498" s="52"/>
      <c r="G498" s="52"/>
      <c r="H498" s="52"/>
      <c r="I498" s="52"/>
    </row>
    <row r="499" spans="1:9" s="53" customFormat="1">
      <c r="A499" s="49"/>
      <c r="B499" s="50"/>
      <c r="C499" s="51"/>
      <c r="D499" s="49"/>
      <c r="E499" s="52"/>
      <c r="F499" s="52"/>
      <c r="G499" s="52"/>
      <c r="H499" s="52"/>
      <c r="I499" s="52"/>
    </row>
    <row r="500" spans="1:9" s="53" customFormat="1">
      <c r="A500" s="49"/>
      <c r="B500" s="50"/>
      <c r="C500" s="51"/>
      <c r="D500" s="49"/>
      <c r="E500" s="52"/>
      <c r="F500" s="52"/>
      <c r="G500" s="52"/>
      <c r="H500" s="52"/>
      <c r="I500" s="52"/>
    </row>
    <row r="501" spans="1:9" s="53" customFormat="1">
      <c r="A501" s="49"/>
      <c r="B501" s="50"/>
      <c r="C501" s="51"/>
      <c r="D501" s="49"/>
      <c r="E501" s="52"/>
      <c r="F501" s="52"/>
      <c r="G501" s="52"/>
      <c r="H501" s="52"/>
      <c r="I501" s="52"/>
    </row>
    <row r="502" spans="1:9" s="53" customFormat="1">
      <c r="A502" s="49"/>
      <c r="B502" s="50"/>
      <c r="C502" s="51"/>
      <c r="D502" s="49"/>
      <c r="E502" s="52"/>
      <c r="F502" s="52"/>
      <c r="G502" s="52"/>
      <c r="H502" s="52"/>
      <c r="I502" s="52"/>
    </row>
    <row r="503" spans="1:9" s="53" customFormat="1">
      <c r="A503" s="49"/>
      <c r="B503" s="50"/>
      <c r="C503" s="51"/>
      <c r="D503" s="49"/>
      <c r="E503" s="52"/>
      <c r="F503" s="52"/>
      <c r="G503" s="52"/>
      <c r="H503" s="52"/>
      <c r="I503" s="52"/>
    </row>
    <row r="504" spans="1:9" s="53" customFormat="1">
      <c r="A504" s="49"/>
      <c r="B504" s="50"/>
      <c r="C504" s="51"/>
      <c r="D504" s="49"/>
      <c r="E504" s="52"/>
      <c r="F504" s="52"/>
      <c r="G504" s="52"/>
      <c r="H504" s="52"/>
      <c r="I504" s="52"/>
    </row>
    <row r="505" spans="1:9" s="53" customFormat="1">
      <c r="A505" s="49"/>
      <c r="B505" s="50"/>
      <c r="C505" s="51"/>
      <c r="D505" s="49"/>
      <c r="E505" s="52"/>
      <c r="F505" s="52"/>
      <c r="G505" s="52"/>
      <c r="H505" s="52"/>
      <c r="I505" s="52"/>
    </row>
    <row r="506" spans="1:9" s="53" customFormat="1">
      <c r="A506" s="49"/>
      <c r="B506" s="50"/>
      <c r="C506" s="51"/>
      <c r="D506" s="49"/>
      <c r="E506" s="52"/>
      <c r="F506" s="52"/>
      <c r="G506" s="52"/>
      <c r="H506" s="52"/>
      <c r="I506" s="52"/>
    </row>
    <row r="507" spans="1:9" s="53" customFormat="1">
      <c r="A507" s="49"/>
      <c r="B507" s="50"/>
      <c r="C507" s="51"/>
      <c r="D507" s="49"/>
      <c r="E507" s="52"/>
      <c r="F507" s="52"/>
      <c r="G507" s="52"/>
      <c r="H507" s="52"/>
      <c r="I507" s="52"/>
    </row>
    <row r="508" spans="1:9" s="53" customFormat="1">
      <c r="A508" s="49"/>
      <c r="B508" s="50"/>
      <c r="C508" s="51"/>
      <c r="D508" s="49"/>
      <c r="E508" s="52"/>
      <c r="F508" s="52"/>
      <c r="G508" s="52"/>
      <c r="H508" s="52"/>
      <c r="I508" s="52"/>
    </row>
    <row r="509" spans="1:9" s="53" customFormat="1">
      <c r="A509" s="49"/>
      <c r="B509" s="50"/>
      <c r="C509" s="51"/>
      <c r="D509" s="49"/>
      <c r="E509" s="52"/>
      <c r="F509" s="52"/>
      <c r="G509" s="52"/>
      <c r="H509" s="52"/>
      <c r="I509" s="52"/>
    </row>
    <row r="510" spans="1:9" s="53" customFormat="1">
      <c r="A510" s="49"/>
      <c r="B510" s="50"/>
      <c r="C510" s="51"/>
      <c r="D510" s="49"/>
      <c r="E510" s="52"/>
      <c r="F510" s="52"/>
      <c r="G510" s="52"/>
      <c r="H510" s="52"/>
      <c r="I510" s="52"/>
    </row>
    <row r="511" spans="1:9" s="53" customFormat="1">
      <c r="A511" s="49"/>
      <c r="B511" s="50"/>
      <c r="C511" s="51"/>
      <c r="D511" s="49"/>
      <c r="E511" s="52"/>
      <c r="F511" s="52"/>
      <c r="G511" s="52"/>
      <c r="H511" s="52"/>
      <c r="I511" s="52"/>
    </row>
    <row r="512" spans="1:9" s="53" customFormat="1">
      <c r="A512" s="49"/>
      <c r="B512" s="50"/>
      <c r="C512" s="51"/>
      <c r="D512" s="49"/>
      <c r="E512" s="52"/>
      <c r="F512" s="52"/>
      <c r="G512" s="52"/>
      <c r="H512" s="52"/>
      <c r="I512" s="52"/>
    </row>
    <row r="513" spans="1:9" s="53" customFormat="1">
      <c r="A513" s="49"/>
      <c r="B513" s="50"/>
      <c r="C513" s="51"/>
      <c r="D513" s="49"/>
      <c r="E513" s="52"/>
      <c r="F513" s="52"/>
      <c r="G513" s="52"/>
      <c r="H513" s="52"/>
      <c r="I513" s="52"/>
    </row>
    <row r="514" spans="1:9" s="53" customFormat="1">
      <c r="A514" s="49"/>
      <c r="B514" s="50"/>
      <c r="C514" s="51"/>
      <c r="D514" s="49"/>
      <c r="E514" s="52"/>
      <c r="F514" s="52"/>
      <c r="G514" s="52"/>
      <c r="H514" s="52"/>
      <c r="I514" s="52"/>
    </row>
    <row r="515" spans="1:9" s="53" customFormat="1">
      <c r="A515" s="49"/>
      <c r="B515" s="50"/>
      <c r="C515" s="51"/>
      <c r="D515" s="49"/>
      <c r="E515" s="52"/>
      <c r="F515" s="52"/>
      <c r="G515" s="52"/>
      <c r="H515" s="52"/>
      <c r="I515" s="52"/>
    </row>
    <row r="516" spans="1:9" s="53" customFormat="1">
      <c r="A516" s="49"/>
      <c r="B516" s="50"/>
      <c r="C516" s="51"/>
      <c r="D516" s="49"/>
      <c r="E516" s="52"/>
      <c r="F516" s="52"/>
      <c r="G516" s="52"/>
      <c r="H516" s="52"/>
      <c r="I516" s="52"/>
    </row>
    <row r="517" spans="1:9" s="53" customFormat="1">
      <c r="A517" s="49"/>
      <c r="B517" s="50"/>
      <c r="C517" s="51"/>
      <c r="D517" s="49"/>
      <c r="E517" s="52"/>
      <c r="F517" s="52"/>
      <c r="G517" s="52"/>
      <c r="H517" s="52"/>
      <c r="I517" s="52"/>
    </row>
    <row r="518" spans="1:9" s="53" customFormat="1">
      <c r="A518" s="49"/>
      <c r="B518" s="50"/>
      <c r="C518" s="51"/>
      <c r="D518" s="49"/>
      <c r="E518" s="52"/>
      <c r="F518" s="52"/>
      <c r="G518" s="52"/>
      <c r="H518" s="52"/>
      <c r="I518" s="52"/>
    </row>
    <row r="519" spans="1:9" s="53" customFormat="1">
      <c r="A519" s="49"/>
      <c r="B519" s="50"/>
      <c r="C519" s="51"/>
      <c r="D519" s="49"/>
      <c r="E519" s="52"/>
      <c r="F519" s="52"/>
      <c r="G519" s="52"/>
      <c r="H519" s="52"/>
      <c r="I519" s="52"/>
    </row>
    <row r="520" spans="1:9" s="53" customFormat="1">
      <c r="A520" s="49"/>
      <c r="B520" s="50"/>
      <c r="C520" s="51"/>
      <c r="D520" s="49"/>
      <c r="E520" s="52"/>
      <c r="F520" s="52"/>
      <c r="G520" s="52"/>
      <c r="H520" s="52"/>
      <c r="I520" s="52"/>
    </row>
    <row r="521" spans="1:9" s="53" customFormat="1">
      <c r="A521" s="49"/>
      <c r="B521" s="50"/>
      <c r="C521" s="51"/>
      <c r="D521" s="49"/>
      <c r="E521" s="52"/>
      <c r="F521" s="52"/>
      <c r="G521" s="52"/>
      <c r="H521" s="52"/>
      <c r="I521" s="52"/>
    </row>
    <row r="522" spans="1:9" s="53" customFormat="1">
      <c r="A522" s="49"/>
      <c r="B522" s="50"/>
      <c r="C522" s="51"/>
      <c r="D522" s="49"/>
      <c r="E522" s="52"/>
      <c r="F522" s="52"/>
      <c r="G522" s="52"/>
      <c r="H522" s="52"/>
      <c r="I522" s="52"/>
    </row>
    <row r="523" spans="1:9" s="53" customFormat="1">
      <c r="A523" s="49"/>
      <c r="B523" s="50"/>
      <c r="C523" s="51"/>
      <c r="D523" s="49"/>
      <c r="E523" s="52"/>
      <c r="F523" s="52"/>
      <c r="G523" s="52"/>
      <c r="H523" s="52"/>
      <c r="I523" s="52"/>
    </row>
    <row r="524" spans="1:9" s="53" customFormat="1">
      <c r="A524" s="49"/>
      <c r="B524" s="50"/>
      <c r="C524" s="51"/>
      <c r="D524" s="49"/>
      <c r="E524" s="52"/>
      <c r="F524" s="52"/>
      <c r="G524" s="52"/>
      <c r="H524" s="52"/>
      <c r="I524" s="52"/>
    </row>
    <row r="525" spans="1:9" s="53" customFormat="1">
      <c r="A525" s="49"/>
      <c r="B525" s="50"/>
      <c r="C525" s="51"/>
      <c r="D525" s="49"/>
      <c r="E525" s="52"/>
      <c r="F525" s="52"/>
      <c r="G525" s="52"/>
      <c r="H525" s="52"/>
      <c r="I525" s="52"/>
    </row>
    <row r="526" spans="1:9" s="53" customFormat="1">
      <c r="A526" s="49"/>
      <c r="B526" s="50"/>
      <c r="C526" s="51"/>
      <c r="D526" s="49"/>
      <c r="E526" s="52"/>
      <c r="F526" s="52"/>
      <c r="G526" s="52"/>
      <c r="H526" s="52"/>
      <c r="I526" s="52"/>
    </row>
    <row r="527" spans="1:9" s="53" customFormat="1">
      <c r="A527" s="49"/>
      <c r="B527" s="50"/>
      <c r="C527" s="51"/>
      <c r="D527" s="49"/>
      <c r="E527" s="52"/>
      <c r="F527" s="52"/>
      <c r="G527" s="52"/>
      <c r="H527" s="52"/>
      <c r="I527" s="52"/>
    </row>
    <row r="528" spans="1:9" s="53" customFormat="1">
      <c r="A528" s="49"/>
      <c r="B528" s="50"/>
      <c r="C528" s="51"/>
      <c r="D528" s="49"/>
      <c r="E528" s="52"/>
      <c r="F528" s="52"/>
      <c r="G528" s="52"/>
      <c r="H528" s="52"/>
      <c r="I528" s="52"/>
    </row>
    <row r="529" spans="1:9" s="53" customFormat="1">
      <c r="A529" s="49"/>
      <c r="B529" s="50"/>
      <c r="C529" s="51"/>
      <c r="D529" s="49"/>
      <c r="E529" s="52"/>
      <c r="F529" s="52"/>
      <c r="G529" s="52"/>
      <c r="H529" s="52"/>
      <c r="I529" s="52"/>
    </row>
    <row r="530" spans="1:9" s="53" customFormat="1">
      <c r="A530" s="49"/>
      <c r="B530" s="50"/>
      <c r="C530" s="51"/>
      <c r="D530" s="49"/>
      <c r="E530" s="52"/>
      <c r="F530" s="52"/>
      <c r="G530" s="52"/>
      <c r="H530" s="52"/>
      <c r="I530" s="52"/>
    </row>
    <row r="531" spans="1:9" s="53" customFormat="1">
      <c r="A531" s="49"/>
      <c r="B531" s="50"/>
      <c r="C531" s="51"/>
      <c r="D531" s="49"/>
      <c r="E531" s="52"/>
      <c r="F531" s="52"/>
      <c r="G531" s="52"/>
      <c r="H531" s="52"/>
      <c r="I531" s="52"/>
    </row>
    <row r="532" spans="1:9" s="53" customFormat="1">
      <c r="A532" s="49"/>
      <c r="B532" s="50"/>
      <c r="C532" s="51"/>
      <c r="D532" s="49"/>
      <c r="E532" s="52"/>
      <c r="F532" s="52"/>
      <c r="G532" s="52"/>
      <c r="H532" s="52"/>
      <c r="I532" s="52"/>
    </row>
    <row r="533" spans="1:9" s="53" customFormat="1">
      <c r="A533" s="49"/>
      <c r="B533" s="50"/>
      <c r="C533" s="51"/>
      <c r="D533" s="49"/>
      <c r="E533" s="52"/>
      <c r="F533" s="52"/>
      <c r="G533" s="52"/>
      <c r="H533" s="52"/>
      <c r="I533" s="52"/>
    </row>
    <row r="534" spans="1:9" s="53" customFormat="1">
      <c r="A534" s="49"/>
      <c r="B534" s="50"/>
      <c r="C534" s="51"/>
      <c r="D534" s="49"/>
      <c r="E534" s="52"/>
      <c r="F534" s="52"/>
      <c r="G534" s="52"/>
      <c r="H534" s="52"/>
      <c r="I534" s="52"/>
    </row>
    <row r="535" spans="1:9" s="53" customFormat="1">
      <c r="A535" s="49"/>
      <c r="B535" s="50"/>
      <c r="C535" s="51"/>
      <c r="D535" s="49"/>
      <c r="E535" s="52"/>
      <c r="F535" s="52"/>
      <c r="G535" s="52"/>
      <c r="H535" s="52"/>
      <c r="I535" s="52"/>
    </row>
    <row r="536" spans="1:9" s="53" customFormat="1">
      <c r="A536" s="49"/>
      <c r="B536" s="50"/>
      <c r="C536" s="51"/>
      <c r="D536" s="49"/>
      <c r="E536" s="52"/>
      <c r="F536" s="52"/>
      <c r="G536" s="52"/>
      <c r="H536" s="52"/>
      <c r="I536" s="52"/>
    </row>
    <row r="537" spans="1:9" s="53" customFormat="1">
      <c r="A537" s="49"/>
      <c r="B537" s="50"/>
      <c r="C537" s="51"/>
      <c r="D537" s="49"/>
      <c r="E537" s="52"/>
      <c r="F537" s="52"/>
      <c r="G537" s="52"/>
      <c r="H537" s="52"/>
      <c r="I537" s="52"/>
    </row>
    <row r="538" spans="1:9" s="53" customFormat="1">
      <c r="A538" s="49"/>
      <c r="B538" s="50"/>
      <c r="C538" s="51"/>
      <c r="D538" s="49"/>
      <c r="E538" s="52"/>
      <c r="F538" s="52"/>
      <c r="G538" s="52"/>
      <c r="H538" s="52"/>
      <c r="I538" s="52"/>
    </row>
    <row r="539" spans="1:9" s="53" customFormat="1">
      <c r="A539" s="49"/>
      <c r="B539" s="50"/>
      <c r="C539" s="51"/>
      <c r="D539" s="49"/>
      <c r="E539" s="52"/>
      <c r="F539" s="52"/>
      <c r="G539" s="52"/>
      <c r="H539" s="52"/>
      <c r="I539" s="52"/>
    </row>
    <row r="540" spans="1:9" s="53" customFormat="1">
      <c r="A540" s="49"/>
      <c r="B540" s="50"/>
      <c r="C540" s="51"/>
      <c r="D540" s="49"/>
      <c r="E540" s="52"/>
      <c r="F540" s="52"/>
      <c r="G540" s="52"/>
      <c r="H540" s="52"/>
      <c r="I540" s="52"/>
    </row>
    <row r="541" spans="1:9" s="53" customFormat="1">
      <c r="A541" s="49"/>
      <c r="B541" s="50"/>
      <c r="C541" s="51"/>
      <c r="D541" s="49"/>
      <c r="E541" s="52"/>
      <c r="F541" s="52"/>
      <c r="G541" s="52"/>
      <c r="H541" s="52"/>
      <c r="I541" s="52"/>
    </row>
    <row r="542" spans="1:9" s="53" customFormat="1">
      <c r="A542" s="49"/>
      <c r="B542" s="50"/>
      <c r="C542" s="51"/>
      <c r="D542" s="49"/>
      <c r="E542" s="52"/>
      <c r="F542" s="52"/>
      <c r="G542" s="52"/>
      <c r="H542" s="52"/>
      <c r="I542" s="52"/>
    </row>
    <row r="543" spans="1:9" s="53" customFormat="1">
      <c r="A543" s="49"/>
      <c r="B543" s="50"/>
      <c r="C543" s="51"/>
      <c r="D543" s="49"/>
      <c r="E543" s="52"/>
      <c r="F543" s="52"/>
      <c r="G543" s="52"/>
      <c r="H543" s="52"/>
      <c r="I543" s="52"/>
    </row>
    <row r="544" spans="1:9" s="53" customFormat="1">
      <c r="A544" s="49"/>
      <c r="B544" s="50"/>
      <c r="C544" s="51"/>
      <c r="D544" s="49"/>
      <c r="E544" s="52"/>
      <c r="F544" s="52"/>
      <c r="G544" s="52"/>
      <c r="H544" s="52"/>
      <c r="I544" s="52"/>
    </row>
    <row r="545" spans="1:9" s="53" customFormat="1">
      <c r="A545" s="49"/>
      <c r="B545" s="50"/>
      <c r="C545" s="51"/>
      <c r="D545" s="49"/>
      <c r="E545" s="52"/>
      <c r="F545" s="52"/>
      <c r="G545" s="52"/>
      <c r="H545" s="52"/>
      <c r="I545" s="52"/>
    </row>
    <row r="546" spans="1:9" s="53" customFormat="1">
      <c r="A546" s="49"/>
      <c r="B546" s="50"/>
      <c r="C546" s="51"/>
      <c r="D546" s="49"/>
      <c r="E546" s="52"/>
      <c r="F546" s="52"/>
      <c r="G546" s="52"/>
      <c r="H546" s="52"/>
      <c r="I546" s="52"/>
    </row>
    <row r="547" spans="1:9" s="53" customFormat="1">
      <c r="A547" s="49"/>
      <c r="B547" s="50"/>
      <c r="C547" s="51"/>
      <c r="D547" s="49"/>
      <c r="E547" s="52"/>
      <c r="F547" s="52"/>
      <c r="G547" s="52"/>
      <c r="H547" s="52"/>
      <c r="I547" s="52"/>
    </row>
    <row r="548" spans="1:9" s="53" customFormat="1">
      <c r="A548" s="49"/>
      <c r="B548" s="50"/>
      <c r="C548" s="51"/>
      <c r="D548" s="49"/>
      <c r="E548" s="52"/>
      <c r="F548" s="52"/>
      <c r="G548" s="52"/>
      <c r="H548" s="52"/>
      <c r="I548" s="52"/>
    </row>
    <row r="549" spans="1:9" s="53" customFormat="1">
      <c r="A549" s="49"/>
      <c r="B549" s="50"/>
      <c r="C549" s="51"/>
      <c r="D549" s="49"/>
      <c r="E549" s="52"/>
      <c r="F549" s="52"/>
      <c r="G549" s="52"/>
      <c r="H549" s="52"/>
      <c r="I549" s="52"/>
    </row>
    <row r="550" spans="1:9" s="53" customFormat="1">
      <c r="A550" s="49"/>
      <c r="B550" s="50"/>
      <c r="C550" s="51"/>
      <c r="D550" s="49"/>
      <c r="E550" s="52"/>
      <c r="F550" s="52"/>
      <c r="G550" s="52"/>
      <c r="H550" s="52"/>
      <c r="I550" s="52"/>
    </row>
    <row r="551" spans="1:9" s="53" customFormat="1">
      <c r="A551" s="49"/>
      <c r="B551" s="50"/>
      <c r="C551" s="51"/>
      <c r="D551" s="49"/>
      <c r="E551" s="52"/>
      <c r="F551" s="52"/>
      <c r="G551" s="52"/>
      <c r="H551" s="52"/>
      <c r="I551" s="52"/>
    </row>
    <row r="552" spans="1:9" s="53" customFormat="1">
      <c r="A552" s="49"/>
      <c r="B552" s="50"/>
      <c r="C552" s="51"/>
      <c r="D552" s="49"/>
      <c r="E552" s="52"/>
      <c r="F552" s="52"/>
      <c r="G552" s="52"/>
      <c r="H552" s="52"/>
      <c r="I552" s="52"/>
    </row>
    <row r="553" spans="1:9" s="53" customFormat="1">
      <c r="A553" s="49"/>
      <c r="B553" s="50"/>
      <c r="C553" s="51"/>
      <c r="D553" s="49"/>
      <c r="E553" s="52"/>
      <c r="F553" s="52"/>
      <c r="G553" s="52"/>
      <c r="H553" s="52"/>
      <c r="I553" s="52"/>
    </row>
    <row r="554" spans="1:9" s="53" customFormat="1">
      <c r="A554" s="49"/>
      <c r="B554" s="50"/>
      <c r="C554" s="51"/>
      <c r="D554" s="49"/>
      <c r="E554" s="52"/>
      <c r="F554" s="52"/>
      <c r="G554" s="52"/>
      <c r="H554" s="52"/>
      <c r="I554" s="52"/>
    </row>
    <row r="555" spans="1:9" s="53" customFormat="1">
      <c r="A555" s="49"/>
      <c r="B555" s="50"/>
      <c r="C555" s="51"/>
      <c r="D555" s="49"/>
      <c r="E555" s="52"/>
      <c r="F555" s="52"/>
      <c r="G555" s="52"/>
      <c r="H555" s="52"/>
      <c r="I555" s="52"/>
    </row>
    <row r="556" spans="1:9" s="53" customFormat="1">
      <c r="A556" s="49"/>
      <c r="B556" s="50"/>
      <c r="C556" s="51"/>
      <c r="D556" s="49"/>
      <c r="E556" s="52"/>
      <c r="F556" s="52"/>
      <c r="G556" s="52"/>
      <c r="H556" s="52"/>
      <c r="I556" s="52"/>
    </row>
    <row r="557" spans="1:9" s="53" customFormat="1">
      <c r="A557" s="49"/>
      <c r="B557" s="50"/>
      <c r="C557" s="51"/>
      <c r="D557" s="49"/>
      <c r="E557" s="52"/>
      <c r="F557" s="52"/>
      <c r="G557" s="52"/>
      <c r="H557" s="52"/>
      <c r="I557" s="52"/>
    </row>
    <row r="558" spans="1:9" s="53" customFormat="1">
      <c r="A558" s="49"/>
      <c r="B558" s="50"/>
      <c r="C558" s="51"/>
      <c r="D558" s="49"/>
      <c r="E558" s="52"/>
      <c r="F558" s="52"/>
      <c r="G558" s="52"/>
      <c r="H558" s="52"/>
      <c r="I558" s="52"/>
    </row>
    <row r="559" spans="1:9" s="53" customFormat="1">
      <c r="A559" s="49"/>
      <c r="B559" s="50"/>
      <c r="C559" s="51"/>
      <c r="D559" s="49"/>
      <c r="E559" s="52"/>
      <c r="F559" s="52"/>
      <c r="G559" s="52"/>
      <c r="H559" s="52"/>
      <c r="I559" s="52"/>
    </row>
    <row r="560" spans="1:9" s="53" customFormat="1">
      <c r="A560" s="49"/>
      <c r="B560" s="50"/>
      <c r="C560" s="51"/>
      <c r="D560" s="49"/>
      <c r="E560" s="52"/>
      <c r="F560" s="52"/>
      <c r="G560" s="52"/>
      <c r="H560" s="52"/>
      <c r="I560" s="52"/>
    </row>
    <row r="561" spans="1:9" s="53" customFormat="1">
      <c r="A561" s="49"/>
      <c r="B561" s="50"/>
      <c r="C561" s="51"/>
      <c r="D561" s="49"/>
      <c r="E561" s="52"/>
      <c r="F561" s="52"/>
      <c r="G561" s="52"/>
      <c r="H561" s="52"/>
      <c r="I561" s="52"/>
    </row>
    <row r="562" spans="1:9" s="53" customFormat="1">
      <c r="A562" s="49"/>
      <c r="B562" s="50"/>
      <c r="C562" s="51"/>
      <c r="D562" s="49"/>
      <c r="E562" s="52"/>
      <c r="F562" s="52"/>
      <c r="G562" s="52"/>
      <c r="H562" s="52"/>
      <c r="I562" s="52"/>
    </row>
    <row r="563" spans="1:9" s="53" customFormat="1">
      <c r="A563" s="49"/>
      <c r="B563" s="50"/>
      <c r="C563" s="51"/>
      <c r="D563" s="49"/>
      <c r="E563" s="52"/>
      <c r="F563" s="52"/>
      <c r="G563" s="52"/>
      <c r="H563" s="52"/>
      <c r="I563" s="52"/>
    </row>
    <row r="564" spans="1:9" s="53" customFormat="1">
      <c r="A564" s="49"/>
      <c r="B564" s="50"/>
      <c r="C564" s="51"/>
      <c r="D564" s="49"/>
      <c r="E564" s="52"/>
      <c r="F564" s="52"/>
      <c r="G564" s="52"/>
      <c r="H564" s="52"/>
      <c r="I564" s="52"/>
    </row>
    <row r="565" spans="1:9" s="53" customFormat="1">
      <c r="A565" s="49"/>
      <c r="B565" s="50"/>
      <c r="C565" s="51"/>
      <c r="D565" s="49"/>
      <c r="E565" s="52"/>
      <c r="F565" s="52"/>
      <c r="G565" s="52"/>
      <c r="H565" s="52"/>
      <c r="I565" s="52"/>
    </row>
    <row r="566" spans="1:9" s="53" customFormat="1">
      <c r="A566" s="49"/>
      <c r="B566" s="50"/>
      <c r="C566" s="51"/>
      <c r="D566" s="49"/>
      <c r="E566" s="52"/>
      <c r="F566" s="52"/>
      <c r="G566" s="52"/>
      <c r="H566" s="52"/>
      <c r="I566" s="52"/>
    </row>
    <row r="567" spans="1:9" s="53" customFormat="1">
      <c r="A567" s="49"/>
      <c r="B567" s="50"/>
      <c r="C567" s="51"/>
      <c r="D567" s="49"/>
      <c r="E567" s="52"/>
      <c r="F567" s="52"/>
      <c r="G567" s="52"/>
      <c r="H567" s="52"/>
      <c r="I567" s="52"/>
    </row>
    <row r="568" spans="1:9" s="53" customFormat="1">
      <c r="A568" s="49"/>
      <c r="B568" s="50"/>
      <c r="C568" s="51"/>
      <c r="D568" s="49"/>
      <c r="E568" s="52"/>
      <c r="F568" s="52"/>
      <c r="G568" s="52"/>
      <c r="H568" s="52"/>
      <c r="I568" s="52"/>
    </row>
    <row r="569" spans="1:9" s="53" customFormat="1">
      <c r="A569" s="49"/>
      <c r="B569" s="50"/>
      <c r="C569" s="51"/>
      <c r="D569" s="49"/>
      <c r="E569" s="52"/>
      <c r="F569" s="52"/>
      <c r="G569" s="52"/>
      <c r="H569" s="52"/>
      <c r="I569" s="52"/>
    </row>
    <row r="570" spans="1:9" s="53" customFormat="1">
      <c r="A570" s="49"/>
      <c r="B570" s="50"/>
      <c r="C570" s="51"/>
      <c r="D570" s="49"/>
      <c r="E570" s="52"/>
      <c r="F570" s="52"/>
      <c r="G570" s="52"/>
      <c r="H570" s="52"/>
      <c r="I570" s="52"/>
    </row>
    <row r="571" spans="1:9" s="53" customFormat="1">
      <c r="A571" s="49"/>
      <c r="B571" s="50"/>
      <c r="C571" s="51"/>
      <c r="D571" s="49"/>
      <c r="E571" s="52"/>
      <c r="F571" s="52"/>
      <c r="G571" s="52"/>
      <c r="H571" s="52"/>
      <c r="I571" s="52"/>
    </row>
    <row r="572" spans="1:9" s="53" customFormat="1">
      <c r="A572" s="49"/>
      <c r="B572" s="50"/>
      <c r="C572" s="51"/>
      <c r="D572" s="49"/>
      <c r="E572" s="52"/>
      <c r="F572" s="52"/>
      <c r="G572" s="52"/>
      <c r="H572" s="52"/>
      <c r="I572" s="52"/>
    </row>
    <row r="573" spans="1:9" s="53" customFormat="1">
      <c r="A573" s="49"/>
      <c r="B573" s="50"/>
      <c r="C573" s="51"/>
      <c r="D573" s="49"/>
      <c r="E573" s="52"/>
      <c r="F573" s="52"/>
      <c r="G573" s="52"/>
      <c r="H573" s="52"/>
      <c r="I573" s="52"/>
    </row>
    <row r="574" spans="1:9" s="53" customFormat="1">
      <c r="A574" s="49"/>
      <c r="B574" s="50"/>
      <c r="C574" s="51"/>
      <c r="D574" s="49"/>
      <c r="E574" s="52"/>
      <c r="F574" s="52"/>
      <c r="G574" s="52"/>
      <c r="H574" s="52"/>
      <c r="I574" s="52"/>
    </row>
    <row r="575" spans="1:9" s="53" customFormat="1">
      <c r="A575" s="49"/>
      <c r="B575" s="50"/>
      <c r="C575" s="51"/>
      <c r="D575" s="49"/>
      <c r="E575" s="52"/>
      <c r="F575" s="52"/>
      <c r="G575" s="52"/>
      <c r="H575" s="52"/>
      <c r="I575" s="52"/>
    </row>
    <row r="576" spans="1:9" s="53" customFormat="1">
      <c r="A576" s="49"/>
      <c r="B576" s="50"/>
      <c r="C576" s="51"/>
      <c r="D576" s="49"/>
      <c r="E576" s="52"/>
      <c r="F576" s="52"/>
      <c r="G576" s="52"/>
      <c r="H576" s="52"/>
      <c r="I576" s="52"/>
    </row>
    <row r="577" spans="1:9" s="53" customFormat="1">
      <c r="A577" s="49"/>
      <c r="B577" s="50"/>
      <c r="C577" s="51"/>
      <c r="D577" s="49"/>
      <c r="E577" s="52"/>
      <c r="F577" s="52"/>
      <c r="G577" s="52"/>
      <c r="H577" s="52"/>
      <c r="I577" s="52"/>
    </row>
    <row r="578" spans="1:9" s="53" customFormat="1">
      <c r="A578" s="49"/>
      <c r="B578" s="50"/>
      <c r="C578" s="51"/>
      <c r="D578" s="49"/>
      <c r="E578" s="52"/>
      <c r="F578" s="52"/>
      <c r="G578" s="52"/>
      <c r="H578" s="52"/>
      <c r="I578" s="52"/>
    </row>
    <row r="579" spans="1:9" s="53" customFormat="1">
      <c r="A579" s="49"/>
      <c r="B579" s="50"/>
      <c r="C579" s="51"/>
      <c r="D579" s="49"/>
      <c r="E579" s="52"/>
      <c r="F579" s="52"/>
      <c r="G579" s="52"/>
      <c r="H579" s="52"/>
      <c r="I579" s="52"/>
    </row>
    <row r="580" spans="1:9" s="53" customFormat="1">
      <c r="A580" s="49"/>
      <c r="B580" s="50"/>
      <c r="C580" s="51"/>
      <c r="D580" s="49"/>
      <c r="E580" s="52"/>
      <c r="F580" s="52"/>
      <c r="G580" s="52"/>
      <c r="H580" s="52"/>
      <c r="I580" s="52"/>
    </row>
    <row r="581" spans="1:9" s="53" customFormat="1">
      <c r="A581" s="49"/>
      <c r="B581" s="50"/>
      <c r="C581" s="51"/>
      <c r="D581" s="49"/>
      <c r="E581" s="52"/>
      <c r="F581" s="52"/>
      <c r="G581" s="52"/>
      <c r="H581" s="52"/>
      <c r="I581" s="52"/>
    </row>
    <row r="582" spans="1:9" s="53" customFormat="1">
      <c r="A582" s="49"/>
      <c r="B582" s="50"/>
      <c r="C582" s="51"/>
      <c r="D582" s="49"/>
      <c r="E582" s="52"/>
      <c r="F582" s="52"/>
      <c r="G582" s="52"/>
      <c r="H582" s="52"/>
      <c r="I582" s="52"/>
    </row>
    <row r="583" spans="1:9" s="53" customFormat="1">
      <c r="A583" s="49"/>
      <c r="B583" s="50"/>
      <c r="C583" s="51"/>
      <c r="D583" s="49"/>
      <c r="E583" s="52"/>
      <c r="F583" s="52"/>
      <c r="G583" s="52"/>
      <c r="H583" s="52"/>
      <c r="I583" s="52"/>
    </row>
    <row r="584" spans="1:9" s="53" customFormat="1">
      <c r="A584" s="49"/>
      <c r="B584" s="50"/>
      <c r="C584" s="51"/>
      <c r="D584" s="49"/>
      <c r="E584" s="52"/>
      <c r="F584" s="52"/>
      <c r="G584" s="52"/>
      <c r="H584" s="52"/>
      <c r="I584" s="52"/>
    </row>
    <row r="585" spans="1:9" s="53" customFormat="1">
      <c r="A585" s="49"/>
      <c r="B585" s="50"/>
      <c r="C585" s="51"/>
      <c r="D585" s="49"/>
      <c r="E585" s="52"/>
      <c r="F585" s="52"/>
      <c r="G585" s="52"/>
      <c r="H585" s="52"/>
      <c r="I585" s="52"/>
    </row>
    <row r="586" spans="1:9" s="53" customFormat="1">
      <c r="A586" s="49"/>
      <c r="B586" s="50"/>
      <c r="C586" s="51"/>
      <c r="D586" s="49"/>
      <c r="E586" s="52"/>
      <c r="F586" s="52"/>
      <c r="G586" s="52"/>
      <c r="H586" s="52"/>
      <c r="I586" s="52"/>
    </row>
    <row r="587" spans="1:9" s="53" customFormat="1">
      <c r="A587" s="49"/>
      <c r="B587" s="50"/>
      <c r="C587" s="51"/>
      <c r="D587" s="49"/>
      <c r="E587" s="52"/>
      <c r="F587" s="52"/>
      <c r="G587" s="52"/>
      <c r="H587" s="52"/>
      <c r="I587" s="52"/>
    </row>
    <row r="588" spans="1:9" s="53" customFormat="1">
      <c r="A588" s="49"/>
      <c r="B588" s="50"/>
      <c r="C588" s="51"/>
      <c r="D588" s="49"/>
      <c r="E588" s="52"/>
      <c r="F588" s="52"/>
      <c r="G588" s="52"/>
      <c r="H588" s="52"/>
      <c r="I588" s="52"/>
    </row>
    <row r="589" spans="1:9" s="53" customFormat="1">
      <c r="A589" s="49"/>
      <c r="B589" s="50"/>
      <c r="C589" s="51"/>
      <c r="D589" s="49"/>
      <c r="E589" s="52"/>
      <c r="F589" s="52"/>
      <c r="G589" s="52"/>
      <c r="H589" s="52"/>
      <c r="I589" s="52"/>
    </row>
    <row r="590" spans="1:9" s="53" customFormat="1">
      <c r="A590" s="49"/>
      <c r="B590" s="50"/>
      <c r="C590" s="51"/>
      <c r="D590" s="49"/>
      <c r="E590" s="52"/>
      <c r="F590" s="52"/>
      <c r="G590" s="52"/>
      <c r="H590" s="52"/>
      <c r="I590" s="52"/>
    </row>
    <row r="591" spans="1:9" s="53" customFormat="1">
      <c r="A591" s="49"/>
      <c r="B591" s="50"/>
      <c r="C591" s="51"/>
      <c r="D591" s="49"/>
      <c r="E591" s="52"/>
      <c r="F591" s="52"/>
      <c r="G591" s="52"/>
      <c r="H591" s="52"/>
      <c r="I591" s="52"/>
    </row>
    <row r="592" spans="1:9" s="53" customFormat="1">
      <c r="A592" s="49"/>
      <c r="B592" s="50"/>
      <c r="C592" s="51"/>
      <c r="D592" s="49"/>
      <c r="E592" s="52"/>
      <c r="F592" s="52"/>
      <c r="G592" s="52"/>
      <c r="H592" s="52"/>
      <c r="I592" s="52"/>
    </row>
    <row r="593" spans="1:9" s="53" customFormat="1">
      <c r="A593" s="49"/>
      <c r="B593" s="50"/>
      <c r="C593" s="51"/>
      <c r="D593" s="49"/>
      <c r="E593" s="52"/>
      <c r="F593" s="52"/>
      <c r="G593" s="52"/>
      <c r="H593" s="52"/>
      <c r="I593" s="52"/>
    </row>
    <row r="594" spans="1:9" s="53" customFormat="1">
      <c r="A594" s="49"/>
      <c r="B594" s="50"/>
      <c r="C594" s="51"/>
      <c r="D594" s="49"/>
      <c r="E594" s="52"/>
      <c r="F594" s="52"/>
      <c r="G594" s="52"/>
      <c r="H594" s="52"/>
      <c r="I594" s="52"/>
    </row>
    <row r="595" spans="1:9" s="53" customFormat="1">
      <c r="A595" s="49"/>
      <c r="B595" s="50"/>
      <c r="C595" s="51"/>
      <c r="D595" s="49"/>
      <c r="E595" s="52"/>
      <c r="F595" s="52"/>
      <c r="G595" s="52"/>
      <c r="H595" s="52"/>
      <c r="I595" s="52"/>
    </row>
    <row r="596" spans="1:9" s="53" customFormat="1">
      <c r="A596" s="49"/>
      <c r="B596" s="50"/>
      <c r="C596" s="51"/>
      <c r="D596" s="49"/>
      <c r="E596" s="52"/>
      <c r="F596" s="52"/>
      <c r="G596" s="52"/>
      <c r="H596" s="52"/>
      <c r="I596" s="52"/>
    </row>
    <row r="597" spans="1:9" s="53" customFormat="1">
      <c r="A597" s="49"/>
      <c r="B597" s="50"/>
      <c r="C597" s="51"/>
      <c r="D597" s="49"/>
      <c r="E597" s="52"/>
      <c r="F597" s="52"/>
      <c r="G597" s="52"/>
      <c r="H597" s="52"/>
      <c r="I597" s="52"/>
    </row>
    <row r="598" spans="1:9" s="53" customFormat="1">
      <c r="A598" s="49"/>
      <c r="B598" s="50"/>
      <c r="C598" s="51"/>
      <c r="D598" s="49"/>
      <c r="E598" s="52"/>
      <c r="F598" s="52"/>
      <c r="G598" s="52"/>
      <c r="H598" s="52"/>
      <c r="I598" s="52"/>
    </row>
    <row r="599" spans="1:9" s="53" customFormat="1">
      <c r="A599" s="49"/>
      <c r="B599" s="50"/>
      <c r="C599" s="51"/>
      <c r="D599" s="49"/>
      <c r="E599" s="52"/>
      <c r="F599" s="52"/>
      <c r="G599" s="52"/>
      <c r="H599" s="52"/>
      <c r="I599" s="52"/>
    </row>
    <row r="600" spans="1:9" s="53" customFormat="1">
      <c r="A600" s="49"/>
      <c r="B600" s="50"/>
      <c r="C600" s="51"/>
      <c r="D600" s="49"/>
      <c r="E600" s="52"/>
      <c r="F600" s="52"/>
      <c r="G600" s="52"/>
      <c r="H600" s="52"/>
      <c r="I600" s="52"/>
    </row>
    <row r="601" spans="1:9" s="53" customFormat="1">
      <c r="A601" s="49"/>
      <c r="B601" s="50"/>
      <c r="C601" s="51"/>
      <c r="D601" s="49"/>
      <c r="E601" s="52"/>
      <c r="F601" s="52"/>
      <c r="G601" s="52"/>
      <c r="H601" s="52"/>
      <c r="I601" s="52"/>
    </row>
    <row r="602" spans="1:9" s="53" customFormat="1">
      <c r="A602" s="49"/>
      <c r="B602" s="50"/>
      <c r="C602" s="51"/>
      <c r="D602" s="49"/>
      <c r="E602" s="52"/>
      <c r="F602" s="52"/>
      <c r="G602" s="52"/>
      <c r="H602" s="52"/>
      <c r="I602" s="52"/>
    </row>
    <row r="603" spans="1:9" s="53" customFormat="1">
      <c r="A603" s="49"/>
      <c r="B603" s="50"/>
      <c r="C603" s="51"/>
      <c r="D603" s="49"/>
      <c r="E603" s="52"/>
      <c r="F603" s="52"/>
      <c r="G603" s="52"/>
      <c r="H603" s="52"/>
      <c r="I603" s="52"/>
    </row>
    <row r="604" spans="1:9" s="53" customFormat="1">
      <c r="A604" s="49"/>
      <c r="B604" s="50"/>
      <c r="C604" s="51"/>
      <c r="D604" s="49"/>
      <c r="E604" s="52"/>
      <c r="F604" s="52"/>
      <c r="G604" s="52"/>
      <c r="H604" s="52"/>
      <c r="I604" s="52"/>
    </row>
    <row r="605" spans="1:9" s="53" customFormat="1">
      <c r="A605" s="49"/>
      <c r="B605" s="50"/>
      <c r="C605" s="51"/>
      <c r="D605" s="49"/>
      <c r="E605" s="52"/>
      <c r="F605" s="52"/>
      <c r="G605" s="52"/>
      <c r="H605" s="52"/>
      <c r="I605" s="52"/>
    </row>
    <row r="606" spans="1:9" s="53" customFormat="1">
      <c r="A606" s="49"/>
      <c r="B606" s="50"/>
      <c r="C606" s="51"/>
      <c r="D606" s="49"/>
      <c r="E606" s="52"/>
      <c r="F606" s="52"/>
      <c r="G606" s="52"/>
      <c r="H606" s="52"/>
      <c r="I606" s="52"/>
    </row>
    <row r="607" spans="1:9" s="53" customFormat="1">
      <c r="A607" s="49"/>
      <c r="B607" s="50"/>
      <c r="C607" s="51"/>
      <c r="D607" s="49"/>
      <c r="E607" s="52"/>
      <c r="F607" s="52"/>
      <c r="G607" s="52"/>
      <c r="H607" s="52"/>
      <c r="I607" s="52"/>
    </row>
    <row r="608" spans="1:9" s="53" customFormat="1">
      <c r="A608" s="49"/>
      <c r="B608" s="50"/>
      <c r="C608" s="51"/>
      <c r="D608" s="49"/>
      <c r="E608" s="52"/>
      <c r="F608" s="52"/>
      <c r="G608" s="52"/>
      <c r="H608" s="52"/>
      <c r="I608" s="52"/>
    </row>
    <row r="609" spans="1:9" s="53" customFormat="1">
      <c r="A609" s="49"/>
      <c r="B609" s="50"/>
      <c r="C609" s="51"/>
      <c r="D609" s="49"/>
      <c r="E609" s="52"/>
      <c r="F609" s="52"/>
      <c r="G609" s="52"/>
      <c r="H609" s="52"/>
      <c r="I609" s="52"/>
    </row>
    <row r="610" spans="1:9" s="53" customFormat="1">
      <c r="A610" s="49"/>
      <c r="B610" s="50"/>
      <c r="C610" s="51"/>
      <c r="D610" s="49"/>
      <c r="E610" s="52"/>
      <c r="F610" s="52"/>
      <c r="G610" s="52"/>
      <c r="H610" s="52"/>
      <c r="I610" s="52"/>
    </row>
    <row r="611" spans="1:9" s="53" customFormat="1">
      <c r="A611" s="49"/>
      <c r="B611" s="50"/>
      <c r="C611" s="51"/>
      <c r="D611" s="49"/>
      <c r="E611" s="52"/>
      <c r="F611" s="52"/>
      <c r="G611" s="52"/>
      <c r="H611" s="52"/>
      <c r="I611" s="52"/>
    </row>
    <row r="612" spans="1:9" s="53" customFormat="1">
      <c r="A612" s="49"/>
      <c r="B612" s="50"/>
      <c r="C612" s="51"/>
      <c r="D612" s="49"/>
      <c r="E612" s="52"/>
      <c r="F612" s="52"/>
      <c r="G612" s="52"/>
      <c r="H612" s="52"/>
      <c r="I612" s="52"/>
    </row>
    <row r="613" spans="1:9" s="53" customFormat="1">
      <c r="A613" s="49"/>
      <c r="B613" s="50"/>
      <c r="C613" s="51"/>
      <c r="D613" s="49"/>
      <c r="E613" s="52"/>
      <c r="F613" s="52"/>
      <c r="G613" s="52"/>
      <c r="H613" s="52"/>
      <c r="I613" s="52"/>
    </row>
    <row r="614" spans="1:9" s="53" customFormat="1">
      <c r="A614" s="49"/>
      <c r="B614" s="50"/>
      <c r="C614" s="51"/>
      <c r="D614" s="49"/>
      <c r="E614" s="52"/>
      <c r="F614" s="52"/>
      <c r="G614" s="52"/>
      <c r="H614" s="52"/>
      <c r="I614" s="52"/>
    </row>
    <row r="615" spans="1:9" s="53" customFormat="1">
      <c r="A615" s="49"/>
      <c r="B615" s="50"/>
      <c r="C615" s="51"/>
      <c r="D615" s="49"/>
      <c r="E615" s="52"/>
      <c r="F615" s="52"/>
      <c r="G615" s="52"/>
      <c r="H615" s="52"/>
      <c r="I615" s="52"/>
    </row>
    <row r="616" spans="1:9" s="53" customFormat="1">
      <c r="A616" s="49"/>
      <c r="B616" s="50"/>
      <c r="C616" s="51"/>
      <c r="D616" s="49"/>
      <c r="E616" s="52"/>
      <c r="F616" s="52"/>
      <c r="G616" s="52"/>
      <c r="H616" s="52"/>
      <c r="I616" s="52"/>
    </row>
    <row r="617" spans="1:9" s="53" customFormat="1">
      <c r="A617" s="49"/>
      <c r="B617" s="50"/>
      <c r="C617" s="51"/>
      <c r="D617" s="49"/>
      <c r="E617" s="52"/>
      <c r="F617" s="52"/>
      <c r="G617" s="52"/>
      <c r="H617" s="52"/>
      <c r="I617" s="52"/>
    </row>
    <row r="618" spans="1:9" s="53" customFormat="1">
      <c r="A618" s="49"/>
      <c r="B618" s="50"/>
      <c r="C618" s="51"/>
      <c r="D618" s="49"/>
      <c r="E618" s="52"/>
      <c r="F618" s="52"/>
      <c r="G618" s="52"/>
      <c r="H618" s="52"/>
      <c r="I618" s="52"/>
    </row>
    <row r="619" spans="1:9" s="53" customFormat="1">
      <c r="A619" s="49"/>
      <c r="B619" s="50"/>
      <c r="C619" s="51"/>
      <c r="D619" s="49"/>
      <c r="E619" s="52"/>
      <c r="F619" s="52"/>
      <c r="G619" s="52"/>
      <c r="H619" s="52"/>
      <c r="I619" s="52"/>
    </row>
    <row r="620" spans="1:9" s="53" customFormat="1">
      <c r="A620" s="49"/>
      <c r="B620" s="50"/>
      <c r="C620" s="51"/>
      <c r="D620" s="49"/>
      <c r="E620" s="52"/>
      <c r="F620" s="52"/>
      <c r="G620" s="52"/>
      <c r="H620" s="52"/>
      <c r="I620" s="52"/>
    </row>
    <row r="621" spans="1:9" s="53" customFormat="1">
      <c r="A621" s="49"/>
      <c r="B621" s="50"/>
      <c r="C621" s="51"/>
      <c r="D621" s="49"/>
      <c r="E621" s="52"/>
      <c r="F621" s="52"/>
      <c r="G621" s="52"/>
      <c r="H621" s="52"/>
      <c r="I621" s="52"/>
    </row>
    <row r="622" spans="1:9" s="53" customFormat="1">
      <c r="A622" s="49"/>
      <c r="B622" s="50"/>
      <c r="C622" s="51"/>
      <c r="D622" s="49"/>
      <c r="E622" s="52"/>
      <c r="F622" s="52"/>
      <c r="G622" s="52"/>
      <c r="H622" s="52"/>
      <c r="I622" s="52"/>
    </row>
    <row r="623" spans="1:9" s="53" customFormat="1">
      <c r="A623" s="49"/>
      <c r="B623" s="50"/>
      <c r="C623" s="51"/>
      <c r="D623" s="49"/>
      <c r="E623" s="52"/>
      <c r="F623" s="52"/>
      <c r="G623" s="52"/>
      <c r="H623" s="52"/>
      <c r="I623" s="52"/>
    </row>
    <row r="624" spans="1:9" s="53" customFormat="1">
      <c r="A624" s="49"/>
      <c r="B624" s="50"/>
      <c r="C624" s="51"/>
      <c r="D624" s="49"/>
      <c r="E624" s="52"/>
      <c r="F624" s="52"/>
      <c r="G624" s="52"/>
      <c r="H624" s="52"/>
      <c r="I624" s="52"/>
    </row>
    <row r="625" spans="1:9" s="53" customFormat="1">
      <c r="A625" s="49"/>
      <c r="B625" s="50"/>
      <c r="C625" s="51"/>
      <c r="D625" s="49"/>
      <c r="E625" s="52"/>
      <c r="F625" s="52"/>
      <c r="G625" s="52"/>
      <c r="H625" s="52"/>
      <c r="I625" s="52"/>
    </row>
    <row r="626" spans="1:9" s="53" customFormat="1">
      <c r="A626" s="49"/>
      <c r="B626" s="50"/>
      <c r="C626" s="51"/>
      <c r="D626" s="49"/>
      <c r="E626" s="52"/>
      <c r="F626" s="52"/>
      <c r="G626" s="52"/>
      <c r="H626" s="52"/>
      <c r="I626" s="52"/>
    </row>
    <row r="627" spans="1:9" s="53" customFormat="1">
      <c r="A627" s="49"/>
      <c r="B627" s="50"/>
      <c r="C627" s="51"/>
      <c r="D627" s="49"/>
      <c r="E627" s="52"/>
      <c r="F627" s="52"/>
      <c r="G627" s="52"/>
      <c r="H627" s="52"/>
      <c r="I627" s="52"/>
    </row>
    <row r="628" spans="1:9" s="53" customFormat="1">
      <c r="A628" s="49"/>
      <c r="B628" s="50"/>
      <c r="C628" s="51"/>
      <c r="D628" s="49"/>
      <c r="E628" s="52"/>
      <c r="F628" s="52"/>
      <c r="G628" s="52"/>
      <c r="H628" s="52"/>
      <c r="I628" s="52"/>
    </row>
    <row r="629" spans="1:9" s="53" customFormat="1">
      <c r="A629" s="49"/>
      <c r="B629" s="50"/>
      <c r="C629" s="51"/>
      <c r="D629" s="49"/>
      <c r="E629" s="52"/>
      <c r="F629" s="52"/>
      <c r="G629" s="52"/>
      <c r="H629" s="52"/>
      <c r="I629" s="52"/>
    </row>
    <row r="630" spans="1:9" s="53" customFormat="1">
      <c r="A630" s="49"/>
      <c r="B630" s="50"/>
      <c r="C630" s="51"/>
      <c r="D630" s="49"/>
      <c r="E630" s="52"/>
      <c r="F630" s="52"/>
      <c r="G630" s="52"/>
      <c r="H630" s="52"/>
      <c r="I630" s="52"/>
    </row>
    <row r="631" spans="1:9" s="53" customFormat="1">
      <c r="A631" s="49"/>
      <c r="B631" s="50"/>
      <c r="C631" s="51"/>
      <c r="D631" s="49"/>
      <c r="E631" s="52"/>
      <c r="F631" s="52"/>
      <c r="G631" s="52"/>
      <c r="H631" s="52"/>
      <c r="I631" s="52"/>
    </row>
    <row r="632" spans="1:9" s="53" customFormat="1">
      <c r="A632" s="49"/>
      <c r="B632" s="50"/>
      <c r="C632" s="51"/>
      <c r="D632" s="49"/>
      <c r="E632" s="52"/>
      <c r="F632" s="52"/>
      <c r="G632" s="52"/>
      <c r="H632" s="52"/>
      <c r="I632" s="52"/>
    </row>
    <row r="633" spans="1:9" s="53" customFormat="1">
      <c r="A633" s="49"/>
      <c r="B633" s="50"/>
      <c r="C633" s="51"/>
      <c r="D633" s="49"/>
      <c r="E633" s="52"/>
      <c r="F633" s="52"/>
      <c r="G633" s="52"/>
      <c r="H633" s="52"/>
      <c r="I633" s="52"/>
    </row>
    <row r="634" spans="1:9" s="53" customFormat="1">
      <c r="A634" s="49"/>
      <c r="B634" s="50"/>
      <c r="C634" s="51"/>
      <c r="D634" s="49"/>
      <c r="E634" s="52"/>
      <c r="F634" s="52"/>
      <c r="G634" s="52"/>
      <c r="H634" s="52"/>
      <c r="I634" s="52"/>
    </row>
    <row r="635" spans="1:9" s="53" customFormat="1">
      <c r="A635" s="49"/>
      <c r="B635" s="50"/>
      <c r="C635" s="51"/>
      <c r="D635" s="49"/>
      <c r="E635" s="52"/>
      <c r="F635" s="52"/>
      <c r="G635" s="52"/>
      <c r="H635" s="52"/>
      <c r="I635" s="52"/>
    </row>
    <row r="636" spans="1:9" s="53" customFormat="1">
      <c r="A636" s="49"/>
      <c r="B636" s="50"/>
      <c r="C636" s="51"/>
      <c r="D636" s="49"/>
      <c r="E636" s="52"/>
      <c r="F636" s="52"/>
      <c r="G636" s="52"/>
      <c r="H636" s="52"/>
      <c r="I636" s="52"/>
    </row>
    <row r="637" spans="1:9" s="53" customFormat="1">
      <c r="A637" s="49"/>
      <c r="B637" s="50"/>
      <c r="C637" s="51"/>
      <c r="D637" s="49"/>
      <c r="E637" s="52"/>
      <c r="F637" s="52"/>
      <c r="G637" s="52"/>
      <c r="H637" s="52"/>
      <c r="I637" s="52"/>
    </row>
    <row r="638" spans="1:9" s="53" customFormat="1">
      <c r="A638" s="49"/>
      <c r="B638" s="50"/>
      <c r="C638" s="51"/>
      <c r="D638" s="49"/>
      <c r="E638" s="52"/>
      <c r="F638" s="52"/>
      <c r="G638" s="52"/>
      <c r="H638" s="52"/>
      <c r="I638" s="52"/>
    </row>
    <row r="639" spans="1:9" s="53" customFormat="1">
      <c r="A639" s="49"/>
      <c r="B639" s="50"/>
      <c r="C639" s="51"/>
      <c r="D639" s="49"/>
      <c r="E639" s="52"/>
      <c r="F639" s="52"/>
      <c r="G639" s="52"/>
      <c r="H639" s="52"/>
      <c r="I639" s="52"/>
    </row>
    <row r="640" spans="1:9" s="53" customFormat="1">
      <c r="A640" s="49"/>
      <c r="B640" s="50"/>
      <c r="C640" s="51"/>
      <c r="D640" s="49"/>
      <c r="E640" s="52"/>
      <c r="F640" s="52"/>
      <c r="G640" s="52"/>
      <c r="H640" s="52"/>
      <c r="I640" s="52"/>
    </row>
    <row r="641" spans="1:9" s="53" customFormat="1">
      <c r="A641" s="49"/>
      <c r="B641" s="50"/>
      <c r="C641" s="51"/>
      <c r="D641" s="49"/>
      <c r="E641" s="52"/>
      <c r="F641" s="52"/>
      <c r="G641" s="52"/>
      <c r="H641" s="52"/>
      <c r="I641" s="52"/>
    </row>
    <row r="642" spans="1:9" s="53" customFormat="1">
      <c r="A642" s="49"/>
      <c r="B642" s="50"/>
      <c r="C642" s="51"/>
      <c r="D642" s="49"/>
      <c r="E642" s="52"/>
      <c r="F642" s="52"/>
      <c r="G642" s="52"/>
      <c r="H642" s="52"/>
      <c r="I642" s="52"/>
    </row>
    <row r="643" spans="1:9" s="53" customFormat="1">
      <c r="A643" s="49"/>
      <c r="B643" s="50"/>
      <c r="C643" s="51"/>
      <c r="D643" s="49"/>
      <c r="E643" s="52"/>
      <c r="F643" s="52"/>
      <c r="G643" s="52"/>
      <c r="H643" s="52"/>
      <c r="I643" s="52"/>
    </row>
    <row r="644" spans="1:9" s="53" customFormat="1">
      <c r="A644" s="49"/>
      <c r="B644" s="50"/>
      <c r="C644" s="51"/>
      <c r="D644" s="49"/>
      <c r="E644" s="52"/>
      <c r="F644" s="52"/>
      <c r="G644" s="52"/>
      <c r="H644" s="52"/>
      <c r="I644" s="52"/>
    </row>
    <row r="645" spans="1:9" s="53" customFormat="1">
      <c r="A645" s="49"/>
      <c r="B645" s="50"/>
      <c r="C645" s="51"/>
      <c r="D645" s="49"/>
      <c r="E645" s="52"/>
      <c r="F645" s="52"/>
      <c r="G645" s="52"/>
      <c r="H645" s="52"/>
      <c r="I645" s="52"/>
    </row>
    <row r="646" spans="1:9" s="53" customFormat="1">
      <c r="A646" s="49"/>
      <c r="B646" s="50"/>
      <c r="C646" s="51"/>
      <c r="D646" s="49"/>
      <c r="E646" s="52"/>
      <c r="F646" s="52"/>
      <c r="G646" s="52"/>
      <c r="H646" s="52"/>
      <c r="I646" s="52"/>
    </row>
    <row r="647" spans="1:9" s="53" customFormat="1">
      <c r="A647" s="49"/>
      <c r="B647" s="50"/>
      <c r="C647" s="51"/>
      <c r="D647" s="49"/>
      <c r="E647" s="52"/>
      <c r="F647" s="52"/>
      <c r="G647" s="52"/>
      <c r="H647" s="52"/>
      <c r="I647" s="52"/>
    </row>
    <row r="648" spans="1:9" s="53" customFormat="1">
      <c r="A648" s="49"/>
      <c r="B648" s="50"/>
      <c r="C648" s="51"/>
      <c r="D648" s="49"/>
      <c r="E648" s="52"/>
      <c r="F648" s="52"/>
      <c r="G648" s="52"/>
      <c r="H648" s="52"/>
      <c r="I648" s="52"/>
    </row>
    <row r="649" spans="1:9" s="53" customFormat="1">
      <c r="A649" s="49"/>
      <c r="B649" s="50"/>
      <c r="C649" s="51"/>
      <c r="D649" s="49"/>
      <c r="E649" s="52"/>
      <c r="F649" s="52"/>
      <c r="G649" s="52"/>
      <c r="H649" s="52"/>
      <c r="I649" s="52"/>
    </row>
    <row r="650" spans="1:9" s="53" customFormat="1">
      <c r="A650" s="49"/>
      <c r="B650" s="50"/>
      <c r="C650" s="51"/>
      <c r="D650" s="49"/>
      <c r="E650" s="52"/>
      <c r="F650" s="52"/>
      <c r="G650" s="52"/>
      <c r="H650" s="52"/>
      <c r="I650" s="52"/>
    </row>
    <row r="651" spans="1:9" s="53" customFormat="1">
      <c r="A651" s="49"/>
      <c r="B651" s="50"/>
      <c r="C651" s="51"/>
      <c r="D651" s="49"/>
      <c r="E651" s="52"/>
      <c r="F651" s="52"/>
      <c r="G651" s="52"/>
      <c r="H651" s="52"/>
      <c r="I651" s="52"/>
    </row>
    <row r="652" spans="1:9" s="53" customFormat="1">
      <c r="A652" s="49"/>
      <c r="B652" s="50"/>
      <c r="C652" s="51"/>
      <c r="D652" s="49"/>
      <c r="E652" s="52"/>
      <c r="F652" s="52"/>
      <c r="G652" s="52"/>
      <c r="H652" s="52"/>
      <c r="I652" s="52"/>
    </row>
    <row r="653" spans="1:9" s="53" customFormat="1">
      <c r="A653" s="49"/>
      <c r="B653" s="50"/>
      <c r="C653" s="51"/>
      <c r="D653" s="49"/>
      <c r="E653" s="52"/>
      <c r="F653" s="52"/>
      <c r="G653" s="52"/>
      <c r="H653" s="52"/>
      <c r="I653" s="52"/>
    </row>
    <row r="654" spans="1:9" s="53" customFormat="1">
      <c r="A654" s="49"/>
      <c r="B654" s="50"/>
      <c r="C654" s="51"/>
      <c r="D654" s="49"/>
      <c r="E654" s="52"/>
      <c r="F654" s="52"/>
      <c r="G654" s="52"/>
      <c r="H654" s="52"/>
      <c r="I654" s="52"/>
    </row>
    <row r="655" spans="1:9" s="53" customFormat="1">
      <c r="A655" s="49"/>
      <c r="B655" s="50"/>
      <c r="C655" s="51"/>
      <c r="D655" s="49"/>
      <c r="E655" s="52"/>
      <c r="F655" s="52"/>
      <c r="G655" s="52"/>
      <c r="H655" s="52"/>
      <c r="I655" s="52"/>
    </row>
    <row r="656" spans="1:9" s="53" customFormat="1">
      <c r="A656" s="49"/>
      <c r="B656" s="50"/>
      <c r="C656" s="51"/>
      <c r="D656" s="49"/>
      <c r="E656" s="52"/>
      <c r="F656" s="52"/>
      <c r="G656" s="52"/>
      <c r="H656" s="52"/>
      <c r="I656" s="52"/>
    </row>
    <row r="657" spans="1:9" s="53" customFormat="1">
      <c r="A657" s="49"/>
      <c r="B657" s="50"/>
      <c r="C657" s="51"/>
      <c r="D657" s="49"/>
      <c r="E657" s="52"/>
      <c r="F657" s="52"/>
      <c r="G657" s="52"/>
      <c r="H657" s="52"/>
      <c r="I657" s="52"/>
    </row>
    <row r="658" spans="1:9" s="53" customFormat="1">
      <c r="A658" s="49"/>
      <c r="B658" s="50"/>
      <c r="C658" s="51"/>
      <c r="D658" s="49"/>
      <c r="E658" s="52"/>
      <c r="F658" s="52"/>
      <c r="G658" s="52"/>
      <c r="H658" s="52"/>
      <c r="I658" s="52"/>
    </row>
    <row r="659" spans="1:9" s="53" customFormat="1">
      <c r="A659" s="49"/>
      <c r="B659" s="50"/>
      <c r="C659" s="51"/>
      <c r="D659" s="49"/>
      <c r="E659" s="52"/>
      <c r="F659" s="52"/>
      <c r="G659" s="52"/>
      <c r="H659" s="52"/>
      <c r="I659" s="52"/>
    </row>
    <row r="660" spans="1:9" s="53" customFormat="1">
      <c r="A660" s="49"/>
      <c r="B660" s="50"/>
      <c r="C660" s="51"/>
      <c r="D660" s="49"/>
      <c r="E660" s="52"/>
      <c r="F660" s="52"/>
      <c r="G660" s="52"/>
      <c r="H660" s="52"/>
      <c r="I660" s="52"/>
    </row>
    <row r="661" spans="1:9" s="53" customFormat="1">
      <c r="A661" s="49"/>
      <c r="B661" s="50"/>
      <c r="C661" s="51"/>
      <c r="D661" s="49"/>
      <c r="E661" s="52"/>
      <c r="F661" s="52"/>
      <c r="G661" s="52"/>
      <c r="H661" s="52"/>
      <c r="I661" s="52"/>
    </row>
    <row r="662" spans="1:9" s="53" customFormat="1">
      <c r="A662" s="49"/>
      <c r="B662" s="50"/>
      <c r="C662" s="51"/>
      <c r="D662" s="49"/>
      <c r="E662" s="52"/>
      <c r="F662" s="52"/>
      <c r="G662" s="52"/>
      <c r="H662" s="52"/>
      <c r="I662" s="52"/>
    </row>
    <row r="663" spans="1:9" s="53" customFormat="1">
      <c r="A663" s="49"/>
      <c r="B663" s="50"/>
      <c r="C663" s="51"/>
      <c r="D663" s="49"/>
      <c r="E663" s="52"/>
      <c r="F663" s="52"/>
      <c r="G663" s="52"/>
      <c r="H663" s="52"/>
      <c r="I663" s="52"/>
    </row>
    <row r="664" spans="1:9" s="53" customFormat="1">
      <c r="A664" s="49"/>
      <c r="B664" s="50"/>
      <c r="C664" s="51"/>
      <c r="D664" s="49"/>
      <c r="E664" s="52"/>
      <c r="F664" s="52"/>
      <c r="G664" s="52"/>
      <c r="H664" s="52"/>
      <c r="I664" s="52"/>
    </row>
    <row r="665" spans="1:9" s="53" customFormat="1">
      <c r="A665" s="49"/>
      <c r="B665" s="50"/>
      <c r="C665" s="51"/>
      <c r="D665" s="49"/>
      <c r="E665" s="52"/>
      <c r="F665" s="52"/>
      <c r="G665" s="52"/>
      <c r="H665" s="52"/>
      <c r="I665" s="52"/>
    </row>
    <row r="666" spans="1:9" s="53" customFormat="1">
      <c r="A666" s="49"/>
      <c r="B666" s="50"/>
      <c r="C666" s="51"/>
      <c r="D666" s="49"/>
      <c r="E666" s="52"/>
      <c r="F666" s="52"/>
      <c r="G666" s="52"/>
      <c r="H666" s="52"/>
      <c r="I666" s="52"/>
    </row>
    <row r="667" spans="1:9" s="53" customFormat="1">
      <c r="A667" s="49"/>
      <c r="B667" s="50"/>
      <c r="C667" s="51"/>
      <c r="D667" s="49"/>
      <c r="E667" s="52"/>
      <c r="F667" s="52"/>
      <c r="G667" s="52"/>
      <c r="H667" s="52"/>
      <c r="I667" s="52"/>
    </row>
    <row r="668" spans="1:9" s="53" customFormat="1">
      <c r="A668" s="49"/>
      <c r="B668" s="50"/>
      <c r="C668" s="51"/>
      <c r="D668" s="49"/>
      <c r="E668" s="52"/>
      <c r="F668" s="52"/>
      <c r="G668" s="52"/>
      <c r="H668" s="52"/>
      <c r="I668" s="52"/>
    </row>
    <row r="669" spans="1:9" s="53" customFormat="1">
      <c r="A669" s="49"/>
      <c r="B669" s="50"/>
      <c r="C669" s="51"/>
      <c r="D669" s="49"/>
      <c r="E669" s="52"/>
      <c r="F669" s="52"/>
      <c r="G669" s="52"/>
      <c r="H669" s="52"/>
      <c r="I669" s="52"/>
    </row>
    <row r="670" spans="1:9" s="53" customFormat="1">
      <c r="A670" s="49"/>
      <c r="B670" s="50"/>
      <c r="C670" s="51"/>
      <c r="D670" s="49"/>
      <c r="E670" s="52"/>
      <c r="F670" s="52"/>
      <c r="G670" s="52"/>
      <c r="H670" s="52"/>
      <c r="I670" s="52"/>
    </row>
    <row r="671" spans="1:9" s="53" customFormat="1">
      <c r="A671" s="49"/>
      <c r="B671" s="50"/>
      <c r="C671" s="51"/>
      <c r="D671" s="49"/>
      <c r="E671" s="52"/>
      <c r="F671" s="52"/>
      <c r="G671" s="52"/>
      <c r="H671" s="52"/>
      <c r="I671" s="52"/>
    </row>
    <row r="672" spans="1:9" s="53" customFormat="1">
      <c r="A672" s="49"/>
      <c r="B672" s="50"/>
      <c r="C672" s="51"/>
      <c r="D672" s="49"/>
      <c r="E672" s="52"/>
      <c r="F672" s="52"/>
      <c r="G672" s="52"/>
      <c r="H672" s="52"/>
      <c r="I672" s="52"/>
    </row>
    <row r="673" spans="1:9" s="53" customFormat="1">
      <c r="A673" s="49"/>
      <c r="B673" s="50"/>
      <c r="C673" s="51"/>
      <c r="D673" s="49"/>
      <c r="E673" s="52"/>
      <c r="F673" s="52"/>
      <c r="G673" s="52"/>
      <c r="H673" s="52"/>
      <c r="I673" s="52"/>
    </row>
    <row r="674" spans="1:9" s="53" customFormat="1">
      <c r="A674" s="49"/>
      <c r="B674" s="50"/>
      <c r="C674" s="51"/>
      <c r="D674" s="49"/>
      <c r="E674" s="52"/>
      <c r="F674" s="52"/>
      <c r="G674" s="52"/>
      <c r="H674" s="52"/>
      <c r="I674" s="52"/>
    </row>
    <row r="675" spans="1:9" s="53" customFormat="1">
      <c r="A675" s="49"/>
      <c r="B675" s="50"/>
      <c r="C675" s="51"/>
      <c r="D675" s="49"/>
      <c r="E675" s="52"/>
      <c r="F675" s="52"/>
      <c r="G675" s="52"/>
      <c r="H675" s="52"/>
      <c r="I675" s="52"/>
    </row>
    <row r="676" spans="1:9" s="53" customFormat="1">
      <c r="A676" s="49"/>
      <c r="B676" s="50"/>
      <c r="C676" s="51"/>
      <c r="D676" s="49"/>
      <c r="E676" s="52"/>
      <c r="F676" s="52"/>
      <c r="G676" s="52"/>
      <c r="H676" s="52"/>
      <c r="I676" s="52"/>
    </row>
    <row r="677" spans="1:9" s="53" customFormat="1">
      <c r="A677" s="49"/>
      <c r="B677" s="50"/>
      <c r="C677" s="51"/>
      <c r="D677" s="49"/>
      <c r="E677" s="52"/>
      <c r="F677" s="52"/>
      <c r="G677" s="52"/>
      <c r="H677" s="52"/>
      <c r="I677" s="52"/>
    </row>
    <row r="678" spans="1:9" s="53" customFormat="1">
      <c r="A678" s="49"/>
      <c r="B678" s="50"/>
      <c r="C678" s="51"/>
      <c r="D678" s="49"/>
      <c r="E678" s="52"/>
      <c r="F678" s="52"/>
      <c r="G678" s="52"/>
      <c r="H678" s="52"/>
      <c r="I678" s="52"/>
    </row>
    <row r="679" spans="1:9" s="53" customFormat="1">
      <c r="A679" s="49"/>
      <c r="B679" s="50"/>
      <c r="C679" s="51"/>
      <c r="D679" s="49"/>
      <c r="E679" s="52"/>
      <c r="F679" s="52"/>
      <c r="G679" s="52"/>
      <c r="H679" s="52"/>
      <c r="I679" s="52"/>
    </row>
    <row r="680" spans="1:9" s="53" customFormat="1">
      <c r="A680" s="49"/>
      <c r="B680" s="50"/>
      <c r="C680" s="51"/>
      <c r="D680" s="49"/>
      <c r="E680" s="52"/>
      <c r="F680" s="52"/>
      <c r="G680" s="52"/>
      <c r="H680" s="52"/>
      <c r="I680" s="52"/>
    </row>
    <row r="681" spans="1:9" s="53" customFormat="1">
      <c r="A681" s="49"/>
      <c r="B681" s="50"/>
      <c r="C681" s="51"/>
      <c r="D681" s="49"/>
      <c r="E681" s="52"/>
      <c r="F681" s="52"/>
      <c r="G681" s="52"/>
      <c r="H681" s="52"/>
      <c r="I681" s="52"/>
    </row>
    <row r="682" spans="1:9" s="53" customFormat="1">
      <c r="A682" s="49"/>
      <c r="B682" s="50"/>
      <c r="C682" s="51"/>
      <c r="D682" s="49"/>
      <c r="E682" s="52"/>
      <c r="F682" s="52"/>
      <c r="G682" s="52"/>
      <c r="H682" s="52"/>
      <c r="I682" s="52"/>
    </row>
    <row r="683" spans="1:9" s="53" customFormat="1">
      <c r="A683" s="49"/>
      <c r="B683" s="50"/>
      <c r="C683" s="51"/>
      <c r="D683" s="49"/>
      <c r="E683" s="52"/>
      <c r="F683" s="52"/>
      <c r="G683" s="52"/>
      <c r="H683" s="52"/>
      <c r="I683" s="52"/>
    </row>
    <row r="684" spans="1:9" s="53" customFormat="1">
      <c r="A684" s="49"/>
      <c r="B684" s="50"/>
      <c r="C684" s="51"/>
      <c r="D684" s="49"/>
      <c r="E684" s="52"/>
      <c r="F684" s="52"/>
      <c r="G684" s="52"/>
      <c r="H684" s="52"/>
      <c r="I684" s="52"/>
    </row>
    <row r="685" spans="1:9" s="53" customFormat="1">
      <c r="A685" s="49"/>
      <c r="B685" s="50"/>
      <c r="C685" s="51"/>
      <c r="D685" s="49"/>
      <c r="E685" s="52"/>
      <c r="F685" s="52"/>
      <c r="G685" s="52"/>
      <c r="H685" s="52"/>
      <c r="I685" s="52"/>
    </row>
    <row r="686" spans="1:9" s="53" customFormat="1">
      <c r="A686" s="49"/>
      <c r="B686" s="50"/>
      <c r="C686" s="51"/>
      <c r="D686" s="49"/>
      <c r="E686" s="52"/>
      <c r="F686" s="52"/>
      <c r="G686" s="52"/>
      <c r="H686" s="52"/>
      <c r="I686" s="52"/>
    </row>
    <row r="687" spans="1:9" s="53" customFormat="1">
      <c r="A687" s="49"/>
      <c r="B687" s="50"/>
      <c r="C687" s="51"/>
      <c r="D687" s="49"/>
      <c r="E687" s="52"/>
      <c r="F687" s="52"/>
      <c r="G687" s="52"/>
      <c r="H687" s="52"/>
      <c r="I687" s="52"/>
    </row>
    <row r="688" spans="1:9" s="53" customFormat="1">
      <c r="A688" s="49"/>
      <c r="B688" s="50"/>
      <c r="C688" s="51"/>
      <c r="D688" s="49"/>
      <c r="E688" s="52"/>
      <c r="F688" s="52"/>
      <c r="G688" s="52"/>
      <c r="H688" s="52"/>
      <c r="I688" s="52"/>
    </row>
    <row r="689" spans="1:9" s="53" customFormat="1">
      <c r="A689" s="49"/>
      <c r="B689" s="50"/>
      <c r="C689" s="51"/>
      <c r="D689" s="49"/>
      <c r="E689" s="52"/>
      <c r="F689" s="52"/>
      <c r="G689" s="52"/>
      <c r="H689" s="52"/>
      <c r="I689" s="52"/>
    </row>
    <row r="690" spans="1:9" s="53" customFormat="1">
      <c r="A690" s="49"/>
      <c r="B690" s="50"/>
      <c r="C690" s="51"/>
      <c r="D690" s="49"/>
      <c r="E690" s="52"/>
      <c r="F690" s="52"/>
      <c r="G690" s="52"/>
      <c r="H690" s="52"/>
      <c r="I690" s="52"/>
    </row>
    <row r="691" spans="1:9" s="53" customFormat="1">
      <c r="A691" s="49"/>
      <c r="B691" s="50"/>
      <c r="C691" s="51"/>
      <c r="D691" s="49"/>
      <c r="E691" s="52"/>
      <c r="F691" s="52"/>
      <c r="G691" s="52"/>
      <c r="H691" s="52"/>
      <c r="I691" s="52"/>
    </row>
    <row r="692" spans="1:9" s="53" customFormat="1">
      <c r="A692" s="49"/>
      <c r="B692" s="50"/>
      <c r="C692" s="51"/>
      <c r="D692" s="49"/>
      <c r="E692" s="52"/>
      <c r="F692" s="52"/>
      <c r="G692" s="52"/>
      <c r="H692" s="52"/>
      <c r="I692" s="52"/>
    </row>
    <row r="693" spans="1:9" s="53" customFormat="1">
      <c r="A693" s="49"/>
      <c r="B693" s="50"/>
      <c r="C693" s="51"/>
      <c r="D693" s="49"/>
      <c r="E693" s="52"/>
      <c r="F693" s="52"/>
      <c r="G693" s="52"/>
      <c r="H693" s="52"/>
      <c r="I693" s="52"/>
    </row>
    <row r="694" spans="1:9" s="53" customFormat="1">
      <c r="A694" s="49"/>
      <c r="B694" s="50"/>
      <c r="C694" s="51"/>
      <c r="D694" s="49"/>
      <c r="E694" s="52"/>
      <c r="F694" s="52"/>
      <c r="G694" s="52"/>
      <c r="H694" s="52"/>
      <c r="I694" s="52"/>
    </row>
    <row r="695" spans="1:9" s="53" customFormat="1">
      <c r="A695" s="49"/>
      <c r="B695" s="50"/>
      <c r="C695" s="51"/>
      <c r="D695" s="49"/>
      <c r="E695" s="52"/>
      <c r="F695" s="52"/>
      <c r="G695" s="52"/>
      <c r="H695" s="52"/>
      <c r="I695" s="52"/>
    </row>
    <row r="696" spans="1:9" s="53" customFormat="1">
      <c r="A696" s="49"/>
      <c r="B696" s="50"/>
      <c r="C696" s="51"/>
      <c r="D696" s="49"/>
      <c r="E696" s="52"/>
      <c r="F696" s="52"/>
      <c r="G696" s="52"/>
      <c r="H696" s="52"/>
      <c r="I696" s="52"/>
    </row>
    <row r="697" spans="1:9" s="53" customFormat="1">
      <c r="A697" s="49"/>
      <c r="B697" s="50"/>
      <c r="C697" s="51"/>
      <c r="D697" s="49"/>
      <c r="E697" s="52"/>
      <c r="F697" s="52"/>
      <c r="G697" s="52"/>
      <c r="H697" s="52"/>
      <c r="I697" s="52"/>
    </row>
    <row r="698" spans="1:9" s="53" customFormat="1">
      <c r="A698" s="49"/>
      <c r="B698" s="50"/>
      <c r="C698" s="51"/>
      <c r="D698" s="49"/>
      <c r="E698" s="52"/>
      <c r="F698" s="52"/>
      <c r="G698" s="52"/>
      <c r="H698" s="52"/>
      <c r="I698" s="52"/>
    </row>
    <row r="699" spans="1:9" s="53" customFormat="1">
      <c r="A699" s="49"/>
      <c r="B699" s="50"/>
      <c r="C699" s="51"/>
      <c r="D699" s="49"/>
      <c r="E699" s="52"/>
      <c r="F699" s="52"/>
      <c r="G699" s="52"/>
      <c r="H699" s="52"/>
      <c r="I699" s="52"/>
    </row>
    <row r="700" spans="1:9" s="53" customFormat="1">
      <c r="A700" s="49"/>
      <c r="B700" s="50"/>
      <c r="C700" s="51"/>
      <c r="D700" s="49"/>
      <c r="E700" s="52"/>
      <c r="F700" s="52"/>
      <c r="G700" s="52"/>
      <c r="H700" s="52"/>
      <c r="I700" s="52"/>
    </row>
    <row r="701" spans="1:9" s="53" customFormat="1">
      <c r="A701" s="49"/>
      <c r="B701" s="50"/>
      <c r="C701" s="51"/>
      <c r="D701" s="49"/>
      <c r="E701" s="52"/>
      <c r="F701" s="52"/>
      <c r="G701" s="52"/>
      <c r="H701" s="52"/>
      <c r="I701" s="52"/>
    </row>
    <row r="702" spans="1:9" s="53" customFormat="1">
      <c r="A702" s="49"/>
      <c r="B702" s="50"/>
      <c r="C702" s="51"/>
      <c r="D702" s="49"/>
      <c r="E702" s="52"/>
      <c r="F702" s="52"/>
      <c r="G702" s="52"/>
      <c r="H702" s="52"/>
      <c r="I702" s="52"/>
    </row>
    <row r="703" spans="1:9" s="53" customFormat="1">
      <c r="A703" s="49"/>
      <c r="B703" s="50"/>
      <c r="C703" s="51"/>
      <c r="D703" s="49"/>
      <c r="E703" s="52"/>
      <c r="F703" s="52"/>
      <c r="G703" s="52"/>
      <c r="H703" s="52"/>
      <c r="I703" s="52"/>
    </row>
    <row r="704" spans="1:9" s="53" customFormat="1">
      <c r="A704" s="49"/>
      <c r="B704" s="50"/>
      <c r="C704" s="51"/>
      <c r="D704" s="49"/>
      <c r="E704" s="52"/>
      <c r="F704" s="52"/>
      <c r="G704" s="52"/>
      <c r="H704" s="52"/>
      <c r="I704" s="52"/>
    </row>
    <row r="705" spans="1:9" s="53" customFormat="1">
      <c r="A705" s="49"/>
      <c r="B705" s="50"/>
      <c r="C705" s="51"/>
      <c r="D705" s="49"/>
      <c r="E705" s="52"/>
      <c r="F705" s="52"/>
      <c r="G705" s="52"/>
      <c r="H705" s="52"/>
      <c r="I705" s="52"/>
    </row>
    <row r="706" spans="1:9" s="53" customFormat="1">
      <c r="A706" s="49"/>
      <c r="B706" s="50"/>
      <c r="C706" s="51"/>
      <c r="D706" s="49"/>
      <c r="E706" s="52"/>
      <c r="F706" s="52"/>
      <c r="G706" s="52"/>
      <c r="H706" s="52"/>
      <c r="I706" s="52"/>
    </row>
    <row r="707" spans="1:9" s="53" customFormat="1">
      <c r="A707" s="49"/>
      <c r="B707" s="50"/>
      <c r="C707" s="51"/>
      <c r="D707" s="49"/>
      <c r="E707" s="52"/>
      <c r="F707" s="52"/>
      <c r="G707" s="52"/>
      <c r="H707" s="52"/>
      <c r="I707" s="52"/>
    </row>
    <row r="708" spans="1:9" s="53" customFormat="1">
      <c r="A708" s="49"/>
      <c r="B708" s="50"/>
      <c r="C708" s="51"/>
      <c r="D708" s="49"/>
      <c r="E708" s="52"/>
      <c r="F708" s="52"/>
      <c r="G708" s="52"/>
      <c r="H708" s="52"/>
      <c r="I708" s="52"/>
    </row>
    <row r="709" spans="1:9" s="53" customFormat="1">
      <c r="A709" s="49"/>
      <c r="B709" s="50"/>
      <c r="C709" s="51"/>
      <c r="D709" s="49"/>
      <c r="E709" s="52"/>
      <c r="F709" s="52"/>
      <c r="G709" s="52"/>
      <c r="H709" s="52"/>
      <c r="I709" s="52"/>
    </row>
    <row r="710" spans="1:9" s="53" customFormat="1">
      <c r="A710" s="49"/>
      <c r="B710" s="50"/>
      <c r="C710" s="51"/>
      <c r="D710" s="49"/>
      <c r="E710" s="52"/>
      <c r="F710" s="52"/>
      <c r="G710" s="52"/>
      <c r="H710" s="52"/>
      <c r="I710" s="52"/>
    </row>
    <row r="711" spans="1:9" s="53" customFormat="1">
      <c r="A711" s="49"/>
      <c r="B711" s="50"/>
      <c r="C711" s="51"/>
      <c r="D711" s="49"/>
      <c r="E711" s="52"/>
      <c r="F711" s="52"/>
      <c r="G711" s="52"/>
      <c r="H711" s="52"/>
      <c r="I711" s="52"/>
    </row>
    <row r="712" spans="1:9" s="53" customFormat="1">
      <c r="A712" s="49"/>
      <c r="B712" s="50"/>
      <c r="C712" s="51"/>
      <c r="D712" s="49"/>
      <c r="E712" s="52"/>
      <c r="F712" s="52"/>
      <c r="G712" s="52"/>
      <c r="H712" s="52"/>
      <c r="I712" s="52"/>
    </row>
    <row r="713" spans="1:9" s="53" customFormat="1">
      <c r="A713" s="49"/>
      <c r="B713" s="50"/>
      <c r="C713" s="51"/>
      <c r="D713" s="49"/>
      <c r="E713" s="52"/>
      <c r="F713" s="52"/>
      <c r="G713" s="52"/>
      <c r="H713" s="52"/>
      <c r="I713" s="52"/>
    </row>
    <row r="714" spans="1:9" s="53" customFormat="1">
      <c r="A714" s="49"/>
      <c r="B714" s="50"/>
      <c r="C714" s="51"/>
      <c r="D714" s="49"/>
      <c r="E714" s="52"/>
      <c r="F714" s="52"/>
      <c r="G714" s="52"/>
      <c r="H714" s="52"/>
      <c r="I714" s="52"/>
    </row>
    <row r="715" spans="1:9" s="53" customFormat="1">
      <c r="A715" s="49"/>
      <c r="B715" s="50"/>
      <c r="C715" s="51"/>
      <c r="D715" s="49"/>
      <c r="E715" s="52"/>
      <c r="F715" s="52"/>
      <c r="G715" s="52"/>
      <c r="H715" s="52"/>
      <c r="I715" s="52"/>
    </row>
    <row r="716" spans="1:9" s="53" customFormat="1">
      <c r="A716" s="49"/>
      <c r="B716" s="50"/>
      <c r="C716" s="51"/>
      <c r="D716" s="49"/>
      <c r="E716" s="52"/>
      <c r="F716" s="52"/>
      <c r="G716" s="52"/>
      <c r="H716" s="52"/>
      <c r="I716" s="52"/>
    </row>
    <row r="717" spans="1:9" s="53" customFormat="1">
      <c r="A717" s="49"/>
      <c r="B717" s="50"/>
      <c r="C717" s="51"/>
      <c r="D717" s="49"/>
      <c r="E717" s="52"/>
      <c r="F717" s="52"/>
      <c r="G717" s="52"/>
      <c r="H717" s="52"/>
      <c r="I717" s="52"/>
    </row>
    <row r="718" spans="1:9" s="53" customFormat="1">
      <c r="A718" s="49"/>
      <c r="B718" s="50"/>
      <c r="C718" s="51"/>
      <c r="D718" s="49"/>
      <c r="E718" s="52"/>
      <c r="F718" s="52"/>
      <c r="G718" s="52"/>
      <c r="H718" s="52"/>
      <c r="I718" s="52"/>
    </row>
    <row r="719" spans="1:9" s="53" customFormat="1">
      <c r="A719" s="49"/>
      <c r="B719" s="50"/>
      <c r="C719" s="51"/>
      <c r="D719" s="49"/>
      <c r="E719" s="52"/>
      <c r="F719" s="52"/>
      <c r="G719" s="52"/>
      <c r="H719" s="52"/>
      <c r="I719" s="52"/>
    </row>
    <row r="720" spans="1:9" s="53" customFormat="1">
      <c r="A720" s="49"/>
      <c r="B720" s="50"/>
      <c r="C720" s="51"/>
      <c r="D720" s="49"/>
      <c r="E720" s="52"/>
      <c r="F720" s="52"/>
      <c r="G720" s="52"/>
      <c r="H720" s="52"/>
      <c r="I720" s="52"/>
    </row>
    <row r="721" spans="1:9" s="53" customFormat="1">
      <c r="A721" s="49"/>
      <c r="B721" s="50"/>
      <c r="C721" s="51"/>
      <c r="D721" s="49"/>
      <c r="E721" s="52"/>
      <c r="F721" s="52"/>
      <c r="G721" s="52"/>
      <c r="H721" s="52"/>
      <c r="I721" s="52"/>
    </row>
    <row r="722" spans="1:9" s="53" customFormat="1">
      <c r="A722" s="49"/>
      <c r="B722" s="50"/>
      <c r="C722" s="51"/>
      <c r="D722" s="49"/>
      <c r="E722" s="52"/>
      <c r="F722" s="52"/>
      <c r="G722" s="52"/>
      <c r="H722" s="52"/>
      <c r="I722" s="52"/>
    </row>
    <row r="723" spans="1:9" s="53" customFormat="1">
      <c r="A723" s="49"/>
      <c r="B723" s="50"/>
      <c r="C723" s="51"/>
      <c r="D723" s="49"/>
      <c r="E723" s="52"/>
      <c r="F723" s="52"/>
      <c r="G723" s="52"/>
      <c r="H723" s="52"/>
      <c r="I723" s="52"/>
    </row>
    <row r="724" spans="1:9" s="53" customFormat="1">
      <c r="A724" s="49"/>
      <c r="B724" s="50"/>
      <c r="C724" s="51"/>
      <c r="D724" s="49"/>
      <c r="E724" s="52"/>
      <c r="F724" s="52"/>
      <c r="G724" s="52"/>
      <c r="H724" s="52"/>
      <c r="I724" s="52"/>
    </row>
    <row r="725" spans="1:9" s="53" customFormat="1">
      <c r="A725" s="49"/>
      <c r="B725" s="50"/>
      <c r="C725" s="51"/>
      <c r="D725" s="49"/>
      <c r="E725" s="52"/>
      <c r="F725" s="52"/>
      <c r="G725" s="52"/>
      <c r="H725" s="52"/>
      <c r="I725" s="52"/>
    </row>
    <row r="726" spans="1:9" s="53" customFormat="1">
      <c r="A726" s="49"/>
      <c r="B726" s="50"/>
      <c r="C726" s="51"/>
      <c r="D726" s="49"/>
      <c r="E726" s="52"/>
      <c r="F726" s="52"/>
      <c r="G726" s="52"/>
      <c r="H726" s="52"/>
      <c r="I726" s="52"/>
    </row>
    <row r="727" spans="1:9" s="53" customFormat="1">
      <c r="A727" s="49"/>
      <c r="B727" s="50"/>
      <c r="C727" s="51"/>
      <c r="D727" s="49"/>
      <c r="E727" s="52"/>
      <c r="F727" s="52"/>
      <c r="G727" s="52"/>
      <c r="H727" s="52"/>
      <c r="I727" s="52"/>
    </row>
    <row r="728" spans="1:9" s="53" customFormat="1">
      <c r="A728" s="49"/>
      <c r="B728" s="50"/>
      <c r="C728" s="51"/>
      <c r="D728" s="49"/>
      <c r="E728" s="52"/>
      <c r="F728" s="52"/>
      <c r="G728" s="52"/>
      <c r="H728" s="52"/>
      <c r="I728" s="52"/>
    </row>
    <row r="729" spans="1:9" s="53" customFormat="1">
      <c r="A729" s="49"/>
      <c r="B729" s="50"/>
      <c r="C729" s="51"/>
      <c r="D729" s="49"/>
      <c r="E729" s="52"/>
      <c r="F729" s="52"/>
      <c r="G729" s="52"/>
      <c r="H729" s="52"/>
      <c r="I729" s="52"/>
    </row>
    <row r="730" spans="1:9" s="53" customFormat="1">
      <c r="A730" s="49"/>
      <c r="B730" s="50"/>
      <c r="C730" s="51"/>
      <c r="D730" s="49"/>
      <c r="E730" s="52"/>
      <c r="F730" s="52"/>
      <c r="G730" s="52"/>
      <c r="H730" s="52"/>
      <c r="I730" s="52"/>
    </row>
    <row r="731" spans="1:9" s="53" customFormat="1">
      <c r="A731" s="49"/>
      <c r="B731" s="50"/>
      <c r="C731" s="51"/>
      <c r="D731" s="49"/>
      <c r="E731" s="52"/>
      <c r="F731" s="52"/>
      <c r="G731" s="52"/>
      <c r="H731" s="52"/>
      <c r="I731" s="52"/>
    </row>
    <row r="732" spans="1:9" s="53" customFormat="1">
      <c r="A732" s="49"/>
      <c r="B732" s="50"/>
      <c r="C732" s="51"/>
      <c r="D732" s="49"/>
      <c r="E732" s="52"/>
      <c r="F732" s="52"/>
      <c r="G732" s="52"/>
      <c r="H732" s="52"/>
      <c r="I732" s="52"/>
    </row>
    <row r="733" spans="1:9" s="53" customFormat="1">
      <c r="A733" s="49"/>
      <c r="B733" s="50"/>
      <c r="C733" s="51"/>
      <c r="D733" s="49"/>
      <c r="E733" s="52"/>
      <c r="F733" s="52"/>
      <c r="G733" s="52"/>
      <c r="H733" s="52"/>
      <c r="I733" s="52"/>
    </row>
    <row r="734" spans="1:9" s="53" customFormat="1">
      <c r="A734" s="49"/>
      <c r="B734" s="50"/>
      <c r="C734" s="51"/>
      <c r="D734" s="49"/>
      <c r="E734" s="52"/>
      <c r="F734" s="52"/>
      <c r="G734" s="52"/>
      <c r="H734" s="52"/>
      <c r="I734" s="52"/>
    </row>
    <row r="735" spans="1:9" s="53" customFormat="1">
      <c r="A735" s="49"/>
      <c r="B735" s="50"/>
      <c r="C735" s="51"/>
      <c r="D735" s="49"/>
      <c r="E735" s="52"/>
      <c r="F735" s="52"/>
      <c r="G735" s="52"/>
      <c r="H735" s="52"/>
      <c r="I735" s="52"/>
    </row>
    <row r="736" spans="1:9" s="53" customFormat="1">
      <c r="A736" s="49"/>
      <c r="B736" s="50"/>
      <c r="C736" s="51"/>
      <c r="D736" s="49"/>
      <c r="E736" s="52"/>
      <c r="F736" s="52"/>
      <c r="G736" s="52"/>
      <c r="H736" s="52"/>
      <c r="I736" s="52"/>
    </row>
    <row r="737" spans="1:9" s="53" customFormat="1">
      <c r="A737" s="49"/>
      <c r="B737" s="50"/>
      <c r="C737" s="51"/>
      <c r="D737" s="49"/>
      <c r="E737" s="52"/>
      <c r="F737" s="52"/>
      <c r="G737" s="52"/>
      <c r="H737" s="52"/>
      <c r="I737" s="52"/>
    </row>
    <row r="738" spans="1:9" s="53" customFormat="1">
      <c r="A738" s="49"/>
      <c r="B738" s="50"/>
      <c r="C738" s="51"/>
      <c r="D738" s="49"/>
      <c r="E738" s="52"/>
      <c r="F738" s="52"/>
      <c r="G738" s="52"/>
      <c r="H738" s="52"/>
      <c r="I738" s="52"/>
    </row>
    <row r="739" spans="1:9" s="53" customFormat="1">
      <c r="A739" s="49"/>
      <c r="B739" s="50"/>
      <c r="C739" s="51"/>
      <c r="D739" s="49"/>
      <c r="E739" s="52"/>
      <c r="F739" s="52"/>
      <c r="G739" s="52"/>
      <c r="H739" s="52"/>
      <c r="I739" s="52"/>
    </row>
    <row r="740" spans="1:9" s="53" customFormat="1">
      <c r="A740" s="49"/>
      <c r="B740" s="50"/>
      <c r="C740" s="51"/>
      <c r="D740" s="49"/>
      <c r="E740" s="52"/>
      <c r="F740" s="52"/>
      <c r="G740" s="52"/>
      <c r="H740" s="52"/>
      <c r="I740" s="52"/>
    </row>
    <row r="741" spans="1:9" s="53" customFormat="1">
      <c r="A741" s="49"/>
      <c r="B741" s="50"/>
      <c r="C741" s="51"/>
      <c r="D741" s="49"/>
      <c r="E741" s="52"/>
      <c r="F741" s="52"/>
      <c r="G741" s="52"/>
      <c r="H741" s="52"/>
      <c r="I741" s="52"/>
    </row>
    <row r="742" spans="1:9" s="53" customFormat="1">
      <c r="A742" s="49"/>
      <c r="B742" s="50"/>
      <c r="C742" s="51"/>
      <c r="D742" s="49"/>
      <c r="E742" s="52"/>
      <c r="F742" s="52"/>
      <c r="G742" s="52"/>
      <c r="H742" s="52"/>
      <c r="I742" s="52"/>
    </row>
    <row r="743" spans="1:9" s="53" customFormat="1">
      <c r="A743" s="49"/>
      <c r="B743" s="50"/>
      <c r="C743" s="51"/>
      <c r="D743" s="49"/>
      <c r="E743" s="52"/>
      <c r="F743" s="52"/>
      <c r="G743" s="52"/>
      <c r="H743" s="52"/>
      <c r="I743" s="52"/>
    </row>
    <row r="744" spans="1:9" s="53" customFormat="1">
      <c r="A744" s="49"/>
      <c r="B744" s="50"/>
      <c r="C744" s="51"/>
      <c r="D744" s="49"/>
      <c r="E744" s="52"/>
      <c r="F744" s="52"/>
      <c r="G744" s="52"/>
      <c r="H744" s="52"/>
      <c r="I744" s="52"/>
    </row>
    <row r="745" spans="1:9" s="53" customFormat="1">
      <c r="A745" s="49"/>
      <c r="B745" s="50"/>
      <c r="C745" s="51"/>
      <c r="D745" s="49"/>
      <c r="E745" s="52"/>
      <c r="F745" s="52"/>
      <c r="G745" s="52"/>
      <c r="H745" s="52"/>
      <c r="I745" s="52"/>
    </row>
    <row r="746" spans="1:9" s="53" customFormat="1">
      <c r="A746" s="49"/>
      <c r="B746" s="50"/>
      <c r="C746" s="51"/>
      <c r="D746" s="49"/>
      <c r="E746" s="52"/>
      <c r="F746" s="52"/>
      <c r="G746" s="52"/>
      <c r="H746" s="52"/>
      <c r="I746" s="52"/>
    </row>
    <row r="747" spans="1:9" s="53" customFormat="1">
      <c r="A747" s="49"/>
      <c r="B747" s="50"/>
      <c r="C747" s="51"/>
      <c r="D747" s="49"/>
      <c r="E747" s="52"/>
      <c r="F747" s="52"/>
      <c r="G747" s="52"/>
      <c r="H747" s="52"/>
      <c r="I747" s="52"/>
    </row>
    <row r="748" spans="1:9" s="53" customFormat="1">
      <c r="A748" s="49"/>
      <c r="B748" s="50"/>
      <c r="C748" s="51"/>
      <c r="D748" s="49"/>
      <c r="E748" s="52"/>
      <c r="F748" s="52"/>
      <c r="G748" s="52"/>
      <c r="H748" s="52"/>
      <c r="I748" s="52"/>
    </row>
    <row r="749" spans="1:9" s="53" customFormat="1">
      <c r="A749" s="49"/>
      <c r="B749" s="50"/>
      <c r="C749" s="51"/>
      <c r="D749" s="49"/>
      <c r="E749" s="52"/>
      <c r="F749" s="52"/>
      <c r="G749" s="52"/>
      <c r="H749" s="52"/>
      <c r="I749" s="52"/>
    </row>
    <row r="750" spans="1:9" s="53" customFormat="1">
      <c r="A750" s="49"/>
      <c r="B750" s="50"/>
      <c r="C750" s="51"/>
      <c r="D750" s="49"/>
      <c r="E750" s="52"/>
      <c r="F750" s="52"/>
      <c r="G750" s="52"/>
      <c r="H750" s="52"/>
      <c r="I750" s="52"/>
    </row>
    <row r="751" spans="1:9" s="53" customFormat="1">
      <c r="A751" s="49"/>
      <c r="B751" s="50"/>
      <c r="C751" s="51"/>
      <c r="D751" s="49"/>
      <c r="E751" s="52"/>
      <c r="F751" s="52"/>
      <c r="G751" s="52"/>
      <c r="H751" s="52"/>
      <c r="I751" s="52"/>
    </row>
    <row r="752" spans="1:9" s="53" customFormat="1">
      <c r="A752" s="49"/>
      <c r="B752" s="50"/>
      <c r="C752" s="51"/>
      <c r="D752" s="49"/>
      <c r="E752" s="52"/>
      <c r="F752" s="52"/>
      <c r="G752" s="52"/>
      <c r="H752" s="52"/>
      <c r="I752" s="52"/>
    </row>
    <row r="753" spans="1:9" s="53" customFormat="1">
      <c r="A753" s="49"/>
      <c r="B753" s="50"/>
      <c r="C753" s="51"/>
      <c r="D753" s="49"/>
      <c r="E753" s="52"/>
      <c r="F753" s="52"/>
      <c r="G753" s="52"/>
      <c r="H753" s="52"/>
      <c r="I753" s="52"/>
    </row>
    <row r="754" spans="1:9" s="53" customFormat="1">
      <c r="A754" s="49"/>
      <c r="B754" s="50"/>
      <c r="C754" s="51"/>
      <c r="D754" s="49"/>
      <c r="E754" s="52"/>
      <c r="F754" s="52"/>
      <c r="G754" s="52"/>
      <c r="H754" s="52"/>
      <c r="I754" s="52"/>
    </row>
    <row r="755" spans="1:9" s="53" customFormat="1">
      <c r="A755" s="49"/>
      <c r="B755" s="50"/>
      <c r="C755" s="51"/>
      <c r="D755" s="49"/>
      <c r="E755" s="52"/>
      <c r="F755" s="52"/>
      <c r="G755" s="52"/>
      <c r="H755" s="52"/>
      <c r="I755" s="52"/>
    </row>
    <row r="756" spans="1:9" s="53" customFormat="1">
      <c r="A756" s="49"/>
      <c r="B756" s="50"/>
      <c r="C756" s="51"/>
      <c r="D756" s="49"/>
      <c r="E756" s="52"/>
      <c r="F756" s="52"/>
      <c r="G756" s="52"/>
      <c r="H756" s="52"/>
      <c r="I756" s="52"/>
    </row>
    <row r="757" spans="1:9" s="53" customFormat="1">
      <c r="A757" s="49"/>
      <c r="B757" s="50"/>
      <c r="C757" s="51"/>
      <c r="D757" s="49"/>
      <c r="E757" s="52"/>
      <c r="F757" s="52"/>
      <c r="G757" s="52"/>
      <c r="H757" s="52"/>
      <c r="I757" s="52"/>
    </row>
    <row r="758" spans="1:9" s="53" customFormat="1">
      <c r="A758" s="49"/>
      <c r="B758" s="50"/>
      <c r="C758" s="51"/>
      <c r="D758" s="49"/>
      <c r="E758" s="52"/>
      <c r="F758" s="52"/>
      <c r="G758" s="52"/>
      <c r="H758" s="52"/>
      <c r="I758" s="52"/>
    </row>
    <row r="759" spans="1:9" s="53" customFormat="1">
      <c r="A759" s="49"/>
      <c r="B759" s="50"/>
      <c r="C759" s="51"/>
      <c r="D759" s="49"/>
      <c r="E759" s="52"/>
      <c r="F759" s="52"/>
      <c r="G759" s="52"/>
      <c r="H759" s="52"/>
      <c r="I759" s="52"/>
    </row>
    <row r="760" spans="1:9" s="53" customFormat="1">
      <c r="A760" s="49"/>
      <c r="B760" s="50"/>
      <c r="C760" s="51"/>
      <c r="D760" s="49"/>
      <c r="E760" s="52"/>
      <c r="F760" s="52"/>
      <c r="G760" s="52"/>
      <c r="H760" s="52"/>
      <c r="I760" s="52"/>
    </row>
    <row r="761" spans="1:9" s="53" customFormat="1">
      <c r="A761" s="49"/>
      <c r="B761" s="50"/>
      <c r="C761" s="51"/>
      <c r="D761" s="49"/>
      <c r="E761" s="52"/>
      <c r="F761" s="52"/>
      <c r="G761" s="52"/>
      <c r="H761" s="52"/>
      <c r="I761" s="52"/>
    </row>
    <row r="762" spans="1:9" s="53" customFormat="1">
      <c r="A762" s="49"/>
      <c r="B762" s="50"/>
      <c r="C762" s="51"/>
      <c r="D762" s="49"/>
      <c r="E762" s="52"/>
      <c r="F762" s="52"/>
      <c r="G762" s="52"/>
      <c r="H762" s="52"/>
      <c r="I762" s="52"/>
    </row>
    <row r="763" spans="1:9" s="53" customFormat="1">
      <c r="A763" s="49"/>
      <c r="B763" s="50"/>
      <c r="C763" s="51"/>
      <c r="D763" s="49"/>
      <c r="E763" s="52"/>
      <c r="F763" s="52"/>
      <c r="G763" s="52"/>
      <c r="H763" s="52"/>
      <c r="I763" s="52"/>
    </row>
    <row r="764" spans="1:9" s="53" customFormat="1">
      <c r="A764" s="49"/>
      <c r="B764" s="50"/>
      <c r="C764" s="51"/>
      <c r="D764" s="49"/>
      <c r="E764" s="52"/>
      <c r="F764" s="52"/>
      <c r="G764" s="52"/>
      <c r="H764" s="52"/>
      <c r="I764" s="52"/>
    </row>
    <row r="765" spans="1:9" s="53" customFormat="1">
      <c r="A765" s="49"/>
      <c r="B765" s="50"/>
      <c r="C765" s="51"/>
      <c r="D765" s="49"/>
      <c r="E765" s="52"/>
      <c r="F765" s="52"/>
      <c r="G765" s="52"/>
      <c r="H765" s="52"/>
      <c r="I765" s="52"/>
    </row>
    <row r="766" spans="1:9" s="53" customFormat="1">
      <c r="A766" s="49"/>
      <c r="B766" s="50"/>
      <c r="C766" s="51"/>
      <c r="D766" s="49"/>
      <c r="E766" s="52"/>
      <c r="F766" s="52"/>
      <c r="G766" s="52"/>
      <c r="H766" s="52"/>
      <c r="I766" s="52"/>
    </row>
    <row r="767" spans="1:9" s="53" customFormat="1">
      <c r="A767" s="49"/>
      <c r="B767" s="50"/>
      <c r="C767" s="51"/>
      <c r="D767" s="49"/>
      <c r="E767" s="52"/>
      <c r="F767" s="52"/>
      <c r="G767" s="52"/>
      <c r="H767" s="52"/>
      <c r="I767" s="52"/>
    </row>
    <row r="768" spans="1:9" s="53" customFormat="1">
      <c r="A768" s="49"/>
      <c r="B768" s="50"/>
      <c r="C768" s="51"/>
      <c r="D768" s="49"/>
      <c r="E768" s="52"/>
      <c r="F768" s="52"/>
      <c r="G768" s="52"/>
      <c r="H768" s="52"/>
      <c r="I768" s="52"/>
    </row>
    <row r="769" spans="1:9" s="53" customFormat="1">
      <c r="A769" s="49"/>
      <c r="B769" s="50"/>
      <c r="C769" s="51"/>
      <c r="D769" s="49"/>
      <c r="E769" s="52"/>
      <c r="F769" s="52"/>
      <c r="G769" s="52"/>
      <c r="H769" s="52"/>
      <c r="I769" s="52"/>
    </row>
    <row r="770" spans="1:9" s="53" customFormat="1">
      <c r="A770" s="49"/>
      <c r="B770" s="50"/>
      <c r="C770" s="51"/>
      <c r="D770" s="49"/>
      <c r="E770" s="52"/>
      <c r="F770" s="52"/>
      <c r="G770" s="52"/>
      <c r="H770" s="52"/>
      <c r="I770" s="52"/>
    </row>
    <row r="771" spans="1:9" s="53" customFormat="1">
      <c r="A771" s="49"/>
      <c r="B771" s="50"/>
      <c r="C771" s="51"/>
      <c r="D771" s="49"/>
      <c r="E771" s="52"/>
      <c r="F771" s="52"/>
      <c r="G771" s="52"/>
      <c r="H771" s="52"/>
      <c r="I771" s="52"/>
    </row>
    <row r="772" spans="1:9" s="53" customFormat="1">
      <c r="A772" s="49"/>
      <c r="B772" s="50"/>
      <c r="C772" s="51"/>
      <c r="D772" s="49"/>
      <c r="E772" s="52"/>
      <c r="F772" s="52"/>
      <c r="G772" s="52"/>
      <c r="H772" s="52"/>
      <c r="I772" s="52"/>
    </row>
    <row r="773" spans="1:9" s="53" customFormat="1">
      <c r="A773" s="49"/>
      <c r="B773" s="50"/>
      <c r="C773" s="51"/>
      <c r="D773" s="49"/>
      <c r="E773" s="52"/>
      <c r="F773" s="52"/>
      <c r="G773" s="52"/>
      <c r="H773" s="52"/>
      <c r="I773" s="52"/>
    </row>
    <row r="774" spans="1:9" s="53" customFormat="1">
      <c r="A774" s="49"/>
      <c r="B774" s="50"/>
      <c r="C774" s="51"/>
      <c r="D774" s="49"/>
      <c r="E774" s="52"/>
      <c r="F774" s="52"/>
      <c r="G774" s="52"/>
      <c r="H774" s="52"/>
      <c r="I774" s="52"/>
    </row>
    <row r="775" spans="1:9" s="53" customFormat="1">
      <c r="A775" s="49"/>
      <c r="B775" s="50"/>
      <c r="C775" s="51"/>
      <c r="D775" s="49"/>
      <c r="E775" s="52"/>
      <c r="F775" s="52"/>
      <c r="G775" s="52"/>
      <c r="H775" s="52"/>
      <c r="I775" s="52"/>
    </row>
    <row r="776" spans="1:9" s="53" customFormat="1">
      <c r="A776" s="49"/>
      <c r="B776" s="50"/>
      <c r="C776" s="51"/>
      <c r="D776" s="49"/>
      <c r="E776" s="52"/>
      <c r="F776" s="52"/>
      <c r="G776" s="52"/>
      <c r="H776" s="52"/>
      <c r="I776" s="52"/>
    </row>
    <row r="777" spans="1:9" s="53" customFormat="1">
      <c r="A777" s="49"/>
      <c r="B777" s="50"/>
      <c r="C777" s="51"/>
      <c r="D777" s="49"/>
      <c r="E777" s="52"/>
      <c r="F777" s="52"/>
      <c r="G777" s="52"/>
      <c r="H777" s="52"/>
      <c r="I777" s="52"/>
    </row>
    <row r="778" spans="1:9" s="53" customFormat="1">
      <c r="A778" s="49"/>
      <c r="B778" s="50"/>
      <c r="C778" s="51"/>
      <c r="D778" s="49"/>
      <c r="E778" s="52"/>
      <c r="F778" s="52"/>
      <c r="G778" s="52"/>
      <c r="H778" s="52"/>
      <c r="I778" s="52"/>
    </row>
    <row r="779" spans="1:9" s="53" customFormat="1">
      <c r="A779" s="49"/>
      <c r="B779" s="50"/>
      <c r="C779" s="51"/>
      <c r="D779" s="49"/>
      <c r="E779" s="52"/>
      <c r="F779" s="52"/>
      <c r="G779" s="52"/>
      <c r="H779" s="52"/>
      <c r="I779" s="52"/>
    </row>
    <row r="780" spans="1:9" s="53" customFormat="1">
      <c r="A780" s="49"/>
      <c r="B780" s="50"/>
      <c r="C780" s="51"/>
      <c r="D780" s="49"/>
      <c r="E780" s="52"/>
      <c r="F780" s="52"/>
      <c r="G780" s="52"/>
      <c r="H780" s="52"/>
      <c r="I780" s="52"/>
    </row>
    <row r="781" spans="1:9" s="53" customFormat="1">
      <c r="A781" s="49"/>
      <c r="B781" s="50"/>
      <c r="C781" s="51"/>
      <c r="D781" s="49"/>
      <c r="E781" s="52"/>
      <c r="F781" s="52"/>
      <c r="G781" s="52"/>
      <c r="H781" s="52"/>
      <c r="I781" s="52"/>
    </row>
    <row r="782" spans="1:9" s="53" customFormat="1">
      <c r="A782" s="49"/>
      <c r="B782" s="50"/>
      <c r="C782" s="51"/>
      <c r="D782" s="49"/>
      <c r="E782" s="52"/>
      <c r="F782" s="52"/>
      <c r="G782" s="52"/>
      <c r="H782" s="52"/>
      <c r="I782" s="52"/>
    </row>
    <row r="783" spans="1:9" s="53" customFormat="1">
      <c r="A783" s="49"/>
      <c r="B783" s="50"/>
      <c r="C783" s="51"/>
      <c r="D783" s="49"/>
      <c r="E783" s="52"/>
      <c r="F783" s="52"/>
      <c r="G783" s="52"/>
      <c r="H783" s="52"/>
      <c r="I783" s="52"/>
    </row>
    <row r="784" spans="1:9" s="53" customFormat="1">
      <c r="A784" s="49"/>
      <c r="B784" s="50"/>
      <c r="C784" s="51"/>
      <c r="D784" s="49"/>
      <c r="E784" s="52"/>
      <c r="F784" s="52"/>
      <c r="G784" s="52"/>
      <c r="H784" s="52"/>
      <c r="I784" s="52"/>
    </row>
    <row r="785" spans="1:9" s="53" customFormat="1">
      <c r="A785" s="49"/>
      <c r="B785" s="50"/>
      <c r="C785" s="51"/>
      <c r="D785" s="49"/>
      <c r="E785" s="52"/>
      <c r="F785" s="52"/>
      <c r="G785" s="52"/>
      <c r="H785" s="52"/>
      <c r="I785" s="52"/>
    </row>
    <row r="786" spans="1:9" s="53" customFormat="1">
      <c r="A786" s="49"/>
      <c r="B786" s="50"/>
      <c r="C786" s="51"/>
      <c r="D786" s="49"/>
      <c r="E786" s="52"/>
      <c r="F786" s="52"/>
      <c r="G786" s="52"/>
      <c r="H786" s="52"/>
      <c r="I786" s="52"/>
    </row>
    <row r="787" spans="1:9" s="53" customFormat="1">
      <c r="A787" s="49"/>
      <c r="B787" s="50"/>
      <c r="C787" s="51"/>
      <c r="D787" s="49"/>
      <c r="E787" s="52"/>
      <c r="F787" s="52"/>
      <c r="G787" s="52"/>
      <c r="H787" s="52"/>
      <c r="I787" s="52"/>
    </row>
    <row r="788" spans="1:9" s="53" customFormat="1">
      <c r="A788" s="49"/>
      <c r="B788" s="50"/>
      <c r="C788" s="51"/>
      <c r="D788" s="49"/>
      <c r="E788" s="52"/>
      <c r="F788" s="52"/>
      <c r="G788" s="52"/>
      <c r="H788" s="52"/>
      <c r="I788" s="52"/>
    </row>
    <row r="789" spans="1:9" s="53" customFormat="1">
      <c r="A789" s="49"/>
      <c r="B789" s="50"/>
      <c r="C789" s="51"/>
      <c r="D789" s="49"/>
      <c r="E789" s="52"/>
      <c r="F789" s="52"/>
      <c r="G789" s="52"/>
      <c r="H789" s="52"/>
      <c r="I789" s="52"/>
    </row>
    <row r="790" spans="1:9" s="53" customFormat="1">
      <c r="A790" s="49"/>
      <c r="B790" s="50"/>
      <c r="C790" s="51"/>
      <c r="D790" s="49"/>
      <c r="E790" s="52"/>
      <c r="F790" s="52"/>
      <c r="G790" s="52"/>
      <c r="H790" s="52"/>
      <c r="I790" s="52"/>
    </row>
    <row r="791" spans="1:9" s="53" customFormat="1">
      <c r="A791" s="49"/>
      <c r="B791" s="50"/>
      <c r="C791" s="51"/>
      <c r="D791" s="49"/>
      <c r="E791" s="52"/>
      <c r="F791" s="52"/>
      <c r="G791" s="52"/>
      <c r="H791" s="52"/>
      <c r="I791" s="52"/>
    </row>
    <row r="792" spans="1:9" s="53" customFormat="1">
      <c r="A792" s="49"/>
      <c r="B792" s="50"/>
      <c r="C792" s="51"/>
      <c r="D792" s="49"/>
      <c r="E792" s="52"/>
      <c r="F792" s="52"/>
      <c r="G792" s="52"/>
      <c r="H792" s="52"/>
      <c r="I792" s="52"/>
    </row>
    <row r="793" spans="1:9" s="53" customFormat="1">
      <c r="A793" s="49"/>
      <c r="B793" s="50"/>
      <c r="C793" s="51"/>
      <c r="D793" s="49"/>
      <c r="E793" s="52"/>
      <c r="F793" s="52"/>
      <c r="G793" s="52"/>
      <c r="H793" s="52"/>
      <c r="I793" s="52"/>
    </row>
    <row r="794" spans="1:9" s="53" customFormat="1">
      <c r="A794" s="49"/>
      <c r="B794" s="50"/>
      <c r="C794" s="51"/>
      <c r="D794" s="49"/>
      <c r="E794" s="52"/>
      <c r="F794" s="52"/>
      <c r="G794" s="52"/>
      <c r="H794" s="52"/>
      <c r="I794" s="52"/>
    </row>
    <row r="795" spans="1:9" s="53" customFormat="1">
      <c r="A795" s="49"/>
      <c r="B795" s="50"/>
      <c r="C795" s="51"/>
      <c r="D795" s="49"/>
      <c r="E795" s="52"/>
      <c r="F795" s="52"/>
      <c r="G795" s="52"/>
      <c r="H795" s="52"/>
      <c r="I795" s="52"/>
    </row>
    <row r="796" spans="1:9" s="53" customFormat="1">
      <c r="A796" s="49"/>
      <c r="B796" s="50"/>
      <c r="C796" s="51"/>
      <c r="D796" s="49"/>
      <c r="E796" s="52"/>
      <c r="F796" s="52"/>
      <c r="G796" s="52"/>
      <c r="H796" s="52"/>
      <c r="I796" s="52"/>
    </row>
    <row r="797" spans="1:9" s="53" customFormat="1">
      <c r="A797" s="49"/>
      <c r="B797" s="50"/>
      <c r="C797" s="51"/>
      <c r="D797" s="49"/>
      <c r="E797" s="52"/>
      <c r="F797" s="52"/>
      <c r="G797" s="52"/>
      <c r="H797" s="52"/>
      <c r="I797" s="52"/>
    </row>
    <row r="798" spans="1:9" s="53" customFormat="1">
      <c r="A798" s="49"/>
      <c r="B798" s="50"/>
      <c r="C798" s="51"/>
      <c r="D798" s="49"/>
      <c r="E798" s="52"/>
      <c r="F798" s="52"/>
      <c r="G798" s="52"/>
      <c r="H798" s="52"/>
      <c r="I798" s="52"/>
    </row>
    <row r="799" spans="1:9" s="53" customFormat="1">
      <c r="A799" s="49"/>
      <c r="B799" s="50"/>
      <c r="C799" s="51"/>
      <c r="D799" s="49"/>
      <c r="E799" s="52"/>
      <c r="F799" s="52"/>
      <c r="G799" s="52"/>
      <c r="H799" s="52"/>
      <c r="I799" s="52"/>
    </row>
    <row r="800" spans="1:9" s="53" customFormat="1">
      <c r="A800" s="49"/>
      <c r="B800" s="50"/>
      <c r="C800" s="51"/>
      <c r="D800" s="49"/>
      <c r="E800" s="52"/>
      <c r="F800" s="52"/>
      <c r="G800" s="52"/>
      <c r="H800" s="52"/>
      <c r="I800" s="52"/>
    </row>
    <row r="801" spans="1:9" s="53" customFormat="1">
      <c r="A801" s="49"/>
      <c r="B801" s="50"/>
      <c r="C801" s="51"/>
      <c r="D801" s="49"/>
      <c r="E801" s="52"/>
      <c r="F801" s="52"/>
      <c r="G801" s="52"/>
      <c r="H801" s="52"/>
      <c r="I801" s="52"/>
    </row>
    <row r="802" spans="1:9" s="53" customFormat="1">
      <c r="A802" s="49"/>
      <c r="B802" s="50"/>
      <c r="C802" s="51"/>
      <c r="D802" s="49"/>
      <c r="E802" s="52"/>
      <c r="F802" s="52"/>
      <c r="G802" s="52"/>
      <c r="H802" s="52"/>
      <c r="I802" s="52"/>
    </row>
    <row r="803" spans="1:9" s="53" customFormat="1">
      <c r="A803" s="49"/>
      <c r="B803" s="50"/>
      <c r="C803" s="51"/>
      <c r="D803" s="49"/>
      <c r="E803" s="52"/>
      <c r="F803" s="52"/>
      <c r="G803" s="52"/>
      <c r="H803" s="52"/>
      <c r="I803" s="52"/>
    </row>
    <row r="804" spans="1:9" s="53" customFormat="1">
      <c r="A804" s="49"/>
      <c r="B804" s="50"/>
      <c r="C804" s="51"/>
      <c r="D804" s="49"/>
      <c r="E804" s="52"/>
      <c r="F804" s="52"/>
      <c r="G804" s="52"/>
      <c r="H804" s="52"/>
      <c r="I804" s="52"/>
    </row>
    <row r="805" spans="1:9" s="53" customFormat="1">
      <c r="A805" s="49"/>
      <c r="B805" s="50"/>
      <c r="C805" s="51"/>
      <c r="D805" s="49"/>
      <c r="E805" s="52"/>
      <c r="F805" s="52"/>
      <c r="G805" s="52"/>
      <c r="H805" s="52"/>
      <c r="I805" s="52"/>
    </row>
    <row r="806" spans="1:9" s="53" customFormat="1">
      <c r="A806" s="49"/>
      <c r="B806" s="50"/>
      <c r="C806" s="51"/>
      <c r="D806" s="49"/>
      <c r="E806" s="52"/>
      <c r="F806" s="52"/>
      <c r="G806" s="52"/>
      <c r="H806" s="52"/>
      <c r="I806" s="52"/>
    </row>
    <row r="807" spans="1:9" s="53" customFormat="1">
      <c r="A807" s="49"/>
      <c r="B807" s="50"/>
      <c r="C807" s="51"/>
      <c r="D807" s="49"/>
      <c r="E807" s="52"/>
      <c r="F807" s="52"/>
      <c r="G807" s="52"/>
      <c r="H807" s="52"/>
      <c r="I807" s="52"/>
    </row>
    <row r="808" spans="1:9" s="53" customFormat="1">
      <c r="A808" s="49"/>
      <c r="B808" s="50"/>
      <c r="C808" s="51"/>
      <c r="D808" s="49"/>
      <c r="E808" s="52"/>
      <c r="F808" s="52"/>
      <c r="G808" s="52"/>
      <c r="H808" s="52"/>
      <c r="I808" s="52"/>
    </row>
    <row r="809" spans="1:9" s="53" customFormat="1">
      <c r="A809" s="49"/>
      <c r="B809" s="50"/>
      <c r="C809" s="51"/>
      <c r="D809" s="49"/>
      <c r="E809" s="52"/>
      <c r="F809" s="52"/>
      <c r="G809" s="52"/>
      <c r="H809" s="52"/>
      <c r="I809" s="52"/>
    </row>
    <row r="810" spans="1:9" s="53" customFormat="1">
      <c r="A810" s="49"/>
      <c r="B810" s="50"/>
      <c r="C810" s="51"/>
      <c r="D810" s="49"/>
      <c r="E810" s="52"/>
      <c r="F810" s="52"/>
      <c r="G810" s="52"/>
      <c r="H810" s="52"/>
      <c r="I810" s="52"/>
    </row>
    <row r="811" spans="1:9" s="53" customFormat="1">
      <c r="A811" s="49"/>
      <c r="B811" s="50"/>
      <c r="C811" s="51"/>
      <c r="D811" s="49"/>
      <c r="E811" s="52"/>
      <c r="F811" s="52"/>
      <c r="G811" s="52"/>
      <c r="H811" s="52"/>
      <c r="I811" s="52"/>
    </row>
    <row r="812" spans="1:9" s="53" customFormat="1">
      <c r="A812" s="49"/>
      <c r="B812" s="50"/>
      <c r="C812" s="51"/>
      <c r="D812" s="49"/>
      <c r="E812" s="52"/>
      <c r="F812" s="52"/>
      <c r="G812" s="52"/>
      <c r="H812" s="52"/>
      <c r="I812" s="52"/>
    </row>
    <row r="813" spans="1:9" s="53" customFormat="1">
      <c r="A813" s="49"/>
      <c r="B813" s="50"/>
      <c r="C813" s="51"/>
      <c r="D813" s="49"/>
      <c r="E813" s="52"/>
      <c r="F813" s="52"/>
      <c r="G813" s="52"/>
      <c r="H813" s="52"/>
      <c r="I813" s="52"/>
    </row>
    <row r="814" spans="1:9" s="53" customFormat="1">
      <c r="A814" s="49"/>
      <c r="B814" s="50"/>
      <c r="C814" s="51"/>
      <c r="D814" s="49"/>
      <c r="E814" s="52"/>
      <c r="F814" s="52"/>
      <c r="G814" s="52"/>
      <c r="H814" s="52"/>
      <c r="I814" s="52"/>
    </row>
    <row r="815" spans="1:9" s="53" customFormat="1">
      <c r="A815" s="49"/>
      <c r="B815" s="50"/>
      <c r="C815" s="51"/>
      <c r="D815" s="49"/>
      <c r="E815" s="52"/>
      <c r="F815" s="52"/>
      <c r="G815" s="52"/>
      <c r="H815" s="52"/>
      <c r="I815" s="52"/>
    </row>
    <row r="816" spans="1:9" s="53" customFormat="1">
      <c r="A816" s="49"/>
      <c r="B816" s="50"/>
      <c r="C816" s="51"/>
      <c r="D816" s="49"/>
      <c r="E816" s="52"/>
      <c r="F816" s="52"/>
      <c r="G816" s="52"/>
      <c r="H816" s="52"/>
      <c r="I816" s="52"/>
    </row>
    <row r="817" spans="1:9" s="53" customFormat="1">
      <c r="A817" s="49"/>
      <c r="B817" s="50"/>
      <c r="C817" s="51"/>
      <c r="D817" s="49"/>
      <c r="E817" s="52"/>
      <c r="F817" s="52"/>
      <c r="G817" s="52"/>
      <c r="H817" s="52"/>
      <c r="I817" s="52"/>
    </row>
    <row r="818" spans="1:9" s="53" customFormat="1">
      <c r="A818" s="49"/>
      <c r="B818" s="50"/>
      <c r="C818" s="51"/>
      <c r="D818" s="49"/>
      <c r="E818" s="52"/>
      <c r="F818" s="52"/>
      <c r="G818" s="52"/>
      <c r="H818" s="52"/>
      <c r="I818" s="52"/>
    </row>
    <row r="819" spans="1:9" s="53" customFormat="1">
      <c r="A819" s="49"/>
      <c r="B819" s="50"/>
      <c r="C819" s="51"/>
      <c r="D819" s="49"/>
      <c r="E819" s="52"/>
      <c r="F819" s="52"/>
      <c r="G819" s="52"/>
      <c r="H819" s="52"/>
      <c r="I819" s="52"/>
    </row>
    <row r="820" spans="1:9" s="53" customFormat="1">
      <c r="A820" s="49"/>
      <c r="B820" s="50"/>
      <c r="C820" s="51"/>
      <c r="D820" s="49"/>
      <c r="E820" s="52"/>
      <c r="F820" s="52"/>
      <c r="G820" s="52"/>
      <c r="H820" s="52"/>
      <c r="I820" s="52"/>
    </row>
    <row r="821" spans="1:9" s="53" customFormat="1">
      <c r="A821" s="49"/>
      <c r="B821" s="50"/>
      <c r="C821" s="51"/>
      <c r="D821" s="49"/>
      <c r="E821" s="52"/>
      <c r="F821" s="52"/>
      <c r="G821" s="52"/>
      <c r="H821" s="52"/>
      <c r="I821" s="52"/>
    </row>
    <row r="822" spans="1:9" s="53" customFormat="1">
      <c r="A822" s="49"/>
      <c r="B822" s="50"/>
      <c r="C822" s="51"/>
      <c r="D822" s="49"/>
      <c r="E822" s="52"/>
      <c r="F822" s="52"/>
      <c r="G822" s="52"/>
      <c r="H822" s="52"/>
      <c r="I822" s="52"/>
    </row>
    <row r="823" spans="1:9" s="53" customFormat="1">
      <c r="A823" s="49"/>
      <c r="B823" s="50"/>
      <c r="C823" s="51"/>
      <c r="D823" s="49"/>
      <c r="E823" s="52"/>
      <c r="F823" s="52"/>
      <c r="G823" s="52"/>
      <c r="H823" s="52"/>
      <c r="I823" s="52"/>
    </row>
    <row r="824" spans="1:9" s="53" customFormat="1">
      <c r="A824" s="49"/>
      <c r="B824" s="50"/>
      <c r="C824" s="51"/>
      <c r="D824" s="49"/>
      <c r="E824" s="52"/>
      <c r="F824" s="52"/>
      <c r="G824" s="52"/>
      <c r="H824" s="52"/>
      <c r="I824" s="52"/>
    </row>
    <row r="825" spans="1:9" s="53" customFormat="1">
      <c r="A825" s="49"/>
      <c r="B825" s="50"/>
      <c r="C825" s="51"/>
      <c r="D825" s="49"/>
      <c r="E825" s="52"/>
      <c r="F825" s="52"/>
      <c r="G825" s="52"/>
      <c r="H825" s="52"/>
      <c r="I825" s="52"/>
    </row>
    <row r="826" spans="1:9" s="53" customFormat="1">
      <c r="A826" s="49"/>
      <c r="B826" s="50"/>
      <c r="C826" s="51"/>
      <c r="D826" s="49"/>
      <c r="E826" s="52"/>
      <c r="F826" s="52"/>
      <c r="G826" s="52"/>
      <c r="H826" s="52"/>
      <c r="I826" s="52"/>
    </row>
    <row r="827" spans="1:9" s="53" customFormat="1">
      <c r="A827" s="49"/>
      <c r="B827" s="50"/>
      <c r="C827" s="51"/>
      <c r="D827" s="49"/>
      <c r="E827" s="52"/>
      <c r="F827" s="52"/>
      <c r="G827" s="52"/>
      <c r="H827" s="52"/>
      <c r="I827" s="52"/>
    </row>
    <row r="828" spans="1:9" s="53" customFormat="1">
      <c r="A828" s="49"/>
      <c r="B828" s="50"/>
      <c r="C828" s="51"/>
      <c r="D828" s="49"/>
      <c r="E828" s="52"/>
      <c r="F828" s="52"/>
      <c r="G828" s="52"/>
      <c r="H828" s="52"/>
      <c r="I828" s="52"/>
    </row>
    <row r="829" spans="1:9" s="53" customFormat="1">
      <c r="A829" s="49"/>
      <c r="B829" s="50"/>
      <c r="C829" s="51"/>
      <c r="D829" s="49"/>
      <c r="E829" s="52"/>
      <c r="F829" s="52"/>
      <c r="G829" s="52"/>
      <c r="H829" s="52"/>
      <c r="I829" s="52"/>
    </row>
    <row r="830" spans="1:9" s="53" customFormat="1">
      <c r="A830" s="49"/>
      <c r="B830" s="50"/>
      <c r="C830" s="51"/>
      <c r="D830" s="49"/>
      <c r="E830" s="52"/>
      <c r="F830" s="52"/>
      <c r="G830" s="52"/>
      <c r="H830" s="52"/>
      <c r="I830" s="52"/>
    </row>
    <row r="831" spans="1:9" s="53" customFormat="1">
      <c r="A831" s="49"/>
      <c r="B831" s="50"/>
      <c r="C831" s="51"/>
      <c r="D831" s="49"/>
      <c r="E831" s="52"/>
      <c r="F831" s="52"/>
      <c r="G831" s="52"/>
      <c r="H831" s="52"/>
      <c r="I831" s="52"/>
    </row>
    <row r="832" spans="1:9" s="53" customFormat="1">
      <c r="A832" s="49"/>
      <c r="B832" s="50"/>
      <c r="C832" s="51"/>
      <c r="D832" s="49"/>
      <c r="E832" s="52"/>
      <c r="F832" s="52"/>
      <c r="G832" s="52"/>
      <c r="H832" s="52"/>
      <c r="I832" s="52"/>
    </row>
    <row r="833" spans="1:9" s="53" customFormat="1">
      <c r="A833" s="49"/>
      <c r="B833" s="50"/>
      <c r="C833" s="51"/>
      <c r="D833" s="49"/>
      <c r="E833" s="52"/>
      <c r="F833" s="52"/>
      <c r="G833" s="52"/>
      <c r="H833" s="52"/>
      <c r="I833" s="52"/>
    </row>
    <row r="834" spans="1:9" s="53" customFormat="1">
      <c r="A834" s="49"/>
      <c r="B834" s="50"/>
      <c r="C834" s="51"/>
      <c r="D834" s="49"/>
      <c r="E834" s="52"/>
      <c r="F834" s="52"/>
      <c r="G834" s="52"/>
      <c r="H834" s="52"/>
      <c r="I834" s="52"/>
    </row>
    <row r="835" spans="1:9" s="53" customFormat="1">
      <c r="A835" s="49"/>
      <c r="B835" s="50"/>
      <c r="C835" s="51"/>
      <c r="D835" s="49"/>
      <c r="E835" s="52"/>
      <c r="F835" s="52"/>
      <c r="G835" s="52"/>
      <c r="H835" s="52"/>
      <c r="I835" s="52"/>
    </row>
    <row r="836" spans="1:9" s="53" customFormat="1">
      <c r="A836" s="49"/>
      <c r="B836" s="50"/>
      <c r="C836" s="51"/>
      <c r="D836" s="49"/>
      <c r="E836" s="52"/>
      <c r="F836" s="52"/>
      <c r="G836" s="52"/>
      <c r="H836" s="52"/>
      <c r="I836" s="52"/>
    </row>
    <row r="837" spans="1:9" s="53" customFormat="1">
      <c r="A837" s="49"/>
      <c r="B837" s="50"/>
      <c r="C837" s="51"/>
      <c r="D837" s="49"/>
      <c r="E837" s="52"/>
      <c r="F837" s="52"/>
      <c r="G837" s="52"/>
      <c r="H837" s="52"/>
      <c r="I837" s="52"/>
    </row>
    <row r="838" spans="1:9" s="53" customFormat="1">
      <c r="A838" s="49"/>
      <c r="B838" s="50"/>
      <c r="C838" s="51"/>
      <c r="D838" s="49"/>
      <c r="E838" s="52"/>
      <c r="F838" s="52"/>
      <c r="G838" s="52"/>
      <c r="H838" s="52"/>
      <c r="I838" s="52"/>
    </row>
    <row r="839" spans="1:9" s="53" customFormat="1">
      <c r="A839" s="49"/>
      <c r="B839" s="50"/>
      <c r="C839" s="51"/>
      <c r="D839" s="49"/>
      <c r="E839" s="52"/>
      <c r="F839" s="52"/>
      <c r="G839" s="52"/>
      <c r="H839" s="52"/>
      <c r="I839" s="52"/>
    </row>
    <row r="840" spans="1:9" s="53" customFormat="1">
      <c r="A840" s="49"/>
      <c r="B840" s="50"/>
      <c r="C840" s="51"/>
      <c r="D840" s="49"/>
      <c r="E840" s="52"/>
      <c r="F840" s="52"/>
      <c r="G840" s="52"/>
      <c r="H840" s="52"/>
      <c r="I840" s="52"/>
    </row>
    <row r="841" spans="1:9" s="53" customFormat="1">
      <c r="A841" s="49"/>
      <c r="B841" s="50"/>
      <c r="C841" s="51"/>
      <c r="D841" s="49"/>
      <c r="E841" s="52"/>
      <c r="F841" s="52"/>
      <c r="G841" s="52"/>
      <c r="H841" s="52"/>
      <c r="I841" s="52"/>
    </row>
    <row r="842" spans="1:9" s="53" customFormat="1">
      <c r="A842" s="49"/>
      <c r="B842" s="50"/>
      <c r="C842" s="51"/>
      <c r="D842" s="49"/>
      <c r="E842" s="52"/>
      <c r="F842" s="52"/>
      <c r="G842" s="52"/>
      <c r="H842" s="52"/>
      <c r="I842" s="52"/>
    </row>
    <row r="843" spans="1:9" s="53" customFormat="1">
      <c r="A843" s="49"/>
      <c r="B843" s="50"/>
      <c r="C843" s="51"/>
      <c r="D843" s="49"/>
      <c r="E843" s="52"/>
      <c r="F843" s="52"/>
      <c r="G843" s="52"/>
      <c r="H843" s="52"/>
      <c r="I843" s="52"/>
    </row>
    <row r="844" spans="1:9" s="53" customFormat="1">
      <c r="A844" s="49"/>
      <c r="B844" s="50"/>
      <c r="C844" s="51"/>
      <c r="D844" s="49"/>
      <c r="E844" s="52"/>
      <c r="F844" s="52"/>
      <c r="G844" s="52"/>
      <c r="H844" s="52"/>
      <c r="I844" s="52"/>
    </row>
    <row r="845" spans="1:9" s="53" customFormat="1">
      <c r="A845" s="49"/>
      <c r="B845" s="50"/>
      <c r="C845" s="51"/>
      <c r="D845" s="49"/>
      <c r="E845" s="52"/>
      <c r="F845" s="52"/>
      <c r="G845" s="52"/>
      <c r="H845" s="52"/>
      <c r="I845" s="52"/>
    </row>
    <row r="846" spans="1:9" s="53" customFormat="1">
      <c r="A846" s="49"/>
      <c r="B846" s="50"/>
      <c r="C846" s="51"/>
      <c r="D846" s="49"/>
      <c r="E846" s="52"/>
      <c r="F846" s="52"/>
      <c r="G846" s="52"/>
      <c r="H846" s="52"/>
      <c r="I846" s="52"/>
    </row>
    <row r="847" spans="1:9" s="53" customFormat="1">
      <c r="A847" s="49"/>
      <c r="B847" s="50"/>
      <c r="C847" s="51"/>
      <c r="D847" s="49"/>
      <c r="E847" s="52"/>
      <c r="F847" s="52"/>
      <c r="G847" s="52"/>
      <c r="H847" s="52"/>
      <c r="I847" s="52"/>
    </row>
    <row r="848" spans="1:9" s="53" customFormat="1">
      <c r="A848" s="49"/>
      <c r="B848" s="50"/>
      <c r="C848" s="51"/>
      <c r="D848" s="49"/>
      <c r="E848" s="52"/>
      <c r="F848" s="52"/>
      <c r="G848" s="52"/>
      <c r="H848" s="52"/>
      <c r="I848" s="52"/>
    </row>
    <row r="849" spans="1:9" s="53" customFormat="1">
      <c r="A849" s="49"/>
      <c r="B849" s="50"/>
      <c r="C849" s="51"/>
      <c r="D849" s="49"/>
      <c r="E849" s="52"/>
      <c r="F849" s="52"/>
      <c r="G849" s="52"/>
      <c r="H849" s="52"/>
      <c r="I849" s="52"/>
    </row>
    <row r="850" spans="1:9" s="53" customFormat="1">
      <c r="A850" s="49"/>
      <c r="B850" s="50"/>
      <c r="C850" s="51"/>
      <c r="D850" s="49"/>
      <c r="E850" s="52"/>
      <c r="F850" s="52"/>
      <c r="G850" s="52"/>
      <c r="H850" s="52"/>
      <c r="I850" s="52"/>
    </row>
    <row r="851" spans="1:9" s="53" customFormat="1">
      <c r="A851" s="49"/>
      <c r="B851" s="50"/>
      <c r="C851" s="51"/>
      <c r="D851" s="49"/>
      <c r="E851" s="52"/>
      <c r="F851" s="52"/>
      <c r="G851" s="52"/>
      <c r="H851" s="52"/>
      <c r="I851" s="52"/>
    </row>
    <row r="852" spans="1:9" s="53" customFormat="1">
      <c r="A852" s="49"/>
      <c r="B852" s="50"/>
      <c r="C852" s="51"/>
      <c r="D852" s="49"/>
      <c r="E852" s="52"/>
      <c r="F852" s="52"/>
      <c r="G852" s="52"/>
      <c r="H852" s="52"/>
      <c r="I852" s="52"/>
    </row>
    <row r="853" spans="1:9" s="53" customFormat="1">
      <c r="A853" s="49"/>
      <c r="B853" s="50"/>
      <c r="C853" s="51"/>
      <c r="D853" s="49"/>
      <c r="E853" s="52"/>
      <c r="F853" s="52"/>
      <c r="G853" s="52"/>
      <c r="H853" s="52"/>
      <c r="I853" s="52"/>
    </row>
    <row r="854" spans="1:9" s="53" customFormat="1">
      <c r="A854" s="49"/>
      <c r="B854" s="50"/>
      <c r="C854" s="51"/>
      <c r="D854" s="49"/>
      <c r="E854" s="52"/>
      <c r="F854" s="52"/>
      <c r="G854" s="52"/>
      <c r="H854" s="52"/>
      <c r="I854" s="52"/>
    </row>
    <row r="855" spans="1:9" s="53" customFormat="1">
      <c r="A855" s="49"/>
      <c r="B855" s="50"/>
      <c r="C855" s="51"/>
      <c r="D855" s="49"/>
      <c r="E855" s="52"/>
      <c r="F855" s="52"/>
      <c r="G855" s="52"/>
      <c r="H855" s="52"/>
      <c r="I855" s="52"/>
    </row>
    <row r="856" spans="1:9" s="53" customFormat="1">
      <c r="A856" s="49"/>
      <c r="B856" s="50"/>
      <c r="C856" s="51"/>
      <c r="D856" s="49"/>
      <c r="E856" s="52"/>
      <c r="F856" s="52"/>
      <c r="G856" s="52"/>
      <c r="H856" s="52"/>
      <c r="I856" s="52"/>
    </row>
    <row r="857" spans="1:9" s="53" customFormat="1">
      <c r="A857" s="49"/>
      <c r="B857" s="50"/>
      <c r="C857" s="51"/>
      <c r="D857" s="49"/>
      <c r="E857" s="52"/>
      <c r="F857" s="52"/>
      <c r="G857" s="52"/>
      <c r="H857" s="52"/>
      <c r="I857" s="52"/>
    </row>
    <row r="858" spans="1:9" s="53" customFormat="1">
      <c r="A858" s="49"/>
      <c r="B858" s="50"/>
      <c r="C858" s="51"/>
      <c r="D858" s="49"/>
      <c r="E858" s="52"/>
      <c r="F858" s="52"/>
      <c r="G858" s="52"/>
      <c r="H858" s="52"/>
      <c r="I858" s="52"/>
    </row>
    <row r="859" spans="1:9" s="53" customFormat="1">
      <c r="A859" s="49"/>
      <c r="B859" s="50"/>
      <c r="C859" s="51"/>
      <c r="D859" s="49"/>
      <c r="E859" s="52"/>
      <c r="F859" s="52"/>
      <c r="G859" s="52"/>
      <c r="H859" s="52"/>
      <c r="I859" s="52"/>
    </row>
    <row r="860" spans="1:9" s="53" customFormat="1">
      <c r="A860" s="49"/>
      <c r="B860" s="50"/>
      <c r="C860" s="51"/>
      <c r="D860" s="49"/>
      <c r="E860" s="52"/>
      <c r="F860" s="52"/>
      <c r="G860" s="52"/>
      <c r="H860" s="52"/>
      <c r="I860" s="52"/>
    </row>
    <row r="861" spans="1:9" s="53" customFormat="1">
      <c r="A861" s="49"/>
      <c r="B861" s="50"/>
      <c r="C861" s="51"/>
      <c r="D861" s="49"/>
      <c r="E861" s="52"/>
      <c r="F861" s="52"/>
      <c r="G861" s="52"/>
      <c r="H861" s="52"/>
      <c r="I861" s="52"/>
    </row>
    <row r="862" spans="1:9" s="53" customFormat="1">
      <c r="A862" s="49"/>
      <c r="B862" s="50"/>
      <c r="C862" s="51"/>
      <c r="D862" s="49"/>
      <c r="E862" s="52"/>
      <c r="F862" s="52"/>
      <c r="G862" s="52"/>
      <c r="H862" s="52"/>
      <c r="I862" s="52"/>
    </row>
    <row r="863" spans="1:9" s="53" customFormat="1">
      <c r="A863" s="49"/>
      <c r="B863" s="50"/>
      <c r="C863" s="51"/>
      <c r="D863" s="49"/>
      <c r="E863" s="52"/>
      <c r="F863" s="52"/>
      <c r="G863" s="52"/>
      <c r="H863" s="52"/>
      <c r="I863" s="52"/>
    </row>
    <row r="864" spans="1:9" s="53" customFormat="1">
      <c r="A864" s="49"/>
      <c r="B864" s="50"/>
      <c r="C864" s="51"/>
      <c r="D864" s="49"/>
      <c r="E864" s="52"/>
      <c r="F864" s="52"/>
      <c r="G864" s="52"/>
      <c r="H864" s="52"/>
      <c r="I864" s="52"/>
    </row>
    <row r="865" spans="1:9" s="53" customFormat="1">
      <c r="A865" s="49"/>
      <c r="B865" s="50"/>
      <c r="C865" s="51"/>
      <c r="D865" s="49"/>
      <c r="E865" s="52"/>
      <c r="F865" s="52"/>
      <c r="G865" s="52"/>
      <c r="H865" s="52"/>
      <c r="I865" s="52"/>
    </row>
    <row r="866" spans="1:9" s="53" customFormat="1">
      <c r="A866" s="49"/>
      <c r="B866" s="50"/>
      <c r="C866" s="51"/>
      <c r="D866" s="49"/>
      <c r="E866" s="52"/>
      <c r="F866" s="52"/>
      <c r="G866" s="52"/>
      <c r="H866" s="52"/>
      <c r="I866" s="52"/>
    </row>
    <row r="867" spans="1:9" s="53" customFormat="1">
      <c r="A867" s="49"/>
      <c r="B867" s="50"/>
      <c r="C867" s="51"/>
      <c r="D867" s="49"/>
      <c r="E867" s="52"/>
      <c r="F867" s="52"/>
      <c r="G867" s="52"/>
      <c r="H867" s="52"/>
      <c r="I867" s="52"/>
    </row>
    <row r="868" spans="1:9" s="53" customFormat="1">
      <c r="A868" s="49"/>
      <c r="B868" s="50"/>
      <c r="C868" s="51"/>
      <c r="D868" s="49"/>
      <c r="E868" s="52"/>
      <c r="F868" s="52"/>
      <c r="G868" s="52"/>
      <c r="H868" s="52"/>
      <c r="I868" s="52"/>
    </row>
    <row r="869" spans="1:9" s="53" customFormat="1">
      <c r="A869" s="49"/>
      <c r="B869" s="50"/>
      <c r="C869" s="51"/>
      <c r="D869" s="49"/>
      <c r="E869" s="52"/>
      <c r="F869" s="52"/>
      <c r="G869" s="52"/>
      <c r="H869" s="52"/>
      <c r="I869" s="52"/>
    </row>
    <row r="870" spans="1:9" s="53" customFormat="1">
      <c r="A870" s="49"/>
      <c r="B870" s="50"/>
      <c r="C870" s="51"/>
      <c r="D870" s="49"/>
      <c r="E870" s="52"/>
      <c r="F870" s="52"/>
      <c r="G870" s="52"/>
      <c r="H870" s="52"/>
      <c r="I870" s="52"/>
    </row>
    <row r="871" spans="1:9" s="53" customFormat="1">
      <c r="A871" s="49"/>
      <c r="B871" s="50"/>
      <c r="C871" s="51"/>
      <c r="D871" s="49"/>
      <c r="E871" s="52"/>
      <c r="F871" s="52"/>
      <c r="G871" s="52"/>
      <c r="H871" s="52"/>
      <c r="I871" s="52"/>
    </row>
    <row r="872" spans="1:9" s="53" customFormat="1">
      <c r="A872" s="49"/>
      <c r="B872" s="50"/>
      <c r="C872" s="51"/>
      <c r="D872" s="49"/>
      <c r="E872" s="52"/>
      <c r="F872" s="52"/>
      <c r="G872" s="52"/>
      <c r="H872" s="52"/>
      <c r="I872" s="52"/>
    </row>
    <row r="873" spans="1:9" s="53" customFormat="1">
      <c r="A873" s="49"/>
      <c r="B873" s="50"/>
      <c r="C873" s="51"/>
      <c r="D873" s="49"/>
      <c r="E873" s="52"/>
      <c r="F873" s="52"/>
      <c r="G873" s="52"/>
      <c r="H873" s="52"/>
      <c r="I873" s="52"/>
    </row>
    <row r="874" spans="1:9" s="53" customFormat="1">
      <c r="A874" s="49"/>
      <c r="B874" s="50"/>
      <c r="C874" s="51"/>
      <c r="D874" s="49"/>
      <c r="E874" s="52"/>
      <c r="F874" s="52"/>
      <c r="G874" s="52"/>
      <c r="H874" s="52"/>
      <c r="I874" s="52"/>
    </row>
    <row r="875" spans="1:9" s="53" customFormat="1">
      <c r="A875" s="49"/>
      <c r="B875" s="50"/>
      <c r="C875" s="51"/>
      <c r="D875" s="49"/>
      <c r="E875" s="52"/>
      <c r="F875" s="52"/>
      <c r="G875" s="52"/>
      <c r="H875" s="52"/>
      <c r="I875" s="52"/>
    </row>
    <row r="876" spans="1:9" s="53" customFormat="1">
      <c r="A876" s="49"/>
      <c r="B876" s="50"/>
      <c r="C876" s="51"/>
      <c r="D876" s="49"/>
      <c r="E876" s="52"/>
      <c r="F876" s="52"/>
      <c r="G876" s="52"/>
      <c r="H876" s="52"/>
      <c r="I876" s="52"/>
    </row>
    <row r="877" spans="1:9" s="53" customFormat="1">
      <c r="A877" s="49"/>
      <c r="B877" s="50"/>
      <c r="C877" s="51"/>
      <c r="D877" s="49"/>
      <c r="E877" s="52"/>
      <c r="F877" s="52"/>
      <c r="G877" s="52"/>
      <c r="H877" s="52"/>
      <c r="I877" s="52"/>
    </row>
    <row r="878" spans="1:9" s="53" customFormat="1">
      <c r="A878" s="49"/>
      <c r="B878" s="50"/>
      <c r="C878" s="51"/>
      <c r="D878" s="49"/>
      <c r="E878" s="52"/>
      <c r="F878" s="52"/>
      <c r="G878" s="52"/>
      <c r="H878" s="52"/>
      <c r="I878" s="52"/>
    </row>
    <row r="879" spans="1:9" s="53" customFormat="1">
      <c r="A879" s="49"/>
      <c r="B879" s="50"/>
      <c r="C879" s="51"/>
      <c r="D879" s="49"/>
      <c r="E879" s="52"/>
      <c r="F879" s="52"/>
      <c r="G879" s="52"/>
      <c r="H879" s="52"/>
      <c r="I879" s="52"/>
    </row>
    <row r="880" spans="1:9" s="53" customFormat="1">
      <c r="A880" s="49"/>
      <c r="B880" s="50"/>
      <c r="C880" s="51"/>
      <c r="D880" s="49"/>
      <c r="E880" s="52"/>
      <c r="F880" s="52"/>
      <c r="G880" s="52"/>
      <c r="H880" s="52"/>
      <c r="I880" s="52"/>
    </row>
    <row r="881" spans="1:9" s="53" customFormat="1">
      <c r="A881" s="49"/>
      <c r="B881" s="50"/>
      <c r="C881" s="51"/>
      <c r="D881" s="49"/>
      <c r="E881" s="52"/>
      <c r="F881" s="52"/>
      <c r="G881" s="52"/>
      <c r="H881" s="52"/>
      <c r="I881" s="52"/>
    </row>
    <row r="882" spans="1:9" s="53" customFormat="1">
      <c r="A882" s="49"/>
      <c r="B882" s="50"/>
      <c r="C882" s="51"/>
      <c r="D882" s="49"/>
      <c r="E882" s="52"/>
      <c r="F882" s="52"/>
      <c r="G882" s="52"/>
      <c r="H882" s="52"/>
      <c r="I882" s="52"/>
    </row>
    <row r="883" spans="1:9" s="53" customFormat="1">
      <c r="A883" s="49"/>
      <c r="B883" s="50"/>
      <c r="C883" s="51"/>
      <c r="D883" s="49"/>
      <c r="E883" s="52"/>
      <c r="F883" s="52"/>
      <c r="G883" s="52"/>
      <c r="H883" s="52"/>
      <c r="I883" s="52"/>
    </row>
    <row r="884" spans="1:9" s="53" customFormat="1">
      <c r="A884" s="49"/>
      <c r="B884" s="50"/>
      <c r="C884" s="51"/>
      <c r="D884" s="49"/>
      <c r="E884" s="52"/>
      <c r="F884" s="52"/>
      <c r="G884" s="52"/>
      <c r="H884" s="52"/>
      <c r="I884" s="52"/>
    </row>
    <row r="885" spans="1:9" s="53" customFormat="1">
      <c r="A885" s="49"/>
      <c r="B885" s="50"/>
      <c r="C885" s="51"/>
      <c r="D885" s="49"/>
      <c r="E885" s="52"/>
      <c r="F885" s="52"/>
      <c r="G885" s="52"/>
      <c r="H885" s="52"/>
      <c r="I885" s="52"/>
    </row>
    <row r="886" spans="1:9" s="53" customFormat="1">
      <c r="A886" s="49"/>
      <c r="B886" s="50"/>
      <c r="C886" s="51"/>
      <c r="D886" s="49"/>
      <c r="E886" s="52"/>
      <c r="F886" s="52"/>
      <c r="G886" s="52"/>
      <c r="H886" s="52"/>
      <c r="I886" s="52"/>
    </row>
    <row r="887" spans="1:9" s="53" customFormat="1">
      <c r="A887" s="49"/>
      <c r="B887" s="50"/>
      <c r="C887" s="51"/>
      <c r="D887" s="49"/>
      <c r="E887" s="52"/>
      <c r="F887" s="52"/>
      <c r="G887" s="52"/>
      <c r="H887" s="52"/>
      <c r="I887" s="52"/>
    </row>
    <row r="888" spans="1:9" s="53" customFormat="1">
      <c r="A888" s="49"/>
      <c r="B888" s="50"/>
      <c r="C888" s="51"/>
      <c r="D888" s="49"/>
      <c r="E888" s="52"/>
      <c r="F888" s="52"/>
      <c r="G888" s="52"/>
      <c r="H888" s="52"/>
      <c r="I888" s="52"/>
    </row>
    <row r="889" spans="1:9" s="53" customFormat="1">
      <c r="A889" s="49"/>
      <c r="B889" s="50"/>
      <c r="C889" s="51"/>
      <c r="D889" s="49"/>
      <c r="E889" s="52"/>
      <c r="F889" s="52"/>
      <c r="G889" s="52"/>
      <c r="H889" s="52"/>
      <c r="I889" s="52"/>
    </row>
    <row r="890" spans="1:9" s="53" customFormat="1">
      <c r="A890" s="49"/>
      <c r="B890" s="50"/>
      <c r="C890" s="51"/>
      <c r="D890" s="49"/>
      <c r="E890" s="52"/>
      <c r="F890" s="52"/>
      <c r="G890" s="52"/>
      <c r="H890" s="52"/>
      <c r="I890" s="52"/>
    </row>
    <row r="891" spans="1:9" s="53" customFormat="1">
      <c r="A891" s="49"/>
      <c r="B891" s="50"/>
      <c r="C891" s="51"/>
      <c r="D891" s="49"/>
      <c r="E891" s="52"/>
      <c r="F891" s="52"/>
      <c r="G891" s="52"/>
      <c r="H891" s="52"/>
      <c r="I891" s="52"/>
    </row>
    <row r="892" spans="1:9" s="53" customFormat="1">
      <c r="A892" s="49"/>
      <c r="B892" s="50"/>
      <c r="C892" s="51"/>
      <c r="D892" s="49"/>
      <c r="E892" s="52"/>
      <c r="F892" s="52"/>
      <c r="G892" s="52"/>
      <c r="H892" s="52"/>
      <c r="I892" s="52"/>
    </row>
    <row r="893" spans="1:9" s="53" customFormat="1">
      <c r="A893" s="49"/>
      <c r="B893" s="50"/>
      <c r="C893" s="51"/>
      <c r="D893" s="49"/>
      <c r="E893" s="52"/>
      <c r="F893" s="52"/>
      <c r="G893" s="52"/>
      <c r="H893" s="52"/>
      <c r="I893" s="52"/>
    </row>
    <row r="894" spans="1:9" s="53" customFormat="1">
      <c r="A894" s="49"/>
      <c r="B894" s="50"/>
      <c r="C894" s="51"/>
      <c r="D894" s="49"/>
      <c r="E894" s="52"/>
      <c r="F894" s="52"/>
      <c r="G894" s="52"/>
      <c r="H894" s="52"/>
      <c r="I894" s="52"/>
    </row>
    <row r="895" spans="1:9" s="53" customFormat="1">
      <c r="A895" s="49"/>
      <c r="B895" s="50"/>
      <c r="C895" s="51"/>
      <c r="D895" s="49"/>
      <c r="E895" s="52"/>
      <c r="F895" s="52"/>
      <c r="G895" s="52"/>
      <c r="H895" s="52"/>
      <c r="I895" s="52"/>
    </row>
    <row r="896" spans="1:9" s="53" customFormat="1">
      <c r="A896" s="49"/>
      <c r="B896" s="50"/>
      <c r="C896" s="51"/>
      <c r="D896" s="49"/>
      <c r="E896" s="52"/>
      <c r="F896" s="52"/>
      <c r="G896" s="52"/>
      <c r="H896" s="52"/>
      <c r="I896" s="52"/>
    </row>
    <row r="897" spans="1:9" s="53" customFormat="1">
      <c r="A897" s="49"/>
      <c r="B897" s="50"/>
      <c r="C897" s="51"/>
      <c r="D897" s="49"/>
      <c r="E897" s="52"/>
      <c r="F897" s="52"/>
      <c r="G897" s="52"/>
      <c r="H897" s="52"/>
      <c r="I897" s="52"/>
    </row>
    <row r="898" spans="1:9" s="53" customFormat="1">
      <c r="A898" s="49"/>
      <c r="B898" s="50"/>
      <c r="C898" s="51"/>
      <c r="D898" s="49"/>
      <c r="E898" s="52"/>
      <c r="F898" s="52"/>
      <c r="G898" s="52"/>
      <c r="H898" s="52"/>
      <c r="I898" s="52"/>
    </row>
    <row r="899" spans="1:9" s="53" customFormat="1">
      <c r="A899" s="49"/>
      <c r="B899" s="50"/>
      <c r="C899" s="51"/>
      <c r="D899" s="49"/>
      <c r="E899" s="52"/>
      <c r="F899" s="52"/>
      <c r="G899" s="52"/>
      <c r="H899" s="52"/>
      <c r="I899" s="52"/>
    </row>
    <row r="900" spans="1:9" s="53" customFormat="1">
      <c r="A900" s="49"/>
      <c r="B900" s="50"/>
      <c r="C900" s="51"/>
      <c r="D900" s="49"/>
      <c r="E900" s="52"/>
      <c r="F900" s="52"/>
      <c r="G900" s="52"/>
      <c r="H900" s="52"/>
      <c r="I900" s="52"/>
    </row>
    <row r="901" spans="1:9" s="53" customFormat="1">
      <c r="A901" s="49"/>
      <c r="B901" s="50"/>
      <c r="C901" s="51"/>
      <c r="D901" s="49"/>
      <c r="E901" s="52"/>
      <c r="F901" s="52"/>
      <c r="G901" s="52"/>
      <c r="H901" s="52"/>
      <c r="I901" s="52"/>
    </row>
    <row r="902" spans="1:9" s="53" customFormat="1">
      <c r="A902" s="49"/>
      <c r="B902" s="50"/>
      <c r="C902" s="51"/>
      <c r="D902" s="49"/>
      <c r="E902" s="52"/>
      <c r="F902" s="52"/>
      <c r="G902" s="52"/>
      <c r="H902" s="52"/>
      <c r="I902" s="52"/>
    </row>
    <row r="903" spans="1:9" s="53" customFormat="1">
      <c r="A903" s="49"/>
      <c r="B903" s="50"/>
      <c r="C903" s="51"/>
      <c r="D903" s="49"/>
      <c r="E903" s="52"/>
      <c r="F903" s="52"/>
      <c r="G903" s="52"/>
      <c r="H903" s="52"/>
      <c r="I903" s="52"/>
    </row>
    <row r="904" spans="1:9" s="53" customFormat="1">
      <c r="A904" s="49"/>
      <c r="B904" s="50"/>
      <c r="C904" s="51"/>
      <c r="D904" s="49"/>
      <c r="E904" s="52"/>
      <c r="F904" s="52"/>
      <c r="G904" s="52"/>
      <c r="H904" s="52"/>
      <c r="I904" s="52"/>
    </row>
    <row r="905" spans="1:9" s="53" customFormat="1">
      <c r="A905" s="49"/>
      <c r="B905" s="50"/>
      <c r="C905" s="51"/>
      <c r="D905" s="49"/>
      <c r="E905" s="52"/>
      <c r="F905" s="52"/>
      <c r="G905" s="52"/>
      <c r="H905" s="52"/>
      <c r="I905" s="52"/>
    </row>
    <row r="906" spans="1:9" s="53" customFormat="1">
      <c r="A906" s="49"/>
      <c r="B906" s="50"/>
      <c r="C906" s="51"/>
      <c r="D906" s="49"/>
      <c r="E906" s="52"/>
      <c r="F906" s="52"/>
      <c r="G906" s="52"/>
      <c r="H906" s="52"/>
      <c r="I906" s="52"/>
    </row>
    <row r="907" spans="1:9" s="53" customFormat="1">
      <c r="A907" s="49"/>
      <c r="B907" s="50"/>
      <c r="C907" s="51"/>
      <c r="D907" s="49"/>
      <c r="E907" s="52"/>
      <c r="F907" s="52"/>
      <c r="G907" s="52"/>
      <c r="H907" s="52"/>
      <c r="I907" s="52"/>
    </row>
    <row r="908" spans="1:9" s="53" customFormat="1">
      <c r="A908" s="49"/>
      <c r="B908" s="50"/>
      <c r="C908" s="51"/>
      <c r="D908" s="49"/>
      <c r="E908" s="52"/>
      <c r="F908" s="52"/>
      <c r="G908" s="52"/>
      <c r="H908" s="52"/>
      <c r="I908" s="52"/>
    </row>
    <row r="909" spans="1:9" s="53" customFormat="1">
      <c r="A909" s="49"/>
      <c r="B909" s="50"/>
      <c r="C909" s="51"/>
      <c r="D909" s="49"/>
      <c r="E909" s="52"/>
      <c r="F909" s="52"/>
      <c r="G909" s="52"/>
      <c r="H909" s="52"/>
      <c r="I909" s="52"/>
    </row>
    <row r="910" spans="1:9" s="53" customFormat="1">
      <c r="A910" s="49"/>
      <c r="B910" s="50"/>
      <c r="C910" s="51"/>
      <c r="D910" s="49"/>
      <c r="E910" s="52"/>
      <c r="F910" s="52"/>
      <c r="G910" s="52"/>
      <c r="H910" s="52"/>
      <c r="I910" s="52"/>
    </row>
    <row r="911" spans="1:9" s="53" customFormat="1">
      <c r="A911" s="49"/>
      <c r="B911" s="50"/>
      <c r="C911" s="51"/>
      <c r="D911" s="49"/>
      <c r="E911" s="52"/>
      <c r="F911" s="52"/>
      <c r="G911" s="52"/>
      <c r="H911" s="52"/>
      <c r="I911" s="52"/>
    </row>
    <row r="912" spans="1:9" s="53" customFormat="1">
      <c r="A912" s="49"/>
      <c r="B912" s="50"/>
      <c r="C912" s="51"/>
      <c r="D912" s="49"/>
      <c r="E912" s="52"/>
      <c r="F912" s="52"/>
      <c r="G912" s="52"/>
      <c r="H912" s="52"/>
      <c r="I912" s="52"/>
    </row>
    <row r="913" spans="1:9" s="53" customFormat="1">
      <c r="A913" s="49"/>
      <c r="B913" s="50"/>
      <c r="C913" s="51"/>
      <c r="D913" s="49"/>
      <c r="E913" s="52"/>
      <c r="F913" s="52"/>
      <c r="G913" s="52"/>
      <c r="H913" s="52"/>
      <c r="I913" s="52"/>
    </row>
    <row r="914" spans="1:9" s="53" customFormat="1">
      <c r="A914" s="49"/>
      <c r="B914" s="50"/>
      <c r="C914" s="51"/>
      <c r="D914" s="49"/>
      <c r="E914" s="52"/>
      <c r="F914" s="52"/>
      <c r="G914" s="52"/>
      <c r="H914" s="52"/>
      <c r="I914" s="52"/>
    </row>
    <row r="915" spans="1:9" s="53" customFormat="1">
      <c r="A915" s="49"/>
      <c r="B915" s="50"/>
      <c r="C915" s="51"/>
      <c r="D915" s="49"/>
      <c r="E915" s="52"/>
      <c r="F915" s="52"/>
      <c r="G915" s="52"/>
      <c r="H915" s="52"/>
      <c r="I915" s="52"/>
    </row>
    <row r="916" spans="1:9" s="53" customFormat="1">
      <c r="A916" s="49"/>
      <c r="B916" s="50"/>
      <c r="C916" s="51"/>
      <c r="D916" s="49"/>
      <c r="E916" s="52"/>
      <c r="F916" s="52"/>
      <c r="G916" s="52"/>
      <c r="H916" s="52"/>
      <c r="I916" s="52"/>
    </row>
    <row r="917" spans="1:9" s="53" customFormat="1">
      <c r="A917" s="49"/>
      <c r="B917" s="50"/>
      <c r="C917" s="51"/>
      <c r="D917" s="49"/>
      <c r="E917" s="52"/>
      <c r="F917" s="52"/>
      <c r="G917" s="52"/>
      <c r="H917" s="52"/>
      <c r="I917" s="52"/>
    </row>
    <row r="918" spans="1:9" s="53" customFormat="1">
      <c r="A918" s="49"/>
      <c r="B918" s="50"/>
      <c r="C918" s="51"/>
      <c r="D918" s="49"/>
      <c r="E918" s="52"/>
      <c r="F918" s="52"/>
      <c r="G918" s="52"/>
      <c r="H918" s="52"/>
      <c r="I918" s="52"/>
    </row>
    <row r="919" spans="1:9" s="53" customFormat="1">
      <c r="A919" s="49"/>
      <c r="B919" s="50"/>
      <c r="C919" s="51"/>
      <c r="D919" s="49"/>
      <c r="E919" s="52"/>
      <c r="F919" s="52"/>
      <c r="G919" s="52"/>
      <c r="H919" s="52"/>
      <c r="I919" s="52"/>
    </row>
    <row r="920" spans="1:9" s="53" customFormat="1">
      <c r="A920" s="49"/>
      <c r="B920" s="50"/>
      <c r="C920" s="51"/>
      <c r="D920" s="49"/>
      <c r="E920" s="52"/>
      <c r="F920" s="52"/>
      <c r="G920" s="52"/>
      <c r="H920" s="52"/>
      <c r="I920" s="52"/>
    </row>
    <row r="921" spans="1:9" s="53" customFormat="1">
      <c r="A921" s="49"/>
      <c r="B921" s="50"/>
      <c r="C921" s="51"/>
      <c r="D921" s="49"/>
      <c r="E921" s="52"/>
      <c r="F921" s="52"/>
      <c r="G921" s="52"/>
      <c r="H921" s="52"/>
      <c r="I921" s="52"/>
    </row>
    <row r="922" spans="1:9" s="53" customFormat="1">
      <c r="A922" s="49"/>
      <c r="B922" s="50"/>
      <c r="C922" s="51"/>
      <c r="D922" s="49"/>
      <c r="E922" s="52"/>
      <c r="F922" s="52"/>
      <c r="G922" s="52"/>
      <c r="H922" s="52"/>
      <c r="I922" s="52"/>
    </row>
    <row r="923" spans="1:9" s="53" customFormat="1">
      <c r="A923" s="49"/>
      <c r="B923" s="50"/>
      <c r="C923" s="51"/>
      <c r="D923" s="49"/>
      <c r="E923" s="52"/>
      <c r="F923" s="52"/>
      <c r="G923" s="52"/>
      <c r="H923" s="52"/>
      <c r="I923" s="52"/>
    </row>
    <row r="924" spans="1:9" s="53" customFormat="1">
      <c r="A924" s="49"/>
      <c r="B924" s="50"/>
      <c r="C924" s="51"/>
      <c r="D924" s="49"/>
      <c r="E924" s="52"/>
      <c r="F924" s="52"/>
      <c r="G924" s="52"/>
      <c r="H924" s="52"/>
      <c r="I924" s="52"/>
    </row>
    <row r="925" spans="1:9" s="53" customFormat="1">
      <c r="A925" s="49"/>
      <c r="B925" s="50"/>
      <c r="C925" s="51"/>
      <c r="D925" s="49"/>
      <c r="E925" s="52"/>
      <c r="F925" s="52"/>
      <c r="G925" s="52"/>
      <c r="H925" s="52"/>
      <c r="I925" s="52"/>
    </row>
    <row r="926" spans="1:9" s="53" customFormat="1">
      <c r="A926" s="49"/>
      <c r="B926" s="50"/>
      <c r="C926" s="51"/>
      <c r="D926" s="49"/>
      <c r="E926" s="52"/>
      <c r="F926" s="52"/>
      <c r="G926" s="52"/>
      <c r="H926" s="52"/>
      <c r="I926" s="52"/>
    </row>
    <row r="927" spans="1:9" s="53" customFormat="1">
      <c r="A927" s="49"/>
      <c r="B927" s="50"/>
      <c r="C927" s="51"/>
      <c r="D927" s="49"/>
      <c r="E927" s="52"/>
      <c r="F927" s="52"/>
      <c r="G927" s="52"/>
      <c r="H927" s="52"/>
      <c r="I927" s="52"/>
    </row>
    <row r="928" spans="1:9" s="53" customFormat="1">
      <c r="A928" s="49"/>
      <c r="B928" s="50"/>
      <c r="C928" s="51"/>
      <c r="D928" s="49"/>
      <c r="E928" s="52"/>
      <c r="F928" s="52"/>
      <c r="G928" s="52"/>
      <c r="H928" s="52"/>
      <c r="I928" s="52"/>
    </row>
    <row r="929" spans="1:9" s="53" customFormat="1">
      <c r="A929" s="49"/>
      <c r="B929" s="50"/>
      <c r="C929" s="51"/>
      <c r="D929" s="49"/>
      <c r="E929" s="52"/>
      <c r="F929" s="52"/>
      <c r="G929" s="52"/>
      <c r="H929" s="52"/>
      <c r="I929" s="52"/>
    </row>
    <row r="930" spans="1:9" s="53" customFormat="1">
      <c r="A930" s="49"/>
      <c r="B930" s="50"/>
      <c r="C930" s="51"/>
      <c r="D930" s="49"/>
      <c r="E930" s="52"/>
      <c r="F930" s="52"/>
      <c r="G930" s="52"/>
      <c r="H930" s="52"/>
      <c r="I930" s="52"/>
    </row>
    <row r="931" spans="1:9" s="53" customFormat="1">
      <c r="A931" s="49"/>
      <c r="B931" s="50"/>
      <c r="C931" s="51"/>
      <c r="D931" s="49"/>
      <c r="E931" s="52"/>
      <c r="F931" s="52"/>
      <c r="G931" s="52"/>
      <c r="H931" s="52"/>
      <c r="I931" s="52"/>
    </row>
    <row r="932" spans="1:9" s="53" customFormat="1">
      <c r="A932" s="49"/>
      <c r="B932" s="50"/>
      <c r="C932" s="51"/>
      <c r="D932" s="49"/>
      <c r="E932" s="52"/>
      <c r="F932" s="52"/>
      <c r="G932" s="52"/>
      <c r="H932" s="52"/>
      <c r="I932" s="52"/>
    </row>
    <row r="933" spans="1:9" s="53" customFormat="1">
      <c r="A933" s="49"/>
      <c r="B933" s="50"/>
      <c r="C933" s="51"/>
      <c r="D933" s="49"/>
      <c r="E933" s="52"/>
      <c r="F933" s="52"/>
      <c r="G933" s="52"/>
      <c r="H933" s="52"/>
      <c r="I933" s="52"/>
    </row>
    <row r="934" spans="1:9" s="53" customFormat="1">
      <c r="A934" s="49"/>
      <c r="B934" s="50"/>
      <c r="C934" s="51"/>
      <c r="D934" s="49"/>
      <c r="E934" s="52"/>
      <c r="F934" s="52"/>
      <c r="G934" s="52"/>
      <c r="H934" s="52"/>
      <c r="I934" s="52"/>
    </row>
    <row r="935" spans="1:9" s="53" customFormat="1">
      <c r="A935" s="49"/>
      <c r="B935" s="50"/>
      <c r="C935" s="51"/>
      <c r="D935" s="49"/>
      <c r="E935" s="52"/>
      <c r="F935" s="52"/>
      <c r="G935" s="52"/>
      <c r="H935" s="52"/>
      <c r="I935" s="52"/>
    </row>
    <row r="936" spans="1:9" s="53" customFormat="1">
      <c r="A936" s="49"/>
      <c r="B936" s="50"/>
      <c r="C936" s="51"/>
      <c r="D936" s="49"/>
      <c r="E936" s="52"/>
      <c r="F936" s="52"/>
      <c r="G936" s="52"/>
      <c r="H936" s="52"/>
      <c r="I936" s="52"/>
    </row>
    <row r="937" spans="1:9" s="53" customFormat="1">
      <c r="A937" s="49"/>
      <c r="B937" s="50"/>
      <c r="C937" s="51"/>
      <c r="D937" s="49"/>
      <c r="E937" s="52"/>
      <c r="F937" s="52"/>
      <c r="G937" s="52"/>
      <c r="H937" s="52"/>
      <c r="I937" s="52"/>
    </row>
    <row r="938" spans="1:9" s="53" customFormat="1">
      <c r="A938" s="49"/>
      <c r="B938" s="50"/>
      <c r="C938" s="51"/>
      <c r="D938" s="49"/>
      <c r="E938" s="52"/>
      <c r="F938" s="52"/>
      <c r="G938" s="52"/>
      <c r="H938" s="52"/>
      <c r="I938" s="52"/>
    </row>
    <row r="939" spans="1:9" s="53" customFormat="1">
      <c r="A939" s="49"/>
      <c r="B939" s="50"/>
      <c r="C939" s="51"/>
      <c r="D939" s="49"/>
      <c r="E939" s="52"/>
      <c r="F939" s="52"/>
      <c r="G939" s="52"/>
      <c r="H939" s="52"/>
      <c r="I939" s="52"/>
    </row>
    <row r="940" spans="1:9" s="53" customFormat="1">
      <c r="A940" s="49"/>
      <c r="B940" s="50"/>
      <c r="C940" s="51"/>
      <c r="D940" s="49"/>
      <c r="E940" s="52"/>
      <c r="F940" s="52"/>
      <c r="G940" s="52"/>
      <c r="H940" s="52"/>
      <c r="I940" s="52"/>
    </row>
    <row r="941" spans="1:9" s="53" customFormat="1">
      <c r="A941" s="49"/>
      <c r="B941" s="50"/>
      <c r="C941" s="51"/>
      <c r="D941" s="49"/>
      <c r="E941" s="52"/>
      <c r="F941" s="52"/>
      <c r="G941" s="52"/>
      <c r="H941" s="52"/>
      <c r="I941" s="52"/>
    </row>
    <row r="942" spans="1:9" s="53" customFormat="1">
      <c r="A942" s="49"/>
      <c r="B942" s="50"/>
      <c r="C942" s="51"/>
      <c r="D942" s="49"/>
      <c r="E942" s="52"/>
      <c r="F942" s="52"/>
      <c r="G942" s="52"/>
      <c r="H942" s="52"/>
      <c r="I942" s="52"/>
    </row>
    <row r="943" spans="1:9" s="53" customFormat="1">
      <c r="A943" s="49"/>
      <c r="B943" s="50"/>
      <c r="C943" s="51"/>
      <c r="D943" s="49"/>
      <c r="E943" s="52"/>
      <c r="F943" s="52"/>
      <c r="G943" s="52"/>
      <c r="H943" s="52"/>
      <c r="I943" s="52"/>
    </row>
    <row r="944" spans="1:9" s="53" customFormat="1">
      <c r="A944" s="49"/>
      <c r="B944" s="50"/>
      <c r="C944" s="51"/>
      <c r="D944" s="49"/>
      <c r="E944" s="52"/>
      <c r="F944" s="52"/>
      <c r="G944" s="52"/>
      <c r="H944" s="52"/>
      <c r="I944" s="52"/>
    </row>
    <row r="945" spans="1:9" s="53" customFormat="1">
      <c r="A945" s="49"/>
      <c r="B945" s="50"/>
      <c r="C945" s="51"/>
      <c r="D945" s="49"/>
      <c r="E945" s="52"/>
      <c r="F945" s="52"/>
      <c r="G945" s="52"/>
      <c r="H945" s="52"/>
      <c r="I945" s="52"/>
    </row>
    <row r="946" spans="1:9" s="53" customFormat="1">
      <c r="A946" s="49"/>
      <c r="B946" s="50"/>
      <c r="C946" s="51"/>
      <c r="D946" s="49"/>
      <c r="E946" s="52"/>
      <c r="F946" s="52"/>
      <c r="G946" s="52"/>
      <c r="H946" s="52"/>
      <c r="I946" s="52"/>
    </row>
    <row r="947" spans="1:9" s="53" customFormat="1">
      <c r="A947" s="49"/>
      <c r="B947" s="50"/>
      <c r="C947" s="51"/>
      <c r="D947" s="49"/>
      <c r="E947" s="52"/>
      <c r="F947" s="52"/>
      <c r="G947" s="52"/>
      <c r="H947" s="52"/>
      <c r="I947" s="52"/>
    </row>
    <row r="948" spans="1:9" s="53" customFormat="1">
      <c r="A948" s="49"/>
      <c r="B948" s="50"/>
      <c r="C948" s="51"/>
      <c r="D948" s="49"/>
      <c r="E948" s="52"/>
      <c r="F948" s="52"/>
      <c r="G948" s="52"/>
      <c r="H948" s="52"/>
      <c r="I948" s="52"/>
    </row>
    <row r="949" spans="1:9" s="53" customFormat="1">
      <c r="A949" s="49"/>
      <c r="B949" s="50"/>
      <c r="C949" s="51"/>
      <c r="D949" s="49"/>
      <c r="E949" s="52"/>
      <c r="F949" s="52"/>
      <c r="G949" s="52"/>
      <c r="H949" s="52"/>
      <c r="I949" s="52"/>
    </row>
    <row r="950" spans="1:9" s="53" customFormat="1">
      <c r="A950" s="49"/>
      <c r="B950" s="50"/>
      <c r="C950" s="51"/>
      <c r="D950" s="49"/>
      <c r="E950" s="52"/>
      <c r="F950" s="52"/>
      <c r="G950" s="52"/>
      <c r="H950" s="52"/>
      <c r="I950" s="52"/>
    </row>
    <row r="951" spans="1:9" s="53" customFormat="1">
      <c r="A951" s="49"/>
      <c r="B951" s="50"/>
      <c r="C951" s="51"/>
      <c r="D951" s="49"/>
      <c r="E951" s="52"/>
      <c r="F951" s="52"/>
      <c r="G951" s="52"/>
      <c r="H951" s="52"/>
      <c r="I951" s="52"/>
    </row>
    <row r="952" spans="1:9" s="53" customFormat="1">
      <c r="A952" s="49"/>
      <c r="B952" s="50"/>
      <c r="C952" s="51"/>
      <c r="D952" s="49"/>
      <c r="E952" s="52"/>
      <c r="F952" s="52"/>
      <c r="G952" s="52"/>
      <c r="H952" s="52"/>
      <c r="I952" s="52"/>
    </row>
    <row r="953" spans="1:9" s="53" customFormat="1">
      <c r="A953" s="49"/>
      <c r="B953" s="50"/>
      <c r="C953" s="51"/>
      <c r="D953" s="49"/>
      <c r="E953" s="52"/>
      <c r="F953" s="52"/>
      <c r="G953" s="52"/>
      <c r="H953" s="52"/>
      <c r="I953" s="52"/>
    </row>
    <row r="954" spans="1:9" s="53" customFormat="1">
      <c r="A954" s="49"/>
      <c r="B954" s="50"/>
      <c r="C954" s="51"/>
      <c r="D954" s="49"/>
      <c r="E954" s="52"/>
      <c r="F954" s="52"/>
      <c r="G954" s="52"/>
      <c r="H954" s="52"/>
      <c r="I954" s="52"/>
    </row>
    <row r="955" spans="1:9" s="53" customFormat="1">
      <c r="A955" s="49"/>
      <c r="B955" s="50"/>
      <c r="C955" s="51"/>
      <c r="D955" s="49"/>
      <c r="E955" s="52"/>
      <c r="F955" s="52"/>
      <c r="G955" s="52"/>
      <c r="H955" s="52"/>
      <c r="I955" s="52"/>
    </row>
    <row r="956" spans="1:9" s="53" customFormat="1">
      <c r="A956" s="49"/>
      <c r="B956" s="50"/>
      <c r="C956" s="51"/>
      <c r="D956" s="49"/>
      <c r="E956" s="52"/>
      <c r="F956" s="52"/>
      <c r="G956" s="52"/>
      <c r="H956" s="52"/>
      <c r="I956" s="52"/>
    </row>
    <row r="957" spans="1:9" s="53" customFormat="1">
      <c r="A957" s="49"/>
      <c r="B957" s="50"/>
      <c r="C957" s="51"/>
      <c r="D957" s="49"/>
      <c r="E957" s="52"/>
      <c r="F957" s="52"/>
      <c r="G957" s="52"/>
      <c r="H957" s="52"/>
      <c r="I957" s="52"/>
    </row>
    <row r="958" spans="1:9" s="53" customFormat="1">
      <c r="A958" s="49"/>
      <c r="B958" s="50"/>
      <c r="C958" s="51"/>
      <c r="D958" s="49"/>
      <c r="E958" s="52"/>
      <c r="F958" s="52"/>
      <c r="G958" s="52"/>
      <c r="H958" s="52"/>
      <c r="I958" s="52"/>
    </row>
    <row r="959" spans="1:9" s="53" customFormat="1">
      <c r="A959" s="49"/>
      <c r="B959" s="50"/>
      <c r="C959" s="51"/>
      <c r="D959" s="49"/>
      <c r="E959" s="52"/>
      <c r="F959" s="52"/>
      <c r="G959" s="52"/>
      <c r="H959" s="52"/>
      <c r="I959" s="52"/>
    </row>
    <row r="960" spans="1:9" s="53" customFormat="1">
      <c r="A960" s="49"/>
      <c r="B960" s="50"/>
      <c r="C960" s="51"/>
      <c r="D960" s="49"/>
      <c r="E960" s="52"/>
      <c r="F960" s="52"/>
      <c r="G960" s="52"/>
      <c r="H960" s="52"/>
      <c r="I960" s="52"/>
    </row>
    <row r="961" spans="1:9" s="53" customFormat="1">
      <c r="A961" s="49"/>
      <c r="B961" s="50"/>
      <c r="C961" s="51"/>
      <c r="D961" s="49"/>
      <c r="E961" s="52"/>
      <c r="F961" s="52"/>
      <c r="G961" s="52"/>
      <c r="H961" s="52"/>
      <c r="I961" s="52"/>
    </row>
    <row r="962" spans="1:9" s="53" customFormat="1">
      <c r="A962" s="49"/>
      <c r="B962" s="50"/>
      <c r="C962" s="51"/>
      <c r="D962" s="49"/>
      <c r="E962" s="52"/>
      <c r="F962" s="52"/>
      <c r="G962" s="52"/>
      <c r="H962" s="52"/>
      <c r="I962" s="52"/>
    </row>
    <row r="963" spans="1:9" s="53" customFormat="1">
      <c r="A963" s="49"/>
      <c r="B963" s="50"/>
      <c r="C963" s="51"/>
      <c r="D963" s="49"/>
      <c r="E963" s="52"/>
      <c r="F963" s="52"/>
      <c r="G963" s="52"/>
      <c r="H963" s="52"/>
      <c r="I963" s="52"/>
    </row>
    <row r="964" spans="1:9" s="53" customFormat="1">
      <c r="A964" s="49"/>
      <c r="B964" s="50"/>
      <c r="C964" s="51"/>
      <c r="D964" s="49"/>
      <c r="E964" s="52"/>
      <c r="F964" s="52"/>
      <c r="G964" s="52"/>
      <c r="H964" s="52"/>
      <c r="I964" s="52"/>
    </row>
    <row r="965" spans="1:9" s="53" customFormat="1">
      <c r="A965" s="49"/>
      <c r="B965" s="50"/>
      <c r="C965" s="51"/>
      <c r="D965" s="49"/>
      <c r="E965" s="52"/>
      <c r="F965" s="52"/>
      <c r="G965" s="52"/>
      <c r="H965" s="52"/>
      <c r="I965" s="52"/>
    </row>
    <row r="966" spans="1:9" s="53" customFormat="1">
      <c r="A966" s="49"/>
      <c r="B966" s="50"/>
      <c r="C966" s="51"/>
      <c r="D966" s="49"/>
      <c r="E966" s="52"/>
      <c r="F966" s="52"/>
      <c r="G966" s="52"/>
      <c r="H966" s="52"/>
      <c r="I966" s="52"/>
    </row>
    <row r="967" spans="1:9" s="53" customFormat="1">
      <c r="A967" s="49"/>
      <c r="B967" s="50"/>
      <c r="C967" s="51"/>
      <c r="D967" s="49"/>
      <c r="E967" s="52"/>
      <c r="F967" s="52"/>
      <c r="G967" s="52"/>
      <c r="H967" s="52"/>
      <c r="I967" s="52"/>
    </row>
    <row r="968" spans="1:9" s="53" customFormat="1">
      <c r="A968" s="49"/>
      <c r="B968" s="50"/>
      <c r="C968" s="51"/>
      <c r="D968" s="49"/>
      <c r="E968" s="52"/>
      <c r="F968" s="52"/>
      <c r="G968" s="52"/>
      <c r="H968" s="52"/>
      <c r="I968" s="52"/>
    </row>
    <row r="969" spans="1:9" s="53" customFormat="1">
      <c r="A969" s="49"/>
      <c r="B969" s="50"/>
      <c r="C969" s="51"/>
      <c r="D969" s="49"/>
      <c r="E969" s="52"/>
      <c r="F969" s="52"/>
      <c r="G969" s="52"/>
      <c r="H969" s="52"/>
      <c r="I969" s="52"/>
    </row>
    <row r="970" spans="1:9" s="53" customFormat="1">
      <c r="A970" s="49"/>
      <c r="B970" s="50"/>
      <c r="C970" s="51"/>
      <c r="D970" s="49"/>
      <c r="E970" s="52"/>
      <c r="F970" s="52"/>
      <c r="G970" s="52"/>
      <c r="H970" s="52"/>
      <c r="I970" s="52"/>
    </row>
    <row r="971" spans="1:9" s="53" customFormat="1">
      <c r="A971" s="49"/>
      <c r="B971" s="50"/>
      <c r="C971" s="51"/>
      <c r="D971" s="49"/>
      <c r="E971" s="52"/>
      <c r="F971" s="52"/>
      <c r="G971" s="52"/>
      <c r="H971" s="52"/>
      <c r="I971" s="52"/>
    </row>
    <row r="972" spans="1:9" s="53" customFormat="1">
      <c r="A972" s="49"/>
      <c r="B972" s="50"/>
      <c r="C972" s="51"/>
      <c r="D972" s="49"/>
      <c r="E972" s="52"/>
      <c r="F972" s="52"/>
      <c r="G972" s="52"/>
      <c r="H972" s="52"/>
      <c r="I972" s="52"/>
    </row>
    <row r="973" spans="1:9" s="53" customFormat="1">
      <c r="A973" s="49"/>
      <c r="B973" s="50"/>
      <c r="C973" s="51"/>
      <c r="D973" s="49"/>
      <c r="E973" s="52"/>
      <c r="F973" s="52"/>
      <c r="G973" s="52"/>
      <c r="H973" s="52"/>
      <c r="I973" s="52"/>
    </row>
    <row r="974" spans="1:9" s="53" customFormat="1">
      <c r="A974" s="49"/>
      <c r="B974" s="50"/>
      <c r="C974" s="51"/>
      <c r="D974" s="49"/>
      <c r="E974" s="52"/>
      <c r="F974" s="52"/>
      <c r="G974" s="52"/>
      <c r="H974" s="52"/>
      <c r="I974" s="52"/>
    </row>
    <row r="975" spans="1:9" s="53" customFormat="1">
      <c r="A975" s="49"/>
      <c r="B975" s="50"/>
      <c r="C975" s="51"/>
      <c r="D975" s="49"/>
      <c r="E975" s="52"/>
      <c r="F975" s="52"/>
      <c r="G975" s="52"/>
      <c r="H975" s="52"/>
      <c r="I975" s="52"/>
    </row>
    <row r="976" spans="1:9" s="53" customFormat="1">
      <c r="A976" s="49"/>
      <c r="B976" s="50"/>
      <c r="C976" s="51"/>
      <c r="D976" s="49"/>
      <c r="E976" s="52"/>
      <c r="F976" s="52"/>
      <c r="G976" s="52"/>
      <c r="H976" s="52"/>
      <c r="I976" s="52"/>
    </row>
    <row r="977" spans="1:9" s="53" customFormat="1">
      <c r="A977" s="49"/>
      <c r="B977" s="50"/>
      <c r="C977" s="51"/>
      <c r="D977" s="49"/>
      <c r="E977" s="52"/>
      <c r="F977" s="52"/>
      <c r="G977" s="52"/>
      <c r="H977" s="52"/>
      <c r="I977" s="52"/>
    </row>
    <row r="978" spans="1:9" s="53" customFormat="1">
      <c r="A978" s="49"/>
      <c r="B978" s="50"/>
      <c r="C978" s="51"/>
      <c r="D978" s="49"/>
      <c r="E978" s="52"/>
      <c r="F978" s="52"/>
      <c r="G978" s="52"/>
      <c r="H978" s="52"/>
      <c r="I978" s="52"/>
    </row>
    <row r="979" spans="1:9" s="53" customFormat="1">
      <c r="A979" s="49"/>
      <c r="B979" s="50"/>
      <c r="C979" s="51"/>
      <c r="D979" s="49"/>
      <c r="E979" s="52"/>
      <c r="F979" s="52"/>
      <c r="G979" s="52"/>
      <c r="H979" s="52"/>
      <c r="I979" s="52"/>
    </row>
    <row r="980" spans="1:9" s="53" customFormat="1">
      <c r="A980" s="49"/>
      <c r="B980" s="50"/>
      <c r="C980" s="51"/>
      <c r="D980" s="49"/>
      <c r="E980" s="52"/>
      <c r="F980" s="52"/>
      <c r="G980" s="52"/>
      <c r="H980" s="52"/>
      <c r="I980" s="52"/>
    </row>
    <row r="981" spans="1:9" s="53" customFormat="1">
      <c r="A981" s="49"/>
      <c r="B981" s="50"/>
      <c r="C981" s="51"/>
      <c r="D981" s="49"/>
      <c r="E981" s="52"/>
      <c r="F981" s="52"/>
      <c r="G981" s="52"/>
      <c r="H981" s="52"/>
      <c r="I981" s="52"/>
    </row>
    <row r="982" spans="1:9" s="53" customFormat="1">
      <c r="A982" s="49"/>
      <c r="B982" s="50"/>
      <c r="C982" s="51"/>
      <c r="D982" s="49"/>
      <c r="E982" s="52"/>
      <c r="F982" s="52"/>
      <c r="G982" s="52"/>
      <c r="H982" s="52"/>
      <c r="I982" s="52"/>
    </row>
    <row r="983" spans="1:9" s="53" customFormat="1">
      <c r="A983" s="49"/>
      <c r="B983" s="50"/>
      <c r="C983" s="51"/>
      <c r="D983" s="49"/>
      <c r="E983" s="52"/>
      <c r="F983" s="52"/>
      <c r="G983" s="52"/>
      <c r="H983" s="52"/>
      <c r="I983" s="52"/>
    </row>
    <row r="984" spans="1:9" s="53" customFormat="1">
      <c r="A984" s="49"/>
      <c r="B984" s="50"/>
      <c r="C984" s="51"/>
      <c r="D984" s="49"/>
      <c r="E984" s="52"/>
      <c r="F984" s="52"/>
      <c r="G984" s="52"/>
      <c r="H984" s="52"/>
      <c r="I984" s="52"/>
    </row>
    <row r="985" spans="1:9" s="53" customFormat="1">
      <c r="A985" s="49"/>
      <c r="B985" s="50"/>
      <c r="C985" s="51"/>
      <c r="D985" s="49"/>
      <c r="E985" s="52"/>
      <c r="F985" s="52"/>
      <c r="G985" s="52"/>
      <c r="H985" s="52"/>
      <c r="I985" s="52"/>
    </row>
    <row r="986" spans="1:9" s="53" customFormat="1">
      <c r="A986" s="49"/>
      <c r="B986" s="50"/>
      <c r="C986" s="51"/>
      <c r="D986" s="49"/>
      <c r="E986" s="52"/>
      <c r="F986" s="52"/>
      <c r="G986" s="52"/>
      <c r="H986" s="52"/>
      <c r="I986" s="52"/>
    </row>
    <row r="987" spans="1:9" s="53" customFormat="1">
      <c r="A987" s="49"/>
      <c r="B987" s="50"/>
      <c r="C987" s="51"/>
      <c r="D987" s="49"/>
      <c r="E987" s="52"/>
      <c r="F987" s="52"/>
      <c r="G987" s="52"/>
      <c r="H987" s="52"/>
      <c r="I987" s="52"/>
    </row>
    <row r="988" spans="1:9" s="53" customFormat="1">
      <c r="A988" s="49"/>
      <c r="B988" s="50"/>
      <c r="C988" s="51"/>
      <c r="D988" s="49"/>
      <c r="E988" s="52"/>
      <c r="F988" s="52"/>
      <c r="G988" s="52"/>
      <c r="H988" s="52"/>
      <c r="I988" s="52"/>
    </row>
    <row r="989" spans="1:9" s="53" customFormat="1">
      <c r="A989" s="49"/>
      <c r="B989" s="50"/>
      <c r="C989" s="51"/>
      <c r="D989" s="49"/>
      <c r="E989" s="52"/>
      <c r="F989" s="52"/>
      <c r="G989" s="52"/>
      <c r="H989" s="52"/>
      <c r="I989" s="52"/>
    </row>
    <row r="990" spans="1:9" s="53" customFormat="1">
      <c r="A990" s="49"/>
      <c r="B990" s="50"/>
      <c r="C990" s="51"/>
      <c r="D990" s="49"/>
      <c r="E990" s="52"/>
      <c r="F990" s="52"/>
      <c r="G990" s="52"/>
      <c r="H990" s="52"/>
      <c r="I990" s="52"/>
    </row>
    <row r="991" spans="1:9" s="53" customFormat="1">
      <c r="A991" s="49"/>
      <c r="B991" s="50"/>
      <c r="C991" s="51"/>
      <c r="D991" s="49"/>
      <c r="E991" s="52"/>
      <c r="F991" s="52"/>
      <c r="G991" s="52"/>
      <c r="H991" s="52"/>
      <c r="I991" s="52"/>
    </row>
    <row r="992" spans="1:9" s="53" customFormat="1">
      <c r="A992" s="49"/>
      <c r="B992" s="50"/>
      <c r="C992" s="51"/>
      <c r="D992" s="49"/>
      <c r="E992" s="52"/>
      <c r="F992" s="52"/>
      <c r="G992" s="52"/>
      <c r="H992" s="52"/>
      <c r="I992" s="52"/>
    </row>
    <row r="993" spans="1:9" s="53" customFormat="1">
      <c r="A993" s="49"/>
      <c r="B993" s="50"/>
      <c r="C993" s="51"/>
      <c r="D993" s="49"/>
      <c r="E993" s="52"/>
      <c r="F993" s="52"/>
      <c r="G993" s="52"/>
      <c r="H993" s="52"/>
      <c r="I993" s="52"/>
    </row>
    <row r="994" spans="1:9" s="53" customFormat="1">
      <c r="A994" s="49"/>
      <c r="B994" s="50"/>
      <c r="C994" s="51"/>
      <c r="D994" s="49"/>
      <c r="E994" s="52"/>
      <c r="F994" s="52"/>
      <c r="G994" s="52"/>
      <c r="H994" s="52"/>
      <c r="I994" s="52"/>
    </row>
    <row r="995" spans="1:9" s="53" customFormat="1">
      <c r="A995" s="49"/>
      <c r="B995" s="50"/>
      <c r="C995" s="51"/>
      <c r="D995" s="49"/>
      <c r="E995" s="52"/>
      <c r="F995" s="52"/>
      <c r="G995" s="52"/>
      <c r="H995" s="52"/>
      <c r="I995" s="52"/>
    </row>
    <row r="996" spans="1:9" s="53" customFormat="1">
      <c r="A996" s="49"/>
      <c r="B996" s="50"/>
      <c r="C996" s="51"/>
      <c r="D996" s="49"/>
      <c r="E996" s="52"/>
      <c r="F996" s="52"/>
      <c r="G996" s="52"/>
      <c r="H996" s="52"/>
      <c r="I996" s="52"/>
    </row>
    <row r="997" spans="1:9" s="53" customFormat="1">
      <c r="A997" s="49"/>
      <c r="B997" s="50"/>
      <c r="C997" s="51"/>
      <c r="D997" s="49"/>
      <c r="E997" s="52"/>
      <c r="F997" s="52"/>
      <c r="G997" s="52"/>
      <c r="H997" s="52"/>
      <c r="I997" s="52"/>
    </row>
    <row r="998" spans="1:9" s="53" customFormat="1">
      <c r="A998" s="49"/>
      <c r="B998" s="50"/>
      <c r="C998" s="51"/>
      <c r="D998" s="49"/>
      <c r="E998" s="52"/>
      <c r="F998" s="52"/>
      <c r="G998" s="52"/>
      <c r="H998" s="52"/>
      <c r="I998" s="52"/>
    </row>
    <row r="999" spans="1:9" s="53" customFormat="1">
      <c r="A999" s="49"/>
      <c r="B999" s="50"/>
      <c r="C999" s="51"/>
      <c r="D999" s="49"/>
      <c r="E999" s="52"/>
      <c r="F999" s="52"/>
      <c r="G999" s="52"/>
      <c r="H999" s="52"/>
      <c r="I999" s="52"/>
    </row>
    <row r="1000" spans="1:9" s="53" customFormat="1">
      <c r="A1000" s="49"/>
      <c r="B1000" s="50"/>
      <c r="C1000" s="51"/>
      <c r="D1000" s="49"/>
      <c r="E1000" s="52"/>
      <c r="F1000" s="52"/>
      <c r="G1000" s="52"/>
      <c r="H1000" s="52"/>
      <c r="I1000" s="52"/>
    </row>
    <row r="1001" spans="1:9" s="53" customFormat="1">
      <c r="A1001" s="49"/>
      <c r="B1001" s="50"/>
      <c r="C1001" s="51"/>
      <c r="D1001" s="49"/>
      <c r="E1001" s="52"/>
      <c r="F1001" s="52"/>
      <c r="G1001" s="52"/>
      <c r="H1001" s="52"/>
      <c r="I1001" s="52"/>
    </row>
    <row r="1002" spans="1:9" s="53" customFormat="1">
      <c r="A1002" s="49"/>
      <c r="B1002" s="50"/>
      <c r="C1002" s="51"/>
      <c r="D1002" s="49"/>
      <c r="E1002" s="52"/>
      <c r="F1002" s="52"/>
      <c r="G1002" s="52"/>
      <c r="H1002" s="52"/>
      <c r="I1002" s="52"/>
    </row>
    <row r="1003" spans="1:9" s="53" customFormat="1">
      <c r="A1003" s="49"/>
      <c r="B1003" s="50"/>
      <c r="C1003" s="51"/>
      <c r="D1003" s="49"/>
      <c r="E1003" s="52"/>
      <c r="F1003" s="52"/>
      <c r="G1003" s="52"/>
      <c r="H1003" s="52"/>
      <c r="I1003" s="52"/>
    </row>
    <row r="1004" spans="1:9" s="53" customFormat="1">
      <c r="A1004" s="49"/>
      <c r="B1004" s="50"/>
      <c r="C1004" s="51"/>
      <c r="D1004" s="49"/>
      <c r="E1004" s="52"/>
      <c r="F1004" s="52"/>
      <c r="G1004" s="52"/>
      <c r="H1004" s="52"/>
      <c r="I1004" s="52"/>
    </row>
    <row r="1005" spans="1:9" s="53" customFormat="1">
      <c r="A1005" s="49"/>
      <c r="B1005" s="50"/>
      <c r="C1005" s="51"/>
      <c r="D1005" s="49"/>
      <c r="E1005" s="52"/>
      <c r="F1005" s="52"/>
      <c r="G1005" s="52"/>
      <c r="H1005" s="52"/>
      <c r="I1005" s="52"/>
    </row>
    <row r="1006" spans="1:9" s="53" customFormat="1">
      <c r="A1006" s="49"/>
      <c r="B1006" s="50"/>
      <c r="C1006" s="51"/>
      <c r="D1006" s="49"/>
      <c r="E1006" s="52"/>
      <c r="F1006" s="52"/>
      <c r="G1006" s="52"/>
      <c r="H1006" s="52"/>
      <c r="I1006" s="52"/>
    </row>
    <row r="1007" spans="1:9" s="53" customFormat="1">
      <c r="A1007" s="49"/>
      <c r="B1007" s="50"/>
      <c r="C1007" s="51"/>
      <c r="D1007" s="49"/>
      <c r="E1007" s="52"/>
      <c r="F1007" s="52"/>
      <c r="G1007" s="52"/>
      <c r="H1007" s="52"/>
      <c r="I1007" s="52"/>
    </row>
    <row r="1008" spans="1:9" s="53" customFormat="1">
      <c r="A1008" s="49"/>
      <c r="B1008" s="50"/>
      <c r="C1008" s="51"/>
      <c r="D1008" s="49"/>
      <c r="E1008" s="52"/>
      <c r="F1008" s="52"/>
      <c r="G1008" s="52"/>
      <c r="H1008" s="52"/>
      <c r="I1008" s="52"/>
    </row>
    <row r="1009" spans="1:9" s="53" customFormat="1">
      <c r="A1009" s="49"/>
      <c r="B1009" s="50"/>
      <c r="C1009" s="51"/>
      <c r="D1009" s="49"/>
      <c r="E1009" s="52"/>
      <c r="F1009" s="52"/>
      <c r="G1009" s="52"/>
      <c r="H1009" s="52"/>
      <c r="I1009" s="52"/>
    </row>
    <row r="1010" spans="1:9" s="53" customFormat="1">
      <c r="A1010" s="49"/>
      <c r="B1010" s="50"/>
      <c r="C1010" s="51"/>
      <c r="D1010" s="49"/>
      <c r="E1010" s="52"/>
      <c r="F1010" s="52"/>
      <c r="G1010" s="52"/>
      <c r="H1010" s="52"/>
      <c r="I1010" s="52"/>
    </row>
    <row r="1011" spans="1:9" s="53" customFormat="1">
      <c r="A1011" s="49"/>
      <c r="B1011" s="50"/>
      <c r="C1011" s="51"/>
      <c r="D1011" s="49"/>
      <c r="E1011" s="52"/>
      <c r="F1011" s="52"/>
      <c r="G1011" s="52"/>
      <c r="H1011" s="52"/>
      <c r="I1011" s="52"/>
    </row>
    <row r="1012" spans="1:9" s="53" customFormat="1">
      <c r="A1012" s="49"/>
      <c r="B1012" s="50"/>
      <c r="C1012" s="51"/>
      <c r="D1012" s="49"/>
      <c r="E1012" s="52"/>
      <c r="F1012" s="52"/>
      <c r="G1012" s="52"/>
      <c r="H1012" s="52"/>
      <c r="I1012" s="52"/>
    </row>
    <row r="1013" spans="1:9" s="53" customFormat="1">
      <c r="A1013" s="49"/>
      <c r="B1013" s="50"/>
      <c r="C1013" s="51"/>
      <c r="D1013" s="49"/>
      <c r="E1013" s="52"/>
      <c r="F1013" s="52"/>
      <c r="G1013" s="52"/>
      <c r="H1013" s="52"/>
      <c r="I1013" s="52"/>
    </row>
    <row r="1014" spans="1:9" s="53" customFormat="1">
      <c r="A1014" s="49"/>
      <c r="B1014" s="50"/>
      <c r="C1014" s="51"/>
      <c r="D1014" s="49"/>
      <c r="E1014" s="52"/>
      <c r="F1014" s="52"/>
      <c r="G1014" s="52"/>
      <c r="H1014" s="52"/>
      <c r="I1014" s="52"/>
    </row>
    <row r="1015" spans="1:9" s="53" customFormat="1">
      <c r="A1015" s="49"/>
      <c r="B1015" s="50"/>
      <c r="C1015" s="51"/>
      <c r="D1015" s="49"/>
      <c r="E1015" s="52"/>
      <c r="F1015" s="52"/>
      <c r="G1015" s="52"/>
      <c r="H1015" s="52"/>
      <c r="I1015" s="52"/>
    </row>
    <row r="1016" spans="1:9" s="53" customFormat="1">
      <c r="A1016" s="49"/>
      <c r="B1016" s="50"/>
      <c r="C1016" s="51"/>
      <c r="D1016" s="49"/>
      <c r="E1016" s="52"/>
      <c r="F1016" s="52"/>
      <c r="G1016" s="52"/>
      <c r="H1016" s="52"/>
      <c r="I1016" s="52"/>
    </row>
    <row r="1017" spans="1:9" s="53" customFormat="1">
      <c r="A1017" s="49"/>
      <c r="B1017" s="50"/>
      <c r="C1017" s="51"/>
      <c r="D1017" s="49"/>
      <c r="E1017" s="52"/>
      <c r="F1017" s="52"/>
      <c r="G1017" s="52"/>
      <c r="H1017" s="52"/>
      <c r="I1017" s="52"/>
    </row>
    <row r="1018" spans="1:9" s="53" customFormat="1">
      <c r="A1018" s="49"/>
      <c r="B1018" s="50"/>
      <c r="C1018" s="51"/>
      <c r="D1018" s="49"/>
      <c r="E1018" s="52"/>
      <c r="F1018" s="52"/>
      <c r="G1018" s="52"/>
      <c r="H1018" s="52"/>
      <c r="I1018" s="52"/>
    </row>
    <row r="1019" spans="1:9" s="53" customFormat="1">
      <c r="A1019" s="49"/>
      <c r="B1019" s="50"/>
      <c r="C1019" s="51"/>
      <c r="D1019" s="49"/>
      <c r="E1019" s="52"/>
      <c r="F1019" s="52"/>
      <c r="G1019" s="52"/>
      <c r="H1019" s="52"/>
      <c r="I1019" s="52"/>
    </row>
    <row r="1020" spans="1:9" s="53" customFormat="1">
      <c r="A1020" s="49"/>
      <c r="B1020" s="50"/>
      <c r="C1020" s="51"/>
      <c r="D1020" s="49"/>
      <c r="E1020" s="52"/>
      <c r="F1020" s="52"/>
      <c r="G1020" s="52"/>
      <c r="H1020" s="52"/>
      <c r="I1020" s="52"/>
    </row>
    <row r="1021" spans="1:9" s="53" customFormat="1">
      <c r="A1021" s="49"/>
      <c r="B1021" s="50"/>
      <c r="C1021" s="51"/>
      <c r="D1021" s="49"/>
      <c r="E1021" s="52"/>
      <c r="F1021" s="52"/>
      <c r="G1021" s="52"/>
      <c r="H1021" s="52"/>
      <c r="I1021" s="52"/>
    </row>
    <row r="1022" spans="1:9" s="53" customFormat="1">
      <c r="A1022" s="49"/>
      <c r="B1022" s="50"/>
      <c r="C1022" s="51"/>
      <c r="D1022" s="49"/>
      <c r="E1022" s="52"/>
      <c r="F1022" s="52"/>
      <c r="G1022" s="52"/>
      <c r="H1022" s="52"/>
      <c r="I1022" s="52"/>
    </row>
    <row r="1023" spans="1:9" s="53" customFormat="1">
      <c r="A1023" s="49"/>
      <c r="B1023" s="50"/>
      <c r="C1023" s="51"/>
      <c r="D1023" s="49"/>
      <c r="E1023" s="52"/>
      <c r="F1023" s="52"/>
      <c r="G1023" s="52"/>
      <c r="H1023" s="52"/>
      <c r="I1023" s="52"/>
    </row>
    <row r="1024" spans="1:9" s="53" customFormat="1">
      <c r="A1024" s="49"/>
      <c r="B1024" s="50"/>
      <c r="C1024" s="51"/>
      <c r="D1024" s="49"/>
      <c r="E1024" s="52"/>
      <c r="F1024" s="52"/>
      <c r="G1024" s="52"/>
      <c r="H1024" s="52"/>
      <c r="I1024" s="52"/>
    </row>
    <row r="1025" spans="1:9" s="53" customFormat="1">
      <c r="A1025" s="49"/>
      <c r="B1025" s="50"/>
      <c r="C1025" s="51"/>
      <c r="D1025" s="49"/>
      <c r="E1025" s="52"/>
      <c r="F1025" s="52"/>
      <c r="G1025" s="52"/>
      <c r="H1025" s="52"/>
      <c r="I1025" s="52"/>
    </row>
    <row r="1026" spans="1:9" s="53" customFormat="1">
      <c r="A1026" s="49"/>
      <c r="B1026" s="50"/>
      <c r="C1026" s="51"/>
      <c r="D1026" s="49"/>
      <c r="E1026" s="52"/>
      <c r="F1026" s="52"/>
      <c r="G1026" s="52"/>
      <c r="H1026" s="52"/>
      <c r="I1026" s="52"/>
    </row>
    <row r="1027" spans="1:9" s="53" customFormat="1">
      <c r="A1027" s="49"/>
      <c r="B1027" s="50"/>
      <c r="C1027" s="51"/>
      <c r="D1027" s="49"/>
      <c r="E1027" s="52"/>
      <c r="F1027" s="52"/>
      <c r="G1027" s="52"/>
      <c r="H1027" s="52"/>
      <c r="I1027" s="52"/>
    </row>
    <row r="1028" spans="1:9" s="53" customFormat="1">
      <c r="A1028" s="49"/>
      <c r="B1028" s="50"/>
      <c r="C1028" s="51"/>
      <c r="D1028" s="49"/>
      <c r="E1028" s="52"/>
      <c r="F1028" s="52"/>
      <c r="G1028" s="52"/>
      <c r="H1028" s="52"/>
      <c r="I1028" s="52"/>
    </row>
    <row r="1029" spans="1:9" s="53" customFormat="1">
      <c r="A1029" s="49"/>
      <c r="B1029" s="50"/>
      <c r="C1029" s="51"/>
      <c r="D1029" s="49"/>
      <c r="E1029" s="52"/>
      <c r="F1029" s="52"/>
      <c r="G1029" s="52"/>
      <c r="H1029" s="52"/>
      <c r="I1029" s="52"/>
    </row>
    <row r="1030" spans="1:9" s="53" customFormat="1">
      <c r="A1030" s="49"/>
      <c r="B1030" s="50"/>
      <c r="C1030" s="51"/>
      <c r="D1030" s="49"/>
      <c r="E1030" s="52"/>
      <c r="F1030" s="52"/>
      <c r="G1030" s="52"/>
      <c r="H1030" s="52"/>
      <c r="I1030" s="52"/>
    </row>
    <row r="1031" spans="1:9" s="53" customFormat="1">
      <c r="A1031" s="49"/>
      <c r="B1031" s="50"/>
      <c r="C1031" s="51"/>
      <c r="D1031" s="49"/>
      <c r="E1031" s="52"/>
      <c r="F1031" s="52"/>
      <c r="G1031" s="52"/>
      <c r="H1031" s="52"/>
      <c r="I1031" s="52"/>
    </row>
    <row r="1032" spans="1:9" s="53" customFormat="1">
      <c r="A1032" s="49"/>
      <c r="B1032" s="50"/>
      <c r="C1032" s="51"/>
      <c r="D1032" s="49"/>
      <c r="E1032" s="52"/>
      <c r="F1032" s="52"/>
      <c r="G1032" s="52"/>
      <c r="H1032" s="52"/>
      <c r="I1032" s="52"/>
    </row>
    <row r="1033" spans="1:9" s="53" customFormat="1">
      <c r="A1033" s="49"/>
      <c r="B1033" s="50"/>
      <c r="C1033" s="51"/>
      <c r="D1033" s="49"/>
      <c r="E1033" s="52"/>
      <c r="F1033" s="52"/>
      <c r="G1033" s="52"/>
      <c r="H1033" s="52"/>
      <c r="I1033" s="52"/>
    </row>
    <row r="1034" spans="1:9" s="53" customFormat="1">
      <c r="A1034" s="49"/>
      <c r="B1034" s="50"/>
      <c r="C1034" s="51"/>
      <c r="D1034" s="49"/>
      <c r="E1034" s="52"/>
      <c r="F1034" s="52"/>
      <c r="G1034" s="52"/>
      <c r="H1034" s="52"/>
      <c r="I1034" s="52"/>
    </row>
    <row r="1035" spans="1:9" s="53" customFormat="1">
      <c r="A1035" s="49"/>
      <c r="B1035" s="50"/>
      <c r="C1035" s="51"/>
      <c r="D1035" s="49"/>
      <c r="E1035" s="52"/>
      <c r="F1035" s="52"/>
      <c r="G1035" s="52"/>
      <c r="H1035" s="52"/>
      <c r="I1035" s="52"/>
    </row>
    <row r="1036" spans="1:9" s="53" customFormat="1">
      <c r="A1036" s="49"/>
      <c r="B1036" s="50"/>
      <c r="C1036" s="51"/>
      <c r="D1036" s="49"/>
      <c r="E1036" s="52"/>
      <c r="F1036" s="52"/>
      <c r="G1036" s="52"/>
      <c r="H1036" s="52"/>
      <c r="I1036" s="52"/>
    </row>
    <row r="1037" spans="1:9" s="53" customFormat="1">
      <c r="A1037" s="49"/>
      <c r="B1037" s="50"/>
      <c r="C1037" s="51"/>
      <c r="D1037" s="49"/>
      <c r="E1037" s="52"/>
      <c r="F1037" s="52"/>
      <c r="G1037" s="52"/>
      <c r="H1037" s="52"/>
      <c r="I1037" s="52"/>
    </row>
    <row r="1038" spans="1:9" s="53" customFormat="1">
      <c r="A1038" s="49"/>
      <c r="B1038" s="50"/>
      <c r="C1038" s="51"/>
      <c r="D1038" s="49"/>
      <c r="E1038" s="52"/>
      <c r="F1038" s="52"/>
      <c r="G1038" s="52"/>
      <c r="H1038" s="52"/>
      <c r="I1038" s="52"/>
    </row>
    <row r="1039" spans="1:9" s="53" customFormat="1">
      <c r="A1039" s="49"/>
      <c r="B1039" s="50"/>
      <c r="C1039" s="51"/>
      <c r="D1039" s="49"/>
      <c r="E1039" s="52"/>
      <c r="F1039" s="52"/>
      <c r="G1039" s="52"/>
      <c r="H1039" s="52"/>
      <c r="I1039" s="52"/>
    </row>
    <row r="1040" spans="1:9" s="53" customFormat="1">
      <c r="A1040" s="49"/>
      <c r="B1040" s="50"/>
      <c r="C1040" s="51"/>
      <c r="D1040" s="49"/>
      <c r="E1040" s="52"/>
      <c r="F1040" s="52"/>
      <c r="G1040" s="52"/>
      <c r="H1040" s="52"/>
      <c r="I1040" s="52"/>
    </row>
    <row r="1041" spans="1:9" s="53" customFormat="1">
      <c r="A1041" s="49"/>
      <c r="B1041" s="50"/>
      <c r="C1041" s="51"/>
      <c r="D1041" s="49"/>
      <c r="E1041" s="52"/>
      <c r="F1041" s="52"/>
      <c r="G1041" s="52"/>
      <c r="H1041" s="52"/>
      <c r="I1041" s="52"/>
    </row>
    <row r="1042" spans="1:9" s="53" customFormat="1">
      <c r="A1042" s="49"/>
      <c r="B1042" s="50"/>
      <c r="C1042" s="51"/>
      <c r="D1042" s="49"/>
      <c r="E1042" s="52"/>
      <c r="F1042" s="52"/>
      <c r="G1042" s="52"/>
      <c r="H1042" s="52"/>
      <c r="I1042" s="52"/>
    </row>
    <row r="1043" spans="1:9" s="53" customFormat="1">
      <c r="A1043" s="49"/>
      <c r="B1043" s="50"/>
      <c r="C1043" s="51"/>
      <c r="D1043" s="49"/>
      <c r="E1043" s="52"/>
      <c r="F1043" s="52"/>
      <c r="G1043" s="52"/>
      <c r="H1043" s="52"/>
      <c r="I1043" s="52"/>
    </row>
    <row r="1044" spans="1:9" s="53" customFormat="1">
      <c r="A1044" s="49"/>
      <c r="B1044" s="50"/>
      <c r="C1044" s="51"/>
      <c r="D1044" s="49"/>
      <c r="E1044" s="52"/>
      <c r="F1044" s="52"/>
      <c r="G1044" s="52"/>
      <c r="H1044" s="52"/>
      <c r="I1044" s="52"/>
    </row>
    <row r="1045" spans="1:9" s="53" customFormat="1">
      <c r="A1045" s="49"/>
      <c r="B1045" s="50"/>
      <c r="C1045" s="51"/>
      <c r="D1045" s="49"/>
      <c r="E1045" s="52"/>
      <c r="F1045" s="52"/>
      <c r="G1045" s="52"/>
      <c r="H1045" s="52"/>
      <c r="I1045" s="52"/>
    </row>
    <row r="1046" spans="1:9" s="53" customFormat="1">
      <c r="A1046" s="49"/>
      <c r="B1046" s="50"/>
      <c r="C1046" s="51"/>
      <c r="D1046" s="49"/>
      <c r="E1046" s="52"/>
      <c r="F1046" s="52"/>
      <c r="G1046" s="52"/>
      <c r="H1046" s="52"/>
      <c r="I1046" s="52"/>
    </row>
    <row r="1047" spans="1:9" s="53" customFormat="1">
      <c r="A1047" s="49"/>
      <c r="B1047" s="50"/>
      <c r="C1047" s="51"/>
      <c r="D1047" s="49"/>
      <c r="E1047" s="52"/>
      <c r="F1047" s="52"/>
      <c r="G1047" s="52"/>
      <c r="H1047" s="52"/>
      <c r="I1047" s="52"/>
    </row>
    <row r="1048" spans="1:9" s="53" customFormat="1">
      <c r="A1048" s="49"/>
      <c r="B1048" s="50"/>
      <c r="C1048" s="51"/>
      <c r="D1048" s="49"/>
      <c r="E1048" s="52"/>
      <c r="F1048" s="52"/>
      <c r="G1048" s="52"/>
      <c r="H1048" s="52"/>
      <c r="I1048" s="52"/>
    </row>
    <row r="1049" spans="1:9" s="53" customFormat="1">
      <c r="A1049" s="49"/>
      <c r="B1049" s="50"/>
      <c r="C1049" s="51"/>
      <c r="D1049" s="49"/>
      <c r="E1049" s="52"/>
      <c r="F1049" s="52"/>
      <c r="G1049" s="52"/>
      <c r="H1049" s="52"/>
      <c r="I1049" s="52"/>
    </row>
    <row r="1050" spans="1:9" s="53" customFormat="1">
      <c r="A1050" s="49"/>
      <c r="B1050" s="50"/>
      <c r="C1050" s="51"/>
      <c r="D1050" s="49"/>
      <c r="E1050" s="52"/>
      <c r="F1050" s="52"/>
      <c r="G1050" s="52"/>
      <c r="H1050" s="52"/>
      <c r="I1050" s="52"/>
    </row>
    <row r="1051" spans="1:9" s="53" customFormat="1">
      <c r="A1051" s="49"/>
      <c r="B1051" s="50"/>
      <c r="C1051" s="51"/>
      <c r="D1051" s="49"/>
      <c r="E1051" s="52"/>
      <c r="F1051" s="52"/>
      <c r="G1051" s="52"/>
      <c r="H1051" s="52"/>
      <c r="I1051" s="52"/>
    </row>
    <row r="1052" spans="1:9" s="53" customFormat="1">
      <c r="A1052" s="49"/>
      <c r="B1052" s="50"/>
      <c r="C1052" s="51"/>
      <c r="D1052" s="49"/>
      <c r="E1052" s="52"/>
      <c r="F1052" s="52"/>
      <c r="G1052" s="52"/>
      <c r="H1052" s="52"/>
      <c r="I1052" s="52"/>
    </row>
    <row r="1053" spans="1:9" s="53" customFormat="1">
      <c r="A1053" s="49"/>
      <c r="B1053" s="50"/>
      <c r="C1053" s="51"/>
      <c r="D1053" s="49"/>
      <c r="E1053" s="52"/>
      <c r="F1053" s="52"/>
      <c r="G1053" s="52"/>
      <c r="H1053" s="52"/>
      <c r="I1053" s="52"/>
    </row>
    <row r="1054" spans="1:9" s="53" customFormat="1">
      <c r="A1054" s="49"/>
      <c r="B1054" s="50"/>
      <c r="C1054" s="51"/>
      <c r="D1054" s="49"/>
      <c r="E1054" s="52"/>
      <c r="F1054" s="52"/>
      <c r="G1054" s="52"/>
      <c r="H1054" s="52"/>
      <c r="I1054" s="52"/>
    </row>
    <row r="1055" spans="1:9" s="53" customFormat="1">
      <c r="A1055" s="49"/>
      <c r="B1055" s="50"/>
      <c r="C1055" s="51"/>
      <c r="D1055" s="49"/>
      <c r="E1055" s="52"/>
      <c r="F1055" s="52"/>
      <c r="G1055" s="52"/>
      <c r="H1055" s="52"/>
      <c r="I1055" s="52"/>
    </row>
    <row r="1056" spans="1:9" s="53" customFormat="1">
      <c r="A1056" s="49"/>
      <c r="B1056" s="50"/>
      <c r="C1056" s="51"/>
      <c r="D1056" s="49"/>
      <c r="E1056" s="52"/>
      <c r="F1056" s="52"/>
      <c r="G1056" s="52"/>
      <c r="H1056" s="52"/>
      <c r="I1056" s="52"/>
    </row>
    <row r="1057" spans="1:9" s="53" customFormat="1">
      <c r="A1057" s="49"/>
      <c r="B1057" s="50"/>
      <c r="C1057" s="51"/>
      <c r="D1057" s="49"/>
      <c r="E1057" s="52"/>
      <c r="F1057" s="52"/>
      <c r="G1057" s="52"/>
      <c r="H1057" s="52"/>
      <c r="I1057" s="52"/>
    </row>
    <row r="1058" spans="1:9" s="53" customFormat="1">
      <c r="A1058" s="49"/>
      <c r="B1058" s="50"/>
      <c r="C1058" s="51"/>
      <c r="D1058" s="49"/>
      <c r="E1058" s="52"/>
      <c r="F1058" s="52"/>
      <c r="G1058" s="52"/>
      <c r="H1058" s="52"/>
      <c r="I1058" s="52"/>
    </row>
    <row r="1059" spans="1:9" s="53" customFormat="1">
      <c r="A1059" s="49"/>
      <c r="B1059" s="50"/>
      <c r="C1059" s="51"/>
      <c r="D1059" s="49"/>
      <c r="E1059" s="52"/>
      <c r="F1059" s="52"/>
      <c r="G1059" s="52"/>
      <c r="H1059" s="52"/>
      <c r="I1059" s="52"/>
    </row>
    <row r="1060" spans="1:9" s="53" customFormat="1">
      <c r="A1060" s="49"/>
      <c r="B1060" s="50"/>
      <c r="C1060" s="51"/>
      <c r="D1060" s="49"/>
      <c r="E1060" s="52"/>
      <c r="F1060" s="52"/>
      <c r="G1060" s="52"/>
      <c r="H1060" s="52"/>
      <c r="I1060" s="52"/>
    </row>
    <row r="1061" spans="1:9" s="53" customFormat="1">
      <c r="A1061" s="49"/>
      <c r="B1061" s="50"/>
      <c r="C1061" s="51"/>
      <c r="D1061" s="49"/>
      <c r="E1061" s="52"/>
      <c r="F1061" s="52"/>
      <c r="G1061" s="52"/>
      <c r="H1061" s="52"/>
      <c r="I1061" s="52"/>
    </row>
    <row r="1062" spans="1:9" s="53" customFormat="1">
      <c r="A1062" s="49"/>
      <c r="B1062" s="50"/>
      <c r="C1062" s="51"/>
      <c r="D1062" s="49"/>
      <c r="E1062" s="52"/>
      <c r="F1062" s="52"/>
      <c r="G1062" s="52"/>
      <c r="H1062" s="52"/>
      <c r="I1062" s="52"/>
    </row>
    <row r="1063" spans="1:9" s="53" customFormat="1">
      <c r="A1063" s="49"/>
      <c r="B1063" s="50"/>
      <c r="C1063" s="51"/>
      <c r="D1063" s="49"/>
      <c r="E1063" s="52"/>
      <c r="F1063" s="52"/>
      <c r="G1063" s="52"/>
      <c r="H1063" s="52"/>
      <c r="I1063" s="52"/>
    </row>
    <row r="1064" spans="1:9" s="53" customFormat="1">
      <c r="A1064" s="49"/>
      <c r="B1064" s="50"/>
      <c r="C1064" s="51"/>
      <c r="D1064" s="49"/>
      <c r="E1064" s="52"/>
      <c r="F1064" s="52"/>
      <c r="G1064" s="52"/>
      <c r="H1064" s="52"/>
      <c r="I1064" s="52"/>
    </row>
    <row r="1065" spans="1:9" s="53" customFormat="1">
      <c r="A1065" s="49"/>
      <c r="B1065" s="50"/>
      <c r="C1065" s="51"/>
      <c r="D1065" s="49"/>
      <c r="E1065" s="52"/>
      <c r="F1065" s="52"/>
      <c r="G1065" s="52"/>
      <c r="H1065" s="52"/>
      <c r="I1065" s="52"/>
    </row>
    <row r="1066" spans="1:9" s="53" customFormat="1">
      <c r="A1066" s="49"/>
      <c r="B1066" s="50"/>
      <c r="C1066" s="51"/>
      <c r="D1066" s="49"/>
      <c r="E1066" s="52"/>
      <c r="F1066" s="52"/>
      <c r="G1066" s="52"/>
      <c r="H1066" s="52"/>
      <c r="I1066" s="52"/>
    </row>
    <row r="1067" spans="1:9" s="53" customFormat="1">
      <c r="A1067" s="49"/>
      <c r="B1067" s="50"/>
      <c r="C1067" s="51"/>
      <c r="D1067" s="49"/>
      <c r="E1067" s="52"/>
      <c r="F1067" s="52"/>
      <c r="G1067" s="52"/>
      <c r="H1067" s="52"/>
      <c r="I1067" s="52"/>
    </row>
    <row r="1068" spans="1:9" s="53" customFormat="1">
      <c r="A1068" s="49"/>
      <c r="B1068" s="50"/>
      <c r="C1068" s="51"/>
      <c r="D1068" s="49"/>
      <c r="E1068" s="52"/>
      <c r="F1068" s="52"/>
      <c r="G1068" s="52"/>
      <c r="H1068" s="52"/>
      <c r="I1068" s="52"/>
    </row>
    <row r="1069" spans="1:9" s="53" customFormat="1">
      <c r="A1069" s="49"/>
      <c r="B1069" s="50"/>
      <c r="C1069" s="51"/>
      <c r="D1069" s="49"/>
      <c r="E1069" s="52"/>
      <c r="F1069" s="52"/>
      <c r="G1069" s="52"/>
      <c r="H1069" s="52"/>
      <c r="I1069" s="52"/>
    </row>
    <row r="1070" spans="1:9" s="53" customFormat="1">
      <c r="A1070" s="49"/>
      <c r="B1070" s="50"/>
      <c r="C1070" s="51"/>
      <c r="D1070" s="49"/>
      <c r="E1070" s="52"/>
      <c r="F1070" s="52"/>
      <c r="G1070" s="52"/>
      <c r="H1070" s="52"/>
      <c r="I1070" s="52"/>
    </row>
    <row r="1071" spans="1:9" s="53" customFormat="1">
      <c r="A1071" s="49"/>
      <c r="B1071" s="50"/>
      <c r="C1071" s="51"/>
      <c r="D1071" s="49"/>
      <c r="E1071" s="52"/>
      <c r="F1071" s="52"/>
      <c r="G1071" s="52"/>
      <c r="H1071" s="52"/>
      <c r="I1071" s="52"/>
    </row>
    <row r="1072" spans="1:9" s="53" customFormat="1">
      <c r="A1072" s="49"/>
      <c r="B1072" s="50"/>
      <c r="C1072" s="51"/>
      <c r="D1072" s="49"/>
      <c r="E1072" s="52"/>
      <c r="F1072" s="52"/>
      <c r="G1072" s="52"/>
      <c r="H1072" s="52"/>
      <c r="I1072" s="52"/>
    </row>
    <row r="1073" spans="1:9" s="53" customFormat="1">
      <c r="A1073" s="49"/>
      <c r="B1073" s="50"/>
      <c r="C1073" s="51"/>
      <c r="D1073" s="49"/>
      <c r="E1073" s="52"/>
      <c r="F1073" s="52"/>
      <c r="G1073" s="52"/>
      <c r="H1073" s="52"/>
      <c r="I1073" s="52"/>
    </row>
    <row r="1074" spans="1:9" s="53" customFormat="1">
      <c r="A1074" s="49"/>
      <c r="B1074" s="50"/>
      <c r="C1074" s="51"/>
      <c r="D1074" s="49"/>
      <c r="E1074" s="52"/>
      <c r="F1074" s="52"/>
      <c r="G1074" s="52"/>
      <c r="H1074" s="52"/>
      <c r="I1074" s="52"/>
    </row>
    <row r="1075" spans="1:9" s="53" customFormat="1">
      <c r="A1075" s="49"/>
      <c r="B1075" s="50"/>
      <c r="C1075" s="51"/>
      <c r="D1075" s="49"/>
      <c r="E1075" s="52"/>
      <c r="F1075" s="52"/>
      <c r="G1075" s="52"/>
      <c r="H1075" s="52"/>
      <c r="I1075" s="52"/>
    </row>
    <row r="1076" spans="1:9" s="53" customFormat="1">
      <c r="A1076" s="49"/>
      <c r="B1076" s="50"/>
      <c r="C1076" s="51"/>
      <c r="D1076" s="49"/>
      <c r="E1076" s="52"/>
      <c r="F1076" s="52"/>
      <c r="G1076" s="52"/>
      <c r="H1076" s="52"/>
      <c r="I1076" s="52"/>
    </row>
    <row r="1077" spans="1:9" s="53" customFormat="1">
      <c r="A1077" s="49"/>
      <c r="B1077" s="50"/>
      <c r="C1077" s="51"/>
      <c r="D1077" s="49"/>
      <c r="E1077" s="52"/>
      <c r="F1077" s="52"/>
      <c r="G1077" s="52"/>
      <c r="H1077" s="52"/>
      <c r="I1077" s="52"/>
    </row>
    <row r="1078" spans="1:9" s="53" customFormat="1">
      <c r="A1078" s="49"/>
      <c r="B1078" s="50"/>
      <c r="C1078" s="51"/>
      <c r="D1078" s="49"/>
      <c r="E1078" s="52"/>
      <c r="F1078" s="52"/>
      <c r="G1078" s="52"/>
      <c r="H1078" s="52"/>
      <c r="I1078" s="52"/>
    </row>
    <row r="1079" spans="1:9" s="53" customFormat="1">
      <c r="A1079" s="49"/>
      <c r="B1079" s="50"/>
      <c r="C1079" s="51"/>
      <c r="D1079" s="49"/>
      <c r="E1079" s="52"/>
      <c r="F1079" s="52"/>
      <c r="G1079" s="52"/>
      <c r="H1079" s="52"/>
      <c r="I1079" s="52"/>
    </row>
    <row r="1080" spans="1:9" s="53" customFormat="1">
      <c r="A1080" s="49"/>
      <c r="B1080" s="50"/>
      <c r="C1080" s="51"/>
      <c r="D1080" s="49"/>
      <c r="E1080" s="52"/>
      <c r="F1080" s="52"/>
      <c r="G1080" s="52"/>
      <c r="H1080" s="52"/>
      <c r="I1080" s="52"/>
    </row>
    <row r="1081" spans="1:9" s="53" customFormat="1">
      <c r="A1081" s="49"/>
      <c r="B1081" s="50"/>
      <c r="C1081" s="51"/>
      <c r="D1081" s="49"/>
      <c r="E1081" s="52"/>
      <c r="F1081" s="52"/>
      <c r="G1081" s="52"/>
      <c r="H1081" s="52"/>
      <c r="I1081" s="52"/>
    </row>
    <row r="1082" spans="1:9" s="53" customFormat="1">
      <c r="A1082" s="49"/>
      <c r="B1082" s="50"/>
      <c r="C1082" s="51"/>
      <c r="D1082" s="49"/>
      <c r="E1082" s="52"/>
      <c r="F1082" s="52"/>
      <c r="G1082" s="52"/>
      <c r="H1082" s="52"/>
      <c r="I1082" s="52"/>
    </row>
    <row r="1083" spans="1:9" s="53" customFormat="1">
      <c r="A1083" s="49"/>
      <c r="B1083" s="50"/>
      <c r="C1083" s="51"/>
      <c r="D1083" s="49"/>
      <c r="E1083" s="52"/>
      <c r="F1083" s="52"/>
      <c r="G1083" s="52"/>
      <c r="H1083" s="52"/>
      <c r="I1083" s="52"/>
    </row>
    <row r="1084" spans="1:9" s="53" customFormat="1">
      <c r="A1084" s="49"/>
      <c r="B1084" s="50"/>
      <c r="C1084" s="51"/>
      <c r="D1084" s="49"/>
      <c r="E1084" s="52"/>
      <c r="F1084" s="52"/>
      <c r="G1084" s="52"/>
      <c r="H1084" s="52"/>
      <c r="I1084" s="52"/>
    </row>
    <row r="1085" spans="1:9" s="53" customFormat="1">
      <c r="A1085" s="49"/>
      <c r="B1085" s="50"/>
      <c r="C1085" s="51"/>
      <c r="D1085" s="49"/>
      <c r="E1085" s="52"/>
      <c r="F1085" s="52"/>
      <c r="G1085" s="52"/>
      <c r="H1085" s="52"/>
      <c r="I1085" s="52"/>
    </row>
    <row r="1086" spans="1:9" s="53" customFormat="1">
      <c r="A1086" s="49"/>
      <c r="B1086" s="50"/>
      <c r="C1086" s="51"/>
      <c r="D1086" s="49"/>
      <c r="E1086" s="52"/>
      <c r="F1086" s="52"/>
      <c r="G1086" s="52"/>
      <c r="H1086" s="52"/>
      <c r="I1086" s="52"/>
    </row>
    <row r="1087" spans="1:9" s="53" customFormat="1">
      <c r="A1087" s="49"/>
      <c r="B1087" s="50"/>
      <c r="C1087" s="51"/>
      <c r="D1087" s="49"/>
      <c r="E1087" s="52"/>
      <c r="F1087" s="52"/>
      <c r="G1087" s="52"/>
      <c r="H1087" s="52"/>
      <c r="I1087" s="52"/>
    </row>
    <row r="1088" spans="1:9" s="53" customFormat="1">
      <c r="A1088" s="49"/>
      <c r="B1088" s="50"/>
      <c r="C1088" s="51"/>
      <c r="D1088" s="49"/>
      <c r="E1088" s="52"/>
      <c r="F1088" s="52"/>
      <c r="G1088" s="52"/>
      <c r="H1088" s="52"/>
      <c r="I1088" s="52"/>
    </row>
    <row r="1089" spans="1:9" s="53" customFormat="1">
      <c r="A1089" s="49"/>
      <c r="B1089" s="50"/>
      <c r="C1089" s="51"/>
      <c r="D1089" s="49"/>
      <c r="E1089" s="52"/>
      <c r="F1089" s="52"/>
      <c r="G1089" s="52"/>
      <c r="H1089" s="52"/>
      <c r="I1089" s="52"/>
    </row>
    <row r="1090" spans="1:9" s="53" customFormat="1">
      <c r="A1090" s="49"/>
      <c r="B1090" s="50"/>
      <c r="C1090" s="51"/>
      <c r="D1090" s="49"/>
      <c r="E1090" s="52"/>
      <c r="F1090" s="52"/>
      <c r="G1090" s="52"/>
      <c r="H1090" s="52"/>
      <c r="I1090" s="52"/>
    </row>
    <row r="1091" spans="1:9" s="53" customFormat="1">
      <c r="A1091" s="49"/>
      <c r="B1091" s="50"/>
      <c r="C1091" s="51"/>
      <c r="D1091" s="49"/>
      <c r="E1091" s="52"/>
      <c r="F1091" s="52"/>
      <c r="G1091" s="52"/>
      <c r="H1091" s="52"/>
      <c r="I1091" s="52"/>
    </row>
    <row r="1092" spans="1:9" s="53" customFormat="1">
      <c r="A1092" s="49"/>
      <c r="B1092" s="50"/>
      <c r="C1092" s="51"/>
      <c r="D1092" s="49"/>
      <c r="E1092" s="52"/>
      <c r="F1092" s="52"/>
      <c r="G1092" s="52"/>
      <c r="H1092" s="52"/>
      <c r="I1092" s="52"/>
    </row>
    <row r="1093" spans="1:9" s="53" customFormat="1">
      <c r="A1093" s="49"/>
      <c r="B1093" s="50"/>
      <c r="C1093" s="51"/>
      <c r="D1093" s="49"/>
      <c r="E1093" s="52"/>
      <c r="F1093" s="52"/>
      <c r="G1093" s="52"/>
      <c r="H1093" s="52"/>
      <c r="I1093" s="52"/>
    </row>
    <row r="1094" spans="1:9" s="53" customFormat="1">
      <c r="A1094" s="49"/>
      <c r="B1094" s="50"/>
      <c r="C1094" s="51"/>
      <c r="D1094" s="49"/>
      <c r="E1094" s="52"/>
      <c r="F1094" s="52"/>
      <c r="G1094" s="52"/>
      <c r="H1094" s="52"/>
      <c r="I1094" s="52"/>
    </row>
    <row r="1095" spans="1:9" s="53" customFormat="1">
      <c r="A1095" s="49"/>
      <c r="B1095" s="50"/>
      <c r="C1095" s="51"/>
      <c r="D1095" s="49"/>
      <c r="E1095" s="52"/>
      <c r="F1095" s="52"/>
      <c r="G1095" s="52"/>
      <c r="H1095" s="52"/>
      <c r="I1095" s="52"/>
    </row>
    <row r="1096" spans="1:9" s="53" customFormat="1">
      <c r="A1096" s="49"/>
      <c r="B1096" s="50"/>
      <c r="C1096" s="51"/>
      <c r="D1096" s="49"/>
      <c r="E1096" s="52"/>
      <c r="F1096" s="52"/>
      <c r="G1096" s="52"/>
      <c r="H1096" s="52"/>
      <c r="I1096" s="52"/>
    </row>
    <row r="1097" spans="1:9" s="53" customFormat="1">
      <c r="A1097" s="49"/>
      <c r="B1097" s="50"/>
      <c r="C1097" s="51"/>
      <c r="D1097" s="49"/>
      <c r="E1097" s="52"/>
      <c r="F1097" s="52"/>
      <c r="G1097" s="52"/>
      <c r="H1097" s="52"/>
      <c r="I1097" s="52"/>
    </row>
    <row r="1098" spans="1:9" s="53" customFormat="1">
      <c r="A1098" s="49"/>
      <c r="B1098" s="50"/>
      <c r="C1098" s="51"/>
      <c r="D1098" s="49"/>
      <c r="E1098" s="52"/>
      <c r="F1098" s="52"/>
      <c r="G1098" s="52"/>
      <c r="H1098" s="52"/>
      <c r="I1098" s="52"/>
    </row>
    <row r="1099" spans="1:9" s="53" customFormat="1">
      <c r="A1099" s="49"/>
      <c r="B1099" s="50"/>
      <c r="C1099" s="51"/>
      <c r="D1099" s="49"/>
      <c r="E1099" s="52"/>
      <c r="F1099" s="52"/>
      <c r="G1099" s="52"/>
      <c r="H1099" s="52"/>
      <c r="I1099" s="52"/>
    </row>
    <row r="1100" spans="1:9" s="53" customFormat="1">
      <c r="A1100" s="49"/>
      <c r="B1100" s="50"/>
      <c r="C1100" s="51"/>
      <c r="D1100" s="49"/>
      <c r="E1100" s="52"/>
      <c r="F1100" s="52"/>
      <c r="G1100" s="52"/>
      <c r="H1100" s="52"/>
      <c r="I1100" s="52"/>
    </row>
    <row r="1101" spans="1:9" s="53" customFormat="1">
      <c r="A1101" s="49"/>
      <c r="B1101" s="50"/>
      <c r="C1101" s="51"/>
      <c r="D1101" s="49"/>
      <c r="E1101" s="52"/>
      <c r="F1101" s="52"/>
      <c r="G1101" s="52"/>
      <c r="H1101" s="52"/>
      <c r="I1101" s="52"/>
    </row>
    <row r="1102" spans="1:9" s="53" customFormat="1">
      <c r="A1102" s="49"/>
      <c r="B1102" s="50"/>
      <c r="C1102" s="51"/>
      <c r="D1102" s="49"/>
      <c r="E1102" s="52"/>
      <c r="F1102" s="52"/>
      <c r="G1102" s="52"/>
      <c r="H1102" s="52"/>
      <c r="I1102" s="52"/>
    </row>
    <row r="1103" spans="1:9" s="53" customFormat="1">
      <c r="A1103" s="49"/>
      <c r="B1103" s="50"/>
      <c r="C1103" s="51"/>
      <c r="D1103" s="49"/>
      <c r="E1103" s="52"/>
      <c r="F1103" s="52"/>
      <c r="G1103" s="52"/>
      <c r="H1103" s="52"/>
      <c r="I1103" s="52"/>
    </row>
    <row r="1104" spans="1:9" s="53" customFormat="1">
      <c r="A1104" s="49"/>
      <c r="B1104" s="50"/>
      <c r="C1104" s="51"/>
      <c r="D1104" s="49"/>
      <c r="E1104" s="52"/>
      <c r="F1104" s="52"/>
      <c r="G1104" s="52"/>
      <c r="H1104" s="52"/>
      <c r="I1104" s="52"/>
    </row>
    <row r="1105" spans="1:9" s="53" customFormat="1">
      <c r="A1105" s="49"/>
      <c r="B1105" s="50"/>
      <c r="C1105" s="51"/>
      <c r="D1105" s="49"/>
      <c r="E1105" s="52"/>
      <c r="F1105" s="52"/>
      <c r="G1105" s="52"/>
      <c r="H1105" s="52"/>
      <c r="I1105" s="52"/>
    </row>
    <row r="1106" spans="1:9" s="53" customFormat="1">
      <c r="A1106" s="49"/>
      <c r="B1106" s="50"/>
      <c r="C1106" s="51"/>
      <c r="D1106" s="49"/>
      <c r="E1106" s="52"/>
      <c r="F1106" s="52"/>
      <c r="G1106" s="52"/>
      <c r="H1106" s="52"/>
      <c r="I1106" s="52"/>
    </row>
    <row r="1107" spans="1:9" s="53" customFormat="1">
      <c r="A1107" s="49"/>
      <c r="B1107" s="50"/>
      <c r="C1107" s="51"/>
      <c r="D1107" s="49"/>
      <c r="E1107" s="52"/>
      <c r="F1107" s="52"/>
      <c r="G1107" s="52"/>
      <c r="H1107" s="52"/>
      <c r="I1107" s="52"/>
    </row>
    <row r="1108" spans="1:9" s="53" customFormat="1">
      <c r="A1108" s="49"/>
      <c r="B1108" s="50"/>
      <c r="C1108" s="51"/>
      <c r="D1108" s="49"/>
      <c r="E1108" s="52"/>
      <c r="F1108" s="52"/>
      <c r="G1108" s="52"/>
      <c r="H1108" s="52"/>
      <c r="I1108" s="52"/>
    </row>
    <row r="1109" spans="1:9" s="53" customFormat="1">
      <c r="A1109" s="49"/>
      <c r="B1109" s="50"/>
      <c r="C1109" s="51"/>
      <c r="D1109" s="49"/>
      <c r="E1109" s="52"/>
      <c r="F1109" s="52"/>
      <c r="G1109" s="52"/>
      <c r="H1109" s="52"/>
      <c r="I1109" s="52"/>
    </row>
    <row r="1110" spans="1:9" s="53" customFormat="1">
      <c r="A1110" s="49"/>
      <c r="B1110" s="50"/>
      <c r="C1110" s="51"/>
      <c r="D1110" s="49"/>
      <c r="E1110" s="52"/>
      <c r="F1110" s="52"/>
      <c r="G1110" s="52"/>
      <c r="H1110" s="52"/>
      <c r="I1110" s="52"/>
    </row>
    <row r="1111" spans="1:9" s="53" customFormat="1">
      <c r="A1111" s="49"/>
      <c r="B1111" s="50"/>
      <c r="C1111" s="51"/>
      <c r="D1111" s="49"/>
      <c r="E1111" s="52"/>
      <c r="F1111" s="52"/>
      <c r="G1111" s="52"/>
      <c r="H1111" s="52"/>
      <c r="I1111" s="52"/>
    </row>
    <row r="1112" spans="1:9" s="53" customFormat="1">
      <c r="A1112" s="49"/>
      <c r="B1112" s="50"/>
      <c r="C1112" s="51"/>
      <c r="D1112" s="49"/>
      <c r="E1112" s="52"/>
      <c r="F1112" s="52"/>
      <c r="G1112" s="52"/>
      <c r="H1112" s="52"/>
      <c r="I1112" s="52"/>
    </row>
    <row r="1113" spans="1:9" s="53" customFormat="1">
      <c r="A1113" s="49"/>
      <c r="B1113" s="50"/>
      <c r="C1113" s="51"/>
      <c r="D1113" s="49"/>
      <c r="E1113" s="52"/>
      <c r="F1113" s="52"/>
      <c r="G1113" s="52"/>
      <c r="H1113" s="52"/>
      <c r="I1113" s="52"/>
    </row>
    <row r="1114" spans="1:9" s="53" customFormat="1">
      <c r="A1114" s="49"/>
      <c r="B1114" s="50"/>
      <c r="C1114" s="51"/>
      <c r="D1114" s="49"/>
      <c r="E1114" s="52"/>
      <c r="F1114" s="52"/>
      <c r="G1114" s="52"/>
      <c r="H1114" s="52"/>
      <c r="I1114" s="52"/>
    </row>
    <row r="1115" spans="1:9" s="53" customFormat="1">
      <c r="A1115" s="49"/>
      <c r="B1115" s="50"/>
      <c r="C1115" s="51"/>
      <c r="D1115" s="49"/>
      <c r="E1115" s="52"/>
      <c r="F1115" s="52"/>
      <c r="G1115" s="52"/>
      <c r="H1115" s="52"/>
      <c r="I1115" s="52"/>
    </row>
    <row r="1116" spans="1:9" s="53" customFormat="1">
      <c r="A1116" s="49"/>
      <c r="B1116" s="50"/>
      <c r="C1116" s="51"/>
      <c r="D1116" s="49"/>
      <c r="E1116" s="52"/>
      <c r="F1116" s="52"/>
      <c r="G1116" s="52"/>
      <c r="H1116" s="52"/>
      <c r="I1116" s="52"/>
    </row>
    <row r="1117" spans="1:9" s="53" customFormat="1">
      <c r="A1117" s="49"/>
      <c r="B1117" s="50"/>
      <c r="C1117" s="51"/>
      <c r="D1117" s="49"/>
      <c r="E1117" s="52"/>
      <c r="F1117" s="52"/>
      <c r="G1117" s="52"/>
      <c r="H1117" s="52"/>
      <c r="I1117" s="52"/>
    </row>
    <row r="1118" spans="1:9" s="53" customFormat="1">
      <c r="A1118" s="49"/>
      <c r="B1118" s="50"/>
      <c r="C1118" s="51"/>
      <c r="D1118" s="49"/>
      <c r="E1118" s="52"/>
      <c r="F1118" s="52"/>
      <c r="G1118" s="52"/>
      <c r="H1118" s="52"/>
      <c r="I1118" s="52"/>
    </row>
    <row r="1119" spans="1:9" s="53" customFormat="1">
      <c r="A1119" s="49"/>
      <c r="B1119" s="50"/>
      <c r="C1119" s="51"/>
      <c r="D1119" s="49"/>
      <c r="E1119" s="52"/>
      <c r="F1119" s="52"/>
      <c r="G1119" s="52"/>
      <c r="H1119" s="52"/>
      <c r="I1119" s="52"/>
    </row>
    <row r="1120" spans="1:9" s="53" customFormat="1">
      <c r="A1120" s="49"/>
      <c r="B1120" s="50"/>
      <c r="C1120" s="51"/>
      <c r="D1120" s="49"/>
      <c r="E1120" s="52"/>
      <c r="F1120" s="52"/>
      <c r="G1120" s="52"/>
      <c r="H1120" s="52"/>
      <c r="I1120" s="52"/>
    </row>
    <row r="1121" spans="1:9" s="53" customFormat="1">
      <c r="A1121" s="49"/>
      <c r="B1121" s="50"/>
      <c r="C1121" s="51"/>
      <c r="D1121" s="49"/>
      <c r="E1121" s="52"/>
      <c r="F1121" s="52"/>
      <c r="G1121" s="52"/>
      <c r="H1121" s="52"/>
      <c r="I1121" s="52"/>
    </row>
    <row r="1122" spans="1:9" s="53" customFormat="1">
      <c r="A1122" s="49"/>
      <c r="B1122" s="50"/>
      <c r="C1122" s="51"/>
      <c r="D1122" s="49"/>
      <c r="E1122" s="52"/>
      <c r="F1122" s="52"/>
      <c r="G1122" s="52"/>
      <c r="H1122" s="52"/>
      <c r="I1122" s="52"/>
    </row>
    <row r="1123" spans="1:9" s="53" customFormat="1">
      <c r="A1123" s="49"/>
      <c r="B1123" s="50"/>
      <c r="C1123" s="51"/>
      <c r="D1123" s="49"/>
      <c r="E1123" s="52"/>
      <c r="F1123" s="52"/>
      <c r="G1123" s="52"/>
      <c r="H1123" s="52"/>
      <c r="I1123" s="52"/>
    </row>
    <row r="1124" spans="1:9" s="53" customFormat="1">
      <c r="A1124" s="49"/>
      <c r="B1124" s="50"/>
      <c r="C1124" s="51"/>
      <c r="D1124" s="49"/>
      <c r="E1124" s="52"/>
      <c r="F1124" s="52"/>
      <c r="G1124" s="52"/>
      <c r="H1124" s="52"/>
      <c r="I1124" s="52"/>
    </row>
    <row r="1125" spans="1:9" s="53" customFormat="1">
      <c r="A1125" s="49"/>
      <c r="B1125" s="50"/>
      <c r="C1125" s="51"/>
      <c r="D1125" s="49"/>
      <c r="E1125" s="52"/>
      <c r="F1125" s="52"/>
      <c r="G1125" s="52"/>
      <c r="H1125" s="52"/>
      <c r="I1125" s="52"/>
    </row>
    <row r="1126" spans="1:9" s="53" customFormat="1">
      <c r="A1126" s="49"/>
      <c r="B1126" s="50"/>
      <c r="C1126" s="51"/>
      <c r="D1126" s="49"/>
      <c r="E1126" s="52"/>
      <c r="F1126" s="52"/>
      <c r="G1126" s="52"/>
      <c r="H1126" s="52"/>
      <c r="I1126" s="52"/>
    </row>
    <row r="1127" spans="1:9" s="53" customFormat="1">
      <c r="A1127" s="49"/>
      <c r="B1127" s="50"/>
      <c r="C1127" s="51"/>
      <c r="D1127" s="49"/>
      <c r="E1127" s="52"/>
      <c r="F1127" s="52"/>
      <c r="G1127" s="52"/>
      <c r="H1127" s="52"/>
      <c r="I1127" s="52"/>
    </row>
    <row r="1128" spans="1:9" s="53" customFormat="1">
      <c r="A1128" s="49"/>
      <c r="B1128" s="50"/>
      <c r="C1128" s="51"/>
      <c r="D1128" s="49"/>
      <c r="E1128" s="52"/>
      <c r="F1128" s="52"/>
      <c r="G1128" s="52"/>
      <c r="H1128" s="52"/>
      <c r="I1128" s="52"/>
    </row>
    <row r="1129" spans="1:9" s="53" customFormat="1">
      <c r="A1129" s="49"/>
      <c r="B1129" s="50"/>
      <c r="C1129" s="51"/>
      <c r="D1129" s="49"/>
      <c r="E1129" s="52"/>
      <c r="F1129" s="52"/>
      <c r="G1129" s="52"/>
      <c r="H1129" s="52"/>
      <c r="I1129" s="52"/>
    </row>
    <row r="1130" spans="1:9" s="53" customFormat="1">
      <c r="A1130" s="49"/>
      <c r="B1130" s="50"/>
      <c r="C1130" s="51"/>
      <c r="D1130" s="49"/>
      <c r="E1130" s="52"/>
      <c r="F1130" s="52"/>
      <c r="G1130" s="52"/>
      <c r="H1130" s="52"/>
      <c r="I1130" s="52"/>
    </row>
    <row r="1131" spans="1:9" s="53" customFormat="1">
      <c r="A1131" s="49"/>
      <c r="B1131" s="50"/>
      <c r="C1131" s="51"/>
      <c r="D1131" s="49"/>
      <c r="E1131" s="52"/>
      <c r="F1131" s="52"/>
      <c r="G1131" s="52"/>
      <c r="H1131" s="52"/>
      <c r="I1131" s="52"/>
    </row>
    <row r="1132" spans="1:9" s="53" customFormat="1">
      <c r="A1132" s="49"/>
      <c r="B1132" s="50"/>
      <c r="C1132" s="51"/>
      <c r="D1132" s="49"/>
      <c r="E1132" s="52"/>
      <c r="F1132" s="52"/>
      <c r="G1132" s="52"/>
      <c r="H1132" s="52"/>
      <c r="I1132" s="52"/>
    </row>
    <row r="1133" spans="1:9" s="53" customFormat="1">
      <c r="A1133" s="49"/>
      <c r="B1133" s="50"/>
      <c r="C1133" s="51"/>
      <c r="D1133" s="49"/>
      <c r="E1133" s="52"/>
      <c r="F1133" s="52"/>
      <c r="G1133" s="52"/>
      <c r="H1133" s="52"/>
      <c r="I1133" s="52"/>
    </row>
    <row r="1134" spans="1:9" s="53" customFormat="1">
      <c r="A1134" s="49"/>
      <c r="B1134" s="50"/>
      <c r="C1134" s="51"/>
      <c r="D1134" s="49"/>
      <c r="E1134" s="52"/>
      <c r="F1134" s="52"/>
      <c r="G1134" s="52"/>
      <c r="H1134" s="52"/>
      <c r="I1134" s="52"/>
    </row>
    <row r="1135" spans="1:9" s="53" customFormat="1">
      <c r="A1135" s="49"/>
      <c r="B1135" s="50"/>
      <c r="C1135" s="51"/>
      <c r="D1135" s="49"/>
      <c r="E1135" s="52"/>
      <c r="F1135" s="52"/>
      <c r="G1135" s="52"/>
      <c r="H1135" s="52"/>
      <c r="I1135" s="52"/>
    </row>
    <row r="1136" spans="1:9" s="53" customFormat="1">
      <c r="A1136" s="49"/>
      <c r="B1136" s="50"/>
      <c r="C1136" s="51"/>
      <c r="D1136" s="49"/>
      <c r="E1136" s="52"/>
      <c r="F1136" s="52"/>
      <c r="G1136" s="52"/>
      <c r="H1136" s="52"/>
      <c r="I1136" s="52"/>
    </row>
    <row r="1137" spans="1:9" s="53" customFormat="1">
      <c r="A1137" s="49"/>
      <c r="B1137" s="50"/>
      <c r="C1137" s="51"/>
      <c r="D1137" s="49"/>
      <c r="E1137" s="52"/>
      <c r="F1137" s="52"/>
      <c r="G1137" s="52"/>
      <c r="H1137" s="52"/>
      <c r="I1137" s="52"/>
    </row>
    <row r="1138" spans="1:9" s="53" customFormat="1">
      <c r="A1138" s="49"/>
      <c r="B1138" s="50"/>
      <c r="C1138" s="51"/>
      <c r="D1138" s="49"/>
      <c r="E1138" s="52"/>
      <c r="F1138" s="52"/>
      <c r="G1138" s="52"/>
      <c r="H1138" s="52"/>
      <c r="I1138" s="52"/>
    </row>
    <row r="1139" spans="1:9" s="53" customFormat="1">
      <c r="A1139" s="49"/>
      <c r="B1139" s="50"/>
      <c r="C1139" s="51"/>
      <c r="D1139" s="49"/>
      <c r="E1139" s="52"/>
      <c r="F1139" s="52"/>
      <c r="G1139" s="52"/>
      <c r="H1139" s="52"/>
      <c r="I1139" s="52"/>
    </row>
    <row r="1140" spans="1:9" s="53" customFormat="1">
      <c r="A1140" s="49"/>
      <c r="B1140" s="50"/>
      <c r="C1140" s="51"/>
      <c r="D1140" s="49"/>
      <c r="E1140" s="52"/>
      <c r="F1140" s="52"/>
      <c r="G1140" s="52"/>
      <c r="H1140" s="52"/>
      <c r="I1140" s="52"/>
    </row>
    <row r="1141" spans="1:9" s="53" customFormat="1">
      <c r="A1141" s="49"/>
      <c r="B1141" s="50"/>
      <c r="C1141" s="51"/>
      <c r="D1141" s="49"/>
      <c r="E1141" s="52"/>
      <c r="F1141" s="52"/>
      <c r="G1141" s="52"/>
      <c r="H1141" s="52"/>
      <c r="I1141" s="52"/>
    </row>
    <row r="1142" spans="1:9" s="53" customFormat="1">
      <c r="A1142" s="49"/>
      <c r="B1142" s="50"/>
      <c r="C1142" s="51"/>
      <c r="D1142" s="49"/>
      <c r="E1142" s="52"/>
      <c r="F1142" s="52"/>
      <c r="G1142" s="52"/>
      <c r="H1142" s="52"/>
      <c r="I1142" s="52"/>
    </row>
    <row r="1143" spans="1:9" s="53" customFormat="1">
      <c r="A1143" s="49"/>
      <c r="B1143" s="50"/>
      <c r="C1143" s="51"/>
      <c r="D1143" s="49"/>
      <c r="E1143" s="52"/>
      <c r="F1143" s="52"/>
      <c r="G1143" s="52"/>
      <c r="H1143" s="52"/>
      <c r="I1143" s="52"/>
    </row>
    <row r="1144" spans="1:9" s="53" customFormat="1">
      <c r="A1144" s="49"/>
      <c r="B1144" s="50"/>
      <c r="C1144" s="51"/>
      <c r="D1144" s="49"/>
      <c r="E1144" s="52"/>
      <c r="F1144" s="52"/>
      <c r="G1144" s="52"/>
      <c r="H1144" s="52"/>
      <c r="I1144" s="52"/>
    </row>
    <row r="1145" spans="1:9" s="53" customFormat="1">
      <c r="A1145" s="49"/>
      <c r="B1145" s="50"/>
      <c r="C1145" s="51"/>
      <c r="D1145" s="49"/>
      <c r="E1145" s="52"/>
      <c r="F1145" s="52"/>
      <c r="G1145" s="52"/>
      <c r="H1145" s="52"/>
      <c r="I1145" s="52"/>
    </row>
    <row r="1146" spans="1:9" s="53" customFormat="1">
      <c r="A1146" s="49"/>
      <c r="B1146" s="50"/>
      <c r="C1146" s="51"/>
      <c r="D1146" s="49"/>
      <c r="E1146" s="52"/>
      <c r="F1146" s="52"/>
      <c r="G1146" s="52"/>
      <c r="H1146" s="52"/>
      <c r="I1146" s="52"/>
    </row>
    <row r="1147" spans="1:9" s="53" customFormat="1">
      <c r="A1147" s="49"/>
      <c r="B1147" s="50"/>
      <c r="C1147" s="51"/>
      <c r="D1147" s="49"/>
      <c r="E1147" s="52"/>
      <c r="F1147" s="52"/>
      <c r="G1147" s="52"/>
      <c r="H1147" s="52"/>
      <c r="I1147" s="52"/>
    </row>
    <row r="1148" spans="1:9" s="53" customFormat="1">
      <c r="A1148" s="49"/>
      <c r="B1148" s="50"/>
      <c r="C1148" s="51"/>
      <c r="D1148" s="49"/>
      <c r="E1148" s="52"/>
      <c r="F1148" s="52"/>
      <c r="G1148" s="52"/>
      <c r="H1148" s="52"/>
      <c r="I1148" s="52"/>
    </row>
    <row r="1149" spans="1:9" s="53" customFormat="1">
      <c r="A1149" s="49"/>
      <c r="B1149" s="50"/>
      <c r="C1149" s="51"/>
      <c r="D1149" s="49"/>
      <c r="E1149" s="52"/>
      <c r="F1149" s="52"/>
      <c r="G1149" s="52"/>
      <c r="H1149" s="52"/>
      <c r="I1149" s="52"/>
    </row>
    <row r="1150" spans="1:9" s="53" customFormat="1">
      <c r="A1150" s="49"/>
      <c r="B1150" s="50"/>
      <c r="C1150" s="51"/>
      <c r="D1150" s="49"/>
      <c r="E1150" s="52"/>
      <c r="F1150" s="52"/>
      <c r="G1150" s="52"/>
      <c r="H1150" s="52"/>
      <c r="I1150" s="52"/>
    </row>
    <row r="1151" spans="1:9" s="53" customFormat="1">
      <c r="A1151" s="49"/>
      <c r="B1151" s="50"/>
      <c r="C1151" s="51"/>
      <c r="D1151" s="49"/>
      <c r="E1151" s="52"/>
      <c r="F1151" s="52"/>
      <c r="G1151" s="52"/>
      <c r="H1151" s="52"/>
      <c r="I1151" s="52"/>
    </row>
    <row r="1152" spans="1:9" s="53" customFormat="1">
      <c r="A1152" s="49"/>
      <c r="B1152" s="50"/>
      <c r="C1152" s="51"/>
      <c r="D1152" s="49"/>
      <c r="E1152" s="52"/>
      <c r="F1152" s="52"/>
      <c r="G1152" s="52"/>
      <c r="H1152" s="52"/>
      <c r="I1152" s="52"/>
    </row>
    <row r="1153" spans="1:9" s="53" customFormat="1">
      <c r="A1153" s="49"/>
      <c r="B1153" s="50"/>
      <c r="C1153" s="51"/>
      <c r="D1153" s="49"/>
      <c r="E1153" s="52"/>
      <c r="F1153" s="52"/>
      <c r="G1153" s="52"/>
      <c r="H1153" s="52"/>
      <c r="I1153" s="52"/>
    </row>
    <row r="1154" spans="1:9" s="53" customFormat="1">
      <c r="A1154" s="49"/>
      <c r="B1154" s="50"/>
      <c r="C1154" s="51"/>
      <c r="D1154" s="49"/>
      <c r="E1154" s="52"/>
      <c r="F1154" s="52"/>
      <c r="G1154" s="52"/>
      <c r="H1154" s="52"/>
      <c r="I1154" s="52"/>
    </row>
    <row r="1155" spans="1:9" s="53" customFormat="1">
      <c r="A1155" s="49"/>
      <c r="B1155" s="50"/>
      <c r="C1155" s="51"/>
      <c r="D1155" s="49"/>
      <c r="E1155" s="52"/>
      <c r="F1155" s="52"/>
      <c r="G1155" s="52"/>
      <c r="H1155" s="52"/>
      <c r="I1155" s="52"/>
    </row>
    <row r="1156" spans="1:9" s="53" customFormat="1">
      <c r="A1156" s="49"/>
      <c r="B1156" s="50"/>
      <c r="C1156" s="51"/>
      <c r="D1156" s="49"/>
      <c r="E1156" s="52"/>
      <c r="F1156" s="52"/>
      <c r="G1156" s="52"/>
      <c r="H1156" s="52"/>
      <c r="I1156" s="52"/>
    </row>
    <row r="1157" spans="1:9" s="53" customFormat="1">
      <c r="A1157" s="49"/>
      <c r="B1157" s="50"/>
      <c r="C1157" s="51"/>
      <c r="D1157" s="49"/>
      <c r="E1157" s="52"/>
      <c r="F1157" s="52"/>
      <c r="G1157" s="52"/>
      <c r="H1157" s="52"/>
      <c r="I1157" s="52"/>
    </row>
    <row r="1158" spans="1:9" s="53" customFormat="1">
      <c r="A1158" s="49"/>
      <c r="B1158" s="50"/>
      <c r="C1158" s="51"/>
      <c r="D1158" s="49"/>
      <c r="E1158" s="52"/>
      <c r="F1158" s="52"/>
      <c r="G1158" s="52"/>
      <c r="H1158" s="52"/>
      <c r="I1158" s="52"/>
    </row>
    <row r="1159" spans="1:9" s="53" customFormat="1">
      <c r="A1159" s="49"/>
      <c r="B1159" s="50"/>
      <c r="C1159" s="51"/>
      <c r="D1159" s="49"/>
      <c r="E1159" s="52"/>
      <c r="F1159" s="52"/>
      <c r="G1159" s="52"/>
      <c r="H1159" s="52"/>
      <c r="I1159" s="52"/>
    </row>
    <row r="1160" spans="1:9" s="53" customFormat="1">
      <c r="A1160" s="49"/>
      <c r="B1160" s="50"/>
      <c r="C1160" s="51"/>
      <c r="D1160" s="49"/>
      <c r="E1160" s="52"/>
      <c r="F1160" s="52"/>
      <c r="G1160" s="52"/>
      <c r="H1160" s="52"/>
      <c r="I1160" s="52"/>
    </row>
    <row r="1161" spans="1:9" s="53" customFormat="1">
      <c r="A1161" s="49"/>
      <c r="B1161" s="50"/>
      <c r="C1161" s="51"/>
      <c r="D1161" s="49"/>
      <c r="E1161" s="52"/>
      <c r="F1161" s="52"/>
      <c r="G1161" s="52"/>
      <c r="H1161" s="52"/>
      <c r="I1161" s="52"/>
    </row>
    <row r="1162" spans="1:9" s="53" customFormat="1">
      <c r="A1162" s="49"/>
      <c r="B1162" s="50"/>
      <c r="C1162" s="51"/>
      <c r="D1162" s="49"/>
      <c r="E1162" s="52"/>
      <c r="F1162" s="52"/>
      <c r="G1162" s="52"/>
      <c r="H1162" s="52"/>
      <c r="I1162" s="52"/>
    </row>
    <row r="1163" spans="1:9" s="53" customFormat="1">
      <c r="A1163" s="49"/>
      <c r="B1163" s="50"/>
      <c r="C1163" s="51"/>
      <c r="D1163" s="49"/>
      <c r="E1163" s="52"/>
      <c r="F1163" s="52"/>
      <c r="G1163" s="52"/>
      <c r="H1163" s="52"/>
      <c r="I1163" s="52"/>
    </row>
    <row r="1164" spans="1:9" s="53" customFormat="1">
      <c r="A1164" s="49"/>
      <c r="B1164" s="50"/>
      <c r="C1164" s="51"/>
      <c r="D1164" s="49"/>
      <c r="E1164" s="52"/>
      <c r="F1164" s="52"/>
      <c r="G1164" s="52"/>
      <c r="H1164" s="52"/>
      <c r="I1164" s="52"/>
    </row>
    <row r="1165" spans="1:9" s="53" customFormat="1">
      <c r="A1165" s="49"/>
      <c r="B1165" s="50"/>
      <c r="C1165" s="51"/>
      <c r="D1165" s="49"/>
      <c r="E1165" s="52"/>
      <c r="F1165" s="52"/>
      <c r="G1165" s="52"/>
      <c r="H1165" s="52"/>
      <c r="I1165" s="52"/>
    </row>
    <row r="1166" spans="1:9" s="53" customFormat="1">
      <c r="A1166" s="49"/>
      <c r="B1166" s="50"/>
      <c r="C1166" s="51"/>
      <c r="D1166" s="49"/>
      <c r="E1166" s="52"/>
      <c r="F1166" s="52"/>
      <c r="G1166" s="52"/>
      <c r="H1166" s="52"/>
      <c r="I1166" s="52"/>
    </row>
    <row r="1167" spans="1:9" s="53" customFormat="1">
      <c r="A1167" s="49"/>
      <c r="B1167" s="50"/>
      <c r="C1167" s="51"/>
      <c r="D1167" s="49"/>
      <c r="E1167" s="52"/>
      <c r="F1167" s="52"/>
      <c r="G1167" s="52"/>
      <c r="H1167" s="52"/>
      <c r="I1167" s="52"/>
    </row>
    <row r="1168" spans="1:9" s="53" customFormat="1">
      <c r="A1168" s="49"/>
      <c r="B1168" s="50"/>
      <c r="C1168" s="51"/>
      <c r="D1168" s="49"/>
      <c r="E1168" s="52"/>
      <c r="F1168" s="52"/>
      <c r="G1168" s="52"/>
      <c r="H1168" s="52"/>
      <c r="I1168" s="52"/>
    </row>
    <row r="1169" spans="1:9" s="53" customFormat="1">
      <c r="A1169" s="49"/>
      <c r="B1169" s="50"/>
      <c r="C1169" s="51"/>
      <c r="D1169" s="49"/>
      <c r="E1169" s="52"/>
      <c r="F1169" s="52"/>
      <c r="G1169" s="52"/>
      <c r="H1169" s="52"/>
      <c r="I1169" s="52"/>
    </row>
    <row r="1170" spans="1:9" s="53" customFormat="1">
      <c r="A1170" s="49"/>
      <c r="B1170" s="50"/>
      <c r="C1170" s="51"/>
      <c r="D1170" s="49"/>
      <c r="E1170" s="52"/>
      <c r="F1170" s="52"/>
      <c r="G1170" s="52"/>
      <c r="H1170" s="52"/>
      <c r="I1170" s="52"/>
    </row>
    <row r="1171" spans="1:9" s="53" customFormat="1">
      <c r="A1171" s="49"/>
      <c r="B1171" s="50"/>
      <c r="C1171" s="51"/>
      <c r="D1171" s="49"/>
      <c r="E1171" s="52"/>
      <c r="F1171" s="52"/>
      <c r="G1171" s="52"/>
      <c r="H1171" s="52"/>
      <c r="I1171" s="52"/>
    </row>
    <row r="1172" spans="1:9" s="53" customFormat="1">
      <c r="A1172" s="49"/>
      <c r="B1172" s="50"/>
      <c r="C1172" s="51"/>
      <c r="D1172" s="49"/>
      <c r="E1172" s="52"/>
      <c r="F1172" s="52"/>
      <c r="G1172" s="52"/>
      <c r="H1172" s="52"/>
      <c r="I1172" s="52"/>
    </row>
    <row r="1173" spans="1:9" s="53" customFormat="1">
      <c r="A1173" s="49"/>
      <c r="B1173" s="50"/>
      <c r="C1173" s="51"/>
      <c r="D1173" s="49"/>
      <c r="E1173" s="52"/>
      <c r="F1173" s="52"/>
      <c r="G1173" s="52"/>
      <c r="H1173" s="52"/>
      <c r="I1173" s="52"/>
    </row>
    <row r="1174" spans="1:9" s="53" customFormat="1">
      <c r="A1174" s="49"/>
      <c r="B1174" s="50"/>
      <c r="C1174" s="51"/>
      <c r="D1174" s="49"/>
      <c r="E1174" s="52"/>
      <c r="F1174" s="52"/>
      <c r="G1174" s="52"/>
      <c r="H1174" s="52"/>
      <c r="I1174" s="52"/>
    </row>
    <row r="1175" spans="1:9" s="53" customFormat="1">
      <c r="A1175" s="49"/>
      <c r="B1175" s="50"/>
      <c r="C1175" s="51"/>
      <c r="D1175" s="49"/>
      <c r="E1175" s="52"/>
      <c r="F1175" s="52"/>
      <c r="G1175" s="52"/>
      <c r="H1175" s="52"/>
      <c r="I1175" s="52"/>
    </row>
    <row r="1176" spans="1:9" s="53" customFormat="1">
      <c r="A1176" s="49"/>
      <c r="B1176" s="50"/>
      <c r="C1176" s="51"/>
      <c r="D1176" s="49"/>
      <c r="E1176" s="52"/>
      <c r="F1176" s="52"/>
      <c r="G1176" s="52"/>
      <c r="H1176" s="52"/>
      <c r="I1176" s="52"/>
    </row>
    <row r="1177" spans="1:9" s="53" customFormat="1">
      <c r="A1177" s="49"/>
      <c r="B1177" s="50"/>
      <c r="C1177" s="51"/>
      <c r="D1177" s="49"/>
      <c r="E1177" s="52"/>
      <c r="F1177" s="52"/>
      <c r="G1177" s="52"/>
      <c r="H1177" s="52"/>
      <c r="I1177" s="52"/>
    </row>
    <row r="1178" spans="1:9" s="53" customFormat="1">
      <c r="A1178" s="49"/>
      <c r="B1178" s="50"/>
      <c r="C1178" s="51"/>
      <c r="D1178" s="49"/>
      <c r="E1178" s="52"/>
      <c r="F1178" s="52"/>
      <c r="G1178" s="52"/>
      <c r="H1178" s="52"/>
      <c r="I1178" s="52"/>
    </row>
    <row r="1179" spans="1:9" s="53" customFormat="1">
      <c r="A1179" s="49"/>
      <c r="B1179" s="50"/>
      <c r="C1179" s="51"/>
      <c r="D1179" s="49"/>
      <c r="E1179" s="52"/>
      <c r="F1179" s="52"/>
      <c r="G1179" s="52"/>
      <c r="H1179" s="52"/>
      <c r="I1179" s="52"/>
    </row>
    <row r="1180" spans="1:9" s="53" customFormat="1">
      <c r="A1180" s="49"/>
      <c r="B1180" s="50"/>
      <c r="C1180" s="51"/>
      <c r="D1180" s="49"/>
      <c r="E1180" s="52"/>
      <c r="F1180" s="52"/>
      <c r="G1180" s="52"/>
      <c r="H1180" s="52"/>
      <c r="I1180" s="52"/>
    </row>
    <row r="1181" spans="1:9" s="53" customFormat="1">
      <c r="A1181" s="49"/>
      <c r="B1181" s="50"/>
      <c r="C1181" s="51"/>
      <c r="D1181" s="49"/>
      <c r="E1181" s="52"/>
      <c r="F1181" s="52"/>
      <c r="G1181" s="52"/>
      <c r="H1181" s="52"/>
      <c r="I1181" s="52"/>
    </row>
    <row r="1182" spans="1:9" s="53" customFormat="1">
      <c r="A1182" s="49"/>
      <c r="B1182" s="50"/>
      <c r="C1182" s="51"/>
      <c r="D1182" s="49"/>
      <c r="E1182" s="52"/>
      <c r="F1182" s="52"/>
      <c r="G1182" s="52"/>
      <c r="H1182" s="52"/>
      <c r="I1182" s="52"/>
    </row>
    <row r="1183" spans="1:9" s="53" customFormat="1">
      <c r="A1183" s="49"/>
      <c r="B1183" s="50"/>
      <c r="C1183" s="51"/>
      <c r="D1183" s="49"/>
      <c r="E1183" s="52"/>
      <c r="F1183" s="52"/>
      <c r="G1183" s="52"/>
      <c r="H1183" s="52"/>
      <c r="I1183" s="52"/>
    </row>
    <row r="1184" spans="1:9" s="53" customFormat="1">
      <c r="A1184" s="49"/>
      <c r="B1184" s="50"/>
      <c r="C1184" s="51"/>
      <c r="D1184" s="49"/>
      <c r="E1184" s="52"/>
      <c r="F1184" s="52"/>
      <c r="G1184" s="52"/>
      <c r="H1184" s="52"/>
      <c r="I1184" s="52"/>
    </row>
    <row r="1185" spans="1:9" s="53" customFormat="1">
      <c r="A1185" s="49"/>
      <c r="B1185" s="50"/>
      <c r="C1185" s="51"/>
      <c r="D1185" s="49"/>
      <c r="E1185" s="52"/>
      <c r="F1185" s="52"/>
      <c r="G1185" s="52"/>
      <c r="H1185" s="52"/>
      <c r="I1185" s="52"/>
    </row>
    <row r="1186" spans="1:9" s="53" customFormat="1">
      <c r="A1186" s="49"/>
      <c r="B1186" s="50"/>
      <c r="C1186" s="51"/>
      <c r="D1186" s="49"/>
      <c r="E1186" s="52"/>
      <c r="F1186" s="52"/>
      <c r="G1186" s="52"/>
      <c r="H1186" s="52"/>
      <c r="I1186" s="52"/>
    </row>
    <row r="1187" spans="1:9" s="53" customFormat="1">
      <c r="A1187" s="49"/>
      <c r="B1187" s="50"/>
      <c r="C1187" s="51"/>
      <c r="D1187" s="49"/>
      <c r="E1187" s="52"/>
      <c r="F1187" s="52"/>
      <c r="G1187" s="52"/>
      <c r="H1187" s="52"/>
      <c r="I1187" s="52"/>
    </row>
    <row r="1188" spans="1:9" s="53" customFormat="1">
      <c r="A1188" s="49"/>
      <c r="B1188" s="50"/>
      <c r="C1188" s="51"/>
      <c r="D1188" s="49"/>
      <c r="E1188" s="52"/>
      <c r="F1188" s="52"/>
      <c r="G1188" s="52"/>
      <c r="H1188" s="52"/>
      <c r="I1188" s="52"/>
    </row>
    <row r="1189" spans="1:9" s="53" customFormat="1">
      <c r="A1189" s="49"/>
      <c r="B1189" s="50"/>
      <c r="C1189" s="51"/>
      <c r="D1189" s="49"/>
      <c r="E1189" s="52"/>
      <c r="F1189" s="52"/>
      <c r="G1189" s="52"/>
      <c r="H1189" s="52"/>
      <c r="I1189" s="52"/>
    </row>
    <row r="1190" spans="1:9" s="53" customFormat="1">
      <c r="A1190" s="49"/>
      <c r="B1190" s="50"/>
      <c r="C1190" s="51"/>
      <c r="D1190" s="49"/>
      <c r="E1190" s="52"/>
      <c r="F1190" s="52"/>
      <c r="G1190" s="52"/>
      <c r="H1190" s="52"/>
      <c r="I1190" s="52"/>
    </row>
    <row r="1191" spans="1:9" s="53" customFormat="1">
      <c r="A1191" s="49"/>
      <c r="B1191" s="50"/>
      <c r="C1191" s="51"/>
      <c r="D1191" s="49"/>
      <c r="E1191" s="52"/>
      <c r="F1191" s="52"/>
      <c r="G1191" s="52"/>
      <c r="H1191" s="52"/>
      <c r="I1191" s="52"/>
    </row>
    <row r="1192" spans="1:9" s="53" customFormat="1">
      <c r="A1192" s="49"/>
      <c r="B1192" s="50"/>
      <c r="C1192" s="51"/>
      <c r="D1192" s="49"/>
      <c r="E1192" s="52"/>
      <c r="F1192" s="52"/>
      <c r="G1192" s="52"/>
      <c r="H1192" s="52"/>
      <c r="I1192" s="52"/>
    </row>
    <row r="1193" spans="1:9" s="53" customFormat="1">
      <c r="A1193" s="49"/>
      <c r="B1193" s="50"/>
      <c r="C1193" s="51"/>
      <c r="D1193" s="49"/>
      <c r="E1193" s="52"/>
      <c r="F1193" s="52"/>
      <c r="G1193" s="52"/>
      <c r="H1193" s="52"/>
      <c r="I1193" s="52"/>
    </row>
    <row r="1194" spans="1:9" s="53" customFormat="1">
      <c r="A1194" s="49"/>
      <c r="B1194" s="50"/>
      <c r="C1194" s="51"/>
      <c r="D1194" s="49"/>
      <c r="E1194" s="52"/>
      <c r="F1194" s="52"/>
      <c r="G1194" s="52"/>
      <c r="H1194" s="52"/>
      <c r="I1194" s="52"/>
    </row>
    <row r="1195" spans="1:9" s="53" customFormat="1">
      <c r="A1195" s="49"/>
      <c r="B1195" s="50"/>
      <c r="C1195" s="51"/>
      <c r="D1195" s="49"/>
      <c r="E1195" s="52"/>
      <c r="F1195" s="52"/>
      <c r="G1195" s="52"/>
      <c r="H1195" s="52"/>
      <c r="I1195" s="52"/>
    </row>
    <row r="1196" spans="1:9" s="53" customFormat="1">
      <c r="A1196" s="49"/>
      <c r="B1196" s="50"/>
      <c r="C1196" s="51"/>
      <c r="D1196" s="49"/>
      <c r="E1196" s="52"/>
      <c r="F1196" s="52"/>
      <c r="G1196" s="52"/>
      <c r="H1196" s="52"/>
      <c r="I1196" s="52"/>
    </row>
    <row r="1197" spans="1:9" s="53" customFormat="1">
      <c r="A1197" s="49"/>
      <c r="B1197" s="50"/>
      <c r="C1197" s="51"/>
      <c r="D1197" s="49"/>
      <c r="E1197" s="52"/>
      <c r="F1197" s="52"/>
      <c r="G1197" s="52"/>
      <c r="H1197" s="52"/>
      <c r="I1197" s="52"/>
    </row>
    <row r="1198" spans="1:9" s="53" customFormat="1">
      <c r="A1198" s="49"/>
      <c r="B1198" s="50"/>
      <c r="C1198" s="51"/>
      <c r="D1198" s="49"/>
      <c r="E1198" s="52"/>
      <c r="F1198" s="52"/>
      <c r="G1198" s="52"/>
      <c r="H1198" s="52"/>
      <c r="I1198" s="52"/>
    </row>
    <row r="1199" spans="1:9" s="53" customFormat="1">
      <c r="A1199" s="49"/>
      <c r="B1199" s="50"/>
      <c r="C1199" s="51"/>
      <c r="D1199" s="49"/>
      <c r="E1199" s="52"/>
      <c r="F1199" s="52"/>
      <c r="G1199" s="52"/>
      <c r="H1199" s="52"/>
      <c r="I1199" s="52"/>
    </row>
    <row r="1200" spans="1:9" s="53" customFormat="1">
      <c r="A1200" s="49"/>
      <c r="B1200" s="50"/>
      <c r="C1200" s="51"/>
      <c r="D1200" s="49"/>
      <c r="E1200" s="52"/>
      <c r="F1200" s="52"/>
      <c r="G1200" s="52"/>
      <c r="H1200" s="52"/>
      <c r="I1200" s="52"/>
    </row>
    <row r="1201" spans="1:9" s="53" customFormat="1">
      <c r="A1201" s="49"/>
      <c r="B1201" s="50"/>
      <c r="C1201" s="51"/>
      <c r="D1201" s="49"/>
      <c r="E1201" s="52"/>
      <c r="F1201" s="52"/>
      <c r="G1201" s="52"/>
      <c r="H1201" s="52"/>
      <c r="I1201" s="52"/>
    </row>
    <row r="1202" spans="1:9" s="53" customFormat="1">
      <c r="A1202" s="49"/>
      <c r="B1202" s="50"/>
      <c r="C1202" s="51"/>
      <c r="D1202" s="49"/>
      <c r="E1202" s="52"/>
      <c r="F1202" s="52"/>
      <c r="G1202" s="52"/>
      <c r="H1202" s="52"/>
      <c r="I1202" s="52"/>
    </row>
    <row r="1203" spans="1:9" s="53" customFormat="1">
      <c r="A1203" s="49"/>
      <c r="B1203" s="50"/>
      <c r="C1203" s="51"/>
      <c r="D1203" s="49"/>
      <c r="E1203" s="52"/>
      <c r="F1203" s="52"/>
      <c r="G1203" s="52"/>
      <c r="H1203" s="52"/>
      <c r="I1203" s="52"/>
    </row>
    <row r="1204" spans="1:9" s="53" customFormat="1">
      <c r="A1204" s="49"/>
      <c r="B1204" s="50"/>
      <c r="C1204" s="51"/>
      <c r="D1204" s="49"/>
      <c r="E1204" s="52"/>
      <c r="F1204" s="52"/>
      <c r="G1204" s="52"/>
      <c r="H1204" s="52"/>
      <c r="I1204" s="52"/>
    </row>
    <row r="1205" spans="1:9" s="53" customFormat="1">
      <c r="A1205" s="49"/>
      <c r="B1205" s="50"/>
      <c r="C1205" s="51"/>
      <c r="D1205" s="49"/>
      <c r="E1205" s="52"/>
      <c r="F1205" s="52"/>
      <c r="G1205" s="52"/>
      <c r="H1205" s="52"/>
      <c r="I1205" s="52"/>
    </row>
    <row r="1206" spans="1:9" s="53" customFormat="1">
      <c r="A1206" s="49"/>
      <c r="B1206" s="50"/>
      <c r="C1206" s="51"/>
      <c r="D1206" s="49"/>
      <c r="E1206" s="52"/>
      <c r="F1206" s="52"/>
      <c r="G1206" s="52"/>
      <c r="H1206" s="52"/>
      <c r="I1206" s="52"/>
    </row>
    <row r="1207" spans="1:9" s="53" customFormat="1">
      <c r="A1207" s="49"/>
      <c r="B1207" s="50"/>
      <c r="C1207" s="51"/>
      <c r="D1207" s="49"/>
      <c r="E1207" s="52"/>
      <c r="F1207" s="52"/>
      <c r="G1207" s="52"/>
      <c r="H1207" s="52"/>
      <c r="I1207" s="52"/>
    </row>
    <row r="1208" spans="1:9" s="53" customFormat="1">
      <c r="A1208" s="49"/>
      <c r="B1208" s="50"/>
      <c r="C1208" s="51"/>
      <c r="D1208" s="49"/>
      <c r="E1208" s="52"/>
      <c r="F1208" s="52"/>
      <c r="G1208" s="52"/>
      <c r="H1208" s="52"/>
      <c r="I1208" s="52"/>
    </row>
    <row r="1209" spans="1:9" s="53" customFormat="1">
      <c r="A1209" s="49"/>
      <c r="B1209" s="50"/>
      <c r="C1209" s="51"/>
      <c r="D1209" s="49"/>
      <c r="E1209" s="52"/>
      <c r="F1209" s="52"/>
      <c r="G1209" s="52"/>
      <c r="H1209" s="52"/>
      <c r="I1209" s="52"/>
    </row>
    <row r="1210" spans="1:9" s="53" customFormat="1">
      <c r="A1210" s="49"/>
      <c r="B1210" s="50"/>
      <c r="C1210" s="51"/>
      <c r="D1210" s="49"/>
      <c r="E1210" s="52"/>
      <c r="F1210" s="52"/>
      <c r="G1210" s="52"/>
      <c r="H1210" s="52"/>
      <c r="I1210" s="52"/>
    </row>
    <row r="1211" spans="1:9" s="53" customFormat="1">
      <c r="A1211" s="49"/>
      <c r="B1211" s="50"/>
      <c r="C1211" s="51"/>
      <c r="D1211" s="49"/>
      <c r="E1211" s="52"/>
      <c r="F1211" s="52"/>
      <c r="G1211" s="52"/>
      <c r="H1211" s="52"/>
      <c r="I1211" s="52"/>
    </row>
    <row r="1212" spans="1:9" s="53" customFormat="1">
      <c r="A1212" s="49"/>
      <c r="B1212" s="50"/>
      <c r="C1212" s="51"/>
      <c r="D1212" s="49"/>
      <c r="E1212" s="52"/>
      <c r="F1212" s="52"/>
      <c r="G1212" s="52"/>
      <c r="H1212" s="52"/>
      <c r="I1212" s="52"/>
    </row>
    <row r="1213" spans="1:9" s="53" customFormat="1">
      <c r="A1213" s="49"/>
      <c r="B1213" s="50"/>
      <c r="C1213" s="51"/>
      <c r="D1213" s="49"/>
      <c r="E1213" s="52"/>
      <c r="F1213" s="52"/>
      <c r="G1213" s="52"/>
      <c r="H1213" s="52"/>
      <c r="I1213" s="52"/>
    </row>
    <row r="1214" spans="1:9" s="53" customFormat="1">
      <c r="A1214" s="49"/>
      <c r="B1214" s="50"/>
      <c r="C1214" s="51"/>
      <c r="D1214" s="49"/>
      <c r="E1214" s="52"/>
      <c r="F1214" s="52"/>
      <c r="G1214" s="52"/>
      <c r="H1214" s="52"/>
      <c r="I1214" s="52"/>
    </row>
    <row r="1215" spans="1:9" s="53" customFormat="1">
      <c r="A1215" s="49"/>
      <c r="B1215" s="50"/>
      <c r="C1215" s="51"/>
      <c r="D1215" s="49"/>
      <c r="E1215" s="52"/>
      <c r="F1215" s="52"/>
      <c r="G1215" s="52"/>
      <c r="H1215" s="52"/>
      <c r="I1215" s="52"/>
    </row>
    <row r="1216" spans="1:9" s="53" customFormat="1">
      <c r="A1216" s="49"/>
      <c r="B1216" s="50"/>
      <c r="C1216" s="51"/>
      <c r="D1216" s="49"/>
      <c r="E1216" s="52"/>
      <c r="F1216" s="52"/>
      <c r="G1216" s="52"/>
      <c r="H1216" s="52"/>
      <c r="I1216" s="52"/>
    </row>
    <row r="1217" spans="1:9" s="53" customFormat="1">
      <c r="A1217" s="49"/>
      <c r="B1217" s="50"/>
      <c r="C1217" s="51"/>
      <c r="D1217" s="49"/>
      <c r="E1217" s="52"/>
      <c r="F1217" s="52"/>
      <c r="G1217" s="52"/>
      <c r="H1217" s="52"/>
      <c r="I1217" s="52"/>
    </row>
    <row r="1218" spans="1:9" s="53" customFormat="1">
      <c r="A1218" s="49"/>
      <c r="B1218" s="50"/>
      <c r="C1218" s="51"/>
      <c r="D1218" s="49"/>
      <c r="E1218" s="52"/>
      <c r="F1218" s="52"/>
      <c r="G1218" s="52"/>
      <c r="H1218" s="52"/>
      <c r="I1218" s="52"/>
    </row>
    <row r="1219" spans="1:9" s="53" customFormat="1">
      <c r="A1219" s="49"/>
      <c r="B1219" s="50"/>
      <c r="C1219" s="51"/>
      <c r="D1219" s="49"/>
      <c r="E1219" s="52"/>
      <c r="F1219" s="52"/>
      <c r="G1219" s="52"/>
      <c r="H1219" s="52"/>
      <c r="I1219" s="52"/>
    </row>
    <row r="1220" spans="1:9" s="53" customFormat="1">
      <c r="A1220" s="49"/>
      <c r="B1220" s="50"/>
      <c r="C1220" s="51"/>
      <c r="D1220" s="49"/>
      <c r="E1220" s="52"/>
      <c r="F1220" s="52"/>
      <c r="G1220" s="52"/>
      <c r="H1220" s="52"/>
      <c r="I1220" s="52"/>
    </row>
    <row r="1221" spans="1:9" s="53" customFormat="1">
      <c r="A1221" s="49"/>
      <c r="B1221" s="50"/>
      <c r="C1221" s="51"/>
      <c r="D1221" s="49"/>
      <c r="E1221" s="52"/>
      <c r="F1221" s="52"/>
      <c r="G1221" s="52"/>
      <c r="H1221" s="52"/>
      <c r="I1221" s="52"/>
    </row>
    <row r="1222" spans="1:9" s="53" customFormat="1">
      <c r="A1222" s="49"/>
      <c r="B1222" s="50"/>
      <c r="C1222" s="51"/>
      <c r="D1222" s="49"/>
      <c r="E1222" s="52"/>
      <c r="F1222" s="52"/>
      <c r="G1222" s="52"/>
      <c r="H1222" s="52"/>
      <c r="I1222" s="52"/>
    </row>
    <row r="1223" spans="1:9" s="53" customFormat="1">
      <c r="A1223" s="49"/>
      <c r="B1223" s="50"/>
      <c r="C1223" s="51"/>
      <c r="D1223" s="49"/>
      <c r="E1223" s="52"/>
      <c r="F1223" s="52"/>
      <c r="G1223" s="52"/>
      <c r="H1223" s="52"/>
      <c r="I1223" s="52"/>
    </row>
    <row r="1224" spans="1:9" s="53" customFormat="1">
      <c r="A1224" s="49"/>
      <c r="B1224" s="50"/>
      <c r="C1224" s="51"/>
      <c r="D1224" s="49"/>
      <c r="E1224" s="52"/>
      <c r="F1224" s="52"/>
      <c r="G1224" s="52"/>
      <c r="H1224" s="52"/>
      <c r="I1224" s="52"/>
    </row>
    <row r="1225" spans="1:9" s="53" customFormat="1">
      <c r="A1225" s="49"/>
      <c r="B1225" s="50"/>
      <c r="C1225" s="51"/>
      <c r="D1225" s="49"/>
      <c r="E1225" s="52"/>
      <c r="F1225" s="52"/>
      <c r="G1225" s="52"/>
      <c r="H1225" s="52"/>
      <c r="I1225" s="52"/>
    </row>
    <row r="1226" spans="1:9" s="53" customFormat="1">
      <c r="A1226" s="49"/>
      <c r="B1226" s="50"/>
      <c r="C1226" s="51"/>
      <c r="D1226" s="49"/>
      <c r="E1226" s="52"/>
      <c r="F1226" s="52"/>
      <c r="G1226" s="52"/>
      <c r="H1226" s="52"/>
      <c r="I1226" s="52"/>
    </row>
    <row r="1227" spans="1:9" s="53" customFormat="1">
      <c r="A1227" s="49"/>
      <c r="B1227" s="50"/>
      <c r="C1227" s="51"/>
      <c r="D1227" s="49"/>
      <c r="E1227" s="52"/>
      <c r="F1227" s="52"/>
      <c r="G1227" s="52"/>
      <c r="H1227" s="52"/>
      <c r="I1227" s="52"/>
    </row>
    <row r="1228" spans="1:9" s="53" customFormat="1">
      <c r="A1228" s="49"/>
      <c r="B1228" s="50"/>
      <c r="C1228" s="51"/>
      <c r="D1228" s="49"/>
      <c r="E1228" s="52"/>
      <c r="F1228" s="52"/>
      <c r="G1228" s="52"/>
      <c r="H1228" s="52"/>
      <c r="I1228" s="52"/>
    </row>
    <row r="1229" spans="1:9" s="53" customFormat="1">
      <c r="A1229" s="49"/>
      <c r="B1229" s="50"/>
      <c r="C1229" s="51"/>
      <c r="D1229" s="49"/>
      <c r="E1229" s="52"/>
      <c r="F1229" s="52"/>
      <c r="G1229" s="52"/>
      <c r="H1229" s="52"/>
      <c r="I1229" s="52"/>
    </row>
    <row r="1230" spans="1:9" s="53" customFormat="1">
      <c r="A1230" s="49"/>
      <c r="B1230" s="50"/>
      <c r="C1230" s="51"/>
      <c r="D1230" s="49"/>
      <c r="E1230" s="52"/>
      <c r="F1230" s="52"/>
      <c r="G1230" s="52"/>
      <c r="H1230" s="52"/>
      <c r="I1230" s="52"/>
    </row>
    <row r="1231" spans="1:9" s="53" customFormat="1">
      <c r="A1231" s="49"/>
      <c r="B1231" s="50"/>
      <c r="C1231" s="51"/>
      <c r="D1231" s="49"/>
      <c r="E1231" s="52"/>
      <c r="F1231" s="52"/>
      <c r="G1231" s="52"/>
      <c r="H1231" s="52"/>
      <c r="I1231" s="52"/>
    </row>
    <row r="1232" spans="1:9" s="53" customFormat="1">
      <c r="A1232" s="49"/>
      <c r="B1232" s="50"/>
      <c r="C1232" s="51"/>
      <c r="D1232" s="49"/>
      <c r="E1232" s="52"/>
      <c r="F1232" s="52"/>
      <c r="G1232" s="52"/>
      <c r="H1232" s="52"/>
      <c r="I1232" s="52"/>
    </row>
    <row r="1233" spans="1:9" s="53" customFormat="1">
      <c r="A1233" s="49"/>
      <c r="B1233" s="50"/>
      <c r="C1233" s="51"/>
      <c r="D1233" s="49"/>
      <c r="E1233" s="52"/>
      <c r="F1233" s="52"/>
      <c r="G1233" s="52"/>
      <c r="H1233" s="52"/>
      <c r="I1233" s="52"/>
    </row>
    <row r="1234" spans="1:9" s="53" customFormat="1">
      <c r="A1234" s="49"/>
      <c r="B1234" s="50"/>
      <c r="C1234" s="51"/>
      <c r="D1234" s="49"/>
      <c r="E1234" s="52"/>
      <c r="F1234" s="52"/>
      <c r="G1234" s="52"/>
      <c r="H1234" s="52"/>
      <c r="I1234" s="52"/>
    </row>
    <row r="1235" spans="1:9" s="53" customFormat="1">
      <c r="A1235" s="49"/>
      <c r="B1235" s="50"/>
      <c r="C1235" s="51"/>
      <c r="D1235" s="49"/>
      <c r="E1235" s="52"/>
      <c r="F1235" s="52"/>
      <c r="G1235" s="52"/>
      <c r="H1235" s="52"/>
      <c r="I1235" s="52"/>
    </row>
    <row r="1236" spans="1:9" s="53" customFormat="1">
      <c r="A1236" s="49"/>
      <c r="B1236" s="50"/>
      <c r="C1236" s="51"/>
      <c r="D1236" s="49"/>
      <c r="E1236" s="52"/>
      <c r="F1236" s="52"/>
      <c r="G1236" s="52"/>
      <c r="H1236" s="52"/>
      <c r="I1236" s="52"/>
    </row>
    <row r="1237" spans="1:9" s="53" customFormat="1">
      <c r="A1237" s="49"/>
      <c r="B1237" s="50"/>
      <c r="C1237" s="51"/>
      <c r="D1237" s="49"/>
      <c r="E1237" s="52"/>
      <c r="F1237" s="52"/>
      <c r="G1237" s="52"/>
      <c r="H1237" s="52"/>
      <c r="I1237" s="52"/>
    </row>
    <row r="1238" spans="1:9" s="53" customFormat="1">
      <c r="A1238" s="49"/>
      <c r="B1238" s="50"/>
      <c r="C1238" s="51"/>
      <c r="D1238" s="49"/>
      <c r="E1238" s="52"/>
      <c r="F1238" s="52"/>
      <c r="G1238" s="52"/>
      <c r="H1238" s="52"/>
      <c r="I1238" s="52"/>
    </row>
    <row r="1239" spans="1:9" s="53" customFormat="1">
      <c r="A1239" s="49"/>
      <c r="B1239" s="50"/>
      <c r="C1239" s="51"/>
      <c r="D1239" s="49"/>
      <c r="E1239" s="52"/>
      <c r="F1239" s="52"/>
      <c r="G1239" s="52"/>
      <c r="H1239" s="52"/>
      <c r="I1239" s="52"/>
    </row>
    <row r="1240" spans="1:9" s="53" customFormat="1">
      <c r="A1240" s="49"/>
      <c r="B1240" s="50"/>
      <c r="C1240" s="51"/>
      <c r="D1240" s="49"/>
      <c r="E1240" s="52"/>
      <c r="F1240" s="52"/>
      <c r="G1240" s="52"/>
      <c r="H1240" s="52"/>
      <c r="I1240" s="52"/>
    </row>
    <row r="1241" spans="1:9" s="53" customFormat="1">
      <c r="A1241" s="49"/>
      <c r="B1241" s="50"/>
      <c r="C1241" s="51"/>
      <c r="D1241" s="49"/>
      <c r="E1241" s="52"/>
      <c r="F1241" s="52"/>
      <c r="G1241" s="52"/>
      <c r="H1241" s="52"/>
      <c r="I1241" s="52"/>
    </row>
    <row r="1242" spans="1:9" s="53" customFormat="1">
      <c r="A1242" s="49"/>
      <c r="B1242" s="50"/>
      <c r="C1242" s="51"/>
      <c r="D1242" s="49"/>
      <c r="E1242" s="52"/>
      <c r="F1242" s="52"/>
      <c r="G1242" s="52"/>
      <c r="H1242" s="52"/>
      <c r="I1242" s="52"/>
    </row>
    <row r="1243" spans="1:9" s="53" customFormat="1">
      <c r="A1243" s="49"/>
      <c r="B1243" s="50"/>
      <c r="C1243" s="51"/>
      <c r="D1243" s="49"/>
      <c r="E1243" s="52"/>
      <c r="F1243" s="52"/>
      <c r="G1243" s="52"/>
      <c r="H1243" s="52"/>
      <c r="I1243" s="52"/>
    </row>
    <row r="1244" spans="1:9" s="53" customFormat="1">
      <c r="A1244" s="49"/>
      <c r="B1244" s="50"/>
      <c r="C1244" s="51"/>
      <c r="D1244" s="49"/>
      <c r="E1244" s="52"/>
      <c r="F1244" s="52"/>
      <c r="G1244" s="52"/>
      <c r="H1244" s="52"/>
      <c r="I1244" s="52"/>
    </row>
    <row r="1245" spans="1:9" s="53" customFormat="1">
      <c r="A1245" s="49"/>
      <c r="B1245" s="50"/>
      <c r="C1245" s="51"/>
      <c r="D1245" s="49"/>
      <c r="E1245" s="52"/>
      <c r="F1245" s="52"/>
      <c r="G1245" s="52"/>
      <c r="H1245" s="52"/>
      <c r="I1245" s="52"/>
    </row>
    <row r="1246" spans="1:9" s="53" customFormat="1">
      <c r="A1246" s="49"/>
      <c r="B1246" s="50"/>
      <c r="C1246" s="51"/>
      <c r="D1246" s="49"/>
      <c r="E1246" s="52"/>
      <c r="F1246" s="52"/>
      <c r="G1246" s="52"/>
      <c r="H1246" s="52"/>
      <c r="I1246" s="52"/>
    </row>
    <row r="1247" spans="1:9" s="53" customFormat="1">
      <c r="A1247" s="49"/>
      <c r="B1247" s="50"/>
      <c r="C1247" s="51"/>
      <c r="D1247" s="49"/>
      <c r="E1247" s="52"/>
      <c r="F1247" s="52"/>
      <c r="G1247" s="52"/>
      <c r="H1247" s="52"/>
      <c r="I1247" s="52"/>
    </row>
    <row r="1248" spans="1:9" s="53" customFormat="1">
      <c r="A1248" s="49"/>
      <c r="B1248" s="50"/>
      <c r="C1248" s="51"/>
      <c r="D1248" s="49"/>
      <c r="E1248" s="52"/>
      <c r="F1248" s="52"/>
      <c r="G1248" s="52"/>
      <c r="H1248" s="52"/>
      <c r="I1248" s="52"/>
    </row>
    <row r="1249" spans="1:9" s="53" customFormat="1">
      <c r="A1249" s="49"/>
      <c r="B1249" s="50"/>
      <c r="C1249" s="51"/>
      <c r="D1249" s="49"/>
      <c r="E1249" s="52"/>
      <c r="F1249" s="52"/>
      <c r="G1249" s="52"/>
      <c r="H1249" s="52"/>
      <c r="I1249" s="52"/>
    </row>
    <row r="1250" spans="1:9" s="53" customFormat="1">
      <c r="A1250" s="49"/>
      <c r="B1250" s="50"/>
      <c r="C1250" s="51"/>
      <c r="D1250" s="49"/>
      <c r="E1250" s="52"/>
      <c r="F1250" s="52"/>
      <c r="G1250" s="52"/>
      <c r="H1250" s="52"/>
      <c r="I1250" s="52"/>
    </row>
    <row r="1251" spans="1:9" s="53" customFormat="1">
      <c r="A1251" s="49"/>
      <c r="B1251" s="50"/>
      <c r="C1251" s="51"/>
      <c r="D1251" s="49"/>
      <c r="E1251" s="52"/>
      <c r="F1251" s="52"/>
      <c r="G1251" s="52"/>
      <c r="H1251" s="52"/>
      <c r="I1251" s="52"/>
    </row>
    <row r="1252" spans="1:9" s="53" customFormat="1">
      <c r="A1252" s="49"/>
      <c r="B1252" s="50"/>
      <c r="C1252" s="51"/>
      <c r="D1252" s="49"/>
      <c r="E1252" s="52"/>
      <c r="F1252" s="52"/>
      <c r="G1252" s="52"/>
      <c r="H1252" s="52"/>
      <c r="I1252" s="52"/>
    </row>
    <row r="1253" spans="1:9" s="53" customFormat="1">
      <c r="A1253" s="49"/>
      <c r="B1253" s="50"/>
      <c r="C1253" s="51"/>
      <c r="D1253" s="49"/>
      <c r="E1253" s="52"/>
      <c r="F1253" s="52"/>
      <c r="G1253" s="52"/>
      <c r="H1253" s="52"/>
      <c r="I1253" s="52"/>
    </row>
    <row r="1254" spans="1:9" s="53" customFormat="1">
      <c r="A1254" s="49"/>
      <c r="B1254" s="50"/>
      <c r="C1254" s="51"/>
      <c r="D1254" s="49"/>
      <c r="E1254" s="52"/>
      <c r="F1254" s="52"/>
      <c r="G1254" s="52"/>
      <c r="H1254" s="52"/>
      <c r="I1254" s="52"/>
    </row>
    <row r="1255" spans="1:9" s="53" customFormat="1">
      <c r="A1255" s="49"/>
      <c r="B1255" s="50"/>
      <c r="C1255" s="51"/>
      <c r="D1255" s="49"/>
      <c r="E1255" s="52"/>
      <c r="F1255" s="52"/>
      <c r="G1255" s="52"/>
      <c r="H1255" s="52"/>
      <c r="I1255" s="52"/>
    </row>
    <row r="1256" spans="1:9" s="53" customFormat="1">
      <c r="A1256" s="49"/>
      <c r="B1256" s="50"/>
      <c r="C1256" s="51"/>
      <c r="D1256" s="49"/>
      <c r="E1256" s="52"/>
      <c r="F1256" s="52"/>
      <c r="G1256" s="52"/>
      <c r="H1256" s="52"/>
      <c r="I1256" s="52"/>
    </row>
    <row r="1257" spans="1:9" s="53" customFormat="1">
      <c r="A1257" s="49"/>
      <c r="B1257" s="50"/>
      <c r="C1257" s="51"/>
      <c r="D1257" s="49"/>
      <c r="E1257" s="52"/>
      <c r="F1257" s="52"/>
      <c r="G1257" s="52"/>
      <c r="H1257" s="52"/>
      <c r="I1257" s="52"/>
    </row>
    <row r="1258" spans="1:9" s="53" customFormat="1">
      <c r="A1258" s="49"/>
      <c r="B1258" s="50"/>
      <c r="C1258" s="51"/>
      <c r="D1258" s="49"/>
      <c r="E1258" s="52"/>
      <c r="F1258" s="52"/>
      <c r="G1258" s="52"/>
      <c r="H1258" s="52"/>
      <c r="I1258" s="52"/>
    </row>
    <row r="1259" spans="1:9" s="53" customFormat="1">
      <c r="A1259" s="49"/>
      <c r="B1259" s="50"/>
      <c r="C1259" s="51"/>
      <c r="D1259" s="49"/>
      <c r="E1259" s="52"/>
      <c r="F1259" s="52"/>
      <c r="G1259" s="52"/>
      <c r="H1259" s="52"/>
      <c r="I1259" s="52"/>
    </row>
    <row r="1260" spans="1:9" s="53" customFormat="1">
      <c r="A1260" s="49"/>
      <c r="B1260" s="50"/>
      <c r="C1260" s="51"/>
      <c r="D1260" s="49"/>
      <c r="E1260" s="52"/>
      <c r="F1260" s="52"/>
      <c r="G1260" s="52"/>
      <c r="H1260" s="52"/>
      <c r="I1260" s="52"/>
    </row>
    <row r="1261" spans="1:9" s="53" customFormat="1">
      <c r="A1261" s="49"/>
      <c r="B1261" s="50"/>
      <c r="C1261" s="51"/>
      <c r="D1261" s="49"/>
      <c r="E1261" s="52"/>
      <c r="F1261" s="52"/>
      <c r="G1261" s="52"/>
      <c r="H1261" s="52"/>
      <c r="I1261" s="52"/>
    </row>
    <row r="1262" spans="1:9" s="53" customFormat="1">
      <c r="A1262" s="49"/>
      <c r="B1262" s="50"/>
      <c r="C1262" s="51"/>
      <c r="D1262" s="49"/>
      <c r="E1262" s="52"/>
      <c r="F1262" s="52"/>
      <c r="G1262" s="52"/>
      <c r="H1262" s="52"/>
      <c r="I1262" s="52"/>
    </row>
    <row r="1263" spans="1:9" s="53" customFormat="1">
      <c r="A1263" s="49"/>
      <c r="B1263" s="50"/>
      <c r="C1263" s="51"/>
      <c r="D1263" s="49"/>
      <c r="E1263" s="52"/>
      <c r="F1263" s="52"/>
      <c r="G1263" s="52"/>
      <c r="H1263" s="52"/>
      <c r="I1263" s="52"/>
    </row>
    <row r="1264" spans="1:9" s="53" customFormat="1">
      <c r="A1264" s="49"/>
      <c r="B1264" s="50"/>
      <c r="C1264" s="51"/>
      <c r="D1264" s="49"/>
      <c r="E1264" s="52"/>
      <c r="F1264" s="52"/>
      <c r="G1264" s="52"/>
      <c r="H1264" s="52"/>
      <c r="I1264" s="52"/>
    </row>
    <row r="1265" spans="1:9" s="53" customFormat="1">
      <c r="A1265" s="49"/>
      <c r="B1265" s="50"/>
      <c r="C1265" s="51"/>
      <c r="D1265" s="49"/>
      <c r="E1265" s="52"/>
      <c r="F1265" s="52"/>
      <c r="G1265" s="52"/>
      <c r="H1265" s="52"/>
      <c r="I1265" s="52"/>
    </row>
    <row r="1266" spans="1:9" s="53" customFormat="1">
      <c r="A1266" s="49"/>
      <c r="B1266" s="50"/>
      <c r="C1266" s="51"/>
      <c r="D1266" s="49"/>
      <c r="E1266" s="52"/>
      <c r="F1266" s="52"/>
      <c r="G1266" s="52"/>
      <c r="H1266" s="52"/>
      <c r="I1266" s="52"/>
    </row>
    <row r="1267" spans="1:9" s="53" customFormat="1">
      <c r="A1267" s="49"/>
      <c r="B1267" s="50"/>
      <c r="C1267" s="51"/>
      <c r="D1267" s="49"/>
      <c r="E1267" s="52"/>
      <c r="F1267" s="52"/>
      <c r="G1267" s="52"/>
      <c r="H1267" s="52"/>
      <c r="I1267" s="52"/>
    </row>
    <row r="1268" spans="1:9" s="53" customFormat="1">
      <c r="A1268" s="49"/>
      <c r="B1268" s="50"/>
      <c r="C1268" s="51"/>
      <c r="D1268" s="49"/>
      <c r="E1268" s="52"/>
      <c r="F1268" s="52"/>
      <c r="G1268" s="52"/>
      <c r="H1268" s="52"/>
      <c r="I1268" s="52"/>
    </row>
    <row r="1269" spans="1:9" s="53" customFormat="1">
      <c r="A1269" s="49"/>
      <c r="B1269" s="50"/>
      <c r="C1269" s="51"/>
      <c r="D1269" s="49"/>
      <c r="E1269" s="52"/>
      <c r="F1269" s="52"/>
      <c r="G1269" s="52"/>
      <c r="H1269" s="52"/>
      <c r="I1269" s="52"/>
    </row>
    <row r="1270" spans="1:9" s="53" customFormat="1">
      <c r="A1270" s="49"/>
      <c r="B1270" s="50"/>
      <c r="C1270" s="51"/>
      <c r="D1270" s="49"/>
      <c r="E1270" s="52"/>
      <c r="F1270" s="52"/>
      <c r="G1270" s="52"/>
      <c r="H1270" s="52"/>
      <c r="I1270" s="52"/>
    </row>
    <row r="1271" spans="1:9" s="53" customFormat="1">
      <c r="A1271" s="49"/>
      <c r="B1271" s="50"/>
      <c r="C1271" s="51"/>
      <c r="D1271" s="49"/>
      <c r="E1271" s="52"/>
      <c r="F1271" s="52"/>
      <c r="G1271" s="52"/>
      <c r="H1271" s="52"/>
      <c r="I1271" s="52"/>
    </row>
    <row r="1272" spans="1:9" s="53" customFormat="1">
      <c r="A1272" s="49"/>
      <c r="B1272" s="50"/>
      <c r="C1272" s="51"/>
      <c r="D1272" s="49"/>
      <c r="E1272" s="52"/>
      <c r="F1272" s="52"/>
      <c r="G1272" s="52"/>
      <c r="H1272" s="52"/>
      <c r="I1272" s="52"/>
    </row>
    <row r="1273" spans="1:9" s="53" customFormat="1">
      <c r="A1273" s="49"/>
      <c r="B1273" s="50"/>
      <c r="C1273" s="51"/>
      <c r="D1273" s="49"/>
      <c r="E1273" s="52"/>
      <c r="F1273" s="52"/>
      <c r="G1273" s="52"/>
      <c r="H1273" s="52"/>
      <c r="I1273" s="52"/>
    </row>
    <row r="1274" spans="1:9" s="53" customFormat="1">
      <c r="A1274" s="49"/>
      <c r="B1274" s="50"/>
      <c r="C1274" s="51"/>
      <c r="D1274" s="49"/>
      <c r="E1274" s="52"/>
      <c r="F1274" s="52"/>
      <c r="G1274" s="52"/>
      <c r="H1274" s="52"/>
      <c r="I1274" s="52"/>
    </row>
    <row r="1275" spans="1:9" s="53" customFormat="1">
      <c r="A1275" s="49"/>
      <c r="B1275" s="50"/>
      <c r="C1275" s="51"/>
      <c r="D1275" s="49"/>
      <c r="E1275" s="52"/>
      <c r="F1275" s="52"/>
      <c r="G1275" s="52"/>
      <c r="H1275" s="52"/>
      <c r="I1275" s="52"/>
    </row>
    <row r="1276" spans="1:9" s="53" customFormat="1">
      <c r="A1276" s="49"/>
      <c r="B1276" s="50"/>
      <c r="C1276" s="51"/>
      <c r="D1276" s="49"/>
      <c r="E1276" s="52"/>
      <c r="F1276" s="52"/>
      <c r="G1276" s="52"/>
      <c r="H1276" s="52"/>
      <c r="I1276" s="52"/>
    </row>
    <row r="1277" spans="1:9" s="53" customFormat="1">
      <c r="A1277" s="49"/>
      <c r="B1277" s="50"/>
      <c r="C1277" s="51"/>
      <c r="D1277" s="49"/>
      <c r="E1277" s="52"/>
      <c r="F1277" s="52"/>
      <c r="G1277" s="52"/>
      <c r="H1277" s="52"/>
      <c r="I1277" s="52"/>
    </row>
    <row r="1278" spans="1:9" s="53" customFormat="1">
      <c r="A1278" s="49"/>
      <c r="B1278" s="50"/>
      <c r="C1278" s="51"/>
      <c r="D1278" s="49"/>
      <c r="E1278" s="52"/>
      <c r="F1278" s="52"/>
      <c r="G1278" s="52"/>
      <c r="H1278" s="52"/>
      <c r="I1278" s="52"/>
    </row>
    <row r="1279" spans="1:9" s="53" customFormat="1">
      <c r="A1279" s="49"/>
      <c r="B1279" s="50"/>
      <c r="C1279" s="51"/>
      <c r="D1279" s="49"/>
      <c r="E1279" s="52"/>
      <c r="F1279" s="52"/>
      <c r="G1279" s="52"/>
      <c r="H1279" s="52"/>
      <c r="I1279" s="52"/>
    </row>
    <row r="1280" spans="1:9" s="53" customFormat="1">
      <c r="A1280" s="49"/>
      <c r="B1280" s="50"/>
      <c r="C1280" s="51"/>
      <c r="D1280" s="49"/>
      <c r="E1280" s="52"/>
      <c r="F1280" s="52"/>
      <c r="G1280" s="52"/>
      <c r="H1280" s="52"/>
      <c r="I1280" s="52"/>
    </row>
    <row r="1281" spans="1:9" s="53" customFormat="1">
      <c r="A1281" s="49"/>
      <c r="B1281" s="50"/>
      <c r="C1281" s="51"/>
      <c r="D1281" s="49"/>
      <c r="E1281" s="52"/>
      <c r="F1281" s="52"/>
      <c r="G1281" s="52"/>
      <c r="H1281" s="52"/>
      <c r="I1281" s="52"/>
    </row>
    <row r="1282" spans="1:9" s="53" customFormat="1">
      <c r="A1282" s="49"/>
      <c r="B1282" s="50"/>
      <c r="C1282" s="51"/>
      <c r="D1282" s="49"/>
      <c r="E1282" s="52"/>
      <c r="F1282" s="52"/>
      <c r="G1282" s="52"/>
      <c r="H1282" s="52"/>
      <c r="I1282" s="52"/>
    </row>
    <row r="1283" spans="1:9" s="53" customFormat="1">
      <c r="A1283" s="49"/>
      <c r="B1283" s="50"/>
      <c r="C1283" s="51"/>
      <c r="D1283" s="49"/>
      <c r="E1283" s="52"/>
      <c r="F1283" s="52"/>
      <c r="G1283" s="52"/>
      <c r="H1283" s="52"/>
      <c r="I1283" s="52"/>
    </row>
    <row r="1284" spans="1:9" s="53" customFormat="1">
      <c r="A1284" s="49"/>
      <c r="B1284" s="50"/>
      <c r="C1284" s="51"/>
      <c r="D1284" s="49"/>
      <c r="E1284" s="52"/>
      <c r="F1284" s="52"/>
      <c r="G1284" s="52"/>
      <c r="H1284" s="52"/>
      <c r="I1284" s="52"/>
    </row>
    <row r="1285" spans="1:9" s="53" customFormat="1">
      <c r="A1285" s="49"/>
      <c r="B1285" s="50"/>
      <c r="C1285" s="51"/>
      <c r="D1285" s="49"/>
      <c r="E1285" s="52"/>
      <c r="F1285" s="52"/>
      <c r="G1285" s="52"/>
      <c r="H1285" s="52"/>
      <c r="I1285" s="52"/>
    </row>
    <row r="1286" spans="1:9" s="53" customFormat="1">
      <c r="A1286" s="49"/>
      <c r="B1286" s="50"/>
      <c r="C1286" s="51"/>
      <c r="D1286" s="49"/>
      <c r="E1286" s="52"/>
      <c r="F1286" s="52"/>
      <c r="G1286" s="52"/>
      <c r="H1286" s="52"/>
      <c r="I1286" s="52"/>
    </row>
    <row r="1287" spans="1:9" s="53" customFormat="1">
      <c r="A1287" s="49"/>
      <c r="B1287" s="50"/>
      <c r="C1287" s="51"/>
      <c r="D1287" s="49"/>
      <c r="E1287" s="52"/>
      <c r="F1287" s="52"/>
      <c r="G1287" s="52"/>
      <c r="H1287" s="52"/>
      <c r="I1287" s="52"/>
    </row>
    <row r="1288" spans="1:9" s="53" customFormat="1">
      <c r="A1288" s="49"/>
      <c r="B1288" s="50"/>
      <c r="C1288" s="51"/>
      <c r="D1288" s="49"/>
      <c r="E1288" s="52"/>
      <c r="F1288" s="52"/>
      <c r="G1288" s="52"/>
      <c r="H1288" s="52"/>
      <c r="I1288" s="52"/>
    </row>
    <row r="1289" spans="1:9" s="53" customFormat="1">
      <c r="A1289" s="49"/>
      <c r="B1289" s="50"/>
      <c r="C1289" s="51"/>
      <c r="D1289" s="49"/>
      <c r="E1289" s="52"/>
      <c r="F1289" s="52"/>
      <c r="G1289" s="52"/>
      <c r="H1289" s="52"/>
      <c r="I1289" s="52"/>
    </row>
    <row r="1290" spans="1:9" s="53" customFormat="1">
      <c r="A1290" s="49"/>
      <c r="B1290" s="50"/>
      <c r="C1290" s="51"/>
      <c r="D1290" s="49"/>
      <c r="E1290" s="52"/>
      <c r="F1290" s="52"/>
      <c r="G1290" s="52"/>
      <c r="H1290" s="52"/>
      <c r="I1290" s="52"/>
    </row>
    <row r="1291" spans="1:9" s="53" customFormat="1">
      <c r="A1291" s="49"/>
      <c r="B1291" s="50"/>
      <c r="C1291" s="51"/>
      <c r="D1291" s="49"/>
      <c r="E1291" s="52"/>
      <c r="F1291" s="52"/>
      <c r="G1291" s="52"/>
      <c r="H1291" s="52"/>
      <c r="I1291" s="52"/>
    </row>
    <row r="1292" spans="1:9" s="53" customFormat="1">
      <c r="A1292" s="49"/>
      <c r="B1292" s="50"/>
      <c r="C1292" s="51"/>
      <c r="D1292" s="49"/>
      <c r="E1292" s="52"/>
      <c r="F1292" s="52"/>
      <c r="G1292" s="52"/>
      <c r="H1292" s="52"/>
      <c r="I1292" s="52"/>
    </row>
    <row r="1293" spans="1:9" s="53" customFormat="1">
      <c r="A1293" s="49"/>
      <c r="B1293" s="50"/>
      <c r="C1293" s="51"/>
      <c r="D1293" s="49"/>
      <c r="E1293" s="52"/>
      <c r="F1293" s="52"/>
      <c r="G1293" s="52"/>
      <c r="H1293" s="52"/>
      <c r="I1293" s="52"/>
    </row>
    <row r="1294" spans="1:9" s="53" customFormat="1">
      <c r="A1294" s="49"/>
      <c r="B1294" s="50"/>
      <c r="C1294" s="51"/>
      <c r="D1294" s="49"/>
      <c r="E1294" s="52"/>
      <c r="F1294" s="52"/>
      <c r="G1294" s="52"/>
      <c r="H1294" s="52"/>
      <c r="I1294" s="52"/>
    </row>
    <row r="1295" spans="1:9" s="53" customFormat="1">
      <c r="A1295" s="49"/>
      <c r="B1295" s="50"/>
      <c r="C1295" s="51"/>
      <c r="D1295" s="49"/>
      <c r="E1295" s="52"/>
      <c r="F1295" s="52"/>
      <c r="G1295" s="52"/>
      <c r="H1295" s="52"/>
      <c r="I1295" s="52"/>
    </row>
    <row r="1296" spans="1:9" s="53" customFormat="1">
      <c r="A1296" s="49"/>
      <c r="B1296" s="50"/>
      <c r="C1296" s="51"/>
      <c r="D1296" s="49"/>
      <c r="E1296" s="52"/>
      <c r="F1296" s="52"/>
      <c r="G1296" s="52"/>
      <c r="H1296" s="52"/>
      <c r="I1296" s="52"/>
    </row>
    <row r="1297" spans="1:9" s="53" customFormat="1">
      <c r="A1297" s="49"/>
      <c r="B1297" s="50"/>
      <c r="C1297" s="51"/>
      <c r="D1297" s="49"/>
      <c r="E1297" s="52"/>
      <c r="F1297" s="52"/>
      <c r="G1297" s="52"/>
      <c r="H1297" s="52"/>
      <c r="I1297" s="52"/>
    </row>
    <row r="1298" spans="1:9" s="53" customFormat="1">
      <c r="A1298" s="49"/>
      <c r="B1298" s="50"/>
      <c r="C1298" s="51"/>
      <c r="D1298" s="49"/>
      <c r="E1298" s="52"/>
      <c r="F1298" s="52"/>
      <c r="G1298" s="52"/>
      <c r="H1298" s="52"/>
      <c r="I1298" s="52"/>
    </row>
    <row r="1299" spans="1:9" s="53" customFormat="1">
      <c r="A1299" s="49"/>
      <c r="B1299" s="50"/>
      <c r="C1299" s="51"/>
      <c r="D1299" s="49"/>
      <c r="E1299" s="52"/>
      <c r="F1299" s="52"/>
      <c r="G1299" s="52"/>
      <c r="H1299" s="52"/>
      <c r="I1299" s="52"/>
    </row>
    <row r="1300" spans="1:9" s="53" customFormat="1">
      <c r="A1300" s="49"/>
      <c r="B1300" s="50"/>
      <c r="C1300" s="51"/>
      <c r="D1300" s="49"/>
      <c r="E1300" s="52"/>
      <c r="F1300" s="52"/>
      <c r="G1300" s="52"/>
      <c r="H1300" s="52"/>
      <c r="I1300" s="52"/>
    </row>
    <row r="1301" spans="1:9" s="53" customFormat="1">
      <c r="A1301" s="49"/>
      <c r="B1301" s="50"/>
      <c r="C1301" s="51"/>
      <c r="D1301" s="49"/>
      <c r="E1301" s="52"/>
      <c r="F1301" s="52"/>
      <c r="G1301" s="52"/>
      <c r="H1301" s="52"/>
      <c r="I1301" s="52"/>
    </row>
    <row r="1302" spans="1:9" s="53" customFormat="1">
      <c r="A1302" s="49"/>
      <c r="B1302" s="50"/>
      <c r="C1302" s="51"/>
      <c r="D1302" s="49"/>
      <c r="E1302" s="52"/>
      <c r="F1302" s="52"/>
      <c r="G1302" s="52"/>
      <c r="H1302" s="52"/>
      <c r="I1302" s="52"/>
    </row>
    <row r="1303" spans="1:9" s="53" customFormat="1">
      <c r="A1303" s="49"/>
      <c r="B1303" s="50"/>
      <c r="C1303" s="51"/>
      <c r="D1303" s="49"/>
      <c r="E1303" s="52"/>
      <c r="F1303" s="52"/>
      <c r="G1303" s="52"/>
      <c r="H1303" s="52"/>
      <c r="I1303" s="52"/>
    </row>
    <row r="1304" spans="1:9" s="53" customFormat="1">
      <c r="A1304" s="49"/>
      <c r="B1304" s="50"/>
      <c r="C1304" s="51"/>
      <c r="D1304" s="49"/>
      <c r="E1304" s="52"/>
      <c r="F1304" s="52"/>
      <c r="G1304" s="52"/>
      <c r="H1304" s="52"/>
      <c r="I1304" s="52"/>
    </row>
    <row r="1305" spans="1:9" s="53" customFormat="1">
      <c r="A1305" s="49"/>
      <c r="B1305" s="50"/>
      <c r="C1305" s="51"/>
      <c r="D1305" s="49"/>
      <c r="E1305" s="52"/>
      <c r="F1305" s="52"/>
      <c r="G1305" s="52"/>
      <c r="H1305" s="52"/>
      <c r="I1305" s="52"/>
    </row>
    <row r="1306" spans="1:9" s="53" customFormat="1">
      <c r="A1306" s="49"/>
      <c r="B1306" s="50"/>
      <c r="C1306" s="51"/>
      <c r="D1306" s="49"/>
      <c r="E1306" s="52"/>
      <c r="F1306" s="52"/>
      <c r="G1306" s="52"/>
      <c r="H1306" s="52"/>
      <c r="I1306" s="52"/>
    </row>
    <row r="1307" spans="1:9" s="53" customFormat="1">
      <c r="A1307" s="49"/>
      <c r="B1307" s="50"/>
      <c r="C1307" s="51"/>
      <c r="D1307" s="49"/>
      <c r="E1307" s="52"/>
      <c r="F1307" s="52"/>
      <c r="G1307" s="52"/>
      <c r="H1307" s="52"/>
      <c r="I1307" s="52"/>
    </row>
    <row r="1308" spans="1:9" s="53" customFormat="1">
      <c r="A1308" s="49"/>
      <c r="B1308" s="50"/>
      <c r="C1308" s="51"/>
      <c r="D1308" s="49"/>
      <c r="E1308" s="52"/>
      <c r="F1308" s="52"/>
      <c r="G1308" s="52"/>
      <c r="H1308" s="52"/>
      <c r="I1308" s="52"/>
    </row>
    <row r="1309" spans="1:9" s="53" customFormat="1">
      <c r="A1309" s="49"/>
      <c r="B1309" s="50"/>
      <c r="C1309" s="51"/>
      <c r="D1309" s="49"/>
      <c r="E1309" s="52"/>
      <c r="F1309" s="52"/>
      <c r="G1309" s="52"/>
      <c r="H1309" s="52"/>
      <c r="I1309" s="52"/>
    </row>
    <row r="1310" spans="1:9" s="53" customFormat="1">
      <c r="A1310" s="49"/>
      <c r="B1310" s="50"/>
      <c r="C1310" s="51"/>
      <c r="D1310" s="49"/>
      <c r="E1310" s="52"/>
      <c r="F1310" s="52"/>
      <c r="G1310" s="52"/>
      <c r="H1310" s="52"/>
      <c r="I1310" s="52"/>
    </row>
    <row r="1311" spans="1:9" s="53" customFormat="1">
      <c r="A1311" s="49"/>
      <c r="B1311" s="50"/>
      <c r="C1311" s="51"/>
      <c r="D1311" s="49"/>
      <c r="E1311" s="52"/>
      <c r="F1311" s="52"/>
      <c r="G1311" s="52"/>
      <c r="H1311" s="52"/>
      <c r="I1311" s="52"/>
    </row>
    <row r="1312" spans="1:9" s="53" customFormat="1">
      <c r="A1312" s="49"/>
      <c r="B1312" s="50"/>
      <c r="C1312" s="51"/>
      <c r="D1312" s="49"/>
      <c r="E1312" s="52"/>
      <c r="F1312" s="52"/>
      <c r="G1312" s="52"/>
      <c r="H1312" s="52"/>
      <c r="I1312" s="52"/>
    </row>
    <row r="1313" spans="1:9" s="53" customFormat="1">
      <c r="A1313" s="49"/>
      <c r="B1313" s="50"/>
      <c r="C1313" s="51"/>
      <c r="D1313" s="49"/>
      <c r="E1313" s="52"/>
      <c r="F1313" s="52"/>
      <c r="G1313" s="52"/>
      <c r="H1313" s="52"/>
      <c r="I1313" s="52"/>
    </row>
    <row r="1314" spans="1:9" s="53" customFormat="1">
      <c r="A1314" s="49"/>
      <c r="B1314" s="50"/>
      <c r="C1314" s="51"/>
      <c r="D1314" s="49"/>
      <c r="E1314" s="52"/>
      <c r="F1314" s="52"/>
      <c r="G1314" s="52"/>
      <c r="H1314" s="52"/>
      <c r="I1314" s="52"/>
    </row>
    <row r="1315" spans="1:9" s="53" customFormat="1">
      <c r="A1315" s="49"/>
      <c r="B1315" s="50"/>
      <c r="C1315" s="51"/>
      <c r="D1315" s="49"/>
      <c r="E1315" s="52"/>
      <c r="F1315" s="52"/>
      <c r="G1315" s="52"/>
      <c r="H1315" s="52"/>
      <c r="I1315" s="52"/>
    </row>
    <row r="1316" spans="1:9" s="53" customFormat="1">
      <c r="A1316" s="49"/>
      <c r="B1316" s="50"/>
      <c r="C1316" s="51"/>
      <c r="D1316" s="49"/>
      <c r="E1316" s="52"/>
      <c r="F1316" s="52"/>
      <c r="G1316" s="52"/>
      <c r="H1316" s="52"/>
      <c r="I1316" s="52"/>
    </row>
    <row r="1317" spans="1:9" s="53" customFormat="1">
      <c r="A1317" s="49"/>
      <c r="B1317" s="50"/>
      <c r="C1317" s="51"/>
      <c r="D1317" s="49"/>
      <c r="E1317" s="52"/>
      <c r="F1317" s="52"/>
      <c r="G1317" s="52"/>
      <c r="H1317" s="52"/>
      <c r="I1317" s="52"/>
    </row>
    <row r="1318" spans="1:9" s="53" customFormat="1">
      <c r="A1318" s="49"/>
      <c r="B1318" s="50"/>
      <c r="C1318" s="51"/>
      <c r="D1318" s="49"/>
      <c r="E1318" s="52"/>
      <c r="F1318" s="52"/>
      <c r="G1318" s="52"/>
      <c r="H1318" s="52"/>
      <c r="I1318" s="52"/>
    </row>
    <row r="1319" spans="1:9" s="53" customFormat="1">
      <c r="A1319" s="49"/>
      <c r="B1319" s="50"/>
      <c r="C1319" s="51"/>
      <c r="D1319" s="49"/>
      <c r="E1319" s="52"/>
      <c r="F1319" s="52"/>
      <c r="G1319" s="52"/>
      <c r="H1319" s="52"/>
      <c r="I1319" s="52"/>
    </row>
    <row r="1320" spans="1:9" s="53" customFormat="1">
      <c r="A1320" s="49"/>
      <c r="B1320" s="50"/>
      <c r="C1320" s="51"/>
      <c r="D1320" s="49"/>
      <c r="E1320" s="52"/>
      <c r="F1320" s="52"/>
      <c r="G1320" s="52"/>
      <c r="H1320" s="52"/>
      <c r="I1320" s="52"/>
    </row>
    <row r="1321" spans="1:9" s="53" customFormat="1">
      <c r="A1321" s="49"/>
      <c r="B1321" s="50"/>
      <c r="C1321" s="51"/>
      <c r="D1321" s="49"/>
      <c r="E1321" s="52"/>
      <c r="F1321" s="52"/>
      <c r="G1321" s="52"/>
      <c r="H1321" s="52"/>
      <c r="I1321" s="52"/>
    </row>
    <row r="1322" spans="1:9" s="53" customFormat="1">
      <c r="A1322" s="49"/>
      <c r="B1322" s="50"/>
      <c r="C1322" s="51"/>
      <c r="D1322" s="49"/>
      <c r="E1322" s="52"/>
      <c r="F1322" s="52"/>
      <c r="G1322" s="52"/>
      <c r="H1322" s="52"/>
      <c r="I1322" s="52"/>
    </row>
    <row r="1323" spans="1:9" s="53" customFormat="1">
      <c r="A1323" s="49"/>
      <c r="B1323" s="50"/>
      <c r="C1323" s="51"/>
      <c r="D1323" s="49"/>
      <c r="E1323" s="52"/>
      <c r="F1323" s="52"/>
      <c r="G1323" s="52"/>
      <c r="H1323" s="52"/>
      <c r="I1323" s="52"/>
    </row>
    <row r="1324" spans="1:9" s="53" customFormat="1">
      <c r="A1324" s="49"/>
      <c r="B1324" s="50"/>
      <c r="C1324" s="51"/>
      <c r="D1324" s="49"/>
      <c r="E1324" s="52"/>
      <c r="F1324" s="52"/>
      <c r="G1324" s="52"/>
      <c r="H1324" s="52"/>
      <c r="I1324" s="52"/>
    </row>
    <row r="1325" spans="1:9" s="53" customFormat="1">
      <c r="A1325" s="49"/>
      <c r="B1325" s="50"/>
      <c r="C1325" s="51"/>
      <c r="D1325" s="49"/>
      <c r="E1325" s="52"/>
      <c r="F1325" s="52"/>
      <c r="G1325" s="52"/>
      <c r="H1325" s="52"/>
      <c r="I1325" s="52"/>
    </row>
    <row r="1326" spans="1:9" s="53" customFormat="1">
      <c r="A1326" s="49"/>
      <c r="B1326" s="50"/>
      <c r="C1326" s="51"/>
      <c r="D1326" s="49"/>
      <c r="E1326" s="52"/>
      <c r="F1326" s="52"/>
      <c r="G1326" s="52"/>
      <c r="H1326" s="52"/>
      <c r="I1326" s="52"/>
    </row>
    <row r="1327" spans="1:9" s="53" customFormat="1">
      <c r="A1327" s="49"/>
      <c r="B1327" s="50"/>
      <c r="C1327" s="51"/>
      <c r="D1327" s="49"/>
      <c r="E1327" s="52"/>
      <c r="F1327" s="52"/>
      <c r="G1327" s="52"/>
      <c r="H1327" s="52"/>
      <c r="I1327" s="52"/>
    </row>
    <row r="1328" spans="1:9" s="53" customFormat="1">
      <c r="A1328" s="49"/>
      <c r="B1328" s="50"/>
      <c r="C1328" s="51"/>
      <c r="D1328" s="49"/>
      <c r="E1328" s="52"/>
      <c r="F1328" s="52"/>
      <c r="G1328" s="52"/>
      <c r="H1328" s="52"/>
      <c r="I1328" s="52"/>
    </row>
    <row r="1329" spans="1:9" s="53" customFormat="1">
      <c r="A1329" s="49"/>
      <c r="B1329" s="50"/>
      <c r="C1329" s="51"/>
      <c r="D1329" s="49"/>
      <c r="E1329" s="52"/>
      <c r="F1329" s="52"/>
      <c r="G1329" s="52"/>
      <c r="H1329" s="52"/>
      <c r="I1329" s="52"/>
    </row>
    <row r="1330" spans="1:9" s="53" customFormat="1">
      <c r="A1330" s="49"/>
      <c r="B1330" s="50"/>
      <c r="C1330" s="51"/>
      <c r="D1330" s="49"/>
      <c r="E1330" s="52"/>
      <c r="F1330" s="52"/>
      <c r="G1330" s="52"/>
      <c r="H1330" s="52"/>
      <c r="I1330" s="52"/>
    </row>
    <row r="1331" spans="1:9" s="53" customFormat="1">
      <c r="A1331" s="49"/>
      <c r="B1331" s="50"/>
      <c r="C1331" s="51"/>
      <c r="D1331" s="49"/>
      <c r="E1331" s="52"/>
      <c r="F1331" s="52"/>
      <c r="G1331" s="52"/>
      <c r="H1331" s="52"/>
      <c r="I1331" s="52"/>
    </row>
    <row r="1332" spans="1:9" s="53" customFormat="1">
      <c r="A1332" s="49"/>
      <c r="B1332" s="50"/>
      <c r="C1332" s="51"/>
      <c r="D1332" s="49"/>
      <c r="E1332" s="52"/>
      <c r="F1332" s="52"/>
      <c r="G1332" s="52"/>
      <c r="H1332" s="52"/>
      <c r="I1332" s="52"/>
    </row>
    <row r="1333" spans="1:9" s="53" customFormat="1">
      <c r="A1333" s="49"/>
      <c r="B1333" s="50"/>
      <c r="C1333" s="51"/>
      <c r="D1333" s="49"/>
      <c r="E1333" s="52"/>
      <c r="F1333" s="52"/>
      <c r="G1333" s="52"/>
      <c r="H1333" s="52"/>
      <c r="I1333" s="52"/>
    </row>
    <row r="1334" spans="1:9" s="53" customFormat="1">
      <c r="A1334" s="49"/>
      <c r="B1334" s="50"/>
      <c r="C1334" s="51"/>
      <c r="D1334" s="49"/>
      <c r="E1334" s="52"/>
      <c r="F1334" s="52"/>
      <c r="G1334" s="52"/>
      <c r="H1334" s="52"/>
      <c r="I1334" s="52"/>
    </row>
    <row r="1335" spans="1:9" s="53" customFormat="1">
      <c r="A1335" s="49"/>
      <c r="B1335" s="50"/>
      <c r="C1335" s="51"/>
      <c r="D1335" s="49"/>
      <c r="E1335" s="52"/>
      <c r="F1335" s="52"/>
      <c r="G1335" s="52"/>
      <c r="H1335" s="52"/>
      <c r="I1335" s="52"/>
    </row>
    <row r="1336" spans="1:9" s="53" customFormat="1">
      <c r="A1336" s="49"/>
      <c r="B1336" s="50"/>
      <c r="C1336" s="51"/>
      <c r="D1336" s="49"/>
      <c r="E1336" s="52"/>
      <c r="F1336" s="52"/>
      <c r="G1336" s="52"/>
      <c r="H1336" s="52"/>
      <c r="I1336" s="52"/>
    </row>
    <row r="1337" spans="1:9" s="53" customFormat="1">
      <c r="A1337" s="49"/>
      <c r="B1337" s="50"/>
      <c r="C1337" s="51"/>
      <c r="D1337" s="49"/>
      <c r="E1337" s="52"/>
      <c r="F1337" s="52"/>
      <c r="G1337" s="52"/>
      <c r="H1337" s="52"/>
      <c r="I1337" s="52"/>
    </row>
    <row r="1338" spans="1:9" s="53" customFormat="1">
      <c r="A1338" s="49"/>
      <c r="B1338" s="50"/>
      <c r="C1338" s="51"/>
      <c r="D1338" s="49"/>
      <c r="E1338" s="52"/>
      <c r="F1338" s="52"/>
      <c r="G1338" s="52"/>
      <c r="H1338" s="52"/>
      <c r="I1338" s="52"/>
    </row>
    <row r="1339" spans="1:9" s="53" customFormat="1">
      <c r="A1339" s="49"/>
      <c r="B1339" s="50"/>
      <c r="C1339" s="51"/>
      <c r="D1339" s="49"/>
      <c r="E1339" s="52"/>
      <c r="F1339" s="52"/>
      <c r="G1339" s="52"/>
      <c r="H1339" s="52"/>
      <c r="I1339" s="52"/>
    </row>
    <row r="1340" spans="1:9" s="53" customFormat="1">
      <c r="A1340" s="49"/>
      <c r="B1340" s="50"/>
      <c r="C1340" s="51"/>
      <c r="D1340" s="49"/>
      <c r="E1340" s="52"/>
      <c r="F1340" s="52"/>
      <c r="G1340" s="52"/>
      <c r="H1340" s="52"/>
      <c r="I1340" s="52"/>
    </row>
    <row r="1341" spans="1:9" s="53" customFormat="1">
      <c r="A1341" s="49"/>
      <c r="B1341" s="50"/>
      <c r="C1341" s="51"/>
      <c r="D1341" s="49"/>
      <c r="E1341" s="52"/>
      <c r="F1341" s="52"/>
      <c r="G1341" s="52"/>
      <c r="H1341" s="52"/>
      <c r="I1341" s="52"/>
    </row>
    <row r="1342" spans="1:9" s="53" customFormat="1">
      <c r="A1342" s="49"/>
      <c r="B1342" s="50"/>
      <c r="C1342" s="51"/>
      <c r="D1342" s="49"/>
      <c r="E1342" s="52"/>
      <c r="F1342" s="52"/>
      <c r="G1342" s="52"/>
      <c r="H1342" s="52"/>
      <c r="I1342" s="52"/>
    </row>
    <row r="1343" spans="1:9" s="53" customFormat="1">
      <c r="A1343" s="49"/>
      <c r="B1343" s="50"/>
      <c r="C1343" s="51"/>
      <c r="D1343" s="49"/>
      <c r="E1343" s="52"/>
      <c r="F1343" s="52"/>
      <c r="G1343" s="52"/>
      <c r="H1343" s="52"/>
      <c r="I1343" s="52"/>
    </row>
    <row r="1344" spans="1:9" s="53" customFormat="1">
      <c r="A1344" s="49"/>
      <c r="B1344" s="50"/>
      <c r="C1344" s="51"/>
      <c r="D1344" s="49"/>
      <c r="E1344" s="52"/>
      <c r="F1344" s="52"/>
      <c r="G1344" s="52"/>
      <c r="H1344" s="52"/>
      <c r="I1344" s="52"/>
    </row>
    <row r="1345" spans="1:9" s="53" customFormat="1">
      <c r="A1345" s="49"/>
      <c r="B1345" s="50"/>
      <c r="C1345" s="51"/>
      <c r="D1345" s="49"/>
      <c r="E1345" s="52"/>
      <c r="F1345" s="52"/>
      <c r="G1345" s="52"/>
      <c r="H1345" s="52"/>
      <c r="I1345" s="52"/>
    </row>
    <row r="1346" spans="1:9" s="53" customFormat="1">
      <c r="A1346" s="49"/>
      <c r="B1346" s="50"/>
      <c r="C1346" s="51"/>
      <c r="D1346" s="49"/>
      <c r="E1346" s="52"/>
      <c r="F1346" s="52"/>
      <c r="G1346" s="52"/>
      <c r="H1346" s="52"/>
      <c r="I1346" s="52"/>
    </row>
    <row r="1347" spans="1:9" s="53" customFormat="1">
      <c r="A1347" s="49"/>
      <c r="B1347" s="50"/>
      <c r="C1347" s="51"/>
      <c r="D1347" s="49"/>
      <c r="E1347" s="52"/>
      <c r="F1347" s="52"/>
      <c r="G1347" s="52"/>
      <c r="H1347" s="52"/>
      <c r="I1347" s="52"/>
    </row>
    <row r="1348" spans="1:9" s="53" customFormat="1">
      <c r="A1348" s="49"/>
      <c r="B1348" s="50"/>
      <c r="C1348" s="51"/>
      <c r="D1348" s="49"/>
      <c r="E1348" s="52"/>
      <c r="F1348" s="52"/>
      <c r="G1348" s="52"/>
      <c r="H1348" s="52"/>
      <c r="I1348" s="52"/>
    </row>
    <row r="1349" spans="1:9" s="53" customFormat="1">
      <c r="A1349" s="49"/>
      <c r="B1349" s="50"/>
      <c r="C1349" s="51"/>
      <c r="D1349" s="49"/>
      <c r="E1349" s="52"/>
      <c r="F1349" s="52"/>
      <c r="G1349" s="52"/>
      <c r="H1349" s="52"/>
      <c r="I1349" s="52"/>
    </row>
    <row r="1350" spans="1:9" s="53" customFormat="1">
      <c r="A1350" s="49"/>
      <c r="B1350" s="50"/>
      <c r="C1350" s="51"/>
      <c r="D1350" s="49"/>
      <c r="E1350" s="52"/>
      <c r="F1350" s="52"/>
      <c r="G1350" s="52"/>
      <c r="H1350" s="52"/>
      <c r="I1350" s="52"/>
    </row>
    <row r="1351" spans="1:9" s="53" customFormat="1">
      <c r="A1351" s="49"/>
      <c r="B1351" s="50"/>
      <c r="C1351" s="51"/>
      <c r="D1351" s="49"/>
      <c r="E1351" s="52"/>
      <c r="F1351" s="52"/>
      <c r="G1351" s="52"/>
      <c r="H1351" s="52"/>
      <c r="I1351" s="52"/>
    </row>
    <row r="1352" spans="1:9" s="53" customFormat="1">
      <c r="A1352" s="49"/>
      <c r="B1352" s="50"/>
      <c r="C1352" s="51"/>
      <c r="D1352" s="49"/>
      <c r="E1352" s="52"/>
      <c r="F1352" s="52"/>
      <c r="G1352" s="52"/>
      <c r="H1352" s="52"/>
      <c r="I1352" s="52"/>
    </row>
    <row r="1353" spans="1:9" s="53" customFormat="1">
      <c r="A1353" s="49"/>
      <c r="B1353" s="50"/>
      <c r="C1353" s="51"/>
      <c r="D1353" s="49"/>
      <c r="E1353" s="52"/>
      <c r="F1353" s="52"/>
      <c r="G1353" s="52"/>
      <c r="H1353" s="52"/>
      <c r="I1353" s="52"/>
    </row>
    <row r="1354" spans="1:9" s="53" customFormat="1">
      <c r="A1354" s="49"/>
      <c r="B1354" s="50"/>
      <c r="C1354" s="51"/>
      <c r="D1354" s="49"/>
      <c r="E1354" s="52"/>
      <c r="F1354" s="52"/>
      <c r="G1354" s="52"/>
      <c r="H1354" s="52"/>
      <c r="I1354" s="52"/>
    </row>
    <row r="1355" spans="1:9" s="53" customFormat="1">
      <c r="A1355" s="49"/>
      <c r="B1355" s="50"/>
      <c r="C1355" s="51"/>
      <c r="D1355" s="49"/>
      <c r="E1355" s="52"/>
      <c r="F1355" s="52"/>
      <c r="G1355" s="52"/>
      <c r="H1355" s="52"/>
      <c r="I1355" s="52"/>
    </row>
    <row r="1356" spans="1:9" s="53" customFormat="1">
      <c r="A1356" s="49"/>
      <c r="B1356" s="50"/>
      <c r="C1356" s="51"/>
      <c r="D1356" s="49"/>
      <c r="E1356" s="52"/>
      <c r="F1356" s="52"/>
      <c r="G1356" s="52"/>
      <c r="H1356" s="52"/>
      <c r="I1356" s="52"/>
    </row>
    <row r="1357" spans="1:9" s="53" customFormat="1">
      <c r="A1357" s="49"/>
      <c r="B1357" s="50"/>
      <c r="C1357" s="51"/>
      <c r="D1357" s="49"/>
      <c r="E1357" s="52"/>
      <c r="F1357" s="52"/>
      <c r="G1357" s="52"/>
      <c r="H1357" s="52"/>
      <c r="I1357" s="52"/>
    </row>
    <row r="1358" spans="1:9" s="53" customFormat="1">
      <c r="A1358" s="49"/>
      <c r="B1358" s="50"/>
      <c r="C1358" s="51"/>
      <c r="D1358" s="49"/>
      <c r="E1358" s="52"/>
      <c r="F1358" s="52"/>
      <c r="G1358" s="52"/>
      <c r="H1358" s="52"/>
      <c r="I1358" s="52"/>
    </row>
    <row r="1359" spans="1:9" s="53" customFormat="1">
      <c r="A1359" s="49"/>
      <c r="B1359" s="50"/>
      <c r="C1359" s="51"/>
      <c r="D1359" s="49"/>
      <c r="E1359" s="52"/>
      <c r="F1359" s="52"/>
      <c r="G1359" s="52"/>
      <c r="H1359" s="52"/>
      <c r="I1359" s="52"/>
    </row>
    <row r="1360" spans="1:9" s="53" customFormat="1">
      <c r="A1360" s="49"/>
      <c r="B1360" s="50"/>
      <c r="C1360" s="51"/>
      <c r="D1360" s="49"/>
      <c r="E1360" s="52"/>
      <c r="F1360" s="52"/>
      <c r="G1360" s="52"/>
      <c r="H1360" s="52"/>
      <c r="I1360" s="52"/>
    </row>
    <row r="1361" spans="1:9" s="53" customFormat="1">
      <c r="A1361" s="49"/>
      <c r="B1361" s="50"/>
      <c r="C1361" s="51"/>
      <c r="D1361" s="49"/>
      <c r="E1361" s="52"/>
      <c r="F1361" s="52"/>
      <c r="G1361" s="52"/>
      <c r="H1361" s="52"/>
      <c r="I1361" s="52"/>
    </row>
    <row r="1362" spans="1:9" s="53" customFormat="1">
      <c r="A1362" s="49"/>
      <c r="B1362" s="50"/>
      <c r="C1362" s="51"/>
      <c r="D1362" s="49"/>
      <c r="E1362" s="52"/>
      <c r="F1362" s="52"/>
      <c r="G1362" s="52"/>
      <c r="H1362" s="52"/>
      <c r="I1362" s="52"/>
    </row>
    <row r="1363" spans="1:9" s="53" customFormat="1">
      <c r="A1363" s="49"/>
      <c r="B1363" s="50"/>
      <c r="C1363" s="51"/>
      <c r="D1363" s="49"/>
      <c r="E1363" s="52"/>
      <c r="F1363" s="52"/>
      <c r="G1363" s="52"/>
      <c r="H1363" s="52"/>
      <c r="I1363" s="52"/>
    </row>
    <row r="1364" spans="1:9" s="53" customFormat="1">
      <c r="A1364" s="49"/>
      <c r="B1364" s="50"/>
      <c r="C1364" s="51"/>
      <c r="D1364" s="49"/>
      <c r="E1364" s="52"/>
      <c r="F1364" s="52"/>
      <c r="G1364" s="52"/>
      <c r="H1364" s="52"/>
      <c r="I1364" s="52"/>
    </row>
    <row r="1365" spans="1:9" s="53" customFormat="1">
      <c r="A1365" s="49"/>
      <c r="B1365" s="50"/>
      <c r="C1365" s="51"/>
      <c r="D1365" s="49"/>
      <c r="E1365" s="52"/>
      <c r="F1365" s="52"/>
      <c r="G1365" s="52"/>
      <c r="H1365" s="52"/>
      <c r="I1365" s="52"/>
    </row>
    <row r="1366" spans="1:9" s="53" customFormat="1">
      <c r="A1366" s="49"/>
      <c r="B1366" s="50"/>
      <c r="C1366" s="51"/>
      <c r="D1366" s="49"/>
      <c r="E1366" s="52"/>
      <c r="F1366" s="52"/>
      <c r="G1366" s="52"/>
      <c r="H1366" s="52"/>
      <c r="I1366" s="52"/>
    </row>
    <row r="1367" spans="1:9" s="53" customFormat="1">
      <c r="A1367" s="49"/>
      <c r="B1367" s="50"/>
      <c r="C1367" s="51"/>
      <c r="D1367" s="49"/>
      <c r="E1367" s="52"/>
      <c r="F1367" s="52"/>
      <c r="G1367" s="52"/>
      <c r="H1367" s="52"/>
      <c r="I1367" s="52"/>
    </row>
    <row r="1368" spans="1:9" s="53" customFormat="1">
      <c r="A1368" s="49"/>
      <c r="B1368" s="50"/>
      <c r="C1368" s="51"/>
      <c r="D1368" s="49"/>
      <c r="E1368" s="52"/>
      <c r="F1368" s="52"/>
      <c r="G1368" s="52"/>
      <c r="H1368" s="52"/>
      <c r="I1368" s="52"/>
    </row>
    <row r="1369" spans="1:9" s="53" customFormat="1">
      <c r="A1369" s="49"/>
      <c r="B1369" s="50"/>
      <c r="C1369" s="51"/>
      <c r="D1369" s="49"/>
      <c r="E1369" s="52"/>
      <c r="F1369" s="52"/>
      <c r="G1369" s="52"/>
      <c r="H1369" s="52"/>
      <c r="I1369" s="52"/>
    </row>
    <row r="1370" spans="1:9" s="53" customFormat="1">
      <c r="A1370" s="49"/>
      <c r="B1370" s="50"/>
      <c r="C1370" s="51"/>
      <c r="D1370" s="49"/>
      <c r="E1370" s="52"/>
      <c r="F1370" s="52"/>
      <c r="G1370" s="52"/>
      <c r="H1370" s="52"/>
      <c r="I1370" s="52"/>
    </row>
    <row r="1371" spans="1:9" s="53" customFormat="1">
      <c r="A1371" s="49"/>
      <c r="B1371" s="50"/>
      <c r="C1371" s="51"/>
      <c r="D1371" s="49"/>
      <c r="E1371" s="52"/>
      <c r="F1371" s="52"/>
      <c r="G1371" s="52"/>
      <c r="H1371" s="52"/>
      <c r="I1371" s="52"/>
    </row>
    <row r="1372" spans="1:9" s="53" customFormat="1">
      <c r="A1372" s="49"/>
      <c r="B1372" s="50"/>
      <c r="C1372" s="51"/>
      <c r="D1372" s="49"/>
      <c r="E1372" s="52"/>
      <c r="F1372" s="52"/>
      <c r="G1372" s="52"/>
      <c r="H1372" s="52"/>
      <c r="I1372" s="52"/>
    </row>
    <row r="1373" spans="1:9" s="53" customFormat="1">
      <c r="A1373" s="49"/>
      <c r="B1373" s="50"/>
      <c r="C1373" s="51"/>
      <c r="D1373" s="49"/>
      <c r="E1373" s="52"/>
      <c r="F1373" s="52"/>
      <c r="G1373" s="52"/>
      <c r="H1373" s="52"/>
      <c r="I1373" s="52"/>
    </row>
    <row r="1374" spans="1:9" s="53" customFormat="1">
      <c r="A1374" s="49"/>
      <c r="B1374" s="50"/>
      <c r="C1374" s="51"/>
      <c r="D1374" s="49"/>
      <c r="E1374" s="52"/>
      <c r="F1374" s="52"/>
      <c r="G1374" s="52"/>
      <c r="H1374" s="52"/>
      <c r="I1374" s="52"/>
    </row>
    <row r="1375" spans="1:9" s="53" customFormat="1">
      <c r="A1375" s="49"/>
      <c r="B1375" s="50"/>
      <c r="C1375" s="51"/>
      <c r="D1375" s="49"/>
      <c r="E1375" s="52"/>
      <c r="F1375" s="52"/>
      <c r="G1375" s="52"/>
      <c r="H1375" s="52"/>
      <c r="I1375" s="52"/>
    </row>
    <row r="1376" spans="1:9" s="53" customFormat="1">
      <c r="A1376" s="49"/>
      <c r="B1376" s="50"/>
      <c r="C1376" s="51"/>
      <c r="D1376" s="49"/>
      <c r="E1376" s="52"/>
      <c r="F1376" s="52"/>
      <c r="G1376" s="52"/>
      <c r="H1376" s="52"/>
      <c r="I1376" s="52"/>
    </row>
    <row r="1377" spans="1:9" s="53" customFormat="1">
      <c r="A1377" s="49"/>
      <c r="B1377" s="50"/>
      <c r="C1377" s="51"/>
      <c r="D1377" s="49"/>
      <c r="E1377" s="52"/>
      <c r="F1377" s="52"/>
      <c r="G1377" s="52"/>
      <c r="H1377" s="52"/>
      <c r="I1377" s="52"/>
    </row>
    <row r="1378" spans="1:9" s="53" customFormat="1">
      <c r="A1378" s="49"/>
      <c r="B1378" s="50"/>
      <c r="C1378" s="51"/>
      <c r="D1378" s="49"/>
      <c r="E1378" s="52"/>
      <c r="F1378" s="52"/>
      <c r="G1378" s="52"/>
      <c r="H1378" s="52"/>
      <c r="I1378" s="52"/>
    </row>
    <row r="1379" spans="1:9" s="53" customFormat="1">
      <c r="A1379" s="49"/>
      <c r="B1379" s="50"/>
      <c r="C1379" s="51"/>
      <c r="D1379" s="49"/>
      <c r="E1379" s="52"/>
      <c r="F1379" s="52"/>
      <c r="G1379" s="52"/>
      <c r="H1379" s="52"/>
      <c r="I1379" s="52"/>
    </row>
    <row r="1380" spans="1:9" s="53" customFormat="1">
      <c r="A1380" s="49"/>
      <c r="B1380" s="50"/>
      <c r="C1380" s="51"/>
      <c r="D1380" s="49"/>
      <c r="E1380" s="52"/>
      <c r="F1380" s="52"/>
      <c r="G1380" s="52"/>
      <c r="H1380" s="52"/>
      <c r="I1380" s="52"/>
    </row>
    <row r="1381" spans="1:9" s="53" customFormat="1">
      <c r="A1381" s="49"/>
      <c r="B1381" s="50"/>
      <c r="C1381" s="51"/>
      <c r="D1381" s="49"/>
      <c r="E1381" s="52"/>
      <c r="F1381" s="52"/>
      <c r="G1381" s="52"/>
      <c r="H1381" s="52"/>
      <c r="I1381" s="52"/>
    </row>
    <row r="1382" spans="1:9" s="53" customFormat="1">
      <c r="A1382" s="49"/>
      <c r="B1382" s="50"/>
      <c r="C1382" s="51"/>
      <c r="D1382" s="49"/>
      <c r="E1382" s="52"/>
      <c r="F1382" s="52"/>
      <c r="G1382" s="52"/>
      <c r="H1382" s="52"/>
      <c r="I1382" s="52"/>
    </row>
    <row r="1383" spans="1:9" s="53" customFormat="1">
      <c r="A1383" s="49"/>
      <c r="B1383" s="50"/>
      <c r="C1383" s="51"/>
      <c r="D1383" s="49"/>
      <c r="E1383" s="52"/>
      <c r="F1383" s="52"/>
      <c r="G1383" s="52"/>
      <c r="H1383" s="52"/>
      <c r="I1383" s="52"/>
    </row>
    <row r="1384" spans="1:9" s="53" customFormat="1">
      <c r="A1384" s="49"/>
      <c r="B1384" s="50"/>
      <c r="C1384" s="51"/>
      <c r="D1384" s="49"/>
      <c r="E1384" s="52"/>
      <c r="F1384" s="52"/>
      <c r="G1384" s="52"/>
      <c r="H1384" s="52"/>
      <c r="I1384" s="52"/>
    </row>
    <row r="1385" spans="1:9" s="53" customFormat="1">
      <c r="A1385" s="49"/>
      <c r="B1385" s="50"/>
      <c r="C1385" s="51"/>
      <c r="D1385" s="49"/>
      <c r="E1385" s="52"/>
      <c r="F1385" s="52"/>
      <c r="G1385" s="52"/>
      <c r="H1385" s="52"/>
      <c r="I1385" s="52"/>
    </row>
    <row r="1386" spans="1:9" s="53" customFormat="1">
      <c r="A1386" s="49"/>
      <c r="B1386" s="50"/>
      <c r="C1386" s="51"/>
      <c r="D1386" s="49"/>
      <c r="E1386" s="52"/>
      <c r="F1386" s="52"/>
      <c r="G1386" s="52"/>
      <c r="H1386" s="52"/>
      <c r="I1386" s="52"/>
    </row>
    <row r="1387" spans="1:9" s="53" customFormat="1">
      <c r="A1387" s="49"/>
      <c r="B1387" s="50"/>
      <c r="C1387" s="51"/>
      <c r="D1387" s="49"/>
      <c r="E1387" s="52"/>
      <c r="F1387" s="52"/>
      <c r="G1387" s="52"/>
      <c r="H1387" s="52"/>
      <c r="I1387" s="52"/>
    </row>
    <row r="1388" spans="1:9" s="53" customFormat="1">
      <c r="A1388" s="49"/>
      <c r="B1388" s="50"/>
      <c r="C1388" s="51"/>
      <c r="D1388" s="49"/>
      <c r="E1388" s="52"/>
      <c r="F1388" s="52"/>
      <c r="G1388" s="52"/>
      <c r="H1388" s="52"/>
      <c r="I1388" s="52"/>
    </row>
    <row r="1389" spans="1:9" s="53" customFormat="1">
      <c r="A1389" s="49"/>
      <c r="B1389" s="50"/>
      <c r="C1389" s="51"/>
      <c r="D1389" s="49"/>
      <c r="E1389" s="52"/>
      <c r="F1389" s="52"/>
      <c r="G1389" s="52"/>
      <c r="H1389" s="52"/>
      <c r="I1389" s="52"/>
    </row>
    <row r="1390" spans="1:9" s="53" customFormat="1">
      <c r="A1390" s="49"/>
      <c r="B1390" s="50"/>
      <c r="C1390" s="51"/>
      <c r="D1390" s="49"/>
      <c r="E1390" s="52"/>
      <c r="F1390" s="52"/>
      <c r="G1390" s="52"/>
      <c r="H1390" s="52"/>
      <c r="I1390" s="52"/>
    </row>
    <row r="1391" spans="1:9" s="53" customFormat="1">
      <c r="A1391" s="49"/>
      <c r="B1391" s="50"/>
      <c r="C1391" s="51"/>
      <c r="D1391" s="49"/>
      <c r="E1391" s="52"/>
      <c r="F1391" s="52"/>
      <c r="G1391" s="52"/>
      <c r="H1391" s="52"/>
      <c r="I1391" s="52"/>
    </row>
    <row r="1392" spans="1:9" s="53" customFormat="1">
      <c r="A1392" s="49"/>
      <c r="B1392" s="50"/>
      <c r="C1392" s="51"/>
      <c r="D1392" s="49"/>
      <c r="E1392" s="52"/>
      <c r="F1392" s="52"/>
      <c r="G1392" s="52"/>
      <c r="H1392" s="52"/>
      <c r="I1392" s="52"/>
    </row>
    <row r="1393" spans="1:9" s="53" customFormat="1">
      <c r="A1393" s="49"/>
      <c r="B1393" s="50"/>
      <c r="C1393" s="51"/>
      <c r="D1393" s="49"/>
      <c r="E1393" s="52"/>
      <c r="F1393" s="52"/>
      <c r="G1393" s="52"/>
      <c r="H1393" s="52"/>
      <c r="I1393" s="52"/>
    </row>
    <row r="1394" spans="1:9" s="53" customFormat="1">
      <c r="A1394" s="49"/>
      <c r="B1394" s="50"/>
      <c r="C1394" s="51"/>
      <c r="D1394" s="49"/>
      <c r="E1394" s="52"/>
      <c r="F1394" s="52"/>
      <c r="G1394" s="52"/>
      <c r="H1394" s="52"/>
      <c r="I1394" s="52"/>
    </row>
    <row r="1395" spans="1:9" s="53" customFormat="1">
      <c r="A1395" s="49"/>
      <c r="B1395" s="50"/>
      <c r="C1395" s="51"/>
      <c r="D1395" s="49"/>
      <c r="E1395" s="52"/>
      <c r="F1395" s="52"/>
      <c r="G1395" s="52"/>
      <c r="H1395" s="52"/>
      <c r="I1395" s="52"/>
    </row>
    <row r="1396" spans="1:9" s="53" customFormat="1">
      <c r="A1396" s="49"/>
      <c r="B1396" s="50"/>
      <c r="C1396" s="51"/>
      <c r="D1396" s="49"/>
      <c r="E1396" s="52"/>
      <c r="F1396" s="52"/>
      <c r="G1396" s="52"/>
      <c r="H1396" s="52"/>
      <c r="I1396" s="52"/>
    </row>
    <row r="1397" spans="1:9" s="53" customFormat="1">
      <c r="A1397" s="49"/>
      <c r="B1397" s="50"/>
      <c r="C1397" s="51"/>
      <c r="D1397" s="49"/>
      <c r="E1397" s="52"/>
      <c r="F1397" s="52"/>
      <c r="G1397" s="52"/>
      <c r="H1397" s="52"/>
      <c r="I1397" s="52"/>
    </row>
    <row r="1398" spans="1:9" s="53" customFormat="1">
      <c r="A1398" s="49"/>
      <c r="B1398" s="50"/>
      <c r="C1398" s="51"/>
      <c r="D1398" s="49"/>
      <c r="E1398" s="52"/>
      <c r="F1398" s="52"/>
      <c r="G1398" s="52"/>
      <c r="H1398" s="52"/>
      <c r="I1398" s="52"/>
    </row>
    <row r="1399" spans="1:9" s="53" customFormat="1">
      <c r="A1399" s="49"/>
      <c r="B1399" s="50"/>
      <c r="C1399" s="51"/>
      <c r="D1399" s="49"/>
      <c r="E1399" s="52"/>
      <c r="F1399" s="52"/>
      <c r="G1399" s="52"/>
      <c r="H1399" s="52"/>
      <c r="I1399" s="52"/>
    </row>
    <row r="1400" spans="1:9" s="53" customFormat="1">
      <c r="A1400" s="49"/>
      <c r="B1400" s="50"/>
      <c r="C1400" s="51"/>
      <c r="D1400" s="49"/>
      <c r="E1400" s="52"/>
      <c r="F1400" s="52"/>
      <c r="G1400" s="52"/>
      <c r="H1400" s="52"/>
      <c r="I1400" s="52"/>
    </row>
    <row r="1401" spans="1:9" s="53" customFormat="1">
      <c r="A1401" s="49"/>
      <c r="B1401" s="50"/>
      <c r="C1401" s="51"/>
      <c r="D1401" s="49"/>
      <c r="E1401" s="52"/>
      <c r="F1401" s="52"/>
      <c r="G1401" s="52"/>
      <c r="H1401" s="52"/>
      <c r="I1401" s="52"/>
    </row>
    <row r="1402" spans="1:9" s="53" customFormat="1">
      <c r="A1402" s="49"/>
      <c r="B1402" s="50"/>
      <c r="C1402" s="51"/>
      <c r="D1402" s="49"/>
      <c r="E1402" s="52"/>
      <c r="F1402" s="52"/>
      <c r="G1402" s="52"/>
      <c r="H1402" s="52"/>
      <c r="I1402" s="52"/>
    </row>
    <row r="1403" spans="1:9" s="53" customFormat="1">
      <c r="A1403" s="49"/>
      <c r="B1403" s="50"/>
      <c r="C1403" s="51"/>
      <c r="D1403" s="49"/>
      <c r="E1403" s="52"/>
      <c r="F1403" s="52"/>
      <c r="G1403" s="52"/>
      <c r="H1403" s="52"/>
      <c r="I1403" s="52"/>
    </row>
    <row r="1404" spans="1:9" s="53" customFormat="1">
      <c r="A1404" s="49"/>
      <c r="B1404" s="50"/>
      <c r="C1404" s="51"/>
      <c r="D1404" s="49"/>
      <c r="E1404" s="52"/>
      <c r="F1404" s="52"/>
      <c r="G1404" s="52"/>
      <c r="H1404" s="52"/>
      <c r="I1404" s="52"/>
    </row>
    <row r="1405" spans="1:9" s="53" customFormat="1">
      <c r="A1405" s="49"/>
      <c r="B1405" s="50"/>
      <c r="C1405" s="51"/>
      <c r="D1405" s="49"/>
      <c r="E1405" s="52"/>
      <c r="F1405" s="52"/>
      <c r="G1405" s="52"/>
      <c r="H1405" s="52"/>
      <c r="I1405" s="52"/>
    </row>
    <row r="1406" spans="1:9" s="53" customFormat="1">
      <c r="A1406" s="49"/>
      <c r="B1406" s="50"/>
      <c r="C1406" s="51"/>
      <c r="D1406" s="49"/>
      <c r="E1406" s="52"/>
      <c r="F1406" s="52"/>
      <c r="G1406" s="52"/>
      <c r="H1406" s="52"/>
      <c r="I1406" s="52"/>
    </row>
    <row r="1407" spans="1:9" s="53" customFormat="1">
      <c r="A1407" s="49"/>
      <c r="B1407" s="50"/>
      <c r="C1407" s="51"/>
      <c r="D1407" s="49"/>
      <c r="E1407" s="52"/>
      <c r="F1407" s="52"/>
      <c r="G1407" s="52"/>
      <c r="H1407" s="52"/>
      <c r="I1407" s="52"/>
    </row>
    <row r="1408" spans="1:9" s="53" customFormat="1">
      <c r="A1408" s="49"/>
      <c r="B1408" s="50"/>
      <c r="C1408" s="51"/>
      <c r="D1408" s="49"/>
      <c r="E1408" s="52"/>
      <c r="F1408" s="52"/>
      <c r="G1408" s="52"/>
      <c r="H1408" s="52"/>
      <c r="I1408" s="52"/>
    </row>
    <row r="1409" spans="1:9" s="53" customFormat="1">
      <c r="A1409" s="49"/>
      <c r="B1409" s="50"/>
      <c r="C1409" s="51"/>
      <c r="D1409" s="49"/>
      <c r="E1409" s="52"/>
      <c r="F1409" s="52"/>
      <c r="G1409" s="52"/>
      <c r="H1409" s="52"/>
      <c r="I1409" s="52"/>
    </row>
    <row r="1410" spans="1:9" s="53" customFormat="1">
      <c r="A1410" s="49"/>
      <c r="B1410" s="50"/>
      <c r="C1410" s="51"/>
      <c r="D1410" s="49"/>
      <c r="E1410" s="52"/>
      <c r="F1410" s="52"/>
      <c r="G1410" s="52"/>
      <c r="H1410" s="52"/>
      <c r="I1410" s="52"/>
    </row>
    <row r="1411" spans="1:9" s="53" customFormat="1">
      <c r="A1411" s="49"/>
      <c r="B1411" s="50"/>
      <c r="C1411" s="51"/>
      <c r="D1411" s="49"/>
      <c r="E1411" s="52"/>
      <c r="F1411" s="52"/>
      <c r="G1411" s="52"/>
      <c r="H1411" s="52"/>
      <c r="I1411" s="52"/>
    </row>
    <row r="1412" spans="1:9" s="53" customFormat="1">
      <c r="A1412" s="49"/>
      <c r="B1412" s="50"/>
      <c r="C1412" s="51"/>
      <c r="D1412" s="49"/>
      <c r="E1412" s="52"/>
      <c r="F1412" s="52"/>
      <c r="G1412" s="52"/>
      <c r="H1412" s="52"/>
      <c r="I1412" s="52"/>
    </row>
    <row r="1413" spans="1:9" s="53" customFormat="1">
      <c r="A1413" s="49"/>
      <c r="B1413" s="50"/>
      <c r="C1413" s="51"/>
      <c r="D1413" s="49"/>
      <c r="E1413" s="52"/>
      <c r="F1413" s="52"/>
      <c r="G1413" s="52"/>
      <c r="H1413" s="52"/>
      <c r="I1413" s="52"/>
    </row>
    <row r="1414" spans="1:9" s="53" customFormat="1">
      <c r="A1414" s="49"/>
      <c r="B1414" s="50"/>
      <c r="C1414" s="51"/>
      <c r="D1414" s="49"/>
      <c r="E1414" s="52"/>
      <c r="F1414" s="52"/>
      <c r="G1414" s="52"/>
      <c r="H1414" s="52"/>
      <c r="I1414" s="52"/>
    </row>
    <row r="1415" spans="1:9" s="53" customFormat="1">
      <c r="A1415" s="49"/>
      <c r="B1415" s="50"/>
      <c r="C1415" s="51"/>
      <c r="D1415" s="49"/>
      <c r="E1415" s="52"/>
      <c r="F1415" s="52"/>
      <c r="G1415" s="52"/>
      <c r="H1415" s="52"/>
      <c r="I1415" s="52"/>
    </row>
    <row r="1416" spans="1:9" s="53" customFormat="1">
      <c r="A1416" s="49"/>
      <c r="B1416" s="50"/>
      <c r="C1416" s="51"/>
      <c r="D1416" s="49"/>
      <c r="E1416" s="52"/>
      <c r="F1416" s="52"/>
      <c r="G1416" s="52"/>
      <c r="H1416" s="52"/>
      <c r="I1416" s="52"/>
    </row>
    <row r="1417" spans="1:9" s="53" customFormat="1">
      <c r="A1417" s="49"/>
      <c r="B1417" s="50"/>
      <c r="C1417" s="51"/>
      <c r="D1417" s="49"/>
      <c r="E1417" s="52"/>
      <c r="F1417" s="52"/>
      <c r="G1417" s="52"/>
      <c r="H1417" s="52"/>
      <c r="I1417" s="52"/>
    </row>
    <row r="1418" spans="1:9" s="53" customFormat="1">
      <c r="A1418" s="49"/>
      <c r="B1418" s="50"/>
      <c r="C1418" s="51"/>
      <c r="D1418" s="49"/>
      <c r="E1418" s="52"/>
      <c r="F1418" s="52"/>
      <c r="G1418" s="52"/>
      <c r="H1418" s="52"/>
      <c r="I1418" s="52"/>
    </row>
    <row r="1419" spans="1:9" s="53" customFormat="1">
      <c r="A1419" s="49"/>
      <c r="B1419" s="50"/>
      <c r="C1419" s="51"/>
      <c r="D1419" s="49"/>
      <c r="E1419" s="52"/>
      <c r="F1419" s="52"/>
      <c r="G1419" s="52"/>
      <c r="H1419" s="52"/>
      <c r="I1419" s="52"/>
    </row>
    <row r="1420" spans="1:9" s="53" customFormat="1">
      <c r="A1420" s="49"/>
      <c r="B1420" s="50"/>
      <c r="C1420" s="51"/>
      <c r="D1420" s="49"/>
      <c r="E1420" s="52"/>
      <c r="F1420" s="52"/>
      <c r="G1420" s="52"/>
      <c r="H1420" s="52"/>
      <c r="I1420" s="52"/>
    </row>
    <row r="1421" spans="1:9" s="53" customFormat="1">
      <c r="A1421" s="49"/>
      <c r="B1421" s="50"/>
      <c r="C1421" s="51"/>
      <c r="D1421" s="49"/>
      <c r="E1421" s="52"/>
      <c r="F1421" s="52"/>
      <c r="G1421" s="52"/>
      <c r="H1421" s="52"/>
      <c r="I1421" s="52"/>
    </row>
    <row r="1422" spans="1:9" s="53" customFormat="1">
      <c r="A1422" s="49"/>
      <c r="B1422" s="50"/>
      <c r="C1422" s="51"/>
      <c r="D1422" s="49"/>
      <c r="E1422" s="52"/>
      <c r="F1422" s="52"/>
      <c r="G1422" s="52"/>
      <c r="H1422" s="52"/>
      <c r="I1422" s="52"/>
    </row>
    <row r="1423" spans="1:9" s="53" customFormat="1">
      <c r="A1423" s="49"/>
      <c r="B1423" s="50"/>
      <c r="C1423" s="51"/>
      <c r="D1423" s="49"/>
      <c r="E1423" s="52"/>
      <c r="F1423" s="52"/>
      <c r="G1423" s="52"/>
      <c r="H1423" s="52"/>
      <c r="I1423" s="52"/>
    </row>
    <row r="1424" spans="1:9" s="53" customFormat="1">
      <c r="A1424" s="49"/>
      <c r="B1424" s="50"/>
      <c r="C1424" s="51"/>
      <c r="D1424" s="49"/>
      <c r="E1424" s="52"/>
      <c r="F1424" s="52"/>
      <c r="G1424" s="52"/>
      <c r="H1424" s="52"/>
      <c r="I1424" s="52"/>
    </row>
    <row r="1425" spans="1:9" s="53" customFormat="1">
      <c r="A1425" s="49"/>
      <c r="B1425" s="50"/>
      <c r="C1425" s="51"/>
      <c r="D1425" s="49"/>
      <c r="E1425" s="52"/>
      <c r="F1425" s="52"/>
      <c r="G1425" s="52"/>
      <c r="H1425" s="52"/>
      <c r="I1425" s="52"/>
    </row>
    <row r="1426" spans="1:9" s="53" customFormat="1">
      <c r="A1426" s="49"/>
      <c r="B1426" s="50"/>
      <c r="C1426" s="51"/>
      <c r="D1426" s="49"/>
      <c r="E1426" s="52"/>
      <c r="F1426" s="52"/>
      <c r="G1426" s="52"/>
      <c r="H1426" s="52"/>
      <c r="I1426" s="52"/>
    </row>
    <row r="1427" spans="1:9" s="53" customFormat="1">
      <c r="A1427" s="49"/>
      <c r="B1427" s="50"/>
      <c r="C1427" s="51"/>
      <c r="D1427" s="49"/>
      <c r="E1427" s="52"/>
      <c r="F1427" s="52"/>
      <c r="G1427" s="52"/>
      <c r="H1427" s="52"/>
      <c r="I1427" s="52"/>
    </row>
    <row r="1428" spans="1:9" s="53" customFormat="1">
      <c r="A1428" s="49"/>
      <c r="B1428" s="50"/>
      <c r="C1428" s="51"/>
      <c r="D1428" s="49"/>
      <c r="E1428" s="52"/>
      <c r="F1428" s="52"/>
      <c r="G1428" s="52"/>
      <c r="H1428" s="52"/>
      <c r="I1428" s="52"/>
    </row>
    <row r="1429" spans="1:9" s="53" customFormat="1">
      <c r="A1429" s="49"/>
      <c r="B1429" s="50"/>
      <c r="C1429" s="51"/>
      <c r="D1429" s="49"/>
      <c r="E1429" s="52"/>
      <c r="F1429" s="52"/>
      <c r="G1429" s="52"/>
      <c r="H1429" s="52"/>
      <c r="I1429" s="52"/>
    </row>
    <row r="1430" spans="1:9" s="53" customFormat="1">
      <c r="A1430" s="49"/>
      <c r="B1430" s="50"/>
      <c r="C1430" s="51"/>
      <c r="D1430" s="49"/>
      <c r="E1430" s="52"/>
      <c r="F1430" s="52"/>
      <c r="G1430" s="52"/>
      <c r="H1430" s="52"/>
      <c r="I1430" s="52"/>
    </row>
    <row r="1431" spans="1:9" s="53" customFormat="1">
      <c r="A1431" s="49"/>
      <c r="B1431" s="50"/>
      <c r="C1431" s="51"/>
      <c r="D1431" s="49"/>
      <c r="E1431" s="52"/>
      <c r="F1431" s="52"/>
      <c r="G1431" s="52"/>
      <c r="H1431" s="52"/>
      <c r="I1431" s="52"/>
    </row>
    <row r="1432" spans="1:9" s="53" customFormat="1">
      <c r="A1432" s="49"/>
      <c r="B1432" s="50"/>
      <c r="C1432" s="51"/>
      <c r="D1432" s="49"/>
      <c r="E1432" s="52"/>
      <c r="F1432" s="52"/>
      <c r="G1432" s="52"/>
      <c r="H1432" s="52"/>
      <c r="I1432" s="52"/>
    </row>
    <row r="1433" spans="1:9" s="53" customFormat="1">
      <c r="A1433" s="49"/>
      <c r="B1433" s="50"/>
      <c r="C1433" s="51"/>
      <c r="D1433" s="49"/>
      <c r="E1433" s="52"/>
      <c r="F1433" s="52"/>
      <c r="G1433" s="52"/>
      <c r="H1433" s="52"/>
      <c r="I1433" s="52"/>
    </row>
    <row r="1434" spans="1:9" s="53" customFormat="1">
      <c r="A1434" s="49"/>
      <c r="B1434" s="50"/>
      <c r="C1434" s="51"/>
      <c r="D1434" s="49"/>
      <c r="E1434" s="52"/>
      <c r="F1434" s="52"/>
      <c r="G1434" s="52"/>
      <c r="H1434" s="52"/>
      <c r="I1434" s="52"/>
    </row>
    <row r="1435" spans="1:9" s="53" customFormat="1">
      <c r="A1435" s="49"/>
      <c r="B1435" s="50"/>
      <c r="C1435" s="51"/>
      <c r="D1435" s="49"/>
      <c r="E1435" s="52"/>
      <c r="F1435" s="52"/>
      <c r="G1435" s="52"/>
      <c r="H1435" s="52"/>
      <c r="I1435" s="52"/>
    </row>
    <row r="1436" spans="1:9" s="53" customFormat="1">
      <c r="A1436" s="49"/>
      <c r="B1436" s="50"/>
      <c r="C1436" s="51"/>
      <c r="D1436" s="49"/>
      <c r="E1436" s="52"/>
      <c r="F1436" s="52"/>
      <c r="G1436" s="52"/>
      <c r="H1436" s="52"/>
      <c r="I1436" s="52"/>
    </row>
    <row r="1437" spans="1:9" s="53" customFormat="1">
      <c r="A1437" s="49"/>
      <c r="B1437" s="50"/>
      <c r="C1437" s="51"/>
      <c r="D1437" s="49"/>
      <c r="E1437" s="52"/>
      <c r="F1437" s="52"/>
      <c r="G1437" s="52"/>
      <c r="H1437" s="52"/>
      <c r="I1437" s="52"/>
    </row>
    <row r="1438" spans="1:9" s="53" customFormat="1">
      <c r="A1438" s="49"/>
      <c r="B1438" s="50"/>
      <c r="C1438" s="51"/>
      <c r="D1438" s="49"/>
      <c r="E1438" s="52"/>
      <c r="F1438" s="52"/>
      <c r="G1438" s="52"/>
      <c r="H1438" s="52"/>
      <c r="I1438" s="52"/>
    </row>
    <row r="1439" spans="1:9" s="53" customFormat="1">
      <c r="A1439" s="49"/>
      <c r="B1439" s="50"/>
      <c r="C1439" s="51"/>
      <c r="D1439" s="49"/>
      <c r="E1439" s="52"/>
      <c r="F1439" s="52"/>
      <c r="G1439" s="52"/>
      <c r="H1439" s="52"/>
      <c r="I1439" s="52"/>
    </row>
    <row r="1440" spans="1:9" s="53" customFormat="1">
      <c r="A1440" s="49"/>
      <c r="B1440" s="50"/>
      <c r="C1440" s="51"/>
      <c r="D1440" s="49"/>
      <c r="E1440" s="52"/>
      <c r="F1440" s="52"/>
      <c r="G1440" s="52"/>
      <c r="H1440" s="52"/>
      <c r="I1440" s="52"/>
    </row>
    <row r="1441" spans="1:9" s="53" customFormat="1">
      <c r="A1441" s="49"/>
      <c r="B1441" s="50"/>
      <c r="C1441" s="51"/>
      <c r="D1441" s="49"/>
      <c r="E1441" s="52"/>
      <c r="F1441" s="52"/>
      <c r="G1441" s="52"/>
      <c r="H1441" s="52"/>
      <c r="I1441" s="52"/>
    </row>
    <row r="1442" spans="1:9" s="53" customFormat="1">
      <c r="A1442" s="49"/>
      <c r="B1442" s="50"/>
      <c r="C1442" s="51"/>
      <c r="D1442" s="49"/>
      <c r="E1442" s="52"/>
      <c r="F1442" s="52"/>
      <c r="G1442" s="52"/>
      <c r="H1442" s="52"/>
      <c r="I1442" s="52"/>
    </row>
    <row r="1443" spans="1:9" s="53" customFormat="1">
      <c r="A1443" s="49"/>
      <c r="B1443" s="50"/>
      <c r="C1443" s="51"/>
      <c r="D1443" s="49"/>
      <c r="E1443" s="52"/>
      <c r="F1443" s="52"/>
      <c r="G1443" s="52"/>
      <c r="H1443" s="52"/>
      <c r="I1443" s="52"/>
    </row>
    <row r="1444" spans="1:9" s="53" customFormat="1">
      <c r="A1444" s="49"/>
      <c r="B1444" s="50"/>
      <c r="C1444" s="51"/>
      <c r="D1444" s="49"/>
      <c r="E1444" s="52"/>
      <c r="F1444" s="52"/>
      <c r="G1444" s="52"/>
      <c r="H1444" s="52"/>
      <c r="I1444" s="52"/>
    </row>
    <row r="1445" spans="1:9" s="53" customFormat="1">
      <c r="A1445" s="49"/>
      <c r="B1445" s="50"/>
      <c r="C1445" s="51"/>
      <c r="D1445" s="49"/>
      <c r="E1445" s="52"/>
      <c r="F1445" s="52"/>
      <c r="G1445" s="52"/>
      <c r="H1445" s="52"/>
      <c r="I1445" s="52"/>
    </row>
    <row r="1446" spans="1:9" s="53" customFormat="1">
      <c r="A1446" s="49"/>
      <c r="B1446" s="50"/>
      <c r="C1446" s="51"/>
      <c r="D1446" s="49"/>
      <c r="E1446" s="52"/>
      <c r="F1446" s="52"/>
      <c r="G1446" s="52"/>
      <c r="H1446" s="52"/>
      <c r="I1446" s="52"/>
    </row>
    <row r="1447" spans="1:9" s="53" customFormat="1">
      <c r="A1447" s="49"/>
      <c r="B1447" s="50"/>
      <c r="C1447" s="51"/>
      <c r="D1447" s="49"/>
      <c r="E1447" s="52"/>
      <c r="F1447" s="52"/>
      <c r="G1447" s="52"/>
      <c r="H1447" s="52"/>
      <c r="I1447" s="52"/>
    </row>
    <row r="1448" spans="1:9" s="53" customFormat="1">
      <c r="A1448" s="49"/>
      <c r="B1448" s="50"/>
      <c r="C1448" s="51"/>
      <c r="D1448" s="49"/>
      <c r="E1448" s="52"/>
      <c r="F1448" s="52"/>
      <c r="G1448" s="52"/>
      <c r="H1448" s="52"/>
      <c r="I1448" s="52"/>
    </row>
    <row r="1449" spans="1:9" s="53" customFormat="1">
      <c r="A1449" s="49"/>
      <c r="B1449" s="50"/>
      <c r="C1449" s="51"/>
      <c r="D1449" s="49"/>
      <c r="E1449" s="52"/>
      <c r="F1449" s="52"/>
      <c r="G1449" s="52"/>
      <c r="H1449" s="52"/>
      <c r="I1449" s="52"/>
    </row>
    <row r="1450" spans="1:9" s="53" customFormat="1">
      <c r="A1450" s="49"/>
      <c r="B1450" s="50"/>
      <c r="C1450" s="51"/>
      <c r="D1450" s="49"/>
      <c r="E1450" s="52"/>
      <c r="F1450" s="52"/>
      <c r="G1450" s="52"/>
      <c r="H1450" s="52"/>
      <c r="I1450" s="52"/>
    </row>
    <row r="1451" spans="1:9" s="53" customFormat="1">
      <c r="A1451" s="49"/>
      <c r="B1451" s="50"/>
      <c r="C1451" s="51"/>
      <c r="D1451" s="49"/>
      <c r="E1451" s="52"/>
      <c r="F1451" s="52"/>
      <c r="G1451" s="52"/>
      <c r="H1451" s="52"/>
      <c r="I1451" s="52"/>
    </row>
    <row r="1452" spans="1:9" s="53" customFormat="1">
      <c r="A1452" s="49"/>
      <c r="B1452" s="50"/>
      <c r="C1452" s="51"/>
      <c r="D1452" s="49"/>
      <c r="E1452" s="52"/>
      <c r="F1452" s="52"/>
      <c r="G1452" s="52"/>
      <c r="H1452" s="52"/>
      <c r="I1452" s="52"/>
    </row>
    <row r="1453" spans="1:9" s="53" customFormat="1">
      <c r="A1453" s="49"/>
      <c r="B1453" s="50"/>
      <c r="C1453" s="51"/>
      <c r="D1453" s="49"/>
      <c r="E1453" s="52"/>
      <c r="F1453" s="52"/>
      <c r="G1453" s="52"/>
      <c r="H1453" s="52"/>
      <c r="I1453" s="52"/>
    </row>
    <row r="1454" spans="1:9" s="53" customFormat="1">
      <c r="A1454" s="49"/>
      <c r="B1454" s="50"/>
      <c r="C1454" s="51"/>
      <c r="D1454" s="49"/>
      <c r="E1454" s="52"/>
      <c r="F1454" s="52"/>
      <c r="G1454" s="52"/>
      <c r="H1454" s="52"/>
      <c r="I1454" s="52"/>
    </row>
    <row r="1455" spans="1:9" s="53" customFormat="1">
      <c r="A1455" s="49"/>
      <c r="B1455" s="50"/>
      <c r="C1455" s="51"/>
      <c r="D1455" s="49"/>
      <c r="E1455" s="52"/>
      <c r="F1455" s="52"/>
      <c r="G1455" s="52"/>
      <c r="H1455" s="52"/>
      <c r="I1455" s="52"/>
    </row>
    <row r="1456" spans="1:9" s="53" customFormat="1">
      <c r="A1456" s="49"/>
      <c r="B1456" s="50"/>
      <c r="C1456" s="51"/>
      <c r="D1456" s="49"/>
      <c r="E1456" s="52"/>
      <c r="F1456" s="52"/>
      <c r="G1456" s="52"/>
      <c r="H1456" s="52"/>
      <c r="I1456" s="52"/>
    </row>
    <row r="1457" spans="1:9" s="53" customFormat="1">
      <c r="A1457" s="49"/>
      <c r="B1457" s="50"/>
      <c r="C1457" s="51"/>
      <c r="D1457" s="49"/>
      <c r="E1457" s="52"/>
      <c r="F1457" s="52"/>
      <c r="G1457" s="52"/>
      <c r="H1457" s="52"/>
      <c r="I1457" s="52"/>
    </row>
    <row r="1458" spans="1:9" s="53" customFormat="1">
      <c r="A1458" s="49"/>
      <c r="B1458" s="50"/>
      <c r="C1458" s="51"/>
      <c r="D1458" s="49"/>
      <c r="E1458" s="52"/>
      <c r="F1458" s="52"/>
      <c r="G1458" s="52"/>
      <c r="H1458" s="52"/>
      <c r="I1458" s="52"/>
    </row>
    <row r="1459" spans="1:9" s="53" customFormat="1">
      <c r="A1459" s="49"/>
      <c r="B1459" s="50"/>
      <c r="C1459" s="51"/>
      <c r="D1459" s="49"/>
      <c r="E1459" s="52"/>
      <c r="F1459" s="52"/>
      <c r="G1459" s="52"/>
      <c r="H1459" s="52"/>
      <c r="I1459" s="52"/>
    </row>
    <row r="1460" spans="1:9" s="53" customFormat="1">
      <c r="A1460" s="49"/>
      <c r="B1460" s="50"/>
      <c r="C1460" s="51"/>
      <c r="D1460" s="49"/>
      <c r="E1460" s="52"/>
      <c r="F1460" s="52"/>
      <c r="G1460" s="52"/>
      <c r="H1460" s="52"/>
      <c r="I1460" s="52"/>
    </row>
    <row r="1461" spans="1:9" s="53" customFormat="1">
      <c r="A1461" s="49"/>
      <c r="B1461" s="50"/>
      <c r="C1461" s="51"/>
      <c r="D1461" s="49"/>
      <c r="E1461" s="52"/>
      <c r="F1461" s="52"/>
      <c r="G1461" s="52"/>
      <c r="H1461" s="52"/>
      <c r="I1461" s="52"/>
    </row>
    <row r="1462" spans="1:9" s="53" customFormat="1">
      <c r="A1462" s="49"/>
      <c r="B1462" s="50"/>
      <c r="C1462" s="51"/>
      <c r="D1462" s="49"/>
      <c r="E1462" s="52"/>
      <c r="F1462" s="52"/>
      <c r="G1462" s="52"/>
      <c r="H1462" s="52"/>
      <c r="I1462" s="52"/>
    </row>
    <row r="1463" spans="1:9" s="53" customFormat="1">
      <c r="A1463" s="49"/>
      <c r="B1463" s="50"/>
      <c r="C1463" s="51"/>
      <c r="D1463" s="49"/>
      <c r="E1463" s="52"/>
      <c r="F1463" s="52"/>
      <c r="G1463" s="52"/>
      <c r="H1463" s="52"/>
      <c r="I1463" s="52"/>
    </row>
    <row r="1464" spans="1:9" s="53" customFormat="1">
      <c r="A1464" s="49"/>
      <c r="B1464" s="50"/>
      <c r="C1464" s="51"/>
      <c r="D1464" s="49"/>
      <c r="E1464" s="52"/>
      <c r="F1464" s="52"/>
      <c r="G1464" s="52"/>
      <c r="H1464" s="52"/>
      <c r="I1464" s="52"/>
    </row>
    <row r="1465" spans="1:9" s="53" customFormat="1">
      <c r="A1465" s="49"/>
      <c r="B1465" s="50"/>
      <c r="C1465" s="51"/>
      <c r="D1465" s="49"/>
      <c r="E1465" s="52"/>
      <c r="F1465" s="52"/>
      <c r="G1465" s="52"/>
      <c r="H1465" s="52"/>
      <c r="I1465" s="52"/>
    </row>
    <row r="1466" spans="1:9" s="53" customFormat="1">
      <c r="A1466" s="49"/>
      <c r="B1466" s="50"/>
      <c r="C1466" s="51"/>
      <c r="D1466" s="49"/>
      <c r="E1466" s="52"/>
      <c r="F1466" s="52"/>
      <c r="G1466" s="52"/>
      <c r="H1466" s="52"/>
      <c r="I1466" s="52"/>
    </row>
    <row r="1467" spans="1:9" s="53" customFormat="1">
      <c r="A1467" s="49"/>
      <c r="B1467" s="50"/>
      <c r="C1467" s="51"/>
      <c r="D1467" s="49"/>
      <c r="E1467" s="52"/>
      <c r="F1467" s="52"/>
      <c r="G1467" s="52"/>
      <c r="H1467" s="52"/>
      <c r="I1467" s="52"/>
    </row>
    <row r="1468" spans="1:9" s="53" customFormat="1">
      <c r="A1468" s="49"/>
      <c r="B1468" s="50"/>
      <c r="C1468" s="51"/>
      <c r="D1468" s="49"/>
      <c r="E1468" s="52"/>
      <c r="F1468" s="52"/>
      <c r="G1468" s="52"/>
      <c r="H1468" s="52"/>
      <c r="I1468" s="52"/>
    </row>
    <row r="1469" spans="1:9" s="53" customFormat="1">
      <c r="A1469" s="49"/>
      <c r="B1469" s="50"/>
      <c r="C1469" s="51"/>
      <c r="D1469" s="49"/>
      <c r="E1469" s="52"/>
      <c r="F1469" s="52"/>
      <c r="G1469" s="52"/>
      <c r="H1469" s="52"/>
      <c r="I1469" s="52"/>
    </row>
    <row r="1470" spans="1:9" s="53" customFormat="1">
      <c r="A1470" s="49"/>
      <c r="B1470" s="50"/>
      <c r="C1470" s="51"/>
      <c r="D1470" s="49"/>
      <c r="E1470" s="52"/>
      <c r="F1470" s="52"/>
      <c r="G1470" s="52"/>
      <c r="H1470" s="52"/>
      <c r="I1470" s="52"/>
    </row>
    <row r="1471" spans="1:9" s="53" customFormat="1">
      <c r="A1471" s="49"/>
      <c r="B1471" s="50"/>
      <c r="C1471" s="51"/>
      <c r="D1471" s="49"/>
      <c r="E1471" s="52"/>
      <c r="F1471" s="52"/>
      <c r="G1471" s="52"/>
      <c r="H1471" s="52"/>
      <c r="I1471" s="52"/>
    </row>
    <row r="1472" spans="1:9" s="53" customFormat="1">
      <c r="A1472" s="49"/>
      <c r="B1472" s="50"/>
      <c r="C1472" s="51"/>
      <c r="D1472" s="49"/>
      <c r="E1472" s="52"/>
      <c r="F1472" s="52"/>
      <c r="G1472" s="52"/>
      <c r="H1472" s="52"/>
      <c r="I1472" s="52"/>
    </row>
    <row r="1473" spans="1:9" s="53" customFormat="1">
      <c r="A1473" s="49"/>
      <c r="B1473" s="50"/>
      <c r="C1473" s="51"/>
      <c r="D1473" s="49"/>
      <c r="E1473" s="52"/>
      <c r="F1473" s="52"/>
      <c r="G1473" s="52"/>
      <c r="H1473" s="52"/>
      <c r="I1473" s="52"/>
    </row>
    <row r="1474" spans="1:9" s="53" customFormat="1">
      <c r="A1474" s="49"/>
      <c r="B1474" s="50"/>
      <c r="C1474" s="51"/>
      <c r="D1474" s="49"/>
      <c r="E1474" s="52"/>
      <c r="F1474" s="52"/>
      <c r="G1474" s="52"/>
      <c r="H1474" s="52"/>
      <c r="I1474" s="52"/>
    </row>
    <row r="1475" spans="1:9" s="53" customFormat="1">
      <c r="A1475" s="49"/>
      <c r="B1475" s="50"/>
      <c r="C1475" s="51"/>
      <c r="D1475" s="49"/>
      <c r="E1475" s="52"/>
      <c r="F1475" s="52"/>
      <c r="G1475" s="52"/>
      <c r="H1475" s="52"/>
      <c r="I1475" s="52"/>
    </row>
    <row r="1476" spans="1:9" s="53" customFormat="1">
      <c r="A1476" s="49"/>
      <c r="B1476" s="50"/>
      <c r="C1476" s="51"/>
      <c r="D1476" s="49"/>
      <c r="E1476" s="52"/>
      <c r="F1476" s="52"/>
      <c r="G1476" s="52"/>
      <c r="H1476" s="52"/>
      <c r="I1476" s="52"/>
    </row>
    <row r="1477" spans="1:9" s="53" customFormat="1">
      <c r="A1477" s="49"/>
      <c r="B1477" s="50"/>
      <c r="C1477" s="51"/>
      <c r="D1477" s="49"/>
      <c r="E1477" s="52"/>
      <c r="F1477" s="52"/>
      <c r="G1477" s="52"/>
      <c r="H1477" s="52"/>
      <c r="I1477" s="52"/>
    </row>
    <row r="1478" spans="1:9" s="53" customFormat="1">
      <c r="A1478" s="49"/>
      <c r="B1478" s="50"/>
      <c r="C1478" s="51"/>
      <c r="D1478" s="49"/>
      <c r="E1478" s="52"/>
      <c r="F1478" s="52"/>
      <c r="G1478" s="52"/>
      <c r="H1478" s="52"/>
      <c r="I1478" s="52"/>
    </row>
    <row r="1479" spans="1:9" s="53" customFormat="1">
      <c r="A1479" s="49"/>
      <c r="B1479" s="50"/>
      <c r="C1479" s="51"/>
      <c r="D1479" s="49"/>
      <c r="E1479" s="52"/>
      <c r="F1479" s="52"/>
      <c r="G1479" s="52"/>
      <c r="H1479" s="52"/>
      <c r="I1479" s="52"/>
    </row>
    <row r="1480" spans="1:9" s="53" customFormat="1">
      <c r="A1480" s="49"/>
      <c r="B1480" s="50"/>
      <c r="C1480" s="51"/>
      <c r="D1480" s="49"/>
      <c r="E1480" s="52"/>
      <c r="F1480" s="52"/>
      <c r="G1480" s="52"/>
      <c r="H1480" s="52"/>
      <c r="I1480" s="52"/>
    </row>
    <row r="1481" spans="1:9" s="53" customFormat="1">
      <c r="A1481" s="49"/>
      <c r="B1481" s="50"/>
      <c r="C1481" s="51"/>
      <c r="D1481" s="49"/>
      <c r="E1481" s="52"/>
      <c r="F1481" s="52"/>
      <c r="G1481" s="52"/>
      <c r="H1481" s="52"/>
      <c r="I1481" s="52"/>
    </row>
    <row r="1482" spans="1:9" s="53" customFormat="1">
      <c r="A1482" s="49"/>
      <c r="B1482" s="50"/>
      <c r="C1482" s="51"/>
      <c r="D1482" s="49"/>
      <c r="E1482" s="52"/>
      <c r="F1482" s="52"/>
      <c r="G1482" s="52"/>
      <c r="H1482" s="52"/>
      <c r="I1482" s="52"/>
    </row>
    <row r="1483" spans="1:9" s="53" customFormat="1">
      <c r="A1483" s="49"/>
      <c r="B1483" s="50"/>
      <c r="C1483" s="51"/>
      <c r="D1483" s="49"/>
      <c r="E1483" s="52"/>
      <c r="F1483" s="52"/>
      <c r="G1483" s="52"/>
      <c r="H1483" s="52"/>
      <c r="I1483" s="52"/>
    </row>
    <row r="1484" spans="1:9" s="53" customFormat="1">
      <c r="A1484" s="49"/>
      <c r="B1484" s="50"/>
      <c r="C1484" s="51"/>
      <c r="D1484" s="49"/>
      <c r="E1484" s="52"/>
      <c r="F1484" s="52"/>
      <c r="G1484" s="52"/>
      <c r="H1484" s="52"/>
      <c r="I1484" s="52"/>
    </row>
    <row r="1485" spans="1:9" s="53" customFormat="1">
      <c r="A1485" s="49"/>
      <c r="B1485" s="50"/>
      <c r="C1485" s="51"/>
      <c r="D1485" s="49"/>
      <c r="E1485" s="52"/>
      <c r="F1485" s="52"/>
      <c r="G1485" s="52"/>
      <c r="H1485" s="52"/>
      <c r="I1485" s="52"/>
    </row>
    <row r="1486" spans="1:9" s="53" customFormat="1">
      <c r="A1486" s="49"/>
      <c r="B1486" s="50"/>
      <c r="C1486" s="51"/>
      <c r="D1486" s="49"/>
      <c r="E1486" s="52"/>
      <c r="F1486" s="52"/>
      <c r="G1486" s="52"/>
      <c r="H1486" s="52"/>
      <c r="I1486" s="52"/>
    </row>
    <row r="1487" spans="1:9" s="53" customFormat="1">
      <c r="A1487" s="49"/>
      <c r="B1487" s="50"/>
      <c r="C1487" s="51"/>
      <c r="D1487" s="49"/>
      <c r="E1487" s="52"/>
      <c r="F1487" s="52"/>
      <c r="G1487" s="52"/>
      <c r="H1487" s="52"/>
      <c r="I1487" s="52"/>
    </row>
    <row r="1488" spans="1:9" s="53" customFormat="1">
      <c r="A1488" s="49"/>
      <c r="B1488" s="50"/>
      <c r="C1488" s="51"/>
      <c r="D1488" s="49"/>
      <c r="E1488" s="52"/>
      <c r="F1488" s="52"/>
      <c r="G1488" s="52"/>
      <c r="H1488" s="52"/>
      <c r="I1488" s="52"/>
    </row>
    <row r="1489" spans="1:9" s="53" customFormat="1">
      <c r="A1489" s="49"/>
      <c r="B1489" s="50"/>
      <c r="C1489" s="51"/>
      <c r="D1489" s="49"/>
      <c r="E1489" s="52"/>
      <c r="F1489" s="52"/>
      <c r="G1489" s="52"/>
      <c r="H1489" s="52"/>
      <c r="I1489" s="52"/>
    </row>
    <row r="1490" spans="1:9" s="53" customFormat="1">
      <c r="A1490" s="49"/>
      <c r="B1490" s="50"/>
      <c r="C1490" s="51"/>
      <c r="D1490" s="49"/>
      <c r="E1490" s="52"/>
      <c r="F1490" s="52"/>
      <c r="G1490" s="52"/>
      <c r="H1490" s="52"/>
      <c r="I1490" s="52"/>
    </row>
    <row r="1491" spans="1:9" s="53" customFormat="1">
      <c r="A1491" s="49"/>
      <c r="B1491" s="50"/>
      <c r="C1491" s="51"/>
      <c r="D1491" s="49"/>
      <c r="E1491" s="52"/>
      <c r="F1491" s="52"/>
      <c r="G1491" s="52"/>
      <c r="H1491" s="52"/>
      <c r="I1491" s="52"/>
    </row>
    <row r="1492" spans="1:9" s="53" customFormat="1">
      <c r="A1492" s="49"/>
      <c r="B1492" s="50"/>
      <c r="C1492" s="51"/>
      <c r="D1492" s="49"/>
      <c r="E1492" s="52"/>
      <c r="F1492" s="52"/>
      <c r="G1492" s="52"/>
      <c r="H1492" s="52"/>
      <c r="I1492" s="52"/>
    </row>
    <row r="1493" spans="1:9" s="53" customFormat="1">
      <c r="A1493" s="49"/>
      <c r="B1493" s="50"/>
      <c r="C1493" s="51"/>
      <c r="D1493" s="49"/>
      <c r="E1493" s="52"/>
      <c r="F1493" s="52"/>
      <c r="G1493" s="52"/>
      <c r="H1493" s="52"/>
      <c r="I1493" s="52"/>
    </row>
    <row r="1494" spans="1:9" s="53" customFormat="1">
      <c r="A1494" s="49"/>
      <c r="B1494" s="50"/>
      <c r="C1494" s="51"/>
      <c r="D1494" s="49"/>
      <c r="E1494" s="52"/>
      <c r="F1494" s="52"/>
      <c r="G1494" s="52"/>
      <c r="H1494" s="52"/>
      <c r="I1494" s="52"/>
    </row>
    <row r="1495" spans="1:9" s="53" customFormat="1">
      <c r="A1495" s="49"/>
      <c r="B1495" s="50"/>
      <c r="C1495" s="51"/>
      <c r="D1495" s="49"/>
      <c r="E1495" s="52"/>
      <c r="F1495" s="52"/>
      <c r="G1495" s="52"/>
      <c r="H1495" s="52"/>
      <c r="I1495" s="52"/>
    </row>
    <row r="1496" spans="1:9" s="53" customFormat="1">
      <c r="A1496" s="49"/>
      <c r="B1496" s="50"/>
      <c r="C1496" s="51"/>
      <c r="D1496" s="49"/>
      <c r="E1496" s="52"/>
      <c r="F1496" s="52"/>
      <c r="G1496" s="52"/>
      <c r="H1496" s="52"/>
      <c r="I1496" s="52"/>
    </row>
    <row r="1497" spans="1:9" s="53" customFormat="1">
      <c r="A1497" s="49"/>
      <c r="B1497" s="50"/>
      <c r="C1497" s="51"/>
      <c r="D1497" s="49"/>
      <c r="E1497" s="52"/>
      <c r="F1497" s="52"/>
      <c r="G1497" s="52"/>
      <c r="H1497" s="52"/>
      <c r="I1497" s="52"/>
    </row>
    <row r="1498" spans="1:9" s="53" customFormat="1">
      <c r="A1498" s="49"/>
      <c r="B1498" s="50"/>
      <c r="C1498" s="51"/>
      <c r="D1498" s="49"/>
      <c r="E1498" s="52"/>
      <c r="F1498" s="52"/>
      <c r="G1498" s="52"/>
      <c r="H1498" s="52"/>
      <c r="I1498" s="52"/>
    </row>
    <row r="1499" spans="1:9" s="53" customFormat="1">
      <c r="A1499" s="49"/>
      <c r="B1499" s="50"/>
      <c r="C1499" s="51"/>
      <c r="D1499" s="49"/>
      <c r="E1499" s="52"/>
      <c r="F1499" s="52"/>
      <c r="G1499" s="52"/>
      <c r="H1499" s="52"/>
      <c r="I1499" s="52"/>
    </row>
    <row r="1500" spans="1:9" s="53" customFormat="1">
      <c r="A1500" s="49"/>
      <c r="B1500" s="50"/>
      <c r="C1500" s="51"/>
      <c r="D1500" s="49"/>
      <c r="E1500" s="52"/>
      <c r="F1500" s="52"/>
      <c r="G1500" s="52"/>
      <c r="H1500" s="52"/>
      <c r="I1500" s="52"/>
    </row>
    <row r="1501" spans="1:9" s="53" customFormat="1">
      <c r="A1501" s="49"/>
      <c r="B1501" s="50"/>
      <c r="C1501" s="51"/>
      <c r="D1501" s="49"/>
      <c r="E1501" s="52"/>
      <c r="F1501" s="52"/>
      <c r="G1501" s="52"/>
      <c r="H1501" s="52"/>
      <c r="I1501" s="52"/>
    </row>
    <row r="1502" spans="1:9" s="53" customFormat="1">
      <c r="A1502" s="49"/>
      <c r="B1502" s="50"/>
      <c r="C1502" s="51"/>
      <c r="D1502" s="49"/>
      <c r="E1502" s="52"/>
      <c r="F1502" s="52"/>
      <c r="G1502" s="52"/>
      <c r="H1502" s="52"/>
      <c r="I1502" s="52"/>
    </row>
    <row r="1503" spans="1:9" s="53" customFormat="1">
      <c r="A1503" s="49"/>
      <c r="B1503" s="50"/>
      <c r="C1503" s="51"/>
      <c r="D1503" s="49"/>
      <c r="E1503" s="52"/>
      <c r="F1503" s="52"/>
      <c r="G1503" s="52"/>
      <c r="H1503" s="52"/>
      <c r="I1503" s="52"/>
    </row>
    <row r="1504" spans="1:9" s="53" customFormat="1">
      <c r="A1504" s="49"/>
      <c r="B1504" s="50"/>
      <c r="C1504" s="51"/>
      <c r="D1504" s="49"/>
      <c r="E1504" s="52"/>
      <c r="F1504" s="52"/>
      <c r="G1504" s="52"/>
      <c r="H1504" s="52"/>
      <c r="I1504" s="52"/>
    </row>
    <row r="1505" spans="1:9" s="53" customFormat="1">
      <c r="A1505" s="49"/>
      <c r="B1505" s="50"/>
      <c r="C1505" s="51"/>
      <c r="D1505" s="49"/>
      <c r="E1505" s="52"/>
      <c r="F1505" s="52"/>
      <c r="G1505" s="52"/>
      <c r="H1505" s="52"/>
      <c r="I1505" s="52"/>
    </row>
    <row r="1506" spans="1:9" s="53" customFormat="1">
      <c r="A1506" s="49"/>
      <c r="B1506" s="50"/>
      <c r="C1506" s="51"/>
      <c r="D1506" s="49"/>
      <c r="E1506" s="52"/>
      <c r="F1506" s="52"/>
      <c r="G1506" s="52"/>
      <c r="H1506" s="52"/>
      <c r="I1506" s="52"/>
    </row>
    <row r="1507" spans="1:9" s="53" customFormat="1">
      <c r="A1507" s="49"/>
      <c r="B1507" s="50"/>
      <c r="C1507" s="51"/>
      <c r="D1507" s="49"/>
      <c r="E1507" s="52"/>
      <c r="F1507" s="52"/>
      <c r="G1507" s="52"/>
      <c r="H1507" s="52"/>
      <c r="I1507" s="52"/>
    </row>
    <row r="1508" spans="1:9" s="53" customFormat="1">
      <c r="A1508" s="49"/>
      <c r="B1508" s="50"/>
      <c r="C1508" s="51"/>
      <c r="D1508" s="49"/>
      <c r="E1508" s="52"/>
      <c r="F1508" s="52"/>
      <c r="G1508" s="52"/>
      <c r="H1508" s="52"/>
      <c r="I1508" s="52"/>
    </row>
    <row r="1509" spans="1:9" s="53" customFormat="1">
      <c r="A1509" s="49"/>
      <c r="B1509" s="50"/>
      <c r="C1509" s="51"/>
      <c r="D1509" s="49"/>
      <c r="E1509" s="52"/>
      <c r="F1509" s="52"/>
      <c r="G1509" s="52"/>
      <c r="H1509" s="52"/>
      <c r="I1509" s="52"/>
    </row>
    <row r="1510" spans="1:9" s="53" customFormat="1">
      <c r="A1510" s="49"/>
      <c r="B1510" s="50"/>
      <c r="C1510" s="51"/>
      <c r="D1510" s="49"/>
      <c r="E1510" s="52"/>
      <c r="F1510" s="52"/>
      <c r="G1510" s="52"/>
      <c r="H1510" s="52"/>
      <c r="I1510" s="52"/>
    </row>
    <row r="1511" spans="1:9" s="53" customFormat="1">
      <c r="A1511" s="49"/>
      <c r="B1511" s="50"/>
      <c r="C1511" s="51"/>
      <c r="D1511" s="49"/>
      <c r="E1511" s="52"/>
      <c r="F1511" s="52"/>
      <c r="G1511" s="52"/>
      <c r="H1511" s="52"/>
      <c r="I1511" s="52"/>
    </row>
    <row r="1512" spans="1:9" s="53" customFormat="1">
      <c r="A1512" s="49"/>
      <c r="B1512" s="50"/>
      <c r="C1512" s="51"/>
      <c r="D1512" s="49"/>
      <c r="E1512" s="52"/>
      <c r="F1512" s="52"/>
      <c r="G1512" s="52"/>
      <c r="H1512" s="52"/>
      <c r="I1512" s="52"/>
    </row>
    <row r="1513" spans="1:9" s="53" customFormat="1">
      <c r="A1513" s="49"/>
      <c r="B1513" s="50"/>
      <c r="C1513" s="51"/>
      <c r="D1513" s="49"/>
      <c r="E1513" s="52"/>
      <c r="F1513" s="52"/>
      <c r="G1513" s="52"/>
      <c r="H1513" s="52"/>
      <c r="I1513" s="52"/>
    </row>
    <row r="1514" spans="1:9" s="53" customFormat="1">
      <c r="A1514" s="49"/>
      <c r="B1514" s="50"/>
      <c r="C1514" s="51"/>
      <c r="D1514" s="49"/>
      <c r="E1514" s="52"/>
      <c r="F1514" s="52"/>
      <c r="G1514" s="52"/>
      <c r="H1514" s="52"/>
      <c r="I1514" s="52"/>
    </row>
    <row r="1515" spans="1:9" s="53" customFormat="1">
      <c r="A1515" s="49"/>
      <c r="B1515" s="50"/>
      <c r="C1515" s="51"/>
      <c r="D1515" s="49"/>
      <c r="E1515" s="52"/>
      <c r="F1515" s="52"/>
      <c r="G1515" s="52"/>
      <c r="H1515" s="52"/>
      <c r="I1515" s="52"/>
    </row>
    <row r="1516" spans="1:9" s="53" customFormat="1">
      <c r="A1516" s="49"/>
      <c r="B1516" s="50"/>
      <c r="C1516" s="51"/>
      <c r="D1516" s="49"/>
      <c r="E1516" s="52"/>
      <c r="F1516" s="52"/>
      <c r="G1516" s="52"/>
      <c r="H1516" s="52"/>
      <c r="I1516" s="52"/>
    </row>
    <row r="1517" spans="1:9" s="53" customFormat="1">
      <c r="A1517" s="49"/>
      <c r="B1517" s="50"/>
      <c r="C1517" s="51"/>
      <c r="D1517" s="49"/>
      <c r="E1517" s="52"/>
      <c r="F1517" s="52"/>
      <c r="G1517" s="52"/>
      <c r="H1517" s="52"/>
      <c r="I1517" s="52"/>
    </row>
    <row r="1518" spans="1:9" s="53" customFormat="1">
      <c r="A1518" s="49"/>
      <c r="B1518" s="50"/>
      <c r="C1518" s="51"/>
      <c r="D1518" s="49"/>
      <c r="E1518" s="52"/>
      <c r="F1518" s="52"/>
      <c r="G1518" s="52"/>
      <c r="H1518" s="52"/>
      <c r="I1518" s="52"/>
    </row>
    <row r="1519" spans="1:9" s="53" customFormat="1">
      <c r="A1519" s="49"/>
      <c r="B1519" s="50"/>
      <c r="C1519" s="51"/>
      <c r="D1519" s="49"/>
      <c r="E1519" s="52"/>
      <c r="F1519" s="52"/>
      <c r="G1519" s="52"/>
      <c r="H1519" s="52"/>
      <c r="I1519" s="52"/>
    </row>
    <row r="1520" spans="1:9" s="53" customFormat="1">
      <c r="A1520" s="49"/>
      <c r="B1520" s="50"/>
      <c r="C1520" s="51"/>
      <c r="D1520" s="49"/>
      <c r="E1520" s="52"/>
      <c r="F1520" s="52"/>
      <c r="G1520" s="52"/>
      <c r="H1520" s="52"/>
      <c r="I1520" s="52"/>
    </row>
    <row r="1521" spans="1:9" s="53" customFormat="1">
      <c r="A1521" s="49"/>
      <c r="B1521" s="50"/>
      <c r="C1521" s="51"/>
      <c r="D1521" s="49"/>
      <c r="E1521" s="52"/>
      <c r="F1521" s="52"/>
      <c r="G1521" s="52"/>
      <c r="H1521" s="52"/>
      <c r="I1521" s="52"/>
    </row>
    <row r="1522" spans="1:9" s="53" customFormat="1">
      <c r="A1522" s="49"/>
      <c r="B1522" s="50"/>
      <c r="C1522" s="51"/>
      <c r="D1522" s="49"/>
      <c r="E1522" s="52"/>
      <c r="F1522" s="52"/>
      <c r="G1522" s="52"/>
      <c r="H1522" s="52"/>
      <c r="I1522" s="52"/>
    </row>
    <row r="1523" spans="1:9" s="53" customFormat="1">
      <c r="A1523" s="49"/>
      <c r="B1523" s="50"/>
      <c r="C1523" s="51"/>
      <c r="D1523" s="49"/>
      <c r="E1523" s="52"/>
      <c r="F1523" s="52"/>
      <c r="G1523" s="52"/>
      <c r="H1523" s="52"/>
      <c r="I1523" s="52"/>
    </row>
    <row r="1524" spans="1:9" s="53" customFormat="1">
      <c r="A1524" s="49"/>
      <c r="B1524" s="50"/>
      <c r="C1524" s="51"/>
      <c r="D1524" s="49"/>
      <c r="E1524" s="52"/>
      <c r="F1524" s="52"/>
      <c r="G1524" s="52"/>
      <c r="H1524" s="52"/>
      <c r="I1524" s="52"/>
    </row>
    <row r="1525" spans="1:9" s="53" customFormat="1">
      <c r="A1525" s="49"/>
      <c r="B1525" s="50"/>
      <c r="C1525" s="51"/>
      <c r="D1525" s="49"/>
      <c r="E1525" s="52"/>
      <c r="F1525" s="52"/>
      <c r="G1525" s="52"/>
      <c r="H1525" s="52"/>
      <c r="I1525" s="52"/>
    </row>
    <row r="1526" spans="1:9" s="53" customFormat="1">
      <c r="A1526" s="49"/>
      <c r="B1526" s="50"/>
      <c r="C1526" s="51"/>
      <c r="D1526" s="49"/>
      <c r="E1526" s="52"/>
      <c r="F1526" s="52"/>
      <c r="G1526" s="52"/>
      <c r="H1526" s="52"/>
      <c r="I1526" s="52"/>
    </row>
    <row r="1527" spans="1:9" s="53" customFormat="1">
      <c r="A1527" s="49"/>
      <c r="B1527" s="50"/>
      <c r="C1527" s="51"/>
      <c r="D1527" s="49"/>
      <c r="E1527" s="52"/>
      <c r="F1527" s="52"/>
      <c r="G1527" s="52"/>
      <c r="H1527" s="52"/>
      <c r="I1527" s="52"/>
    </row>
    <row r="1528" spans="1:9" s="53" customFormat="1">
      <c r="A1528" s="49"/>
      <c r="B1528" s="50"/>
      <c r="C1528" s="51"/>
      <c r="D1528" s="49"/>
      <c r="E1528" s="52"/>
      <c r="F1528" s="52"/>
      <c r="G1528" s="52"/>
      <c r="H1528" s="52"/>
      <c r="I1528" s="52"/>
    </row>
    <row r="1529" spans="1:9" s="53" customFormat="1">
      <c r="A1529" s="49"/>
      <c r="B1529" s="50"/>
      <c r="C1529" s="51"/>
      <c r="D1529" s="49"/>
      <c r="E1529" s="52"/>
      <c r="F1529" s="52"/>
      <c r="G1529" s="52"/>
      <c r="H1529" s="52"/>
      <c r="I1529" s="52"/>
    </row>
    <row r="1530" spans="1:9" s="53" customFormat="1">
      <c r="A1530" s="49"/>
      <c r="B1530" s="50"/>
      <c r="C1530" s="51"/>
      <c r="D1530" s="49"/>
      <c r="E1530" s="52"/>
      <c r="F1530" s="52"/>
      <c r="G1530" s="52"/>
      <c r="H1530" s="52"/>
      <c r="I1530" s="52"/>
    </row>
    <row r="1531" spans="1:9" s="53" customFormat="1">
      <c r="A1531" s="49"/>
      <c r="B1531" s="50"/>
      <c r="C1531" s="51"/>
      <c r="D1531" s="49"/>
      <c r="E1531" s="52"/>
      <c r="F1531" s="52"/>
      <c r="G1531" s="52"/>
      <c r="H1531" s="52"/>
      <c r="I1531" s="52"/>
    </row>
    <row r="1532" spans="1:9" s="53" customFormat="1">
      <c r="A1532" s="49"/>
      <c r="B1532" s="50"/>
      <c r="C1532" s="51"/>
      <c r="D1532" s="49"/>
      <c r="E1532" s="52"/>
      <c r="F1532" s="52"/>
      <c r="G1532" s="52"/>
      <c r="H1532" s="52"/>
      <c r="I1532" s="52"/>
    </row>
    <row r="1533" spans="1:9" s="53" customFormat="1">
      <c r="A1533" s="49"/>
      <c r="B1533" s="50"/>
      <c r="C1533" s="51"/>
      <c r="D1533" s="49"/>
      <c r="E1533" s="52"/>
      <c r="F1533" s="52"/>
      <c r="G1533" s="52"/>
      <c r="H1533" s="52"/>
      <c r="I1533" s="52"/>
    </row>
    <row r="1534" spans="1:9" s="53" customFormat="1">
      <c r="A1534" s="49"/>
      <c r="B1534" s="50"/>
      <c r="C1534" s="51"/>
      <c r="D1534" s="49"/>
      <c r="E1534" s="52"/>
      <c r="F1534" s="52"/>
      <c r="G1534" s="52"/>
      <c r="H1534" s="52"/>
      <c r="I1534" s="52"/>
    </row>
    <row r="1535" spans="1:9" s="53" customFormat="1">
      <c r="A1535" s="49"/>
      <c r="B1535" s="50"/>
      <c r="C1535" s="51"/>
      <c r="D1535" s="49"/>
      <c r="E1535" s="52"/>
      <c r="F1535" s="52"/>
      <c r="G1535" s="52"/>
      <c r="H1535" s="52"/>
      <c r="I1535" s="52"/>
    </row>
    <row r="1536" spans="1:9" s="53" customFormat="1">
      <c r="A1536" s="49"/>
      <c r="B1536" s="50"/>
      <c r="C1536" s="51"/>
      <c r="D1536" s="49"/>
      <c r="E1536" s="52"/>
      <c r="F1536" s="52"/>
      <c r="G1536" s="52"/>
      <c r="H1536" s="52"/>
      <c r="I1536" s="52"/>
    </row>
    <row r="1537" spans="1:9" s="53" customFormat="1">
      <c r="A1537" s="49"/>
      <c r="B1537" s="50"/>
      <c r="C1537" s="51"/>
      <c r="D1537" s="49"/>
      <c r="E1537" s="52"/>
      <c r="F1537" s="52"/>
      <c r="G1537" s="52"/>
      <c r="H1537" s="52"/>
      <c r="I1537" s="52"/>
    </row>
    <row r="1538" spans="1:9" s="53" customFormat="1">
      <c r="A1538" s="49"/>
      <c r="B1538" s="50"/>
      <c r="C1538" s="51"/>
      <c r="D1538" s="49"/>
      <c r="E1538" s="52"/>
      <c r="F1538" s="52"/>
      <c r="G1538" s="52"/>
      <c r="H1538" s="52"/>
      <c r="I1538" s="52"/>
    </row>
    <row r="1539" spans="1:9" s="53" customFormat="1">
      <c r="A1539" s="49"/>
      <c r="B1539" s="50"/>
      <c r="C1539" s="51"/>
      <c r="D1539" s="49"/>
      <c r="E1539" s="52"/>
      <c r="F1539" s="52"/>
      <c r="G1539" s="52"/>
      <c r="H1539" s="52"/>
      <c r="I1539" s="52"/>
    </row>
    <row r="1540" spans="1:9" s="53" customFormat="1">
      <c r="A1540" s="49"/>
      <c r="B1540" s="50"/>
      <c r="C1540" s="51"/>
      <c r="D1540" s="49"/>
      <c r="E1540" s="52"/>
      <c r="F1540" s="52"/>
      <c r="G1540" s="52"/>
      <c r="H1540" s="52"/>
      <c r="I1540" s="52"/>
    </row>
    <row r="1541" spans="1:9" s="53" customFormat="1">
      <c r="A1541" s="49"/>
      <c r="B1541" s="50"/>
      <c r="C1541" s="51"/>
      <c r="D1541" s="49"/>
      <c r="E1541" s="52"/>
      <c r="F1541" s="52"/>
      <c r="G1541" s="52"/>
      <c r="H1541" s="52"/>
      <c r="I1541" s="52"/>
    </row>
    <row r="1542" spans="1:9" s="53" customFormat="1">
      <c r="A1542" s="49"/>
      <c r="B1542" s="50"/>
      <c r="C1542" s="51"/>
      <c r="D1542" s="49"/>
      <c r="E1542" s="52"/>
      <c r="F1542" s="52"/>
      <c r="G1542" s="52"/>
      <c r="H1542" s="52"/>
      <c r="I1542" s="52"/>
    </row>
    <row r="1543" spans="1:9" s="53" customFormat="1">
      <c r="A1543" s="49"/>
      <c r="B1543" s="50"/>
      <c r="C1543" s="51"/>
      <c r="D1543" s="49"/>
      <c r="E1543" s="52"/>
      <c r="F1543" s="52"/>
      <c r="G1543" s="52"/>
      <c r="H1543" s="52"/>
      <c r="I1543" s="52"/>
    </row>
    <row r="1544" spans="1:9" s="53" customFormat="1">
      <c r="A1544" s="49"/>
      <c r="B1544" s="50"/>
      <c r="C1544" s="51"/>
      <c r="D1544" s="49"/>
      <c r="E1544" s="52"/>
      <c r="F1544" s="52"/>
      <c r="G1544" s="52"/>
      <c r="H1544" s="52"/>
      <c r="I1544" s="52"/>
    </row>
    <row r="1545" spans="1:9" s="53" customFormat="1">
      <c r="A1545" s="49"/>
      <c r="B1545" s="50"/>
      <c r="C1545" s="51"/>
      <c r="D1545" s="49"/>
      <c r="E1545" s="52"/>
      <c r="F1545" s="52"/>
      <c r="G1545" s="52"/>
      <c r="H1545" s="52"/>
      <c r="I1545" s="52"/>
    </row>
    <row r="1546" spans="1:9" s="53" customFormat="1">
      <c r="A1546" s="49"/>
      <c r="B1546" s="50"/>
      <c r="C1546" s="51"/>
      <c r="D1546" s="49"/>
      <c r="E1546" s="52"/>
      <c r="F1546" s="52"/>
      <c r="G1546" s="52"/>
      <c r="H1546" s="52"/>
      <c r="I1546" s="52"/>
    </row>
    <row r="1547" spans="1:9" s="53" customFormat="1">
      <c r="A1547" s="49"/>
      <c r="B1547" s="50"/>
      <c r="C1547" s="51"/>
      <c r="D1547" s="49"/>
      <c r="E1547" s="52"/>
      <c r="F1547" s="52"/>
      <c r="G1547" s="52"/>
      <c r="H1547" s="52"/>
      <c r="I1547" s="52"/>
    </row>
    <row r="1548" spans="1:9" s="53" customFormat="1">
      <c r="A1548" s="49"/>
      <c r="B1548" s="50"/>
      <c r="C1548" s="51"/>
      <c r="D1548" s="49"/>
      <c r="E1548" s="52"/>
      <c r="F1548" s="52"/>
      <c r="G1548" s="52"/>
      <c r="H1548" s="52"/>
      <c r="I1548" s="52"/>
    </row>
    <row r="1549" spans="1:9" s="53" customFormat="1">
      <c r="A1549" s="49"/>
      <c r="B1549" s="50"/>
      <c r="C1549" s="51"/>
      <c r="D1549" s="49"/>
      <c r="E1549" s="52"/>
      <c r="F1549" s="52"/>
      <c r="G1549" s="52"/>
      <c r="H1549" s="52"/>
      <c r="I1549" s="52"/>
    </row>
    <row r="1550" spans="1:9" s="53" customFormat="1">
      <c r="A1550" s="49"/>
      <c r="B1550" s="50"/>
      <c r="C1550" s="51"/>
      <c r="D1550" s="49"/>
      <c r="E1550" s="52"/>
      <c r="F1550" s="52"/>
      <c r="G1550" s="52"/>
      <c r="H1550" s="52"/>
      <c r="I1550" s="52"/>
    </row>
    <row r="1551" spans="1:9" s="53" customFormat="1">
      <c r="A1551" s="49"/>
      <c r="B1551" s="50"/>
      <c r="C1551" s="51"/>
      <c r="D1551" s="49"/>
      <c r="E1551" s="52"/>
      <c r="F1551" s="52"/>
      <c r="G1551" s="52"/>
      <c r="H1551" s="52"/>
      <c r="I1551" s="52"/>
    </row>
    <row r="1552" spans="1:9" s="53" customFormat="1">
      <c r="A1552" s="49"/>
      <c r="B1552" s="50"/>
      <c r="C1552" s="51"/>
      <c r="D1552" s="49"/>
      <c r="E1552" s="52"/>
      <c r="F1552" s="52"/>
      <c r="G1552" s="52"/>
      <c r="H1552" s="52"/>
      <c r="I1552" s="52"/>
    </row>
    <row r="1553" spans="1:9" s="53" customFormat="1">
      <c r="A1553" s="49"/>
      <c r="B1553" s="50"/>
      <c r="C1553" s="51"/>
      <c r="D1553" s="49"/>
      <c r="E1553" s="52"/>
      <c r="F1553" s="52"/>
      <c r="G1553" s="52"/>
      <c r="H1553" s="52"/>
      <c r="I1553" s="52"/>
    </row>
    <row r="1554" spans="1:9" s="53" customFormat="1">
      <c r="A1554" s="49"/>
      <c r="B1554" s="50"/>
      <c r="C1554" s="51"/>
      <c r="D1554" s="49"/>
      <c r="E1554" s="52"/>
      <c r="F1554" s="52"/>
      <c r="G1554" s="52"/>
      <c r="H1554" s="52"/>
      <c r="I1554" s="52"/>
    </row>
    <row r="1555" spans="1:9" s="53" customFormat="1">
      <c r="A1555" s="49"/>
      <c r="B1555" s="50"/>
      <c r="C1555" s="51"/>
      <c r="D1555" s="49"/>
      <c r="E1555" s="52"/>
      <c r="F1555" s="52"/>
      <c r="G1555" s="52"/>
      <c r="H1555" s="52"/>
      <c r="I1555" s="52"/>
    </row>
    <row r="1556" spans="1:9" s="53" customFormat="1">
      <c r="A1556" s="49"/>
      <c r="B1556" s="50"/>
      <c r="C1556" s="51"/>
      <c r="D1556" s="49"/>
      <c r="E1556" s="52"/>
      <c r="F1556" s="52"/>
      <c r="G1556" s="52"/>
      <c r="H1556" s="52"/>
      <c r="I1556" s="52"/>
    </row>
    <row r="1557" spans="1:9" s="53" customFormat="1">
      <c r="A1557" s="49"/>
      <c r="B1557" s="50"/>
      <c r="C1557" s="51"/>
      <c r="D1557" s="49"/>
      <c r="E1557" s="52"/>
      <c r="F1557" s="52"/>
      <c r="G1557" s="52"/>
      <c r="H1557" s="52"/>
      <c r="I1557" s="52"/>
    </row>
    <row r="1558" spans="1:9" s="53" customFormat="1">
      <c r="A1558" s="49"/>
      <c r="B1558" s="50"/>
      <c r="C1558" s="51"/>
      <c r="D1558" s="49"/>
      <c r="E1558" s="52"/>
      <c r="F1558" s="52"/>
      <c r="G1558" s="52"/>
      <c r="H1558" s="52"/>
      <c r="I1558" s="52"/>
    </row>
    <row r="1559" spans="1:9" s="53" customFormat="1">
      <c r="A1559" s="49"/>
      <c r="B1559" s="50"/>
      <c r="C1559" s="51"/>
      <c r="D1559" s="49"/>
      <c r="E1559" s="52"/>
      <c r="F1559" s="52"/>
      <c r="G1559" s="52"/>
      <c r="H1559" s="52"/>
      <c r="I1559" s="52"/>
    </row>
    <row r="1560" spans="1:9" s="53" customFormat="1">
      <c r="A1560" s="49"/>
      <c r="B1560" s="50"/>
      <c r="C1560" s="51"/>
      <c r="D1560" s="49"/>
      <c r="E1560" s="52"/>
      <c r="F1560" s="52"/>
      <c r="G1560" s="52"/>
      <c r="H1560" s="52"/>
      <c r="I1560" s="52"/>
    </row>
    <row r="1561" spans="1:9" s="53" customFormat="1">
      <c r="A1561" s="49"/>
      <c r="B1561" s="50"/>
      <c r="C1561" s="51"/>
      <c r="D1561" s="49"/>
      <c r="E1561" s="52"/>
      <c r="F1561" s="52"/>
      <c r="G1561" s="52"/>
      <c r="H1561" s="52"/>
      <c r="I1561" s="52"/>
    </row>
    <row r="1562" spans="1:9" s="53" customFormat="1">
      <c r="A1562" s="49"/>
      <c r="B1562" s="50"/>
      <c r="C1562" s="51"/>
      <c r="D1562" s="49"/>
      <c r="E1562" s="52"/>
      <c r="F1562" s="52"/>
      <c r="G1562" s="52"/>
      <c r="H1562" s="52"/>
      <c r="I1562" s="52"/>
    </row>
    <row r="1563" spans="1:9" s="53" customFormat="1">
      <c r="A1563" s="49"/>
      <c r="B1563" s="50"/>
      <c r="C1563" s="51"/>
      <c r="D1563" s="49"/>
      <c r="E1563" s="52"/>
      <c r="F1563" s="52"/>
      <c r="G1563" s="52"/>
      <c r="H1563" s="52"/>
      <c r="I1563" s="52"/>
    </row>
    <row r="1564" spans="1:9" s="53" customFormat="1">
      <c r="A1564" s="49"/>
      <c r="B1564" s="50"/>
      <c r="C1564" s="51"/>
      <c r="D1564" s="49"/>
      <c r="E1564" s="52"/>
      <c r="F1564" s="52"/>
      <c r="G1564" s="52"/>
      <c r="H1564" s="52"/>
      <c r="I1564" s="52"/>
    </row>
    <row r="1565" spans="1:9" s="53" customFormat="1">
      <c r="A1565" s="49"/>
      <c r="B1565" s="50"/>
      <c r="C1565" s="51"/>
      <c r="D1565" s="49"/>
      <c r="E1565" s="52"/>
      <c r="F1565" s="52"/>
      <c r="G1565" s="52"/>
      <c r="H1565" s="52"/>
      <c r="I1565" s="52"/>
    </row>
    <row r="1566" spans="1:9" s="53" customFormat="1">
      <c r="A1566" s="49"/>
      <c r="B1566" s="50"/>
      <c r="C1566" s="51"/>
      <c r="D1566" s="49"/>
      <c r="E1566" s="52"/>
      <c r="F1566" s="52"/>
      <c r="G1566" s="52"/>
      <c r="H1566" s="52"/>
      <c r="I1566" s="52"/>
    </row>
    <row r="1567" spans="1:9" s="53" customFormat="1">
      <c r="A1567" s="49"/>
      <c r="B1567" s="50"/>
      <c r="C1567" s="51"/>
      <c r="D1567" s="49"/>
      <c r="E1567" s="52"/>
      <c r="F1567" s="52"/>
      <c r="G1567" s="52"/>
      <c r="H1567" s="52"/>
      <c r="I1567" s="52"/>
    </row>
    <row r="1568" spans="1:9" s="53" customFormat="1">
      <c r="A1568" s="49"/>
      <c r="B1568" s="50"/>
      <c r="C1568" s="51"/>
      <c r="D1568" s="49"/>
      <c r="E1568" s="52"/>
      <c r="F1568" s="52"/>
      <c r="G1568" s="52"/>
      <c r="H1568" s="52"/>
      <c r="I1568" s="52"/>
    </row>
    <row r="1569" spans="1:9" s="53" customFormat="1">
      <c r="A1569" s="49"/>
      <c r="B1569" s="50"/>
      <c r="C1569" s="51"/>
      <c r="D1569" s="49"/>
      <c r="E1569" s="52"/>
      <c r="F1569" s="52"/>
      <c r="G1569" s="52"/>
      <c r="H1569" s="52"/>
      <c r="I1569" s="52"/>
    </row>
    <row r="1570" spans="1:9" s="53" customFormat="1">
      <c r="A1570" s="49"/>
      <c r="B1570" s="50"/>
      <c r="C1570" s="51"/>
      <c r="D1570" s="49"/>
      <c r="E1570" s="52"/>
      <c r="F1570" s="52"/>
      <c r="G1570" s="52"/>
      <c r="H1570" s="52"/>
      <c r="I1570" s="52"/>
    </row>
    <row r="1571" spans="1:9" s="53" customFormat="1">
      <c r="A1571" s="49"/>
      <c r="B1571" s="50"/>
      <c r="C1571" s="51"/>
      <c r="D1571" s="49"/>
      <c r="E1571" s="52"/>
      <c r="F1571" s="52"/>
      <c r="G1571" s="52"/>
      <c r="H1571" s="52"/>
      <c r="I1571" s="52"/>
    </row>
    <row r="1572" spans="1:9" s="53" customFormat="1">
      <c r="A1572" s="49"/>
      <c r="B1572" s="50"/>
      <c r="C1572" s="51"/>
      <c r="D1572" s="49"/>
      <c r="E1572" s="52"/>
      <c r="F1572" s="52"/>
      <c r="G1572" s="52"/>
      <c r="H1572" s="52"/>
      <c r="I1572" s="52"/>
    </row>
    <row r="1573" spans="1:9" s="53" customFormat="1">
      <c r="A1573" s="49"/>
      <c r="B1573" s="50"/>
      <c r="C1573" s="51"/>
      <c r="D1573" s="49"/>
      <c r="E1573" s="52"/>
      <c r="F1573" s="52"/>
      <c r="G1573" s="52"/>
      <c r="H1573" s="52"/>
      <c r="I1573" s="52"/>
    </row>
    <row r="1574" spans="1:9" s="53" customFormat="1">
      <c r="A1574" s="49"/>
      <c r="B1574" s="50"/>
      <c r="C1574" s="51"/>
      <c r="D1574" s="49"/>
      <c r="E1574" s="52"/>
      <c r="F1574" s="52"/>
      <c r="G1574" s="52"/>
      <c r="H1574" s="52"/>
      <c r="I1574" s="52"/>
    </row>
    <row r="1575" spans="1:9" s="53" customFormat="1">
      <c r="A1575" s="49"/>
      <c r="B1575" s="50"/>
      <c r="C1575" s="51"/>
      <c r="D1575" s="49"/>
      <c r="E1575" s="52"/>
      <c r="F1575" s="52"/>
      <c r="G1575" s="52"/>
      <c r="H1575" s="52"/>
      <c r="I1575" s="52"/>
    </row>
    <row r="1576" spans="1:9" s="53" customFormat="1">
      <c r="A1576" s="49"/>
      <c r="B1576" s="50"/>
      <c r="C1576" s="51"/>
      <c r="D1576" s="49"/>
      <c r="E1576" s="52"/>
      <c r="F1576" s="52"/>
      <c r="G1576" s="52"/>
      <c r="H1576" s="52"/>
      <c r="I1576" s="52"/>
    </row>
    <row r="1577" spans="1:9" s="53" customFormat="1">
      <c r="A1577" s="49"/>
      <c r="B1577" s="50"/>
      <c r="C1577" s="51"/>
      <c r="D1577" s="49"/>
      <c r="E1577" s="52"/>
      <c r="F1577" s="52"/>
      <c r="G1577" s="52"/>
      <c r="H1577" s="52"/>
      <c r="I1577" s="52"/>
    </row>
    <row r="1578" spans="1:9" s="53" customFormat="1">
      <c r="A1578" s="49"/>
      <c r="B1578" s="50"/>
      <c r="C1578" s="51"/>
      <c r="D1578" s="49"/>
      <c r="E1578" s="52"/>
      <c r="F1578" s="52"/>
      <c r="G1578" s="52"/>
      <c r="H1578" s="52"/>
      <c r="I1578" s="52"/>
    </row>
    <row r="1579" spans="1:9" s="53" customFormat="1">
      <c r="A1579" s="49"/>
      <c r="B1579" s="50"/>
      <c r="C1579" s="51"/>
      <c r="D1579" s="49"/>
      <c r="E1579" s="52"/>
      <c r="F1579" s="52"/>
      <c r="G1579" s="52"/>
      <c r="H1579" s="52"/>
      <c r="I1579" s="52"/>
    </row>
    <row r="1580" spans="1:9" s="53" customFormat="1">
      <c r="A1580" s="49"/>
      <c r="B1580" s="50"/>
      <c r="C1580" s="51"/>
      <c r="D1580" s="49"/>
      <c r="E1580" s="52"/>
      <c r="F1580" s="52"/>
      <c r="G1580" s="52"/>
      <c r="H1580" s="52"/>
      <c r="I1580" s="52"/>
    </row>
    <row r="1581" spans="1:9" s="53" customFormat="1">
      <c r="A1581" s="49"/>
      <c r="B1581" s="50"/>
      <c r="C1581" s="51"/>
      <c r="D1581" s="49"/>
      <c r="E1581" s="52"/>
      <c r="F1581" s="52"/>
      <c r="G1581" s="52"/>
      <c r="H1581" s="52"/>
      <c r="I1581" s="52"/>
    </row>
    <row r="1582" spans="1:9" s="53" customFormat="1">
      <c r="A1582" s="49"/>
      <c r="B1582" s="50"/>
      <c r="C1582" s="51"/>
      <c r="D1582" s="49"/>
      <c r="E1582" s="52"/>
      <c r="F1582" s="52"/>
      <c r="G1582" s="52"/>
      <c r="H1582" s="52"/>
      <c r="I1582" s="52"/>
    </row>
    <row r="1583" spans="1:9" s="53" customFormat="1">
      <c r="A1583" s="49"/>
      <c r="B1583" s="50"/>
      <c r="C1583" s="51"/>
      <c r="D1583" s="49"/>
      <c r="E1583" s="52"/>
      <c r="F1583" s="52"/>
      <c r="G1583" s="52"/>
      <c r="H1583" s="52"/>
      <c r="I1583" s="52"/>
    </row>
    <row r="1584" spans="1:9" s="53" customFormat="1">
      <c r="A1584" s="49"/>
      <c r="B1584" s="50"/>
      <c r="C1584" s="51"/>
      <c r="D1584" s="49"/>
      <c r="E1584" s="52"/>
      <c r="F1584" s="52"/>
      <c r="G1584" s="52"/>
      <c r="H1584" s="52"/>
      <c r="I1584" s="52"/>
    </row>
    <row r="1585" spans="1:9" s="53" customFormat="1">
      <c r="A1585" s="49"/>
      <c r="B1585" s="50"/>
      <c r="C1585" s="51"/>
      <c r="D1585" s="49"/>
      <c r="E1585" s="52"/>
      <c r="F1585" s="52"/>
      <c r="G1585" s="52"/>
      <c r="H1585" s="52"/>
      <c r="I1585" s="52"/>
    </row>
    <row r="1586" spans="1:9" s="53" customFormat="1">
      <c r="A1586" s="49"/>
      <c r="B1586" s="50"/>
      <c r="C1586" s="51"/>
      <c r="D1586" s="49"/>
      <c r="E1586" s="52"/>
      <c r="F1586" s="52"/>
      <c r="G1586" s="52"/>
      <c r="H1586" s="52"/>
      <c r="I1586" s="52"/>
    </row>
    <row r="1587" spans="1:9" s="53" customFormat="1">
      <c r="A1587" s="49"/>
      <c r="B1587" s="50"/>
      <c r="C1587" s="51"/>
      <c r="D1587" s="49"/>
      <c r="E1587" s="52"/>
      <c r="F1587" s="52"/>
      <c r="G1587" s="52"/>
      <c r="H1587" s="52"/>
      <c r="I1587" s="52"/>
    </row>
    <row r="1588" spans="1:9" s="53" customFormat="1">
      <c r="A1588" s="49"/>
      <c r="B1588" s="50"/>
      <c r="C1588" s="51"/>
      <c r="D1588" s="49"/>
      <c r="E1588" s="52"/>
      <c r="F1588" s="52"/>
      <c r="G1588" s="52"/>
      <c r="H1588" s="52"/>
      <c r="I1588" s="52"/>
    </row>
    <row r="1589" spans="1:9" s="53" customFormat="1">
      <c r="A1589" s="49"/>
      <c r="B1589" s="50"/>
      <c r="C1589" s="51"/>
      <c r="D1589" s="49"/>
      <c r="E1589" s="52"/>
      <c r="F1589" s="52"/>
      <c r="G1589" s="52"/>
      <c r="H1589" s="52"/>
      <c r="I1589" s="52"/>
    </row>
    <row r="1590" spans="1:9" s="53" customFormat="1">
      <c r="A1590" s="49"/>
      <c r="B1590" s="50"/>
      <c r="C1590" s="51"/>
      <c r="D1590" s="49"/>
      <c r="E1590" s="52"/>
      <c r="F1590" s="52"/>
      <c r="G1590" s="52"/>
      <c r="H1590" s="52"/>
      <c r="I1590" s="52"/>
    </row>
    <row r="1591" spans="1:9" s="53" customFormat="1">
      <c r="A1591" s="49"/>
      <c r="B1591" s="50"/>
      <c r="C1591" s="51"/>
      <c r="D1591" s="49"/>
      <c r="E1591" s="52"/>
      <c r="F1591" s="52"/>
      <c r="G1591" s="52"/>
      <c r="H1591" s="52"/>
      <c r="I1591" s="52"/>
    </row>
    <row r="1592" spans="1:9" s="53" customFormat="1">
      <c r="A1592" s="49"/>
      <c r="B1592" s="50"/>
      <c r="C1592" s="51"/>
      <c r="D1592" s="49"/>
      <c r="E1592" s="52"/>
      <c r="F1592" s="52"/>
      <c r="G1592" s="52"/>
      <c r="H1592" s="52"/>
      <c r="I1592" s="52"/>
    </row>
    <row r="1593" spans="1:9" s="53" customFormat="1">
      <c r="A1593" s="49"/>
      <c r="B1593" s="50"/>
      <c r="C1593" s="51"/>
      <c r="D1593" s="49"/>
      <c r="E1593" s="52"/>
      <c r="F1593" s="52"/>
      <c r="G1593" s="52"/>
      <c r="H1593" s="52"/>
      <c r="I1593" s="52"/>
    </row>
    <row r="1594" spans="1:9" s="53" customFormat="1">
      <c r="A1594" s="49"/>
      <c r="B1594" s="50"/>
      <c r="C1594" s="51"/>
      <c r="D1594" s="49"/>
      <c r="E1594" s="52"/>
      <c r="F1594" s="52"/>
      <c r="G1594" s="52"/>
      <c r="H1594" s="52"/>
      <c r="I1594" s="52"/>
    </row>
    <row r="1595" spans="1:9" s="53" customFormat="1">
      <c r="A1595" s="49"/>
      <c r="B1595" s="50"/>
      <c r="C1595" s="51"/>
      <c r="D1595" s="49"/>
      <c r="E1595" s="52"/>
      <c r="F1595" s="52"/>
      <c r="G1595" s="52"/>
      <c r="H1595" s="52"/>
      <c r="I1595" s="52"/>
    </row>
    <row r="1596" spans="1:9" s="53" customFormat="1">
      <c r="A1596" s="49"/>
      <c r="B1596" s="50"/>
      <c r="C1596" s="51"/>
      <c r="D1596" s="49"/>
      <c r="E1596" s="52"/>
      <c r="F1596" s="52"/>
      <c r="G1596" s="52"/>
      <c r="H1596" s="52"/>
      <c r="I1596" s="52"/>
    </row>
    <row r="1597" spans="1:9" s="53" customFormat="1">
      <c r="A1597" s="49"/>
      <c r="B1597" s="50"/>
      <c r="C1597" s="51"/>
      <c r="D1597" s="49"/>
      <c r="E1597" s="52"/>
      <c r="F1597" s="52"/>
      <c r="G1597" s="52"/>
      <c r="H1597" s="52"/>
      <c r="I1597" s="52"/>
    </row>
    <row r="1598" spans="1:9" s="53" customFormat="1">
      <c r="A1598" s="49"/>
      <c r="B1598" s="50"/>
      <c r="C1598" s="51"/>
      <c r="D1598" s="49"/>
      <c r="E1598" s="52"/>
      <c r="F1598" s="52"/>
      <c r="G1598" s="52"/>
      <c r="H1598" s="52"/>
      <c r="I1598" s="52"/>
    </row>
    <row r="1599" spans="1:9" s="53" customFormat="1">
      <c r="A1599" s="49"/>
      <c r="B1599" s="50"/>
      <c r="C1599" s="51"/>
      <c r="D1599" s="49"/>
      <c r="E1599" s="52"/>
      <c r="F1599" s="52"/>
      <c r="G1599" s="52"/>
      <c r="H1599" s="52"/>
      <c r="I1599" s="52"/>
    </row>
    <row r="1600" spans="1:9" s="53" customFormat="1">
      <c r="A1600" s="49"/>
      <c r="B1600" s="50"/>
      <c r="C1600" s="51"/>
      <c r="D1600" s="49"/>
      <c r="E1600" s="52"/>
      <c r="F1600" s="52"/>
      <c r="G1600" s="52"/>
      <c r="H1600" s="52"/>
      <c r="I1600" s="52"/>
    </row>
    <row r="1601" spans="1:9" s="53" customFormat="1">
      <c r="A1601" s="49"/>
      <c r="B1601" s="50"/>
      <c r="C1601" s="51"/>
      <c r="D1601" s="49"/>
      <c r="E1601" s="52"/>
      <c r="F1601" s="52"/>
      <c r="G1601" s="52"/>
      <c r="H1601" s="52"/>
      <c r="I1601" s="52"/>
    </row>
    <row r="1602" spans="1:9" s="53" customFormat="1">
      <c r="A1602" s="49"/>
      <c r="B1602" s="50"/>
      <c r="C1602" s="51"/>
      <c r="D1602" s="49"/>
      <c r="E1602" s="52"/>
      <c r="F1602" s="52"/>
      <c r="G1602" s="52"/>
      <c r="H1602" s="52"/>
      <c r="I1602" s="52"/>
    </row>
    <row r="1603" spans="1:9" s="53" customFormat="1">
      <c r="A1603" s="49"/>
      <c r="B1603" s="50"/>
      <c r="C1603" s="51"/>
      <c r="D1603" s="49"/>
      <c r="E1603" s="52"/>
      <c r="F1603" s="52"/>
      <c r="G1603" s="52"/>
      <c r="H1603" s="52"/>
      <c r="I1603" s="52"/>
    </row>
    <row r="1604" spans="1:9" s="53" customFormat="1">
      <c r="A1604" s="49"/>
      <c r="B1604" s="50"/>
      <c r="C1604" s="51"/>
      <c r="D1604" s="49"/>
      <c r="E1604" s="52"/>
      <c r="F1604" s="52"/>
      <c r="G1604" s="52"/>
      <c r="H1604" s="52"/>
      <c r="I1604" s="52"/>
    </row>
    <row r="1605" spans="1:9" s="53" customFormat="1">
      <c r="A1605" s="49"/>
      <c r="B1605" s="50"/>
      <c r="C1605" s="51"/>
      <c r="D1605" s="49"/>
      <c r="E1605" s="52"/>
      <c r="F1605" s="52"/>
      <c r="G1605" s="52"/>
      <c r="H1605" s="52"/>
      <c r="I1605" s="52"/>
    </row>
    <row r="1606" spans="1:9" s="53" customFormat="1">
      <c r="A1606" s="49"/>
      <c r="B1606" s="50"/>
      <c r="C1606" s="51"/>
      <c r="D1606" s="49"/>
      <c r="E1606" s="52"/>
      <c r="F1606" s="52"/>
      <c r="G1606" s="52"/>
      <c r="H1606" s="52"/>
      <c r="I1606" s="52"/>
    </row>
    <row r="1607" spans="1:9" s="53" customFormat="1">
      <c r="A1607" s="49"/>
      <c r="B1607" s="50"/>
      <c r="C1607" s="51"/>
      <c r="D1607" s="49"/>
      <c r="E1607" s="52"/>
      <c r="F1607" s="52"/>
      <c r="G1607" s="52"/>
      <c r="H1607" s="52"/>
      <c r="I1607" s="52"/>
    </row>
    <row r="1608" spans="1:9" s="53" customFormat="1">
      <c r="A1608" s="49"/>
      <c r="B1608" s="50"/>
      <c r="C1608" s="51"/>
      <c r="D1608" s="49"/>
      <c r="E1608" s="52"/>
      <c r="F1608" s="52"/>
      <c r="G1608" s="52"/>
      <c r="H1608" s="52"/>
      <c r="I1608" s="52"/>
    </row>
    <row r="1609" spans="1:9" s="53" customFormat="1">
      <c r="A1609" s="49"/>
      <c r="B1609" s="50"/>
      <c r="C1609" s="51"/>
      <c r="D1609" s="49"/>
      <c r="E1609" s="52"/>
      <c r="F1609" s="52"/>
      <c r="G1609" s="52"/>
      <c r="H1609" s="52"/>
      <c r="I1609" s="52"/>
    </row>
    <row r="1610" spans="1:9" s="53" customFormat="1">
      <c r="A1610" s="49"/>
      <c r="B1610" s="50"/>
      <c r="C1610" s="51"/>
      <c r="D1610" s="49"/>
      <c r="E1610" s="52"/>
      <c r="F1610" s="52"/>
      <c r="G1610" s="52"/>
      <c r="H1610" s="52"/>
      <c r="I1610" s="52"/>
    </row>
    <row r="1611" spans="1:9" s="53" customFormat="1">
      <c r="A1611" s="49"/>
      <c r="B1611" s="50"/>
      <c r="C1611" s="51"/>
      <c r="D1611" s="49"/>
      <c r="E1611" s="52"/>
      <c r="F1611" s="52"/>
      <c r="G1611" s="52"/>
      <c r="H1611" s="52"/>
      <c r="I1611" s="52"/>
    </row>
    <row r="1612" spans="1:9" s="53" customFormat="1">
      <c r="A1612" s="49"/>
      <c r="B1612" s="50"/>
      <c r="C1612" s="51"/>
      <c r="D1612" s="49"/>
      <c r="E1612" s="52"/>
      <c r="F1612" s="52"/>
      <c r="G1612" s="52"/>
      <c r="H1612" s="52"/>
      <c r="I1612" s="52"/>
    </row>
    <row r="1613" spans="1:9" s="53" customFormat="1">
      <c r="A1613" s="49"/>
      <c r="B1613" s="50"/>
      <c r="C1613" s="51"/>
      <c r="D1613" s="49"/>
      <c r="E1613" s="52"/>
      <c r="F1613" s="52"/>
      <c r="G1613" s="52"/>
      <c r="H1613" s="52"/>
      <c r="I1613" s="52"/>
    </row>
    <row r="1614" spans="1:9" s="53" customFormat="1">
      <c r="A1614" s="49"/>
      <c r="B1614" s="50"/>
      <c r="C1614" s="51"/>
      <c r="D1614" s="49"/>
      <c r="E1614" s="52"/>
      <c r="F1614" s="52"/>
      <c r="G1614" s="52"/>
      <c r="H1614" s="52"/>
      <c r="I1614" s="52"/>
    </row>
    <row r="1615" spans="1:9" s="53" customFormat="1">
      <c r="A1615" s="49"/>
      <c r="B1615" s="50"/>
      <c r="C1615" s="51"/>
      <c r="D1615" s="49"/>
      <c r="E1615" s="52"/>
      <c r="F1615" s="52"/>
      <c r="G1615" s="52"/>
      <c r="H1615" s="52"/>
      <c r="I1615" s="52"/>
    </row>
    <row r="1616" spans="1:9" s="53" customFormat="1">
      <c r="A1616" s="49"/>
      <c r="B1616" s="50"/>
      <c r="C1616" s="51"/>
      <c r="D1616" s="49"/>
      <c r="E1616" s="52"/>
      <c r="F1616" s="52"/>
      <c r="G1616" s="52"/>
      <c r="H1616" s="52"/>
      <c r="I1616" s="52"/>
    </row>
    <row r="1617" spans="1:9" s="53" customFormat="1">
      <c r="A1617" s="49"/>
      <c r="B1617" s="50"/>
      <c r="C1617" s="51"/>
      <c r="D1617" s="49"/>
      <c r="E1617" s="52"/>
      <c r="F1617" s="52"/>
      <c r="G1617" s="52"/>
      <c r="H1617" s="52"/>
      <c r="I1617" s="52"/>
    </row>
    <row r="1618" spans="1:9" s="53" customFormat="1">
      <c r="A1618" s="49"/>
      <c r="B1618" s="50"/>
      <c r="C1618" s="51"/>
      <c r="D1618" s="49"/>
      <c r="E1618" s="52"/>
      <c r="F1618" s="52"/>
      <c r="G1618" s="52"/>
      <c r="H1618" s="52"/>
      <c r="I1618" s="52"/>
    </row>
    <row r="1619" spans="1:9" s="53" customFormat="1">
      <c r="A1619" s="49"/>
      <c r="B1619" s="50"/>
      <c r="C1619" s="51"/>
      <c r="D1619" s="49"/>
      <c r="E1619" s="52"/>
      <c r="F1619" s="52"/>
      <c r="G1619" s="52"/>
      <c r="H1619" s="52"/>
      <c r="I1619" s="52"/>
    </row>
    <row r="1620" spans="1:9" s="53" customFormat="1">
      <c r="A1620" s="49"/>
      <c r="B1620" s="50"/>
      <c r="C1620" s="51"/>
      <c r="D1620" s="49"/>
      <c r="E1620" s="52"/>
      <c r="F1620" s="52"/>
      <c r="G1620" s="52"/>
      <c r="H1620" s="52"/>
      <c r="I1620" s="52"/>
    </row>
    <row r="1621" spans="1:9" s="53" customFormat="1">
      <c r="A1621" s="49"/>
      <c r="B1621" s="50"/>
      <c r="C1621" s="51"/>
      <c r="D1621" s="49"/>
      <c r="E1621" s="52"/>
      <c r="F1621" s="52"/>
      <c r="G1621" s="52"/>
      <c r="H1621" s="52"/>
      <c r="I1621" s="52"/>
    </row>
    <row r="1622" spans="1:9" s="53" customFormat="1">
      <c r="A1622" s="49"/>
      <c r="B1622" s="50"/>
      <c r="C1622" s="51"/>
      <c r="D1622" s="49"/>
      <c r="E1622" s="52"/>
      <c r="F1622" s="52"/>
      <c r="G1622" s="52"/>
      <c r="H1622" s="52"/>
      <c r="I1622" s="52"/>
    </row>
    <row r="1623" spans="1:9" s="53" customFormat="1">
      <c r="A1623" s="49"/>
      <c r="B1623" s="50"/>
      <c r="C1623" s="51"/>
      <c r="D1623" s="49"/>
      <c r="E1623" s="52"/>
      <c r="F1623" s="52"/>
      <c r="G1623" s="52"/>
      <c r="H1623" s="52"/>
      <c r="I1623" s="52"/>
    </row>
    <row r="1624" spans="1:9" s="53" customFormat="1">
      <c r="A1624" s="49"/>
      <c r="B1624" s="50"/>
      <c r="C1624" s="51"/>
      <c r="D1624" s="49"/>
      <c r="E1624" s="52"/>
      <c r="F1624" s="52"/>
      <c r="G1624" s="52"/>
      <c r="H1624" s="52"/>
      <c r="I1624" s="52"/>
    </row>
    <row r="1625" spans="1:9" s="53" customFormat="1">
      <c r="A1625" s="49"/>
      <c r="B1625" s="50"/>
      <c r="C1625" s="51"/>
      <c r="D1625" s="49"/>
      <c r="E1625" s="52"/>
      <c r="F1625" s="52"/>
      <c r="G1625" s="52"/>
      <c r="H1625" s="52"/>
      <c r="I1625" s="52"/>
    </row>
    <row r="1626" spans="1:9" s="53" customFormat="1">
      <c r="A1626" s="49"/>
      <c r="B1626" s="50"/>
      <c r="C1626" s="51"/>
      <c r="D1626" s="49"/>
      <c r="E1626" s="52"/>
      <c r="F1626" s="52"/>
      <c r="G1626" s="52"/>
      <c r="H1626" s="52"/>
      <c r="I1626" s="52"/>
    </row>
    <row r="1627" spans="1:9" s="53" customFormat="1">
      <c r="A1627" s="49"/>
      <c r="B1627" s="50"/>
      <c r="C1627" s="51"/>
      <c r="D1627" s="49"/>
      <c r="E1627" s="52"/>
      <c r="F1627" s="52"/>
      <c r="G1627" s="52"/>
      <c r="H1627" s="52"/>
      <c r="I1627" s="52"/>
    </row>
    <row r="1628" spans="1:9" s="53" customFormat="1">
      <c r="A1628" s="49"/>
      <c r="B1628" s="50"/>
      <c r="C1628" s="51"/>
      <c r="D1628" s="49"/>
      <c r="E1628" s="52"/>
      <c r="F1628" s="52"/>
      <c r="G1628" s="52"/>
      <c r="H1628" s="52"/>
      <c r="I1628" s="52"/>
    </row>
    <row r="1629" spans="1:9" s="53" customFormat="1">
      <c r="A1629" s="49"/>
      <c r="B1629" s="50"/>
      <c r="C1629" s="51"/>
      <c r="D1629" s="49"/>
      <c r="E1629" s="52"/>
      <c r="F1629" s="52"/>
      <c r="G1629" s="52"/>
      <c r="H1629" s="52"/>
      <c r="I1629" s="52"/>
    </row>
    <row r="1630" spans="1:9" s="53" customFormat="1">
      <c r="A1630" s="49"/>
      <c r="B1630" s="50"/>
      <c r="C1630" s="51"/>
      <c r="D1630" s="49"/>
      <c r="E1630" s="52"/>
      <c r="F1630" s="52"/>
      <c r="G1630" s="52"/>
      <c r="H1630" s="52"/>
      <c r="I1630" s="52"/>
    </row>
    <row r="1631" spans="1:9" s="53" customFormat="1">
      <c r="A1631" s="49"/>
      <c r="B1631" s="50"/>
      <c r="C1631" s="51"/>
      <c r="D1631" s="49"/>
      <c r="E1631" s="52"/>
      <c r="F1631" s="52"/>
      <c r="G1631" s="52"/>
      <c r="H1631" s="52"/>
      <c r="I1631" s="52"/>
    </row>
    <row r="1632" spans="1:9" s="53" customFormat="1">
      <c r="A1632" s="49"/>
      <c r="B1632" s="50"/>
      <c r="C1632" s="51"/>
      <c r="D1632" s="49"/>
      <c r="E1632" s="52"/>
      <c r="F1632" s="52"/>
      <c r="G1632" s="52"/>
      <c r="H1632" s="52"/>
      <c r="I1632" s="52"/>
    </row>
    <row r="1633" spans="1:9" s="53" customFormat="1">
      <c r="A1633" s="49"/>
      <c r="B1633" s="50"/>
      <c r="C1633" s="51"/>
      <c r="D1633" s="49"/>
      <c r="E1633" s="52"/>
      <c r="F1633" s="52"/>
      <c r="G1633" s="52"/>
      <c r="H1633" s="52"/>
      <c r="I1633" s="52"/>
    </row>
    <row r="1634" spans="1:9" s="53" customFormat="1">
      <c r="A1634" s="49"/>
      <c r="B1634" s="50"/>
      <c r="C1634" s="51"/>
      <c r="D1634" s="49"/>
      <c r="E1634" s="52"/>
      <c r="F1634" s="52"/>
      <c r="G1634" s="52"/>
      <c r="H1634" s="52"/>
      <c r="I1634" s="52"/>
    </row>
    <row r="1635" spans="1:9" s="53" customFormat="1">
      <c r="A1635" s="49"/>
      <c r="B1635" s="50"/>
      <c r="C1635" s="51"/>
      <c r="D1635" s="49"/>
      <c r="E1635" s="52"/>
      <c r="F1635" s="52"/>
      <c r="G1635" s="52"/>
      <c r="H1635" s="52"/>
      <c r="I1635" s="52"/>
    </row>
    <row r="1636" spans="1:9" s="53" customFormat="1">
      <c r="A1636" s="49"/>
      <c r="B1636" s="50"/>
      <c r="C1636" s="51"/>
      <c r="D1636" s="49"/>
      <c r="E1636" s="52"/>
      <c r="F1636" s="52"/>
      <c r="G1636" s="52"/>
      <c r="H1636" s="52"/>
      <c r="I1636" s="52"/>
    </row>
    <row r="1637" spans="1:9" s="53" customFormat="1">
      <c r="A1637" s="49"/>
      <c r="B1637" s="50"/>
      <c r="C1637" s="51"/>
      <c r="D1637" s="49"/>
      <c r="E1637" s="52"/>
      <c r="F1637" s="52"/>
      <c r="G1637" s="52"/>
      <c r="H1637" s="52"/>
      <c r="I1637" s="52"/>
    </row>
    <row r="1638" spans="1:9" s="53" customFormat="1">
      <c r="A1638" s="49"/>
      <c r="B1638" s="50"/>
      <c r="C1638" s="51"/>
      <c r="D1638" s="49"/>
      <c r="E1638" s="52"/>
      <c r="F1638" s="52"/>
      <c r="G1638" s="52"/>
      <c r="H1638" s="52"/>
      <c r="I1638" s="52"/>
    </row>
    <row r="1639" spans="1:9" s="53" customFormat="1">
      <c r="A1639" s="49"/>
      <c r="B1639" s="50"/>
      <c r="C1639" s="51"/>
      <c r="D1639" s="49"/>
      <c r="E1639" s="52"/>
      <c r="F1639" s="52"/>
      <c r="G1639" s="52"/>
      <c r="H1639" s="52"/>
      <c r="I1639" s="52"/>
    </row>
    <row r="1640" spans="1:9" s="53" customFormat="1">
      <c r="A1640" s="49"/>
      <c r="B1640" s="50"/>
      <c r="C1640" s="51"/>
      <c r="D1640" s="49"/>
      <c r="E1640" s="52"/>
      <c r="F1640" s="52"/>
      <c r="G1640" s="52"/>
      <c r="H1640" s="52"/>
      <c r="I1640" s="52"/>
    </row>
    <row r="1641" spans="1:9" s="53" customFormat="1">
      <c r="A1641" s="49"/>
      <c r="B1641" s="50"/>
      <c r="C1641" s="51"/>
      <c r="D1641" s="49"/>
      <c r="E1641" s="52"/>
      <c r="F1641" s="52"/>
      <c r="G1641" s="52"/>
      <c r="H1641" s="52"/>
      <c r="I1641" s="52"/>
    </row>
    <row r="1642" spans="1:9" s="53" customFormat="1">
      <c r="A1642" s="49"/>
      <c r="B1642" s="50"/>
      <c r="C1642" s="51"/>
      <c r="D1642" s="49"/>
      <c r="E1642" s="52"/>
      <c r="F1642" s="52"/>
      <c r="G1642" s="52"/>
      <c r="H1642" s="52"/>
      <c r="I1642" s="52"/>
    </row>
    <row r="1643" spans="1:9" s="53" customFormat="1">
      <c r="A1643" s="49"/>
      <c r="B1643" s="50"/>
      <c r="C1643" s="51"/>
      <c r="D1643" s="49"/>
      <c r="E1643" s="52"/>
      <c r="F1643" s="52"/>
      <c r="G1643" s="52"/>
      <c r="H1643" s="52"/>
      <c r="I1643" s="52"/>
    </row>
    <row r="1644" spans="1:9" s="53" customFormat="1">
      <c r="A1644" s="49"/>
      <c r="B1644" s="50"/>
      <c r="C1644" s="51"/>
      <c r="D1644" s="49"/>
      <c r="E1644" s="52"/>
      <c r="F1644" s="52"/>
      <c r="G1644" s="52"/>
      <c r="H1644" s="52"/>
      <c r="I1644" s="52"/>
    </row>
    <row r="1645" spans="1:9" s="53" customFormat="1">
      <c r="A1645" s="49"/>
      <c r="B1645" s="50"/>
      <c r="C1645" s="51"/>
      <c r="D1645" s="49"/>
      <c r="E1645" s="52"/>
      <c r="F1645" s="52"/>
      <c r="G1645" s="52"/>
      <c r="H1645" s="52"/>
      <c r="I1645" s="52"/>
    </row>
    <row r="1646" spans="1:9" s="53" customFormat="1">
      <c r="A1646" s="49"/>
      <c r="B1646" s="50"/>
      <c r="C1646" s="51"/>
      <c r="D1646" s="49"/>
      <c r="E1646" s="52"/>
      <c r="F1646" s="52"/>
      <c r="G1646" s="52"/>
      <c r="H1646" s="52"/>
      <c r="I1646" s="52"/>
    </row>
    <row r="1647" spans="1:9" s="53" customFormat="1">
      <c r="A1647" s="49"/>
      <c r="B1647" s="50"/>
      <c r="C1647" s="51"/>
      <c r="D1647" s="49"/>
      <c r="E1647" s="52"/>
      <c r="F1647" s="52"/>
      <c r="G1647" s="52"/>
      <c r="H1647" s="52"/>
      <c r="I1647" s="52"/>
    </row>
    <row r="1648" spans="1:9" s="53" customFormat="1">
      <c r="A1648" s="49"/>
      <c r="B1648" s="50"/>
      <c r="C1648" s="51"/>
      <c r="D1648" s="49"/>
      <c r="E1648" s="52"/>
      <c r="F1648" s="52"/>
      <c r="G1648" s="52"/>
      <c r="H1648" s="52"/>
      <c r="I1648" s="52"/>
    </row>
    <row r="1649" spans="1:9" s="53" customFormat="1">
      <c r="A1649" s="49"/>
      <c r="B1649" s="50"/>
      <c r="C1649" s="51"/>
      <c r="D1649" s="49"/>
      <c r="E1649" s="52"/>
      <c r="F1649" s="52"/>
      <c r="G1649" s="52"/>
      <c r="H1649" s="52"/>
      <c r="I1649" s="52"/>
    </row>
    <row r="1650" spans="1:9" s="53" customFormat="1">
      <c r="A1650" s="49"/>
      <c r="B1650" s="50"/>
      <c r="C1650" s="51"/>
      <c r="D1650" s="49"/>
      <c r="E1650" s="52"/>
      <c r="F1650" s="52"/>
      <c r="G1650" s="52"/>
      <c r="H1650" s="52"/>
      <c r="I1650" s="52"/>
    </row>
    <row r="1651" spans="1:9" s="53" customFormat="1">
      <c r="A1651" s="49"/>
      <c r="B1651" s="50"/>
      <c r="C1651" s="51"/>
      <c r="D1651" s="49"/>
      <c r="E1651" s="52"/>
      <c r="F1651" s="52"/>
      <c r="G1651" s="52"/>
      <c r="H1651" s="52"/>
      <c r="I1651" s="52"/>
    </row>
    <row r="1652" spans="1:9" s="53" customFormat="1">
      <c r="A1652" s="49"/>
      <c r="B1652" s="50"/>
      <c r="C1652" s="51"/>
      <c r="D1652" s="49"/>
      <c r="E1652" s="52"/>
      <c r="F1652" s="52"/>
      <c r="G1652" s="52"/>
      <c r="H1652" s="52"/>
      <c r="I1652" s="52"/>
    </row>
    <row r="1653" spans="1:9" s="53" customFormat="1">
      <c r="A1653" s="49"/>
      <c r="B1653" s="50"/>
      <c r="C1653" s="51"/>
      <c r="D1653" s="49"/>
      <c r="E1653" s="52"/>
      <c r="F1653" s="52"/>
      <c r="G1653" s="52"/>
      <c r="H1653" s="52"/>
      <c r="I1653" s="52"/>
    </row>
    <row r="1654" spans="1:9" s="53" customFormat="1">
      <c r="A1654" s="49"/>
      <c r="B1654" s="50"/>
      <c r="C1654" s="51"/>
      <c r="D1654" s="49"/>
      <c r="E1654" s="52"/>
      <c r="F1654" s="52"/>
      <c r="G1654" s="52"/>
      <c r="H1654" s="52"/>
      <c r="I1654" s="52"/>
    </row>
    <row r="1655" spans="1:9" s="53" customFormat="1">
      <c r="A1655" s="49"/>
      <c r="B1655" s="50"/>
      <c r="C1655" s="51"/>
      <c r="D1655" s="49"/>
      <c r="E1655" s="52"/>
      <c r="F1655" s="52"/>
      <c r="G1655" s="52"/>
      <c r="H1655" s="52"/>
      <c r="I1655" s="52"/>
    </row>
    <row r="1656" spans="1:9" s="53" customFormat="1">
      <c r="A1656" s="49"/>
      <c r="B1656" s="50"/>
      <c r="C1656" s="51"/>
      <c r="D1656" s="49"/>
      <c r="E1656" s="52"/>
      <c r="F1656" s="52"/>
      <c r="G1656" s="52"/>
      <c r="H1656" s="52"/>
      <c r="I1656" s="52"/>
    </row>
    <row r="1657" spans="1:9" s="53" customFormat="1">
      <c r="A1657" s="49"/>
      <c r="B1657" s="50"/>
      <c r="C1657" s="51"/>
      <c r="D1657" s="49"/>
      <c r="E1657" s="52"/>
      <c r="F1657" s="52"/>
      <c r="G1657" s="52"/>
      <c r="H1657" s="52"/>
      <c r="I1657" s="52"/>
    </row>
    <row r="1658" spans="1:9" s="53" customFormat="1">
      <c r="A1658" s="49"/>
      <c r="B1658" s="50"/>
      <c r="C1658" s="51"/>
      <c r="D1658" s="49"/>
      <c r="E1658" s="52"/>
      <c r="F1658" s="52"/>
      <c r="G1658" s="52"/>
      <c r="H1658" s="52"/>
      <c r="I1658" s="52"/>
    </row>
    <row r="1659" spans="1:9" s="53" customFormat="1">
      <c r="A1659" s="49"/>
      <c r="B1659" s="50"/>
      <c r="C1659" s="51"/>
      <c r="D1659" s="49"/>
      <c r="E1659" s="52"/>
      <c r="F1659" s="52"/>
      <c r="G1659" s="52"/>
      <c r="H1659" s="52"/>
      <c r="I1659" s="52"/>
    </row>
    <row r="1660" spans="1:9" s="53" customFormat="1">
      <c r="A1660" s="49"/>
      <c r="B1660" s="50"/>
      <c r="C1660" s="51"/>
      <c r="D1660" s="49"/>
      <c r="E1660" s="52"/>
      <c r="F1660" s="52"/>
      <c r="G1660" s="52"/>
      <c r="H1660" s="52"/>
      <c r="I1660" s="52"/>
    </row>
    <row r="1661" spans="1:9" s="53" customFormat="1">
      <c r="A1661" s="49"/>
      <c r="B1661" s="50"/>
      <c r="C1661" s="51"/>
      <c r="D1661" s="49"/>
      <c r="E1661" s="52"/>
      <c r="F1661" s="52"/>
      <c r="G1661" s="52"/>
      <c r="H1661" s="52"/>
      <c r="I1661" s="52"/>
    </row>
    <row r="1662" spans="1:9" s="53" customFormat="1">
      <c r="A1662" s="49"/>
      <c r="B1662" s="50"/>
      <c r="C1662" s="51"/>
      <c r="D1662" s="49"/>
      <c r="E1662" s="52"/>
      <c r="F1662" s="52"/>
      <c r="G1662" s="52"/>
      <c r="H1662" s="52"/>
      <c r="I1662" s="52"/>
    </row>
    <row r="1663" spans="1:9" s="53" customFormat="1">
      <c r="A1663" s="49"/>
      <c r="B1663" s="50"/>
      <c r="C1663" s="51"/>
      <c r="D1663" s="49"/>
      <c r="E1663" s="52"/>
      <c r="F1663" s="52"/>
      <c r="G1663" s="52"/>
      <c r="H1663" s="52"/>
      <c r="I1663" s="52"/>
    </row>
    <row r="1664" spans="1:9" s="53" customFormat="1">
      <c r="A1664" s="49"/>
      <c r="B1664" s="50"/>
      <c r="C1664" s="51"/>
      <c r="D1664" s="49"/>
      <c r="E1664" s="52"/>
      <c r="F1664" s="52"/>
      <c r="G1664" s="52"/>
      <c r="H1664" s="52"/>
      <c r="I1664" s="52"/>
    </row>
    <row r="1665" spans="1:9" s="53" customFormat="1">
      <c r="A1665" s="49"/>
      <c r="B1665" s="50"/>
      <c r="C1665" s="51"/>
      <c r="D1665" s="49"/>
      <c r="E1665" s="52"/>
      <c r="F1665" s="52"/>
      <c r="G1665" s="52"/>
      <c r="H1665" s="52"/>
      <c r="I1665" s="52"/>
    </row>
    <row r="1666" spans="1:9" s="53" customFormat="1">
      <c r="A1666" s="49"/>
      <c r="B1666" s="50"/>
      <c r="C1666" s="51"/>
      <c r="D1666" s="49"/>
      <c r="E1666" s="52"/>
      <c r="F1666" s="52"/>
      <c r="G1666" s="52"/>
      <c r="H1666" s="52"/>
      <c r="I1666" s="52"/>
    </row>
    <row r="1667" spans="1:9" s="53" customFormat="1">
      <c r="A1667" s="49"/>
      <c r="B1667" s="50"/>
      <c r="C1667" s="51"/>
      <c r="D1667" s="49"/>
      <c r="E1667" s="52"/>
      <c r="F1667" s="52"/>
      <c r="G1667" s="52"/>
      <c r="H1667" s="52"/>
      <c r="I1667" s="52"/>
    </row>
    <row r="1668" spans="1:9" s="53" customFormat="1">
      <c r="A1668" s="49"/>
      <c r="B1668" s="50"/>
      <c r="C1668" s="51"/>
      <c r="D1668" s="49"/>
      <c r="E1668" s="52"/>
      <c r="F1668" s="52"/>
      <c r="G1668" s="52"/>
      <c r="H1668" s="52"/>
      <c r="I1668" s="52"/>
    </row>
    <row r="1669" spans="1:9" s="53" customFormat="1">
      <c r="A1669" s="49"/>
      <c r="B1669" s="50"/>
      <c r="C1669" s="51"/>
      <c r="D1669" s="49"/>
      <c r="E1669" s="52"/>
      <c r="F1669" s="52"/>
      <c r="G1669" s="52"/>
      <c r="H1669" s="52"/>
      <c r="I1669" s="52"/>
    </row>
    <row r="1670" spans="1:9" s="53" customFormat="1">
      <c r="A1670" s="49"/>
      <c r="B1670" s="50"/>
      <c r="C1670" s="51"/>
      <c r="D1670" s="49"/>
      <c r="E1670" s="52"/>
      <c r="F1670" s="52"/>
      <c r="G1670" s="52"/>
      <c r="H1670" s="52"/>
      <c r="I1670" s="52"/>
    </row>
    <row r="1671" spans="1:9" s="53" customFormat="1">
      <c r="A1671" s="49"/>
      <c r="B1671" s="50"/>
      <c r="C1671" s="51"/>
      <c r="D1671" s="49"/>
      <c r="E1671" s="52"/>
      <c r="F1671" s="52"/>
      <c r="G1671" s="52"/>
      <c r="H1671" s="52"/>
      <c r="I1671" s="52"/>
    </row>
    <row r="1672" spans="1:9" s="53" customFormat="1">
      <c r="A1672" s="49"/>
      <c r="B1672" s="50"/>
      <c r="C1672" s="51"/>
      <c r="D1672" s="49"/>
      <c r="E1672" s="52"/>
      <c r="F1672" s="52"/>
      <c r="G1672" s="52"/>
      <c r="H1672" s="52"/>
      <c r="I1672" s="52"/>
    </row>
    <row r="1673" spans="1:9" s="53" customFormat="1">
      <c r="A1673" s="49"/>
      <c r="B1673" s="50"/>
      <c r="C1673" s="51"/>
      <c r="D1673" s="49"/>
      <c r="E1673" s="52"/>
      <c r="F1673" s="52"/>
      <c r="G1673" s="52"/>
      <c r="H1673" s="52"/>
      <c r="I1673" s="52"/>
    </row>
    <row r="1674" spans="1:9" s="53" customFormat="1">
      <c r="A1674" s="49"/>
      <c r="B1674" s="50"/>
      <c r="C1674" s="51"/>
      <c r="D1674" s="49"/>
      <c r="E1674" s="52"/>
      <c r="F1674" s="52"/>
      <c r="G1674" s="52"/>
      <c r="H1674" s="52"/>
      <c r="I1674" s="52"/>
    </row>
    <row r="1675" spans="1:9" s="53" customFormat="1">
      <c r="A1675" s="49"/>
      <c r="B1675" s="50"/>
      <c r="C1675" s="51"/>
      <c r="D1675" s="49"/>
      <c r="E1675" s="52"/>
      <c r="F1675" s="52"/>
      <c r="G1675" s="52"/>
      <c r="H1675" s="52"/>
      <c r="I1675" s="52"/>
    </row>
    <row r="1676" spans="1:9" s="53" customFormat="1">
      <c r="A1676" s="49"/>
      <c r="B1676" s="50"/>
      <c r="C1676" s="51"/>
      <c r="D1676" s="49"/>
      <c r="E1676" s="52"/>
      <c r="F1676" s="52"/>
      <c r="G1676" s="52"/>
      <c r="H1676" s="52"/>
      <c r="I1676" s="52"/>
    </row>
    <row r="1677" spans="1:9" s="53" customFormat="1">
      <c r="A1677" s="49"/>
      <c r="B1677" s="50"/>
      <c r="C1677" s="51"/>
      <c r="D1677" s="49"/>
      <c r="E1677" s="52"/>
      <c r="F1677" s="52"/>
      <c r="G1677" s="52"/>
      <c r="H1677" s="52"/>
      <c r="I1677" s="52"/>
    </row>
    <row r="1678" spans="1:9" s="53" customFormat="1">
      <c r="A1678" s="49"/>
      <c r="B1678" s="50"/>
      <c r="C1678" s="51"/>
      <c r="D1678" s="49"/>
      <c r="E1678" s="52"/>
      <c r="F1678" s="52"/>
      <c r="G1678" s="52"/>
      <c r="H1678" s="52"/>
      <c r="I1678" s="52"/>
    </row>
    <row r="1679" spans="1:9" s="53" customFormat="1">
      <c r="A1679" s="49"/>
      <c r="B1679" s="50"/>
      <c r="C1679" s="51"/>
      <c r="D1679" s="49"/>
      <c r="E1679" s="52"/>
      <c r="F1679" s="52"/>
      <c r="G1679" s="52"/>
      <c r="H1679" s="52"/>
      <c r="I1679" s="52"/>
    </row>
    <row r="1680" spans="1:9" s="53" customFormat="1">
      <c r="A1680" s="49"/>
      <c r="B1680" s="50"/>
      <c r="C1680" s="51"/>
      <c r="D1680" s="49"/>
      <c r="E1680" s="52"/>
      <c r="F1680" s="52"/>
      <c r="G1680" s="52"/>
      <c r="H1680" s="52"/>
      <c r="I1680" s="52"/>
    </row>
    <row r="1681" spans="1:9" s="53" customFormat="1">
      <c r="A1681" s="49"/>
      <c r="B1681" s="50"/>
      <c r="C1681" s="51"/>
      <c r="D1681" s="49"/>
      <c r="E1681" s="52"/>
      <c r="F1681" s="52"/>
      <c r="G1681" s="52"/>
      <c r="H1681" s="52"/>
      <c r="I1681" s="52"/>
    </row>
    <row r="1682" spans="1:9" s="53" customFormat="1">
      <c r="A1682" s="49"/>
      <c r="B1682" s="50"/>
      <c r="C1682" s="51"/>
      <c r="D1682" s="49"/>
      <c r="E1682" s="52"/>
      <c r="F1682" s="52"/>
      <c r="G1682" s="52"/>
      <c r="H1682" s="52"/>
      <c r="I1682" s="52"/>
    </row>
    <row r="1683" spans="1:9" s="53" customFormat="1">
      <c r="A1683" s="49"/>
      <c r="B1683" s="50"/>
      <c r="C1683" s="51"/>
      <c r="D1683" s="49"/>
      <c r="E1683" s="52"/>
      <c r="F1683" s="52"/>
      <c r="G1683" s="52"/>
      <c r="H1683" s="52"/>
      <c r="I1683" s="52"/>
    </row>
    <row r="1684" spans="1:9" s="53" customFormat="1">
      <c r="A1684" s="49"/>
      <c r="B1684" s="50"/>
      <c r="C1684" s="51"/>
      <c r="D1684" s="49"/>
      <c r="E1684" s="52"/>
      <c r="F1684" s="52"/>
      <c r="G1684" s="52"/>
      <c r="H1684" s="52"/>
      <c r="I1684" s="52"/>
    </row>
    <row r="1685" spans="1:9" s="53" customFormat="1">
      <c r="A1685" s="49"/>
      <c r="B1685" s="50"/>
      <c r="C1685" s="51"/>
      <c r="D1685" s="49"/>
      <c r="E1685" s="52"/>
      <c r="F1685" s="52"/>
      <c r="G1685" s="52"/>
      <c r="H1685" s="52"/>
      <c r="I1685" s="52"/>
    </row>
    <row r="1686" spans="1:9" s="53" customFormat="1">
      <c r="A1686" s="49"/>
      <c r="B1686" s="50"/>
      <c r="C1686" s="51"/>
      <c r="D1686" s="49"/>
      <c r="E1686" s="52"/>
      <c r="F1686" s="52"/>
      <c r="G1686" s="52"/>
      <c r="H1686" s="52"/>
      <c r="I1686" s="52"/>
    </row>
    <row r="1687" spans="1:9" s="53" customFormat="1">
      <c r="A1687" s="49"/>
      <c r="B1687" s="50"/>
      <c r="C1687" s="51"/>
      <c r="D1687" s="49"/>
      <c r="E1687" s="52"/>
      <c r="F1687" s="52"/>
      <c r="G1687" s="52"/>
      <c r="H1687" s="52"/>
      <c r="I1687" s="52"/>
    </row>
    <row r="1688" spans="1:9" s="53" customFormat="1">
      <c r="A1688" s="49"/>
      <c r="B1688" s="50"/>
      <c r="C1688" s="51"/>
      <c r="D1688" s="49"/>
      <c r="E1688" s="52"/>
      <c r="F1688" s="52"/>
      <c r="G1688" s="52"/>
      <c r="H1688" s="52"/>
      <c r="I1688" s="52"/>
    </row>
    <row r="1689" spans="1:9" s="53" customFormat="1">
      <c r="A1689" s="49"/>
      <c r="B1689" s="50"/>
      <c r="C1689" s="51"/>
      <c r="D1689" s="49"/>
      <c r="E1689" s="52"/>
      <c r="F1689" s="52"/>
      <c r="G1689" s="52"/>
      <c r="H1689" s="52"/>
      <c r="I1689" s="52"/>
    </row>
    <row r="1690" spans="1:9" s="53" customFormat="1">
      <c r="A1690" s="49"/>
      <c r="B1690" s="50"/>
      <c r="C1690" s="51"/>
      <c r="D1690" s="49"/>
      <c r="E1690" s="52"/>
      <c r="F1690" s="52"/>
      <c r="G1690" s="52"/>
      <c r="H1690" s="52"/>
      <c r="I1690" s="52"/>
    </row>
    <row r="1691" spans="1:9" s="53" customFormat="1">
      <c r="A1691" s="49"/>
      <c r="B1691" s="50"/>
      <c r="C1691" s="51"/>
      <c r="D1691" s="49"/>
      <c r="E1691" s="52"/>
      <c r="F1691" s="52"/>
      <c r="G1691" s="52"/>
      <c r="H1691" s="52"/>
      <c r="I1691" s="52"/>
    </row>
    <row r="1692" spans="1:9" s="53" customFormat="1">
      <c r="A1692" s="49"/>
      <c r="B1692" s="50"/>
      <c r="C1692" s="51"/>
      <c r="D1692" s="49"/>
      <c r="E1692" s="52"/>
      <c r="F1692" s="52"/>
      <c r="G1692" s="52"/>
      <c r="H1692" s="52"/>
      <c r="I1692" s="52"/>
    </row>
    <row r="1693" spans="1:9" s="53" customFormat="1">
      <c r="A1693" s="49"/>
      <c r="B1693" s="50"/>
      <c r="C1693" s="51"/>
      <c r="D1693" s="49"/>
      <c r="E1693" s="52"/>
      <c r="F1693" s="52"/>
      <c r="G1693" s="52"/>
      <c r="H1693" s="52"/>
      <c r="I1693" s="52"/>
    </row>
    <row r="1694" spans="1:9" s="53" customFormat="1">
      <c r="A1694" s="49"/>
      <c r="B1694" s="50"/>
      <c r="C1694" s="51"/>
      <c r="D1694" s="49"/>
      <c r="E1694" s="52"/>
      <c r="F1694" s="52"/>
      <c r="G1694" s="52"/>
      <c r="H1694" s="52"/>
      <c r="I1694" s="52"/>
    </row>
    <row r="1695" spans="1:9" s="53" customFormat="1">
      <c r="A1695" s="49"/>
      <c r="B1695" s="50"/>
      <c r="C1695" s="51"/>
      <c r="D1695" s="49"/>
      <c r="E1695" s="52"/>
      <c r="F1695" s="52"/>
      <c r="G1695" s="52"/>
      <c r="H1695" s="52"/>
      <c r="I1695" s="52"/>
    </row>
    <row r="1696" spans="1:9" s="53" customFormat="1">
      <c r="A1696" s="49"/>
      <c r="B1696" s="50"/>
      <c r="C1696" s="51"/>
      <c r="D1696" s="49"/>
      <c r="E1696" s="52"/>
      <c r="F1696" s="52"/>
      <c r="G1696" s="52"/>
      <c r="H1696" s="52"/>
      <c r="I1696" s="52"/>
    </row>
    <row r="1697" spans="1:9" s="53" customFormat="1">
      <c r="A1697" s="49"/>
      <c r="B1697" s="50"/>
      <c r="C1697" s="51"/>
      <c r="D1697" s="49"/>
      <c r="E1697" s="52"/>
      <c r="F1697" s="52"/>
      <c r="G1697" s="52"/>
      <c r="H1697" s="52"/>
      <c r="I1697" s="52"/>
    </row>
    <row r="1698" spans="1:9" s="53" customFormat="1">
      <c r="A1698" s="49"/>
      <c r="B1698" s="50"/>
      <c r="C1698" s="51"/>
      <c r="D1698" s="49"/>
      <c r="E1698" s="52"/>
      <c r="F1698" s="52"/>
      <c r="G1698" s="52"/>
      <c r="H1698" s="52"/>
      <c r="I1698" s="52"/>
    </row>
    <row r="1699" spans="1:9" s="53" customFormat="1">
      <c r="A1699" s="49"/>
      <c r="B1699" s="50"/>
      <c r="C1699" s="51"/>
      <c r="D1699" s="49"/>
      <c r="E1699" s="52"/>
      <c r="F1699" s="52"/>
      <c r="G1699" s="52"/>
      <c r="H1699" s="52"/>
      <c r="I1699" s="52"/>
    </row>
    <row r="1700" spans="1:9" s="53" customFormat="1">
      <c r="A1700" s="49"/>
      <c r="B1700" s="50"/>
      <c r="C1700" s="51"/>
      <c r="D1700" s="49"/>
      <c r="E1700" s="52"/>
      <c r="F1700" s="52"/>
      <c r="G1700" s="52"/>
      <c r="H1700" s="52"/>
      <c r="I1700" s="52"/>
    </row>
    <row r="1701" spans="1:9" s="53" customFormat="1">
      <c r="A1701" s="49"/>
      <c r="B1701" s="50"/>
      <c r="C1701" s="51"/>
      <c r="D1701" s="49"/>
      <c r="E1701" s="52"/>
      <c r="F1701" s="52"/>
      <c r="G1701" s="52"/>
      <c r="H1701" s="52"/>
      <c r="I1701" s="52"/>
    </row>
    <row r="1702" spans="1:9" s="53" customFormat="1">
      <c r="A1702" s="49"/>
      <c r="B1702" s="50"/>
      <c r="C1702" s="51"/>
      <c r="D1702" s="49"/>
      <c r="E1702" s="52"/>
      <c r="F1702" s="52"/>
      <c r="G1702" s="52"/>
      <c r="H1702" s="52"/>
      <c r="I1702" s="52"/>
    </row>
    <row r="1703" spans="1:9" s="53" customFormat="1">
      <c r="A1703" s="49"/>
      <c r="B1703" s="50"/>
      <c r="C1703" s="51"/>
      <c r="D1703" s="49"/>
      <c r="E1703" s="52"/>
      <c r="F1703" s="52"/>
      <c r="G1703" s="52"/>
      <c r="H1703" s="52"/>
      <c r="I1703" s="52"/>
    </row>
    <row r="1704" spans="1:9" s="53" customFormat="1">
      <c r="A1704" s="49"/>
      <c r="B1704" s="50"/>
      <c r="C1704" s="51"/>
      <c r="D1704" s="49"/>
      <c r="E1704" s="52"/>
      <c r="F1704" s="52"/>
      <c r="G1704" s="52"/>
      <c r="H1704" s="52"/>
      <c r="I1704" s="52"/>
    </row>
    <row r="1705" spans="1:9" s="53" customFormat="1">
      <c r="A1705" s="49"/>
      <c r="B1705" s="50"/>
      <c r="C1705" s="51"/>
      <c r="D1705" s="49"/>
      <c r="E1705" s="52"/>
      <c r="F1705" s="52"/>
      <c r="G1705" s="52"/>
      <c r="H1705" s="52"/>
      <c r="I1705" s="52"/>
    </row>
    <row r="1706" spans="1:9" s="53" customFormat="1">
      <c r="A1706" s="49"/>
      <c r="B1706" s="50"/>
      <c r="C1706" s="51"/>
      <c r="D1706" s="49"/>
      <c r="E1706" s="52"/>
      <c r="F1706" s="52"/>
      <c r="G1706" s="52"/>
      <c r="H1706" s="52"/>
      <c r="I1706" s="52"/>
    </row>
    <row r="1707" spans="1:9" s="53" customFormat="1">
      <c r="A1707" s="49"/>
      <c r="B1707" s="50"/>
      <c r="C1707" s="51"/>
      <c r="D1707" s="49"/>
      <c r="E1707" s="52"/>
      <c r="F1707" s="52"/>
      <c r="G1707" s="52"/>
      <c r="H1707" s="52"/>
      <c r="I1707" s="52"/>
    </row>
    <row r="1708" spans="1:9" s="53" customFormat="1">
      <c r="A1708" s="49"/>
      <c r="B1708" s="50"/>
      <c r="C1708" s="51"/>
      <c r="D1708" s="49"/>
      <c r="E1708" s="52"/>
      <c r="F1708" s="52"/>
      <c r="G1708" s="52"/>
      <c r="H1708" s="52"/>
      <c r="I1708" s="52"/>
    </row>
    <row r="1709" spans="1:9" s="53" customFormat="1">
      <c r="A1709" s="49"/>
      <c r="B1709" s="50"/>
      <c r="C1709" s="51"/>
      <c r="D1709" s="49"/>
      <c r="E1709" s="52"/>
      <c r="F1709" s="52"/>
      <c r="G1709" s="52"/>
      <c r="H1709" s="52"/>
      <c r="I1709" s="52"/>
    </row>
    <row r="1710" spans="1:9" s="53" customFormat="1">
      <c r="A1710" s="49"/>
      <c r="B1710" s="50"/>
      <c r="C1710" s="51"/>
      <c r="D1710" s="49"/>
      <c r="E1710" s="52"/>
      <c r="F1710" s="52"/>
      <c r="G1710" s="52"/>
      <c r="H1710" s="52"/>
      <c r="I1710" s="52"/>
    </row>
    <row r="1711" spans="1:9" s="53" customFormat="1">
      <c r="A1711" s="49"/>
      <c r="B1711" s="50"/>
      <c r="C1711" s="51"/>
      <c r="D1711" s="49"/>
      <c r="E1711" s="52"/>
      <c r="F1711" s="52"/>
      <c r="G1711" s="52"/>
      <c r="H1711" s="52"/>
      <c r="I1711" s="52"/>
    </row>
    <row r="1712" spans="1:9" s="53" customFormat="1">
      <c r="A1712" s="49"/>
      <c r="B1712" s="50"/>
      <c r="C1712" s="51"/>
      <c r="D1712" s="49"/>
      <c r="E1712" s="52"/>
      <c r="F1712" s="52"/>
      <c r="G1712" s="52"/>
      <c r="H1712" s="52"/>
      <c r="I1712" s="52"/>
    </row>
    <row r="1713" spans="1:9" s="53" customFormat="1">
      <c r="A1713" s="49"/>
      <c r="B1713" s="50"/>
      <c r="C1713" s="51"/>
      <c r="D1713" s="49"/>
      <c r="E1713" s="52"/>
      <c r="F1713" s="52"/>
      <c r="G1713" s="52"/>
      <c r="H1713" s="52"/>
      <c r="I1713" s="52"/>
    </row>
    <row r="1714" spans="1:9" s="53" customFormat="1">
      <c r="A1714" s="49"/>
      <c r="B1714" s="50"/>
      <c r="C1714" s="51"/>
      <c r="D1714" s="49"/>
      <c r="E1714" s="52"/>
      <c r="F1714" s="52"/>
      <c r="G1714" s="52"/>
      <c r="H1714" s="52"/>
      <c r="I1714" s="52"/>
    </row>
    <row r="1715" spans="1:9" s="53" customFormat="1">
      <c r="A1715" s="49"/>
      <c r="B1715" s="50"/>
      <c r="C1715" s="51"/>
      <c r="D1715" s="49"/>
      <c r="E1715" s="52"/>
      <c r="F1715" s="52"/>
      <c r="G1715" s="52"/>
      <c r="H1715" s="52"/>
      <c r="I1715" s="52"/>
    </row>
    <row r="1716" spans="1:9" s="53" customFormat="1">
      <c r="A1716" s="49"/>
      <c r="B1716" s="50"/>
      <c r="C1716" s="51"/>
      <c r="D1716" s="49"/>
      <c r="E1716" s="52"/>
      <c r="F1716" s="52"/>
      <c r="G1716" s="52"/>
      <c r="H1716" s="52"/>
      <c r="I1716" s="52"/>
    </row>
    <row r="1717" spans="1:9" s="53" customFormat="1">
      <c r="A1717" s="49"/>
      <c r="B1717" s="50"/>
      <c r="C1717" s="51"/>
      <c r="D1717" s="49"/>
      <c r="E1717" s="52"/>
      <c r="F1717" s="52"/>
      <c r="G1717" s="52"/>
      <c r="H1717" s="52"/>
      <c r="I1717" s="52"/>
    </row>
    <row r="1718" spans="1:9" s="53" customFormat="1">
      <c r="A1718" s="49"/>
      <c r="B1718" s="50"/>
      <c r="C1718" s="51"/>
      <c r="D1718" s="49"/>
      <c r="E1718" s="52"/>
      <c r="F1718" s="52"/>
      <c r="G1718" s="52"/>
      <c r="H1718" s="52"/>
      <c r="I1718" s="52"/>
    </row>
    <row r="1719" spans="1:9" s="53" customFormat="1">
      <c r="A1719" s="49"/>
      <c r="B1719" s="50"/>
      <c r="C1719" s="51"/>
      <c r="D1719" s="49"/>
      <c r="E1719" s="52"/>
      <c r="F1719" s="52"/>
      <c r="G1719" s="52"/>
      <c r="H1719" s="52"/>
      <c r="I1719" s="52"/>
    </row>
    <row r="1720" spans="1:9" s="53" customFormat="1">
      <c r="A1720" s="49"/>
      <c r="B1720" s="50"/>
      <c r="C1720" s="51"/>
      <c r="D1720" s="49"/>
      <c r="E1720" s="52"/>
      <c r="F1720" s="52"/>
      <c r="G1720" s="52"/>
      <c r="H1720" s="52"/>
      <c r="I1720" s="52"/>
    </row>
    <row r="1721" spans="1:9" s="53" customFormat="1">
      <c r="A1721" s="49"/>
      <c r="B1721" s="50"/>
      <c r="C1721" s="51"/>
      <c r="D1721" s="49"/>
      <c r="E1721" s="52"/>
      <c r="F1721" s="52"/>
      <c r="G1721" s="52"/>
      <c r="H1721" s="52"/>
      <c r="I1721" s="52"/>
    </row>
    <row r="1722" spans="1:9" s="53" customFormat="1">
      <c r="A1722" s="49"/>
      <c r="B1722" s="50"/>
      <c r="C1722" s="51"/>
      <c r="D1722" s="49"/>
      <c r="E1722" s="52"/>
      <c r="F1722" s="52"/>
      <c r="G1722" s="52"/>
      <c r="H1722" s="52"/>
      <c r="I1722" s="52"/>
    </row>
    <row r="1723" spans="1:9" s="53" customFormat="1">
      <c r="A1723" s="49"/>
      <c r="B1723" s="50"/>
      <c r="C1723" s="51"/>
      <c r="D1723" s="49"/>
      <c r="E1723" s="52"/>
      <c r="F1723" s="52"/>
      <c r="G1723" s="52"/>
      <c r="H1723" s="52"/>
      <c r="I1723" s="52"/>
    </row>
    <row r="1724" spans="1:9" s="53" customFormat="1">
      <c r="A1724" s="49"/>
      <c r="B1724" s="50"/>
      <c r="C1724" s="51"/>
      <c r="D1724" s="49"/>
      <c r="E1724" s="52"/>
      <c r="F1724" s="52"/>
      <c r="G1724" s="52"/>
      <c r="H1724" s="52"/>
      <c r="I1724" s="52"/>
    </row>
    <row r="1725" spans="1:9" s="53" customFormat="1">
      <c r="A1725" s="49"/>
      <c r="B1725" s="50"/>
      <c r="C1725" s="51"/>
      <c r="D1725" s="49"/>
      <c r="E1725" s="52"/>
      <c r="F1725" s="52"/>
      <c r="G1725" s="52"/>
      <c r="H1725" s="52"/>
      <c r="I1725" s="52"/>
    </row>
    <row r="1726" spans="1:9" s="53" customFormat="1">
      <c r="A1726" s="49"/>
      <c r="B1726" s="50"/>
      <c r="C1726" s="51"/>
      <c r="D1726" s="49"/>
      <c r="E1726" s="52"/>
      <c r="F1726" s="52"/>
      <c r="G1726" s="52"/>
      <c r="H1726" s="52"/>
      <c r="I1726" s="52"/>
    </row>
    <row r="1727" spans="1:9" s="53" customFormat="1">
      <c r="A1727" s="49"/>
      <c r="B1727" s="50"/>
      <c r="C1727" s="51"/>
      <c r="D1727" s="49"/>
      <c r="E1727" s="52"/>
      <c r="F1727" s="52"/>
      <c r="G1727" s="52"/>
      <c r="H1727" s="52"/>
      <c r="I1727" s="52"/>
    </row>
    <row r="1728" spans="1:9" s="53" customFormat="1">
      <c r="A1728" s="49"/>
      <c r="B1728" s="50"/>
      <c r="C1728" s="51"/>
      <c r="D1728" s="49"/>
      <c r="E1728" s="52"/>
      <c r="F1728" s="52"/>
      <c r="G1728" s="52"/>
      <c r="H1728" s="52"/>
      <c r="I1728" s="52"/>
    </row>
    <row r="1729" spans="1:9" s="53" customFormat="1">
      <c r="A1729" s="49"/>
      <c r="B1729" s="50"/>
      <c r="C1729" s="51"/>
      <c r="D1729" s="49"/>
      <c r="E1729" s="52"/>
      <c r="F1729" s="52"/>
      <c r="G1729" s="52"/>
      <c r="H1729" s="52"/>
      <c r="I1729" s="52"/>
    </row>
    <row r="1730" spans="1:9" s="53" customFormat="1">
      <c r="A1730" s="49"/>
      <c r="B1730" s="50"/>
      <c r="C1730" s="51"/>
      <c r="D1730" s="49"/>
      <c r="E1730" s="52"/>
      <c r="F1730" s="52"/>
      <c r="G1730" s="52"/>
      <c r="H1730" s="52"/>
      <c r="I1730" s="52"/>
    </row>
    <row r="1731" spans="1:9" s="53" customFormat="1">
      <c r="A1731" s="49"/>
      <c r="B1731" s="50"/>
      <c r="C1731" s="51"/>
      <c r="D1731" s="49"/>
      <c r="E1731" s="52"/>
      <c r="F1731" s="52"/>
      <c r="G1731" s="52"/>
      <c r="H1731" s="52"/>
      <c r="I1731" s="52"/>
    </row>
    <row r="1732" spans="1:9" s="53" customFormat="1">
      <c r="A1732" s="49"/>
      <c r="B1732" s="50"/>
      <c r="C1732" s="51"/>
      <c r="D1732" s="49"/>
      <c r="E1732" s="52"/>
      <c r="F1732" s="52"/>
      <c r="G1732" s="52"/>
      <c r="H1732" s="52"/>
      <c r="I1732" s="52"/>
    </row>
    <row r="1733" spans="1:9" s="53" customFormat="1">
      <c r="A1733" s="49"/>
      <c r="B1733" s="50"/>
      <c r="C1733" s="51"/>
      <c r="D1733" s="49"/>
      <c r="E1733" s="52"/>
      <c r="F1733" s="52"/>
      <c r="G1733" s="52"/>
      <c r="H1733" s="52"/>
      <c r="I1733" s="52"/>
    </row>
    <row r="1734" spans="1:9" s="53" customFormat="1">
      <c r="A1734" s="49"/>
      <c r="B1734" s="50"/>
      <c r="C1734" s="51"/>
      <c r="D1734" s="49"/>
      <c r="E1734" s="52"/>
      <c r="F1734" s="52"/>
      <c r="G1734" s="52"/>
      <c r="H1734" s="52"/>
      <c r="I1734" s="52"/>
    </row>
    <row r="1735" spans="1:9" s="53" customFormat="1">
      <c r="A1735" s="49"/>
      <c r="B1735" s="50"/>
      <c r="C1735" s="51"/>
      <c r="D1735" s="49"/>
      <c r="E1735" s="52"/>
      <c r="F1735" s="52"/>
      <c r="G1735" s="52"/>
      <c r="H1735" s="52"/>
      <c r="I1735" s="52"/>
    </row>
    <row r="1736" spans="1:9" s="53" customFormat="1">
      <c r="A1736" s="49"/>
      <c r="B1736" s="50"/>
      <c r="C1736" s="51"/>
      <c r="D1736" s="49"/>
      <c r="E1736" s="52"/>
      <c r="F1736" s="52"/>
      <c r="G1736" s="52"/>
      <c r="H1736" s="52"/>
      <c r="I1736" s="52"/>
    </row>
    <row r="1737" spans="1:9" s="53" customFormat="1">
      <c r="A1737" s="49"/>
      <c r="B1737" s="50"/>
      <c r="C1737" s="51"/>
      <c r="D1737" s="49"/>
      <c r="E1737" s="52"/>
      <c r="F1737" s="52"/>
      <c r="G1737" s="52"/>
      <c r="H1737" s="52"/>
      <c r="I1737" s="52"/>
    </row>
    <row r="1738" spans="1:9" s="53" customFormat="1">
      <c r="A1738" s="49"/>
      <c r="B1738" s="50"/>
      <c r="C1738" s="51"/>
      <c r="D1738" s="49"/>
      <c r="E1738" s="52"/>
      <c r="F1738" s="52"/>
      <c r="G1738" s="52"/>
      <c r="H1738" s="52"/>
      <c r="I1738" s="52"/>
    </row>
    <row r="1739" spans="1:9" s="53" customFormat="1">
      <c r="A1739" s="49"/>
      <c r="B1739" s="50"/>
      <c r="C1739" s="51"/>
      <c r="D1739" s="49"/>
      <c r="E1739" s="52"/>
      <c r="F1739" s="52"/>
      <c r="G1739" s="52"/>
      <c r="H1739" s="52"/>
      <c r="I1739" s="52"/>
    </row>
    <row r="1740" spans="1:9" s="53" customFormat="1">
      <c r="A1740" s="49"/>
      <c r="B1740" s="50"/>
      <c r="C1740" s="51"/>
      <c r="D1740" s="49"/>
      <c r="E1740" s="52"/>
      <c r="F1740" s="52"/>
      <c r="G1740" s="52"/>
      <c r="H1740" s="52"/>
      <c r="I1740" s="52"/>
    </row>
    <row r="1741" spans="1:9" s="53" customFormat="1">
      <c r="A1741" s="49"/>
      <c r="B1741" s="50"/>
      <c r="C1741" s="51"/>
      <c r="D1741" s="49"/>
      <c r="E1741" s="52"/>
      <c r="F1741" s="52"/>
      <c r="G1741" s="52"/>
      <c r="H1741" s="52"/>
      <c r="I1741" s="52"/>
    </row>
    <row r="1742" spans="1:9" s="53" customFormat="1">
      <c r="A1742" s="49"/>
      <c r="B1742" s="50"/>
      <c r="C1742" s="51"/>
      <c r="D1742" s="49"/>
      <c r="E1742" s="52"/>
      <c r="F1742" s="52"/>
      <c r="G1742" s="52"/>
      <c r="H1742" s="52"/>
      <c r="I1742" s="52"/>
    </row>
    <row r="1743" spans="1:9" s="53" customFormat="1">
      <c r="A1743" s="49"/>
      <c r="B1743" s="50"/>
      <c r="C1743" s="51"/>
      <c r="D1743" s="49"/>
      <c r="E1743" s="52"/>
      <c r="F1743" s="52"/>
      <c r="G1743" s="52"/>
      <c r="H1743" s="52"/>
      <c r="I1743" s="52"/>
    </row>
    <row r="1744" spans="1:9" s="53" customFormat="1">
      <c r="A1744" s="49"/>
      <c r="B1744" s="50"/>
      <c r="C1744" s="51"/>
      <c r="D1744" s="49"/>
      <c r="E1744" s="52"/>
      <c r="F1744" s="52"/>
      <c r="G1744" s="52"/>
      <c r="H1744" s="52"/>
      <c r="I1744" s="52"/>
    </row>
    <row r="1745" spans="1:9" s="53" customFormat="1">
      <c r="A1745" s="49"/>
      <c r="B1745" s="50"/>
      <c r="C1745" s="51"/>
      <c r="D1745" s="49"/>
      <c r="E1745" s="52"/>
      <c r="F1745" s="52"/>
      <c r="G1745" s="52"/>
      <c r="H1745" s="52"/>
      <c r="I1745" s="52"/>
    </row>
    <row r="1746" spans="1:9" s="53" customFormat="1">
      <c r="A1746" s="49"/>
      <c r="B1746" s="50"/>
      <c r="C1746" s="51"/>
      <c r="D1746" s="49"/>
      <c r="E1746" s="52"/>
      <c r="F1746" s="52"/>
      <c r="G1746" s="52"/>
      <c r="H1746" s="52"/>
      <c r="I1746" s="52"/>
    </row>
    <row r="1747" spans="1:9" s="53" customFormat="1">
      <c r="A1747" s="49"/>
      <c r="B1747" s="50"/>
      <c r="C1747" s="51"/>
      <c r="D1747" s="49"/>
      <c r="E1747" s="52"/>
      <c r="F1747" s="52"/>
      <c r="G1747" s="52"/>
      <c r="H1747" s="52"/>
      <c r="I1747" s="52"/>
    </row>
    <row r="1748" spans="1:9" s="53" customFormat="1">
      <c r="A1748" s="49"/>
      <c r="B1748" s="50"/>
      <c r="C1748" s="51"/>
      <c r="D1748" s="49"/>
      <c r="E1748" s="52"/>
      <c r="F1748" s="52"/>
      <c r="G1748" s="52"/>
      <c r="H1748" s="52"/>
      <c r="I1748" s="52"/>
    </row>
    <row r="1749" spans="1:9" s="53" customFormat="1">
      <c r="A1749" s="49"/>
      <c r="B1749" s="50"/>
      <c r="C1749" s="51"/>
      <c r="D1749" s="49"/>
      <c r="E1749" s="52"/>
      <c r="F1749" s="52"/>
      <c r="G1749" s="52"/>
      <c r="H1749" s="52"/>
      <c r="I1749" s="52"/>
    </row>
    <row r="1750" spans="1:9" s="53" customFormat="1">
      <c r="A1750" s="49"/>
      <c r="B1750" s="50"/>
      <c r="C1750" s="51"/>
      <c r="D1750" s="49"/>
      <c r="E1750" s="52"/>
      <c r="F1750" s="52"/>
      <c r="G1750" s="52"/>
      <c r="H1750" s="52"/>
      <c r="I1750" s="52"/>
    </row>
    <row r="1751" spans="1:9" s="53" customFormat="1">
      <c r="A1751" s="49"/>
      <c r="B1751" s="50"/>
      <c r="C1751" s="51"/>
      <c r="D1751" s="49"/>
      <c r="E1751" s="52"/>
      <c r="F1751" s="52"/>
      <c r="G1751" s="52"/>
      <c r="H1751" s="52"/>
      <c r="I1751" s="52"/>
    </row>
    <row r="1752" spans="1:9" s="53" customFormat="1">
      <c r="A1752" s="49"/>
      <c r="B1752" s="50"/>
      <c r="C1752" s="51"/>
      <c r="D1752" s="49"/>
      <c r="E1752" s="52"/>
      <c r="F1752" s="52"/>
      <c r="G1752" s="52"/>
      <c r="H1752" s="52"/>
      <c r="I1752" s="52"/>
    </row>
    <row r="1753" spans="1:9" s="53" customFormat="1">
      <c r="A1753" s="49"/>
      <c r="B1753" s="50"/>
      <c r="C1753" s="51"/>
      <c r="D1753" s="49"/>
      <c r="E1753" s="52"/>
      <c r="F1753" s="52"/>
      <c r="G1753" s="52"/>
      <c r="H1753" s="52"/>
      <c r="I1753" s="52"/>
    </row>
    <row r="1754" spans="1:9" s="53" customFormat="1">
      <c r="A1754" s="49"/>
      <c r="B1754" s="50"/>
      <c r="C1754" s="51"/>
      <c r="D1754" s="49"/>
      <c r="E1754" s="52"/>
      <c r="F1754" s="52"/>
      <c r="G1754" s="52"/>
      <c r="H1754" s="52"/>
      <c r="I1754" s="52"/>
    </row>
    <row r="1755" spans="1:9" s="53" customFormat="1">
      <c r="A1755" s="49"/>
      <c r="B1755" s="50"/>
      <c r="C1755" s="51"/>
      <c r="D1755" s="49"/>
      <c r="E1755" s="52"/>
      <c r="F1755" s="52"/>
      <c r="G1755" s="52"/>
      <c r="H1755" s="52"/>
      <c r="I1755" s="52"/>
    </row>
    <row r="1756" spans="1:9" s="53" customFormat="1">
      <c r="A1756" s="49"/>
      <c r="B1756" s="50"/>
      <c r="C1756" s="51"/>
      <c r="D1756" s="49"/>
      <c r="E1756" s="52"/>
      <c r="F1756" s="52"/>
      <c r="G1756" s="52"/>
      <c r="H1756" s="52"/>
      <c r="I1756" s="52"/>
    </row>
    <row r="1757" spans="1:9" s="53" customFormat="1">
      <c r="A1757" s="49"/>
      <c r="B1757" s="50"/>
      <c r="C1757" s="51"/>
      <c r="D1757" s="49"/>
      <c r="E1757" s="52"/>
      <c r="F1757" s="52"/>
      <c r="G1757" s="52"/>
      <c r="H1757" s="52"/>
      <c r="I1757" s="52"/>
    </row>
    <row r="1758" spans="1:9" s="53" customFormat="1">
      <c r="A1758" s="49"/>
      <c r="B1758" s="50"/>
      <c r="C1758" s="51"/>
      <c r="D1758" s="49"/>
      <c r="E1758" s="52"/>
      <c r="F1758" s="52"/>
      <c r="G1758" s="52"/>
      <c r="H1758" s="52"/>
      <c r="I1758" s="52"/>
    </row>
    <row r="1759" spans="1:9" s="53" customFormat="1">
      <c r="A1759" s="49"/>
      <c r="B1759" s="50"/>
      <c r="C1759" s="51"/>
      <c r="D1759" s="49"/>
      <c r="E1759" s="52"/>
      <c r="F1759" s="52"/>
      <c r="G1759" s="52"/>
      <c r="H1759" s="52"/>
      <c r="I1759" s="52"/>
    </row>
    <row r="1760" spans="1:9" s="53" customFormat="1">
      <c r="A1760" s="49"/>
      <c r="B1760" s="50"/>
      <c r="C1760" s="51"/>
      <c r="D1760" s="49"/>
      <c r="E1760" s="52"/>
      <c r="F1760" s="52"/>
      <c r="G1760" s="52"/>
      <c r="H1760" s="52"/>
      <c r="I1760" s="52"/>
    </row>
    <row r="1761" spans="1:9" s="53" customFormat="1">
      <c r="A1761" s="49"/>
      <c r="B1761" s="50"/>
      <c r="C1761" s="51"/>
      <c r="D1761" s="49"/>
      <c r="E1761" s="52"/>
      <c r="F1761" s="52"/>
      <c r="G1761" s="52"/>
      <c r="H1761" s="52"/>
      <c r="I1761" s="52"/>
    </row>
    <row r="1762" spans="1:9" s="53" customFormat="1">
      <c r="A1762" s="49"/>
      <c r="B1762" s="50"/>
      <c r="C1762" s="51"/>
      <c r="D1762" s="49"/>
      <c r="E1762" s="52"/>
      <c r="F1762" s="52"/>
      <c r="G1762" s="52"/>
      <c r="H1762" s="52"/>
      <c r="I1762" s="52"/>
    </row>
    <row r="1763" spans="1:9" s="53" customFormat="1">
      <c r="A1763" s="49"/>
      <c r="B1763" s="50"/>
      <c r="C1763" s="51"/>
      <c r="D1763" s="49"/>
      <c r="E1763" s="52"/>
      <c r="F1763" s="52"/>
      <c r="G1763" s="52"/>
      <c r="H1763" s="52"/>
      <c r="I1763" s="52"/>
    </row>
    <row r="1764" spans="1:9" s="53" customFormat="1">
      <c r="A1764" s="49"/>
      <c r="B1764" s="50"/>
      <c r="C1764" s="51"/>
      <c r="D1764" s="49"/>
      <c r="E1764" s="52"/>
      <c r="F1764" s="52"/>
      <c r="G1764" s="52"/>
      <c r="H1764" s="52"/>
      <c r="I1764" s="52"/>
    </row>
    <row r="1765" spans="1:9" s="53" customFormat="1">
      <c r="A1765" s="49"/>
      <c r="B1765" s="50"/>
      <c r="C1765" s="51"/>
      <c r="D1765" s="49"/>
      <c r="E1765" s="52"/>
      <c r="F1765" s="52"/>
      <c r="G1765" s="52"/>
      <c r="H1765" s="52"/>
      <c r="I1765" s="52"/>
    </row>
    <row r="1766" spans="1:9" s="53" customFormat="1">
      <c r="A1766" s="49"/>
      <c r="B1766" s="50"/>
      <c r="C1766" s="51"/>
      <c r="D1766" s="49"/>
      <c r="E1766" s="52"/>
      <c r="F1766" s="52"/>
      <c r="G1766" s="52"/>
      <c r="H1766" s="52"/>
      <c r="I1766" s="52"/>
    </row>
    <row r="1767" spans="1:9" s="53" customFormat="1">
      <c r="A1767" s="49"/>
      <c r="B1767" s="50"/>
      <c r="C1767" s="51"/>
      <c r="D1767" s="49"/>
      <c r="E1767" s="52"/>
      <c r="F1767" s="52"/>
      <c r="G1767" s="52"/>
      <c r="H1767" s="52"/>
      <c r="I1767" s="52"/>
    </row>
    <row r="1768" spans="1:9" s="53" customFormat="1">
      <c r="A1768" s="49"/>
      <c r="B1768" s="50"/>
      <c r="C1768" s="51"/>
      <c r="D1768" s="49"/>
      <c r="E1768" s="52"/>
      <c r="F1768" s="52"/>
      <c r="G1768" s="52"/>
      <c r="H1768" s="52"/>
      <c r="I1768" s="52"/>
    </row>
    <row r="1769" spans="1:9" s="53" customFormat="1">
      <c r="A1769" s="49"/>
      <c r="B1769" s="50"/>
      <c r="C1769" s="51"/>
      <c r="D1769" s="49"/>
      <c r="E1769" s="52"/>
      <c r="F1769" s="52"/>
      <c r="G1769" s="52"/>
      <c r="H1769" s="52"/>
      <c r="I1769" s="52"/>
    </row>
    <row r="1770" spans="1:9" s="53" customFormat="1">
      <c r="A1770" s="49"/>
      <c r="B1770" s="50"/>
      <c r="C1770" s="51"/>
      <c r="D1770" s="49"/>
      <c r="E1770" s="52"/>
      <c r="F1770" s="52"/>
      <c r="G1770" s="52"/>
      <c r="H1770" s="52"/>
      <c r="I1770" s="52"/>
    </row>
    <row r="1771" spans="1:9" s="53" customFormat="1">
      <c r="A1771" s="49"/>
      <c r="B1771" s="50"/>
      <c r="C1771" s="51"/>
      <c r="D1771" s="49"/>
      <c r="E1771" s="52"/>
      <c r="F1771" s="52"/>
      <c r="G1771" s="52"/>
      <c r="H1771" s="52"/>
      <c r="I1771" s="52"/>
    </row>
    <row r="1772" spans="1:9" s="53" customFormat="1">
      <c r="A1772" s="49"/>
      <c r="B1772" s="50"/>
      <c r="C1772" s="51"/>
      <c r="D1772" s="49"/>
      <c r="E1772" s="52"/>
      <c r="F1772" s="52"/>
      <c r="G1772" s="52"/>
      <c r="H1772" s="52"/>
      <c r="I1772" s="52"/>
    </row>
    <row r="1773" spans="1:9" s="53" customFormat="1">
      <c r="A1773" s="49"/>
      <c r="B1773" s="50"/>
      <c r="C1773" s="51"/>
      <c r="D1773" s="49"/>
      <c r="E1773" s="52"/>
      <c r="F1773" s="52"/>
      <c r="G1773" s="52"/>
      <c r="H1773" s="52"/>
      <c r="I1773" s="52"/>
    </row>
    <row r="1774" spans="1:9" s="53" customFormat="1">
      <c r="A1774" s="49"/>
      <c r="B1774" s="50"/>
      <c r="C1774" s="51"/>
      <c r="D1774" s="49"/>
      <c r="E1774" s="52"/>
      <c r="F1774" s="52"/>
      <c r="G1774" s="52"/>
      <c r="H1774" s="52"/>
      <c r="I1774" s="52"/>
    </row>
    <row r="1775" spans="1:9" s="53" customFormat="1">
      <c r="A1775" s="49"/>
      <c r="B1775" s="50"/>
      <c r="C1775" s="51"/>
      <c r="D1775" s="49"/>
      <c r="E1775" s="52"/>
      <c r="F1775" s="52"/>
      <c r="G1775" s="52"/>
      <c r="H1775" s="52"/>
      <c r="I1775" s="52"/>
    </row>
    <row r="1776" spans="1:9" s="53" customFormat="1">
      <c r="A1776" s="49"/>
      <c r="B1776" s="50"/>
      <c r="C1776" s="51"/>
      <c r="D1776" s="49"/>
      <c r="E1776" s="52"/>
      <c r="F1776" s="52"/>
      <c r="G1776" s="52"/>
      <c r="H1776" s="52"/>
      <c r="I1776" s="52"/>
    </row>
    <row r="1777" spans="1:9" s="53" customFormat="1">
      <c r="A1777" s="49"/>
      <c r="B1777" s="50"/>
      <c r="C1777" s="51"/>
      <c r="D1777" s="49"/>
      <c r="E1777" s="52"/>
      <c r="F1777" s="52"/>
      <c r="G1777" s="52"/>
      <c r="H1777" s="52"/>
      <c r="I1777" s="52"/>
    </row>
    <row r="1778" spans="1:9" s="53" customFormat="1">
      <c r="A1778" s="49"/>
      <c r="B1778" s="50"/>
      <c r="C1778" s="51"/>
      <c r="D1778" s="49"/>
      <c r="E1778" s="52"/>
      <c r="F1778" s="52"/>
      <c r="G1778" s="52"/>
      <c r="H1778" s="52"/>
      <c r="I1778" s="52"/>
    </row>
    <row r="1779" spans="1:9" s="53" customFormat="1">
      <c r="A1779" s="49"/>
      <c r="B1779" s="50"/>
      <c r="C1779" s="51"/>
      <c r="D1779" s="49"/>
      <c r="E1779" s="52"/>
      <c r="F1779" s="52"/>
      <c r="G1779" s="52"/>
      <c r="H1779" s="52"/>
      <c r="I1779" s="52"/>
    </row>
    <row r="1780" spans="1:9" s="53" customFormat="1">
      <c r="A1780" s="49"/>
      <c r="B1780" s="50"/>
      <c r="C1780" s="51"/>
      <c r="D1780" s="49"/>
      <c r="E1780" s="52"/>
      <c r="F1780" s="52"/>
      <c r="G1780" s="52"/>
      <c r="H1780" s="52"/>
      <c r="I1780" s="52"/>
    </row>
    <row r="1781" spans="1:9" s="53" customFormat="1">
      <c r="A1781" s="49"/>
      <c r="B1781" s="50"/>
      <c r="C1781" s="51"/>
      <c r="D1781" s="49"/>
      <c r="E1781" s="52"/>
      <c r="F1781" s="52"/>
      <c r="G1781" s="52"/>
      <c r="H1781" s="52"/>
      <c r="I1781" s="52"/>
    </row>
    <row r="1782" spans="1:9" s="53" customFormat="1">
      <c r="A1782" s="49"/>
      <c r="B1782" s="50"/>
      <c r="C1782" s="51"/>
      <c r="D1782" s="49"/>
      <c r="E1782" s="52"/>
      <c r="F1782" s="52"/>
      <c r="G1782" s="52"/>
      <c r="H1782" s="52"/>
      <c r="I1782" s="52"/>
    </row>
    <row r="1783" spans="1:9" s="53" customFormat="1">
      <c r="A1783" s="49"/>
      <c r="B1783" s="50"/>
      <c r="C1783" s="51"/>
      <c r="D1783" s="49"/>
      <c r="E1783" s="52"/>
      <c r="F1783" s="52"/>
      <c r="G1783" s="52"/>
      <c r="H1783" s="52"/>
      <c r="I1783" s="52"/>
    </row>
    <row r="1784" spans="1:9" s="53" customFormat="1">
      <c r="A1784" s="49"/>
      <c r="B1784" s="50"/>
      <c r="C1784" s="51"/>
      <c r="D1784" s="49"/>
      <c r="E1784" s="52"/>
      <c r="F1784" s="52"/>
      <c r="G1784" s="52"/>
      <c r="H1784" s="52"/>
      <c r="I1784" s="52"/>
    </row>
    <row r="1785" spans="1:9" s="53" customFormat="1">
      <c r="A1785" s="49"/>
      <c r="B1785" s="50"/>
      <c r="C1785" s="51"/>
      <c r="D1785" s="49"/>
      <c r="E1785" s="52"/>
      <c r="F1785" s="52"/>
      <c r="G1785" s="52"/>
      <c r="H1785" s="52"/>
      <c r="I1785" s="52"/>
    </row>
    <row r="1786" spans="1:9" s="53" customFormat="1">
      <c r="A1786" s="49"/>
      <c r="B1786" s="50"/>
      <c r="C1786" s="51"/>
      <c r="D1786" s="49"/>
      <c r="E1786" s="52"/>
      <c r="F1786" s="52"/>
      <c r="G1786" s="52"/>
      <c r="H1786" s="52"/>
      <c r="I1786" s="52"/>
    </row>
    <row r="1787" spans="1:9" s="53" customFormat="1">
      <c r="A1787" s="49"/>
      <c r="B1787" s="50"/>
      <c r="C1787" s="51"/>
      <c r="D1787" s="49"/>
      <c r="E1787" s="52"/>
      <c r="F1787" s="52"/>
      <c r="G1787" s="52"/>
      <c r="H1787" s="52"/>
      <c r="I1787" s="52"/>
    </row>
    <row r="1788" spans="1:9" s="53" customFormat="1">
      <c r="A1788" s="49"/>
      <c r="B1788" s="50"/>
      <c r="C1788" s="51"/>
      <c r="D1788" s="49"/>
      <c r="E1788" s="52"/>
      <c r="F1788" s="52"/>
      <c r="G1788" s="52"/>
      <c r="H1788" s="52"/>
      <c r="I1788" s="52"/>
    </row>
    <row r="1789" spans="1:9" s="53" customFormat="1">
      <c r="A1789" s="49"/>
      <c r="B1789" s="50"/>
      <c r="C1789" s="51"/>
      <c r="D1789" s="49"/>
      <c r="E1789" s="52"/>
      <c r="F1789" s="52"/>
      <c r="G1789" s="52"/>
      <c r="H1789" s="52"/>
      <c r="I1789" s="52"/>
    </row>
    <row r="1790" spans="1:9" s="53" customFormat="1">
      <c r="A1790" s="49"/>
      <c r="B1790" s="50"/>
      <c r="C1790" s="51"/>
      <c r="D1790" s="49"/>
      <c r="E1790" s="52"/>
      <c r="F1790" s="52"/>
      <c r="G1790" s="52"/>
      <c r="H1790" s="52"/>
      <c r="I1790" s="52"/>
    </row>
    <row r="1791" spans="1:9" s="53" customFormat="1">
      <c r="A1791" s="49"/>
      <c r="B1791" s="50"/>
      <c r="C1791" s="51"/>
      <c r="D1791" s="49"/>
      <c r="E1791" s="52"/>
      <c r="F1791" s="52"/>
      <c r="G1791" s="52"/>
      <c r="H1791" s="52"/>
      <c r="I1791" s="52"/>
    </row>
    <row r="1792" spans="1:9" s="53" customFormat="1">
      <c r="A1792" s="49"/>
      <c r="B1792" s="50"/>
      <c r="C1792" s="51"/>
      <c r="D1792" s="49"/>
      <c r="E1792" s="52"/>
      <c r="F1792" s="52"/>
      <c r="G1792" s="52"/>
      <c r="H1792" s="52"/>
      <c r="I1792" s="52"/>
    </row>
    <row r="1793" spans="1:9" s="53" customFormat="1">
      <c r="A1793" s="49"/>
      <c r="B1793" s="50"/>
      <c r="C1793" s="51"/>
      <c r="D1793" s="49"/>
      <c r="E1793" s="52"/>
      <c r="F1793" s="52"/>
      <c r="G1793" s="52"/>
      <c r="H1793" s="52"/>
      <c r="I1793" s="52"/>
    </row>
    <row r="1794" spans="1:9" s="53" customFormat="1">
      <c r="A1794" s="49"/>
      <c r="B1794" s="50"/>
      <c r="C1794" s="51"/>
      <c r="D1794" s="49"/>
      <c r="E1794" s="52"/>
      <c r="F1794" s="52"/>
      <c r="G1794" s="52"/>
      <c r="H1794" s="52"/>
      <c r="I1794" s="52"/>
    </row>
    <row r="1795" spans="1:9" s="53" customFormat="1">
      <c r="A1795" s="49"/>
      <c r="B1795" s="50"/>
      <c r="C1795" s="51"/>
      <c r="D1795" s="49"/>
      <c r="E1795" s="52"/>
      <c r="F1795" s="52"/>
      <c r="G1795" s="52"/>
      <c r="H1795" s="52"/>
      <c r="I1795" s="52"/>
    </row>
    <row r="1796" spans="1:9" s="53" customFormat="1">
      <c r="A1796" s="49"/>
      <c r="B1796" s="50"/>
      <c r="C1796" s="51"/>
      <c r="D1796" s="49"/>
      <c r="E1796" s="52"/>
      <c r="F1796" s="52"/>
      <c r="G1796" s="52"/>
      <c r="H1796" s="52"/>
      <c r="I1796" s="52"/>
    </row>
    <row r="1797" spans="1:9" s="53" customFormat="1">
      <c r="A1797" s="49"/>
      <c r="B1797" s="50"/>
      <c r="C1797" s="51"/>
      <c r="D1797" s="49"/>
      <c r="E1797" s="52"/>
      <c r="F1797" s="52"/>
      <c r="G1797" s="52"/>
      <c r="H1797" s="52"/>
      <c r="I1797" s="52"/>
    </row>
    <row r="1798" spans="1:9" s="53" customFormat="1">
      <c r="A1798" s="49"/>
      <c r="B1798" s="50"/>
      <c r="C1798" s="51"/>
      <c r="D1798" s="49"/>
      <c r="E1798" s="52"/>
      <c r="F1798" s="52"/>
      <c r="G1798" s="52"/>
      <c r="H1798" s="52"/>
      <c r="I1798" s="52"/>
    </row>
    <row r="1799" spans="1:9" s="53" customFormat="1">
      <c r="A1799" s="49"/>
      <c r="B1799" s="50"/>
      <c r="C1799" s="51"/>
      <c r="D1799" s="49"/>
      <c r="E1799" s="52"/>
      <c r="F1799" s="52"/>
      <c r="G1799" s="52"/>
      <c r="H1799" s="52"/>
      <c r="I1799" s="52"/>
    </row>
    <row r="1800" spans="1:9" s="53" customFormat="1">
      <c r="A1800" s="49"/>
      <c r="B1800" s="50"/>
      <c r="C1800" s="51"/>
      <c r="D1800" s="49"/>
      <c r="E1800" s="52"/>
      <c r="F1800" s="52"/>
      <c r="G1800" s="52"/>
      <c r="H1800" s="52"/>
      <c r="I1800" s="52"/>
    </row>
    <row r="1801" spans="1:9" s="53" customFormat="1">
      <c r="A1801" s="49"/>
      <c r="B1801" s="50"/>
      <c r="C1801" s="51"/>
      <c r="D1801" s="49"/>
      <c r="E1801" s="52"/>
      <c r="F1801" s="52"/>
      <c r="G1801" s="52"/>
      <c r="H1801" s="52"/>
      <c r="I1801" s="52"/>
    </row>
    <row r="1802" spans="1:9" s="53" customFormat="1">
      <c r="A1802" s="49"/>
      <c r="B1802" s="50"/>
      <c r="C1802" s="51"/>
      <c r="D1802" s="49"/>
      <c r="E1802" s="52"/>
      <c r="F1802" s="52"/>
      <c r="G1802" s="52"/>
      <c r="H1802" s="52"/>
      <c r="I1802" s="52"/>
    </row>
    <row r="1803" spans="1:9" s="53" customFormat="1">
      <c r="A1803" s="49"/>
      <c r="B1803" s="50"/>
      <c r="C1803" s="51"/>
      <c r="D1803" s="49"/>
      <c r="E1803" s="52"/>
      <c r="F1803" s="52"/>
      <c r="G1803" s="52"/>
      <c r="H1803" s="52"/>
      <c r="I1803" s="52"/>
    </row>
    <row r="1804" spans="1:9" s="53" customFormat="1">
      <c r="A1804" s="49"/>
      <c r="B1804" s="50"/>
      <c r="C1804" s="51"/>
      <c r="D1804" s="49"/>
      <c r="E1804" s="52"/>
      <c r="F1804" s="52"/>
      <c r="G1804" s="52"/>
      <c r="H1804" s="52"/>
      <c r="I1804" s="52"/>
    </row>
    <row r="1805" spans="1:9" s="53" customFormat="1">
      <c r="A1805" s="49"/>
      <c r="B1805" s="50"/>
      <c r="C1805" s="51"/>
      <c r="D1805" s="49"/>
      <c r="E1805" s="52"/>
      <c r="F1805" s="52"/>
      <c r="G1805" s="52"/>
      <c r="H1805" s="52"/>
      <c r="I1805" s="52"/>
    </row>
    <row r="1806" spans="1:9" s="53" customFormat="1">
      <c r="A1806" s="49"/>
      <c r="B1806" s="50"/>
      <c r="C1806" s="51"/>
      <c r="D1806" s="49"/>
      <c r="E1806" s="52"/>
      <c r="F1806" s="52"/>
      <c r="G1806" s="52"/>
      <c r="H1806" s="52"/>
      <c r="I1806" s="52"/>
    </row>
    <row r="1807" spans="1:9" s="53" customFormat="1">
      <c r="A1807" s="49"/>
      <c r="B1807" s="50"/>
      <c r="C1807" s="51"/>
      <c r="D1807" s="49"/>
      <c r="E1807" s="52"/>
      <c r="F1807" s="52"/>
      <c r="G1807" s="52"/>
      <c r="H1807" s="52"/>
      <c r="I1807" s="52"/>
    </row>
    <row r="1808" spans="1:9" s="53" customFormat="1">
      <c r="A1808" s="49"/>
      <c r="B1808" s="50"/>
      <c r="C1808" s="51"/>
      <c r="D1808" s="49"/>
      <c r="E1808" s="52"/>
      <c r="F1808" s="52"/>
      <c r="G1808" s="52"/>
      <c r="H1808" s="52"/>
      <c r="I1808" s="52"/>
    </row>
    <row r="1809" spans="1:9" s="53" customFormat="1">
      <c r="A1809" s="49"/>
      <c r="B1809" s="50"/>
      <c r="C1809" s="51"/>
      <c r="D1809" s="49"/>
      <c r="E1809" s="52"/>
      <c r="F1809" s="52"/>
      <c r="G1809" s="52"/>
      <c r="H1809" s="52"/>
      <c r="I1809" s="52"/>
    </row>
    <row r="1810" spans="1:9" s="53" customFormat="1">
      <c r="A1810" s="49"/>
      <c r="B1810" s="50"/>
      <c r="C1810" s="51"/>
      <c r="D1810" s="49"/>
      <c r="E1810" s="52"/>
      <c r="F1810" s="52"/>
      <c r="G1810" s="52"/>
      <c r="H1810" s="52"/>
      <c r="I1810" s="52"/>
    </row>
    <row r="1811" spans="1:9" s="53" customFormat="1">
      <c r="A1811" s="49"/>
      <c r="B1811" s="50"/>
      <c r="C1811" s="51"/>
      <c r="D1811" s="49"/>
      <c r="E1811" s="52"/>
      <c r="F1811" s="52"/>
      <c r="G1811" s="52"/>
      <c r="H1811" s="52"/>
      <c r="I1811" s="52"/>
    </row>
    <row r="1812" spans="1:9" s="53" customFormat="1">
      <c r="A1812" s="49"/>
      <c r="B1812" s="50"/>
      <c r="C1812" s="51"/>
      <c r="D1812" s="49"/>
      <c r="E1812" s="52"/>
      <c r="F1812" s="52"/>
      <c r="G1812" s="52"/>
      <c r="H1812" s="52"/>
      <c r="I1812" s="52"/>
    </row>
    <row r="1813" spans="1:9" s="53" customFormat="1">
      <c r="A1813" s="49"/>
      <c r="B1813" s="50"/>
      <c r="C1813" s="51"/>
      <c r="D1813" s="49"/>
      <c r="E1813" s="52"/>
      <c r="F1813" s="52"/>
      <c r="G1813" s="52"/>
      <c r="H1813" s="52"/>
      <c r="I1813" s="52"/>
    </row>
    <row r="1814" spans="1:9" s="53" customFormat="1">
      <c r="A1814" s="49"/>
      <c r="B1814" s="50"/>
      <c r="C1814" s="51"/>
      <c r="D1814" s="49"/>
      <c r="E1814" s="52"/>
      <c r="F1814" s="52"/>
      <c r="G1814" s="52"/>
      <c r="H1814" s="52"/>
      <c r="I1814" s="52"/>
    </row>
    <row r="1815" spans="1:9" s="53" customFormat="1">
      <c r="A1815" s="49"/>
      <c r="B1815" s="50"/>
      <c r="C1815" s="51"/>
      <c r="D1815" s="49"/>
      <c r="E1815" s="52"/>
      <c r="F1815" s="52"/>
      <c r="G1815" s="52"/>
      <c r="H1815" s="52"/>
      <c r="I1815" s="52"/>
    </row>
    <row r="1816" spans="1:9" s="53" customFormat="1">
      <c r="A1816" s="49"/>
      <c r="B1816" s="50"/>
      <c r="C1816" s="51"/>
      <c r="D1816" s="49"/>
      <c r="E1816" s="52"/>
      <c r="F1816" s="52"/>
      <c r="G1816" s="52"/>
      <c r="H1816" s="52"/>
      <c r="I1816" s="52"/>
    </row>
    <row r="1817" spans="1:9" s="53" customFormat="1">
      <c r="A1817" s="49"/>
      <c r="B1817" s="50"/>
      <c r="C1817" s="51"/>
      <c r="D1817" s="49"/>
      <c r="E1817" s="52"/>
      <c r="F1817" s="52"/>
      <c r="G1817" s="52"/>
      <c r="H1817" s="52"/>
      <c r="I1817" s="52"/>
    </row>
    <row r="1818" spans="1:9" s="53" customFormat="1">
      <c r="A1818" s="49"/>
      <c r="B1818" s="50"/>
      <c r="C1818" s="51"/>
      <c r="D1818" s="49"/>
      <c r="E1818" s="52"/>
      <c r="F1818" s="52"/>
      <c r="G1818" s="52"/>
      <c r="H1818" s="52"/>
      <c r="I1818" s="52"/>
    </row>
    <row r="1819" spans="1:9" s="53" customFormat="1">
      <c r="A1819" s="49"/>
      <c r="B1819" s="50"/>
      <c r="C1819" s="51"/>
      <c r="D1819" s="49"/>
      <c r="E1819" s="52"/>
      <c r="F1819" s="52"/>
      <c r="G1819" s="52"/>
      <c r="H1819" s="52"/>
      <c r="I1819" s="52"/>
    </row>
    <row r="1820" spans="1:9" s="53" customFormat="1">
      <c r="A1820" s="49"/>
      <c r="B1820" s="50"/>
      <c r="C1820" s="51"/>
      <c r="D1820" s="49"/>
      <c r="E1820" s="52"/>
      <c r="F1820" s="52"/>
      <c r="G1820" s="52"/>
      <c r="H1820" s="52"/>
      <c r="I1820" s="52"/>
    </row>
    <row r="1821" spans="1:9" s="53" customFormat="1">
      <c r="A1821" s="49"/>
      <c r="B1821" s="50"/>
      <c r="C1821" s="51"/>
      <c r="D1821" s="49"/>
      <c r="E1821" s="52"/>
      <c r="F1821" s="52"/>
      <c r="G1821" s="52"/>
      <c r="H1821" s="52"/>
      <c r="I1821" s="52"/>
    </row>
    <row r="1822" spans="1:9" s="53" customFormat="1">
      <c r="A1822" s="49"/>
      <c r="B1822" s="50"/>
      <c r="C1822" s="51"/>
      <c r="D1822" s="49"/>
      <c r="E1822" s="52"/>
      <c r="F1822" s="52"/>
      <c r="G1822" s="52"/>
      <c r="H1822" s="52"/>
      <c r="I1822" s="52"/>
    </row>
    <row r="1823" spans="1:9" s="53" customFormat="1">
      <c r="A1823" s="49"/>
      <c r="B1823" s="50"/>
      <c r="C1823" s="51"/>
      <c r="D1823" s="49"/>
      <c r="E1823" s="52"/>
      <c r="F1823" s="52"/>
      <c r="G1823" s="52"/>
      <c r="H1823" s="52"/>
      <c r="I1823" s="52"/>
    </row>
    <row r="1824" spans="1:9" s="53" customFormat="1">
      <c r="A1824" s="49"/>
      <c r="B1824" s="50"/>
      <c r="C1824" s="51"/>
      <c r="D1824" s="49"/>
      <c r="E1824" s="52"/>
      <c r="F1824" s="52"/>
      <c r="G1824" s="52"/>
      <c r="H1824" s="52"/>
      <c r="I1824" s="52"/>
    </row>
    <row r="1825" spans="1:9" s="53" customFormat="1">
      <c r="A1825" s="49"/>
      <c r="B1825" s="50"/>
      <c r="C1825" s="51"/>
      <c r="D1825" s="49"/>
      <c r="E1825" s="52"/>
      <c r="F1825" s="52"/>
      <c r="G1825" s="52"/>
      <c r="H1825" s="52"/>
      <c r="I1825" s="52"/>
    </row>
    <row r="1826" spans="1:9" s="53" customFormat="1">
      <c r="A1826" s="49"/>
      <c r="B1826" s="50"/>
      <c r="C1826" s="51"/>
      <c r="D1826" s="49"/>
      <c r="E1826" s="52"/>
      <c r="F1826" s="52"/>
      <c r="G1826" s="52"/>
      <c r="H1826" s="52"/>
      <c r="I1826" s="52"/>
    </row>
    <row r="1827" spans="1:9" s="53" customFormat="1">
      <c r="A1827" s="49"/>
      <c r="B1827" s="50"/>
      <c r="C1827" s="51"/>
      <c r="D1827" s="49"/>
      <c r="E1827" s="52"/>
      <c r="F1827" s="52"/>
      <c r="G1827" s="52"/>
      <c r="H1827" s="52"/>
      <c r="I1827" s="52"/>
    </row>
    <row r="1828" spans="1:9" s="53" customFormat="1">
      <c r="A1828" s="49"/>
      <c r="B1828" s="50"/>
      <c r="C1828" s="51"/>
      <c r="D1828" s="49"/>
      <c r="E1828" s="52"/>
      <c r="F1828" s="52"/>
      <c r="G1828" s="52"/>
      <c r="H1828" s="52"/>
      <c r="I1828" s="52"/>
    </row>
    <row r="1829" spans="1:9" s="53" customFormat="1">
      <c r="A1829" s="49"/>
      <c r="B1829" s="50"/>
      <c r="C1829" s="51"/>
      <c r="D1829" s="49"/>
      <c r="E1829" s="52"/>
      <c r="F1829" s="52"/>
      <c r="G1829" s="52"/>
      <c r="H1829" s="52"/>
      <c r="I1829" s="52"/>
    </row>
    <row r="1830" spans="1:9" s="53" customFormat="1">
      <c r="A1830" s="49"/>
      <c r="B1830" s="50"/>
      <c r="C1830" s="51"/>
      <c r="D1830" s="49"/>
      <c r="E1830" s="52"/>
      <c r="F1830" s="52"/>
      <c r="G1830" s="52"/>
      <c r="H1830" s="52"/>
      <c r="I1830" s="52"/>
    </row>
    <row r="1831" spans="1:9" s="53" customFormat="1">
      <c r="A1831" s="49"/>
      <c r="B1831" s="50"/>
      <c r="C1831" s="51"/>
      <c r="D1831" s="49"/>
      <c r="E1831" s="52"/>
      <c r="F1831" s="52"/>
      <c r="G1831" s="52"/>
      <c r="H1831" s="52"/>
      <c r="I1831" s="52"/>
    </row>
    <row r="1832" spans="1:9" s="53" customFormat="1">
      <c r="A1832" s="49"/>
      <c r="B1832" s="50"/>
      <c r="C1832" s="51"/>
      <c r="D1832" s="49"/>
      <c r="E1832" s="52"/>
      <c r="F1832" s="52"/>
      <c r="G1832" s="52"/>
      <c r="H1832" s="52"/>
      <c r="I1832" s="52"/>
    </row>
    <row r="1833" spans="1:9" s="53" customFormat="1">
      <c r="A1833" s="49"/>
      <c r="B1833" s="50"/>
      <c r="C1833" s="51"/>
      <c r="D1833" s="49"/>
      <c r="E1833" s="52"/>
      <c r="F1833" s="52"/>
      <c r="G1833" s="52"/>
      <c r="H1833" s="52"/>
      <c r="I1833" s="52"/>
    </row>
    <row r="1834" spans="1:9" s="53" customFormat="1">
      <c r="A1834" s="49"/>
      <c r="B1834" s="50"/>
      <c r="C1834" s="51"/>
      <c r="D1834" s="49"/>
      <c r="E1834" s="52"/>
      <c r="F1834" s="52"/>
      <c r="G1834" s="52"/>
      <c r="H1834" s="52"/>
      <c r="I1834" s="52"/>
    </row>
    <row r="1835" spans="1:9" s="53" customFormat="1">
      <c r="A1835" s="49"/>
      <c r="B1835" s="50"/>
      <c r="C1835" s="51"/>
      <c r="D1835" s="49"/>
      <c r="E1835" s="52"/>
      <c r="F1835" s="52"/>
      <c r="G1835" s="52"/>
      <c r="H1835" s="52"/>
      <c r="I1835" s="52"/>
    </row>
    <row r="1836" spans="1:9" s="53" customFormat="1">
      <c r="A1836" s="49"/>
      <c r="B1836" s="50"/>
      <c r="C1836" s="51"/>
      <c r="D1836" s="49"/>
      <c r="E1836" s="52"/>
      <c r="F1836" s="52"/>
      <c r="G1836" s="52"/>
      <c r="H1836" s="52"/>
      <c r="I1836" s="52"/>
    </row>
    <row r="1837" spans="1:9" s="53" customFormat="1">
      <c r="A1837" s="49"/>
      <c r="B1837" s="50"/>
      <c r="C1837" s="51"/>
      <c r="D1837" s="49"/>
      <c r="E1837" s="52"/>
      <c r="F1837" s="52"/>
      <c r="G1837" s="52"/>
      <c r="H1837" s="52"/>
      <c r="I1837" s="52"/>
    </row>
    <row r="1838" spans="1:9" s="53" customFormat="1">
      <c r="A1838" s="49"/>
      <c r="B1838" s="50"/>
      <c r="C1838" s="51"/>
      <c r="D1838" s="49"/>
      <c r="E1838" s="52"/>
      <c r="F1838" s="52"/>
      <c r="G1838" s="52"/>
      <c r="H1838" s="52"/>
      <c r="I1838" s="52"/>
    </row>
    <row r="1839" spans="1:9" s="53" customFormat="1">
      <c r="A1839" s="49"/>
      <c r="B1839" s="50"/>
      <c r="C1839" s="51"/>
      <c r="D1839" s="49"/>
      <c r="E1839" s="52"/>
      <c r="F1839" s="52"/>
      <c r="G1839" s="52"/>
      <c r="H1839" s="52"/>
      <c r="I1839" s="52"/>
    </row>
    <row r="1840" spans="1:9" s="53" customFormat="1">
      <c r="A1840" s="49"/>
      <c r="B1840" s="50"/>
      <c r="C1840" s="51"/>
      <c r="D1840" s="49"/>
      <c r="E1840" s="52"/>
      <c r="F1840" s="52"/>
      <c r="G1840" s="52"/>
      <c r="H1840" s="52"/>
      <c r="I1840" s="52"/>
    </row>
    <row r="1841" spans="1:9" s="53" customFormat="1">
      <c r="A1841" s="49"/>
      <c r="B1841" s="50"/>
      <c r="C1841" s="51"/>
      <c r="D1841" s="49"/>
      <c r="E1841" s="52"/>
      <c r="F1841" s="52"/>
      <c r="G1841" s="52"/>
      <c r="H1841" s="52"/>
      <c r="I1841" s="52"/>
    </row>
    <row r="1842" spans="1:9" s="53" customFormat="1">
      <c r="A1842" s="49"/>
      <c r="B1842" s="50"/>
      <c r="C1842" s="51"/>
      <c r="D1842" s="49"/>
      <c r="E1842" s="52"/>
      <c r="F1842" s="52"/>
      <c r="G1842" s="52"/>
      <c r="H1842" s="52"/>
      <c r="I1842" s="52"/>
    </row>
    <row r="1843" spans="1:9" s="53" customFormat="1">
      <c r="A1843" s="49"/>
      <c r="B1843" s="50"/>
      <c r="C1843" s="51"/>
      <c r="D1843" s="49"/>
      <c r="E1843" s="52"/>
      <c r="F1843" s="52"/>
      <c r="G1843" s="52"/>
      <c r="H1843" s="52"/>
      <c r="I1843" s="52"/>
    </row>
    <row r="1844" spans="1:9" s="53" customFormat="1">
      <c r="A1844" s="49"/>
      <c r="B1844" s="50"/>
      <c r="C1844" s="51"/>
      <c r="D1844" s="49"/>
      <c r="E1844" s="52"/>
      <c r="F1844" s="52"/>
      <c r="G1844" s="52"/>
      <c r="H1844" s="52"/>
      <c r="I1844" s="52"/>
    </row>
    <row r="1845" spans="1:9" s="53" customFormat="1">
      <c r="A1845" s="49"/>
      <c r="B1845" s="50"/>
      <c r="C1845" s="51"/>
      <c r="D1845" s="49"/>
      <c r="E1845" s="52"/>
      <c r="F1845" s="52"/>
      <c r="G1845" s="52"/>
      <c r="H1845" s="52"/>
      <c r="I1845" s="52"/>
    </row>
    <row r="1846" spans="1:9" s="53" customFormat="1">
      <c r="A1846" s="49"/>
      <c r="B1846" s="50"/>
      <c r="C1846" s="51"/>
      <c r="D1846" s="49"/>
      <c r="E1846" s="52"/>
      <c r="F1846" s="52"/>
      <c r="G1846" s="52"/>
      <c r="H1846" s="52"/>
      <c r="I1846" s="52"/>
    </row>
    <row r="1847" spans="1:9" s="53" customFormat="1">
      <c r="A1847" s="49"/>
      <c r="B1847" s="50"/>
      <c r="C1847" s="51"/>
      <c r="D1847" s="49"/>
      <c r="E1847" s="52"/>
      <c r="F1847" s="52"/>
      <c r="G1847" s="52"/>
      <c r="H1847" s="52"/>
      <c r="I1847" s="52"/>
    </row>
    <row r="1848" spans="1:9" s="53" customFormat="1">
      <c r="A1848" s="49"/>
      <c r="B1848" s="50"/>
      <c r="C1848" s="51"/>
      <c r="D1848" s="49"/>
      <c r="E1848" s="52"/>
      <c r="F1848" s="52"/>
      <c r="G1848" s="52"/>
      <c r="H1848" s="52"/>
      <c r="I1848" s="52"/>
    </row>
    <row r="1849" spans="1:9" s="53" customFormat="1">
      <c r="A1849" s="49"/>
      <c r="B1849" s="50"/>
      <c r="C1849" s="51"/>
      <c r="D1849" s="49"/>
      <c r="E1849" s="52"/>
      <c r="F1849" s="52"/>
      <c r="G1849" s="52"/>
      <c r="H1849" s="52"/>
      <c r="I1849" s="52"/>
    </row>
    <row r="1850" spans="1:9" s="53" customFormat="1">
      <c r="A1850" s="49"/>
      <c r="B1850" s="50"/>
      <c r="C1850" s="51"/>
      <c r="D1850" s="49"/>
      <c r="E1850" s="52"/>
      <c r="F1850" s="52"/>
      <c r="G1850" s="52"/>
      <c r="H1850" s="52"/>
      <c r="I1850" s="52"/>
    </row>
    <row r="1851" spans="1:9" s="53" customFormat="1">
      <c r="A1851" s="49"/>
      <c r="B1851" s="50"/>
      <c r="C1851" s="51"/>
      <c r="D1851" s="49"/>
      <c r="E1851" s="52"/>
      <c r="F1851" s="52"/>
      <c r="G1851" s="52"/>
      <c r="H1851" s="52"/>
      <c r="I1851" s="52"/>
    </row>
    <row r="1852" spans="1:9" s="53" customFormat="1">
      <c r="A1852" s="49"/>
      <c r="B1852" s="50"/>
      <c r="C1852" s="51"/>
      <c r="D1852" s="49"/>
      <c r="E1852" s="52"/>
      <c r="F1852" s="52"/>
      <c r="G1852" s="52"/>
      <c r="H1852" s="52"/>
      <c r="I1852" s="52"/>
    </row>
    <row r="1853" spans="1:9" s="53" customFormat="1">
      <c r="A1853" s="49"/>
      <c r="B1853" s="50"/>
      <c r="C1853" s="51"/>
      <c r="D1853" s="49"/>
      <c r="E1853" s="52"/>
      <c r="F1853" s="52"/>
      <c r="G1853" s="52"/>
      <c r="H1853" s="52"/>
      <c r="I1853" s="52"/>
    </row>
    <row r="1854" spans="1:9" s="53" customFormat="1">
      <c r="A1854" s="49"/>
      <c r="B1854" s="50"/>
      <c r="C1854" s="51"/>
      <c r="D1854" s="49"/>
      <c r="E1854" s="52"/>
      <c r="F1854" s="52"/>
      <c r="G1854" s="52"/>
      <c r="H1854" s="52"/>
      <c r="I1854" s="52"/>
    </row>
    <row r="1855" spans="1:9" s="53" customFormat="1">
      <c r="A1855" s="49"/>
      <c r="B1855" s="50"/>
      <c r="C1855" s="51"/>
      <c r="D1855" s="49"/>
      <c r="E1855" s="52"/>
      <c r="F1855" s="52"/>
      <c r="G1855" s="52"/>
      <c r="H1855" s="52"/>
      <c r="I1855" s="52"/>
    </row>
    <row r="1856" spans="1:9" s="53" customFormat="1">
      <c r="A1856" s="49"/>
      <c r="B1856" s="50"/>
      <c r="C1856" s="51"/>
      <c r="D1856" s="49"/>
      <c r="E1856" s="52"/>
      <c r="F1856" s="52"/>
      <c r="G1856" s="52"/>
      <c r="H1856" s="52"/>
      <c r="I1856" s="52"/>
    </row>
    <row r="1857" spans="1:9" s="53" customFormat="1">
      <c r="A1857" s="49"/>
      <c r="B1857" s="50"/>
      <c r="C1857" s="51"/>
      <c r="D1857" s="49"/>
      <c r="E1857" s="52"/>
      <c r="F1857" s="52"/>
      <c r="G1857" s="52"/>
      <c r="H1857" s="52"/>
      <c r="I1857" s="52"/>
    </row>
    <row r="1858" spans="1:9" s="53" customFormat="1">
      <c r="A1858" s="49"/>
      <c r="B1858" s="50"/>
      <c r="C1858" s="51"/>
      <c r="D1858" s="49"/>
      <c r="E1858" s="52"/>
      <c r="F1858" s="52"/>
      <c r="G1858" s="52"/>
      <c r="H1858" s="52"/>
      <c r="I1858" s="52"/>
    </row>
    <row r="1859" spans="1:9" s="53" customFormat="1">
      <c r="A1859" s="49"/>
      <c r="B1859" s="50"/>
      <c r="C1859" s="51"/>
      <c r="D1859" s="49"/>
      <c r="E1859" s="52"/>
      <c r="F1859" s="52"/>
      <c r="G1859" s="52"/>
      <c r="H1859" s="52"/>
      <c r="I1859" s="52"/>
    </row>
    <row r="1860" spans="1:9" s="53" customFormat="1">
      <c r="A1860" s="49"/>
      <c r="B1860" s="50"/>
      <c r="C1860" s="51"/>
      <c r="D1860" s="49"/>
      <c r="E1860" s="52"/>
      <c r="F1860" s="52"/>
      <c r="G1860" s="52"/>
      <c r="H1860" s="52"/>
      <c r="I1860" s="52"/>
    </row>
    <row r="1861" spans="1:9" s="53" customFormat="1">
      <c r="A1861" s="49"/>
      <c r="B1861" s="50"/>
      <c r="C1861" s="51"/>
      <c r="D1861" s="49"/>
      <c r="E1861" s="52"/>
      <c r="F1861" s="52"/>
      <c r="G1861" s="52"/>
      <c r="H1861" s="52"/>
      <c r="I1861" s="52"/>
    </row>
    <row r="1862" spans="1:9" s="53" customFormat="1">
      <c r="A1862" s="49"/>
      <c r="B1862" s="50"/>
      <c r="C1862" s="51"/>
      <c r="D1862" s="49"/>
      <c r="E1862" s="52"/>
      <c r="F1862" s="52"/>
      <c r="G1862" s="52"/>
      <c r="H1862" s="52"/>
      <c r="I1862" s="52"/>
    </row>
    <row r="1863" spans="1:9" s="53" customFormat="1">
      <c r="A1863" s="49"/>
      <c r="B1863" s="50"/>
      <c r="C1863" s="51"/>
      <c r="D1863" s="49"/>
      <c r="E1863" s="52"/>
      <c r="F1863" s="52"/>
      <c r="G1863" s="52"/>
      <c r="H1863" s="52"/>
      <c r="I1863" s="52"/>
    </row>
    <row r="1864" spans="1:9" s="53" customFormat="1">
      <c r="A1864" s="49"/>
      <c r="B1864" s="50"/>
      <c r="C1864" s="51"/>
      <c r="D1864" s="49"/>
      <c r="E1864" s="52"/>
      <c r="F1864" s="52"/>
      <c r="G1864" s="52"/>
      <c r="H1864" s="52"/>
      <c r="I1864" s="52"/>
    </row>
    <row r="1865" spans="1:9" s="53" customFormat="1">
      <c r="A1865" s="49"/>
      <c r="B1865" s="50"/>
      <c r="C1865" s="51"/>
      <c r="D1865" s="49"/>
      <c r="E1865" s="52"/>
      <c r="F1865" s="52"/>
      <c r="G1865" s="52"/>
      <c r="H1865" s="52"/>
      <c r="I1865" s="52"/>
    </row>
    <row r="1866" spans="1:9" s="53" customFormat="1">
      <c r="A1866" s="49"/>
      <c r="B1866" s="50"/>
      <c r="C1866" s="51"/>
      <c r="D1866" s="49"/>
      <c r="E1866" s="52"/>
      <c r="F1866" s="52"/>
      <c r="G1866" s="52"/>
      <c r="H1866" s="52"/>
      <c r="I1866" s="52"/>
    </row>
    <row r="1867" spans="1:9" s="53" customFormat="1">
      <c r="A1867" s="49"/>
      <c r="B1867" s="50"/>
      <c r="C1867" s="51"/>
      <c r="D1867" s="49"/>
      <c r="E1867" s="52"/>
      <c r="F1867" s="52"/>
      <c r="G1867" s="52"/>
      <c r="H1867" s="52"/>
      <c r="I1867" s="52"/>
    </row>
    <row r="1868" spans="1:9" s="53" customFormat="1">
      <c r="A1868" s="49"/>
      <c r="B1868" s="50"/>
      <c r="C1868" s="51"/>
      <c r="D1868" s="49"/>
      <c r="E1868" s="52"/>
      <c r="F1868" s="52"/>
      <c r="G1868" s="52"/>
      <c r="H1868" s="52"/>
      <c r="I1868" s="52"/>
    </row>
    <row r="1869" spans="1:9" s="53" customFormat="1">
      <c r="A1869" s="49"/>
      <c r="B1869" s="50"/>
      <c r="C1869" s="51"/>
      <c r="D1869" s="49"/>
      <c r="E1869" s="52"/>
      <c r="F1869" s="52"/>
      <c r="G1869" s="52"/>
      <c r="H1869" s="52"/>
      <c r="I1869" s="52"/>
    </row>
    <row r="1870" spans="1:9" s="53" customFormat="1">
      <c r="A1870" s="49"/>
      <c r="B1870" s="50"/>
      <c r="C1870" s="51"/>
      <c r="D1870" s="49"/>
      <c r="E1870" s="52"/>
      <c r="F1870" s="52"/>
      <c r="G1870" s="52"/>
      <c r="H1870" s="52"/>
      <c r="I1870" s="52"/>
    </row>
    <row r="1871" spans="1:9" s="53" customFormat="1">
      <c r="A1871" s="49"/>
      <c r="B1871" s="50"/>
      <c r="C1871" s="51"/>
      <c r="D1871" s="49"/>
      <c r="E1871" s="52"/>
      <c r="F1871" s="52"/>
      <c r="G1871" s="52"/>
      <c r="H1871" s="52"/>
      <c r="I1871" s="52"/>
    </row>
    <row r="1872" spans="1:9" s="53" customFormat="1">
      <c r="A1872" s="49"/>
      <c r="B1872" s="50"/>
      <c r="C1872" s="51"/>
      <c r="D1872" s="49"/>
      <c r="E1872" s="52"/>
      <c r="F1872" s="52"/>
      <c r="G1872" s="52"/>
      <c r="H1872" s="52"/>
      <c r="I1872" s="52"/>
    </row>
    <row r="1873" spans="1:9" s="53" customFormat="1">
      <c r="A1873" s="49"/>
      <c r="B1873" s="50"/>
      <c r="C1873" s="51"/>
      <c r="D1873" s="49"/>
      <c r="E1873" s="52"/>
      <c r="F1873" s="52"/>
      <c r="G1873" s="52"/>
      <c r="H1873" s="52"/>
      <c r="I1873" s="52"/>
    </row>
    <row r="1874" spans="1:9" s="53" customFormat="1">
      <c r="A1874" s="49"/>
      <c r="B1874" s="50"/>
      <c r="C1874" s="51"/>
      <c r="D1874" s="49"/>
      <c r="E1874" s="52"/>
      <c r="F1874" s="52"/>
      <c r="G1874" s="52"/>
      <c r="H1874" s="52"/>
      <c r="I1874" s="52"/>
    </row>
    <row r="1875" spans="1:9" s="53" customFormat="1">
      <c r="A1875" s="49"/>
      <c r="B1875" s="50"/>
      <c r="C1875" s="51"/>
      <c r="D1875" s="49"/>
      <c r="E1875" s="52"/>
      <c r="F1875" s="52"/>
      <c r="G1875" s="52"/>
      <c r="H1875" s="52"/>
      <c r="I1875" s="52"/>
    </row>
    <row r="1876" spans="1:9" s="53" customFormat="1">
      <c r="A1876" s="49"/>
      <c r="B1876" s="50"/>
      <c r="C1876" s="51"/>
      <c r="D1876" s="49"/>
      <c r="E1876" s="52"/>
      <c r="F1876" s="52"/>
      <c r="G1876" s="52"/>
      <c r="H1876" s="52"/>
      <c r="I1876" s="52"/>
    </row>
    <row r="1877" spans="1:9" s="53" customFormat="1">
      <c r="A1877" s="49"/>
      <c r="B1877" s="50"/>
      <c r="C1877" s="51"/>
      <c r="D1877" s="49"/>
      <c r="E1877" s="52"/>
      <c r="F1877" s="52"/>
      <c r="G1877" s="52"/>
      <c r="H1877" s="52"/>
      <c r="I1877" s="52"/>
    </row>
    <row r="1878" spans="1:9" s="53" customFormat="1">
      <c r="A1878" s="49"/>
      <c r="B1878" s="50"/>
      <c r="C1878" s="51"/>
      <c r="D1878" s="49"/>
      <c r="E1878" s="52"/>
      <c r="F1878" s="52"/>
      <c r="G1878" s="52"/>
      <c r="H1878" s="52"/>
      <c r="I1878" s="52"/>
    </row>
    <row r="1879" spans="1:9" s="53" customFormat="1">
      <c r="A1879" s="49"/>
      <c r="B1879" s="50"/>
      <c r="C1879" s="51"/>
      <c r="D1879" s="49"/>
      <c r="E1879" s="52"/>
      <c r="F1879" s="52"/>
      <c r="G1879" s="52"/>
      <c r="H1879" s="52"/>
      <c r="I1879" s="52"/>
    </row>
    <row r="1880" spans="1:9" s="53" customFormat="1">
      <c r="A1880" s="49"/>
      <c r="B1880" s="50"/>
      <c r="C1880" s="51"/>
      <c r="D1880" s="49"/>
      <c r="E1880" s="52"/>
      <c r="F1880" s="52"/>
      <c r="G1880" s="52"/>
      <c r="H1880" s="52"/>
      <c r="I1880" s="52"/>
    </row>
    <row r="1881" spans="1:9" s="53" customFormat="1">
      <c r="A1881" s="49"/>
      <c r="B1881" s="50"/>
      <c r="C1881" s="51"/>
      <c r="D1881" s="49"/>
      <c r="E1881" s="52"/>
      <c r="F1881" s="52"/>
      <c r="G1881" s="52"/>
      <c r="H1881" s="52"/>
      <c r="I1881" s="52"/>
    </row>
    <row r="1882" spans="1:9" s="53" customFormat="1">
      <c r="A1882" s="49"/>
      <c r="B1882" s="50"/>
      <c r="C1882" s="51"/>
      <c r="D1882" s="49"/>
      <c r="E1882" s="52"/>
      <c r="F1882" s="52"/>
      <c r="G1882" s="52"/>
      <c r="H1882" s="52"/>
      <c r="I1882" s="52"/>
    </row>
    <row r="1883" spans="1:9" s="53" customFormat="1">
      <c r="A1883" s="49"/>
      <c r="B1883" s="50"/>
      <c r="C1883" s="51"/>
      <c r="D1883" s="49"/>
      <c r="E1883" s="52"/>
      <c r="F1883" s="52"/>
      <c r="G1883" s="52"/>
      <c r="H1883" s="52"/>
      <c r="I1883" s="52"/>
    </row>
    <row r="1884" spans="1:9" s="53" customFormat="1">
      <c r="A1884" s="49"/>
      <c r="B1884" s="50"/>
      <c r="C1884" s="51"/>
      <c r="D1884" s="49"/>
      <c r="E1884" s="52"/>
      <c r="F1884" s="52"/>
      <c r="G1884" s="52"/>
      <c r="H1884" s="52"/>
      <c r="I1884" s="52"/>
    </row>
    <row r="1885" spans="1:9" s="53" customFormat="1">
      <c r="A1885" s="49"/>
      <c r="B1885" s="50"/>
      <c r="C1885" s="51"/>
      <c r="D1885" s="49"/>
      <c r="E1885" s="52"/>
      <c r="F1885" s="52"/>
      <c r="G1885" s="52"/>
      <c r="H1885" s="52"/>
      <c r="I1885" s="52"/>
    </row>
    <row r="1886" spans="1:9" s="53" customFormat="1">
      <c r="A1886" s="49"/>
      <c r="B1886" s="50"/>
      <c r="C1886" s="51"/>
      <c r="D1886" s="49"/>
      <c r="E1886" s="52"/>
      <c r="F1886" s="52"/>
      <c r="G1886" s="52"/>
      <c r="H1886" s="52"/>
      <c r="I1886" s="52"/>
    </row>
    <row r="1887" spans="1:9" s="53" customFormat="1">
      <c r="A1887" s="49"/>
      <c r="B1887" s="50"/>
      <c r="C1887" s="51"/>
      <c r="D1887" s="49"/>
      <c r="E1887" s="52"/>
      <c r="F1887" s="52"/>
      <c r="G1887" s="52"/>
      <c r="H1887" s="52"/>
      <c r="I1887" s="52"/>
    </row>
    <row r="1888" spans="1:9" s="53" customFormat="1">
      <c r="A1888" s="49"/>
      <c r="B1888" s="50"/>
      <c r="C1888" s="51"/>
      <c r="D1888" s="49"/>
      <c r="E1888" s="52"/>
      <c r="F1888" s="52"/>
      <c r="G1888" s="52"/>
      <c r="H1888" s="52"/>
      <c r="I1888" s="52"/>
    </row>
    <row r="1889" spans="1:9" s="53" customFormat="1">
      <c r="A1889" s="49"/>
      <c r="B1889" s="50"/>
      <c r="C1889" s="51"/>
      <c r="D1889" s="49"/>
      <c r="E1889" s="52"/>
      <c r="F1889" s="52"/>
      <c r="G1889" s="52"/>
      <c r="H1889" s="52"/>
      <c r="I1889" s="52"/>
    </row>
    <row r="1890" spans="1:9" s="53" customFormat="1">
      <c r="A1890" s="49"/>
      <c r="B1890" s="50"/>
      <c r="C1890" s="51"/>
      <c r="D1890" s="49"/>
      <c r="E1890" s="52"/>
      <c r="F1890" s="52"/>
      <c r="G1890" s="52"/>
      <c r="H1890" s="52"/>
      <c r="I1890" s="52"/>
    </row>
    <row r="1891" spans="1:9" s="53" customFormat="1">
      <c r="A1891" s="49"/>
      <c r="B1891" s="50"/>
      <c r="C1891" s="51"/>
      <c r="D1891" s="49"/>
      <c r="E1891" s="52"/>
      <c r="F1891" s="52"/>
      <c r="G1891" s="52"/>
      <c r="H1891" s="52"/>
      <c r="I1891" s="52"/>
    </row>
    <row r="1892" spans="1:9" s="53" customFormat="1">
      <c r="A1892" s="49"/>
      <c r="B1892" s="50"/>
      <c r="C1892" s="51"/>
      <c r="D1892" s="49"/>
      <c r="E1892" s="52"/>
      <c r="F1892" s="52"/>
      <c r="G1892" s="52"/>
      <c r="H1892" s="52"/>
      <c r="I1892" s="52"/>
    </row>
    <row r="1893" spans="1:9" s="53" customFormat="1">
      <c r="A1893" s="49"/>
      <c r="B1893" s="50"/>
      <c r="C1893" s="51"/>
      <c r="D1893" s="49"/>
      <c r="E1893" s="52"/>
      <c r="F1893" s="52"/>
      <c r="G1893" s="52"/>
      <c r="H1893" s="52"/>
      <c r="I1893" s="52"/>
    </row>
    <row r="1894" spans="1:9" s="53" customFormat="1">
      <c r="A1894" s="49"/>
      <c r="B1894" s="50"/>
      <c r="C1894" s="51"/>
      <c r="D1894" s="49"/>
      <c r="E1894" s="52"/>
      <c r="F1894" s="52"/>
      <c r="G1894" s="52"/>
      <c r="H1894" s="52"/>
      <c r="I1894" s="52"/>
    </row>
    <row r="1895" spans="1:9" s="53" customFormat="1">
      <c r="A1895" s="49"/>
      <c r="B1895" s="50"/>
      <c r="C1895" s="51"/>
      <c r="D1895" s="49"/>
      <c r="E1895" s="52"/>
      <c r="F1895" s="52"/>
      <c r="G1895" s="52"/>
      <c r="H1895" s="52"/>
      <c r="I1895" s="52"/>
    </row>
    <row r="1896" spans="1:9" s="53" customFormat="1">
      <c r="A1896" s="49"/>
      <c r="B1896" s="50"/>
      <c r="C1896" s="51"/>
      <c r="D1896" s="49"/>
      <c r="E1896" s="52"/>
      <c r="F1896" s="52"/>
      <c r="G1896" s="52"/>
      <c r="H1896" s="52"/>
      <c r="I1896" s="52"/>
    </row>
    <row r="1897" spans="1:9" s="53" customFormat="1">
      <c r="A1897" s="49"/>
      <c r="B1897" s="50"/>
      <c r="C1897" s="51"/>
      <c r="D1897" s="49"/>
      <c r="E1897" s="52"/>
      <c r="F1897" s="52"/>
      <c r="G1897" s="52"/>
      <c r="H1897" s="52"/>
      <c r="I1897" s="52"/>
    </row>
    <row r="1898" spans="1:9" s="53" customFormat="1">
      <c r="A1898" s="49"/>
      <c r="B1898" s="50"/>
      <c r="C1898" s="51"/>
      <c r="D1898" s="49"/>
      <c r="E1898" s="52"/>
      <c r="F1898" s="52"/>
      <c r="G1898" s="52"/>
      <c r="H1898" s="52"/>
      <c r="I1898" s="52"/>
    </row>
    <row r="1899" spans="1:9" s="53" customFormat="1">
      <c r="A1899" s="49"/>
      <c r="B1899" s="50"/>
      <c r="C1899" s="51"/>
      <c r="D1899" s="49"/>
      <c r="E1899" s="52"/>
      <c r="F1899" s="52"/>
      <c r="G1899" s="52"/>
      <c r="H1899" s="52"/>
      <c r="I1899" s="52"/>
    </row>
    <row r="1900" spans="1:9" s="53" customFormat="1">
      <c r="A1900" s="49"/>
      <c r="B1900" s="50"/>
      <c r="C1900" s="51"/>
      <c r="D1900" s="49"/>
      <c r="E1900" s="52"/>
      <c r="F1900" s="52"/>
      <c r="G1900" s="52"/>
      <c r="H1900" s="52"/>
      <c r="I1900" s="52"/>
    </row>
    <row r="1901" spans="1:9" s="53" customFormat="1">
      <c r="A1901" s="49"/>
      <c r="B1901" s="50"/>
      <c r="C1901" s="51"/>
      <c r="D1901" s="49"/>
      <c r="E1901" s="52"/>
      <c r="F1901" s="52"/>
      <c r="G1901" s="52"/>
      <c r="H1901" s="52"/>
      <c r="I1901" s="52"/>
    </row>
    <row r="1902" spans="1:9" s="53" customFormat="1">
      <c r="A1902" s="49"/>
      <c r="B1902" s="50"/>
      <c r="C1902" s="51"/>
      <c r="D1902" s="49"/>
      <c r="E1902" s="52"/>
      <c r="F1902" s="52"/>
      <c r="G1902" s="52"/>
      <c r="H1902" s="52"/>
      <c r="I1902" s="52"/>
    </row>
    <row r="1903" spans="1:9" s="53" customFormat="1">
      <c r="A1903" s="49"/>
      <c r="B1903" s="50"/>
      <c r="C1903" s="51"/>
      <c r="D1903" s="49"/>
      <c r="E1903" s="52"/>
      <c r="F1903" s="52"/>
      <c r="G1903" s="52"/>
      <c r="H1903" s="52"/>
      <c r="I1903" s="52"/>
    </row>
    <row r="1904" spans="1:9" s="53" customFormat="1">
      <c r="A1904" s="49"/>
      <c r="B1904" s="50"/>
      <c r="C1904" s="51"/>
      <c r="D1904" s="49"/>
      <c r="E1904" s="52"/>
      <c r="F1904" s="52"/>
      <c r="G1904" s="52"/>
      <c r="H1904" s="52"/>
      <c r="I1904" s="52"/>
    </row>
    <row r="1905" spans="1:9" s="53" customFormat="1">
      <c r="A1905" s="49"/>
      <c r="B1905" s="50"/>
      <c r="C1905" s="51"/>
      <c r="D1905" s="49"/>
      <c r="E1905" s="52"/>
      <c r="F1905" s="52"/>
      <c r="G1905" s="52"/>
      <c r="H1905" s="52"/>
      <c r="I1905" s="52"/>
    </row>
    <row r="1906" spans="1:9" s="53" customFormat="1">
      <c r="A1906" s="49"/>
      <c r="B1906" s="50"/>
      <c r="C1906" s="51"/>
      <c r="D1906" s="49"/>
      <c r="E1906" s="52"/>
      <c r="F1906" s="52"/>
      <c r="G1906" s="52"/>
      <c r="H1906" s="52"/>
      <c r="I1906" s="52"/>
    </row>
    <row r="1907" spans="1:9" s="53" customFormat="1">
      <c r="A1907" s="49"/>
      <c r="B1907" s="50"/>
      <c r="C1907" s="51"/>
      <c r="D1907" s="49"/>
      <c r="E1907" s="52"/>
      <c r="F1907" s="52"/>
      <c r="G1907" s="52"/>
      <c r="H1907" s="52"/>
      <c r="I1907" s="52"/>
    </row>
    <row r="1908" spans="1:9" s="53" customFormat="1">
      <c r="A1908" s="49"/>
      <c r="B1908" s="50"/>
      <c r="C1908" s="51"/>
      <c r="D1908" s="49"/>
      <c r="E1908" s="52"/>
      <c r="F1908" s="52"/>
      <c r="G1908" s="52"/>
      <c r="H1908" s="52"/>
      <c r="I1908" s="52"/>
    </row>
    <row r="1909" spans="1:9" s="53" customFormat="1">
      <c r="A1909" s="49"/>
      <c r="B1909" s="50"/>
      <c r="C1909" s="51"/>
      <c r="D1909" s="49"/>
      <c r="E1909" s="52"/>
      <c r="F1909" s="52"/>
      <c r="G1909" s="52"/>
      <c r="H1909" s="52"/>
      <c r="I1909" s="52"/>
    </row>
    <row r="1910" spans="1:9" s="53" customFormat="1">
      <c r="A1910" s="49"/>
      <c r="B1910" s="50"/>
      <c r="C1910" s="51"/>
      <c r="D1910" s="49"/>
      <c r="E1910" s="52"/>
      <c r="F1910" s="52"/>
      <c r="G1910" s="52"/>
      <c r="H1910" s="52"/>
      <c r="I1910" s="52"/>
    </row>
    <row r="1911" spans="1:9" s="53" customFormat="1">
      <c r="A1911" s="49"/>
      <c r="B1911" s="50"/>
      <c r="C1911" s="51"/>
      <c r="D1911" s="49"/>
      <c r="E1911" s="52"/>
      <c r="F1911" s="52"/>
      <c r="G1911" s="52"/>
      <c r="H1911" s="52"/>
      <c r="I1911" s="52"/>
    </row>
    <row r="1912" spans="1:9" s="53" customFormat="1">
      <c r="A1912" s="49"/>
      <c r="B1912" s="50"/>
      <c r="C1912" s="51"/>
      <c r="D1912" s="49"/>
      <c r="E1912" s="52"/>
      <c r="F1912" s="52"/>
      <c r="G1912" s="52"/>
      <c r="H1912" s="52"/>
      <c r="I1912" s="52"/>
    </row>
    <row r="1913" spans="1:9" s="53" customFormat="1">
      <c r="A1913" s="49"/>
      <c r="B1913" s="50"/>
      <c r="C1913" s="51"/>
      <c r="D1913" s="49"/>
      <c r="E1913" s="52"/>
      <c r="F1913" s="52"/>
      <c r="G1913" s="52"/>
      <c r="H1913" s="52"/>
      <c r="I1913" s="52"/>
    </row>
    <row r="1914" spans="1:9" s="53" customFormat="1">
      <c r="A1914" s="49"/>
      <c r="B1914" s="50"/>
      <c r="C1914" s="51"/>
      <c r="D1914" s="49"/>
      <c r="E1914" s="52"/>
      <c r="F1914" s="52"/>
      <c r="G1914" s="52"/>
      <c r="H1914" s="52"/>
      <c r="I1914" s="52"/>
    </row>
    <row r="1915" spans="1:9" s="53" customFormat="1">
      <c r="A1915" s="49"/>
      <c r="B1915" s="50"/>
      <c r="C1915" s="51"/>
      <c r="D1915" s="49"/>
      <c r="E1915" s="52"/>
      <c r="F1915" s="52"/>
      <c r="G1915" s="52"/>
      <c r="H1915" s="52"/>
      <c r="I1915" s="52"/>
    </row>
    <row r="1916" spans="1:9" s="53" customFormat="1">
      <c r="A1916" s="49"/>
      <c r="B1916" s="50"/>
      <c r="C1916" s="51"/>
      <c r="D1916" s="49"/>
      <c r="E1916" s="52"/>
      <c r="F1916" s="52"/>
      <c r="G1916" s="52"/>
      <c r="H1916" s="52"/>
      <c r="I1916" s="52"/>
    </row>
    <row r="1917" spans="1:9" s="53" customFormat="1">
      <c r="A1917" s="49"/>
      <c r="B1917" s="50"/>
      <c r="C1917" s="51"/>
      <c r="D1917" s="49"/>
      <c r="E1917" s="52"/>
      <c r="F1917" s="52"/>
      <c r="G1917" s="52"/>
      <c r="H1917" s="52"/>
      <c r="I1917" s="52"/>
    </row>
    <row r="1918" spans="1:9" s="53" customFormat="1">
      <c r="A1918" s="49"/>
      <c r="B1918" s="50"/>
      <c r="C1918" s="51"/>
      <c r="D1918" s="49"/>
      <c r="E1918" s="52"/>
      <c r="F1918" s="52"/>
      <c r="G1918" s="52"/>
      <c r="H1918" s="52"/>
      <c r="I1918" s="52"/>
    </row>
    <row r="1919" spans="1:9" s="53" customFormat="1">
      <c r="A1919" s="49"/>
      <c r="B1919" s="50"/>
      <c r="C1919" s="51"/>
      <c r="D1919" s="49"/>
      <c r="E1919" s="52"/>
      <c r="F1919" s="52"/>
      <c r="G1919" s="52"/>
      <c r="H1919" s="52"/>
      <c r="I1919" s="52"/>
    </row>
    <row r="1920" spans="1:9" s="53" customFormat="1">
      <c r="A1920" s="49"/>
      <c r="B1920" s="50"/>
      <c r="C1920" s="51"/>
      <c r="D1920" s="49"/>
      <c r="E1920" s="52"/>
      <c r="F1920" s="52"/>
      <c r="G1920" s="52"/>
      <c r="H1920" s="52"/>
      <c r="I1920" s="52"/>
    </row>
    <row r="1921" spans="1:9" s="53" customFormat="1">
      <c r="A1921" s="49"/>
      <c r="B1921" s="50"/>
      <c r="C1921" s="51"/>
      <c r="D1921" s="49"/>
      <c r="E1921" s="52"/>
      <c r="F1921" s="52"/>
      <c r="G1921" s="52"/>
      <c r="H1921" s="52"/>
      <c r="I1921" s="52"/>
    </row>
    <row r="1922" spans="1:9" s="53" customFormat="1">
      <c r="A1922" s="49"/>
      <c r="B1922" s="50"/>
      <c r="C1922" s="51"/>
      <c r="D1922" s="49"/>
      <c r="E1922" s="52"/>
      <c r="F1922" s="52"/>
      <c r="G1922" s="52"/>
      <c r="H1922" s="52"/>
      <c r="I1922" s="52"/>
    </row>
    <row r="1923" spans="1:9" s="53" customFormat="1">
      <c r="A1923" s="49"/>
      <c r="B1923" s="50"/>
      <c r="C1923" s="51"/>
      <c r="D1923" s="49"/>
      <c r="E1923" s="52"/>
      <c r="F1923" s="52"/>
      <c r="G1923" s="52"/>
      <c r="H1923" s="52"/>
      <c r="I1923" s="52"/>
    </row>
    <row r="1924" spans="1:9" s="53" customFormat="1">
      <c r="A1924" s="49"/>
      <c r="B1924" s="50"/>
      <c r="C1924" s="51"/>
      <c r="D1924" s="49"/>
      <c r="E1924" s="52"/>
      <c r="F1924" s="52"/>
      <c r="G1924" s="52"/>
      <c r="H1924" s="52"/>
      <c r="I1924" s="52"/>
    </row>
    <row r="1925" spans="1:9" s="53" customFormat="1">
      <c r="A1925" s="49"/>
      <c r="B1925" s="50"/>
      <c r="C1925" s="51"/>
      <c r="D1925" s="49"/>
      <c r="E1925" s="52"/>
      <c r="F1925" s="52"/>
      <c r="G1925" s="52"/>
      <c r="H1925" s="52"/>
      <c r="I1925" s="52"/>
    </row>
    <row r="1926" spans="1:9" s="53" customFormat="1">
      <c r="A1926" s="49"/>
      <c r="B1926" s="50"/>
      <c r="C1926" s="51"/>
      <c r="D1926" s="49"/>
      <c r="E1926" s="52"/>
      <c r="F1926" s="52"/>
      <c r="G1926" s="52"/>
      <c r="H1926" s="52"/>
      <c r="I1926" s="52"/>
    </row>
    <row r="1927" spans="1:9" s="53" customFormat="1">
      <c r="A1927" s="49"/>
      <c r="B1927" s="50"/>
      <c r="C1927" s="51"/>
      <c r="D1927" s="49"/>
      <c r="E1927" s="52"/>
      <c r="F1927" s="52"/>
      <c r="G1927" s="52"/>
      <c r="H1927" s="52"/>
      <c r="I1927" s="52"/>
    </row>
    <row r="1928" spans="1:9" s="53" customFormat="1">
      <c r="A1928" s="49"/>
      <c r="B1928" s="50"/>
      <c r="C1928" s="51"/>
      <c r="D1928" s="49"/>
      <c r="E1928" s="52"/>
      <c r="F1928" s="52"/>
      <c r="G1928" s="52"/>
      <c r="H1928" s="52"/>
      <c r="I1928" s="52"/>
    </row>
    <row r="1929" spans="1:9" s="53" customFormat="1">
      <c r="A1929" s="49"/>
      <c r="B1929" s="50"/>
      <c r="C1929" s="51"/>
      <c r="D1929" s="49"/>
      <c r="E1929" s="52"/>
      <c r="F1929" s="52"/>
      <c r="G1929" s="52"/>
      <c r="H1929" s="52"/>
      <c r="I1929" s="52"/>
    </row>
    <row r="1930" spans="1:9" s="53" customFormat="1">
      <c r="A1930" s="49"/>
      <c r="B1930" s="50"/>
      <c r="C1930" s="51"/>
      <c r="D1930" s="49"/>
      <c r="E1930" s="52"/>
      <c r="F1930" s="52"/>
      <c r="G1930" s="52"/>
      <c r="H1930" s="52"/>
      <c r="I1930" s="52"/>
    </row>
    <row r="1931" spans="1:9" s="53" customFormat="1">
      <c r="A1931" s="49"/>
      <c r="B1931" s="50"/>
      <c r="C1931" s="51"/>
      <c r="D1931" s="49"/>
      <c r="E1931" s="52"/>
      <c r="F1931" s="52"/>
      <c r="G1931" s="52"/>
      <c r="H1931" s="52"/>
      <c r="I1931" s="52"/>
    </row>
    <row r="1932" spans="1:9" s="53" customFormat="1">
      <c r="A1932" s="49"/>
      <c r="B1932" s="50"/>
      <c r="C1932" s="51"/>
      <c r="D1932" s="49"/>
      <c r="E1932" s="52"/>
      <c r="F1932" s="52"/>
      <c r="G1932" s="52"/>
      <c r="H1932" s="52"/>
      <c r="I1932" s="52"/>
    </row>
    <row r="1933" spans="1:9" s="53" customFormat="1">
      <c r="A1933" s="49"/>
      <c r="B1933" s="50"/>
      <c r="C1933" s="51"/>
      <c r="D1933" s="49"/>
      <c r="E1933" s="52"/>
      <c r="F1933" s="52"/>
      <c r="G1933" s="52"/>
      <c r="H1933" s="52"/>
      <c r="I1933" s="52"/>
    </row>
    <row r="1934" spans="1:9" s="53" customFormat="1">
      <c r="A1934" s="49"/>
      <c r="B1934" s="50"/>
      <c r="C1934" s="51"/>
      <c r="D1934" s="49"/>
      <c r="E1934" s="52"/>
      <c r="F1934" s="52"/>
      <c r="G1934" s="52"/>
      <c r="H1934" s="52"/>
      <c r="I1934" s="52"/>
    </row>
    <row r="1935" spans="1:9" s="53" customFormat="1">
      <c r="A1935" s="49"/>
      <c r="B1935" s="50"/>
      <c r="C1935" s="51"/>
      <c r="D1935" s="49"/>
      <c r="E1935" s="52"/>
      <c r="F1935" s="52"/>
      <c r="G1935" s="52"/>
      <c r="H1935" s="52"/>
      <c r="I1935" s="52"/>
    </row>
    <row r="1936" spans="1:9" s="53" customFormat="1">
      <c r="A1936" s="49"/>
      <c r="B1936" s="50"/>
      <c r="C1936" s="51"/>
      <c r="D1936" s="49"/>
      <c r="E1936" s="52"/>
      <c r="F1936" s="52"/>
      <c r="G1936" s="52"/>
      <c r="H1936" s="52"/>
      <c r="I1936" s="52"/>
    </row>
    <row r="1937" spans="1:9" s="53" customFormat="1">
      <c r="A1937" s="49"/>
      <c r="B1937" s="50"/>
      <c r="C1937" s="51"/>
      <c r="D1937" s="49"/>
      <c r="E1937" s="52"/>
      <c r="F1937" s="52"/>
      <c r="G1937" s="52"/>
      <c r="H1937" s="52"/>
      <c r="I1937" s="52"/>
    </row>
    <row r="1938" spans="1:9" s="53" customFormat="1">
      <c r="A1938" s="49"/>
      <c r="B1938" s="50"/>
      <c r="C1938" s="51"/>
      <c r="D1938" s="49"/>
      <c r="E1938" s="52"/>
      <c r="F1938" s="52"/>
      <c r="G1938" s="52"/>
      <c r="H1938" s="52"/>
      <c r="I1938" s="52"/>
    </row>
    <row r="1939" spans="1:9" s="53" customFormat="1">
      <c r="A1939" s="49"/>
      <c r="B1939" s="50"/>
      <c r="C1939" s="51"/>
      <c r="D1939" s="49"/>
      <c r="E1939" s="52"/>
      <c r="F1939" s="52"/>
      <c r="G1939" s="52"/>
      <c r="H1939" s="52"/>
      <c r="I1939" s="52"/>
    </row>
    <row r="1940" spans="1:9" s="53" customFormat="1">
      <c r="A1940" s="49"/>
      <c r="B1940" s="50"/>
      <c r="C1940" s="51"/>
      <c r="D1940" s="49"/>
      <c r="E1940" s="52"/>
      <c r="F1940" s="52"/>
      <c r="G1940" s="52"/>
      <c r="H1940" s="52"/>
      <c r="I1940" s="52"/>
    </row>
    <row r="1941" spans="1:9" s="53" customFormat="1">
      <c r="A1941" s="49"/>
      <c r="B1941" s="50"/>
      <c r="C1941" s="51"/>
      <c r="D1941" s="49"/>
      <c r="E1941" s="52"/>
      <c r="F1941" s="52"/>
      <c r="G1941" s="52"/>
      <c r="H1941" s="52"/>
      <c r="I1941" s="52"/>
    </row>
    <row r="1942" spans="1:9" s="53" customFormat="1">
      <c r="A1942" s="49"/>
      <c r="B1942" s="50"/>
      <c r="C1942" s="51"/>
      <c r="D1942" s="49"/>
      <c r="E1942" s="52"/>
      <c r="F1942" s="52"/>
      <c r="G1942" s="52"/>
      <c r="H1942" s="52"/>
      <c r="I1942" s="52"/>
    </row>
    <row r="1943" spans="1:9" s="53" customFormat="1">
      <c r="A1943" s="49"/>
      <c r="B1943" s="50"/>
      <c r="C1943" s="51"/>
      <c r="D1943" s="49"/>
      <c r="E1943" s="52"/>
      <c r="F1943" s="52"/>
      <c r="G1943" s="52"/>
      <c r="H1943" s="52"/>
      <c r="I1943" s="52"/>
    </row>
    <row r="1944" spans="1:9" s="53" customFormat="1">
      <c r="A1944" s="49"/>
      <c r="B1944" s="50"/>
      <c r="C1944" s="51"/>
      <c r="D1944" s="49"/>
      <c r="E1944" s="52"/>
      <c r="F1944" s="52"/>
      <c r="G1944" s="52"/>
      <c r="H1944" s="52"/>
      <c r="I1944" s="52"/>
    </row>
    <row r="1945" spans="1:9" s="53" customFormat="1">
      <c r="A1945" s="49"/>
      <c r="B1945" s="50"/>
      <c r="C1945" s="51"/>
      <c r="D1945" s="49"/>
      <c r="E1945" s="52"/>
      <c r="F1945" s="52"/>
      <c r="G1945" s="52"/>
      <c r="H1945" s="52"/>
      <c r="I1945" s="52"/>
    </row>
    <row r="1946" spans="1:9" s="53" customFormat="1">
      <c r="A1946" s="49"/>
      <c r="B1946" s="50"/>
      <c r="C1946" s="51"/>
      <c r="D1946" s="49"/>
      <c r="E1946" s="52"/>
      <c r="F1946" s="52"/>
      <c r="G1946" s="52"/>
      <c r="H1946" s="52"/>
      <c r="I1946" s="52"/>
    </row>
    <row r="1947" spans="1:9" s="53" customFormat="1">
      <c r="A1947" s="49"/>
      <c r="B1947" s="50"/>
      <c r="C1947" s="51"/>
      <c r="D1947" s="49"/>
      <c r="E1947" s="52"/>
      <c r="F1947" s="52"/>
      <c r="G1947" s="52"/>
      <c r="H1947" s="52"/>
      <c r="I1947" s="52"/>
    </row>
    <row r="1948" spans="1:9" s="53" customFormat="1">
      <c r="A1948" s="49"/>
      <c r="B1948" s="50"/>
      <c r="C1948" s="51"/>
      <c r="D1948" s="49"/>
      <c r="E1948" s="52"/>
      <c r="F1948" s="52"/>
      <c r="G1948" s="52"/>
      <c r="H1948" s="52"/>
      <c r="I1948" s="52"/>
    </row>
    <row r="1949" spans="1:9" s="53" customFormat="1">
      <c r="A1949" s="49"/>
      <c r="B1949" s="50"/>
      <c r="C1949" s="51"/>
      <c r="D1949" s="49"/>
      <c r="E1949" s="52"/>
      <c r="F1949" s="52"/>
      <c r="G1949" s="52"/>
      <c r="H1949" s="52"/>
      <c r="I1949" s="52"/>
    </row>
    <row r="1950" spans="1:9" s="53" customFormat="1">
      <c r="A1950" s="49"/>
      <c r="B1950" s="50"/>
      <c r="C1950" s="51"/>
      <c r="D1950" s="49"/>
      <c r="E1950" s="52"/>
      <c r="F1950" s="52"/>
      <c r="G1950" s="52"/>
      <c r="H1950" s="52"/>
      <c r="I1950" s="52"/>
    </row>
    <row r="1951" spans="1:9" s="53" customFormat="1">
      <c r="A1951" s="49"/>
      <c r="B1951" s="50"/>
      <c r="C1951" s="51"/>
      <c r="D1951" s="49"/>
      <c r="E1951" s="52"/>
      <c r="F1951" s="52"/>
      <c r="G1951" s="52"/>
      <c r="H1951" s="52"/>
      <c r="I1951" s="52"/>
    </row>
    <row r="1952" spans="1:9" s="53" customFormat="1">
      <c r="A1952" s="49"/>
      <c r="B1952" s="50"/>
      <c r="C1952" s="51"/>
      <c r="D1952" s="49"/>
      <c r="E1952" s="52"/>
      <c r="F1952" s="52"/>
      <c r="G1952" s="52"/>
      <c r="H1952" s="52"/>
      <c r="I1952" s="52"/>
    </row>
    <row r="1953" spans="1:9" s="53" customFormat="1">
      <c r="A1953" s="49"/>
      <c r="B1953" s="50"/>
      <c r="C1953" s="51"/>
      <c r="D1953" s="49"/>
      <c r="E1953" s="52"/>
      <c r="F1953" s="52"/>
      <c r="G1953" s="52"/>
      <c r="H1953" s="52"/>
      <c r="I1953" s="52"/>
    </row>
    <row r="1954" spans="1:9" s="53" customFormat="1">
      <c r="A1954" s="49"/>
      <c r="B1954" s="50"/>
      <c r="C1954" s="51"/>
      <c r="D1954" s="49"/>
      <c r="E1954" s="52"/>
      <c r="F1954" s="52"/>
      <c r="G1954" s="52"/>
      <c r="H1954" s="52"/>
      <c r="I1954" s="52"/>
    </row>
    <row r="1955" spans="1:9" s="53" customFormat="1">
      <c r="A1955" s="49"/>
      <c r="B1955" s="50"/>
      <c r="C1955" s="51"/>
      <c r="D1955" s="49"/>
      <c r="E1955" s="52"/>
      <c r="F1955" s="52"/>
      <c r="G1955" s="52"/>
      <c r="H1955" s="52"/>
      <c r="I1955" s="52"/>
    </row>
    <row r="1956" spans="1:9" s="53" customFormat="1">
      <c r="A1956" s="49"/>
      <c r="B1956" s="50"/>
      <c r="C1956" s="51"/>
      <c r="D1956" s="49"/>
      <c r="E1956" s="52"/>
      <c r="F1956" s="52"/>
      <c r="G1956" s="52"/>
      <c r="H1956" s="52"/>
      <c r="I1956" s="52"/>
    </row>
    <row r="1957" spans="1:9" s="53" customFormat="1">
      <c r="A1957" s="49"/>
      <c r="B1957" s="50"/>
      <c r="C1957" s="51"/>
      <c r="D1957" s="49"/>
      <c r="E1957" s="52"/>
      <c r="F1957" s="52"/>
      <c r="G1957" s="52"/>
      <c r="H1957" s="52"/>
      <c r="I1957" s="52"/>
    </row>
    <row r="1958" spans="1:9" s="53" customFormat="1">
      <c r="A1958" s="49"/>
      <c r="B1958" s="50"/>
      <c r="C1958" s="51"/>
      <c r="D1958" s="49"/>
      <c r="E1958" s="52"/>
      <c r="F1958" s="52"/>
      <c r="G1958" s="52"/>
      <c r="H1958" s="52"/>
      <c r="I1958" s="52"/>
    </row>
    <row r="1959" spans="1:9" s="53" customFormat="1">
      <c r="A1959" s="49"/>
      <c r="B1959" s="50"/>
      <c r="C1959" s="51"/>
      <c r="D1959" s="49"/>
      <c r="E1959" s="52"/>
      <c r="F1959" s="52"/>
      <c r="G1959" s="52"/>
      <c r="H1959" s="52"/>
      <c r="I1959" s="52"/>
    </row>
    <row r="1960" spans="1:9" s="53" customFormat="1">
      <c r="A1960" s="49"/>
      <c r="B1960" s="50"/>
      <c r="C1960" s="51"/>
      <c r="D1960" s="49"/>
      <c r="E1960" s="52"/>
      <c r="F1960" s="52"/>
      <c r="G1960" s="52"/>
      <c r="H1960" s="52"/>
      <c r="I1960" s="52"/>
    </row>
    <row r="1961" spans="1:9" s="53" customFormat="1">
      <c r="A1961" s="49"/>
      <c r="B1961" s="50"/>
      <c r="C1961" s="51"/>
      <c r="D1961" s="49"/>
      <c r="E1961" s="52"/>
      <c r="F1961" s="52"/>
      <c r="G1961" s="52"/>
      <c r="H1961" s="52"/>
      <c r="I1961" s="52"/>
    </row>
    <row r="1962" spans="1:9" s="53" customFormat="1">
      <c r="A1962" s="49"/>
      <c r="B1962" s="50"/>
      <c r="C1962" s="51"/>
      <c r="D1962" s="49"/>
      <c r="E1962" s="52"/>
      <c r="F1962" s="52"/>
      <c r="G1962" s="52"/>
      <c r="H1962" s="52"/>
      <c r="I1962" s="52"/>
    </row>
    <row r="1963" spans="1:9" s="53" customFormat="1">
      <c r="A1963" s="49"/>
      <c r="B1963" s="50"/>
      <c r="C1963" s="51"/>
      <c r="D1963" s="49"/>
      <c r="E1963" s="52"/>
      <c r="F1963" s="52"/>
      <c r="G1963" s="52"/>
      <c r="H1963" s="52"/>
      <c r="I1963" s="52"/>
    </row>
    <row r="1964" spans="1:9" s="53" customFormat="1">
      <c r="A1964" s="49"/>
      <c r="B1964" s="50"/>
      <c r="C1964" s="51"/>
      <c r="D1964" s="49"/>
      <c r="E1964" s="52"/>
      <c r="F1964" s="52"/>
      <c r="G1964" s="52"/>
      <c r="H1964" s="52"/>
      <c r="I1964" s="52"/>
    </row>
    <row r="1965" spans="1:9" s="53" customFormat="1">
      <c r="A1965" s="49"/>
      <c r="B1965" s="50"/>
      <c r="C1965" s="51"/>
      <c r="D1965" s="49"/>
      <c r="E1965" s="52"/>
      <c r="F1965" s="52"/>
      <c r="G1965" s="52"/>
      <c r="H1965" s="52"/>
      <c r="I1965" s="52"/>
    </row>
    <row r="1966" spans="1:9" s="53" customFormat="1">
      <c r="A1966" s="49"/>
      <c r="B1966" s="50"/>
      <c r="C1966" s="51"/>
      <c r="D1966" s="49"/>
      <c r="E1966" s="52"/>
      <c r="F1966" s="52"/>
      <c r="G1966" s="52"/>
      <c r="H1966" s="52"/>
      <c r="I1966" s="52"/>
    </row>
    <row r="1967" spans="1:9" s="53" customFormat="1">
      <c r="A1967" s="49"/>
      <c r="B1967" s="50"/>
      <c r="C1967" s="51"/>
      <c r="D1967" s="49"/>
      <c r="E1967" s="52"/>
      <c r="F1967" s="52"/>
      <c r="G1967" s="52"/>
      <c r="H1967" s="52"/>
      <c r="I1967" s="52"/>
    </row>
    <row r="1968" spans="1:9" s="53" customFormat="1">
      <c r="A1968" s="49"/>
      <c r="B1968" s="50"/>
      <c r="C1968" s="51"/>
      <c r="D1968" s="49"/>
      <c r="E1968" s="52"/>
      <c r="F1968" s="52"/>
      <c r="G1968" s="52"/>
      <c r="H1968" s="52"/>
      <c r="I1968" s="52"/>
    </row>
    <row r="1969" spans="1:9" s="53" customFormat="1">
      <c r="A1969" s="49"/>
      <c r="B1969" s="50"/>
      <c r="C1969" s="51"/>
      <c r="D1969" s="49"/>
      <c r="E1969" s="52"/>
      <c r="F1969" s="52"/>
      <c r="G1969" s="52"/>
      <c r="H1969" s="52"/>
      <c r="I1969" s="52"/>
    </row>
    <row r="1970" spans="1:9" s="53" customFormat="1">
      <c r="A1970" s="49"/>
      <c r="B1970" s="50"/>
      <c r="C1970" s="51"/>
      <c r="D1970" s="49"/>
      <c r="E1970" s="52"/>
      <c r="F1970" s="52"/>
      <c r="G1970" s="52"/>
      <c r="H1970" s="52"/>
      <c r="I1970" s="52"/>
    </row>
    <row r="1971" spans="1:9" s="53" customFormat="1">
      <c r="A1971" s="49"/>
      <c r="B1971" s="50"/>
      <c r="C1971" s="51"/>
      <c r="D1971" s="49"/>
      <c r="E1971" s="52"/>
      <c r="F1971" s="52"/>
      <c r="G1971" s="52"/>
      <c r="H1971" s="52"/>
      <c r="I1971" s="52"/>
    </row>
    <row r="1972" spans="1:9" s="53" customFormat="1">
      <c r="A1972" s="49"/>
      <c r="B1972" s="50"/>
      <c r="C1972" s="51"/>
      <c r="D1972" s="49"/>
      <c r="E1972" s="52"/>
      <c r="F1972" s="52"/>
      <c r="G1972" s="52"/>
      <c r="H1972" s="52"/>
      <c r="I1972" s="52"/>
    </row>
    <row r="1973" spans="1:9" s="53" customFormat="1">
      <c r="A1973" s="49"/>
      <c r="B1973" s="50"/>
      <c r="C1973" s="51"/>
      <c r="D1973" s="49"/>
      <c r="E1973" s="52"/>
      <c r="F1973" s="52"/>
      <c r="G1973" s="52"/>
      <c r="H1973" s="52"/>
      <c r="I1973" s="52"/>
    </row>
    <row r="1974" spans="1:9" s="53" customFormat="1">
      <c r="A1974" s="49"/>
      <c r="B1974" s="50"/>
      <c r="C1974" s="51"/>
      <c r="D1974" s="49"/>
      <c r="E1974" s="52"/>
      <c r="F1974" s="52"/>
      <c r="G1974" s="52"/>
      <c r="H1974" s="52"/>
      <c r="I1974" s="52"/>
    </row>
    <row r="1975" spans="1:9" s="53" customFormat="1">
      <c r="A1975" s="49"/>
      <c r="B1975" s="50"/>
      <c r="C1975" s="51"/>
      <c r="D1975" s="49"/>
      <c r="E1975" s="52"/>
      <c r="F1975" s="52"/>
      <c r="G1975" s="52"/>
      <c r="H1975" s="52"/>
      <c r="I1975" s="52"/>
    </row>
    <row r="1976" spans="1:9" s="53" customFormat="1">
      <c r="A1976" s="49"/>
      <c r="B1976" s="50"/>
      <c r="C1976" s="51"/>
      <c r="D1976" s="49"/>
      <c r="E1976" s="52"/>
      <c r="F1976" s="52"/>
      <c r="G1976" s="52"/>
      <c r="H1976" s="52"/>
      <c r="I1976" s="52"/>
    </row>
    <row r="1977" spans="1:9" s="53" customFormat="1">
      <c r="A1977" s="49"/>
      <c r="B1977" s="50"/>
      <c r="C1977" s="51"/>
      <c r="D1977" s="49"/>
      <c r="E1977" s="52"/>
      <c r="F1977" s="52"/>
      <c r="G1977" s="52"/>
      <c r="H1977" s="52"/>
      <c r="I1977" s="52"/>
    </row>
    <row r="1978" spans="1:9" s="53" customFormat="1">
      <c r="A1978" s="49"/>
      <c r="B1978" s="50"/>
      <c r="C1978" s="51"/>
      <c r="D1978" s="49"/>
      <c r="E1978" s="52"/>
      <c r="F1978" s="52"/>
      <c r="G1978" s="52"/>
      <c r="H1978" s="52"/>
      <c r="I1978" s="52"/>
    </row>
    <row r="1979" spans="1:9" s="53" customFormat="1">
      <c r="A1979" s="49"/>
      <c r="B1979" s="50"/>
      <c r="C1979" s="51"/>
      <c r="D1979" s="49"/>
      <c r="E1979" s="52"/>
      <c r="F1979" s="52"/>
      <c r="G1979" s="52"/>
      <c r="H1979" s="52"/>
      <c r="I1979" s="52"/>
    </row>
    <row r="1980" spans="1:9" s="53" customFormat="1">
      <c r="A1980" s="49"/>
      <c r="B1980" s="50"/>
      <c r="C1980" s="51"/>
      <c r="D1980" s="49"/>
      <c r="E1980" s="52"/>
      <c r="F1980" s="52"/>
      <c r="G1980" s="52"/>
      <c r="H1980" s="52"/>
      <c r="I1980" s="52"/>
    </row>
    <row r="1981" spans="1:9" s="53" customFormat="1">
      <c r="A1981" s="49"/>
      <c r="B1981" s="50"/>
      <c r="C1981" s="51"/>
      <c r="D1981" s="49"/>
      <c r="E1981" s="52"/>
      <c r="F1981" s="52"/>
      <c r="G1981" s="52"/>
      <c r="H1981" s="52"/>
      <c r="I1981" s="52"/>
    </row>
    <row r="1982" spans="1:9" s="53" customFormat="1">
      <c r="A1982" s="49"/>
      <c r="B1982" s="50"/>
      <c r="C1982" s="51"/>
      <c r="D1982" s="49"/>
      <c r="E1982" s="52"/>
      <c r="F1982" s="52"/>
      <c r="G1982" s="52"/>
      <c r="H1982" s="52"/>
      <c r="I1982" s="52"/>
    </row>
    <row r="1983" spans="1:9" s="53" customFormat="1">
      <c r="A1983" s="49"/>
      <c r="B1983" s="50"/>
      <c r="C1983" s="51"/>
      <c r="D1983" s="49"/>
      <c r="E1983" s="52"/>
      <c r="F1983" s="52"/>
      <c r="G1983" s="52"/>
      <c r="H1983" s="52"/>
      <c r="I1983" s="52"/>
    </row>
    <row r="1984" spans="1:9" s="53" customFormat="1">
      <c r="A1984" s="49"/>
      <c r="B1984" s="50"/>
      <c r="C1984" s="51"/>
      <c r="D1984" s="49"/>
      <c r="E1984" s="52"/>
      <c r="F1984" s="52"/>
      <c r="G1984" s="52"/>
      <c r="H1984" s="52"/>
      <c r="I1984" s="52"/>
    </row>
    <row r="1985" spans="1:9" s="53" customFormat="1">
      <c r="A1985" s="49"/>
      <c r="B1985" s="50"/>
      <c r="C1985" s="51"/>
      <c r="D1985" s="49"/>
      <c r="E1985" s="52"/>
      <c r="F1985" s="52"/>
      <c r="G1985" s="52"/>
      <c r="H1985" s="52"/>
      <c r="I1985" s="52"/>
    </row>
    <row r="1986" spans="1:9" s="53" customFormat="1">
      <c r="A1986" s="49"/>
      <c r="B1986" s="50"/>
      <c r="C1986" s="51"/>
      <c r="D1986" s="49"/>
      <c r="E1986" s="52"/>
      <c r="F1986" s="52"/>
      <c r="G1986" s="52"/>
      <c r="H1986" s="52"/>
      <c r="I1986" s="52"/>
    </row>
    <row r="1987" spans="1:9" s="53" customFormat="1">
      <c r="A1987" s="49"/>
      <c r="B1987" s="50"/>
      <c r="C1987" s="51"/>
      <c r="D1987" s="49"/>
      <c r="E1987" s="52"/>
      <c r="F1987" s="52"/>
      <c r="G1987" s="52"/>
      <c r="H1987" s="52"/>
      <c r="I1987" s="52"/>
    </row>
    <row r="1988" spans="1:9" s="53" customFormat="1">
      <c r="A1988" s="49"/>
      <c r="B1988" s="50"/>
      <c r="C1988" s="51"/>
      <c r="D1988" s="49"/>
      <c r="E1988" s="52"/>
      <c r="F1988" s="52"/>
      <c r="G1988" s="52"/>
      <c r="H1988" s="52"/>
      <c r="I1988" s="52"/>
    </row>
    <row r="1989" spans="1:9" s="53" customFormat="1">
      <c r="A1989" s="49"/>
      <c r="B1989" s="50"/>
      <c r="C1989" s="51"/>
      <c r="D1989" s="49"/>
      <c r="E1989" s="52"/>
      <c r="F1989" s="52"/>
      <c r="G1989" s="52"/>
      <c r="H1989" s="52"/>
      <c r="I1989" s="52"/>
    </row>
    <row r="1990" spans="1:9" s="53" customFormat="1">
      <c r="A1990" s="49"/>
      <c r="B1990" s="50"/>
      <c r="C1990" s="51"/>
      <c r="D1990" s="49"/>
      <c r="E1990" s="52"/>
      <c r="F1990" s="52"/>
      <c r="G1990" s="52"/>
      <c r="H1990" s="52"/>
      <c r="I1990" s="52"/>
    </row>
    <row r="1991" spans="1:9" s="53" customFormat="1">
      <c r="A1991" s="49"/>
      <c r="B1991" s="50"/>
      <c r="C1991" s="51"/>
      <c r="D1991" s="49"/>
      <c r="E1991" s="52"/>
      <c r="F1991" s="52"/>
      <c r="G1991" s="52"/>
      <c r="H1991" s="52"/>
      <c r="I1991" s="52"/>
    </row>
    <row r="1992" spans="1:9" s="53" customFormat="1">
      <c r="A1992" s="49"/>
      <c r="B1992" s="50"/>
      <c r="C1992" s="51"/>
      <c r="D1992" s="49"/>
      <c r="E1992" s="52"/>
      <c r="F1992" s="52"/>
      <c r="G1992" s="52"/>
      <c r="H1992" s="52"/>
      <c r="I1992" s="52"/>
    </row>
    <row r="1993" spans="1:9" s="53" customFormat="1">
      <c r="A1993" s="49"/>
      <c r="B1993" s="50"/>
      <c r="C1993" s="51"/>
      <c r="D1993" s="49"/>
      <c r="E1993" s="52"/>
      <c r="F1993" s="52"/>
      <c r="G1993" s="52"/>
      <c r="H1993" s="52"/>
      <c r="I1993" s="52"/>
    </row>
    <row r="1994" spans="1:9" s="53" customFormat="1">
      <c r="A1994" s="49"/>
      <c r="B1994" s="50"/>
      <c r="C1994" s="51"/>
      <c r="D1994" s="49"/>
      <c r="E1994" s="52"/>
      <c r="F1994" s="52"/>
      <c r="G1994" s="52"/>
      <c r="H1994" s="52"/>
      <c r="I1994" s="52"/>
    </row>
    <row r="1995" spans="1:9" s="53" customFormat="1">
      <c r="A1995" s="49"/>
      <c r="B1995" s="50"/>
      <c r="C1995" s="51"/>
      <c r="D1995" s="49"/>
      <c r="E1995" s="52"/>
      <c r="F1995" s="52"/>
      <c r="G1995" s="52"/>
      <c r="H1995" s="52"/>
      <c r="I1995" s="52"/>
    </row>
    <row r="1996" spans="1:9" s="53" customFormat="1">
      <c r="A1996" s="49"/>
      <c r="B1996" s="50"/>
      <c r="C1996" s="51"/>
      <c r="D1996" s="49"/>
      <c r="E1996" s="52"/>
      <c r="F1996" s="52"/>
      <c r="G1996" s="52"/>
      <c r="H1996" s="52"/>
      <c r="I1996" s="52"/>
    </row>
    <row r="1997" spans="1:9" s="53" customFormat="1">
      <c r="A1997" s="49"/>
      <c r="B1997" s="50"/>
      <c r="C1997" s="51"/>
      <c r="D1997" s="49"/>
      <c r="E1997" s="52"/>
      <c r="F1997" s="52"/>
      <c r="G1997" s="52"/>
      <c r="H1997" s="52"/>
      <c r="I1997" s="52"/>
    </row>
    <row r="1998" spans="1:9" s="53" customFormat="1">
      <c r="A1998" s="49"/>
      <c r="B1998" s="50"/>
      <c r="C1998" s="51"/>
      <c r="D1998" s="49"/>
      <c r="E1998" s="52"/>
      <c r="F1998" s="52"/>
      <c r="G1998" s="52"/>
      <c r="H1998" s="52"/>
      <c r="I1998" s="52"/>
    </row>
    <row r="1999" spans="1:9" s="53" customFormat="1">
      <c r="A1999" s="49"/>
      <c r="B1999" s="50"/>
      <c r="C1999" s="51"/>
      <c r="D1999" s="49"/>
      <c r="E1999" s="52"/>
      <c r="F1999" s="52"/>
      <c r="G1999" s="52"/>
      <c r="H1999" s="52"/>
      <c r="I1999" s="52"/>
    </row>
    <row r="2000" spans="1:9" s="53" customFormat="1">
      <c r="A2000" s="49"/>
      <c r="B2000" s="50"/>
      <c r="C2000" s="51"/>
      <c r="D2000" s="49"/>
      <c r="E2000" s="52"/>
      <c r="F2000" s="52"/>
      <c r="G2000" s="52"/>
      <c r="H2000" s="52"/>
      <c r="I2000" s="52"/>
    </row>
    <row r="2001" spans="1:9" s="53" customFormat="1">
      <c r="A2001" s="49"/>
      <c r="B2001" s="50"/>
      <c r="C2001" s="51"/>
      <c r="D2001" s="49"/>
      <c r="E2001" s="52"/>
      <c r="F2001" s="52"/>
      <c r="G2001" s="52"/>
      <c r="H2001" s="52"/>
      <c r="I2001" s="52"/>
    </row>
    <row r="2002" spans="1:9" s="53" customFormat="1">
      <c r="A2002" s="49"/>
      <c r="B2002" s="50"/>
      <c r="C2002" s="51"/>
      <c r="D2002" s="49"/>
      <c r="E2002" s="52"/>
      <c r="F2002" s="52"/>
      <c r="G2002" s="52"/>
      <c r="H2002" s="52"/>
      <c r="I2002" s="52"/>
    </row>
    <row r="2003" spans="1:9" s="53" customFormat="1">
      <c r="A2003" s="49"/>
      <c r="B2003" s="50"/>
      <c r="C2003" s="51"/>
      <c r="D2003" s="49"/>
      <c r="E2003" s="52"/>
      <c r="F2003" s="52"/>
      <c r="G2003" s="52"/>
      <c r="H2003" s="52"/>
      <c r="I2003" s="52"/>
    </row>
    <row r="2004" spans="1:9" s="53" customFormat="1">
      <c r="A2004" s="49"/>
      <c r="B2004" s="50"/>
      <c r="C2004" s="51"/>
      <c r="D2004" s="49"/>
      <c r="E2004" s="52"/>
      <c r="F2004" s="52"/>
      <c r="G2004" s="52"/>
      <c r="H2004" s="52"/>
      <c r="I2004" s="52"/>
    </row>
    <row r="2005" spans="1:9" s="53" customFormat="1">
      <c r="A2005" s="49"/>
      <c r="B2005" s="50"/>
      <c r="C2005" s="51"/>
      <c r="D2005" s="49"/>
      <c r="E2005" s="52"/>
      <c r="F2005" s="52"/>
      <c r="G2005" s="52"/>
      <c r="H2005" s="52"/>
      <c r="I2005" s="52"/>
    </row>
    <row r="2006" spans="1:9" s="53" customFormat="1">
      <c r="A2006" s="49"/>
      <c r="B2006" s="50"/>
      <c r="C2006" s="51"/>
      <c r="D2006" s="49"/>
      <c r="E2006" s="52"/>
      <c r="F2006" s="52"/>
      <c r="G2006" s="52"/>
      <c r="H2006" s="52"/>
      <c r="I2006" s="52"/>
    </row>
    <row r="2007" spans="1:9" s="53" customFormat="1">
      <c r="A2007" s="49"/>
      <c r="B2007" s="50"/>
      <c r="C2007" s="51"/>
      <c r="D2007" s="49"/>
      <c r="E2007" s="52"/>
      <c r="F2007" s="52"/>
      <c r="G2007" s="52"/>
      <c r="H2007" s="52"/>
      <c r="I2007" s="52"/>
    </row>
    <row r="2008" spans="1:9" s="53" customFormat="1">
      <c r="A2008" s="49"/>
      <c r="B2008" s="50"/>
      <c r="C2008" s="51"/>
      <c r="D2008" s="49"/>
      <c r="E2008" s="52"/>
      <c r="F2008" s="52"/>
      <c r="G2008" s="52"/>
      <c r="H2008" s="52"/>
      <c r="I2008" s="52"/>
    </row>
    <row r="2009" spans="1:9" s="53" customFormat="1">
      <c r="A2009" s="49"/>
      <c r="B2009" s="50"/>
      <c r="C2009" s="51"/>
      <c r="D2009" s="49"/>
      <c r="E2009" s="52"/>
      <c r="F2009" s="52"/>
      <c r="G2009" s="52"/>
      <c r="H2009" s="52"/>
      <c r="I2009" s="52"/>
    </row>
    <row r="2010" spans="1:9" s="53" customFormat="1">
      <c r="A2010" s="49"/>
      <c r="B2010" s="50"/>
      <c r="C2010" s="51"/>
      <c r="D2010" s="49"/>
      <c r="E2010" s="52"/>
      <c r="F2010" s="52"/>
      <c r="G2010" s="52"/>
      <c r="H2010" s="52"/>
      <c r="I2010" s="52"/>
    </row>
    <row r="2011" spans="1:9" s="53" customFormat="1">
      <c r="A2011" s="49"/>
      <c r="B2011" s="50"/>
      <c r="C2011" s="51"/>
      <c r="D2011" s="49"/>
      <c r="E2011" s="52"/>
      <c r="F2011" s="52"/>
      <c r="G2011" s="52"/>
      <c r="H2011" s="52"/>
      <c r="I2011" s="52"/>
    </row>
    <row r="2012" spans="1:9" s="53" customFormat="1">
      <c r="A2012" s="49"/>
      <c r="B2012" s="50"/>
      <c r="C2012" s="51"/>
      <c r="D2012" s="49"/>
      <c r="E2012" s="52"/>
      <c r="F2012" s="52"/>
      <c r="G2012" s="52"/>
      <c r="H2012" s="52"/>
      <c r="I2012" s="52"/>
    </row>
    <row r="2013" spans="1:9" s="53" customFormat="1">
      <c r="A2013" s="49"/>
      <c r="B2013" s="50"/>
      <c r="C2013" s="51"/>
      <c r="D2013" s="49"/>
      <c r="E2013" s="52"/>
      <c r="F2013" s="52"/>
      <c r="G2013" s="52"/>
      <c r="H2013" s="52"/>
      <c r="I2013" s="52"/>
    </row>
    <row r="2014" spans="1:9" s="53" customFormat="1">
      <c r="A2014" s="49"/>
      <c r="B2014" s="50"/>
      <c r="C2014" s="51"/>
      <c r="D2014" s="49"/>
      <c r="E2014" s="52"/>
      <c r="F2014" s="52"/>
      <c r="G2014" s="52"/>
      <c r="H2014" s="52"/>
      <c r="I2014" s="52"/>
    </row>
    <row r="2015" spans="1:9" s="53" customFormat="1">
      <c r="A2015" s="49"/>
      <c r="B2015" s="50"/>
      <c r="C2015" s="51"/>
      <c r="D2015" s="49"/>
      <c r="E2015" s="52"/>
      <c r="F2015" s="52"/>
      <c r="G2015" s="52"/>
      <c r="H2015" s="52"/>
      <c r="I2015" s="52"/>
    </row>
    <row r="2016" spans="1:9" s="53" customFormat="1">
      <c r="A2016" s="49"/>
      <c r="B2016" s="50"/>
      <c r="C2016" s="51"/>
      <c r="D2016" s="49"/>
      <c r="E2016" s="52"/>
      <c r="F2016" s="52"/>
      <c r="G2016" s="52"/>
      <c r="H2016" s="52"/>
      <c r="I2016" s="52"/>
    </row>
    <row r="2017" spans="1:9" s="53" customFormat="1">
      <c r="A2017" s="49"/>
      <c r="B2017" s="50"/>
      <c r="C2017" s="51"/>
      <c r="D2017" s="49"/>
      <c r="E2017" s="52"/>
      <c r="F2017" s="52"/>
      <c r="G2017" s="52"/>
      <c r="H2017" s="52"/>
      <c r="I2017" s="52"/>
    </row>
    <row r="2018" spans="1:9" s="53" customFormat="1">
      <c r="A2018" s="49"/>
      <c r="B2018" s="50"/>
      <c r="C2018" s="51"/>
      <c r="D2018" s="49"/>
      <c r="E2018" s="52"/>
      <c r="F2018" s="52"/>
      <c r="G2018" s="52"/>
      <c r="H2018" s="52"/>
      <c r="I2018" s="52"/>
    </row>
    <row r="2019" spans="1:9" s="53" customFormat="1">
      <c r="A2019" s="49"/>
      <c r="B2019" s="50"/>
      <c r="C2019" s="51"/>
      <c r="D2019" s="49"/>
      <c r="E2019" s="52"/>
      <c r="F2019" s="52"/>
      <c r="G2019" s="52"/>
      <c r="H2019" s="52"/>
      <c r="I2019" s="52"/>
    </row>
    <row r="2020" spans="1:9" s="53" customFormat="1">
      <c r="A2020" s="49"/>
      <c r="B2020" s="50"/>
      <c r="C2020" s="51"/>
      <c r="D2020" s="49"/>
      <c r="E2020" s="52"/>
      <c r="F2020" s="52"/>
      <c r="G2020" s="52"/>
      <c r="H2020" s="52"/>
      <c r="I2020" s="52"/>
    </row>
    <row r="2021" spans="1:9" s="53" customFormat="1">
      <c r="A2021" s="49"/>
      <c r="B2021" s="50"/>
      <c r="C2021" s="51"/>
      <c r="D2021" s="49"/>
      <c r="E2021" s="52"/>
      <c r="F2021" s="52"/>
      <c r="G2021" s="52"/>
      <c r="H2021" s="52"/>
      <c r="I2021" s="52"/>
    </row>
    <row r="2022" spans="1:9" s="53" customFormat="1">
      <c r="A2022" s="49"/>
      <c r="B2022" s="50"/>
      <c r="C2022" s="51"/>
      <c r="D2022" s="49"/>
      <c r="E2022" s="52"/>
      <c r="F2022" s="52"/>
      <c r="G2022" s="52"/>
      <c r="H2022" s="52"/>
      <c r="I2022" s="52"/>
    </row>
    <row r="2023" spans="1:9" s="53" customFormat="1">
      <c r="A2023" s="49"/>
      <c r="B2023" s="50"/>
      <c r="C2023" s="51"/>
      <c r="D2023" s="49"/>
      <c r="E2023" s="52"/>
      <c r="F2023" s="52"/>
      <c r="G2023" s="52"/>
      <c r="H2023" s="52"/>
      <c r="I2023" s="52"/>
    </row>
    <row r="2024" spans="1:9" s="53" customFormat="1">
      <c r="A2024" s="49"/>
      <c r="B2024" s="50"/>
      <c r="C2024" s="51"/>
      <c r="D2024" s="49"/>
      <c r="E2024" s="52"/>
      <c r="F2024" s="52"/>
      <c r="G2024" s="52"/>
      <c r="H2024" s="52"/>
      <c r="I2024" s="52"/>
    </row>
    <row r="2025" spans="1:9" s="53" customFormat="1">
      <c r="A2025" s="49"/>
      <c r="B2025" s="50"/>
      <c r="C2025" s="51"/>
      <c r="D2025" s="49"/>
      <c r="E2025" s="52"/>
      <c r="F2025" s="52"/>
      <c r="G2025" s="52"/>
      <c r="H2025" s="52"/>
      <c r="I2025" s="52"/>
    </row>
    <row r="2026" spans="1:9" s="53" customFormat="1">
      <c r="A2026" s="49"/>
      <c r="B2026" s="50"/>
      <c r="C2026" s="51"/>
      <c r="D2026" s="49"/>
      <c r="E2026" s="52"/>
      <c r="F2026" s="52"/>
      <c r="G2026" s="52"/>
      <c r="H2026" s="52"/>
      <c r="I2026" s="52"/>
    </row>
    <row r="2027" spans="1:9" s="53" customFormat="1">
      <c r="A2027" s="49"/>
      <c r="B2027" s="50"/>
      <c r="C2027" s="51"/>
      <c r="D2027" s="49"/>
      <c r="E2027" s="52"/>
      <c r="F2027" s="52"/>
      <c r="G2027" s="52"/>
      <c r="H2027" s="52"/>
      <c r="I2027" s="52"/>
    </row>
    <row r="2028" spans="1:9" s="53" customFormat="1">
      <c r="A2028" s="49"/>
      <c r="B2028" s="50"/>
      <c r="C2028" s="51"/>
      <c r="D2028" s="49"/>
      <c r="E2028" s="52"/>
      <c r="F2028" s="52"/>
      <c r="G2028" s="52"/>
      <c r="H2028" s="52"/>
      <c r="I2028" s="52"/>
    </row>
    <row r="2029" spans="1:9" s="53" customFormat="1">
      <c r="A2029" s="49"/>
      <c r="B2029" s="50"/>
      <c r="C2029" s="51"/>
      <c r="D2029" s="49"/>
      <c r="E2029" s="52"/>
      <c r="F2029" s="52"/>
      <c r="G2029" s="52"/>
      <c r="H2029" s="52"/>
      <c r="I2029" s="52"/>
    </row>
    <row r="2030" spans="1:9" s="53" customFormat="1">
      <c r="A2030" s="49"/>
      <c r="B2030" s="50"/>
      <c r="C2030" s="51"/>
      <c r="D2030" s="49"/>
      <c r="E2030" s="52"/>
      <c r="F2030" s="52"/>
      <c r="G2030" s="52"/>
      <c r="H2030" s="52"/>
      <c r="I2030" s="52"/>
    </row>
    <row r="2031" spans="1:9" s="53" customFormat="1">
      <c r="A2031" s="49"/>
      <c r="B2031" s="50"/>
      <c r="C2031" s="51"/>
      <c r="D2031" s="49"/>
      <c r="E2031" s="52"/>
      <c r="F2031" s="52"/>
      <c r="G2031" s="52"/>
      <c r="H2031" s="52"/>
      <c r="I2031" s="52"/>
    </row>
    <row r="2032" spans="1:9" s="53" customFormat="1">
      <c r="A2032" s="49"/>
      <c r="B2032" s="50"/>
      <c r="C2032" s="51"/>
      <c r="D2032" s="49"/>
      <c r="E2032" s="52"/>
      <c r="F2032" s="52"/>
      <c r="G2032" s="52"/>
      <c r="H2032" s="52"/>
      <c r="I2032" s="52"/>
    </row>
    <row r="2033" spans="1:9" s="53" customFormat="1">
      <c r="A2033" s="49"/>
      <c r="B2033" s="50"/>
      <c r="C2033" s="51"/>
      <c r="D2033" s="49"/>
      <c r="E2033" s="52"/>
      <c r="F2033" s="52"/>
      <c r="G2033" s="52"/>
      <c r="H2033" s="52"/>
      <c r="I2033" s="52"/>
    </row>
    <row r="2034" spans="1:9" s="53" customFormat="1">
      <c r="A2034" s="49"/>
      <c r="B2034" s="50"/>
      <c r="C2034" s="51"/>
      <c r="D2034" s="49"/>
      <c r="E2034" s="52"/>
      <c r="F2034" s="52"/>
      <c r="G2034" s="52"/>
      <c r="H2034" s="52"/>
      <c r="I2034" s="52"/>
    </row>
    <row r="2035" spans="1:9" s="53" customFormat="1">
      <c r="A2035" s="49"/>
      <c r="B2035" s="50"/>
      <c r="C2035" s="51"/>
      <c r="D2035" s="49"/>
      <c r="E2035" s="52"/>
      <c r="F2035" s="52"/>
      <c r="G2035" s="52"/>
      <c r="H2035" s="52"/>
      <c r="I2035" s="52"/>
    </row>
    <row r="2036" spans="1:9" s="53" customFormat="1">
      <c r="A2036" s="49"/>
      <c r="B2036" s="50"/>
      <c r="C2036" s="51"/>
      <c r="D2036" s="49"/>
      <c r="E2036" s="52"/>
      <c r="F2036" s="52"/>
      <c r="G2036" s="52"/>
      <c r="H2036" s="52"/>
      <c r="I2036" s="52"/>
    </row>
    <row r="2037" spans="1:9" s="53" customFormat="1">
      <c r="A2037" s="49"/>
      <c r="B2037" s="50"/>
      <c r="C2037" s="51"/>
      <c r="D2037" s="49"/>
      <c r="E2037" s="52"/>
      <c r="F2037" s="52"/>
      <c r="G2037" s="52"/>
      <c r="H2037" s="52"/>
      <c r="I2037" s="52"/>
    </row>
    <row r="2038" spans="1:9" s="53" customFormat="1">
      <c r="A2038" s="49"/>
      <c r="B2038" s="50"/>
      <c r="C2038" s="51"/>
      <c r="D2038" s="49"/>
      <c r="E2038" s="52"/>
      <c r="F2038" s="52"/>
      <c r="G2038" s="52"/>
      <c r="H2038" s="52"/>
      <c r="I2038" s="52"/>
    </row>
    <row r="2039" spans="1:9" s="53" customFormat="1">
      <c r="A2039" s="49"/>
      <c r="B2039" s="50"/>
      <c r="C2039" s="51"/>
      <c r="D2039" s="49"/>
      <c r="E2039" s="52"/>
      <c r="F2039" s="52"/>
      <c r="G2039" s="52"/>
      <c r="H2039" s="52"/>
      <c r="I2039" s="52"/>
    </row>
    <row r="2040" spans="1:9" s="53" customFormat="1">
      <c r="A2040" s="49"/>
      <c r="B2040" s="50"/>
      <c r="C2040" s="51"/>
      <c r="D2040" s="49"/>
      <c r="E2040" s="52"/>
      <c r="F2040" s="52"/>
      <c r="G2040" s="52"/>
      <c r="H2040" s="52"/>
      <c r="I2040" s="52"/>
    </row>
    <row r="2041" spans="1:9" s="53" customFormat="1">
      <c r="A2041" s="49"/>
      <c r="B2041" s="50"/>
      <c r="C2041" s="51"/>
      <c r="D2041" s="49"/>
      <c r="E2041" s="52"/>
      <c r="F2041" s="52"/>
      <c r="G2041" s="52"/>
      <c r="H2041" s="52"/>
      <c r="I2041" s="52"/>
    </row>
    <row r="2042" spans="1:9" s="53" customFormat="1">
      <c r="A2042" s="49"/>
      <c r="B2042" s="50"/>
      <c r="C2042" s="51"/>
      <c r="D2042" s="49"/>
      <c r="E2042" s="52"/>
      <c r="F2042" s="52"/>
      <c r="G2042" s="52"/>
      <c r="H2042" s="52"/>
      <c r="I2042" s="52"/>
    </row>
    <row r="2043" spans="1:9" s="53" customFormat="1">
      <c r="A2043" s="49"/>
      <c r="B2043" s="50"/>
      <c r="C2043" s="51"/>
      <c r="D2043" s="49"/>
      <c r="E2043" s="52"/>
      <c r="F2043" s="52"/>
      <c r="G2043" s="52"/>
      <c r="H2043" s="52"/>
      <c r="I2043" s="52"/>
    </row>
    <row r="2044" spans="1:9" s="53" customFormat="1">
      <c r="A2044" s="49"/>
      <c r="B2044" s="50"/>
      <c r="C2044" s="51"/>
      <c r="D2044" s="49"/>
      <c r="E2044" s="52"/>
      <c r="F2044" s="52"/>
      <c r="G2044" s="52"/>
      <c r="H2044" s="52"/>
      <c r="I2044" s="52"/>
    </row>
    <row r="2045" spans="1:9" s="53" customFormat="1">
      <c r="A2045" s="49"/>
      <c r="B2045" s="50"/>
      <c r="C2045" s="51"/>
      <c r="D2045" s="49"/>
      <c r="E2045" s="52"/>
      <c r="F2045" s="52"/>
      <c r="G2045" s="52"/>
      <c r="H2045" s="52"/>
      <c r="I2045" s="52"/>
    </row>
    <row r="2046" spans="1:9" s="53" customFormat="1">
      <c r="A2046" s="49"/>
      <c r="B2046" s="50"/>
      <c r="C2046" s="51"/>
      <c r="D2046" s="49"/>
      <c r="E2046" s="52"/>
      <c r="F2046" s="52"/>
      <c r="G2046" s="52"/>
      <c r="H2046" s="52"/>
      <c r="I2046" s="52"/>
    </row>
    <row r="2047" spans="1:9" s="53" customFormat="1">
      <c r="A2047" s="49"/>
      <c r="B2047" s="50"/>
      <c r="C2047" s="51"/>
      <c r="D2047" s="49"/>
      <c r="E2047" s="52"/>
      <c r="F2047" s="52"/>
      <c r="G2047" s="52"/>
      <c r="H2047" s="52"/>
      <c r="I2047" s="52"/>
    </row>
    <row r="2048" spans="1:9" s="53" customFormat="1">
      <c r="A2048" s="49"/>
      <c r="B2048" s="50"/>
      <c r="C2048" s="51"/>
      <c r="D2048" s="49"/>
      <c r="E2048" s="52"/>
      <c r="F2048" s="52"/>
      <c r="G2048" s="52"/>
      <c r="H2048" s="52"/>
      <c r="I2048" s="52"/>
    </row>
    <row r="2049" spans="1:9" s="53" customFormat="1">
      <c r="A2049" s="49"/>
      <c r="B2049" s="50"/>
      <c r="C2049" s="51"/>
      <c r="D2049" s="49"/>
      <c r="E2049" s="52"/>
      <c r="F2049" s="52"/>
      <c r="G2049" s="52"/>
      <c r="H2049" s="52"/>
      <c r="I2049" s="52"/>
    </row>
    <row r="2050" spans="1:9" s="53" customFormat="1">
      <c r="A2050" s="49"/>
      <c r="B2050" s="50"/>
      <c r="C2050" s="51"/>
      <c r="D2050" s="49"/>
      <c r="E2050" s="52"/>
      <c r="F2050" s="52"/>
      <c r="G2050" s="52"/>
      <c r="H2050" s="52"/>
      <c r="I2050" s="52"/>
    </row>
    <row r="2051" spans="1:9" s="53" customFormat="1">
      <c r="A2051" s="49"/>
      <c r="B2051" s="50"/>
      <c r="C2051" s="51"/>
      <c r="D2051" s="49"/>
      <c r="E2051" s="52"/>
      <c r="F2051" s="52"/>
      <c r="G2051" s="52"/>
      <c r="H2051" s="52"/>
      <c r="I2051" s="52"/>
    </row>
    <row r="2052" spans="1:9" s="53" customFormat="1">
      <c r="A2052" s="49"/>
      <c r="B2052" s="50"/>
      <c r="C2052" s="51"/>
      <c r="D2052" s="49"/>
      <c r="E2052" s="52"/>
      <c r="F2052" s="52"/>
      <c r="G2052" s="52"/>
      <c r="H2052" s="52"/>
      <c r="I2052" s="52"/>
    </row>
    <row r="2053" spans="1:9" s="53" customFormat="1">
      <c r="A2053" s="49"/>
      <c r="B2053" s="50"/>
      <c r="C2053" s="51"/>
      <c r="D2053" s="49"/>
      <c r="E2053" s="52"/>
      <c r="F2053" s="52"/>
      <c r="G2053" s="52"/>
      <c r="H2053" s="52"/>
      <c r="I2053" s="52"/>
    </row>
    <row r="2054" spans="1:9" s="53" customFormat="1">
      <c r="A2054" s="49"/>
      <c r="B2054" s="50"/>
      <c r="C2054" s="51"/>
      <c r="D2054" s="49"/>
      <c r="E2054" s="52"/>
      <c r="F2054" s="52"/>
      <c r="G2054" s="52"/>
      <c r="H2054" s="52"/>
      <c r="I2054" s="52"/>
    </row>
    <row r="2055" spans="1:9" s="53" customFormat="1">
      <c r="A2055" s="49"/>
      <c r="B2055" s="50"/>
      <c r="C2055" s="51"/>
      <c r="D2055" s="49"/>
      <c r="E2055" s="52"/>
      <c r="F2055" s="52"/>
      <c r="G2055" s="52"/>
      <c r="H2055" s="52"/>
      <c r="I2055" s="52"/>
    </row>
    <row r="2056" spans="1:9" s="53" customFormat="1">
      <c r="A2056" s="49"/>
      <c r="B2056" s="50"/>
      <c r="C2056" s="51"/>
      <c r="D2056" s="49"/>
      <c r="E2056" s="52"/>
      <c r="F2056" s="52"/>
      <c r="G2056" s="52"/>
      <c r="H2056" s="52"/>
      <c r="I2056" s="52"/>
    </row>
    <row r="2057" spans="1:9" s="53" customFormat="1">
      <c r="A2057" s="49"/>
      <c r="B2057" s="50"/>
      <c r="C2057" s="51"/>
      <c r="D2057" s="49"/>
      <c r="E2057" s="52"/>
      <c r="F2057" s="52"/>
      <c r="G2057" s="52"/>
      <c r="H2057" s="52"/>
      <c r="I2057" s="52"/>
    </row>
    <row r="2058" spans="1:9" s="53" customFormat="1">
      <c r="A2058" s="49"/>
      <c r="B2058" s="50"/>
      <c r="C2058" s="51"/>
      <c r="D2058" s="49"/>
      <c r="E2058" s="52"/>
      <c r="F2058" s="52"/>
      <c r="G2058" s="52"/>
      <c r="H2058" s="52"/>
      <c r="I2058" s="52"/>
    </row>
    <row r="2059" spans="1:9" s="53" customFormat="1">
      <c r="A2059" s="49"/>
      <c r="B2059" s="50"/>
      <c r="C2059" s="51"/>
      <c r="D2059" s="49"/>
      <c r="E2059" s="52"/>
      <c r="F2059" s="52"/>
      <c r="G2059" s="52"/>
      <c r="H2059" s="52"/>
      <c r="I2059" s="52"/>
    </row>
    <row r="2060" spans="1:9" s="53" customFormat="1">
      <c r="A2060" s="49"/>
      <c r="B2060" s="50"/>
      <c r="C2060" s="51"/>
      <c r="D2060" s="49"/>
      <c r="E2060" s="52"/>
      <c r="F2060" s="52"/>
      <c r="G2060" s="52"/>
      <c r="H2060" s="52"/>
      <c r="I2060" s="52"/>
    </row>
    <row r="2061" spans="1:9" s="53" customFormat="1">
      <c r="A2061" s="49"/>
      <c r="B2061" s="50"/>
      <c r="C2061" s="51"/>
      <c r="D2061" s="49"/>
      <c r="E2061" s="52"/>
      <c r="F2061" s="52"/>
      <c r="G2061" s="52"/>
      <c r="H2061" s="52"/>
      <c r="I2061" s="52"/>
    </row>
    <row r="2062" spans="1:9" s="53" customFormat="1">
      <c r="A2062" s="49"/>
      <c r="B2062" s="50"/>
      <c r="C2062" s="51"/>
      <c r="D2062" s="49"/>
      <c r="E2062" s="52"/>
      <c r="F2062" s="52"/>
      <c r="G2062" s="52"/>
      <c r="H2062" s="52"/>
      <c r="I2062" s="52"/>
    </row>
    <row r="2063" spans="1:9" s="53" customFormat="1">
      <c r="A2063" s="49"/>
      <c r="B2063" s="50"/>
      <c r="C2063" s="51"/>
      <c r="D2063" s="49"/>
      <c r="E2063" s="52"/>
      <c r="F2063" s="52"/>
      <c r="G2063" s="52"/>
      <c r="H2063" s="52"/>
      <c r="I2063" s="52"/>
    </row>
    <row r="2064" spans="1:9" s="53" customFormat="1">
      <c r="A2064" s="49"/>
      <c r="B2064" s="50"/>
      <c r="C2064" s="51"/>
      <c r="D2064" s="49"/>
      <c r="E2064" s="52"/>
      <c r="F2064" s="52"/>
      <c r="G2064" s="52"/>
      <c r="H2064" s="52"/>
      <c r="I2064" s="52"/>
    </row>
    <row r="2065" spans="1:9" s="53" customFormat="1">
      <c r="A2065" s="49"/>
      <c r="B2065" s="50"/>
      <c r="C2065" s="51"/>
      <c r="D2065" s="49"/>
      <c r="E2065" s="52"/>
      <c r="F2065" s="52"/>
      <c r="G2065" s="52"/>
      <c r="H2065" s="52"/>
      <c r="I2065" s="52"/>
    </row>
    <row r="2066" spans="1:9" s="53" customFormat="1">
      <c r="A2066" s="49"/>
      <c r="B2066" s="50"/>
      <c r="C2066" s="51"/>
      <c r="D2066" s="49"/>
      <c r="E2066" s="52"/>
      <c r="F2066" s="52"/>
      <c r="G2066" s="52"/>
      <c r="H2066" s="52"/>
      <c r="I2066" s="52"/>
    </row>
    <row r="2067" spans="1:9" s="53" customFormat="1">
      <c r="A2067" s="49"/>
      <c r="B2067" s="50"/>
      <c r="C2067" s="51"/>
      <c r="D2067" s="49"/>
      <c r="E2067" s="52"/>
      <c r="F2067" s="52"/>
      <c r="G2067" s="52"/>
      <c r="H2067" s="52"/>
      <c r="I2067" s="52"/>
    </row>
    <row r="2068" spans="1:9" s="53" customFormat="1">
      <c r="A2068" s="49"/>
      <c r="B2068" s="50"/>
      <c r="C2068" s="51"/>
      <c r="D2068" s="49"/>
      <c r="E2068" s="52"/>
      <c r="F2068" s="52"/>
      <c r="G2068" s="52"/>
      <c r="H2068" s="52"/>
      <c r="I2068" s="52"/>
    </row>
    <row r="2069" spans="1:9" s="53" customFormat="1">
      <c r="A2069" s="49"/>
      <c r="B2069" s="50"/>
      <c r="C2069" s="51"/>
      <c r="D2069" s="49"/>
      <c r="E2069" s="52"/>
      <c r="F2069" s="52"/>
      <c r="G2069" s="52"/>
      <c r="H2069" s="52"/>
      <c r="I2069" s="52"/>
    </row>
    <row r="2070" spans="1:9" s="53" customFormat="1">
      <c r="A2070" s="49"/>
      <c r="B2070" s="50"/>
      <c r="C2070" s="51"/>
      <c r="D2070" s="49"/>
      <c r="E2070" s="52"/>
      <c r="F2070" s="52"/>
      <c r="G2070" s="52"/>
      <c r="H2070" s="52"/>
      <c r="I2070" s="52"/>
    </row>
    <row r="2071" spans="1:9" s="53" customFormat="1">
      <c r="A2071" s="49"/>
      <c r="B2071" s="50"/>
      <c r="C2071" s="51"/>
      <c r="D2071" s="49"/>
      <c r="E2071" s="52"/>
      <c r="F2071" s="52"/>
      <c r="G2071" s="52"/>
      <c r="H2071" s="52"/>
      <c r="I2071" s="52"/>
    </row>
    <row r="2072" spans="1:9" s="53" customFormat="1">
      <c r="A2072" s="49"/>
      <c r="B2072" s="50"/>
      <c r="C2072" s="51"/>
      <c r="D2072" s="49"/>
      <c r="E2072" s="52"/>
      <c r="F2072" s="52"/>
      <c r="G2072" s="52"/>
      <c r="H2072" s="52"/>
      <c r="I2072" s="52"/>
    </row>
    <row r="2073" spans="1:9" s="53" customFormat="1">
      <c r="A2073" s="49"/>
      <c r="B2073" s="50"/>
      <c r="C2073" s="51"/>
      <c r="D2073" s="49"/>
      <c r="E2073" s="52"/>
      <c r="F2073" s="52"/>
      <c r="G2073" s="52"/>
      <c r="H2073" s="52"/>
      <c r="I2073" s="52"/>
    </row>
    <row r="2074" spans="1:9" s="53" customFormat="1">
      <c r="A2074" s="49"/>
      <c r="B2074" s="50"/>
      <c r="C2074" s="51"/>
      <c r="D2074" s="49"/>
      <c r="E2074" s="52"/>
      <c r="F2074" s="52"/>
      <c r="G2074" s="52"/>
      <c r="H2074" s="52"/>
      <c r="I2074" s="52"/>
    </row>
    <row r="2075" spans="1:9" s="53" customFormat="1">
      <c r="A2075" s="49"/>
      <c r="B2075" s="50"/>
      <c r="C2075" s="51"/>
      <c r="D2075" s="49"/>
      <c r="E2075" s="52"/>
      <c r="F2075" s="52"/>
      <c r="G2075" s="52"/>
      <c r="H2075" s="52"/>
      <c r="I2075" s="52"/>
    </row>
    <row r="2076" spans="1:9" s="53" customFormat="1">
      <c r="A2076" s="49"/>
      <c r="B2076" s="50"/>
      <c r="C2076" s="51"/>
      <c r="D2076" s="49"/>
      <c r="E2076" s="52"/>
      <c r="F2076" s="52"/>
      <c r="G2076" s="52"/>
      <c r="H2076" s="52"/>
      <c r="I2076" s="52"/>
    </row>
    <row r="2077" spans="1:9" s="53" customFormat="1">
      <c r="A2077" s="49"/>
      <c r="B2077" s="50"/>
      <c r="C2077" s="51"/>
      <c r="D2077" s="49"/>
      <c r="E2077" s="52"/>
      <c r="F2077" s="52"/>
      <c r="G2077" s="52"/>
      <c r="H2077" s="52"/>
      <c r="I2077" s="52"/>
    </row>
    <row r="2078" spans="1:9" s="53" customFormat="1">
      <c r="A2078" s="49"/>
      <c r="B2078" s="50"/>
      <c r="C2078" s="51"/>
      <c r="D2078" s="49"/>
      <c r="E2078" s="52"/>
      <c r="F2078" s="52"/>
      <c r="G2078" s="52"/>
      <c r="H2078" s="52"/>
      <c r="I2078" s="52"/>
    </row>
    <row r="2079" spans="1:9" s="53" customFormat="1">
      <c r="A2079" s="49"/>
      <c r="B2079" s="50"/>
      <c r="C2079" s="51"/>
      <c r="D2079" s="49"/>
      <c r="E2079" s="52"/>
      <c r="F2079" s="52"/>
      <c r="G2079" s="52"/>
      <c r="H2079" s="52"/>
      <c r="I2079" s="52"/>
    </row>
    <row r="2080" spans="1:9" s="53" customFormat="1">
      <c r="A2080" s="49"/>
      <c r="B2080" s="50"/>
      <c r="C2080" s="51"/>
      <c r="D2080" s="49"/>
      <c r="E2080" s="52"/>
      <c r="F2080" s="52"/>
      <c r="G2080" s="52"/>
      <c r="H2080" s="52"/>
      <c r="I2080" s="52"/>
    </row>
    <row r="2081" spans="1:9" s="53" customFormat="1">
      <c r="A2081" s="49"/>
      <c r="B2081" s="50"/>
      <c r="C2081" s="51"/>
      <c r="D2081" s="49"/>
      <c r="E2081" s="52"/>
      <c r="F2081" s="52"/>
      <c r="G2081" s="52"/>
      <c r="H2081" s="52"/>
      <c r="I2081" s="52"/>
    </row>
    <row r="2082" spans="1:9" s="53" customFormat="1">
      <c r="A2082" s="49"/>
      <c r="B2082" s="50"/>
      <c r="C2082" s="51"/>
      <c r="D2082" s="49"/>
      <c r="E2082" s="52"/>
      <c r="F2082" s="52"/>
      <c r="G2082" s="52"/>
      <c r="H2082" s="52"/>
      <c r="I2082" s="52"/>
    </row>
    <row r="2083" spans="1:9" s="53" customFormat="1">
      <c r="A2083" s="49"/>
      <c r="B2083" s="50"/>
      <c r="C2083" s="51"/>
      <c r="D2083" s="49"/>
      <c r="E2083" s="52"/>
      <c r="F2083" s="52"/>
      <c r="G2083" s="52"/>
      <c r="H2083" s="52"/>
      <c r="I2083" s="52"/>
    </row>
    <row r="2084" spans="1:9" s="53" customFormat="1">
      <c r="A2084" s="49"/>
      <c r="B2084" s="50"/>
      <c r="C2084" s="51"/>
      <c r="D2084" s="49"/>
      <c r="E2084" s="52"/>
      <c r="F2084" s="52"/>
      <c r="G2084" s="52"/>
      <c r="H2084" s="52"/>
      <c r="I2084" s="52"/>
    </row>
    <row r="2085" spans="1:9" s="53" customFormat="1">
      <c r="A2085" s="49"/>
      <c r="B2085" s="50"/>
      <c r="C2085" s="51"/>
      <c r="D2085" s="49"/>
      <c r="E2085" s="52"/>
      <c r="F2085" s="52"/>
      <c r="G2085" s="52"/>
      <c r="H2085" s="52"/>
      <c r="I2085" s="52"/>
    </row>
    <row r="2086" spans="1:9" s="53" customFormat="1">
      <c r="A2086" s="49"/>
      <c r="B2086" s="50"/>
      <c r="C2086" s="51"/>
      <c r="D2086" s="49"/>
      <c r="E2086" s="52"/>
      <c r="F2086" s="52"/>
      <c r="G2086" s="52"/>
      <c r="H2086" s="52"/>
      <c r="I2086" s="52"/>
    </row>
    <row r="2087" spans="1:9" s="53" customFormat="1">
      <c r="A2087" s="49"/>
      <c r="B2087" s="50"/>
      <c r="C2087" s="51"/>
      <c r="D2087" s="49"/>
      <c r="E2087" s="52"/>
      <c r="F2087" s="52"/>
      <c r="G2087" s="52"/>
      <c r="H2087" s="52"/>
      <c r="I2087" s="52"/>
    </row>
    <row r="2088" spans="1:9" s="53" customFormat="1">
      <c r="A2088" s="49"/>
      <c r="B2088" s="50"/>
      <c r="C2088" s="51"/>
      <c r="D2088" s="49"/>
      <c r="E2088" s="52"/>
      <c r="F2088" s="52"/>
      <c r="G2088" s="52"/>
      <c r="H2088" s="52"/>
      <c r="I2088" s="52"/>
    </row>
    <row r="2089" spans="1:9" s="53" customFormat="1">
      <c r="A2089" s="49"/>
      <c r="B2089" s="50"/>
      <c r="C2089" s="51"/>
      <c r="D2089" s="49"/>
      <c r="E2089" s="52"/>
      <c r="F2089" s="52"/>
      <c r="G2089" s="52"/>
      <c r="H2089" s="52"/>
      <c r="I2089" s="52"/>
    </row>
    <row r="2090" spans="1:9" s="53" customFormat="1">
      <c r="A2090" s="49"/>
      <c r="B2090" s="50"/>
      <c r="C2090" s="51"/>
      <c r="D2090" s="49"/>
      <c r="E2090" s="52"/>
      <c r="F2090" s="52"/>
      <c r="G2090" s="52"/>
      <c r="H2090" s="52"/>
      <c r="I2090" s="52"/>
    </row>
    <row r="2091" spans="1:9" s="53" customFormat="1">
      <c r="A2091" s="49"/>
      <c r="B2091" s="50"/>
      <c r="C2091" s="51"/>
      <c r="D2091" s="49"/>
      <c r="E2091" s="52"/>
      <c r="F2091" s="52"/>
      <c r="G2091" s="52"/>
      <c r="H2091" s="52"/>
      <c r="I2091" s="52"/>
    </row>
    <row r="2092" spans="1:9" s="53" customFormat="1">
      <c r="A2092" s="49"/>
      <c r="B2092" s="50"/>
      <c r="C2092" s="51"/>
      <c r="D2092" s="49"/>
      <c r="E2092" s="52"/>
      <c r="F2092" s="52"/>
      <c r="G2092" s="52"/>
      <c r="H2092" s="52"/>
      <c r="I2092" s="52"/>
    </row>
    <row r="2093" spans="1:9" s="53" customFormat="1">
      <c r="A2093" s="49"/>
      <c r="B2093" s="50"/>
      <c r="C2093" s="51"/>
      <c r="D2093" s="49"/>
      <c r="E2093" s="52"/>
      <c r="F2093" s="52"/>
      <c r="G2093" s="52"/>
      <c r="H2093" s="52"/>
      <c r="I2093" s="52"/>
    </row>
    <row r="2094" spans="1:9" s="53" customFormat="1">
      <c r="A2094" s="49"/>
      <c r="B2094" s="50"/>
      <c r="C2094" s="51"/>
      <c r="D2094" s="49"/>
      <c r="E2094" s="52"/>
      <c r="F2094" s="52"/>
      <c r="G2094" s="52"/>
      <c r="H2094" s="52"/>
      <c r="I2094" s="52"/>
    </row>
    <row r="2095" spans="1:9" s="53" customFormat="1">
      <c r="A2095" s="49"/>
      <c r="B2095" s="50"/>
      <c r="C2095" s="51"/>
      <c r="D2095" s="49"/>
      <c r="E2095" s="52"/>
      <c r="F2095" s="52"/>
      <c r="G2095" s="52"/>
      <c r="H2095" s="52"/>
      <c r="I2095" s="52"/>
    </row>
    <row r="2096" spans="1:9" s="53" customFormat="1">
      <c r="A2096" s="49"/>
      <c r="B2096" s="50"/>
      <c r="C2096" s="51"/>
      <c r="D2096" s="49"/>
      <c r="E2096" s="52"/>
      <c r="F2096" s="52"/>
      <c r="G2096" s="52"/>
      <c r="H2096" s="52"/>
      <c r="I2096" s="52"/>
    </row>
    <row r="2097" spans="1:9" s="53" customFormat="1">
      <c r="A2097" s="49"/>
      <c r="B2097" s="50"/>
      <c r="C2097" s="51"/>
      <c r="D2097" s="49"/>
      <c r="E2097" s="52"/>
      <c r="F2097" s="52"/>
      <c r="G2097" s="52"/>
      <c r="H2097" s="52"/>
      <c r="I2097" s="52"/>
    </row>
    <row r="2098" spans="1:9" s="53" customFormat="1">
      <c r="A2098" s="49"/>
      <c r="B2098" s="50"/>
      <c r="C2098" s="51"/>
      <c r="D2098" s="49"/>
      <c r="E2098" s="52"/>
      <c r="F2098" s="52"/>
      <c r="G2098" s="52"/>
      <c r="H2098" s="52"/>
      <c r="I2098" s="52"/>
    </row>
    <row r="2099" spans="1:9" s="53" customFormat="1">
      <c r="A2099" s="49"/>
      <c r="B2099" s="50"/>
      <c r="C2099" s="51"/>
      <c r="D2099" s="49"/>
      <c r="E2099" s="52"/>
      <c r="F2099" s="52"/>
      <c r="G2099" s="52"/>
      <c r="H2099" s="52"/>
      <c r="I2099" s="52"/>
    </row>
    <row r="2100" spans="1:9" s="53" customFormat="1">
      <c r="A2100" s="49"/>
      <c r="B2100" s="50"/>
      <c r="C2100" s="51"/>
      <c r="D2100" s="49"/>
      <c r="E2100" s="52"/>
      <c r="F2100" s="52"/>
      <c r="G2100" s="52"/>
      <c r="H2100" s="52"/>
      <c r="I2100" s="52"/>
    </row>
    <row r="2101" spans="1:9" s="53" customFormat="1">
      <c r="A2101" s="49"/>
      <c r="B2101" s="50"/>
      <c r="C2101" s="51"/>
      <c r="D2101" s="49"/>
      <c r="E2101" s="52"/>
      <c r="F2101" s="52"/>
      <c r="G2101" s="52"/>
      <c r="H2101" s="52"/>
      <c r="I2101" s="52"/>
    </row>
    <row r="2102" spans="1:9" s="53" customFormat="1">
      <c r="A2102" s="49"/>
      <c r="B2102" s="50"/>
      <c r="C2102" s="51"/>
      <c r="D2102" s="49"/>
      <c r="E2102" s="52"/>
      <c r="F2102" s="52"/>
      <c r="G2102" s="52"/>
      <c r="H2102" s="52"/>
      <c r="I2102" s="52"/>
    </row>
    <row r="2103" spans="1:9" s="53" customFormat="1">
      <c r="A2103" s="49"/>
      <c r="B2103" s="50"/>
      <c r="C2103" s="51"/>
      <c r="D2103" s="49"/>
      <c r="E2103" s="52"/>
      <c r="F2103" s="52"/>
      <c r="G2103" s="52"/>
      <c r="H2103" s="52"/>
      <c r="I2103" s="52"/>
    </row>
    <row r="2104" spans="1:9" s="53" customFormat="1">
      <c r="A2104" s="49"/>
      <c r="B2104" s="50"/>
      <c r="C2104" s="51"/>
      <c r="D2104" s="49"/>
      <c r="E2104" s="52"/>
      <c r="F2104" s="52"/>
      <c r="G2104" s="52"/>
      <c r="H2104" s="52"/>
      <c r="I2104" s="52"/>
    </row>
    <row r="2105" spans="1:9" s="53" customFormat="1">
      <c r="A2105" s="49"/>
      <c r="B2105" s="50"/>
      <c r="C2105" s="51"/>
      <c r="D2105" s="49"/>
      <c r="E2105" s="52"/>
      <c r="F2105" s="52"/>
      <c r="G2105" s="52"/>
      <c r="H2105" s="52"/>
      <c r="I2105" s="52"/>
    </row>
    <row r="2106" spans="1:9" s="53" customFormat="1">
      <c r="A2106" s="49"/>
      <c r="B2106" s="50"/>
      <c r="C2106" s="51"/>
      <c r="D2106" s="49"/>
      <c r="E2106" s="52"/>
      <c r="F2106" s="52"/>
      <c r="G2106" s="52"/>
      <c r="H2106" s="52"/>
      <c r="I2106" s="52"/>
    </row>
    <row r="2107" spans="1:9" s="53" customFormat="1">
      <c r="A2107" s="49"/>
      <c r="B2107" s="50"/>
      <c r="C2107" s="51"/>
      <c r="D2107" s="49"/>
      <c r="E2107" s="52"/>
      <c r="F2107" s="52"/>
      <c r="G2107" s="52"/>
      <c r="H2107" s="52"/>
      <c r="I2107" s="52"/>
    </row>
    <row r="2108" spans="1:9" s="53" customFormat="1">
      <c r="A2108" s="49"/>
      <c r="B2108" s="50"/>
      <c r="C2108" s="51"/>
      <c r="D2108" s="49"/>
      <c r="E2108" s="52"/>
      <c r="F2108" s="52"/>
      <c r="G2108" s="52"/>
      <c r="H2108" s="52"/>
      <c r="I2108" s="52"/>
    </row>
    <row r="2109" spans="1:9" s="53" customFormat="1">
      <c r="A2109" s="49"/>
      <c r="B2109" s="50"/>
      <c r="C2109" s="51"/>
      <c r="D2109" s="49"/>
      <c r="E2109" s="52"/>
      <c r="F2109" s="52"/>
      <c r="G2109" s="52"/>
      <c r="H2109" s="52"/>
      <c r="I2109" s="52"/>
    </row>
    <row r="2110" spans="1:9" s="53" customFormat="1">
      <c r="A2110" s="49"/>
      <c r="B2110" s="50"/>
      <c r="C2110" s="51"/>
      <c r="D2110" s="49"/>
      <c r="E2110" s="52"/>
      <c r="F2110" s="52"/>
      <c r="G2110" s="52"/>
      <c r="H2110" s="52"/>
      <c r="I2110" s="52"/>
    </row>
    <row r="2111" spans="1:9" s="53" customFormat="1">
      <c r="A2111" s="49"/>
      <c r="B2111" s="50"/>
      <c r="C2111" s="51"/>
      <c r="D2111" s="49"/>
      <c r="E2111" s="52"/>
      <c r="F2111" s="52"/>
      <c r="G2111" s="52"/>
      <c r="H2111" s="52"/>
      <c r="I2111" s="52"/>
    </row>
    <row r="2112" spans="1:9" s="53" customFormat="1">
      <c r="A2112" s="49"/>
      <c r="B2112" s="50"/>
      <c r="C2112" s="51"/>
      <c r="D2112" s="49"/>
      <c r="E2112" s="52"/>
      <c r="F2112" s="52"/>
      <c r="G2112" s="52"/>
      <c r="H2112" s="52"/>
      <c r="I2112" s="52"/>
    </row>
    <row r="2113" spans="1:9" s="53" customFormat="1">
      <c r="A2113" s="49"/>
      <c r="B2113" s="50"/>
      <c r="C2113" s="51"/>
      <c r="D2113" s="49"/>
      <c r="E2113" s="52"/>
      <c r="F2113" s="52"/>
      <c r="G2113" s="52"/>
      <c r="H2113" s="52"/>
      <c r="I2113" s="52"/>
    </row>
    <row r="2114" spans="1:9" s="53" customFormat="1">
      <c r="A2114" s="49"/>
      <c r="B2114" s="50"/>
      <c r="C2114" s="51"/>
      <c r="D2114" s="49"/>
      <c r="E2114" s="52"/>
      <c r="F2114" s="52"/>
      <c r="G2114" s="52"/>
      <c r="H2114" s="52"/>
      <c r="I2114" s="52"/>
    </row>
    <row r="2115" spans="1:9" s="53" customFormat="1">
      <c r="A2115" s="49"/>
      <c r="B2115" s="50"/>
      <c r="C2115" s="51"/>
      <c r="D2115" s="49"/>
      <c r="E2115" s="52"/>
      <c r="F2115" s="52"/>
      <c r="G2115" s="52"/>
      <c r="H2115" s="52"/>
      <c r="I2115" s="52"/>
    </row>
    <row r="2116" spans="1:9" s="53" customFormat="1">
      <c r="A2116" s="49"/>
      <c r="B2116" s="50"/>
      <c r="C2116" s="51"/>
      <c r="D2116" s="49"/>
      <c r="E2116" s="52"/>
      <c r="F2116" s="52"/>
      <c r="G2116" s="52"/>
      <c r="H2116" s="52"/>
      <c r="I2116" s="52"/>
    </row>
    <row r="2117" spans="1:9" s="53" customFormat="1">
      <c r="A2117" s="49"/>
      <c r="B2117" s="50"/>
      <c r="C2117" s="51"/>
      <c r="D2117" s="49"/>
      <c r="E2117" s="52"/>
      <c r="F2117" s="52"/>
      <c r="G2117" s="52"/>
      <c r="H2117" s="52"/>
      <c r="I2117" s="52"/>
    </row>
    <row r="2118" spans="1:9" s="53" customFormat="1">
      <c r="A2118" s="49"/>
      <c r="B2118" s="50"/>
      <c r="C2118" s="51"/>
      <c r="D2118" s="49"/>
      <c r="E2118" s="52"/>
      <c r="F2118" s="52"/>
      <c r="G2118" s="52"/>
      <c r="H2118" s="52"/>
      <c r="I2118" s="52"/>
    </row>
    <row r="2119" spans="1:9" s="53" customFormat="1">
      <c r="A2119" s="49"/>
      <c r="B2119" s="50"/>
      <c r="C2119" s="51"/>
      <c r="D2119" s="49"/>
      <c r="E2119" s="52"/>
      <c r="F2119" s="52"/>
      <c r="G2119" s="52"/>
      <c r="H2119" s="52"/>
      <c r="I2119" s="52"/>
    </row>
    <row r="2120" spans="1:9" s="53" customFormat="1">
      <c r="A2120" s="49"/>
      <c r="B2120" s="50"/>
      <c r="C2120" s="51"/>
      <c r="D2120" s="49"/>
      <c r="E2120" s="52"/>
      <c r="F2120" s="52"/>
      <c r="G2120" s="52"/>
      <c r="H2120" s="52"/>
      <c r="I2120" s="52"/>
    </row>
    <row r="2121" spans="1:9" s="53" customFormat="1">
      <c r="A2121" s="49"/>
      <c r="B2121" s="50"/>
      <c r="C2121" s="51"/>
      <c r="D2121" s="49"/>
      <c r="E2121" s="52"/>
      <c r="F2121" s="52"/>
      <c r="G2121" s="52"/>
      <c r="H2121" s="52"/>
      <c r="I2121" s="52"/>
    </row>
    <row r="2122" spans="1:9" s="53" customFormat="1">
      <c r="A2122" s="49"/>
      <c r="B2122" s="50"/>
      <c r="C2122" s="51"/>
      <c r="D2122" s="49"/>
      <c r="E2122" s="52"/>
      <c r="F2122" s="52"/>
      <c r="G2122" s="52"/>
      <c r="H2122" s="52"/>
      <c r="I2122" s="52"/>
    </row>
    <row r="2123" spans="1:9" s="53" customFormat="1">
      <c r="A2123" s="49"/>
      <c r="B2123" s="50"/>
      <c r="C2123" s="51"/>
      <c r="D2123" s="49"/>
      <c r="E2123" s="52"/>
      <c r="F2123" s="52"/>
      <c r="G2123" s="52"/>
      <c r="H2123" s="52"/>
      <c r="I2123" s="52"/>
    </row>
    <row r="2124" spans="1:9" s="53" customFormat="1">
      <c r="A2124" s="49"/>
      <c r="B2124" s="50"/>
      <c r="C2124" s="51"/>
      <c r="D2124" s="49"/>
      <c r="E2124" s="52"/>
      <c r="F2124" s="52"/>
      <c r="G2124" s="52"/>
      <c r="H2124" s="52"/>
      <c r="I2124" s="52"/>
    </row>
    <row r="2125" spans="1:9" s="53" customFormat="1">
      <c r="A2125" s="49"/>
      <c r="B2125" s="50"/>
      <c r="C2125" s="51"/>
      <c r="D2125" s="49"/>
      <c r="E2125" s="52"/>
      <c r="F2125" s="52"/>
      <c r="G2125" s="52"/>
      <c r="H2125" s="52"/>
      <c r="I2125" s="52"/>
    </row>
    <row r="2126" spans="1:9" s="53" customFormat="1">
      <c r="A2126" s="49"/>
      <c r="B2126" s="50"/>
      <c r="C2126" s="51"/>
      <c r="D2126" s="49"/>
      <c r="E2126" s="52"/>
      <c r="F2126" s="52"/>
      <c r="G2126" s="52"/>
      <c r="H2126" s="52"/>
      <c r="I2126" s="52"/>
    </row>
    <row r="2127" spans="1:9" s="53" customFormat="1">
      <c r="A2127" s="49"/>
      <c r="B2127" s="50"/>
      <c r="C2127" s="51"/>
      <c r="D2127" s="49"/>
      <c r="E2127" s="52"/>
      <c r="F2127" s="52"/>
      <c r="G2127" s="52"/>
      <c r="H2127" s="52"/>
      <c r="I2127" s="52"/>
    </row>
    <row r="2128" spans="1:9" s="53" customFormat="1">
      <c r="A2128" s="49"/>
      <c r="B2128" s="50"/>
      <c r="C2128" s="51"/>
      <c r="D2128" s="49"/>
      <c r="E2128" s="52"/>
      <c r="F2128" s="52"/>
      <c r="G2128" s="52"/>
      <c r="H2128" s="52"/>
      <c r="I2128" s="52"/>
    </row>
    <row r="2129" spans="1:9" s="53" customFormat="1">
      <c r="A2129" s="49"/>
      <c r="B2129" s="50"/>
      <c r="C2129" s="51"/>
      <c r="D2129" s="49"/>
      <c r="E2129" s="52"/>
      <c r="F2129" s="52"/>
      <c r="G2129" s="52"/>
      <c r="H2129" s="52"/>
      <c r="I2129" s="52"/>
    </row>
    <row r="2130" spans="1:9" s="53" customFormat="1">
      <c r="A2130" s="49"/>
      <c r="B2130" s="50"/>
      <c r="C2130" s="51"/>
      <c r="D2130" s="49"/>
      <c r="E2130" s="52"/>
      <c r="F2130" s="52"/>
      <c r="G2130" s="52"/>
      <c r="H2130" s="52"/>
      <c r="I2130" s="52"/>
    </row>
    <row r="2131" spans="1:9" s="53" customFormat="1">
      <c r="A2131" s="49"/>
      <c r="B2131" s="50"/>
      <c r="C2131" s="51"/>
      <c r="D2131" s="49"/>
      <c r="E2131" s="52"/>
      <c r="F2131" s="52"/>
      <c r="G2131" s="52"/>
      <c r="H2131" s="52"/>
      <c r="I2131" s="52"/>
    </row>
    <row r="2132" spans="1:9" s="53" customFormat="1">
      <c r="A2132" s="49"/>
      <c r="B2132" s="50"/>
      <c r="C2132" s="51"/>
      <c r="D2132" s="49"/>
      <c r="E2132" s="52"/>
      <c r="F2132" s="52"/>
      <c r="G2132" s="52"/>
      <c r="H2132" s="52"/>
      <c r="I2132" s="52"/>
    </row>
    <row r="2133" spans="1:9" s="53" customFormat="1">
      <c r="A2133" s="49"/>
      <c r="B2133" s="50"/>
      <c r="C2133" s="51"/>
      <c r="D2133" s="49"/>
      <c r="E2133" s="52"/>
      <c r="F2133" s="52"/>
      <c r="G2133" s="52"/>
      <c r="H2133" s="52"/>
      <c r="I2133" s="52"/>
    </row>
    <row r="2134" spans="1:9" s="53" customFormat="1">
      <c r="A2134" s="49"/>
      <c r="B2134" s="50"/>
      <c r="C2134" s="51"/>
      <c r="D2134" s="49"/>
      <c r="E2134" s="52"/>
      <c r="F2134" s="52"/>
      <c r="G2134" s="52"/>
      <c r="H2134" s="52"/>
      <c r="I2134" s="52"/>
    </row>
    <row r="2135" spans="1:9" s="53" customFormat="1">
      <c r="A2135" s="49"/>
      <c r="B2135" s="50"/>
      <c r="C2135" s="51"/>
      <c r="D2135" s="49"/>
      <c r="E2135" s="52"/>
      <c r="F2135" s="52"/>
      <c r="G2135" s="52"/>
      <c r="H2135" s="52"/>
      <c r="I2135" s="52"/>
    </row>
    <row r="2136" spans="1:9" s="53" customFormat="1">
      <c r="A2136" s="49"/>
      <c r="B2136" s="50"/>
      <c r="C2136" s="51"/>
      <c r="D2136" s="49"/>
      <c r="E2136" s="52"/>
      <c r="F2136" s="52"/>
      <c r="G2136" s="52"/>
      <c r="H2136" s="52"/>
      <c r="I2136" s="52"/>
    </row>
    <row r="2137" spans="1:9" s="53" customFormat="1">
      <c r="A2137" s="49"/>
      <c r="B2137" s="50"/>
      <c r="C2137" s="51"/>
      <c r="D2137" s="49"/>
      <c r="E2137" s="52"/>
      <c r="F2137" s="52"/>
      <c r="G2137" s="52"/>
      <c r="H2137" s="52"/>
      <c r="I2137" s="52"/>
    </row>
    <row r="2138" spans="1:9" s="53" customFormat="1">
      <c r="A2138" s="49"/>
      <c r="B2138" s="50"/>
      <c r="C2138" s="51"/>
      <c r="D2138" s="49"/>
      <c r="E2138" s="52"/>
      <c r="F2138" s="52"/>
      <c r="G2138" s="52"/>
      <c r="H2138" s="52"/>
      <c r="I2138" s="52"/>
    </row>
    <row r="2139" spans="1:9" s="53" customFormat="1">
      <c r="A2139" s="49"/>
      <c r="B2139" s="50"/>
      <c r="C2139" s="51"/>
      <c r="D2139" s="49"/>
      <c r="E2139" s="52"/>
      <c r="F2139" s="52"/>
      <c r="G2139" s="52"/>
      <c r="H2139" s="52"/>
      <c r="I2139" s="52"/>
    </row>
    <row r="2140" spans="1:9" s="53" customFormat="1">
      <c r="A2140" s="49"/>
      <c r="B2140" s="50"/>
      <c r="C2140" s="51"/>
      <c r="D2140" s="49"/>
      <c r="E2140" s="52"/>
      <c r="F2140" s="52"/>
      <c r="G2140" s="52"/>
      <c r="H2140" s="52"/>
      <c r="I2140" s="52"/>
    </row>
    <row r="2141" spans="1:9" s="53" customFormat="1">
      <c r="A2141" s="49"/>
      <c r="B2141" s="50"/>
      <c r="C2141" s="51"/>
      <c r="D2141" s="49"/>
      <c r="E2141" s="52"/>
      <c r="F2141" s="52"/>
      <c r="G2141" s="52"/>
      <c r="H2141" s="52"/>
      <c r="I2141" s="52"/>
    </row>
    <row r="2142" spans="1:9" s="53" customFormat="1">
      <c r="A2142" s="49"/>
      <c r="B2142" s="50"/>
      <c r="C2142" s="51"/>
      <c r="D2142" s="49"/>
      <c r="E2142" s="52"/>
      <c r="F2142" s="52"/>
      <c r="G2142" s="52"/>
      <c r="H2142" s="52"/>
      <c r="I2142" s="52"/>
    </row>
    <row r="2143" spans="1:9" s="53" customFormat="1">
      <c r="A2143" s="49"/>
      <c r="B2143" s="50"/>
      <c r="C2143" s="51"/>
      <c r="D2143" s="49"/>
      <c r="E2143" s="52"/>
      <c r="F2143" s="52"/>
      <c r="G2143" s="52"/>
      <c r="H2143" s="52"/>
      <c r="I2143" s="52"/>
    </row>
    <row r="2144" spans="1:9" s="53" customFormat="1">
      <c r="A2144" s="49"/>
      <c r="B2144" s="50"/>
      <c r="C2144" s="51"/>
      <c r="D2144" s="49"/>
      <c r="E2144" s="52"/>
      <c r="F2144" s="52"/>
      <c r="G2144" s="52"/>
      <c r="H2144" s="52"/>
      <c r="I2144" s="52"/>
    </row>
    <row r="2145" spans="1:9" s="53" customFormat="1">
      <c r="A2145" s="49"/>
      <c r="B2145" s="50"/>
      <c r="C2145" s="51"/>
      <c r="D2145" s="49"/>
      <c r="E2145" s="52"/>
      <c r="F2145" s="52"/>
      <c r="G2145" s="52"/>
      <c r="H2145" s="52"/>
      <c r="I2145" s="52"/>
    </row>
    <row r="2146" spans="1:9" s="53" customFormat="1">
      <c r="A2146" s="49"/>
      <c r="B2146" s="50"/>
      <c r="C2146" s="51"/>
      <c r="D2146" s="49"/>
      <c r="E2146" s="52"/>
      <c r="F2146" s="52"/>
      <c r="G2146" s="52"/>
      <c r="H2146" s="52"/>
      <c r="I2146" s="52"/>
    </row>
    <row r="2147" spans="1:9" s="53" customFormat="1">
      <c r="A2147" s="49"/>
      <c r="B2147" s="50"/>
      <c r="C2147" s="51"/>
      <c r="D2147" s="49"/>
      <c r="E2147" s="52"/>
      <c r="F2147" s="52"/>
      <c r="G2147" s="52"/>
      <c r="H2147" s="52"/>
      <c r="I2147" s="52"/>
    </row>
    <row r="2148" spans="1:9" s="53" customFormat="1">
      <c r="A2148" s="49"/>
      <c r="B2148" s="50"/>
      <c r="C2148" s="51"/>
      <c r="D2148" s="49"/>
      <c r="E2148" s="52"/>
      <c r="F2148" s="52"/>
      <c r="G2148" s="52"/>
      <c r="H2148" s="52"/>
      <c r="I2148" s="52"/>
    </row>
    <row r="2149" spans="1:9" s="53" customFormat="1">
      <c r="A2149" s="49"/>
      <c r="B2149" s="50"/>
      <c r="C2149" s="51"/>
      <c r="D2149" s="49"/>
      <c r="E2149" s="52"/>
      <c r="F2149" s="52"/>
      <c r="G2149" s="52"/>
      <c r="H2149" s="52"/>
      <c r="I2149" s="52"/>
    </row>
    <row r="2150" spans="1:9" s="53" customFormat="1">
      <c r="A2150" s="49"/>
      <c r="B2150" s="50"/>
      <c r="C2150" s="51"/>
      <c r="D2150" s="49"/>
      <c r="E2150" s="52"/>
      <c r="F2150" s="52"/>
      <c r="G2150" s="52"/>
      <c r="H2150" s="52"/>
      <c r="I2150" s="52"/>
    </row>
    <row r="2151" spans="1:9" s="53" customFormat="1">
      <c r="A2151" s="49"/>
      <c r="B2151" s="50"/>
      <c r="C2151" s="51"/>
      <c r="D2151" s="49"/>
      <c r="E2151" s="52"/>
      <c r="F2151" s="52"/>
      <c r="G2151" s="52"/>
      <c r="H2151" s="52"/>
      <c r="I2151" s="52"/>
    </row>
    <row r="2152" spans="1:9" s="53" customFormat="1">
      <c r="A2152" s="49"/>
      <c r="B2152" s="50"/>
      <c r="C2152" s="51"/>
      <c r="D2152" s="49"/>
      <c r="E2152" s="52"/>
      <c r="F2152" s="52"/>
      <c r="G2152" s="52"/>
      <c r="H2152" s="52"/>
      <c r="I2152" s="52"/>
    </row>
    <row r="2153" spans="1:9" s="53" customFormat="1">
      <c r="A2153" s="49"/>
      <c r="B2153" s="50"/>
      <c r="C2153" s="51"/>
      <c r="D2153" s="49"/>
      <c r="E2153" s="52"/>
      <c r="F2153" s="52"/>
      <c r="G2153" s="52"/>
      <c r="H2153" s="52"/>
      <c r="I2153" s="52"/>
    </row>
    <row r="2154" spans="1:9" s="53" customFormat="1">
      <c r="A2154" s="49"/>
      <c r="B2154" s="50"/>
      <c r="C2154" s="51"/>
      <c r="D2154" s="49"/>
      <c r="E2154" s="52"/>
      <c r="F2154" s="52"/>
      <c r="G2154" s="52"/>
      <c r="H2154" s="52"/>
      <c r="I2154" s="52"/>
    </row>
    <row r="2155" spans="1:9" s="53" customFormat="1">
      <c r="A2155" s="49"/>
      <c r="B2155" s="50"/>
      <c r="C2155" s="51"/>
      <c r="D2155" s="49"/>
      <c r="E2155" s="52"/>
      <c r="F2155" s="52"/>
      <c r="G2155" s="52"/>
      <c r="H2155" s="52"/>
      <c r="I2155" s="52"/>
    </row>
    <row r="2156" spans="1:9" s="53" customFormat="1">
      <c r="A2156" s="49"/>
      <c r="B2156" s="50"/>
      <c r="C2156" s="51"/>
      <c r="D2156" s="49"/>
      <c r="E2156" s="52"/>
      <c r="F2156" s="52"/>
      <c r="G2156" s="52"/>
      <c r="H2156" s="52"/>
      <c r="I2156" s="52"/>
    </row>
    <row r="2157" spans="1:9" s="53" customFormat="1">
      <c r="A2157" s="49"/>
      <c r="B2157" s="50"/>
      <c r="C2157" s="51"/>
      <c r="D2157" s="49"/>
      <c r="E2157" s="52"/>
      <c r="F2157" s="52"/>
      <c r="G2157" s="52"/>
      <c r="H2157" s="52"/>
      <c r="I2157" s="52"/>
    </row>
    <row r="2158" spans="1:9" s="53" customFormat="1">
      <c r="A2158" s="49"/>
      <c r="B2158" s="50"/>
      <c r="C2158" s="51"/>
      <c r="D2158" s="49"/>
      <c r="E2158" s="52"/>
      <c r="F2158" s="52"/>
      <c r="G2158" s="52"/>
      <c r="H2158" s="52"/>
      <c r="I2158" s="52"/>
    </row>
    <row r="2159" spans="1:9" s="53" customFormat="1">
      <c r="A2159" s="49"/>
      <c r="B2159" s="50"/>
      <c r="C2159" s="51"/>
      <c r="D2159" s="49"/>
      <c r="E2159" s="52"/>
      <c r="F2159" s="52"/>
      <c r="G2159" s="52"/>
      <c r="H2159" s="52"/>
      <c r="I2159" s="52"/>
    </row>
    <row r="2160" spans="1:9" s="53" customFormat="1">
      <c r="A2160" s="49"/>
      <c r="B2160" s="50"/>
      <c r="C2160" s="51"/>
      <c r="D2160" s="49"/>
      <c r="E2160" s="52"/>
      <c r="F2160" s="52"/>
      <c r="G2160" s="52"/>
      <c r="H2160" s="52"/>
      <c r="I2160" s="52"/>
    </row>
    <row r="2161" spans="1:9" s="53" customFormat="1">
      <c r="A2161" s="49"/>
      <c r="B2161" s="50"/>
      <c r="C2161" s="51"/>
      <c r="D2161" s="49"/>
      <c r="E2161" s="52"/>
      <c r="F2161" s="52"/>
      <c r="G2161" s="52"/>
      <c r="H2161" s="52"/>
      <c r="I2161" s="52"/>
    </row>
    <row r="2162" spans="1:9" s="53" customFormat="1">
      <c r="A2162" s="49"/>
      <c r="B2162" s="50"/>
      <c r="C2162" s="51"/>
      <c r="D2162" s="49"/>
      <c r="E2162" s="52"/>
      <c r="F2162" s="52"/>
      <c r="G2162" s="52"/>
      <c r="H2162" s="52"/>
      <c r="I2162" s="52"/>
    </row>
    <row r="2163" spans="1:9" s="53" customFormat="1">
      <c r="A2163" s="49"/>
      <c r="B2163" s="50"/>
      <c r="C2163" s="51"/>
      <c r="D2163" s="49"/>
      <c r="E2163" s="52"/>
      <c r="F2163" s="52"/>
      <c r="G2163" s="52"/>
      <c r="H2163" s="52"/>
      <c r="I2163" s="52"/>
    </row>
    <row r="2164" spans="1:9" s="53" customFormat="1">
      <c r="A2164" s="49"/>
      <c r="B2164" s="50"/>
      <c r="C2164" s="51"/>
      <c r="D2164" s="49"/>
      <c r="E2164" s="52"/>
      <c r="F2164" s="52"/>
      <c r="G2164" s="52"/>
      <c r="H2164" s="52"/>
      <c r="I2164" s="52"/>
    </row>
    <row r="2165" spans="1:9" s="53" customFormat="1">
      <c r="A2165" s="49"/>
      <c r="B2165" s="50"/>
      <c r="C2165" s="51"/>
      <c r="D2165" s="49"/>
      <c r="E2165" s="52"/>
      <c r="F2165" s="52"/>
      <c r="G2165" s="52"/>
      <c r="H2165" s="52"/>
      <c r="I2165" s="52"/>
    </row>
    <row r="2166" spans="1:9" s="53" customFormat="1">
      <c r="A2166" s="49"/>
      <c r="B2166" s="50"/>
      <c r="C2166" s="51"/>
      <c r="D2166" s="49"/>
      <c r="E2166" s="52"/>
      <c r="F2166" s="52"/>
      <c r="G2166" s="52"/>
      <c r="H2166" s="52"/>
      <c r="I2166" s="52"/>
    </row>
    <row r="2167" spans="1:9" s="53" customFormat="1">
      <c r="A2167" s="49"/>
      <c r="B2167" s="50"/>
      <c r="C2167" s="51"/>
      <c r="D2167" s="49"/>
      <c r="E2167" s="52"/>
      <c r="F2167" s="52"/>
      <c r="G2167" s="52"/>
      <c r="H2167" s="52"/>
      <c r="I2167" s="52"/>
    </row>
    <row r="2168" spans="1:9" s="53" customFormat="1">
      <c r="A2168" s="49"/>
      <c r="B2168" s="50"/>
      <c r="C2168" s="51"/>
      <c r="D2168" s="49"/>
      <c r="E2168" s="52"/>
      <c r="F2168" s="52"/>
      <c r="G2168" s="52"/>
      <c r="H2168" s="52"/>
      <c r="I2168" s="52"/>
    </row>
    <row r="2169" spans="1:9" s="53" customFormat="1">
      <c r="A2169" s="49"/>
      <c r="B2169" s="50"/>
      <c r="C2169" s="51"/>
      <c r="D2169" s="49"/>
      <c r="E2169" s="52"/>
      <c r="F2169" s="52"/>
      <c r="G2169" s="52"/>
      <c r="H2169" s="52"/>
      <c r="I2169" s="52"/>
    </row>
    <row r="2170" spans="1:9" s="53" customFormat="1">
      <c r="A2170" s="49"/>
      <c r="B2170" s="50"/>
      <c r="C2170" s="51"/>
      <c r="D2170" s="49"/>
      <c r="E2170" s="52"/>
      <c r="F2170" s="52"/>
      <c r="G2170" s="52"/>
      <c r="H2170" s="52"/>
      <c r="I2170" s="52"/>
    </row>
    <row r="2171" spans="1:9" s="53" customFormat="1">
      <c r="A2171" s="49"/>
      <c r="B2171" s="50"/>
      <c r="C2171" s="51"/>
      <c r="D2171" s="49"/>
      <c r="E2171" s="52"/>
      <c r="F2171" s="52"/>
      <c r="G2171" s="52"/>
      <c r="H2171" s="52"/>
      <c r="I2171" s="52"/>
    </row>
    <row r="2172" spans="1:9" s="53" customFormat="1">
      <c r="A2172" s="49"/>
      <c r="B2172" s="50"/>
      <c r="C2172" s="51"/>
      <c r="D2172" s="49"/>
      <c r="E2172" s="52"/>
      <c r="F2172" s="52"/>
      <c r="G2172" s="52"/>
      <c r="H2172" s="52"/>
      <c r="I2172" s="52"/>
    </row>
    <row r="2173" spans="1:9" s="53" customFormat="1">
      <c r="A2173" s="49"/>
      <c r="B2173" s="50"/>
      <c r="C2173" s="51"/>
      <c r="D2173" s="49"/>
      <c r="E2173" s="52"/>
      <c r="F2173" s="52"/>
      <c r="G2173" s="52"/>
      <c r="H2173" s="52"/>
      <c r="I2173" s="52"/>
    </row>
    <row r="2174" spans="1:9" s="53" customFormat="1">
      <c r="A2174" s="49"/>
      <c r="B2174" s="50"/>
      <c r="C2174" s="51"/>
      <c r="D2174" s="49"/>
      <c r="E2174" s="52"/>
      <c r="F2174" s="52"/>
      <c r="G2174" s="52"/>
      <c r="H2174" s="52"/>
      <c r="I2174" s="52"/>
    </row>
    <row r="2175" spans="1:9" s="53" customFormat="1">
      <c r="A2175" s="49"/>
      <c r="B2175" s="50"/>
      <c r="C2175" s="51"/>
      <c r="D2175" s="49"/>
      <c r="E2175" s="52"/>
      <c r="F2175" s="52"/>
      <c r="G2175" s="52"/>
      <c r="H2175" s="52"/>
      <c r="I2175" s="52"/>
    </row>
    <row r="2176" spans="1:9" s="53" customFormat="1">
      <c r="A2176" s="49"/>
      <c r="B2176" s="50"/>
      <c r="C2176" s="51"/>
      <c r="D2176" s="49"/>
      <c r="E2176" s="52"/>
      <c r="F2176" s="52"/>
      <c r="G2176" s="52"/>
      <c r="H2176" s="52"/>
      <c r="I2176" s="52"/>
    </row>
    <row r="2177" spans="1:9" s="53" customFormat="1">
      <c r="A2177" s="49"/>
      <c r="B2177" s="50"/>
      <c r="C2177" s="51"/>
      <c r="D2177" s="49"/>
      <c r="E2177" s="52"/>
      <c r="F2177" s="52"/>
      <c r="G2177" s="52"/>
      <c r="H2177" s="52"/>
      <c r="I2177" s="52"/>
    </row>
    <row r="2178" spans="1:9" s="53" customFormat="1">
      <c r="A2178" s="49"/>
      <c r="B2178" s="50"/>
      <c r="C2178" s="51"/>
      <c r="D2178" s="49"/>
      <c r="E2178" s="52"/>
      <c r="F2178" s="52"/>
      <c r="G2178" s="52"/>
      <c r="H2178" s="52"/>
      <c r="I2178" s="52"/>
    </row>
    <row r="2179" spans="1:9" s="53" customFormat="1">
      <c r="A2179" s="49"/>
      <c r="B2179" s="50"/>
      <c r="C2179" s="51"/>
      <c r="D2179" s="49"/>
      <c r="E2179" s="52"/>
      <c r="F2179" s="52"/>
      <c r="G2179" s="52"/>
      <c r="H2179" s="52"/>
      <c r="I2179" s="52"/>
    </row>
    <row r="2180" spans="1:9" s="53" customFormat="1">
      <c r="A2180" s="49"/>
      <c r="B2180" s="50"/>
      <c r="C2180" s="51"/>
      <c r="D2180" s="49"/>
      <c r="E2180" s="52"/>
      <c r="F2180" s="52"/>
      <c r="G2180" s="52"/>
      <c r="H2180" s="52"/>
      <c r="I2180" s="52"/>
    </row>
    <row r="2181" spans="1:9" s="53" customFormat="1">
      <c r="A2181" s="49"/>
      <c r="B2181" s="50"/>
      <c r="C2181" s="51"/>
      <c r="D2181" s="49"/>
      <c r="E2181" s="52"/>
      <c r="F2181" s="52"/>
      <c r="G2181" s="52"/>
      <c r="H2181" s="52"/>
      <c r="I2181" s="52"/>
    </row>
    <row r="2182" spans="1:9" s="53" customFormat="1">
      <c r="A2182" s="49"/>
      <c r="B2182" s="50"/>
      <c r="C2182" s="51"/>
      <c r="D2182" s="49"/>
      <c r="E2182" s="52"/>
      <c r="F2182" s="52"/>
      <c r="G2182" s="52"/>
      <c r="H2182" s="52"/>
      <c r="I2182" s="52"/>
    </row>
    <row r="2183" spans="1:9" s="53" customFormat="1">
      <c r="A2183" s="49"/>
      <c r="B2183" s="50"/>
      <c r="C2183" s="51"/>
      <c r="D2183" s="49"/>
      <c r="E2183" s="52"/>
      <c r="F2183" s="52"/>
      <c r="G2183" s="52"/>
      <c r="H2183" s="52"/>
      <c r="I2183" s="52"/>
    </row>
    <row r="2184" spans="1:9" s="53" customFormat="1">
      <c r="A2184" s="49"/>
      <c r="B2184" s="50"/>
      <c r="C2184" s="51"/>
      <c r="D2184" s="49"/>
      <c r="E2184" s="52"/>
      <c r="F2184" s="52"/>
      <c r="G2184" s="52"/>
      <c r="H2184" s="52"/>
      <c r="I2184" s="52"/>
    </row>
    <row r="2185" spans="1:9" s="53" customFormat="1">
      <c r="A2185" s="49"/>
      <c r="B2185" s="50"/>
      <c r="C2185" s="51"/>
      <c r="D2185" s="49"/>
      <c r="E2185" s="52"/>
      <c r="F2185" s="52"/>
      <c r="G2185" s="52"/>
      <c r="H2185" s="52"/>
      <c r="I2185" s="52"/>
    </row>
    <row r="2186" spans="1:9" s="53" customFormat="1">
      <c r="A2186" s="49"/>
      <c r="B2186" s="50"/>
      <c r="C2186" s="51"/>
      <c r="D2186" s="49"/>
      <c r="E2186" s="52"/>
      <c r="F2186" s="52"/>
      <c r="G2186" s="52"/>
      <c r="H2186" s="52"/>
      <c r="I2186" s="52"/>
    </row>
    <row r="2187" spans="1:9" s="53" customFormat="1">
      <c r="A2187" s="49"/>
      <c r="B2187" s="50"/>
      <c r="C2187" s="51"/>
      <c r="D2187" s="49"/>
      <c r="E2187" s="52"/>
      <c r="F2187" s="52"/>
      <c r="G2187" s="52"/>
      <c r="H2187" s="52"/>
      <c r="I2187" s="52"/>
    </row>
    <row r="2188" spans="1:9" s="53" customFormat="1">
      <c r="A2188" s="49"/>
      <c r="B2188" s="50"/>
      <c r="C2188" s="51"/>
      <c r="D2188" s="49"/>
      <c r="E2188" s="52"/>
      <c r="F2188" s="52"/>
      <c r="G2188" s="52"/>
      <c r="H2188" s="52"/>
      <c r="I2188" s="52"/>
    </row>
    <row r="2189" spans="1:9" s="53" customFormat="1">
      <c r="A2189" s="49"/>
      <c r="B2189" s="50"/>
      <c r="C2189" s="51"/>
      <c r="D2189" s="49"/>
      <c r="E2189" s="52"/>
      <c r="F2189" s="52"/>
      <c r="G2189" s="52"/>
      <c r="H2189" s="52"/>
      <c r="I2189" s="52"/>
    </row>
    <row r="2190" spans="1:9" s="53" customFormat="1">
      <c r="A2190" s="49"/>
      <c r="B2190" s="50"/>
      <c r="C2190" s="51"/>
      <c r="D2190" s="49"/>
      <c r="E2190" s="52"/>
      <c r="F2190" s="52"/>
      <c r="G2190" s="52"/>
      <c r="H2190" s="52"/>
      <c r="I2190" s="52"/>
    </row>
    <row r="2191" spans="1:9" s="53" customFormat="1">
      <c r="A2191" s="49"/>
      <c r="B2191" s="50"/>
      <c r="C2191" s="51"/>
      <c r="D2191" s="49"/>
      <c r="E2191" s="52"/>
      <c r="F2191" s="52"/>
      <c r="G2191" s="52"/>
      <c r="H2191" s="52"/>
      <c r="I2191" s="52"/>
    </row>
    <row r="2192" spans="1:9" s="53" customFormat="1">
      <c r="A2192" s="49"/>
      <c r="B2192" s="50"/>
      <c r="C2192" s="51"/>
      <c r="D2192" s="49"/>
      <c r="E2192" s="52"/>
      <c r="F2192" s="52"/>
      <c r="G2192" s="52"/>
      <c r="H2192" s="52"/>
      <c r="I2192" s="52"/>
    </row>
    <row r="2193" spans="1:9" s="53" customFormat="1">
      <c r="A2193" s="49"/>
      <c r="B2193" s="50"/>
      <c r="C2193" s="51"/>
      <c r="D2193" s="49"/>
      <c r="E2193" s="52"/>
      <c r="F2193" s="52"/>
      <c r="G2193" s="52"/>
      <c r="H2193" s="52"/>
      <c r="I2193" s="52"/>
    </row>
    <row r="2194" spans="1:9" s="53" customFormat="1">
      <c r="A2194" s="49"/>
      <c r="B2194" s="50"/>
      <c r="C2194" s="51"/>
      <c r="D2194" s="49"/>
      <c r="E2194" s="52"/>
      <c r="F2194" s="52"/>
      <c r="G2194" s="52"/>
      <c r="H2194" s="52"/>
      <c r="I2194" s="52"/>
    </row>
    <row r="2195" spans="1:9" s="53" customFormat="1">
      <c r="A2195" s="49"/>
      <c r="B2195" s="50"/>
      <c r="C2195" s="51"/>
      <c r="D2195" s="49"/>
      <c r="E2195" s="52"/>
      <c r="F2195" s="52"/>
      <c r="G2195" s="52"/>
      <c r="H2195" s="52"/>
      <c r="I2195" s="52"/>
    </row>
    <row r="2196" spans="1:9" s="53" customFormat="1">
      <c r="A2196" s="49"/>
      <c r="B2196" s="50"/>
      <c r="C2196" s="51"/>
      <c r="D2196" s="49"/>
      <c r="E2196" s="52"/>
      <c r="F2196" s="52"/>
      <c r="G2196" s="52"/>
      <c r="H2196" s="52"/>
      <c r="I2196" s="52"/>
    </row>
    <row r="2197" spans="1:9" s="53" customFormat="1">
      <c r="A2197" s="49"/>
      <c r="B2197" s="50"/>
      <c r="C2197" s="51"/>
      <c r="D2197" s="49"/>
      <c r="E2197" s="52"/>
      <c r="F2197" s="52"/>
      <c r="G2197" s="52"/>
      <c r="H2197" s="52"/>
      <c r="I2197" s="52"/>
    </row>
    <row r="2198" spans="1:9" s="53" customFormat="1">
      <c r="A2198" s="49"/>
      <c r="B2198" s="50"/>
      <c r="C2198" s="51"/>
      <c r="D2198" s="49"/>
      <c r="E2198" s="52"/>
      <c r="F2198" s="52"/>
      <c r="G2198" s="52"/>
      <c r="H2198" s="52"/>
      <c r="I2198" s="52"/>
    </row>
    <row r="2199" spans="1:9" s="53" customFormat="1">
      <c r="A2199" s="49"/>
      <c r="B2199" s="50"/>
      <c r="C2199" s="51"/>
      <c r="D2199" s="49"/>
      <c r="E2199" s="52"/>
      <c r="F2199" s="52"/>
      <c r="G2199" s="52"/>
      <c r="H2199" s="52"/>
      <c r="I2199" s="52"/>
    </row>
    <row r="2200" spans="1:9" s="53" customFormat="1">
      <c r="A2200" s="49"/>
      <c r="B2200" s="50"/>
      <c r="C2200" s="51"/>
      <c r="D2200" s="49"/>
      <c r="E2200" s="52"/>
      <c r="F2200" s="52"/>
      <c r="G2200" s="52"/>
      <c r="H2200" s="52"/>
      <c r="I2200" s="52"/>
    </row>
    <row r="2201" spans="1:9" s="53" customFormat="1">
      <c r="A2201" s="49"/>
      <c r="B2201" s="50"/>
      <c r="C2201" s="51"/>
      <c r="D2201" s="49"/>
      <c r="E2201" s="52"/>
      <c r="F2201" s="52"/>
      <c r="G2201" s="52"/>
      <c r="H2201" s="52"/>
      <c r="I2201" s="52"/>
    </row>
    <row r="2202" spans="1:9" s="53" customFormat="1">
      <c r="A2202" s="49"/>
      <c r="B2202" s="50"/>
      <c r="C2202" s="51"/>
      <c r="D2202" s="49"/>
      <c r="E2202" s="52"/>
      <c r="F2202" s="52"/>
      <c r="G2202" s="52"/>
      <c r="H2202" s="52"/>
      <c r="I2202" s="52"/>
    </row>
    <row r="2203" spans="1:9" s="53" customFormat="1">
      <c r="A2203" s="49"/>
      <c r="B2203" s="50"/>
      <c r="C2203" s="51"/>
      <c r="D2203" s="49"/>
      <c r="E2203" s="52"/>
      <c r="F2203" s="52"/>
      <c r="G2203" s="52"/>
      <c r="H2203" s="52"/>
      <c r="I2203" s="52"/>
    </row>
    <row r="2204" spans="1:9" s="53" customFormat="1">
      <c r="A2204" s="49"/>
      <c r="B2204" s="50"/>
      <c r="C2204" s="51"/>
      <c r="D2204" s="49"/>
      <c r="E2204" s="52"/>
      <c r="F2204" s="52"/>
      <c r="G2204" s="52"/>
      <c r="H2204" s="52"/>
      <c r="I2204" s="52"/>
    </row>
    <row r="2205" spans="1:9" s="53" customFormat="1">
      <c r="A2205" s="49"/>
      <c r="B2205" s="50"/>
      <c r="C2205" s="51"/>
      <c r="D2205" s="49"/>
      <c r="E2205" s="52"/>
      <c r="F2205" s="52"/>
      <c r="G2205" s="52"/>
      <c r="H2205" s="52"/>
      <c r="I2205" s="52"/>
    </row>
    <row r="2206" spans="1:9" s="53" customFormat="1">
      <c r="A2206" s="49"/>
      <c r="B2206" s="50"/>
      <c r="C2206" s="51"/>
      <c r="D2206" s="49"/>
      <c r="E2206" s="52"/>
      <c r="F2206" s="52"/>
      <c r="G2206" s="52"/>
      <c r="H2206" s="52"/>
      <c r="I2206" s="52"/>
    </row>
    <row r="2207" spans="1:9" s="53" customFormat="1">
      <c r="A2207" s="49"/>
      <c r="B2207" s="50"/>
      <c r="C2207" s="51"/>
      <c r="D2207" s="49"/>
      <c r="E2207" s="52"/>
      <c r="F2207" s="52"/>
      <c r="G2207" s="52"/>
      <c r="H2207" s="52"/>
      <c r="I2207" s="52"/>
    </row>
    <row r="2208" spans="1:9" s="53" customFormat="1">
      <c r="A2208" s="49"/>
      <c r="B2208" s="50"/>
      <c r="C2208" s="51"/>
      <c r="D2208" s="49"/>
      <c r="E2208" s="52"/>
      <c r="F2208" s="52"/>
      <c r="G2208" s="52"/>
      <c r="H2208" s="52"/>
      <c r="I2208" s="52"/>
    </row>
    <row r="2209" spans="1:9" s="53" customFormat="1">
      <c r="A2209" s="49"/>
      <c r="B2209" s="50"/>
      <c r="C2209" s="51"/>
      <c r="D2209" s="49"/>
      <c r="E2209" s="52"/>
      <c r="F2209" s="52"/>
      <c r="G2209" s="52"/>
      <c r="H2209" s="52"/>
      <c r="I2209" s="52"/>
    </row>
    <row r="2210" spans="1:9" s="53" customFormat="1">
      <c r="A2210" s="49"/>
      <c r="B2210" s="50"/>
      <c r="C2210" s="51"/>
      <c r="D2210" s="49"/>
      <c r="E2210" s="52"/>
      <c r="F2210" s="52"/>
      <c r="G2210" s="52"/>
      <c r="H2210" s="52"/>
      <c r="I2210" s="52"/>
    </row>
    <row r="2211" spans="1:9" s="53" customFormat="1">
      <c r="A2211" s="49"/>
      <c r="B2211" s="50"/>
      <c r="C2211" s="51"/>
      <c r="D2211" s="49"/>
      <c r="E2211" s="52"/>
      <c r="F2211" s="52"/>
      <c r="G2211" s="52"/>
      <c r="H2211" s="52"/>
      <c r="I2211" s="52"/>
    </row>
    <row r="2212" spans="1:9" s="53" customFormat="1">
      <c r="A2212" s="49"/>
      <c r="B2212" s="50"/>
      <c r="C2212" s="51"/>
      <c r="D2212" s="49"/>
      <c r="E2212" s="52"/>
      <c r="F2212" s="52"/>
      <c r="G2212" s="52"/>
      <c r="H2212" s="52"/>
      <c r="I2212" s="52"/>
    </row>
    <row r="2213" spans="1:9" s="53" customFormat="1">
      <c r="A2213" s="49"/>
      <c r="B2213" s="50"/>
      <c r="C2213" s="51"/>
      <c r="D2213" s="49"/>
      <c r="E2213" s="52"/>
      <c r="F2213" s="52"/>
      <c r="G2213" s="52"/>
      <c r="H2213" s="52"/>
      <c r="I2213" s="52"/>
    </row>
    <row r="2214" spans="1:9" s="53" customFormat="1">
      <c r="A2214" s="49"/>
      <c r="B2214" s="50"/>
      <c r="C2214" s="51"/>
      <c r="D2214" s="49"/>
      <c r="E2214" s="52"/>
      <c r="F2214" s="52"/>
      <c r="G2214" s="52"/>
      <c r="H2214" s="52"/>
      <c r="I2214" s="52"/>
    </row>
    <row r="2215" spans="1:9" s="53" customFormat="1">
      <c r="A2215" s="49"/>
      <c r="B2215" s="50"/>
      <c r="C2215" s="51"/>
      <c r="D2215" s="49"/>
      <c r="E2215" s="52"/>
      <c r="F2215" s="52"/>
      <c r="G2215" s="52"/>
      <c r="H2215" s="52"/>
      <c r="I2215" s="52"/>
    </row>
    <row r="2216" spans="1:9" s="53" customFormat="1">
      <c r="A2216" s="49"/>
      <c r="B2216" s="50"/>
      <c r="C2216" s="51"/>
      <c r="D2216" s="49"/>
      <c r="E2216" s="52"/>
      <c r="F2216" s="52"/>
      <c r="G2216" s="52"/>
      <c r="H2216" s="52"/>
      <c r="I2216" s="52"/>
    </row>
    <row r="2217" spans="1:9" s="53" customFormat="1">
      <c r="A2217" s="49"/>
      <c r="B2217" s="50"/>
      <c r="C2217" s="51"/>
      <c r="D2217" s="49"/>
      <c r="E2217" s="52"/>
      <c r="F2217" s="52"/>
      <c r="G2217" s="52"/>
      <c r="H2217" s="52"/>
      <c r="I2217" s="52"/>
    </row>
    <row r="2218" spans="1:9" s="53" customFormat="1">
      <c r="A2218" s="49"/>
      <c r="B2218" s="50"/>
      <c r="C2218" s="51"/>
      <c r="D2218" s="49"/>
      <c r="E2218" s="52"/>
      <c r="F2218" s="52"/>
      <c r="G2218" s="52"/>
      <c r="H2218" s="52"/>
      <c r="I2218" s="52"/>
    </row>
    <row r="2219" spans="1:9" s="53" customFormat="1">
      <c r="A2219" s="49"/>
      <c r="B2219" s="50"/>
      <c r="C2219" s="51"/>
      <c r="D2219" s="49"/>
      <c r="E2219" s="52"/>
      <c r="F2219" s="52"/>
      <c r="G2219" s="52"/>
      <c r="H2219" s="52"/>
      <c r="I2219" s="52"/>
    </row>
    <row r="2220" spans="1:9" s="53" customFormat="1">
      <c r="A2220" s="49"/>
      <c r="B2220" s="50"/>
      <c r="C2220" s="51"/>
      <c r="D2220" s="49"/>
      <c r="E2220" s="52"/>
      <c r="F2220" s="52"/>
      <c r="G2220" s="52"/>
      <c r="H2220" s="52"/>
      <c r="I2220" s="52"/>
    </row>
    <row r="2221" spans="1:9" s="53" customFormat="1">
      <c r="A2221" s="49"/>
      <c r="B2221" s="50"/>
      <c r="C2221" s="51"/>
      <c r="D2221" s="49"/>
      <c r="E2221" s="52"/>
      <c r="F2221" s="52"/>
      <c r="G2221" s="52"/>
      <c r="H2221" s="52"/>
      <c r="I2221" s="52"/>
    </row>
    <row r="2222" spans="1:9" s="53" customFormat="1">
      <c r="A2222" s="49"/>
      <c r="B2222" s="50"/>
      <c r="C2222" s="51"/>
      <c r="D2222" s="49"/>
      <c r="E2222" s="52"/>
      <c r="F2222" s="52"/>
      <c r="G2222" s="52"/>
      <c r="H2222" s="52"/>
      <c r="I2222" s="52"/>
    </row>
    <row r="2223" spans="1:9" s="53" customFormat="1">
      <c r="A2223" s="49"/>
      <c r="B2223" s="50"/>
      <c r="C2223" s="51"/>
      <c r="D2223" s="49"/>
      <c r="E2223" s="52"/>
      <c r="F2223" s="52"/>
      <c r="G2223" s="52"/>
      <c r="H2223" s="52"/>
      <c r="I2223" s="52"/>
    </row>
    <row r="2224" spans="1:9" s="53" customFormat="1">
      <c r="A2224" s="49"/>
      <c r="B2224" s="50"/>
      <c r="C2224" s="51"/>
      <c r="D2224" s="49"/>
      <c r="E2224" s="52"/>
      <c r="F2224" s="52"/>
      <c r="G2224" s="52"/>
      <c r="H2224" s="52"/>
      <c r="I2224" s="52"/>
    </row>
    <row r="2225" spans="1:9" s="53" customFormat="1">
      <c r="A2225" s="49"/>
      <c r="B2225" s="50"/>
      <c r="C2225" s="51"/>
      <c r="D2225" s="49"/>
      <c r="E2225" s="52"/>
      <c r="F2225" s="52"/>
      <c r="G2225" s="52"/>
      <c r="H2225" s="52"/>
      <c r="I2225" s="52"/>
    </row>
    <row r="2226" spans="1:9" s="53" customFormat="1">
      <c r="A2226" s="49"/>
      <c r="B2226" s="50"/>
      <c r="C2226" s="51"/>
      <c r="D2226" s="49"/>
      <c r="E2226" s="52"/>
      <c r="F2226" s="52"/>
      <c r="G2226" s="52"/>
      <c r="H2226" s="52"/>
      <c r="I2226" s="52"/>
    </row>
    <row r="2227" spans="1:9" s="53" customFormat="1">
      <c r="A2227" s="49"/>
      <c r="B2227" s="50"/>
      <c r="C2227" s="51"/>
      <c r="D2227" s="49"/>
      <c r="E2227" s="52"/>
      <c r="F2227" s="52"/>
      <c r="G2227" s="52"/>
      <c r="H2227" s="52"/>
      <c r="I2227" s="52"/>
    </row>
    <row r="2228" spans="1:9" s="53" customFormat="1">
      <c r="A2228" s="49"/>
      <c r="B2228" s="50"/>
      <c r="C2228" s="51"/>
      <c r="D2228" s="49"/>
      <c r="E2228" s="52"/>
      <c r="F2228" s="52"/>
      <c r="G2228" s="52"/>
      <c r="H2228" s="52"/>
      <c r="I2228" s="52"/>
    </row>
    <row r="2229" spans="1:9" s="53" customFormat="1">
      <c r="A2229" s="49"/>
      <c r="B2229" s="50"/>
      <c r="C2229" s="51"/>
      <c r="D2229" s="49"/>
      <c r="E2229" s="52"/>
      <c r="F2229" s="52"/>
      <c r="G2229" s="52"/>
      <c r="H2229" s="52"/>
      <c r="I2229" s="52"/>
    </row>
    <row r="2230" spans="1:9" s="53" customFormat="1">
      <c r="A2230" s="49"/>
      <c r="B2230" s="50"/>
      <c r="C2230" s="51"/>
      <c r="D2230" s="49"/>
      <c r="E2230" s="52"/>
      <c r="F2230" s="52"/>
      <c r="G2230" s="52"/>
      <c r="H2230" s="52"/>
      <c r="I2230" s="52"/>
    </row>
    <row r="2231" spans="1:9" s="53" customFormat="1">
      <c r="A2231" s="49"/>
      <c r="B2231" s="50"/>
      <c r="C2231" s="51"/>
      <c r="D2231" s="49"/>
      <c r="E2231" s="52"/>
      <c r="F2231" s="52"/>
      <c r="G2231" s="52"/>
      <c r="H2231" s="52"/>
      <c r="I2231" s="52"/>
    </row>
    <row r="2232" spans="1:9" s="53" customFormat="1">
      <c r="A2232" s="49"/>
      <c r="B2232" s="50"/>
      <c r="C2232" s="51"/>
      <c r="D2232" s="49"/>
      <c r="E2232" s="52"/>
      <c r="F2232" s="52"/>
      <c r="G2232" s="52"/>
      <c r="H2232" s="52"/>
      <c r="I2232" s="52"/>
    </row>
    <row r="2233" spans="1:9" s="53" customFormat="1">
      <c r="A2233" s="49"/>
      <c r="B2233" s="50"/>
      <c r="C2233" s="51"/>
      <c r="D2233" s="49"/>
      <c r="E2233" s="52"/>
      <c r="F2233" s="52"/>
      <c r="G2233" s="52"/>
      <c r="H2233" s="52"/>
      <c r="I2233" s="52"/>
    </row>
    <row r="2234" spans="1:9" s="53" customFormat="1">
      <c r="A2234" s="49"/>
      <c r="B2234" s="50"/>
      <c r="C2234" s="51"/>
      <c r="D2234" s="49"/>
      <c r="E2234" s="52"/>
      <c r="F2234" s="52"/>
      <c r="G2234" s="52"/>
      <c r="H2234" s="52"/>
      <c r="I2234" s="52"/>
    </row>
    <row r="2235" spans="1:9" s="53" customFormat="1">
      <c r="A2235" s="49"/>
      <c r="B2235" s="50"/>
      <c r="C2235" s="51"/>
      <c r="D2235" s="49"/>
      <c r="E2235" s="52"/>
      <c r="F2235" s="52"/>
      <c r="G2235" s="52"/>
      <c r="H2235" s="52"/>
      <c r="I2235" s="52"/>
    </row>
    <row r="2236" spans="1:9" s="53" customFormat="1">
      <c r="A2236" s="49"/>
      <c r="B2236" s="50"/>
      <c r="C2236" s="51"/>
      <c r="D2236" s="49"/>
      <c r="E2236" s="52"/>
      <c r="F2236" s="52"/>
      <c r="G2236" s="52"/>
      <c r="H2236" s="52"/>
      <c r="I2236" s="52"/>
    </row>
    <row r="2237" spans="1:9" s="53" customFormat="1">
      <c r="A2237" s="49"/>
      <c r="B2237" s="50"/>
      <c r="C2237" s="51"/>
      <c r="D2237" s="49"/>
      <c r="E2237" s="52"/>
      <c r="F2237" s="52"/>
      <c r="G2237" s="52"/>
      <c r="H2237" s="52"/>
      <c r="I2237" s="52"/>
    </row>
    <row r="2238" spans="1:9" s="53" customFormat="1">
      <c r="A2238" s="49"/>
      <c r="B2238" s="50"/>
      <c r="C2238" s="51"/>
      <c r="D2238" s="49"/>
      <c r="E2238" s="52"/>
      <c r="F2238" s="52"/>
      <c r="G2238" s="52"/>
      <c r="H2238" s="52"/>
      <c r="I2238" s="52"/>
    </row>
    <row r="2239" spans="1:9" s="53" customFormat="1">
      <c r="A2239" s="49"/>
      <c r="B2239" s="50"/>
      <c r="C2239" s="51"/>
      <c r="D2239" s="49"/>
      <c r="E2239" s="52"/>
      <c r="F2239" s="52"/>
      <c r="G2239" s="52"/>
      <c r="H2239" s="52"/>
      <c r="I2239" s="52"/>
    </row>
    <row r="2240" spans="1:9" s="53" customFormat="1">
      <c r="A2240" s="49"/>
      <c r="B2240" s="50"/>
      <c r="C2240" s="51"/>
      <c r="D2240" s="49"/>
      <c r="E2240" s="52"/>
      <c r="F2240" s="52"/>
      <c r="G2240" s="52"/>
      <c r="H2240" s="52"/>
      <c r="I2240" s="52"/>
    </row>
    <row r="2241" spans="1:9" s="53" customFormat="1">
      <c r="A2241" s="49"/>
      <c r="B2241" s="50"/>
      <c r="C2241" s="51"/>
      <c r="D2241" s="49"/>
      <c r="E2241" s="52"/>
      <c r="F2241" s="52"/>
      <c r="G2241" s="52"/>
      <c r="H2241" s="52"/>
      <c r="I2241" s="52"/>
    </row>
    <row r="2242" spans="1:9" s="53" customFormat="1">
      <c r="A2242" s="49"/>
      <c r="B2242" s="50"/>
      <c r="C2242" s="51"/>
      <c r="D2242" s="49"/>
      <c r="E2242" s="52"/>
      <c r="F2242" s="52"/>
      <c r="G2242" s="52"/>
      <c r="H2242" s="52"/>
      <c r="I2242" s="52"/>
    </row>
    <row r="2243" spans="1:9" s="53" customFormat="1">
      <c r="A2243" s="49"/>
      <c r="B2243" s="50"/>
      <c r="C2243" s="51"/>
      <c r="D2243" s="49"/>
      <c r="E2243" s="52"/>
      <c r="F2243" s="52"/>
      <c r="G2243" s="52"/>
      <c r="H2243" s="52"/>
      <c r="I2243" s="52"/>
    </row>
    <row r="2244" spans="1:9" s="53" customFormat="1">
      <c r="A2244" s="49"/>
      <c r="B2244" s="50"/>
      <c r="C2244" s="51"/>
      <c r="D2244" s="49"/>
      <c r="E2244" s="52"/>
      <c r="F2244" s="52"/>
      <c r="G2244" s="52"/>
      <c r="H2244" s="52"/>
      <c r="I2244" s="52"/>
    </row>
    <row r="2245" spans="1:9" s="53" customFormat="1">
      <c r="A2245" s="49"/>
      <c r="B2245" s="50"/>
      <c r="C2245" s="51"/>
      <c r="D2245" s="49"/>
      <c r="E2245" s="52"/>
      <c r="F2245" s="52"/>
      <c r="G2245" s="52"/>
      <c r="H2245" s="52"/>
      <c r="I2245" s="52"/>
    </row>
    <row r="2246" spans="1:9" s="53" customFormat="1">
      <c r="A2246" s="49"/>
      <c r="B2246" s="50"/>
      <c r="C2246" s="51"/>
      <c r="D2246" s="49"/>
      <c r="E2246" s="52"/>
      <c r="F2246" s="52"/>
      <c r="G2246" s="52"/>
      <c r="H2246" s="52"/>
      <c r="I2246" s="52"/>
    </row>
    <row r="2247" spans="1:9" s="53" customFormat="1">
      <c r="A2247" s="49"/>
      <c r="B2247" s="50"/>
      <c r="C2247" s="51"/>
      <c r="D2247" s="49"/>
      <c r="E2247" s="52"/>
      <c r="F2247" s="52"/>
      <c r="G2247" s="52"/>
      <c r="H2247" s="52"/>
      <c r="I2247" s="52"/>
    </row>
    <row r="2248" spans="1:9" s="53" customFormat="1">
      <c r="A2248" s="49"/>
      <c r="B2248" s="50"/>
      <c r="C2248" s="51"/>
      <c r="D2248" s="49"/>
      <c r="E2248" s="52"/>
      <c r="F2248" s="52"/>
      <c r="G2248" s="52"/>
      <c r="H2248" s="52"/>
      <c r="I2248" s="52"/>
    </row>
    <row r="2249" spans="1:9" s="53" customFormat="1">
      <c r="A2249" s="49"/>
      <c r="B2249" s="50"/>
      <c r="C2249" s="51"/>
      <c r="D2249" s="49"/>
      <c r="E2249" s="52"/>
      <c r="F2249" s="52"/>
      <c r="G2249" s="52"/>
      <c r="H2249" s="52"/>
      <c r="I2249" s="52"/>
    </row>
    <row r="2250" spans="1:9" s="53" customFormat="1">
      <c r="A2250" s="49"/>
      <c r="B2250" s="50"/>
      <c r="C2250" s="51"/>
      <c r="D2250" s="49"/>
      <c r="E2250" s="52"/>
      <c r="F2250" s="52"/>
      <c r="G2250" s="52"/>
      <c r="H2250" s="52"/>
      <c r="I2250" s="52"/>
    </row>
    <row r="2251" spans="1:9" s="53" customFormat="1">
      <c r="A2251" s="49"/>
      <c r="B2251" s="50"/>
      <c r="C2251" s="51"/>
      <c r="D2251" s="49"/>
      <c r="E2251" s="52"/>
      <c r="F2251" s="52"/>
      <c r="G2251" s="52"/>
      <c r="H2251" s="52"/>
      <c r="I2251" s="52"/>
    </row>
    <row r="2252" spans="1:9" s="53" customFormat="1">
      <c r="A2252" s="49"/>
      <c r="B2252" s="50"/>
      <c r="C2252" s="51"/>
      <c r="D2252" s="49"/>
      <c r="E2252" s="52"/>
      <c r="F2252" s="52"/>
      <c r="G2252" s="52"/>
      <c r="H2252" s="52"/>
      <c r="I2252" s="52"/>
    </row>
    <row r="2253" spans="1:9" s="53" customFormat="1">
      <c r="A2253" s="49"/>
      <c r="B2253" s="50"/>
      <c r="C2253" s="51"/>
      <c r="D2253" s="49"/>
      <c r="E2253" s="52"/>
      <c r="F2253" s="52"/>
      <c r="G2253" s="52"/>
      <c r="H2253" s="52"/>
      <c r="I2253" s="52"/>
    </row>
    <row r="2254" spans="1:9" s="53" customFormat="1">
      <c r="A2254" s="49"/>
      <c r="B2254" s="50"/>
      <c r="C2254" s="51"/>
      <c r="D2254" s="49"/>
      <c r="E2254" s="52"/>
      <c r="F2254" s="52"/>
      <c r="G2254" s="52"/>
      <c r="H2254" s="52"/>
      <c r="I2254" s="52"/>
    </row>
    <row r="2255" spans="1:9" s="53" customFormat="1">
      <c r="A2255" s="49"/>
      <c r="B2255" s="50"/>
      <c r="C2255" s="51"/>
      <c r="D2255" s="49"/>
      <c r="E2255" s="52"/>
      <c r="F2255" s="52"/>
      <c r="G2255" s="52"/>
      <c r="H2255" s="52"/>
      <c r="I2255" s="52"/>
    </row>
    <row r="2256" spans="1:9" s="53" customFormat="1">
      <c r="A2256" s="49"/>
      <c r="B2256" s="50"/>
      <c r="C2256" s="51"/>
      <c r="D2256" s="49"/>
      <c r="E2256" s="52"/>
      <c r="F2256" s="52"/>
      <c r="G2256" s="52"/>
      <c r="H2256" s="52"/>
      <c r="I2256" s="52"/>
    </row>
    <row r="2257" spans="1:9" s="53" customFormat="1">
      <c r="A2257" s="49"/>
      <c r="B2257" s="50"/>
      <c r="C2257" s="51"/>
      <c r="D2257" s="49"/>
      <c r="E2257" s="52"/>
      <c r="F2257" s="52"/>
      <c r="G2257" s="52"/>
      <c r="H2257" s="52"/>
      <c r="I2257" s="52"/>
    </row>
    <row r="2258" spans="1:9" s="53" customFormat="1">
      <c r="A2258" s="49"/>
      <c r="B2258" s="50"/>
      <c r="C2258" s="51"/>
      <c r="D2258" s="49"/>
      <c r="E2258" s="52"/>
      <c r="F2258" s="52"/>
      <c r="G2258" s="52"/>
      <c r="H2258" s="52"/>
      <c r="I2258" s="52"/>
    </row>
    <row r="2259" spans="1:9" s="53" customFormat="1">
      <c r="A2259" s="49"/>
      <c r="B2259" s="50"/>
      <c r="C2259" s="51"/>
      <c r="D2259" s="49"/>
      <c r="E2259" s="52"/>
      <c r="F2259" s="52"/>
      <c r="G2259" s="52"/>
      <c r="H2259" s="52"/>
      <c r="I2259" s="52"/>
    </row>
    <row r="2260" spans="1:9" s="53" customFormat="1">
      <c r="A2260" s="49"/>
      <c r="B2260" s="50"/>
      <c r="C2260" s="51"/>
      <c r="D2260" s="49"/>
      <c r="E2260" s="52"/>
      <c r="F2260" s="52"/>
      <c r="G2260" s="52"/>
      <c r="H2260" s="52"/>
      <c r="I2260" s="52"/>
    </row>
    <row r="2261" spans="1:9" s="53" customFormat="1">
      <c r="A2261" s="49"/>
      <c r="B2261" s="50"/>
      <c r="C2261" s="51"/>
      <c r="D2261" s="49"/>
      <c r="E2261" s="52"/>
      <c r="F2261" s="52"/>
      <c r="G2261" s="52"/>
      <c r="H2261" s="52"/>
      <c r="I2261" s="52"/>
    </row>
    <row r="2262" spans="1:9" s="53" customFormat="1">
      <c r="A2262" s="49"/>
      <c r="B2262" s="50"/>
      <c r="C2262" s="51"/>
      <c r="D2262" s="49"/>
      <c r="E2262" s="52"/>
      <c r="F2262" s="52"/>
      <c r="G2262" s="52"/>
      <c r="H2262" s="52"/>
      <c r="I2262" s="52"/>
    </row>
    <row r="2263" spans="1:9" s="53" customFormat="1">
      <c r="A2263" s="49"/>
      <c r="B2263" s="50"/>
      <c r="C2263" s="51"/>
      <c r="D2263" s="49"/>
      <c r="E2263" s="52"/>
      <c r="F2263" s="52"/>
      <c r="G2263" s="52"/>
      <c r="H2263" s="52"/>
      <c r="I2263" s="52"/>
    </row>
    <row r="2264" spans="1:9" s="53" customFormat="1">
      <c r="A2264" s="49"/>
      <c r="B2264" s="50"/>
      <c r="C2264" s="51"/>
      <c r="D2264" s="49"/>
      <c r="E2264" s="52"/>
      <c r="F2264" s="52"/>
      <c r="G2264" s="52"/>
      <c r="H2264" s="52"/>
      <c r="I2264" s="52"/>
    </row>
    <row r="2265" spans="1:9" s="53" customFormat="1">
      <c r="A2265" s="49"/>
      <c r="B2265" s="50"/>
      <c r="C2265" s="51"/>
      <c r="D2265" s="49"/>
      <c r="E2265" s="52"/>
      <c r="F2265" s="52"/>
      <c r="G2265" s="52"/>
      <c r="H2265" s="52"/>
      <c r="I2265" s="52"/>
    </row>
    <row r="2266" spans="1:9" s="53" customFormat="1">
      <c r="A2266" s="49"/>
      <c r="B2266" s="50"/>
      <c r="C2266" s="51"/>
      <c r="D2266" s="49"/>
      <c r="E2266" s="52"/>
      <c r="F2266" s="52"/>
      <c r="G2266" s="52"/>
      <c r="H2266" s="52"/>
      <c r="I2266" s="52"/>
    </row>
    <row r="2267" spans="1:9" s="53" customFormat="1">
      <c r="A2267" s="49"/>
      <c r="B2267" s="50"/>
      <c r="C2267" s="51"/>
      <c r="D2267" s="49"/>
      <c r="E2267" s="52"/>
      <c r="F2267" s="52"/>
      <c r="G2267" s="52"/>
      <c r="H2267" s="52"/>
      <c r="I2267" s="52"/>
    </row>
    <row r="2268" spans="1:9" s="53" customFormat="1">
      <c r="A2268" s="49"/>
      <c r="B2268" s="50"/>
      <c r="C2268" s="51"/>
      <c r="D2268" s="49"/>
      <c r="E2268" s="52"/>
      <c r="F2268" s="52"/>
      <c r="G2268" s="52"/>
      <c r="H2268" s="52"/>
      <c r="I2268" s="52"/>
    </row>
    <row r="2269" spans="1:9" s="53" customFormat="1">
      <c r="A2269" s="49"/>
      <c r="B2269" s="50"/>
      <c r="C2269" s="51"/>
      <c r="D2269" s="49"/>
      <c r="E2269" s="52"/>
      <c r="F2269" s="52"/>
      <c r="G2269" s="52"/>
      <c r="H2269" s="52"/>
      <c r="I2269" s="52"/>
    </row>
    <row r="2270" spans="1:9" s="53" customFormat="1">
      <c r="A2270" s="49"/>
      <c r="B2270" s="50"/>
      <c r="C2270" s="51"/>
      <c r="D2270" s="49"/>
      <c r="E2270" s="52"/>
      <c r="F2270" s="52"/>
      <c r="G2270" s="52"/>
      <c r="H2270" s="52"/>
      <c r="I2270" s="52"/>
    </row>
    <row r="2271" spans="1:9" s="53" customFormat="1">
      <c r="A2271" s="49"/>
      <c r="B2271" s="50"/>
      <c r="C2271" s="51"/>
      <c r="D2271" s="49"/>
      <c r="E2271" s="52"/>
      <c r="F2271" s="52"/>
      <c r="G2271" s="52"/>
      <c r="H2271" s="52"/>
      <c r="I2271" s="52"/>
    </row>
    <row r="2272" spans="1:9" s="53" customFormat="1">
      <c r="A2272" s="49"/>
      <c r="B2272" s="50"/>
      <c r="C2272" s="51"/>
      <c r="D2272" s="49"/>
      <c r="E2272" s="52"/>
      <c r="F2272" s="52"/>
      <c r="G2272" s="52"/>
      <c r="H2272" s="52"/>
      <c r="I2272" s="52"/>
    </row>
    <row r="2273" spans="1:9" s="53" customFormat="1">
      <c r="A2273" s="49"/>
      <c r="B2273" s="50"/>
      <c r="C2273" s="51"/>
      <c r="D2273" s="49"/>
      <c r="E2273" s="52"/>
      <c r="F2273" s="52"/>
      <c r="G2273" s="52"/>
      <c r="H2273" s="52"/>
      <c r="I2273" s="52"/>
    </row>
    <row r="2274" spans="1:9" s="53" customFormat="1">
      <c r="A2274" s="49"/>
      <c r="B2274" s="50"/>
      <c r="C2274" s="51"/>
      <c r="D2274" s="49"/>
      <c r="E2274" s="52"/>
      <c r="F2274" s="52"/>
      <c r="G2274" s="52"/>
      <c r="H2274" s="52"/>
      <c r="I2274" s="52"/>
    </row>
    <row r="2275" spans="1:9" s="53" customFormat="1">
      <c r="A2275" s="49"/>
      <c r="B2275" s="50"/>
      <c r="C2275" s="51"/>
      <c r="D2275" s="49"/>
      <c r="E2275" s="52"/>
      <c r="F2275" s="52"/>
      <c r="G2275" s="52"/>
      <c r="H2275" s="52"/>
      <c r="I2275" s="52"/>
    </row>
    <row r="2276" spans="1:9" s="53" customFormat="1">
      <c r="A2276" s="49"/>
      <c r="B2276" s="50"/>
      <c r="C2276" s="51"/>
      <c r="D2276" s="49"/>
      <c r="E2276" s="52"/>
      <c r="F2276" s="52"/>
      <c r="G2276" s="52"/>
      <c r="H2276" s="52"/>
      <c r="I2276" s="52"/>
    </row>
    <row r="2277" spans="1:9" s="53" customFormat="1">
      <c r="A2277" s="49"/>
      <c r="B2277" s="50"/>
      <c r="C2277" s="51"/>
      <c r="D2277" s="49"/>
      <c r="E2277" s="52"/>
      <c r="F2277" s="52"/>
      <c r="G2277" s="52"/>
      <c r="H2277" s="52"/>
      <c r="I2277" s="52"/>
    </row>
    <row r="2278" spans="1:9" s="53" customFormat="1">
      <c r="A2278" s="49"/>
      <c r="B2278" s="50"/>
      <c r="C2278" s="51"/>
      <c r="D2278" s="49"/>
      <c r="E2278" s="52"/>
      <c r="F2278" s="52"/>
      <c r="G2278" s="52"/>
      <c r="H2278" s="52"/>
      <c r="I2278" s="52"/>
    </row>
    <row r="2279" spans="1:9" s="53" customFormat="1">
      <c r="A2279" s="49"/>
      <c r="B2279" s="50"/>
      <c r="C2279" s="51"/>
      <c r="D2279" s="49"/>
      <c r="E2279" s="52"/>
      <c r="F2279" s="52"/>
      <c r="G2279" s="52"/>
      <c r="H2279" s="52"/>
      <c r="I2279" s="52"/>
    </row>
    <row r="2280" spans="1:9" s="53" customFormat="1">
      <c r="A2280" s="49"/>
      <c r="B2280" s="50"/>
      <c r="C2280" s="51"/>
      <c r="D2280" s="49"/>
      <c r="E2280" s="52"/>
      <c r="F2280" s="52"/>
      <c r="G2280" s="52"/>
      <c r="H2280" s="52"/>
      <c r="I2280" s="52"/>
    </row>
    <row r="2281" spans="1:9" s="53" customFormat="1">
      <c r="A2281" s="49"/>
      <c r="B2281" s="50"/>
      <c r="C2281" s="51"/>
      <c r="D2281" s="49"/>
      <c r="E2281" s="52"/>
      <c r="F2281" s="52"/>
      <c r="G2281" s="52"/>
      <c r="H2281" s="52"/>
      <c r="I2281" s="52"/>
    </row>
    <row r="2282" spans="1:9" s="53" customFormat="1">
      <c r="A2282" s="49"/>
      <c r="B2282" s="50"/>
      <c r="C2282" s="51"/>
      <c r="D2282" s="49"/>
      <c r="E2282" s="52"/>
      <c r="F2282" s="52"/>
      <c r="G2282" s="52"/>
      <c r="H2282" s="52"/>
      <c r="I2282" s="52"/>
    </row>
    <row r="2283" spans="1:9" s="53" customFormat="1">
      <c r="A2283" s="49"/>
      <c r="B2283" s="50"/>
      <c r="C2283" s="51"/>
      <c r="D2283" s="49"/>
      <c r="E2283" s="52"/>
      <c r="F2283" s="52"/>
      <c r="G2283" s="52"/>
      <c r="H2283" s="52"/>
      <c r="I2283" s="52"/>
    </row>
    <row r="2284" spans="1:9" s="53" customFormat="1">
      <c r="A2284" s="49"/>
      <c r="B2284" s="50"/>
      <c r="C2284" s="51"/>
      <c r="D2284" s="49"/>
      <c r="E2284" s="52"/>
      <c r="F2284" s="52"/>
      <c r="G2284" s="52"/>
      <c r="H2284" s="52"/>
      <c r="I2284" s="52"/>
    </row>
    <row r="2285" spans="1:9" s="53" customFormat="1">
      <c r="A2285" s="49"/>
      <c r="B2285" s="50"/>
      <c r="C2285" s="51"/>
      <c r="D2285" s="49"/>
      <c r="E2285" s="52"/>
      <c r="F2285" s="52"/>
      <c r="G2285" s="52"/>
      <c r="H2285" s="52"/>
      <c r="I2285" s="52"/>
    </row>
    <row r="2286" spans="1:9" s="53" customFormat="1">
      <c r="A2286" s="49"/>
      <c r="B2286" s="50"/>
      <c r="C2286" s="51"/>
      <c r="D2286" s="49"/>
      <c r="E2286" s="52"/>
      <c r="F2286" s="52"/>
      <c r="G2286" s="52"/>
      <c r="H2286" s="52"/>
      <c r="I2286" s="52"/>
    </row>
    <row r="2287" spans="1:9" s="53" customFormat="1">
      <c r="A2287" s="49"/>
      <c r="B2287" s="50"/>
      <c r="C2287" s="51"/>
      <c r="D2287" s="49"/>
      <c r="E2287" s="52"/>
      <c r="F2287" s="52"/>
      <c r="G2287" s="52"/>
      <c r="H2287" s="52"/>
      <c r="I2287" s="52"/>
    </row>
    <row r="2288" spans="1:9" s="53" customFormat="1">
      <c r="A2288" s="49"/>
      <c r="B2288" s="50"/>
      <c r="C2288" s="51"/>
      <c r="D2288" s="49"/>
      <c r="E2288" s="52"/>
      <c r="F2288" s="52"/>
      <c r="G2288" s="52"/>
      <c r="H2288" s="52"/>
      <c r="I2288" s="52"/>
    </row>
    <row r="2289" spans="1:9" s="53" customFormat="1">
      <c r="A2289" s="49"/>
      <c r="B2289" s="50"/>
      <c r="C2289" s="51"/>
      <c r="D2289" s="49"/>
      <c r="E2289" s="52"/>
      <c r="F2289" s="52"/>
      <c r="G2289" s="52"/>
      <c r="H2289" s="52"/>
      <c r="I2289" s="52"/>
    </row>
    <row r="2290" spans="1:9" s="53" customFormat="1">
      <c r="A2290" s="49"/>
      <c r="B2290" s="50"/>
      <c r="C2290" s="51"/>
      <c r="D2290" s="49"/>
      <c r="E2290" s="52"/>
      <c r="F2290" s="52"/>
      <c r="G2290" s="52"/>
      <c r="H2290" s="52"/>
      <c r="I2290" s="52"/>
    </row>
    <row r="2291" spans="1:9" s="53" customFormat="1">
      <c r="A2291" s="49"/>
      <c r="B2291" s="50"/>
      <c r="C2291" s="51"/>
      <c r="D2291" s="49"/>
      <c r="E2291" s="52"/>
      <c r="F2291" s="52"/>
      <c r="G2291" s="52"/>
      <c r="H2291" s="52"/>
      <c r="I2291" s="52"/>
    </row>
    <row r="2292" spans="1:9" s="53" customFormat="1">
      <c r="A2292" s="49"/>
      <c r="B2292" s="50"/>
      <c r="C2292" s="51"/>
      <c r="D2292" s="49"/>
      <c r="E2292" s="52"/>
      <c r="F2292" s="52"/>
      <c r="G2292" s="52"/>
      <c r="H2292" s="52"/>
      <c r="I2292" s="52"/>
    </row>
    <row r="2293" spans="1:9" s="53" customFormat="1">
      <c r="A2293" s="49"/>
      <c r="B2293" s="50"/>
      <c r="C2293" s="51"/>
      <c r="D2293" s="49"/>
      <c r="E2293" s="52"/>
      <c r="F2293" s="52"/>
      <c r="G2293" s="52"/>
      <c r="H2293" s="52"/>
      <c r="I2293" s="52"/>
    </row>
    <row r="2294" spans="1:9" s="53" customFormat="1">
      <c r="A2294" s="49"/>
      <c r="B2294" s="50"/>
      <c r="C2294" s="51"/>
      <c r="D2294" s="49"/>
      <c r="E2294" s="52"/>
      <c r="F2294" s="52"/>
      <c r="G2294" s="52"/>
      <c r="H2294" s="52"/>
      <c r="I2294" s="52"/>
    </row>
    <row r="2295" spans="1:9" s="53" customFormat="1">
      <c r="A2295" s="49"/>
      <c r="B2295" s="50"/>
      <c r="C2295" s="51"/>
      <c r="D2295" s="49"/>
      <c r="E2295" s="52"/>
      <c r="F2295" s="52"/>
      <c r="G2295" s="52"/>
      <c r="H2295" s="52"/>
      <c r="I2295" s="52"/>
    </row>
    <row r="2296" spans="1:9" s="53" customFormat="1">
      <c r="A2296" s="49"/>
      <c r="B2296" s="50"/>
      <c r="C2296" s="51"/>
      <c r="D2296" s="49"/>
      <c r="E2296" s="52"/>
      <c r="F2296" s="52"/>
      <c r="G2296" s="52"/>
      <c r="H2296" s="52"/>
      <c r="I2296" s="52"/>
    </row>
    <row r="2297" spans="1:9" s="53" customFormat="1">
      <c r="A2297" s="49"/>
      <c r="B2297" s="50"/>
      <c r="C2297" s="51"/>
      <c r="D2297" s="49"/>
      <c r="E2297" s="52"/>
      <c r="F2297" s="52"/>
      <c r="G2297" s="52"/>
      <c r="H2297" s="52"/>
      <c r="I2297" s="52"/>
    </row>
    <row r="2298" spans="1:9" s="53" customFormat="1">
      <c r="A2298" s="49"/>
      <c r="B2298" s="50"/>
      <c r="C2298" s="51"/>
      <c r="D2298" s="49"/>
      <c r="E2298" s="52"/>
      <c r="F2298" s="52"/>
      <c r="G2298" s="52"/>
      <c r="H2298" s="52"/>
      <c r="I2298" s="52"/>
    </row>
    <row r="2299" spans="1:9" s="53" customFormat="1">
      <c r="A2299" s="49"/>
      <c r="B2299" s="50"/>
      <c r="C2299" s="51"/>
      <c r="D2299" s="49"/>
      <c r="E2299" s="52"/>
      <c r="F2299" s="52"/>
      <c r="G2299" s="52"/>
      <c r="H2299" s="52"/>
      <c r="I2299" s="52"/>
    </row>
    <row r="2300" spans="1:9" s="53" customFormat="1">
      <c r="A2300" s="49"/>
      <c r="B2300" s="50"/>
      <c r="C2300" s="51"/>
      <c r="D2300" s="49"/>
      <c r="E2300" s="52"/>
      <c r="F2300" s="52"/>
      <c r="G2300" s="52"/>
      <c r="H2300" s="52"/>
      <c r="I2300" s="52"/>
    </row>
    <row r="2301" spans="1:9" s="53" customFormat="1">
      <c r="A2301" s="49"/>
      <c r="B2301" s="50"/>
      <c r="C2301" s="51"/>
      <c r="D2301" s="49"/>
      <c r="E2301" s="52"/>
      <c r="F2301" s="52"/>
      <c r="G2301" s="52"/>
      <c r="H2301" s="52"/>
      <c r="I2301" s="52"/>
    </row>
    <row r="2302" spans="1:9" s="53" customFormat="1">
      <c r="A2302" s="49"/>
      <c r="B2302" s="50"/>
      <c r="C2302" s="51"/>
      <c r="D2302" s="49"/>
      <c r="E2302" s="52"/>
      <c r="F2302" s="52"/>
      <c r="G2302" s="52"/>
      <c r="H2302" s="52"/>
      <c r="I2302" s="52"/>
    </row>
    <row r="2303" spans="1:9" s="53" customFormat="1">
      <c r="A2303" s="49"/>
      <c r="B2303" s="50"/>
      <c r="C2303" s="51"/>
      <c r="D2303" s="49"/>
      <c r="E2303" s="52"/>
      <c r="F2303" s="52"/>
      <c r="G2303" s="52"/>
      <c r="H2303" s="52"/>
      <c r="I2303" s="52"/>
    </row>
    <row r="2304" spans="1:9" s="53" customFormat="1">
      <c r="A2304" s="49"/>
      <c r="B2304" s="50"/>
      <c r="C2304" s="51"/>
      <c r="D2304" s="49"/>
      <c r="E2304" s="52"/>
      <c r="F2304" s="52"/>
      <c r="G2304" s="52"/>
      <c r="H2304" s="52"/>
      <c r="I2304" s="52"/>
    </row>
    <row r="2305" spans="1:9" s="53" customFormat="1">
      <c r="A2305" s="49"/>
      <c r="B2305" s="50"/>
      <c r="C2305" s="51"/>
      <c r="D2305" s="49"/>
      <c r="E2305" s="52"/>
      <c r="F2305" s="52"/>
      <c r="G2305" s="52"/>
      <c r="H2305" s="52"/>
      <c r="I2305" s="52"/>
    </row>
    <row r="2306" spans="1:9" s="53" customFormat="1">
      <c r="A2306" s="49"/>
      <c r="B2306" s="50"/>
      <c r="C2306" s="51"/>
      <c r="D2306" s="49"/>
      <c r="E2306" s="52"/>
      <c r="F2306" s="52"/>
      <c r="G2306" s="52"/>
      <c r="H2306" s="52"/>
      <c r="I2306" s="52"/>
    </row>
    <row r="2307" spans="1:9" s="53" customFormat="1">
      <c r="A2307" s="49"/>
      <c r="B2307" s="50"/>
      <c r="C2307" s="51"/>
      <c r="D2307" s="49"/>
      <c r="E2307" s="52"/>
      <c r="F2307" s="52"/>
      <c r="G2307" s="52"/>
      <c r="H2307" s="52"/>
      <c r="I2307" s="52"/>
    </row>
    <row r="2308" spans="1:9" s="53" customFormat="1">
      <c r="A2308" s="49"/>
      <c r="B2308" s="50"/>
      <c r="C2308" s="51"/>
      <c r="D2308" s="49"/>
      <c r="E2308" s="52"/>
      <c r="F2308" s="52"/>
      <c r="G2308" s="52"/>
      <c r="H2308" s="52"/>
      <c r="I2308" s="52"/>
    </row>
    <row r="2309" spans="1:9" s="53" customFormat="1">
      <c r="A2309" s="49"/>
      <c r="B2309" s="50"/>
      <c r="C2309" s="51"/>
      <c r="D2309" s="49"/>
      <c r="E2309" s="52"/>
      <c r="F2309" s="52"/>
      <c r="G2309" s="52"/>
      <c r="H2309" s="52"/>
      <c r="I2309" s="52"/>
    </row>
    <row r="2310" spans="1:9" s="53" customFormat="1">
      <c r="A2310" s="49"/>
      <c r="B2310" s="50"/>
      <c r="C2310" s="51"/>
      <c r="D2310" s="49"/>
      <c r="E2310" s="52"/>
      <c r="F2310" s="52"/>
      <c r="G2310" s="52"/>
      <c r="H2310" s="52"/>
      <c r="I2310" s="52"/>
    </row>
    <row r="2311" spans="1:9" s="53" customFormat="1">
      <c r="A2311" s="49"/>
      <c r="B2311" s="50"/>
      <c r="C2311" s="51"/>
      <c r="D2311" s="49"/>
      <c r="E2311" s="52"/>
      <c r="F2311" s="52"/>
      <c r="G2311" s="52"/>
      <c r="H2311" s="52"/>
      <c r="I2311" s="52"/>
    </row>
    <row r="2312" spans="1:9" s="53" customFormat="1">
      <c r="A2312" s="49"/>
      <c r="B2312" s="50"/>
      <c r="C2312" s="51"/>
      <c r="D2312" s="49"/>
      <c r="E2312" s="52"/>
      <c r="F2312" s="52"/>
      <c r="G2312" s="52"/>
      <c r="H2312" s="52"/>
      <c r="I2312" s="52"/>
    </row>
    <row r="2313" spans="1:9" s="53" customFormat="1">
      <c r="A2313" s="49"/>
      <c r="B2313" s="50"/>
      <c r="C2313" s="51"/>
      <c r="D2313" s="49"/>
      <c r="E2313" s="52"/>
      <c r="F2313" s="52"/>
      <c r="G2313" s="52"/>
      <c r="H2313" s="52"/>
      <c r="I2313" s="52"/>
    </row>
    <row r="2314" spans="1:9" s="53" customFormat="1">
      <c r="A2314" s="49"/>
      <c r="B2314" s="50"/>
      <c r="C2314" s="51"/>
      <c r="D2314" s="49"/>
      <c r="E2314" s="52"/>
      <c r="F2314" s="52"/>
      <c r="G2314" s="52"/>
      <c r="H2314" s="52"/>
      <c r="I2314" s="52"/>
    </row>
    <row r="2315" spans="1:9" s="53" customFormat="1">
      <c r="A2315" s="49"/>
      <c r="B2315" s="50"/>
      <c r="C2315" s="51"/>
      <c r="D2315" s="49"/>
      <c r="E2315" s="52"/>
      <c r="F2315" s="52"/>
      <c r="G2315" s="52"/>
      <c r="H2315" s="52"/>
      <c r="I2315" s="52"/>
    </row>
    <row r="2316" spans="1:9" s="53" customFormat="1">
      <c r="A2316" s="49"/>
      <c r="B2316" s="50"/>
      <c r="C2316" s="51"/>
      <c r="D2316" s="49"/>
      <c r="E2316" s="52"/>
      <c r="F2316" s="52"/>
      <c r="G2316" s="52"/>
      <c r="H2316" s="52"/>
      <c r="I2316" s="52"/>
    </row>
    <row r="2317" spans="1:9" s="53" customFormat="1">
      <c r="A2317" s="49"/>
      <c r="B2317" s="50"/>
      <c r="C2317" s="51"/>
      <c r="D2317" s="49"/>
      <c r="E2317" s="52"/>
      <c r="F2317" s="52"/>
      <c r="G2317" s="52"/>
      <c r="H2317" s="52"/>
      <c r="I2317" s="52"/>
    </row>
    <row r="2318" spans="1:9" s="53" customFormat="1">
      <c r="A2318" s="49"/>
      <c r="B2318" s="50"/>
      <c r="C2318" s="51"/>
      <c r="D2318" s="49"/>
      <c r="E2318" s="52"/>
      <c r="F2318" s="52"/>
      <c r="G2318" s="52"/>
      <c r="H2318" s="52"/>
      <c r="I2318" s="52"/>
    </row>
    <row r="2319" spans="1:9" s="53" customFormat="1">
      <c r="A2319" s="49"/>
      <c r="B2319" s="50"/>
      <c r="C2319" s="51"/>
      <c r="D2319" s="49"/>
      <c r="E2319" s="52"/>
      <c r="F2319" s="52"/>
      <c r="G2319" s="52"/>
      <c r="H2319" s="52"/>
      <c r="I2319" s="52"/>
    </row>
    <row r="2320" spans="1:9" s="53" customFormat="1">
      <c r="A2320" s="49"/>
      <c r="B2320" s="50"/>
      <c r="C2320" s="51"/>
      <c r="D2320" s="49"/>
      <c r="E2320" s="52"/>
      <c r="F2320" s="52"/>
      <c r="G2320" s="52"/>
      <c r="H2320" s="52"/>
      <c r="I2320" s="52"/>
    </row>
    <row r="2321" spans="1:9" s="53" customFormat="1">
      <c r="A2321" s="49"/>
      <c r="B2321" s="50"/>
      <c r="C2321" s="51"/>
      <c r="D2321" s="49"/>
      <c r="E2321" s="52"/>
      <c r="F2321" s="52"/>
      <c r="G2321" s="52"/>
      <c r="H2321" s="52"/>
      <c r="I2321" s="52"/>
    </row>
    <row r="2322" spans="1:9" s="53" customFormat="1">
      <c r="A2322" s="49"/>
      <c r="B2322" s="50"/>
      <c r="C2322" s="51"/>
      <c r="D2322" s="49"/>
      <c r="E2322" s="52"/>
      <c r="F2322" s="52"/>
      <c r="G2322" s="52"/>
      <c r="H2322" s="52"/>
      <c r="I2322" s="52"/>
    </row>
    <row r="2323" spans="1:9" s="53" customFormat="1">
      <c r="A2323" s="49"/>
      <c r="B2323" s="50"/>
      <c r="C2323" s="51"/>
      <c r="D2323" s="49"/>
      <c r="E2323" s="52"/>
      <c r="F2323" s="52"/>
      <c r="G2323" s="52"/>
      <c r="H2323" s="52"/>
      <c r="I2323" s="52"/>
    </row>
    <row r="2324" spans="1:9" s="53" customFormat="1">
      <c r="A2324" s="49"/>
      <c r="B2324" s="50"/>
      <c r="C2324" s="51"/>
      <c r="D2324" s="49"/>
      <c r="E2324" s="52"/>
      <c r="F2324" s="52"/>
      <c r="G2324" s="52"/>
      <c r="H2324" s="52"/>
      <c r="I2324" s="52"/>
    </row>
    <row r="2325" spans="1:9" s="53" customFormat="1">
      <c r="A2325" s="49"/>
      <c r="B2325" s="50"/>
      <c r="C2325" s="51"/>
      <c r="D2325" s="49"/>
      <c r="E2325" s="52"/>
      <c r="F2325" s="52"/>
      <c r="G2325" s="52"/>
      <c r="H2325" s="52"/>
      <c r="I2325" s="52"/>
    </row>
    <row r="2326" spans="1:9" s="53" customFormat="1">
      <c r="A2326" s="49"/>
      <c r="B2326" s="50"/>
      <c r="C2326" s="51"/>
      <c r="D2326" s="49"/>
      <c r="E2326" s="52"/>
      <c r="F2326" s="52"/>
      <c r="G2326" s="52"/>
      <c r="H2326" s="52"/>
      <c r="I2326" s="52"/>
    </row>
    <row r="2327" spans="1:9" s="53" customFormat="1">
      <c r="A2327" s="49"/>
      <c r="B2327" s="50"/>
      <c r="C2327" s="51"/>
      <c r="D2327" s="49"/>
      <c r="E2327" s="52"/>
      <c r="F2327" s="52"/>
      <c r="G2327" s="52"/>
      <c r="H2327" s="52"/>
      <c r="I2327" s="52"/>
    </row>
    <row r="2328" spans="1:9" s="53" customFormat="1">
      <c r="A2328" s="49"/>
      <c r="B2328" s="50"/>
      <c r="C2328" s="51"/>
      <c r="D2328" s="49"/>
      <c r="E2328" s="52"/>
      <c r="F2328" s="52"/>
      <c r="G2328" s="52"/>
      <c r="H2328" s="52"/>
      <c r="I2328" s="52"/>
    </row>
    <row r="2329" spans="1:9" s="53" customFormat="1">
      <c r="A2329" s="49"/>
      <c r="B2329" s="50"/>
      <c r="C2329" s="51"/>
      <c r="D2329" s="49"/>
      <c r="E2329" s="52"/>
      <c r="F2329" s="52"/>
      <c r="G2329" s="52"/>
      <c r="H2329" s="52"/>
      <c r="I2329" s="52"/>
    </row>
    <row r="2330" spans="1:9" s="53" customFormat="1">
      <c r="A2330" s="49"/>
      <c r="B2330" s="50"/>
      <c r="C2330" s="51"/>
      <c r="D2330" s="49"/>
      <c r="E2330" s="52"/>
      <c r="F2330" s="52"/>
      <c r="G2330" s="52"/>
      <c r="H2330" s="52"/>
      <c r="I2330" s="52"/>
    </row>
    <row r="2331" spans="1:9" s="53" customFormat="1">
      <c r="A2331" s="49"/>
      <c r="B2331" s="50"/>
      <c r="C2331" s="51"/>
      <c r="D2331" s="49"/>
      <c r="E2331" s="52"/>
      <c r="F2331" s="52"/>
      <c r="G2331" s="52"/>
      <c r="H2331" s="52"/>
      <c r="I2331" s="52"/>
    </row>
    <row r="2332" spans="1:9" s="53" customFormat="1">
      <c r="A2332" s="49"/>
      <c r="B2332" s="50"/>
      <c r="C2332" s="51"/>
      <c r="D2332" s="49"/>
      <c r="E2332" s="52"/>
      <c r="F2332" s="52"/>
      <c r="G2332" s="52"/>
      <c r="H2332" s="52"/>
      <c r="I2332" s="52"/>
    </row>
    <row r="2333" spans="1:9" s="53" customFormat="1">
      <c r="A2333" s="49"/>
      <c r="B2333" s="50"/>
      <c r="C2333" s="51"/>
      <c r="D2333" s="49"/>
      <c r="E2333" s="52"/>
      <c r="F2333" s="52"/>
      <c r="G2333" s="52"/>
      <c r="H2333" s="52"/>
      <c r="I2333" s="52"/>
    </row>
    <row r="2334" spans="1:9" s="53" customFormat="1">
      <c r="A2334" s="49"/>
      <c r="B2334" s="50"/>
      <c r="C2334" s="51"/>
      <c r="D2334" s="49"/>
      <c r="E2334" s="52"/>
      <c r="F2334" s="52"/>
      <c r="G2334" s="52"/>
      <c r="H2334" s="52"/>
      <c r="I2334" s="52"/>
    </row>
    <row r="2335" spans="1:9" s="53" customFormat="1">
      <c r="A2335" s="49"/>
      <c r="B2335" s="50"/>
      <c r="C2335" s="51"/>
      <c r="D2335" s="49"/>
      <c r="E2335" s="52"/>
      <c r="F2335" s="52"/>
      <c r="G2335" s="52"/>
      <c r="H2335" s="52"/>
      <c r="I2335" s="52"/>
    </row>
    <row r="2336" spans="1:9" s="53" customFormat="1">
      <c r="A2336" s="49"/>
      <c r="B2336" s="50"/>
      <c r="C2336" s="51"/>
      <c r="D2336" s="49"/>
      <c r="E2336" s="52"/>
      <c r="F2336" s="52"/>
      <c r="G2336" s="52"/>
      <c r="H2336" s="52"/>
      <c r="I2336" s="52"/>
    </row>
    <row r="2337" spans="1:9" s="53" customFormat="1">
      <c r="A2337" s="49"/>
      <c r="B2337" s="50"/>
      <c r="C2337" s="51"/>
      <c r="D2337" s="49"/>
      <c r="E2337" s="52"/>
      <c r="F2337" s="52"/>
      <c r="G2337" s="52"/>
      <c r="H2337" s="52"/>
      <c r="I2337" s="52"/>
    </row>
    <row r="2338" spans="1:9" s="53" customFormat="1">
      <c r="A2338" s="49"/>
      <c r="B2338" s="50"/>
      <c r="C2338" s="51"/>
      <c r="D2338" s="49"/>
      <c r="E2338" s="52"/>
      <c r="F2338" s="52"/>
      <c r="G2338" s="52"/>
      <c r="H2338" s="52"/>
      <c r="I2338" s="52"/>
    </row>
    <row r="2339" spans="1:9" s="53" customFormat="1">
      <c r="A2339" s="49"/>
      <c r="B2339" s="50"/>
      <c r="C2339" s="51"/>
      <c r="D2339" s="49"/>
      <c r="E2339" s="52"/>
      <c r="F2339" s="52"/>
      <c r="G2339" s="52"/>
      <c r="H2339" s="52"/>
      <c r="I2339" s="52"/>
    </row>
    <row r="2340" spans="1:9" s="53" customFormat="1">
      <c r="A2340" s="49"/>
      <c r="B2340" s="50"/>
      <c r="C2340" s="51"/>
      <c r="D2340" s="49"/>
      <c r="E2340" s="52"/>
      <c r="F2340" s="52"/>
      <c r="G2340" s="52"/>
      <c r="H2340" s="52"/>
      <c r="I2340" s="52"/>
    </row>
    <row r="2341" spans="1:9" s="53" customFormat="1">
      <c r="A2341" s="49"/>
      <c r="B2341" s="50"/>
      <c r="C2341" s="51"/>
      <c r="D2341" s="49"/>
      <c r="E2341" s="52"/>
      <c r="F2341" s="52"/>
      <c r="G2341" s="52"/>
      <c r="H2341" s="52"/>
      <c r="I2341" s="52"/>
    </row>
    <row r="2342" spans="1:9" s="53" customFormat="1">
      <c r="A2342" s="49"/>
      <c r="B2342" s="50"/>
      <c r="C2342" s="51"/>
      <c r="D2342" s="49"/>
      <c r="E2342" s="52"/>
      <c r="F2342" s="52"/>
      <c r="G2342" s="52"/>
      <c r="H2342" s="52"/>
      <c r="I2342" s="52"/>
    </row>
    <row r="2343" spans="1:9" s="53" customFormat="1">
      <c r="A2343" s="49"/>
      <c r="B2343" s="50"/>
      <c r="C2343" s="51"/>
      <c r="D2343" s="49"/>
      <c r="E2343" s="52"/>
      <c r="F2343" s="52"/>
      <c r="G2343" s="52"/>
      <c r="H2343" s="52"/>
      <c r="I2343" s="52"/>
    </row>
    <row r="2344" spans="1:9" s="53" customFormat="1">
      <c r="A2344" s="49"/>
      <c r="B2344" s="50"/>
      <c r="C2344" s="51"/>
      <c r="D2344" s="49"/>
      <c r="E2344" s="52"/>
      <c r="F2344" s="52"/>
      <c r="G2344" s="52"/>
      <c r="H2344" s="52"/>
      <c r="I2344" s="52"/>
    </row>
    <row r="2345" spans="1:9" s="53" customFormat="1">
      <c r="A2345" s="49"/>
      <c r="B2345" s="50"/>
      <c r="C2345" s="51"/>
      <c r="D2345" s="49"/>
      <c r="E2345" s="52"/>
      <c r="F2345" s="52"/>
      <c r="G2345" s="52"/>
      <c r="H2345" s="52"/>
      <c r="I2345" s="52"/>
    </row>
    <row r="2346" spans="1:9" s="53" customFormat="1">
      <c r="A2346" s="49"/>
      <c r="B2346" s="50"/>
      <c r="C2346" s="51"/>
      <c r="D2346" s="49"/>
      <c r="E2346" s="52"/>
      <c r="F2346" s="52"/>
      <c r="G2346" s="52"/>
      <c r="H2346" s="52"/>
      <c r="I2346" s="52"/>
    </row>
    <row r="2347" spans="1:9" s="53" customFormat="1">
      <c r="A2347" s="49"/>
      <c r="B2347" s="50"/>
      <c r="C2347" s="51"/>
      <c r="D2347" s="49"/>
      <c r="E2347" s="52"/>
      <c r="F2347" s="52"/>
      <c r="G2347" s="52"/>
      <c r="H2347" s="52"/>
      <c r="I2347" s="52"/>
    </row>
    <row r="2348" spans="1:9" s="53" customFormat="1">
      <c r="A2348" s="49"/>
      <c r="B2348" s="50"/>
      <c r="C2348" s="51"/>
      <c r="D2348" s="49"/>
      <c r="E2348" s="52"/>
      <c r="F2348" s="52"/>
      <c r="G2348" s="52"/>
      <c r="H2348" s="52"/>
      <c r="I2348" s="52"/>
    </row>
    <row r="2349" spans="1:9" s="53" customFormat="1">
      <c r="A2349" s="49"/>
      <c r="B2349" s="50"/>
      <c r="C2349" s="51"/>
      <c r="D2349" s="49"/>
      <c r="E2349" s="52"/>
      <c r="F2349" s="52"/>
      <c r="G2349" s="52"/>
      <c r="H2349" s="52"/>
      <c r="I2349" s="52"/>
    </row>
    <row r="2350" spans="1:9" s="53" customFormat="1">
      <c r="A2350" s="49"/>
      <c r="B2350" s="50"/>
      <c r="C2350" s="51"/>
      <c r="D2350" s="49"/>
      <c r="E2350" s="52"/>
      <c r="F2350" s="52"/>
      <c r="G2350" s="52"/>
      <c r="H2350" s="52"/>
      <c r="I2350" s="52"/>
    </row>
    <row r="2351" spans="1:9" s="53" customFormat="1">
      <c r="A2351" s="49"/>
      <c r="B2351" s="50"/>
      <c r="C2351" s="51"/>
      <c r="D2351" s="49"/>
      <c r="E2351" s="52"/>
      <c r="F2351" s="52"/>
      <c r="G2351" s="52"/>
      <c r="H2351" s="52"/>
      <c r="I2351" s="52"/>
    </row>
    <row r="2352" spans="1:9" s="53" customFormat="1">
      <c r="A2352" s="49"/>
      <c r="B2352" s="50"/>
      <c r="C2352" s="51"/>
      <c r="D2352" s="49"/>
      <c r="E2352" s="52"/>
      <c r="F2352" s="52"/>
      <c r="G2352" s="52"/>
      <c r="H2352" s="52"/>
      <c r="I2352" s="52"/>
    </row>
    <row r="2353" spans="1:9" s="53" customFormat="1">
      <c r="A2353" s="49"/>
      <c r="B2353" s="50"/>
      <c r="C2353" s="51"/>
      <c r="D2353" s="49"/>
      <c r="E2353" s="52"/>
      <c r="F2353" s="52"/>
      <c r="G2353" s="52"/>
      <c r="H2353" s="52"/>
      <c r="I2353" s="52"/>
    </row>
    <row r="2354" spans="1:9" s="53" customFormat="1">
      <c r="A2354" s="49"/>
      <c r="B2354" s="50"/>
      <c r="C2354" s="51"/>
      <c r="D2354" s="49"/>
      <c r="E2354" s="52"/>
      <c r="F2354" s="52"/>
      <c r="G2354" s="52"/>
      <c r="H2354" s="52"/>
      <c r="I2354" s="52"/>
    </row>
    <row r="2355" spans="1:9" s="53" customFormat="1">
      <c r="A2355" s="49"/>
      <c r="B2355" s="50"/>
      <c r="C2355" s="51"/>
      <c r="D2355" s="49"/>
      <c r="E2355" s="52"/>
      <c r="F2355" s="52"/>
      <c r="G2355" s="52"/>
      <c r="H2355" s="52"/>
      <c r="I2355" s="52"/>
    </row>
    <row r="2356" spans="1:9" s="53" customFormat="1">
      <c r="A2356" s="49"/>
      <c r="B2356" s="50"/>
      <c r="C2356" s="51"/>
      <c r="D2356" s="49"/>
      <c r="E2356" s="52"/>
      <c r="F2356" s="52"/>
      <c r="G2356" s="52"/>
      <c r="H2356" s="52"/>
      <c r="I2356" s="52"/>
    </row>
    <row r="2357" spans="1:9" s="53" customFormat="1">
      <c r="A2357" s="49"/>
      <c r="B2357" s="50"/>
      <c r="C2357" s="51"/>
      <c r="D2357" s="49"/>
      <c r="E2357" s="52"/>
      <c r="F2357" s="52"/>
      <c r="G2357" s="52"/>
      <c r="H2357" s="52"/>
      <c r="I2357" s="52"/>
    </row>
    <row r="2358" spans="1:9" s="53" customFormat="1">
      <c r="A2358" s="49"/>
      <c r="B2358" s="50"/>
      <c r="C2358" s="51"/>
      <c r="D2358" s="49"/>
      <c r="E2358" s="52"/>
      <c r="F2358" s="52"/>
      <c r="G2358" s="52"/>
      <c r="H2358" s="52"/>
      <c r="I2358" s="52"/>
    </row>
    <row r="2359" spans="1:9" s="53" customFormat="1">
      <c r="A2359" s="49"/>
      <c r="B2359" s="50"/>
      <c r="C2359" s="51"/>
      <c r="D2359" s="49"/>
      <c r="E2359" s="52"/>
      <c r="F2359" s="52"/>
      <c r="G2359" s="52"/>
      <c r="H2359" s="52"/>
      <c r="I2359" s="52"/>
    </row>
    <row r="2360" spans="1:9" s="53" customFormat="1">
      <c r="A2360" s="49"/>
      <c r="B2360" s="50"/>
      <c r="C2360" s="51"/>
      <c r="D2360" s="49"/>
      <c r="E2360" s="52"/>
      <c r="F2360" s="52"/>
      <c r="G2360" s="52"/>
      <c r="H2360" s="52"/>
      <c r="I2360" s="52"/>
    </row>
    <row r="2361" spans="1:9" s="53" customFormat="1">
      <c r="A2361" s="49"/>
      <c r="B2361" s="50"/>
      <c r="C2361" s="51"/>
      <c r="D2361" s="49"/>
      <c r="E2361" s="52"/>
      <c r="F2361" s="52"/>
      <c r="G2361" s="52"/>
      <c r="H2361" s="52"/>
      <c r="I2361" s="52"/>
    </row>
    <row r="2362" spans="1:9" s="53" customFormat="1">
      <c r="A2362" s="49"/>
      <c r="B2362" s="50"/>
      <c r="C2362" s="51"/>
      <c r="D2362" s="49"/>
      <c r="E2362" s="52"/>
      <c r="F2362" s="52"/>
      <c r="G2362" s="52"/>
      <c r="H2362" s="52"/>
      <c r="I2362" s="52"/>
    </row>
    <row r="2363" spans="1:9" s="53" customFormat="1">
      <c r="A2363" s="49"/>
      <c r="B2363" s="50"/>
      <c r="C2363" s="51"/>
      <c r="D2363" s="49"/>
      <c r="E2363" s="52"/>
      <c r="F2363" s="52"/>
      <c r="G2363" s="52"/>
      <c r="H2363" s="52"/>
      <c r="I2363" s="52"/>
    </row>
    <row r="2364" spans="1:9" s="53" customFormat="1">
      <c r="A2364" s="49"/>
      <c r="B2364" s="50"/>
      <c r="C2364" s="51"/>
      <c r="D2364" s="49"/>
      <c r="E2364" s="52"/>
      <c r="F2364" s="52"/>
      <c r="G2364" s="52"/>
      <c r="H2364" s="52"/>
      <c r="I2364" s="52"/>
    </row>
    <row r="2365" spans="1:9" s="53" customFormat="1">
      <c r="A2365" s="49"/>
      <c r="B2365" s="50"/>
      <c r="C2365" s="51"/>
      <c r="D2365" s="49"/>
      <c r="E2365" s="52"/>
      <c r="F2365" s="52"/>
      <c r="G2365" s="52"/>
      <c r="H2365" s="52"/>
      <c r="I2365" s="52"/>
    </row>
    <row r="2366" spans="1:9" s="53" customFormat="1">
      <c r="A2366" s="49"/>
      <c r="B2366" s="50"/>
      <c r="C2366" s="51"/>
      <c r="D2366" s="49"/>
      <c r="E2366" s="52"/>
      <c r="F2366" s="52"/>
      <c r="G2366" s="52"/>
      <c r="H2366" s="52"/>
      <c r="I2366" s="52"/>
    </row>
    <row r="2367" spans="1:9" s="53" customFormat="1">
      <c r="A2367" s="49"/>
      <c r="B2367" s="50"/>
      <c r="C2367" s="51"/>
      <c r="D2367" s="49"/>
      <c r="E2367" s="52"/>
      <c r="F2367" s="52"/>
      <c r="G2367" s="52"/>
      <c r="H2367" s="52"/>
      <c r="I2367" s="52"/>
    </row>
    <row r="2368" spans="1:9" s="53" customFormat="1">
      <c r="A2368" s="49"/>
      <c r="B2368" s="50"/>
      <c r="C2368" s="51"/>
      <c r="D2368" s="49"/>
      <c r="E2368" s="52"/>
      <c r="F2368" s="52"/>
      <c r="G2368" s="52"/>
      <c r="H2368" s="52"/>
      <c r="I2368" s="52"/>
    </row>
    <row r="2369" spans="1:9" s="53" customFormat="1">
      <c r="A2369" s="49"/>
      <c r="B2369" s="50"/>
      <c r="C2369" s="51"/>
      <c r="D2369" s="49"/>
      <c r="E2369" s="52"/>
      <c r="F2369" s="52"/>
      <c r="G2369" s="52"/>
      <c r="H2369" s="52"/>
      <c r="I2369" s="52"/>
    </row>
    <row r="2370" spans="1:9" s="53" customFormat="1">
      <c r="A2370" s="49"/>
      <c r="B2370" s="50"/>
      <c r="C2370" s="51"/>
      <c r="D2370" s="49"/>
      <c r="E2370" s="52"/>
      <c r="F2370" s="52"/>
      <c r="G2370" s="52"/>
      <c r="H2370" s="52"/>
      <c r="I2370" s="52"/>
    </row>
    <row r="2371" spans="1:9" s="53" customFormat="1">
      <c r="A2371" s="49"/>
      <c r="B2371" s="50"/>
      <c r="C2371" s="51"/>
      <c r="D2371" s="49"/>
      <c r="E2371" s="52"/>
      <c r="F2371" s="52"/>
      <c r="G2371" s="52"/>
      <c r="H2371" s="52"/>
      <c r="I2371" s="52"/>
    </row>
    <row r="2372" spans="1:9" s="53" customFormat="1">
      <c r="A2372" s="49"/>
      <c r="B2372" s="50"/>
      <c r="C2372" s="51"/>
      <c r="D2372" s="49"/>
      <c r="E2372" s="52"/>
      <c r="F2372" s="52"/>
      <c r="G2372" s="52"/>
      <c r="H2372" s="52"/>
      <c r="I2372" s="52"/>
    </row>
    <row r="2373" spans="1:9" s="53" customFormat="1">
      <c r="A2373" s="49"/>
      <c r="B2373" s="50"/>
      <c r="C2373" s="51"/>
      <c r="D2373" s="49"/>
      <c r="E2373" s="52"/>
      <c r="F2373" s="52"/>
      <c r="G2373" s="52"/>
      <c r="H2373" s="52"/>
      <c r="I2373" s="52"/>
    </row>
    <row r="2374" spans="1:9" s="53" customFormat="1">
      <c r="A2374" s="49"/>
      <c r="B2374" s="50"/>
      <c r="C2374" s="51"/>
      <c r="D2374" s="49"/>
      <c r="E2374" s="52"/>
      <c r="F2374" s="52"/>
      <c r="G2374" s="52"/>
      <c r="H2374" s="52"/>
      <c r="I2374" s="52"/>
    </row>
    <row r="2375" spans="1:9" s="53" customFormat="1">
      <c r="A2375" s="49"/>
      <c r="B2375" s="50"/>
      <c r="C2375" s="51"/>
      <c r="D2375" s="49"/>
      <c r="E2375" s="52"/>
      <c r="F2375" s="52"/>
      <c r="G2375" s="52"/>
      <c r="H2375" s="52"/>
      <c r="I2375" s="52"/>
    </row>
    <row r="2376" spans="1:9" s="53" customFormat="1">
      <c r="A2376" s="49"/>
      <c r="B2376" s="50"/>
      <c r="C2376" s="51"/>
      <c r="D2376" s="49"/>
      <c r="E2376" s="52"/>
      <c r="F2376" s="52"/>
      <c r="G2376" s="52"/>
      <c r="H2376" s="52"/>
      <c r="I2376" s="52"/>
    </row>
    <row r="2377" spans="1:9" s="53" customFormat="1">
      <c r="A2377" s="49"/>
      <c r="B2377" s="50"/>
      <c r="C2377" s="51"/>
      <c r="D2377" s="49"/>
      <c r="E2377" s="52"/>
      <c r="F2377" s="52"/>
      <c r="G2377" s="52"/>
      <c r="H2377" s="52"/>
      <c r="I2377" s="52"/>
    </row>
    <row r="2378" spans="1:9" s="53" customFormat="1">
      <c r="A2378" s="49"/>
      <c r="B2378" s="50"/>
      <c r="C2378" s="51"/>
      <c r="D2378" s="49"/>
      <c r="E2378" s="52"/>
      <c r="F2378" s="52"/>
      <c r="G2378" s="52"/>
      <c r="H2378" s="52"/>
      <c r="I2378" s="52"/>
    </row>
    <row r="2379" spans="1:9" s="53" customFormat="1">
      <c r="A2379" s="49"/>
      <c r="B2379" s="50"/>
      <c r="C2379" s="51"/>
      <c r="D2379" s="49"/>
      <c r="E2379" s="52"/>
      <c r="F2379" s="52"/>
      <c r="G2379" s="52"/>
      <c r="H2379" s="52"/>
      <c r="I2379" s="52"/>
    </row>
    <row r="2380" spans="1:9" s="53" customFormat="1">
      <c r="A2380" s="49"/>
      <c r="B2380" s="50"/>
      <c r="C2380" s="51"/>
      <c r="D2380" s="49"/>
      <c r="E2380" s="52"/>
      <c r="F2380" s="52"/>
      <c r="G2380" s="52"/>
      <c r="H2380" s="52"/>
      <c r="I2380" s="52"/>
    </row>
    <row r="2381" spans="1:9" s="53" customFormat="1">
      <c r="A2381" s="49"/>
      <c r="B2381" s="50"/>
      <c r="C2381" s="51"/>
      <c r="D2381" s="49"/>
      <c r="E2381" s="52"/>
      <c r="F2381" s="52"/>
      <c r="G2381" s="52"/>
      <c r="H2381" s="52"/>
      <c r="I2381" s="52"/>
    </row>
    <row r="2382" spans="1:9" s="53" customFormat="1">
      <c r="A2382" s="49"/>
      <c r="B2382" s="50"/>
      <c r="C2382" s="51"/>
      <c r="D2382" s="49"/>
      <c r="E2382" s="52"/>
      <c r="F2382" s="52"/>
      <c r="G2382" s="52"/>
      <c r="H2382" s="52"/>
      <c r="I2382" s="52"/>
    </row>
    <row r="2383" spans="1:9" s="53" customFormat="1">
      <c r="A2383" s="49"/>
      <c r="B2383" s="50"/>
      <c r="C2383" s="51"/>
      <c r="D2383" s="49"/>
      <c r="E2383" s="52"/>
      <c r="F2383" s="52"/>
      <c r="G2383" s="52"/>
      <c r="H2383" s="52"/>
      <c r="I2383" s="52"/>
    </row>
    <row r="2384" spans="1:9" s="53" customFormat="1">
      <c r="A2384" s="49"/>
      <c r="B2384" s="50"/>
      <c r="C2384" s="51"/>
      <c r="D2384" s="49"/>
      <c r="E2384" s="52"/>
      <c r="F2384" s="52"/>
      <c r="G2384" s="52"/>
      <c r="H2384" s="52"/>
      <c r="I2384" s="52"/>
    </row>
    <row r="2385" spans="1:9" s="53" customFormat="1">
      <c r="A2385" s="49"/>
      <c r="B2385" s="50"/>
      <c r="C2385" s="51"/>
      <c r="D2385" s="49"/>
      <c r="E2385" s="52"/>
      <c r="F2385" s="52"/>
      <c r="G2385" s="52"/>
      <c r="H2385" s="52"/>
      <c r="I2385" s="52"/>
    </row>
    <row r="2386" spans="1:9" s="53" customFormat="1">
      <c r="A2386" s="49"/>
      <c r="B2386" s="50"/>
      <c r="C2386" s="51"/>
      <c r="D2386" s="49"/>
      <c r="E2386" s="52"/>
      <c r="F2386" s="52"/>
      <c r="G2386" s="52"/>
      <c r="H2386" s="52"/>
      <c r="I2386" s="52"/>
    </row>
    <row r="2387" spans="1:9" s="53" customFormat="1">
      <c r="A2387" s="49"/>
      <c r="B2387" s="50"/>
      <c r="C2387" s="51"/>
      <c r="D2387" s="49"/>
      <c r="E2387" s="52"/>
      <c r="F2387" s="52"/>
      <c r="G2387" s="52"/>
      <c r="H2387" s="52"/>
      <c r="I2387" s="52"/>
    </row>
    <row r="2388" spans="1:9" s="53" customFormat="1">
      <c r="A2388" s="49"/>
      <c r="B2388" s="50"/>
      <c r="C2388" s="51"/>
      <c r="D2388" s="49"/>
      <c r="E2388" s="52"/>
      <c r="F2388" s="52"/>
      <c r="G2388" s="52"/>
      <c r="H2388" s="52"/>
      <c r="I2388" s="52"/>
    </row>
    <row r="2389" spans="1:9" s="53" customFormat="1">
      <c r="A2389" s="49"/>
      <c r="B2389" s="50"/>
      <c r="C2389" s="51"/>
      <c r="D2389" s="49"/>
      <c r="E2389" s="52"/>
      <c r="F2389" s="52"/>
      <c r="G2389" s="52"/>
      <c r="H2389" s="52"/>
      <c r="I2389" s="52"/>
    </row>
    <row r="2390" spans="1:9" s="53" customFormat="1">
      <c r="A2390" s="49"/>
      <c r="B2390" s="50"/>
      <c r="C2390" s="51"/>
      <c r="D2390" s="49"/>
      <c r="E2390" s="52"/>
      <c r="F2390" s="52"/>
      <c r="G2390" s="52"/>
      <c r="H2390" s="52"/>
      <c r="I2390" s="52"/>
    </row>
    <row r="2391" spans="1:9" s="53" customFormat="1">
      <c r="A2391" s="49"/>
      <c r="B2391" s="50"/>
      <c r="C2391" s="51"/>
      <c r="D2391" s="49"/>
      <c r="E2391" s="52"/>
      <c r="F2391" s="52"/>
      <c r="G2391" s="52"/>
      <c r="H2391" s="52"/>
      <c r="I2391" s="52"/>
    </row>
    <row r="2392" spans="1:9" s="53" customFormat="1">
      <c r="A2392" s="49"/>
      <c r="B2392" s="50"/>
      <c r="C2392" s="51"/>
      <c r="D2392" s="49"/>
      <c r="E2392" s="52"/>
      <c r="F2392" s="52"/>
      <c r="G2392" s="52"/>
      <c r="H2392" s="52"/>
      <c r="I2392" s="52"/>
    </row>
    <row r="2393" spans="1:9" s="53" customFormat="1">
      <c r="A2393" s="49"/>
      <c r="B2393" s="50"/>
      <c r="C2393" s="51"/>
      <c r="D2393" s="49"/>
      <c r="E2393" s="52"/>
      <c r="F2393" s="52"/>
      <c r="G2393" s="52"/>
      <c r="H2393" s="52"/>
      <c r="I2393" s="52"/>
    </row>
    <row r="2394" spans="1:9" s="53" customFormat="1">
      <c r="A2394" s="49"/>
      <c r="B2394" s="50"/>
      <c r="C2394" s="51"/>
      <c r="D2394" s="49"/>
      <c r="E2394" s="52"/>
      <c r="F2394" s="52"/>
      <c r="G2394" s="52"/>
      <c r="H2394" s="52"/>
      <c r="I2394" s="52"/>
    </row>
    <row r="2395" spans="1:9" s="53" customFormat="1">
      <c r="A2395" s="49"/>
      <c r="B2395" s="50"/>
      <c r="C2395" s="51"/>
      <c r="D2395" s="49"/>
      <c r="E2395" s="52"/>
      <c r="F2395" s="52"/>
      <c r="G2395" s="52"/>
      <c r="H2395" s="52"/>
      <c r="I2395" s="52"/>
    </row>
    <row r="2396" spans="1:9" s="53" customFormat="1">
      <c r="A2396" s="49"/>
      <c r="B2396" s="50"/>
      <c r="C2396" s="51"/>
      <c r="D2396" s="49"/>
      <c r="E2396" s="52"/>
      <c r="F2396" s="52"/>
      <c r="G2396" s="52"/>
      <c r="H2396" s="52"/>
      <c r="I2396" s="52"/>
    </row>
    <row r="2397" spans="1:9" s="53" customFormat="1">
      <c r="A2397" s="49"/>
      <c r="B2397" s="50"/>
      <c r="C2397" s="51"/>
      <c r="D2397" s="49"/>
      <c r="E2397" s="52"/>
      <c r="F2397" s="52"/>
      <c r="G2397" s="52"/>
      <c r="H2397" s="52"/>
      <c r="I2397" s="52"/>
    </row>
    <row r="2398" spans="1:9" s="53" customFormat="1">
      <c r="A2398" s="49"/>
      <c r="B2398" s="50"/>
      <c r="C2398" s="51"/>
      <c r="D2398" s="49"/>
      <c r="E2398" s="52"/>
      <c r="F2398" s="52"/>
      <c r="G2398" s="52"/>
      <c r="H2398" s="52"/>
      <c r="I2398" s="52"/>
    </row>
    <row r="2399" spans="1:9" s="53" customFormat="1">
      <c r="A2399" s="49"/>
      <c r="B2399" s="50"/>
      <c r="C2399" s="51"/>
      <c r="D2399" s="49"/>
      <c r="E2399" s="52"/>
      <c r="F2399" s="52"/>
      <c r="G2399" s="52"/>
      <c r="H2399" s="52"/>
      <c r="I2399" s="52"/>
    </row>
    <row r="2400" spans="1:9" s="53" customFormat="1">
      <c r="A2400" s="49"/>
      <c r="B2400" s="50"/>
      <c r="C2400" s="51"/>
      <c r="D2400" s="49"/>
      <c r="E2400" s="52"/>
      <c r="F2400" s="52"/>
      <c r="G2400" s="52"/>
      <c r="H2400" s="52"/>
      <c r="I2400" s="52"/>
    </row>
    <row r="2401" spans="1:9" s="53" customFormat="1">
      <c r="A2401" s="49"/>
      <c r="B2401" s="50"/>
      <c r="C2401" s="51"/>
      <c r="D2401" s="49"/>
      <c r="E2401" s="52"/>
      <c r="F2401" s="52"/>
      <c r="G2401" s="52"/>
      <c r="H2401" s="52"/>
      <c r="I2401" s="52"/>
    </row>
    <row r="2402" spans="1:9" s="53" customFormat="1">
      <c r="A2402" s="49"/>
      <c r="B2402" s="50"/>
      <c r="C2402" s="51"/>
      <c r="D2402" s="49"/>
      <c r="E2402" s="52"/>
      <c r="F2402" s="52"/>
      <c r="G2402" s="52"/>
      <c r="H2402" s="52"/>
      <c r="I2402" s="52"/>
    </row>
    <row r="2403" spans="1:9" s="53" customFormat="1">
      <c r="A2403" s="49"/>
      <c r="B2403" s="50"/>
      <c r="C2403" s="51"/>
      <c r="D2403" s="49"/>
      <c r="E2403" s="52"/>
      <c r="F2403" s="52"/>
      <c r="G2403" s="52"/>
      <c r="H2403" s="52"/>
      <c r="I2403" s="52"/>
    </row>
    <row r="2404" spans="1:9" s="53" customFormat="1">
      <c r="A2404" s="49"/>
      <c r="B2404" s="50"/>
      <c r="C2404" s="51"/>
      <c r="D2404" s="49"/>
      <c r="E2404" s="52"/>
      <c r="F2404" s="52"/>
      <c r="G2404" s="52"/>
      <c r="H2404" s="52"/>
      <c r="I2404" s="52"/>
    </row>
    <row r="2405" spans="1:9" s="53" customFormat="1">
      <c r="A2405" s="49"/>
      <c r="B2405" s="50"/>
      <c r="C2405" s="51"/>
      <c r="D2405" s="49"/>
      <c r="E2405" s="52"/>
      <c r="F2405" s="52"/>
      <c r="G2405" s="52"/>
      <c r="H2405" s="52"/>
      <c r="I2405" s="52"/>
    </row>
    <row r="2406" spans="1:9" s="53" customFormat="1">
      <c r="A2406" s="49"/>
      <c r="B2406" s="50"/>
      <c r="C2406" s="51"/>
      <c r="D2406" s="49"/>
      <c r="E2406" s="52"/>
      <c r="F2406" s="52"/>
      <c r="G2406" s="52"/>
      <c r="H2406" s="52"/>
      <c r="I2406" s="52"/>
    </row>
    <row r="2407" spans="1:9" s="53" customFormat="1">
      <c r="A2407" s="49"/>
      <c r="B2407" s="50"/>
      <c r="C2407" s="51"/>
      <c r="D2407" s="49"/>
      <c r="E2407" s="52"/>
      <c r="F2407" s="52"/>
      <c r="G2407" s="52"/>
      <c r="H2407" s="52"/>
      <c r="I2407" s="52"/>
    </row>
    <row r="2408" spans="1:9" s="53" customFormat="1">
      <c r="A2408" s="49"/>
      <c r="B2408" s="50"/>
      <c r="C2408" s="51"/>
      <c r="D2408" s="49"/>
      <c r="E2408" s="52"/>
      <c r="F2408" s="52"/>
      <c r="G2408" s="52"/>
      <c r="H2408" s="52"/>
      <c r="I2408" s="52"/>
    </row>
    <row r="2409" spans="1:9" s="53" customFormat="1">
      <c r="A2409" s="49"/>
      <c r="B2409" s="50"/>
      <c r="C2409" s="51"/>
      <c r="D2409" s="49"/>
      <c r="E2409" s="52"/>
      <c r="F2409" s="52"/>
      <c r="G2409" s="52"/>
      <c r="H2409" s="52"/>
      <c r="I2409" s="52"/>
    </row>
    <row r="2410" spans="1:9" s="53" customFormat="1">
      <c r="A2410" s="49"/>
      <c r="B2410" s="50"/>
      <c r="C2410" s="51"/>
      <c r="D2410" s="49"/>
      <c r="E2410" s="52"/>
      <c r="F2410" s="52"/>
      <c r="G2410" s="52"/>
      <c r="H2410" s="52"/>
      <c r="I2410" s="52"/>
    </row>
    <row r="2411" spans="1:9" s="53" customFormat="1">
      <c r="A2411" s="49"/>
      <c r="B2411" s="50"/>
      <c r="C2411" s="51"/>
      <c r="D2411" s="49"/>
      <c r="E2411" s="52"/>
      <c r="F2411" s="52"/>
      <c r="G2411" s="52"/>
      <c r="H2411" s="52"/>
      <c r="I2411" s="52"/>
    </row>
    <row r="2412" spans="1:9" s="53" customFormat="1">
      <c r="A2412" s="49"/>
      <c r="B2412" s="50"/>
      <c r="C2412" s="51"/>
      <c r="D2412" s="49"/>
      <c r="E2412" s="52"/>
      <c r="F2412" s="52"/>
      <c r="G2412" s="52"/>
      <c r="H2412" s="52"/>
      <c r="I2412" s="52"/>
    </row>
    <row r="2413" spans="1:9" s="53" customFormat="1">
      <c r="A2413" s="49"/>
      <c r="B2413" s="50"/>
      <c r="C2413" s="51"/>
      <c r="D2413" s="49"/>
      <c r="E2413" s="52"/>
      <c r="F2413" s="52"/>
      <c r="G2413" s="52"/>
      <c r="H2413" s="52"/>
      <c r="I2413" s="52"/>
    </row>
    <row r="2414" spans="1:9" s="53" customFormat="1">
      <c r="A2414" s="49"/>
      <c r="B2414" s="50"/>
      <c r="C2414" s="51"/>
      <c r="D2414" s="49"/>
      <c r="E2414" s="52"/>
      <c r="F2414" s="52"/>
      <c r="G2414" s="52"/>
      <c r="H2414" s="52"/>
      <c r="I2414" s="52"/>
    </row>
    <row r="2415" spans="1:9" s="53" customFormat="1">
      <c r="A2415" s="49"/>
      <c r="B2415" s="50"/>
      <c r="C2415" s="51"/>
      <c r="D2415" s="49"/>
      <c r="E2415" s="52"/>
      <c r="F2415" s="52"/>
      <c r="G2415" s="52"/>
      <c r="H2415" s="52"/>
      <c r="I2415" s="52"/>
    </row>
    <row r="2416" spans="1:9" s="53" customFormat="1">
      <c r="A2416" s="49"/>
      <c r="B2416" s="50"/>
      <c r="C2416" s="51"/>
      <c r="D2416" s="49"/>
      <c r="E2416" s="52"/>
      <c r="F2416" s="52"/>
      <c r="G2416" s="52"/>
      <c r="H2416" s="52"/>
      <c r="I2416" s="52"/>
    </row>
    <row r="2417" spans="1:9" s="53" customFormat="1">
      <c r="A2417" s="49"/>
      <c r="B2417" s="50"/>
      <c r="C2417" s="51"/>
      <c r="D2417" s="49"/>
      <c r="E2417" s="52"/>
      <c r="F2417" s="52"/>
      <c r="G2417" s="52"/>
      <c r="H2417" s="52"/>
      <c r="I2417" s="52"/>
    </row>
    <row r="2418" spans="1:9" s="53" customFormat="1">
      <c r="A2418" s="49"/>
      <c r="B2418" s="50"/>
      <c r="C2418" s="51"/>
      <c r="D2418" s="49"/>
      <c r="E2418" s="52"/>
      <c r="F2418" s="52"/>
      <c r="G2418" s="52"/>
      <c r="H2418" s="52"/>
      <c r="I2418" s="52"/>
    </row>
    <row r="2419" spans="1:9" s="53" customFormat="1">
      <c r="A2419" s="49"/>
      <c r="B2419" s="50"/>
      <c r="C2419" s="51"/>
      <c r="D2419" s="49"/>
      <c r="E2419" s="52"/>
      <c r="F2419" s="52"/>
      <c r="G2419" s="52"/>
      <c r="H2419" s="52"/>
      <c r="I2419" s="52"/>
    </row>
    <row r="2420" spans="1:9" s="53" customFormat="1">
      <c r="A2420" s="49"/>
      <c r="B2420" s="50"/>
      <c r="C2420" s="51"/>
      <c r="D2420" s="49"/>
      <c r="E2420" s="52"/>
      <c r="F2420" s="52"/>
      <c r="G2420" s="52"/>
      <c r="H2420" s="52"/>
      <c r="I2420" s="52"/>
    </row>
    <row r="2421" spans="1:9" s="53" customFormat="1">
      <c r="A2421" s="49"/>
      <c r="B2421" s="50"/>
      <c r="C2421" s="51"/>
      <c r="D2421" s="49"/>
      <c r="E2421" s="52"/>
      <c r="F2421" s="52"/>
      <c r="G2421" s="52"/>
      <c r="H2421" s="52"/>
      <c r="I2421" s="52"/>
    </row>
    <row r="2422" spans="1:9" s="53" customFormat="1">
      <c r="A2422" s="49"/>
      <c r="B2422" s="50"/>
      <c r="C2422" s="51"/>
      <c r="D2422" s="49"/>
      <c r="E2422" s="52"/>
      <c r="F2422" s="52"/>
      <c r="G2422" s="52"/>
      <c r="H2422" s="52"/>
      <c r="I2422" s="52"/>
    </row>
    <row r="2423" spans="1:9" s="53" customFormat="1">
      <c r="A2423" s="49"/>
      <c r="B2423" s="50"/>
      <c r="C2423" s="51"/>
      <c r="D2423" s="49"/>
      <c r="E2423" s="52"/>
      <c r="F2423" s="52"/>
      <c r="G2423" s="52"/>
      <c r="H2423" s="52"/>
      <c r="I2423" s="52"/>
    </row>
    <row r="2424" spans="1:9" s="53" customFormat="1">
      <c r="A2424" s="49"/>
      <c r="B2424" s="50"/>
      <c r="C2424" s="51"/>
      <c r="D2424" s="49"/>
      <c r="E2424" s="52"/>
      <c r="F2424" s="52"/>
      <c r="G2424" s="52"/>
      <c r="H2424" s="52"/>
      <c r="I2424" s="52"/>
    </row>
    <row r="2425" spans="1:9" s="53" customFormat="1">
      <c r="A2425" s="49"/>
      <c r="B2425" s="50"/>
      <c r="C2425" s="51"/>
      <c r="D2425" s="49"/>
      <c r="E2425" s="52"/>
      <c r="F2425" s="52"/>
      <c r="G2425" s="52"/>
      <c r="H2425" s="52"/>
      <c r="I2425" s="52"/>
    </row>
    <row r="2426" spans="1:9" s="53" customFormat="1">
      <c r="A2426" s="49"/>
      <c r="B2426" s="50"/>
      <c r="C2426" s="51"/>
      <c r="D2426" s="49"/>
      <c r="E2426" s="52"/>
      <c r="F2426" s="52"/>
      <c r="G2426" s="52"/>
      <c r="H2426" s="52"/>
      <c r="I2426" s="52"/>
    </row>
    <row r="2427" spans="1:9" s="53" customFormat="1">
      <c r="A2427" s="49"/>
      <c r="B2427" s="50"/>
      <c r="C2427" s="51"/>
      <c r="D2427" s="49"/>
      <c r="E2427" s="52"/>
      <c r="F2427" s="52"/>
      <c r="G2427" s="52"/>
      <c r="H2427" s="52"/>
      <c r="I2427" s="52"/>
    </row>
    <row r="2428" spans="1:9" s="53" customFormat="1">
      <c r="A2428" s="49"/>
      <c r="B2428" s="50"/>
      <c r="C2428" s="51"/>
      <c r="D2428" s="49"/>
      <c r="E2428" s="52"/>
      <c r="F2428" s="52"/>
      <c r="G2428" s="52"/>
      <c r="H2428" s="52"/>
      <c r="I2428" s="52"/>
    </row>
    <row r="2429" spans="1:9" s="53" customFormat="1">
      <c r="A2429" s="49"/>
      <c r="B2429" s="50"/>
      <c r="C2429" s="51"/>
      <c r="D2429" s="49"/>
      <c r="E2429" s="52"/>
      <c r="F2429" s="52"/>
      <c r="G2429" s="52"/>
      <c r="H2429" s="52"/>
      <c r="I2429" s="52"/>
    </row>
    <row r="2430" spans="1:9" s="53" customFormat="1">
      <c r="A2430" s="49"/>
      <c r="B2430" s="50"/>
      <c r="C2430" s="51"/>
      <c r="D2430" s="49"/>
      <c r="E2430" s="52"/>
      <c r="F2430" s="52"/>
      <c r="G2430" s="52"/>
      <c r="H2430" s="52"/>
      <c r="I2430" s="52"/>
    </row>
    <row r="2431" spans="1:9" s="53" customFormat="1">
      <c r="A2431" s="49"/>
      <c r="B2431" s="50"/>
      <c r="C2431" s="51"/>
      <c r="D2431" s="49"/>
      <c r="E2431" s="52"/>
      <c r="F2431" s="52"/>
      <c r="G2431" s="52"/>
      <c r="H2431" s="52"/>
      <c r="I2431" s="52"/>
    </row>
    <row r="2432" spans="1:9" s="53" customFormat="1">
      <c r="A2432" s="49"/>
      <c r="B2432" s="50"/>
      <c r="C2432" s="51"/>
      <c r="D2432" s="49"/>
      <c r="E2432" s="52"/>
      <c r="F2432" s="52"/>
      <c r="G2432" s="52"/>
      <c r="H2432" s="52"/>
      <c r="I2432" s="52"/>
    </row>
    <row r="2433" spans="1:9" s="53" customFormat="1">
      <c r="A2433" s="49"/>
      <c r="B2433" s="50"/>
      <c r="C2433" s="51"/>
      <c r="D2433" s="49"/>
      <c r="E2433" s="52"/>
      <c r="F2433" s="52"/>
      <c r="G2433" s="52"/>
      <c r="H2433" s="52"/>
      <c r="I2433" s="52"/>
    </row>
    <row r="2434" spans="1:9" s="53" customFormat="1">
      <c r="A2434" s="49"/>
      <c r="B2434" s="50"/>
      <c r="C2434" s="51"/>
      <c r="D2434" s="49"/>
      <c r="E2434" s="52"/>
      <c r="F2434" s="52"/>
      <c r="G2434" s="52"/>
      <c r="H2434" s="52"/>
      <c r="I2434" s="52"/>
    </row>
    <row r="2435" spans="1:9" s="53" customFormat="1">
      <c r="A2435" s="49"/>
      <c r="B2435" s="50"/>
      <c r="C2435" s="51"/>
      <c r="D2435" s="49"/>
      <c r="E2435" s="52"/>
      <c r="F2435" s="52"/>
      <c r="G2435" s="52"/>
      <c r="H2435" s="52"/>
      <c r="I2435" s="52"/>
    </row>
    <row r="2436" spans="1:9" s="53" customFormat="1">
      <c r="A2436" s="49"/>
      <c r="B2436" s="50"/>
      <c r="C2436" s="51"/>
      <c r="D2436" s="49"/>
      <c r="E2436" s="52"/>
      <c r="F2436" s="52"/>
      <c r="G2436" s="52"/>
      <c r="H2436" s="52"/>
      <c r="I2436" s="52"/>
    </row>
    <row r="2437" spans="1:9" s="53" customFormat="1">
      <c r="A2437" s="49"/>
      <c r="B2437" s="50"/>
      <c r="C2437" s="51"/>
      <c r="D2437" s="49"/>
      <c r="E2437" s="52"/>
      <c r="F2437" s="52"/>
      <c r="G2437" s="52"/>
      <c r="H2437" s="52"/>
      <c r="I2437" s="52"/>
    </row>
    <row r="2438" spans="1:9" s="53" customFormat="1">
      <c r="A2438" s="49"/>
      <c r="B2438" s="50"/>
      <c r="C2438" s="51"/>
      <c r="D2438" s="49"/>
      <c r="E2438" s="52"/>
      <c r="F2438" s="52"/>
      <c r="G2438" s="52"/>
      <c r="H2438" s="52"/>
      <c r="I2438" s="52"/>
    </row>
    <row r="2439" spans="1:9" s="53" customFormat="1">
      <c r="A2439" s="49"/>
      <c r="B2439" s="50"/>
      <c r="C2439" s="51"/>
      <c r="D2439" s="49"/>
      <c r="E2439" s="52"/>
      <c r="F2439" s="52"/>
      <c r="G2439" s="52"/>
      <c r="H2439" s="52"/>
      <c r="I2439" s="52"/>
    </row>
    <row r="2440" spans="1:9" s="53" customFormat="1">
      <c r="A2440" s="49"/>
      <c r="B2440" s="50"/>
      <c r="C2440" s="51"/>
      <c r="D2440" s="49"/>
      <c r="E2440" s="52"/>
      <c r="F2440" s="52"/>
      <c r="G2440" s="52"/>
      <c r="H2440" s="52"/>
      <c r="I2440" s="52"/>
    </row>
    <row r="2441" spans="1:9" s="53" customFormat="1">
      <c r="A2441" s="49"/>
      <c r="B2441" s="50"/>
      <c r="C2441" s="51"/>
      <c r="D2441" s="49"/>
      <c r="E2441" s="52"/>
      <c r="F2441" s="52"/>
      <c r="G2441" s="52"/>
      <c r="H2441" s="52"/>
      <c r="I2441" s="52"/>
    </row>
    <row r="2442" spans="1:9" s="53" customFormat="1">
      <c r="A2442" s="49"/>
      <c r="B2442" s="50"/>
      <c r="C2442" s="51"/>
      <c r="D2442" s="49"/>
      <c r="E2442" s="52"/>
      <c r="F2442" s="52"/>
      <c r="G2442" s="52"/>
      <c r="H2442" s="52"/>
      <c r="I2442" s="52"/>
    </row>
    <row r="2443" spans="1:9" s="53" customFormat="1">
      <c r="A2443" s="49"/>
      <c r="B2443" s="50"/>
      <c r="C2443" s="51"/>
      <c r="D2443" s="49"/>
      <c r="E2443" s="52"/>
      <c r="F2443" s="52"/>
      <c r="G2443" s="52"/>
      <c r="H2443" s="52"/>
      <c r="I2443" s="52"/>
    </row>
    <row r="2444" spans="1:9" s="53" customFormat="1">
      <c r="A2444" s="49"/>
      <c r="B2444" s="50"/>
      <c r="C2444" s="51"/>
      <c r="D2444" s="49"/>
      <c r="E2444" s="52"/>
      <c r="F2444" s="52"/>
      <c r="G2444" s="52"/>
      <c r="H2444" s="52"/>
      <c r="I2444" s="52"/>
    </row>
    <row r="2445" spans="1:9" s="53" customFormat="1">
      <c r="A2445" s="49"/>
      <c r="B2445" s="50"/>
      <c r="C2445" s="51"/>
      <c r="D2445" s="49"/>
      <c r="E2445" s="52"/>
      <c r="F2445" s="52"/>
      <c r="G2445" s="52"/>
      <c r="H2445" s="52"/>
      <c r="I2445" s="52"/>
    </row>
    <row r="2446" spans="1:9" s="53" customFormat="1">
      <c r="A2446" s="49"/>
      <c r="B2446" s="50"/>
      <c r="C2446" s="51"/>
      <c r="D2446" s="49"/>
      <c r="E2446" s="52"/>
      <c r="F2446" s="52"/>
      <c r="G2446" s="52"/>
      <c r="H2446" s="52"/>
      <c r="I2446" s="52"/>
    </row>
    <row r="2447" spans="1:9" s="53" customFormat="1">
      <c r="A2447" s="49"/>
      <c r="B2447" s="50"/>
      <c r="C2447" s="51"/>
      <c r="D2447" s="49"/>
      <c r="E2447" s="52"/>
      <c r="F2447" s="52"/>
      <c r="G2447" s="52"/>
      <c r="H2447" s="52"/>
      <c r="I2447" s="52"/>
    </row>
    <row r="2448" spans="1:9" s="53" customFormat="1">
      <c r="A2448" s="49"/>
      <c r="B2448" s="50"/>
      <c r="C2448" s="51"/>
      <c r="D2448" s="49"/>
      <c r="E2448" s="52"/>
      <c r="F2448" s="52"/>
      <c r="G2448" s="52"/>
      <c r="H2448" s="52"/>
      <c r="I2448" s="52"/>
    </row>
    <row r="2449" spans="1:9" s="53" customFormat="1">
      <c r="A2449" s="49"/>
      <c r="B2449" s="50"/>
      <c r="C2449" s="51"/>
      <c r="D2449" s="49"/>
      <c r="E2449" s="52"/>
      <c r="F2449" s="52"/>
      <c r="G2449" s="52"/>
      <c r="H2449" s="52"/>
      <c r="I2449" s="52"/>
    </row>
    <row r="2450" spans="1:9" s="53" customFormat="1">
      <c r="A2450" s="49"/>
      <c r="B2450" s="50"/>
      <c r="C2450" s="51"/>
      <c r="D2450" s="49"/>
      <c r="E2450" s="52"/>
      <c r="F2450" s="52"/>
      <c r="G2450" s="52"/>
      <c r="H2450" s="52"/>
      <c r="I2450" s="52"/>
    </row>
    <row r="2451" spans="1:9" s="53" customFormat="1">
      <c r="A2451" s="49"/>
      <c r="B2451" s="50"/>
      <c r="C2451" s="51"/>
      <c r="D2451" s="49"/>
      <c r="E2451" s="52"/>
      <c r="F2451" s="52"/>
      <c r="G2451" s="52"/>
      <c r="H2451" s="52"/>
      <c r="I2451" s="52"/>
    </row>
    <row r="2452" spans="1:9" s="53" customFormat="1">
      <c r="A2452" s="49"/>
      <c r="B2452" s="50"/>
      <c r="C2452" s="51"/>
      <c r="D2452" s="49"/>
      <c r="E2452" s="52"/>
      <c r="F2452" s="52"/>
      <c r="G2452" s="52"/>
      <c r="H2452" s="52"/>
      <c r="I2452" s="52"/>
    </row>
    <row r="2453" spans="1:9" s="53" customFormat="1">
      <c r="A2453" s="49"/>
      <c r="B2453" s="50"/>
      <c r="C2453" s="51"/>
      <c r="D2453" s="49"/>
      <c r="E2453" s="52"/>
      <c r="F2453" s="52"/>
      <c r="G2453" s="52"/>
      <c r="H2453" s="52"/>
      <c r="I2453" s="52"/>
    </row>
    <row r="2454" spans="1:9" s="53" customFormat="1">
      <c r="A2454" s="49"/>
      <c r="B2454" s="50"/>
      <c r="C2454" s="51"/>
      <c r="D2454" s="49"/>
      <c r="E2454" s="52"/>
      <c r="F2454" s="52"/>
      <c r="G2454" s="52"/>
      <c r="H2454" s="52"/>
      <c r="I2454" s="52"/>
    </row>
    <row r="2455" spans="1:9" s="53" customFormat="1">
      <c r="A2455" s="49"/>
      <c r="B2455" s="50"/>
      <c r="C2455" s="51"/>
      <c r="D2455" s="49"/>
      <c r="E2455" s="52"/>
      <c r="F2455" s="52"/>
      <c r="G2455" s="52"/>
      <c r="H2455" s="52"/>
      <c r="I2455" s="52"/>
    </row>
    <row r="2456" spans="1:9" s="53" customFormat="1">
      <c r="A2456" s="49"/>
      <c r="B2456" s="50"/>
      <c r="C2456" s="51"/>
      <c r="D2456" s="49"/>
      <c r="E2456" s="52"/>
      <c r="F2456" s="52"/>
      <c r="G2456" s="52"/>
      <c r="H2456" s="52"/>
      <c r="I2456" s="52"/>
    </row>
    <row r="2457" spans="1:9" s="53" customFormat="1">
      <c r="A2457" s="49"/>
      <c r="B2457" s="50"/>
      <c r="C2457" s="51"/>
      <c r="D2457" s="49"/>
      <c r="E2457" s="52"/>
      <c r="F2457" s="52"/>
      <c r="G2457" s="52"/>
      <c r="H2457" s="52"/>
      <c r="I2457" s="52"/>
    </row>
    <row r="2458" spans="1:9" s="53" customFormat="1">
      <c r="A2458" s="49"/>
      <c r="B2458" s="50"/>
      <c r="C2458" s="51"/>
      <c r="D2458" s="49"/>
      <c r="E2458" s="52"/>
      <c r="F2458" s="52"/>
      <c r="G2458" s="52"/>
      <c r="H2458" s="52"/>
      <c r="I2458" s="52"/>
    </row>
    <row r="2459" spans="1:9" s="53" customFormat="1">
      <c r="A2459" s="49"/>
      <c r="B2459" s="50"/>
      <c r="C2459" s="51"/>
      <c r="D2459" s="49"/>
      <c r="E2459" s="52"/>
      <c r="F2459" s="52"/>
      <c r="G2459" s="52"/>
      <c r="H2459" s="52"/>
      <c r="I2459" s="52"/>
    </row>
    <row r="2460" spans="1:9" s="53" customFormat="1">
      <c r="A2460" s="49"/>
      <c r="B2460" s="50"/>
      <c r="C2460" s="51"/>
      <c r="D2460" s="49"/>
      <c r="E2460" s="52"/>
      <c r="F2460" s="52"/>
      <c r="G2460" s="52"/>
      <c r="H2460" s="52"/>
      <c r="I2460" s="52"/>
    </row>
    <row r="2461" spans="1:9" s="53" customFormat="1">
      <c r="A2461" s="49"/>
      <c r="B2461" s="50"/>
      <c r="C2461" s="51"/>
      <c r="D2461" s="49"/>
      <c r="E2461" s="52"/>
      <c r="F2461" s="52"/>
      <c r="G2461" s="52"/>
      <c r="H2461" s="52"/>
      <c r="I2461" s="52"/>
    </row>
    <row r="2462" spans="1:9" s="53" customFormat="1">
      <c r="A2462" s="49"/>
      <c r="B2462" s="50"/>
      <c r="C2462" s="51"/>
      <c r="D2462" s="49"/>
      <c r="E2462" s="52"/>
      <c r="F2462" s="52"/>
      <c r="G2462" s="52"/>
      <c r="H2462" s="52"/>
      <c r="I2462" s="52"/>
    </row>
    <row r="2463" spans="1:9" s="53" customFormat="1">
      <c r="A2463" s="49"/>
      <c r="B2463" s="50"/>
      <c r="C2463" s="51"/>
      <c r="D2463" s="49"/>
      <c r="E2463" s="52"/>
      <c r="F2463" s="52"/>
      <c r="G2463" s="52"/>
      <c r="H2463" s="52"/>
      <c r="I2463" s="52"/>
    </row>
    <row r="2464" spans="1:9" s="53" customFormat="1">
      <c r="A2464" s="49"/>
      <c r="B2464" s="50"/>
      <c r="C2464" s="51"/>
      <c r="D2464" s="49"/>
      <c r="E2464" s="52"/>
      <c r="F2464" s="52"/>
      <c r="G2464" s="52"/>
      <c r="H2464" s="52"/>
      <c r="I2464" s="52"/>
    </row>
    <row r="2465" spans="1:9" s="53" customFormat="1">
      <c r="A2465" s="49"/>
      <c r="B2465" s="50"/>
      <c r="C2465" s="51"/>
      <c r="D2465" s="49"/>
      <c r="E2465" s="52"/>
      <c r="F2465" s="52"/>
      <c r="G2465" s="52"/>
      <c r="H2465" s="52"/>
      <c r="I2465" s="52"/>
    </row>
    <row r="2466" spans="1:9" s="53" customFormat="1">
      <c r="A2466" s="49"/>
      <c r="B2466" s="50"/>
      <c r="C2466" s="51"/>
      <c r="D2466" s="49"/>
      <c r="E2466" s="52"/>
      <c r="F2466" s="52"/>
      <c r="G2466" s="52"/>
      <c r="H2466" s="52"/>
      <c r="I2466" s="52"/>
    </row>
    <row r="2467" spans="1:9" s="53" customFormat="1">
      <c r="A2467" s="49"/>
      <c r="B2467" s="50"/>
      <c r="C2467" s="51"/>
      <c r="D2467" s="49"/>
      <c r="E2467" s="52"/>
      <c r="F2467" s="52"/>
      <c r="G2467" s="52"/>
      <c r="H2467" s="52"/>
      <c r="I2467" s="52"/>
    </row>
    <row r="2468" spans="1:9" s="53" customFormat="1">
      <c r="A2468" s="49"/>
      <c r="B2468" s="50"/>
      <c r="C2468" s="51"/>
      <c r="D2468" s="49"/>
      <c r="E2468" s="52"/>
      <c r="F2468" s="52"/>
      <c r="G2468" s="52"/>
      <c r="H2468" s="52"/>
      <c r="I2468" s="52"/>
    </row>
    <row r="2469" spans="1:9" s="53" customFormat="1">
      <c r="A2469" s="49"/>
      <c r="B2469" s="50"/>
      <c r="C2469" s="51"/>
      <c r="D2469" s="49"/>
      <c r="E2469" s="52"/>
      <c r="F2469" s="52"/>
      <c r="G2469" s="52"/>
      <c r="H2469" s="52"/>
      <c r="I2469" s="52"/>
    </row>
    <row r="2470" spans="1:9" s="53" customFormat="1">
      <c r="A2470" s="49"/>
      <c r="B2470" s="50"/>
      <c r="C2470" s="51"/>
      <c r="D2470" s="49"/>
      <c r="E2470" s="52"/>
      <c r="F2470" s="52"/>
      <c r="G2470" s="52"/>
      <c r="H2470" s="52"/>
      <c r="I2470" s="52"/>
    </row>
    <row r="2471" spans="1:9" s="53" customFormat="1">
      <c r="A2471" s="49"/>
      <c r="B2471" s="50"/>
      <c r="C2471" s="51"/>
      <c r="D2471" s="49"/>
      <c r="E2471" s="52"/>
      <c r="F2471" s="52"/>
      <c r="G2471" s="52"/>
      <c r="H2471" s="52"/>
      <c r="I2471" s="52"/>
    </row>
    <row r="2472" spans="1:9" s="53" customFormat="1">
      <c r="A2472" s="49"/>
      <c r="B2472" s="50"/>
      <c r="C2472" s="51"/>
      <c r="D2472" s="49"/>
      <c r="E2472" s="52"/>
      <c r="F2472" s="52"/>
      <c r="G2472" s="52"/>
      <c r="H2472" s="52"/>
      <c r="I2472" s="52"/>
    </row>
    <row r="2473" spans="1:9" s="53" customFormat="1">
      <c r="A2473" s="49"/>
      <c r="B2473" s="50"/>
      <c r="C2473" s="51"/>
      <c r="D2473" s="49"/>
      <c r="E2473" s="52"/>
      <c r="F2473" s="52"/>
      <c r="G2473" s="52"/>
      <c r="H2473" s="52"/>
      <c r="I2473" s="52"/>
    </row>
    <row r="2474" spans="1:9" s="53" customFormat="1">
      <c r="A2474" s="49"/>
      <c r="B2474" s="50"/>
      <c r="C2474" s="51"/>
      <c r="D2474" s="49"/>
      <c r="E2474" s="52"/>
      <c r="F2474" s="52"/>
      <c r="G2474" s="52"/>
      <c r="H2474" s="52"/>
      <c r="I2474" s="52"/>
    </row>
    <row r="2475" spans="1:9" s="53" customFormat="1">
      <c r="A2475" s="49"/>
      <c r="B2475" s="50"/>
      <c r="C2475" s="51"/>
      <c r="D2475" s="49"/>
      <c r="E2475" s="52"/>
      <c r="F2475" s="52"/>
      <c r="G2475" s="52"/>
      <c r="H2475" s="52"/>
      <c r="I2475" s="52"/>
    </row>
    <row r="2476" spans="1:9" s="53" customFormat="1">
      <c r="A2476" s="49"/>
      <c r="B2476" s="50"/>
      <c r="C2476" s="51"/>
      <c r="D2476" s="49"/>
      <c r="E2476" s="52"/>
      <c r="F2476" s="52"/>
      <c r="G2476" s="52"/>
      <c r="H2476" s="52"/>
      <c r="I2476" s="52"/>
    </row>
    <row r="2477" spans="1:9" s="53" customFormat="1">
      <c r="A2477" s="49"/>
      <c r="B2477" s="50"/>
      <c r="C2477" s="51"/>
      <c r="D2477" s="49"/>
      <c r="E2477" s="52"/>
      <c r="F2477" s="52"/>
      <c r="G2477" s="52"/>
      <c r="H2477" s="52"/>
      <c r="I2477" s="52"/>
    </row>
    <row r="2478" spans="1:9" s="53" customFormat="1">
      <c r="A2478" s="49"/>
      <c r="B2478" s="50"/>
      <c r="C2478" s="51"/>
      <c r="D2478" s="49"/>
      <c r="E2478" s="52"/>
      <c r="F2478" s="52"/>
      <c r="G2478" s="52"/>
      <c r="H2478" s="52"/>
      <c r="I2478" s="52"/>
    </row>
    <row r="2479" spans="1:9" s="53" customFormat="1">
      <c r="A2479" s="49"/>
      <c r="B2479" s="50"/>
      <c r="C2479" s="51"/>
      <c r="D2479" s="49"/>
      <c r="E2479" s="52"/>
      <c r="F2479" s="52"/>
      <c r="G2479" s="52"/>
      <c r="H2479" s="52"/>
      <c r="I2479" s="52"/>
    </row>
    <row r="2480" spans="1:9" s="53" customFormat="1">
      <c r="A2480" s="49"/>
      <c r="B2480" s="50"/>
      <c r="C2480" s="51"/>
      <c r="D2480" s="49"/>
      <c r="E2480" s="52"/>
      <c r="F2480" s="52"/>
      <c r="G2480" s="52"/>
      <c r="H2480" s="52"/>
      <c r="I2480" s="52"/>
    </row>
    <row r="2481" spans="1:9" s="53" customFormat="1">
      <c r="A2481" s="49"/>
      <c r="B2481" s="50"/>
      <c r="C2481" s="51"/>
      <c r="D2481" s="49"/>
      <c r="E2481" s="52"/>
      <c r="F2481" s="52"/>
      <c r="G2481" s="52"/>
      <c r="H2481" s="52"/>
      <c r="I2481" s="52"/>
    </row>
    <row r="2482" spans="1:9" s="53" customFormat="1">
      <c r="A2482" s="49"/>
      <c r="B2482" s="50"/>
      <c r="C2482" s="51"/>
      <c r="D2482" s="49"/>
      <c r="E2482" s="52"/>
      <c r="F2482" s="52"/>
      <c r="G2482" s="52"/>
      <c r="H2482" s="52"/>
      <c r="I2482" s="52"/>
    </row>
    <row r="2483" spans="1:9" s="53" customFormat="1">
      <c r="A2483" s="49"/>
      <c r="B2483" s="50"/>
      <c r="C2483" s="51"/>
      <c r="D2483" s="49"/>
      <c r="E2483" s="52"/>
      <c r="F2483" s="52"/>
      <c r="G2483" s="52"/>
      <c r="H2483" s="52"/>
      <c r="I2483" s="52"/>
    </row>
    <row r="2484" spans="1:9" s="53" customFormat="1">
      <c r="A2484" s="49"/>
      <c r="B2484" s="50"/>
      <c r="C2484" s="51"/>
      <c r="D2484" s="49"/>
      <c r="E2484" s="52"/>
      <c r="F2484" s="52"/>
      <c r="G2484" s="52"/>
      <c r="H2484" s="52"/>
      <c r="I2484" s="52"/>
    </row>
    <row r="2485" spans="1:9" s="53" customFormat="1">
      <c r="A2485" s="49"/>
      <c r="B2485" s="50"/>
      <c r="C2485" s="51"/>
      <c r="D2485" s="49"/>
      <c r="E2485" s="52"/>
      <c r="F2485" s="52"/>
      <c r="G2485" s="52"/>
      <c r="H2485" s="52"/>
      <c r="I2485" s="52"/>
    </row>
    <row r="2486" spans="1:9" s="53" customFormat="1">
      <c r="A2486" s="49"/>
      <c r="B2486" s="50"/>
      <c r="C2486" s="51"/>
      <c r="D2486" s="49"/>
      <c r="E2486" s="52"/>
      <c r="F2486" s="52"/>
      <c r="G2486" s="52"/>
      <c r="H2486" s="52"/>
      <c r="I2486" s="52"/>
    </row>
    <row r="2487" spans="1:9" s="53" customFormat="1">
      <c r="A2487" s="49"/>
      <c r="B2487" s="50"/>
      <c r="C2487" s="51"/>
      <c r="D2487" s="49"/>
      <c r="E2487" s="52"/>
      <c r="F2487" s="52"/>
      <c r="G2487" s="52"/>
      <c r="H2487" s="52"/>
      <c r="I2487" s="52"/>
    </row>
    <row r="2488" spans="1:9" s="53" customFormat="1">
      <c r="A2488" s="49"/>
      <c r="B2488" s="50"/>
      <c r="C2488" s="51"/>
      <c r="D2488" s="49"/>
      <c r="E2488" s="52"/>
      <c r="F2488" s="52"/>
      <c r="G2488" s="52"/>
      <c r="H2488" s="52"/>
      <c r="I2488" s="52"/>
    </row>
    <row r="2489" spans="1:9" s="53" customFormat="1">
      <c r="A2489" s="49"/>
      <c r="B2489" s="50"/>
      <c r="C2489" s="51"/>
      <c r="D2489" s="49"/>
      <c r="E2489" s="52"/>
      <c r="F2489" s="52"/>
      <c r="G2489" s="52"/>
      <c r="H2489" s="52"/>
      <c r="I2489" s="52"/>
    </row>
    <row r="2490" spans="1:9" s="53" customFormat="1">
      <c r="A2490" s="49"/>
      <c r="B2490" s="50"/>
      <c r="C2490" s="51"/>
      <c r="D2490" s="49"/>
      <c r="E2490" s="52"/>
      <c r="F2490" s="52"/>
      <c r="G2490" s="52"/>
      <c r="H2490" s="52"/>
      <c r="I2490" s="52"/>
    </row>
    <row r="2491" spans="1:9" s="53" customFormat="1">
      <c r="A2491" s="49"/>
      <c r="B2491" s="50"/>
      <c r="C2491" s="51"/>
      <c r="D2491" s="49"/>
      <c r="E2491" s="52"/>
      <c r="F2491" s="52"/>
      <c r="G2491" s="52"/>
      <c r="H2491" s="52"/>
      <c r="I2491" s="52"/>
    </row>
    <row r="2492" spans="1:9" s="53" customFormat="1">
      <c r="A2492" s="49"/>
      <c r="B2492" s="50"/>
      <c r="C2492" s="51"/>
      <c r="D2492" s="49"/>
      <c r="E2492" s="52"/>
      <c r="F2492" s="52"/>
      <c r="G2492" s="52"/>
      <c r="H2492" s="52"/>
      <c r="I2492" s="52"/>
    </row>
    <row r="2493" spans="1:9" s="53" customFormat="1">
      <c r="A2493" s="49"/>
      <c r="B2493" s="50"/>
      <c r="C2493" s="51"/>
      <c r="D2493" s="49"/>
      <c r="E2493" s="52"/>
      <c r="F2493" s="52"/>
      <c r="G2493" s="52"/>
      <c r="H2493" s="52"/>
      <c r="I2493" s="52"/>
    </row>
    <row r="2494" spans="1:9" s="53" customFormat="1">
      <c r="A2494" s="49"/>
      <c r="B2494" s="50"/>
      <c r="C2494" s="51"/>
      <c r="D2494" s="49"/>
      <c r="E2494" s="52"/>
      <c r="F2494" s="52"/>
      <c r="G2494" s="52"/>
      <c r="H2494" s="52"/>
      <c r="I2494" s="52"/>
    </row>
    <row r="2495" spans="1:9" s="53" customFormat="1">
      <c r="A2495" s="49"/>
      <c r="B2495" s="50"/>
      <c r="C2495" s="51"/>
      <c r="D2495" s="49"/>
      <c r="E2495" s="52"/>
      <c r="F2495" s="52"/>
      <c r="G2495" s="52"/>
      <c r="H2495" s="52"/>
      <c r="I2495" s="52"/>
    </row>
    <row r="2496" spans="1:9" s="53" customFormat="1">
      <c r="A2496" s="49"/>
      <c r="B2496" s="50"/>
      <c r="C2496" s="51"/>
      <c r="D2496" s="49"/>
      <c r="E2496" s="52"/>
      <c r="F2496" s="52"/>
      <c r="G2496" s="52"/>
      <c r="H2496" s="52"/>
      <c r="I2496" s="52"/>
    </row>
    <row r="2497" spans="1:9" s="53" customFormat="1">
      <c r="A2497" s="49"/>
      <c r="B2497" s="50"/>
      <c r="C2497" s="51"/>
      <c r="D2497" s="49"/>
      <c r="E2497" s="52"/>
      <c r="F2497" s="52"/>
      <c r="G2497" s="52"/>
      <c r="H2497" s="52"/>
      <c r="I2497" s="52"/>
    </row>
    <row r="2498" spans="1:9" s="53" customFormat="1">
      <c r="A2498" s="49"/>
      <c r="B2498" s="50"/>
      <c r="C2498" s="51"/>
      <c r="D2498" s="49"/>
      <c r="E2498" s="52"/>
      <c r="F2498" s="52"/>
      <c r="G2498" s="52"/>
      <c r="H2498" s="52"/>
      <c r="I2498" s="52"/>
    </row>
    <row r="2499" spans="1:9" s="53" customFormat="1">
      <c r="A2499" s="49"/>
      <c r="B2499" s="50"/>
      <c r="C2499" s="51"/>
      <c r="D2499" s="49"/>
      <c r="E2499" s="52"/>
      <c r="F2499" s="52"/>
      <c r="G2499" s="52"/>
      <c r="H2499" s="52"/>
      <c r="I2499" s="52"/>
    </row>
    <row r="2500" spans="1:9" s="53" customFormat="1">
      <c r="A2500" s="49"/>
      <c r="B2500" s="50"/>
      <c r="C2500" s="51"/>
      <c r="D2500" s="49"/>
      <c r="E2500" s="52"/>
      <c r="F2500" s="52"/>
      <c r="G2500" s="52"/>
      <c r="H2500" s="52"/>
      <c r="I2500" s="52"/>
    </row>
    <row r="2501" spans="1:9" s="53" customFormat="1">
      <c r="A2501" s="49"/>
      <c r="B2501" s="50"/>
      <c r="C2501" s="51"/>
      <c r="D2501" s="49"/>
      <c r="E2501" s="52"/>
      <c r="F2501" s="52"/>
      <c r="G2501" s="52"/>
      <c r="H2501" s="52"/>
      <c r="I2501" s="52"/>
    </row>
    <row r="2502" spans="1:9" s="53" customFormat="1">
      <c r="A2502" s="49"/>
      <c r="B2502" s="50"/>
      <c r="C2502" s="51"/>
      <c r="D2502" s="49"/>
      <c r="E2502" s="52"/>
      <c r="F2502" s="52"/>
      <c r="G2502" s="52"/>
      <c r="H2502" s="52"/>
      <c r="I2502" s="52"/>
    </row>
    <row r="2503" spans="1:9" s="53" customFormat="1">
      <c r="A2503" s="49"/>
      <c r="B2503" s="50"/>
      <c r="C2503" s="51"/>
      <c r="D2503" s="49"/>
      <c r="E2503" s="52"/>
      <c r="F2503" s="52"/>
      <c r="G2503" s="52"/>
      <c r="H2503" s="52"/>
      <c r="I2503" s="52"/>
    </row>
    <row r="2504" spans="1:9" s="53" customFormat="1">
      <c r="A2504" s="49"/>
      <c r="B2504" s="50"/>
      <c r="C2504" s="51"/>
      <c r="D2504" s="49"/>
      <c r="E2504" s="52"/>
      <c r="F2504" s="52"/>
      <c r="G2504" s="52"/>
      <c r="H2504" s="52"/>
      <c r="I2504" s="52"/>
    </row>
    <row r="2505" spans="1:9" s="53" customFormat="1">
      <c r="A2505" s="49"/>
      <c r="B2505" s="50"/>
      <c r="C2505" s="51"/>
      <c r="D2505" s="49"/>
      <c r="E2505" s="52"/>
      <c r="F2505" s="52"/>
      <c r="G2505" s="52"/>
      <c r="H2505" s="52"/>
      <c r="I2505" s="52"/>
    </row>
    <row r="2506" spans="1:9" s="53" customFormat="1">
      <c r="A2506" s="49"/>
      <c r="B2506" s="50"/>
      <c r="C2506" s="51"/>
      <c r="D2506" s="49"/>
      <c r="E2506" s="52"/>
      <c r="F2506" s="52"/>
      <c r="G2506" s="52"/>
      <c r="H2506" s="52"/>
      <c r="I2506" s="52"/>
    </row>
    <row r="2507" spans="1:9" s="53" customFormat="1">
      <c r="A2507" s="49"/>
      <c r="B2507" s="50"/>
      <c r="C2507" s="51"/>
      <c r="D2507" s="49"/>
      <c r="E2507" s="52"/>
      <c r="F2507" s="52"/>
      <c r="G2507" s="52"/>
      <c r="H2507" s="52"/>
      <c r="I2507" s="52"/>
    </row>
    <row r="2508" spans="1:9" s="53" customFormat="1">
      <c r="A2508" s="49"/>
      <c r="B2508" s="50"/>
      <c r="C2508" s="51"/>
      <c r="D2508" s="49"/>
      <c r="E2508" s="52"/>
      <c r="F2508" s="52"/>
      <c r="G2508" s="52"/>
      <c r="H2508" s="52"/>
      <c r="I2508" s="52"/>
    </row>
    <row r="2509" spans="1:9" s="53" customFormat="1">
      <c r="A2509" s="49"/>
      <c r="B2509" s="50"/>
      <c r="C2509" s="51"/>
      <c r="D2509" s="49"/>
      <c r="E2509" s="52"/>
      <c r="F2509" s="52"/>
      <c r="G2509" s="52"/>
      <c r="H2509" s="52"/>
      <c r="I2509" s="52"/>
    </row>
    <row r="2510" spans="1:9" s="53" customFormat="1">
      <c r="A2510" s="49"/>
      <c r="B2510" s="50"/>
      <c r="C2510" s="51"/>
      <c r="D2510" s="49"/>
      <c r="E2510" s="52"/>
      <c r="F2510" s="52"/>
      <c r="G2510" s="52"/>
      <c r="H2510" s="52"/>
      <c r="I2510" s="52"/>
    </row>
    <row r="2511" spans="1:9" s="53" customFormat="1">
      <c r="A2511" s="49"/>
      <c r="B2511" s="50"/>
      <c r="C2511" s="51"/>
      <c r="D2511" s="49"/>
      <c r="E2511" s="52"/>
      <c r="F2511" s="52"/>
      <c r="G2511" s="52"/>
      <c r="H2511" s="52"/>
      <c r="I2511" s="52"/>
    </row>
    <row r="2512" spans="1:9" s="53" customFormat="1">
      <c r="A2512" s="49"/>
      <c r="B2512" s="50"/>
      <c r="C2512" s="51"/>
      <c r="D2512" s="49"/>
      <c r="E2512" s="52"/>
      <c r="F2512" s="52"/>
      <c r="G2512" s="52"/>
      <c r="H2512" s="52"/>
      <c r="I2512" s="52"/>
    </row>
    <row r="2513" spans="1:9" s="53" customFormat="1">
      <c r="A2513" s="49"/>
      <c r="B2513" s="50"/>
      <c r="C2513" s="51"/>
      <c r="D2513" s="49"/>
      <c r="E2513" s="52"/>
      <c r="F2513" s="52"/>
      <c r="G2513" s="52"/>
      <c r="H2513" s="52"/>
      <c r="I2513" s="52"/>
    </row>
    <row r="2514" spans="1:9" s="53" customFormat="1">
      <c r="A2514" s="49"/>
      <c r="B2514" s="50"/>
      <c r="C2514" s="51"/>
      <c r="D2514" s="49"/>
      <c r="E2514" s="52"/>
      <c r="F2514" s="52"/>
      <c r="G2514" s="52"/>
      <c r="H2514" s="52"/>
      <c r="I2514" s="52"/>
    </row>
    <row r="2515" spans="1:9" s="53" customFormat="1">
      <c r="A2515" s="49"/>
      <c r="B2515" s="50"/>
      <c r="C2515" s="51"/>
      <c r="D2515" s="49"/>
      <c r="E2515" s="52"/>
      <c r="F2515" s="52"/>
      <c r="G2515" s="52"/>
      <c r="H2515" s="52"/>
      <c r="I2515" s="52"/>
    </row>
    <row r="2516" spans="1:9" s="53" customFormat="1">
      <c r="A2516" s="49"/>
      <c r="B2516" s="50"/>
      <c r="C2516" s="51"/>
      <c r="D2516" s="49"/>
      <c r="E2516" s="52"/>
      <c r="F2516" s="52"/>
      <c r="G2516" s="52"/>
      <c r="H2516" s="52"/>
      <c r="I2516" s="52"/>
    </row>
    <row r="2517" spans="1:9" s="53" customFormat="1">
      <c r="A2517" s="49"/>
      <c r="B2517" s="50"/>
      <c r="C2517" s="51"/>
      <c r="D2517" s="49"/>
      <c r="E2517" s="52"/>
      <c r="F2517" s="52"/>
      <c r="G2517" s="52"/>
      <c r="H2517" s="52"/>
      <c r="I2517" s="52"/>
    </row>
    <row r="2518" spans="1:9" s="53" customFormat="1">
      <c r="A2518" s="49"/>
      <c r="B2518" s="50"/>
      <c r="C2518" s="51"/>
      <c r="D2518" s="49"/>
      <c r="E2518" s="52"/>
      <c r="F2518" s="52"/>
      <c r="G2518" s="52"/>
      <c r="H2518" s="52"/>
      <c r="I2518" s="52"/>
    </row>
    <row r="2519" spans="1:9" s="53" customFormat="1">
      <c r="A2519" s="49"/>
      <c r="B2519" s="50"/>
      <c r="C2519" s="51"/>
      <c r="D2519" s="49"/>
      <c r="E2519" s="52"/>
      <c r="F2519" s="52"/>
      <c r="G2519" s="52"/>
      <c r="H2519" s="52"/>
      <c r="I2519" s="52"/>
    </row>
    <row r="2520" spans="1:9" s="53" customFormat="1">
      <c r="A2520" s="49"/>
      <c r="B2520" s="50"/>
      <c r="C2520" s="51"/>
      <c r="D2520" s="49"/>
      <c r="E2520" s="52"/>
      <c r="F2520" s="52"/>
      <c r="G2520" s="52"/>
      <c r="H2520" s="52"/>
      <c r="I2520" s="52"/>
    </row>
    <row r="2521" spans="1:9" s="53" customFormat="1">
      <c r="A2521" s="49"/>
      <c r="B2521" s="50"/>
      <c r="C2521" s="51"/>
      <c r="D2521" s="49"/>
      <c r="E2521" s="52"/>
      <c r="F2521" s="52"/>
      <c r="G2521" s="52"/>
      <c r="H2521" s="52"/>
      <c r="I2521" s="52"/>
    </row>
    <row r="2522" spans="1:9" s="53" customFormat="1">
      <c r="A2522" s="49"/>
      <c r="B2522" s="50"/>
      <c r="C2522" s="51"/>
      <c r="D2522" s="49"/>
      <c r="E2522" s="52"/>
      <c r="F2522" s="52"/>
      <c r="G2522" s="52"/>
      <c r="H2522" s="52"/>
      <c r="I2522" s="52"/>
    </row>
    <row r="2523" spans="1:9" s="53" customFormat="1">
      <c r="A2523" s="49"/>
      <c r="B2523" s="50"/>
      <c r="C2523" s="51"/>
      <c r="D2523" s="49"/>
      <c r="E2523" s="52"/>
      <c r="F2523" s="52"/>
      <c r="G2523" s="52"/>
      <c r="H2523" s="52"/>
      <c r="I2523" s="52"/>
    </row>
    <row r="2524" spans="1:9" s="53" customFormat="1">
      <c r="A2524" s="49"/>
      <c r="B2524" s="50"/>
      <c r="C2524" s="51"/>
      <c r="D2524" s="49"/>
      <c r="E2524" s="52"/>
      <c r="F2524" s="52"/>
      <c r="G2524" s="52"/>
      <c r="H2524" s="52"/>
      <c r="I2524" s="52"/>
    </row>
    <row r="2525" spans="1:9" s="53" customFormat="1">
      <c r="A2525" s="49"/>
      <c r="B2525" s="50"/>
      <c r="C2525" s="51"/>
      <c r="D2525" s="49"/>
      <c r="E2525" s="52"/>
      <c r="F2525" s="52"/>
      <c r="G2525" s="52"/>
      <c r="H2525" s="52"/>
      <c r="I2525" s="52"/>
    </row>
    <row r="2526" spans="1:9" s="53" customFormat="1">
      <c r="A2526" s="49"/>
      <c r="B2526" s="50"/>
      <c r="C2526" s="51"/>
      <c r="D2526" s="49"/>
      <c r="E2526" s="52"/>
      <c r="F2526" s="52"/>
      <c r="G2526" s="52"/>
      <c r="H2526" s="52"/>
      <c r="I2526" s="52"/>
    </row>
    <row r="2527" spans="1:9" s="53" customFormat="1">
      <c r="A2527" s="49"/>
      <c r="B2527" s="50"/>
      <c r="C2527" s="51"/>
      <c r="D2527" s="49"/>
      <c r="E2527" s="52"/>
      <c r="F2527" s="52"/>
      <c r="G2527" s="52"/>
      <c r="H2527" s="52"/>
      <c r="I2527" s="52"/>
    </row>
    <row r="2528" spans="1:9" s="53" customFormat="1">
      <c r="A2528" s="49"/>
      <c r="B2528" s="50"/>
      <c r="C2528" s="51"/>
      <c r="D2528" s="49"/>
      <c r="E2528" s="52"/>
      <c r="F2528" s="52"/>
      <c r="G2528" s="52"/>
      <c r="H2528" s="52"/>
      <c r="I2528" s="52"/>
    </row>
    <row r="2529" spans="1:9" s="53" customFormat="1">
      <c r="A2529" s="49"/>
      <c r="B2529" s="50"/>
      <c r="C2529" s="51"/>
      <c r="D2529" s="49"/>
      <c r="E2529" s="52"/>
      <c r="F2529" s="52"/>
      <c r="G2529" s="52"/>
      <c r="H2529" s="52"/>
      <c r="I2529" s="52"/>
    </row>
    <row r="2530" spans="1:9" s="53" customFormat="1">
      <c r="A2530" s="49"/>
      <c r="B2530" s="50"/>
      <c r="C2530" s="51"/>
      <c r="D2530" s="49"/>
      <c r="E2530" s="52"/>
      <c r="F2530" s="52"/>
      <c r="G2530" s="52"/>
      <c r="H2530" s="52"/>
      <c r="I2530" s="52"/>
    </row>
    <row r="2531" spans="1:9" s="53" customFormat="1">
      <c r="A2531" s="49"/>
      <c r="B2531" s="50"/>
      <c r="C2531" s="51"/>
      <c r="D2531" s="49"/>
      <c r="E2531" s="52"/>
      <c r="F2531" s="52"/>
      <c r="G2531" s="52"/>
      <c r="H2531" s="52"/>
      <c r="I2531" s="52"/>
    </row>
    <row r="2532" spans="1:9" s="53" customFormat="1">
      <c r="A2532" s="49"/>
      <c r="B2532" s="50"/>
      <c r="C2532" s="51"/>
      <c r="D2532" s="49"/>
      <c r="E2532" s="52"/>
      <c r="F2532" s="52"/>
      <c r="G2532" s="52"/>
      <c r="H2532" s="52"/>
      <c r="I2532" s="52"/>
    </row>
    <row r="2533" spans="1:9" s="53" customFormat="1">
      <c r="A2533" s="49"/>
      <c r="B2533" s="50"/>
      <c r="C2533" s="51"/>
      <c r="D2533" s="49"/>
      <c r="E2533" s="52"/>
      <c r="F2533" s="52"/>
      <c r="G2533" s="52"/>
      <c r="H2533" s="52"/>
      <c r="I2533" s="52"/>
    </row>
    <row r="2534" spans="1:9" s="53" customFormat="1">
      <c r="A2534" s="49"/>
      <c r="B2534" s="50"/>
      <c r="C2534" s="51"/>
      <c r="D2534" s="49"/>
      <c r="E2534" s="52"/>
      <c r="F2534" s="52"/>
      <c r="G2534" s="52"/>
      <c r="H2534" s="52"/>
      <c r="I2534" s="52"/>
    </row>
    <row r="2535" spans="1:9" s="53" customFormat="1">
      <c r="A2535" s="49"/>
      <c r="B2535" s="50"/>
      <c r="C2535" s="51"/>
      <c r="D2535" s="49"/>
      <c r="E2535" s="52"/>
      <c r="F2535" s="52"/>
      <c r="G2535" s="52"/>
      <c r="H2535" s="52"/>
      <c r="I2535" s="52"/>
    </row>
    <row r="2536" spans="1:9" s="53" customFormat="1">
      <c r="A2536" s="49"/>
      <c r="B2536" s="50"/>
      <c r="C2536" s="51"/>
      <c r="D2536" s="49"/>
      <c r="E2536" s="52"/>
      <c r="F2536" s="52"/>
      <c r="G2536" s="52"/>
      <c r="H2536" s="52"/>
      <c r="I2536" s="52"/>
    </row>
    <row r="2537" spans="1:9" s="53" customFormat="1">
      <c r="A2537" s="49"/>
      <c r="B2537" s="50"/>
      <c r="C2537" s="51"/>
      <c r="D2537" s="49"/>
      <c r="E2537" s="52"/>
      <c r="F2537" s="52"/>
      <c r="G2537" s="52"/>
      <c r="H2537" s="52"/>
      <c r="I2537" s="52"/>
    </row>
    <row r="2538" spans="1:9" s="53" customFormat="1">
      <c r="A2538" s="49"/>
      <c r="B2538" s="50"/>
      <c r="C2538" s="51"/>
      <c r="D2538" s="49"/>
      <c r="E2538" s="52"/>
      <c r="F2538" s="52"/>
      <c r="G2538" s="52"/>
      <c r="H2538" s="52"/>
      <c r="I2538" s="52"/>
    </row>
    <row r="2539" spans="1:9" s="53" customFormat="1">
      <c r="A2539" s="49"/>
      <c r="B2539" s="50"/>
      <c r="C2539" s="51"/>
      <c r="D2539" s="49"/>
      <c r="E2539" s="52"/>
      <c r="F2539" s="52"/>
      <c r="G2539" s="52"/>
      <c r="H2539" s="52"/>
      <c r="I2539" s="52"/>
    </row>
    <row r="2540" spans="1:9" s="53" customFormat="1">
      <c r="A2540" s="49"/>
      <c r="B2540" s="50"/>
      <c r="C2540" s="51"/>
      <c r="D2540" s="49"/>
      <c r="E2540" s="52"/>
      <c r="F2540" s="52"/>
      <c r="G2540" s="52"/>
      <c r="H2540" s="52"/>
      <c r="I2540" s="52"/>
    </row>
    <row r="2541" spans="1:9" s="53" customFormat="1">
      <c r="A2541" s="49"/>
      <c r="B2541" s="50"/>
      <c r="C2541" s="51"/>
      <c r="D2541" s="49"/>
      <c r="E2541" s="52"/>
      <c r="F2541" s="52"/>
      <c r="G2541" s="52"/>
      <c r="H2541" s="52"/>
      <c r="I2541" s="52"/>
    </row>
    <row r="2542" spans="1:9" s="53" customFormat="1">
      <c r="A2542" s="49"/>
      <c r="B2542" s="50"/>
      <c r="C2542" s="51"/>
      <c r="D2542" s="49"/>
      <c r="E2542" s="52"/>
      <c r="F2542" s="52"/>
      <c r="G2542" s="52"/>
      <c r="H2542" s="52"/>
      <c r="I2542" s="52"/>
    </row>
    <row r="2543" spans="1:9" s="53" customFormat="1">
      <c r="A2543" s="49"/>
      <c r="B2543" s="50"/>
      <c r="C2543" s="51"/>
      <c r="D2543" s="49"/>
      <c r="E2543" s="52"/>
      <c r="F2543" s="52"/>
      <c r="G2543" s="52"/>
      <c r="H2543" s="52"/>
      <c r="I2543" s="52"/>
    </row>
    <row r="2544" spans="1:9" s="53" customFormat="1">
      <c r="A2544" s="49"/>
      <c r="B2544" s="50"/>
      <c r="C2544" s="51"/>
      <c r="D2544" s="49"/>
      <c r="E2544" s="52"/>
      <c r="F2544" s="52"/>
      <c r="G2544" s="52"/>
      <c r="H2544" s="52"/>
      <c r="I2544" s="52"/>
    </row>
    <row r="2545" spans="1:9" s="53" customFormat="1">
      <c r="A2545" s="49"/>
      <c r="B2545" s="50"/>
      <c r="C2545" s="51"/>
      <c r="D2545" s="49"/>
      <c r="E2545" s="52"/>
      <c r="F2545" s="52"/>
      <c r="G2545" s="52"/>
      <c r="H2545" s="52"/>
      <c r="I2545" s="52"/>
    </row>
    <row r="2546" spans="1:9" s="53" customFormat="1">
      <c r="A2546" s="49"/>
      <c r="B2546" s="50"/>
      <c r="C2546" s="51"/>
      <c r="D2546" s="49"/>
      <c r="E2546" s="52"/>
      <c r="F2546" s="52"/>
      <c r="G2546" s="52"/>
      <c r="H2546" s="52"/>
      <c r="I2546" s="52"/>
    </row>
    <row r="2547" spans="1:9" s="53" customFormat="1">
      <c r="A2547" s="49"/>
      <c r="B2547" s="50"/>
      <c r="C2547" s="51"/>
      <c r="D2547" s="49"/>
      <c r="E2547" s="52"/>
      <c r="F2547" s="52"/>
      <c r="G2547" s="52"/>
      <c r="H2547" s="52"/>
      <c r="I2547" s="52"/>
    </row>
    <row r="2548" spans="1:9" s="53" customFormat="1">
      <c r="A2548" s="49"/>
      <c r="B2548" s="50"/>
      <c r="C2548" s="51"/>
      <c r="D2548" s="49"/>
      <c r="E2548" s="52"/>
      <c r="F2548" s="52"/>
      <c r="G2548" s="52"/>
      <c r="H2548" s="52"/>
      <c r="I2548" s="52"/>
    </row>
    <row r="2549" spans="1:9" s="53" customFormat="1">
      <c r="A2549" s="49"/>
      <c r="B2549" s="50"/>
      <c r="C2549" s="51"/>
      <c r="D2549" s="49"/>
      <c r="E2549" s="52"/>
      <c r="F2549" s="52"/>
      <c r="G2549" s="52"/>
      <c r="H2549" s="52"/>
      <c r="I2549" s="52"/>
    </row>
    <row r="2550" spans="1:9" s="53" customFormat="1">
      <c r="A2550" s="49"/>
      <c r="B2550" s="50"/>
      <c r="C2550" s="51"/>
      <c r="D2550" s="49"/>
      <c r="E2550" s="52"/>
      <c r="F2550" s="52"/>
      <c r="G2550" s="52"/>
      <c r="H2550" s="52"/>
      <c r="I2550" s="52"/>
    </row>
    <row r="2551" spans="1:9" s="53" customFormat="1">
      <c r="A2551" s="49"/>
      <c r="B2551" s="50"/>
      <c r="C2551" s="51"/>
      <c r="D2551" s="49"/>
      <c r="E2551" s="52"/>
      <c r="F2551" s="52"/>
      <c r="G2551" s="52"/>
      <c r="H2551" s="52"/>
      <c r="I2551" s="52"/>
    </row>
    <row r="2552" spans="1:9" s="53" customFormat="1">
      <c r="A2552" s="49"/>
      <c r="B2552" s="50"/>
      <c r="C2552" s="51"/>
      <c r="D2552" s="49"/>
      <c r="E2552" s="52"/>
      <c r="F2552" s="52"/>
      <c r="G2552" s="52"/>
      <c r="H2552" s="52"/>
      <c r="I2552" s="52"/>
    </row>
    <row r="2553" spans="1:9" s="53" customFormat="1">
      <c r="A2553" s="49"/>
      <c r="B2553" s="50"/>
      <c r="C2553" s="51"/>
      <c r="D2553" s="49"/>
      <c r="E2553" s="52"/>
      <c r="F2553" s="52"/>
      <c r="G2553" s="52"/>
      <c r="H2553" s="52"/>
      <c r="I2553" s="52"/>
    </row>
    <row r="2554" spans="1:9" s="53" customFormat="1">
      <c r="A2554" s="49"/>
      <c r="B2554" s="50"/>
      <c r="C2554" s="51"/>
      <c r="D2554" s="49"/>
      <c r="E2554" s="52"/>
      <c r="F2554" s="52"/>
      <c r="G2554" s="52"/>
      <c r="H2554" s="52"/>
      <c r="I2554" s="52"/>
    </row>
    <row r="2555" spans="1:9" s="53" customFormat="1">
      <c r="A2555" s="49"/>
      <c r="B2555" s="50"/>
      <c r="C2555" s="51"/>
      <c r="D2555" s="49"/>
      <c r="E2555" s="52"/>
      <c r="F2555" s="52"/>
      <c r="G2555" s="52"/>
      <c r="H2555" s="52"/>
      <c r="I2555" s="52"/>
    </row>
    <row r="2556" spans="1:9" s="53" customFormat="1">
      <c r="A2556" s="49"/>
      <c r="B2556" s="50"/>
      <c r="C2556" s="51"/>
      <c r="D2556" s="49"/>
      <c r="E2556" s="52"/>
      <c r="F2556" s="52"/>
      <c r="G2556" s="52"/>
      <c r="H2556" s="52"/>
      <c r="I2556" s="52"/>
    </row>
    <row r="2557" spans="1:9" s="53" customFormat="1">
      <c r="A2557" s="49"/>
      <c r="B2557" s="50"/>
      <c r="C2557" s="51"/>
      <c r="D2557" s="49"/>
      <c r="E2557" s="52"/>
      <c r="F2557" s="52"/>
      <c r="G2557" s="52"/>
      <c r="H2557" s="52"/>
      <c r="I2557" s="52"/>
    </row>
    <row r="2558" spans="1:9" s="53" customFormat="1">
      <c r="A2558" s="49"/>
      <c r="B2558" s="50"/>
      <c r="C2558" s="51"/>
      <c r="D2558" s="49"/>
      <c r="E2558" s="52"/>
      <c r="F2558" s="52"/>
      <c r="G2558" s="52"/>
      <c r="H2558" s="52"/>
      <c r="I2558" s="52"/>
    </row>
    <row r="2559" spans="1:9" s="53" customFormat="1">
      <c r="A2559" s="49"/>
      <c r="B2559" s="50"/>
      <c r="C2559" s="51"/>
      <c r="D2559" s="49"/>
      <c r="E2559" s="52"/>
      <c r="F2559" s="52"/>
      <c r="G2559" s="52"/>
      <c r="H2559" s="52"/>
      <c r="I2559" s="52"/>
    </row>
    <row r="2560" spans="1:9" s="53" customFormat="1">
      <c r="A2560" s="49"/>
      <c r="B2560" s="50"/>
      <c r="C2560" s="51"/>
      <c r="D2560" s="49"/>
      <c r="E2560" s="52"/>
      <c r="F2560" s="52"/>
      <c r="G2560" s="52"/>
      <c r="H2560" s="52"/>
      <c r="I2560" s="52"/>
    </row>
    <row r="2561" spans="1:9" s="53" customFormat="1">
      <c r="A2561" s="49"/>
      <c r="B2561" s="50"/>
      <c r="C2561" s="51"/>
      <c r="D2561" s="49"/>
      <c r="E2561" s="52"/>
      <c r="F2561" s="52"/>
      <c r="G2561" s="52"/>
      <c r="H2561" s="52"/>
      <c r="I2561" s="52"/>
    </row>
    <row r="2562" spans="1:9" s="53" customFormat="1">
      <c r="A2562" s="49"/>
      <c r="B2562" s="50"/>
      <c r="C2562" s="51"/>
      <c r="D2562" s="49"/>
      <c r="E2562" s="52"/>
      <c r="F2562" s="52"/>
      <c r="G2562" s="52"/>
      <c r="H2562" s="52"/>
      <c r="I2562" s="52"/>
    </row>
    <row r="2563" spans="1:9" s="53" customFormat="1">
      <c r="A2563" s="49"/>
      <c r="B2563" s="50"/>
      <c r="C2563" s="51"/>
      <c r="D2563" s="49"/>
      <c r="E2563" s="52"/>
      <c r="F2563" s="52"/>
      <c r="G2563" s="52"/>
      <c r="H2563" s="52"/>
      <c r="I2563" s="52"/>
    </row>
    <row r="2564" spans="1:9" s="53" customFormat="1">
      <c r="A2564" s="49"/>
      <c r="B2564" s="50"/>
      <c r="C2564" s="51"/>
      <c r="D2564" s="49"/>
      <c r="E2564" s="52"/>
      <c r="F2564" s="52"/>
      <c r="G2564" s="52"/>
      <c r="H2564" s="52"/>
      <c r="I2564" s="52"/>
    </row>
    <row r="2565" spans="1:9" s="53" customFormat="1">
      <c r="A2565" s="49"/>
      <c r="B2565" s="50"/>
      <c r="C2565" s="51"/>
      <c r="D2565" s="49"/>
      <c r="E2565" s="52"/>
      <c r="F2565" s="52"/>
      <c r="G2565" s="52"/>
      <c r="H2565" s="52"/>
      <c r="I2565" s="52"/>
    </row>
    <row r="2566" spans="1:9" s="53" customFormat="1">
      <c r="A2566" s="49"/>
      <c r="B2566" s="50"/>
      <c r="C2566" s="51"/>
      <c r="D2566" s="49"/>
      <c r="E2566" s="52"/>
      <c r="F2566" s="52"/>
      <c r="G2566" s="52"/>
      <c r="H2566" s="52"/>
      <c r="I2566" s="52"/>
    </row>
    <row r="2567" spans="1:9" s="53" customFormat="1">
      <c r="A2567" s="49"/>
      <c r="B2567" s="50"/>
      <c r="C2567" s="51"/>
      <c r="D2567" s="49"/>
      <c r="E2567" s="52"/>
      <c r="F2567" s="52"/>
      <c r="G2567" s="52"/>
      <c r="H2567" s="52"/>
      <c r="I2567" s="52"/>
    </row>
    <row r="2568" spans="1:9" s="53" customFormat="1">
      <c r="A2568" s="49"/>
      <c r="B2568" s="50"/>
      <c r="C2568" s="51"/>
      <c r="D2568" s="49"/>
      <c r="E2568" s="52"/>
      <c r="F2568" s="52"/>
      <c r="G2568" s="52"/>
      <c r="H2568" s="52"/>
      <c r="I2568" s="52"/>
    </row>
    <row r="2569" spans="1:9" s="53" customFormat="1">
      <c r="A2569" s="49"/>
      <c r="B2569" s="50"/>
      <c r="C2569" s="51"/>
      <c r="D2569" s="49"/>
      <c r="E2569" s="52"/>
      <c r="F2569" s="52"/>
      <c r="G2569" s="52"/>
      <c r="H2569" s="52"/>
      <c r="I2569" s="52"/>
    </row>
    <row r="2570" spans="1:9" s="53" customFormat="1">
      <c r="A2570" s="49"/>
      <c r="B2570" s="50"/>
      <c r="C2570" s="51"/>
      <c r="D2570" s="49"/>
      <c r="E2570" s="52"/>
      <c r="F2570" s="52"/>
      <c r="G2570" s="52"/>
      <c r="H2570" s="52"/>
      <c r="I2570" s="52"/>
    </row>
    <row r="2571" spans="1:9" s="53" customFormat="1">
      <c r="A2571" s="49"/>
      <c r="B2571" s="50"/>
      <c r="C2571" s="51"/>
      <c r="D2571" s="49"/>
      <c r="E2571" s="52"/>
      <c r="F2571" s="52"/>
      <c r="G2571" s="52"/>
      <c r="H2571" s="52"/>
      <c r="I2571" s="52"/>
    </row>
    <row r="2572" spans="1:9" s="53" customFormat="1">
      <c r="A2572" s="49"/>
      <c r="B2572" s="50"/>
      <c r="C2572" s="51"/>
      <c r="D2572" s="49"/>
      <c r="E2572" s="52"/>
      <c r="F2572" s="52"/>
      <c r="G2572" s="52"/>
      <c r="H2572" s="52"/>
      <c r="I2572" s="52"/>
    </row>
    <row r="2573" spans="1:9" s="53" customFormat="1">
      <c r="A2573" s="49"/>
      <c r="B2573" s="50"/>
      <c r="C2573" s="51"/>
      <c r="D2573" s="49"/>
      <c r="E2573" s="52"/>
      <c r="F2573" s="52"/>
      <c r="G2573" s="52"/>
      <c r="H2573" s="52"/>
      <c r="I2573" s="52"/>
    </row>
    <row r="2574" spans="1:9" s="53" customFormat="1">
      <c r="A2574" s="49"/>
      <c r="B2574" s="50"/>
      <c r="C2574" s="51"/>
      <c r="D2574" s="49"/>
      <c r="E2574" s="52"/>
      <c r="F2574" s="52"/>
      <c r="G2574" s="52"/>
      <c r="H2574" s="52"/>
      <c r="I2574" s="52"/>
    </row>
    <row r="2575" spans="1:9" s="53" customFormat="1">
      <c r="A2575" s="49"/>
      <c r="B2575" s="50"/>
      <c r="C2575" s="51"/>
      <c r="D2575" s="49"/>
      <c r="E2575" s="52"/>
      <c r="F2575" s="52"/>
      <c r="G2575" s="52"/>
      <c r="H2575" s="52"/>
      <c r="I2575" s="52"/>
    </row>
    <row r="2576" spans="1:9" s="53" customFormat="1">
      <c r="A2576" s="49"/>
      <c r="B2576" s="50"/>
      <c r="C2576" s="51"/>
      <c r="D2576" s="49"/>
      <c r="E2576" s="52"/>
      <c r="F2576" s="52"/>
      <c r="G2576" s="52"/>
      <c r="H2576" s="52"/>
      <c r="I2576" s="52"/>
    </row>
    <row r="2577" spans="1:9" s="53" customFormat="1">
      <c r="A2577" s="49"/>
      <c r="B2577" s="50"/>
      <c r="C2577" s="51"/>
      <c r="D2577" s="49"/>
      <c r="E2577" s="52"/>
      <c r="F2577" s="52"/>
      <c r="G2577" s="52"/>
      <c r="H2577" s="52"/>
      <c r="I2577" s="52"/>
    </row>
    <row r="2578" spans="1:9" s="53" customFormat="1">
      <c r="A2578" s="49"/>
      <c r="B2578" s="50"/>
      <c r="C2578" s="51"/>
      <c r="D2578" s="49"/>
      <c r="E2578" s="52"/>
      <c r="F2578" s="52"/>
      <c r="G2578" s="52"/>
      <c r="H2578" s="52"/>
      <c r="I2578" s="52"/>
    </row>
    <row r="2579" spans="1:9" s="53" customFormat="1">
      <c r="A2579" s="49"/>
      <c r="B2579" s="50"/>
      <c r="C2579" s="51"/>
      <c r="D2579" s="49"/>
      <c r="E2579" s="52"/>
      <c r="F2579" s="52"/>
      <c r="G2579" s="52"/>
      <c r="H2579" s="52"/>
      <c r="I2579" s="52"/>
    </row>
    <row r="2580" spans="1:9" s="53" customFormat="1">
      <c r="A2580" s="49"/>
      <c r="B2580" s="50"/>
      <c r="C2580" s="51"/>
      <c r="D2580" s="49"/>
      <c r="E2580" s="52"/>
      <c r="F2580" s="52"/>
      <c r="G2580" s="52"/>
      <c r="H2580" s="52"/>
      <c r="I2580" s="52"/>
    </row>
    <row r="2581" spans="1:9" s="53" customFormat="1">
      <c r="A2581" s="49"/>
      <c r="B2581" s="50"/>
      <c r="C2581" s="51"/>
      <c r="D2581" s="49"/>
      <c r="E2581" s="52"/>
      <c r="F2581" s="52"/>
      <c r="G2581" s="52"/>
      <c r="H2581" s="52"/>
      <c r="I2581" s="52"/>
    </row>
    <row r="2582" spans="1:9" s="53" customFormat="1">
      <c r="A2582" s="49"/>
      <c r="B2582" s="50"/>
      <c r="C2582" s="51"/>
      <c r="D2582" s="49"/>
      <c r="E2582" s="52"/>
      <c r="F2582" s="52"/>
      <c r="G2582" s="52"/>
      <c r="H2582" s="52"/>
      <c r="I2582" s="52"/>
    </row>
    <row r="2583" spans="1:9" s="53" customFormat="1">
      <c r="A2583" s="49"/>
      <c r="B2583" s="50"/>
      <c r="C2583" s="51"/>
      <c r="D2583" s="49"/>
      <c r="E2583" s="52"/>
      <c r="F2583" s="52"/>
      <c r="G2583" s="52"/>
      <c r="H2583" s="52"/>
      <c r="I2583" s="52"/>
    </row>
    <row r="2584" spans="1:9" s="53" customFormat="1">
      <c r="A2584" s="49"/>
      <c r="B2584" s="50"/>
      <c r="C2584" s="51"/>
      <c r="D2584" s="49"/>
      <c r="E2584" s="52"/>
      <c r="F2584" s="52"/>
      <c r="G2584" s="52"/>
      <c r="H2584" s="52"/>
      <c r="I2584" s="52"/>
    </row>
    <row r="2585" spans="1:9" s="53" customFormat="1">
      <c r="A2585" s="49"/>
      <c r="B2585" s="50"/>
      <c r="C2585" s="51"/>
      <c r="D2585" s="49"/>
      <c r="E2585" s="52"/>
      <c r="F2585" s="52"/>
      <c r="G2585" s="52"/>
      <c r="H2585" s="52"/>
      <c r="I2585" s="52"/>
    </row>
    <row r="2586" spans="1:9" s="53" customFormat="1">
      <c r="A2586" s="49"/>
      <c r="B2586" s="50"/>
      <c r="C2586" s="51"/>
      <c r="D2586" s="49"/>
      <c r="E2586" s="52"/>
      <c r="F2586" s="52"/>
      <c r="G2586" s="52"/>
      <c r="H2586" s="52"/>
      <c r="I2586" s="52"/>
    </row>
    <row r="2587" spans="1:9" s="53" customFormat="1">
      <c r="A2587" s="49"/>
      <c r="B2587" s="50"/>
      <c r="C2587" s="51"/>
      <c r="D2587" s="49"/>
      <c r="E2587" s="52"/>
      <c r="F2587" s="52"/>
      <c r="G2587" s="52"/>
      <c r="H2587" s="52"/>
      <c r="I2587" s="52"/>
    </row>
    <row r="2588" spans="1:9" s="53" customFormat="1">
      <c r="A2588" s="49"/>
      <c r="B2588" s="50"/>
      <c r="C2588" s="51"/>
      <c r="D2588" s="49"/>
      <c r="E2588" s="52"/>
      <c r="F2588" s="52"/>
      <c r="G2588" s="52"/>
      <c r="H2588" s="52"/>
      <c r="I2588" s="52"/>
    </row>
    <row r="2589" spans="1:9" s="53" customFormat="1">
      <c r="A2589" s="49"/>
      <c r="B2589" s="50"/>
      <c r="C2589" s="51"/>
      <c r="D2589" s="49"/>
      <c r="E2589" s="52"/>
      <c r="F2589" s="52"/>
      <c r="G2589" s="52"/>
      <c r="H2589" s="52"/>
      <c r="I2589" s="52"/>
    </row>
    <row r="2590" spans="1:9" s="53" customFormat="1">
      <c r="A2590" s="49"/>
      <c r="B2590" s="50"/>
      <c r="C2590" s="51"/>
      <c r="D2590" s="49"/>
      <c r="E2590" s="52"/>
      <c r="F2590" s="52"/>
      <c r="G2590" s="52"/>
      <c r="H2590" s="52"/>
      <c r="I2590" s="52"/>
    </row>
    <row r="2591" spans="1:9" s="53" customFormat="1">
      <c r="A2591" s="49"/>
      <c r="B2591" s="50"/>
      <c r="C2591" s="51"/>
      <c r="D2591" s="49"/>
      <c r="E2591" s="52"/>
      <c r="F2591" s="52"/>
      <c r="G2591" s="52"/>
      <c r="H2591" s="52"/>
      <c r="I2591" s="52"/>
    </row>
    <row r="2592" spans="1:9" s="53" customFormat="1">
      <c r="A2592" s="49"/>
      <c r="B2592" s="50"/>
      <c r="C2592" s="51"/>
      <c r="D2592" s="49"/>
      <c r="E2592" s="52"/>
      <c r="F2592" s="52"/>
      <c r="G2592" s="52"/>
      <c r="H2592" s="52"/>
      <c r="I2592" s="52"/>
    </row>
    <row r="2593" spans="1:9" s="53" customFormat="1">
      <c r="A2593" s="49"/>
      <c r="B2593" s="50"/>
      <c r="C2593" s="51"/>
      <c r="D2593" s="49"/>
      <c r="E2593" s="52"/>
      <c r="F2593" s="52"/>
      <c r="G2593" s="52"/>
      <c r="H2593" s="52"/>
      <c r="I2593" s="52"/>
    </row>
    <row r="2594" spans="1:9" s="53" customFormat="1">
      <c r="A2594" s="49"/>
      <c r="B2594" s="50"/>
      <c r="C2594" s="51"/>
      <c r="D2594" s="49"/>
      <c r="E2594" s="52"/>
      <c r="F2594" s="52"/>
      <c r="G2594" s="52"/>
      <c r="H2594" s="52"/>
      <c r="I2594" s="52"/>
    </row>
    <row r="2595" spans="1:9" s="53" customFormat="1">
      <c r="A2595" s="49"/>
      <c r="B2595" s="50"/>
      <c r="C2595" s="51"/>
      <c r="D2595" s="49"/>
      <c r="E2595" s="52"/>
      <c r="F2595" s="52"/>
      <c r="G2595" s="52"/>
      <c r="H2595" s="52"/>
      <c r="I2595" s="52"/>
    </row>
    <row r="2596" spans="1:9" s="53" customFormat="1">
      <c r="A2596" s="49"/>
      <c r="B2596" s="50"/>
      <c r="C2596" s="51"/>
      <c r="D2596" s="49"/>
      <c r="E2596" s="52"/>
      <c r="F2596" s="52"/>
      <c r="G2596" s="52"/>
      <c r="H2596" s="52"/>
      <c r="I2596" s="52"/>
    </row>
    <row r="2597" spans="1:9" s="53" customFormat="1">
      <c r="A2597" s="49"/>
      <c r="B2597" s="50"/>
      <c r="C2597" s="51"/>
      <c r="D2597" s="49"/>
      <c r="E2597" s="52"/>
      <c r="F2597" s="52"/>
      <c r="G2597" s="52"/>
      <c r="H2597" s="52"/>
      <c r="I2597" s="52"/>
    </row>
    <row r="2598" spans="1:9" s="53" customFormat="1">
      <c r="A2598" s="49"/>
      <c r="B2598" s="50"/>
      <c r="C2598" s="51"/>
      <c r="D2598" s="49"/>
      <c r="E2598" s="52"/>
      <c r="F2598" s="52"/>
      <c r="G2598" s="52"/>
      <c r="H2598" s="52"/>
      <c r="I2598" s="52"/>
    </row>
    <row r="2599" spans="1:9" s="53" customFormat="1">
      <c r="A2599" s="49"/>
      <c r="B2599" s="50"/>
      <c r="C2599" s="51"/>
      <c r="D2599" s="49"/>
      <c r="E2599" s="52"/>
      <c r="F2599" s="52"/>
      <c r="G2599" s="52"/>
      <c r="H2599" s="52"/>
      <c r="I2599" s="52"/>
    </row>
    <row r="2600" spans="1:9" s="53" customFormat="1">
      <c r="A2600" s="49"/>
      <c r="B2600" s="50"/>
      <c r="C2600" s="51"/>
      <c r="D2600" s="49"/>
      <c r="E2600" s="52"/>
      <c r="F2600" s="52"/>
      <c r="G2600" s="52"/>
      <c r="H2600" s="52"/>
      <c r="I2600" s="52"/>
    </row>
    <row r="2601" spans="1:9" s="53" customFormat="1">
      <c r="A2601" s="49"/>
      <c r="B2601" s="50"/>
      <c r="C2601" s="51"/>
      <c r="D2601" s="49"/>
      <c r="E2601" s="52"/>
      <c r="F2601" s="52"/>
      <c r="G2601" s="52"/>
      <c r="H2601" s="52"/>
      <c r="I2601" s="52"/>
    </row>
    <row r="2602" spans="1:9" s="53" customFormat="1">
      <c r="A2602" s="49"/>
      <c r="B2602" s="50"/>
      <c r="C2602" s="51"/>
      <c r="D2602" s="49"/>
      <c r="E2602" s="52"/>
      <c r="F2602" s="52"/>
      <c r="G2602" s="52"/>
      <c r="H2602" s="52"/>
      <c r="I2602" s="52"/>
    </row>
    <row r="2603" spans="1:9" s="53" customFormat="1">
      <c r="A2603" s="49"/>
      <c r="B2603" s="50"/>
      <c r="C2603" s="51"/>
      <c r="D2603" s="49"/>
      <c r="E2603" s="52"/>
      <c r="F2603" s="52"/>
      <c r="G2603" s="52"/>
      <c r="H2603" s="52"/>
      <c r="I2603" s="52"/>
    </row>
    <row r="2604" spans="1:9" s="53" customFormat="1">
      <c r="A2604" s="49"/>
      <c r="B2604" s="50"/>
      <c r="C2604" s="51"/>
      <c r="D2604" s="49"/>
      <c r="E2604" s="52"/>
      <c r="F2604" s="52"/>
      <c r="G2604" s="52"/>
      <c r="H2604" s="52"/>
      <c r="I2604" s="52"/>
    </row>
    <row r="2605" spans="1:9" s="53" customFormat="1">
      <c r="A2605" s="49"/>
      <c r="B2605" s="50"/>
      <c r="C2605" s="51"/>
      <c r="D2605" s="49"/>
      <c r="E2605" s="52"/>
      <c r="F2605" s="52"/>
      <c r="G2605" s="52"/>
      <c r="H2605" s="52"/>
      <c r="I2605" s="52"/>
    </row>
    <row r="2606" spans="1:9" s="53" customFormat="1">
      <c r="A2606" s="49"/>
      <c r="B2606" s="50"/>
      <c r="C2606" s="51"/>
      <c r="D2606" s="49"/>
      <c r="E2606" s="52"/>
      <c r="F2606" s="52"/>
      <c r="G2606" s="52"/>
      <c r="H2606" s="52"/>
      <c r="I2606" s="52"/>
    </row>
    <row r="2607" spans="1:9" s="53" customFormat="1">
      <c r="A2607" s="49"/>
      <c r="B2607" s="50"/>
      <c r="C2607" s="51"/>
      <c r="D2607" s="49"/>
      <c r="E2607" s="52"/>
      <c r="F2607" s="52"/>
      <c r="G2607" s="52"/>
      <c r="H2607" s="52"/>
      <c r="I2607" s="52"/>
    </row>
    <row r="2608" spans="1:9" s="53" customFormat="1">
      <c r="A2608" s="49"/>
      <c r="B2608" s="50"/>
      <c r="C2608" s="51"/>
      <c r="D2608" s="49"/>
      <c r="E2608" s="52"/>
      <c r="F2608" s="52"/>
      <c r="G2608" s="52"/>
      <c r="H2608" s="52"/>
      <c r="I2608" s="52"/>
    </row>
    <row r="2609" spans="1:9" s="53" customFormat="1">
      <c r="A2609" s="49"/>
      <c r="B2609" s="50"/>
      <c r="C2609" s="51"/>
      <c r="D2609" s="49"/>
      <c r="E2609" s="52"/>
      <c r="F2609" s="52"/>
      <c r="G2609" s="52"/>
      <c r="H2609" s="52"/>
      <c r="I2609" s="52"/>
    </row>
    <row r="2610" spans="1:9" s="53" customFormat="1">
      <c r="A2610" s="49"/>
      <c r="B2610" s="50"/>
      <c r="C2610" s="51"/>
      <c r="D2610" s="49"/>
      <c r="E2610" s="52"/>
      <c r="F2610" s="52"/>
      <c r="G2610" s="52"/>
      <c r="H2610" s="52"/>
      <c r="I2610" s="52"/>
    </row>
    <row r="2611" spans="1:9" s="53" customFormat="1">
      <c r="A2611" s="49"/>
      <c r="B2611" s="50"/>
      <c r="C2611" s="51"/>
      <c r="D2611" s="49"/>
      <c r="E2611" s="52"/>
      <c r="F2611" s="52"/>
      <c r="G2611" s="52"/>
      <c r="H2611" s="52"/>
      <c r="I2611" s="52"/>
    </row>
    <row r="2612" spans="1:9" s="53" customFormat="1">
      <c r="A2612" s="49"/>
      <c r="B2612" s="50"/>
      <c r="C2612" s="51"/>
      <c r="D2612" s="49"/>
      <c r="E2612" s="52"/>
      <c r="F2612" s="52"/>
      <c r="G2612" s="52"/>
      <c r="H2612" s="52"/>
      <c r="I2612" s="52"/>
    </row>
    <row r="2613" spans="1:9" s="53" customFormat="1">
      <c r="A2613" s="49"/>
      <c r="B2613" s="50"/>
      <c r="C2613" s="51"/>
      <c r="D2613" s="49"/>
      <c r="E2613" s="52"/>
      <c r="F2613" s="52"/>
      <c r="G2613" s="52"/>
      <c r="H2613" s="52"/>
      <c r="I2613" s="52"/>
    </row>
    <row r="2614" spans="1:9" s="53" customFormat="1">
      <c r="A2614" s="49"/>
      <c r="B2614" s="50"/>
      <c r="C2614" s="51"/>
      <c r="D2614" s="49"/>
      <c r="E2614" s="52"/>
      <c r="F2614" s="52"/>
      <c r="G2614" s="52"/>
      <c r="H2614" s="52"/>
      <c r="I2614" s="52"/>
    </row>
    <row r="2615" spans="1:9" s="53" customFormat="1">
      <c r="A2615" s="49"/>
      <c r="B2615" s="50"/>
      <c r="C2615" s="51"/>
      <c r="D2615" s="49"/>
      <c r="E2615" s="52"/>
      <c r="F2615" s="52"/>
      <c r="G2615" s="52"/>
      <c r="H2615" s="52"/>
      <c r="I2615" s="52"/>
    </row>
    <row r="2616" spans="1:9" s="53" customFormat="1">
      <c r="A2616" s="49"/>
      <c r="B2616" s="50"/>
      <c r="C2616" s="51"/>
      <c r="D2616" s="49"/>
      <c r="E2616" s="52"/>
      <c r="F2616" s="52"/>
      <c r="G2616" s="52"/>
      <c r="H2616" s="52"/>
      <c r="I2616" s="52"/>
    </row>
    <row r="2617" spans="1:9" s="53" customFormat="1">
      <c r="A2617" s="49"/>
      <c r="B2617" s="50"/>
      <c r="C2617" s="51"/>
      <c r="D2617" s="49"/>
      <c r="E2617" s="52"/>
      <c r="F2617" s="52"/>
      <c r="G2617" s="52"/>
      <c r="H2617" s="52"/>
      <c r="I2617" s="52"/>
    </row>
    <row r="2618" spans="1:9" s="53" customFormat="1">
      <c r="A2618" s="49"/>
      <c r="B2618" s="50"/>
      <c r="C2618" s="51"/>
      <c r="D2618" s="49"/>
      <c r="E2618" s="52"/>
      <c r="F2618" s="52"/>
      <c r="G2618" s="52"/>
      <c r="H2618" s="52"/>
      <c r="I2618" s="52"/>
    </row>
    <row r="2619" spans="1:9" s="53" customFormat="1">
      <c r="A2619" s="49"/>
      <c r="B2619" s="50"/>
      <c r="C2619" s="51"/>
      <c r="D2619" s="49"/>
      <c r="E2619" s="52"/>
      <c r="F2619" s="52"/>
      <c r="G2619" s="52"/>
      <c r="H2619" s="52"/>
      <c r="I2619" s="52"/>
    </row>
    <row r="2620" spans="1:9" s="53" customFormat="1">
      <c r="A2620" s="49"/>
      <c r="B2620" s="50"/>
      <c r="C2620" s="51"/>
      <c r="D2620" s="49"/>
      <c r="E2620" s="52"/>
      <c r="F2620" s="52"/>
      <c r="G2620" s="52"/>
      <c r="H2620" s="52"/>
      <c r="I2620" s="52"/>
    </row>
    <row r="2621" spans="1:9" s="53" customFormat="1">
      <c r="A2621" s="49"/>
      <c r="B2621" s="50"/>
      <c r="C2621" s="51"/>
      <c r="D2621" s="49"/>
      <c r="E2621" s="52"/>
      <c r="F2621" s="52"/>
      <c r="G2621" s="52"/>
      <c r="H2621" s="52"/>
      <c r="I2621" s="52"/>
    </row>
    <row r="2622" spans="1:9" s="53" customFormat="1">
      <c r="A2622" s="49"/>
      <c r="B2622" s="50"/>
      <c r="C2622" s="51"/>
      <c r="D2622" s="49"/>
      <c r="E2622" s="52"/>
      <c r="F2622" s="52"/>
      <c r="G2622" s="52"/>
      <c r="H2622" s="52"/>
      <c r="I2622" s="52"/>
    </row>
    <row r="2623" spans="1:9" s="53" customFormat="1">
      <c r="A2623" s="49"/>
      <c r="B2623" s="50"/>
      <c r="C2623" s="51"/>
      <c r="D2623" s="49"/>
      <c r="E2623" s="52"/>
      <c r="F2623" s="52"/>
      <c r="G2623" s="52"/>
      <c r="H2623" s="52"/>
      <c r="I2623" s="52"/>
    </row>
    <row r="2624" spans="1:9" s="53" customFormat="1">
      <c r="A2624" s="49"/>
      <c r="B2624" s="50"/>
      <c r="C2624" s="51"/>
      <c r="D2624" s="49"/>
      <c r="E2624" s="52"/>
      <c r="F2624" s="52"/>
      <c r="G2624" s="52"/>
      <c r="H2624" s="52"/>
      <c r="I2624" s="52"/>
    </row>
    <row r="2625" spans="1:9" s="53" customFormat="1">
      <c r="A2625" s="49"/>
      <c r="B2625" s="50"/>
      <c r="C2625" s="51"/>
      <c r="D2625" s="49"/>
      <c r="E2625" s="52"/>
      <c r="F2625" s="52"/>
      <c r="G2625" s="52"/>
      <c r="H2625" s="52"/>
      <c r="I2625" s="52"/>
    </row>
    <row r="2626" spans="1:9" s="53" customFormat="1">
      <c r="A2626" s="49"/>
      <c r="B2626" s="50"/>
      <c r="C2626" s="51"/>
      <c r="D2626" s="49"/>
      <c r="E2626" s="52"/>
      <c r="F2626" s="52"/>
      <c r="G2626" s="52"/>
      <c r="H2626" s="52"/>
      <c r="I2626" s="52"/>
    </row>
    <row r="2627" spans="1:9" s="53" customFormat="1">
      <c r="A2627" s="49"/>
      <c r="B2627" s="50"/>
      <c r="C2627" s="51"/>
      <c r="D2627" s="49"/>
      <c r="E2627" s="52"/>
      <c r="F2627" s="52"/>
      <c r="G2627" s="52"/>
      <c r="H2627" s="52"/>
      <c r="I2627" s="52"/>
    </row>
    <row r="2628" spans="1:9" s="53" customFormat="1">
      <c r="A2628" s="49"/>
      <c r="B2628" s="50"/>
      <c r="C2628" s="51"/>
      <c r="D2628" s="49"/>
      <c r="E2628" s="52"/>
      <c r="F2628" s="52"/>
      <c r="G2628" s="52"/>
      <c r="H2628" s="52"/>
      <c r="I2628" s="52"/>
    </row>
    <row r="2629" spans="1:9" s="53" customFormat="1">
      <c r="A2629" s="49"/>
      <c r="B2629" s="50"/>
      <c r="C2629" s="51"/>
      <c r="D2629" s="49"/>
      <c r="E2629" s="52"/>
      <c r="F2629" s="52"/>
      <c r="G2629" s="52"/>
      <c r="H2629" s="52"/>
      <c r="I2629" s="52"/>
    </row>
    <row r="2630" spans="1:9" s="53" customFormat="1">
      <c r="A2630" s="49"/>
      <c r="B2630" s="50"/>
      <c r="C2630" s="51"/>
      <c r="D2630" s="49"/>
      <c r="E2630" s="52"/>
      <c r="F2630" s="52"/>
      <c r="G2630" s="52"/>
      <c r="H2630" s="52"/>
      <c r="I2630" s="52"/>
    </row>
    <row r="2631" spans="1:9" s="53" customFormat="1">
      <c r="A2631" s="49"/>
      <c r="B2631" s="50"/>
      <c r="C2631" s="51"/>
      <c r="D2631" s="49"/>
      <c r="E2631" s="52"/>
      <c r="F2631" s="52"/>
      <c r="G2631" s="52"/>
      <c r="H2631" s="52"/>
      <c r="I2631" s="52"/>
    </row>
    <row r="2632" spans="1:9" s="53" customFormat="1">
      <c r="A2632" s="49"/>
      <c r="B2632" s="50"/>
      <c r="C2632" s="51"/>
      <c r="D2632" s="49"/>
      <c r="E2632" s="52"/>
      <c r="F2632" s="52"/>
      <c r="G2632" s="52"/>
      <c r="H2632" s="52"/>
      <c r="I2632" s="52"/>
    </row>
    <row r="2633" spans="1:9" s="53" customFormat="1">
      <c r="A2633" s="49"/>
      <c r="B2633" s="50"/>
      <c r="C2633" s="51"/>
      <c r="D2633" s="49"/>
      <c r="E2633" s="52"/>
      <c r="F2633" s="52"/>
      <c r="G2633" s="52"/>
      <c r="H2633" s="52"/>
      <c r="I2633" s="52"/>
    </row>
    <row r="2634" spans="1:9" s="53" customFormat="1">
      <c r="A2634" s="49"/>
      <c r="B2634" s="50"/>
      <c r="C2634" s="51"/>
      <c r="D2634" s="49"/>
      <c r="E2634" s="52"/>
      <c r="F2634" s="52"/>
      <c r="G2634" s="52"/>
      <c r="H2634" s="52"/>
      <c r="I2634" s="52"/>
    </row>
    <row r="2635" spans="1:9" s="53" customFormat="1">
      <c r="A2635" s="49"/>
      <c r="B2635" s="50"/>
      <c r="C2635" s="51"/>
      <c r="D2635" s="49"/>
      <c r="E2635" s="52"/>
      <c r="F2635" s="52"/>
      <c r="G2635" s="52"/>
      <c r="H2635" s="52"/>
      <c r="I2635" s="52"/>
    </row>
    <row r="2636" spans="1:9" s="53" customFormat="1">
      <c r="A2636" s="49"/>
      <c r="B2636" s="50"/>
      <c r="C2636" s="51"/>
      <c r="D2636" s="49"/>
      <c r="E2636" s="52"/>
      <c r="F2636" s="52"/>
      <c r="G2636" s="52"/>
      <c r="H2636" s="52"/>
      <c r="I2636" s="52"/>
    </row>
    <row r="2637" spans="1:9" s="53" customFormat="1">
      <c r="A2637" s="49"/>
      <c r="B2637" s="50"/>
      <c r="C2637" s="51"/>
      <c r="D2637" s="49"/>
      <c r="E2637" s="52"/>
      <c r="F2637" s="52"/>
      <c r="G2637" s="52"/>
      <c r="H2637" s="52"/>
      <c r="I2637" s="52"/>
    </row>
    <row r="2638" spans="1:9" s="53" customFormat="1">
      <c r="A2638" s="49"/>
      <c r="B2638" s="50"/>
      <c r="C2638" s="51"/>
      <c r="D2638" s="49"/>
      <c r="E2638" s="52"/>
      <c r="F2638" s="52"/>
      <c r="G2638" s="52"/>
      <c r="H2638" s="52"/>
      <c r="I2638" s="52"/>
    </row>
    <row r="2639" spans="1:9" s="53" customFormat="1">
      <c r="A2639" s="49"/>
      <c r="B2639" s="50"/>
      <c r="C2639" s="51"/>
      <c r="D2639" s="49"/>
      <c r="E2639" s="52"/>
      <c r="F2639" s="52"/>
      <c r="G2639" s="52"/>
      <c r="H2639" s="52"/>
      <c r="I2639" s="52"/>
    </row>
    <row r="2640" spans="1:9" s="53" customFormat="1">
      <c r="A2640" s="49"/>
      <c r="B2640" s="50"/>
      <c r="C2640" s="51"/>
      <c r="D2640" s="49"/>
      <c r="E2640" s="52"/>
      <c r="F2640" s="52"/>
      <c r="G2640" s="52"/>
      <c r="H2640" s="52"/>
      <c r="I2640" s="52"/>
    </row>
    <row r="2641" spans="1:9" s="53" customFormat="1">
      <c r="A2641" s="49"/>
      <c r="B2641" s="50"/>
      <c r="C2641" s="51"/>
      <c r="D2641" s="49"/>
      <c r="E2641" s="52"/>
      <c r="F2641" s="52"/>
      <c r="G2641" s="52"/>
      <c r="H2641" s="52"/>
      <c r="I2641" s="52"/>
    </row>
    <row r="2642" spans="1:9" s="53" customFormat="1">
      <c r="A2642" s="49"/>
      <c r="B2642" s="50"/>
      <c r="C2642" s="51"/>
      <c r="D2642" s="49"/>
      <c r="E2642" s="52"/>
      <c r="F2642" s="52"/>
      <c r="G2642" s="52"/>
      <c r="H2642" s="52"/>
      <c r="I2642" s="52"/>
    </row>
    <row r="2643" spans="1:9" s="53" customFormat="1">
      <c r="A2643" s="49"/>
      <c r="B2643" s="50"/>
      <c r="C2643" s="51"/>
      <c r="D2643" s="49"/>
      <c r="E2643" s="52"/>
      <c r="F2643" s="52"/>
      <c r="G2643" s="52"/>
      <c r="H2643" s="52"/>
      <c r="I2643" s="52"/>
    </row>
    <row r="2644" spans="1:9" s="53" customFormat="1">
      <c r="A2644" s="49"/>
      <c r="B2644" s="50"/>
      <c r="C2644" s="51"/>
      <c r="D2644" s="49"/>
      <c r="E2644" s="52"/>
      <c r="F2644" s="52"/>
      <c r="G2644" s="52"/>
      <c r="H2644" s="52"/>
      <c r="I2644" s="52"/>
    </row>
    <row r="2645" spans="1:9" s="53" customFormat="1">
      <c r="A2645" s="49"/>
      <c r="B2645" s="50"/>
      <c r="C2645" s="51"/>
      <c r="D2645" s="49"/>
      <c r="E2645" s="52"/>
      <c r="F2645" s="52"/>
      <c r="G2645" s="52"/>
      <c r="H2645" s="52"/>
      <c r="I2645" s="52"/>
    </row>
    <row r="2646" spans="1:9" s="53" customFormat="1">
      <c r="A2646" s="49"/>
      <c r="B2646" s="50"/>
      <c r="C2646" s="51"/>
      <c r="D2646" s="49"/>
      <c r="E2646" s="52"/>
      <c r="F2646" s="52"/>
      <c r="G2646" s="52"/>
      <c r="H2646" s="52"/>
      <c r="I2646" s="52"/>
    </row>
    <row r="2647" spans="1:9" s="53" customFormat="1">
      <c r="A2647" s="49"/>
      <c r="B2647" s="50"/>
      <c r="C2647" s="51"/>
      <c r="D2647" s="49"/>
      <c r="E2647" s="52"/>
      <c r="F2647" s="52"/>
      <c r="G2647" s="52"/>
      <c r="H2647" s="52"/>
      <c r="I2647" s="52"/>
    </row>
    <row r="2648" spans="1:9" s="53" customFormat="1">
      <c r="A2648" s="49"/>
      <c r="B2648" s="50"/>
      <c r="C2648" s="51"/>
      <c r="D2648" s="49"/>
      <c r="E2648" s="52"/>
      <c r="F2648" s="52"/>
      <c r="G2648" s="52"/>
      <c r="H2648" s="52"/>
      <c r="I2648" s="52"/>
    </row>
    <row r="2649" spans="1:9" s="53" customFormat="1">
      <c r="A2649" s="49"/>
      <c r="B2649" s="50"/>
      <c r="C2649" s="51"/>
      <c r="D2649" s="49"/>
      <c r="E2649" s="52"/>
      <c r="F2649" s="52"/>
      <c r="G2649" s="52"/>
      <c r="H2649" s="52"/>
      <c r="I2649" s="52"/>
    </row>
    <row r="2650" spans="1:9" s="53" customFormat="1">
      <c r="A2650" s="49"/>
      <c r="B2650" s="50"/>
      <c r="C2650" s="51"/>
      <c r="D2650" s="49"/>
      <c r="E2650" s="52"/>
      <c r="F2650" s="52"/>
      <c r="G2650" s="52"/>
      <c r="H2650" s="52"/>
      <c r="I2650" s="52"/>
    </row>
    <row r="2651" spans="1:9" s="53" customFormat="1">
      <c r="A2651" s="49"/>
      <c r="B2651" s="50"/>
      <c r="C2651" s="51"/>
      <c r="D2651" s="49"/>
      <c r="E2651" s="52"/>
      <c r="F2651" s="52"/>
      <c r="G2651" s="52"/>
      <c r="H2651" s="52"/>
      <c r="I2651" s="52"/>
    </row>
    <row r="2652" spans="1:9" s="53" customFormat="1">
      <c r="A2652" s="49"/>
      <c r="B2652" s="50"/>
      <c r="C2652" s="51"/>
      <c r="D2652" s="49"/>
      <c r="E2652" s="52"/>
      <c r="F2652" s="52"/>
      <c r="G2652" s="52"/>
      <c r="H2652" s="52"/>
      <c r="I2652" s="52"/>
    </row>
    <row r="2653" spans="1:9" s="53" customFormat="1">
      <c r="A2653" s="49"/>
      <c r="B2653" s="50"/>
      <c r="C2653" s="51"/>
      <c r="D2653" s="49"/>
      <c r="E2653" s="52"/>
      <c r="F2653" s="52"/>
      <c r="G2653" s="52"/>
      <c r="H2653" s="52"/>
      <c r="I2653" s="52"/>
    </row>
    <row r="2654" spans="1:9" s="53" customFormat="1">
      <c r="A2654" s="49"/>
      <c r="B2654" s="50"/>
      <c r="C2654" s="51"/>
      <c r="D2654" s="49"/>
      <c r="E2654" s="52"/>
      <c r="F2654" s="52"/>
      <c r="G2654" s="52"/>
      <c r="H2654" s="52"/>
      <c r="I2654" s="52"/>
    </row>
    <row r="2655" spans="1:9" s="53" customFormat="1">
      <c r="A2655" s="49"/>
      <c r="B2655" s="50"/>
      <c r="C2655" s="51"/>
      <c r="D2655" s="49"/>
      <c r="E2655" s="52"/>
      <c r="F2655" s="52"/>
      <c r="G2655" s="52"/>
      <c r="H2655" s="52"/>
      <c r="I2655" s="52"/>
    </row>
    <row r="2656" spans="1:9" s="53" customFormat="1">
      <c r="A2656" s="49"/>
      <c r="B2656" s="50"/>
      <c r="C2656" s="51"/>
      <c r="D2656" s="49"/>
      <c r="E2656" s="52"/>
      <c r="F2656" s="52"/>
      <c r="G2656" s="52"/>
      <c r="H2656" s="52"/>
      <c r="I2656" s="52"/>
    </row>
    <row r="2657" spans="1:9" s="53" customFormat="1">
      <c r="A2657" s="49"/>
      <c r="B2657" s="50"/>
      <c r="C2657" s="51"/>
      <c r="D2657" s="49"/>
      <c r="E2657" s="52"/>
      <c r="F2657" s="52"/>
      <c r="G2657" s="52"/>
      <c r="H2657" s="52"/>
      <c r="I2657" s="52"/>
    </row>
    <row r="2658" spans="1:9" s="53" customFormat="1">
      <c r="A2658" s="49"/>
      <c r="B2658" s="50"/>
      <c r="C2658" s="51"/>
      <c r="D2658" s="49"/>
      <c r="E2658" s="52"/>
      <c r="F2658" s="52"/>
      <c r="G2658" s="52"/>
      <c r="H2658" s="52"/>
      <c r="I2658" s="52"/>
    </row>
    <row r="2659" spans="1:9" s="53" customFormat="1">
      <c r="A2659" s="49"/>
      <c r="B2659" s="50"/>
      <c r="C2659" s="51"/>
      <c r="D2659" s="49"/>
      <c r="E2659" s="52"/>
      <c r="F2659" s="52"/>
      <c r="G2659" s="52"/>
      <c r="H2659" s="52"/>
      <c r="I2659" s="52"/>
    </row>
    <row r="2660" spans="1:9" s="53" customFormat="1">
      <c r="A2660" s="49"/>
      <c r="B2660" s="50"/>
      <c r="C2660" s="51"/>
      <c r="D2660" s="49"/>
      <c r="E2660" s="52"/>
      <c r="F2660" s="52"/>
      <c r="G2660" s="52"/>
      <c r="H2660" s="52"/>
      <c r="I2660" s="52"/>
    </row>
    <row r="2661" spans="1:9" s="53" customFormat="1">
      <c r="A2661" s="49"/>
      <c r="B2661" s="50"/>
      <c r="C2661" s="51"/>
      <c r="D2661" s="49"/>
      <c r="E2661" s="52"/>
      <c r="F2661" s="52"/>
      <c r="G2661" s="52"/>
      <c r="H2661" s="52"/>
      <c r="I2661" s="52"/>
    </row>
    <row r="2662" spans="1:9" s="53" customFormat="1">
      <c r="A2662" s="49"/>
      <c r="B2662" s="50"/>
      <c r="C2662" s="51"/>
      <c r="D2662" s="49"/>
      <c r="E2662" s="52"/>
      <c r="F2662" s="52"/>
      <c r="G2662" s="52"/>
      <c r="H2662" s="52"/>
      <c r="I2662" s="52"/>
    </row>
    <row r="2663" spans="1:9" s="53" customFormat="1">
      <c r="A2663" s="49"/>
      <c r="B2663" s="50"/>
      <c r="C2663" s="51"/>
      <c r="D2663" s="49"/>
      <c r="E2663" s="52"/>
      <c r="F2663" s="52"/>
      <c r="G2663" s="52"/>
      <c r="H2663" s="52"/>
      <c r="I2663" s="52"/>
    </row>
    <row r="2664" spans="1:9" s="53" customFormat="1">
      <c r="A2664" s="49"/>
      <c r="B2664" s="50"/>
      <c r="C2664" s="51"/>
      <c r="D2664" s="49"/>
      <c r="E2664" s="52"/>
      <c r="F2664" s="52"/>
      <c r="G2664" s="52"/>
      <c r="H2664" s="52"/>
      <c r="I2664" s="52"/>
    </row>
    <row r="2665" spans="1:9" s="53" customFormat="1">
      <c r="A2665" s="49"/>
      <c r="B2665" s="50"/>
      <c r="C2665" s="51"/>
      <c r="D2665" s="49"/>
      <c r="E2665" s="52"/>
      <c r="F2665" s="52"/>
      <c r="G2665" s="52"/>
      <c r="H2665" s="52"/>
      <c r="I2665" s="52"/>
    </row>
    <row r="2666" spans="1:9" s="53" customFormat="1">
      <c r="A2666" s="49"/>
      <c r="B2666" s="50"/>
      <c r="C2666" s="51"/>
      <c r="D2666" s="49"/>
      <c r="E2666" s="52"/>
      <c r="F2666" s="52"/>
      <c r="G2666" s="52"/>
      <c r="H2666" s="52"/>
      <c r="I2666" s="52"/>
    </row>
    <row r="2667" spans="1:9" s="53" customFormat="1">
      <c r="A2667" s="49"/>
      <c r="B2667" s="50"/>
      <c r="C2667" s="51"/>
      <c r="D2667" s="49"/>
      <c r="E2667" s="52"/>
      <c r="F2667" s="52"/>
      <c r="G2667" s="52"/>
      <c r="H2667" s="52"/>
      <c r="I2667" s="52"/>
    </row>
    <row r="2668" spans="1:9" s="53" customFormat="1">
      <c r="A2668" s="49"/>
      <c r="B2668" s="50"/>
      <c r="C2668" s="51"/>
      <c r="D2668" s="49"/>
      <c r="E2668" s="52"/>
      <c r="F2668" s="52"/>
      <c r="G2668" s="52"/>
      <c r="H2668" s="52"/>
      <c r="I2668" s="52"/>
    </row>
    <row r="2669" spans="1:9" s="53" customFormat="1">
      <c r="A2669" s="49"/>
      <c r="B2669" s="50"/>
      <c r="C2669" s="51"/>
      <c r="D2669" s="49"/>
      <c r="E2669" s="52"/>
      <c r="F2669" s="52"/>
      <c r="G2669" s="52"/>
      <c r="H2669" s="52"/>
      <c r="I2669" s="52"/>
    </row>
    <row r="2670" spans="1:9" s="53" customFormat="1">
      <c r="A2670" s="49"/>
      <c r="B2670" s="50"/>
      <c r="C2670" s="51"/>
      <c r="D2670" s="49"/>
      <c r="E2670" s="52"/>
      <c r="F2670" s="52"/>
      <c r="G2670" s="52"/>
      <c r="H2670" s="52"/>
      <c r="I2670" s="52"/>
    </row>
    <row r="2671" spans="1:9" s="53" customFormat="1">
      <c r="A2671" s="49"/>
      <c r="B2671" s="50"/>
      <c r="C2671" s="51"/>
      <c r="D2671" s="49"/>
      <c r="E2671" s="52"/>
      <c r="F2671" s="52"/>
      <c r="G2671" s="52"/>
      <c r="H2671" s="52"/>
      <c r="I2671" s="52"/>
    </row>
    <row r="2672" spans="1:9" s="53" customFormat="1">
      <c r="A2672" s="49"/>
      <c r="B2672" s="50"/>
      <c r="C2672" s="51"/>
      <c r="D2672" s="49"/>
      <c r="E2672" s="52"/>
      <c r="F2672" s="52"/>
      <c r="G2672" s="52"/>
      <c r="H2672" s="52"/>
      <c r="I2672" s="52"/>
    </row>
    <row r="2673" spans="1:9" s="53" customFormat="1">
      <c r="A2673" s="49"/>
      <c r="B2673" s="50"/>
      <c r="C2673" s="51"/>
      <c r="D2673" s="49"/>
      <c r="E2673" s="52"/>
      <c r="F2673" s="52"/>
      <c r="G2673" s="52"/>
      <c r="H2673" s="52"/>
      <c r="I2673" s="52"/>
    </row>
    <row r="2674" spans="1:9" s="53" customFormat="1">
      <c r="A2674" s="49"/>
      <c r="B2674" s="50"/>
      <c r="C2674" s="51"/>
      <c r="D2674" s="49"/>
      <c r="E2674" s="52"/>
      <c r="F2674" s="52"/>
      <c r="G2674" s="52"/>
      <c r="H2674" s="52"/>
      <c r="I2674" s="52"/>
    </row>
    <row r="2675" spans="1:9" s="53" customFormat="1">
      <c r="A2675" s="49"/>
      <c r="B2675" s="50"/>
      <c r="C2675" s="51"/>
      <c r="D2675" s="49"/>
      <c r="E2675" s="52"/>
      <c r="F2675" s="52"/>
      <c r="G2675" s="52"/>
      <c r="H2675" s="52"/>
      <c r="I2675" s="52"/>
    </row>
    <row r="2676" spans="1:9" s="53" customFormat="1">
      <c r="A2676" s="49"/>
      <c r="B2676" s="50"/>
      <c r="C2676" s="51"/>
      <c r="D2676" s="49"/>
      <c r="E2676" s="52"/>
      <c r="F2676" s="52"/>
      <c r="G2676" s="52"/>
      <c r="H2676" s="52"/>
      <c r="I2676" s="52"/>
    </row>
    <row r="2677" spans="1:9" s="53" customFormat="1">
      <c r="A2677" s="49"/>
      <c r="B2677" s="50"/>
      <c r="C2677" s="51"/>
      <c r="D2677" s="49"/>
      <c r="E2677" s="52"/>
      <c r="F2677" s="52"/>
      <c r="G2677" s="52"/>
      <c r="H2677" s="52"/>
      <c r="I2677" s="52"/>
    </row>
    <row r="2678" spans="1:9" s="53" customFormat="1">
      <c r="A2678" s="49"/>
      <c r="B2678" s="50"/>
      <c r="C2678" s="51"/>
      <c r="D2678" s="49"/>
      <c r="E2678" s="52"/>
      <c r="F2678" s="52"/>
      <c r="G2678" s="52"/>
      <c r="H2678" s="52"/>
      <c r="I2678" s="52"/>
    </row>
    <row r="2679" spans="1:9" s="53" customFormat="1">
      <c r="A2679" s="49"/>
      <c r="B2679" s="50"/>
      <c r="C2679" s="51"/>
      <c r="D2679" s="49"/>
      <c r="E2679" s="52"/>
      <c r="F2679" s="52"/>
      <c r="G2679" s="52"/>
      <c r="H2679" s="52"/>
      <c r="I2679" s="52"/>
    </row>
    <row r="2680" spans="1:9" s="53" customFormat="1">
      <c r="A2680" s="49"/>
      <c r="B2680" s="50"/>
      <c r="C2680" s="51"/>
      <c r="D2680" s="49"/>
      <c r="E2680" s="52"/>
      <c r="F2680" s="52"/>
      <c r="G2680" s="52"/>
      <c r="H2680" s="52"/>
      <c r="I2680" s="52"/>
    </row>
    <row r="2681" spans="1:9" s="53" customFormat="1">
      <c r="A2681" s="49"/>
      <c r="B2681" s="50"/>
      <c r="C2681" s="51"/>
      <c r="D2681" s="49"/>
      <c r="E2681" s="52"/>
      <c r="F2681" s="52"/>
      <c r="G2681" s="52"/>
      <c r="H2681" s="52"/>
      <c r="I2681" s="52"/>
    </row>
    <row r="2682" spans="1:9" s="53" customFormat="1">
      <c r="A2682" s="49"/>
      <c r="B2682" s="50"/>
      <c r="C2682" s="51"/>
      <c r="D2682" s="49"/>
      <c r="E2682" s="52"/>
      <c r="F2682" s="52"/>
      <c r="G2682" s="52"/>
      <c r="H2682" s="52"/>
      <c r="I2682" s="52"/>
    </row>
    <row r="2683" spans="1:9" s="53" customFormat="1">
      <c r="A2683" s="49"/>
      <c r="B2683" s="50"/>
      <c r="C2683" s="51"/>
      <c r="D2683" s="49"/>
      <c r="E2683" s="52"/>
      <c r="F2683" s="52"/>
      <c r="G2683" s="52"/>
      <c r="H2683" s="52"/>
      <c r="I2683" s="52"/>
    </row>
    <row r="2684" spans="1:9" s="53" customFormat="1">
      <c r="A2684" s="49"/>
      <c r="B2684" s="50"/>
      <c r="C2684" s="51"/>
      <c r="D2684" s="49"/>
      <c r="E2684" s="52"/>
      <c r="F2684" s="52"/>
      <c r="G2684" s="52"/>
      <c r="H2684" s="52"/>
      <c r="I2684" s="52"/>
    </row>
    <row r="2685" spans="1:9" s="53" customFormat="1">
      <c r="A2685" s="49"/>
      <c r="B2685" s="50"/>
      <c r="C2685" s="51"/>
      <c r="D2685" s="49"/>
      <c r="E2685" s="52"/>
      <c r="F2685" s="52"/>
      <c r="G2685" s="52"/>
      <c r="H2685" s="52"/>
      <c r="I2685" s="52"/>
    </row>
    <row r="2686" spans="1:9" s="53" customFormat="1">
      <c r="A2686" s="49"/>
      <c r="B2686" s="50"/>
      <c r="C2686" s="51"/>
      <c r="D2686" s="49"/>
      <c r="E2686" s="52"/>
      <c r="F2686" s="52"/>
      <c r="G2686" s="52"/>
      <c r="H2686" s="52"/>
      <c r="I2686" s="52"/>
    </row>
    <row r="2687" spans="1:9" s="53" customFormat="1">
      <c r="A2687" s="49"/>
      <c r="B2687" s="50"/>
      <c r="C2687" s="51"/>
      <c r="D2687" s="49"/>
      <c r="E2687" s="52"/>
      <c r="F2687" s="52"/>
      <c r="G2687" s="52"/>
      <c r="H2687" s="52"/>
      <c r="I2687" s="52"/>
    </row>
    <row r="2688" spans="1:9" s="53" customFormat="1">
      <c r="A2688" s="49"/>
      <c r="B2688" s="50"/>
      <c r="C2688" s="51"/>
      <c r="D2688" s="49"/>
      <c r="E2688" s="52"/>
      <c r="F2688" s="52"/>
      <c r="G2688" s="52"/>
      <c r="H2688" s="52"/>
      <c r="I2688" s="52"/>
    </row>
    <row r="2689" spans="1:9" s="53" customFormat="1">
      <c r="A2689" s="49"/>
      <c r="B2689" s="50"/>
      <c r="C2689" s="51"/>
      <c r="D2689" s="49"/>
      <c r="E2689" s="52"/>
      <c r="F2689" s="52"/>
      <c r="G2689" s="52"/>
      <c r="H2689" s="52"/>
      <c r="I2689" s="52"/>
    </row>
    <row r="2690" spans="1:9" s="53" customFormat="1">
      <c r="A2690" s="49"/>
      <c r="B2690" s="50"/>
      <c r="C2690" s="51"/>
      <c r="D2690" s="49"/>
      <c r="E2690" s="52"/>
      <c r="F2690" s="52"/>
      <c r="G2690" s="52"/>
      <c r="H2690" s="52"/>
      <c r="I2690" s="52"/>
    </row>
    <row r="2691" spans="1:9" s="53" customFormat="1">
      <c r="A2691" s="49"/>
      <c r="B2691" s="50"/>
      <c r="C2691" s="51"/>
      <c r="D2691" s="49"/>
      <c r="E2691" s="52"/>
      <c r="F2691" s="52"/>
      <c r="G2691" s="52"/>
      <c r="H2691" s="52"/>
      <c r="I2691" s="52"/>
    </row>
    <row r="2692" spans="1:9" s="53" customFormat="1">
      <c r="A2692" s="49"/>
      <c r="B2692" s="50"/>
      <c r="C2692" s="51"/>
      <c r="D2692" s="49"/>
      <c r="E2692" s="52"/>
      <c r="F2692" s="52"/>
      <c r="G2692" s="52"/>
      <c r="H2692" s="52"/>
      <c r="I2692" s="52"/>
    </row>
    <row r="2693" spans="1:9" s="53" customFormat="1">
      <c r="A2693" s="49"/>
      <c r="B2693" s="50"/>
      <c r="C2693" s="51"/>
      <c r="D2693" s="49"/>
      <c r="E2693" s="52"/>
      <c r="F2693" s="52"/>
      <c r="G2693" s="52"/>
      <c r="H2693" s="52"/>
      <c r="I2693" s="52"/>
    </row>
    <row r="2694" spans="1:9" s="53" customFormat="1">
      <c r="A2694" s="49"/>
      <c r="B2694" s="50"/>
      <c r="C2694" s="51"/>
      <c r="D2694" s="49"/>
      <c r="E2694" s="52"/>
      <c r="F2694" s="52"/>
      <c r="G2694" s="52"/>
      <c r="H2694" s="52"/>
      <c r="I2694" s="52"/>
    </row>
    <row r="2695" spans="1:9" s="53" customFormat="1">
      <c r="A2695" s="49"/>
      <c r="B2695" s="50"/>
      <c r="C2695" s="51"/>
      <c r="D2695" s="49"/>
      <c r="E2695" s="52"/>
      <c r="F2695" s="52"/>
      <c r="G2695" s="52"/>
      <c r="H2695" s="52"/>
      <c r="I2695" s="52"/>
    </row>
    <row r="2696" spans="1:9" s="53" customFormat="1">
      <c r="A2696" s="49"/>
      <c r="B2696" s="50"/>
      <c r="C2696" s="51"/>
      <c r="D2696" s="49"/>
      <c r="E2696" s="52"/>
      <c r="F2696" s="52"/>
      <c r="G2696" s="52"/>
      <c r="H2696" s="52"/>
      <c r="I2696" s="52"/>
    </row>
    <row r="2697" spans="1:9" s="53" customFormat="1">
      <c r="A2697" s="49"/>
      <c r="B2697" s="50"/>
      <c r="C2697" s="51"/>
      <c r="D2697" s="49"/>
      <c r="E2697" s="52"/>
      <c r="F2697" s="52"/>
      <c r="G2697" s="52"/>
      <c r="H2697" s="52"/>
      <c r="I2697" s="52"/>
    </row>
    <row r="2698" spans="1:9" s="53" customFormat="1">
      <c r="A2698" s="49"/>
      <c r="B2698" s="50"/>
      <c r="C2698" s="51"/>
      <c r="D2698" s="49"/>
      <c r="E2698" s="52"/>
      <c r="F2698" s="52"/>
      <c r="G2698" s="52"/>
      <c r="H2698" s="52"/>
      <c r="I2698" s="52"/>
    </row>
    <row r="2699" spans="1:9" s="53" customFormat="1">
      <c r="A2699" s="49"/>
      <c r="B2699" s="50"/>
      <c r="C2699" s="51"/>
      <c r="D2699" s="49"/>
      <c r="E2699" s="52"/>
      <c r="F2699" s="52"/>
      <c r="G2699" s="52"/>
      <c r="H2699" s="52"/>
      <c r="I2699" s="52"/>
    </row>
    <row r="2700" spans="1:9" s="53" customFormat="1">
      <c r="A2700" s="49"/>
      <c r="B2700" s="50"/>
      <c r="C2700" s="51"/>
      <c r="D2700" s="49"/>
      <c r="E2700" s="52"/>
      <c r="F2700" s="52"/>
      <c r="G2700" s="52"/>
      <c r="H2700" s="52"/>
      <c r="I2700" s="52"/>
    </row>
    <row r="2701" spans="1:9" s="53" customFormat="1">
      <c r="A2701" s="49"/>
      <c r="B2701" s="50"/>
      <c r="C2701" s="51"/>
      <c r="D2701" s="49"/>
      <c r="E2701" s="52"/>
      <c r="F2701" s="52"/>
      <c r="G2701" s="52"/>
      <c r="H2701" s="52"/>
      <c r="I2701" s="52"/>
    </row>
    <row r="2702" spans="1:9" s="53" customFormat="1">
      <c r="A2702" s="49"/>
      <c r="B2702" s="50"/>
      <c r="C2702" s="51"/>
      <c r="D2702" s="49"/>
      <c r="E2702" s="52"/>
      <c r="F2702" s="52"/>
      <c r="G2702" s="52"/>
      <c r="H2702" s="52"/>
      <c r="I2702" s="52"/>
    </row>
    <row r="2703" spans="1:9" s="53" customFormat="1">
      <c r="A2703" s="49"/>
      <c r="B2703" s="50"/>
      <c r="C2703" s="51"/>
      <c r="D2703" s="49"/>
      <c r="E2703" s="52"/>
      <c r="F2703" s="52"/>
      <c r="G2703" s="52"/>
      <c r="H2703" s="52"/>
      <c r="I2703" s="52"/>
    </row>
    <row r="2704" spans="1:9" s="53" customFormat="1">
      <c r="A2704" s="49"/>
      <c r="B2704" s="50"/>
      <c r="C2704" s="51"/>
      <c r="D2704" s="49"/>
      <c r="E2704" s="52"/>
      <c r="F2704" s="52"/>
      <c r="G2704" s="52"/>
      <c r="H2704" s="52"/>
      <c r="I2704" s="52"/>
    </row>
    <row r="2705" spans="1:9" s="53" customFormat="1">
      <c r="A2705" s="49"/>
      <c r="B2705" s="50"/>
      <c r="C2705" s="51"/>
      <c r="D2705" s="49"/>
      <c r="E2705" s="52"/>
      <c r="F2705" s="52"/>
      <c r="G2705" s="52"/>
      <c r="H2705" s="52"/>
      <c r="I2705" s="52"/>
    </row>
    <row r="2706" spans="1:9" s="53" customFormat="1">
      <c r="A2706" s="49"/>
      <c r="B2706" s="50"/>
      <c r="C2706" s="51"/>
      <c r="D2706" s="49"/>
      <c r="E2706" s="52"/>
      <c r="F2706" s="52"/>
      <c r="G2706" s="52"/>
      <c r="H2706" s="52"/>
      <c r="I2706" s="52"/>
    </row>
    <row r="2707" spans="1:9" s="53" customFormat="1">
      <c r="A2707" s="49"/>
      <c r="B2707" s="50"/>
      <c r="C2707" s="51"/>
      <c r="D2707" s="49"/>
      <c r="E2707" s="52"/>
      <c r="F2707" s="52"/>
      <c r="G2707" s="52"/>
      <c r="H2707" s="52"/>
      <c r="I2707" s="52"/>
    </row>
    <row r="2708" spans="1:9" s="53" customFormat="1">
      <c r="A2708" s="49"/>
      <c r="B2708" s="50"/>
      <c r="C2708" s="51"/>
      <c r="D2708" s="49"/>
      <c r="E2708" s="52"/>
      <c r="F2708" s="52"/>
      <c r="G2708" s="52"/>
      <c r="H2708" s="52"/>
      <c r="I2708" s="52"/>
    </row>
    <row r="2709" spans="1:9" s="53" customFormat="1">
      <c r="A2709" s="49"/>
      <c r="B2709" s="50"/>
      <c r="C2709" s="51"/>
      <c r="D2709" s="49"/>
      <c r="E2709" s="52"/>
      <c r="F2709" s="52"/>
      <c r="G2709" s="52"/>
      <c r="H2709" s="52"/>
      <c r="I2709" s="52"/>
    </row>
    <row r="2710" spans="1:9" s="53" customFormat="1">
      <c r="A2710" s="49"/>
      <c r="B2710" s="50"/>
      <c r="C2710" s="51"/>
      <c r="D2710" s="49"/>
      <c r="E2710" s="52"/>
      <c r="F2710" s="52"/>
      <c r="G2710" s="52"/>
      <c r="H2710" s="52"/>
      <c r="I2710" s="52"/>
    </row>
    <row r="2711" spans="1:9" s="53" customFormat="1">
      <c r="A2711" s="49"/>
      <c r="B2711" s="50"/>
      <c r="C2711" s="51"/>
      <c r="D2711" s="49"/>
      <c r="E2711" s="52"/>
      <c r="F2711" s="52"/>
      <c r="G2711" s="52"/>
      <c r="H2711" s="52"/>
      <c r="I2711" s="52"/>
    </row>
    <row r="2712" spans="1:9" s="53" customFormat="1">
      <c r="A2712" s="49"/>
      <c r="B2712" s="50"/>
      <c r="C2712" s="51"/>
      <c r="D2712" s="49"/>
      <c r="E2712" s="52"/>
      <c r="F2712" s="52"/>
      <c r="G2712" s="52"/>
      <c r="H2712" s="52"/>
      <c r="I2712" s="52"/>
    </row>
    <row r="2713" spans="1:9" s="53" customFormat="1">
      <c r="A2713" s="49"/>
      <c r="B2713" s="50"/>
      <c r="C2713" s="51"/>
      <c r="D2713" s="49"/>
      <c r="E2713" s="52"/>
      <c r="F2713" s="52"/>
      <c r="G2713" s="52"/>
      <c r="H2713" s="52"/>
      <c r="I2713" s="52"/>
    </row>
    <row r="2714" spans="1:9" s="53" customFormat="1">
      <c r="A2714" s="49"/>
      <c r="B2714" s="50"/>
      <c r="C2714" s="51"/>
      <c r="D2714" s="49"/>
      <c r="E2714" s="52"/>
      <c r="F2714" s="52"/>
      <c r="G2714" s="52"/>
      <c r="H2714" s="52"/>
      <c r="I2714" s="52"/>
    </row>
    <row r="2715" spans="1:9" s="53" customFormat="1">
      <c r="A2715" s="49"/>
      <c r="B2715" s="50"/>
      <c r="C2715" s="51"/>
      <c r="D2715" s="49"/>
      <c r="E2715" s="52"/>
      <c r="F2715" s="52"/>
      <c r="G2715" s="52"/>
      <c r="H2715" s="52"/>
      <c r="I2715" s="52"/>
    </row>
    <row r="2716" spans="1:9" s="53" customFormat="1">
      <c r="A2716" s="49"/>
      <c r="B2716" s="50"/>
      <c r="C2716" s="51"/>
      <c r="D2716" s="49"/>
      <c r="E2716" s="52"/>
      <c r="F2716" s="52"/>
      <c r="G2716" s="52"/>
      <c r="H2716" s="52"/>
      <c r="I2716" s="52"/>
    </row>
    <row r="2717" spans="1:9" s="53" customFormat="1">
      <c r="A2717" s="49"/>
      <c r="B2717" s="50"/>
      <c r="C2717" s="51"/>
      <c r="D2717" s="49"/>
      <c r="E2717" s="52"/>
      <c r="F2717" s="52"/>
      <c r="G2717" s="52"/>
      <c r="H2717" s="52"/>
      <c r="I2717" s="52"/>
    </row>
    <row r="2718" spans="1:9" s="53" customFormat="1">
      <c r="A2718" s="49"/>
      <c r="B2718" s="50"/>
      <c r="C2718" s="51"/>
      <c r="D2718" s="49"/>
      <c r="E2718" s="52"/>
      <c r="F2718" s="52"/>
      <c r="G2718" s="52"/>
      <c r="H2718" s="52"/>
      <c r="I2718" s="52"/>
    </row>
    <row r="2719" spans="1:9" s="53" customFormat="1">
      <c r="A2719" s="49"/>
      <c r="B2719" s="50"/>
      <c r="C2719" s="51"/>
      <c r="D2719" s="49"/>
      <c r="E2719" s="52"/>
      <c r="F2719" s="52"/>
      <c r="G2719" s="52"/>
      <c r="H2719" s="52"/>
      <c r="I2719" s="52"/>
    </row>
    <row r="2720" spans="1:9" s="53" customFormat="1">
      <c r="A2720" s="49"/>
      <c r="B2720" s="50"/>
      <c r="C2720" s="51"/>
      <c r="D2720" s="49"/>
      <c r="E2720" s="52"/>
      <c r="F2720" s="52"/>
      <c r="G2720" s="52"/>
      <c r="H2720" s="52"/>
      <c r="I2720" s="52"/>
    </row>
    <row r="2721" spans="1:9" s="53" customFormat="1">
      <c r="A2721" s="49"/>
      <c r="B2721" s="50"/>
      <c r="C2721" s="51"/>
      <c r="D2721" s="49"/>
      <c r="E2721" s="52"/>
      <c r="F2721" s="52"/>
      <c r="G2721" s="52"/>
      <c r="H2721" s="52"/>
      <c r="I2721" s="52"/>
    </row>
    <row r="2722" spans="1:9" s="53" customFormat="1">
      <c r="A2722" s="49"/>
      <c r="B2722" s="50"/>
      <c r="C2722" s="51"/>
      <c r="D2722" s="49"/>
      <c r="E2722" s="52"/>
      <c r="F2722" s="52"/>
      <c r="G2722" s="52"/>
      <c r="H2722" s="52"/>
      <c r="I2722" s="52"/>
    </row>
    <row r="2723" spans="1:9" s="53" customFormat="1">
      <c r="A2723" s="49"/>
      <c r="B2723" s="50"/>
      <c r="C2723" s="51"/>
      <c r="D2723" s="49"/>
      <c r="E2723" s="52"/>
      <c r="F2723" s="52"/>
      <c r="G2723" s="52"/>
      <c r="H2723" s="52"/>
      <c r="I2723" s="52"/>
    </row>
    <row r="2724" spans="1:9" s="53" customFormat="1">
      <c r="A2724" s="49"/>
      <c r="B2724" s="50"/>
      <c r="C2724" s="51"/>
      <c r="D2724" s="49"/>
      <c r="E2724" s="52"/>
      <c r="F2724" s="52"/>
      <c r="G2724" s="52"/>
      <c r="H2724" s="52"/>
      <c r="I2724" s="52"/>
    </row>
    <row r="2725" spans="1:9" s="53" customFormat="1">
      <c r="A2725" s="49"/>
      <c r="B2725" s="50"/>
      <c r="C2725" s="51"/>
      <c r="D2725" s="49"/>
      <c r="E2725" s="52"/>
      <c r="F2725" s="52"/>
      <c r="G2725" s="52"/>
      <c r="H2725" s="52"/>
      <c r="I2725" s="52"/>
    </row>
    <row r="2726" spans="1:9" s="53" customFormat="1">
      <c r="A2726" s="49"/>
      <c r="B2726" s="50"/>
      <c r="C2726" s="51"/>
      <c r="D2726" s="49"/>
      <c r="E2726" s="52"/>
      <c r="F2726" s="52"/>
      <c r="G2726" s="52"/>
      <c r="H2726" s="52"/>
      <c r="I2726" s="52"/>
    </row>
    <row r="2727" spans="1:9" s="53" customFormat="1">
      <c r="A2727" s="49"/>
      <c r="B2727" s="50"/>
      <c r="C2727" s="51"/>
      <c r="D2727" s="49"/>
      <c r="E2727" s="52"/>
      <c r="F2727" s="52"/>
      <c r="G2727" s="52"/>
      <c r="H2727" s="52"/>
      <c r="I2727" s="52"/>
    </row>
    <row r="2728" spans="1:9" s="53" customFormat="1">
      <c r="A2728" s="49"/>
      <c r="B2728" s="50"/>
      <c r="C2728" s="51"/>
      <c r="D2728" s="49"/>
      <c r="E2728" s="52"/>
      <c r="F2728" s="52"/>
      <c r="G2728" s="52"/>
      <c r="H2728" s="52"/>
      <c r="I2728" s="52"/>
    </row>
    <row r="2729" spans="1:9" s="53" customFormat="1">
      <c r="A2729" s="49"/>
      <c r="B2729" s="50"/>
      <c r="C2729" s="51"/>
      <c r="D2729" s="49"/>
      <c r="E2729" s="52"/>
      <c r="F2729" s="52"/>
      <c r="G2729" s="52"/>
      <c r="H2729" s="52"/>
      <c r="I2729" s="52"/>
    </row>
    <row r="2730" spans="1:9" s="53" customFormat="1">
      <c r="A2730" s="49"/>
      <c r="B2730" s="50"/>
      <c r="C2730" s="51"/>
      <c r="D2730" s="49"/>
      <c r="E2730" s="52"/>
      <c r="F2730" s="52"/>
      <c r="G2730" s="52"/>
      <c r="H2730" s="52"/>
      <c r="I2730" s="52"/>
    </row>
    <row r="2731" spans="1:9" s="53" customFormat="1">
      <c r="A2731" s="49"/>
      <c r="B2731" s="50"/>
      <c r="C2731" s="51"/>
      <c r="D2731" s="49"/>
      <c r="E2731" s="52"/>
      <c r="F2731" s="52"/>
      <c r="G2731" s="52"/>
      <c r="H2731" s="52"/>
      <c r="I2731" s="52"/>
    </row>
    <row r="2732" spans="1:9" s="53" customFormat="1">
      <c r="A2732" s="49"/>
      <c r="B2732" s="50"/>
      <c r="C2732" s="51"/>
      <c r="D2732" s="49"/>
      <c r="E2732" s="52"/>
      <c r="F2732" s="52"/>
      <c r="G2732" s="52"/>
      <c r="H2732" s="52"/>
      <c r="I2732" s="52"/>
    </row>
    <row r="2733" spans="1:9" s="53" customFormat="1">
      <c r="A2733" s="49"/>
      <c r="B2733" s="50"/>
      <c r="C2733" s="51"/>
      <c r="D2733" s="49"/>
      <c r="E2733" s="52"/>
      <c r="F2733" s="52"/>
      <c r="G2733" s="52"/>
      <c r="H2733" s="52"/>
      <c r="I2733" s="52"/>
    </row>
    <row r="2734" spans="1:9" s="53" customFormat="1">
      <c r="A2734" s="49"/>
      <c r="B2734" s="50"/>
      <c r="C2734" s="51"/>
      <c r="D2734" s="49"/>
      <c r="E2734" s="52"/>
      <c r="F2734" s="52"/>
      <c r="G2734" s="52"/>
      <c r="H2734" s="52"/>
      <c r="I2734" s="52"/>
    </row>
    <row r="2735" spans="1:9" s="53" customFormat="1">
      <c r="A2735" s="49"/>
      <c r="B2735" s="50"/>
      <c r="C2735" s="51"/>
      <c r="D2735" s="49"/>
      <c r="E2735" s="52"/>
      <c r="F2735" s="52"/>
      <c r="G2735" s="52"/>
      <c r="H2735" s="52"/>
      <c r="I2735" s="52"/>
    </row>
    <row r="2736" spans="1:9" s="53" customFormat="1">
      <c r="A2736" s="49"/>
      <c r="B2736" s="50"/>
      <c r="C2736" s="51"/>
      <c r="D2736" s="49"/>
      <c r="E2736" s="52"/>
      <c r="F2736" s="52"/>
      <c r="G2736" s="52"/>
      <c r="H2736" s="52"/>
      <c r="I2736" s="52"/>
    </row>
    <row r="2737" spans="1:9" s="53" customFormat="1">
      <c r="A2737" s="49"/>
      <c r="B2737" s="50"/>
      <c r="C2737" s="51"/>
      <c r="D2737" s="49"/>
      <c r="E2737" s="52"/>
      <c r="F2737" s="52"/>
      <c r="G2737" s="52"/>
      <c r="H2737" s="52"/>
      <c r="I2737" s="52"/>
    </row>
    <row r="2738" spans="1:9" s="53" customFormat="1">
      <c r="A2738" s="49"/>
      <c r="B2738" s="50"/>
      <c r="C2738" s="51"/>
      <c r="D2738" s="49"/>
      <c r="E2738" s="52"/>
      <c r="F2738" s="52"/>
      <c r="G2738" s="52"/>
      <c r="H2738" s="52"/>
      <c r="I2738" s="52"/>
    </row>
    <row r="2739" spans="1:9" s="53" customFormat="1">
      <c r="A2739" s="49"/>
      <c r="B2739" s="50"/>
      <c r="C2739" s="51"/>
      <c r="D2739" s="49"/>
      <c r="E2739" s="52"/>
      <c r="F2739" s="52"/>
      <c r="G2739" s="52"/>
      <c r="H2739" s="52"/>
      <c r="I2739" s="52"/>
    </row>
    <row r="2740" spans="1:9" s="53" customFormat="1">
      <c r="A2740" s="49"/>
      <c r="B2740" s="50"/>
      <c r="C2740" s="51"/>
      <c r="D2740" s="49"/>
      <c r="E2740" s="52"/>
      <c r="F2740" s="52"/>
      <c r="G2740" s="52"/>
      <c r="H2740" s="52"/>
      <c r="I2740" s="52"/>
    </row>
    <row r="2741" spans="1:9" s="53" customFormat="1">
      <c r="A2741" s="49"/>
      <c r="B2741" s="50"/>
      <c r="C2741" s="51"/>
      <c r="D2741" s="49"/>
      <c r="E2741" s="52"/>
      <c r="F2741" s="52"/>
      <c r="G2741" s="52"/>
      <c r="H2741" s="52"/>
      <c r="I2741" s="52"/>
    </row>
    <row r="2742" spans="1:9" s="53" customFormat="1">
      <c r="A2742" s="49"/>
      <c r="B2742" s="50"/>
      <c r="C2742" s="51"/>
      <c r="D2742" s="49"/>
      <c r="E2742" s="52"/>
      <c r="F2742" s="52"/>
      <c r="G2742" s="52"/>
      <c r="H2742" s="52"/>
      <c r="I2742" s="52"/>
    </row>
    <row r="2743" spans="1:9" s="53" customFormat="1">
      <c r="A2743" s="49"/>
      <c r="B2743" s="50"/>
      <c r="C2743" s="51"/>
      <c r="D2743" s="49"/>
      <c r="E2743" s="52"/>
      <c r="F2743" s="52"/>
      <c r="G2743" s="52"/>
      <c r="H2743" s="52"/>
      <c r="I2743" s="52"/>
    </row>
    <row r="2744" spans="1:9" s="53" customFormat="1">
      <c r="A2744" s="49"/>
      <c r="B2744" s="50"/>
      <c r="C2744" s="51"/>
      <c r="D2744" s="49"/>
      <c r="E2744" s="52"/>
      <c r="F2744" s="52"/>
      <c r="G2744" s="52"/>
      <c r="H2744" s="52"/>
      <c r="I2744" s="52"/>
    </row>
    <row r="2745" spans="1:9" s="53" customFormat="1">
      <c r="A2745" s="49"/>
      <c r="B2745" s="50"/>
      <c r="C2745" s="51"/>
      <c r="D2745" s="49"/>
      <c r="E2745" s="52"/>
      <c r="F2745" s="52"/>
      <c r="G2745" s="52"/>
      <c r="H2745" s="52"/>
      <c r="I2745" s="52"/>
    </row>
    <row r="2746" spans="1:9" s="53" customFormat="1">
      <c r="A2746" s="49"/>
      <c r="B2746" s="50"/>
      <c r="C2746" s="51"/>
      <c r="D2746" s="49"/>
      <c r="E2746" s="52"/>
      <c r="F2746" s="52"/>
      <c r="G2746" s="52"/>
      <c r="H2746" s="52"/>
      <c r="I2746" s="52"/>
    </row>
    <row r="2747" spans="1:9" s="53" customFormat="1">
      <c r="A2747" s="49"/>
      <c r="B2747" s="50"/>
      <c r="C2747" s="51"/>
      <c r="D2747" s="49"/>
      <c r="E2747" s="52"/>
      <c r="F2747" s="52"/>
      <c r="G2747" s="52"/>
      <c r="H2747" s="52"/>
      <c r="I2747" s="52"/>
    </row>
    <row r="2748" spans="1:9" s="53" customFormat="1">
      <c r="A2748" s="49"/>
      <c r="B2748" s="50"/>
      <c r="C2748" s="51"/>
      <c r="D2748" s="49"/>
      <c r="E2748" s="52"/>
      <c r="F2748" s="52"/>
      <c r="G2748" s="52"/>
      <c r="H2748" s="52"/>
      <c r="I2748" s="52"/>
    </row>
    <row r="2749" spans="1:9" s="53" customFormat="1">
      <c r="A2749" s="49"/>
      <c r="B2749" s="50"/>
      <c r="C2749" s="51"/>
      <c r="D2749" s="49"/>
      <c r="E2749" s="52"/>
      <c r="F2749" s="52"/>
      <c r="G2749" s="52"/>
      <c r="H2749" s="52"/>
      <c r="I2749" s="52"/>
    </row>
    <row r="2750" spans="1:9" s="53" customFormat="1">
      <c r="A2750" s="49"/>
      <c r="B2750" s="50"/>
      <c r="C2750" s="51"/>
      <c r="D2750" s="49"/>
      <c r="E2750" s="52"/>
      <c r="F2750" s="52"/>
      <c r="G2750" s="52"/>
      <c r="H2750" s="52"/>
      <c r="I2750" s="52"/>
    </row>
    <row r="2751" spans="1:9" s="53" customFormat="1">
      <c r="A2751" s="49"/>
      <c r="B2751" s="50"/>
      <c r="C2751" s="51"/>
      <c r="D2751" s="49"/>
      <c r="E2751" s="52"/>
      <c r="F2751" s="52"/>
      <c r="G2751" s="52"/>
      <c r="H2751" s="52"/>
      <c r="I2751" s="52"/>
    </row>
    <row r="2752" spans="1:9" s="53" customFormat="1">
      <c r="A2752" s="49"/>
      <c r="B2752" s="50"/>
      <c r="C2752" s="51"/>
      <c r="D2752" s="49"/>
      <c r="E2752" s="52"/>
      <c r="F2752" s="52"/>
      <c r="G2752" s="52"/>
      <c r="H2752" s="52"/>
      <c r="I2752" s="52"/>
    </row>
    <row r="2753" spans="1:9" s="53" customFormat="1">
      <c r="A2753" s="49"/>
      <c r="B2753" s="50"/>
      <c r="C2753" s="51"/>
      <c r="D2753" s="49"/>
      <c r="E2753" s="52"/>
      <c r="F2753" s="52"/>
      <c r="G2753" s="52"/>
      <c r="H2753" s="52"/>
      <c r="I2753" s="52"/>
    </row>
    <row r="2754" spans="1:9" s="53" customFormat="1">
      <c r="A2754" s="49"/>
      <c r="B2754" s="50"/>
      <c r="C2754" s="51"/>
      <c r="D2754" s="49"/>
      <c r="E2754" s="52"/>
      <c r="F2754" s="52"/>
      <c r="G2754" s="52"/>
      <c r="H2754" s="52"/>
      <c r="I2754" s="52"/>
    </row>
    <row r="2755" spans="1:9" s="53" customFormat="1">
      <c r="A2755" s="49"/>
      <c r="B2755" s="50"/>
      <c r="C2755" s="51"/>
      <c r="D2755" s="49"/>
      <c r="E2755" s="52"/>
      <c r="F2755" s="52"/>
      <c r="G2755" s="52"/>
      <c r="H2755" s="52"/>
      <c r="I2755" s="52"/>
    </row>
    <row r="2756" spans="1:9" s="53" customFormat="1">
      <c r="A2756" s="49"/>
      <c r="B2756" s="50"/>
      <c r="C2756" s="51"/>
      <c r="D2756" s="49"/>
      <c r="E2756" s="52"/>
      <c r="F2756" s="52"/>
      <c r="G2756" s="52"/>
      <c r="H2756" s="52"/>
      <c r="I2756" s="52"/>
    </row>
    <row r="2757" spans="1:9" s="53" customFormat="1">
      <c r="A2757" s="49"/>
      <c r="B2757" s="50"/>
      <c r="C2757" s="51"/>
      <c r="D2757" s="49"/>
      <c r="E2757" s="52"/>
      <c r="F2757" s="52"/>
      <c r="G2757" s="52"/>
      <c r="H2757" s="52"/>
      <c r="I2757" s="52"/>
    </row>
    <row r="2758" spans="1:9" s="53" customFormat="1">
      <c r="A2758" s="49"/>
      <c r="B2758" s="50"/>
      <c r="C2758" s="51"/>
      <c r="D2758" s="49"/>
      <c r="E2758" s="52"/>
      <c r="F2758" s="52"/>
      <c r="G2758" s="52"/>
      <c r="H2758" s="52"/>
      <c r="I2758" s="52"/>
    </row>
    <row r="2759" spans="1:9" s="53" customFormat="1">
      <c r="A2759" s="49"/>
      <c r="B2759" s="50"/>
      <c r="C2759" s="51"/>
      <c r="D2759" s="49"/>
      <c r="E2759" s="52"/>
      <c r="F2759" s="52"/>
      <c r="G2759" s="52"/>
      <c r="H2759" s="52"/>
      <c r="I2759" s="52"/>
    </row>
    <row r="2760" spans="1:9" s="53" customFormat="1">
      <c r="A2760" s="49"/>
      <c r="B2760" s="50"/>
      <c r="C2760" s="51"/>
      <c r="D2760" s="49"/>
      <c r="E2760" s="52"/>
      <c r="F2760" s="52"/>
      <c r="G2760" s="52"/>
      <c r="H2760" s="52"/>
      <c r="I2760" s="52"/>
    </row>
    <row r="2761" spans="1:9" s="53" customFormat="1">
      <c r="A2761" s="49"/>
      <c r="B2761" s="50"/>
      <c r="C2761" s="51"/>
      <c r="D2761" s="49"/>
      <c r="E2761" s="52"/>
      <c r="F2761" s="52"/>
      <c r="G2761" s="52"/>
      <c r="H2761" s="52"/>
      <c r="I2761" s="52"/>
    </row>
    <row r="2762" spans="1:9" s="53" customFormat="1">
      <c r="A2762" s="49"/>
      <c r="B2762" s="50"/>
      <c r="C2762" s="51"/>
      <c r="D2762" s="49"/>
      <c r="E2762" s="52"/>
      <c r="F2762" s="52"/>
      <c r="G2762" s="52"/>
      <c r="H2762" s="52"/>
      <c r="I2762" s="52"/>
    </row>
    <row r="2763" spans="1:9" s="53" customFormat="1">
      <c r="A2763" s="49"/>
      <c r="B2763" s="50"/>
      <c r="C2763" s="51"/>
      <c r="D2763" s="49"/>
      <c r="E2763" s="52"/>
      <c r="F2763" s="52"/>
      <c r="G2763" s="52"/>
      <c r="H2763" s="52"/>
      <c r="I2763" s="52"/>
    </row>
    <row r="2764" spans="1:9" s="53" customFormat="1">
      <c r="A2764" s="49"/>
      <c r="B2764" s="50"/>
      <c r="C2764" s="51"/>
      <c r="D2764" s="49"/>
      <c r="E2764" s="52"/>
      <c r="F2764" s="52"/>
      <c r="G2764" s="52"/>
      <c r="H2764" s="52"/>
      <c r="I2764" s="52"/>
    </row>
    <row r="2765" spans="1:9" s="53" customFormat="1">
      <c r="A2765" s="49"/>
      <c r="B2765" s="50"/>
      <c r="C2765" s="51"/>
      <c r="D2765" s="49"/>
      <c r="E2765" s="52"/>
      <c r="F2765" s="52"/>
      <c r="G2765" s="52"/>
      <c r="H2765" s="52"/>
      <c r="I2765" s="52"/>
    </row>
    <row r="2766" spans="1:9" s="53" customFormat="1">
      <c r="A2766" s="49"/>
      <c r="B2766" s="50"/>
      <c r="C2766" s="51"/>
      <c r="D2766" s="49"/>
      <c r="E2766" s="52"/>
      <c r="F2766" s="52"/>
      <c r="G2766" s="52"/>
      <c r="H2766" s="52"/>
      <c r="I2766" s="52"/>
    </row>
    <row r="2767" spans="1:9" s="53" customFormat="1">
      <c r="A2767" s="49"/>
      <c r="B2767" s="50"/>
      <c r="C2767" s="51"/>
      <c r="D2767" s="49"/>
      <c r="E2767" s="52"/>
      <c r="F2767" s="52"/>
      <c r="G2767" s="52"/>
      <c r="H2767" s="52"/>
      <c r="I2767" s="52"/>
    </row>
    <row r="2768" spans="1:9" s="53" customFormat="1">
      <c r="A2768" s="49"/>
      <c r="B2768" s="50"/>
      <c r="C2768" s="51"/>
      <c r="D2768" s="49"/>
      <c r="E2768" s="52"/>
      <c r="F2768" s="52"/>
      <c r="G2768" s="52"/>
      <c r="H2768" s="52"/>
      <c r="I2768" s="52"/>
    </row>
    <row r="2769" spans="1:9" s="53" customFormat="1">
      <c r="A2769" s="49"/>
      <c r="B2769" s="50"/>
      <c r="C2769" s="51"/>
      <c r="D2769" s="49"/>
      <c r="E2769" s="52"/>
      <c r="F2769" s="52"/>
      <c r="G2769" s="52"/>
      <c r="H2769" s="52"/>
      <c r="I2769" s="52"/>
    </row>
    <row r="2770" spans="1:9" s="53" customFormat="1">
      <c r="A2770" s="49"/>
      <c r="B2770" s="50"/>
      <c r="C2770" s="51"/>
      <c r="D2770" s="49"/>
      <c r="E2770" s="52"/>
      <c r="F2770" s="52"/>
      <c r="G2770" s="52"/>
      <c r="H2770" s="52"/>
      <c r="I2770" s="52"/>
    </row>
    <row r="2771" spans="1:9" s="53" customFormat="1">
      <c r="A2771" s="49"/>
      <c r="B2771" s="50"/>
      <c r="C2771" s="51"/>
      <c r="D2771" s="49"/>
      <c r="E2771" s="52"/>
      <c r="F2771" s="52"/>
      <c r="G2771" s="52"/>
      <c r="H2771" s="52"/>
      <c r="I2771" s="52"/>
    </row>
    <row r="2772" spans="1:9" s="53" customFormat="1">
      <c r="A2772" s="49"/>
      <c r="B2772" s="50"/>
      <c r="C2772" s="51"/>
      <c r="D2772" s="49"/>
      <c r="E2772" s="52"/>
      <c r="F2772" s="52"/>
      <c r="G2772" s="52"/>
      <c r="H2772" s="52"/>
      <c r="I2772" s="52"/>
    </row>
    <row r="2773" spans="1:9" s="53" customFormat="1">
      <c r="A2773" s="49"/>
      <c r="B2773" s="50"/>
      <c r="C2773" s="51"/>
      <c r="D2773" s="49"/>
      <c r="E2773" s="52"/>
      <c r="F2773" s="52"/>
      <c r="G2773" s="52"/>
      <c r="H2773" s="52"/>
      <c r="I2773" s="52"/>
    </row>
    <row r="2774" spans="1:9" s="53" customFormat="1">
      <c r="A2774" s="49"/>
      <c r="B2774" s="50"/>
      <c r="C2774" s="51"/>
      <c r="D2774" s="49"/>
      <c r="E2774" s="52"/>
      <c r="F2774" s="52"/>
      <c r="G2774" s="52"/>
      <c r="H2774" s="52"/>
      <c r="I2774" s="52"/>
    </row>
    <row r="2775" spans="1:9" s="53" customFormat="1">
      <c r="A2775" s="49"/>
      <c r="B2775" s="50"/>
      <c r="C2775" s="51"/>
      <c r="D2775" s="49"/>
      <c r="E2775" s="52"/>
      <c r="F2775" s="52"/>
      <c r="G2775" s="52"/>
      <c r="H2775" s="52"/>
      <c r="I2775" s="52"/>
    </row>
    <row r="2776" spans="1:9" s="53" customFormat="1">
      <c r="A2776" s="49"/>
      <c r="B2776" s="50"/>
      <c r="C2776" s="51"/>
      <c r="D2776" s="49"/>
      <c r="E2776" s="52"/>
      <c r="F2776" s="52"/>
      <c r="G2776" s="52"/>
      <c r="H2776" s="52"/>
      <c r="I2776" s="52"/>
    </row>
    <row r="2777" spans="1:9" s="53" customFormat="1">
      <c r="A2777" s="49"/>
      <c r="B2777" s="50"/>
      <c r="C2777" s="51"/>
      <c r="D2777" s="49"/>
      <c r="E2777" s="52"/>
      <c r="F2777" s="52"/>
      <c r="G2777" s="52"/>
      <c r="H2777" s="52"/>
      <c r="I2777" s="52"/>
    </row>
    <row r="2778" spans="1:9" s="53" customFormat="1">
      <c r="A2778" s="49"/>
      <c r="B2778" s="50"/>
      <c r="C2778" s="51"/>
      <c r="D2778" s="49"/>
      <c r="E2778" s="52"/>
      <c r="F2778" s="52"/>
      <c r="G2778" s="52"/>
      <c r="H2778" s="52"/>
      <c r="I2778" s="52"/>
    </row>
    <row r="2779" spans="1:9" s="53" customFormat="1">
      <c r="A2779" s="49"/>
      <c r="B2779" s="50"/>
      <c r="C2779" s="51"/>
      <c r="D2779" s="49"/>
      <c r="E2779" s="52"/>
      <c r="F2779" s="52"/>
      <c r="G2779" s="52"/>
      <c r="H2779" s="52"/>
      <c r="I2779" s="52"/>
    </row>
    <row r="2780" spans="1:9" s="53" customFormat="1">
      <c r="A2780" s="49"/>
      <c r="B2780" s="50"/>
      <c r="C2780" s="51"/>
      <c r="D2780" s="49"/>
      <c r="E2780" s="52"/>
      <c r="F2780" s="52"/>
      <c r="G2780" s="52"/>
      <c r="H2780" s="52"/>
      <c r="I2780" s="52"/>
    </row>
    <row r="2781" spans="1:9" s="53" customFormat="1">
      <c r="A2781" s="49"/>
      <c r="B2781" s="50"/>
      <c r="C2781" s="51"/>
      <c r="D2781" s="49"/>
      <c r="E2781" s="52"/>
      <c r="F2781" s="52"/>
      <c r="G2781" s="52"/>
      <c r="H2781" s="52"/>
      <c r="I2781" s="52"/>
    </row>
    <row r="2782" spans="1:9" s="53" customFormat="1">
      <c r="A2782" s="49"/>
      <c r="B2782" s="50"/>
      <c r="C2782" s="51"/>
      <c r="D2782" s="49"/>
      <c r="E2782" s="52"/>
      <c r="F2782" s="52"/>
      <c r="G2782" s="52"/>
      <c r="H2782" s="52"/>
      <c r="I2782" s="52"/>
    </row>
    <row r="2783" spans="1:9" s="53" customFormat="1">
      <c r="A2783" s="49"/>
      <c r="B2783" s="50"/>
      <c r="C2783" s="51"/>
      <c r="D2783" s="49"/>
      <c r="E2783" s="52"/>
      <c r="F2783" s="52"/>
      <c r="G2783" s="52"/>
      <c r="H2783" s="52"/>
      <c r="I2783" s="52"/>
    </row>
    <row r="2784" spans="1:9" s="53" customFormat="1">
      <c r="A2784" s="49"/>
      <c r="B2784" s="50"/>
      <c r="C2784" s="51"/>
      <c r="D2784" s="49"/>
      <c r="E2784" s="52"/>
      <c r="F2784" s="52"/>
      <c r="G2784" s="52"/>
      <c r="H2784" s="52"/>
      <c r="I2784" s="52"/>
    </row>
    <row r="2785" spans="1:9" s="53" customFormat="1">
      <c r="A2785" s="49"/>
      <c r="B2785" s="50"/>
      <c r="C2785" s="51"/>
      <c r="D2785" s="49"/>
      <c r="E2785" s="52"/>
      <c r="F2785" s="52"/>
      <c r="G2785" s="52"/>
      <c r="H2785" s="52"/>
      <c r="I2785" s="52"/>
    </row>
    <row r="2786" spans="1:9" s="53" customFormat="1">
      <c r="A2786" s="49"/>
      <c r="B2786" s="50"/>
      <c r="C2786" s="51"/>
      <c r="D2786" s="49"/>
      <c r="E2786" s="52"/>
      <c r="F2786" s="52"/>
      <c r="G2786" s="52"/>
      <c r="H2786" s="52"/>
      <c r="I2786" s="52"/>
    </row>
    <row r="2787" spans="1:9" s="53" customFormat="1">
      <c r="A2787" s="49"/>
      <c r="B2787" s="50"/>
      <c r="C2787" s="51"/>
      <c r="D2787" s="49"/>
      <c r="E2787" s="52"/>
      <c r="F2787" s="52"/>
      <c r="G2787" s="52"/>
      <c r="H2787" s="52"/>
      <c r="I2787" s="52"/>
    </row>
    <row r="2788" spans="1:9" s="53" customFormat="1">
      <c r="A2788" s="49"/>
      <c r="B2788" s="50"/>
      <c r="C2788" s="51"/>
      <c r="D2788" s="49"/>
      <c r="E2788" s="52"/>
      <c r="F2788" s="52"/>
      <c r="G2788" s="52"/>
      <c r="H2788" s="52"/>
      <c r="I2788" s="52"/>
    </row>
    <row r="2789" spans="1:9" s="53" customFormat="1">
      <c r="A2789" s="49"/>
      <c r="B2789" s="50"/>
      <c r="C2789" s="51"/>
      <c r="D2789" s="49"/>
      <c r="E2789" s="52"/>
      <c r="F2789" s="52"/>
      <c r="G2789" s="52"/>
      <c r="H2789" s="52"/>
      <c r="I2789" s="52"/>
    </row>
    <row r="2790" spans="1:9" s="53" customFormat="1">
      <c r="A2790" s="49"/>
      <c r="B2790" s="50"/>
      <c r="C2790" s="51"/>
      <c r="D2790" s="49"/>
      <c r="E2790" s="52"/>
      <c r="F2790" s="52"/>
      <c r="G2790" s="52"/>
      <c r="H2790" s="52"/>
      <c r="I2790" s="52"/>
    </row>
    <row r="2791" spans="1:9" s="53" customFormat="1">
      <c r="A2791" s="49"/>
      <c r="B2791" s="50"/>
      <c r="C2791" s="51"/>
      <c r="D2791" s="49"/>
      <c r="E2791" s="52"/>
      <c r="F2791" s="52"/>
      <c r="G2791" s="52"/>
      <c r="H2791" s="52"/>
      <c r="I2791" s="52"/>
    </row>
    <row r="2792" spans="1:9" s="53" customFormat="1">
      <c r="A2792" s="49"/>
      <c r="B2792" s="50"/>
      <c r="C2792" s="51"/>
      <c r="D2792" s="49"/>
      <c r="E2792" s="52"/>
      <c r="F2792" s="52"/>
      <c r="G2792" s="52"/>
      <c r="H2792" s="52"/>
      <c r="I2792" s="52"/>
    </row>
    <row r="2793" spans="1:9" s="53" customFormat="1">
      <c r="A2793" s="49"/>
      <c r="B2793" s="50"/>
      <c r="C2793" s="51"/>
      <c r="D2793" s="49"/>
      <c r="E2793" s="52"/>
      <c r="F2793" s="52"/>
      <c r="G2793" s="52"/>
      <c r="H2793" s="52"/>
      <c r="I2793" s="52"/>
    </row>
    <row r="2794" spans="1:9" s="53" customFormat="1">
      <c r="A2794" s="49"/>
      <c r="B2794" s="50"/>
      <c r="C2794" s="51"/>
      <c r="D2794" s="49"/>
      <c r="E2794" s="52"/>
      <c r="F2794" s="52"/>
      <c r="G2794" s="52"/>
      <c r="H2794" s="52"/>
      <c r="I2794" s="52"/>
    </row>
    <row r="2795" spans="1:9" s="53" customFormat="1">
      <c r="A2795" s="49"/>
      <c r="B2795" s="50"/>
      <c r="C2795" s="51"/>
      <c r="D2795" s="49"/>
      <c r="E2795" s="52"/>
      <c r="F2795" s="52"/>
      <c r="G2795" s="52"/>
      <c r="H2795" s="52"/>
      <c r="I2795" s="52"/>
    </row>
    <row r="2796" spans="1:9" s="53" customFormat="1">
      <c r="A2796" s="49"/>
      <c r="B2796" s="50"/>
      <c r="C2796" s="51"/>
      <c r="D2796" s="49"/>
      <c r="E2796" s="52"/>
      <c r="F2796" s="52"/>
      <c r="G2796" s="52"/>
      <c r="H2796" s="52"/>
      <c r="I2796" s="52"/>
    </row>
    <row r="2797" spans="1:9" s="53" customFormat="1">
      <c r="A2797" s="49"/>
      <c r="B2797" s="50"/>
      <c r="C2797" s="51"/>
      <c r="D2797" s="49"/>
      <c r="E2797" s="52"/>
      <c r="F2797" s="52"/>
      <c r="G2797" s="52"/>
      <c r="H2797" s="52"/>
      <c r="I2797" s="52"/>
    </row>
    <row r="2798" spans="1:9" s="53" customFormat="1">
      <c r="A2798" s="49"/>
      <c r="B2798" s="50"/>
      <c r="C2798" s="51"/>
      <c r="D2798" s="49"/>
      <c r="E2798" s="52"/>
      <c r="F2798" s="52"/>
      <c r="G2798" s="52"/>
      <c r="H2798" s="52"/>
      <c r="I2798" s="52"/>
    </row>
    <row r="2799" spans="1:9" s="53" customFormat="1">
      <c r="A2799" s="49"/>
      <c r="B2799" s="50"/>
      <c r="C2799" s="51"/>
      <c r="D2799" s="49"/>
      <c r="E2799" s="52"/>
      <c r="F2799" s="52"/>
      <c r="G2799" s="52"/>
      <c r="H2799" s="52"/>
      <c r="I2799" s="52"/>
    </row>
    <row r="2800" spans="1:9" s="53" customFormat="1">
      <c r="A2800" s="49"/>
      <c r="B2800" s="50"/>
      <c r="C2800" s="51"/>
      <c r="D2800" s="49"/>
      <c r="E2800" s="52"/>
      <c r="F2800" s="52"/>
      <c r="G2800" s="52"/>
      <c r="H2800" s="52"/>
      <c r="I2800" s="52"/>
    </row>
    <row r="2801" spans="1:9" s="53" customFormat="1">
      <c r="A2801" s="49"/>
      <c r="B2801" s="50"/>
      <c r="C2801" s="51"/>
      <c r="D2801" s="49"/>
      <c r="E2801" s="52"/>
      <c r="F2801" s="52"/>
      <c r="G2801" s="52"/>
      <c r="H2801" s="52"/>
      <c r="I2801" s="52"/>
    </row>
    <row r="2802" spans="1:9" s="53" customFormat="1">
      <c r="A2802" s="49"/>
      <c r="B2802" s="50"/>
      <c r="C2802" s="51"/>
      <c r="D2802" s="49"/>
      <c r="E2802" s="52"/>
      <c r="F2802" s="52"/>
      <c r="G2802" s="52"/>
      <c r="H2802" s="52"/>
      <c r="I2802" s="52"/>
    </row>
    <row r="2803" spans="1:9" s="53" customFormat="1">
      <c r="A2803" s="49"/>
      <c r="B2803" s="50"/>
      <c r="C2803" s="51"/>
      <c r="D2803" s="49"/>
      <c r="E2803" s="52"/>
      <c r="F2803" s="52"/>
      <c r="G2803" s="52"/>
      <c r="H2803" s="52"/>
      <c r="I2803" s="52"/>
    </row>
    <row r="2804" spans="1:9" s="53" customFormat="1">
      <c r="A2804" s="49"/>
      <c r="B2804" s="50"/>
      <c r="C2804" s="51"/>
      <c r="D2804" s="49"/>
      <c r="E2804" s="52"/>
      <c r="F2804" s="52"/>
      <c r="G2804" s="52"/>
      <c r="H2804" s="52"/>
      <c r="I2804" s="52"/>
    </row>
    <row r="2805" spans="1:9" s="53" customFormat="1">
      <c r="A2805" s="49"/>
      <c r="B2805" s="50"/>
      <c r="C2805" s="51"/>
      <c r="D2805" s="49"/>
      <c r="E2805" s="52"/>
      <c r="F2805" s="52"/>
      <c r="G2805" s="52"/>
      <c r="H2805" s="52"/>
      <c r="I2805" s="52"/>
    </row>
    <row r="2806" spans="1:9" s="53" customFormat="1">
      <c r="A2806" s="49"/>
      <c r="B2806" s="50"/>
      <c r="C2806" s="51"/>
      <c r="D2806" s="49"/>
      <c r="E2806" s="52"/>
      <c r="F2806" s="52"/>
      <c r="G2806" s="52"/>
      <c r="H2806" s="52"/>
      <c r="I2806" s="52"/>
    </row>
    <row r="2807" spans="1:9" s="53" customFormat="1">
      <c r="A2807" s="49"/>
      <c r="B2807" s="50"/>
      <c r="C2807" s="51"/>
      <c r="D2807" s="49"/>
      <c r="E2807" s="52"/>
      <c r="F2807" s="52"/>
      <c r="G2807" s="52"/>
      <c r="H2807" s="52"/>
      <c r="I2807" s="52"/>
    </row>
    <row r="2808" spans="1:9" s="53" customFormat="1">
      <c r="A2808" s="49"/>
      <c r="B2808" s="50"/>
      <c r="C2808" s="51"/>
      <c r="D2808" s="49"/>
      <c r="E2808" s="52"/>
      <c r="F2808" s="52"/>
      <c r="G2808" s="52"/>
      <c r="H2808" s="52"/>
      <c r="I2808" s="52"/>
    </row>
    <row r="2809" spans="1:9" s="53" customFormat="1">
      <c r="A2809" s="49"/>
      <c r="B2809" s="50"/>
      <c r="C2809" s="51"/>
      <c r="D2809" s="49"/>
      <c r="E2809" s="52"/>
      <c r="F2809" s="52"/>
      <c r="G2809" s="52"/>
      <c r="H2809" s="52"/>
      <c r="I2809" s="52"/>
    </row>
    <row r="2810" spans="1:9" s="53" customFormat="1">
      <c r="A2810" s="49"/>
      <c r="B2810" s="50"/>
      <c r="C2810" s="51"/>
      <c r="D2810" s="49"/>
      <c r="E2810" s="52"/>
      <c r="F2810" s="52"/>
      <c r="G2810" s="52"/>
      <c r="H2810" s="52"/>
      <c r="I2810" s="52"/>
    </row>
    <row r="2811" spans="1:9" s="53" customFormat="1">
      <c r="A2811" s="49"/>
      <c r="B2811" s="50"/>
      <c r="C2811" s="51"/>
      <c r="D2811" s="49"/>
      <c r="E2811" s="52"/>
      <c r="F2811" s="52"/>
      <c r="G2811" s="52"/>
      <c r="H2811" s="52"/>
      <c r="I2811" s="52"/>
    </row>
    <row r="2812" spans="1:9" s="53" customFormat="1">
      <c r="A2812" s="49"/>
      <c r="B2812" s="50"/>
      <c r="C2812" s="51"/>
      <c r="D2812" s="49"/>
      <c r="E2812" s="52"/>
      <c r="F2812" s="52"/>
      <c r="G2812" s="52"/>
      <c r="H2812" s="52"/>
      <c r="I2812" s="52"/>
    </row>
    <row r="2813" spans="1:9" s="53" customFormat="1">
      <c r="A2813" s="49"/>
      <c r="B2813" s="50"/>
      <c r="C2813" s="51"/>
      <c r="D2813" s="49"/>
      <c r="E2813" s="52"/>
      <c r="F2813" s="52"/>
      <c r="G2813" s="52"/>
      <c r="H2813" s="52"/>
      <c r="I2813" s="52"/>
    </row>
    <row r="2814" spans="1:9" s="53" customFormat="1">
      <c r="A2814" s="49"/>
      <c r="B2814" s="50"/>
      <c r="C2814" s="51"/>
      <c r="D2814" s="49"/>
      <c r="E2814" s="52"/>
      <c r="F2814" s="52"/>
      <c r="G2814" s="52"/>
      <c r="H2814" s="52"/>
      <c r="I2814" s="52"/>
    </row>
    <row r="2815" spans="1:9" s="53" customFormat="1">
      <c r="A2815" s="49"/>
      <c r="B2815" s="50"/>
      <c r="C2815" s="51"/>
      <c r="D2815" s="49"/>
      <c r="E2815" s="52"/>
      <c r="F2815" s="52"/>
      <c r="G2815" s="52"/>
      <c r="H2815" s="52"/>
      <c r="I2815" s="52"/>
    </row>
    <row r="2816" spans="1:9" s="53" customFormat="1">
      <c r="A2816" s="49"/>
      <c r="B2816" s="50"/>
      <c r="C2816" s="51"/>
      <c r="D2816" s="49"/>
      <c r="E2816" s="52"/>
      <c r="F2816" s="52"/>
      <c r="G2816" s="52"/>
      <c r="H2816" s="52"/>
      <c r="I2816" s="52"/>
    </row>
    <row r="2817" spans="1:9" s="53" customFormat="1">
      <c r="A2817" s="49"/>
      <c r="B2817" s="50"/>
      <c r="C2817" s="51"/>
      <c r="D2817" s="49"/>
      <c r="E2817" s="52"/>
      <c r="F2817" s="52"/>
      <c r="G2817" s="52"/>
      <c r="H2817" s="52"/>
      <c r="I2817" s="52"/>
    </row>
    <row r="2818" spans="1:9" s="53" customFormat="1">
      <c r="A2818" s="49"/>
      <c r="B2818" s="50"/>
      <c r="C2818" s="51"/>
      <c r="D2818" s="49"/>
      <c r="E2818" s="52"/>
      <c r="F2818" s="52"/>
      <c r="G2818" s="52"/>
      <c r="H2818" s="52"/>
      <c r="I2818" s="52"/>
    </row>
    <row r="2819" spans="1:9" s="53" customFormat="1">
      <c r="A2819" s="49"/>
      <c r="B2819" s="50"/>
      <c r="C2819" s="51"/>
      <c r="D2819" s="49"/>
      <c r="E2819" s="52"/>
      <c r="F2819" s="52"/>
      <c r="G2819" s="52"/>
      <c r="H2819" s="52"/>
      <c r="I2819" s="52"/>
    </row>
    <row r="2820" spans="1:9" s="53" customFormat="1">
      <c r="A2820" s="49"/>
      <c r="B2820" s="50"/>
      <c r="C2820" s="51"/>
      <c r="D2820" s="49"/>
      <c r="E2820" s="52"/>
      <c r="F2820" s="52"/>
      <c r="G2820" s="52"/>
      <c r="H2820" s="52"/>
      <c r="I2820" s="52"/>
    </row>
    <row r="2821" spans="1:9" s="53" customFormat="1">
      <c r="A2821" s="49"/>
      <c r="B2821" s="50"/>
      <c r="C2821" s="51"/>
      <c r="D2821" s="49"/>
      <c r="E2821" s="52"/>
      <c r="F2821" s="52"/>
      <c r="G2821" s="52"/>
      <c r="H2821" s="52"/>
      <c r="I2821" s="52"/>
    </row>
    <row r="2822" spans="1:9" s="53" customFormat="1">
      <c r="A2822" s="49"/>
      <c r="B2822" s="50"/>
      <c r="C2822" s="51"/>
      <c r="D2822" s="49"/>
      <c r="E2822" s="52"/>
      <c r="F2822" s="52"/>
      <c r="G2822" s="52"/>
      <c r="H2822" s="52"/>
      <c r="I2822" s="52"/>
    </row>
    <row r="2823" spans="1:9" s="53" customFormat="1">
      <c r="A2823" s="49"/>
      <c r="B2823" s="50"/>
      <c r="C2823" s="51"/>
      <c r="D2823" s="49"/>
      <c r="E2823" s="52"/>
      <c r="F2823" s="52"/>
      <c r="G2823" s="52"/>
      <c r="H2823" s="52"/>
      <c r="I2823" s="52"/>
    </row>
    <row r="2824" spans="1:9" s="53" customFormat="1">
      <c r="A2824" s="49"/>
      <c r="B2824" s="50"/>
      <c r="C2824" s="51"/>
      <c r="D2824" s="49"/>
      <c r="E2824" s="52"/>
      <c r="F2824" s="52"/>
      <c r="G2824" s="52"/>
      <c r="H2824" s="52"/>
      <c r="I2824" s="52"/>
    </row>
    <row r="2825" spans="1:9" s="53" customFormat="1">
      <c r="A2825" s="49"/>
      <c r="B2825" s="50"/>
      <c r="C2825" s="51"/>
      <c r="D2825" s="49"/>
      <c r="E2825" s="52"/>
      <c r="F2825" s="52"/>
      <c r="G2825" s="52"/>
      <c r="H2825" s="52"/>
      <c r="I2825" s="52"/>
    </row>
    <row r="2826" spans="1:9" s="53" customFormat="1">
      <c r="A2826" s="49"/>
      <c r="B2826" s="50"/>
      <c r="C2826" s="51"/>
      <c r="D2826" s="49"/>
      <c r="E2826" s="52"/>
      <c r="F2826" s="52"/>
      <c r="G2826" s="52"/>
      <c r="H2826" s="52"/>
      <c r="I2826" s="52"/>
    </row>
    <row r="2827" spans="1:9" s="53" customFormat="1">
      <c r="A2827" s="49"/>
      <c r="B2827" s="50"/>
      <c r="C2827" s="51"/>
      <c r="D2827" s="49"/>
      <c r="E2827" s="52"/>
      <c r="F2827" s="52"/>
      <c r="G2827" s="52"/>
      <c r="H2827" s="52"/>
      <c r="I2827" s="52"/>
    </row>
    <row r="2828" spans="1:9" s="53" customFormat="1">
      <c r="A2828" s="49"/>
      <c r="B2828" s="50"/>
      <c r="C2828" s="51"/>
      <c r="D2828" s="49"/>
      <c r="E2828" s="52"/>
      <c r="F2828" s="52"/>
      <c r="G2828" s="52"/>
      <c r="H2828" s="52"/>
      <c r="I2828" s="52"/>
    </row>
    <row r="2829" spans="1:9" s="53" customFormat="1">
      <c r="A2829" s="49"/>
      <c r="B2829" s="50"/>
      <c r="C2829" s="51"/>
      <c r="D2829" s="49"/>
      <c r="E2829" s="52"/>
      <c r="F2829" s="52"/>
      <c r="G2829" s="52"/>
      <c r="H2829" s="52"/>
      <c r="I2829" s="52"/>
    </row>
    <row r="2830" spans="1:9" s="53" customFormat="1">
      <c r="A2830" s="49"/>
      <c r="B2830" s="50"/>
      <c r="C2830" s="51"/>
      <c r="D2830" s="49"/>
      <c r="E2830" s="52"/>
      <c r="F2830" s="52"/>
      <c r="G2830" s="52"/>
      <c r="H2830" s="52"/>
      <c r="I2830" s="52"/>
    </row>
    <row r="2831" spans="1:9" s="53" customFormat="1">
      <c r="A2831" s="49"/>
      <c r="B2831" s="50"/>
      <c r="C2831" s="51"/>
      <c r="D2831" s="49"/>
      <c r="E2831" s="52"/>
      <c r="F2831" s="52"/>
      <c r="G2831" s="52"/>
      <c r="H2831" s="52"/>
      <c r="I2831" s="52"/>
    </row>
    <row r="2832" spans="1:9" s="53" customFormat="1">
      <c r="A2832" s="49"/>
      <c r="B2832" s="50"/>
      <c r="C2832" s="51"/>
      <c r="D2832" s="49"/>
      <c r="E2832" s="52"/>
      <c r="F2832" s="52"/>
      <c r="G2832" s="52"/>
      <c r="H2832" s="52"/>
      <c r="I2832" s="52"/>
    </row>
    <row r="2833" spans="1:9" s="53" customFormat="1">
      <c r="A2833" s="49"/>
      <c r="B2833" s="50"/>
      <c r="C2833" s="51"/>
      <c r="D2833" s="49"/>
      <c r="E2833" s="52"/>
      <c r="F2833" s="52"/>
      <c r="G2833" s="52"/>
      <c r="H2833" s="52"/>
      <c r="I2833" s="52"/>
    </row>
    <row r="2834" spans="1:9" s="53" customFormat="1">
      <c r="A2834" s="49"/>
      <c r="B2834" s="50"/>
      <c r="C2834" s="51"/>
      <c r="D2834" s="49"/>
      <c r="E2834" s="52"/>
      <c r="F2834" s="52"/>
      <c r="G2834" s="52"/>
      <c r="H2834" s="52"/>
      <c r="I2834" s="52"/>
    </row>
    <row r="2835" spans="1:9" s="53" customFormat="1">
      <c r="A2835" s="49"/>
      <c r="B2835" s="50"/>
      <c r="C2835" s="51"/>
      <c r="D2835" s="49"/>
      <c r="E2835" s="52"/>
      <c r="F2835" s="52"/>
      <c r="G2835" s="52"/>
      <c r="H2835" s="52"/>
      <c r="I2835" s="52"/>
    </row>
    <row r="2836" spans="1:9" s="53" customFormat="1">
      <c r="A2836" s="49"/>
      <c r="B2836" s="50"/>
      <c r="C2836" s="51"/>
      <c r="D2836" s="49"/>
      <c r="E2836" s="52"/>
      <c r="F2836" s="52"/>
      <c r="G2836" s="52"/>
      <c r="H2836" s="52"/>
      <c r="I2836" s="52"/>
    </row>
    <row r="2837" spans="1:9" s="53" customFormat="1">
      <c r="A2837" s="49"/>
      <c r="B2837" s="50"/>
      <c r="C2837" s="51"/>
      <c r="D2837" s="49"/>
      <c r="E2837" s="52"/>
      <c r="F2837" s="52"/>
      <c r="G2837" s="52"/>
      <c r="H2837" s="52"/>
      <c r="I2837" s="52"/>
    </row>
    <row r="2838" spans="1:9" s="53" customFormat="1">
      <c r="A2838" s="49"/>
      <c r="B2838" s="50"/>
      <c r="C2838" s="51"/>
      <c r="D2838" s="49"/>
      <c r="E2838" s="52"/>
      <c r="F2838" s="52"/>
      <c r="G2838" s="52"/>
      <c r="H2838" s="52"/>
      <c r="I2838" s="52"/>
    </row>
    <row r="2839" spans="1:9" s="53" customFormat="1">
      <c r="A2839" s="49"/>
      <c r="B2839" s="50"/>
      <c r="C2839" s="51"/>
      <c r="D2839" s="49"/>
      <c r="E2839" s="52"/>
      <c r="F2839" s="52"/>
      <c r="G2839" s="52"/>
      <c r="H2839" s="52"/>
      <c r="I2839" s="52"/>
    </row>
    <row r="2840" spans="1:9" s="53" customFormat="1">
      <c r="A2840" s="49"/>
      <c r="B2840" s="50"/>
      <c r="C2840" s="51"/>
      <c r="D2840" s="49"/>
      <c r="E2840" s="52"/>
      <c r="F2840" s="52"/>
      <c r="G2840" s="52"/>
      <c r="H2840" s="52"/>
      <c r="I2840" s="52"/>
    </row>
    <row r="2841" spans="1:9" s="53" customFormat="1">
      <c r="A2841" s="49"/>
      <c r="B2841" s="50"/>
      <c r="C2841" s="51"/>
      <c r="D2841" s="49"/>
      <c r="E2841" s="52"/>
      <c r="F2841" s="52"/>
      <c r="G2841" s="52"/>
      <c r="H2841" s="52"/>
      <c r="I2841" s="52"/>
    </row>
    <row r="2842" spans="1:9" s="53" customFormat="1">
      <c r="A2842" s="49"/>
      <c r="B2842" s="50"/>
      <c r="C2842" s="51"/>
      <c r="D2842" s="49"/>
      <c r="E2842" s="52"/>
      <c r="F2842" s="52"/>
      <c r="G2842" s="52"/>
      <c r="H2842" s="52"/>
      <c r="I2842" s="52"/>
    </row>
    <row r="2843" spans="1:9" s="53" customFormat="1">
      <c r="A2843" s="49"/>
      <c r="B2843" s="50"/>
      <c r="C2843" s="51"/>
      <c r="D2843" s="49"/>
      <c r="E2843" s="52"/>
      <c r="F2843" s="52"/>
      <c r="G2843" s="52"/>
      <c r="H2843" s="52"/>
      <c r="I2843" s="52"/>
    </row>
    <row r="2844" spans="1:9" s="53" customFormat="1">
      <c r="A2844" s="49"/>
      <c r="B2844" s="50"/>
      <c r="C2844" s="51"/>
      <c r="D2844" s="49"/>
      <c r="E2844" s="52"/>
      <c r="F2844" s="52"/>
      <c r="G2844" s="52"/>
      <c r="H2844" s="52"/>
      <c r="I2844" s="52"/>
    </row>
    <row r="2845" spans="1:9" s="53" customFormat="1">
      <c r="A2845" s="49"/>
      <c r="B2845" s="50"/>
      <c r="C2845" s="51"/>
      <c r="D2845" s="49"/>
      <c r="E2845" s="52"/>
      <c r="F2845" s="52"/>
      <c r="G2845" s="52"/>
      <c r="H2845" s="52"/>
      <c r="I2845" s="52"/>
    </row>
    <row r="2846" spans="1:9" s="53" customFormat="1">
      <c r="A2846" s="49"/>
      <c r="B2846" s="50"/>
      <c r="C2846" s="51"/>
      <c r="D2846" s="49"/>
      <c r="E2846" s="52"/>
      <c r="F2846" s="52"/>
      <c r="G2846" s="52"/>
      <c r="H2846" s="52"/>
      <c r="I2846" s="52"/>
    </row>
    <row r="2847" spans="1:9" s="53" customFormat="1">
      <c r="A2847" s="49"/>
      <c r="B2847" s="50"/>
      <c r="C2847" s="51"/>
      <c r="D2847" s="49"/>
      <c r="E2847" s="52"/>
      <c r="F2847" s="52"/>
      <c r="G2847" s="52"/>
      <c r="H2847" s="52"/>
      <c r="I2847" s="52"/>
    </row>
    <row r="2848" spans="1:9" s="53" customFormat="1">
      <c r="A2848" s="49"/>
      <c r="B2848" s="50"/>
      <c r="C2848" s="51"/>
      <c r="D2848" s="49"/>
      <c r="E2848" s="52"/>
      <c r="F2848" s="52"/>
      <c r="G2848" s="52"/>
      <c r="H2848" s="52"/>
      <c r="I2848" s="52"/>
    </row>
    <row r="2849" spans="1:9" s="53" customFormat="1">
      <c r="A2849" s="49"/>
      <c r="B2849" s="50"/>
      <c r="C2849" s="51"/>
      <c r="D2849" s="49"/>
      <c r="E2849" s="52"/>
      <c r="F2849" s="52"/>
      <c r="G2849" s="52"/>
      <c r="H2849" s="52"/>
      <c r="I2849" s="52"/>
    </row>
    <row r="2850" spans="1:9" s="53" customFormat="1">
      <c r="A2850" s="49"/>
      <c r="B2850" s="50"/>
      <c r="C2850" s="51"/>
      <c r="D2850" s="49"/>
      <c r="E2850" s="52"/>
      <c r="F2850" s="52"/>
      <c r="G2850" s="52"/>
      <c r="H2850" s="52"/>
      <c r="I2850" s="52"/>
    </row>
    <row r="2851" spans="1:9" s="53" customFormat="1">
      <c r="A2851" s="49"/>
      <c r="B2851" s="50"/>
      <c r="C2851" s="51"/>
      <c r="D2851" s="49"/>
      <c r="E2851" s="52"/>
      <c r="F2851" s="52"/>
      <c r="G2851" s="52"/>
      <c r="H2851" s="52"/>
      <c r="I2851" s="52"/>
    </row>
    <row r="2852" spans="1:9" s="53" customFormat="1">
      <c r="A2852" s="49"/>
      <c r="B2852" s="50"/>
      <c r="C2852" s="51"/>
      <c r="D2852" s="49"/>
      <c r="E2852" s="52"/>
      <c r="F2852" s="52"/>
      <c r="G2852" s="52"/>
      <c r="H2852" s="52"/>
      <c r="I2852" s="52"/>
    </row>
    <row r="2853" spans="1:9" s="53" customFormat="1">
      <c r="A2853" s="49"/>
      <c r="B2853" s="50"/>
      <c r="C2853" s="51"/>
      <c r="D2853" s="49"/>
      <c r="E2853" s="52"/>
      <c r="F2853" s="52"/>
      <c r="G2853" s="52"/>
      <c r="H2853" s="52"/>
      <c r="I2853" s="52"/>
    </row>
    <row r="2854" spans="1:9" s="53" customFormat="1">
      <c r="A2854" s="49"/>
      <c r="B2854" s="50"/>
      <c r="C2854" s="51"/>
      <c r="D2854" s="49"/>
      <c r="E2854" s="52"/>
      <c r="F2854" s="52"/>
      <c r="G2854" s="52"/>
      <c r="H2854" s="52"/>
      <c r="I2854" s="52"/>
    </row>
    <row r="2855" spans="1:9" s="53" customFormat="1">
      <c r="A2855" s="49"/>
      <c r="B2855" s="50"/>
      <c r="C2855" s="51"/>
      <c r="D2855" s="49"/>
      <c r="E2855" s="52"/>
      <c r="F2855" s="52"/>
      <c r="G2855" s="52"/>
      <c r="H2855" s="52"/>
      <c r="I2855" s="52"/>
    </row>
    <row r="2856" spans="1:9" s="53" customFormat="1">
      <c r="A2856" s="49"/>
      <c r="B2856" s="50"/>
      <c r="C2856" s="51"/>
      <c r="D2856" s="49"/>
      <c r="E2856" s="52"/>
      <c r="F2856" s="52"/>
      <c r="G2856" s="52"/>
      <c r="H2856" s="52"/>
      <c r="I2856" s="52"/>
    </row>
    <row r="2857" spans="1:9" s="53" customFormat="1">
      <c r="A2857" s="49"/>
      <c r="B2857" s="50"/>
      <c r="C2857" s="51"/>
      <c r="D2857" s="49"/>
      <c r="E2857" s="52"/>
      <c r="F2857" s="52"/>
      <c r="G2857" s="52"/>
      <c r="H2857" s="52"/>
      <c r="I2857" s="52"/>
    </row>
    <row r="2858" spans="1:9" s="53" customFormat="1">
      <c r="A2858" s="49"/>
      <c r="B2858" s="50"/>
      <c r="C2858" s="51"/>
      <c r="D2858" s="49"/>
      <c r="E2858" s="52"/>
      <c r="F2858" s="52"/>
      <c r="G2858" s="52"/>
      <c r="H2858" s="52"/>
      <c r="I2858" s="52"/>
    </row>
    <row r="2859" spans="1:9" s="53" customFormat="1">
      <c r="A2859" s="49"/>
      <c r="B2859" s="50"/>
      <c r="C2859" s="51"/>
      <c r="D2859" s="49"/>
      <c r="E2859" s="52"/>
      <c r="F2859" s="52"/>
      <c r="G2859" s="52"/>
      <c r="H2859" s="52"/>
      <c r="I2859" s="52"/>
    </row>
    <row r="2860" spans="1:9" s="53" customFormat="1">
      <c r="A2860" s="49"/>
      <c r="B2860" s="50"/>
      <c r="C2860" s="51"/>
      <c r="D2860" s="49"/>
      <c r="E2860" s="52"/>
      <c r="F2860" s="52"/>
      <c r="G2860" s="52"/>
      <c r="H2860" s="52"/>
      <c r="I2860" s="52"/>
    </row>
    <row r="2861" spans="1:9" s="53" customFormat="1">
      <c r="A2861" s="49"/>
      <c r="B2861" s="50"/>
      <c r="C2861" s="51"/>
      <c r="D2861" s="49"/>
      <c r="E2861" s="52"/>
      <c r="F2861" s="52"/>
      <c r="G2861" s="52"/>
      <c r="H2861" s="52"/>
      <c r="I2861" s="52"/>
    </row>
    <row r="2862" spans="1:9" s="53" customFormat="1">
      <c r="A2862" s="49"/>
      <c r="B2862" s="50"/>
      <c r="C2862" s="51"/>
      <c r="D2862" s="49"/>
      <c r="E2862" s="52"/>
      <c r="F2862" s="52"/>
      <c r="G2862" s="52"/>
      <c r="H2862" s="52"/>
      <c r="I2862" s="52"/>
    </row>
    <row r="2863" spans="1:9" s="53" customFormat="1">
      <c r="A2863" s="49"/>
      <c r="B2863" s="50"/>
      <c r="C2863" s="51"/>
      <c r="D2863" s="49"/>
      <c r="E2863" s="52"/>
      <c r="F2863" s="52"/>
      <c r="G2863" s="52"/>
      <c r="H2863" s="52"/>
      <c r="I2863" s="52"/>
    </row>
    <row r="2864" spans="1:9" s="53" customFormat="1">
      <c r="A2864" s="49"/>
      <c r="B2864" s="50"/>
      <c r="C2864" s="51"/>
      <c r="D2864" s="49"/>
      <c r="E2864" s="52"/>
      <c r="F2864" s="52"/>
      <c r="G2864" s="52"/>
      <c r="H2864" s="52"/>
      <c r="I2864" s="52"/>
    </row>
    <row r="2865" spans="1:9" s="53" customFormat="1">
      <c r="A2865" s="49"/>
      <c r="B2865" s="50"/>
      <c r="C2865" s="51"/>
      <c r="D2865" s="49"/>
      <c r="E2865" s="52"/>
      <c r="F2865" s="52"/>
      <c r="G2865" s="52"/>
      <c r="H2865" s="52"/>
      <c r="I2865" s="52"/>
    </row>
    <row r="2866" spans="1:9" s="53" customFormat="1">
      <c r="A2866" s="49"/>
      <c r="B2866" s="50"/>
      <c r="C2866" s="51"/>
      <c r="D2866" s="49"/>
      <c r="E2866" s="52"/>
      <c r="F2866" s="52"/>
      <c r="G2866" s="52"/>
      <c r="H2866" s="52"/>
      <c r="I2866" s="52"/>
    </row>
    <row r="2867" spans="1:9" s="53" customFormat="1">
      <c r="A2867" s="49"/>
      <c r="B2867" s="50"/>
      <c r="C2867" s="51"/>
      <c r="D2867" s="49"/>
      <c r="E2867" s="52"/>
      <c r="F2867" s="52"/>
      <c r="G2867" s="52"/>
      <c r="H2867" s="52"/>
      <c r="I2867" s="52"/>
    </row>
    <row r="2868" spans="1:9" s="53" customFormat="1">
      <c r="A2868" s="49"/>
      <c r="B2868" s="50"/>
      <c r="C2868" s="51"/>
      <c r="D2868" s="49"/>
      <c r="E2868" s="52"/>
      <c r="F2868" s="52"/>
      <c r="G2868" s="52"/>
      <c r="H2868" s="52"/>
      <c r="I2868" s="52"/>
    </row>
    <row r="2869" spans="1:9" s="53" customFormat="1">
      <c r="A2869" s="49"/>
      <c r="B2869" s="50"/>
      <c r="C2869" s="51"/>
      <c r="D2869" s="49"/>
      <c r="E2869" s="52"/>
      <c r="F2869" s="52"/>
      <c r="G2869" s="52"/>
      <c r="H2869" s="52"/>
      <c r="I2869" s="52"/>
    </row>
    <row r="2870" spans="1:9" s="53" customFormat="1">
      <c r="A2870" s="49"/>
      <c r="B2870" s="50"/>
      <c r="C2870" s="51"/>
      <c r="D2870" s="49"/>
      <c r="E2870" s="52"/>
      <c r="F2870" s="52"/>
      <c r="G2870" s="52"/>
      <c r="H2870" s="52"/>
      <c r="I2870" s="52"/>
    </row>
    <row r="2871" spans="1:9" s="53" customFormat="1">
      <c r="A2871" s="49"/>
      <c r="B2871" s="50"/>
      <c r="C2871" s="51"/>
      <c r="D2871" s="49"/>
      <c r="E2871" s="52"/>
      <c r="F2871" s="52"/>
      <c r="G2871" s="52"/>
      <c r="H2871" s="52"/>
      <c r="I2871" s="52"/>
    </row>
    <row r="2872" spans="1:9" s="53" customFormat="1">
      <c r="A2872" s="49"/>
      <c r="B2872" s="50"/>
      <c r="C2872" s="51"/>
      <c r="D2872" s="49"/>
      <c r="E2872" s="52"/>
      <c r="F2872" s="52"/>
      <c r="G2872" s="52"/>
      <c r="H2872" s="52"/>
      <c r="I2872" s="52"/>
    </row>
    <row r="2873" spans="1:9" s="53" customFormat="1">
      <c r="A2873" s="49"/>
      <c r="B2873" s="50"/>
      <c r="C2873" s="51"/>
      <c r="D2873" s="49"/>
      <c r="E2873" s="52"/>
      <c r="F2873" s="52"/>
      <c r="G2873" s="52"/>
      <c r="H2873" s="52"/>
      <c r="I2873" s="52"/>
    </row>
    <row r="2874" spans="1:9" s="53" customFormat="1">
      <c r="A2874" s="49"/>
      <c r="B2874" s="50"/>
      <c r="C2874" s="51"/>
      <c r="D2874" s="49"/>
      <c r="E2874" s="52"/>
      <c r="F2874" s="52"/>
      <c r="G2874" s="52"/>
      <c r="H2874" s="52"/>
      <c r="I2874" s="52"/>
    </row>
    <row r="2875" spans="1:9" s="53" customFormat="1">
      <c r="A2875" s="49"/>
      <c r="B2875" s="50"/>
      <c r="C2875" s="51"/>
      <c r="D2875" s="49"/>
      <c r="E2875" s="52"/>
      <c r="F2875" s="52"/>
      <c r="G2875" s="52"/>
      <c r="H2875" s="52"/>
      <c r="I2875" s="52"/>
    </row>
    <row r="2876" spans="1:9" s="53" customFormat="1">
      <c r="A2876" s="49"/>
      <c r="B2876" s="50"/>
      <c r="C2876" s="51"/>
      <c r="D2876" s="49"/>
      <c r="E2876" s="52"/>
      <c r="F2876" s="52"/>
      <c r="G2876" s="52"/>
      <c r="H2876" s="52"/>
      <c r="I2876" s="52"/>
    </row>
    <row r="2877" spans="1:9" s="53" customFormat="1">
      <c r="A2877" s="49"/>
      <c r="B2877" s="50"/>
      <c r="C2877" s="51"/>
      <c r="D2877" s="49"/>
      <c r="E2877" s="52"/>
      <c r="F2877" s="52"/>
      <c r="G2877" s="52"/>
      <c r="H2877" s="52"/>
      <c r="I2877" s="52"/>
    </row>
    <row r="2878" spans="1:9" s="53" customFormat="1">
      <c r="A2878" s="49"/>
      <c r="B2878" s="50"/>
      <c r="C2878" s="51"/>
      <c r="D2878" s="49"/>
      <c r="E2878" s="52"/>
      <c r="F2878" s="52"/>
      <c r="G2878" s="52"/>
      <c r="H2878" s="52"/>
      <c r="I2878" s="52"/>
    </row>
    <row r="2879" spans="1:9" s="53" customFormat="1">
      <c r="A2879" s="49"/>
      <c r="B2879" s="50"/>
      <c r="C2879" s="51"/>
      <c r="D2879" s="49"/>
      <c r="E2879" s="52"/>
      <c r="F2879" s="52"/>
      <c r="G2879" s="52"/>
      <c r="H2879" s="52"/>
      <c r="I2879" s="52"/>
    </row>
    <row r="2880" spans="1:9" s="53" customFormat="1">
      <c r="A2880" s="49"/>
      <c r="B2880" s="50"/>
      <c r="C2880" s="51"/>
      <c r="D2880" s="49"/>
      <c r="E2880" s="52"/>
      <c r="F2880" s="52"/>
      <c r="G2880" s="52"/>
      <c r="H2880" s="52"/>
      <c r="I2880" s="52"/>
    </row>
    <row r="2881" spans="1:9" s="53" customFormat="1">
      <c r="A2881" s="49"/>
      <c r="B2881" s="50"/>
      <c r="C2881" s="51"/>
      <c r="D2881" s="49"/>
      <c r="E2881" s="52"/>
      <c r="F2881" s="52"/>
      <c r="G2881" s="52"/>
      <c r="H2881" s="52"/>
      <c r="I2881" s="52"/>
    </row>
    <row r="2882" spans="1:9" s="53" customFormat="1">
      <c r="A2882" s="49"/>
      <c r="B2882" s="50"/>
      <c r="C2882" s="51"/>
      <c r="D2882" s="49"/>
      <c r="E2882" s="52"/>
      <c r="F2882" s="52"/>
      <c r="G2882" s="52"/>
      <c r="H2882" s="52"/>
      <c r="I2882" s="52"/>
    </row>
    <row r="2883" spans="1:9" s="53" customFormat="1">
      <c r="A2883" s="49"/>
      <c r="B2883" s="50"/>
      <c r="C2883" s="51"/>
      <c r="D2883" s="49"/>
      <c r="E2883" s="52"/>
      <c r="F2883" s="52"/>
      <c r="G2883" s="52"/>
      <c r="H2883" s="52"/>
      <c r="I2883" s="52"/>
    </row>
    <row r="2884" spans="1:9" s="53" customFormat="1">
      <c r="A2884" s="49"/>
      <c r="B2884" s="50"/>
      <c r="C2884" s="51"/>
      <c r="D2884" s="49"/>
      <c r="E2884" s="52"/>
      <c r="F2884" s="52"/>
      <c r="G2884" s="52"/>
      <c r="H2884" s="52"/>
      <c r="I2884" s="52"/>
    </row>
    <row r="2885" spans="1:9" s="53" customFormat="1">
      <c r="A2885" s="49"/>
      <c r="B2885" s="50"/>
      <c r="C2885" s="51"/>
      <c r="D2885" s="49"/>
      <c r="E2885" s="52"/>
      <c r="F2885" s="52"/>
      <c r="G2885" s="52"/>
      <c r="H2885" s="52"/>
      <c r="I2885" s="52"/>
    </row>
    <row r="2886" spans="1:9" s="53" customFormat="1">
      <c r="A2886" s="49"/>
      <c r="B2886" s="50"/>
      <c r="C2886" s="51"/>
      <c r="D2886" s="49"/>
      <c r="E2886" s="52"/>
      <c r="F2886" s="52"/>
      <c r="G2886" s="52"/>
      <c r="H2886" s="52"/>
      <c r="I2886" s="52"/>
    </row>
    <row r="2887" spans="1:9" s="53" customFormat="1">
      <c r="A2887" s="49"/>
      <c r="B2887" s="50"/>
      <c r="C2887" s="51"/>
      <c r="D2887" s="49"/>
      <c r="E2887" s="52"/>
      <c r="F2887" s="52"/>
      <c r="G2887" s="52"/>
      <c r="H2887" s="52"/>
      <c r="I2887" s="52"/>
    </row>
    <row r="2888" spans="1:9" s="53" customFormat="1">
      <c r="A2888" s="49"/>
      <c r="B2888" s="50"/>
      <c r="C2888" s="51"/>
      <c r="D2888" s="49"/>
      <c r="E2888" s="52"/>
      <c r="F2888" s="52"/>
      <c r="G2888" s="52"/>
      <c r="H2888" s="52"/>
      <c r="I2888" s="52"/>
    </row>
    <row r="2889" spans="1:9" s="53" customFormat="1">
      <c r="A2889" s="49"/>
      <c r="B2889" s="50"/>
      <c r="C2889" s="51"/>
      <c r="D2889" s="49"/>
      <c r="E2889" s="52"/>
      <c r="F2889" s="52"/>
      <c r="G2889" s="52"/>
      <c r="H2889" s="52"/>
      <c r="I2889" s="52"/>
    </row>
    <row r="2890" spans="1:9" s="53" customFormat="1">
      <c r="A2890" s="49"/>
      <c r="B2890" s="50"/>
      <c r="C2890" s="51"/>
      <c r="D2890" s="49"/>
      <c r="E2890" s="52"/>
      <c r="F2890" s="52"/>
      <c r="G2890" s="52"/>
      <c r="H2890" s="52"/>
      <c r="I2890" s="52"/>
    </row>
    <row r="2891" spans="1:9" s="53" customFormat="1">
      <c r="A2891" s="49"/>
      <c r="B2891" s="50"/>
      <c r="C2891" s="51"/>
      <c r="D2891" s="49"/>
      <c r="E2891" s="52"/>
      <c r="F2891" s="52"/>
      <c r="G2891" s="52"/>
      <c r="H2891" s="52"/>
      <c r="I2891" s="52"/>
    </row>
    <row r="2892" spans="1:9" s="53" customFormat="1">
      <c r="A2892" s="49"/>
      <c r="B2892" s="50"/>
      <c r="C2892" s="51"/>
      <c r="D2892" s="49"/>
      <c r="E2892" s="52"/>
      <c r="F2892" s="52"/>
      <c r="G2892" s="52"/>
      <c r="H2892" s="52"/>
      <c r="I2892" s="52"/>
    </row>
    <row r="2893" spans="1:9" s="53" customFormat="1">
      <c r="A2893" s="49"/>
      <c r="B2893" s="50"/>
      <c r="C2893" s="51"/>
      <c r="D2893" s="49"/>
      <c r="E2893" s="52"/>
      <c r="F2893" s="52"/>
      <c r="G2893" s="52"/>
      <c r="H2893" s="52"/>
      <c r="I2893" s="52"/>
    </row>
    <row r="2894" spans="1:9" s="53" customFormat="1">
      <c r="A2894" s="49"/>
      <c r="B2894" s="50"/>
      <c r="C2894" s="51"/>
      <c r="D2894" s="49"/>
      <c r="E2894" s="52"/>
      <c r="F2894" s="52"/>
      <c r="G2894" s="52"/>
      <c r="H2894" s="52"/>
      <c r="I2894" s="52"/>
    </row>
    <row r="2895" spans="1:9" s="53" customFormat="1">
      <c r="A2895" s="49"/>
      <c r="B2895" s="50"/>
      <c r="C2895" s="51"/>
      <c r="D2895" s="49"/>
      <c r="E2895" s="52"/>
      <c r="F2895" s="52"/>
      <c r="G2895" s="52"/>
      <c r="H2895" s="52"/>
      <c r="I2895" s="52"/>
    </row>
    <row r="2896" spans="1:9" s="53" customFormat="1">
      <c r="A2896" s="49"/>
      <c r="B2896" s="50"/>
      <c r="C2896" s="51"/>
      <c r="D2896" s="49"/>
      <c r="E2896" s="52"/>
      <c r="F2896" s="52"/>
      <c r="G2896" s="52"/>
      <c r="H2896" s="52"/>
      <c r="I2896" s="52"/>
    </row>
    <row r="2897" spans="1:9" s="53" customFormat="1">
      <c r="A2897" s="49"/>
      <c r="B2897" s="50"/>
      <c r="C2897" s="51"/>
      <c r="D2897" s="49"/>
      <c r="E2897" s="52"/>
      <c r="F2897" s="52"/>
      <c r="G2897" s="52"/>
      <c r="H2897" s="52"/>
      <c r="I2897" s="52"/>
    </row>
    <row r="2898" spans="1:9" s="53" customFormat="1">
      <c r="A2898" s="49"/>
      <c r="B2898" s="50"/>
      <c r="C2898" s="51"/>
      <c r="D2898" s="49"/>
      <c r="E2898" s="52"/>
      <c r="F2898" s="52"/>
      <c r="G2898" s="52"/>
      <c r="H2898" s="52"/>
      <c r="I2898" s="52"/>
    </row>
    <row r="2899" spans="1:9" s="53" customFormat="1">
      <c r="A2899" s="49"/>
      <c r="B2899" s="50"/>
      <c r="C2899" s="51"/>
      <c r="D2899" s="49"/>
      <c r="E2899" s="52"/>
      <c r="F2899" s="52"/>
      <c r="G2899" s="52"/>
      <c r="H2899" s="52"/>
      <c r="I2899" s="52"/>
    </row>
    <row r="2900" spans="1:9" s="53" customFormat="1">
      <c r="A2900" s="49"/>
      <c r="B2900" s="50"/>
      <c r="C2900" s="51"/>
      <c r="D2900" s="49"/>
      <c r="E2900" s="52"/>
      <c r="F2900" s="52"/>
      <c r="G2900" s="52"/>
      <c r="H2900" s="52"/>
      <c r="I2900" s="52"/>
    </row>
    <row r="2901" spans="1:9" s="53" customFormat="1">
      <c r="A2901" s="49"/>
      <c r="B2901" s="50"/>
      <c r="C2901" s="51"/>
      <c r="D2901" s="49"/>
      <c r="E2901" s="52"/>
      <c r="F2901" s="52"/>
      <c r="G2901" s="52"/>
      <c r="H2901" s="52"/>
      <c r="I2901" s="52"/>
    </row>
    <row r="2902" spans="1:9" s="53" customFormat="1">
      <c r="A2902" s="49"/>
      <c r="B2902" s="50"/>
      <c r="C2902" s="51"/>
      <c r="D2902" s="49"/>
      <c r="E2902" s="52"/>
      <c r="F2902" s="52"/>
      <c r="G2902" s="52"/>
      <c r="H2902" s="52"/>
      <c r="I2902" s="52"/>
    </row>
    <row r="2903" spans="1:9" s="53" customFormat="1">
      <c r="A2903" s="49"/>
      <c r="B2903" s="50"/>
      <c r="C2903" s="51"/>
      <c r="D2903" s="49"/>
      <c r="E2903" s="52"/>
      <c r="F2903" s="52"/>
      <c r="G2903" s="52"/>
      <c r="H2903" s="52"/>
      <c r="I2903" s="52"/>
    </row>
    <row r="2904" spans="1:9" s="53" customFormat="1">
      <c r="A2904" s="49"/>
      <c r="B2904" s="50"/>
      <c r="C2904" s="51"/>
      <c r="D2904" s="49"/>
      <c r="E2904" s="52"/>
      <c r="F2904" s="52"/>
      <c r="G2904" s="52"/>
      <c r="H2904" s="52"/>
      <c r="I2904" s="52"/>
    </row>
    <row r="2905" spans="1:9" s="53" customFormat="1">
      <c r="A2905" s="49"/>
      <c r="B2905" s="50"/>
      <c r="C2905" s="51"/>
      <c r="D2905" s="49"/>
      <c r="E2905" s="52"/>
      <c r="F2905" s="52"/>
      <c r="G2905" s="52"/>
      <c r="H2905" s="52"/>
      <c r="I2905" s="52"/>
    </row>
    <row r="2906" spans="1:9" s="53" customFormat="1">
      <c r="A2906" s="49"/>
      <c r="B2906" s="50"/>
      <c r="C2906" s="51"/>
      <c r="D2906" s="49"/>
      <c r="E2906" s="52"/>
      <c r="F2906" s="52"/>
      <c r="G2906" s="52"/>
      <c r="H2906" s="52"/>
      <c r="I2906" s="52"/>
    </row>
    <row r="2907" spans="1:9" s="53" customFormat="1">
      <c r="A2907" s="49"/>
      <c r="B2907" s="50"/>
      <c r="C2907" s="51"/>
      <c r="D2907" s="49"/>
      <c r="E2907" s="52"/>
      <c r="F2907" s="52"/>
      <c r="G2907" s="52"/>
      <c r="H2907" s="52"/>
      <c r="I2907" s="52"/>
    </row>
    <row r="2908" spans="1:9" s="53" customFormat="1">
      <c r="A2908" s="49"/>
      <c r="B2908" s="50"/>
      <c r="C2908" s="51"/>
      <c r="D2908" s="49"/>
      <c r="E2908" s="52"/>
      <c r="F2908" s="52"/>
      <c r="G2908" s="52"/>
      <c r="H2908" s="52"/>
      <c r="I2908" s="52"/>
    </row>
    <row r="2909" spans="1:9" s="53" customFormat="1">
      <c r="A2909" s="49"/>
      <c r="B2909" s="50"/>
      <c r="C2909" s="51"/>
      <c r="D2909" s="49"/>
      <c r="E2909" s="52"/>
      <c r="F2909" s="52"/>
      <c r="G2909" s="52"/>
      <c r="H2909" s="52"/>
      <c r="I2909" s="52"/>
    </row>
    <row r="2910" spans="1:9" s="53" customFormat="1">
      <c r="A2910" s="49"/>
      <c r="B2910" s="50"/>
      <c r="C2910" s="51"/>
      <c r="D2910" s="49"/>
      <c r="E2910" s="52"/>
      <c r="F2910" s="52"/>
      <c r="G2910" s="52"/>
      <c r="H2910" s="52"/>
      <c r="I2910" s="52"/>
    </row>
    <row r="2911" spans="1:9" s="53" customFormat="1">
      <c r="A2911" s="49"/>
      <c r="B2911" s="50"/>
      <c r="C2911" s="51"/>
      <c r="D2911" s="49"/>
      <c r="E2911" s="52"/>
      <c r="F2911" s="52"/>
      <c r="G2911" s="52"/>
      <c r="H2911" s="52"/>
      <c r="I2911" s="52"/>
    </row>
    <row r="2912" spans="1:9" s="53" customFormat="1">
      <c r="A2912" s="49"/>
      <c r="B2912" s="50"/>
      <c r="C2912" s="51"/>
      <c r="D2912" s="49"/>
      <c r="E2912" s="52"/>
      <c r="F2912" s="52"/>
      <c r="G2912" s="52"/>
      <c r="H2912" s="52"/>
      <c r="I2912" s="52"/>
    </row>
    <row r="2913" spans="1:9" s="53" customFormat="1">
      <c r="A2913" s="49"/>
      <c r="B2913" s="50"/>
      <c r="C2913" s="51"/>
      <c r="D2913" s="49"/>
      <c r="E2913" s="52"/>
      <c r="F2913" s="52"/>
      <c r="G2913" s="52"/>
      <c r="H2913" s="52"/>
      <c r="I2913" s="52"/>
    </row>
    <row r="2914" spans="1:9" s="53" customFormat="1">
      <c r="A2914" s="49"/>
      <c r="B2914" s="50"/>
      <c r="C2914" s="51"/>
      <c r="D2914" s="49"/>
      <c r="E2914" s="52"/>
      <c r="F2914" s="52"/>
      <c r="G2914" s="52"/>
      <c r="H2914" s="52"/>
      <c r="I2914" s="52"/>
    </row>
    <row r="2915" spans="1:9" s="53" customFormat="1">
      <c r="A2915" s="49"/>
      <c r="B2915" s="50"/>
      <c r="C2915" s="51"/>
      <c r="D2915" s="49"/>
      <c r="E2915" s="52"/>
      <c r="F2915" s="52"/>
      <c r="G2915" s="52"/>
      <c r="H2915" s="52"/>
      <c r="I2915" s="52"/>
    </row>
    <row r="2916" spans="1:9" s="53" customFormat="1">
      <c r="A2916" s="49"/>
      <c r="B2916" s="50"/>
      <c r="C2916" s="51"/>
      <c r="D2916" s="49"/>
      <c r="E2916" s="52"/>
      <c r="F2916" s="52"/>
      <c r="G2916" s="52"/>
      <c r="H2916" s="52"/>
      <c r="I2916" s="52"/>
    </row>
    <row r="2917" spans="1:9" s="53" customFormat="1">
      <c r="A2917" s="49"/>
      <c r="B2917" s="50"/>
      <c r="C2917" s="51"/>
      <c r="D2917" s="49"/>
      <c r="E2917" s="52"/>
      <c r="F2917" s="52"/>
      <c r="G2917" s="52"/>
      <c r="H2917" s="52"/>
      <c r="I2917" s="52"/>
    </row>
    <row r="2918" spans="1:9" s="53" customFormat="1">
      <c r="A2918" s="49"/>
      <c r="B2918" s="50"/>
      <c r="C2918" s="51"/>
      <c r="D2918" s="49"/>
      <c r="E2918" s="52"/>
      <c r="F2918" s="52"/>
      <c r="G2918" s="52"/>
      <c r="H2918" s="52"/>
      <c r="I2918" s="52"/>
    </row>
    <row r="2919" spans="1:9" s="53" customFormat="1">
      <c r="A2919" s="49"/>
      <c r="B2919" s="50"/>
      <c r="C2919" s="51"/>
      <c r="D2919" s="49"/>
      <c r="E2919" s="52"/>
      <c r="F2919" s="52"/>
      <c r="G2919" s="52"/>
      <c r="H2919" s="52"/>
      <c r="I2919" s="52"/>
    </row>
    <row r="2920" spans="1:9" s="53" customFormat="1">
      <c r="A2920" s="49"/>
      <c r="B2920" s="50"/>
      <c r="C2920" s="51"/>
      <c r="D2920" s="49"/>
      <c r="E2920" s="52"/>
      <c r="F2920" s="52"/>
      <c r="G2920" s="52"/>
      <c r="H2920" s="52"/>
      <c r="I2920" s="52"/>
    </row>
    <row r="2921" spans="1:9" s="53" customFormat="1">
      <c r="A2921" s="49"/>
      <c r="B2921" s="50"/>
      <c r="C2921" s="51"/>
      <c r="D2921" s="49"/>
      <c r="E2921" s="52"/>
      <c r="F2921" s="52"/>
      <c r="G2921" s="52"/>
      <c r="H2921" s="52"/>
      <c r="I2921" s="52"/>
    </row>
    <row r="2922" spans="1:9" s="53" customFormat="1">
      <c r="A2922" s="49"/>
      <c r="B2922" s="50"/>
      <c r="C2922" s="51"/>
      <c r="D2922" s="49"/>
      <c r="E2922" s="52"/>
      <c r="F2922" s="52"/>
      <c r="G2922" s="52"/>
      <c r="H2922" s="52"/>
      <c r="I2922" s="52"/>
    </row>
    <row r="2923" spans="1:9" s="53" customFormat="1">
      <c r="A2923" s="49"/>
      <c r="B2923" s="50"/>
      <c r="C2923" s="51"/>
      <c r="D2923" s="49"/>
      <c r="E2923" s="52"/>
      <c r="F2923" s="52"/>
      <c r="G2923" s="52"/>
      <c r="H2923" s="52"/>
      <c r="I2923" s="52"/>
    </row>
    <row r="2924" spans="1:9" s="53" customFormat="1">
      <c r="A2924" s="49"/>
      <c r="B2924" s="50"/>
      <c r="C2924" s="51"/>
      <c r="D2924" s="49"/>
      <c r="E2924" s="52"/>
      <c r="F2924" s="52"/>
      <c r="G2924" s="52"/>
      <c r="H2924" s="52"/>
      <c r="I2924" s="52"/>
    </row>
    <row r="2925" spans="1:9" s="53" customFormat="1">
      <c r="A2925" s="49"/>
      <c r="B2925" s="50"/>
      <c r="C2925" s="51"/>
      <c r="D2925" s="49"/>
      <c r="E2925" s="52"/>
      <c r="F2925" s="52"/>
      <c r="G2925" s="52"/>
      <c r="H2925" s="52"/>
      <c r="I2925" s="52"/>
    </row>
    <row r="2926" spans="1:9" s="53" customFormat="1">
      <c r="A2926" s="49"/>
      <c r="B2926" s="50"/>
      <c r="C2926" s="51"/>
      <c r="D2926" s="49"/>
      <c r="E2926" s="52"/>
      <c r="F2926" s="52"/>
      <c r="G2926" s="52"/>
      <c r="H2926" s="52"/>
      <c r="I2926" s="52"/>
    </row>
    <row r="2927" spans="1:9" s="53" customFormat="1">
      <c r="A2927" s="49"/>
      <c r="B2927" s="50"/>
      <c r="C2927" s="51"/>
      <c r="D2927" s="49"/>
      <c r="E2927" s="52"/>
      <c r="F2927" s="52"/>
      <c r="G2927" s="52"/>
      <c r="H2927" s="52"/>
      <c r="I2927" s="52"/>
    </row>
    <row r="2928" spans="1:9" s="53" customFormat="1">
      <c r="A2928" s="49"/>
      <c r="B2928" s="50"/>
      <c r="C2928" s="51"/>
      <c r="D2928" s="49"/>
      <c r="E2928" s="52"/>
      <c r="F2928" s="52"/>
      <c r="G2928" s="52"/>
      <c r="H2928" s="52"/>
      <c r="I2928" s="52"/>
    </row>
    <row r="2929" spans="1:9" s="53" customFormat="1">
      <c r="A2929" s="49"/>
      <c r="B2929" s="50"/>
      <c r="C2929" s="51"/>
      <c r="D2929" s="49"/>
      <c r="E2929" s="52"/>
      <c r="F2929" s="52"/>
      <c r="G2929" s="52"/>
      <c r="H2929" s="52"/>
      <c r="I2929" s="52"/>
    </row>
    <row r="2930" spans="1:9" s="53" customFormat="1">
      <c r="A2930" s="49"/>
      <c r="B2930" s="50"/>
      <c r="C2930" s="51"/>
      <c r="D2930" s="49"/>
      <c r="E2930" s="52"/>
      <c r="F2930" s="52"/>
      <c r="G2930" s="52"/>
      <c r="H2930" s="52"/>
      <c r="I2930" s="52"/>
    </row>
    <row r="2931" spans="1:9" s="53" customFormat="1">
      <c r="A2931" s="49"/>
      <c r="B2931" s="50"/>
      <c r="C2931" s="51"/>
      <c r="D2931" s="49"/>
      <c r="E2931" s="52"/>
      <c r="F2931" s="52"/>
      <c r="G2931" s="52"/>
      <c r="H2931" s="52"/>
      <c r="I2931" s="52"/>
    </row>
    <row r="2932" spans="1:9" s="53" customFormat="1">
      <c r="A2932" s="49"/>
      <c r="B2932" s="50"/>
      <c r="C2932" s="51"/>
      <c r="D2932" s="49"/>
      <c r="E2932" s="52"/>
      <c r="F2932" s="52"/>
      <c r="G2932" s="52"/>
      <c r="H2932" s="52"/>
      <c r="I2932" s="52"/>
    </row>
    <row r="2933" spans="1:9" s="53" customFormat="1">
      <c r="A2933" s="49"/>
      <c r="B2933" s="50"/>
      <c r="C2933" s="51"/>
      <c r="D2933" s="49"/>
      <c r="E2933" s="52"/>
      <c r="F2933" s="52"/>
      <c r="G2933" s="52"/>
      <c r="H2933" s="52"/>
      <c r="I2933" s="52"/>
    </row>
    <row r="2934" spans="1:9" s="53" customFormat="1">
      <c r="A2934" s="49"/>
      <c r="B2934" s="50"/>
      <c r="C2934" s="51"/>
      <c r="D2934" s="49"/>
      <c r="E2934" s="52"/>
      <c r="F2934" s="52"/>
      <c r="G2934" s="52"/>
      <c r="H2934" s="52"/>
      <c r="I2934" s="52"/>
    </row>
    <row r="2935" spans="1:9" s="53" customFormat="1">
      <c r="A2935" s="49"/>
      <c r="B2935" s="50"/>
      <c r="C2935" s="51"/>
      <c r="D2935" s="49"/>
      <c r="E2935" s="52"/>
      <c r="F2935" s="52"/>
      <c r="G2935" s="52"/>
      <c r="H2935" s="52"/>
      <c r="I2935" s="52"/>
    </row>
    <row r="2936" spans="1:9" s="53" customFormat="1">
      <c r="A2936" s="49"/>
      <c r="B2936" s="50"/>
      <c r="C2936" s="51"/>
      <c r="D2936" s="49"/>
      <c r="E2936" s="52"/>
      <c r="F2936" s="52"/>
      <c r="G2936" s="52"/>
      <c r="H2936" s="52"/>
      <c r="I2936" s="52"/>
    </row>
    <row r="2937" spans="1:9" s="53" customFormat="1">
      <c r="A2937" s="49"/>
      <c r="B2937" s="50"/>
      <c r="C2937" s="51"/>
      <c r="D2937" s="49"/>
      <c r="E2937" s="52"/>
      <c r="F2937" s="52"/>
      <c r="G2937" s="52"/>
      <c r="H2937" s="52"/>
      <c r="I2937" s="52"/>
    </row>
    <row r="2938" spans="1:9" s="53" customFormat="1">
      <c r="A2938" s="49"/>
      <c r="B2938" s="50"/>
      <c r="C2938" s="51"/>
      <c r="D2938" s="49"/>
      <c r="E2938" s="52"/>
      <c r="F2938" s="52"/>
      <c r="G2938" s="52"/>
      <c r="H2938" s="52"/>
      <c r="I2938" s="52"/>
    </row>
    <row r="2939" spans="1:9" s="53" customFormat="1">
      <c r="A2939" s="49"/>
      <c r="B2939" s="50"/>
      <c r="C2939" s="51"/>
      <c r="D2939" s="49"/>
      <c r="E2939" s="52"/>
      <c r="F2939" s="52"/>
      <c r="G2939" s="52"/>
      <c r="H2939" s="52"/>
      <c r="I2939" s="52"/>
    </row>
    <row r="2940" spans="1:9" s="53" customFormat="1">
      <c r="A2940" s="49"/>
      <c r="B2940" s="50"/>
      <c r="C2940" s="51"/>
      <c r="D2940" s="49"/>
      <c r="E2940" s="52"/>
      <c r="F2940" s="52"/>
      <c r="G2940" s="52"/>
      <c r="H2940" s="52"/>
      <c r="I2940" s="52"/>
    </row>
    <row r="2941" spans="1:9" s="53" customFormat="1">
      <c r="A2941" s="49"/>
      <c r="B2941" s="50"/>
      <c r="C2941" s="51"/>
      <c r="D2941" s="49"/>
      <c r="E2941" s="52"/>
      <c r="F2941" s="52"/>
      <c r="G2941" s="52"/>
      <c r="H2941" s="52"/>
      <c r="I2941" s="52"/>
    </row>
    <row r="2942" spans="1:9" s="53" customFormat="1">
      <c r="A2942" s="49"/>
      <c r="B2942" s="50"/>
      <c r="C2942" s="51"/>
      <c r="D2942" s="49"/>
      <c r="E2942" s="52"/>
      <c r="F2942" s="52"/>
      <c r="G2942" s="52"/>
      <c r="H2942" s="52"/>
      <c r="I2942" s="52"/>
    </row>
    <row r="2943" spans="1:9" s="53" customFormat="1">
      <c r="A2943" s="49"/>
      <c r="B2943" s="50"/>
      <c r="C2943" s="51"/>
      <c r="D2943" s="49"/>
      <c r="E2943" s="52"/>
      <c r="F2943" s="52"/>
      <c r="G2943" s="52"/>
      <c r="H2943" s="52"/>
      <c r="I2943" s="52"/>
    </row>
    <row r="2944" spans="1:9" s="53" customFormat="1">
      <c r="A2944" s="49"/>
      <c r="B2944" s="50"/>
      <c r="C2944" s="51"/>
      <c r="D2944" s="49"/>
      <c r="E2944" s="52"/>
      <c r="F2944" s="52"/>
      <c r="G2944" s="52"/>
      <c r="H2944" s="52"/>
      <c r="I2944" s="52"/>
    </row>
    <row r="2945" spans="1:9" s="53" customFormat="1">
      <c r="A2945" s="49"/>
      <c r="B2945" s="50"/>
      <c r="C2945" s="51"/>
      <c r="D2945" s="49"/>
      <c r="E2945" s="52"/>
      <c r="F2945" s="52"/>
      <c r="G2945" s="52"/>
      <c r="H2945" s="52"/>
      <c r="I2945" s="52"/>
    </row>
    <row r="2946" spans="1:9" s="53" customFormat="1">
      <c r="A2946" s="49"/>
      <c r="B2946" s="50"/>
      <c r="C2946" s="51"/>
      <c r="D2946" s="49"/>
      <c r="E2946" s="52"/>
      <c r="F2946" s="52"/>
      <c r="G2946" s="52"/>
      <c r="H2946" s="52"/>
      <c r="I2946" s="52"/>
    </row>
    <row r="2947" spans="1:9" s="53" customFormat="1">
      <c r="A2947" s="49"/>
      <c r="B2947" s="50"/>
      <c r="C2947" s="51"/>
      <c r="D2947" s="49"/>
      <c r="E2947" s="52"/>
      <c r="F2947" s="52"/>
      <c r="G2947" s="52"/>
      <c r="H2947" s="52"/>
      <c r="I2947" s="52"/>
    </row>
    <row r="2948" spans="1:9" s="53" customFormat="1">
      <c r="A2948" s="49"/>
      <c r="B2948" s="50"/>
      <c r="C2948" s="51"/>
      <c r="D2948" s="49"/>
      <c r="E2948" s="52"/>
      <c r="F2948" s="52"/>
      <c r="G2948" s="52"/>
      <c r="H2948" s="52"/>
      <c r="I2948" s="52"/>
    </row>
    <row r="2949" spans="1:9" s="53" customFormat="1">
      <c r="A2949" s="49"/>
      <c r="B2949" s="50"/>
      <c r="C2949" s="51"/>
      <c r="D2949" s="49"/>
      <c r="E2949" s="52"/>
      <c r="F2949" s="52"/>
      <c r="G2949" s="52"/>
      <c r="H2949" s="52"/>
      <c r="I2949" s="52"/>
    </row>
    <row r="2950" spans="1:9" s="53" customFormat="1">
      <c r="A2950" s="49"/>
      <c r="B2950" s="50"/>
      <c r="C2950" s="51"/>
      <c r="D2950" s="49"/>
      <c r="E2950" s="52"/>
      <c r="F2950" s="52"/>
      <c r="G2950" s="52"/>
      <c r="H2950" s="52"/>
      <c r="I2950" s="52"/>
    </row>
    <row r="2951" spans="1:9" s="53" customFormat="1">
      <c r="A2951" s="49"/>
      <c r="B2951" s="50"/>
      <c r="C2951" s="51"/>
      <c r="D2951" s="49"/>
      <c r="E2951" s="52"/>
      <c r="F2951" s="52"/>
      <c r="G2951" s="52"/>
      <c r="H2951" s="52"/>
      <c r="I2951" s="52"/>
    </row>
    <row r="2952" spans="1:9" s="53" customFormat="1">
      <c r="A2952" s="49"/>
      <c r="B2952" s="50"/>
      <c r="C2952" s="51"/>
      <c r="D2952" s="49"/>
      <c r="E2952" s="52"/>
      <c r="F2952" s="52"/>
      <c r="G2952" s="52"/>
      <c r="H2952" s="52"/>
      <c r="I2952" s="52"/>
    </row>
    <row r="2953" spans="1:9" s="53" customFormat="1">
      <c r="A2953" s="49"/>
      <c r="B2953" s="50"/>
      <c r="C2953" s="51"/>
      <c r="D2953" s="49"/>
      <c r="E2953" s="52"/>
      <c r="F2953" s="52"/>
      <c r="G2953" s="52"/>
      <c r="H2953" s="52"/>
      <c r="I2953" s="52"/>
    </row>
    <row r="2954" spans="1:9" s="53" customFormat="1">
      <c r="A2954" s="49"/>
      <c r="B2954" s="50"/>
      <c r="C2954" s="51"/>
      <c r="D2954" s="49"/>
      <c r="E2954" s="52"/>
      <c r="F2954" s="52"/>
      <c r="G2954" s="52"/>
      <c r="H2954" s="52"/>
      <c r="I2954" s="52"/>
    </row>
    <row r="2955" spans="1:9" s="53" customFormat="1">
      <c r="A2955" s="49"/>
      <c r="B2955" s="50"/>
      <c r="C2955" s="51"/>
      <c r="D2955" s="49"/>
      <c r="E2955" s="52"/>
      <c r="F2955" s="52"/>
      <c r="G2955" s="52"/>
      <c r="H2955" s="52"/>
      <c r="I2955" s="52"/>
    </row>
    <row r="2956" spans="1:9" s="53" customFormat="1">
      <c r="A2956" s="49"/>
      <c r="B2956" s="50"/>
      <c r="C2956" s="51"/>
      <c r="D2956" s="49"/>
      <c r="E2956" s="52"/>
      <c r="F2956" s="52"/>
      <c r="G2956" s="52"/>
      <c r="H2956" s="52"/>
      <c r="I2956" s="52"/>
    </row>
    <row r="2957" spans="1:9" s="53" customFormat="1">
      <c r="A2957" s="49"/>
      <c r="B2957" s="50"/>
      <c r="C2957" s="51"/>
      <c r="D2957" s="49"/>
      <c r="E2957" s="52"/>
      <c r="F2957" s="52"/>
      <c r="G2957" s="52"/>
      <c r="H2957" s="52"/>
      <c r="I2957" s="52"/>
    </row>
    <row r="2958" spans="1:9" s="53" customFormat="1">
      <c r="A2958" s="49"/>
      <c r="B2958" s="50"/>
      <c r="C2958" s="51"/>
      <c r="D2958" s="49"/>
      <c r="E2958" s="52"/>
      <c r="F2958" s="52"/>
      <c r="G2958" s="52"/>
      <c r="H2958" s="52"/>
      <c r="I2958" s="52"/>
    </row>
    <row r="2959" spans="1:9" s="53" customFormat="1">
      <c r="A2959" s="49"/>
      <c r="B2959" s="50"/>
      <c r="C2959" s="51"/>
      <c r="D2959" s="49"/>
      <c r="E2959" s="52"/>
      <c r="F2959" s="52"/>
      <c r="G2959" s="52"/>
      <c r="H2959" s="52"/>
      <c r="I2959" s="52"/>
    </row>
    <row r="2960" spans="1:9" s="53" customFormat="1">
      <c r="A2960" s="49"/>
      <c r="B2960" s="50"/>
      <c r="C2960" s="51"/>
      <c r="D2960" s="49"/>
      <c r="E2960" s="52"/>
      <c r="F2960" s="52"/>
      <c r="G2960" s="52"/>
      <c r="H2960" s="52"/>
      <c r="I2960" s="52"/>
    </row>
    <row r="2961" spans="1:9" s="53" customFormat="1">
      <c r="A2961" s="49"/>
      <c r="B2961" s="50"/>
      <c r="C2961" s="51"/>
      <c r="D2961" s="49"/>
      <c r="E2961" s="52"/>
      <c r="F2961" s="52"/>
      <c r="G2961" s="52"/>
      <c r="H2961" s="52"/>
      <c r="I2961" s="52"/>
    </row>
    <row r="2962" spans="1:9" s="53" customFormat="1">
      <c r="A2962" s="49"/>
      <c r="B2962" s="50"/>
      <c r="C2962" s="51"/>
      <c r="D2962" s="49"/>
      <c r="E2962" s="52"/>
      <c r="F2962" s="52"/>
      <c r="G2962" s="52"/>
      <c r="H2962" s="52"/>
      <c r="I2962" s="52"/>
    </row>
    <row r="2963" spans="1:9" s="53" customFormat="1">
      <c r="A2963" s="49"/>
      <c r="B2963" s="50"/>
      <c r="C2963" s="51"/>
      <c r="D2963" s="49"/>
      <c r="E2963" s="52"/>
      <c r="F2963" s="52"/>
      <c r="G2963" s="52"/>
      <c r="H2963" s="52"/>
      <c r="I2963" s="52"/>
    </row>
    <row r="2964" spans="1:9" s="53" customFormat="1">
      <c r="A2964" s="49"/>
      <c r="B2964" s="50"/>
      <c r="C2964" s="51"/>
      <c r="D2964" s="49"/>
      <c r="E2964" s="52"/>
      <c r="F2964" s="52"/>
      <c r="G2964" s="52"/>
      <c r="H2964" s="52"/>
      <c r="I2964" s="52"/>
    </row>
    <row r="2965" spans="1:9" s="53" customFormat="1">
      <c r="A2965" s="49"/>
      <c r="B2965" s="50"/>
      <c r="C2965" s="51"/>
      <c r="D2965" s="49"/>
      <c r="E2965" s="52"/>
      <c r="F2965" s="52"/>
      <c r="G2965" s="52"/>
      <c r="H2965" s="52"/>
      <c r="I2965" s="52"/>
    </row>
    <row r="2966" spans="1:9" s="53" customFormat="1">
      <c r="A2966" s="49"/>
      <c r="B2966" s="50"/>
      <c r="C2966" s="51"/>
      <c r="D2966" s="49"/>
      <c r="E2966" s="52"/>
      <c r="F2966" s="52"/>
      <c r="G2966" s="52"/>
      <c r="H2966" s="52"/>
      <c r="I2966" s="52"/>
    </row>
    <row r="2967" spans="1:9" s="53" customFormat="1">
      <c r="A2967" s="49"/>
      <c r="B2967" s="50"/>
      <c r="C2967" s="51"/>
      <c r="D2967" s="49"/>
      <c r="E2967" s="52"/>
      <c r="F2967" s="52"/>
      <c r="G2967" s="52"/>
      <c r="H2967" s="52"/>
      <c r="I2967" s="52"/>
    </row>
    <row r="2968" spans="1:9" s="53" customFormat="1">
      <c r="A2968" s="49"/>
      <c r="B2968" s="50"/>
      <c r="C2968" s="51"/>
      <c r="D2968" s="49"/>
      <c r="E2968" s="52"/>
      <c r="F2968" s="52"/>
      <c r="G2968" s="52"/>
      <c r="H2968" s="52"/>
      <c r="I2968" s="52"/>
    </row>
    <row r="2969" spans="1:9" s="53" customFormat="1">
      <c r="A2969" s="49"/>
      <c r="B2969" s="50"/>
      <c r="C2969" s="51"/>
      <c r="D2969" s="49"/>
      <c r="E2969" s="52"/>
      <c r="F2969" s="52"/>
      <c r="G2969" s="52"/>
      <c r="H2969" s="52"/>
      <c r="I2969" s="52"/>
    </row>
    <row r="2970" spans="1:9" s="53" customFormat="1">
      <c r="A2970" s="49"/>
      <c r="B2970" s="50"/>
      <c r="C2970" s="51"/>
      <c r="D2970" s="49"/>
      <c r="E2970" s="52"/>
      <c r="F2970" s="52"/>
      <c r="G2970" s="52"/>
      <c r="H2970" s="52"/>
      <c r="I2970" s="52"/>
    </row>
    <row r="2971" spans="1:9" s="53" customFormat="1">
      <c r="A2971" s="49"/>
      <c r="B2971" s="50"/>
      <c r="C2971" s="51"/>
      <c r="D2971" s="49"/>
      <c r="E2971" s="52"/>
      <c r="F2971" s="52"/>
      <c r="G2971" s="52"/>
      <c r="H2971" s="52"/>
      <c r="I2971" s="52"/>
    </row>
    <row r="2972" spans="1:9" s="53" customFormat="1">
      <c r="A2972" s="49"/>
      <c r="B2972" s="50"/>
      <c r="C2972" s="51"/>
      <c r="D2972" s="49"/>
      <c r="E2972" s="52"/>
      <c r="F2972" s="52"/>
      <c r="G2972" s="52"/>
      <c r="H2972" s="52"/>
      <c r="I2972" s="52"/>
    </row>
    <row r="2973" spans="1:9" s="53" customFormat="1">
      <c r="A2973" s="49"/>
      <c r="B2973" s="50"/>
      <c r="C2973" s="51"/>
      <c r="D2973" s="49"/>
      <c r="E2973" s="52"/>
      <c r="F2973" s="52"/>
      <c r="G2973" s="52"/>
      <c r="H2973" s="52"/>
      <c r="I2973" s="52"/>
    </row>
    <row r="2974" spans="1:9" s="53" customFormat="1">
      <c r="A2974" s="49"/>
      <c r="B2974" s="50"/>
      <c r="C2974" s="51"/>
      <c r="D2974" s="49"/>
      <c r="E2974" s="52"/>
      <c r="F2974" s="52"/>
      <c r="G2974" s="52"/>
      <c r="H2974" s="52"/>
      <c r="I2974" s="52"/>
    </row>
    <row r="2975" spans="1:9" s="53" customFormat="1">
      <c r="A2975" s="49"/>
      <c r="B2975" s="50"/>
      <c r="C2975" s="51"/>
      <c r="D2975" s="49"/>
      <c r="E2975" s="52"/>
      <c r="F2975" s="52"/>
      <c r="G2975" s="52"/>
      <c r="H2975" s="52"/>
      <c r="I2975" s="52"/>
    </row>
    <row r="2976" spans="1:9" s="53" customFormat="1">
      <c r="A2976" s="49"/>
      <c r="B2976" s="50"/>
      <c r="C2976" s="51"/>
      <c r="D2976" s="49"/>
      <c r="E2976" s="52"/>
      <c r="F2976" s="52"/>
      <c r="G2976" s="52"/>
      <c r="H2976" s="52"/>
      <c r="I2976" s="52"/>
    </row>
    <row r="2977" spans="1:9" s="53" customFormat="1">
      <c r="A2977" s="49"/>
      <c r="B2977" s="50"/>
      <c r="C2977" s="51"/>
      <c r="D2977" s="49"/>
      <c r="E2977" s="52"/>
      <c r="F2977" s="52"/>
      <c r="G2977" s="52"/>
      <c r="H2977" s="52"/>
      <c r="I2977" s="52"/>
    </row>
    <row r="2978" spans="1:9" s="53" customFormat="1">
      <c r="A2978" s="49"/>
      <c r="B2978" s="50"/>
      <c r="C2978" s="51"/>
      <c r="D2978" s="49"/>
      <c r="E2978" s="52"/>
      <c r="F2978" s="52"/>
      <c r="G2978" s="52"/>
      <c r="H2978" s="52"/>
      <c r="I2978" s="52"/>
    </row>
    <row r="2979" spans="1:9" s="53" customFormat="1">
      <c r="A2979" s="49"/>
      <c r="B2979" s="50"/>
      <c r="C2979" s="51"/>
      <c r="D2979" s="49"/>
      <c r="E2979" s="52"/>
      <c r="F2979" s="52"/>
      <c r="G2979" s="52"/>
      <c r="H2979" s="52"/>
      <c r="I2979" s="52"/>
    </row>
    <row r="2980" spans="1:9" s="53" customFormat="1">
      <c r="A2980" s="49"/>
      <c r="B2980" s="50"/>
      <c r="C2980" s="51"/>
      <c r="D2980" s="49"/>
      <c r="E2980" s="52"/>
      <c r="F2980" s="52"/>
      <c r="G2980" s="52"/>
      <c r="H2980" s="52"/>
      <c r="I2980" s="52"/>
    </row>
    <row r="2981" spans="1:9" s="53" customFormat="1">
      <c r="A2981" s="49"/>
      <c r="B2981" s="50"/>
      <c r="C2981" s="51"/>
      <c r="D2981" s="49"/>
      <c r="E2981" s="52"/>
      <c r="F2981" s="52"/>
      <c r="G2981" s="52"/>
      <c r="H2981" s="52"/>
      <c r="I2981" s="52"/>
    </row>
    <row r="2982" spans="1:9" s="53" customFormat="1">
      <c r="A2982" s="49"/>
      <c r="B2982" s="50"/>
      <c r="C2982" s="51"/>
      <c r="D2982" s="49"/>
      <c r="E2982" s="52"/>
      <c r="F2982" s="52"/>
      <c r="G2982" s="52"/>
      <c r="H2982" s="52"/>
      <c r="I2982" s="52"/>
    </row>
    <row r="2983" spans="1:9" s="53" customFormat="1">
      <c r="A2983" s="49"/>
      <c r="B2983" s="50"/>
      <c r="C2983" s="51"/>
      <c r="D2983" s="49"/>
      <c r="E2983" s="52"/>
      <c r="F2983" s="52"/>
      <c r="G2983" s="52"/>
      <c r="H2983" s="52"/>
      <c r="I2983" s="52"/>
    </row>
    <row r="2984" spans="1:9" s="53" customFormat="1">
      <c r="A2984" s="49"/>
      <c r="B2984" s="50"/>
      <c r="C2984" s="51"/>
      <c r="D2984" s="49"/>
      <c r="E2984" s="52"/>
      <c r="F2984" s="52"/>
      <c r="G2984" s="52"/>
      <c r="H2984" s="52"/>
      <c r="I2984" s="52"/>
    </row>
    <row r="2985" spans="1:9" s="53" customFormat="1">
      <c r="A2985" s="49"/>
      <c r="B2985" s="50"/>
      <c r="C2985" s="51"/>
      <c r="D2985" s="49"/>
      <c r="E2985" s="52"/>
      <c r="F2985" s="52"/>
      <c r="G2985" s="52"/>
      <c r="H2985" s="52"/>
      <c r="I2985" s="52"/>
    </row>
    <row r="2986" spans="1:9" s="53" customFormat="1">
      <c r="A2986" s="49"/>
      <c r="B2986" s="50"/>
      <c r="C2986" s="51"/>
      <c r="D2986" s="49"/>
      <c r="E2986" s="52"/>
      <c r="F2986" s="52"/>
      <c r="G2986" s="52"/>
      <c r="H2986" s="52"/>
      <c r="I2986" s="52"/>
    </row>
    <row r="2987" spans="1:9" s="53" customFormat="1">
      <c r="A2987" s="49"/>
      <c r="B2987" s="50"/>
      <c r="C2987" s="51"/>
      <c r="D2987" s="49"/>
      <c r="E2987" s="52"/>
      <c r="F2987" s="52"/>
      <c r="G2987" s="52"/>
      <c r="H2987" s="52"/>
      <c r="I2987" s="52"/>
    </row>
    <row r="2988" spans="1:9" s="53" customFormat="1">
      <c r="A2988" s="49"/>
      <c r="B2988" s="50"/>
      <c r="C2988" s="51"/>
      <c r="D2988" s="49"/>
      <c r="E2988" s="52"/>
      <c r="F2988" s="52"/>
      <c r="G2988" s="52"/>
      <c r="H2988" s="52"/>
      <c r="I2988" s="52"/>
    </row>
    <row r="2989" spans="1:9" s="53" customFormat="1">
      <c r="A2989" s="49"/>
      <c r="B2989" s="50"/>
      <c r="C2989" s="51"/>
      <c r="D2989" s="49"/>
      <c r="E2989" s="52"/>
      <c r="F2989" s="52"/>
      <c r="G2989" s="52"/>
      <c r="H2989" s="52"/>
      <c r="I2989" s="52"/>
    </row>
    <row r="2990" spans="1:9" s="53" customFormat="1">
      <c r="A2990" s="49"/>
      <c r="B2990" s="50"/>
      <c r="C2990" s="51"/>
      <c r="D2990" s="49"/>
      <c r="E2990" s="52"/>
      <c r="F2990" s="52"/>
      <c r="G2990" s="52"/>
      <c r="H2990" s="52"/>
      <c r="I2990" s="52"/>
    </row>
    <row r="2991" spans="1:9" s="53" customFormat="1">
      <c r="A2991" s="49"/>
      <c r="B2991" s="50"/>
      <c r="C2991" s="51"/>
      <c r="D2991" s="49"/>
      <c r="E2991" s="52"/>
      <c r="F2991" s="52"/>
      <c r="G2991" s="52"/>
      <c r="H2991" s="52"/>
      <c r="I2991" s="52"/>
    </row>
    <row r="2992" spans="1:9" s="53" customFormat="1">
      <c r="A2992" s="49"/>
      <c r="B2992" s="50"/>
      <c r="C2992" s="51"/>
      <c r="D2992" s="49"/>
      <c r="E2992" s="52"/>
      <c r="F2992" s="52"/>
      <c r="G2992" s="52"/>
      <c r="H2992" s="52"/>
      <c r="I2992" s="52"/>
    </row>
    <row r="2993" spans="1:9" s="53" customFormat="1">
      <c r="A2993" s="49"/>
      <c r="B2993" s="50"/>
      <c r="C2993" s="51"/>
      <c r="D2993" s="49"/>
      <c r="E2993" s="52"/>
      <c r="F2993" s="52"/>
      <c r="G2993" s="52"/>
      <c r="H2993" s="52"/>
      <c r="I2993" s="52"/>
    </row>
    <row r="2994" spans="1:9" s="53" customFormat="1">
      <c r="A2994" s="49"/>
      <c r="B2994" s="50"/>
      <c r="C2994" s="51"/>
      <c r="D2994" s="49"/>
      <c r="E2994" s="52"/>
      <c r="F2994" s="52"/>
      <c r="G2994" s="52"/>
      <c r="H2994" s="52"/>
      <c r="I2994" s="52"/>
    </row>
    <row r="2995" spans="1:9" s="53" customFormat="1">
      <c r="A2995" s="49"/>
      <c r="B2995" s="50"/>
      <c r="C2995" s="51"/>
      <c r="D2995" s="49"/>
      <c r="E2995" s="52"/>
      <c r="F2995" s="52"/>
      <c r="G2995" s="52"/>
      <c r="H2995" s="52"/>
      <c r="I2995" s="52"/>
    </row>
    <row r="2996" spans="1:9" s="53" customFormat="1">
      <c r="A2996" s="49"/>
      <c r="B2996" s="50"/>
      <c r="C2996" s="51"/>
      <c r="D2996" s="49"/>
      <c r="E2996" s="52"/>
      <c r="F2996" s="52"/>
      <c r="G2996" s="52"/>
      <c r="H2996" s="52"/>
      <c r="I2996" s="52"/>
    </row>
    <row r="2997" spans="1:9" s="53" customFormat="1">
      <c r="A2997" s="49"/>
      <c r="B2997" s="50"/>
      <c r="C2997" s="51"/>
      <c r="D2997" s="49"/>
      <c r="E2997" s="52"/>
      <c r="F2997" s="52"/>
      <c r="G2997" s="52"/>
      <c r="H2997" s="52"/>
      <c r="I2997" s="52"/>
    </row>
    <row r="2998" spans="1:9" s="53" customFormat="1">
      <c r="A2998" s="49"/>
      <c r="B2998" s="50"/>
      <c r="C2998" s="51"/>
      <c r="D2998" s="49"/>
      <c r="E2998" s="52"/>
      <c r="F2998" s="52"/>
      <c r="G2998" s="52"/>
      <c r="H2998" s="52"/>
      <c r="I2998" s="52"/>
    </row>
    <row r="2999" spans="1:9" s="53" customFormat="1">
      <c r="A2999" s="49"/>
      <c r="B2999" s="50"/>
      <c r="C2999" s="51"/>
      <c r="D2999" s="49"/>
      <c r="E2999" s="52"/>
      <c r="F2999" s="52"/>
      <c r="G2999" s="52"/>
      <c r="H2999" s="52"/>
      <c r="I2999" s="52"/>
    </row>
    <row r="3000" spans="1:9" s="53" customFormat="1">
      <c r="A3000" s="49"/>
      <c r="B3000" s="50"/>
      <c r="C3000" s="51"/>
      <c r="D3000" s="49"/>
      <c r="E3000" s="52"/>
      <c r="F3000" s="52"/>
      <c r="G3000" s="52"/>
      <c r="H3000" s="52"/>
      <c r="I3000" s="52"/>
    </row>
    <row r="3001" spans="1:9" s="53" customFormat="1">
      <c r="A3001" s="49"/>
      <c r="B3001" s="50"/>
      <c r="C3001" s="51"/>
      <c r="D3001" s="49"/>
      <c r="E3001" s="52"/>
      <c r="F3001" s="52"/>
      <c r="G3001" s="52"/>
      <c r="H3001" s="52"/>
      <c r="I3001" s="52"/>
    </row>
    <row r="3002" spans="1:9" s="53" customFormat="1">
      <c r="A3002" s="49"/>
      <c r="B3002" s="50"/>
      <c r="C3002" s="51"/>
      <c r="D3002" s="49"/>
      <c r="E3002" s="52"/>
      <c r="F3002" s="52"/>
      <c r="G3002" s="52"/>
      <c r="H3002" s="52"/>
      <c r="I3002" s="52"/>
    </row>
    <row r="3003" spans="1:9" s="53" customFormat="1">
      <c r="A3003" s="49"/>
      <c r="B3003" s="50"/>
      <c r="C3003" s="51"/>
      <c r="D3003" s="49"/>
      <c r="E3003" s="52"/>
      <c r="F3003" s="52"/>
      <c r="G3003" s="52"/>
      <c r="H3003" s="52"/>
      <c r="I3003" s="52"/>
    </row>
    <row r="3004" spans="1:9" s="53" customFormat="1">
      <c r="A3004" s="49"/>
      <c r="B3004" s="50"/>
      <c r="C3004" s="51"/>
      <c r="D3004" s="49"/>
      <c r="E3004" s="52"/>
      <c r="F3004" s="52"/>
      <c r="G3004" s="52"/>
      <c r="H3004" s="52"/>
      <c r="I3004" s="52"/>
    </row>
    <row r="3005" spans="1:9" s="53" customFormat="1">
      <c r="A3005" s="49"/>
      <c r="B3005" s="50"/>
      <c r="C3005" s="51"/>
      <c r="D3005" s="49"/>
      <c r="E3005" s="52"/>
      <c r="F3005" s="52"/>
      <c r="G3005" s="52"/>
      <c r="H3005" s="52"/>
      <c r="I3005" s="52"/>
    </row>
    <row r="3006" spans="1:9" s="53" customFormat="1">
      <c r="A3006" s="49"/>
      <c r="B3006" s="50"/>
      <c r="C3006" s="51"/>
      <c r="D3006" s="49"/>
      <c r="E3006" s="52"/>
      <c r="F3006" s="52"/>
      <c r="G3006" s="52"/>
      <c r="H3006" s="52"/>
      <c r="I3006" s="52"/>
    </row>
    <row r="3007" spans="1:9" s="53" customFormat="1">
      <c r="A3007" s="49"/>
      <c r="B3007" s="50"/>
      <c r="C3007" s="51"/>
      <c r="D3007" s="49"/>
      <c r="E3007" s="52"/>
      <c r="F3007" s="52"/>
      <c r="G3007" s="52"/>
      <c r="H3007" s="52"/>
      <c r="I3007" s="52"/>
    </row>
    <row r="3008" spans="1:9" s="53" customFormat="1">
      <c r="A3008" s="49"/>
      <c r="B3008" s="50"/>
      <c r="C3008" s="51"/>
      <c r="D3008" s="49"/>
      <c r="E3008" s="52"/>
      <c r="F3008" s="52"/>
      <c r="G3008" s="52"/>
      <c r="H3008" s="52"/>
      <c r="I3008" s="52"/>
    </row>
    <row r="3009" spans="1:9" s="53" customFormat="1">
      <c r="A3009" s="49"/>
      <c r="B3009" s="50"/>
      <c r="C3009" s="51"/>
      <c r="D3009" s="49"/>
      <c r="E3009" s="52"/>
      <c r="F3009" s="52"/>
      <c r="G3009" s="52"/>
      <c r="H3009" s="52"/>
      <c r="I3009" s="52"/>
    </row>
    <row r="3010" spans="1:9" s="53" customFormat="1">
      <c r="A3010" s="49"/>
      <c r="B3010" s="50"/>
      <c r="C3010" s="51"/>
      <c r="D3010" s="49"/>
      <c r="E3010" s="52"/>
      <c r="F3010" s="52"/>
      <c r="G3010" s="52"/>
      <c r="H3010" s="52"/>
      <c r="I3010" s="52"/>
    </row>
    <row r="3011" spans="1:9" s="53" customFormat="1">
      <c r="A3011" s="49"/>
      <c r="B3011" s="50"/>
      <c r="C3011" s="51"/>
      <c r="D3011" s="49"/>
      <c r="E3011" s="52"/>
      <c r="F3011" s="52"/>
      <c r="G3011" s="52"/>
      <c r="H3011" s="52"/>
      <c r="I3011" s="52"/>
    </row>
    <row r="3012" spans="1:9" s="53" customFormat="1">
      <c r="A3012" s="49"/>
      <c r="B3012" s="50"/>
      <c r="C3012" s="51"/>
      <c r="D3012" s="49"/>
      <c r="E3012" s="52"/>
      <c r="F3012" s="52"/>
      <c r="G3012" s="52"/>
      <c r="H3012" s="52"/>
      <c r="I3012" s="52"/>
    </row>
    <row r="3013" spans="1:9" s="53" customFormat="1">
      <c r="A3013" s="49"/>
      <c r="B3013" s="50"/>
      <c r="C3013" s="51"/>
      <c r="D3013" s="49"/>
      <c r="E3013" s="52"/>
      <c r="F3013" s="52"/>
      <c r="G3013" s="52"/>
      <c r="H3013" s="52"/>
      <c r="I3013" s="52"/>
    </row>
    <row r="3014" spans="1:9" s="53" customFormat="1">
      <c r="A3014" s="49"/>
      <c r="B3014" s="50"/>
      <c r="C3014" s="51"/>
      <c r="D3014" s="49"/>
      <c r="E3014" s="52"/>
      <c r="F3014" s="52"/>
      <c r="G3014" s="52"/>
      <c r="H3014" s="52"/>
      <c r="I3014" s="52"/>
    </row>
    <row r="3015" spans="1:9" s="53" customFormat="1">
      <c r="A3015" s="49"/>
      <c r="B3015" s="50"/>
      <c r="C3015" s="51"/>
      <c r="D3015" s="49"/>
      <c r="E3015" s="52"/>
      <c r="F3015" s="52"/>
      <c r="G3015" s="52"/>
      <c r="H3015" s="52"/>
      <c r="I3015" s="52"/>
    </row>
    <row r="3016" spans="1:9" s="53" customFormat="1">
      <c r="A3016" s="49"/>
      <c r="B3016" s="50"/>
      <c r="C3016" s="51"/>
      <c r="D3016" s="49"/>
      <c r="E3016" s="52"/>
      <c r="F3016" s="52"/>
      <c r="G3016" s="52"/>
      <c r="H3016" s="52"/>
      <c r="I3016" s="52"/>
    </row>
    <row r="3017" spans="1:9" s="53" customFormat="1">
      <c r="A3017" s="49"/>
      <c r="B3017" s="50"/>
      <c r="C3017" s="51"/>
      <c r="D3017" s="49"/>
      <c r="E3017" s="52"/>
      <c r="F3017" s="52"/>
      <c r="G3017" s="52"/>
      <c r="H3017" s="52"/>
      <c r="I3017" s="52"/>
    </row>
    <row r="3018" spans="1:9" s="53" customFormat="1">
      <c r="A3018" s="49"/>
      <c r="B3018" s="50"/>
      <c r="C3018" s="51"/>
      <c r="D3018" s="49"/>
      <c r="E3018" s="52"/>
      <c r="F3018" s="52"/>
      <c r="G3018" s="52"/>
      <c r="H3018" s="52"/>
      <c r="I3018" s="52"/>
    </row>
    <row r="3019" spans="1:9" s="53" customFormat="1">
      <c r="A3019" s="49"/>
      <c r="B3019" s="50"/>
      <c r="C3019" s="51"/>
      <c r="D3019" s="49"/>
      <c r="E3019" s="52"/>
      <c r="F3019" s="52"/>
      <c r="G3019" s="52"/>
      <c r="H3019" s="52"/>
      <c r="I3019" s="52"/>
    </row>
    <row r="3020" spans="1:9" s="53" customFormat="1">
      <c r="A3020" s="49"/>
      <c r="B3020" s="50"/>
      <c r="C3020" s="51"/>
      <c r="D3020" s="49"/>
      <c r="E3020" s="52"/>
      <c r="F3020" s="52"/>
      <c r="G3020" s="52"/>
      <c r="H3020" s="52"/>
      <c r="I3020" s="52"/>
    </row>
    <row r="3021" spans="1:9" s="53" customFormat="1">
      <c r="A3021" s="49"/>
      <c r="B3021" s="50"/>
      <c r="C3021" s="51"/>
      <c r="D3021" s="49"/>
      <c r="E3021" s="52"/>
      <c r="F3021" s="52"/>
      <c r="G3021" s="52"/>
      <c r="H3021" s="52"/>
      <c r="I3021" s="52"/>
    </row>
    <row r="3022" spans="1:9" s="53" customFormat="1">
      <c r="A3022" s="49"/>
      <c r="B3022" s="50"/>
      <c r="C3022" s="51"/>
      <c r="D3022" s="49"/>
      <c r="E3022" s="52"/>
      <c r="F3022" s="52"/>
      <c r="G3022" s="52"/>
      <c r="H3022" s="52"/>
      <c r="I3022" s="52"/>
    </row>
    <row r="3023" spans="1:9" s="53" customFormat="1">
      <c r="A3023" s="49"/>
      <c r="B3023" s="50"/>
      <c r="C3023" s="51"/>
      <c r="D3023" s="49"/>
      <c r="E3023" s="52"/>
      <c r="F3023" s="52"/>
      <c r="G3023" s="52"/>
      <c r="H3023" s="52"/>
      <c r="I3023" s="52"/>
    </row>
    <row r="3024" spans="1:9" s="53" customFormat="1">
      <c r="A3024" s="49"/>
      <c r="B3024" s="50"/>
      <c r="C3024" s="51"/>
      <c r="D3024" s="49"/>
      <c r="E3024" s="52"/>
      <c r="F3024" s="52"/>
      <c r="G3024" s="52"/>
      <c r="H3024" s="52"/>
      <c r="I3024" s="52"/>
    </row>
    <row r="3025" spans="1:9" s="53" customFormat="1">
      <c r="A3025" s="49"/>
      <c r="B3025" s="50"/>
      <c r="C3025" s="51"/>
      <c r="D3025" s="49"/>
      <c r="E3025" s="52"/>
      <c r="F3025" s="52"/>
      <c r="G3025" s="52"/>
      <c r="H3025" s="52"/>
      <c r="I3025" s="52"/>
    </row>
    <row r="3026" spans="1:9" s="53" customFormat="1">
      <c r="A3026" s="49"/>
      <c r="B3026" s="50"/>
      <c r="C3026" s="51"/>
      <c r="D3026" s="49"/>
      <c r="E3026" s="52"/>
      <c r="F3026" s="52"/>
      <c r="G3026" s="52"/>
      <c r="H3026" s="52"/>
      <c r="I3026" s="52"/>
    </row>
    <row r="3027" spans="1:9" s="53" customFormat="1">
      <c r="A3027" s="49"/>
      <c r="B3027" s="50"/>
      <c r="C3027" s="51"/>
      <c r="D3027" s="49"/>
      <c r="E3027" s="52"/>
      <c r="F3027" s="52"/>
      <c r="G3027" s="52"/>
      <c r="H3027" s="52"/>
      <c r="I3027" s="52"/>
    </row>
    <row r="3028" spans="1:9" s="53" customFormat="1">
      <c r="A3028" s="49"/>
      <c r="B3028" s="50"/>
      <c r="C3028" s="51"/>
      <c r="D3028" s="49"/>
      <c r="E3028" s="52"/>
      <c r="F3028" s="52"/>
      <c r="G3028" s="52"/>
      <c r="H3028" s="52"/>
      <c r="I3028" s="52"/>
    </row>
    <row r="3029" spans="1:9" s="53" customFormat="1">
      <c r="A3029" s="49"/>
      <c r="B3029" s="50"/>
      <c r="C3029" s="51"/>
      <c r="D3029" s="49"/>
      <c r="E3029" s="52"/>
      <c r="F3029" s="52"/>
      <c r="G3029" s="52"/>
      <c r="H3029" s="52"/>
      <c r="I3029" s="52"/>
    </row>
    <row r="3030" spans="1:9" s="53" customFormat="1">
      <c r="A3030" s="49"/>
      <c r="B3030" s="50"/>
      <c r="C3030" s="51"/>
      <c r="D3030" s="49"/>
      <c r="E3030" s="52"/>
      <c r="F3030" s="52"/>
      <c r="G3030" s="52"/>
      <c r="H3030" s="52"/>
      <c r="I3030" s="52"/>
    </row>
    <row r="3031" spans="1:9" s="53" customFormat="1">
      <c r="A3031" s="49"/>
      <c r="B3031" s="50"/>
      <c r="C3031" s="51"/>
      <c r="D3031" s="49"/>
      <c r="E3031" s="52"/>
      <c r="F3031" s="52"/>
      <c r="G3031" s="52"/>
      <c r="H3031" s="52"/>
      <c r="I3031" s="52"/>
    </row>
    <row r="3032" spans="1:9" s="53" customFormat="1">
      <c r="A3032" s="49"/>
      <c r="B3032" s="50"/>
      <c r="C3032" s="51"/>
      <c r="D3032" s="49"/>
      <c r="E3032" s="52"/>
      <c r="F3032" s="52"/>
      <c r="G3032" s="52"/>
      <c r="H3032" s="52"/>
      <c r="I3032" s="52"/>
    </row>
    <row r="3033" spans="1:9" s="53" customFormat="1">
      <c r="A3033" s="49"/>
      <c r="B3033" s="50"/>
      <c r="C3033" s="51"/>
      <c r="D3033" s="49"/>
      <c r="E3033" s="52"/>
      <c r="F3033" s="52"/>
      <c r="G3033" s="52"/>
      <c r="H3033" s="52"/>
      <c r="I3033" s="52"/>
    </row>
    <row r="3034" spans="1:9" s="53" customFormat="1">
      <c r="A3034" s="49"/>
      <c r="B3034" s="50"/>
      <c r="C3034" s="51"/>
      <c r="D3034" s="49"/>
      <c r="E3034" s="52"/>
      <c r="F3034" s="52"/>
      <c r="G3034" s="52"/>
      <c r="H3034" s="52"/>
      <c r="I3034" s="52"/>
    </row>
    <row r="3035" spans="1:9" s="53" customFormat="1">
      <c r="A3035" s="49"/>
      <c r="B3035" s="50"/>
      <c r="C3035" s="51"/>
      <c r="D3035" s="49"/>
      <c r="E3035" s="52"/>
      <c r="F3035" s="52"/>
      <c r="G3035" s="52"/>
      <c r="H3035" s="52"/>
      <c r="I3035" s="52"/>
    </row>
    <row r="3036" spans="1:9" s="53" customFormat="1">
      <c r="A3036" s="49"/>
      <c r="B3036" s="50"/>
      <c r="C3036" s="51"/>
      <c r="D3036" s="49"/>
      <c r="E3036" s="52"/>
      <c r="F3036" s="52"/>
      <c r="G3036" s="52"/>
      <c r="H3036" s="52"/>
      <c r="I3036" s="52"/>
    </row>
    <row r="3037" spans="1:9" s="53" customFormat="1">
      <c r="A3037" s="49"/>
      <c r="B3037" s="50"/>
      <c r="C3037" s="51"/>
      <c r="D3037" s="49"/>
      <c r="E3037" s="52"/>
      <c r="F3037" s="52"/>
      <c r="G3037" s="52"/>
      <c r="H3037" s="52"/>
      <c r="I3037" s="52"/>
    </row>
    <row r="3038" spans="1:9" s="53" customFormat="1">
      <c r="A3038" s="49"/>
      <c r="B3038" s="50"/>
      <c r="C3038" s="51"/>
      <c r="D3038" s="49"/>
      <c r="E3038" s="52"/>
      <c r="F3038" s="52"/>
      <c r="G3038" s="52"/>
      <c r="H3038" s="52"/>
      <c r="I3038" s="52"/>
    </row>
    <row r="3039" spans="1:9" s="53" customFormat="1">
      <c r="A3039" s="49"/>
      <c r="B3039" s="50"/>
      <c r="C3039" s="51"/>
      <c r="D3039" s="49"/>
      <c r="E3039" s="52"/>
      <c r="F3039" s="52"/>
      <c r="G3039" s="52"/>
      <c r="H3039" s="52"/>
      <c r="I3039" s="52"/>
    </row>
    <row r="3040" spans="1:9" s="53" customFormat="1">
      <c r="A3040" s="49"/>
      <c r="B3040" s="50"/>
      <c r="C3040" s="51"/>
      <c r="D3040" s="49"/>
      <c r="E3040" s="52"/>
      <c r="F3040" s="52"/>
      <c r="G3040" s="52"/>
      <c r="H3040" s="52"/>
      <c r="I3040" s="52"/>
    </row>
    <row r="3041" spans="1:9" s="53" customFormat="1">
      <c r="A3041" s="49"/>
      <c r="B3041" s="50"/>
      <c r="C3041" s="51"/>
      <c r="D3041" s="49"/>
      <c r="E3041" s="52"/>
      <c r="F3041" s="52"/>
      <c r="G3041" s="52"/>
      <c r="H3041" s="52"/>
      <c r="I3041" s="52"/>
    </row>
    <row r="3042" spans="1:9" s="53" customFormat="1">
      <c r="A3042" s="49"/>
      <c r="B3042" s="50"/>
      <c r="C3042" s="51"/>
      <c r="D3042" s="49"/>
      <c r="E3042" s="52"/>
      <c r="F3042" s="52"/>
      <c r="G3042" s="52"/>
      <c r="H3042" s="52"/>
      <c r="I3042" s="52"/>
    </row>
    <row r="3043" spans="1:9" s="53" customFormat="1">
      <c r="A3043" s="49"/>
      <c r="B3043" s="50"/>
      <c r="C3043" s="51"/>
      <c r="D3043" s="49"/>
      <c r="E3043" s="52"/>
      <c r="F3043" s="52"/>
      <c r="G3043" s="52"/>
      <c r="H3043" s="52"/>
      <c r="I3043" s="52"/>
    </row>
    <row r="3044" spans="1:9" s="53" customFormat="1">
      <c r="A3044" s="49"/>
      <c r="B3044" s="50"/>
      <c r="C3044" s="51"/>
      <c r="D3044" s="49"/>
      <c r="E3044" s="52"/>
      <c r="F3044" s="52"/>
      <c r="G3044" s="52"/>
      <c r="H3044" s="52"/>
      <c r="I3044" s="52"/>
    </row>
    <row r="3045" spans="1:9" s="53" customFormat="1">
      <c r="A3045" s="49"/>
      <c r="B3045" s="50"/>
      <c r="C3045" s="51"/>
      <c r="D3045" s="49"/>
      <c r="E3045" s="52"/>
      <c r="F3045" s="52"/>
      <c r="G3045" s="52"/>
      <c r="H3045" s="52"/>
      <c r="I3045" s="52"/>
    </row>
    <row r="3046" spans="1:9" s="53" customFormat="1">
      <c r="A3046" s="49"/>
      <c r="B3046" s="50"/>
      <c r="C3046" s="51"/>
      <c r="D3046" s="49"/>
      <c r="E3046" s="52"/>
      <c r="F3046" s="52"/>
      <c r="G3046" s="52"/>
      <c r="H3046" s="52"/>
      <c r="I3046" s="52"/>
    </row>
    <row r="3047" spans="1:9" s="53" customFormat="1">
      <c r="A3047" s="49"/>
      <c r="B3047" s="50"/>
      <c r="C3047" s="51"/>
      <c r="D3047" s="49"/>
      <c r="E3047" s="52"/>
      <c r="F3047" s="52"/>
      <c r="G3047" s="52"/>
      <c r="H3047" s="52"/>
      <c r="I3047" s="52"/>
    </row>
    <row r="3048" spans="1:9" s="53" customFormat="1">
      <c r="A3048" s="49"/>
      <c r="B3048" s="50"/>
      <c r="C3048" s="51"/>
      <c r="D3048" s="49"/>
      <c r="E3048" s="52"/>
      <c r="F3048" s="52"/>
      <c r="G3048" s="52"/>
      <c r="H3048" s="52"/>
      <c r="I3048" s="52"/>
    </row>
    <row r="3049" spans="1:9" s="53" customFormat="1">
      <c r="A3049" s="49"/>
      <c r="B3049" s="50"/>
      <c r="C3049" s="51"/>
      <c r="D3049" s="49"/>
      <c r="E3049" s="52"/>
      <c r="F3049" s="52"/>
      <c r="G3049" s="52"/>
      <c r="H3049" s="52"/>
      <c r="I3049" s="52"/>
    </row>
    <row r="3050" spans="1:9" s="53" customFormat="1">
      <c r="A3050" s="49"/>
      <c r="B3050" s="50"/>
      <c r="C3050" s="51"/>
      <c r="D3050" s="49"/>
      <c r="E3050" s="52"/>
      <c r="F3050" s="52"/>
      <c r="G3050" s="52"/>
      <c r="H3050" s="52"/>
      <c r="I3050" s="52"/>
    </row>
    <row r="3051" spans="1:9" s="53" customFormat="1">
      <c r="A3051" s="49"/>
      <c r="B3051" s="50"/>
      <c r="C3051" s="51"/>
      <c r="D3051" s="49"/>
      <c r="E3051" s="52"/>
      <c r="F3051" s="52"/>
      <c r="G3051" s="52"/>
      <c r="H3051" s="52"/>
      <c r="I3051" s="52"/>
    </row>
    <row r="3052" spans="1:9" s="53" customFormat="1">
      <c r="A3052" s="49"/>
      <c r="B3052" s="50"/>
      <c r="C3052" s="51"/>
      <c r="D3052" s="49"/>
      <c r="E3052" s="52"/>
      <c r="F3052" s="52"/>
      <c r="G3052" s="52"/>
      <c r="H3052" s="52"/>
      <c r="I3052" s="52"/>
    </row>
    <row r="3053" spans="1:9" s="53" customFormat="1">
      <c r="A3053" s="49"/>
      <c r="B3053" s="50"/>
      <c r="C3053" s="51"/>
      <c r="D3053" s="49"/>
      <c r="E3053" s="52"/>
      <c r="F3053" s="52"/>
      <c r="G3053" s="52"/>
      <c r="H3053" s="52"/>
      <c r="I3053" s="52"/>
    </row>
    <row r="3054" spans="1:9" s="53" customFormat="1">
      <c r="A3054" s="49"/>
      <c r="B3054" s="50"/>
      <c r="C3054" s="51"/>
      <c r="D3054" s="49"/>
      <c r="E3054" s="52"/>
      <c r="F3054" s="52"/>
      <c r="G3054" s="52"/>
      <c r="H3054" s="52"/>
      <c r="I3054" s="52"/>
    </row>
    <row r="3055" spans="1:9" s="53" customFormat="1">
      <c r="A3055" s="49"/>
      <c r="B3055" s="50"/>
      <c r="C3055" s="51"/>
      <c r="D3055" s="49"/>
      <c r="E3055" s="52"/>
      <c r="F3055" s="52"/>
      <c r="G3055" s="52"/>
      <c r="H3055" s="52"/>
      <c r="I3055" s="52"/>
    </row>
    <row r="3056" spans="1:9" s="53" customFormat="1">
      <c r="A3056" s="49"/>
      <c r="B3056" s="50"/>
      <c r="C3056" s="51"/>
      <c r="D3056" s="49"/>
      <c r="E3056" s="52"/>
      <c r="F3056" s="52"/>
      <c r="G3056" s="52"/>
      <c r="H3056" s="52"/>
      <c r="I3056" s="52"/>
    </row>
    <row r="3057" spans="1:9" s="53" customFormat="1">
      <c r="A3057" s="49"/>
      <c r="B3057" s="50"/>
      <c r="C3057" s="51"/>
      <c r="D3057" s="49"/>
      <c r="E3057" s="52"/>
      <c r="F3057" s="52"/>
      <c r="G3057" s="52"/>
      <c r="H3057" s="52"/>
      <c r="I3057" s="52"/>
    </row>
    <row r="3058" spans="1:9" s="53" customFormat="1">
      <c r="A3058" s="49"/>
      <c r="B3058" s="50"/>
      <c r="C3058" s="51"/>
      <c r="D3058" s="49"/>
      <c r="E3058" s="52"/>
      <c r="F3058" s="52"/>
      <c r="G3058" s="52"/>
      <c r="H3058" s="52"/>
      <c r="I3058" s="52"/>
    </row>
    <row r="3059" spans="1:9" s="53" customFormat="1">
      <c r="A3059" s="49"/>
      <c r="B3059" s="50"/>
      <c r="C3059" s="51"/>
      <c r="D3059" s="49"/>
      <c r="E3059" s="52"/>
      <c r="F3059" s="52"/>
      <c r="G3059" s="52"/>
      <c r="H3059" s="52"/>
      <c r="I3059" s="52"/>
    </row>
    <row r="3060" spans="1:9" s="53" customFormat="1">
      <c r="A3060" s="49"/>
      <c r="B3060" s="50"/>
      <c r="C3060" s="51"/>
      <c r="D3060" s="49"/>
      <c r="E3060" s="52"/>
      <c r="F3060" s="52"/>
      <c r="G3060" s="52"/>
      <c r="H3060" s="52"/>
      <c r="I3060" s="52"/>
    </row>
    <row r="3061" spans="1:9" s="53" customFormat="1">
      <c r="A3061" s="49"/>
      <c r="B3061" s="50"/>
      <c r="C3061" s="51"/>
      <c r="D3061" s="49"/>
      <c r="E3061" s="52"/>
      <c r="F3061" s="52"/>
      <c r="G3061" s="52"/>
      <c r="H3061" s="52"/>
      <c r="I3061" s="52"/>
    </row>
    <row r="3062" spans="1:9" s="53" customFormat="1">
      <c r="A3062" s="49"/>
      <c r="B3062" s="50"/>
      <c r="C3062" s="51"/>
      <c r="D3062" s="49"/>
      <c r="E3062" s="52"/>
      <c r="F3062" s="52"/>
      <c r="G3062" s="52"/>
      <c r="H3062" s="52"/>
      <c r="I3062" s="52"/>
    </row>
    <row r="3063" spans="1:9" s="53" customFormat="1">
      <c r="A3063" s="49"/>
      <c r="B3063" s="50"/>
      <c r="C3063" s="51"/>
      <c r="D3063" s="49"/>
      <c r="E3063" s="52"/>
      <c r="F3063" s="52"/>
      <c r="G3063" s="52"/>
      <c r="H3063" s="52"/>
      <c r="I3063" s="52"/>
    </row>
    <row r="3064" spans="1:9" s="53" customFormat="1">
      <c r="A3064" s="49"/>
      <c r="B3064" s="50"/>
      <c r="C3064" s="51"/>
      <c r="D3064" s="49"/>
      <c r="E3064" s="52"/>
      <c r="F3064" s="52"/>
      <c r="G3064" s="52"/>
      <c r="H3064" s="52"/>
      <c r="I3064" s="52"/>
    </row>
    <row r="3065" spans="1:9" s="53" customFormat="1">
      <c r="A3065" s="49"/>
      <c r="B3065" s="50"/>
      <c r="C3065" s="51"/>
      <c r="D3065" s="49"/>
      <c r="E3065" s="52"/>
      <c r="F3065" s="52"/>
      <c r="G3065" s="52"/>
      <c r="H3065" s="52"/>
      <c r="I3065" s="52"/>
    </row>
    <row r="3066" spans="1:9" s="53" customFormat="1">
      <c r="A3066" s="49"/>
      <c r="B3066" s="50"/>
      <c r="C3066" s="51"/>
      <c r="D3066" s="49"/>
      <c r="E3066" s="52"/>
      <c r="F3066" s="52"/>
      <c r="G3066" s="52"/>
      <c r="H3066" s="52"/>
      <c r="I3066" s="52"/>
    </row>
    <row r="3067" spans="1:9" s="53" customFormat="1">
      <c r="A3067" s="49"/>
      <c r="B3067" s="50"/>
      <c r="C3067" s="51"/>
      <c r="D3067" s="49"/>
      <c r="E3067" s="52"/>
      <c r="F3067" s="52"/>
      <c r="G3067" s="52"/>
      <c r="H3067" s="52"/>
      <c r="I3067" s="52"/>
    </row>
    <row r="3068" spans="1:9" s="53" customFormat="1">
      <c r="A3068" s="49"/>
      <c r="B3068" s="50"/>
      <c r="C3068" s="51"/>
      <c r="D3068" s="49"/>
      <c r="E3068" s="52"/>
      <c r="F3068" s="52"/>
      <c r="G3068" s="52"/>
      <c r="H3068" s="52"/>
      <c r="I3068" s="52"/>
    </row>
    <row r="3069" spans="1:9" s="53" customFormat="1">
      <c r="A3069" s="49"/>
      <c r="B3069" s="50"/>
      <c r="C3069" s="51"/>
      <c r="D3069" s="49"/>
      <c r="E3069" s="52"/>
      <c r="F3069" s="52"/>
      <c r="G3069" s="52"/>
      <c r="H3069" s="52"/>
      <c r="I3069" s="52"/>
    </row>
    <row r="3070" spans="1:9" s="53" customFormat="1">
      <c r="A3070" s="49"/>
      <c r="B3070" s="50"/>
      <c r="C3070" s="51"/>
      <c r="D3070" s="49"/>
      <c r="E3070" s="52"/>
      <c r="F3070" s="52"/>
      <c r="G3070" s="52"/>
      <c r="H3070" s="52"/>
      <c r="I3070" s="52"/>
    </row>
    <row r="3071" spans="1:9" s="53" customFormat="1">
      <c r="A3071" s="49"/>
      <c r="B3071" s="50"/>
      <c r="C3071" s="51"/>
      <c r="D3071" s="49"/>
      <c r="E3071" s="52"/>
      <c r="F3071" s="52"/>
      <c r="G3071" s="52"/>
      <c r="H3071" s="52"/>
      <c r="I3071" s="52"/>
    </row>
    <row r="3072" spans="1:9" s="53" customFormat="1">
      <c r="A3072" s="49"/>
      <c r="B3072" s="50"/>
      <c r="C3072" s="51"/>
      <c r="D3072" s="49"/>
      <c r="E3072" s="52"/>
      <c r="F3072" s="52"/>
      <c r="G3072" s="52"/>
      <c r="H3072" s="52"/>
      <c r="I3072" s="52"/>
    </row>
    <row r="3073" spans="1:9" s="53" customFormat="1">
      <c r="A3073" s="49"/>
      <c r="B3073" s="50"/>
      <c r="C3073" s="51"/>
      <c r="D3073" s="49"/>
      <c r="E3073" s="52"/>
      <c r="F3073" s="52"/>
      <c r="G3073" s="52"/>
      <c r="H3073" s="52"/>
      <c r="I3073" s="52"/>
    </row>
    <row r="3074" spans="1:9" s="53" customFormat="1">
      <c r="A3074" s="49"/>
      <c r="B3074" s="50"/>
      <c r="C3074" s="51"/>
      <c r="D3074" s="49"/>
      <c r="E3074" s="52"/>
      <c r="F3074" s="52"/>
      <c r="G3074" s="52"/>
      <c r="H3074" s="52"/>
      <c r="I3074" s="52"/>
    </row>
    <row r="3075" spans="1:9" s="53" customFormat="1">
      <c r="A3075" s="49"/>
      <c r="B3075" s="50"/>
      <c r="C3075" s="51"/>
      <c r="D3075" s="49"/>
      <c r="E3075" s="52"/>
      <c r="F3075" s="52"/>
      <c r="G3075" s="52"/>
      <c r="H3075" s="52"/>
      <c r="I3075" s="52"/>
    </row>
    <row r="3076" spans="1:9" s="53" customFormat="1">
      <c r="A3076" s="49"/>
      <c r="B3076" s="50"/>
      <c r="C3076" s="51"/>
      <c r="D3076" s="49"/>
      <c r="E3076" s="52"/>
      <c r="F3076" s="52"/>
      <c r="G3076" s="52"/>
      <c r="H3076" s="52"/>
      <c r="I3076" s="52"/>
    </row>
    <row r="3077" spans="1:9" s="53" customFormat="1">
      <c r="A3077" s="49"/>
      <c r="B3077" s="50"/>
      <c r="C3077" s="51"/>
      <c r="D3077" s="49"/>
      <c r="E3077" s="52"/>
      <c r="F3077" s="52"/>
      <c r="G3077" s="52"/>
      <c r="H3077" s="52"/>
      <c r="I3077" s="52"/>
    </row>
    <row r="3078" spans="1:9" s="53" customFormat="1">
      <c r="A3078" s="49"/>
      <c r="B3078" s="50"/>
      <c r="C3078" s="51"/>
      <c r="D3078" s="49"/>
      <c r="E3078" s="52"/>
      <c r="F3078" s="52"/>
      <c r="G3078" s="52"/>
      <c r="H3078" s="52"/>
      <c r="I3078" s="52"/>
    </row>
    <row r="3079" spans="1:9" s="53" customFormat="1">
      <c r="A3079" s="49"/>
      <c r="B3079" s="50"/>
      <c r="C3079" s="51"/>
      <c r="D3079" s="49"/>
      <c r="E3079" s="52"/>
      <c r="F3079" s="52"/>
      <c r="G3079" s="52"/>
      <c r="H3079" s="52"/>
      <c r="I3079" s="52"/>
    </row>
    <row r="3080" spans="1:9" s="53" customFormat="1">
      <c r="A3080" s="49"/>
      <c r="B3080" s="50"/>
      <c r="C3080" s="51"/>
      <c r="D3080" s="49"/>
      <c r="E3080" s="52"/>
      <c r="F3080" s="52"/>
      <c r="G3080" s="52"/>
      <c r="H3080" s="52"/>
      <c r="I3080" s="52"/>
    </row>
    <row r="3081" spans="1:9" s="53" customFormat="1">
      <c r="A3081" s="49"/>
      <c r="B3081" s="50"/>
      <c r="C3081" s="51"/>
      <c r="D3081" s="49"/>
      <c r="E3081" s="52"/>
      <c r="F3081" s="52"/>
      <c r="G3081" s="52"/>
      <c r="H3081" s="52"/>
      <c r="I3081" s="52"/>
    </row>
    <row r="3082" spans="1:9" s="53" customFormat="1">
      <c r="A3082" s="49"/>
      <c r="B3082" s="50"/>
      <c r="C3082" s="51"/>
      <c r="D3082" s="49"/>
      <c r="E3082" s="52"/>
      <c r="F3082" s="52"/>
      <c r="G3082" s="52"/>
      <c r="H3082" s="52"/>
      <c r="I3082" s="52"/>
    </row>
    <row r="3083" spans="1:9" s="53" customFormat="1">
      <c r="A3083" s="49"/>
      <c r="B3083" s="50"/>
      <c r="C3083" s="51"/>
      <c r="D3083" s="49"/>
      <c r="E3083" s="52"/>
      <c r="F3083" s="52"/>
      <c r="G3083" s="52"/>
      <c r="H3083" s="52"/>
      <c r="I3083" s="52"/>
    </row>
    <row r="3084" spans="1:9" s="53" customFormat="1">
      <c r="A3084" s="49"/>
      <c r="B3084" s="50"/>
      <c r="C3084" s="51"/>
      <c r="D3084" s="49"/>
      <c r="E3084" s="52"/>
      <c r="F3084" s="52"/>
      <c r="G3084" s="52"/>
      <c r="H3084" s="52"/>
      <c r="I3084" s="52"/>
    </row>
    <row r="3085" spans="1:9" s="53" customFormat="1">
      <c r="A3085" s="49"/>
      <c r="B3085" s="50"/>
      <c r="C3085" s="51"/>
      <c r="D3085" s="49"/>
      <c r="E3085" s="52"/>
      <c r="F3085" s="52"/>
      <c r="G3085" s="52"/>
      <c r="H3085" s="52"/>
      <c r="I3085" s="52"/>
    </row>
    <row r="3086" spans="1:9" s="53" customFormat="1">
      <c r="A3086" s="49"/>
      <c r="B3086" s="50"/>
      <c r="C3086" s="51"/>
      <c r="D3086" s="49"/>
      <c r="E3086" s="52"/>
      <c r="F3086" s="52"/>
      <c r="G3086" s="52"/>
      <c r="H3086" s="52"/>
      <c r="I3086" s="52"/>
    </row>
    <row r="3087" spans="1:9" s="53" customFormat="1">
      <c r="A3087" s="49"/>
      <c r="B3087" s="50"/>
      <c r="C3087" s="51"/>
      <c r="D3087" s="49"/>
      <c r="E3087" s="52"/>
      <c r="F3087" s="52"/>
      <c r="G3087" s="52"/>
      <c r="H3087" s="52"/>
      <c r="I3087" s="52"/>
    </row>
    <row r="3088" spans="1:9" s="53" customFormat="1">
      <c r="A3088" s="49"/>
      <c r="B3088" s="50"/>
      <c r="C3088" s="51"/>
      <c r="D3088" s="49"/>
      <c r="E3088" s="52"/>
      <c r="F3088" s="52"/>
      <c r="G3088" s="52"/>
      <c r="H3088" s="52"/>
      <c r="I3088" s="52"/>
    </row>
    <row r="3089" spans="1:9" s="53" customFormat="1">
      <c r="A3089" s="49"/>
      <c r="B3089" s="50"/>
      <c r="C3089" s="51"/>
      <c r="D3089" s="49"/>
      <c r="E3089" s="52"/>
      <c r="F3089" s="52"/>
      <c r="G3089" s="52"/>
      <c r="H3089" s="52"/>
      <c r="I3089" s="52"/>
    </row>
    <row r="3090" spans="1:9" s="53" customFormat="1">
      <c r="A3090" s="49"/>
      <c r="B3090" s="50"/>
      <c r="C3090" s="51"/>
      <c r="D3090" s="49"/>
      <c r="E3090" s="52"/>
      <c r="F3090" s="52"/>
      <c r="G3090" s="52"/>
      <c r="H3090" s="52"/>
      <c r="I3090" s="52"/>
    </row>
    <row r="3091" spans="1:9" s="53" customFormat="1">
      <c r="A3091" s="49"/>
      <c r="B3091" s="50"/>
      <c r="C3091" s="51"/>
      <c r="D3091" s="49"/>
      <c r="E3091" s="52"/>
      <c r="F3091" s="52"/>
      <c r="G3091" s="52"/>
      <c r="H3091" s="52"/>
      <c r="I3091" s="52"/>
    </row>
    <row r="3092" spans="1:9" s="53" customFormat="1">
      <c r="A3092" s="49"/>
      <c r="B3092" s="50"/>
      <c r="C3092" s="51"/>
      <c r="D3092" s="49"/>
      <c r="E3092" s="52"/>
      <c r="F3092" s="52"/>
      <c r="G3092" s="52"/>
      <c r="H3092" s="52"/>
      <c r="I3092" s="52"/>
    </row>
    <row r="3093" spans="1:9" s="53" customFormat="1">
      <c r="A3093" s="49"/>
      <c r="B3093" s="50"/>
      <c r="C3093" s="51"/>
      <c r="D3093" s="49"/>
      <c r="E3093" s="52"/>
      <c r="F3093" s="52"/>
      <c r="G3093" s="52"/>
      <c r="H3093" s="52"/>
      <c r="I3093" s="52"/>
    </row>
    <row r="3094" spans="1:9" s="53" customFormat="1">
      <c r="A3094" s="49"/>
      <c r="B3094" s="50"/>
      <c r="C3094" s="51"/>
      <c r="D3094" s="49"/>
      <c r="E3094" s="52"/>
      <c r="F3094" s="52"/>
      <c r="G3094" s="52"/>
      <c r="H3094" s="52"/>
      <c r="I3094" s="52"/>
    </row>
    <row r="3095" spans="1:9" s="53" customFormat="1">
      <c r="A3095" s="49"/>
      <c r="B3095" s="50"/>
      <c r="C3095" s="51"/>
      <c r="D3095" s="49"/>
      <c r="E3095" s="52"/>
      <c r="F3095" s="52"/>
      <c r="G3095" s="52"/>
      <c r="H3095" s="52"/>
      <c r="I3095" s="52"/>
    </row>
    <row r="3096" spans="1:9" s="53" customFormat="1">
      <c r="A3096" s="49"/>
      <c r="B3096" s="50"/>
      <c r="C3096" s="51"/>
      <c r="D3096" s="49"/>
      <c r="E3096" s="52"/>
      <c r="F3096" s="52"/>
      <c r="G3096" s="52"/>
      <c r="H3096" s="52"/>
      <c r="I3096" s="52"/>
    </row>
    <row r="3097" spans="1:9" s="53" customFormat="1">
      <c r="A3097" s="49"/>
      <c r="B3097" s="50"/>
      <c r="C3097" s="51"/>
      <c r="D3097" s="49"/>
      <c r="E3097" s="52"/>
      <c r="F3097" s="52"/>
      <c r="G3097" s="52"/>
      <c r="H3097" s="52"/>
      <c r="I3097" s="52"/>
    </row>
    <row r="3098" spans="1:9" s="53" customFormat="1">
      <c r="A3098" s="49"/>
      <c r="B3098" s="50"/>
      <c r="C3098" s="51"/>
      <c r="D3098" s="49"/>
      <c r="E3098" s="52"/>
      <c r="F3098" s="52"/>
      <c r="G3098" s="52"/>
      <c r="H3098" s="52"/>
      <c r="I3098" s="52"/>
    </row>
    <row r="3099" spans="1:9" s="53" customFormat="1">
      <c r="A3099" s="49"/>
      <c r="B3099" s="50"/>
      <c r="C3099" s="51"/>
      <c r="D3099" s="49"/>
      <c r="E3099" s="52"/>
      <c r="F3099" s="52"/>
      <c r="G3099" s="52"/>
      <c r="H3099" s="52"/>
      <c r="I3099" s="52"/>
    </row>
    <row r="3100" spans="1:9" s="53" customFormat="1">
      <c r="A3100" s="49"/>
      <c r="B3100" s="50"/>
      <c r="C3100" s="51"/>
      <c r="D3100" s="49"/>
      <c r="E3100" s="52"/>
      <c r="F3100" s="52"/>
      <c r="G3100" s="52"/>
      <c r="H3100" s="52"/>
      <c r="I3100" s="52"/>
    </row>
    <row r="3101" spans="1:9" s="53" customFormat="1">
      <c r="A3101" s="49"/>
      <c r="B3101" s="50"/>
      <c r="C3101" s="51"/>
      <c r="D3101" s="49"/>
      <c r="E3101" s="52"/>
      <c r="F3101" s="52"/>
      <c r="G3101" s="52"/>
      <c r="H3101" s="52"/>
      <c r="I3101" s="52"/>
    </row>
    <row r="3102" spans="1:9" s="53" customFormat="1">
      <c r="A3102" s="49"/>
      <c r="B3102" s="50"/>
      <c r="C3102" s="51"/>
      <c r="D3102" s="49"/>
      <c r="E3102" s="52"/>
      <c r="F3102" s="52"/>
      <c r="G3102" s="52"/>
      <c r="H3102" s="52"/>
      <c r="I3102" s="52"/>
    </row>
    <row r="3103" spans="1:9" s="53" customFormat="1">
      <c r="A3103" s="49"/>
      <c r="B3103" s="50"/>
      <c r="C3103" s="51"/>
      <c r="D3103" s="49"/>
      <c r="E3103" s="52"/>
      <c r="F3103" s="52"/>
      <c r="G3103" s="52"/>
      <c r="H3103" s="52"/>
      <c r="I3103" s="52"/>
    </row>
    <row r="3104" spans="1:9" s="53" customFormat="1">
      <c r="A3104" s="49"/>
      <c r="B3104" s="50"/>
      <c r="C3104" s="51"/>
      <c r="D3104" s="49"/>
      <c r="E3104" s="52"/>
      <c r="F3104" s="52"/>
      <c r="G3104" s="52"/>
      <c r="H3104" s="52"/>
      <c r="I3104" s="52"/>
    </row>
    <row r="3105" spans="1:9" s="53" customFormat="1">
      <c r="A3105" s="49"/>
      <c r="B3105" s="50"/>
      <c r="C3105" s="51"/>
      <c r="D3105" s="49"/>
      <c r="E3105" s="52"/>
      <c r="F3105" s="52"/>
      <c r="G3105" s="52"/>
      <c r="H3105" s="52"/>
      <c r="I3105" s="52"/>
    </row>
    <row r="3106" spans="1:9" s="53" customFormat="1">
      <c r="A3106" s="49"/>
      <c r="B3106" s="50"/>
      <c r="C3106" s="51"/>
      <c r="D3106" s="49"/>
      <c r="E3106" s="52"/>
      <c r="F3106" s="52"/>
      <c r="G3106" s="52"/>
      <c r="H3106" s="52"/>
      <c r="I3106" s="52"/>
    </row>
    <row r="3107" spans="1:9" s="53" customFormat="1">
      <c r="A3107" s="49"/>
      <c r="B3107" s="50"/>
      <c r="C3107" s="51"/>
      <c r="D3107" s="49"/>
      <c r="E3107" s="52"/>
      <c r="F3107" s="52"/>
      <c r="G3107" s="52"/>
      <c r="H3107" s="52"/>
      <c r="I3107" s="52"/>
    </row>
    <row r="3108" spans="1:9" s="53" customFormat="1">
      <c r="A3108" s="49"/>
      <c r="B3108" s="50"/>
      <c r="C3108" s="51"/>
      <c r="D3108" s="49"/>
      <c r="E3108" s="52"/>
      <c r="F3108" s="52"/>
      <c r="G3108" s="52"/>
      <c r="H3108" s="52"/>
      <c r="I3108" s="52"/>
    </row>
    <row r="3109" spans="1:9" s="53" customFormat="1">
      <c r="A3109" s="49"/>
      <c r="B3109" s="50"/>
      <c r="C3109" s="51"/>
      <c r="D3109" s="49"/>
      <c r="E3109" s="52"/>
      <c r="F3109" s="52"/>
      <c r="G3109" s="52"/>
      <c r="H3109" s="52"/>
      <c r="I3109" s="52"/>
    </row>
    <row r="3110" spans="1:9" s="53" customFormat="1">
      <c r="A3110" s="49"/>
      <c r="B3110" s="50"/>
      <c r="C3110" s="51"/>
      <c r="D3110" s="49"/>
      <c r="E3110" s="52"/>
      <c r="F3110" s="52"/>
      <c r="G3110" s="52"/>
      <c r="H3110" s="52"/>
      <c r="I3110" s="52"/>
    </row>
    <row r="3111" spans="1:9" s="53" customFormat="1">
      <c r="A3111" s="49"/>
      <c r="B3111" s="50"/>
      <c r="C3111" s="51"/>
      <c r="D3111" s="49"/>
      <c r="E3111" s="52"/>
      <c r="F3111" s="52"/>
      <c r="G3111" s="52"/>
      <c r="H3111" s="52"/>
      <c r="I3111" s="52"/>
    </row>
    <row r="3112" spans="1:9" s="53" customFormat="1">
      <c r="A3112" s="49"/>
      <c r="B3112" s="50"/>
      <c r="C3112" s="51"/>
      <c r="D3112" s="49"/>
      <c r="E3112" s="52"/>
      <c r="F3112" s="52"/>
      <c r="G3112" s="52"/>
      <c r="H3112" s="52"/>
      <c r="I3112" s="52"/>
    </row>
    <row r="3113" spans="1:9" s="53" customFormat="1">
      <c r="A3113" s="49"/>
      <c r="B3113" s="50"/>
      <c r="C3113" s="51"/>
      <c r="D3113" s="49"/>
      <c r="E3113" s="52"/>
      <c r="F3113" s="52"/>
      <c r="G3113" s="52"/>
      <c r="H3113" s="52"/>
      <c r="I3113" s="52"/>
    </row>
    <row r="3114" spans="1:9" s="53" customFormat="1">
      <c r="A3114" s="49"/>
      <c r="B3114" s="50"/>
      <c r="C3114" s="51"/>
      <c r="D3114" s="49"/>
      <c r="E3114" s="52"/>
      <c r="F3114" s="52"/>
      <c r="G3114" s="52"/>
      <c r="H3114" s="52"/>
      <c r="I3114" s="52"/>
    </row>
    <row r="3115" spans="1:9" s="53" customFormat="1">
      <c r="A3115" s="49"/>
      <c r="B3115" s="50"/>
      <c r="C3115" s="51"/>
      <c r="D3115" s="49"/>
      <c r="E3115" s="52"/>
      <c r="F3115" s="52"/>
      <c r="G3115" s="52"/>
      <c r="H3115" s="52"/>
      <c r="I3115" s="52"/>
    </row>
    <row r="3116" spans="1:9" s="53" customFormat="1">
      <c r="A3116" s="49"/>
      <c r="B3116" s="50"/>
      <c r="C3116" s="51"/>
      <c r="D3116" s="49"/>
      <c r="E3116" s="52"/>
      <c r="F3116" s="52"/>
      <c r="G3116" s="52"/>
      <c r="H3116" s="52"/>
      <c r="I3116" s="52"/>
    </row>
    <row r="3117" spans="1:9" s="53" customFormat="1">
      <c r="A3117" s="49"/>
      <c r="B3117" s="50"/>
      <c r="C3117" s="51"/>
      <c r="D3117" s="49"/>
      <c r="E3117" s="52"/>
      <c r="F3117" s="52"/>
      <c r="G3117" s="52"/>
      <c r="H3117" s="52"/>
      <c r="I3117" s="52"/>
    </row>
    <row r="3118" spans="1:9" s="53" customFormat="1">
      <c r="A3118" s="49"/>
      <c r="B3118" s="50"/>
      <c r="C3118" s="51"/>
      <c r="D3118" s="49"/>
      <c r="E3118" s="52"/>
      <c r="F3118" s="52"/>
      <c r="G3118" s="52"/>
      <c r="H3118" s="52"/>
      <c r="I3118" s="52"/>
    </row>
    <row r="3119" spans="1:9" s="53" customFormat="1">
      <c r="A3119" s="49"/>
      <c r="B3119" s="50"/>
      <c r="C3119" s="51"/>
      <c r="D3119" s="49"/>
      <c r="E3119" s="52"/>
      <c r="F3119" s="52"/>
      <c r="G3119" s="52"/>
      <c r="H3119" s="52"/>
      <c r="I3119" s="52"/>
    </row>
    <row r="3120" spans="1:9" s="53" customFormat="1">
      <c r="A3120" s="49"/>
      <c r="B3120" s="50"/>
      <c r="C3120" s="51"/>
      <c r="D3120" s="49"/>
      <c r="E3120" s="52"/>
      <c r="F3120" s="52"/>
      <c r="G3120" s="52"/>
      <c r="H3120" s="52"/>
      <c r="I3120" s="52"/>
    </row>
    <row r="3121" spans="1:9" s="53" customFormat="1">
      <c r="A3121" s="49"/>
      <c r="B3121" s="50"/>
      <c r="C3121" s="51"/>
      <c r="D3121" s="49"/>
      <c r="E3121" s="52"/>
      <c r="F3121" s="52"/>
      <c r="G3121" s="52"/>
      <c r="H3121" s="52"/>
      <c r="I3121" s="52"/>
    </row>
    <row r="3122" spans="1:9" s="53" customFormat="1">
      <c r="A3122" s="49"/>
      <c r="B3122" s="50"/>
      <c r="C3122" s="51"/>
      <c r="D3122" s="49"/>
      <c r="E3122" s="52"/>
      <c r="F3122" s="52"/>
      <c r="G3122" s="52"/>
      <c r="H3122" s="52"/>
      <c r="I3122" s="52"/>
    </row>
    <row r="3123" spans="1:9" s="53" customFormat="1">
      <c r="A3123" s="49"/>
      <c r="B3123" s="50"/>
      <c r="C3123" s="51"/>
      <c r="D3123" s="49"/>
      <c r="E3123" s="52"/>
      <c r="F3123" s="52"/>
      <c r="G3123" s="52"/>
      <c r="H3123" s="52"/>
      <c r="I3123" s="52"/>
    </row>
    <row r="3124" spans="1:9" s="53" customFormat="1">
      <c r="A3124" s="49"/>
      <c r="B3124" s="50"/>
      <c r="C3124" s="51"/>
      <c r="D3124" s="49"/>
      <c r="E3124" s="52"/>
      <c r="F3124" s="52"/>
      <c r="G3124" s="52"/>
      <c r="H3124" s="52"/>
      <c r="I3124" s="52"/>
    </row>
    <row r="3125" spans="1:9" s="53" customFormat="1">
      <c r="A3125" s="49"/>
      <c r="B3125" s="50"/>
      <c r="C3125" s="51"/>
      <c r="D3125" s="49"/>
      <c r="E3125" s="52"/>
      <c r="F3125" s="52"/>
      <c r="G3125" s="52"/>
      <c r="H3125" s="52"/>
      <c r="I3125" s="52"/>
    </row>
    <row r="3126" spans="1:9" s="53" customFormat="1">
      <c r="A3126" s="49"/>
      <c r="B3126" s="50"/>
      <c r="C3126" s="51"/>
      <c r="D3126" s="49"/>
      <c r="E3126" s="52"/>
      <c r="F3126" s="52"/>
      <c r="G3126" s="52"/>
      <c r="H3126" s="52"/>
      <c r="I3126" s="52"/>
    </row>
    <row r="3127" spans="1:9" s="53" customFormat="1">
      <c r="A3127" s="49"/>
      <c r="B3127" s="50"/>
      <c r="C3127" s="51"/>
      <c r="D3127" s="49"/>
      <c r="E3127" s="52"/>
      <c r="F3127" s="52"/>
      <c r="G3127" s="52"/>
      <c r="H3127" s="52"/>
      <c r="I3127" s="52"/>
    </row>
    <row r="3128" spans="1:9" s="53" customFormat="1">
      <c r="A3128" s="49"/>
      <c r="B3128" s="50"/>
      <c r="C3128" s="51"/>
      <c r="D3128" s="49"/>
      <c r="E3128" s="52"/>
      <c r="F3128" s="52"/>
      <c r="G3128" s="52"/>
      <c r="H3128" s="52"/>
      <c r="I3128" s="52"/>
    </row>
    <row r="3129" spans="1:9" s="53" customFormat="1">
      <c r="A3129" s="49"/>
      <c r="B3129" s="50"/>
      <c r="C3129" s="51"/>
      <c r="D3129" s="49"/>
      <c r="E3129" s="52"/>
      <c r="F3129" s="52"/>
      <c r="G3129" s="52"/>
      <c r="H3129" s="52"/>
      <c r="I3129" s="52"/>
    </row>
    <row r="3130" spans="1:9" s="53" customFormat="1">
      <c r="A3130" s="49"/>
      <c r="B3130" s="50"/>
      <c r="C3130" s="51"/>
      <c r="D3130" s="49"/>
      <c r="E3130" s="52"/>
      <c r="F3130" s="52"/>
      <c r="G3130" s="52"/>
      <c r="H3130" s="52"/>
      <c r="I3130" s="52"/>
    </row>
    <row r="3131" spans="1:9" s="53" customFormat="1">
      <c r="A3131" s="49"/>
      <c r="B3131" s="50"/>
      <c r="C3131" s="51"/>
      <c r="D3131" s="49"/>
      <c r="E3131" s="52"/>
      <c r="F3131" s="52"/>
      <c r="G3131" s="52"/>
      <c r="H3131" s="52"/>
      <c r="I3131" s="52"/>
    </row>
    <row r="3132" spans="1:9" s="53" customFormat="1">
      <c r="A3132" s="49"/>
      <c r="B3132" s="50"/>
      <c r="C3132" s="51"/>
      <c r="D3132" s="49"/>
      <c r="E3132" s="52"/>
      <c r="F3132" s="52"/>
      <c r="G3132" s="52"/>
      <c r="H3132" s="52"/>
      <c r="I3132" s="52"/>
    </row>
    <row r="3133" spans="1:9" s="53" customFormat="1">
      <c r="A3133" s="49"/>
      <c r="B3133" s="50"/>
      <c r="C3133" s="51"/>
      <c r="D3133" s="49"/>
      <c r="E3133" s="52"/>
      <c r="F3133" s="52"/>
      <c r="G3133" s="52"/>
      <c r="H3133" s="52"/>
      <c r="I3133" s="52"/>
    </row>
    <row r="3134" spans="1:9" s="53" customFormat="1">
      <c r="A3134" s="49"/>
      <c r="B3134" s="50"/>
      <c r="C3134" s="51"/>
      <c r="D3134" s="49"/>
      <c r="E3134" s="52"/>
      <c r="F3134" s="52"/>
      <c r="G3134" s="52"/>
      <c r="H3134" s="52"/>
      <c r="I3134" s="52"/>
    </row>
    <row r="3135" spans="1:9" s="53" customFormat="1">
      <c r="A3135" s="49"/>
      <c r="B3135" s="50"/>
      <c r="C3135" s="51"/>
      <c r="D3135" s="49"/>
      <c r="E3135" s="52"/>
      <c r="F3135" s="52"/>
      <c r="G3135" s="52"/>
      <c r="H3135" s="52"/>
      <c r="I3135" s="52"/>
    </row>
    <row r="3136" spans="1:9" s="53" customFormat="1">
      <c r="A3136" s="49"/>
      <c r="B3136" s="50"/>
      <c r="C3136" s="51"/>
      <c r="D3136" s="49"/>
      <c r="E3136" s="52"/>
      <c r="F3136" s="52"/>
      <c r="G3136" s="52"/>
      <c r="H3136" s="52"/>
      <c r="I3136" s="52"/>
    </row>
    <row r="3137" spans="1:9" s="53" customFormat="1">
      <c r="A3137" s="49"/>
      <c r="B3137" s="50"/>
      <c r="C3137" s="51"/>
      <c r="D3137" s="49"/>
      <c r="E3137" s="52"/>
      <c r="F3137" s="52"/>
      <c r="G3137" s="52"/>
      <c r="H3137" s="52"/>
      <c r="I3137" s="52"/>
    </row>
    <row r="3138" spans="1:9" s="53" customFormat="1">
      <c r="A3138" s="49"/>
      <c r="B3138" s="50"/>
      <c r="C3138" s="51"/>
      <c r="D3138" s="49"/>
      <c r="E3138" s="52"/>
      <c r="F3138" s="52"/>
      <c r="G3138" s="52"/>
      <c r="H3138" s="52"/>
      <c r="I3138" s="52"/>
    </row>
    <row r="3139" spans="1:9" s="53" customFormat="1">
      <c r="A3139" s="49"/>
      <c r="B3139" s="50"/>
      <c r="C3139" s="51"/>
      <c r="D3139" s="49"/>
      <c r="E3139" s="52"/>
      <c r="F3139" s="52"/>
      <c r="G3139" s="52"/>
      <c r="H3139" s="52"/>
      <c r="I3139" s="52"/>
    </row>
    <row r="3140" spans="1:9" s="53" customFormat="1">
      <c r="A3140" s="49"/>
      <c r="B3140" s="50"/>
      <c r="C3140" s="51"/>
      <c r="D3140" s="49"/>
      <c r="E3140" s="52"/>
      <c r="F3140" s="52"/>
      <c r="G3140" s="52"/>
      <c r="H3140" s="52"/>
      <c r="I3140" s="52"/>
    </row>
    <row r="3141" spans="1:9" s="53" customFormat="1">
      <c r="A3141" s="49"/>
      <c r="B3141" s="50"/>
      <c r="C3141" s="51"/>
      <c r="D3141" s="49"/>
      <c r="E3141" s="52"/>
      <c r="F3141" s="52"/>
      <c r="G3141" s="52"/>
      <c r="H3141" s="52"/>
      <c r="I3141" s="52"/>
    </row>
    <row r="3142" spans="1:9" s="53" customFormat="1">
      <c r="A3142" s="49"/>
      <c r="B3142" s="50"/>
      <c r="C3142" s="51"/>
      <c r="D3142" s="49"/>
      <c r="E3142" s="52"/>
      <c r="F3142" s="52"/>
      <c r="G3142" s="52"/>
      <c r="H3142" s="52"/>
      <c r="I3142" s="52"/>
    </row>
    <row r="3143" spans="1:9" s="53" customFormat="1">
      <c r="A3143" s="49"/>
      <c r="B3143" s="50"/>
      <c r="C3143" s="51"/>
      <c r="D3143" s="49"/>
      <c r="E3143" s="52"/>
      <c r="F3143" s="52"/>
      <c r="G3143" s="52"/>
      <c r="H3143" s="52"/>
      <c r="I3143" s="52"/>
    </row>
    <row r="3144" spans="1:9" s="53" customFormat="1">
      <c r="A3144" s="49"/>
      <c r="B3144" s="50"/>
      <c r="C3144" s="51"/>
      <c r="D3144" s="49"/>
      <c r="E3144" s="52"/>
      <c r="F3144" s="52"/>
      <c r="G3144" s="52"/>
      <c r="H3144" s="52"/>
      <c r="I3144" s="52"/>
    </row>
    <row r="3145" spans="1:9" s="53" customFormat="1">
      <c r="A3145" s="49"/>
      <c r="B3145" s="50"/>
      <c r="C3145" s="51"/>
      <c r="D3145" s="49"/>
      <c r="E3145" s="52"/>
      <c r="F3145" s="52"/>
      <c r="G3145" s="52"/>
      <c r="H3145" s="52"/>
      <c r="I3145" s="52"/>
    </row>
    <row r="3146" spans="1:9" s="53" customFormat="1">
      <c r="A3146" s="49"/>
      <c r="B3146" s="50"/>
      <c r="C3146" s="51"/>
      <c r="D3146" s="49"/>
      <c r="E3146" s="52"/>
      <c r="F3146" s="52"/>
      <c r="G3146" s="52"/>
      <c r="H3146" s="52"/>
      <c r="I3146" s="52"/>
    </row>
    <row r="3147" spans="1:9" s="53" customFormat="1">
      <c r="A3147" s="49"/>
      <c r="B3147" s="50"/>
      <c r="C3147" s="51"/>
      <c r="D3147" s="49"/>
      <c r="E3147" s="52"/>
      <c r="F3147" s="52"/>
      <c r="G3147" s="52"/>
      <c r="H3147" s="52"/>
      <c r="I3147" s="52"/>
    </row>
    <row r="3148" spans="1:9" s="53" customFormat="1">
      <c r="A3148" s="49"/>
      <c r="B3148" s="50"/>
      <c r="C3148" s="51"/>
      <c r="D3148" s="49"/>
      <c r="E3148" s="52"/>
      <c r="F3148" s="52"/>
      <c r="G3148" s="52"/>
      <c r="H3148" s="52"/>
      <c r="I3148" s="52"/>
    </row>
    <row r="3149" spans="1:9" s="53" customFormat="1">
      <c r="A3149" s="49"/>
      <c r="B3149" s="50"/>
      <c r="C3149" s="51"/>
      <c r="D3149" s="49"/>
      <c r="E3149" s="52"/>
      <c r="F3149" s="52"/>
      <c r="G3149" s="52"/>
      <c r="H3149" s="52"/>
      <c r="I3149" s="52"/>
    </row>
    <row r="3150" spans="1:9" s="53" customFormat="1">
      <c r="A3150" s="49"/>
      <c r="B3150" s="50"/>
      <c r="C3150" s="51"/>
      <c r="D3150" s="49"/>
      <c r="E3150" s="52"/>
      <c r="F3150" s="52"/>
      <c r="G3150" s="52"/>
      <c r="H3150" s="52"/>
      <c r="I3150" s="52"/>
    </row>
    <row r="3151" spans="1:9" s="53" customFormat="1">
      <c r="A3151" s="49"/>
      <c r="B3151" s="50"/>
      <c r="C3151" s="51"/>
      <c r="D3151" s="49"/>
      <c r="E3151" s="52"/>
      <c r="F3151" s="52"/>
      <c r="G3151" s="52"/>
      <c r="H3151" s="52"/>
      <c r="I3151" s="52"/>
    </row>
    <row r="3152" spans="1:9" s="53" customFormat="1">
      <c r="A3152" s="49"/>
      <c r="B3152" s="50"/>
      <c r="C3152" s="51"/>
      <c r="D3152" s="49"/>
      <c r="E3152" s="52"/>
      <c r="F3152" s="52"/>
      <c r="G3152" s="52"/>
      <c r="H3152" s="52"/>
      <c r="I3152" s="52"/>
    </row>
    <row r="3153" spans="1:9" s="53" customFormat="1">
      <c r="A3153" s="49"/>
      <c r="B3153" s="50"/>
      <c r="C3153" s="51"/>
      <c r="D3153" s="49"/>
      <c r="E3153" s="52"/>
      <c r="F3153" s="52"/>
      <c r="G3153" s="52"/>
      <c r="H3153" s="52"/>
      <c r="I3153" s="52"/>
    </row>
    <row r="3154" spans="1:9" s="53" customFormat="1">
      <c r="A3154" s="49"/>
      <c r="B3154" s="50"/>
      <c r="C3154" s="51"/>
      <c r="D3154" s="49"/>
      <c r="E3154" s="52"/>
      <c r="F3154" s="52"/>
      <c r="G3154" s="52"/>
      <c r="H3154" s="52"/>
      <c r="I3154" s="52"/>
    </row>
    <row r="3155" spans="1:9" s="53" customFormat="1">
      <c r="A3155" s="49"/>
      <c r="B3155" s="50"/>
      <c r="C3155" s="51"/>
      <c r="D3155" s="49"/>
      <c r="E3155" s="52"/>
      <c r="F3155" s="52"/>
      <c r="G3155" s="52"/>
      <c r="H3155" s="52"/>
      <c r="I3155" s="52"/>
    </row>
    <row r="3156" spans="1:9" s="53" customFormat="1">
      <c r="A3156" s="49"/>
      <c r="B3156" s="50"/>
      <c r="C3156" s="51"/>
      <c r="D3156" s="49"/>
      <c r="E3156" s="52"/>
      <c r="F3156" s="52"/>
      <c r="G3156" s="52"/>
      <c r="H3156" s="52"/>
      <c r="I3156" s="52"/>
    </row>
    <row r="3157" spans="1:9" s="53" customFormat="1">
      <c r="A3157" s="49"/>
      <c r="B3157" s="50"/>
      <c r="C3157" s="51"/>
      <c r="D3157" s="49"/>
      <c r="E3157" s="52"/>
      <c r="F3157" s="52"/>
      <c r="G3157" s="52"/>
      <c r="H3157" s="52"/>
      <c r="I3157" s="52"/>
    </row>
    <row r="3158" spans="1:9" s="53" customFormat="1">
      <c r="A3158" s="49"/>
      <c r="B3158" s="50"/>
      <c r="C3158" s="51"/>
      <c r="D3158" s="49"/>
      <c r="E3158" s="52"/>
      <c r="F3158" s="52"/>
      <c r="G3158" s="52"/>
      <c r="H3158" s="52"/>
      <c r="I3158" s="52"/>
    </row>
    <row r="3159" spans="1:9" s="53" customFormat="1">
      <c r="A3159" s="49"/>
      <c r="B3159" s="50"/>
      <c r="C3159" s="51"/>
      <c r="D3159" s="49"/>
      <c r="E3159" s="52"/>
      <c r="F3159" s="52"/>
      <c r="G3159" s="52"/>
      <c r="H3159" s="52"/>
      <c r="I3159" s="52"/>
    </row>
    <row r="3160" spans="1:9" s="53" customFormat="1">
      <c r="A3160" s="49"/>
      <c r="B3160" s="50"/>
      <c r="C3160" s="51"/>
      <c r="D3160" s="49"/>
      <c r="E3160" s="52"/>
      <c r="F3160" s="52"/>
      <c r="G3160" s="52"/>
      <c r="H3160" s="52"/>
      <c r="I3160" s="52"/>
    </row>
    <row r="3161" spans="1:9" s="53" customFormat="1">
      <c r="A3161" s="49"/>
      <c r="B3161" s="50"/>
      <c r="C3161" s="51"/>
      <c r="D3161" s="49"/>
      <c r="E3161" s="52"/>
      <c r="F3161" s="52"/>
      <c r="G3161" s="52"/>
      <c r="H3161" s="52"/>
      <c r="I3161" s="52"/>
    </row>
    <row r="3162" spans="1:9" s="53" customFormat="1">
      <c r="A3162" s="49"/>
      <c r="B3162" s="50"/>
      <c r="C3162" s="51"/>
      <c r="D3162" s="49"/>
      <c r="E3162" s="52"/>
      <c r="F3162" s="52"/>
      <c r="G3162" s="52"/>
      <c r="H3162" s="52"/>
      <c r="I3162" s="52"/>
    </row>
    <row r="3163" spans="1:9" s="53" customFormat="1">
      <c r="A3163" s="49"/>
      <c r="B3163" s="50"/>
      <c r="C3163" s="51"/>
      <c r="D3163" s="49"/>
      <c r="E3163" s="52"/>
      <c r="F3163" s="52"/>
      <c r="G3163" s="52"/>
      <c r="H3163" s="52"/>
      <c r="I3163" s="52"/>
    </row>
    <row r="3164" spans="1:9" s="53" customFormat="1">
      <c r="A3164" s="49"/>
      <c r="B3164" s="50"/>
      <c r="C3164" s="51"/>
      <c r="D3164" s="49"/>
      <c r="E3164" s="52"/>
      <c r="F3164" s="52"/>
      <c r="G3164" s="52"/>
      <c r="H3164" s="52"/>
      <c r="I3164" s="52"/>
    </row>
    <row r="3165" spans="1:9" s="53" customFormat="1">
      <c r="A3165" s="49"/>
      <c r="B3165" s="50"/>
      <c r="C3165" s="51"/>
      <c r="D3165" s="49"/>
      <c r="E3165" s="52"/>
      <c r="F3165" s="52"/>
      <c r="G3165" s="52"/>
      <c r="H3165" s="52"/>
      <c r="I3165" s="52"/>
    </row>
    <row r="3166" spans="1:9" s="53" customFormat="1">
      <c r="A3166" s="49"/>
      <c r="B3166" s="50"/>
      <c r="C3166" s="51"/>
      <c r="D3166" s="49"/>
      <c r="E3166" s="52"/>
      <c r="F3166" s="52"/>
      <c r="G3166" s="52"/>
      <c r="H3166" s="52"/>
      <c r="I3166" s="52"/>
    </row>
    <row r="3167" spans="1:9" s="53" customFormat="1">
      <c r="A3167" s="49"/>
      <c r="B3167" s="50"/>
      <c r="C3167" s="51"/>
      <c r="D3167" s="49"/>
      <c r="E3167" s="52"/>
      <c r="F3167" s="52"/>
      <c r="G3167" s="52"/>
      <c r="H3167" s="52"/>
      <c r="I3167" s="52"/>
    </row>
    <row r="3168" spans="1:9" s="53" customFormat="1">
      <c r="A3168" s="49"/>
      <c r="B3168" s="50"/>
      <c r="C3168" s="51"/>
      <c r="D3168" s="49"/>
      <c r="E3168" s="52"/>
      <c r="F3168" s="52"/>
      <c r="G3168" s="52"/>
      <c r="H3168" s="52"/>
      <c r="I3168" s="52"/>
    </row>
    <row r="3169" spans="1:9" s="53" customFormat="1">
      <c r="A3169" s="49"/>
      <c r="B3169" s="50"/>
      <c r="C3169" s="51"/>
      <c r="D3169" s="49"/>
      <c r="E3169" s="52"/>
      <c r="F3169" s="52"/>
      <c r="G3169" s="52"/>
      <c r="H3169" s="52"/>
      <c r="I3169" s="52"/>
    </row>
    <row r="3170" spans="1:9" s="53" customFormat="1">
      <c r="A3170" s="49"/>
      <c r="B3170" s="50"/>
      <c r="C3170" s="51"/>
      <c r="D3170" s="49"/>
      <c r="E3170" s="52"/>
      <c r="F3170" s="52"/>
      <c r="G3170" s="52"/>
      <c r="H3170" s="52"/>
      <c r="I3170" s="52"/>
    </row>
    <row r="3171" spans="1:9" s="53" customFormat="1">
      <c r="A3171" s="49"/>
      <c r="B3171" s="50"/>
      <c r="C3171" s="51"/>
      <c r="D3171" s="49"/>
      <c r="E3171" s="52"/>
      <c r="F3171" s="52"/>
      <c r="G3171" s="52"/>
      <c r="H3171" s="52"/>
      <c r="I3171" s="52"/>
    </row>
    <row r="3172" spans="1:9" s="53" customFormat="1">
      <c r="A3172" s="49"/>
      <c r="B3172" s="50"/>
      <c r="C3172" s="51"/>
      <c r="D3172" s="49"/>
      <c r="E3172" s="52"/>
      <c r="F3172" s="52"/>
      <c r="G3172" s="52"/>
      <c r="H3172" s="52"/>
      <c r="I3172" s="52"/>
    </row>
    <row r="3173" spans="1:9" s="53" customFormat="1">
      <c r="A3173" s="49"/>
      <c r="B3173" s="50"/>
      <c r="C3173" s="51"/>
      <c r="D3173" s="49"/>
      <c r="E3173" s="52"/>
      <c r="F3173" s="52"/>
      <c r="G3173" s="52"/>
      <c r="H3173" s="52"/>
      <c r="I3173" s="52"/>
    </row>
    <row r="3174" spans="1:9" s="53" customFormat="1">
      <c r="A3174" s="49"/>
      <c r="B3174" s="50"/>
      <c r="C3174" s="51"/>
      <c r="D3174" s="49"/>
      <c r="E3174" s="52"/>
      <c r="F3174" s="52"/>
      <c r="G3174" s="52"/>
      <c r="H3174" s="52"/>
      <c r="I3174" s="52"/>
    </row>
    <row r="3175" spans="1:9" s="53" customFormat="1">
      <c r="A3175" s="49"/>
      <c r="B3175" s="50"/>
      <c r="C3175" s="51"/>
      <c r="D3175" s="49"/>
      <c r="E3175" s="52"/>
      <c r="F3175" s="52"/>
      <c r="G3175" s="52"/>
      <c r="H3175" s="52"/>
      <c r="I3175" s="52"/>
    </row>
    <row r="3176" spans="1:9" s="53" customFormat="1">
      <c r="A3176" s="49"/>
      <c r="B3176" s="50"/>
      <c r="C3176" s="51"/>
      <c r="D3176" s="49"/>
      <c r="E3176" s="52"/>
      <c r="F3176" s="52"/>
      <c r="G3176" s="52"/>
      <c r="H3176" s="52"/>
      <c r="I3176" s="52"/>
    </row>
    <row r="3177" spans="1:9" s="53" customFormat="1">
      <c r="A3177" s="49"/>
      <c r="B3177" s="50"/>
      <c r="C3177" s="51"/>
      <c r="D3177" s="49"/>
      <c r="E3177" s="52"/>
      <c r="F3177" s="52"/>
      <c r="G3177" s="52"/>
      <c r="H3177" s="52"/>
      <c r="I3177" s="52"/>
    </row>
    <row r="3178" spans="1:9" s="53" customFormat="1">
      <c r="A3178" s="49"/>
      <c r="B3178" s="50"/>
      <c r="C3178" s="51"/>
      <c r="D3178" s="49"/>
      <c r="E3178" s="52"/>
      <c r="F3178" s="52"/>
      <c r="G3178" s="52"/>
      <c r="H3178" s="52"/>
      <c r="I3178" s="52"/>
    </row>
    <row r="3179" spans="1:9" s="53" customFormat="1">
      <c r="A3179" s="49"/>
      <c r="B3179" s="50"/>
      <c r="C3179" s="51"/>
      <c r="D3179" s="49"/>
      <c r="E3179" s="52"/>
      <c r="F3179" s="52"/>
      <c r="G3179" s="52"/>
      <c r="H3179" s="52"/>
      <c r="I3179" s="52"/>
    </row>
    <row r="3180" spans="1:9" s="53" customFormat="1">
      <c r="A3180" s="49"/>
      <c r="B3180" s="50"/>
      <c r="C3180" s="51"/>
      <c r="D3180" s="49"/>
      <c r="E3180" s="52"/>
      <c r="F3180" s="52"/>
      <c r="G3180" s="52"/>
      <c r="H3180" s="52"/>
      <c r="I3180" s="52"/>
    </row>
    <row r="3181" spans="1:9" s="53" customFormat="1">
      <c r="A3181" s="49"/>
      <c r="B3181" s="50"/>
      <c r="C3181" s="51"/>
      <c r="D3181" s="49"/>
      <c r="E3181" s="52"/>
      <c r="F3181" s="52"/>
      <c r="G3181" s="52"/>
      <c r="H3181" s="52"/>
      <c r="I3181" s="52"/>
    </row>
    <row r="3182" spans="1:9" s="53" customFormat="1">
      <c r="A3182" s="49"/>
      <c r="B3182" s="50"/>
      <c r="C3182" s="51"/>
      <c r="D3182" s="49"/>
      <c r="E3182" s="52"/>
      <c r="F3182" s="52"/>
      <c r="G3182" s="52"/>
      <c r="H3182" s="52"/>
      <c r="I3182" s="52"/>
    </row>
    <row r="3183" spans="1:9" s="53" customFormat="1">
      <c r="A3183" s="49"/>
      <c r="B3183" s="50"/>
      <c r="C3183" s="51"/>
      <c r="D3183" s="49"/>
      <c r="E3183" s="52"/>
      <c r="F3183" s="52"/>
      <c r="G3183" s="52"/>
      <c r="H3183" s="52"/>
      <c r="I3183" s="52"/>
    </row>
    <row r="3184" spans="1:9" s="53" customFormat="1">
      <c r="A3184" s="49"/>
      <c r="B3184" s="50"/>
      <c r="C3184" s="51"/>
      <c r="D3184" s="49"/>
      <c r="E3184" s="52"/>
      <c r="F3184" s="52"/>
      <c r="G3184" s="52"/>
      <c r="H3184" s="52"/>
      <c r="I3184" s="52"/>
    </row>
    <row r="3185" spans="1:9" s="53" customFormat="1">
      <c r="A3185" s="49"/>
      <c r="B3185" s="50"/>
      <c r="C3185" s="51"/>
      <c r="D3185" s="49"/>
      <c r="E3185" s="52"/>
      <c r="F3185" s="52"/>
      <c r="G3185" s="52"/>
      <c r="H3185" s="52"/>
      <c r="I3185" s="52"/>
    </row>
    <row r="3186" spans="1:9" s="53" customFormat="1">
      <c r="A3186" s="49"/>
      <c r="B3186" s="50"/>
      <c r="C3186" s="51"/>
      <c r="D3186" s="49"/>
      <c r="E3186" s="52"/>
      <c r="F3186" s="52"/>
      <c r="G3186" s="52"/>
      <c r="H3186" s="52"/>
      <c r="I3186" s="52"/>
    </row>
    <row r="3187" spans="1:9" s="53" customFormat="1">
      <c r="A3187" s="49"/>
      <c r="B3187" s="50"/>
      <c r="C3187" s="51"/>
      <c r="D3187" s="49"/>
      <c r="E3187" s="52"/>
      <c r="F3187" s="52"/>
      <c r="G3187" s="52"/>
      <c r="H3187" s="52"/>
      <c r="I3187" s="52"/>
    </row>
    <row r="3188" spans="1:9" s="53" customFormat="1">
      <c r="A3188" s="49"/>
      <c r="B3188" s="50"/>
      <c r="C3188" s="51"/>
      <c r="D3188" s="49"/>
      <c r="E3188" s="52"/>
      <c r="F3188" s="52"/>
      <c r="G3188" s="52"/>
      <c r="H3188" s="52"/>
      <c r="I3188" s="52"/>
    </row>
    <row r="3189" spans="1:9" s="53" customFormat="1">
      <c r="A3189" s="49"/>
      <c r="B3189" s="50"/>
      <c r="C3189" s="51"/>
      <c r="D3189" s="49"/>
      <c r="E3189" s="52"/>
      <c r="F3189" s="52"/>
      <c r="G3189" s="52"/>
      <c r="H3189" s="52"/>
      <c r="I3189" s="52"/>
    </row>
    <row r="3190" spans="1:9" s="53" customFormat="1">
      <c r="A3190" s="49"/>
      <c r="B3190" s="50"/>
      <c r="C3190" s="51"/>
      <c r="D3190" s="49"/>
      <c r="E3190" s="52"/>
      <c r="F3190" s="52"/>
      <c r="G3190" s="52"/>
      <c r="H3190" s="52"/>
      <c r="I3190" s="52"/>
    </row>
    <row r="3191" spans="1:9" s="53" customFormat="1">
      <c r="A3191" s="49"/>
      <c r="B3191" s="50"/>
      <c r="C3191" s="51"/>
      <c r="D3191" s="49"/>
      <c r="E3191" s="52"/>
      <c r="F3191" s="52"/>
      <c r="G3191" s="52"/>
      <c r="H3191" s="52"/>
      <c r="I3191" s="52"/>
    </row>
    <row r="3192" spans="1:9" s="53" customFormat="1">
      <c r="A3192" s="49"/>
      <c r="B3192" s="50"/>
      <c r="C3192" s="51"/>
      <c r="D3192" s="49"/>
      <c r="E3192" s="52"/>
      <c r="F3192" s="52"/>
      <c r="G3192" s="52"/>
      <c r="H3192" s="52"/>
      <c r="I3192" s="52"/>
    </row>
    <row r="3193" spans="1:9" s="53" customFormat="1">
      <c r="A3193" s="49"/>
      <c r="B3193" s="50"/>
      <c r="C3193" s="51"/>
      <c r="D3193" s="49"/>
      <c r="E3193" s="52"/>
      <c r="F3193" s="52"/>
      <c r="G3193" s="52"/>
      <c r="H3193" s="52"/>
      <c r="I3193" s="52"/>
    </row>
    <row r="3194" spans="1:9" s="53" customFormat="1">
      <c r="A3194" s="49"/>
      <c r="B3194" s="50"/>
      <c r="C3194" s="51"/>
      <c r="D3194" s="49"/>
      <c r="E3194" s="52"/>
      <c r="F3194" s="52"/>
      <c r="G3194" s="52"/>
      <c r="H3194" s="52"/>
      <c r="I3194" s="52"/>
    </row>
    <row r="3195" spans="1:9" s="53" customFormat="1">
      <c r="A3195" s="49"/>
      <c r="B3195" s="50"/>
      <c r="C3195" s="51"/>
      <c r="D3195" s="49"/>
      <c r="E3195" s="52"/>
      <c r="F3195" s="52"/>
      <c r="G3195" s="52"/>
      <c r="H3195" s="52"/>
      <c r="I3195" s="52"/>
    </row>
    <row r="3196" spans="1:9" s="53" customFormat="1">
      <c r="A3196" s="49"/>
      <c r="B3196" s="50"/>
      <c r="C3196" s="51"/>
      <c r="D3196" s="49"/>
      <c r="E3196" s="52"/>
      <c r="F3196" s="52"/>
      <c r="G3196" s="52"/>
      <c r="H3196" s="52"/>
      <c r="I3196" s="52"/>
    </row>
    <row r="3197" spans="1:9" s="53" customFormat="1">
      <c r="A3197" s="49"/>
      <c r="B3197" s="50"/>
      <c r="C3197" s="51"/>
      <c r="D3197" s="49"/>
      <c r="E3197" s="52"/>
      <c r="F3197" s="52"/>
      <c r="G3197" s="52"/>
      <c r="H3197" s="52"/>
      <c r="I3197" s="52"/>
    </row>
    <row r="3198" spans="1:9" s="53" customFormat="1">
      <c r="A3198" s="49"/>
      <c r="B3198" s="50"/>
      <c r="C3198" s="51"/>
      <c r="D3198" s="49"/>
      <c r="E3198" s="52"/>
      <c r="F3198" s="52"/>
      <c r="G3198" s="52"/>
      <c r="H3198" s="52"/>
      <c r="I3198" s="52"/>
    </row>
    <row r="3199" spans="1:9" s="53" customFormat="1">
      <c r="A3199" s="49"/>
      <c r="B3199" s="50"/>
      <c r="C3199" s="51"/>
      <c r="D3199" s="49"/>
      <c r="E3199" s="52"/>
      <c r="F3199" s="52"/>
      <c r="G3199" s="52"/>
      <c r="H3199" s="52"/>
      <c r="I3199" s="52"/>
    </row>
    <row r="3200" spans="1:9" s="53" customFormat="1">
      <c r="A3200" s="49"/>
      <c r="B3200" s="50"/>
      <c r="C3200" s="51"/>
      <c r="D3200" s="49"/>
      <c r="E3200" s="52"/>
      <c r="F3200" s="52"/>
      <c r="G3200" s="52"/>
      <c r="H3200" s="52"/>
      <c r="I3200" s="52"/>
    </row>
    <row r="3201" spans="1:9" s="53" customFormat="1">
      <c r="A3201" s="49"/>
      <c r="B3201" s="50"/>
      <c r="C3201" s="51"/>
      <c r="D3201" s="49"/>
      <c r="E3201" s="52"/>
      <c r="F3201" s="52"/>
      <c r="G3201" s="52"/>
      <c r="H3201" s="52"/>
      <c r="I3201" s="52"/>
    </row>
    <row r="3202" spans="1:9" s="53" customFormat="1">
      <c r="A3202" s="49"/>
      <c r="B3202" s="50"/>
      <c r="C3202" s="51"/>
      <c r="D3202" s="49"/>
      <c r="E3202" s="52"/>
      <c r="F3202" s="52"/>
      <c r="G3202" s="52"/>
      <c r="H3202" s="52"/>
      <c r="I3202" s="52"/>
    </row>
    <row r="3203" spans="1:9" s="53" customFormat="1">
      <c r="A3203" s="49"/>
      <c r="B3203" s="50"/>
      <c r="C3203" s="51"/>
      <c r="D3203" s="49"/>
      <c r="E3203" s="52"/>
      <c r="F3203" s="52"/>
      <c r="G3203" s="52"/>
      <c r="H3203" s="52"/>
      <c r="I3203" s="52"/>
    </row>
    <row r="3204" spans="1:9" s="53" customFormat="1">
      <c r="A3204" s="49"/>
      <c r="B3204" s="50"/>
      <c r="C3204" s="51"/>
      <c r="D3204" s="49"/>
      <c r="E3204" s="52"/>
      <c r="F3204" s="52"/>
      <c r="G3204" s="52"/>
      <c r="H3204" s="52"/>
      <c r="I3204" s="52"/>
    </row>
    <row r="3205" spans="1:9" s="53" customFormat="1">
      <c r="A3205" s="49"/>
      <c r="B3205" s="50"/>
      <c r="C3205" s="51"/>
      <c r="D3205" s="49"/>
      <c r="E3205" s="52"/>
      <c r="F3205" s="52"/>
      <c r="G3205" s="52"/>
      <c r="H3205" s="52"/>
      <c r="I3205" s="52"/>
    </row>
    <row r="3206" spans="1:9" s="53" customFormat="1">
      <c r="A3206" s="49"/>
      <c r="B3206" s="50"/>
      <c r="C3206" s="51"/>
      <c r="D3206" s="49"/>
      <c r="E3206" s="52"/>
      <c r="F3206" s="52"/>
      <c r="G3206" s="52"/>
      <c r="H3206" s="52"/>
      <c r="I3206" s="52"/>
    </row>
    <row r="3207" spans="1:9" s="53" customFormat="1">
      <c r="A3207" s="49"/>
      <c r="B3207" s="50"/>
      <c r="C3207" s="51"/>
      <c r="D3207" s="49"/>
      <c r="E3207" s="52"/>
      <c r="F3207" s="52"/>
      <c r="G3207" s="52"/>
      <c r="H3207" s="52"/>
      <c r="I3207" s="52"/>
    </row>
    <row r="3208" spans="1:9" s="53" customFormat="1">
      <c r="A3208" s="49"/>
      <c r="B3208" s="50"/>
      <c r="C3208" s="51"/>
      <c r="D3208" s="49"/>
      <c r="E3208" s="52"/>
      <c r="F3208" s="52"/>
      <c r="G3208" s="52"/>
      <c r="H3208" s="52"/>
      <c r="I3208" s="52"/>
    </row>
    <row r="3209" spans="1:9" s="53" customFormat="1">
      <c r="A3209" s="49"/>
      <c r="B3209" s="50"/>
      <c r="C3209" s="51"/>
      <c r="D3209" s="49"/>
      <c r="E3209" s="52"/>
      <c r="F3209" s="52"/>
      <c r="G3209" s="52"/>
      <c r="H3209" s="52"/>
      <c r="I3209" s="52"/>
    </row>
    <row r="3210" spans="1:9" s="53" customFormat="1">
      <c r="A3210" s="49"/>
      <c r="B3210" s="50"/>
      <c r="C3210" s="51"/>
      <c r="D3210" s="49"/>
      <c r="E3210" s="52"/>
      <c r="F3210" s="52"/>
      <c r="G3210" s="52"/>
      <c r="H3210" s="52"/>
      <c r="I3210" s="52"/>
    </row>
    <row r="3211" spans="1:9" s="53" customFormat="1">
      <c r="A3211" s="49"/>
      <c r="B3211" s="50"/>
      <c r="C3211" s="51"/>
      <c r="D3211" s="49"/>
      <c r="E3211" s="52"/>
      <c r="F3211" s="52"/>
      <c r="G3211" s="52"/>
      <c r="H3211" s="52"/>
      <c r="I3211" s="52"/>
    </row>
    <row r="3212" spans="1:9" s="53" customFormat="1">
      <c r="A3212" s="49"/>
      <c r="B3212" s="50"/>
      <c r="C3212" s="51"/>
      <c r="D3212" s="49"/>
      <c r="E3212" s="52"/>
      <c r="F3212" s="52"/>
      <c r="G3212" s="52"/>
      <c r="H3212" s="52"/>
      <c r="I3212" s="52"/>
    </row>
    <row r="3213" spans="1:9" s="53" customFormat="1">
      <c r="A3213" s="49"/>
      <c r="B3213" s="50"/>
      <c r="C3213" s="51"/>
      <c r="D3213" s="49"/>
      <c r="E3213" s="52"/>
      <c r="F3213" s="52"/>
      <c r="G3213" s="52"/>
      <c r="H3213" s="52"/>
      <c r="I3213" s="52"/>
    </row>
    <row r="3214" spans="1:9" s="53" customFormat="1">
      <c r="A3214" s="49"/>
      <c r="B3214" s="50"/>
      <c r="C3214" s="51"/>
      <c r="D3214" s="49"/>
      <c r="E3214" s="52"/>
      <c r="F3214" s="52"/>
      <c r="G3214" s="52"/>
      <c r="H3214" s="52"/>
      <c r="I3214" s="52"/>
    </row>
    <row r="3215" spans="1:9" s="53" customFormat="1">
      <c r="A3215" s="49"/>
      <c r="B3215" s="50"/>
      <c r="C3215" s="51"/>
      <c r="D3215" s="49"/>
      <c r="E3215" s="52"/>
      <c r="F3215" s="52"/>
      <c r="G3215" s="52"/>
      <c r="H3215" s="52"/>
      <c r="I3215" s="52"/>
    </row>
    <row r="3216" spans="1:9" s="53" customFormat="1">
      <c r="A3216" s="49"/>
      <c r="B3216" s="50"/>
      <c r="C3216" s="51"/>
      <c r="D3216" s="49"/>
      <c r="E3216" s="52"/>
      <c r="F3216" s="52"/>
      <c r="G3216" s="52"/>
      <c r="H3216" s="52"/>
      <c r="I3216" s="52"/>
    </row>
    <row r="3217" spans="1:9" s="53" customFormat="1">
      <c r="A3217" s="49"/>
      <c r="B3217" s="50"/>
      <c r="C3217" s="51"/>
      <c r="D3217" s="49"/>
      <c r="E3217" s="52"/>
      <c r="F3217" s="52"/>
      <c r="G3217" s="52"/>
      <c r="H3217" s="52"/>
      <c r="I3217" s="52"/>
    </row>
    <row r="3218" spans="1:9" s="53" customFormat="1">
      <c r="A3218" s="49"/>
      <c r="B3218" s="50"/>
      <c r="C3218" s="51"/>
      <c r="D3218" s="49"/>
      <c r="E3218" s="52"/>
      <c r="F3218" s="52"/>
      <c r="G3218" s="52"/>
      <c r="H3218" s="52"/>
      <c r="I3218" s="52"/>
    </row>
    <row r="3219" spans="1:9" s="53" customFormat="1">
      <c r="A3219" s="49"/>
      <c r="B3219" s="50"/>
      <c r="C3219" s="51"/>
      <c r="D3219" s="49"/>
      <c r="E3219" s="52"/>
      <c r="F3219" s="52"/>
      <c r="G3219" s="52"/>
      <c r="H3219" s="52"/>
      <c r="I3219" s="52"/>
    </row>
    <row r="3220" spans="1:9" s="53" customFormat="1">
      <c r="A3220" s="49"/>
      <c r="B3220" s="50"/>
      <c r="C3220" s="51"/>
      <c r="D3220" s="49"/>
      <c r="E3220" s="52"/>
      <c r="F3220" s="52"/>
      <c r="G3220" s="52"/>
      <c r="H3220" s="52"/>
      <c r="I3220" s="52"/>
    </row>
    <row r="3221" spans="1:9" s="53" customFormat="1">
      <c r="A3221" s="49"/>
      <c r="B3221" s="50"/>
      <c r="C3221" s="51"/>
      <c r="D3221" s="49"/>
      <c r="E3221" s="52"/>
      <c r="F3221" s="52"/>
      <c r="G3221" s="52"/>
      <c r="H3221" s="52"/>
      <c r="I3221" s="52"/>
    </row>
    <row r="3222" spans="1:9" s="53" customFormat="1">
      <c r="A3222" s="49"/>
      <c r="B3222" s="50"/>
      <c r="C3222" s="51"/>
      <c r="D3222" s="49"/>
      <c r="E3222" s="52"/>
      <c r="F3222" s="52"/>
      <c r="G3222" s="52"/>
      <c r="H3222" s="52"/>
      <c r="I3222" s="52"/>
    </row>
    <row r="3223" spans="1:9" s="53" customFormat="1">
      <c r="A3223" s="49"/>
      <c r="B3223" s="50"/>
      <c r="C3223" s="51"/>
      <c r="D3223" s="49"/>
      <c r="E3223" s="52"/>
      <c r="F3223" s="52"/>
      <c r="G3223" s="52"/>
      <c r="H3223" s="52"/>
      <c r="I3223" s="52"/>
    </row>
    <row r="3224" spans="1:9" s="53" customFormat="1">
      <c r="A3224" s="49"/>
      <c r="B3224" s="50"/>
      <c r="C3224" s="51"/>
      <c r="D3224" s="49"/>
      <c r="E3224" s="52"/>
      <c r="F3224" s="52"/>
      <c r="G3224" s="52"/>
      <c r="H3224" s="52"/>
      <c r="I3224" s="52"/>
    </row>
    <row r="3225" spans="1:9" s="53" customFormat="1">
      <c r="A3225" s="49"/>
      <c r="B3225" s="50"/>
      <c r="C3225" s="51"/>
      <c r="D3225" s="49"/>
      <c r="E3225" s="52"/>
      <c r="F3225" s="52"/>
      <c r="G3225" s="52"/>
      <c r="H3225" s="52"/>
      <c r="I3225" s="52"/>
    </row>
    <row r="3226" spans="1:9" s="53" customFormat="1">
      <c r="A3226" s="49"/>
      <c r="B3226" s="50"/>
      <c r="C3226" s="51"/>
      <c r="D3226" s="49"/>
      <c r="E3226" s="52"/>
      <c r="F3226" s="52"/>
      <c r="G3226" s="52"/>
      <c r="H3226" s="52"/>
      <c r="I3226" s="52"/>
    </row>
    <row r="3227" spans="1:9" s="53" customFormat="1">
      <c r="A3227" s="49"/>
      <c r="B3227" s="50"/>
      <c r="C3227" s="51"/>
      <c r="D3227" s="49"/>
      <c r="E3227" s="52"/>
      <c r="F3227" s="52"/>
      <c r="G3227" s="52"/>
      <c r="H3227" s="52"/>
      <c r="I3227" s="52"/>
    </row>
    <row r="3228" spans="1:9" s="53" customFormat="1">
      <c r="A3228" s="49"/>
      <c r="B3228" s="50"/>
      <c r="C3228" s="51"/>
      <c r="D3228" s="49"/>
      <c r="E3228" s="52"/>
      <c r="F3228" s="52"/>
      <c r="G3228" s="52"/>
      <c r="H3228" s="52"/>
      <c r="I3228" s="52"/>
    </row>
    <row r="3229" spans="1:9" s="53" customFormat="1">
      <c r="A3229" s="49"/>
      <c r="B3229" s="50"/>
      <c r="C3229" s="51"/>
      <c r="D3229" s="49"/>
      <c r="E3229" s="52"/>
      <c r="F3229" s="52"/>
      <c r="G3229" s="52"/>
      <c r="H3229" s="52"/>
      <c r="I3229" s="52"/>
    </row>
    <row r="3230" spans="1:9" s="53" customFormat="1">
      <c r="A3230" s="49"/>
      <c r="B3230" s="50"/>
      <c r="C3230" s="51"/>
      <c r="D3230" s="49"/>
      <c r="E3230" s="52"/>
      <c r="F3230" s="52"/>
      <c r="G3230" s="52"/>
      <c r="H3230" s="52"/>
      <c r="I3230" s="52"/>
    </row>
    <row r="3231" spans="1:9" s="53" customFormat="1">
      <c r="A3231" s="49"/>
      <c r="B3231" s="50"/>
      <c r="C3231" s="51"/>
      <c r="D3231" s="49"/>
      <c r="E3231" s="52"/>
      <c r="F3231" s="52"/>
      <c r="G3231" s="52"/>
      <c r="H3231" s="52"/>
      <c r="I3231" s="52"/>
    </row>
    <row r="3232" spans="1:9" s="53" customFormat="1">
      <c r="A3232" s="49"/>
      <c r="B3232" s="50"/>
      <c r="C3232" s="51"/>
      <c r="D3232" s="49"/>
      <c r="E3232" s="52"/>
      <c r="F3232" s="52"/>
      <c r="G3232" s="52"/>
      <c r="H3232" s="52"/>
      <c r="I3232" s="52"/>
    </row>
    <row r="3233" spans="1:9" s="53" customFormat="1">
      <c r="A3233" s="49"/>
      <c r="B3233" s="50"/>
      <c r="C3233" s="51"/>
      <c r="D3233" s="49"/>
      <c r="E3233" s="52"/>
      <c r="F3233" s="52"/>
      <c r="G3233" s="52"/>
      <c r="H3233" s="52"/>
      <c r="I3233" s="52"/>
    </row>
    <row r="3234" spans="1:9" s="53" customFormat="1">
      <c r="A3234" s="49"/>
      <c r="B3234" s="50"/>
      <c r="C3234" s="51"/>
      <c r="D3234" s="49"/>
      <c r="E3234" s="52"/>
      <c r="F3234" s="52"/>
      <c r="G3234" s="52"/>
      <c r="H3234" s="52"/>
      <c r="I3234" s="52"/>
    </row>
    <row r="3235" spans="1:9" s="53" customFormat="1">
      <c r="A3235" s="49"/>
      <c r="B3235" s="50"/>
      <c r="C3235" s="51"/>
      <c r="D3235" s="49"/>
      <c r="E3235" s="52"/>
      <c r="F3235" s="52"/>
      <c r="G3235" s="52"/>
      <c r="H3235" s="52"/>
      <c r="I3235" s="52"/>
    </row>
    <row r="3236" spans="1:9" s="53" customFormat="1">
      <c r="A3236" s="49"/>
      <c r="B3236" s="50"/>
      <c r="C3236" s="51"/>
      <c r="D3236" s="49"/>
      <c r="E3236" s="52"/>
      <c r="F3236" s="52"/>
      <c r="G3236" s="52"/>
      <c r="H3236" s="52"/>
      <c r="I3236" s="52"/>
    </row>
    <row r="3237" spans="1:9" s="53" customFormat="1">
      <c r="A3237" s="49"/>
      <c r="B3237" s="50"/>
      <c r="C3237" s="51"/>
      <c r="D3237" s="49"/>
      <c r="E3237" s="52"/>
      <c r="F3237" s="52"/>
      <c r="G3237" s="52"/>
      <c r="H3237" s="52"/>
      <c r="I3237" s="52"/>
    </row>
    <row r="3238" spans="1:9" s="53" customFormat="1">
      <c r="A3238" s="49"/>
      <c r="B3238" s="50"/>
      <c r="C3238" s="51"/>
      <c r="D3238" s="49"/>
      <c r="E3238" s="52"/>
      <c r="F3238" s="52"/>
      <c r="G3238" s="52"/>
      <c r="H3238" s="52"/>
      <c r="I3238" s="52"/>
    </row>
    <row r="3239" spans="1:9" s="53" customFormat="1">
      <c r="A3239" s="49"/>
      <c r="B3239" s="50"/>
      <c r="C3239" s="51"/>
      <c r="D3239" s="49"/>
      <c r="E3239" s="52"/>
      <c r="F3239" s="52"/>
      <c r="G3239" s="52"/>
      <c r="H3239" s="52"/>
      <c r="I3239" s="52"/>
    </row>
    <row r="3240" spans="1:9" s="53" customFormat="1">
      <c r="A3240" s="49"/>
      <c r="B3240" s="50"/>
      <c r="C3240" s="51"/>
      <c r="D3240" s="49"/>
      <c r="E3240" s="52"/>
      <c r="F3240" s="52"/>
      <c r="G3240" s="52"/>
      <c r="H3240" s="52"/>
      <c r="I3240" s="52"/>
    </row>
    <row r="3241" spans="1:9" s="53" customFormat="1">
      <c r="A3241" s="49"/>
      <c r="B3241" s="50"/>
      <c r="C3241" s="51"/>
      <c r="D3241" s="49"/>
      <c r="E3241" s="52"/>
      <c r="F3241" s="52"/>
      <c r="G3241" s="52"/>
      <c r="H3241" s="52"/>
      <c r="I3241" s="52"/>
    </row>
    <row r="3242" spans="1:9" s="53" customFormat="1">
      <c r="A3242" s="49"/>
      <c r="B3242" s="50"/>
      <c r="C3242" s="51"/>
      <c r="D3242" s="49"/>
      <c r="E3242" s="52"/>
      <c r="F3242" s="52"/>
      <c r="G3242" s="52"/>
      <c r="H3242" s="52"/>
      <c r="I3242" s="52"/>
    </row>
    <row r="3243" spans="1:9" s="53" customFormat="1">
      <c r="A3243" s="49"/>
      <c r="B3243" s="50"/>
      <c r="C3243" s="51"/>
      <c r="D3243" s="49"/>
      <c r="E3243" s="52"/>
      <c r="F3243" s="52"/>
      <c r="G3243" s="52"/>
      <c r="H3243" s="52"/>
      <c r="I3243" s="52"/>
    </row>
    <row r="3244" spans="1:9" s="53" customFormat="1">
      <c r="A3244" s="49"/>
      <c r="B3244" s="50"/>
      <c r="C3244" s="51"/>
      <c r="D3244" s="49"/>
      <c r="E3244" s="52"/>
      <c r="F3244" s="52"/>
      <c r="G3244" s="52"/>
      <c r="H3244" s="52"/>
      <c r="I3244" s="52"/>
    </row>
    <row r="3245" spans="1:9" s="53" customFormat="1">
      <c r="A3245" s="54"/>
      <c r="B3245" s="55"/>
      <c r="C3245" s="56"/>
      <c r="D3245" s="54"/>
      <c r="E3245" s="52"/>
      <c r="F3245" s="52"/>
      <c r="G3245" s="52"/>
      <c r="H3245" s="52"/>
      <c r="I3245" s="52"/>
    </row>
    <row r="3246" spans="1:9" s="53" customFormat="1">
      <c r="A3246" s="54"/>
      <c r="B3246" s="55"/>
      <c r="C3246" s="56"/>
      <c r="D3246" s="54"/>
      <c r="E3246" s="52"/>
      <c r="F3246" s="52"/>
      <c r="G3246" s="52"/>
      <c r="H3246" s="52"/>
      <c r="I3246" s="52"/>
    </row>
    <row r="3247" spans="1:9" s="53" customFormat="1">
      <c r="A3247" s="54"/>
      <c r="B3247" s="55"/>
      <c r="C3247" s="56"/>
      <c r="D3247" s="54"/>
      <c r="E3247" s="52"/>
      <c r="F3247" s="52"/>
      <c r="G3247" s="52"/>
      <c r="H3247" s="52"/>
      <c r="I3247" s="52"/>
    </row>
    <row r="3248" spans="1:9" s="53" customFormat="1">
      <c r="A3248" s="54"/>
      <c r="B3248" s="55"/>
      <c r="C3248" s="56"/>
      <c r="D3248" s="54"/>
      <c r="E3248" s="52"/>
      <c r="F3248" s="52"/>
      <c r="G3248" s="52"/>
      <c r="H3248" s="52"/>
      <c r="I3248" s="52"/>
    </row>
    <row r="3249" spans="1:9" s="53" customFormat="1">
      <c r="A3249" s="54"/>
      <c r="B3249" s="55"/>
      <c r="C3249" s="56"/>
      <c r="D3249" s="54"/>
      <c r="E3249" s="52"/>
      <c r="F3249" s="52"/>
      <c r="G3249" s="52"/>
      <c r="H3249" s="52"/>
      <c r="I3249" s="52"/>
    </row>
    <row r="3250" spans="1:9" s="53" customFormat="1">
      <c r="A3250" s="54"/>
      <c r="B3250" s="55"/>
      <c r="C3250" s="56"/>
      <c r="D3250" s="54"/>
      <c r="E3250" s="52"/>
      <c r="F3250" s="52"/>
      <c r="G3250" s="52"/>
      <c r="H3250" s="52"/>
      <c r="I3250" s="52"/>
    </row>
    <row r="3251" spans="1:9" s="53" customFormat="1">
      <c r="A3251" s="54"/>
      <c r="B3251" s="55"/>
      <c r="C3251" s="56"/>
      <c r="D3251" s="54"/>
      <c r="E3251" s="52"/>
      <c r="F3251" s="52"/>
      <c r="G3251" s="52"/>
      <c r="H3251" s="52"/>
      <c r="I3251" s="52"/>
    </row>
    <row r="3252" spans="1:9" s="53" customFormat="1">
      <c r="A3252" s="54"/>
      <c r="B3252" s="55"/>
      <c r="C3252" s="56"/>
      <c r="D3252" s="54"/>
      <c r="E3252" s="52"/>
      <c r="F3252" s="52"/>
      <c r="G3252" s="52"/>
      <c r="H3252" s="52"/>
      <c r="I3252" s="52"/>
    </row>
    <row r="3253" spans="1:9" s="53" customFormat="1">
      <c r="A3253" s="54"/>
      <c r="B3253" s="55"/>
      <c r="C3253" s="56"/>
      <c r="D3253" s="54"/>
      <c r="E3253" s="52"/>
      <c r="F3253" s="52"/>
      <c r="G3253" s="52"/>
      <c r="H3253" s="52"/>
      <c r="I3253" s="52"/>
    </row>
    <row r="3254" spans="1:9" s="53" customFormat="1">
      <c r="A3254" s="54"/>
      <c r="B3254" s="55"/>
      <c r="C3254" s="56"/>
      <c r="D3254" s="54"/>
      <c r="E3254" s="52"/>
      <c r="F3254" s="52"/>
      <c r="G3254" s="52"/>
      <c r="H3254" s="52"/>
      <c r="I3254" s="52"/>
    </row>
    <row r="3255" spans="1:9" s="53" customFormat="1">
      <c r="A3255" s="54"/>
      <c r="B3255" s="55"/>
      <c r="C3255" s="56"/>
      <c r="D3255" s="54"/>
      <c r="E3255" s="52"/>
      <c r="F3255" s="52"/>
      <c r="G3255" s="52"/>
      <c r="H3255" s="52"/>
      <c r="I3255" s="52"/>
    </row>
    <row r="3256" spans="1:9" s="53" customFormat="1">
      <c r="A3256" s="54"/>
      <c r="B3256" s="55"/>
      <c r="C3256" s="56"/>
      <c r="D3256" s="54"/>
      <c r="E3256" s="52"/>
      <c r="F3256" s="52"/>
      <c r="G3256" s="52"/>
      <c r="H3256" s="52"/>
      <c r="I3256" s="52"/>
    </row>
    <row r="3257" spans="1:9" s="53" customFormat="1">
      <c r="A3257" s="54"/>
      <c r="B3257" s="55"/>
      <c r="C3257" s="56"/>
      <c r="D3257" s="54"/>
      <c r="E3257" s="52"/>
      <c r="F3257" s="52"/>
      <c r="G3257" s="52"/>
      <c r="H3257" s="52"/>
      <c r="I3257" s="52"/>
    </row>
    <row r="3258" spans="1:9" s="53" customFormat="1">
      <c r="A3258" s="54"/>
      <c r="B3258" s="55"/>
      <c r="C3258" s="56"/>
      <c r="D3258" s="54"/>
      <c r="E3258" s="52"/>
      <c r="F3258" s="52"/>
      <c r="G3258" s="52"/>
      <c r="H3258" s="52"/>
      <c r="I3258" s="52"/>
    </row>
    <row r="3259" spans="1:9" s="53" customFormat="1">
      <c r="A3259" s="54"/>
      <c r="B3259" s="55"/>
      <c r="C3259" s="56"/>
      <c r="D3259" s="54"/>
      <c r="E3259" s="52"/>
      <c r="F3259" s="52"/>
      <c r="G3259" s="52"/>
      <c r="H3259" s="52"/>
      <c r="I3259" s="52"/>
    </row>
    <row r="3260" spans="1:9" s="53" customFormat="1">
      <c r="A3260" s="54"/>
      <c r="B3260" s="55"/>
      <c r="C3260" s="56"/>
      <c r="D3260" s="54"/>
      <c r="E3260" s="52"/>
      <c r="F3260" s="52"/>
      <c r="G3260" s="52"/>
      <c r="H3260" s="52"/>
      <c r="I3260" s="52"/>
    </row>
    <row r="3261" spans="1:9" s="53" customFormat="1">
      <c r="A3261" s="54"/>
      <c r="B3261" s="55"/>
      <c r="C3261" s="56"/>
      <c r="D3261" s="54"/>
      <c r="E3261" s="52"/>
      <c r="F3261" s="52"/>
      <c r="G3261" s="52"/>
      <c r="H3261" s="52"/>
      <c r="I3261" s="52"/>
    </row>
    <row r="3262" spans="1:9" s="53" customFormat="1">
      <c r="A3262" s="54"/>
      <c r="B3262" s="55"/>
      <c r="C3262" s="56"/>
      <c r="D3262" s="54"/>
      <c r="E3262" s="52"/>
      <c r="F3262" s="52"/>
      <c r="G3262" s="52"/>
      <c r="H3262" s="52"/>
      <c r="I3262" s="52"/>
    </row>
    <row r="3263" spans="1:9" s="53" customFormat="1">
      <c r="A3263" s="54"/>
      <c r="B3263" s="55"/>
      <c r="C3263" s="56"/>
      <c r="D3263" s="54"/>
      <c r="E3263" s="52"/>
      <c r="F3263" s="52"/>
      <c r="G3263" s="52"/>
      <c r="H3263" s="52"/>
      <c r="I3263" s="52"/>
    </row>
    <row r="3264" spans="1:9" s="53" customFormat="1">
      <c r="A3264" s="54"/>
      <c r="B3264" s="55"/>
      <c r="C3264" s="56"/>
      <c r="D3264" s="54"/>
      <c r="E3264" s="52"/>
      <c r="F3264" s="52"/>
      <c r="G3264" s="52"/>
      <c r="H3264" s="52"/>
      <c r="I3264" s="52"/>
    </row>
    <row r="3265" spans="1:9" s="53" customFormat="1">
      <c r="A3265" s="54"/>
      <c r="B3265" s="55"/>
      <c r="C3265" s="56"/>
      <c r="D3265" s="54"/>
      <c r="E3265" s="52"/>
      <c r="F3265" s="52"/>
      <c r="G3265" s="52"/>
      <c r="H3265" s="52"/>
      <c r="I3265" s="52"/>
    </row>
    <row r="3266" spans="1:9" s="53" customFormat="1">
      <c r="A3266" s="54"/>
      <c r="B3266" s="55"/>
      <c r="C3266" s="56"/>
      <c r="D3266" s="54"/>
      <c r="E3266" s="52"/>
      <c r="F3266" s="52"/>
      <c r="G3266" s="52"/>
      <c r="H3266" s="52"/>
      <c r="I3266" s="52"/>
    </row>
    <row r="3267" spans="1:9" s="53" customFormat="1">
      <c r="A3267" s="54"/>
      <c r="B3267" s="55"/>
      <c r="C3267" s="56"/>
      <c r="D3267" s="54"/>
      <c r="E3267" s="52"/>
      <c r="F3267" s="52"/>
      <c r="G3267" s="52"/>
      <c r="H3267" s="52"/>
      <c r="I3267" s="52"/>
    </row>
    <row r="3268" spans="1:9" s="53" customFormat="1">
      <c r="A3268" s="54"/>
      <c r="B3268" s="55"/>
      <c r="C3268" s="56"/>
      <c r="D3268" s="54"/>
      <c r="E3268" s="52"/>
      <c r="F3268" s="52"/>
      <c r="G3268" s="52"/>
      <c r="H3268" s="52"/>
      <c r="I3268" s="52"/>
    </row>
    <row r="3269" spans="1:9" s="53" customFormat="1">
      <c r="A3269" s="54"/>
      <c r="B3269" s="55"/>
      <c r="C3269" s="56"/>
      <c r="D3269" s="54"/>
      <c r="E3269" s="52"/>
      <c r="F3269" s="52"/>
      <c r="G3269" s="52"/>
      <c r="H3269" s="52"/>
      <c r="I3269" s="52"/>
    </row>
    <row r="3270" spans="1:9" s="53" customFormat="1">
      <c r="A3270" s="54"/>
      <c r="B3270" s="55"/>
      <c r="C3270" s="56"/>
      <c r="D3270" s="54"/>
      <c r="E3270" s="52"/>
      <c r="F3270" s="52"/>
      <c r="G3270" s="52"/>
      <c r="H3270" s="52"/>
      <c r="I3270" s="52"/>
    </row>
    <row r="3271" spans="1:9" s="53" customFormat="1">
      <c r="A3271" s="54"/>
      <c r="B3271" s="55"/>
      <c r="C3271" s="56"/>
      <c r="D3271" s="54"/>
      <c r="E3271" s="52"/>
      <c r="F3271" s="52"/>
      <c r="G3271" s="52"/>
      <c r="H3271" s="52"/>
      <c r="I3271" s="52"/>
    </row>
    <row r="3272" spans="1:9" s="53" customFormat="1">
      <c r="A3272" s="54"/>
      <c r="B3272" s="55"/>
      <c r="C3272" s="56"/>
      <c r="D3272" s="54"/>
      <c r="E3272" s="52"/>
      <c r="F3272" s="52"/>
      <c r="G3272" s="52"/>
      <c r="H3272" s="52"/>
      <c r="I3272" s="52"/>
    </row>
    <row r="3273" spans="1:9" s="53" customFormat="1">
      <c r="A3273" s="54"/>
      <c r="B3273" s="55"/>
      <c r="C3273" s="56"/>
      <c r="D3273" s="54"/>
      <c r="E3273" s="52"/>
      <c r="F3273" s="52"/>
      <c r="G3273" s="52"/>
      <c r="H3273" s="52"/>
      <c r="I3273" s="52"/>
    </row>
    <row r="3274" spans="1:9" s="53" customFormat="1">
      <c r="A3274" s="54"/>
      <c r="B3274" s="55"/>
      <c r="C3274" s="56"/>
      <c r="D3274" s="54"/>
      <c r="E3274" s="52"/>
      <c r="F3274" s="52"/>
      <c r="G3274" s="52"/>
      <c r="H3274" s="52"/>
      <c r="I3274" s="52"/>
    </row>
    <row r="3275" spans="1:9" s="53" customFormat="1">
      <c r="A3275" s="54"/>
      <c r="B3275" s="55"/>
      <c r="C3275" s="56"/>
      <c r="D3275" s="54"/>
      <c r="E3275" s="52"/>
      <c r="F3275" s="52"/>
      <c r="G3275" s="52"/>
      <c r="H3275" s="52"/>
      <c r="I3275" s="52"/>
    </row>
    <row r="3276" spans="1:9" s="53" customFormat="1">
      <c r="A3276" s="54"/>
      <c r="B3276" s="55"/>
      <c r="C3276" s="56"/>
      <c r="D3276" s="54"/>
      <c r="E3276" s="52"/>
      <c r="F3276" s="52"/>
      <c r="G3276" s="52"/>
      <c r="H3276" s="52"/>
      <c r="I3276" s="52"/>
    </row>
    <row r="3277" spans="1:9" s="53" customFormat="1">
      <c r="A3277" s="54"/>
      <c r="B3277" s="55"/>
      <c r="C3277" s="56"/>
      <c r="D3277" s="54"/>
      <c r="E3277" s="52"/>
      <c r="F3277" s="52"/>
      <c r="G3277" s="52"/>
      <c r="H3277" s="52"/>
      <c r="I3277" s="52"/>
    </row>
    <row r="3278" spans="1:9" s="53" customFormat="1">
      <c r="A3278" s="54"/>
      <c r="B3278" s="55"/>
      <c r="C3278" s="56"/>
      <c r="D3278" s="54"/>
      <c r="E3278" s="52"/>
      <c r="F3278" s="52"/>
      <c r="G3278" s="52"/>
      <c r="H3278" s="52"/>
      <c r="I3278" s="52"/>
    </row>
    <row r="3279" spans="1:9" s="53" customFormat="1">
      <c r="A3279" s="54"/>
      <c r="B3279" s="55"/>
      <c r="C3279" s="56"/>
      <c r="D3279" s="54"/>
      <c r="E3279" s="52"/>
      <c r="F3279" s="52"/>
      <c r="G3279" s="52"/>
      <c r="H3279" s="52"/>
      <c r="I3279" s="52"/>
    </row>
    <row r="3280" spans="1:9" s="53" customFormat="1">
      <c r="A3280" s="54"/>
      <c r="B3280" s="55"/>
      <c r="C3280" s="56"/>
      <c r="D3280" s="54"/>
      <c r="E3280" s="52"/>
      <c r="F3280" s="52"/>
      <c r="G3280" s="52"/>
      <c r="H3280" s="52"/>
      <c r="I3280" s="52"/>
    </row>
    <row r="3281" spans="1:9" s="53" customFormat="1">
      <c r="A3281" s="54"/>
      <c r="B3281" s="55"/>
      <c r="C3281" s="56"/>
      <c r="D3281" s="54"/>
      <c r="E3281" s="52"/>
      <c r="F3281" s="52"/>
      <c r="G3281" s="52"/>
      <c r="H3281" s="52"/>
      <c r="I3281" s="52"/>
    </row>
    <row r="3282" spans="1:9" s="53" customFormat="1">
      <c r="A3282" s="54"/>
      <c r="B3282" s="55"/>
      <c r="C3282" s="56"/>
      <c r="D3282" s="54"/>
      <c r="E3282" s="52"/>
      <c r="F3282" s="52"/>
      <c r="G3282" s="52"/>
      <c r="H3282" s="52"/>
      <c r="I3282" s="52"/>
    </row>
    <row r="3283" spans="1:9" s="53" customFormat="1">
      <c r="A3283" s="54"/>
      <c r="B3283" s="55"/>
      <c r="C3283" s="56"/>
      <c r="D3283" s="54"/>
      <c r="E3283" s="52"/>
      <c r="F3283" s="52"/>
      <c r="G3283" s="52"/>
      <c r="H3283" s="52"/>
      <c r="I3283" s="52"/>
    </row>
    <row r="3284" spans="1:9" s="53" customFormat="1">
      <c r="A3284" s="54"/>
      <c r="B3284" s="55"/>
      <c r="C3284" s="56"/>
      <c r="D3284" s="54"/>
      <c r="E3284" s="52"/>
      <c r="F3284" s="52"/>
      <c r="G3284" s="52"/>
      <c r="H3284" s="52"/>
      <c r="I3284" s="52"/>
    </row>
    <row r="3285" spans="1:9" s="53" customFormat="1">
      <c r="A3285" s="54"/>
      <c r="B3285" s="55"/>
      <c r="C3285" s="56"/>
      <c r="D3285" s="54"/>
      <c r="E3285" s="52"/>
      <c r="F3285" s="52"/>
      <c r="G3285" s="52"/>
      <c r="H3285" s="52"/>
      <c r="I3285" s="52"/>
    </row>
    <row r="3286" spans="1:9" s="53" customFormat="1">
      <c r="A3286" s="54"/>
      <c r="B3286" s="55"/>
      <c r="C3286" s="56"/>
      <c r="D3286" s="54"/>
      <c r="E3286" s="52"/>
      <c r="F3286" s="52"/>
      <c r="G3286" s="52"/>
      <c r="H3286" s="52"/>
      <c r="I3286" s="52"/>
    </row>
    <row r="3287" spans="1:9" s="53" customFormat="1">
      <c r="A3287" s="54"/>
      <c r="B3287" s="55"/>
      <c r="C3287" s="56"/>
      <c r="D3287" s="54"/>
      <c r="E3287" s="52"/>
      <c r="F3287" s="52"/>
      <c r="G3287" s="52"/>
      <c r="H3287" s="52"/>
      <c r="I3287" s="52"/>
    </row>
    <row r="3288" spans="1:9" s="53" customFormat="1">
      <c r="A3288" s="54"/>
      <c r="B3288" s="55"/>
      <c r="C3288" s="56"/>
      <c r="D3288" s="54"/>
      <c r="E3288" s="52"/>
      <c r="F3288" s="52"/>
      <c r="G3288" s="52"/>
      <c r="H3288" s="52"/>
      <c r="I3288" s="52"/>
    </row>
  </sheetData>
  <mergeCells count="54">
    <mergeCell ref="A42:A43"/>
    <mergeCell ref="C42:C43"/>
    <mergeCell ref="D42:D43"/>
    <mergeCell ref="G1:G2"/>
    <mergeCell ref="H1:H2"/>
    <mergeCell ref="A8:A9"/>
    <mergeCell ref="C8:C9"/>
    <mergeCell ref="D8:D9"/>
    <mergeCell ref="A10:A11"/>
    <mergeCell ref="C10:C11"/>
    <mergeCell ref="D10:D11"/>
    <mergeCell ref="A12:A13"/>
    <mergeCell ref="C12:C13"/>
    <mergeCell ref="D12:D13"/>
    <mergeCell ref="A14:A15"/>
    <mergeCell ref="C14:C15"/>
    <mergeCell ref="I1:I2"/>
    <mergeCell ref="A6:A7"/>
    <mergeCell ref="C6:C7"/>
    <mergeCell ref="D6:D7"/>
    <mergeCell ref="A1:A2"/>
    <mergeCell ref="B1:B2"/>
    <mergeCell ref="C1:C2"/>
    <mergeCell ref="D1:D2"/>
    <mergeCell ref="E1:E2"/>
    <mergeCell ref="F1:F2"/>
    <mergeCell ref="D14:D15"/>
    <mergeCell ref="A20:A21"/>
    <mergeCell ref="C20:C21"/>
    <mergeCell ref="D20:D21"/>
    <mergeCell ref="A22:A23"/>
    <mergeCell ref="C22:C23"/>
    <mergeCell ref="D22:D23"/>
    <mergeCell ref="A24:A25"/>
    <mergeCell ref="C24:C25"/>
    <mergeCell ref="D24:D25"/>
    <mergeCell ref="A26:A27"/>
    <mergeCell ref="C26:C27"/>
    <mergeCell ref="D26:D27"/>
    <mergeCell ref="A28:A29"/>
    <mergeCell ref="C28:C29"/>
    <mergeCell ref="D28:D29"/>
    <mergeCell ref="A34:A35"/>
    <mergeCell ref="C34:C35"/>
    <mergeCell ref="D34:D35"/>
    <mergeCell ref="A40:A41"/>
    <mergeCell ref="C40:C41"/>
    <mergeCell ref="D40:D41"/>
    <mergeCell ref="A36:A37"/>
    <mergeCell ref="C36:C37"/>
    <mergeCell ref="D36:D37"/>
    <mergeCell ref="A38:A39"/>
    <mergeCell ref="C38:C39"/>
    <mergeCell ref="D38:D39"/>
  </mergeCells>
  <pageMargins left="0.78740157480314965" right="0.19685039370078741" top="0.94488188976377963" bottom="0.94488188976377963" header="0.51181102362204722" footer="0.51181102362204722"/>
  <pageSetup paperSize="9" scale="70" fitToHeight="0" orientation="portrait" r:id="rId1"/>
  <headerFooter alignWithMargins="0">
    <oddHeader xml:space="preserve">&amp;CVZDUCHOTECHNIKA
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/>
  </sheetPr>
  <dimension ref="A1:BH259"/>
  <sheetViews>
    <sheetView topLeftCell="A93" workbookViewId="0">
      <selection activeCell="F9" sqref="F9"/>
    </sheetView>
  </sheetViews>
  <sheetFormatPr defaultRowHeight="12.5" outlineLevelRow="1"/>
  <cols>
    <col min="1" max="1" width="4.1796875" style="29" customWidth="1"/>
    <col min="2" max="2" width="14.36328125" style="46" customWidth="1"/>
    <col min="3" max="3" width="38.1796875" style="46" customWidth="1"/>
    <col min="4" max="4" width="4.453125" style="29" customWidth="1"/>
    <col min="5" max="5" width="10.453125" style="29" customWidth="1"/>
    <col min="6" max="6" width="7.453125" style="29" customWidth="1"/>
    <col min="7" max="7" width="10.7265625" style="29" customWidth="1"/>
    <col min="8" max="13" width="0" style="29" hidden="1" customWidth="1"/>
    <col min="14" max="15" width="8.7265625" style="29"/>
    <col min="16" max="16" width="6.1796875" style="29" customWidth="1"/>
    <col min="17" max="17" width="6.08984375" style="29" customWidth="1"/>
    <col min="18" max="21" width="0" style="29" hidden="1" customWidth="1"/>
    <col min="22" max="28" width="8.7265625" style="29"/>
    <col min="29" max="39" width="0" style="29" hidden="1" customWidth="1"/>
    <col min="40" max="52" width="8.7265625" style="29"/>
    <col min="53" max="53" width="73.26953125" style="29" customWidth="1"/>
    <col min="54" max="16384" width="8.7265625" style="29"/>
  </cols>
  <sheetData>
    <row r="1" spans="1:60" ht="15.75" customHeight="1">
      <c r="A1" s="541" t="s">
        <v>67</v>
      </c>
      <c r="B1" s="541"/>
      <c r="C1" s="541"/>
      <c r="D1" s="541"/>
      <c r="E1" s="541"/>
      <c r="F1" s="541"/>
      <c r="G1" s="541"/>
      <c r="H1"/>
      <c r="I1"/>
      <c r="J1"/>
      <c r="K1"/>
      <c r="L1"/>
      <c r="M1"/>
      <c r="N1"/>
      <c r="O1"/>
      <c r="P1"/>
      <c r="Q1"/>
      <c r="AE1" s="29" t="s">
        <v>68</v>
      </c>
    </row>
    <row r="2" spans="1:60" ht="25" customHeight="1">
      <c r="A2" s="233" t="s">
        <v>69</v>
      </c>
      <c r="B2" s="319"/>
      <c r="C2" s="542" t="s">
        <v>2177</v>
      </c>
      <c r="D2" s="543"/>
      <c r="E2" s="543"/>
      <c r="F2" s="543"/>
      <c r="G2" s="544"/>
      <c r="H2"/>
      <c r="I2"/>
      <c r="J2"/>
      <c r="K2"/>
      <c r="L2"/>
      <c r="M2"/>
      <c r="N2"/>
      <c r="O2"/>
      <c r="P2"/>
      <c r="Q2"/>
      <c r="AE2" s="29" t="s">
        <v>70</v>
      </c>
    </row>
    <row r="3" spans="1:60" ht="25" customHeight="1">
      <c r="A3" s="233" t="s">
        <v>71</v>
      </c>
      <c r="B3" s="319"/>
      <c r="C3" s="542" t="s">
        <v>66</v>
      </c>
      <c r="D3" s="543"/>
      <c r="E3" s="543"/>
      <c r="F3" s="543"/>
      <c r="G3" s="544"/>
      <c r="H3"/>
      <c r="I3"/>
      <c r="J3"/>
      <c r="K3"/>
      <c r="L3"/>
      <c r="M3"/>
      <c r="N3"/>
      <c r="O3"/>
      <c r="P3"/>
      <c r="Q3"/>
      <c r="AE3" s="29" t="s">
        <v>72</v>
      </c>
    </row>
    <row r="4" spans="1:60" ht="25" hidden="1" customHeight="1">
      <c r="A4" s="233" t="s">
        <v>73</v>
      </c>
      <c r="B4" s="319"/>
      <c r="C4" s="542"/>
      <c r="D4" s="543"/>
      <c r="E4" s="543"/>
      <c r="F4" s="543"/>
      <c r="G4" s="544"/>
      <c r="H4"/>
      <c r="I4"/>
      <c r="J4"/>
      <c r="K4"/>
      <c r="L4"/>
      <c r="M4"/>
      <c r="N4"/>
      <c r="O4"/>
      <c r="P4"/>
      <c r="Q4"/>
      <c r="AE4" s="29" t="s">
        <v>74</v>
      </c>
    </row>
    <row r="5" spans="1:60" ht="14.5" hidden="1" customHeight="1">
      <c r="A5" s="234" t="s">
        <v>75</v>
      </c>
      <c r="B5" s="235"/>
      <c r="C5" s="236"/>
      <c r="D5" s="237"/>
      <c r="E5" s="237"/>
      <c r="F5" s="237"/>
      <c r="G5" s="238"/>
      <c r="H5"/>
      <c r="I5"/>
      <c r="J5"/>
      <c r="K5"/>
      <c r="L5"/>
      <c r="M5"/>
      <c r="N5"/>
      <c r="O5"/>
      <c r="P5"/>
      <c r="Q5"/>
      <c r="AE5" s="29" t="s">
        <v>76</v>
      </c>
    </row>
    <row r="6" spans="1:60" ht="14.5">
      <c r="A6"/>
      <c r="B6" s="239"/>
      <c r="C6" s="239"/>
      <c r="D6"/>
      <c r="E6"/>
      <c r="F6"/>
      <c r="G6"/>
      <c r="H6"/>
      <c r="I6"/>
      <c r="J6"/>
      <c r="K6"/>
      <c r="L6"/>
      <c r="M6"/>
      <c r="N6"/>
      <c r="O6"/>
      <c r="P6"/>
      <c r="Q6"/>
    </row>
    <row r="7" spans="1:60" ht="72.5">
      <c r="A7" s="240" t="s">
        <v>77</v>
      </c>
      <c r="B7" s="241" t="s">
        <v>78</v>
      </c>
      <c r="C7" s="241" t="s">
        <v>79</v>
      </c>
      <c r="D7" s="240" t="s">
        <v>80</v>
      </c>
      <c r="E7" s="240" t="s">
        <v>81</v>
      </c>
      <c r="F7" s="242" t="s">
        <v>82</v>
      </c>
      <c r="G7" s="240" t="s">
        <v>63</v>
      </c>
      <c r="H7" s="311" t="s">
        <v>83</v>
      </c>
      <c r="I7" s="311" t="s">
        <v>84</v>
      </c>
      <c r="J7" s="311" t="s">
        <v>85</v>
      </c>
      <c r="K7" s="311" t="s">
        <v>86</v>
      </c>
      <c r="L7" s="311" t="s">
        <v>87</v>
      </c>
      <c r="M7" s="311" t="s">
        <v>88</v>
      </c>
      <c r="N7" s="311" t="s">
        <v>89</v>
      </c>
      <c r="O7" s="311" t="s">
        <v>90</v>
      </c>
      <c r="P7" s="311" t="s">
        <v>91</v>
      </c>
      <c r="Q7" s="311" t="s">
        <v>92</v>
      </c>
      <c r="R7" s="30" t="s">
        <v>93</v>
      </c>
      <c r="S7" s="30" t="s">
        <v>94</v>
      </c>
      <c r="T7" s="30" t="s">
        <v>95</v>
      </c>
      <c r="U7" s="30" t="s">
        <v>96</v>
      </c>
    </row>
    <row r="8" spans="1:60" ht="14.5">
      <c r="A8" s="243" t="s">
        <v>97</v>
      </c>
      <c r="B8" s="244" t="s">
        <v>438</v>
      </c>
      <c r="C8" s="245" t="s">
        <v>1240</v>
      </c>
      <c r="D8" s="312"/>
      <c r="E8" s="247"/>
      <c r="F8" s="248"/>
      <c r="G8" s="248">
        <f>SUMIF(AE9:AE10,"&lt;&gt;NOR",G9:G10)</f>
        <v>0</v>
      </c>
      <c r="H8" s="248"/>
      <c r="I8" s="248">
        <f>SUM(I9:I10)</f>
        <v>0</v>
      </c>
      <c r="J8" s="248"/>
      <c r="K8" s="248">
        <f>SUM(K9:K10)</f>
        <v>0</v>
      </c>
      <c r="L8" s="248"/>
      <c r="M8" s="248">
        <f>SUM(M9:M10)</f>
        <v>0</v>
      </c>
      <c r="N8" s="312"/>
      <c r="O8" s="312">
        <f>SUM(O9:O10)</f>
        <v>9.4000000000000004E-3</v>
      </c>
      <c r="P8" s="312"/>
      <c r="Q8" s="312">
        <f>SUM(Q9:Q10)</f>
        <v>0</v>
      </c>
      <c r="R8" s="32"/>
      <c r="S8" s="32"/>
      <c r="T8" s="31"/>
      <c r="U8" s="32" t="e">
        <f>SUM(U9:U37)</f>
        <v>#REF!</v>
      </c>
      <c r="AE8" s="29" t="s">
        <v>98</v>
      </c>
    </row>
    <row r="9" spans="1:60" ht="20" outlineLevel="1">
      <c r="A9" s="249">
        <v>1</v>
      </c>
      <c r="B9" s="250" t="s">
        <v>1970</v>
      </c>
      <c r="C9" s="251" t="s">
        <v>1971</v>
      </c>
      <c r="D9" s="313" t="s">
        <v>121</v>
      </c>
      <c r="E9" s="253">
        <v>0.24</v>
      </c>
      <c r="F9" s="320">
        <v>0</v>
      </c>
      <c r="G9" s="254">
        <f>ROUND(E9*F9,2)</f>
        <v>0</v>
      </c>
      <c r="H9" s="254"/>
      <c r="I9" s="254">
        <f>ROUND(E9*H9,2)</f>
        <v>0</v>
      </c>
      <c r="J9" s="254"/>
      <c r="K9" s="254">
        <f>ROUND(E9*J9,2)</f>
        <v>0</v>
      </c>
      <c r="L9" s="254">
        <v>15</v>
      </c>
      <c r="M9" s="254">
        <f>G9*(1+L9/100)</f>
        <v>0</v>
      </c>
      <c r="N9" s="313">
        <v>3.916E-2</v>
      </c>
      <c r="O9" s="313">
        <f>ROUND(E9*N9,5)</f>
        <v>9.4000000000000004E-3</v>
      </c>
      <c r="P9" s="313">
        <v>0</v>
      </c>
      <c r="Q9" s="313">
        <f>ROUND(E9*P9,5)</f>
        <v>0</v>
      </c>
      <c r="R9" s="34"/>
      <c r="S9" s="34"/>
      <c r="T9" s="36">
        <v>0.49748999999999999</v>
      </c>
      <c r="U9" s="34" t="e">
        <f>ROUND(#REF!*T9,2)</f>
        <v>#REF!</v>
      </c>
      <c r="V9" s="37"/>
      <c r="W9" s="37"/>
      <c r="X9" s="37"/>
      <c r="Y9" s="37"/>
      <c r="Z9" s="37"/>
      <c r="AA9" s="37"/>
      <c r="AB9" s="37"/>
      <c r="AC9" s="37"/>
      <c r="AD9" s="37"/>
      <c r="AE9" s="37" t="s">
        <v>102</v>
      </c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</row>
    <row r="10" spans="1:60" outlineLevel="1">
      <c r="A10" s="249"/>
      <c r="B10" s="250"/>
      <c r="C10" s="314" t="s">
        <v>1972</v>
      </c>
      <c r="D10" s="315"/>
      <c r="E10" s="316">
        <v>0.24</v>
      </c>
      <c r="F10" s="254"/>
      <c r="G10" s="254"/>
      <c r="H10" s="254"/>
      <c r="I10" s="254"/>
      <c r="J10" s="254"/>
      <c r="K10" s="254"/>
      <c r="L10" s="254"/>
      <c r="M10" s="254"/>
      <c r="N10" s="313"/>
      <c r="O10" s="313"/>
      <c r="P10" s="313"/>
      <c r="Q10" s="313"/>
      <c r="R10" s="34"/>
      <c r="S10" s="34"/>
      <c r="T10" s="36"/>
      <c r="U10" s="34"/>
      <c r="V10" s="37"/>
      <c r="W10" s="37"/>
      <c r="X10" s="37"/>
      <c r="Y10" s="37"/>
      <c r="Z10" s="37"/>
      <c r="AA10" s="37"/>
      <c r="AB10" s="37"/>
      <c r="AC10" s="37"/>
      <c r="AD10" s="37"/>
      <c r="AE10" s="37" t="s">
        <v>104</v>
      </c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8" t="e">
        <f>#REF!</f>
        <v>#REF!</v>
      </c>
      <c r="BB10" s="37"/>
      <c r="BC10" s="37"/>
      <c r="BD10" s="37"/>
      <c r="BE10" s="37"/>
      <c r="BF10" s="37"/>
      <c r="BG10" s="37"/>
      <c r="BH10" s="37"/>
    </row>
    <row r="11" spans="1:60" ht="14.5" outlineLevel="1">
      <c r="A11" s="255" t="s">
        <v>97</v>
      </c>
      <c r="B11" s="256" t="s">
        <v>62</v>
      </c>
      <c r="C11" s="257" t="s">
        <v>61</v>
      </c>
      <c r="D11" s="317"/>
      <c r="E11" s="259"/>
      <c r="F11" s="260"/>
      <c r="G11" s="260">
        <f>SUMIF(AE12:AE40,"&lt;&gt;NOR",G12:G40)</f>
        <v>0</v>
      </c>
      <c r="H11" s="260"/>
      <c r="I11" s="260">
        <f>SUM(I12:I40)</f>
        <v>0</v>
      </c>
      <c r="J11" s="260"/>
      <c r="K11" s="260">
        <f>SUM(K12:K40)</f>
        <v>0</v>
      </c>
      <c r="L11" s="260"/>
      <c r="M11" s="260">
        <f>SUM(M12:M40)</f>
        <v>0</v>
      </c>
      <c r="N11" s="317"/>
      <c r="O11" s="317">
        <f>SUM(O12:O40)</f>
        <v>1.9518499999999999</v>
      </c>
      <c r="P11" s="317"/>
      <c r="Q11" s="317">
        <f>SUM(Q12:Q40)</f>
        <v>0</v>
      </c>
      <c r="R11" s="34"/>
      <c r="S11" s="34"/>
      <c r="T11" s="36">
        <v>18.175000000000001</v>
      </c>
      <c r="U11" s="34" t="e">
        <f>ROUND(#REF!*T11,2)</f>
        <v>#REF!</v>
      </c>
      <c r="V11" s="37"/>
      <c r="W11" s="37"/>
      <c r="X11" s="37"/>
      <c r="Y11" s="37"/>
      <c r="Z11" s="37"/>
      <c r="AA11" s="37"/>
      <c r="AB11" s="37"/>
      <c r="AC11" s="37"/>
      <c r="AD11" s="37"/>
      <c r="AE11" s="37" t="s">
        <v>102</v>
      </c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</row>
    <row r="12" spans="1:60" ht="20" outlineLevel="1">
      <c r="A12" s="249">
        <v>2</v>
      </c>
      <c r="B12" s="250" t="s">
        <v>99</v>
      </c>
      <c r="C12" s="251" t="s">
        <v>100</v>
      </c>
      <c r="D12" s="313" t="s">
        <v>101</v>
      </c>
      <c r="E12" s="253">
        <v>3</v>
      </c>
      <c r="F12" s="320">
        <v>0</v>
      </c>
      <c r="G12" s="254">
        <f>ROUND(E12*F12,2)</f>
        <v>0</v>
      </c>
      <c r="H12" s="254"/>
      <c r="I12" s="254">
        <f>ROUND(E12*H12,2)</f>
        <v>0</v>
      </c>
      <c r="J12" s="254"/>
      <c r="K12" s="254">
        <f>ROUND(E12*J12,2)</f>
        <v>0</v>
      </c>
      <c r="L12" s="254">
        <v>15</v>
      </c>
      <c r="M12" s="254">
        <f>G12*(1+L12/100)</f>
        <v>0</v>
      </c>
      <c r="N12" s="313">
        <v>9.2160000000000006E-2</v>
      </c>
      <c r="O12" s="313">
        <f>ROUND(E12*N12,5)</f>
        <v>0.27648</v>
      </c>
      <c r="P12" s="313">
        <v>0</v>
      </c>
      <c r="Q12" s="313">
        <f>ROUND(E12*P12,5)</f>
        <v>0</v>
      </c>
      <c r="R12" s="34"/>
      <c r="S12" s="34"/>
      <c r="T12" s="36"/>
      <c r="U12" s="34"/>
      <c r="V12" s="37"/>
      <c r="W12" s="37"/>
      <c r="X12" s="37"/>
      <c r="Y12" s="37"/>
      <c r="Z12" s="37"/>
      <c r="AA12" s="37"/>
      <c r="AB12" s="37"/>
      <c r="AC12" s="37"/>
      <c r="AD12" s="37"/>
      <c r="AE12" s="37" t="s">
        <v>109</v>
      </c>
      <c r="AF12" s="37">
        <v>0</v>
      </c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</row>
    <row r="13" spans="1:60" outlineLevel="1">
      <c r="A13" s="249"/>
      <c r="B13" s="250"/>
      <c r="C13" s="536" t="s">
        <v>103</v>
      </c>
      <c r="D13" s="537"/>
      <c r="E13" s="538"/>
      <c r="F13" s="539"/>
      <c r="G13" s="540"/>
      <c r="H13" s="254"/>
      <c r="I13" s="254"/>
      <c r="J13" s="254"/>
      <c r="K13" s="254"/>
      <c r="L13" s="254"/>
      <c r="M13" s="254"/>
      <c r="N13" s="313"/>
      <c r="O13" s="313"/>
      <c r="P13" s="313"/>
      <c r="Q13" s="313"/>
      <c r="R13" s="34"/>
      <c r="S13" s="34"/>
      <c r="T13" s="36"/>
      <c r="U13" s="34"/>
      <c r="V13" s="37"/>
      <c r="W13" s="37"/>
      <c r="X13" s="37"/>
      <c r="Y13" s="37"/>
      <c r="Z13" s="37"/>
      <c r="AA13" s="37"/>
      <c r="AB13" s="37"/>
      <c r="AC13" s="37"/>
      <c r="AD13" s="37"/>
      <c r="AE13" s="37" t="s">
        <v>109</v>
      </c>
      <c r="AF13" s="37">
        <v>0</v>
      </c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</row>
    <row r="14" spans="1:60" outlineLevel="1">
      <c r="A14" s="249">
        <v>3</v>
      </c>
      <c r="B14" s="250" t="s">
        <v>105</v>
      </c>
      <c r="C14" s="251" t="s">
        <v>106</v>
      </c>
      <c r="D14" s="313" t="s">
        <v>107</v>
      </c>
      <c r="E14" s="253">
        <v>6.7200000000000003E-3</v>
      </c>
      <c r="F14" s="320">
        <v>0</v>
      </c>
      <c r="G14" s="254">
        <f>ROUND(E14*F14,2)</f>
        <v>0</v>
      </c>
      <c r="H14" s="254"/>
      <c r="I14" s="254">
        <f>ROUND(E14*H14,2)</f>
        <v>0</v>
      </c>
      <c r="J14" s="254"/>
      <c r="K14" s="254">
        <f>ROUND(E14*J14,2)</f>
        <v>0</v>
      </c>
      <c r="L14" s="254">
        <v>15</v>
      </c>
      <c r="M14" s="254">
        <f>G14*(1+L14/100)</f>
        <v>0</v>
      </c>
      <c r="N14" s="313">
        <v>1.9539999999999998E-2</v>
      </c>
      <c r="O14" s="313">
        <f>ROUND(E14*N14,5)</f>
        <v>1.2999999999999999E-4</v>
      </c>
      <c r="P14" s="313">
        <v>0</v>
      </c>
      <c r="Q14" s="313">
        <f>ROUND(E14*P14,5)</f>
        <v>0</v>
      </c>
      <c r="R14" s="34"/>
      <c r="S14" s="34"/>
      <c r="T14" s="36">
        <v>0</v>
      </c>
      <c r="U14" s="34" t="e">
        <f>ROUND(#REF!*T14,2)</f>
        <v>#REF!</v>
      </c>
      <c r="V14" s="37"/>
      <c r="W14" s="37"/>
      <c r="X14" s="37"/>
      <c r="Y14" s="37"/>
      <c r="Z14" s="37"/>
      <c r="AA14" s="37"/>
      <c r="AB14" s="37"/>
      <c r="AC14" s="37"/>
      <c r="AD14" s="37"/>
      <c r="AE14" s="37" t="s">
        <v>113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</row>
    <row r="15" spans="1:60" outlineLevel="1">
      <c r="A15" s="249"/>
      <c r="B15" s="250"/>
      <c r="C15" s="314" t="s">
        <v>108</v>
      </c>
      <c r="D15" s="315"/>
      <c r="E15" s="316">
        <v>3.2000000000000002E-3</v>
      </c>
      <c r="F15" s="254"/>
      <c r="G15" s="254"/>
      <c r="H15" s="254"/>
      <c r="I15" s="254"/>
      <c r="J15" s="254"/>
      <c r="K15" s="254"/>
      <c r="L15" s="254"/>
      <c r="M15" s="254"/>
      <c r="N15" s="313"/>
      <c r="O15" s="313"/>
      <c r="P15" s="313"/>
      <c r="Q15" s="313"/>
      <c r="R15" s="34"/>
      <c r="S15" s="34"/>
      <c r="T15" s="36">
        <v>4.8899999999999997</v>
      </c>
      <c r="U15" s="34" t="e">
        <f>ROUND(#REF!*T15,2)</f>
        <v>#REF!</v>
      </c>
      <c r="V15" s="37"/>
      <c r="W15" s="37"/>
      <c r="X15" s="37"/>
      <c r="Y15" s="37"/>
      <c r="Z15" s="37"/>
      <c r="AA15" s="37"/>
      <c r="AB15" s="37"/>
      <c r="AC15" s="37"/>
      <c r="AD15" s="37"/>
      <c r="AE15" s="37" t="s">
        <v>102</v>
      </c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</row>
    <row r="16" spans="1:60" outlineLevel="1">
      <c r="A16" s="249"/>
      <c r="B16" s="250"/>
      <c r="C16" s="314" t="s">
        <v>110</v>
      </c>
      <c r="D16" s="315"/>
      <c r="E16" s="316">
        <v>3.5200000000000001E-3</v>
      </c>
      <c r="F16" s="254"/>
      <c r="G16" s="254"/>
      <c r="H16" s="254"/>
      <c r="I16" s="254"/>
      <c r="J16" s="254"/>
      <c r="K16" s="254"/>
      <c r="L16" s="254"/>
      <c r="M16" s="254"/>
      <c r="N16" s="313"/>
      <c r="O16" s="313"/>
      <c r="P16" s="313"/>
      <c r="Q16" s="313"/>
      <c r="R16" s="34"/>
      <c r="S16" s="34"/>
      <c r="T16" s="36"/>
      <c r="U16" s="34"/>
      <c r="V16" s="37"/>
      <c r="W16" s="37"/>
      <c r="X16" s="37"/>
      <c r="Y16" s="37"/>
      <c r="Z16" s="37"/>
      <c r="AA16" s="37"/>
      <c r="AB16" s="37"/>
      <c r="AC16" s="37"/>
      <c r="AD16" s="37"/>
      <c r="AE16" s="37" t="s">
        <v>104</v>
      </c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8" t="e">
        <f>#REF!</f>
        <v>#REF!</v>
      </c>
      <c r="BB16" s="37"/>
      <c r="BC16" s="37"/>
      <c r="BD16" s="37"/>
      <c r="BE16" s="37"/>
      <c r="BF16" s="37"/>
      <c r="BG16" s="37"/>
      <c r="BH16" s="37"/>
    </row>
    <row r="17" spans="1:60" outlineLevel="1">
      <c r="A17" s="249">
        <v>4</v>
      </c>
      <c r="B17" s="250" t="s">
        <v>111</v>
      </c>
      <c r="C17" s="251" t="s">
        <v>112</v>
      </c>
      <c r="D17" s="313" t="s">
        <v>107</v>
      </c>
      <c r="E17" s="253">
        <v>6.7200000000000003E-3</v>
      </c>
      <c r="F17" s="320">
        <v>0</v>
      </c>
      <c r="G17" s="254">
        <f>ROUND(E17*F17,2)</f>
        <v>0</v>
      </c>
      <c r="H17" s="254"/>
      <c r="I17" s="254">
        <f>ROUND(E17*H17,2)</f>
        <v>0</v>
      </c>
      <c r="J17" s="254"/>
      <c r="K17" s="254">
        <f>ROUND(E17*J17,2)</f>
        <v>0</v>
      </c>
      <c r="L17" s="254">
        <v>15</v>
      </c>
      <c r="M17" s="254">
        <f>G17*(1+L17/100)</f>
        <v>0</v>
      </c>
      <c r="N17" s="313">
        <v>1</v>
      </c>
      <c r="O17" s="313">
        <f>ROUND(E17*N17,5)</f>
        <v>6.7200000000000003E-3</v>
      </c>
      <c r="P17" s="313">
        <v>0</v>
      </c>
      <c r="Q17" s="313">
        <f>ROUND(E17*P17,5)</f>
        <v>0</v>
      </c>
      <c r="R17" s="34"/>
      <c r="S17" s="34"/>
      <c r="T17" s="36"/>
      <c r="U17" s="34"/>
      <c r="V17" s="37"/>
      <c r="W17" s="37"/>
      <c r="X17" s="37"/>
      <c r="Y17" s="37"/>
      <c r="Z17" s="37"/>
      <c r="AA17" s="37"/>
      <c r="AB17" s="37"/>
      <c r="AC17" s="37"/>
      <c r="AD17" s="37"/>
      <c r="AE17" s="37" t="s">
        <v>109</v>
      </c>
      <c r="AF17" s="37">
        <v>0</v>
      </c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</row>
    <row r="18" spans="1:60" ht="20" outlineLevel="1">
      <c r="A18" s="249">
        <v>5</v>
      </c>
      <c r="B18" s="250" t="s">
        <v>114</v>
      </c>
      <c r="C18" s="251" t="s">
        <v>115</v>
      </c>
      <c r="D18" s="313" t="s">
        <v>116</v>
      </c>
      <c r="E18" s="253">
        <v>9.9360000000000004E-2</v>
      </c>
      <c r="F18" s="320">
        <v>0</v>
      </c>
      <c r="G18" s="254">
        <f>ROUND(E18*F18,2)</f>
        <v>0</v>
      </c>
      <c r="H18" s="254"/>
      <c r="I18" s="254">
        <f>ROUND(E18*H18,2)</f>
        <v>0</v>
      </c>
      <c r="J18" s="254"/>
      <c r="K18" s="254">
        <f>ROUND(E18*J18,2)</f>
        <v>0</v>
      </c>
      <c r="L18" s="254">
        <v>15</v>
      </c>
      <c r="M18" s="254">
        <f>G18*(1+L18/100)</f>
        <v>0</v>
      </c>
      <c r="N18" s="313">
        <v>1.62836</v>
      </c>
      <c r="O18" s="313">
        <f>ROUND(E18*N18,5)</f>
        <v>0.16178999999999999</v>
      </c>
      <c r="P18" s="313">
        <v>0</v>
      </c>
      <c r="Q18" s="313">
        <f>ROUND(E18*P18,5)</f>
        <v>0</v>
      </c>
      <c r="R18" s="34"/>
      <c r="S18" s="34"/>
      <c r="T18" s="36">
        <v>0.51744999999999997</v>
      </c>
      <c r="U18" s="34" t="e">
        <f>ROUND(#REF!*T18,2)</f>
        <v>#REF!</v>
      </c>
      <c r="V18" s="37"/>
      <c r="W18" s="37"/>
      <c r="X18" s="37"/>
      <c r="Y18" s="37"/>
      <c r="Z18" s="37"/>
      <c r="AA18" s="37"/>
      <c r="AB18" s="37"/>
      <c r="AC18" s="37"/>
      <c r="AD18" s="37"/>
      <c r="AE18" s="37" t="s">
        <v>102</v>
      </c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</row>
    <row r="19" spans="1:60" outlineLevel="1">
      <c r="A19" s="249"/>
      <c r="B19" s="250"/>
      <c r="C19" s="536" t="s">
        <v>117</v>
      </c>
      <c r="D19" s="537"/>
      <c r="E19" s="538"/>
      <c r="F19" s="539"/>
      <c r="G19" s="540"/>
      <c r="H19" s="254"/>
      <c r="I19" s="254"/>
      <c r="J19" s="254"/>
      <c r="K19" s="254"/>
      <c r="L19" s="254"/>
      <c r="M19" s="254"/>
      <c r="N19" s="313"/>
      <c r="O19" s="313"/>
      <c r="P19" s="313"/>
      <c r="Q19" s="313"/>
      <c r="R19" s="34"/>
      <c r="S19" s="34"/>
      <c r="T19" s="36"/>
      <c r="U19" s="34"/>
      <c r="V19" s="37"/>
      <c r="W19" s="37"/>
      <c r="X19" s="37"/>
      <c r="Y19" s="37"/>
      <c r="Z19" s="37"/>
      <c r="AA19" s="37"/>
      <c r="AB19" s="37"/>
      <c r="AC19" s="37"/>
      <c r="AD19" s="37"/>
      <c r="AE19" s="37" t="s">
        <v>104</v>
      </c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8" t="e">
        <f>#REF!</f>
        <v>#REF!</v>
      </c>
      <c r="BB19" s="37"/>
      <c r="BC19" s="37"/>
      <c r="BD19" s="37"/>
      <c r="BE19" s="37"/>
      <c r="BF19" s="37"/>
      <c r="BG19" s="37"/>
      <c r="BH19" s="37"/>
    </row>
    <row r="20" spans="1:60" outlineLevel="1">
      <c r="A20" s="249"/>
      <c r="B20" s="250"/>
      <c r="C20" s="314" t="s">
        <v>118</v>
      </c>
      <c r="D20" s="315"/>
      <c r="E20" s="316">
        <v>9.9360000000000004E-2</v>
      </c>
      <c r="F20" s="254"/>
      <c r="G20" s="254"/>
      <c r="H20" s="254"/>
      <c r="I20" s="254"/>
      <c r="J20" s="254"/>
      <c r="K20" s="254"/>
      <c r="L20" s="254"/>
      <c r="M20" s="254"/>
      <c r="N20" s="313"/>
      <c r="O20" s="313"/>
      <c r="P20" s="313"/>
      <c r="Q20" s="313"/>
      <c r="R20" s="34"/>
      <c r="S20" s="34"/>
      <c r="T20" s="36"/>
      <c r="U20" s="34"/>
      <c r="V20" s="37"/>
      <c r="W20" s="37"/>
      <c r="X20" s="37"/>
      <c r="Y20" s="37"/>
      <c r="Z20" s="37"/>
      <c r="AA20" s="37"/>
      <c r="AB20" s="37"/>
      <c r="AC20" s="37"/>
      <c r="AD20" s="37"/>
      <c r="AE20" s="37" t="s">
        <v>109</v>
      </c>
      <c r="AF20" s="37">
        <v>0</v>
      </c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</row>
    <row r="21" spans="1:60" ht="20" outlineLevel="1">
      <c r="A21" s="249">
        <v>6</v>
      </c>
      <c r="B21" s="250" t="s">
        <v>119</v>
      </c>
      <c r="C21" s="251" t="s">
        <v>120</v>
      </c>
      <c r="D21" s="313" t="s">
        <v>121</v>
      </c>
      <c r="E21" s="253">
        <v>1.6775</v>
      </c>
      <c r="F21" s="320">
        <v>0</v>
      </c>
      <c r="G21" s="254">
        <f>ROUND(E21*F21,2)</f>
        <v>0</v>
      </c>
      <c r="H21" s="254"/>
      <c r="I21" s="254">
        <f>ROUND(E21*H21,2)</f>
        <v>0</v>
      </c>
      <c r="J21" s="254"/>
      <c r="K21" s="254">
        <f>ROUND(E21*J21,2)</f>
        <v>0</v>
      </c>
      <c r="L21" s="254">
        <v>15</v>
      </c>
      <c r="M21" s="254">
        <f>G21*(1+L21/100)</f>
        <v>0</v>
      </c>
      <c r="N21" s="313">
        <v>4.6460000000000001E-2</v>
      </c>
      <c r="O21" s="313">
        <f>ROUND(E21*N21,5)</f>
        <v>7.7939999999999995E-2</v>
      </c>
      <c r="P21" s="313">
        <v>0</v>
      </c>
      <c r="Q21" s="313">
        <f>ROUND(E21*P21,5)</f>
        <v>0</v>
      </c>
      <c r="R21" s="34"/>
      <c r="S21" s="34"/>
      <c r="T21" s="36">
        <v>0.69</v>
      </c>
      <c r="U21" s="34" t="e">
        <f>ROUND(#REF!*T21,2)</f>
        <v>#REF!</v>
      </c>
      <c r="V21" s="37"/>
      <c r="W21" s="37"/>
      <c r="X21" s="37"/>
      <c r="Y21" s="37"/>
      <c r="Z21" s="37"/>
      <c r="AA21" s="37"/>
      <c r="AB21" s="37"/>
      <c r="AC21" s="37"/>
      <c r="AD21" s="37"/>
      <c r="AE21" s="37" t="s">
        <v>102</v>
      </c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</row>
    <row r="22" spans="1:60" outlineLevel="1">
      <c r="A22" s="249"/>
      <c r="B22" s="250"/>
      <c r="C22" s="536" t="s">
        <v>122</v>
      </c>
      <c r="D22" s="537"/>
      <c r="E22" s="538"/>
      <c r="F22" s="539"/>
      <c r="G22" s="540"/>
      <c r="H22" s="254"/>
      <c r="I22" s="254"/>
      <c r="J22" s="254"/>
      <c r="K22" s="254"/>
      <c r="L22" s="254"/>
      <c r="M22" s="254"/>
      <c r="N22" s="313"/>
      <c r="O22" s="313"/>
      <c r="P22" s="313"/>
      <c r="Q22" s="313"/>
      <c r="R22" s="34"/>
      <c r="S22" s="34"/>
      <c r="T22" s="36"/>
      <c r="U22" s="34"/>
      <c r="V22" s="37"/>
      <c r="W22" s="37"/>
      <c r="X22" s="37"/>
      <c r="Y22" s="37"/>
      <c r="Z22" s="37"/>
      <c r="AA22" s="37"/>
      <c r="AB22" s="37"/>
      <c r="AC22" s="37"/>
      <c r="AD22" s="37"/>
      <c r="AE22" s="37" t="s">
        <v>104</v>
      </c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8" t="e">
        <f>#REF!</f>
        <v>#REF!</v>
      </c>
      <c r="BB22" s="37"/>
      <c r="BC22" s="37"/>
      <c r="BD22" s="37"/>
      <c r="BE22" s="37"/>
      <c r="BF22" s="37"/>
      <c r="BG22" s="37"/>
      <c r="BH22" s="37"/>
    </row>
    <row r="23" spans="1:60" outlineLevel="1">
      <c r="A23" s="249"/>
      <c r="B23" s="250"/>
      <c r="C23" s="314" t="s">
        <v>123</v>
      </c>
      <c r="D23" s="315"/>
      <c r="E23" s="316">
        <v>1.6775</v>
      </c>
      <c r="F23" s="254"/>
      <c r="G23" s="254"/>
      <c r="H23" s="254"/>
      <c r="I23" s="254"/>
      <c r="J23" s="254"/>
      <c r="K23" s="254"/>
      <c r="L23" s="254"/>
      <c r="M23" s="254"/>
      <c r="N23" s="313"/>
      <c r="O23" s="313"/>
      <c r="P23" s="313"/>
      <c r="Q23" s="313"/>
      <c r="R23" s="34"/>
      <c r="S23" s="34"/>
      <c r="T23" s="36"/>
      <c r="U23" s="34"/>
      <c r="V23" s="37"/>
      <c r="W23" s="37"/>
      <c r="X23" s="37"/>
      <c r="Y23" s="37"/>
      <c r="Z23" s="37"/>
      <c r="AA23" s="37"/>
      <c r="AB23" s="37"/>
      <c r="AC23" s="37"/>
      <c r="AD23" s="37"/>
      <c r="AE23" s="37" t="s">
        <v>109</v>
      </c>
      <c r="AF23" s="37">
        <v>0</v>
      </c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</row>
    <row r="24" spans="1:60" ht="20" outlineLevel="1">
      <c r="A24" s="249">
        <v>7</v>
      </c>
      <c r="B24" s="250" t="s">
        <v>124</v>
      </c>
      <c r="C24" s="251" t="s">
        <v>125</v>
      </c>
      <c r="D24" s="313" t="s">
        <v>121</v>
      </c>
      <c r="E24" s="253">
        <v>4.3159999999999998</v>
      </c>
      <c r="F24" s="320">
        <v>0</v>
      </c>
      <c r="G24" s="254">
        <f>ROUND(E24*F24,2)</f>
        <v>0</v>
      </c>
      <c r="H24" s="254"/>
      <c r="I24" s="254">
        <f>ROUND(E24*H24,2)</f>
        <v>0</v>
      </c>
      <c r="J24" s="254"/>
      <c r="K24" s="254">
        <f>ROUND(E24*J24,2)</f>
        <v>0</v>
      </c>
      <c r="L24" s="254">
        <v>15</v>
      </c>
      <c r="M24" s="254">
        <f>G24*(1+L24/100)</f>
        <v>0</v>
      </c>
      <c r="N24" s="313">
        <v>1.2370000000000001E-2</v>
      </c>
      <c r="O24" s="313">
        <f>ROUND(E24*N24,5)</f>
        <v>5.339E-2</v>
      </c>
      <c r="P24" s="313">
        <v>0</v>
      </c>
      <c r="Q24" s="313">
        <f>ROUND(E24*P24,5)</f>
        <v>0</v>
      </c>
      <c r="R24" s="34"/>
      <c r="S24" s="34"/>
      <c r="T24" s="36">
        <v>0.69</v>
      </c>
      <c r="U24" s="34" t="e">
        <f>ROUND(#REF!*T24,2)</f>
        <v>#REF!</v>
      </c>
      <c r="V24" s="37"/>
      <c r="W24" s="37"/>
      <c r="X24" s="37"/>
      <c r="Y24" s="37"/>
      <c r="Z24" s="37"/>
      <c r="AA24" s="37"/>
      <c r="AB24" s="37"/>
      <c r="AC24" s="37"/>
      <c r="AD24" s="37"/>
      <c r="AE24" s="37" t="s">
        <v>102</v>
      </c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</row>
    <row r="25" spans="1:60" outlineLevel="1">
      <c r="A25" s="249"/>
      <c r="B25" s="250"/>
      <c r="C25" s="536" t="s">
        <v>126</v>
      </c>
      <c r="D25" s="537"/>
      <c r="E25" s="538"/>
      <c r="F25" s="539"/>
      <c r="G25" s="540"/>
      <c r="H25" s="254"/>
      <c r="I25" s="254"/>
      <c r="J25" s="254"/>
      <c r="K25" s="254"/>
      <c r="L25" s="254"/>
      <c r="M25" s="254"/>
      <c r="N25" s="313"/>
      <c r="O25" s="313"/>
      <c r="P25" s="313"/>
      <c r="Q25" s="313"/>
      <c r="R25" s="34"/>
      <c r="S25" s="34"/>
      <c r="T25" s="36"/>
      <c r="U25" s="34"/>
      <c r="V25" s="37"/>
      <c r="W25" s="37"/>
      <c r="X25" s="37"/>
      <c r="Y25" s="37"/>
      <c r="Z25" s="37"/>
      <c r="AA25" s="37"/>
      <c r="AB25" s="37"/>
      <c r="AC25" s="37"/>
      <c r="AD25" s="37"/>
      <c r="AE25" s="37" t="s">
        <v>104</v>
      </c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8" t="e">
        <f>#REF!</f>
        <v>#REF!</v>
      </c>
      <c r="BB25" s="37"/>
      <c r="BC25" s="37"/>
      <c r="BD25" s="37"/>
      <c r="BE25" s="37"/>
      <c r="BF25" s="37"/>
      <c r="BG25" s="37"/>
      <c r="BH25" s="37"/>
    </row>
    <row r="26" spans="1:60" outlineLevel="1">
      <c r="A26" s="249"/>
      <c r="B26" s="250"/>
      <c r="C26" s="314" t="s">
        <v>127</v>
      </c>
      <c r="D26" s="315"/>
      <c r="E26" s="316">
        <v>4.3159999999999998</v>
      </c>
      <c r="F26" s="254"/>
      <c r="G26" s="254"/>
      <c r="H26" s="254"/>
      <c r="I26" s="254"/>
      <c r="J26" s="254"/>
      <c r="K26" s="254"/>
      <c r="L26" s="254"/>
      <c r="M26" s="254"/>
      <c r="N26" s="313"/>
      <c r="O26" s="313"/>
      <c r="P26" s="313"/>
      <c r="Q26" s="313"/>
      <c r="R26" s="34"/>
      <c r="S26" s="34"/>
      <c r="T26" s="36"/>
      <c r="U26" s="34"/>
      <c r="V26" s="37"/>
      <c r="W26" s="37"/>
      <c r="X26" s="37"/>
      <c r="Y26" s="37"/>
      <c r="Z26" s="37"/>
      <c r="AA26" s="37"/>
      <c r="AB26" s="37"/>
      <c r="AC26" s="37"/>
      <c r="AD26" s="37"/>
      <c r="AE26" s="37" t="s">
        <v>109</v>
      </c>
      <c r="AF26" s="37">
        <v>0</v>
      </c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</row>
    <row r="27" spans="1:60" ht="20" outlineLevel="1">
      <c r="A27" s="249">
        <v>8</v>
      </c>
      <c r="B27" s="250" t="s">
        <v>124</v>
      </c>
      <c r="C27" s="251" t="s">
        <v>128</v>
      </c>
      <c r="D27" s="313" t="s">
        <v>121</v>
      </c>
      <c r="E27" s="253">
        <v>1.1200000000000001</v>
      </c>
      <c r="F27" s="320">
        <v>0</v>
      </c>
      <c r="G27" s="254">
        <f>ROUND(E27*F27,2)</f>
        <v>0</v>
      </c>
      <c r="H27" s="254"/>
      <c r="I27" s="254">
        <f>ROUND(E27*H27,2)</f>
        <v>0</v>
      </c>
      <c r="J27" s="254"/>
      <c r="K27" s="254">
        <f>ROUND(E27*J27,2)</f>
        <v>0</v>
      </c>
      <c r="L27" s="254">
        <v>15</v>
      </c>
      <c r="M27" s="254">
        <f>G27*(1+L27/100)</f>
        <v>0</v>
      </c>
      <c r="N27" s="313">
        <v>1.2370000000000001E-2</v>
      </c>
      <c r="O27" s="313">
        <f>ROUND(E27*N27,5)</f>
        <v>1.3849999999999999E-2</v>
      </c>
      <c r="P27" s="313">
        <v>0</v>
      </c>
      <c r="Q27" s="313">
        <f>ROUND(E27*P27,5)</f>
        <v>0</v>
      </c>
      <c r="R27" s="34"/>
      <c r="S27" s="34"/>
      <c r="T27" s="36">
        <v>0.51744999999999997</v>
      </c>
      <c r="U27" s="34" t="e">
        <f>ROUND(#REF!*T27,2)</f>
        <v>#REF!</v>
      </c>
      <c r="V27" s="37"/>
      <c r="W27" s="37"/>
      <c r="X27" s="37"/>
      <c r="Y27" s="37"/>
      <c r="Z27" s="37"/>
      <c r="AA27" s="37"/>
      <c r="AB27" s="37"/>
      <c r="AC27" s="37"/>
      <c r="AD27" s="37"/>
      <c r="AE27" s="37" t="s">
        <v>102</v>
      </c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</row>
    <row r="28" spans="1:60" outlineLevel="1">
      <c r="A28" s="249"/>
      <c r="B28" s="250"/>
      <c r="C28" s="536" t="s">
        <v>129</v>
      </c>
      <c r="D28" s="537"/>
      <c r="E28" s="538"/>
      <c r="F28" s="539"/>
      <c r="G28" s="540"/>
      <c r="H28" s="254"/>
      <c r="I28" s="254"/>
      <c r="J28" s="254"/>
      <c r="K28" s="254"/>
      <c r="L28" s="254"/>
      <c r="M28" s="254"/>
      <c r="N28" s="313"/>
      <c r="O28" s="313"/>
      <c r="P28" s="313"/>
      <c r="Q28" s="313"/>
      <c r="R28" s="34"/>
      <c r="S28" s="34"/>
      <c r="T28" s="36"/>
      <c r="U28" s="34"/>
      <c r="V28" s="37"/>
      <c r="W28" s="37"/>
      <c r="X28" s="37"/>
      <c r="Y28" s="37"/>
      <c r="Z28" s="37"/>
      <c r="AA28" s="37"/>
      <c r="AB28" s="37"/>
      <c r="AC28" s="37"/>
      <c r="AD28" s="37"/>
      <c r="AE28" s="37" t="s">
        <v>109</v>
      </c>
      <c r="AF28" s="37">
        <v>0</v>
      </c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</row>
    <row r="29" spans="1:60" outlineLevel="1">
      <c r="A29" s="249"/>
      <c r="B29" s="250"/>
      <c r="C29" s="314" t="s">
        <v>130</v>
      </c>
      <c r="D29" s="315"/>
      <c r="E29" s="316">
        <v>1.1200000000000001</v>
      </c>
      <c r="F29" s="254"/>
      <c r="G29" s="254"/>
      <c r="H29" s="254"/>
      <c r="I29" s="254"/>
      <c r="J29" s="254"/>
      <c r="K29" s="254"/>
      <c r="L29" s="254"/>
      <c r="M29" s="254"/>
      <c r="N29" s="313"/>
      <c r="O29" s="313"/>
      <c r="P29" s="313"/>
      <c r="Q29" s="313"/>
      <c r="R29" s="34"/>
      <c r="S29" s="34"/>
      <c r="T29" s="36">
        <v>0.52915000000000001</v>
      </c>
      <c r="U29" s="34" t="e">
        <f>ROUND(#REF!*T29,2)</f>
        <v>#REF!</v>
      </c>
      <c r="V29" s="37"/>
      <c r="W29" s="37"/>
      <c r="X29" s="37"/>
      <c r="Y29" s="37"/>
      <c r="Z29" s="37"/>
      <c r="AA29" s="37"/>
      <c r="AB29" s="37"/>
      <c r="AC29" s="37"/>
      <c r="AD29" s="37"/>
      <c r="AE29" s="37" t="s">
        <v>102</v>
      </c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</row>
    <row r="30" spans="1:60" ht="20" outlineLevel="1">
      <c r="A30" s="249">
        <v>9</v>
      </c>
      <c r="B30" s="250" t="s">
        <v>131</v>
      </c>
      <c r="C30" s="251" t="s">
        <v>132</v>
      </c>
      <c r="D30" s="313" t="s">
        <v>121</v>
      </c>
      <c r="E30" s="253">
        <v>1.8455999999999999</v>
      </c>
      <c r="F30" s="320">
        <v>0</v>
      </c>
      <c r="G30" s="254">
        <f>ROUND(E30*F30,2)</f>
        <v>0</v>
      </c>
      <c r="H30" s="254"/>
      <c r="I30" s="254">
        <f>ROUND(E30*H30,2)</f>
        <v>0</v>
      </c>
      <c r="J30" s="254"/>
      <c r="K30" s="254">
        <f>ROUND(E30*J30,2)</f>
        <v>0</v>
      </c>
      <c r="L30" s="254">
        <v>15</v>
      </c>
      <c r="M30" s="254">
        <f>G30*(1+L30/100)</f>
        <v>0</v>
      </c>
      <c r="N30" s="313">
        <v>5.654E-2</v>
      </c>
      <c r="O30" s="313">
        <f>ROUND(E30*N30,5)</f>
        <v>0.10435</v>
      </c>
      <c r="P30" s="313">
        <v>0</v>
      </c>
      <c r="Q30" s="313">
        <f>ROUND(E30*P30,5)</f>
        <v>0</v>
      </c>
      <c r="R30" s="34"/>
      <c r="S30" s="34"/>
      <c r="T30" s="36"/>
      <c r="U30" s="34"/>
      <c r="V30" s="37"/>
      <c r="W30" s="37"/>
      <c r="X30" s="37"/>
      <c r="Y30" s="37"/>
      <c r="Z30" s="37"/>
      <c r="AA30" s="37"/>
      <c r="AB30" s="37"/>
      <c r="AC30" s="37"/>
      <c r="AD30" s="37"/>
      <c r="AE30" s="37" t="s">
        <v>109</v>
      </c>
      <c r="AF30" s="37">
        <v>0</v>
      </c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</row>
    <row r="31" spans="1:60" outlineLevel="1">
      <c r="A31" s="249"/>
      <c r="B31" s="250"/>
      <c r="C31" s="314" t="s">
        <v>133</v>
      </c>
      <c r="D31" s="315"/>
      <c r="E31" s="316">
        <v>1.8455999999999999</v>
      </c>
      <c r="F31" s="254"/>
      <c r="G31" s="254"/>
      <c r="H31" s="254"/>
      <c r="I31" s="254"/>
      <c r="J31" s="254"/>
      <c r="K31" s="254"/>
      <c r="L31" s="254"/>
      <c r="M31" s="254"/>
      <c r="N31" s="313"/>
      <c r="O31" s="313"/>
      <c r="P31" s="313"/>
      <c r="Q31" s="313"/>
      <c r="R31" s="34"/>
      <c r="S31" s="34"/>
      <c r="T31" s="36">
        <v>1.0109999999999999</v>
      </c>
      <c r="U31" s="34" t="e">
        <f>ROUND(#REF!*T31,2)</f>
        <v>#REF!</v>
      </c>
      <c r="V31" s="37"/>
      <c r="W31" s="37"/>
      <c r="X31" s="37"/>
      <c r="Y31" s="37"/>
      <c r="Z31" s="37"/>
      <c r="AA31" s="37"/>
      <c r="AB31" s="37"/>
      <c r="AC31" s="37"/>
      <c r="AD31" s="37"/>
      <c r="AE31" s="37" t="s">
        <v>102</v>
      </c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</row>
    <row r="32" spans="1:60" ht="20" outlineLevel="1">
      <c r="A32" s="249">
        <v>10</v>
      </c>
      <c r="B32" s="250" t="s">
        <v>134</v>
      </c>
      <c r="C32" s="251" t="s">
        <v>135</v>
      </c>
      <c r="D32" s="313" t="s">
        <v>121</v>
      </c>
      <c r="E32" s="253">
        <v>7.0465</v>
      </c>
      <c r="F32" s="320">
        <v>0</v>
      </c>
      <c r="G32" s="254">
        <f>ROUND(E32*F32,2)</f>
        <v>0</v>
      </c>
      <c r="H32" s="254"/>
      <c r="I32" s="254">
        <f>ROUND(E32*H32,2)</f>
        <v>0</v>
      </c>
      <c r="J32" s="254"/>
      <c r="K32" s="254">
        <f>ROUND(E32*J32,2)</f>
        <v>0</v>
      </c>
      <c r="L32" s="254">
        <v>15</v>
      </c>
      <c r="M32" s="254">
        <f>G32*(1+L32/100)</f>
        <v>0</v>
      </c>
      <c r="N32" s="313">
        <v>7.4709999999999999E-2</v>
      </c>
      <c r="O32" s="313">
        <f>ROUND(E32*N32,5)</f>
        <v>0.52644000000000002</v>
      </c>
      <c r="P32" s="313">
        <v>0</v>
      </c>
      <c r="Q32" s="313">
        <f>ROUND(E32*P32,5)</f>
        <v>0</v>
      </c>
      <c r="R32" s="34"/>
      <c r="S32" s="34"/>
      <c r="T32" s="36"/>
      <c r="U32" s="34"/>
      <c r="V32" s="37"/>
      <c r="W32" s="37"/>
      <c r="X32" s="37"/>
      <c r="Y32" s="37"/>
      <c r="Z32" s="37"/>
      <c r="AA32" s="37"/>
      <c r="AB32" s="37"/>
      <c r="AC32" s="37"/>
      <c r="AD32" s="37"/>
      <c r="AE32" s="37" t="s">
        <v>109</v>
      </c>
      <c r="AF32" s="37">
        <v>0</v>
      </c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</row>
    <row r="33" spans="1:60" outlineLevel="1">
      <c r="A33" s="249"/>
      <c r="B33" s="250"/>
      <c r="C33" s="314" t="s">
        <v>136</v>
      </c>
      <c r="D33" s="315"/>
      <c r="E33" s="316">
        <v>7.0465</v>
      </c>
      <c r="F33" s="254"/>
      <c r="G33" s="254"/>
      <c r="H33" s="254"/>
      <c r="I33" s="254"/>
      <c r="J33" s="254"/>
      <c r="K33" s="254"/>
      <c r="L33" s="254"/>
      <c r="M33" s="254"/>
      <c r="N33" s="313"/>
      <c r="O33" s="313"/>
      <c r="P33" s="313"/>
      <c r="Q33" s="313"/>
      <c r="R33" s="34"/>
      <c r="S33" s="34"/>
      <c r="T33" s="36"/>
      <c r="U33" s="34"/>
      <c r="V33" s="37"/>
      <c r="W33" s="37"/>
      <c r="X33" s="37"/>
      <c r="Y33" s="37"/>
      <c r="Z33" s="37"/>
      <c r="AA33" s="37"/>
      <c r="AB33" s="37"/>
      <c r="AC33" s="37"/>
      <c r="AD33" s="37"/>
      <c r="AE33" s="37" t="s">
        <v>109</v>
      </c>
      <c r="AF33" s="37">
        <v>0</v>
      </c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</row>
    <row r="34" spans="1:60" ht="20" outlineLevel="1">
      <c r="A34" s="249">
        <v>11</v>
      </c>
      <c r="B34" s="250" t="s">
        <v>137</v>
      </c>
      <c r="C34" s="251" t="s">
        <v>138</v>
      </c>
      <c r="D34" s="313" t="s">
        <v>121</v>
      </c>
      <c r="E34" s="253">
        <v>17.018000000000001</v>
      </c>
      <c r="F34" s="320">
        <v>0</v>
      </c>
      <c r="G34" s="254">
        <f>ROUND(E34*F34,2)</f>
        <v>0</v>
      </c>
      <c r="H34" s="254"/>
      <c r="I34" s="254">
        <f>ROUND(E34*H34,2)</f>
        <v>0</v>
      </c>
      <c r="J34" s="254"/>
      <c r="K34" s="254">
        <f>ROUND(E34*J34,2)</f>
        <v>0</v>
      </c>
      <c r="L34" s="254">
        <v>15</v>
      </c>
      <c r="M34" s="254">
        <f>G34*(1+L34/100)</f>
        <v>0</v>
      </c>
      <c r="N34" s="313">
        <v>1.2149999999999999E-2</v>
      </c>
      <c r="O34" s="313">
        <f>ROUND(E34*N34,5)</f>
        <v>0.20677000000000001</v>
      </c>
      <c r="P34" s="313">
        <v>0</v>
      </c>
      <c r="Q34" s="313">
        <f>ROUND(E34*P34,5)</f>
        <v>0</v>
      </c>
      <c r="R34" s="34"/>
      <c r="S34" s="34"/>
      <c r="T34" s="36">
        <v>1.0109999999999999</v>
      </c>
      <c r="U34" s="34" t="e">
        <f>ROUND(#REF!*T34,2)</f>
        <v>#REF!</v>
      </c>
      <c r="V34" s="37"/>
      <c r="W34" s="37"/>
      <c r="X34" s="37"/>
      <c r="Y34" s="37"/>
      <c r="Z34" s="37"/>
      <c r="AA34" s="37"/>
      <c r="AB34" s="37"/>
      <c r="AC34" s="37"/>
      <c r="AD34" s="37"/>
      <c r="AE34" s="37" t="s">
        <v>102</v>
      </c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</row>
    <row r="35" spans="1:60" outlineLevel="1">
      <c r="A35" s="249"/>
      <c r="B35" s="250"/>
      <c r="C35" s="314" t="s">
        <v>139</v>
      </c>
      <c r="D35" s="315"/>
      <c r="E35" s="316">
        <v>15.65</v>
      </c>
      <c r="F35" s="254"/>
      <c r="G35" s="254"/>
      <c r="H35" s="254"/>
      <c r="I35" s="254"/>
      <c r="J35" s="254"/>
      <c r="K35" s="254"/>
      <c r="L35" s="254"/>
      <c r="M35" s="254"/>
      <c r="N35" s="313"/>
      <c r="O35" s="313"/>
      <c r="P35" s="313"/>
      <c r="Q35" s="313"/>
      <c r="R35" s="34"/>
      <c r="S35" s="34"/>
      <c r="T35" s="36"/>
      <c r="U35" s="34"/>
      <c r="V35" s="37"/>
      <c r="W35" s="37"/>
      <c r="X35" s="37"/>
      <c r="Y35" s="37"/>
      <c r="Z35" s="37"/>
      <c r="AA35" s="37"/>
      <c r="AB35" s="37"/>
      <c r="AC35" s="37"/>
      <c r="AD35" s="37"/>
      <c r="AE35" s="37" t="s">
        <v>109</v>
      </c>
      <c r="AF35" s="37">
        <v>0</v>
      </c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</row>
    <row r="36" spans="1:60" outlineLevel="1">
      <c r="A36" s="249"/>
      <c r="B36" s="250"/>
      <c r="C36" s="314" t="s">
        <v>140</v>
      </c>
      <c r="D36" s="315"/>
      <c r="E36" s="316">
        <v>1.3680000000000001</v>
      </c>
      <c r="F36" s="254"/>
      <c r="G36" s="254"/>
      <c r="H36" s="254"/>
      <c r="I36" s="254"/>
      <c r="J36" s="254"/>
      <c r="K36" s="254"/>
      <c r="L36" s="254"/>
      <c r="M36" s="254"/>
      <c r="N36" s="313"/>
      <c r="O36" s="313"/>
      <c r="P36" s="313"/>
      <c r="Q36" s="313"/>
      <c r="R36" s="34"/>
      <c r="S36" s="34"/>
      <c r="T36" s="36">
        <v>1.24</v>
      </c>
      <c r="U36" s="34" t="e">
        <f>ROUND(#REF!*T36,2)</f>
        <v>#REF!</v>
      </c>
      <c r="V36" s="37"/>
      <c r="W36" s="37"/>
      <c r="X36" s="37"/>
      <c r="Y36" s="37"/>
      <c r="Z36" s="37"/>
      <c r="AA36" s="37"/>
      <c r="AB36" s="37"/>
      <c r="AC36" s="37"/>
      <c r="AD36" s="37"/>
      <c r="AE36" s="37" t="s">
        <v>102</v>
      </c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</row>
    <row r="37" spans="1:60" ht="20" outlineLevel="1">
      <c r="A37" s="249">
        <v>12</v>
      </c>
      <c r="B37" s="250" t="s">
        <v>141</v>
      </c>
      <c r="C37" s="251" t="s">
        <v>142</v>
      </c>
      <c r="D37" s="313" t="s">
        <v>121</v>
      </c>
      <c r="E37" s="253">
        <v>43.1</v>
      </c>
      <c r="F37" s="320">
        <v>0</v>
      </c>
      <c r="G37" s="254">
        <f>ROUND(E37*F37,2)</f>
        <v>0</v>
      </c>
      <c r="H37" s="254"/>
      <c r="I37" s="254">
        <f>ROUND(E37*H37,2)</f>
        <v>0</v>
      </c>
      <c r="J37" s="254"/>
      <c r="K37" s="254">
        <f>ROUND(E37*J37,2)</f>
        <v>0</v>
      </c>
      <c r="L37" s="254">
        <v>15</v>
      </c>
      <c r="M37" s="254">
        <f>G37*(1+L37/100)</f>
        <v>0</v>
      </c>
      <c r="N37" s="313">
        <v>1.2149999999999999E-2</v>
      </c>
      <c r="O37" s="313">
        <f>ROUND(E37*N37,5)</f>
        <v>0.52366999999999997</v>
      </c>
      <c r="P37" s="313">
        <v>0</v>
      </c>
      <c r="Q37" s="313">
        <f>ROUND(E37*P37,5)</f>
        <v>0</v>
      </c>
      <c r="R37" s="34"/>
      <c r="S37" s="34"/>
      <c r="T37" s="36">
        <v>1.24</v>
      </c>
      <c r="U37" s="34" t="e">
        <f>ROUND(#REF!*T37,2)</f>
        <v>#REF!</v>
      </c>
      <c r="V37" s="37"/>
      <c r="W37" s="37"/>
      <c r="X37" s="37"/>
      <c r="Y37" s="37"/>
      <c r="Z37" s="37"/>
      <c r="AA37" s="37"/>
      <c r="AB37" s="37"/>
      <c r="AC37" s="37"/>
      <c r="AD37" s="37"/>
      <c r="AE37" s="37" t="s">
        <v>102</v>
      </c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</row>
    <row r="38" spans="1:60">
      <c r="A38" s="249"/>
      <c r="B38" s="250"/>
      <c r="C38" s="314" t="s">
        <v>143</v>
      </c>
      <c r="D38" s="315"/>
      <c r="E38" s="316">
        <v>43.1</v>
      </c>
      <c r="F38" s="254"/>
      <c r="G38" s="254"/>
      <c r="H38" s="254"/>
      <c r="I38" s="254"/>
      <c r="J38" s="254"/>
      <c r="K38" s="254"/>
      <c r="L38" s="254"/>
      <c r="M38" s="254"/>
      <c r="N38" s="313"/>
      <c r="O38" s="313"/>
      <c r="P38" s="313"/>
      <c r="Q38" s="313"/>
      <c r="R38" s="39"/>
      <c r="S38" s="39"/>
      <c r="T38" s="41"/>
      <c r="U38" s="39" t="e">
        <f>SUM(U39:U68)</f>
        <v>#REF!</v>
      </c>
      <c r="AE38" s="29" t="s">
        <v>98</v>
      </c>
    </row>
    <row r="39" spans="1:60" outlineLevel="1">
      <c r="A39" s="249">
        <v>13</v>
      </c>
      <c r="B39" s="250" t="s">
        <v>144</v>
      </c>
      <c r="C39" s="251" t="s">
        <v>145</v>
      </c>
      <c r="D39" s="313" t="s">
        <v>101</v>
      </c>
      <c r="E39" s="253">
        <v>1</v>
      </c>
      <c r="F39" s="320">
        <v>0</v>
      </c>
      <c r="G39" s="254">
        <f>ROUND(E39*F39,2)</f>
        <v>0</v>
      </c>
      <c r="H39" s="254"/>
      <c r="I39" s="254">
        <f>ROUND(E39*H39,2)</f>
        <v>0</v>
      </c>
      <c r="J39" s="254"/>
      <c r="K39" s="254">
        <f>ROUND(E39*J39,2)</f>
        <v>0</v>
      </c>
      <c r="L39" s="254">
        <v>15</v>
      </c>
      <c r="M39" s="254">
        <f>G39*(1+L39/100)</f>
        <v>0</v>
      </c>
      <c r="N39" s="313">
        <v>1.6000000000000001E-4</v>
      </c>
      <c r="O39" s="313">
        <f>ROUND(E39*N39,5)</f>
        <v>1.6000000000000001E-4</v>
      </c>
      <c r="P39" s="313">
        <v>0</v>
      </c>
      <c r="Q39" s="313">
        <f>ROUND(E39*P39,5)</f>
        <v>0</v>
      </c>
      <c r="R39" s="34"/>
      <c r="S39" s="34"/>
      <c r="T39" s="36">
        <v>7.0000000000000007E-2</v>
      </c>
      <c r="U39" s="34" t="e">
        <f>ROUND(#REF!*T39,2)</f>
        <v>#REF!</v>
      </c>
      <c r="V39" s="37"/>
      <c r="W39" s="37"/>
      <c r="X39" s="37"/>
      <c r="Y39" s="37"/>
      <c r="Z39" s="37"/>
      <c r="AA39" s="37"/>
      <c r="AB39" s="37"/>
      <c r="AC39" s="37"/>
      <c r="AD39" s="37"/>
      <c r="AE39" s="37" t="s">
        <v>102</v>
      </c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</row>
    <row r="40" spans="1:60" ht="20" outlineLevel="1">
      <c r="A40" s="249">
        <v>14</v>
      </c>
      <c r="B40" s="250" t="s">
        <v>144</v>
      </c>
      <c r="C40" s="251" t="s">
        <v>146</v>
      </c>
      <c r="D40" s="313" t="s">
        <v>101</v>
      </c>
      <c r="E40" s="253">
        <v>1</v>
      </c>
      <c r="F40" s="320">
        <v>0</v>
      </c>
      <c r="G40" s="254">
        <f>ROUND(E40*F40,2)</f>
        <v>0</v>
      </c>
      <c r="H40" s="254"/>
      <c r="I40" s="254">
        <f>ROUND(E40*H40,2)</f>
        <v>0</v>
      </c>
      <c r="J40" s="254"/>
      <c r="K40" s="254">
        <f>ROUND(E40*J40,2)</f>
        <v>0</v>
      </c>
      <c r="L40" s="254">
        <v>15</v>
      </c>
      <c r="M40" s="254">
        <f>G40*(1+L40/100)</f>
        <v>0</v>
      </c>
      <c r="N40" s="313">
        <v>1.6000000000000001E-4</v>
      </c>
      <c r="O40" s="313">
        <f>ROUND(E40*N40,5)</f>
        <v>1.6000000000000001E-4</v>
      </c>
      <c r="P40" s="313">
        <v>0</v>
      </c>
      <c r="Q40" s="313">
        <f>ROUND(E40*P40,5)</f>
        <v>0</v>
      </c>
      <c r="R40" s="34"/>
      <c r="S40" s="34"/>
      <c r="T40" s="36"/>
      <c r="U40" s="34"/>
      <c r="V40" s="37"/>
      <c r="W40" s="37"/>
      <c r="X40" s="37"/>
      <c r="Y40" s="37"/>
      <c r="Z40" s="37"/>
      <c r="AA40" s="37"/>
      <c r="AB40" s="37"/>
      <c r="AC40" s="37"/>
      <c r="AD40" s="37"/>
      <c r="AE40" s="37" t="s">
        <v>109</v>
      </c>
      <c r="AF40" s="37">
        <v>0</v>
      </c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</row>
    <row r="41" spans="1:60" ht="14.5" outlineLevel="1">
      <c r="A41" s="255" t="s">
        <v>97</v>
      </c>
      <c r="B41" s="256" t="s">
        <v>60</v>
      </c>
      <c r="C41" s="257" t="s">
        <v>59</v>
      </c>
      <c r="D41" s="317"/>
      <c r="E41" s="259"/>
      <c r="F41" s="260"/>
      <c r="G41" s="260">
        <f>SUMIF(AE42:AE71,"&lt;&gt;NOR",G42:G71)</f>
        <v>0</v>
      </c>
      <c r="H41" s="260"/>
      <c r="I41" s="260">
        <f>SUM(I42:I71)</f>
        <v>0</v>
      </c>
      <c r="J41" s="260"/>
      <c r="K41" s="260">
        <f>SUM(K42:K71)</f>
        <v>0</v>
      </c>
      <c r="L41" s="260"/>
      <c r="M41" s="260">
        <f>SUM(M42:M71)</f>
        <v>0</v>
      </c>
      <c r="N41" s="317"/>
      <c r="O41" s="317">
        <f>SUM(O42:O71)</f>
        <v>4.1251699999999998</v>
      </c>
      <c r="P41" s="317"/>
      <c r="Q41" s="317">
        <f>SUM(Q42:Q71)</f>
        <v>0</v>
      </c>
      <c r="R41" s="34"/>
      <c r="S41" s="34"/>
      <c r="T41" s="36"/>
      <c r="U41" s="34"/>
      <c r="V41" s="37"/>
      <c r="W41" s="37"/>
      <c r="X41" s="37"/>
      <c r="Y41" s="37"/>
      <c r="Z41" s="37"/>
      <c r="AA41" s="37"/>
      <c r="AB41" s="37"/>
      <c r="AC41" s="37"/>
      <c r="AD41" s="37"/>
      <c r="AE41" s="37" t="s">
        <v>109</v>
      </c>
      <c r="AF41" s="37">
        <v>0</v>
      </c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</row>
    <row r="42" spans="1:60" outlineLevel="1">
      <c r="A42" s="249">
        <v>15</v>
      </c>
      <c r="B42" s="250" t="s">
        <v>147</v>
      </c>
      <c r="C42" s="251" t="s">
        <v>148</v>
      </c>
      <c r="D42" s="313" t="s">
        <v>121</v>
      </c>
      <c r="E42" s="253">
        <v>178.06059999999999</v>
      </c>
      <c r="F42" s="320">
        <v>0</v>
      </c>
      <c r="G42" s="254">
        <f>ROUND(E42*F42,2)</f>
        <v>0</v>
      </c>
      <c r="H42" s="254"/>
      <c r="I42" s="254">
        <f>ROUND(E42*H42,2)</f>
        <v>0</v>
      </c>
      <c r="J42" s="254"/>
      <c r="K42" s="254">
        <f>ROUND(E42*J42,2)</f>
        <v>0</v>
      </c>
      <c r="L42" s="254">
        <v>15</v>
      </c>
      <c r="M42" s="254">
        <f>G42*(1+L42/100)</f>
        <v>0</v>
      </c>
      <c r="N42" s="313">
        <v>3.2000000000000003E-4</v>
      </c>
      <c r="O42" s="313">
        <f>ROUND(E42*N42,5)</f>
        <v>5.6980000000000003E-2</v>
      </c>
      <c r="P42" s="313">
        <v>0</v>
      </c>
      <c r="Q42" s="313">
        <f>ROUND(E42*P42,5)</f>
        <v>0</v>
      </c>
      <c r="R42" s="34"/>
      <c r="S42" s="34"/>
      <c r="T42" s="36"/>
      <c r="U42" s="34"/>
      <c r="V42" s="37"/>
      <c r="W42" s="37"/>
      <c r="X42" s="37"/>
      <c r="Y42" s="37"/>
      <c r="Z42" s="37"/>
      <c r="AA42" s="37"/>
      <c r="AB42" s="37"/>
      <c r="AC42" s="37"/>
      <c r="AD42" s="37"/>
      <c r="AE42" s="37" t="s">
        <v>109</v>
      </c>
      <c r="AF42" s="37">
        <v>0</v>
      </c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</row>
    <row r="43" spans="1:60" outlineLevel="1">
      <c r="A43" s="249"/>
      <c r="B43" s="250"/>
      <c r="C43" s="314" t="s">
        <v>149</v>
      </c>
      <c r="D43" s="315"/>
      <c r="E43" s="316">
        <v>16.023</v>
      </c>
      <c r="F43" s="254"/>
      <c r="G43" s="254"/>
      <c r="H43" s="254"/>
      <c r="I43" s="254"/>
      <c r="J43" s="254"/>
      <c r="K43" s="254"/>
      <c r="L43" s="254"/>
      <c r="M43" s="254"/>
      <c r="N43" s="313"/>
      <c r="O43" s="313"/>
      <c r="P43" s="313"/>
      <c r="Q43" s="313"/>
      <c r="R43" s="34"/>
      <c r="S43" s="34"/>
      <c r="T43" s="36"/>
      <c r="U43" s="34"/>
      <c r="V43" s="37"/>
      <c r="W43" s="37"/>
      <c r="X43" s="37"/>
      <c r="Y43" s="37"/>
      <c r="Z43" s="37"/>
      <c r="AA43" s="37"/>
      <c r="AB43" s="37"/>
      <c r="AC43" s="37"/>
      <c r="AD43" s="37"/>
      <c r="AE43" s="37" t="s">
        <v>109</v>
      </c>
      <c r="AF43" s="37">
        <v>0</v>
      </c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</row>
    <row r="44" spans="1:60" outlineLevel="1">
      <c r="A44" s="249"/>
      <c r="B44" s="250"/>
      <c r="C44" s="314" t="s">
        <v>150</v>
      </c>
      <c r="D44" s="315"/>
      <c r="E44" s="316">
        <v>18.094000000000001</v>
      </c>
      <c r="F44" s="254"/>
      <c r="G44" s="254"/>
      <c r="H44" s="254"/>
      <c r="I44" s="254"/>
      <c r="J44" s="254"/>
      <c r="K44" s="254"/>
      <c r="L44" s="254"/>
      <c r="M44" s="254"/>
      <c r="N44" s="313"/>
      <c r="O44" s="313"/>
      <c r="P44" s="313"/>
      <c r="Q44" s="313"/>
      <c r="R44" s="34"/>
      <c r="S44" s="34"/>
      <c r="T44" s="36"/>
      <c r="U44" s="34"/>
      <c r="V44" s="37"/>
      <c r="W44" s="37"/>
      <c r="X44" s="37"/>
      <c r="Y44" s="37"/>
      <c r="Z44" s="37"/>
      <c r="AA44" s="37"/>
      <c r="AB44" s="37"/>
      <c r="AC44" s="37"/>
      <c r="AD44" s="37"/>
      <c r="AE44" s="37" t="s">
        <v>109</v>
      </c>
      <c r="AF44" s="37">
        <v>0</v>
      </c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</row>
    <row r="45" spans="1:60" outlineLevel="1">
      <c r="A45" s="249"/>
      <c r="B45" s="250"/>
      <c r="C45" s="314" t="s">
        <v>151</v>
      </c>
      <c r="D45" s="315"/>
      <c r="E45" s="316">
        <v>48.726799999999997</v>
      </c>
      <c r="F45" s="254"/>
      <c r="G45" s="254"/>
      <c r="H45" s="254"/>
      <c r="I45" s="254"/>
      <c r="J45" s="254"/>
      <c r="K45" s="254"/>
      <c r="L45" s="254"/>
      <c r="M45" s="254"/>
      <c r="N45" s="313"/>
      <c r="O45" s="313"/>
      <c r="P45" s="313"/>
      <c r="Q45" s="313"/>
      <c r="R45" s="34"/>
      <c r="S45" s="34"/>
      <c r="T45" s="36"/>
      <c r="U45" s="34"/>
      <c r="V45" s="37"/>
      <c r="W45" s="37"/>
      <c r="X45" s="37"/>
      <c r="Y45" s="37"/>
      <c r="Z45" s="37"/>
      <c r="AA45" s="37"/>
      <c r="AB45" s="37"/>
      <c r="AC45" s="37"/>
      <c r="AD45" s="37"/>
      <c r="AE45" s="37" t="s">
        <v>109</v>
      </c>
      <c r="AF45" s="37">
        <v>0</v>
      </c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</row>
    <row r="46" spans="1:60" outlineLevel="1">
      <c r="A46" s="249"/>
      <c r="B46" s="250"/>
      <c r="C46" s="314" t="s">
        <v>152</v>
      </c>
      <c r="D46" s="315"/>
      <c r="E46" s="316">
        <v>48.726799999999997</v>
      </c>
      <c r="F46" s="254"/>
      <c r="G46" s="254"/>
      <c r="H46" s="254"/>
      <c r="I46" s="254"/>
      <c r="J46" s="254"/>
      <c r="K46" s="254"/>
      <c r="L46" s="254"/>
      <c r="M46" s="254"/>
      <c r="N46" s="313"/>
      <c r="O46" s="313"/>
      <c r="P46" s="313"/>
      <c r="Q46" s="313"/>
      <c r="R46" s="34"/>
      <c r="S46" s="34"/>
      <c r="T46" s="36">
        <v>0.23580000000000001</v>
      </c>
      <c r="U46" s="34" t="e">
        <f>ROUND(#REF!*T46,2)</f>
        <v>#REF!</v>
      </c>
      <c r="V46" s="37"/>
      <c r="W46" s="37"/>
      <c r="X46" s="37"/>
      <c r="Y46" s="37"/>
      <c r="Z46" s="37"/>
      <c r="AA46" s="37"/>
      <c r="AB46" s="37"/>
      <c r="AC46" s="37"/>
      <c r="AD46" s="37"/>
      <c r="AE46" s="37" t="s">
        <v>102</v>
      </c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</row>
    <row r="47" spans="1:60" outlineLevel="1">
      <c r="A47" s="249"/>
      <c r="B47" s="250"/>
      <c r="C47" s="314" t="s">
        <v>153</v>
      </c>
      <c r="D47" s="315"/>
      <c r="E47" s="316">
        <v>10.465999999999999</v>
      </c>
      <c r="F47" s="254"/>
      <c r="G47" s="254"/>
      <c r="H47" s="254"/>
      <c r="I47" s="254"/>
      <c r="J47" s="254"/>
      <c r="K47" s="254"/>
      <c r="L47" s="254"/>
      <c r="M47" s="254"/>
      <c r="N47" s="313"/>
      <c r="O47" s="313"/>
      <c r="P47" s="313"/>
      <c r="Q47" s="313"/>
      <c r="R47" s="34"/>
      <c r="S47" s="34"/>
      <c r="T47" s="36"/>
      <c r="U47" s="34"/>
      <c r="V47" s="37"/>
      <c r="W47" s="37"/>
      <c r="X47" s="37"/>
      <c r="Y47" s="37"/>
      <c r="Z47" s="37"/>
      <c r="AA47" s="37"/>
      <c r="AB47" s="37"/>
      <c r="AC47" s="37"/>
      <c r="AD47" s="37"/>
      <c r="AE47" s="37" t="s">
        <v>109</v>
      </c>
      <c r="AF47" s="37">
        <v>0</v>
      </c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</row>
    <row r="48" spans="1:60" outlineLevel="1">
      <c r="A48" s="249"/>
      <c r="B48" s="250"/>
      <c r="C48" s="314" t="s">
        <v>154</v>
      </c>
      <c r="D48" s="315"/>
      <c r="E48" s="316">
        <v>36.024000000000001</v>
      </c>
      <c r="F48" s="254"/>
      <c r="G48" s="254"/>
      <c r="H48" s="254"/>
      <c r="I48" s="254"/>
      <c r="J48" s="254"/>
      <c r="K48" s="254"/>
      <c r="L48" s="254"/>
      <c r="M48" s="254"/>
      <c r="N48" s="313"/>
      <c r="O48" s="313"/>
      <c r="P48" s="313"/>
      <c r="Q48" s="313"/>
      <c r="R48" s="34"/>
      <c r="S48" s="34"/>
      <c r="T48" s="36"/>
      <c r="U48" s="34"/>
      <c r="V48" s="37"/>
      <c r="W48" s="37"/>
      <c r="X48" s="37"/>
      <c r="Y48" s="37"/>
      <c r="Z48" s="37"/>
      <c r="AA48" s="37"/>
      <c r="AB48" s="37"/>
      <c r="AC48" s="37"/>
      <c r="AD48" s="37"/>
      <c r="AE48" s="37" t="s">
        <v>109</v>
      </c>
      <c r="AF48" s="37">
        <v>0</v>
      </c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</row>
    <row r="49" spans="1:60" outlineLevel="1">
      <c r="A49" s="249">
        <v>16</v>
      </c>
      <c r="B49" s="250" t="s">
        <v>155</v>
      </c>
      <c r="C49" s="251" t="s">
        <v>156</v>
      </c>
      <c r="D49" s="313" t="s">
        <v>121</v>
      </c>
      <c r="E49" s="253">
        <v>145.98660000000001</v>
      </c>
      <c r="F49" s="320">
        <v>0</v>
      </c>
      <c r="G49" s="254">
        <f>ROUND(E49*F49,2)</f>
        <v>0</v>
      </c>
      <c r="H49" s="254"/>
      <c r="I49" s="254">
        <f>ROUND(E49*H49,2)</f>
        <v>0</v>
      </c>
      <c r="J49" s="254"/>
      <c r="K49" s="254">
        <f>ROUND(E49*J49,2)</f>
        <v>0</v>
      </c>
      <c r="L49" s="254">
        <v>15</v>
      </c>
      <c r="M49" s="254">
        <f>G49*(1+L49/100)</f>
        <v>0</v>
      </c>
      <c r="N49" s="313">
        <v>1.554E-2</v>
      </c>
      <c r="O49" s="313">
        <f>ROUND(E49*N49,5)</f>
        <v>2.2686299999999999</v>
      </c>
      <c r="P49" s="313">
        <v>0</v>
      </c>
      <c r="Q49" s="313">
        <f>ROUND(E49*P49,5)</f>
        <v>0</v>
      </c>
      <c r="R49" s="34"/>
      <c r="S49" s="34"/>
      <c r="T49" s="36"/>
      <c r="U49" s="34"/>
      <c r="V49" s="37"/>
      <c r="W49" s="37"/>
      <c r="X49" s="37"/>
      <c r="Y49" s="37"/>
      <c r="Z49" s="37"/>
      <c r="AA49" s="37"/>
      <c r="AB49" s="37"/>
      <c r="AC49" s="37"/>
      <c r="AD49" s="37"/>
      <c r="AE49" s="37" t="s">
        <v>109</v>
      </c>
      <c r="AF49" s="37">
        <v>0</v>
      </c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</row>
    <row r="50" spans="1:60" ht="14.5" outlineLevel="1">
      <c r="A50" s="249"/>
      <c r="B50" s="250"/>
      <c r="C50" s="314" t="s">
        <v>157</v>
      </c>
      <c r="D50" s="315"/>
      <c r="E50" s="316">
        <v>10.353</v>
      </c>
      <c r="F50"/>
      <c r="G50" s="254"/>
      <c r="H50" s="254"/>
      <c r="I50" s="254"/>
      <c r="J50" s="254"/>
      <c r="K50" s="254"/>
      <c r="L50" s="254"/>
      <c r="M50" s="254"/>
      <c r="N50" s="313"/>
      <c r="O50" s="313"/>
      <c r="P50" s="313"/>
      <c r="Q50" s="313"/>
      <c r="R50" s="34"/>
      <c r="S50" s="34"/>
      <c r="T50" s="36"/>
      <c r="U50" s="34"/>
      <c r="V50" s="37"/>
      <c r="W50" s="37"/>
      <c r="X50" s="37"/>
      <c r="Y50" s="37"/>
      <c r="Z50" s="37"/>
      <c r="AA50" s="37"/>
      <c r="AB50" s="37"/>
      <c r="AC50" s="37"/>
      <c r="AD50" s="37"/>
      <c r="AE50" s="37" t="s">
        <v>109</v>
      </c>
      <c r="AF50" s="37">
        <v>0</v>
      </c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</row>
    <row r="51" spans="1:60" outlineLevel="1">
      <c r="A51" s="249"/>
      <c r="B51" s="250"/>
      <c r="C51" s="314" t="s">
        <v>151</v>
      </c>
      <c r="D51" s="315"/>
      <c r="E51" s="316">
        <v>48.726799999999997</v>
      </c>
      <c r="F51" s="254"/>
      <c r="G51" s="254"/>
      <c r="H51" s="254"/>
      <c r="I51" s="254"/>
      <c r="J51" s="254"/>
      <c r="K51" s="254"/>
      <c r="L51" s="254"/>
      <c r="M51" s="254"/>
      <c r="N51" s="313"/>
      <c r="O51" s="313"/>
      <c r="P51" s="313"/>
      <c r="Q51" s="313"/>
      <c r="R51" s="34"/>
      <c r="S51" s="34"/>
      <c r="T51" s="36"/>
      <c r="U51" s="34"/>
      <c r="V51" s="37"/>
      <c r="W51" s="37"/>
      <c r="X51" s="37"/>
      <c r="Y51" s="37"/>
      <c r="Z51" s="37"/>
      <c r="AA51" s="37"/>
      <c r="AB51" s="37"/>
      <c r="AC51" s="37"/>
      <c r="AD51" s="37"/>
      <c r="AE51" s="37" t="s">
        <v>109</v>
      </c>
      <c r="AF51" s="37">
        <v>0</v>
      </c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</row>
    <row r="52" spans="1:60" outlineLevel="1">
      <c r="A52" s="249"/>
      <c r="B52" s="250"/>
      <c r="C52" s="314" t="s">
        <v>152</v>
      </c>
      <c r="D52" s="315"/>
      <c r="E52" s="316">
        <v>48.726799999999997</v>
      </c>
      <c r="F52" s="254"/>
      <c r="G52" s="254"/>
      <c r="H52" s="254"/>
      <c r="I52" s="254"/>
      <c r="J52" s="254"/>
      <c r="K52" s="254"/>
      <c r="L52" s="254"/>
      <c r="M52" s="254"/>
      <c r="N52" s="313"/>
      <c r="O52" s="313"/>
      <c r="P52" s="313"/>
      <c r="Q52" s="313"/>
      <c r="R52" s="34"/>
      <c r="S52" s="34"/>
      <c r="T52" s="36">
        <v>0.36199999999999999</v>
      </c>
      <c r="U52" s="34" t="e">
        <f>ROUND(#REF!*T52,2)</f>
        <v>#REF!</v>
      </c>
      <c r="V52" s="37"/>
      <c r="W52" s="37"/>
      <c r="X52" s="37"/>
      <c r="Y52" s="37"/>
      <c r="Z52" s="37"/>
      <c r="AA52" s="37"/>
      <c r="AB52" s="37"/>
      <c r="AC52" s="37"/>
      <c r="AD52" s="37"/>
      <c r="AE52" s="37" t="s">
        <v>102</v>
      </c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</row>
    <row r="53" spans="1:60" outlineLevel="1">
      <c r="A53" s="249"/>
      <c r="B53" s="250"/>
      <c r="C53" s="314" t="s">
        <v>158</v>
      </c>
      <c r="D53" s="315"/>
      <c r="E53" s="316">
        <v>5.94</v>
      </c>
      <c r="F53" s="254"/>
      <c r="G53" s="254"/>
      <c r="H53" s="254"/>
      <c r="I53" s="254"/>
      <c r="J53" s="254"/>
      <c r="K53" s="254"/>
      <c r="L53" s="254"/>
      <c r="M53" s="254"/>
      <c r="N53" s="313"/>
      <c r="O53" s="313"/>
      <c r="P53" s="313"/>
      <c r="Q53" s="313"/>
      <c r="R53" s="34"/>
      <c r="S53" s="34"/>
      <c r="T53" s="36"/>
      <c r="U53" s="34"/>
      <c r="V53" s="37"/>
      <c r="W53" s="37"/>
      <c r="X53" s="37"/>
      <c r="Y53" s="37"/>
      <c r="Z53" s="37"/>
      <c r="AA53" s="37"/>
      <c r="AB53" s="37"/>
      <c r="AC53" s="37"/>
      <c r="AD53" s="37"/>
      <c r="AE53" s="37" t="s">
        <v>109</v>
      </c>
      <c r="AF53" s="37">
        <v>0</v>
      </c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</row>
    <row r="54" spans="1:60" outlineLevel="1">
      <c r="A54" s="249"/>
      <c r="B54" s="250"/>
      <c r="C54" s="314" t="s">
        <v>159</v>
      </c>
      <c r="D54" s="315"/>
      <c r="E54" s="316">
        <v>32.24</v>
      </c>
      <c r="F54" s="254"/>
      <c r="G54" s="254"/>
      <c r="H54" s="254"/>
      <c r="I54" s="254"/>
      <c r="J54" s="254"/>
      <c r="K54" s="254"/>
      <c r="L54" s="254"/>
      <c r="M54" s="254"/>
      <c r="N54" s="313"/>
      <c r="O54" s="313"/>
      <c r="P54" s="313"/>
      <c r="Q54" s="313"/>
      <c r="R54" s="34"/>
      <c r="S54" s="34"/>
      <c r="T54" s="36"/>
      <c r="U54" s="34"/>
      <c r="V54" s="37"/>
      <c r="W54" s="37"/>
      <c r="X54" s="37"/>
      <c r="Y54" s="37"/>
      <c r="Z54" s="37"/>
      <c r="AA54" s="37"/>
      <c r="AB54" s="37"/>
      <c r="AC54" s="37"/>
      <c r="AD54" s="37"/>
      <c r="AE54" s="37" t="s">
        <v>109</v>
      </c>
      <c r="AF54" s="37">
        <v>0</v>
      </c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</row>
    <row r="55" spans="1:60" ht="20" outlineLevel="1">
      <c r="A55" s="249">
        <v>17</v>
      </c>
      <c r="B55" s="250" t="s">
        <v>160</v>
      </c>
      <c r="C55" s="251" t="s">
        <v>161</v>
      </c>
      <c r="D55" s="313" t="s">
        <v>121</v>
      </c>
      <c r="E55" s="253">
        <v>14.321</v>
      </c>
      <c r="F55" s="320">
        <v>0</v>
      </c>
      <c r="G55" s="254">
        <f>ROUND(E55*F55,2)</f>
        <v>0</v>
      </c>
      <c r="H55" s="254"/>
      <c r="I55" s="254">
        <f>ROUND(E55*H55,2)</f>
        <v>0</v>
      </c>
      <c r="J55" s="254"/>
      <c r="K55" s="254">
        <f>ROUND(E55*J55,2)</f>
        <v>0</v>
      </c>
      <c r="L55" s="254">
        <v>15</v>
      </c>
      <c r="M55" s="254">
        <f>G55*(1+L55/100)</f>
        <v>0</v>
      </c>
      <c r="N55" s="313">
        <v>3.6099999999999999E-3</v>
      </c>
      <c r="O55" s="313">
        <f>ROUND(E55*N55,5)</f>
        <v>5.1700000000000003E-2</v>
      </c>
      <c r="P55" s="313">
        <v>0</v>
      </c>
      <c r="Q55" s="313">
        <f>ROUND(E55*P55,5)</f>
        <v>0</v>
      </c>
      <c r="R55" s="34"/>
      <c r="S55" s="34"/>
      <c r="T55" s="36"/>
      <c r="U55" s="34"/>
      <c r="V55" s="37"/>
      <c r="W55" s="37"/>
      <c r="X55" s="37"/>
      <c r="Y55" s="37"/>
      <c r="Z55" s="37"/>
      <c r="AA55" s="37"/>
      <c r="AB55" s="37"/>
      <c r="AC55" s="37"/>
      <c r="AD55" s="37"/>
      <c r="AE55" s="37" t="s">
        <v>109</v>
      </c>
      <c r="AF55" s="37">
        <v>0</v>
      </c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</row>
    <row r="56" spans="1:60" outlineLevel="1">
      <c r="A56" s="249"/>
      <c r="B56" s="250"/>
      <c r="C56" s="314" t="s">
        <v>162</v>
      </c>
      <c r="D56" s="315"/>
      <c r="E56" s="316">
        <v>1.8260000000000001</v>
      </c>
      <c r="F56" s="254"/>
      <c r="G56" s="254"/>
      <c r="H56" s="254"/>
      <c r="I56" s="254"/>
      <c r="J56" s="254"/>
      <c r="K56" s="254"/>
      <c r="L56" s="254"/>
      <c r="M56" s="254"/>
      <c r="N56" s="313"/>
      <c r="O56" s="313"/>
      <c r="P56" s="313"/>
      <c r="Q56" s="313"/>
      <c r="R56" s="34"/>
      <c r="S56" s="34"/>
      <c r="T56" s="36"/>
      <c r="U56" s="34"/>
      <c r="V56" s="37"/>
      <c r="W56" s="37"/>
      <c r="X56" s="37"/>
      <c r="Y56" s="37"/>
      <c r="Z56" s="37"/>
      <c r="AA56" s="37"/>
      <c r="AB56" s="37"/>
      <c r="AC56" s="37"/>
      <c r="AD56" s="37"/>
      <c r="AE56" s="37" t="s">
        <v>109</v>
      </c>
      <c r="AF56" s="37">
        <v>0</v>
      </c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</row>
    <row r="57" spans="1:60" outlineLevel="1">
      <c r="A57" s="249"/>
      <c r="B57" s="250"/>
      <c r="C57" s="314" t="s">
        <v>163</v>
      </c>
      <c r="D57" s="315"/>
      <c r="E57" s="316">
        <v>3.105</v>
      </c>
      <c r="F57" s="254"/>
      <c r="G57" s="254"/>
      <c r="H57" s="254"/>
      <c r="I57" s="254"/>
      <c r="J57" s="254"/>
      <c r="K57" s="254"/>
      <c r="L57" s="254"/>
      <c r="M57" s="254"/>
      <c r="N57" s="313"/>
      <c r="O57" s="313"/>
      <c r="P57" s="313"/>
      <c r="Q57" s="313"/>
      <c r="R57" s="34"/>
      <c r="S57" s="34"/>
      <c r="T57" s="36">
        <v>0.39600000000000002</v>
      </c>
      <c r="U57" s="34" t="e">
        <f>ROUND(#REF!*T57,2)</f>
        <v>#REF!</v>
      </c>
      <c r="V57" s="37"/>
      <c r="W57" s="37"/>
      <c r="X57" s="37"/>
      <c r="Y57" s="37"/>
      <c r="Z57" s="37"/>
      <c r="AA57" s="37"/>
      <c r="AB57" s="37"/>
      <c r="AC57" s="37"/>
      <c r="AD57" s="37"/>
      <c r="AE57" s="37" t="s">
        <v>102</v>
      </c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</row>
    <row r="58" spans="1:60" outlineLevel="1">
      <c r="A58" s="249"/>
      <c r="B58" s="250"/>
      <c r="C58" s="314" t="s">
        <v>164</v>
      </c>
      <c r="D58" s="315"/>
      <c r="E58" s="316">
        <v>5.6059999999999999</v>
      </c>
      <c r="F58" s="254"/>
      <c r="G58" s="254"/>
      <c r="H58" s="254"/>
      <c r="I58" s="254"/>
      <c r="J58" s="254"/>
      <c r="K58" s="254"/>
      <c r="L58" s="254"/>
      <c r="M58" s="254"/>
      <c r="N58" s="313"/>
      <c r="O58" s="313"/>
      <c r="P58" s="313"/>
      <c r="Q58" s="313"/>
      <c r="R58" s="34"/>
      <c r="S58" s="34"/>
      <c r="T58" s="36"/>
      <c r="U58" s="34"/>
      <c r="V58" s="37"/>
      <c r="W58" s="37"/>
      <c r="X58" s="37"/>
      <c r="Y58" s="37"/>
      <c r="Z58" s="37"/>
      <c r="AA58" s="37"/>
      <c r="AB58" s="37"/>
      <c r="AC58" s="37"/>
      <c r="AD58" s="37"/>
      <c r="AE58" s="37" t="s">
        <v>109</v>
      </c>
      <c r="AF58" s="37">
        <v>0</v>
      </c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</row>
    <row r="59" spans="1:60" outlineLevel="1">
      <c r="A59" s="249"/>
      <c r="B59" s="250"/>
      <c r="C59" s="314" t="s">
        <v>165</v>
      </c>
      <c r="D59" s="315"/>
      <c r="E59" s="316">
        <v>3.7839999999999998</v>
      </c>
      <c r="F59" s="254"/>
      <c r="G59" s="254"/>
      <c r="H59" s="254"/>
      <c r="I59" s="254"/>
      <c r="J59" s="254"/>
      <c r="K59" s="254"/>
      <c r="L59" s="254"/>
      <c r="M59" s="254"/>
      <c r="N59" s="313"/>
      <c r="O59" s="313"/>
      <c r="P59" s="313"/>
      <c r="Q59" s="313"/>
      <c r="R59" s="34"/>
      <c r="S59" s="34"/>
      <c r="T59" s="36"/>
      <c r="U59" s="34"/>
      <c r="V59" s="37"/>
      <c r="W59" s="37"/>
      <c r="X59" s="37"/>
      <c r="Y59" s="37"/>
      <c r="Z59" s="37"/>
      <c r="AA59" s="37"/>
      <c r="AB59" s="37"/>
      <c r="AC59" s="37"/>
      <c r="AD59" s="37"/>
      <c r="AE59" s="37" t="s">
        <v>109</v>
      </c>
      <c r="AF59" s="37">
        <v>0</v>
      </c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</row>
    <row r="60" spans="1:60" outlineLevel="1">
      <c r="A60" s="249">
        <v>18</v>
      </c>
      <c r="B60" s="250" t="s">
        <v>166</v>
      </c>
      <c r="C60" s="251" t="s">
        <v>167</v>
      </c>
      <c r="D60" s="313" t="s">
        <v>121</v>
      </c>
      <c r="E60" s="253">
        <v>11.5402</v>
      </c>
      <c r="F60" s="320">
        <v>0</v>
      </c>
      <c r="G60" s="254">
        <f>ROUND(E60*F60,2)</f>
        <v>0</v>
      </c>
      <c r="H60" s="254"/>
      <c r="I60" s="254">
        <f>ROUND(E60*H60,2)</f>
        <v>0</v>
      </c>
      <c r="J60" s="254"/>
      <c r="K60" s="254">
        <f>ROUND(E60*J60,2)</f>
        <v>0</v>
      </c>
      <c r="L60" s="254">
        <v>15</v>
      </c>
      <c r="M60" s="254">
        <f>G60*(1+L60/100)</f>
        <v>0</v>
      </c>
      <c r="N60" s="313">
        <v>3.9210000000000002E-2</v>
      </c>
      <c r="O60" s="313">
        <f>ROUND(E60*N60,5)</f>
        <v>0.45249</v>
      </c>
      <c r="P60" s="313">
        <v>0</v>
      </c>
      <c r="Q60" s="313">
        <f>ROUND(E60*P60,5)</f>
        <v>0</v>
      </c>
      <c r="R60" s="34"/>
      <c r="S60" s="34"/>
      <c r="T60" s="36">
        <v>0.32500000000000001</v>
      </c>
      <c r="U60" s="34" t="e">
        <f>ROUND(#REF!*T60,2)</f>
        <v>#REF!</v>
      </c>
      <c r="V60" s="37"/>
      <c r="W60" s="37"/>
      <c r="X60" s="37"/>
      <c r="Y60" s="37"/>
      <c r="Z60" s="37"/>
      <c r="AA60" s="37"/>
      <c r="AB60" s="37"/>
      <c r="AC60" s="37"/>
      <c r="AD60" s="37"/>
      <c r="AE60" s="37" t="s">
        <v>102</v>
      </c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</row>
    <row r="61" spans="1:60" outlineLevel="1">
      <c r="A61" s="249"/>
      <c r="B61" s="250"/>
      <c r="C61" s="314" t="s">
        <v>168</v>
      </c>
      <c r="D61" s="315"/>
      <c r="E61" s="316">
        <v>11.209</v>
      </c>
      <c r="F61" s="254"/>
      <c r="G61" s="254"/>
      <c r="H61" s="254"/>
      <c r="I61" s="254"/>
      <c r="J61" s="254"/>
      <c r="K61" s="254"/>
      <c r="L61" s="254"/>
      <c r="M61" s="254"/>
      <c r="N61" s="313"/>
      <c r="O61" s="313"/>
      <c r="P61" s="313"/>
      <c r="Q61" s="313"/>
      <c r="R61" s="34"/>
      <c r="S61" s="34"/>
      <c r="T61" s="36"/>
      <c r="U61" s="34"/>
      <c r="V61" s="37"/>
      <c r="W61" s="37"/>
      <c r="X61" s="37"/>
      <c r="Y61" s="37"/>
      <c r="Z61" s="37"/>
      <c r="AA61" s="37"/>
      <c r="AB61" s="37"/>
      <c r="AC61" s="37"/>
      <c r="AD61" s="37"/>
      <c r="AE61" s="37" t="s">
        <v>109</v>
      </c>
      <c r="AF61" s="37">
        <v>0</v>
      </c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</row>
    <row r="62" spans="1:60" outlineLevel="1">
      <c r="A62" s="249"/>
      <c r="B62" s="250"/>
      <c r="C62" s="314" t="s">
        <v>169</v>
      </c>
      <c r="D62" s="315"/>
      <c r="E62" s="316">
        <v>0.33119999999999999</v>
      </c>
      <c r="F62" s="254"/>
      <c r="G62" s="254"/>
      <c r="H62" s="254"/>
      <c r="I62" s="254"/>
      <c r="J62" s="254"/>
      <c r="K62" s="254"/>
      <c r="L62" s="254"/>
      <c r="M62" s="254"/>
      <c r="N62" s="313"/>
      <c r="O62" s="313"/>
      <c r="P62" s="313"/>
      <c r="Q62" s="313"/>
      <c r="R62" s="34"/>
      <c r="S62" s="34"/>
      <c r="T62" s="36"/>
      <c r="U62" s="34"/>
      <c r="V62" s="37"/>
      <c r="W62" s="37"/>
      <c r="X62" s="37"/>
      <c r="Y62" s="37"/>
      <c r="Z62" s="37"/>
      <c r="AA62" s="37"/>
      <c r="AB62" s="37"/>
      <c r="AC62" s="37"/>
      <c r="AD62" s="37"/>
      <c r="AE62" s="37" t="s">
        <v>109</v>
      </c>
      <c r="AF62" s="37">
        <v>0</v>
      </c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</row>
    <row r="63" spans="1:60" outlineLevel="1">
      <c r="A63" s="249">
        <v>19</v>
      </c>
      <c r="B63" s="250" t="s">
        <v>170</v>
      </c>
      <c r="C63" s="251" t="s">
        <v>171</v>
      </c>
      <c r="D63" s="313" t="s">
        <v>121</v>
      </c>
      <c r="E63" s="253">
        <v>152.1806</v>
      </c>
      <c r="F63" s="320">
        <v>0</v>
      </c>
      <c r="G63" s="254">
        <f>ROUND(E63*F63,2)</f>
        <v>0</v>
      </c>
      <c r="H63" s="254"/>
      <c r="I63" s="254">
        <f>ROUND(E63*H63,2)</f>
        <v>0</v>
      </c>
      <c r="J63" s="254"/>
      <c r="K63" s="254">
        <f>ROUND(E63*J63,2)</f>
        <v>0</v>
      </c>
      <c r="L63" s="254">
        <v>15</v>
      </c>
      <c r="M63" s="254">
        <f>G63*(1+L63/100)</f>
        <v>0</v>
      </c>
      <c r="N63" s="313">
        <v>8.5100000000000002E-3</v>
      </c>
      <c r="O63" s="313">
        <f>ROUND(E63*N63,5)</f>
        <v>1.2950600000000001</v>
      </c>
      <c r="P63" s="313">
        <v>0</v>
      </c>
      <c r="Q63" s="313">
        <f>ROUND(E63*P63,5)</f>
        <v>0</v>
      </c>
      <c r="R63" s="34"/>
      <c r="S63" s="34"/>
      <c r="T63" s="36"/>
      <c r="U63" s="34"/>
      <c r="V63" s="37"/>
      <c r="W63" s="37"/>
      <c r="X63" s="37"/>
      <c r="Y63" s="37"/>
      <c r="Z63" s="37"/>
      <c r="AA63" s="37"/>
      <c r="AB63" s="37"/>
      <c r="AC63" s="37"/>
      <c r="AD63" s="37"/>
      <c r="AE63" s="37" t="s">
        <v>109</v>
      </c>
      <c r="AF63" s="37">
        <v>0</v>
      </c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</row>
    <row r="64" spans="1:60" outlineLevel="1">
      <c r="A64" s="249"/>
      <c r="B64" s="250"/>
      <c r="C64" s="314" t="s">
        <v>149</v>
      </c>
      <c r="D64" s="315"/>
      <c r="E64" s="316">
        <v>16.023</v>
      </c>
      <c r="F64" s="254"/>
      <c r="G64" s="254"/>
      <c r="H64" s="254"/>
      <c r="I64" s="254"/>
      <c r="J64" s="254"/>
      <c r="K64" s="254"/>
      <c r="L64" s="254"/>
      <c r="M64" s="254"/>
      <c r="N64" s="313"/>
      <c r="O64" s="313"/>
      <c r="P64" s="313"/>
      <c r="Q64" s="313"/>
      <c r="R64" s="34"/>
      <c r="S64" s="34"/>
      <c r="T64" s="36"/>
      <c r="U64" s="34"/>
      <c r="V64" s="37"/>
      <c r="W64" s="37"/>
      <c r="X64" s="37"/>
      <c r="Y64" s="37"/>
      <c r="Z64" s="37"/>
      <c r="AA64" s="37"/>
      <c r="AB64" s="37"/>
      <c r="AC64" s="37"/>
      <c r="AD64" s="37"/>
      <c r="AE64" s="37" t="s">
        <v>109</v>
      </c>
      <c r="AF64" s="37">
        <v>0</v>
      </c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</row>
    <row r="65" spans="1:60" outlineLevel="1">
      <c r="A65" s="249"/>
      <c r="B65" s="250"/>
      <c r="C65" s="314" t="s">
        <v>172</v>
      </c>
      <c r="D65" s="315"/>
      <c r="E65" s="316">
        <v>3.42</v>
      </c>
      <c r="F65" s="254"/>
      <c r="G65" s="254"/>
      <c r="H65" s="254"/>
      <c r="I65" s="254"/>
      <c r="J65" s="254"/>
      <c r="K65" s="254"/>
      <c r="L65" s="254"/>
      <c r="M65" s="254"/>
      <c r="N65" s="313"/>
      <c r="O65" s="313"/>
      <c r="P65" s="313"/>
      <c r="Q65" s="313"/>
      <c r="R65" s="34"/>
      <c r="S65" s="34"/>
      <c r="T65" s="36"/>
      <c r="U65" s="34"/>
      <c r="V65" s="37"/>
      <c r="W65" s="37"/>
      <c r="X65" s="37"/>
      <c r="Y65" s="37"/>
      <c r="Z65" s="37"/>
      <c r="AA65" s="37"/>
      <c r="AB65" s="37"/>
      <c r="AC65" s="37"/>
      <c r="AD65" s="37"/>
      <c r="AE65" s="37" t="s">
        <v>109</v>
      </c>
      <c r="AF65" s="37">
        <v>0</v>
      </c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</row>
    <row r="66" spans="1:60" outlineLevel="1">
      <c r="A66" s="249"/>
      <c r="B66" s="250"/>
      <c r="C66" s="314" t="s">
        <v>151</v>
      </c>
      <c r="D66" s="315"/>
      <c r="E66" s="316">
        <v>48.726799999999997</v>
      </c>
      <c r="F66" s="254"/>
      <c r="G66" s="254"/>
      <c r="H66" s="254"/>
      <c r="I66" s="254"/>
      <c r="J66" s="254"/>
      <c r="K66" s="254"/>
      <c r="L66" s="254"/>
      <c r="M66" s="254"/>
      <c r="N66" s="313"/>
      <c r="O66" s="313"/>
      <c r="P66" s="313"/>
      <c r="Q66" s="313"/>
      <c r="R66" s="34"/>
      <c r="S66" s="34"/>
      <c r="T66" s="36"/>
      <c r="U66" s="34"/>
      <c r="V66" s="37"/>
      <c r="W66" s="37"/>
      <c r="X66" s="37"/>
      <c r="Y66" s="37"/>
      <c r="Z66" s="37"/>
      <c r="AA66" s="37"/>
      <c r="AB66" s="37"/>
      <c r="AC66" s="37"/>
      <c r="AD66" s="37"/>
      <c r="AE66" s="37" t="s">
        <v>109</v>
      </c>
      <c r="AF66" s="37">
        <v>0</v>
      </c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</row>
    <row r="67" spans="1:60" outlineLevel="1">
      <c r="A67" s="249"/>
      <c r="B67" s="250"/>
      <c r="C67" s="314" t="s">
        <v>152</v>
      </c>
      <c r="D67" s="315"/>
      <c r="E67" s="316">
        <v>48.726799999999997</v>
      </c>
      <c r="F67" s="254"/>
      <c r="G67" s="254"/>
      <c r="H67" s="254"/>
      <c r="I67" s="254"/>
      <c r="J67" s="254"/>
      <c r="K67" s="254"/>
      <c r="L67" s="254"/>
      <c r="M67" s="254"/>
      <c r="N67" s="313"/>
      <c r="O67" s="313"/>
      <c r="P67" s="313"/>
      <c r="Q67" s="313"/>
      <c r="R67" s="34"/>
      <c r="S67" s="34"/>
      <c r="T67" s="36">
        <v>7.8E-2</v>
      </c>
      <c r="U67" s="34" t="e">
        <f>ROUND(#REF!*T67,2)</f>
        <v>#REF!</v>
      </c>
      <c r="V67" s="37"/>
      <c r="W67" s="37"/>
      <c r="X67" s="37"/>
      <c r="Y67" s="37"/>
      <c r="Z67" s="37"/>
      <c r="AA67" s="37"/>
      <c r="AB67" s="37"/>
      <c r="AC67" s="37"/>
      <c r="AD67" s="37"/>
      <c r="AE67" s="37" t="s">
        <v>102</v>
      </c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</row>
    <row r="68" spans="1:60" outlineLevel="1">
      <c r="A68" s="249"/>
      <c r="B68" s="250"/>
      <c r="C68" s="314" t="s">
        <v>173</v>
      </c>
      <c r="D68" s="315"/>
      <c r="E68" s="316">
        <v>2.2000000000000002</v>
      </c>
      <c r="F68" s="254"/>
      <c r="G68" s="254"/>
      <c r="H68" s="254"/>
      <c r="I68" s="254"/>
      <c r="J68" s="254"/>
      <c r="K68" s="254"/>
      <c r="L68" s="254"/>
      <c r="M68" s="254"/>
      <c r="N68" s="313"/>
      <c r="O68" s="313"/>
      <c r="P68" s="313"/>
      <c r="Q68" s="313"/>
      <c r="R68" s="34"/>
      <c r="S68" s="34"/>
      <c r="T68" s="36"/>
      <c r="U68" s="34"/>
      <c r="V68" s="37"/>
      <c r="W68" s="37"/>
      <c r="X68" s="37"/>
      <c r="Y68" s="37"/>
      <c r="Z68" s="37"/>
      <c r="AA68" s="37"/>
      <c r="AB68" s="37"/>
      <c r="AC68" s="37"/>
      <c r="AD68" s="37"/>
      <c r="AE68" s="37" t="s">
        <v>109</v>
      </c>
      <c r="AF68" s="37">
        <v>0</v>
      </c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</row>
    <row r="69" spans="1:60">
      <c r="A69" s="249"/>
      <c r="B69" s="250"/>
      <c r="C69" s="314" t="s">
        <v>174</v>
      </c>
      <c r="D69" s="315"/>
      <c r="E69" s="316">
        <v>33.084000000000003</v>
      </c>
      <c r="F69" s="254"/>
      <c r="G69" s="254"/>
      <c r="H69" s="254"/>
      <c r="I69" s="254"/>
      <c r="J69" s="254"/>
      <c r="K69" s="254"/>
      <c r="L69" s="254"/>
      <c r="M69" s="254"/>
      <c r="N69" s="313"/>
      <c r="O69" s="313"/>
      <c r="P69" s="313"/>
      <c r="Q69" s="313"/>
      <c r="R69" s="39"/>
      <c r="S69" s="39"/>
      <c r="T69" s="41"/>
      <c r="U69" s="39" t="e">
        <f>SUM(U70:U81)</f>
        <v>#REF!</v>
      </c>
      <c r="AE69" s="29" t="s">
        <v>98</v>
      </c>
    </row>
    <row r="70" spans="1:60" outlineLevel="1">
      <c r="A70" s="249">
        <v>20</v>
      </c>
      <c r="B70" s="250" t="s">
        <v>175</v>
      </c>
      <c r="C70" s="251" t="s">
        <v>176</v>
      </c>
      <c r="D70" s="313" t="s">
        <v>121</v>
      </c>
      <c r="E70" s="253">
        <v>7.7114000000000003</v>
      </c>
      <c r="F70" s="320">
        <v>0</v>
      </c>
      <c r="G70" s="254">
        <f>ROUND(E70*F70,2)</f>
        <v>0</v>
      </c>
      <c r="H70" s="254"/>
      <c r="I70" s="254">
        <f>ROUND(E70*H70,2)</f>
        <v>0</v>
      </c>
      <c r="J70" s="254"/>
      <c r="K70" s="254">
        <f>ROUND(E70*J70,2)</f>
        <v>0</v>
      </c>
      <c r="L70" s="254">
        <v>15</v>
      </c>
      <c r="M70" s="254">
        <f>G70*(1+L70/100)</f>
        <v>0</v>
      </c>
      <c r="N70" s="313">
        <v>4.0000000000000003E-5</v>
      </c>
      <c r="O70" s="313">
        <f>ROUND(E70*N70,5)</f>
        <v>3.1E-4</v>
      </c>
      <c r="P70" s="313">
        <v>0</v>
      </c>
      <c r="Q70" s="313">
        <f>ROUND(E70*P70,5)</f>
        <v>0</v>
      </c>
      <c r="R70" s="34"/>
      <c r="S70" s="34"/>
      <c r="T70" s="36">
        <v>0.09</v>
      </c>
      <c r="U70" s="34" t="e">
        <f>ROUND(#REF!*T70,2)</f>
        <v>#REF!</v>
      </c>
      <c r="V70" s="37"/>
      <c r="W70" s="37"/>
      <c r="X70" s="37"/>
      <c r="Y70" s="37"/>
      <c r="Z70" s="37"/>
      <c r="AA70" s="37"/>
      <c r="AB70" s="37"/>
      <c r="AC70" s="37"/>
      <c r="AD70" s="37"/>
      <c r="AE70" s="37" t="s">
        <v>102</v>
      </c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</row>
    <row r="71" spans="1:60" outlineLevel="1">
      <c r="A71" s="249"/>
      <c r="B71" s="250"/>
      <c r="C71" s="314" t="s">
        <v>177</v>
      </c>
      <c r="D71" s="315"/>
      <c r="E71" s="316">
        <v>7.7114000000000003</v>
      </c>
      <c r="F71" s="254"/>
      <c r="G71" s="254"/>
      <c r="H71" s="254"/>
      <c r="I71" s="254"/>
      <c r="J71" s="254"/>
      <c r="K71" s="254"/>
      <c r="L71" s="254"/>
      <c r="M71" s="254"/>
      <c r="N71" s="313"/>
      <c r="O71" s="313"/>
      <c r="P71" s="313"/>
      <c r="Q71" s="313"/>
      <c r="R71" s="34"/>
      <c r="S71" s="34"/>
      <c r="T71" s="36"/>
      <c r="U71" s="34"/>
      <c r="V71" s="37"/>
      <c r="W71" s="37"/>
      <c r="X71" s="37"/>
      <c r="Y71" s="37"/>
      <c r="Z71" s="37"/>
      <c r="AA71" s="37"/>
      <c r="AB71" s="37"/>
      <c r="AC71" s="37"/>
      <c r="AD71" s="37"/>
      <c r="AE71" s="37" t="s">
        <v>109</v>
      </c>
      <c r="AF71" s="37">
        <v>0</v>
      </c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</row>
    <row r="72" spans="1:60" ht="14.5" outlineLevel="1">
      <c r="A72" s="255" t="s">
        <v>97</v>
      </c>
      <c r="B72" s="256" t="s">
        <v>58</v>
      </c>
      <c r="C72" s="257" t="s">
        <v>57</v>
      </c>
      <c r="D72" s="317"/>
      <c r="E72" s="259"/>
      <c r="F72" s="260"/>
      <c r="G72" s="260">
        <f>SUMIF(AE73:AE96,"&lt;&gt;NOR",G73:G96)</f>
        <v>0</v>
      </c>
      <c r="H72" s="260"/>
      <c r="I72" s="260">
        <f>SUM(I73:I96)</f>
        <v>0</v>
      </c>
      <c r="J72" s="260"/>
      <c r="K72" s="260">
        <f>SUM(K73:K96)</f>
        <v>0</v>
      </c>
      <c r="L72" s="260"/>
      <c r="M72" s="260">
        <f>SUM(M73:M96)</f>
        <v>0</v>
      </c>
      <c r="N72" s="317"/>
      <c r="O72" s="317">
        <f>SUM(O73:O96)</f>
        <v>4.3176099999999993</v>
      </c>
      <c r="P72" s="317"/>
      <c r="Q72" s="317">
        <f>SUM(Q73:Q96)</f>
        <v>0</v>
      </c>
      <c r="R72" s="34"/>
      <c r="S72" s="34"/>
      <c r="T72" s="36">
        <v>0.3</v>
      </c>
      <c r="U72" s="34" t="e">
        <f>ROUND(#REF!*T72,2)</f>
        <v>#REF!</v>
      </c>
      <c r="V72" s="37"/>
      <c r="W72" s="37"/>
      <c r="X72" s="37"/>
      <c r="Y72" s="37"/>
      <c r="Z72" s="37"/>
      <c r="AA72" s="37"/>
      <c r="AB72" s="37"/>
      <c r="AC72" s="37"/>
      <c r="AD72" s="37"/>
      <c r="AE72" s="37" t="s">
        <v>102</v>
      </c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</row>
    <row r="73" spans="1:60" ht="20" outlineLevel="1">
      <c r="A73" s="249">
        <v>21</v>
      </c>
      <c r="B73" s="250" t="s">
        <v>178</v>
      </c>
      <c r="C73" s="251" t="s">
        <v>179</v>
      </c>
      <c r="D73" s="313" t="s">
        <v>121</v>
      </c>
      <c r="E73" s="253">
        <v>3.95</v>
      </c>
      <c r="F73" s="320">
        <v>0</v>
      </c>
      <c r="G73" s="254">
        <f>ROUND(E73*F73,2)</f>
        <v>0</v>
      </c>
      <c r="H73" s="254"/>
      <c r="I73" s="254">
        <f>ROUND(E73*H73,2)</f>
        <v>0</v>
      </c>
      <c r="J73" s="254"/>
      <c r="K73" s="254">
        <f>ROUND(E73*J73,2)</f>
        <v>0</v>
      </c>
      <c r="L73" s="254">
        <v>15</v>
      </c>
      <c r="M73" s="254">
        <f>G73*(1+L73/100)</f>
        <v>0</v>
      </c>
      <c r="N73" s="313">
        <v>2.5999999999999998E-4</v>
      </c>
      <c r="O73" s="313">
        <f>ROUND(E73*N73,5)</f>
        <v>1.0300000000000001E-3</v>
      </c>
      <c r="P73" s="313">
        <v>0</v>
      </c>
      <c r="Q73" s="313">
        <f>ROUND(E73*P73,5)</f>
        <v>0</v>
      </c>
      <c r="R73" s="34"/>
      <c r="S73" s="34"/>
      <c r="T73" s="36"/>
      <c r="U73" s="34"/>
      <c r="V73" s="37"/>
      <c r="W73" s="37"/>
      <c r="X73" s="37"/>
      <c r="Y73" s="37"/>
      <c r="Z73" s="37"/>
      <c r="AA73" s="37"/>
      <c r="AB73" s="37"/>
      <c r="AC73" s="37"/>
      <c r="AD73" s="37"/>
      <c r="AE73" s="37" t="s">
        <v>109</v>
      </c>
      <c r="AF73" s="37">
        <v>0</v>
      </c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</row>
    <row r="74" spans="1:60" outlineLevel="1">
      <c r="A74" s="249"/>
      <c r="B74" s="250"/>
      <c r="C74" s="314" t="s">
        <v>1973</v>
      </c>
      <c r="D74" s="315"/>
      <c r="E74" s="316">
        <v>3.95</v>
      </c>
      <c r="F74" s="254"/>
      <c r="G74" s="254"/>
      <c r="H74" s="254"/>
      <c r="I74" s="254"/>
      <c r="J74" s="254"/>
      <c r="K74" s="254"/>
      <c r="L74" s="254"/>
      <c r="M74" s="254"/>
      <c r="N74" s="313"/>
      <c r="O74" s="313"/>
      <c r="P74" s="313"/>
      <c r="Q74" s="313"/>
      <c r="R74" s="34"/>
      <c r="S74" s="34"/>
      <c r="T74" s="36">
        <v>0.08</v>
      </c>
      <c r="U74" s="34" t="e">
        <f>ROUND(#REF!*T74,2)</f>
        <v>#REF!</v>
      </c>
      <c r="V74" s="37"/>
      <c r="W74" s="37"/>
      <c r="X74" s="37"/>
      <c r="Y74" s="37"/>
      <c r="Z74" s="37"/>
      <c r="AA74" s="37"/>
      <c r="AB74" s="37"/>
      <c r="AC74" s="37"/>
      <c r="AD74" s="37"/>
      <c r="AE74" s="37" t="s">
        <v>102</v>
      </c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</row>
    <row r="75" spans="1:60" outlineLevel="1">
      <c r="A75" s="249">
        <v>22</v>
      </c>
      <c r="B75" s="250" t="s">
        <v>180</v>
      </c>
      <c r="C75" s="251" t="s">
        <v>181</v>
      </c>
      <c r="D75" s="313" t="s">
        <v>121</v>
      </c>
      <c r="E75" s="253">
        <v>54.7</v>
      </c>
      <c r="F75" s="320">
        <v>0</v>
      </c>
      <c r="G75" s="254">
        <f>ROUND(E75*F75,2)</f>
        <v>0</v>
      </c>
      <c r="H75" s="254"/>
      <c r="I75" s="254">
        <f>ROUND(E75*H75,2)</f>
        <v>0</v>
      </c>
      <c r="J75" s="254"/>
      <c r="K75" s="254">
        <f>ROUND(E75*J75,2)</f>
        <v>0</v>
      </c>
      <c r="L75" s="254">
        <v>15</v>
      </c>
      <c r="M75" s="254">
        <f>G75*(1+L75/100)</f>
        <v>0</v>
      </c>
      <c r="N75" s="313">
        <v>2.7890000000000002E-2</v>
      </c>
      <c r="O75" s="313">
        <f>ROUND(E75*N75,5)</f>
        <v>1.5255799999999999</v>
      </c>
      <c r="P75" s="313">
        <v>0</v>
      </c>
      <c r="Q75" s="313">
        <f>ROUND(E75*P75,5)</f>
        <v>0</v>
      </c>
      <c r="R75" s="34"/>
      <c r="S75" s="34"/>
      <c r="T75" s="36">
        <v>0</v>
      </c>
      <c r="U75" s="34" t="e">
        <f>ROUND(#REF!*T75,2)</f>
        <v>#REF!</v>
      </c>
      <c r="V75" s="37"/>
      <c r="W75" s="37"/>
      <c r="X75" s="37"/>
      <c r="Y75" s="37"/>
      <c r="Z75" s="37"/>
      <c r="AA75" s="37"/>
      <c r="AB75" s="37"/>
      <c r="AC75" s="37"/>
      <c r="AD75" s="37"/>
      <c r="AE75" s="37" t="s">
        <v>113</v>
      </c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</row>
    <row r="76" spans="1:60" outlineLevel="1">
      <c r="A76" s="249"/>
      <c r="B76" s="250"/>
      <c r="C76" s="314" t="s">
        <v>1974</v>
      </c>
      <c r="D76" s="315"/>
      <c r="E76" s="316">
        <v>54.7</v>
      </c>
      <c r="F76" s="254"/>
      <c r="G76" s="254"/>
      <c r="H76" s="254"/>
      <c r="I76" s="254"/>
      <c r="J76" s="254"/>
      <c r="K76" s="254"/>
      <c r="L76" s="254"/>
      <c r="M76" s="254"/>
      <c r="N76" s="313"/>
      <c r="O76" s="313"/>
      <c r="P76" s="313"/>
      <c r="Q76" s="313"/>
      <c r="R76" s="34"/>
      <c r="S76" s="34"/>
      <c r="T76" s="36"/>
      <c r="U76" s="34"/>
      <c r="V76" s="37"/>
      <c r="W76" s="37"/>
      <c r="X76" s="37"/>
      <c r="Y76" s="37"/>
      <c r="Z76" s="37"/>
      <c r="AA76" s="37"/>
      <c r="AB76" s="37"/>
      <c r="AC76" s="37"/>
      <c r="AD76" s="37"/>
      <c r="AE76" s="37" t="s">
        <v>109</v>
      </c>
      <c r="AF76" s="37">
        <v>0</v>
      </c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</row>
    <row r="77" spans="1:60" outlineLevel="1">
      <c r="A77" s="249">
        <v>23</v>
      </c>
      <c r="B77" s="250" t="s">
        <v>183</v>
      </c>
      <c r="C77" s="251" t="s">
        <v>184</v>
      </c>
      <c r="D77" s="313" t="s">
        <v>121</v>
      </c>
      <c r="E77" s="253">
        <v>54.7</v>
      </c>
      <c r="F77" s="320">
        <v>0</v>
      </c>
      <c r="G77" s="254">
        <f>ROUND(E77*F77,2)</f>
        <v>0</v>
      </c>
      <c r="H77" s="254"/>
      <c r="I77" s="254">
        <f>ROUND(E77*H77,2)</f>
        <v>0</v>
      </c>
      <c r="J77" s="254"/>
      <c r="K77" s="254">
        <f>ROUND(E77*J77,2)</f>
        <v>0</v>
      </c>
      <c r="L77" s="254">
        <v>15</v>
      </c>
      <c r="M77" s="254">
        <f>G77*(1+L77/100)</f>
        <v>0</v>
      </c>
      <c r="N77" s="313">
        <v>0</v>
      </c>
      <c r="O77" s="313">
        <f>ROUND(E77*N77,5)</f>
        <v>0</v>
      </c>
      <c r="P77" s="313">
        <v>0</v>
      </c>
      <c r="Q77" s="313">
        <f>ROUND(E77*P77,5)</f>
        <v>0</v>
      </c>
      <c r="R77" s="34"/>
      <c r="S77" s="34"/>
      <c r="T77" s="36">
        <v>1.8360000000000001</v>
      </c>
      <c r="U77" s="34" t="e">
        <f>ROUND(#REF!*T77,2)</f>
        <v>#REF!</v>
      </c>
      <c r="V77" s="37"/>
      <c r="W77" s="37"/>
      <c r="X77" s="37"/>
      <c r="Y77" s="37"/>
      <c r="Z77" s="37"/>
      <c r="AA77" s="37"/>
      <c r="AB77" s="37"/>
      <c r="AC77" s="37"/>
      <c r="AD77" s="37"/>
      <c r="AE77" s="37" t="s">
        <v>102</v>
      </c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</row>
    <row r="78" spans="1:60" ht="20" outlineLevel="1">
      <c r="A78" s="249">
        <v>24</v>
      </c>
      <c r="B78" s="250" t="s">
        <v>185</v>
      </c>
      <c r="C78" s="251" t="s">
        <v>186</v>
      </c>
      <c r="D78" s="313" t="s">
        <v>121</v>
      </c>
      <c r="E78" s="253">
        <v>59.076000000000001</v>
      </c>
      <c r="F78" s="320">
        <v>0</v>
      </c>
      <c r="G78" s="254">
        <f>ROUND(E78*F78,2)</f>
        <v>0</v>
      </c>
      <c r="H78" s="254"/>
      <c r="I78" s="254">
        <f>ROUND(E78*H78,2)</f>
        <v>0</v>
      </c>
      <c r="J78" s="254"/>
      <c r="K78" s="254">
        <f>ROUND(E78*J78,2)</f>
        <v>0</v>
      </c>
      <c r="L78" s="254">
        <v>15</v>
      </c>
      <c r="M78" s="254">
        <f>G78*(1+L78/100)</f>
        <v>0</v>
      </c>
      <c r="N78" s="313">
        <v>5.0000000000000001E-3</v>
      </c>
      <c r="O78" s="313">
        <f>ROUND(E78*N78,5)</f>
        <v>0.29537999999999998</v>
      </c>
      <c r="P78" s="313">
        <v>0</v>
      </c>
      <c r="Q78" s="313">
        <f>ROUND(E78*P78,5)</f>
        <v>0</v>
      </c>
      <c r="R78" s="34"/>
      <c r="S78" s="34"/>
      <c r="T78" s="36"/>
      <c r="U78" s="34"/>
      <c r="V78" s="37"/>
      <c r="W78" s="37"/>
      <c r="X78" s="37"/>
      <c r="Y78" s="37"/>
      <c r="Z78" s="37"/>
      <c r="AA78" s="37"/>
      <c r="AB78" s="37"/>
      <c r="AC78" s="37"/>
      <c r="AD78" s="37"/>
      <c r="AE78" s="37" t="s">
        <v>109</v>
      </c>
      <c r="AF78" s="37">
        <v>0</v>
      </c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</row>
    <row r="79" spans="1:60" outlineLevel="1">
      <c r="A79" s="249"/>
      <c r="B79" s="250"/>
      <c r="C79" s="314" t="s">
        <v>1975</v>
      </c>
      <c r="D79" s="315"/>
      <c r="E79" s="316">
        <v>59.076000000000001</v>
      </c>
      <c r="F79" s="254"/>
      <c r="G79" s="254"/>
      <c r="H79" s="254"/>
      <c r="I79" s="254"/>
      <c r="J79" s="254"/>
      <c r="K79" s="254"/>
      <c r="L79" s="254"/>
      <c r="M79" s="254"/>
      <c r="N79" s="313"/>
      <c r="O79" s="313"/>
      <c r="P79" s="313"/>
      <c r="Q79" s="313"/>
      <c r="R79" s="34"/>
      <c r="S79" s="34"/>
      <c r="T79" s="36"/>
      <c r="U79" s="34"/>
      <c r="V79" s="37"/>
      <c r="W79" s="37"/>
      <c r="X79" s="37"/>
      <c r="Y79" s="37"/>
      <c r="Z79" s="37"/>
      <c r="AA79" s="37"/>
      <c r="AB79" s="37"/>
      <c r="AC79" s="37"/>
      <c r="AD79" s="37"/>
      <c r="AE79" s="37" t="s">
        <v>109</v>
      </c>
      <c r="AF79" s="37">
        <v>0</v>
      </c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</row>
    <row r="80" spans="1:60" ht="20" outlineLevel="1">
      <c r="A80" s="249">
        <v>25</v>
      </c>
      <c r="B80" s="250" t="s">
        <v>187</v>
      </c>
      <c r="C80" s="251" t="s">
        <v>188</v>
      </c>
      <c r="D80" s="313" t="s">
        <v>116</v>
      </c>
      <c r="E80" s="253">
        <v>4.8540000000000001</v>
      </c>
      <c r="F80" s="320">
        <v>0</v>
      </c>
      <c r="G80" s="254">
        <f>ROUND(E80*F80,2)</f>
        <v>0</v>
      </c>
      <c r="H80" s="254"/>
      <c r="I80" s="254">
        <f>ROUND(E80*H80,2)</f>
        <v>0</v>
      </c>
      <c r="J80" s="254"/>
      <c r="K80" s="254">
        <f>ROUND(E80*J80,2)</f>
        <v>0</v>
      </c>
      <c r="L80" s="254">
        <v>15</v>
      </c>
      <c r="M80" s="254">
        <f>G80*(1+L80/100)</f>
        <v>0</v>
      </c>
      <c r="N80" s="313">
        <v>0.42</v>
      </c>
      <c r="O80" s="313">
        <f>ROUND(E80*N80,5)</f>
        <v>2.0386799999999998</v>
      </c>
      <c r="P80" s="313">
        <v>0</v>
      </c>
      <c r="Q80" s="313">
        <f>ROUND(E80*P80,5)</f>
        <v>0</v>
      </c>
      <c r="R80" s="34"/>
      <c r="S80" s="34"/>
      <c r="T80" s="36">
        <v>0.48399999999999999</v>
      </c>
      <c r="U80" s="34" t="e">
        <f>ROUND(#REF!*T80,2)</f>
        <v>#REF!</v>
      </c>
      <c r="V80" s="37"/>
      <c r="W80" s="37"/>
      <c r="X80" s="37"/>
      <c r="Y80" s="37"/>
      <c r="Z80" s="37"/>
      <c r="AA80" s="37"/>
      <c r="AB80" s="37"/>
      <c r="AC80" s="37"/>
      <c r="AD80" s="37"/>
      <c r="AE80" s="37" t="s">
        <v>102</v>
      </c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</row>
    <row r="81" spans="1:60" outlineLevel="1">
      <c r="A81" s="249"/>
      <c r="B81" s="250"/>
      <c r="C81" s="314" t="s">
        <v>189</v>
      </c>
      <c r="D81" s="315"/>
      <c r="E81" s="316">
        <v>4.5090000000000003</v>
      </c>
      <c r="F81" s="254"/>
      <c r="G81" s="254"/>
      <c r="H81" s="254"/>
      <c r="I81" s="254"/>
      <c r="J81" s="254"/>
      <c r="K81" s="254"/>
      <c r="L81" s="254"/>
      <c r="M81" s="254"/>
      <c r="N81" s="313"/>
      <c r="O81" s="313"/>
      <c r="P81" s="313"/>
      <c r="Q81" s="313"/>
      <c r="R81" s="34"/>
      <c r="S81" s="34"/>
      <c r="T81" s="36"/>
      <c r="U81" s="34"/>
      <c r="V81" s="37"/>
      <c r="W81" s="37"/>
      <c r="X81" s="37"/>
      <c r="Y81" s="37"/>
      <c r="Z81" s="37"/>
      <c r="AA81" s="37"/>
      <c r="AB81" s="37"/>
      <c r="AC81" s="37"/>
      <c r="AD81" s="37"/>
      <c r="AE81" s="37" t="s">
        <v>109</v>
      </c>
      <c r="AF81" s="37">
        <v>0</v>
      </c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</row>
    <row r="82" spans="1:60">
      <c r="A82" s="249"/>
      <c r="B82" s="250"/>
      <c r="C82" s="314" t="s">
        <v>1976</v>
      </c>
      <c r="D82" s="315"/>
      <c r="E82" s="316">
        <v>0.34499999999999997</v>
      </c>
      <c r="F82" s="254"/>
      <c r="G82" s="254"/>
      <c r="H82" s="254"/>
      <c r="I82" s="254"/>
      <c r="J82" s="254"/>
      <c r="K82" s="254"/>
      <c r="L82" s="254"/>
      <c r="M82" s="254"/>
      <c r="N82" s="313"/>
      <c r="O82" s="313"/>
      <c r="P82" s="313"/>
      <c r="Q82" s="313"/>
      <c r="R82" s="39"/>
      <c r="S82" s="39"/>
      <c r="T82" s="41"/>
      <c r="U82" s="39" t="e">
        <f>SUM(U83:U84)</f>
        <v>#REF!</v>
      </c>
      <c r="AE82" s="29" t="s">
        <v>98</v>
      </c>
    </row>
    <row r="83" spans="1:60" outlineLevel="1">
      <c r="A83" s="249">
        <v>26</v>
      </c>
      <c r="B83" s="250" t="s">
        <v>1977</v>
      </c>
      <c r="C83" s="251" t="s">
        <v>1978</v>
      </c>
      <c r="D83" s="313" t="s">
        <v>121</v>
      </c>
      <c r="E83" s="253">
        <v>3.95</v>
      </c>
      <c r="F83" s="320">
        <v>0</v>
      </c>
      <c r="G83" s="254">
        <f>ROUND(E83*F83,2)</f>
        <v>0</v>
      </c>
      <c r="H83" s="254"/>
      <c r="I83" s="254">
        <f>ROUND(E83*H83,2)</f>
        <v>0</v>
      </c>
      <c r="J83" s="254"/>
      <c r="K83" s="254">
        <f>ROUND(E83*J83,2)</f>
        <v>0</v>
      </c>
      <c r="L83" s="254">
        <v>15</v>
      </c>
      <c r="M83" s="254">
        <f>G83*(1+L83/100)</f>
        <v>0</v>
      </c>
      <c r="N83" s="313">
        <v>0.105</v>
      </c>
      <c r="O83" s="313">
        <f>ROUND(E83*N83,5)</f>
        <v>0.41475000000000001</v>
      </c>
      <c r="P83" s="313">
        <v>0</v>
      </c>
      <c r="Q83" s="313">
        <f>ROUND(E83*P83,5)</f>
        <v>0</v>
      </c>
      <c r="R83" s="34"/>
      <c r="S83" s="34"/>
      <c r="T83" s="36">
        <v>1</v>
      </c>
      <c r="U83" s="34" t="e">
        <f>ROUND(#REF!*T83,2)</f>
        <v>#REF!</v>
      </c>
      <c r="V83" s="37"/>
      <c r="W83" s="37"/>
      <c r="X83" s="37"/>
      <c r="Y83" s="37"/>
      <c r="Z83" s="37"/>
      <c r="AA83" s="37"/>
      <c r="AB83" s="37"/>
      <c r="AC83" s="37"/>
      <c r="AD83" s="37"/>
      <c r="AE83" s="37" t="s">
        <v>102</v>
      </c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</row>
    <row r="84" spans="1:60" outlineLevel="1">
      <c r="A84" s="249"/>
      <c r="B84" s="250"/>
      <c r="C84" s="536" t="s">
        <v>1979</v>
      </c>
      <c r="D84" s="537"/>
      <c r="E84" s="538"/>
      <c r="F84" s="539"/>
      <c r="G84" s="540"/>
      <c r="H84" s="254"/>
      <c r="I84" s="254"/>
      <c r="J84" s="254"/>
      <c r="K84" s="254"/>
      <c r="L84" s="254"/>
      <c r="M84" s="254"/>
      <c r="N84" s="313"/>
      <c r="O84" s="313"/>
      <c r="P84" s="313"/>
      <c r="Q84" s="313"/>
      <c r="R84" s="34"/>
      <c r="S84" s="34"/>
      <c r="T84" s="36"/>
      <c r="U84" s="34"/>
      <c r="V84" s="37"/>
      <c r="W84" s="37"/>
      <c r="X84" s="37"/>
      <c r="Y84" s="37"/>
      <c r="Z84" s="37"/>
      <c r="AA84" s="37"/>
      <c r="AB84" s="37"/>
      <c r="AC84" s="37"/>
      <c r="AD84" s="37"/>
      <c r="AE84" s="37" t="s">
        <v>109</v>
      </c>
      <c r="AF84" s="37">
        <v>0</v>
      </c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</row>
    <row r="85" spans="1:60">
      <c r="A85" s="249"/>
      <c r="B85" s="250"/>
      <c r="C85" s="314" t="s">
        <v>1980</v>
      </c>
      <c r="D85" s="315"/>
      <c r="E85" s="316">
        <v>3.95</v>
      </c>
      <c r="F85" s="254"/>
      <c r="G85" s="254"/>
      <c r="H85" s="254"/>
      <c r="I85" s="254"/>
      <c r="J85" s="254"/>
      <c r="K85" s="254"/>
      <c r="L85" s="254"/>
      <c r="M85" s="254"/>
      <c r="N85" s="313"/>
      <c r="O85" s="313"/>
      <c r="P85" s="313"/>
      <c r="Q85" s="313"/>
      <c r="R85" s="39"/>
      <c r="S85" s="39"/>
      <c r="T85" s="41"/>
      <c r="U85" s="39" t="e">
        <f>SUM(U86:U92)</f>
        <v>#REF!</v>
      </c>
      <c r="AE85" s="29" t="s">
        <v>98</v>
      </c>
    </row>
    <row r="86" spans="1:60" ht="20" outlineLevel="1">
      <c r="A86" s="249">
        <v>27</v>
      </c>
      <c r="B86" s="250" t="s">
        <v>1981</v>
      </c>
      <c r="C86" s="251" t="s">
        <v>1982</v>
      </c>
      <c r="D86" s="313" t="s">
        <v>107</v>
      </c>
      <c r="E86" s="253">
        <v>8.0000000000000002E-3</v>
      </c>
      <c r="F86" s="320">
        <v>0</v>
      </c>
      <c r="G86" s="254">
        <f>ROUND(E86*F86,2)</f>
        <v>0</v>
      </c>
      <c r="H86" s="254"/>
      <c r="I86" s="254">
        <f>ROUND(E86*H86,2)</f>
        <v>0</v>
      </c>
      <c r="J86" s="254"/>
      <c r="K86" s="254">
        <f>ROUND(E86*J86,2)</f>
        <v>0</v>
      </c>
      <c r="L86" s="254">
        <v>15</v>
      </c>
      <c r="M86" s="254">
        <f>G86*(1+L86/100)</f>
        <v>0</v>
      </c>
      <c r="N86" s="313">
        <v>1.06325</v>
      </c>
      <c r="O86" s="313">
        <f>ROUND(E86*N86,5)</f>
        <v>8.5100000000000002E-3</v>
      </c>
      <c r="P86" s="313">
        <v>0</v>
      </c>
      <c r="Q86" s="313">
        <f>ROUND(E86*P86,5)</f>
        <v>0</v>
      </c>
      <c r="R86" s="34"/>
      <c r="S86" s="34"/>
      <c r="T86" s="36">
        <v>0.308</v>
      </c>
      <c r="U86" s="34" t="e">
        <f>ROUND(#REF!*T86,2)</f>
        <v>#REF!</v>
      </c>
      <c r="V86" s="37"/>
      <c r="W86" s="37"/>
      <c r="X86" s="37"/>
      <c r="Y86" s="37"/>
      <c r="Z86" s="37"/>
      <c r="AA86" s="37"/>
      <c r="AB86" s="37"/>
      <c r="AC86" s="37"/>
      <c r="AD86" s="37"/>
      <c r="AE86" s="37" t="s">
        <v>102</v>
      </c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</row>
    <row r="87" spans="1:60" ht="30.5" customHeight="1" outlineLevel="1">
      <c r="A87" s="249"/>
      <c r="B87" s="250"/>
      <c r="C87" s="536" t="s">
        <v>1979</v>
      </c>
      <c r="D87" s="537"/>
      <c r="E87" s="538"/>
      <c r="F87" s="539"/>
      <c r="G87" s="540"/>
      <c r="H87" s="254"/>
      <c r="I87" s="254"/>
      <c r="J87" s="254"/>
      <c r="K87" s="254"/>
      <c r="L87" s="254"/>
      <c r="M87" s="254"/>
      <c r="N87" s="313"/>
      <c r="O87" s="313"/>
      <c r="P87" s="313"/>
      <c r="Q87" s="313"/>
      <c r="R87" s="34"/>
      <c r="S87" s="34"/>
      <c r="T87" s="36"/>
      <c r="U87" s="34"/>
      <c r="V87" s="37"/>
      <c r="W87" s="37"/>
      <c r="X87" s="37"/>
      <c r="Y87" s="37"/>
      <c r="Z87" s="37"/>
      <c r="AA87" s="37"/>
      <c r="AB87" s="37"/>
      <c r="AC87" s="37"/>
      <c r="AD87" s="37"/>
      <c r="AE87" s="37" t="s">
        <v>104</v>
      </c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8" t="e">
        <f>#REF!</f>
        <v>#REF!</v>
      </c>
      <c r="BB87" s="37"/>
      <c r="BC87" s="37"/>
      <c r="BD87" s="37"/>
      <c r="BE87" s="37"/>
      <c r="BF87" s="37"/>
      <c r="BG87" s="37"/>
      <c r="BH87" s="37"/>
    </row>
    <row r="88" spans="1:60" ht="20" outlineLevel="1">
      <c r="A88" s="249">
        <v>28</v>
      </c>
      <c r="B88" s="250" t="s">
        <v>1983</v>
      </c>
      <c r="C88" s="251" t="s">
        <v>1984</v>
      </c>
      <c r="D88" s="313" t="s">
        <v>304</v>
      </c>
      <c r="E88" s="253">
        <v>11.9</v>
      </c>
      <c r="F88" s="320">
        <v>0</v>
      </c>
      <c r="G88" s="254">
        <f>ROUND(E88*F88,2)</f>
        <v>0</v>
      </c>
      <c r="H88" s="254"/>
      <c r="I88" s="254">
        <f>ROUND(E88*H88,2)</f>
        <v>0</v>
      </c>
      <c r="J88" s="254"/>
      <c r="K88" s="254">
        <f>ROUND(E88*J88,2)</f>
        <v>0</v>
      </c>
      <c r="L88" s="254">
        <v>15</v>
      </c>
      <c r="M88" s="254">
        <f>G88*(1+L88/100)</f>
        <v>0</v>
      </c>
      <c r="N88" s="313">
        <v>3.2000000000000003E-4</v>
      </c>
      <c r="O88" s="313">
        <f>ROUND(E88*N88,5)</f>
        <v>3.81E-3</v>
      </c>
      <c r="P88" s="313">
        <v>0</v>
      </c>
      <c r="Q88" s="313">
        <f>ROUND(E88*P88,5)</f>
        <v>0</v>
      </c>
      <c r="R88" s="34"/>
      <c r="S88" s="34"/>
      <c r="T88" s="36">
        <v>0.37</v>
      </c>
      <c r="U88" s="34" t="e">
        <f>ROUND(#REF!*T88,2)</f>
        <v>#REF!</v>
      </c>
      <c r="V88" s="37"/>
      <c r="W88" s="37"/>
      <c r="X88" s="37"/>
      <c r="Y88" s="37"/>
      <c r="Z88" s="37"/>
      <c r="AA88" s="37"/>
      <c r="AB88" s="37"/>
      <c r="AC88" s="37"/>
      <c r="AD88" s="37"/>
      <c r="AE88" s="37" t="s">
        <v>102</v>
      </c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</row>
    <row r="89" spans="1:60" outlineLevel="1">
      <c r="A89" s="249"/>
      <c r="B89" s="250"/>
      <c r="C89" s="314" t="s">
        <v>1985</v>
      </c>
      <c r="D89" s="315"/>
      <c r="E89" s="316">
        <v>11.9</v>
      </c>
      <c r="F89" s="254"/>
      <c r="G89" s="254"/>
      <c r="H89" s="254"/>
      <c r="I89" s="254"/>
      <c r="J89" s="254"/>
      <c r="K89" s="254"/>
      <c r="L89" s="254"/>
      <c r="M89" s="254"/>
      <c r="N89" s="313"/>
      <c r="O89" s="313"/>
      <c r="P89" s="313"/>
      <c r="Q89" s="313"/>
      <c r="R89" s="34"/>
      <c r="S89" s="34"/>
      <c r="T89" s="36">
        <v>0.37</v>
      </c>
      <c r="U89" s="34" t="e">
        <f>ROUND(#REF!*T89,2)</f>
        <v>#REF!</v>
      </c>
      <c r="V89" s="37"/>
      <c r="W89" s="37"/>
      <c r="X89" s="37"/>
      <c r="Y89" s="37"/>
      <c r="Z89" s="37"/>
      <c r="AA89" s="37"/>
      <c r="AB89" s="37"/>
      <c r="AC89" s="37"/>
      <c r="AD89" s="37"/>
      <c r="AE89" s="37" t="s">
        <v>102</v>
      </c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</row>
    <row r="90" spans="1:60" ht="20.5" customHeight="1" outlineLevel="1">
      <c r="A90" s="249">
        <v>29</v>
      </c>
      <c r="B90" s="250" t="s">
        <v>905</v>
      </c>
      <c r="C90" s="251" t="s">
        <v>1986</v>
      </c>
      <c r="D90" s="313" t="s">
        <v>116</v>
      </c>
      <c r="E90" s="253">
        <v>0.21329999999999999</v>
      </c>
      <c r="F90" s="320">
        <v>0</v>
      </c>
      <c r="G90" s="254">
        <f>ROUND(E90*F90,2)</f>
        <v>0</v>
      </c>
      <c r="H90" s="254"/>
      <c r="I90" s="254">
        <f>ROUND(E90*H90,2)</f>
        <v>0</v>
      </c>
      <c r="J90" s="254"/>
      <c r="K90" s="254">
        <f>ROUND(E90*J90,2)</f>
        <v>0</v>
      </c>
      <c r="L90" s="254">
        <v>15</v>
      </c>
      <c r="M90" s="254">
        <f>G90*(1+L90/100)</f>
        <v>0</v>
      </c>
      <c r="N90" s="313">
        <v>0.02</v>
      </c>
      <c r="O90" s="313">
        <f>ROUND(E90*N90,5)</f>
        <v>4.2700000000000004E-3</v>
      </c>
      <c r="P90" s="313">
        <v>0</v>
      </c>
      <c r="Q90" s="313">
        <f>ROUND(E90*P90,5)</f>
        <v>0</v>
      </c>
      <c r="R90" s="34"/>
      <c r="S90" s="34"/>
      <c r="T90" s="36"/>
      <c r="U90" s="34"/>
      <c r="V90" s="37"/>
      <c r="W90" s="37"/>
      <c r="X90" s="37"/>
      <c r="Y90" s="37"/>
      <c r="Z90" s="37"/>
      <c r="AA90" s="37"/>
      <c r="AB90" s="37"/>
      <c r="AC90" s="37"/>
      <c r="AD90" s="37"/>
      <c r="AE90" s="37" t="s">
        <v>104</v>
      </c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8" t="e">
        <f>#REF!</f>
        <v>#REF!</v>
      </c>
      <c r="BB90" s="37"/>
      <c r="BC90" s="37"/>
      <c r="BD90" s="37"/>
      <c r="BE90" s="37"/>
      <c r="BF90" s="37"/>
      <c r="BG90" s="37"/>
      <c r="BH90" s="37"/>
    </row>
    <row r="91" spans="1:60" outlineLevel="1">
      <c r="A91" s="249"/>
      <c r="B91" s="250"/>
      <c r="C91" s="536" t="s">
        <v>1979</v>
      </c>
      <c r="D91" s="537"/>
      <c r="E91" s="538"/>
      <c r="F91" s="539"/>
      <c r="G91" s="540"/>
      <c r="H91" s="254"/>
      <c r="I91" s="254"/>
      <c r="J91" s="254"/>
      <c r="K91" s="254"/>
      <c r="L91" s="254"/>
      <c r="M91" s="254"/>
      <c r="N91" s="313"/>
      <c r="O91" s="313"/>
      <c r="P91" s="313"/>
      <c r="Q91" s="313"/>
      <c r="R91" s="34"/>
      <c r="S91" s="34"/>
      <c r="T91" s="36">
        <v>0.37</v>
      </c>
      <c r="U91" s="34" t="e">
        <f>ROUND(#REF!*T91,2)</f>
        <v>#REF!</v>
      </c>
      <c r="V91" s="37"/>
      <c r="W91" s="37"/>
      <c r="X91" s="37"/>
      <c r="Y91" s="37"/>
      <c r="Z91" s="37"/>
      <c r="AA91" s="37"/>
      <c r="AB91" s="37"/>
      <c r="AC91" s="37"/>
      <c r="AD91" s="37"/>
      <c r="AE91" s="37" t="s">
        <v>102</v>
      </c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</row>
    <row r="92" spans="1:60" outlineLevel="1">
      <c r="A92" s="249"/>
      <c r="B92" s="250"/>
      <c r="C92" s="314" t="s">
        <v>1987</v>
      </c>
      <c r="D92" s="315"/>
      <c r="E92" s="316">
        <v>0.21329999999999999</v>
      </c>
      <c r="F92" s="254"/>
      <c r="G92" s="254"/>
      <c r="H92" s="254"/>
      <c r="I92" s="254"/>
      <c r="J92" s="254"/>
      <c r="K92" s="254"/>
      <c r="L92" s="254"/>
      <c r="M92" s="254"/>
      <c r="N92" s="313"/>
      <c r="O92" s="313"/>
      <c r="P92" s="313"/>
      <c r="Q92" s="313"/>
      <c r="R92" s="34"/>
      <c r="S92" s="34"/>
      <c r="T92" s="36">
        <v>0</v>
      </c>
      <c r="U92" s="34" t="e">
        <f>ROUND(#REF!*T92,2)</f>
        <v>#REF!</v>
      </c>
      <c r="V92" s="37"/>
      <c r="W92" s="37"/>
      <c r="X92" s="37"/>
      <c r="Y92" s="37"/>
      <c r="Z92" s="37"/>
      <c r="AA92" s="37"/>
      <c r="AB92" s="37"/>
      <c r="AC92" s="37"/>
      <c r="AD92" s="37"/>
      <c r="AE92" s="37" t="s">
        <v>113</v>
      </c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</row>
    <row r="93" spans="1:60">
      <c r="A93" s="249">
        <v>30</v>
      </c>
      <c r="B93" s="250" t="s">
        <v>1988</v>
      </c>
      <c r="C93" s="251" t="s">
        <v>1989</v>
      </c>
      <c r="D93" s="313" t="s">
        <v>121</v>
      </c>
      <c r="E93" s="253">
        <v>4.266</v>
      </c>
      <c r="F93" s="320">
        <v>0</v>
      </c>
      <c r="G93" s="254">
        <f>ROUND(E93*F93,2)</f>
        <v>0</v>
      </c>
      <c r="H93" s="254"/>
      <c r="I93" s="254">
        <f>ROUND(E93*H93,2)</f>
        <v>0</v>
      </c>
      <c r="J93" s="254"/>
      <c r="K93" s="254">
        <f>ROUND(E93*J93,2)</f>
        <v>0</v>
      </c>
      <c r="L93" s="254">
        <v>15</v>
      </c>
      <c r="M93" s="254">
        <f>G93*(1+L93/100)</f>
        <v>0</v>
      </c>
      <c r="N93" s="313">
        <v>6.0000000000000001E-3</v>
      </c>
      <c r="O93" s="313">
        <f>ROUND(E93*N93,5)</f>
        <v>2.5600000000000001E-2</v>
      </c>
      <c r="P93" s="313">
        <v>0</v>
      </c>
      <c r="Q93" s="313">
        <f>ROUND(E93*P93,5)</f>
        <v>0</v>
      </c>
      <c r="R93" s="39"/>
      <c r="S93" s="39"/>
      <c r="T93" s="41"/>
      <c r="U93" s="39" t="e">
        <f>SUM(U94:U113)</f>
        <v>#REF!</v>
      </c>
      <c r="AE93" s="29" t="s">
        <v>98</v>
      </c>
    </row>
    <row r="94" spans="1:60" outlineLevel="1">
      <c r="A94" s="249"/>
      <c r="B94" s="250"/>
      <c r="C94" s="536" t="s">
        <v>1979</v>
      </c>
      <c r="D94" s="537"/>
      <c r="E94" s="538"/>
      <c r="F94" s="539"/>
      <c r="G94" s="540"/>
      <c r="H94" s="254"/>
      <c r="I94" s="254"/>
      <c r="J94" s="254"/>
      <c r="K94" s="254"/>
      <c r="L94" s="254"/>
      <c r="M94" s="254"/>
      <c r="N94" s="313"/>
      <c r="O94" s="313"/>
      <c r="P94" s="313"/>
      <c r="Q94" s="313"/>
      <c r="R94" s="34"/>
      <c r="S94" s="34"/>
      <c r="T94" s="36">
        <v>0.05</v>
      </c>
      <c r="U94" s="34" t="e">
        <f>ROUND(#REF!*T94,2)</f>
        <v>#REF!</v>
      </c>
      <c r="V94" s="37"/>
      <c r="W94" s="37"/>
      <c r="X94" s="37"/>
      <c r="Y94" s="37"/>
      <c r="Z94" s="37"/>
      <c r="AA94" s="37"/>
      <c r="AB94" s="37"/>
      <c r="AC94" s="37"/>
      <c r="AD94" s="37"/>
      <c r="AE94" s="37" t="s">
        <v>102</v>
      </c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</row>
    <row r="95" spans="1:60" outlineLevel="1">
      <c r="A95" s="249"/>
      <c r="B95" s="250"/>
      <c r="C95" s="314" t="s">
        <v>1990</v>
      </c>
      <c r="D95" s="315"/>
      <c r="E95" s="316">
        <v>4.266</v>
      </c>
      <c r="F95" s="254"/>
      <c r="G95" s="254"/>
      <c r="H95" s="254"/>
      <c r="I95" s="254"/>
      <c r="J95" s="254"/>
      <c r="K95" s="254"/>
      <c r="L95" s="254"/>
      <c r="M95" s="254"/>
      <c r="N95" s="313"/>
      <c r="O95" s="313"/>
      <c r="P95" s="313"/>
      <c r="Q95" s="313"/>
      <c r="R95" s="34"/>
      <c r="S95" s="34"/>
      <c r="T95" s="36">
        <v>0.48099999999999998</v>
      </c>
      <c r="U95" s="34" t="e">
        <f>ROUND(#REF!*T95,2)</f>
        <v>#REF!</v>
      </c>
      <c r="V95" s="37"/>
      <c r="W95" s="37"/>
      <c r="X95" s="37"/>
      <c r="Y95" s="37"/>
      <c r="Z95" s="37"/>
      <c r="AA95" s="37"/>
      <c r="AB95" s="37"/>
      <c r="AC95" s="37"/>
      <c r="AD95" s="37"/>
      <c r="AE95" s="37" t="s">
        <v>102</v>
      </c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</row>
    <row r="96" spans="1:60" outlineLevel="1">
      <c r="A96" s="249">
        <v>31</v>
      </c>
      <c r="B96" s="250" t="s">
        <v>903</v>
      </c>
      <c r="C96" s="251" t="s">
        <v>904</v>
      </c>
      <c r="D96" s="313" t="s">
        <v>121</v>
      </c>
      <c r="E96" s="253">
        <v>3.95</v>
      </c>
      <c r="F96" s="320">
        <v>0</v>
      </c>
      <c r="G96" s="254">
        <f>ROUND(E96*F96,2)</f>
        <v>0</v>
      </c>
      <c r="H96" s="254"/>
      <c r="I96" s="254">
        <f>ROUND(E96*H96,2)</f>
        <v>0</v>
      </c>
      <c r="J96" s="254"/>
      <c r="K96" s="254">
        <f>ROUND(E96*J96,2)</f>
        <v>0</v>
      </c>
      <c r="L96" s="254">
        <v>15</v>
      </c>
      <c r="M96" s="254">
        <f>G96*(1+L96/100)</f>
        <v>0</v>
      </c>
      <c r="N96" s="313">
        <v>0</v>
      </c>
      <c r="O96" s="313">
        <f>ROUND(E96*N96,5)</f>
        <v>0</v>
      </c>
      <c r="P96" s="313">
        <v>0</v>
      </c>
      <c r="Q96" s="313">
        <f>ROUND(E96*P96,5)</f>
        <v>0</v>
      </c>
      <c r="R96" s="34"/>
      <c r="S96" s="34"/>
      <c r="T96" s="36"/>
      <c r="U96" s="34"/>
      <c r="V96" s="37"/>
      <c r="W96" s="37"/>
      <c r="X96" s="37"/>
      <c r="Y96" s="37"/>
      <c r="Z96" s="37"/>
      <c r="AA96" s="37"/>
      <c r="AB96" s="37"/>
      <c r="AC96" s="37"/>
      <c r="AD96" s="37"/>
      <c r="AE96" s="37" t="s">
        <v>104</v>
      </c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8" t="e">
        <f>#REF!</f>
        <v>#REF!</v>
      </c>
      <c r="BB96" s="37"/>
      <c r="BC96" s="37"/>
      <c r="BD96" s="37"/>
      <c r="BE96" s="37"/>
      <c r="BF96" s="37"/>
      <c r="BG96" s="37"/>
      <c r="BH96" s="37"/>
    </row>
    <row r="97" spans="1:60" ht="14.5" outlineLevel="1">
      <c r="A97" s="255" t="s">
        <v>97</v>
      </c>
      <c r="B97" s="256" t="s">
        <v>56</v>
      </c>
      <c r="C97" s="257" t="s">
        <v>55</v>
      </c>
      <c r="D97" s="317"/>
      <c r="E97" s="259"/>
      <c r="F97" s="260"/>
      <c r="G97" s="260">
        <f>SUMIF(AE98:AE99,"&lt;&gt;NOR",G98:G99)</f>
        <v>0</v>
      </c>
      <c r="H97" s="260"/>
      <c r="I97" s="260">
        <f>SUM(I98:I99)</f>
        <v>0</v>
      </c>
      <c r="J97" s="260"/>
      <c r="K97" s="260">
        <f>SUM(K98:K99)</f>
        <v>0</v>
      </c>
      <c r="L97" s="260"/>
      <c r="M97" s="260">
        <f>SUM(M98:M99)</f>
        <v>0</v>
      </c>
      <c r="N97" s="317"/>
      <c r="O97" s="317">
        <f>SUM(O98:O99)</f>
        <v>0</v>
      </c>
      <c r="P97" s="317"/>
      <c r="Q97" s="317">
        <f>SUM(Q98:Q99)</f>
        <v>0</v>
      </c>
      <c r="R97" s="34"/>
      <c r="S97" s="34"/>
      <c r="T97" s="36"/>
      <c r="U97" s="34"/>
      <c r="V97" s="37"/>
      <c r="W97" s="37"/>
      <c r="X97" s="37"/>
      <c r="Y97" s="37"/>
      <c r="Z97" s="37"/>
      <c r="AA97" s="37"/>
      <c r="AB97" s="37"/>
      <c r="AC97" s="37"/>
      <c r="AD97" s="37"/>
      <c r="AE97" s="37" t="s">
        <v>109</v>
      </c>
      <c r="AF97" s="37">
        <v>0</v>
      </c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</row>
    <row r="98" spans="1:60" ht="20" outlineLevel="1">
      <c r="A98" s="249">
        <v>32</v>
      </c>
      <c r="B98" s="250" t="s">
        <v>192</v>
      </c>
      <c r="C98" s="251" t="s">
        <v>193</v>
      </c>
      <c r="D98" s="313" t="s">
        <v>194</v>
      </c>
      <c r="E98" s="253">
        <v>20</v>
      </c>
      <c r="F98" s="320">
        <v>0</v>
      </c>
      <c r="G98" s="254">
        <f>ROUND(E98*F98,2)</f>
        <v>0</v>
      </c>
      <c r="H98" s="254"/>
      <c r="I98" s="254">
        <f>ROUND(E98*H98,2)</f>
        <v>0</v>
      </c>
      <c r="J98" s="254"/>
      <c r="K98" s="254">
        <f>ROUND(E98*J98,2)</f>
        <v>0</v>
      </c>
      <c r="L98" s="254">
        <v>15</v>
      </c>
      <c r="M98" s="254">
        <f>G98*(1+L98/100)</f>
        <v>0</v>
      </c>
      <c r="N98" s="313">
        <v>0</v>
      </c>
      <c r="O98" s="313">
        <f>ROUND(E98*N98,5)</f>
        <v>0</v>
      </c>
      <c r="P98" s="313">
        <v>0</v>
      </c>
      <c r="Q98" s="313">
        <f>ROUND(E98*P98,5)</f>
        <v>0</v>
      </c>
      <c r="R98" s="34"/>
      <c r="S98" s="34"/>
      <c r="T98" s="36">
        <v>0.55600000000000005</v>
      </c>
      <c r="U98" s="34" t="e">
        <f>ROUND(#REF!*T98,2)</f>
        <v>#REF!</v>
      </c>
      <c r="V98" s="37"/>
      <c r="W98" s="37"/>
      <c r="X98" s="37"/>
      <c r="Y98" s="37"/>
      <c r="Z98" s="37"/>
      <c r="AA98" s="37"/>
      <c r="AB98" s="37"/>
      <c r="AC98" s="37"/>
      <c r="AD98" s="37"/>
      <c r="AE98" s="37" t="s">
        <v>102</v>
      </c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</row>
    <row r="99" spans="1:60" outlineLevel="1">
      <c r="A99" s="249"/>
      <c r="B99" s="250"/>
      <c r="C99" s="314" t="s">
        <v>195</v>
      </c>
      <c r="D99" s="315"/>
      <c r="E99" s="316">
        <v>20</v>
      </c>
      <c r="F99" s="254"/>
      <c r="G99" s="254"/>
      <c r="H99" s="254"/>
      <c r="I99" s="254"/>
      <c r="J99" s="254"/>
      <c r="K99" s="254"/>
      <c r="L99" s="254"/>
      <c r="M99" s="254"/>
      <c r="N99" s="313"/>
      <c r="O99" s="313"/>
      <c r="P99" s="313"/>
      <c r="Q99" s="313"/>
      <c r="R99" s="34"/>
      <c r="S99" s="34"/>
      <c r="T99" s="36"/>
      <c r="U99" s="34"/>
      <c r="V99" s="37"/>
      <c r="W99" s="37"/>
      <c r="X99" s="37"/>
      <c r="Y99" s="37"/>
      <c r="Z99" s="37"/>
      <c r="AA99" s="37"/>
      <c r="AB99" s="37"/>
      <c r="AC99" s="37"/>
      <c r="AD99" s="37"/>
      <c r="AE99" s="37" t="s">
        <v>109</v>
      </c>
      <c r="AF99" s="37">
        <v>0</v>
      </c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</row>
    <row r="100" spans="1:60" ht="14.5" outlineLevel="1">
      <c r="A100" s="255" t="s">
        <v>97</v>
      </c>
      <c r="B100" s="256" t="s">
        <v>54</v>
      </c>
      <c r="C100" s="257" t="s">
        <v>53</v>
      </c>
      <c r="D100" s="317"/>
      <c r="E100" s="259"/>
      <c r="F100" s="260"/>
      <c r="G100" s="260">
        <f>SUMIF(AE101:AE107,"&lt;&gt;NOR",G101:G107)</f>
        <v>0</v>
      </c>
      <c r="H100" s="260"/>
      <c r="I100" s="260">
        <f>SUM(I101:I107)</f>
        <v>0</v>
      </c>
      <c r="J100" s="260"/>
      <c r="K100" s="260">
        <f>SUM(K101:K107)</f>
        <v>0</v>
      </c>
      <c r="L100" s="260"/>
      <c r="M100" s="260">
        <f>SUM(M101:M107)</f>
        <v>0</v>
      </c>
      <c r="N100" s="317"/>
      <c r="O100" s="317">
        <f>SUM(O101:O107)</f>
        <v>0.10342999999999998</v>
      </c>
      <c r="P100" s="317"/>
      <c r="Q100" s="317">
        <f>SUM(Q101:Q107)</f>
        <v>0</v>
      </c>
      <c r="R100" s="34"/>
      <c r="S100" s="34"/>
      <c r="T100" s="36">
        <v>1.2569999999999999</v>
      </c>
      <c r="U100" s="34" t="e">
        <f>ROUND(#REF!*T100,2)</f>
        <v>#REF!</v>
      </c>
      <c r="V100" s="37"/>
      <c r="W100" s="37"/>
      <c r="X100" s="37"/>
      <c r="Y100" s="37"/>
      <c r="Z100" s="37"/>
      <c r="AA100" s="37"/>
      <c r="AB100" s="37"/>
      <c r="AC100" s="37"/>
      <c r="AD100" s="37"/>
      <c r="AE100" s="37" t="s">
        <v>102</v>
      </c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</row>
    <row r="101" spans="1:60" outlineLevel="1">
      <c r="A101" s="249">
        <v>33</v>
      </c>
      <c r="B101" s="250" t="s">
        <v>196</v>
      </c>
      <c r="C101" s="251" t="s">
        <v>197</v>
      </c>
      <c r="D101" s="313" t="s">
        <v>121</v>
      </c>
      <c r="E101" s="253">
        <v>58.65</v>
      </c>
      <c r="F101" s="320">
        <v>0</v>
      </c>
      <c r="G101" s="254">
        <f>ROUND(E101*F101,2)</f>
        <v>0</v>
      </c>
      <c r="H101" s="254"/>
      <c r="I101" s="254">
        <f>ROUND(E101*H101,2)</f>
        <v>0</v>
      </c>
      <c r="J101" s="254"/>
      <c r="K101" s="254">
        <f>ROUND(E101*J101,2)</f>
        <v>0</v>
      </c>
      <c r="L101" s="254">
        <v>15</v>
      </c>
      <c r="M101" s="254">
        <f>G101*(1+L101/100)</f>
        <v>0</v>
      </c>
      <c r="N101" s="313">
        <v>4.0000000000000003E-5</v>
      </c>
      <c r="O101" s="313">
        <f>ROUND(E101*N101,5)</f>
        <v>2.3500000000000001E-3</v>
      </c>
      <c r="P101" s="313">
        <v>0</v>
      </c>
      <c r="Q101" s="313">
        <f>ROUND(E101*P101,5)</f>
        <v>0</v>
      </c>
      <c r="R101" s="34"/>
      <c r="S101" s="34"/>
      <c r="T101" s="36"/>
      <c r="U101" s="34"/>
      <c r="V101" s="37"/>
      <c r="W101" s="37"/>
      <c r="X101" s="37"/>
      <c r="Y101" s="37"/>
      <c r="Z101" s="37"/>
      <c r="AA101" s="37"/>
      <c r="AB101" s="37"/>
      <c r="AC101" s="37"/>
      <c r="AD101" s="37"/>
      <c r="AE101" s="37" t="s">
        <v>109</v>
      </c>
      <c r="AF101" s="37">
        <v>0</v>
      </c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</row>
    <row r="102" spans="1:60" ht="12.5" customHeight="1" outlineLevel="1">
      <c r="A102" s="249"/>
      <c r="B102" s="250"/>
      <c r="C102" s="536" t="s">
        <v>198</v>
      </c>
      <c r="D102" s="537"/>
      <c r="E102" s="538"/>
      <c r="F102" s="539"/>
      <c r="G102" s="540"/>
      <c r="H102" s="254"/>
      <c r="I102" s="254"/>
      <c r="J102" s="254"/>
      <c r="K102" s="254"/>
      <c r="L102" s="254"/>
      <c r="M102" s="254"/>
      <c r="N102" s="313"/>
      <c r="O102" s="313"/>
      <c r="P102" s="313"/>
      <c r="Q102" s="313"/>
      <c r="R102" s="34"/>
      <c r="S102" s="34"/>
      <c r="T102" s="36">
        <v>1.0509999999999999</v>
      </c>
      <c r="U102" s="34" t="e">
        <f>ROUND(#REF!*T102,2)</f>
        <v>#REF!</v>
      </c>
      <c r="V102" s="37"/>
      <c r="W102" s="37"/>
      <c r="X102" s="37"/>
      <c r="Y102" s="37"/>
      <c r="Z102" s="37"/>
      <c r="AA102" s="37"/>
      <c r="AB102" s="37"/>
      <c r="AC102" s="37"/>
      <c r="AD102" s="37"/>
      <c r="AE102" s="37" t="s">
        <v>102</v>
      </c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</row>
    <row r="103" spans="1:60" outlineLevel="1">
      <c r="A103" s="249">
        <v>34</v>
      </c>
      <c r="B103" s="250" t="s">
        <v>199</v>
      </c>
      <c r="C103" s="251" t="s">
        <v>200</v>
      </c>
      <c r="D103" s="313" t="s">
        <v>101</v>
      </c>
      <c r="E103" s="253">
        <v>2</v>
      </c>
      <c r="F103" s="320">
        <v>0</v>
      </c>
      <c r="G103" s="254">
        <f>ROUND(E103*F103,2)</f>
        <v>0</v>
      </c>
      <c r="H103" s="254"/>
      <c r="I103" s="254">
        <f>ROUND(E103*H103,2)</f>
        <v>0</v>
      </c>
      <c r="J103" s="254"/>
      <c r="K103" s="254">
        <f>ROUND(E103*J103,2)</f>
        <v>0</v>
      </c>
      <c r="L103" s="254">
        <v>15</v>
      </c>
      <c r="M103" s="254">
        <f>G103*(1+L103/100)</f>
        <v>0</v>
      </c>
      <c r="N103" s="313">
        <v>1.6379999999999999E-2</v>
      </c>
      <c r="O103" s="313">
        <f>ROUND(E103*N103,5)</f>
        <v>3.2759999999999997E-2</v>
      </c>
      <c r="P103" s="313">
        <v>0</v>
      </c>
      <c r="Q103" s="313">
        <f>ROUND(E103*P103,5)</f>
        <v>0</v>
      </c>
      <c r="R103" s="34"/>
      <c r="S103" s="34"/>
      <c r="T103" s="36"/>
      <c r="U103" s="34"/>
      <c r="V103" s="37"/>
      <c r="W103" s="37"/>
      <c r="X103" s="37"/>
      <c r="Y103" s="37"/>
      <c r="Z103" s="37"/>
      <c r="AA103" s="37"/>
      <c r="AB103" s="37"/>
      <c r="AC103" s="37"/>
      <c r="AD103" s="37"/>
      <c r="AE103" s="37" t="s">
        <v>109</v>
      </c>
      <c r="AF103" s="37">
        <v>0</v>
      </c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</row>
    <row r="104" spans="1:60" outlineLevel="1">
      <c r="A104" s="249">
        <v>35</v>
      </c>
      <c r="B104" s="250" t="s">
        <v>199</v>
      </c>
      <c r="C104" s="251" t="s">
        <v>201</v>
      </c>
      <c r="D104" s="313" t="s">
        <v>101</v>
      </c>
      <c r="E104" s="253">
        <v>2</v>
      </c>
      <c r="F104" s="320">
        <v>0</v>
      </c>
      <c r="G104" s="254">
        <f>ROUND(E104*F104,2)</f>
        <v>0</v>
      </c>
      <c r="H104" s="254"/>
      <c r="I104" s="254">
        <f>ROUND(E104*H104,2)</f>
        <v>0</v>
      </c>
      <c r="J104" s="254"/>
      <c r="K104" s="254">
        <f>ROUND(E104*J104,2)</f>
        <v>0</v>
      </c>
      <c r="L104" s="254">
        <v>15</v>
      </c>
      <c r="M104" s="254">
        <f>G104*(1+L104/100)</f>
        <v>0</v>
      </c>
      <c r="N104" s="313">
        <v>1.6379999999999999E-2</v>
      </c>
      <c r="O104" s="313">
        <f>ROUND(E104*N104,5)</f>
        <v>3.2759999999999997E-2</v>
      </c>
      <c r="P104" s="313">
        <v>0</v>
      </c>
      <c r="Q104" s="313">
        <f>ROUND(E104*P104,5)</f>
        <v>0</v>
      </c>
      <c r="R104" s="34"/>
      <c r="S104" s="34"/>
      <c r="T104" s="36">
        <v>7.8E-2</v>
      </c>
      <c r="U104" s="34" t="e">
        <f>ROUND(#REF!*T104,2)</f>
        <v>#REF!</v>
      </c>
      <c r="V104" s="37"/>
      <c r="W104" s="37"/>
      <c r="X104" s="37"/>
      <c r="Y104" s="37"/>
      <c r="Z104" s="37"/>
      <c r="AA104" s="37"/>
      <c r="AB104" s="37"/>
      <c r="AC104" s="37"/>
      <c r="AD104" s="37"/>
      <c r="AE104" s="37" t="s">
        <v>102</v>
      </c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</row>
    <row r="105" spans="1:60" ht="12.5" customHeight="1" outlineLevel="1">
      <c r="A105" s="249"/>
      <c r="B105" s="250"/>
      <c r="C105" s="536" t="s">
        <v>202</v>
      </c>
      <c r="D105" s="537"/>
      <c r="E105" s="538"/>
      <c r="F105" s="539"/>
      <c r="G105" s="540"/>
      <c r="H105" s="254"/>
      <c r="I105" s="254"/>
      <c r="J105" s="254"/>
      <c r="K105" s="254"/>
      <c r="L105" s="254"/>
      <c r="M105" s="254"/>
      <c r="N105" s="313"/>
      <c r="O105" s="313"/>
      <c r="P105" s="313"/>
      <c r="Q105" s="313"/>
      <c r="R105" s="34"/>
      <c r="S105" s="34"/>
      <c r="T105" s="36">
        <v>0.52</v>
      </c>
      <c r="U105" s="34" t="e">
        <f>ROUND(#REF!*T105,2)</f>
        <v>#REF!</v>
      </c>
      <c r="V105" s="37"/>
      <c r="W105" s="37"/>
      <c r="X105" s="37"/>
      <c r="Y105" s="37"/>
      <c r="Z105" s="37"/>
      <c r="AA105" s="37"/>
      <c r="AB105" s="37"/>
      <c r="AC105" s="37"/>
      <c r="AD105" s="37"/>
      <c r="AE105" s="37" t="s">
        <v>102</v>
      </c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</row>
    <row r="106" spans="1:60" outlineLevel="1">
      <c r="A106" s="249">
        <v>36</v>
      </c>
      <c r="B106" s="250" t="s">
        <v>199</v>
      </c>
      <c r="C106" s="251" t="s">
        <v>203</v>
      </c>
      <c r="D106" s="313" t="s">
        <v>101</v>
      </c>
      <c r="E106" s="253">
        <v>2</v>
      </c>
      <c r="F106" s="320">
        <v>0</v>
      </c>
      <c r="G106" s="254">
        <f>ROUND(E106*F106,2)</f>
        <v>0</v>
      </c>
      <c r="H106" s="254"/>
      <c r="I106" s="254">
        <f>ROUND(E106*H106,2)</f>
        <v>0</v>
      </c>
      <c r="J106" s="254"/>
      <c r="K106" s="254">
        <f>ROUND(E106*J106,2)</f>
        <v>0</v>
      </c>
      <c r="L106" s="254">
        <v>15</v>
      </c>
      <c r="M106" s="254">
        <f>G106*(1+L106/100)</f>
        <v>0</v>
      </c>
      <c r="N106" s="313">
        <v>1.6379999999999999E-2</v>
      </c>
      <c r="O106" s="313">
        <f>ROUND(E106*N106,5)</f>
        <v>3.2759999999999997E-2</v>
      </c>
      <c r="P106" s="313">
        <v>0</v>
      </c>
      <c r="Q106" s="313">
        <f>ROUND(E106*P106,5)</f>
        <v>0</v>
      </c>
      <c r="R106" s="34"/>
      <c r="S106" s="34"/>
      <c r="T106" s="36"/>
      <c r="U106" s="34"/>
      <c r="V106" s="37"/>
      <c r="W106" s="37"/>
      <c r="X106" s="37"/>
      <c r="Y106" s="37"/>
      <c r="Z106" s="37"/>
      <c r="AA106" s="37"/>
      <c r="AB106" s="37"/>
      <c r="AC106" s="37"/>
      <c r="AD106" s="37"/>
      <c r="AE106" s="37" t="s">
        <v>104</v>
      </c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8" t="e">
        <f>#REF!</f>
        <v>#REF!</v>
      </c>
      <c r="BB106" s="37"/>
      <c r="BC106" s="37"/>
      <c r="BD106" s="37"/>
      <c r="BE106" s="37"/>
      <c r="BF106" s="37"/>
      <c r="BG106" s="37"/>
      <c r="BH106" s="37"/>
    </row>
    <row r="107" spans="1:60" outlineLevel="1">
      <c r="A107" s="249">
        <v>37</v>
      </c>
      <c r="B107" s="250" t="s">
        <v>204</v>
      </c>
      <c r="C107" s="251" t="s">
        <v>205</v>
      </c>
      <c r="D107" s="313" t="s">
        <v>101</v>
      </c>
      <c r="E107" s="253">
        <v>2</v>
      </c>
      <c r="F107" s="320">
        <v>0</v>
      </c>
      <c r="G107" s="254">
        <f>ROUND(E107*F107,2)</f>
        <v>0</v>
      </c>
      <c r="H107" s="254"/>
      <c r="I107" s="254">
        <f>ROUND(E107*H107,2)</f>
        <v>0</v>
      </c>
      <c r="J107" s="254"/>
      <c r="K107" s="254">
        <f>ROUND(E107*J107,2)</f>
        <v>0</v>
      </c>
      <c r="L107" s="254">
        <v>15</v>
      </c>
      <c r="M107" s="254">
        <f>G107*(1+L107/100)</f>
        <v>0</v>
      </c>
      <c r="N107" s="313">
        <v>1.4E-3</v>
      </c>
      <c r="O107" s="313">
        <f>ROUND(E107*N107,5)</f>
        <v>2.8E-3</v>
      </c>
      <c r="P107" s="313">
        <v>0</v>
      </c>
      <c r="Q107" s="313">
        <f>ROUND(E107*P107,5)</f>
        <v>0</v>
      </c>
      <c r="R107" s="34"/>
      <c r="S107" s="34"/>
      <c r="T107" s="36"/>
      <c r="U107" s="34"/>
      <c r="V107" s="37"/>
      <c r="W107" s="37"/>
      <c r="X107" s="37"/>
      <c r="Y107" s="37"/>
      <c r="Z107" s="37"/>
      <c r="AA107" s="37"/>
      <c r="AB107" s="37"/>
      <c r="AC107" s="37"/>
      <c r="AD107" s="37"/>
      <c r="AE107" s="37" t="s">
        <v>109</v>
      </c>
      <c r="AF107" s="37">
        <v>0</v>
      </c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</row>
    <row r="108" spans="1:60" ht="14.5" outlineLevel="1">
      <c r="A108" s="255" t="s">
        <v>97</v>
      </c>
      <c r="B108" s="256" t="s">
        <v>52</v>
      </c>
      <c r="C108" s="257" t="s">
        <v>51</v>
      </c>
      <c r="D108" s="317"/>
      <c r="E108" s="259"/>
      <c r="F108" s="260"/>
      <c r="G108" s="260">
        <f>SUMIF(AE109:AE128,"&lt;&gt;NOR",G109:G128)</f>
        <v>0</v>
      </c>
      <c r="H108" s="260"/>
      <c r="I108" s="260">
        <f>SUM(I109:I128)</f>
        <v>0</v>
      </c>
      <c r="J108" s="260"/>
      <c r="K108" s="260">
        <f>SUM(K109:K128)</f>
        <v>0</v>
      </c>
      <c r="L108" s="260"/>
      <c r="M108" s="260">
        <f>SUM(M109:M128)</f>
        <v>0</v>
      </c>
      <c r="N108" s="317"/>
      <c r="O108" s="317">
        <f>SUM(O109:O128)</f>
        <v>1.4250000000000001E-2</v>
      </c>
      <c r="P108" s="317"/>
      <c r="Q108" s="317">
        <f>SUM(Q109:Q128)</f>
        <v>14.257899999999999</v>
      </c>
      <c r="R108" s="34"/>
      <c r="S108" s="34"/>
      <c r="T108" s="36">
        <v>0.22700000000000001</v>
      </c>
      <c r="U108" s="34" t="e">
        <f>ROUND(#REF!*T108,2)</f>
        <v>#REF!</v>
      </c>
      <c r="V108" s="37"/>
      <c r="W108" s="37"/>
      <c r="X108" s="37"/>
      <c r="Y108" s="37"/>
      <c r="Z108" s="37"/>
      <c r="AA108" s="37"/>
      <c r="AB108" s="37"/>
      <c r="AC108" s="37"/>
      <c r="AD108" s="37"/>
      <c r="AE108" s="37" t="s">
        <v>102</v>
      </c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</row>
    <row r="109" spans="1:60" outlineLevel="1">
      <c r="A109" s="249">
        <v>38</v>
      </c>
      <c r="B109" s="250" t="s">
        <v>206</v>
      </c>
      <c r="C109" s="251" t="s">
        <v>207</v>
      </c>
      <c r="D109" s="313" t="s">
        <v>101</v>
      </c>
      <c r="E109" s="253">
        <v>5</v>
      </c>
      <c r="F109" s="320">
        <v>0</v>
      </c>
      <c r="G109" s="254">
        <f>ROUND(E109*F109,2)</f>
        <v>0</v>
      </c>
      <c r="H109" s="254"/>
      <c r="I109" s="254">
        <f>ROUND(E109*H109,2)</f>
        <v>0</v>
      </c>
      <c r="J109" s="254"/>
      <c r="K109" s="254">
        <f>ROUND(E109*J109,2)</f>
        <v>0</v>
      </c>
      <c r="L109" s="254">
        <v>15</v>
      </c>
      <c r="M109" s="254">
        <f>G109*(1+L109/100)</f>
        <v>0</v>
      </c>
      <c r="N109" s="313">
        <v>0</v>
      </c>
      <c r="O109" s="313">
        <f>ROUND(E109*N109,5)</f>
        <v>0</v>
      </c>
      <c r="P109" s="313">
        <v>0</v>
      </c>
      <c r="Q109" s="313">
        <f>ROUND(E109*P109,5)</f>
        <v>0</v>
      </c>
      <c r="R109" s="34"/>
      <c r="S109" s="34"/>
      <c r="T109" s="36"/>
      <c r="U109" s="34"/>
      <c r="V109" s="37"/>
      <c r="W109" s="37"/>
      <c r="X109" s="37"/>
      <c r="Y109" s="37"/>
      <c r="Z109" s="37"/>
      <c r="AA109" s="37"/>
      <c r="AB109" s="37"/>
      <c r="AC109" s="37"/>
      <c r="AD109" s="37"/>
      <c r="AE109" s="37" t="s">
        <v>109</v>
      </c>
      <c r="AF109" s="37">
        <v>0</v>
      </c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</row>
    <row r="110" spans="1:60" outlineLevel="1">
      <c r="A110" s="249">
        <v>39</v>
      </c>
      <c r="B110" s="250" t="s">
        <v>208</v>
      </c>
      <c r="C110" s="251" t="s">
        <v>209</v>
      </c>
      <c r="D110" s="313" t="s">
        <v>121</v>
      </c>
      <c r="E110" s="253">
        <v>2.02</v>
      </c>
      <c r="F110" s="320">
        <v>0</v>
      </c>
      <c r="G110" s="254">
        <f>ROUND(E110*F110,2)</f>
        <v>0</v>
      </c>
      <c r="H110" s="254"/>
      <c r="I110" s="254">
        <f>ROUND(E110*H110,2)</f>
        <v>0</v>
      </c>
      <c r="J110" s="254"/>
      <c r="K110" s="254">
        <f>ROUND(E110*J110,2)</f>
        <v>0</v>
      </c>
      <c r="L110" s="254">
        <v>15</v>
      </c>
      <c r="M110" s="254">
        <f>G110*(1+L110/100)</f>
        <v>0</v>
      </c>
      <c r="N110" s="313">
        <v>1.17E-3</v>
      </c>
      <c r="O110" s="313">
        <f>ROUND(E110*N110,5)</f>
        <v>2.3600000000000001E-3</v>
      </c>
      <c r="P110" s="313">
        <v>0.03</v>
      </c>
      <c r="Q110" s="313">
        <f>ROUND(E110*P110,5)</f>
        <v>6.0600000000000001E-2</v>
      </c>
      <c r="R110" s="34"/>
      <c r="S110" s="34"/>
      <c r="T110" s="36">
        <v>0.81299999999999994</v>
      </c>
      <c r="U110" s="34" t="e">
        <f>ROUND(#REF!*T110,2)</f>
        <v>#REF!</v>
      </c>
      <c r="V110" s="37"/>
      <c r="W110" s="37"/>
      <c r="X110" s="37"/>
      <c r="Y110" s="37"/>
      <c r="Z110" s="37"/>
      <c r="AA110" s="37"/>
      <c r="AB110" s="37"/>
      <c r="AC110" s="37"/>
      <c r="AD110" s="37"/>
      <c r="AE110" s="37" t="s">
        <v>102</v>
      </c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</row>
    <row r="111" spans="1:60" outlineLevel="1">
      <c r="A111" s="249"/>
      <c r="B111" s="250"/>
      <c r="C111" s="536" t="s">
        <v>210</v>
      </c>
      <c r="D111" s="537"/>
      <c r="E111" s="538"/>
      <c r="F111" s="539"/>
      <c r="G111" s="540"/>
      <c r="H111" s="254"/>
      <c r="I111" s="254"/>
      <c r="J111" s="254"/>
      <c r="K111" s="254"/>
      <c r="L111" s="254"/>
      <c r="M111" s="254"/>
      <c r="N111" s="313"/>
      <c r="O111" s="313"/>
      <c r="P111" s="313"/>
      <c r="Q111" s="313"/>
      <c r="R111" s="34"/>
      <c r="S111" s="34"/>
      <c r="T111" s="36"/>
      <c r="U111" s="34"/>
      <c r="V111" s="37"/>
      <c r="W111" s="37"/>
      <c r="X111" s="37"/>
      <c r="Y111" s="37"/>
      <c r="Z111" s="37"/>
      <c r="AA111" s="37"/>
      <c r="AB111" s="37"/>
      <c r="AC111" s="37"/>
      <c r="AD111" s="37"/>
      <c r="AE111" s="37" t="s">
        <v>109</v>
      </c>
      <c r="AF111" s="37">
        <v>0</v>
      </c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</row>
    <row r="112" spans="1:60" outlineLevel="1">
      <c r="A112" s="249"/>
      <c r="B112" s="250"/>
      <c r="C112" s="314" t="s">
        <v>211</v>
      </c>
      <c r="D112" s="315"/>
      <c r="E112" s="316">
        <v>2.02</v>
      </c>
      <c r="F112" s="254"/>
      <c r="G112" s="254"/>
      <c r="H112" s="254"/>
      <c r="I112" s="254"/>
      <c r="J112" s="254"/>
      <c r="K112" s="254"/>
      <c r="L112" s="254"/>
      <c r="M112" s="254"/>
      <c r="N112" s="313"/>
      <c r="O112" s="313"/>
      <c r="P112" s="313"/>
      <c r="Q112" s="313"/>
      <c r="R112" s="34"/>
      <c r="S112" s="34"/>
      <c r="T112" s="36">
        <v>4.6550000000000002</v>
      </c>
      <c r="U112" s="34" t="e">
        <f>ROUND(#REF!*T112,2)</f>
        <v>#REF!</v>
      </c>
      <c r="V112" s="37"/>
      <c r="W112" s="37"/>
      <c r="X112" s="37"/>
      <c r="Y112" s="37"/>
      <c r="Z112" s="37"/>
      <c r="AA112" s="37"/>
      <c r="AB112" s="37"/>
      <c r="AC112" s="37"/>
      <c r="AD112" s="37"/>
      <c r="AE112" s="37" t="s">
        <v>102</v>
      </c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</row>
    <row r="113" spans="1:60" outlineLevel="1">
      <c r="A113" s="249">
        <v>40</v>
      </c>
      <c r="B113" s="250" t="s">
        <v>212</v>
      </c>
      <c r="C113" s="251" t="s">
        <v>213</v>
      </c>
      <c r="D113" s="313" t="s">
        <v>121</v>
      </c>
      <c r="E113" s="253">
        <v>5.2519999999999998</v>
      </c>
      <c r="F113" s="320">
        <v>0</v>
      </c>
      <c r="G113" s="254">
        <f>ROUND(E113*F113,2)</f>
        <v>0</v>
      </c>
      <c r="H113" s="254"/>
      <c r="I113" s="254">
        <f>ROUND(E113*H113,2)</f>
        <v>0</v>
      </c>
      <c r="J113" s="254"/>
      <c r="K113" s="254">
        <f>ROUND(E113*J113,2)</f>
        <v>0</v>
      </c>
      <c r="L113" s="254">
        <v>15</v>
      </c>
      <c r="M113" s="254">
        <f>G113*(1+L113/100)</f>
        <v>0</v>
      </c>
      <c r="N113" s="313">
        <v>1.17E-3</v>
      </c>
      <c r="O113" s="313">
        <f>ROUND(E113*N113,5)</f>
        <v>6.1399999999999996E-3</v>
      </c>
      <c r="P113" s="313">
        <v>8.7999999999999995E-2</v>
      </c>
      <c r="Q113" s="313">
        <f>ROUND(E113*P113,5)</f>
        <v>0.46217999999999998</v>
      </c>
      <c r="R113" s="34"/>
      <c r="S113" s="34"/>
      <c r="T113" s="36"/>
      <c r="U113" s="34"/>
      <c r="V113" s="37"/>
      <c r="W113" s="37"/>
      <c r="X113" s="37"/>
      <c r="Y113" s="37"/>
      <c r="Z113" s="37"/>
      <c r="AA113" s="37"/>
      <c r="AB113" s="37"/>
      <c r="AC113" s="37"/>
      <c r="AD113" s="37"/>
      <c r="AE113" s="37" t="s">
        <v>109</v>
      </c>
      <c r="AF113" s="37">
        <v>0</v>
      </c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</row>
    <row r="114" spans="1:60">
      <c r="A114" s="249"/>
      <c r="B114" s="250"/>
      <c r="C114" s="314" t="s">
        <v>214</v>
      </c>
      <c r="D114" s="315"/>
      <c r="E114" s="316">
        <v>5.2519999999999998</v>
      </c>
      <c r="F114" s="254"/>
      <c r="G114" s="254"/>
      <c r="H114" s="254"/>
      <c r="I114" s="254"/>
      <c r="J114" s="254"/>
      <c r="K114" s="254"/>
      <c r="L114" s="254"/>
      <c r="M114" s="254"/>
      <c r="N114" s="313"/>
      <c r="O114" s="313"/>
      <c r="P114" s="313"/>
      <c r="Q114" s="313"/>
      <c r="R114" s="39"/>
      <c r="S114" s="39"/>
      <c r="T114" s="41"/>
      <c r="U114" s="39" t="e">
        <f>SUM(U115:U132)</f>
        <v>#REF!</v>
      </c>
      <c r="AE114" s="29" t="s">
        <v>98</v>
      </c>
    </row>
    <row r="115" spans="1:60" outlineLevel="1">
      <c r="A115" s="249">
        <v>41</v>
      </c>
      <c r="B115" s="250" t="s">
        <v>215</v>
      </c>
      <c r="C115" s="251" t="s">
        <v>216</v>
      </c>
      <c r="D115" s="313" t="s">
        <v>116</v>
      </c>
      <c r="E115" s="253">
        <v>1.248</v>
      </c>
      <c r="F115" s="320">
        <v>0</v>
      </c>
      <c r="G115" s="254">
        <f>ROUND(E115*F115,2)</f>
        <v>0</v>
      </c>
      <c r="H115" s="254"/>
      <c r="I115" s="254">
        <f>ROUND(E115*H115,2)</f>
        <v>0</v>
      </c>
      <c r="J115" s="254"/>
      <c r="K115" s="254">
        <f>ROUND(E115*J115,2)</f>
        <v>0</v>
      </c>
      <c r="L115" s="254">
        <v>15</v>
      </c>
      <c r="M115" s="254">
        <f>G115*(1+L115/100)</f>
        <v>0</v>
      </c>
      <c r="N115" s="313">
        <v>0</v>
      </c>
      <c r="O115" s="313">
        <f>ROUND(E115*N115,5)</f>
        <v>0</v>
      </c>
      <c r="P115" s="313">
        <v>1.4</v>
      </c>
      <c r="Q115" s="313">
        <f>ROUND(E115*P115,5)</f>
        <v>1.7472000000000001</v>
      </c>
      <c r="R115" s="34"/>
      <c r="S115" s="34"/>
      <c r="T115" s="36">
        <v>0.3</v>
      </c>
      <c r="U115" s="34" t="e">
        <f>ROUND(#REF!*T115,2)</f>
        <v>#REF!</v>
      </c>
      <c r="V115" s="37"/>
      <c r="W115" s="37"/>
      <c r="X115" s="37"/>
      <c r="Y115" s="37"/>
      <c r="Z115" s="37"/>
      <c r="AA115" s="37"/>
      <c r="AB115" s="37"/>
      <c r="AC115" s="37"/>
      <c r="AD115" s="37"/>
      <c r="AE115" s="37" t="s">
        <v>102</v>
      </c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</row>
    <row r="116" spans="1:60" outlineLevel="1">
      <c r="A116" s="249"/>
      <c r="B116" s="250"/>
      <c r="C116" s="314" t="s">
        <v>217</v>
      </c>
      <c r="D116" s="315"/>
      <c r="E116" s="316">
        <v>1.248</v>
      </c>
      <c r="F116" s="254"/>
      <c r="G116" s="254"/>
      <c r="H116" s="254"/>
      <c r="I116" s="254"/>
      <c r="J116" s="254"/>
      <c r="K116" s="254"/>
      <c r="L116" s="254"/>
      <c r="M116" s="254"/>
      <c r="N116" s="313"/>
      <c r="O116" s="313"/>
      <c r="P116" s="313"/>
      <c r="Q116" s="313"/>
      <c r="R116" s="34"/>
      <c r="S116" s="34"/>
      <c r="T116" s="36"/>
      <c r="U116" s="34"/>
      <c r="V116" s="37"/>
      <c r="W116" s="37"/>
      <c r="X116" s="37"/>
      <c r="Y116" s="37"/>
      <c r="Z116" s="37"/>
      <c r="AA116" s="37"/>
      <c r="AB116" s="37"/>
      <c r="AC116" s="37"/>
      <c r="AD116" s="37"/>
      <c r="AE116" s="37" t="s">
        <v>109</v>
      </c>
      <c r="AF116" s="37">
        <v>0</v>
      </c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</row>
    <row r="117" spans="1:60" outlineLevel="1">
      <c r="A117" s="249">
        <v>42</v>
      </c>
      <c r="B117" s="250" t="s">
        <v>218</v>
      </c>
      <c r="C117" s="251" t="s">
        <v>219</v>
      </c>
      <c r="D117" s="313" t="s">
        <v>116</v>
      </c>
      <c r="E117" s="253">
        <v>4.4275000000000002</v>
      </c>
      <c r="F117" s="320">
        <v>0</v>
      </c>
      <c r="G117" s="254">
        <f>ROUND(E117*F117,2)</f>
        <v>0</v>
      </c>
      <c r="H117" s="254"/>
      <c r="I117" s="254">
        <f>ROUND(E117*H117,2)</f>
        <v>0</v>
      </c>
      <c r="J117" s="254"/>
      <c r="K117" s="254">
        <f>ROUND(E117*J117,2)</f>
        <v>0</v>
      </c>
      <c r="L117" s="254">
        <v>15</v>
      </c>
      <c r="M117" s="254">
        <f>G117*(1+L117/100)</f>
        <v>0</v>
      </c>
      <c r="N117" s="313">
        <v>0</v>
      </c>
      <c r="O117" s="313">
        <f>ROUND(E117*N117,5)</f>
        <v>0</v>
      </c>
      <c r="P117" s="313">
        <v>1.4</v>
      </c>
      <c r="Q117" s="313">
        <f>ROUND(E117*P117,5)</f>
        <v>6.1985000000000001</v>
      </c>
      <c r="R117" s="34"/>
      <c r="S117" s="34"/>
      <c r="T117" s="36">
        <v>0.26</v>
      </c>
      <c r="U117" s="34" t="e">
        <f>ROUND(#REF!*T117,2)</f>
        <v>#REF!</v>
      </c>
      <c r="V117" s="37"/>
      <c r="W117" s="37"/>
      <c r="X117" s="37"/>
      <c r="Y117" s="37"/>
      <c r="Z117" s="37"/>
      <c r="AA117" s="37"/>
      <c r="AB117" s="37"/>
      <c r="AC117" s="37"/>
      <c r="AD117" s="37"/>
      <c r="AE117" s="37" t="s">
        <v>102</v>
      </c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</row>
    <row r="118" spans="1:60" outlineLevel="1">
      <c r="A118" s="249"/>
      <c r="B118" s="250"/>
      <c r="C118" s="314" t="s">
        <v>220</v>
      </c>
      <c r="D118" s="315"/>
      <c r="E118" s="316">
        <v>4.4275000000000002</v>
      </c>
      <c r="F118" s="254"/>
      <c r="G118" s="254"/>
      <c r="H118" s="254"/>
      <c r="I118" s="254"/>
      <c r="J118" s="254"/>
      <c r="K118" s="254"/>
      <c r="L118" s="254"/>
      <c r="M118" s="254"/>
      <c r="N118" s="313"/>
      <c r="O118" s="313"/>
      <c r="P118" s="313"/>
      <c r="Q118" s="313"/>
      <c r="R118" s="34"/>
      <c r="S118" s="34"/>
      <c r="T118" s="36"/>
      <c r="U118" s="34"/>
      <c r="V118" s="37"/>
      <c r="W118" s="37"/>
      <c r="X118" s="37"/>
      <c r="Y118" s="37"/>
      <c r="Z118" s="37"/>
      <c r="AA118" s="37"/>
      <c r="AB118" s="37"/>
      <c r="AC118" s="37"/>
      <c r="AD118" s="37"/>
      <c r="AE118" s="37" t="s">
        <v>104</v>
      </c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8" t="e">
        <f>#REF!</f>
        <v>#REF!</v>
      </c>
      <c r="BB118" s="37"/>
      <c r="BC118" s="37"/>
      <c r="BD118" s="37"/>
      <c r="BE118" s="37"/>
      <c r="BF118" s="37"/>
      <c r="BG118" s="37"/>
      <c r="BH118" s="37"/>
    </row>
    <row r="119" spans="1:60" ht="20" outlineLevel="1">
      <c r="A119" s="249">
        <v>43</v>
      </c>
      <c r="B119" s="250" t="s">
        <v>221</v>
      </c>
      <c r="C119" s="251" t="s">
        <v>222</v>
      </c>
      <c r="D119" s="313" t="s">
        <v>121</v>
      </c>
      <c r="E119" s="253">
        <v>3.4</v>
      </c>
      <c r="F119" s="320">
        <v>0</v>
      </c>
      <c r="G119" s="254">
        <f>ROUND(E119*F119,2)</f>
        <v>0</v>
      </c>
      <c r="H119" s="254"/>
      <c r="I119" s="254">
        <f>ROUND(E119*H119,2)</f>
        <v>0</v>
      </c>
      <c r="J119" s="254"/>
      <c r="K119" s="254">
        <f>ROUND(E119*J119,2)</f>
        <v>0</v>
      </c>
      <c r="L119" s="254">
        <v>15</v>
      </c>
      <c r="M119" s="254">
        <f>G119*(1+L119/100)</f>
        <v>0</v>
      </c>
      <c r="N119" s="313">
        <v>0</v>
      </c>
      <c r="O119" s="313">
        <f>ROUND(E119*N119,5)</f>
        <v>0</v>
      </c>
      <c r="P119" s="313">
        <v>0.02</v>
      </c>
      <c r="Q119" s="313">
        <f>ROUND(E119*P119,5)</f>
        <v>6.8000000000000005E-2</v>
      </c>
      <c r="R119" s="34"/>
      <c r="S119" s="34"/>
      <c r="T119" s="36"/>
      <c r="U119" s="34"/>
      <c r="V119" s="37"/>
      <c r="W119" s="37"/>
      <c r="X119" s="37"/>
      <c r="Y119" s="37"/>
      <c r="Z119" s="37"/>
      <c r="AA119" s="37"/>
      <c r="AB119" s="37"/>
      <c r="AC119" s="37"/>
      <c r="AD119" s="37"/>
      <c r="AE119" s="37" t="s">
        <v>109</v>
      </c>
      <c r="AF119" s="37">
        <v>0</v>
      </c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</row>
    <row r="120" spans="1:60" outlineLevel="1">
      <c r="A120" s="249">
        <v>44</v>
      </c>
      <c r="B120" s="250" t="s">
        <v>223</v>
      </c>
      <c r="C120" s="251" t="s">
        <v>224</v>
      </c>
      <c r="D120" s="313" t="s">
        <v>121</v>
      </c>
      <c r="E120" s="253">
        <v>0.33119999999999999</v>
      </c>
      <c r="F120" s="320">
        <v>0</v>
      </c>
      <c r="G120" s="254">
        <f>ROUND(E120*F120,2)</f>
        <v>0</v>
      </c>
      <c r="H120" s="254"/>
      <c r="I120" s="254">
        <f>ROUND(E120*H120,2)</f>
        <v>0</v>
      </c>
      <c r="J120" s="254"/>
      <c r="K120" s="254">
        <f>ROUND(E120*J120,2)</f>
        <v>0</v>
      </c>
      <c r="L120" s="254">
        <v>15</v>
      </c>
      <c r="M120" s="254">
        <f>G120*(1+L120/100)</f>
        <v>0</v>
      </c>
      <c r="N120" s="313">
        <v>2.1900000000000001E-3</v>
      </c>
      <c r="O120" s="313">
        <f>ROUND(E120*N120,5)</f>
        <v>7.2999999999999996E-4</v>
      </c>
      <c r="P120" s="313">
        <v>0.01</v>
      </c>
      <c r="Q120" s="313">
        <f>ROUND(E120*P120,5)</f>
        <v>3.31E-3</v>
      </c>
      <c r="R120" s="34"/>
      <c r="S120" s="34"/>
      <c r="T120" s="36">
        <v>0.33</v>
      </c>
      <c r="U120" s="34" t="e">
        <f>ROUND(#REF!*T120,2)</f>
        <v>#REF!</v>
      </c>
      <c r="V120" s="37"/>
      <c r="W120" s="37"/>
      <c r="X120" s="37"/>
      <c r="Y120" s="37"/>
      <c r="Z120" s="37"/>
      <c r="AA120" s="37"/>
      <c r="AB120" s="37"/>
      <c r="AC120" s="37"/>
      <c r="AD120" s="37"/>
      <c r="AE120" s="37" t="s">
        <v>102</v>
      </c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</row>
    <row r="121" spans="1:60" outlineLevel="1">
      <c r="A121" s="249"/>
      <c r="B121" s="250"/>
      <c r="C121" s="536" t="s">
        <v>210</v>
      </c>
      <c r="D121" s="537"/>
      <c r="E121" s="538"/>
      <c r="F121" s="539"/>
      <c r="G121" s="540"/>
      <c r="H121" s="254"/>
      <c r="I121" s="254"/>
      <c r="J121" s="254"/>
      <c r="K121" s="254"/>
      <c r="L121" s="254"/>
      <c r="M121" s="254"/>
      <c r="N121" s="313"/>
      <c r="O121" s="313"/>
      <c r="P121" s="313"/>
      <c r="Q121" s="313"/>
      <c r="R121" s="34"/>
      <c r="S121" s="34"/>
      <c r="T121" s="36"/>
      <c r="U121" s="34"/>
      <c r="V121" s="37"/>
      <c r="W121" s="37"/>
      <c r="X121" s="37"/>
      <c r="Y121" s="37"/>
      <c r="Z121" s="37"/>
      <c r="AA121" s="37"/>
      <c r="AB121" s="37"/>
      <c r="AC121" s="37"/>
      <c r="AD121" s="37"/>
      <c r="AE121" s="37" t="s">
        <v>109</v>
      </c>
      <c r="AF121" s="37">
        <v>0</v>
      </c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</row>
    <row r="122" spans="1:60" outlineLevel="1">
      <c r="A122" s="249"/>
      <c r="B122" s="250"/>
      <c r="C122" s="314" t="s">
        <v>225</v>
      </c>
      <c r="D122" s="315"/>
      <c r="E122" s="316">
        <v>0.33119999999999999</v>
      </c>
      <c r="F122" s="254"/>
      <c r="G122" s="254"/>
      <c r="H122" s="254"/>
      <c r="I122" s="254"/>
      <c r="J122" s="254"/>
      <c r="K122" s="254"/>
      <c r="L122" s="254"/>
      <c r="M122" s="254"/>
      <c r="N122" s="313"/>
      <c r="O122" s="313"/>
      <c r="P122" s="313"/>
      <c r="Q122" s="313"/>
      <c r="R122" s="34"/>
      <c r="S122" s="34"/>
      <c r="T122" s="36">
        <v>0.08</v>
      </c>
      <c r="U122" s="34" t="e">
        <f>ROUND(#REF!*T122,2)</f>
        <v>#REF!</v>
      </c>
      <c r="V122" s="37"/>
      <c r="W122" s="37"/>
      <c r="X122" s="37"/>
      <c r="Y122" s="37"/>
      <c r="Z122" s="37"/>
      <c r="AA122" s="37"/>
      <c r="AB122" s="37"/>
      <c r="AC122" s="37"/>
      <c r="AD122" s="37"/>
      <c r="AE122" s="37" t="s">
        <v>102</v>
      </c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</row>
    <row r="123" spans="1:60" outlineLevel="1">
      <c r="A123" s="249">
        <v>45</v>
      </c>
      <c r="B123" s="250" t="s">
        <v>226</v>
      </c>
      <c r="C123" s="251" t="s">
        <v>227</v>
      </c>
      <c r="D123" s="313" t="s">
        <v>121</v>
      </c>
      <c r="E123" s="253">
        <v>7.4930000000000003</v>
      </c>
      <c r="F123" s="320">
        <v>0</v>
      </c>
      <c r="G123" s="254">
        <f>ROUND(E123*F123,2)</f>
        <v>0</v>
      </c>
      <c r="H123" s="254"/>
      <c r="I123" s="254">
        <f>ROUND(E123*H123,2)</f>
        <v>0</v>
      </c>
      <c r="J123" s="254"/>
      <c r="K123" s="254">
        <f>ROUND(E123*J123,2)</f>
        <v>0</v>
      </c>
      <c r="L123" s="254">
        <v>15</v>
      </c>
      <c r="M123" s="254">
        <f>G123*(1+L123/100)</f>
        <v>0</v>
      </c>
      <c r="N123" s="313">
        <v>6.7000000000000002E-4</v>
      </c>
      <c r="O123" s="313">
        <f>ROUND(E123*N123,5)</f>
        <v>5.0200000000000002E-3</v>
      </c>
      <c r="P123" s="313">
        <v>0.184</v>
      </c>
      <c r="Q123" s="313">
        <f>ROUND(E123*P123,5)</f>
        <v>1.3787100000000001</v>
      </c>
      <c r="R123" s="34"/>
      <c r="S123" s="34"/>
      <c r="T123" s="36"/>
      <c r="U123" s="34"/>
      <c r="V123" s="37"/>
      <c r="W123" s="37"/>
      <c r="X123" s="37"/>
      <c r="Y123" s="37"/>
      <c r="Z123" s="37"/>
      <c r="AA123" s="37"/>
      <c r="AB123" s="37"/>
      <c r="AC123" s="37"/>
      <c r="AD123" s="37"/>
      <c r="AE123" s="37" t="s">
        <v>109</v>
      </c>
      <c r="AF123" s="37">
        <v>0</v>
      </c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</row>
    <row r="124" spans="1:60" outlineLevel="1">
      <c r="A124" s="249"/>
      <c r="B124" s="250"/>
      <c r="C124" s="314" t="s">
        <v>228</v>
      </c>
      <c r="D124" s="315"/>
      <c r="E124" s="316">
        <v>7.4930000000000003</v>
      </c>
      <c r="F124" s="254"/>
      <c r="G124" s="254"/>
      <c r="H124" s="254"/>
      <c r="I124" s="254"/>
      <c r="J124" s="254"/>
      <c r="K124" s="254"/>
      <c r="L124" s="254"/>
      <c r="M124" s="254"/>
      <c r="N124" s="313"/>
      <c r="O124" s="313"/>
      <c r="P124" s="313"/>
      <c r="Q124" s="313"/>
      <c r="R124" s="34"/>
      <c r="S124" s="34"/>
      <c r="T124" s="36"/>
      <c r="U124" s="34"/>
      <c r="V124" s="37"/>
      <c r="W124" s="37"/>
      <c r="X124" s="37"/>
      <c r="Y124" s="37"/>
      <c r="Z124" s="37"/>
      <c r="AA124" s="37"/>
      <c r="AB124" s="37"/>
      <c r="AC124" s="37"/>
      <c r="AD124" s="37"/>
      <c r="AE124" s="37" t="s">
        <v>109</v>
      </c>
      <c r="AF124" s="37">
        <v>0</v>
      </c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</row>
    <row r="125" spans="1:60" outlineLevel="1">
      <c r="A125" s="249">
        <v>46</v>
      </c>
      <c r="B125" s="250" t="s">
        <v>229</v>
      </c>
      <c r="C125" s="251" t="s">
        <v>230</v>
      </c>
      <c r="D125" s="313" t="s">
        <v>121</v>
      </c>
      <c r="E125" s="253">
        <v>17.399999999999999</v>
      </c>
      <c r="F125" s="320">
        <v>0</v>
      </c>
      <c r="G125" s="254">
        <f>ROUND(E125*F125,2)</f>
        <v>0</v>
      </c>
      <c r="H125" s="254"/>
      <c r="I125" s="254">
        <f>ROUND(E125*H125,2)</f>
        <v>0</v>
      </c>
      <c r="J125" s="254"/>
      <c r="K125" s="254">
        <f>ROUND(E125*J125,2)</f>
        <v>0</v>
      </c>
      <c r="L125" s="254">
        <v>15</v>
      </c>
      <c r="M125" s="254">
        <f>G125*(1+L125/100)</f>
        <v>0</v>
      </c>
      <c r="N125" s="313">
        <v>0</v>
      </c>
      <c r="O125" s="313">
        <f>ROUND(E125*N125,5)</f>
        <v>0</v>
      </c>
      <c r="P125" s="313">
        <v>3.9E-2</v>
      </c>
      <c r="Q125" s="313">
        <f>ROUND(E125*P125,5)</f>
        <v>0.67859999999999998</v>
      </c>
      <c r="R125" s="34"/>
      <c r="S125" s="34"/>
      <c r="T125" s="36"/>
      <c r="U125" s="34"/>
      <c r="V125" s="37"/>
      <c r="W125" s="37"/>
      <c r="X125" s="37"/>
      <c r="Y125" s="37"/>
      <c r="Z125" s="37"/>
      <c r="AA125" s="37"/>
      <c r="AB125" s="37"/>
      <c r="AC125" s="37"/>
      <c r="AD125" s="37"/>
      <c r="AE125" s="37" t="s">
        <v>109</v>
      </c>
      <c r="AF125" s="37">
        <v>0</v>
      </c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</row>
    <row r="126" spans="1:60" outlineLevel="1">
      <c r="A126" s="249"/>
      <c r="B126" s="250"/>
      <c r="C126" s="314" t="s">
        <v>231</v>
      </c>
      <c r="D126" s="315"/>
      <c r="E126" s="316">
        <v>17.399999999999999</v>
      </c>
      <c r="F126" s="254"/>
      <c r="G126" s="254"/>
      <c r="H126" s="254"/>
      <c r="I126" s="254"/>
      <c r="J126" s="254"/>
      <c r="K126" s="254"/>
      <c r="L126" s="254"/>
      <c r="M126" s="254"/>
      <c r="N126" s="313"/>
      <c r="O126" s="313"/>
      <c r="P126" s="313"/>
      <c r="Q126" s="313"/>
      <c r="R126" s="34"/>
      <c r="S126" s="34"/>
      <c r="T126" s="36"/>
      <c r="U126" s="34"/>
      <c r="V126" s="37"/>
      <c r="W126" s="37"/>
      <c r="X126" s="37"/>
      <c r="Y126" s="37"/>
      <c r="Z126" s="37"/>
      <c r="AA126" s="37"/>
      <c r="AB126" s="37"/>
      <c r="AC126" s="37"/>
      <c r="AD126" s="37"/>
      <c r="AE126" s="37" t="s">
        <v>109</v>
      </c>
      <c r="AF126" s="37">
        <v>0</v>
      </c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</row>
    <row r="127" spans="1:60" ht="20" outlineLevel="1">
      <c r="A127" s="249">
        <v>47</v>
      </c>
      <c r="B127" s="250" t="s">
        <v>232</v>
      </c>
      <c r="C127" s="251" t="s">
        <v>233</v>
      </c>
      <c r="D127" s="313" t="s">
        <v>116</v>
      </c>
      <c r="E127" s="253">
        <v>1.6639999999999999</v>
      </c>
      <c r="F127" s="320">
        <v>0</v>
      </c>
      <c r="G127" s="254">
        <f>ROUND(E127*F127,2)</f>
        <v>0</v>
      </c>
      <c r="H127" s="254"/>
      <c r="I127" s="254">
        <f>ROUND(E127*H127,2)</f>
        <v>0</v>
      </c>
      <c r="J127" s="254"/>
      <c r="K127" s="254">
        <f>ROUND(E127*J127,2)</f>
        <v>0</v>
      </c>
      <c r="L127" s="254">
        <v>15</v>
      </c>
      <c r="M127" s="254">
        <f>G127*(1+L127/100)</f>
        <v>0</v>
      </c>
      <c r="N127" s="313">
        <v>0</v>
      </c>
      <c r="O127" s="313">
        <f>ROUND(E127*N127,5)</f>
        <v>0</v>
      </c>
      <c r="P127" s="313">
        <v>2.2000000000000002</v>
      </c>
      <c r="Q127" s="313">
        <f>ROUND(E127*P127,5)</f>
        <v>3.6608000000000001</v>
      </c>
      <c r="R127" s="34"/>
      <c r="S127" s="34"/>
      <c r="T127" s="36"/>
      <c r="U127" s="34"/>
      <c r="V127" s="37"/>
      <c r="W127" s="37"/>
      <c r="X127" s="37"/>
      <c r="Y127" s="37"/>
      <c r="Z127" s="37"/>
      <c r="AA127" s="37"/>
      <c r="AB127" s="37"/>
      <c r="AC127" s="37"/>
      <c r="AD127" s="37"/>
      <c r="AE127" s="37" t="s">
        <v>109</v>
      </c>
      <c r="AF127" s="37">
        <v>0</v>
      </c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</row>
    <row r="128" spans="1:60" outlineLevel="1">
      <c r="A128" s="249"/>
      <c r="B128" s="250"/>
      <c r="C128" s="314" t="s">
        <v>234</v>
      </c>
      <c r="D128" s="315"/>
      <c r="E128" s="316">
        <v>1.6639999999999999</v>
      </c>
      <c r="F128" s="254"/>
      <c r="G128" s="254"/>
      <c r="H128" s="254"/>
      <c r="I128" s="254"/>
      <c r="J128" s="254"/>
      <c r="K128" s="254"/>
      <c r="L128" s="254"/>
      <c r="M128" s="254"/>
      <c r="N128" s="313"/>
      <c r="O128" s="313"/>
      <c r="P128" s="313"/>
      <c r="Q128" s="313"/>
      <c r="R128" s="34"/>
      <c r="S128" s="34"/>
      <c r="T128" s="36">
        <v>0.61399999999999999</v>
      </c>
      <c r="U128" s="34" t="e">
        <f>ROUND(#REF!*T128,2)</f>
        <v>#REF!</v>
      </c>
      <c r="V128" s="37"/>
      <c r="W128" s="37"/>
      <c r="X128" s="37"/>
      <c r="Y128" s="37"/>
      <c r="Z128" s="37"/>
      <c r="AA128" s="37"/>
      <c r="AB128" s="37"/>
      <c r="AC128" s="37"/>
      <c r="AD128" s="37"/>
      <c r="AE128" s="37" t="s">
        <v>102</v>
      </c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</row>
    <row r="129" spans="1:60" ht="14.5" outlineLevel="1">
      <c r="A129" s="255" t="s">
        <v>97</v>
      </c>
      <c r="B129" s="256" t="s">
        <v>50</v>
      </c>
      <c r="C129" s="257" t="s">
        <v>49</v>
      </c>
      <c r="D129" s="317"/>
      <c r="E129" s="259"/>
      <c r="F129" s="260"/>
      <c r="G129" s="260">
        <f>SUMIF(AE130:AE147,"&lt;&gt;NOR",G130:G147)</f>
        <v>0</v>
      </c>
      <c r="H129" s="260"/>
      <c r="I129" s="260">
        <f>SUM(I130:I147)</f>
        <v>0</v>
      </c>
      <c r="J129" s="260"/>
      <c r="K129" s="260">
        <f>SUM(K130:K147)</f>
        <v>0</v>
      </c>
      <c r="L129" s="260"/>
      <c r="M129" s="260">
        <f>SUM(M130:M147)</f>
        <v>0</v>
      </c>
      <c r="N129" s="317"/>
      <c r="O129" s="317">
        <f>SUM(O130:O147)</f>
        <v>2.0100000000000001E-3</v>
      </c>
      <c r="P129" s="317"/>
      <c r="Q129" s="317">
        <f>SUM(Q130:Q147)</f>
        <v>6.8734599999999997</v>
      </c>
      <c r="R129" s="34"/>
      <c r="S129" s="34"/>
      <c r="T129" s="36">
        <v>0.94199999999999995</v>
      </c>
      <c r="U129" s="34" t="e">
        <f>ROUND(#REF!*T129,2)</f>
        <v>#REF!</v>
      </c>
      <c r="V129" s="37"/>
      <c r="W129" s="37"/>
      <c r="X129" s="37"/>
      <c r="Y129" s="37"/>
      <c r="Z129" s="37"/>
      <c r="AA129" s="37"/>
      <c r="AB129" s="37"/>
      <c r="AC129" s="37"/>
      <c r="AD129" s="37"/>
      <c r="AE129" s="37" t="s">
        <v>102</v>
      </c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</row>
    <row r="130" spans="1:60" outlineLevel="1">
      <c r="A130" s="249">
        <v>48</v>
      </c>
      <c r="B130" s="250" t="s">
        <v>235</v>
      </c>
      <c r="C130" s="251" t="s">
        <v>236</v>
      </c>
      <c r="D130" s="313" t="s">
        <v>121</v>
      </c>
      <c r="E130" s="253">
        <v>20.76</v>
      </c>
      <c r="F130" s="320">
        <v>0</v>
      </c>
      <c r="G130" s="254">
        <f>ROUND(E130*F130,2)</f>
        <v>0</v>
      </c>
      <c r="H130" s="254"/>
      <c r="I130" s="254">
        <f>ROUND(E130*H130,2)</f>
        <v>0</v>
      </c>
      <c r="J130" s="254"/>
      <c r="K130" s="254">
        <f>ROUND(E130*J130,2)</f>
        <v>0</v>
      </c>
      <c r="L130" s="254">
        <v>15</v>
      </c>
      <c r="M130" s="254">
        <f>G130*(1+L130/100)</f>
        <v>0</v>
      </c>
      <c r="N130" s="313">
        <v>0</v>
      </c>
      <c r="O130" s="313">
        <f>ROUND(E130*N130,5)</f>
        <v>0</v>
      </c>
      <c r="P130" s="313">
        <v>6.8000000000000005E-2</v>
      </c>
      <c r="Q130" s="313">
        <f>ROUND(E130*P130,5)</f>
        <v>1.41168</v>
      </c>
      <c r="R130" s="34"/>
      <c r="S130" s="34"/>
      <c r="T130" s="36">
        <v>0.49</v>
      </c>
      <c r="U130" s="34" t="e">
        <f>ROUND(#REF!*T130,2)</f>
        <v>#REF!</v>
      </c>
      <c r="V130" s="37"/>
      <c r="W130" s="37"/>
      <c r="X130" s="37"/>
      <c r="Y130" s="37"/>
      <c r="Z130" s="37"/>
      <c r="AA130" s="37"/>
      <c r="AB130" s="37"/>
      <c r="AC130" s="37"/>
      <c r="AD130" s="37"/>
      <c r="AE130" s="37" t="s">
        <v>102</v>
      </c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</row>
    <row r="131" spans="1:60" outlineLevel="1">
      <c r="A131" s="249"/>
      <c r="B131" s="250"/>
      <c r="C131" s="314" t="s">
        <v>237</v>
      </c>
      <c r="D131" s="315"/>
      <c r="E131" s="316">
        <v>20.76</v>
      </c>
      <c r="F131" s="254"/>
      <c r="G131" s="254"/>
      <c r="H131" s="254"/>
      <c r="I131" s="254"/>
      <c r="J131" s="254"/>
      <c r="K131" s="254"/>
      <c r="L131" s="254"/>
      <c r="M131" s="254"/>
      <c r="N131" s="313"/>
      <c r="O131" s="313"/>
      <c r="P131" s="313"/>
      <c r="Q131" s="313"/>
      <c r="R131" s="34"/>
      <c r="S131" s="34"/>
      <c r="T131" s="36">
        <v>0</v>
      </c>
      <c r="U131" s="34" t="e">
        <f>ROUND(#REF!*T131,2)</f>
        <v>#REF!</v>
      </c>
      <c r="V131" s="37"/>
      <c r="W131" s="37"/>
      <c r="X131" s="37"/>
      <c r="Y131" s="37"/>
      <c r="Z131" s="37"/>
      <c r="AA131" s="37"/>
      <c r="AB131" s="37"/>
      <c r="AC131" s="37"/>
      <c r="AD131" s="37"/>
      <c r="AE131" s="37" t="s">
        <v>102</v>
      </c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</row>
    <row r="132" spans="1:60" outlineLevel="1">
      <c r="A132" s="249">
        <v>49</v>
      </c>
      <c r="B132" s="250" t="s">
        <v>238</v>
      </c>
      <c r="C132" s="251" t="s">
        <v>239</v>
      </c>
      <c r="D132" s="313" t="s">
        <v>121</v>
      </c>
      <c r="E132" s="253">
        <v>21.759</v>
      </c>
      <c r="F132" s="320">
        <v>0</v>
      </c>
      <c r="G132" s="254">
        <f>ROUND(E132*F132,2)</f>
        <v>0</v>
      </c>
      <c r="H132" s="254"/>
      <c r="I132" s="254">
        <f>ROUND(E132*H132,2)</f>
        <v>0</v>
      </c>
      <c r="J132" s="254"/>
      <c r="K132" s="254">
        <f>ROUND(E132*J132,2)</f>
        <v>0</v>
      </c>
      <c r="L132" s="254">
        <v>15</v>
      </c>
      <c r="M132" s="254">
        <f>G132*(1+L132/100)</f>
        <v>0</v>
      </c>
      <c r="N132" s="313">
        <v>0</v>
      </c>
      <c r="O132" s="313">
        <f>ROUND(E132*N132,5)</f>
        <v>0</v>
      </c>
      <c r="P132" s="313">
        <v>4.5999999999999999E-2</v>
      </c>
      <c r="Q132" s="313">
        <f>ROUND(E132*P132,5)</f>
        <v>1.00091</v>
      </c>
      <c r="R132" s="34"/>
      <c r="S132" s="34"/>
      <c r="T132" s="36">
        <v>0</v>
      </c>
      <c r="U132" s="34" t="e">
        <f>ROUND(#REF!*T132,2)</f>
        <v>#REF!</v>
      </c>
      <c r="V132" s="37"/>
      <c r="W132" s="37"/>
      <c r="X132" s="37"/>
      <c r="Y132" s="37"/>
      <c r="Z132" s="37"/>
      <c r="AA132" s="37"/>
      <c r="AB132" s="37"/>
      <c r="AC132" s="37"/>
      <c r="AD132" s="37"/>
      <c r="AE132" s="37" t="s">
        <v>102</v>
      </c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</row>
    <row r="133" spans="1:60">
      <c r="A133" s="249"/>
      <c r="B133" s="250"/>
      <c r="C133" s="536" t="s">
        <v>240</v>
      </c>
      <c r="D133" s="537"/>
      <c r="E133" s="538"/>
      <c r="F133" s="539"/>
      <c r="G133" s="540"/>
      <c r="H133" s="254"/>
      <c r="I133" s="254"/>
      <c r="J133" s="254"/>
      <c r="K133" s="254"/>
      <c r="L133" s="254"/>
      <c r="M133" s="254"/>
      <c r="N133" s="313"/>
      <c r="O133" s="313"/>
      <c r="P133" s="313"/>
      <c r="Q133" s="313"/>
      <c r="R133" s="39"/>
      <c r="S133" s="39"/>
      <c r="T133" s="41"/>
      <c r="U133" s="39" t="e">
        <f>SUM(U134:U134)</f>
        <v>#REF!</v>
      </c>
      <c r="AE133" s="29" t="s">
        <v>98</v>
      </c>
    </row>
    <row r="134" spans="1:60" outlineLevel="1">
      <c r="A134" s="249"/>
      <c r="B134" s="250"/>
      <c r="C134" s="314" t="s">
        <v>241</v>
      </c>
      <c r="D134" s="315"/>
      <c r="E134" s="316">
        <v>21.759</v>
      </c>
      <c r="F134" s="254"/>
      <c r="G134" s="254"/>
      <c r="H134" s="254"/>
      <c r="I134" s="254"/>
      <c r="J134" s="254"/>
      <c r="K134" s="254"/>
      <c r="L134" s="254"/>
      <c r="M134" s="254"/>
      <c r="N134" s="313"/>
      <c r="O134" s="313"/>
      <c r="P134" s="313"/>
      <c r="Q134" s="313"/>
      <c r="R134" s="34"/>
      <c r="S134" s="34"/>
      <c r="T134" s="36">
        <v>0.85199999999999998</v>
      </c>
      <c r="U134" s="34" t="e">
        <f>ROUND(#REF!*T134,2)</f>
        <v>#REF!</v>
      </c>
      <c r="V134" s="37"/>
      <c r="W134" s="37"/>
      <c r="X134" s="37"/>
      <c r="Y134" s="37"/>
      <c r="Z134" s="37"/>
      <c r="AA134" s="37"/>
      <c r="AB134" s="37"/>
      <c r="AC134" s="37"/>
      <c r="AD134" s="37"/>
      <c r="AE134" s="37" t="s">
        <v>102</v>
      </c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</row>
    <row r="135" spans="1:60" ht="20">
      <c r="A135" s="249">
        <v>50</v>
      </c>
      <c r="B135" s="250" t="s">
        <v>242</v>
      </c>
      <c r="C135" s="251" t="s">
        <v>243</v>
      </c>
      <c r="D135" s="313" t="s">
        <v>121</v>
      </c>
      <c r="E135" s="253">
        <v>59.3</v>
      </c>
      <c r="F135" s="320">
        <v>0</v>
      </c>
      <c r="G135" s="254">
        <f>ROUND(E135*F135,2)</f>
        <v>0</v>
      </c>
      <c r="H135" s="254"/>
      <c r="I135" s="254">
        <f>ROUND(E135*H135,2)</f>
        <v>0</v>
      </c>
      <c r="J135" s="254"/>
      <c r="K135" s="254">
        <f>ROUND(E135*J135,2)</f>
        <v>0</v>
      </c>
      <c r="L135" s="254">
        <v>15</v>
      </c>
      <c r="M135" s="254">
        <f>G135*(1+L135/100)</f>
        <v>0</v>
      </c>
      <c r="N135" s="313">
        <v>0</v>
      </c>
      <c r="O135" s="313">
        <f>ROUND(E135*N135,5)</f>
        <v>0</v>
      </c>
      <c r="P135" s="313">
        <v>0.05</v>
      </c>
      <c r="Q135" s="313">
        <f>ROUND(E135*P135,5)</f>
        <v>2.9649999999999999</v>
      </c>
      <c r="R135" s="39"/>
      <c r="S135" s="39"/>
      <c r="T135" s="41"/>
      <c r="U135" s="39" t="e">
        <f>SUM(U136:U138)</f>
        <v>#REF!</v>
      </c>
      <c r="AE135" s="29" t="s">
        <v>98</v>
      </c>
    </row>
    <row r="136" spans="1:60" outlineLevel="1">
      <c r="A136" s="249"/>
      <c r="B136" s="250"/>
      <c r="C136" s="314" t="s">
        <v>244</v>
      </c>
      <c r="D136" s="315"/>
      <c r="E136" s="316">
        <v>59.3</v>
      </c>
      <c r="F136" s="254"/>
      <c r="G136" s="254"/>
      <c r="H136" s="254"/>
      <c r="I136" s="254"/>
      <c r="J136" s="254"/>
      <c r="K136" s="254"/>
      <c r="L136" s="254"/>
      <c r="M136" s="254"/>
      <c r="N136" s="313"/>
      <c r="O136" s="313"/>
      <c r="P136" s="313"/>
      <c r="Q136" s="313"/>
      <c r="R136" s="34"/>
      <c r="S136" s="34"/>
      <c r="T136" s="36">
        <v>0.38500000000000001</v>
      </c>
      <c r="U136" s="34" t="e">
        <f>ROUND(#REF!*T136,2)</f>
        <v>#REF!</v>
      </c>
      <c r="V136" s="37"/>
      <c r="W136" s="37"/>
      <c r="X136" s="37"/>
      <c r="Y136" s="37"/>
      <c r="Z136" s="37"/>
      <c r="AA136" s="37"/>
      <c r="AB136" s="37"/>
      <c r="AC136" s="37"/>
      <c r="AD136" s="37"/>
      <c r="AE136" s="37" t="s">
        <v>102</v>
      </c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</row>
    <row r="137" spans="1:60" outlineLevel="1">
      <c r="A137" s="249">
        <v>51</v>
      </c>
      <c r="B137" s="250" t="s">
        <v>245</v>
      </c>
      <c r="C137" s="251" t="s">
        <v>246</v>
      </c>
      <c r="D137" s="313" t="s">
        <v>121</v>
      </c>
      <c r="E137" s="253">
        <v>145.98660000000001</v>
      </c>
      <c r="F137" s="320">
        <v>0</v>
      </c>
      <c r="G137" s="254">
        <f>ROUND(E137*F137,2)</f>
        <v>0</v>
      </c>
      <c r="H137" s="254"/>
      <c r="I137" s="254">
        <f>ROUND(E137*H137,2)</f>
        <v>0</v>
      </c>
      <c r="J137" s="254"/>
      <c r="K137" s="254">
        <f>ROUND(E137*J137,2)</f>
        <v>0</v>
      </c>
      <c r="L137" s="254">
        <v>15</v>
      </c>
      <c r="M137" s="254">
        <f>G137*(1+L137/100)</f>
        <v>0</v>
      </c>
      <c r="N137" s="313">
        <v>0</v>
      </c>
      <c r="O137" s="313">
        <f>ROUND(E137*N137,5)</f>
        <v>0</v>
      </c>
      <c r="P137" s="313">
        <v>0.01</v>
      </c>
      <c r="Q137" s="313">
        <f>ROUND(E137*P137,5)</f>
        <v>1.45987</v>
      </c>
      <c r="R137" s="34"/>
      <c r="S137" s="34"/>
      <c r="T137" s="36"/>
      <c r="U137" s="34"/>
      <c r="V137" s="37"/>
      <c r="W137" s="37"/>
      <c r="X137" s="37"/>
      <c r="Y137" s="37"/>
      <c r="Z137" s="37"/>
      <c r="AA137" s="37"/>
      <c r="AB137" s="37"/>
      <c r="AC137" s="37"/>
      <c r="AD137" s="37"/>
      <c r="AE137" s="37" t="s">
        <v>109</v>
      </c>
      <c r="AF137" s="37">
        <v>0</v>
      </c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</row>
    <row r="138" spans="1:60" outlineLevel="1">
      <c r="A138" s="249"/>
      <c r="B138" s="250"/>
      <c r="C138" s="314" t="s">
        <v>157</v>
      </c>
      <c r="D138" s="315"/>
      <c r="E138" s="316">
        <v>10.353</v>
      </c>
      <c r="F138" s="254"/>
      <c r="G138" s="254"/>
      <c r="H138" s="254"/>
      <c r="I138" s="254"/>
      <c r="J138" s="254"/>
      <c r="K138" s="254"/>
      <c r="L138" s="254"/>
      <c r="M138" s="254"/>
      <c r="N138" s="313"/>
      <c r="O138" s="313"/>
      <c r="P138" s="313"/>
      <c r="Q138" s="313"/>
      <c r="R138" s="34"/>
      <c r="S138" s="34"/>
      <c r="T138" s="36">
        <v>1.5669999999999999</v>
      </c>
      <c r="U138" s="34" t="e">
        <f>ROUND(#REF!*T138,2)</f>
        <v>#REF!</v>
      </c>
      <c r="V138" s="37"/>
      <c r="W138" s="37"/>
      <c r="X138" s="37"/>
      <c r="Y138" s="37"/>
      <c r="Z138" s="37"/>
      <c r="AA138" s="37"/>
      <c r="AB138" s="37"/>
      <c r="AC138" s="37"/>
      <c r="AD138" s="37"/>
      <c r="AE138" s="37" t="s">
        <v>102</v>
      </c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</row>
    <row r="139" spans="1:60">
      <c r="A139" s="249"/>
      <c r="B139" s="250"/>
      <c r="C139" s="314" t="s">
        <v>151</v>
      </c>
      <c r="D139" s="315"/>
      <c r="E139" s="316">
        <v>48.726799999999997</v>
      </c>
      <c r="F139" s="254"/>
      <c r="G139" s="254"/>
      <c r="H139" s="254"/>
      <c r="I139" s="254"/>
      <c r="J139" s="254"/>
      <c r="K139" s="254"/>
      <c r="L139" s="254"/>
      <c r="M139" s="254"/>
      <c r="N139" s="313"/>
      <c r="O139" s="313"/>
      <c r="P139" s="313"/>
      <c r="Q139" s="313"/>
      <c r="R139" s="39"/>
      <c r="S139" s="39"/>
      <c r="T139" s="41"/>
      <c r="U139" s="39" t="e">
        <f>SUM(U140:U146)</f>
        <v>#REF!</v>
      </c>
      <c r="AE139" s="29" t="s">
        <v>98</v>
      </c>
    </row>
    <row r="140" spans="1:60" outlineLevel="1">
      <c r="A140" s="249"/>
      <c r="B140" s="250"/>
      <c r="C140" s="314" t="s">
        <v>152</v>
      </c>
      <c r="D140" s="315"/>
      <c r="E140" s="316">
        <v>48.726799999999997</v>
      </c>
      <c r="F140" s="254"/>
      <c r="G140" s="254"/>
      <c r="H140" s="254"/>
      <c r="I140" s="254"/>
      <c r="J140" s="254"/>
      <c r="K140" s="254"/>
      <c r="L140" s="254"/>
      <c r="M140" s="254"/>
      <c r="N140" s="313"/>
      <c r="O140" s="313"/>
      <c r="P140" s="313"/>
      <c r="Q140" s="313"/>
      <c r="R140" s="34"/>
      <c r="S140" s="34"/>
      <c r="T140" s="36">
        <v>0.161</v>
      </c>
      <c r="U140" s="34" t="e">
        <f>ROUND(#REF!*T140,2)</f>
        <v>#REF!</v>
      </c>
      <c r="V140" s="37"/>
      <c r="W140" s="37"/>
      <c r="X140" s="37"/>
      <c r="Y140" s="37"/>
      <c r="Z140" s="37"/>
      <c r="AA140" s="37"/>
      <c r="AB140" s="37"/>
      <c r="AC140" s="37"/>
      <c r="AD140" s="37"/>
      <c r="AE140" s="37" t="s">
        <v>102</v>
      </c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</row>
    <row r="141" spans="1:60" outlineLevel="1">
      <c r="A141" s="249"/>
      <c r="B141" s="250"/>
      <c r="C141" s="314" t="s">
        <v>158</v>
      </c>
      <c r="D141" s="315"/>
      <c r="E141" s="316">
        <v>5.94</v>
      </c>
      <c r="F141" s="254"/>
      <c r="G141" s="254"/>
      <c r="H141" s="254"/>
      <c r="I141" s="254"/>
      <c r="J141" s="254"/>
      <c r="K141" s="254"/>
      <c r="L141" s="254"/>
      <c r="M141" s="254"/>
      <c r="N141" s="313"/>
      <c r="O141" s="313"/>
      <c r="P141" s="313"/>
      <c r="Q141" s="313"/>
      <c r="R141" s="34"/>
      <c r="S141" s="34"/>
      <c r="T141" s="36"/>
      <c r="U141" s="34"/>
      <c r="V141" s="37"/>
      <c r="W141" s="37"/>
      <c r="X141" s="37"/>
      <c r="Y141" s="37"/>
      <c r="Z141" s="37"/>
      <c r="AA141" s="37"/>
      <c r="AB141" s="37"/>
      <c r="AC141" s="37"/>
      <c r="AD141" s="37"/>
      <c r="AE141" s="37" t="s">
        <v>109</v>
      </c>
      <c r="AF141" s="37">
        <v>0</v>
      </c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</row>
    <row r="142" spans="1:60" outlineLevel="1">
      <c r="A142" s="249"/>
      <c r="B142" s="250"/>
      <c r="C142" s="314" t="s">
        <v>159</v>
      </c>
      <c r="D142" s="315"/>
      <c r="E142" s="316">
        <v>32.24</v>
      </c>
      <c r="F142" s="254"/>
      <c r="G142" s="254"/>
      <c r="H142" s="254"/>
      <c r="I142" s="254"/>
      <c r="J142" s="254"/>
      <c r="K142" s="254"/>
      <c r="L142" s="254"/>
      <c r="M142" s="254"/>
      <c r="N142" s="313"/>
      <c r="O142" s="313"/>
      <c r="P142" s="313"/>
      <c r="Q142" s="313"/>
      <c r="R142" s="34"/>
      <c r="S142" s="34"/>
      <c r="T142" s="36">
        <v>0</v>
      </c>
      <c r="U142" s="34" t="e">
        <f>ROUND(#REF!*T142,2)</f>
        <v>#REF!</v>
      </c>
      <c r="V142" s="37"/>
      <c r="W142" s="37"/>
      <c r="X142" s="37"/>
      <c r="Y142" s="37"/>
      <c r="Z142" s="37"/>
      <c r="AA142" s="37"/>
      <c r="AB142" s="37"/>
      <c r="AC142" s="37"/>
      <c r="AD142" s="37"/>
      <c r="AE142" s="37" t="s">
        <v>113</v>
      </c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</row>
    <row r="143" spans="1:60" outlineLevel="1">
      <c r="A143" s="249">
        <v>52</v>
      </c>
      <c r="B143" s="250" t="s">
        <v>247</v>
      </c>
      <c r="C143" s="251" t="s">
        <v>248</v>
      </c>
      <c r="D143" s="313" t="s">
        <v>101</v>
      </c>
      <c r="E143" s="253">
        <v>3</v>
      </c>
      <c r="F143" s="320">
        <v>0</v>
      </c>
      <c r="G143" s="254">
        <f>ROUND(E143*F143,2)</f>
        <v>0</v>
      </c>
      <c r="H143" s="254"/>
      <c r="I143" s="254">
        <f>ROUND(E143*H143,2)</f>
        <v>0</v>
      </c>
      <c r="J143" s="254"/>
      <c r="K143" s="254">
        <f>ROUND(E143*J143,2)</f>
        <v>0</v>
      </c>
      <c r="L143" s="254">
        <v>15</v>
      </c>
      <c r="M143" s="254">
        <f>G143*(1+L143/100)</f>
        <v>0</v>
      </c>
      <c r="N143" s="313">
        <v>6.7000000000000002E-4</v>
      </c>
      <c r="O143" s="313">
        <f>ROUND(E143*N143,5)</f>
        <v>2.0100000000000001E-3</v>
      </c>
      <c r="P143" s="313">
        <v>1.2E-2</v>
      </c>
      <c r="Q143" s="313">
        <f>ROUND(E143*P143,5)</f>
        <v>3.5999999999999997E-2</v>
      </c>
      <c r="R143" s="34"/>
      <c r="S143" s="34"/>
      <c r="T143" s="36"/>
      <c r="U143" s="34"/>
      <c r="V143" s="37"/>
      <c r="W143" s="37"/>
      <c r="X143" s="37"/>
      <c r="Y143" s="37"/>
      <c r="Z143" s="37"/>
      <c r="AA143" s="37"/>
      <c r="AB143" s="37"/>
      <c r="AC143" s="37"/>
      <c r="AD143" s="37"/>
      <c r="AE143" s="37" t="s">
        <v>109</v>
      </c>
      <c r="AF143" s="37">
        <v>0</v>
      </c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</row>
    <row r="144" spans="1:60" outlineLevel="1">
      <c r="A144" s="249">
        <v>53</v>
      </c>
      <c r="B144" s="250" t="s">
        <v>249</v>
      </c>
      <c r="C144" s="251" t="s">
        <v>250</v>
      </c>
      <c r="D144" s="313" t="s">
        <v>107</v>
      </c>
      <c r="E144" s="253">
        <v>22.9</v>
      </c>
      <c r="F144" s="320">
        <v>0</v>
      </c>
      <c r="G144" s="254">
        <f>ROUND(E144*F144,2)</f>
        <v>0</v>
      </c>
      <c r="H144" s="254"/>
      <c r="I144" s="254">
        <f>ROUND(E144*H144,2)</f>
        <v>0</v>
      </c>
      <c r="J144" s="254"/>
      <c r="K144" s="254">
        <f>ROUND(E144*J144,2)</f>
        <v>0</v>
      </c>
      <c r="L144" s="254">
        <v>15</v>
      </c>
      <c r="M144" s="254">
        <f>G144*(1+L144/100)</f>
        <v>0</v>
      </c>
      <c r="N144" s="313">
        <v>0</v>
      </c>
      <c r="O144" s="313">
        <f>ROUND(E144*N144,5)</f>
        <v>0</v>
      </c>
      <c r="P144" s="313">
        <v>0</v>
      </c>
      <c r="Q144" s="313">
        <f>ROUND(E144*P144,5)</f>
        <v>0</v>
      </c>
      <c r="R144" s="34"/>
      <c r="S144" s="34"/>
      <c r="T144" s="36">
        <v>7.0000000000000007E-2</v>
      </c>
      <c r="U144" s="34" t="e">
        <f>ROUND(#REF!*T144,2)</f>
        <v>#REF!</v>
      </c>
      <c r="V144" s="37"/>
      <c r="W144" s="37"/>
      <c r="X144" s="37"/>
      <c r="Y144" s="37"/>
      <c r="Z144" s="37"/>
      <c r="AA144" s="37"/>
      <c r="AB144" s="37"/>
      <c r="AC144" s="37"/>
      <c r="AD144" s="37"/>
      <c r="AE144" s="37" t="s">
        <v>102</v>
      </c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</row>
    <row r="145" spans="1:60" outlineLevel="1">
      <c r="A145" s="249">
        <v>54</v>
      </c>
      <c r="B145" s="250" t="s">
        <v>251</v>
      </c>
      <c r="C145" s="251" t="s">
        <v>252</v>
      </c>
      <c r="D145" s="313" t="s">
        <v>107</v>
      </c>
      <c r="E145" s="253">
        <v>22.9</v>
      </c>
      <c r="F145" s="320">
        <v>0</v>
      </c>
      <c r="G145" s="254">
        <f>ROUND(E145*F145,2)</f>
        <v>0</v>
      </c>
      <c r="H145" s="254"/>
      <c r="I145" s="254">
        <f>ROUND(E145*H145,2)</f>
        <v>0</v>
      </c>
      <c r="J145" s="254"/>
      <c r="K145" s="254">
        <f>ROUND(E145*J145,2)</f>
        <v>0</v>
      </c>
      <c r="L145" s="254">
        <v>15</v>
      </c>
      <c r="M145" s="254">
        <f>G145*(1+L145/100)</f>
        <v>0</v>
      </c>
      <c r="N145" s="313">
        <v>0</v>
      </c>
      <c r="O145" s="313">
        <f>ROUND(E145*N145,5)</f>
        <v>0</v>
      </c>
      <c r="P145" s="313">
        <v>0</v>
      </c>
      <c r="Q145" s="313">
        <f>ROUND(E145*P145,5)</f>
        <v>0</v>
      </c>
      <c r="R145" s="34"/>
      <c r="S145" s="34"/>
      <c r="T145" s="36"/>
      <c r="U145" s="34"/>
      <c r="V145" s="37"/>
      <c r="W145" s="37"/>
      <c r="X145" s="37"/>
      <c r="Y145" s="37"/>
      <c r="Z145" s="37"/>
      <c r="AA145" s="37"/>
      <c r="AB145" s="37"/>
      <c r="AC145" s="37"/>
      <c r="AD145" s="37"/>
      <c r="AE145" s="37" t="s">
        <v>109</v>
      </c>
      <c r="AF145" s="37">
        <v>0</v>
      </c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</row>
    <row r="146" spans="1:60" outlineLevel="1">
      <c r="A146" s="249">
        <v>55</v>
      </c>
      <c r="B146" s="250" t="s">
        <v>253</v>
      </c>
      <c r="C146" s="251" t="s">
        <v>254</v>
      </c>
      <c r="D146" s="313" t="s">
        <v>107</v>
      </c>
      <c r="E146" s="253">
        <v>22.9</v>
      </c>
      <c r="F146" s="320">
        <v>0</v>
      </c>
      <c r="G146" s="254">
        <f>ROUND(E146*F146,2)</f>
        <v>0</v>
      </c>
      <c r="H146" s="254"/>
      <c r="I146" s="254">
        <f>ROUND(E146*H146,2)</f>
        <v>0</v>
      </c>
      <c r="J146" s="254"/>
      <c r="K146" s="254">
        <f>ROUND(E146*J146,2)</f>
        <v>0</v>
      </c>
      <c r="L146" s="254">
        <v>15</v>
      </c>
      <c r="M146" s="254">
        <f>G146*(1+L146/100)</f>
        <v>0</v>
      </c>
      <c r="N146" s="313">
        <v>0</v>
      </c>
      <c r="O146" s="313">
        <f>ROUND(E146*N146,5)</f>
        <v>0</v>
      </c>
      <c r="P146" s="313">
        <v>0</v>
      </c>
      <c r="Q146" s="313">
        <f>ROUND(E146*P146,5)</f>
        <v>0</v>
      </c>
      <c r="R146" s="34"/>
      <c r="S146" s="34"/>
      <c r="T146" s="36">
        <v>1.74</v>
      </c>
      <c r="U146" s="34" t="e">
        <f>ROUND(#REF!*T146,2)</f>
        <v>#REF!</v>
      </c>
      <c r="V146" s="37"/>
      <c r="W146" s="37"/>
      <c r="X146" s="37"/>
      <c r="Y146" s="37"/>
      <c r="Z146" s="37"/>
      <c r="AA146" s="37"/>
      <c r="AB146" s="37"/>
      <c r="AC146" s="37"/>
      <c r="AD146" s="37"/>
      <c r="AE146" s="37" t="s">
        <v>102</v>
      </c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</row>
    <row r="147" spans="1:60" ht="20">
      <c r="A147" s="249">
        <v>56</v>
      </c>
      <c r="B147" s="250" t="s">
        <v>255</v>
      </c>
      <c r="C147" s="251" t="s">
        <v>256</v>
      </c>
      <c r="D147" s="313" t="s">
        <v>107</v>
      </c>
      <c r="E147" s="253">
        <v>22.9</v>
      </c>
      <c r="F147" s="320">
        <v>0</v>
      </c>
      <c r="G147" s="254">
        <f>ROUND(E147*F147,2)</f>
        <v>0</v>
      </c>
      <c r="H147" s="254"/>
      <c r="I147" s="254">
        <f>ROUND(E147*H147,2)</f>
        <v>0</v>
      </c>
      <c r="J147" s="254"/>
      <c r="K147" s="254">
        <f>ROUND(E147*J147,2)</f>
        <v>0</v>
      </c>
      <c r="L147" s="254">
        <v>15</v>
      </c>
      <c r="M147" s="254">
        <f>G147*(1+L147/100)</f>
        <v>0</v>
      </c>
      <c r="N147" s="313">
        <v>0</v>
      </c>
      <c r="O147" s="313">
        <f>ROUND(E147*N147,5)</f>
        <v>0</v>
      </c>
      <c r="P147" s="313">
        <v>0</v>
      </c>
      <c r="Q147" s="313">
        <f>ROUND(E147*P147,5)</f>
        <v>0</v>
      </c>
      <c r="R147" s="39"/>
      <c r="S147" s="39"/>
      <c r="T147" s="41"/>
      <c r="U147" s="39" t="e">
        <f>SUM(U148:U149)</f>
        <v>#REF!</v>
      </c>
      <c r="AE147" s="29" t="s">
        <v>98</v>
      </c>
    </row>
    <row r="148" spans="1:60" ht="14.5" outlineLevel="1">
      <c r="A148" s="255" t="s">
        <v>97</v>
      </c>
      <c r="B148" s="256" t="s">
        <v>48</v>
      </c>
      <c r="C148" s="257" t="s">
        <v>47</v>
      </c>
      <c r="D148" s="317"/>
      <c r="E148" s="259"/>
      <c r="F148" s="260"/>
      <c r="G148" s="260">
        <f>SUMIF(AE149:AE150,"&lt;&gt;NOR",G149:G150)</f>
        <v>0</v>
      </c>
      <c r="H148" s="260"/>
      <c r="I148" s="260">
        <f>SUM(I149:I150)</f>
        <v>0</v>
      </c>
      <c r="J148" s="260"/>
      <c r="K148" s="260">
        <f>SUM(K149:K150)</f>
        <v>0</v>
      </c>
      <c r="L148" s="260"/>
      <c r="M148" s="260">
        <f>SUM(M149:M150)</f>
        <v>0</v>
      </c>
      <c r="N148" s="317"/>
      <c r="O148" s="317">
        <f>SUM(O149:O150)</f>
        <v>0</v>
      </c>
      <c r="P148" s="317"/>
      <c r="Q148" s="317">
        <f>SUM(Q149:Q150)</f>
        <v>0</v>
      </c>
      <c r="R148" s="34"/>
      <c r="S148" s="34"/>
      <c r="T148" s="36">
        <v>0.19500000000000001</v>
      </c>
      <c r="U148" s="34" t="e">
        <f>ROUND(#REF!*T148,2)</f>
        <v>#REF!</v>
      </c>
      <c r="V148" s="37"/>
      <c r="W148" s="37"/>
      <c r="X148" s="37"/>
      <c r="Y148" s="37"/>
      <c r="Z148" s="37"/>
      <c r="AA148" s="37"/>
      <c r="AB148" s="37"/>
      <c r="AC148" s="37"/>
      <c r="AD148" s="37"/>
      <c r="AE148" s="37" t="s">
        <v>102</v>
      </c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</row>
    <row r="149" spans="1:60" outlineLevel="1">
      <c r="A149" s="249">
        <v>57</v>
      </c>
      <c r="B149" s="250" t="s">
        <v>257</v>
      </c>
      <c r="C149" s="251" t="s">
        <v>258</v>
      </c>
      <c r="D149" s="313" t="s">
        <v>107</v>
      </c>
      <c r="E149" s="253">
        <v>10.523709999999999</v>
      </c>
      <c r="F149" s="320">
        <f>H149+J149</f>
        <v>0</v>
      </c>
      <c r="G149" s="254">
        <f>ROUND(E149*F149,2)</f>
        <v>0</v>
      </c>
      <c r="H149" s="254"/>
      <c r="I149" s="254">
        <f>ROUND(E149*H149,2)</f>
        <v>0</v>
      </c>
      <c r="J149" s="254"/>
      <c r="K149" s="254">
        <f>ROUND(E149*J149,2)</f>
        <v>0</v>
      </c>
      <c r="L149" s="254">
        <v>15</v>
      </c>
      <c r="M149" s="254">
        <f>G149*(1+L149/100)</f>
        <v>0</v>
      </c>
      <c r="N149" s="313">
        <v>0</v>
      </c>
      <c r="O149" s="313">
        <f>ROUND(E149*N149,5)</f>
        <v>0</v>
      </c>
      <c r="P149" s="313">
        <v>0</v>
      </c>
      <c r="Q149" s="313">
        <f>ROUND(E149*P149,5)</f>
        <v>0</v>
      </c>
      <c r="R149" s="34"/>
      <c r="S149" s="34"/>
      <c r="T149" s="36"/>
      <c r="U149" s="34"/>
      <c r="V149" s="37"/>
      <c r="W149" s="37"/>
      <c r="X149" s="37"/>
      <c r="Y149" s="37"/>
      <c r="Z149" s="37"/>
      <c r="AA149" s="37"/>
      <c r="AB149" s="37"/>
      <c r="AC149" s="37"/>
      <c r="AD149" s="37"/>
      <c r="AE149" s="37" t="s">
        <v>109</v>
      </c>
      <c r="AF149" s="37">
        <v>0</v>
      </c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</row>
    <row r="150" spans="1:60" ht="20">
      <c r="A150" s="249"/>
      <c r="B150" s="250"/>
      <c r="C150" s="314" t="s">
        <v>1991</v>
      </c>
      <c r="D150" s="315"/>
      <c r="E150" s="316">
        <v>10.523709999999999</v>
      </c>
      <c r="F150" s="254"/>
      <c r="G150" s="254"/>
      <c r="H150" s="254"/>
      <c r="I150" s="254"/>
      <c r="J150" s="254"/>
      <c r="K150" s="254"/>
      <c r="L150" s="254"/>
      <c r="M150" s="254"/>
      <c r="N150" s="313"/>
      <c r="O150" s="313"/>
      <c r="P150" s="313"/>
      <c r="Q150" s="313"/>
      <c r="R150" s="39"/>
      <c r="S150" s="39"/>
      <c r="T150" s="41"/>
      <c r="U150" s="39" t="e">
        <f>SUM(U151:U170)</f>
        <v>#REF!</v>
      </c>
      <c r="AE150" s="29" t="s">
        <v>98</v>
      </c>
    </row>
    <row r="151" spans="1:60" ht="14.5" outlineLevel="1">
      <c r="A151" s="255" t="s">
        <v>97</v>
      </c>
      <c r="B151" s="256" t="s">
        <v>46</v>
      </c>
      <c r="C151" s="257" t="s">
        <v>45</v>
      </c>
      <c r="D151" s="317"/>
      <c r="E151" s="259"/>
      <c r="F151" s="260"/>
      <c r="G151" s="260">
        <f>SUMIF(AE152:AE154,"&lt;&gt;NOR",G152:G154)</f>
        <v>0</v>
      </c>
      <c r="H151" s="260"/>
      <c r="I151" s="260">
        <f>SUM(I152:I154)</f>
        <v>0</v>
      </c>
      <c r="J151" s="260"/>
      <c r="K151" s="260">
        <f>SUM(K152:K154)</f>
        <v>0</v>
      </c>
      <c r="L151" s="260"/>
      <c r="M151" s="260">
        <f>SUM(M152:M154)</f>
        <v>0</v>
      </c>
      <c r="N151" s="317"/>
      <c r="O151" s="317">
        <f>SUM(O152:O154)</f>
        <v>2.615E-2</v>
      </c>
      <c r="P151" s="317"/>
      <c r="Q151" s="317">
        <f>SUM(Q152:Q154)</f>
        <v>0</v>
      </c>
      <c r="R151" s="34"/>
      <c r="S151" s="34"/>
      <c r="T151" s="36">
        <v>0.46</v>
      </c>
      <c r="U151" s="34" t="e">
        <f>ROUND(#REF!*T151,2)</f>
        <v>#REF!</v>
      </c>
      <c r="V151" s="37"/>
      <c r="W151" s="37"/>
      <c r="X151" s="37"/>
      <c r="Y151" s="37"/>
      <c r="Z151" s="37"/>
      <c r="AA151" s="37"/>
      <c r="AB151" s="37"/>
      <c r="AC151" s="37"/>
      <c r="AD151" s="37"/>
      <c r="AE151" s="37" t="s">
        <v>102</v>
      </c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</row>
    <row r="152" spans="1:60" ht="20" outlineLevel="1">
      <c r="A152" s="249">
        <v>58</v>
      </c>
      <c r="B152" s="250" t="s">
        <v>259</v>
      </c>
      <c r="C152" s="251" t="s">
        <v>260</v>
      </c>
      <c r="D152" s="313" t="s">
        <v>121</v>
      </c>
      <c r="E152" s="253">
        <v>7.69</v>
      </c>
      <c r="F152" s="320">
        <v>0</v>
      </c>
      <c r="G152" s="254">
        <f>ROUND(E152*F152,2)</f>
        <v>0</v>
      </c>
      <c r="H152" s="254"/>
      <c r="I152" s="254">
        <f>ROUND(E152*H152,2)</f>
        <v>0</v>
      </c>
      <c r="J152" s="254"/>
      <c r="K152" s="254">
        <f>ROUND(E152*J152,2)</f>
        <v>0</v>
      </c>
      <c r="L152" s="254">
        <v>15</v>
      </c>
      <c r="M152" s="254">
        <f>G152*(1+L152/100)</f>
        <v>0</v>
      </c>
      <c r="N152" s="313">
        <v>3.3999999999999998E-3</v>
      </c>
      <c r="O152" s="313">
        <f>ROUND(E152*N152,5)</f>
        <v>2.615E-2</v>
      </c>
      <c r="P152" s="313">
        <v>0</v>
      </c>
      <c r="Q152" s="313">
        <f>ROUND(E152*P152,5)</f>
        <v>0</v>
      </c>
      <c r="R152" s="34"/>
      <c r="S152" s="34"/>
      <c r="T152" s="36">
        <v>0.88</v>
      </c>
      <c r="U152" s="34" t="e">
        <f>ROUND(#REF!*T152,2)</f>
        <v>#REF!</v>
      </c>
      <c r="V152" s="37"/>
      <c r="W152" s="37"/>
      <c r="X152" s="37"/>
      <c r="Y152" s="37"/>
      <c r="Z152" s="37"/>
      <c r="AA152" s="37"/>
      <c r="AB152" s="37"/>
      <c r="AC152" s="37"/>
      <c r="AD152" s="37"/>
      <c r="AE152" s="37" t="s">
        <v>102</v>
      </c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</row>
    <row r="153" spans="1:60" outlineLevel="1">
      <c r="A153" s="249"/>
      <c r="B153" s="250"/>
      <c r="C153" s="314" t="s">
        <v>261</v>
      </c>
      <c r="D153" s="315"/>
      <c r="E153" s="316">
        <v>7.69</v>
      </c>
      <c r="F153" s="254"/>
      <c r="G153" s="254"/>
      <c r="H153" s="254"/>
      <c r="I153" s="254"/>
      <c r="J153" s="254"/>
      <c r="K153" s="254"/>
      <c r="L153" s="254"/>
      <c r="M153" s="254"/>
      <c r="N153" s="313"/>
      <c r="O153" s="313"/>
      <c r="P153" s="313"/>
      <c r="Q153" s="313"/>
      <c r="R153" s="34"/>
      <c r="S153" s="34"/>
      <c r="T153" s="36">
        <v>4.0199999999999996</v>
      </c>
      <c r="U153" s="34" t="e">
        <f>ROUND(#REF!*T153,2)</f>
        <v>#REF!</v>
      </c>
      <c r="V153" s="37"/>
      <c r="W153" s="37"/>
      <c r="X153" s="37"/>
      <c r="Y153" s="37"/>
      <c r="Z153" s="37"/>
      <c r="AA153" s="37"/>
      <c r="AB153" s="37"/>
      <c r="AC153" s="37"/>
      <c r="AD153" s="37"/>
      <c r="AE153" s="37" t="s">
        <v>102</v>
      </c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</row>
    <row r="154" spans="1:60" outlineLevel="1">
      <c r="A154" s="249">
        <v>59</v>
      </c>
      <c r="B154" s="250" t="s">
        <v>262</v>
      </c>
      <c r="C154" s="251" t="s">
        <v>263</v>
      </c>
      <c r="D154" s="313" t="s">
        <v>107</v>
      </c>
      <c r="E154" s="253">
        <v>2.615E-2</v>
      </c>
      <c r="F154" s="320">
        <v>0</v>
      </c>
      <c r="G154" s="254">
        <f>ROUND(E154*F154,2)</f>
        <v>0</v>
      </c>
      <c r="H154" s="254"/>
      <c r="I154" s="254">
        <f>ROUND(E154*H154,2)</f>
        <v>0</v>
      </c>
      <c r="J154" s="254"/>
      <c r="K154" s="254">
        <f>ROUND(E154*J154,2)</f>
        <v>0</v>
      </c>
      <c r="L154" s="254">
        <v>15</v>
      </c>
      <c r="M154" s="254">
        <f>G154*(1+L154/100)</f>
        <v>0</v>
      </c>
      <c r="N154" s="313">
        <v>0</v>
      </c>
      <c r="O154" s="313">
        <f>ROUND(E154*N154,5)</f>
        <v>0</v>
      </c>
      <c r="P154" s="313">
        <v>0</v>
      </c>
      <c r="Q154" s="313">
        <f>ROUND(E154*P154,5)</f>
        <v>0</v>
      </c>
      <c r="R154" s="34"/>
      <c r="S154" s="34"/>
      <c r="T154" s="36">
        <v>1.86</v>
      </c>
      <c r="U154" s="34" t="e">
        <f>ROUND(#REF!*T154,2)</f>
        <v>#REF!</v>
      </c>
      <c r="V154" s="37"/>
      <c r="W154" s="37"/>
      <c r="X154" s="37"/>
      <c r="Y154" s="37"/>
      <c r="Z154" s="37"/>
      <c r="AA154" s="37"/>
      <c r="AB154" s="37"/>
      <c r="AC154" s="37"/>
      <c r="AD154" s="37"/>
      <c r="AE154" s="37" t="s">
        <v>102</v>
      </c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</row>
    <row r="155" spans="1:60" ht="14.5" outlineLevel="1">
      <c r="A155" s="255" t="s">
        <v>97</v>
      </c>
      <c r="B155" s="256" t="s">
        <v>44</v>
      </c>
      <c r="C155" s="257" t="s">
        <v>43</v>
      </c>
      <c r="D155" s="317"/>
      <c r="E155" s="259"/>
      <c r="F155" s="260"/>
      <c r="G155" s="260">
        <f>SUMIF(AE156:AE162,"&lt;&gt;NOR",G156:G162)</f>
        <v>0</v>
      </c>
      <c r="H155" s="260"/>
      <c r="I155" s="260">
        <f>SUM(I156:I162)</f>
        <v>0</v>
      </c>
      <c r="J155" s="260"/>
      <c r="K155" s="260">
        <f>SUM(K156:K162)</f>
        <v>0</v>
      </c>
      <c r="L155" s="260"/>
      <c r="M155" s="260">
        <f>SUM(M156:M162)</f>
        <v>0</v>
      </c>
      <c r="N155" s="317"/>
      <c r="O155" s="317">
        <f>SUM(O156:O162)</f>
        <v>1.9050000000000001E-2</v>
      </c>
      <c r="P155" s="317"/>
      <c r="Q155" s="317">
        <f>SUM(Q156:Q162)</f>
        <v>0</v>
      </c>
      <c r="R155" s="34"/>
      <c r="S155" s="34"/>
      <c r="T155" s="36"/>
      <c r="U155" s="34"/>
      <c r="V155" s="37"/>
      <c r="W155" s="37"/>
      <c r="X155" s="37"/>
      <c r="Y155" s="37"/>
      <c r="Z155" s="37"/>
      <c r="AA155" s="37"/>
      <c r="AB155" s="37"/>
      <c r="AC155" s="37"/>
      <c r="AD155" s="37"/>
      <c r="AE155" s="37" t="s">
        <v>104</v>
      </c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8" t="e">
        <f>#REF!</f>
        <v>#REF!</v>
      </c>
      <c r="BB155" s="37"/>
      <c r="BC155" s="37"/>
      <c r="BD155" s="37"/>
      <c r="BE155" s="37"/>
      <c r="BF155" s="37"/>
      <c r="BG155" s="37"/>
      <c r="BH155" s="37"/>
    </row>
    <row r="156" spans="1:60" ht="20" outlineLevel="1">
      <c r="A156" s="249">
        <v>60</v>
      </c>
      <c r="B156" s="250" t="s">
        <v>264</v>
      </c>
      <c r="C156" s="251" t="s">
        <v>265</v>
      </c>
      <c r="D156" s="313" t="s">
        <v>121</v>
      </c>
      <c r="E156" s="253">
        <v>4.4820000000000002</v>
      </c>
      <c r="F156" s="320">
        <v>0</v>
      </c>
      <c r="G156" s="254">
        <f>ROUND(E156*F156,2)</f>
        <v>0</v>
      </c>
      <c r="H156" s="254"/>
      <c r="I156" s="254">
        <f>ROUND(E156*H156,2)</f>
        <v>0</v>
      </c>
      <c r="J156" s="254"/>
      <c r="K156" s="254">
        <f>ROUND(E156*J156,2)</f>
        <v>0</v>
      </c>
      <c r="L156" s="254">
        <v>15</v>
      </c>
      <c r="M156" s="254">
        <f>G156*(1+L156/100)</f>
        <v>0</v>
      </c>
      <c r="N156" s="313">
        <v>2.3000000000000001E-4</v>
      </c>
      <c r="O156" s="313">
        <f>ROUND(E156*N156,5)</f>
        <v>1.0300000000000001E-3</v>
      </c>
      <c r="P156" s="313">
        <v>0</v>
      </c>
      <c r="Q156" s="313">
        <f>ROUND(E156*P156,5)</f>
        <v>0</v>
      </c>
      <c r="R156" s="34"/>
      <c r="S156" s="34"/>
      <c r="T156" s="36">
        <v>0</v>
      </c>
      <c r="U156" s="34" t="e">
        <f>ROUND(#REF!*T156,2)</f>
        <v>#REF!</v>
      </c>
      <c r="V156" s="37"/>
      <c r="W156" s="37"/>
      <c r="X156" s="37"/>
      <c r="Y156" s="37"/>
      <c r="Z156" s="37"/>
      <c r="AA156" s="37"/>
      <c r="AB156" s="37"/>
      <c r="AC156" s="37"/>
      <c r="AD156" s="37"/>
      <c r="AE156" s="37" t="s">
        <v>113</v>
      </c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</row>
    <row r="157" spans="1:60" outlineLevel="1">
      <c r="A157" s="249"/>
      <c r="B157" s="250"/>
      <c r="C157" s="314" t="s">
        <v>266</v>
      </c>
      <c r="D157" s="315"/>
      <c r="E157" s="316">
        <v>4.4820000000000002</v>
      </c>
      <c r="F157" s="254"/>
      <c r="G157" s="254"/>
      <c r="H157" s="254"/>
      <c r="I157" s="254"/>
      <c r="J157" s="254"/>
      <c r="K157" s="254"/>
      <c r="L157" s="254"/>
      <c r="M157" s="254"/>
      <c r="N157" s="313"/>
      <c r="O157" s="313"/>
      <c r="P157" s="313"/>
      <c r="Q157" s="313"/>
      <c r="R157" s="34"/>
      <c r="S157" s="34"/>
      <c r="T157" s="36">
        <v>0</v>
      </c>
      <c r="U157" s="34" t="e">
        <f>ROUND(#REF!*T157,2)</f>
        <v>#REF!</v>
      </c>
      <c r="V157" s="37"/>
      <c r="W157" s="37"/>
      <c r="X157" s="37"/>
      <c r="Y157" s="37"/>
      <c r="Z157" s="37"/>
      <c r="AA157" s="37"/>
      <c r="AB157" s="37"/>
      <c r="AC157" s="37"/>
      <c r="AD157" s="37"/>
      <c r="AE157" s="37" t="s">
        <v>113</v>
      </c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</row>
    <row r="158" spans="1:60" outlineLevel="1">
      <c r="A158" s="249">
        <v>61</v>
      </c>
      <c r="B158" s="250" t="s">
        <v>267</v>
      </c>
      <c r="C158" s="251" t="s">
        <v>268</v>
      </c>
      <c r="D158" s="313" t="s">
        <v>121</v>
      </c>
      <c r="E158" s="253">
        <v>4.84056</v>
      </c>
      <c r="F158" s="320">
        <v>0</v>
      </c>
      <c r="G158" s="254">
        <f>ROUND(E158*F158,2)</f>
        <v>0</v>
      </c>
      <c r="H158" s="254"/>
      <c r="I158" s="254">
        <f>ROUND(E158*H158,2)</f>
        <v>0</v>
      </c>
      <c r="J158" s="254"/>
      <c r="K158" s="254">
        <f>ROUND(E158*J158,2)</f>
        <v>0</v>
      </c>
      <c r="L158" s="254">
        <v>15</v>
      </c>
      <c r="M158" s="254">
        <f>G158*(1+L158/100)</f>
        <v>0</v>
      </c>
      <c r="N158" s="313">
        <v>3.5999999999999999E-3</v>
      </c>
      <c r="O158" s="313">
        <f>ROUND(E158*N158,5)</f>
        <v>1.7430000000000001E-2</v>
      </c>
      <c r="P158" s="313">
        <v>0</v>
      </c>
      <c r="Q158" s="313">
        <f>ROUND(E158*P158,5)</f>
        <v>0</v>
      </c>
      <c r="R158" s="34"/>
      <c r="S158" s="34"/>
      <c r="T158" s="36">
        <v>0</v>
      </c>
      <c r="U158" s="34" t="e">
        <f>ROUND(#REF!*T158,2)</f>
        <v>#REF!</v>
      </c>
      <c r="V158" s="37"/>
      <c r="W158" s="37"/>
      <c r="X158" s="37"/>
      <c r="Y158" s="37"/>
      <c r="Z158" s="37"/>
      <c r="AA158" s="37"/>
      <c r="AB158" s="37"/>
      <c r="AC158" s="37"/>
      <c r="AD158" s="37"/>
      <c r="AE158" s="37" t="s">
        <v>113</v>
      </c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</row>
    <row r="159" spans="1:60" outlineLevel="1">
      <c r="A159" s="249"/>
      <c r="B159" s="250"/>
      <c r="C159" s="314" t="s">
        <v>269</v>
      </c>
      <c r="D159" s="315"/>
      <c r="E159" s="316">
        <v>4.84056</v>
      </c>
      <c r="F159" s="254"/>
      <c r="G159" s="254"/>
      <c r="H159" s="254"/>
      <c r="I159" s="254"/>
      <c r="J159" s="254"/>
      <c r="K159" s="254"/>
      <c r="L159" s="254"/>
      <c r="M159" s="254"/>
      <c r="N159" s="313"/>
      <c r="O159" s="313"/>
      <c r="P159" s="313"/>
      <c r="Q159" s="313"/>
      <c r="R159" s="34"/>
      <c r="S159" s="34"/>
      <c r="T159" s="36">
        <v>0</v>
      </c>
      <c r="U159" s="34" t="e">
        <f>ROUND(#REF!*T159,2)</f>
        <v>#REF!</v>
      </c>
      <c r="V159" s="37"/>
      <c r="W159" s="37"/>
      <c r="X159" s="37"/>
      <c r="Y159" s="37"/>
      <c r="Z159" s="37"/>
      <c r="AA159" s="37"/>
      <c r="AB159" s="37"/>
      <c r="AC159" s="37"/>
      <c r="AD159" s="37"/>
      <c r="AE159" s="37" t="s">
        <v>113</v>
      </c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</row>
    <row r="160" spans="1:60" outlineLevel="1">
      <c r="A160" s="249">
        <v>62</v>
      </c>
      <c r="B160" s="250" t="s">
        <v>270</v>
      </c>
      <c r="C160" s="251" t="s">
        <v>271</v>
      </c>
      <c r="D160" s="313" t="s">
        <v>121</v>
      </c>
      <c r="E160" s="253">
        <v>58.65</v>
      </c>
      <c r="F160" s="320">
        <v>0</v>
      </c>
      <c r="G160" s="254">
        <f>ROUND(E160*F160,2)</f>
        <v>0</v>
      </c>
      <c r="H160" s="254"/>
      <c r="I160" s="254">
        <f>ROUND(E160*H160,2)</f>
        <v>0</v>
      </c>
      <c r="J160" s="254"/>
      <c r="K160" s="254">
        <f>ROUND(E160*J160,2)</f>
        <v>0</v>
      </c>
      <c r="L160" s="254">
        <v>15</v>
      </c>
      <c r="M160" s="254">
        <f>G160*(1+L160/100)</f>
        <v>0</v>
      </c>
      <c r="N160" s="313">
        <v>1.0000000000000001E-5</v>
      </c>
      <c r="O160" s="313">
        <f>ROUND(E160*N160,5)</f>
        <v>5.9000000000000003E-4</v>
      </c>
      <c r="P160" s="313">
        <v>0</v>
      </c>
      <c r="Q160" s="313">
        <f>ROUND(E160*P160,5)</f>
        <v>0</v>
      </c>
      <c r="R160" s="34"/>
      <c r="S160" s="34"/>
      <c r="T160" s="36">
        <v>0</v>
      </c>
      <c r="U160" s="34" t="e">
        <f>ROUND(#REF!*T160,2)</f>
        <v>#REF!</v>
      </c>
      <c r="V160" s="37"/>
      <c r="W160" s="37"/>
      <c r="X160" s="37"/>
      <c r="Y160" s="37"/>
      <c r="Z160" s="37"/>
      <c r="AA160" s="37"/>
      <c r="AB160" s="37"/>
      <c r="AC160" s="37"/>
      <c r="AD160" s="37"/>
      <c r="AE160" s="37" t="s">
        <v>113</v>
      </c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</row>
    <row r="161" spans="1:60" outlineLevel="1">
      <c r="A161" s="249"/>
      <c r="B161" s="250"/>
      <c r="C161" s="314" t="s">
        <v>182</v>
      </c>
      <c r="D161" s="315"/>
      <c r="E161" s="316">
        <v>58.65</v>
      </c>
      <c r="F161" s="254"/>
      <c r="G161" s="254"/>
      <c r="H161" s="254"/>
      <c r="I161" s="254"/>
      <c r="J161" s="254"/>
      <c r="K161" s="254"/>
      <c r="L161" s="254"/>
      <c r="M161" s="254"/>
      <c r="N161" s="313"/>
      <c r="O161" s="313"/>
      <c r="P161" s="313"/>
      <c r="Q161" s="313"/>
      <c r="R161" s="34"/>
      <c r="S161" s="34"/>
      <c r="T161" s="36">
        <v>0</v>
      </c>
      <c r="U161" s="34" t="e">
        <f>ROUND(#REF!*T161,2)</f>
        <v>#REF!</v>
      </c>
      <c r="V161" s="37"/>
      <c r="W161" s="37"/>
      <c r="X161" s="37"/>
      <c r="Y161" s="37"/>
      <c r="Z161" s="37"/>
      <c r="AA161" s="37"/>
      <c r="AB161" s="37"/>
      <c r="AC161" s="37"/>
      <c r="AD161" s="37"/>
      <c r="AE161" s="37" t="s">
        <v>113</v>
      </c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</row>
    <row r="162" spans="1:60" outlineLevel="1">
      <c r="A162" s="249">
        <v>63</v>
      </c>
      <c r="B162" s="250" t="s">
        <v>272</v>
      </c>
      <c r="C162" s="251" t="s">
        <v>273</v>
      </c>
      <c r="D162" s="313" t="s">
        <v>107</v>
      </c>
      <c r="E162" s="253">
        <v>0.1905</v>
      </c>
      <c r="F162" s="320">
        <v>0</v>
      </c>
      <c r="G162" s="254">
        <f>ROUND(E162*F162,2)</f>
        <v>0</v>
      </c>
      <c r="H162" s="254"/>
      <c r="I162" s="254">
        <f>ROUND(E162*H162,2)</f>
        <v>0</v>
      </c>
      <c r="J162" s="254"/>
      <c r="K162" s="254">
        <f>ROUND(E162*J162,2)</f>
        <v>0</v>
      </c>
      <c r="L162" s="254">
        <v>15</v>
      </c>
      <c r="M162" s="254">
        <f>G162*(1+L162/100)</f>
        <v>0</v>
      </c>
      <c r="N162" s="313">
        <v>0</v>
      </c>
      <c r="O162" s="313">
        <f>ROUND(E162*N162,5)</f>
        <v>0</v>
      </c>
      <c r="P162" s="313">
        <v>0</v>
      </c>
      <c r="Q162" s="313">
        <f>ROUND(E162*P162,5)</f>
        <v>0</v>
      </c>
      <c r="R162" s="34"/>
      <c r="S162" s="34"/>
      <c r="T162" s="36">
        <v>0</v>
      </c>
      <c r="U162" s="34" t="e">
        <f>ROUND(#REF!*T162,2)</f>
        <v>#REF!</v>
      </c>
      <c r="V162" s="37"/>
      <c r="W162" s="37"/>
      <c r="X162" s="37"/>
      <c r="Y162" s="37"/>
      <c r="Z162" s="37"/>
      <c r="AA162" s="37"/>
      <c r="AB162" s="37"/>
      <c r="AC162" s="37"/>
      <c r="AD162" s="37"/>
      <c r="AE162" s="37" t="s">
        <v>113</v>
      </c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</row>
    <row r="163" spans="1:60" ht="14.5" outlineLevel="1">
      <c r="A163" s="255" t="s">
        <v>97</v>
      </c>
      <c r="B163" s="256" t="s">
        <v>42</v>
      </c>
      <c r="C163" s="257" t="s">
        <v>41</v>
      </c>
      <c r="D163" s="317"/>
      <c r="E163" s="259"/>
      <c r="F163" s="260"/>
      <c r="G163" s="260">
        <f>SUMIF(AE164:AE165,"&lt;&gt;NOR",G164:G165)</f>
        <v>0</v>
      </c>
      <c r="H163" s="260"/>
      <c r="I163" s="260">
        <f>SUM(I164:I165)</f>
        <v>0</v>
      </c>
      <c r="J163" s="260"/>
      <c r="K163" s="260">
        <f>SUM(K164:K165)</f>
        <v>0</v>
      </c>
      <c r="L163" s="260"/>
      <c r="M163" s="260">
        <f>SUM(M164:M165)</f>
        <v>0</v>
      </c>
      <c r="N163" s="317"/>
      <c r="O163" s="317">
        <f>SUM(O164:O165)</f>
        <v>0</v>
      </c>
      <c r="P163" s="317"/>
      <c r="Q163" s="317">
        <f>SUM(Q164:Q165)</f>
        <v>0.69299999999999995</v>
      </c>
      <c r="R163" s="34"/>
      <c r="S163" s="34"/>
      <c r="T163" s="36"/>
      <c r="U163" s="34"/>
      <c r="V163" s="37"/>
      <c r="W163" s="37"/>
      <c r="X163" s="37"/>
      <c r="Y163" s="37"/>
      <c r="Z163" s="37"/>
      <c r="AA163" s="37"/>
      <c r="AB163" s="37"/>
      <c r="AC163" s="37"/>
      <c r="AD163" s="37"/>
      <c r="AE163" s="37" t="s">
        <v>104</v>
      </c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8" t="e">
        <f>#REF!</f>
        <v>#REF!</v>
      </c>
      <c r="BB163" s="37"/>
      <c r="BC163" s="37"/>
      <c r="BD163" s="37"/>
      <c r="BE163" s="37"/>
      <c r="BF163" s="37"/>
      <c r="BG163" s="37"/>
      <c r="BH163" s="37"/>
    </row>
    <row r="164" spans="1:60" outlineLevel="1">
      <c r="A164" s="249">
        <v>64</v>
      </c>
      <c r="B164" s="250" t="s">
        <v>274</v>
      </c>
      <c r="C164" s="251" t="s">
        <v>275</v>
      </c>
      <c r="D164" s="313" t="s">
        <v>121</v>
      </c>
      <c r="E164" s="253">
        <v>38.5</v>
      </c>
      <c r="F164" s="320">
        <v>0</v>
      </c>
      <c r="G164" s="254">
        <f>ROUND(E164*F164,2)</f>
        <v>0</v>
      </c>
      <c r="H164" s="254"/>
      <c r="I164" s="254">
        <f>ROUND(E164*H164,2)</f>
        <v>0</v>
      </c>
      <c r="J164" s="254"/>
      <c r="K164" s="254">
        <f>ROUND(E164*J164,2)</f>
        <v>0</v>
      </c>
      <c r="L164" s="254">
        <v>15</v>
      </c>
      <c r="M164" s="254">
        <f>G164*(1+L164/100)</f>
        <v>0</v>
      </c>
      <c r="N164" s="313">
        <v>0</v>
      </c>
      <c r="O164" s="313">
        <f>ROUND(E164*N164,5)</f>
        <v>0</v>
      </c>
      <c r="P164" s="313">
        <v>1.7999999999999999E-2</v>
      </c>
      <c r="Q164" s="313">
        <f>ROUND(E164*P164,5)</f>
        <v>0.69299999999999995</v>
      </c>
      <c r="R164" s="34"/>
      <c r="S164" s="34"/>
      <c r="T164" s="36"/>
      <c r="U164" s="34"/>
      <c r="V164" s="37"/>
      <c r="W164" s="37"/>
      <c r="X164" s="37"/>
      <c r="Y164" s="37"/>
      <c r="Z164" s="37"/>
      <c r="AA164" s="37"/>
      <c r="AB164" s="37"/>
      <c r="AC164" s="37"/>
      <c r="AD164" s="37"/>
      <c r="AE164" s="37" t="s">
        <v>104</v>
      </c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8" t="e">
        <f>#REF!</f>
        <v>#REF!</v>
      </c>
      <c r="BB164" s="37"/>
      <c r="BC164" s="37"/>
      <c r="BD164" s="37"/>
      <c r="BE164" s="37"/>
      <c r="BF164" s="37"/>
      <c r="BG164" s="37"/>
      <c r="BH164" s="37"/>
    </row>
    <row r="165" spans="1:60" outlineLevel="1">
      <c r="A165" s="249"/>
      <c r="B165" s="250"/>
      <c r="C165" s="314" t="s">
        <v>276</v>
      </c>
      <c r="D165" s="315"/>
      <c r="E165" s="316">
        <v>38.5</v>
      </c>
      <c r="F165" s="254"/>
      <c r="G165" s="254"/>
      <c r="H165" s="254"/>
      <c r="I165" s="254"/>
      <c r="J165" s="254"/>
      <c r="K165" s="254"/>
      <c r="L165" s="254"/>
      <c r="M165" s="254"/>
      <c r="N165" s="313"/>
      <c r="O165" s="313"/>
      <c r="P165" s="313"/>
      <c r="Q165" s="313"/>
      <c r="R165" s="34"/>
      <c r="S165" s="34"/>
      <c r="T165" s="36">
        <v>0</v>
      </c>
      <c r="U165" s="34" t="e">
        <f>ROUND(#REF!*T165,2)</f>
        <v>#REF!</v>
      </c>
      <c r="V165" s="37"/>
      <c r="W165" s="37"/>
      <c r="X165" s="37"/>
      <c r="Y165" s="37"/>
      <c r="Z165" s="37"/>
      <c r="AA165" s="37"/>
      <c r="AB165" s="37"/>
      <c r="AC165" s="37"/>
      <c r="AD165" s="37"/>
      <c r="AE165" s="37" t="s">
        <v>113</v>
      </c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</row>
    <row r="166" spans="1:60" ht="14.5" outlineLevel="1">
      <c r="A166" s="255" t="s">
        <v>97</v>
      </c>
      <c r="B166" s="256" t="s">
        <v>40</v>
      </c>
      <c r="C166" s="257" t="s">
        <v>39</v>
      </c>
      <c r="D166" s="317"/>
      <c r="E166" s="259"/>
      <c r="F166" s="260"/>
      <c r="G166" s="260">
        <f>SUMIF(AE167:AE186,"&lt;&gt;NOR",G167:G186)</f>
        <v>0</v>
      </c>
      <c r="H166" s="260"/>
      <c r="I166" s="260">
        <f>SUM(I167:I186)</f>
        <v>0</v>
      </c>
      <c r="J166" s="260"/>
      <c r="K166" s="260">
        <f>SUM(K167:K186)</f>
        <v>0</v>
      </c>
      <c r="L166" s="260"/>
      <c r="M166" s="260">
        <f>SUM(M167:M186)</f>
        <v>0</v>
      </c>
      <c r="N166" s="317"/>
      <c r="O166" s="317">
        <f>SUM(O167:O186)</f>
        <v>0.19993000000000008</v>
      </c>
      <c r="P166" s="317"/>
      <c r="Q166" s="317">
        <f>SUM(Q167:Q186)</f>
        <v>0.27639999999999998</v>
      </c>
      <c r="R166" s="34"/>
      <c r="S166" s="34"/>
      <c r="T166" s="36">
        <v>0.28000000000000003</v>
      </c>
      <c r="U166" s="34" t="e">
        <f>ROUND(#REF!*T166,2)</f>
        <v>#REF!</v>
      </c>
      <c r="V166" s="37"/>
      <c r="W166" s="37"/>
      <c r="X166" s="37"/>
      <c r="Y166" s="37"/>
      <c r="Z166" s="37"/>
      <c r="AA166" s="37"/>
      <c r="AB166" s="37"/>
      <c r="AC166" s="37"/>
      <c r="AD166" s="37"/>
      <c r="AE166" s="37" t="s">
        <v>102</v>
      </c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</row>
    <row r="167" spans="1:60" outlineLevel="1">
      <c r="A167" s="249">
        <v>65</v>
      </c>
      <c r="B167" s="250" t="s">
        <v>277</v>
      </c>
      <c r="C167" s="251" t="s">
        <v>278</v>
      </c>
      <c r="D167" s="313" t="s">
        <v>101</v>
      </c>
      <c r="E167" s="253">
        <v>1</v>
      </c>
      <c r="F167" s="320">
        <v>0</v>
      </c>
      <c r="G167" s="254">
        <f>ROUND(E167*F167,2)</f>
        <v>0</v>
      </c>
      <c r="H167" s="254"/>
      <c r="I167" s="254">
        <f>ROUND(E167*H167,2)</f>
        <v>0</v>
      </c>
      <c r="J167" s="254"/>
      <c r="K167" s="254">
        <f>ROUND(E167*J167,2)</f>
        <v>0</v>
      </c>
      <c r="L167" s="254">
        <v>15</v>
      </c>
      <c r="M167" s="254">
        <f>G167*(1+L167/100)</f>
        <v>0</v>
      </c>
      <c r="N167" s="313">
        <v>0</v>
      </c>
      <c r="O167" s="313">
        <f>ROUND(E167*N167,5)</f>
        <v>0</v>
      </c>
      <c r="P167" s="313">
        <v>0.1104</v>
      </c>
      <c r="Q167" s="313">
        <f>ROUND(E167*P167,5)</f>
        <v>0.1104</v>
      </c>
      <c r="R167" s="34"/>
      <c r="S167" s="34"/>
      <c r="T167" s="36"/>
      <c r="U167" s="34"/>
      <c r="V167" s="37"/>
      <c r="W167" s="37"/>
      <c r="X167" s="37"/>
      <c r="Y167" s="37"/>
      <c r="Z167" s="37"/>
      <c r="AA167" s="37"/>
      <c r="AB167" s="37"/>
      <c r="AC167" s="37"/>
      <c r="AD167" s="37"/>
      <c r="AE167" s="37" t="s">
        <v>109</v>
      </c>
      <c r="AF167" s="37">
        <v>0</v>
      </c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</row>
    <row r="168" spans="1:60" outlineLevel="1">
      <c r="A168" s="249">
        <v>66</v>
      </c>
      <c r="B168" s="250" t="s">
        <v>279</v>
      </c>
      <c r="C168" s="251" t="s">
        <v>280</v>
      </c>
      <c r="D168" s="313" t="s">
        <v>101</v>
      </c>
      <c r="E168" s="253">
        <v>1</v>
      </c>
      <c r="F168" s="320">
        <v>0</v>
      </c>
      <c r="G168" s="254">
        <f>ROUND(E168*F168,2)</f>
        <v>0</v>
      </c>
      <c r="H168" s="254"/>
      <c r="I168" s="254">
        <f>ROUND(E168*H168,2)</f>
        <v>0</v>
      </c>
      <c r="J168" s="254"/>
      <c r="K168" s="254">
        <f>ROUND(E168*J168,2)</f>
        <v>0</v>
      </c>
      <c r="L168" s="254">
        <v>15</v>
      </c>
      <c r="M168" s="254">
        <f>G168*(1+L168/100)</f>
        <v>0</v>
      </c>
      <c r="N168" s="313">
        <v>0</v>
      </c>
      <c r="O168" s="313">
        <f>ROUND(E168*N168,5)</f>
        <v>0</v>
      </c>
      <c r="P168" s="313">
        <v>0.16600000000000001</v>
      </c>
      <c r="Q168" s="313">
        <f>ROUND(E168*P168,5)</f>
        <v>0.16600000000000001</v>
      </c>
      <c r="R168" s="34"/>
      <c r="S168" s="34"/>
      <c r="T168" s="36">
        <v>10.728</v>
      </c>
      <c r="U168" s="34" t="e">
        <f>ROUND(#REF!*T168,2)</f>
        <v>#REF!</v>
      </c>
      <c r="V168" s="37"/>
      <c r="W168" s="37"/>
      <c r="X168" s="37"/>
      <c r="Y168" s="37"/>
      <c r="Z168" s="37"/>
      <c r="AA168" s="37"/>
      <c r="AB168" s="37"/>
      <c r="AC168" s="37"/>
      <c r="AD168" s="37"/>
      <c r="AE168" s="37" t="s">
        <v>102</v>
      </c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</row>
    <row r="169" spans="1:60" ht="20.5" customHeight="1" outlineLevel="1">
      <c r="A169" s="249">
        <v>67</v>
      </c>
      <c r="B169" s="250" t="s">
        <v>281</v>
      </c>
      <c r="C169" s="251" t="s">
        <v>282</v>
      </c>
      <c r="D169" s="313" t="s">
        <v>101</v>
      </c>
      <c r="E169" s="253">
        <v>4</v>
      </c>
      <c r="F169" s="320">
        <v>0</v>
      </c>
      <c r="G169" s="254">
        <f>ROUND(E169*F169,2)</f>
        <v>0</v>
      </c>
      <c r="H169" s="254"/>
      <c r="I169" s="254">
        <f>ROUND(E169*H169,2)</f>
        <v>0</v>
      </c>
      <c r="J169" s="254"/>
      <c r="K169" s="254">
        <f>ROUND(E169*J169,2)</f>
        <v>0</v>
      </c>
      <c r="L169" s="254">
        <v>15</v>
      </c>
      <c r="M169" s="254">
        <f>G169*(1+L169/100)</f>
        <v>0</v>
      </c>
      <c r="N169" s="313">
        <v>2.0000000000000002E-5</v>
      </c>
      <c r="O169" s="313">
        <f>ROUND(E169*N169,5)</f>
        <v>8.0000000000000007E-5</v>
      </c>
      <c r="P169" s="313">
        <v>0</v>
      </c>
      <c r="Q169" s="313">
        <f>ROUND(E169*P169,5)</f>
        <v>0</v>
      </c>
      <c r="R169" s="34"/>
      <c r="S169" s="34"/>
      <c r="T169" s="36"/>
      <c r="U169" s="34"/>
      <c r="V169" s="37"/>
      <c r="W169" s="37"/>
      <c r="X169" s="37"/>
      <c r="Y169" s="37"/>
      <c r="Z169" s="37"/>
      <c r="AA169" s="37"/>
      <c r="AB169" s="37"/>
      <c r="AC169" s="37"/>
      <c r="AD169" s="37"/>
      <c r="AE169" s="37" t="s">
        <v>104</v>
      </c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8" t="e">
        <f>#REF!</f>
        <v>#REF!</v>
      </c>
      <c r="BB169" s="37"/>
      <c r="BC169" s="37"/>
      <c r="BD169" s="37"/>
      <c r="BE169" s="37"/>
      <c r="BF169" s="37"/>
      <c r="BG169" s="37"/>
      <c r="BH169" s="37"/>
    </row>
    <row r="170" spans="1:60" ht="20" outlineLevel="1">
      <c r="A170" s="249">
        <v>68</v>
      </c>
      <c r="B170" s="250" t="s">
        <v>283</v>
      </c>
      <c r="C170" s="251" t="s">
        <v>284</v>
      </c>
      <c r="D170" s="313" t="s">
        <v>101</v>
      </c>
      <c r="E170" s="253">
        <v>1</v>
      </c>
      <c r="F170" s="320">
        <v>0</v>
      </c>
      <c r="G170" s="254">
        <f>ROUND(E170*F170,2)</f>
        <v>0</v>
      </c>
      <c r="H170" s="254"/>
      <c r="I170" s="254">
        <f>ROUND(E170*H170,2)</f>
        <v>0</v>
      </c>
      <c r="J170" s="254"/>
      <c r="K170" s="254">
        <f>ROUND(E170*J170,2)</f>
        <v>0</v>
      </c>
      <c r="L170" s="254">
        <v>15</v>
      </c>
      <c r="M170" s="254">
        <f>G170*(1+L170/100)</f>
        <v>0</v>
      </c>
      <c r="N170" s="313">
        <v>2.937E-2</v>
      </c>
      <c r="O170" s="313">
        <f>ROUND(E170*N170,5)</f>
        <v>2.937E-2</v>
      </c>
      <c r="P170" s="313">
        <v>0</v>
      </c>
      <c r="Q170" s="313">
        <f>ROUND(E170*P170,5)</f>
        <v>0</v>
      </c>
      <c r="R170" s="34"/>
      <c r="S170" s="34"/>
      <c r="T170" s="36">
        <v>2.2549999999999999</v>
      </c>
      <c r="U170" s="34" t="e">
        <f>ROUND(#REF!*T170,2)</f>
        <v>#REF!</v>
      </c>
      <c r="V170" s="37"/>
      <c r="W170" s="37"/>
      <c r="X170" s="37"/>
      <c r="Y170" s="37"/>
      <c r="Z170" s="37"/>
      <c r="AA170" s="37"/>
      <c r="AB170" s="37"/>
      <c r="AC170" s="37"/>
      <c r="AD170" s="37"/>
      <c r="AE170" s="37" t="s">
        <v>102</v>
      </c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</row>
    <row r="171" spans="1:60">
      <c r="A171" s="249"/>
      <c r="B171" s="250"/>
      <c r="C171" s="536" t="s">
        <v>285</v>
      </c>
      <c r="D171" s="537"/>
      <c r="E171" s="538"/>
      <c r="F171" s="539"/>
      <c r="G171" s="540"/>
      <c r="H171" s="254"/>
      <c r="I171" s="254"/>
      <c r="J171" s="254"/>
      <c r="K171" s="254"/>
      <c r="L171" s="254"/>
      <c r="M171" s="254"/>
      <c r="N171" s="313"/>
      <c r="O171" s="313"/>
      <c r="P171" s="313"/>
      <c r="Q171" s="313"/>
      <c r="R171" s="39"/>
      <c r="S171" s="39"/>
      <c r="T171" s="41"/>
      <c r="U171" s="39" t="e">
        <f>SUM(U172:U183)</f>
        <v>#REF!</v>
      </c>
      <c r="AE171" s="29" t="s">
        <v>98</v>
      </c>
    </row>
    <row r="172" spans="1:60" ht="20" outlineLevel="1">
      <c r="A172" s="249">
        <v>69</v>
      </c>
      <c r="B172" s="250" t="s">
        <v>286</v>
      </c>
      <c r="C172" s="251" t="s">
        <v>287</v>
      </c>
      <c r="D172" s="313" t="s">
        <v>101</v>
      </c>
      <c r="E172" s="253">
        <v>1</v>
      </c>
      <c r="F172" s="320">
        <v>0</v>
      </c>
      <c r="G172" s="254">
        <f t="shared" ref="G172:G178" si="0">ROUND(E172*F172,2)</f>
        <v>0</v>
      </c>
      <c r="H172" s="254"/>
      <c r="I172" s="254">
        <f t="shared" ref="I172:I178" si="1">ROUND(E172*H172,2)</f>
        <v>0</v>
      </c>
      <c r="J172" s="254"/>
      <c r="K172" s="254">
        <f t="shared" ref="K172:K178" si="2">ROUND(E172*J172,2)</f>
        <v>0</v>
      </c>
      <c r="L172" s="254">
        <v>15</v>
      </c>
      <c r="M172" s="254">
        <f t="shared" ref="M172:M178" si="3">G172*(1+L172/100)</f>
        <v>0</v>
      </c>
      <c r="N172" s="313">
        <v>1.6E-2</v>
      </c>
      <c r="O172" s="313">
        <f t="shared" ref="O172:O178" si="4">ROUND(E172*N172,5)</f>
        <v>1.6E-2</v>
      </c>
      <c r="P172" s="313">
        <v>0</v>
      </c>
      <c r="Q172" s="313">
        <f t="shared" ref="Q172:Q178" si="5">ROUND(E172*P172,5)</f>
        <v>0</v>
      </c>
      <c r="R172" s="34"/>
      <c r="S172" s="34"/>
      <c r="T172" s="36">
        <v>1.6E-2</v>
      </c>
      <c r="U172" s="34" t="e">
        <f>ROUND(#REF!*T172,2)</f>
        <v>#REF!</v>
      </c>
      <c r="V172" s="37"/>
      <c r="W172" s="37"/>
      <c r="X172" s="37"/>
      <c r="Y172" s="37"/>
      <c r="Z172" s="37"/>
      <c r="AA172" s="37"/>
      <c r="AB172" s="37"/>
      <c r="AC172" s="37"/>
      <c r="AD172" s="37"/>
      <c r="AE172" s="37" t="s">
        <v>102</v>
      </c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</row>
    <row r="173" spans="1:60" ht="20" outlineLevel="1">
      <c r="A173" s="249">
        <v>70</v>
      </c>
      <c r="B173" s="250" t="s">
        <v>288</v>
      </c>
      <c r="C173" s="251" t="s">
        <v>289</v>
      </c>
      <c r="D173" s="313" t="s">
        <v>101</v>
      </c>
      <c r="E173" s="253">
        <v>1</v>
      </c>
      <c r="F173" s="320">
        <v>0</v>
      </c>
      <c r="G173" s="254">
        <f t="shared" si="0"/>
        <v>0</v>
      </c>
      <c r="H173" s="254"/>
      <c r="I173" s="254">
        <f t="shared" si="1"/>
        <v>0</v>
      </c>
      <c r="J173" s="254"/>
      <c r="K173" s="254">
        <f t="shared" si="2"/>
        <v>0</v>
      </c>
      <c r="L173" s="254">
        <v>15</v>
      </c>
      <c r="M173" s="254">
        <f t="shared" si="3"/>
        <v>0</v>
      </c>
      <c r="N173" s="313">
        <v>1.6E-2</v>
      </c>
      <c r="O173" s="313">
        <f t="shared" si="4"/>
        <v>1.6E-2</v>
      </c>
      <c r="P173" s="313">
        <v>0</v>
      </c>
      <c r="Q173" s="313">
        <f t="shared" si="5"/>
        <v>0</v>
      </c>
      <c r="R173" s="34"/>
      <c r="S173" s="34"/>
      <c r="T173" s="36"/>
      <c r="U173" s="34"/>
      <c r="V173" s="37"/>
      <c r="W173" s="37"/>
      <c r="X173" s="37"/>
      <c r="Y173" s="37"/>
      <c r="Z173" s="37"/>
      <c r="AA173" s="37"/>
      <c r="AB173" s="37"/>
      <c r="AC173" s="37"/>
      <c r="AD173" s="37"/>
      <c r="AE173" s="37" t="s">
        <v>109</v>
      </c>
      <c r="AF173" s="37">
        <v>0</v>
      </c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</row>
    <row r="174" spans="1:60" ht="20" outlineLevel="1">
      <c r="A174" s="249">
        <v>71</v>
      </c>
      <c r="B174" s="250" t="s">
        <v>290</v>
      </c>
      <c r="C174" s="251" t="s">
        <v>291</v>
      </c>
      <c r="D174" s="313" t="s">
        <v>101</v>
      </c>
      <c r="E174" s="253">
        <v>2</v>
      </c>
      <c r="F174" s="320">
        <v>0</v>
      </c>
      <c r="G174" s="254">
        <f t="shared" si="0"/>
        <v>0</v>
      </c>
      <c r="H174" s="254"/>
      <c r="I174" s="254">
        <f t="shared" si="1"/>
        <v>0</v>
      </c>
      <c r="J174" s="254"/>
      <c r="K174" s="254">
        <f t="shared" si="2"/>
        <v>0</v>
      </c>
      <c r="L174" s="254">
        <v>15</v>
      </c>
      <c r="M174" s="254">
        <f t="shared" si="3"/>
        <v>0</v>
      </c>
      <c r="N174" s="313">
        <v>1.6E-2</v>
      </c>
      <c r="O174" s="313">
        <f t="shared" si="4"/>
        <v>3.2000000000000001E-2</v>
      </c>
      <c r="P174" s="313">
        <v>0</v>
      </c>
      <c r="Q174" s="313">
        <f t="shared" si="5"/>
        <v>0</v>
      </c>
      <c r="R174" s="34"/>
      <c r="S174" s="34"/>
      <c r="T174" s="36">
        <v>0.05</v>
      </c>
      <c r="U174" s="34" t="e">
        <f>ROUND(#REF!*T174,2)</f>
        <v>#REF!</v>
      </c>
      <c r="V174" s="37"/>
      <c r="W174" s="37"/>
      <c r="X174" s="37"/>
      <c r="Y174" s="37"/>
      <c r="Z174" s="37"/>
      <c r="AA174" s="37"/>
      <c r="AB174" s="37"/>
      <c r="AC174" s="37"/>
      <c r="AD174" s="37"/>
      <c r="AE174" s="37" t="s">
        <v>102</v>
      </c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</row>
    <row r="175" spans="1:60" ht="20" outlineLevel="1">
      <c r="A175" s="249">
        <v>72</v>
      </c>
      <c r="B175" s="250" t="s">
        <v>292</v>
      </c>
      <c r="C175" s="251" t="s">
        <v>293</v>
      </c>
      <c r="D175" s="313" t="s">
        <v>101</v>
      </c>
      <c r="E175" s="253">
        <v>2</v>
      </c>
      <c r="F175" s="320">
        <v>0</v>
      </c>
      <c r="G175" s="254">
        <f t="shared" si="0"/>
        <v>0</v>
      </c>
      <c r="H175" s="254"/>
      <c r="I175" s="254">
        <f t="shared" si="1"/>
        <v>0</v>
      </c>
      <c r="J175" s="254"/>
      <c r="K175" s="254">
        <f t="shared" si="2"/>
        <v>0</v>
      </c>
      <c r="L175" s="254">
        <v>15</v>
      </c>
      <c r="M175" s="254">
        <f t="shared" si="3"/>
        <v>0</v>
      </c>
      <c r="N175" s="313">
        <v>0.02</v>
      </c>
      <c r="O175" s="313">
        <f t="shared" si="4"/>
        <v>0.04</v>
      </c>
      <c r="P175" s="313">
        <v>0</v>
      </c>
      <c r="Q175" s="313">
        <f t="shared" si="5"/>
        <v>0</v>
      </c>
      <c r="R175" s="34"/>
      <c r="S175" s="34"/>
      <c r="T175" s="36">
        <v>0.98599999999999999</v>
      </c>
      <c r="U175" s="34" t="e">
        <f>ROUND(#REF!*T175,2)</f>
        <v>#REF!</v>
      </c>
      <c r="V175" s="37"/>
      <c r="W175" s="37"/>
      <c r="X175" s="37"/>
      <c r="Y175" s="37"/>
      <c r="Z175" s="37"/>
      <c r="AA175" s="37"/>
      <c r="AB175" s="37"/>
      <c r="AC175" s="37"/>
      <c r="AD175" s="37"/>
      <c r="AE175" s="37" t="s">
        <v>102</v>
      </c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</row>
    <row r="176" spans="1:60" ht="20" outlineLevel="1">
      <c r="A176" s="249">
        <v>73</v>
      </c>
      <c r="B176" s="250" t="s">
        <v>294</v>
      </c>
      <c r="C176" s="251" t="s">
        <v>295</v>
      </c>
      <c r="D176" s="313" t="s">
        <v>101</v>
      </c>
      <c r="E176" s="253">
        <v>1</v>
      </c>
      <c r="F176" s="320">
        <v>0</v>
      </c>
      <c r="G176" s="254">
        <f t="shared" si="0"/>
        <v>0</v>
      </c>
      <c r="H176" s="254"/>
      <c r="I176" s="254">
        <f t="shared" si="1"/>
        <v>0</v>
      </c>
      <c r="J176" s="254"/>
      <c r="K176" s="254">
        <f t="shared" si="2"/>
        <v>0</v>
      </c>
      <c r="L176" s="254">
        <v>15</v>
      </c>
      <c r="M176" s="254">
        <f t="shared" si="3"/>
        <v>0</v>
      </c>
      <c r="N176" s="313">
        <v>1.4999999999999999E-2</v>
      </c>
      <c r="O176" s="313">
        <f t="shared" si="4"/>
        <v>1.4999999999999999E-2</v>
      </c>
      <c r="P176" s="313">
        <v>0</v>
      </c>
      <c r="Q176" s="313">
        <f t="shared" si="5"/>
        <v>0</v>
      </c>
      <c r="R176" s="34"/>
      <c r="S176" s="34"/>
      <c r="T176" s="36">
        <v>0</v>
      </c>
      <c r="U176" s="34" t="e">
        <f>ROUND(#REF!*T176,2)</f>
        <v>#REF!</v>
      </c>
      <c r="V176" s="37"/>
      <c r="W176" s="37"/>
      <c r="X176" s="37"/>
      <c r="Y176" s="37"/>
      <c r="Z176" s="37"/>
      <c r="AA176" s="37"/>
      <c r="AB176" s="37"/>
      <c r="AC176" s="37"/>
      <c r="AD176" s="37"/>
      <c r="AE176" s="37" t="s">
        <v>113</v>
      </c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</row>
    <row r="177" spans="1:60" ht="20" outlineLevel="1">
      <c r="A177" s="249">
        <v>74</v>
      </c>
      <c r="B177" s="250" t="s">
        <v>296</v>
      </c>
      <c r="C177" s="251" t="s">
        <v>297</v>
      </c>
      <c r="D177" s="313" t="s">
        <v>101</v>
      </c>
      <c r="E177" s="253">
        <v>1</v>
      </c>
      <c r="F177" s="320">
        <v>0</v>
      </c>
      <c r="G177" s="254">
        <f t="shared" si="0"/>
        <v>0</v>
      </c>
      <c r="H177" s="254"/>
      <c r="I177" s="254">
        <f t="shared" si="1"/>
        <v>0</v>
      </c>
      <c r="J177" s="254"/>
      <c r="K177" s="254">
        <f t="shared" si="2"/>
        <v>0</v>
      </c>
      <c r="L177" s="254">
        <v>15</v>
      </c>
      <c r="M177" s="254">
        <f t="shared" si="3"/>
        <v>0</v>
      </c>
      <c r="N177" s="313">
        <v>1.7000000000000001E-2</v>
      </c>
      <c r="O177" s="313">
        <f t="shared" si="4"/>
        <v>1.7000000000000001E-2</v>
      </c>
      <c r="P177" s="313">
        <v>0</v>
      </c>
      <c r="Q177" s="313">
        <f t="shared" si="5"/>
        <v>0</v>
      </c>
      <c r="R177" s="34"/>
      <c r="S177" s="34"/>
      <c r="T177" s="36"/>
      <c r="U177" s="34"/>
      <c r="V177" s="37"/>
      <c r="W177" s="37"/>
      <c r="X177" s="37"/>
      <c r="Y177" s="37"/>
      <c r="Z177" s="37"/>
      <c r="AA177" s="37"/>
      <c r="AB177" s="37"/>
      <c r="AC177" s="37"/>
      <c r="AD177" s="37"/>
      <c r="AE177" s="37" t="s">
        <v>109</v>
      </c>
      <c r="AF177" s="37">
        <v>0</v>
      </c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</row>
    <row r="178" spans="1:60" ht="20" outlineLevel="1">
      <c r="A178" s="249">
        <v>75</v>
      </c>
      <c r="B178" s="250" t="s">
        <v>296</v>
      </c>
      <c r="C178" s="251" t="s">
        <v>298</v>
      </c>
      <c r="D178" s="313" t="s">
        <v>101</v>
      </c>
      <c r="E178" s="253">
        <v>1</v>
      </c>
      <c r="F178" s="320">
        <v>0</v>
      </c>
      <c r="G178" s="254">
        <f t="shared" si="0"/>
        <v>0</v>
      </c>
      <c r="H178" s="254"/>
      <c r="I178" s="254">
        <f t="shared" si="1"/>
        <v>0</v>
      </c>
      <c r="J178" s="254"/>
      <c r="K178" s="254">
        <f t="shared" si="2"/>
        <v>0</v>
      </c>
      <c r="L178" s="254">
        <v>15</v>
      </c>
      <c r="M178" s="254">
        <f t="shared" si="3"/>
        <v>0</v>
      </c>
      <c r="N178" s="313">
        <v>1.7000000000000001E-2</v>
      </c>
      <c r="O178" s="313">
        <f t="shared" si="4"/>
        <v>1.7000000000000001E-2</v>
      </c>
      <c r="P178" s="313">
        <v>0</v>
      </c>
      <c r="Q178" s="313">
        <f t="shared" si="5"/>
        <v>0</v>
      </c>
      <c r="R178" s="34"/>
      <c r="S178" s="34"/>
      <c r="T178" s="36"/>
      <c r="U178" s="34"/>
      <c r="V178" s="37"/>
      <c r="W178" s="37"/>
      <c r="X178" s="37"/>
      <c r="Y178" s="37"/>
      <c r="Z178" s="37"/>
      <c r="AA178" s="37"/>
      <c r="AB178" s="37"/>
      <c r="AC178" s="37"/>
      <c r="AD178" s="37"/>
      <c r="AE178" s="37" t="s">
        <v>109</v>
      </c>
      <c r="AF178" s="37">
        <v>0</v>
      </c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</row>
    <row r="179" spans="1:60" ht="12.5" customHeight="1" outlineLevel="1">
      <c r="A179" s="249"/>
      <c r="B179" s="250"/>
      <c r="C179" s="536" t="s">
        <v>299</v>
      </c>
      <c r="D179" s="537"/>
      <c r="E179" s="538"/>
      <c r="F179" s="539"/>
      <c r="G179" s="540"/>
      <c r="H179" s="254"/>
      <c r="I179" s="254"/>
      <c r="J179" s="254"/>
      <c r="K179" s="254"/>
      <c r="L179" s="254"/>
      <c r="M179" s="254"/>
      <c r="N179" s="313"/>
      <c r="O179" s="313"/>
      <c r="P179" s="313"/>
      <c r="Q179" s="313"/>
      <c r="R179" s="34"/>
      <c r="S179" s="34"/>
      <c r="T179" s="36">
        <v>0</v>
      </c>
      <c r="U179" s="34" t="e">
        <f>ROUND(#REF!*T179,2)</f>
        <v>#REF!</v>
      </c>
      <c r="V179" s="37"/>
      <c r="W179" s="37"/>
      <c r="X179" s="37"/>
      <c r="Y179" s="37"/>
      <c r="Z179" s="37"/>
      <c r="AA179" s="37"/>
      <c r="AB179" s="37"/>
      <c r="AC179" s="37"/>
      <c r="AD179" s="37"/>
      <c r="AE179" s="37" t="s">
        <v>102</v>
      </c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</row>
    <row r="180" spans="1:60" ht="12.5" customHeight="1" outlineLevel="1">
      <c r="A180" s="249"/>
      <c r="B180" s="250"/>
      <c r="C180" s="536" t="s">
        <v>300</v>
      </c>
      <c r="D180" s="537"/>
      <c r="E180" s="538"/>
      <c r="F180" s="539"/>
      <c r="G180" s="540"/>
      <c r="H180" s="254"/>
      <c r="I180" s="254"/>
      <c r="J180" s="254"/>
      <c r="K180" s="254"/>
      <c r="L180" s="254"/>
      <c r="M180" s="254"/>
      <c r="N180" s="313"/>
      <c r="O180" s="313"/>
      <c r="P180" s="313"/>
      <c r="Q180" s="313"/>
      <c r="R180" s="34"/>
      <c r="S180" s="34"/>
      <c r="T180" s="36">
        <v>0.23599999999999999</v>
      </c>
      <c r="U180" s="34" t="e">
        <f>ROUND(#REF!*T180,2)</f>
        <v>#REF!</v>
      </c>
      <c r="V180" s="37"/>
      <c r="W180" s="37"/>
      <c r="X180" s="37"/>
      <c r="Y180" s="37"/>
      <c r="Z180" s="37"/>
      <c r="AA180" s="37"/>
      <c r="AB180" s="37"/>
      <c r="AC180" s="37"/>
      <c r="AD180" s="37"/>
      <c r="AE180" s="37" t="s">
        <v>102</v>
      </c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</row>
    <row r="181" spans="1:60" ht="20" outlineLevel="1">
      <c r="A181" s="249">
        <v>76</v>
      </c>
      <c r="B181" s="250" t="s">
        <v>296</v>
      </c>
      <c r="C181" s="251" t="s">
        <v>301</v>
      </c>
      <c r="D181" s="313" t="s">
        <v>101</v>
      </c>
      <c r="E181" s="253">
        <v>1</v>
      </c>
      <c r="F181" s="320">
        <v>0</v>
      </c>
      <c r="G181" s="254">
        <f>ROUND(E181*F181,2)</f>
        <v>0</v>
      </c>
      <c r="H181" s="254"/>
      <c r="I181" s="254">
        <f>ROUND(E181*H181,2)</f>
        <v>0</v>
      </c>
      <c r="J181" s="254"/>
      <c r="K181" s="254">
        <f>ROUND(E181*J181,2)</f>
        <v>0</v>
      </c>
      <c r="L181" s="254">
        <v>15</v>
      </c>
      <c r="M181" s="254">
        <f>G181*(1+L181/100)</f>
        <v>0</v>
      </c>
      <c r="N181" s="313">
        <v>1.7000000000000001E-2</v>
      </c>
      <c r="O181" s="313">
        <f>ROUND(E181*N181,5)</f>
        <v>1.7000000000000001E-2</v>
      </c>
      <c r="P181" s="313">
        <v>0</v>
      </c>
      <c r="Q181" s="313">
        <f>ROUND(E181*P181,5)</f>
        <v>0</v>
      </c>
      <c r="R181" s="34"/>
      <c r="S181" s="34"/>
      <c r="T181" s="36"/>
      <c r="U181" s="34"/>
      <c r="V181" s="37"/>
      <c r="W181" s="37"/>
      <c r="X181" s="37"/>
      <c r="Y181" s="37"/>
      <c r="Z181" s="37"/>
      <c r="AA181" s="37"/>
      <c r="AB181" s="37"/>
      <c r="AC181" s="37"/>
      <c r="AD181" s="37"/>
      <c r="AE181" s="37" t="s">
        <v>109</v>
      </c>
      <c r="AF181" s="37">
        <v>0</v>
      </c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</row>
    <row r="182" spans="1:60" ht="20" outlineLevel="1">
      <c r="A182" s="249">
        <v>77</v>
      </c>
      <c r="B182" s="250" t="s">
        <v>302</v>
      </c>
      <c r="C182" s="251" t="s">
        <v>303</v>
      </c>
      <c r="D182" s="313" t="s">
        <v>304</v>
      </c>
      <c r="E182" s="253">
        <v>2.2999999999999998</v>
      </c>
      <c r="F182" s="320">
        <v>0</v>
      </c>
      <c r="G182" s="254">
        <f>ROUND(E182*F182,2)</f>
        <v>0</v>
      </c>
      <c r="H182" s="254"/>
      <c r="I182" s="254">
        <f>ROUND(E182*H182,2)</f>
        <v>0</v>
      </c>
      <c r="J182" s="254"/>
      <c r="K182" s="254">
        <f>ROUND(E182*J182,2)</f>
        <v>0</v>
      </c>
      <c r="L182" s="254">
        <v>15</v>
      </c>
      <c r="M182" s="254">
        <f>G182*(1+L182/100)</f>
        <v>0</v>
      </c>
      <c r="N182" s="313">
        <v>2.1000000000000001E-4</v>
      </c>
      <c r="O182" s="313">
        <f>ROUND(E182*N182,5)</f>
        <v>4.8000000000000001E-4</v>
      </c>
      <c r="P182" s="313">
        <v>0</v>
      </c>
      <c r="Q182" s="313">
        <f>ROUND(E182*P182,5)</f>
        <v>0</v>
      </c>
      <c r="R182" s="34"/>
      <c r="S182" s="34"/>
      <c r="T182" s="36">
        <v>0.12</v>
      </c>
      <c r="U182" s="34" t="e">
        <f>ROUND(#REF!*T182,2)</f>
        <v>#REF!</v>
      </c>
      <c r="V182" s="37"/>
      <c r="W182" s="37"/>
      <c r="X182" s="37"/>
      <c r="Y182" s="37"/>
      <c r="Z182" s="37"/>
      <c r="AA182" s="37"/>
      <c r="AB182" s="37"/>
      <c r="AC182" s="37"/>
      <c r="AD182" s="37"/>
      <c r="AE182" s="37" t="s">
        <v>102</v>
      </c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</row>
    <row r="183" spans="1:60" outlineLevel="1">
      <c r="A183" s="249"/>
      <c r="B183" s="250"/>
      <c r="C183" s="314" t="s">
        <v>305</v>
      </c>
      <c r="D183" s="315"/>
      <c r="E183" s="316">
        <v>2.2999999999999998</v>
      </c>
      <c r="F183" s="254"/>
      <c r="G183" s="254"/>
      <c r="H183" s="254"/>
      <c r="I183" s="254"/>
      <c r="J183" s="254"/>
      <c r="K183" s="254"/>
      <c r="L183" s="254"/>
      <c r="M183" s="254"/>
      <c r="N183" s="313"/>
      <c r="O183" s="313"/>
      <c r="P183" s="313"/>
      <c r="Q183" s="313"/>
      <c r="R183" s="34"/>
      <c r="S183" s="34"/>
      <c r="T183" s="36">
        <v>1.5980000000000001</v>
      </c>
      <c r="U183" s="34" t="e">
        <f>ROUND(#REF!*T183,2)</f>
        <v>#REF!</v>
      </c>
      <c r="V183" s="37"/>
      <c r="W183" s="37"/>
      <c r="X183" s="37"/>
      <c r="Y183" s="37"/>
      <c r="Z183" s="37"/>
      <c r="AA183" s="37"/>
      <c r="AB183" s="37"/>
      <c r="AC183" s="37"/>
      <c r="AD183" s="37"/>
      <c r="AE183" s="37" t="s">
        <v>102</v>
      </c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</row>
    <row r="184" spans="1:60">
      <c r="A184" s="249">
        <v>78</v>
      </c>
      <c r="B184" s="250" t="s">
        <v>306</v>
      </c>
      <c r="C184" s="251" t="s">
        <v>307</v>
      </c>
      <c r="D184" s="313" t="s">
        <v>308</v>
      </c>
      <c r="E184" s="253">
        <v>1</v>
      </c>
      <c r="F184" s="320">
        <v>0</v>
      </c>
      <c r="G184" s="254">
        <f>ROUND(E184*F184,2)</f>
        <v>0</v>
      </c>
      <c r="H184" s="254"/>
      <c r="I184" s="254">
        <f>ROUND(E184*H184,2)</f>
        <v>0</v>
      </c>
      <c r="J184" s="254"/>
      <c r="K184" s="254">
        <f>ROUND(E184*J184,2)</f>
        <v>0</v>
      </c>
      <c r="L184" s="254">
        <v>15</v>
      </c>
      <c r="M184" s="254">
        <f>G184*(1+L184/100)</f>
        <v>0</v>
      </c>
      <c r="N184" s="313">
        <v>0</v>
      </c>
      <c r="O184" s="313">
        <f>ROUND(E184*N184,5)</f>
        <v>0</v>
      </c>
      <c r="P184" s="313">
        <v>0</v>
      </c>
      <c r="Q184" s="313">
        <f>ROUND(E184*P184,5)</f>
        <v>0</v>
      </c>
      <c r="R184" s="39"/>
      <c r="S184" s="39"/>
      <c r="T184" s="41"/>
      <c r="U184" s="39" t="e">
        <f>SUM(U185:U196)</f>
        <v>#REF!</v>
      </c>
      <c r="AE184" s="29" t="s">
        <v>98</v>
      </c>
    </row>
    <row r="185" spans="1:60" ht="12.5" customHeight="1" outlineLevel="1">
      <c r="A185" s="249"/>
      <c r="B185" s="250"/>
      <c r="C185" s="536" t="s">
        <v>309</v>
      </c>
      <c r="D185" s="537"/>
      <c r="E185" s="538"/>
      <c r="F185" s="539"/>
      <c r="G185" s="540"/>
      <c r="H185" s="254"/>
      <c r="I185" s="254"/>
      <c r="J185" s="254"/>
      <c r="K185" s="254"/>
      <c r="L185" s="254"/>
      <c r="M185" s="254"/>
      <c r="N185" s="313"/>
      <c r="O185" s="313"/>
      <c r="P185" s="313"/>
      <c r="Q185" s="313"/>
      <c r="R185" s="34"/>
      <c r="S185" s="34"/>
      <c r="T185" s="36">
        <v>0.24</v>
      </c>
      <c r="U185" s="34" t="e">
        <f>ROUND(#REF!*T185,2)</f>
        <v>#REF!</v>
      </c>
      <c r="V185" s="37"/>
      <c r="W185" s="37"/>
      <c r="X185" s="37"/>
      <c r="Y185" s="37"/>
      <c r="Z185" s="37"/>
      <c r="AA185" s="37"/>
      <c r="AB185" s="37"/>
      <c r="AC185" s="37"/>
      <c r="AD185" s="37"/>
      <c r="AE185" s="37" t="s">
        <v>102</v>
      </c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</row>
    <row r="186" spans="1:60" outlineLevel="1">
      <c r="A186" s="249">
        <v>79</v>
      </c>
      <c r="B186" s="250" t="s">
        <v>310</v>
      </c>
      <c r="C186" s="251" t="s">
        <v>311</v>
      </c>
      <c r="D186" s="313" t="s">
        <v>107</v>
      </c>
      <c r="E186" s="253">
        <v>0.19993</v>
      </c>
      <c r="F186" s="320">
        <v>0</v>
      </c>
      <c r="G186" s="254">
        <f>ROUND(E186*F186,2)</f>
        <v>0</v>
      </c>
      <c r="H186" s="254"/>
      <c r="I186" s="254">
        <f>ROUND(E186*H186,2)</f>
        <v>0</v>
      </c>
      <c r="J186" s="254"/>
      <c r="K186" s="254">
        <f>ROUND(E186*J186,2)</f>
        <v>0</v>
      </c>
      <c r="L186" s="254">
        <v>15</v>
      </c>
      <c r="M186" s="254">
        <f>G186*(1+L186/100)</f>
        <v>0</v>
      </c>
      <c r="N186" s="313">
        <v>0</v>
      </c>
      <c r="O186" s="313">
        <f>ROUND(E186*N186,5)</f>
        <v>0</v>
      </c>
      <c r="P186" s="313">
        <v>0</v>
      </c>
      <c r="Q186" s="313">
        <f>ROUND(E186*P186,5)</f>
        <v>0</v>
      </c>
      <c r="R186" s="34"/>
      <c r="S186" s="34"/>
      <c r="T186" s="36"/>
      <c r="U186" s="34"/>
      <c r="V186" s="37"/>
      <c r="W186" s="37"/>
      <c r="X186" s="37"/>
      <c r="Y186" s="37"/>
      <c r="Z186" s="37"/>
      <c r="AA186" s="37"/>
      <c r="AB186" s="37"/>
      <c r="AC186" s="37"/>
      <c r="AD186" s="37"/>
      <c r="AE186" s="37" t="s">
        <v>109</v>
      </c>
      <c r="AF186" s="37">
        <v>0</v>
      </c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</row>
    <row r="187" spans="1:60" ht="14.5" outlineLevel="1">
      <c r="A187" s="255" t="s">
        <v>97</v>
      </c>
      <c r="B187" s="256" t="s">
        <v>38</v>
      </c>
      <c r="C187" s="257" t="s">
        <v>37</v>
      </c>
      <c r="D187" s="317"/>
      <c r="E187" s="259"/>
      <c r="F187" s="260"/>
      <c r="G187" s="260">
        <f>SUMIF(AE188:AE195,"&lt;&gt;NOR",G188:G195)</f>
        <v>0</v>
      </c>
      <c r="H187" s="260"/>
      <c r="I187" s="260">
        <f>SUM(I188:I195)</f>
        <v>0</v>
      </c>
      <c r="J187" s="260"/>
      <c r="K187" s="260">
        <f>SUM(K188:K195)</f>
        <v>0</v>
      </c>
      <c r="L187" s="260"/>
      <c r="M187" s="260">
        <f>SUM(M188:M195)</f>
        <v>0</v>
      </c>
      <c r="N187" s="317"/>
      <c r="O187" s="317">
        <f>SUM(O188:O195)</f>
        <v>0.10496999999999999</v>
      </c>
      <c r="P187" s="317"/>
      <c r="Q187" s="317">
        <f>SUM(Q188:Q195)</f>
        <v>0</v>
      </c>
      <c r="R187" s="34"/>
      <c r="S187" s="34"/>
      <c r="T187" s="36">
        <v>1.6E-2</v>
      </c>
      <c r="U187" s="34" t="e">
        <f>ROUND(#REF!*T187,2)</f>
        <v>#REF!</v>
      </c>
      <c r="V187" s="37"/>
      <c r="W187" s="37"/>
      <c r="X187" s="37"/>
      <c r="Y187" s="37"/>
      <c r="Z187" s="37"/>
      <c r="AA187" s="37"/>
      <c r="AB187" s="37"/>
      <c r="AC187" s="37"/>
      <c r="AD187" s="37"/>
      <c r="AE187" s="37" t="s">
        <v>102</v>
      </c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</row>
    <row r="188" spans="1:60" outlineLevel="1">
      <c r="A188" s="249">
        <v>80</v>
      </c>
      <c r="B188" s="250" t="s">
        <v>312</v>
      </c>
      <c r="C188" s="251" t="s">
        <v>313</v>
      </c>
      <c r="D188" s="313" t="s">
        <v>121</v>
      </c>
      <c r="E188" s="253">
        <v>3.95</v>
      </c>
      <c r="F188" s="320">
        <v>0</v>
      </c>
      <c r="G188" s="254">
        <f>ROUND(E188*F188,2)</f>
        <v>0</v>
      </c>
      <c r="H188" s="254"/>
      <c r="I188" s="254">
        <f>ROUND(E188*H188,2)</f>
        <v>0</v>
      </c>
      <c r="J188" s="254"/>
      <c r="K188" s="254">
        <f>ROUND(E188*J188,2)</f>
        <v>0</v>
      </c>
      <c r="L188" s="254">
        <v>15</v>
      </c>
      <c r="M188" s="254">
        <f>G188*(1+L188/100)</f>
        <v>0</v>
      </c>
      <c r="N188" s="313">
        <v>0</v>
      </c>
      <c r="O188" s="313">
        <f>ROUND(E188*N188,5)</f>
        <v>0</v>
      </c>
      <c r="P188" s="313">
        <v>0</v>
      </c>
      <c r="Q188" s="313">
        <f>ROUND(E188*P188,5)</f>
        <v>0</v>
      </c>
      <c r="R188" s="34"/>
      <c r="S188" s="34"/>
      <c r="T188" s="36"/>
      <c r="U188" s="34"/>
      <c r="V188" s="37"/>
      <c r="W188" s="37"/>
      <c r="X188" s="37"/>
      <c r="Y188" s="37"/>
      <c r="Z188" s="37"/>
      <c r="AA188" s="37"/>
      <c r="AB188" s="37"/>
      <c r="AC188" s="37"/>
      <c r="AD188" s="37"/>
      <c r="AE188" s="37" t="s">
        <v>109</v>
      </c>
      <c r="AF188" s="37">
        <v>0</v>
      </c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</row>
    <row r="189" spans="1:60" outlineLevel="1">
      <c r="A189" s="249"/>
      <c r="B189" s="250"/>
      <c r="C189" s="314" t="s">
        <v>1992</v>
      </c>
      <c r="D189" s="315"/>
      <c r="E189" s="316">
        <v>3.95</v>
      </c>
      <c r="F189" s="254"/>
      <c r="G189" s="254"/>
      <c r="H189" s="254"/>
      <c r="I189" s="254"/>
      <c r="J189" s="254"/>
      <c r="K189" s="254"/>
      <c r="L189" s="254"/>
      <c r="M189" s="254"/>
      <c r="N189" s="313"/>
      <c r="O189" s="313"/>
      <c r="P189" s="313"/>
      <c r="Q189" s="313"/>
      <c r="R189" s="34"/>
      <c r="S189" s="34"/>
      <c r="T189" s="36">
        <v>0.55000000000000004</v>
      </c>
      <c r="U189" s="34" t="e">
        <f>ROUND(#REF!*T189,2)</f>
        <v>#REF!</v>
      </c>
      <c r="V189" s="37"/>
      <c r="W189" s="37"/>
      <c r="X189" s="37"/>
      <c r="Y189" s="37"/>
      <c r="Z189" s="37"/>
      <c r="AA189" s="37"/>
      <c r="AB189" s="37"/>
      <c r="AC189" s="37"/>
      <c r="AD189" s="37"/>
      <c r="AE189" s="37" t="s">
        <v>102</v>
      </c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</row>
    <row r="190" spans="1:60" ht="20" outlineLevel="1">
      <c r="A190" s="249">
        <v>81</v>
      </c>
      <c r="B190" s="250" t="s">
        <v>314</v>
      </c>
      <c r="C190" s="251" t="s">
        <v>315</v>
      </c>
      <c r="D190" s="313" t="s">
        <v>121</v>
      </c>
      <c r="E190" s="253">
        <v>3.95</v>
      </c>
      <c r="F190" s="320">
        <v>0</v>
      </c>
      <c r="G190" s="254">
        <f>ROUND(E190*F190,2)</f>
        <v>0</v>
      </c>
      <c r="H190" s="254"/>
      <c r="I190" s="254">
        <f>ROUND(E190*H190,2)</f>
        <v>0</v>
      </c>
      <c r="J190" s="254"/>
      <c r="K190" s="254">
        <f>ROUND(E190*J190,2)</f>
        <v>0</v>
      </c>
      <c r="L190" s="254">
        <v>15</v>
      </c>
      <c r="M190" s="254">
        <f>G190*(1+L190/100)</f>
        <v>0</v>
      </c>
      <c r="N190" s="313">
        <v>2.1000000000000001E-4</v>
      </c>
      <c r="O190" s="313">
        <f>ROUND(E190*N190,5)</f>
        <v>8.3000000000000001E-4</v>
      </c>
      <c r="P190" s="313">
        <v>0</v>
      </c>
      <c r="Q190" s="313">
        <f>ROUND(E190*P190,5)</f>
        <v>0</v>
      </c>
      <c r="R190" s="34"/>
      <c r="S190" s="34"/>
      <c r="T190" s="36">
        <v>0</v>
      </c>
      <c r="U190" s="34" t="e">
        <f>ROUND(#REF!*T190,2)</f>
        <v>#REF!</v>
      </c>
      <c r="V190" s="37"/>
      <c r="W190" s="37"/>
      <c r="X190" s="37"/>
      <c r="Y190" s="37"/>
      <c r="Z190" s="37"/>
      <c r="AA190" s="37"/>
      <c r="AB190" s="37"/>
      <c r="AC190" s="37"/>
      <c r="AD190" s="37"/>
      <c r="AE190" s="37" t="s">
        <v>113</v>
      </c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</row>
    <row r="191" spans="1:60" ht="20" outlineLevel="1">
      <c r="A191" s="249">
        <v>82</v>
      </c>
      <c r="B191" s="250" t="s">
        <v>316</v>
      </c>
      <c r="C191" s="251" t="s">
        <v>317</v>
      </c>
      <c r="D191" s="313" t="s">
        <v>121</v>
      </c>
      <c r="E191" s="253">
        <v>3.95</v>
      </c>
      <c r="F191" s="320">
        <v>0</v>
      </c>
      <c r="G191" s="254">
        <f>ROUND(E191*F191,2)</f>
        <v>0</v>
      </c>
      <c r="H191" s="254"/>
      <c r="I191" s="254">
        <f>ROUND(E191*H191,2)</f>
        <v>0</v>
      </c>
      <c r="J191" s="254"/>
      <c r="K191" s="254">
        <f>ROUND(E191*J191,2)</f>
        <v>0</v>
      </c>
      <c r="L191" s="254">
        <v>15</v>
      </c>
      <c r="M191" s="254">
        <f>G191*(1+L191/100)</f>
        <v>0</v>
      </c>
      <c r="N191" s="313">
        <v>3.7100000000000002E-3</v>
      </c>
      <c r="O191" s="313">
        <f>ROUND(E191*N191,5)</f>
        <v>1.465E-2</v>
      </c>
      <c r="P191" s="313">
        <v>0</v>
      </c>
      <c r="Q191" s="313">
        <f>ROUND(E191*P191,5)</f>
        <v>0</v>
      </c>
      <c r="R191" s="34"/>
      <c r="S191" s="34"/>
      <c r="T191" s="36"/>
      <c r="U191" s="34"/>
      <c r="V191" s="37"/>
      <c r="W191" s="37"/>
      <c r="X191" s="37"/>
      <c r="Y191" s="37"/>
      <c r="Z191" s="37"/>
      <c r="AA191" s="37"/>
      <c r="AB191" s="37"/>
      <c r="AC191" s="37"/>
      <c r="AD191" s="37"/>
      <c r="AE191" s="37" t="s">
        <v>109</v>
      </c>
      <c r="AF191" s="37">
        <v>0</v>
      </c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</row>
    <row r="192" spans="1:60" outlineLevel="1">
      <c r="A192" s="249">
        <v>83</v>
      </c>
      <c r="B192" s="250" t="s">
        <v>318</v>
      </c>
      <c r="C192" s="251" t="s">
        <v>319</v>
      </c>
      <c r="D192" s="313" t="s">
        <v>121</v>
      </c>
      <c r="E192" s="253">
        <v>4.266</v>
      </c>
      <c r="F192" s="320">
        <v>0</v>
      </c>
      <c r="G192" s="254">
        <f>ROUND(E192*F192,2)</f>
        <v>0</v>
      </c>
      <c r="H192" s="254"/>
      <c r="I192" s="254">
        <f>ROUND(E192*H192,2)</f>
        <v>0</v>
      </c>
      <c r="J192" s="254"/>
      <c r="K192" s="254">
        <f>ROUND(E192*J192,2)</f>
        <v>0</v>
      </c>
      <c r="L192" s="254">
        <v>15</v>
      </c>
      <c r="M192" s="254">
        <f>G192*(1+L192/100)</f>
        <v>0</v>
      </c>
      <c r="N192" s="313">
        <v>2.07E-2</v>
      </c>
      <c r="O192" s="313">
        <f>ROUND(E192*N192,5)</f>
        <v>8.831E-2</v>
      </c>
      <c r="P192" s="313">
        <v>0</v>
      </c>
      <c r="Q192" s="313">
        <f>ROUND(E192*P192,5)</f>
        <v>0</v>
      </c>
      <c r="R192" s="34"/>
      <c r="S192" s="34"/>
      <c r="T192" s="36">
        <v>0.152</v>
      </c>
      <c r="U192" s="34" t="e">
        <f>ROUND(#REF!*T192,2)</f>
        <v>#REF!</v>
      </c>
      <c r="V192" s="37"/>
      <c r="W192" s="37"/>
      <c r="X192" s="37"/>
      <c r="Y192" s="37"/>
      <c r="Z192" s="37"/>
      <c r="AA192" s="37"/>
      <c r="AB192" s="37"/>
      <c r="AC192" s="37"/>
      <c r="AD192" s="37"/>
      <c r="AE192" s="37" t="s">
        <v>102</v>
      </c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</row>
    <row r="193" spans="1:60" outlineLevel="1">
      <c r="A193" s="249"/>
      <c r="B193" s="250"/>
      <c r="C193" s="314" t="s">
        <v>1990</v>
      </c>
      <c r="D193" s="315"/>
      <c r="E193" s="316">
        <v>4.266</v>
      </c>
      <c r="F193" s="254"/>
      <c r="G193" s="254"/>
      <c r="H193" s="254"/>
      <c r="I193" s="254"/>
      <c r="J193" s="254"/>
      <c r="K193" s="254"/>
      <c r="L193" s="254"/>
      <c r="M193" s="254"/>
      <c r="N193" s="313"/>
      <c r="O193" s="313"/>
      <c r="P193" s="313"/>
      <c r="Q193" s="313"/>
      <c r="R193" s="34"/>
      <c r="S193" s="34"/>
      <c r="T193" s="36"/>
      <c r="U193" s="34"/>
      <c r="V193" s="37"/>
      <c r="W193" s="37"/>
      <c r="X193" s="37"/>
      <c r="Y193" s="37"/>
      <c r="Z193" s="37"/>
      <c r="AA193" s="37"/>
      <c r="AB193" s="37"/>
      <c r="AC193" s="37"/>
      <c r="AD193" s="37"/>
      <c r="AE193" s="37" t="s">
        <v>109</v>
      </c>
      <c r="AF193" s="37">
        <v>0</v>
      </c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</row>
    <row r="194" spans="1:60" ht="20" outlineLevel="1">
      <c r="A194" s="249">
        <v>84</v>
      </c>
      <c r="B194" s="250" t="s">
        <v>320</v>
      </c>
      <c r="C194" s="251" t="s">
        <v>321</v>
      </c>
      <c r="D194" s="313" t="s">
        <v>121</v>
      </c>
      <c r="E194" s="253">
        <v>2.95</v>
      </c>
      <c r="F194" s="320">
        <v>0</v>
      </c>
      <c r="G194" s="254">
        <f>ROUND(E194*F194,2)</f>
        <v>0</v>
      </c>
      <c r="H194" s="254"/>
      <c r="I194" s="254">
        <f>ROUND(E194*H194,2)</f>
        <v>0</v>
      </c>
      <c r="J194" s="254"/>
      <c r="K194" s="254">
        <f>ROUND(E194*J194,2)</f>
        <v>0</v>
      </c>
      <c r="L194" s="254">
        <v>15</v>
      </c>
      <c r="M194" s="254">
        <f>G194*(1+L194/100)</f>
        <v>0</v>
      </c>
      <c r="N194" s="313">
        <v>4.0000000000000002E-4</v>
      </c>
      <c r="O194" s="313">
        <f>ROUND(E194*N194,5)</f>
        <v>1.1800000000000001E-3</v>
      </c>
      <c r="P194" s="313">
        <v>0</v>
      </c>
      <c r="Q194" s="313">
        <f>ROUND(E194*P194,5)</f>
        <v>0</v>
      </c>
      <c r="R194" s="34"/>
      <c r="S194" s="34"/>
      <c r="T194" s="36">
        <v>0.152</v>
      </c>
      <c r="U194" s="34" t="e">
        <f>ROUND(#REF!*T194,2)</f>
        <v>#REF!</v>
      </c>
      <c r="V194" s="37"/>
      <c r="W194" s="37"/>
      <c r="X194" s="37"/>
      <c r="Y194" s="37"/>
      <c r="Z194" s="37"/>
      <c r="AA194" s="37"/>
      <c r="AB194" s="37"/>
      <c r="AC194" s="37"/>
      <c r="AD194" s="37"/>
      <c r="AE194" s="37" t="s">
        <v>102</v>
      </c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</row>
    <row r="195" spans="1:60" outlineLevel="1">
      <c r="A195" s="249">
        <v>85</v>
      </c>
      <c r="B195" s="250" t="s">
        <v>324</v>
      </c>
      <c r="C195" s="251" t="s">
        <v>325</v>
      </c>
      <c r="D195" s="313" t="s">
        <v>107</v>
      </c>
      <c r="E195" s="253">
        <v>0.10496999999999999</v>
      </c>
      <c r="F195" s="320">
        <v>0</v>
      </c>
      <c r="G195" s="254">
        <f>ROUND(E195*F195,2)</f>
        <v>0</v>
      </c>
      <c r="H195" s="254"/>
      <c r="I195" s="254">
        <f>ROUND(E195*H195,2)</f>
        <v>0</v>
      </c>
      <c r="J195" s="254"/>
      <c r="K195" s="254">
        <f>ROUND(E195*J195,2)</f>
        <v>0</v>
      </c>
      <c r="L195" s="254">
        <v>15</v>
      </c>
      <c r="M195" s="254">
        <f>G195*(1+L195/100)</f>
        <v>0</v>
      </c>
      <c r="N195" s="313">
        <v>0</v>
      </c>
      <c r="O195" s="313">
        <f>ROUND(E195*N195,5)</f>
        <v>0</v>
      </c>
      <c r="P195" s="313">
        <v>0</v>
      </c>
      <c r="Q195" s="313">
        <f>ROUND(E195*P195,5)</f>
        <v>0</v>
      </c>
      <c r="R195" s="34"/>
      <c r="S195" s="34"/>
      <c r="T195" s="36"/>
      <c r="U195" s="34"/>
      <c r="V195" s="37"/>
      <c r="W195" s="37"/>
      <c r="X195" s="37"/>
      <c r="Y195" s="37"/>
      <c r="Z195" s="37"/>
      <c r="AA195" s="37"/>
      <c r="AB195" s="37"/>
      <c r="AC195" s="37"/>
      <c r="AD195" s="37"/>
      <c r="AE195" s="37" t="s">
        <v>109</v>
      </c>
      <c r="AF195" s="37">
        <v>0</v>
      </c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</row>
    <row r="196" spans="1:60" ht="14.5" outlineLevel="1">
      <c r="A196" s="255" t="s">
        <v>97</v>
      </c>
      <c r="B196" s="256" t="s">
        <v>36</v>
      </c>
      <c r="C196" s="257" t="s">
        <v>35</v>
      </c>
      <c r="D196" s="317"/>
      <c r="E196" s="259"/>
      <c r="F196" s="260"/>
      <c r="G196" s="260">
        <f>SUMIF(AE197:AE209,"&lt;&gt;NOR",G197:G209)</f>
        <v>0</v>
      </c>
      <c r="H196" s="260"/>
      <c r="I196" s="260">
        <f>SUM(I197:I209)</f>
        <v>0</v>
      </c>
      <c r="J196" s="260"/>
      <c r="K196" s="260">
        <f>SUM(K197:K209)</f>
        <v>0</v>
      </c>
      <c r="L196" s="260"/>
      <c r="M196" s="260">
        <f>SUM(M197:M209)</f>
        <v>0</v>
      </c>
      <c r="N196" s="317"/>
      <c r="O196" s="317">
        <f>SUM(O197:O209)</f>
        <v>0.49678</v>
      </c>
      <c r="P196" s="317"/>
      <c r="Q196" s="317">
        <f>SUM(Q197:Q209)</f>
        <v>0.77</v>
      </c>
      <c r="R196" s="34"/>
      <c r="S196" s="34"/>
      <c r="T196" s="36">
        <v>2.4009999999999998</v>
      </c>
      <c r="U196" s="34" t="e">
        <f>ROUND(#REF!*T196,2)</f>
        <v>#REF!</v>
      </c>
      <c r="V196" s="37"/>
      <c r="W196" s="37"/>
      <c r="X196" s="37"/>
      <c r="Y196" s="37"/>
      <c r="Z196" s="37"/>
      <c r="AA196" s="37"/>
      <c r="AB196" s="37"/>
      <c r="AC196" s="37"/>
      <c r="AD196" s="37"/>
      <c r="AE196" s="37" t="s">
        <v>102</v>
      </c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</row>
    <row r="197" spans="1:60">
      <c r="A197" s="249">
        <v>86</v>
      </c>
      <c r="B197" s="250" t="s">
        <v>326</v>
      </c>
      <c r="C197" s="251" t="s">
        <v>327</v>
      </c>
      <c r="D197" s="313" t="s">
        <v>121</v>
      </c>
      <c r="E197" s="253">
        <v>38.5</v>
      </c>
      <c r="F197" s="320">
        <v>0</v>
      </c>
      <c r="G197" s="254">
        <f>ROUND(E197*F197,2)</f>
        <v>0</v>
      </c>
      <c r="H197" s="254"/>
      <c r="I197" s="254">
        <f>ROUND(E197*H197,2)</f>
        <v>0</v>
      </c>
      <c r="J197" s="254"/>
      <c r="K197" s="254">
        <f>ROUND(E197*J197,2)</f>
        <v>0</v>
      </c>
      <c r="L197" s="254">
        <v>15</v>
      </c>
      <c r="M197" s="254">
        <f>G197*(1+L197/100)</f>
        <v>0</v>
      </c>
      <c r="N197" s="313">
        <v>0</v>
      </c>
      <c r="O197" s="313">
        <f>ROUND(E197*N197,5)</f>
        <v>0</v>
      </c>
      <c r="P197" s="313">
        <v>0.02</v>
      </c>
      <c r="Q197" s="313">
        <f>ROUND(E197*P197,5)</f>
        <v>0.77</v>
      </c>
      <c r="R197" s="39"/>
      <c r="S197" s="39"/>
      <c r="T197" s="41"/>
      <c r="U197" s="39" t="e">
        <f>SUM(U198:U204)</f>
        <v>#REF!</v>
      </c>
      <c r="AE197" s="29" t="s">
        <v>98</v>
      </c>
    </row>
    <row r="198" spans="1:60" outlineLevel="1">
      <c r="A198" s="249"/>
      <c r="B198" s="250"/>
      <c r="C198" s="314" t="s">
        <v>276</v>
      </c>
      <c r="D198" s="315"/>
      <c r="E198" s="316">
        <v>38.5</v>
      </c>
      <c r="F198" s="254"/>
      <c r="G198" s="254"/>
      <c r="H198" s="254"/>
      <c r="I198" s="254"/>
      <c r="J198" s="254"/>
      <c r="K198" s="254"/>
      <c r="L198" s="254"/>
      <c r="M198" s="254"/>
      <c r="N198" s="313"/>
      <c r="O198" s="313"/>
      <c r="P198" s="313"/>
      <c r="Q198" s="313"/>
      <c r="R198" s="34"/>
      <c r="S198" s="34"/>
      <c r="T198" s="36">
        <v>0.115</v>
      </c>
      <c r="U198" s="34" t="e">
        <f>ROUND(#REF!*T198,2)</f>
        <v>#REF!</v>
      </c>
      <c r="V198" s="37"/>
      <c r="W198" s="37"/>
      <c r="X198" s="37"/>
      <c r="Y198" s="37"/>
      <c r="Z198" s="37"/>
      <c r="AA198" s="37"/>
      <c r="AB198" s="37"/>
      <c r="AC198" s="37"/>
      <c r="AD198" s="37"/>
      <c r="AE198" s="37" t="s">
        <v>102</v>
      </c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</row>
    <row r="199" spans="1:60" outlineLevel="1">
      <c r="A199" s="249">
        <v>87</v>
      </c>
      <c r="B199" s="250" t="s">
        <v>328</v>
      </c>
      <c r="C199" s="251" t="s">
        <v>329</v>
      </c>
      <c r="D199" s="313" t="s">
        <v>121</v>
      </c>
      <c r="E199" s="253">
        <v>54.7</v>
      </c>
      <c r="F199" s="320">
        <f>H199+J199</f>
        <v>0</v>
      </c>
      <c r="G199" s="254">
        <f>ROUND(E199*F199,2)</f>
        <v>0</v>
      </c>
      <c r="H199" s="254"/>
      <c r="I199" s="254">
        <f>ROUND(E199*H199,2)</f>
        <v>0</v>
      </c>
      <c r="J199" s="254"/>
      <c r="K199" s="254">
        <f>ROUND(E199*J199,2)</f>
        <v>0</v>
      </c>
      <c r="L199" s="254">
        <v>15</v>
      </c>
      <c r="M199" s="254">
        <f>G199*(1+L199/100)</f>
        <v>0</v>
      </c>
      <c r="N199" s="313">
        <v>0</v>
      </c>
      <c r="O199" s="313">
        <f>ROUND(E199*N199,5)</f>
        <v>0</v>
      </c>
      <c r="P199" s="313">
        <v>0</v>
      </c>
      <c r="Q199" s="313">
        <f>ROUND(E199*P199,5)</f>
        <v>0</v>
      </c>
      <c r="R199" s="34"/>
      <c r="S199" s="34"/>
      <c r="T199" s="36"/>
      <c r="U199" s="34"/>
      <c r="V199" s="37"/>
      <c r="W199" s="37"/>
      <c r="X199" s="37"/>
      <c r="Y199" s="37"/>
      <c r="Z199" s="37"/>
      <c r="AA199" s="37"/>
      <c r="AB199" s="37"/>
      <c r="AC199" s="37"/>
      <c r="AD199" s="37"/>
      <c r="AE199" s="37" t="s">
        <v>109</v>
      </c>
      <c r="AF199" s="37">
        <v>0</v>
      </c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</row>
    <row r="200" spans="1:60" outlineLevel="1">
      <c r="A200" s="249"/>
      <c r="B200" s="250"/>
      <c r="C200" s="314" t="s">
        <v>1993</v>
      </c>
      <c r="D200" s="315"/>
      <c r="E200" s="316">
        <v>54.7</v>
      </c>
      <c r="F200" s="254"/>
      <c r="G200" s="254"/>
      <c r="H200" s="254"/>
      <c r="I200" s="254"/>
      <c r="J200" s="254"/>
      <c r="K200" s="254"/>
      <c r="L200" s="254"/>
      <c r="M200" s="254"/>
      <c r="N200" s="313"/>
      <c r="O200" s="313"/>
      <c r="P200" s="313"/>
      <c r="Q200" s="313"/>
      <c r="R200" s="34"/>
      <c r="S200" s="34"/>
      <c r="T200" s="36">
        <v>0.26800000000000002</v>
      </c>
      <c r="U200" s="34" t="e">
        <f>ROUND(#REF!*T200,2)</f>
        <v>#REF!</v>
      </c>
      <c r="V200" s="37"/>
      <c r="W200" s="37"/>
      <c r="X200" s="37"/>
      <c r="Y200" s="37"/>
      <c r="Z200" s="37"/>
      <c r="AA200" s="37"/>
      <c r="AB200" s="37"/>
      <c r="AC200" s="37"/>
      <c r="AD200" s="37"/>
      <c r="AE200" s="37" t="s">
        <v>102</v>
      </c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</row>
    <row r="201" spans="1:60" outlineLevel="1">
      <c r="A201" s="249">
        <v>88</v>
      </c>
      <c r="B201" s="250" t="s">
        <v>330</v>
      </c>
      <c r="C201" s="251" t="s">
        <v>331</v>
      </c>
      <c r="D201" s="313" t="s">
        <v>121</v>
      </c>
      <c r="E201" s="253">
        <v>54.7</v>
      </c>
      <c r="F201" s="320">
        <v>0</v>
      </c>
      <c r="G201" s="254">
        <f>ROUND(E201*F201,2)</f>
        <v>0</v>
      </c>
      <c r="H201" s="254"/>
      <c r="I201" s="254">
        <f>ROUND(E201*H201,2)</f>
        <v>0</v>
      </c>
      <c r="J201" s="254"/>
      <c r="K201" s="254">
        <f>ROUND(E201*J201,2)</f>
        <v>0</v>
      </c>
      <c r="L201" s="254">
        <v>15</v>
      </c>
      <c r="M201" s="254">
        <f>G201*(1+L201/100)</f>
        <v>0</v>
      </c>
      <c r="N201" s="313">
        <v>0</v>
      </c>
      <c r="O201" s="313">
        <f>ROUND(E201*N201,5)</f>
        <v>0</v>
      </c>
      <c r="P201" s="313">
        <v>0</v>
      </c>
      <c r="Q201" s="313">
        <f>ROUND(E201*P201,5)</f>
        <v>0</v>
      </c>
      <c r="R201" s="34"/>
      <c r="S201" s="34"/>
      <c r="T201" s="36"/>
      <c r="U201" s="34"/>
      <c r="V201" s="37"/>
      <c r="W201" s="37"/>
      <c r="X201" s="37"/>
      <c r="Y201" s="37"/>
      <c r="Z201" s="37"/>
      <c r="AA201" s="37"/>
      <c r="AB201" s="37"/>
      <c r="AC201" s="37"/>
      <c r="AD201" s="37"/>
      <c r="AE201" s="37" t="s">
        <v>104</v>
      </c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8" t="e">
        <f>#REF!</f>
        <v>#REF!</v>
      </c>
      <c r="BB201" s="37"/>
      <c r="BC201" s="37"/>
      <c r="BD201" s="37"/>
      <c r="BE201" s="37"/>
      <c r="BF201" s="37"/>
      <c r="BG201" s="37"/>
      <c r="BH201" s="37"/>
    </row>
    <row r="202" spans="1:60" ht="20" outlineLevel="1">
      <c r="A202" s="249">
        <v>89</v>
      </c>
      <c r="B202" s="250" t="s">
        <v>332</v>
      </c>
      <c r="C202" s="251" t="s">
        <v>333</v>
      </c>
      <c r="D202" s="313" t="s">
        <v>121</v>
      </c>
      <c r="E202" s="253">
        <v>59.076000000000001</v>
      </c>
      <c r="F202" s="320">
        <f>H202+J202</f>
        <v>0</v>
      </c>
      <c r="G202" s="254">
        <f>ROUND(E202*F202,2)</f>
        <v>0</v>
      </c>
      <c r="H202" s="254"/>
      <c r="I202" s="254">
        <f>ROUND(E202*H202,2)</f>
        <v>0</v>
      </c>
      <c r="J202" s="254"/>
      <c r="K202" s="254">
        <f>ROUND(E202*J202,2)</f>
        <v>0</v>
      </c>
      <c r="L202" s="254">
        <v>15</v>
      </c>
      <c r="M202" s="254">
        <f>G202*(1+L202/100)</f>
        <v>0</v>
      </c>
      <c r="N202" s="313">
        <v>8.3000000000000001E-3</v>
      </c>
      <c r="O202" s="313">
        <f>ROUND(E202*N202,5)</f>
        <v>0.49032999999999999</v>
      </c>
      <c r="P202" s="313">
        <v>0</v>
      </c>
      <c r="Q202" s="313">
        <f>ROUND(E202*P202,5)</f>
        <v>0</v>
      </c>
      <c r="R202" s="34"/>
      <c r="S202" s="34"/>
      <c r="T202" s="36">
        <v>3.5000000000000003E-2</v>
      </c>
      <c r="U202" s="34" t="e">
        <f>ROUND(#REF!*T202,2)</f>
        <v>#REF!</v>
      </c>
      <c r="V202" s="37"/>
      <c r="W202" s="37"/>
      <c r="X202" s="37"/>
      <c r="Y202" s="37"/>
      <c r="Z202" s="37"/>
      <c r="AA202" s="37"/>
      <c r="AB202" s="37"/>
      <c r="AC202" s="37"/>
      <c r="AD202" s="37"/>
      <c r="AE202" s="37" t="s">
        <v>102</v>
      </c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</row>
    <row r="203" spans="1:60" outlineLevel="1">
      <c r="A203" s="249"/>
      <c r="B203" s="250"/>
      <c r="C203" s="314" t="s">
        <v>1975</v>
      </c>
      <c r="D203" s="315"/>
      <c r="E203" s="316">
        <v>59.076000000000001</v>
      </c>
      <c r="F203" s="254"/>
      <c r="G203" s="254"/>
      <c r="H203" s="254"/>
      <c r="I203" s="254"/>
      <c r="J203" s="254"/>
      <c r="K203" s="254"/>
      <c r="L203" s="254"/>
      <c r="M203" s="254"/>
      <c r="N203" s="313"/>
      <c r="O203" s="313"/>
      <c r="P203" s="313"/>
      <c r="Q203" s="313"/>
      <c r="R203" s="34"/>
      <c r="S203" s="34"/>
      <c r="T203" s="36"/>
      <c r="U203" s="34"/>
      <c r="V203" s="37"/>
      <c r="W203" s="37"/>
      <c r="X203" s="37"/>
      <c r="Y203" s="37"/>
      <c r="Z203" s="37"/>
      <c r="AA203" s="37"/>
      <c r="AB203" s="37"/>
      <c r="AC203" s="37"/>
      <c r="AD203" s="37"/>
      <c r="AE203" s="37" t="s">
        <v>109</v>
      </c>
      <c r="AF203" s="37">
        <v>0</v>
      </c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</row>
    <row r="204" spans="1:60" outlineLevel="1">
      <c r="A204" s="249">
        <v>90</v>
      </c>
      <c r="B204" s="250" t="s">
        <v>334</v>
      </c>
      <c r="C204" s="251" t="s">
        <v>335</v>
      </c>
      <c r="D204" s="313" t="s">
        <v>304</v>
      </c>
      <c r="E204" s="253">
        <v>51.74</v>
      </c>
      <c r="F204" s="320">
        <v>0</v>
      </c>
      <c r="G204" s="254">
        <f>ROUND(E204*F204,2)</f>
        <v>0</v>
      </c>
      <c r="H204" s="254"/>
      <c r="I204" s="254">
        <f>ROUND(E204*H204,2)</f>
        <v>0</v>
      </c>
      <c r="J204" s="254"/>
      <c r="K204" s="254">
        <f>ROUND(E204*J204,2)</f>
        <v>0</v>
      </c>
      <c r="L204" s="254">
        <v>15</v>
      </c>
      <c r="M204" s="254">
        <f>G204*(1+L204/100)</f>
        <v>0</v>
      </c>
      <c r="N204" s="313">
        <v>6.0000000000000002E-5</v>
      </c>
      <c r="O204" s="313">
        <f>ROUND(E204*N204,5)</f>
        <v>3.0999999999999999E-3</v>
      </c>
      <c r="P204" s="313">
        <v>0</v>
      </c>
      <c r="Q204" s="313">
        <f>ROUND(E204*P204,5)</f>
        <v>0</v>
      </c>
      <c r="R204" s="34"/>
      <c r="S204" s="34"/>
      <c r="T204" s="36"/>
      <c r="U204" s="34"/>
      <c r="V204" s="37"/>
      <c r="W204" s="37"/>
      <c r="X204" s="37"/>
      <c r="Y204" s="37"/>
      <c r="Z204" s="37"/>
      <c r="AA204" s="37"/>
      <c r="AB204" s="37"/>
      <c r="AC204" s="37"/>
      <c r="AD204" s="37"/>
      <c r="AE204" s="37" t="s">
        <v>109</v>
      </c>
      <c r="AF204" s="37">
        <v>0</v>
      </c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</row>
    <row r="205" spans="1:60">
      <c r="A205" s="249"/>
      <c r="B205" s="250"/>
      <c r="C205" s="314" t="s">
        <v>336</v>
      </c>
      <c r="D205" s="315"/>
      <c r="E205" s="316">
        <v>47.2</v>
      </c>
      <c r="F205" s="254"/>
      <c r="G205" s="254"/>
      <c r="H205" s="254"/>
      <c r="I205" s="254"/>
      <c r="J205" s="254"/>
      <c r="K205" s="254"/>
      <c r="L205" s="254"/>
      <c r="M205" s="254"/>
      <c r="N205" s="313"/>
      <c r="O205" s="313"/>
      <c r="P205" s="313"/>
      <c r="Q205" s="313"/>
      <c r="R205" s="39"/>
      <c r="S205" s="39"/>
      <c r="T205" s="41"/>
      <c r="U205" s="39" t="e">
        <f>SUM(U206:U219)</f>
        <v>#REF!</v>
      </c>
      <c r="AE205" s="29" t="s">
        <v>98</v>
      </c>
    </row>
    <row r="206" spans="1:60" outlineLevel="1">
      <c r="A206" s="249"/>
      <c r="B206" s="250"/>
      <c r="C206" s="314" t="s">
        <v>322</v>
      </c>
      <c r="D206" s="315"/>
      <c r="E206" s="316">
        <v>4.54</v>
      </c>
      <c r="F206" s="254"/>
      <c r="G206" s="254"/>
      <c r="H206" s="254"/>
      <c r="I206" s="254"/>
      <c r="J206" s="254"/>
      <c r="K206" s="254"/>
      <c r="L206" s="254"/>
      <c r="M206" s="254"/>
      <c r="N206" s="313"/>
      <c r="O206" s="313"/>
      <c r="P206" s="313"/>
      <c r="Q206" s="313"/>
      <c r="R206" s="34"/>
      <c r="S206" s="34"/>
      <c r="T206" s="36">
        <v>0.05</v>
      </c>
      <c r="U206" s="34" t="e">
        <f>ROUND(#REF!*T206,2)</f>
        <v>#REF!</v>
      </c>
      <c r="V206" s="37"/>
      <c r="W206" s="37"/>
      <c r="X206" s="37"/>
      <c r="Y206" s="37"/>
      <c r="Z206" s="37"/>
      <c r="AA206" s="37"/>
      <c r="AB206" s="37"/>
      <c r="AC206" s="37"/>
      <c r="AD206" s="37"/>
      <c r="AE206" s="37" t="s">
        <v>102</v>
      </c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</row>
    <row r="207" spans="1:60" outlineLevel="1">
      <c r="A207" s="249">
        <v>91</v>
      </c>
      <c r="B207" s="250" t="s">
        <v>334</v>
      </c>
      <c r="C207" s="251" t="s">
        <v>337</v>
      </c>
      <c r="D207" s="313" t="s">
        <v>304</v>
      </c>
      <c r="E207" s="253">
        <v>55.879199999999997</v>
      </c>
      <c r="F207" s="320">
        <v>0</v>
      </c>
      <c r="G207" s="254">
        <f>ROUND(E207*F207,2)</f>
        <v>0</v>
      </c>
      <c r="H207" s="254"/>
      <c r="I207" s="254">
        <f>ROUND(E207*H207,2)</f>
        <v>0</v>
      </c>
      <c r="J207" s="254"/>
      <c r="K207" s="254">
        <f>ROUND(E207*J207,2)</f>
        <v>0</v>
      </c>
      <c r="L207" s="254">
        <v>15</v>
      </c>
      <c r="M207" s="254">
        <f>G207*(1+L207/100)</f>
        <v>0</v>
      </c>
      <c r="N207" s="313">
        <v>6.0000000000000002E-5</v>
      </c>
      <c r="O207" s="313">
        <f>ROUND(E207*N207,5)</f>
        <v>3.3500000000000001E-3</v>
      </c>
      <c r="P207" s="313">
        <v>0</v>
      </c>
      <c r="Q207" s="313">
        <f>ROUND(E207*P207,5)</f>
        <v>0</v>
      </c>
      <c r="R207" s="34"/>
      <c r="S207" s="34"/>
      <c r="T207" s="36"/>
      <c r="U207" s="34"/>
      <c r="V207" s="37"/>
      <c r="W207" s="37"/>
      <c r="X207" s="37"/>
      <c r="Y207" s="37"/>
      <c r="Z207" s="37"/>
      <c r="AA207" s="37"/>
      <c r="AB207" s="37"/>
      <c r="AC207" s="37"/>
      <c r="AD207" s="37"/>
      <c r="AE207" s="37" t="s">
        <v>109</v>
      </c>
      <c r="AF207" s="37">
        <v>0</v>
      </c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</row>
    <row r="208" spans="1:60" outlineLevel="1">
      <c r="A208" s="249"/>
      <c r="B208" s="250"/>
      <c r="C208" s="314" t="s">
        <v>1994</v>
      </c>
      <c r="D208" s="315"/>
      <c r="E208" s="316">
        <v>55.879199999999997</v>
      </c>
      <c r="F208" s="254"/>
      <c r="G208" s="254"/>
      <c r="H208" s="254"/>
      <c r="I208" s="254"/>
      <c r="J208" s="254"/>
      <c r="K208" s="254"/>
      <c r="L208" s="254"/>
      <c r="M208" s="254"/>
      <c r="N208" s="313"/>
      <c r="O208" s="313"/>
      <c r="P208" s="313"/>
      <c r="Q208" s="313"/>
      <c r="R208" s="34"/>
      <c r="S208" s="34"/>
      <c r="T208" s="36">
        <v>1.1040000000000001</v>
      </c>
      <c r="U208" s="34" t="e">
        <f>ROUND(#REF!*T208,2)</f>
        <v>#REF!</v>
      </c>
      <c r="V208" s="37"/>
      <c r="W208" s="37"/>
      <c r="X208" s="37"/>
      <c r="Y208" s="37"/>
      <c r="Z208" s="37"/>
      <c r="AA208" s="37"/>
      <c r="AB208" s="37"/>
      <c r="AC208" s="37"/>
      <c r="AD208" s="37"/>
      <c r="AE208" s="37" t="s">
        <v>102</v>
      </c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</row>
    <row r="209" spans="1:60" outlineLevel="1">
      <c r="A209" s="249">
        <v>92</v>
      </c>
      <c r="B209" s="250" t="s">
        <v>338</v>
      </c>
      <c r="C209" s="251" t="s">
        <v>339</v>
      </c>
      <c r="D209" s="313" t="s">
        <v>107</v>
      </c>
      <c r="E209" s="253">
        <v>0.49678</v>
      </c>
      <c r="F209" s="320">
        <f>H209+J209</f>
        <v>0</v>
      </c>
      <c r="G209" s="254">
        <f>ROUND(E209*F209,2)</f>
        <v>0</v>
      </c>
      <c r="H209" s="254"/>
      <c r="I209" s="254">
        <f>ROUND(E209*H209,2)</f>
        <v>0</v>
      </c>
      <c r="J209" s="254"/>
      <c r="K209" s="254">
        <f>ROUND(E209*J209,2)</f>
        <v>0</v>
      </c>
      <c r="L209" s="254">
        <v>15</v>
      </c>
      <c r="M209" s="254">
        <f>G209*(1+L209/100)</f>
        <v>0</v>
      </c>
      <c r="N209" s="313">
        <v>0</v>
      </c>
      <c r="O209" s="313">
        <f>ROUND(E209*N209,5)</f>
        <v>0</v>
      </c>
      <c r="P209" s="313">
        <v>0</v>
      </c>
      <c r="Q209" s="313">
        <f>ROUND(E209*P209,5)</f>
        <v>0</v>
      </c>
      <c r="R209" s="34"/>
      <c r="S209" s="34"/>
      <c r="T209" s="36"/>
      <c r="U209" s="34"/>
      <c r="V209" s="37"/>
      <c r="W209" s="37"/>
      <c r="X209" s="37"/>
      <c r="Y209" s="37"/>
      <c r="Z209" s="37"/>
      <c r="AA209" s="37"/>
      <c r="AB209" s="37"/>
      <c r="AC209" s="37"/>
      <c r="AD209" s="37"/>
      <c r="AE209" s="37" t="s">
        <v>104</v>
      </c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8" t="e">
        <f>#REF!</f>
        <v>#REF!</v>
      </c>
      <c r="BB209" s="37"/>
      <c r="BC209" s="37"/>
      <c r="BD209" s="37"/>
      <c r="BE209" s="37"/>
      <c r="BF209" s="37"/>
      <c r="BG209" s="37"/>
      <c r="BH209" s="37"/>
    </row>
    <row r="210" spans="1:60" ht="14.5" outlineLevel="1">
      <c r="A210" s="255" t="s">
        <v>97</v>
      </c>
      <c r="B210" s="256" t="s">
        <v>34</v>
      </c>
      <c r="C210" s="257" t="s">
        <v>33</v>
      </c>
      <c r="D210" s="317"/>
      <c r="E210" s="259"/>
      <c r="F210" s="260"/>
      <c r="G210" s="260">
        <f>SUMIF(AE211:AE217,"&lt;&gt;NOR",G211:G217)</f>
        <v>0</v>
      </c>
      <c r="H210" s="260"/>
      <c r="I210" s="260">
        <f>SUM(I211:I217)</f>
        <v>0</v>
      </c>
      <c r="J210" s="260"/>
      <c r="K210" s="260">
        <f>SUM(K211:K217)</f>
        <v>0</v>
      </c>
      <c r="L210" s="260"/>
      <c r="M210" s="260">
        <f>SUM(M211:M217)</f>
        <v>0</v>
      </c>
      <c r="N210" s="317"/>
      <c r="O210" s="317">
        <f>SUM(O211:O217)</f>
        <v>0</v>
      </c>
      <c r="P210" s="317"/>
      <c r="Q210" s="317">
        <f>SUM(Q211:Q217)</f>
        <v>1.8429999999999998E-2</v>
      </c>
      <c r="R210" s="34"/>
      <c r="S210" s="34"/>
      <c r="T210" s="36"/>
      <c r="U210" s="34"/>
      <c r="V210" s="37"/>
      <c r="W210" s="37"/>
      <c r="X210" s="37"/>
      <c r="Y210" s="37"/>
      <c r="Z210" s="37"/>
      <c r="AA210" s="37"/>
      <c r="AB210" s="37"/>
      <c r="AC210" s="37"/>
      <c r="AD210" s="37"/>
      <c r="AE210" s="37" t="s">
        <v>109</v>
      </c>
      <c r="AF210" s="37">
        <v>0</v>
      </c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</row>
    <row r="211" spans="1:60" ht="20" outlineLevel="1">
      <c r="A211" s="249">
        <v>93</v>
      </c>
      <c r="B211" s="250" t="s">
        <v>340</v>
      </c>
      <c r="C211" s="251" t="s">
        <v>341</v>
      </c>
      <c r="D211" s="313" t="s">
        <v>121</v>
      </c>
      <c r="E211" s="253">
        <v>5.4</v>
      </c>
      <c r="F211" s="320">
        <f>H211+J211</f>
        <v>0</v>
      </c>
      <c r="G211" s="254">
        <f>ROUND(E211*F211,2)</f>
        <v>0</v>
      </c>
      <c r="H211" s="254"/>
      <c r="I211" s="254">
        <f>ROUND(E211*H211,2)</f>
        <v>0</v>
      </c>
      <c r="J211" s="254"/>
      <c r="K211" s="254">
        <f>ROUND(E211*J211,2)</f>
        <v>0</v>
      </c>
      <c r="L211" s="254">
        <v>15</v>
      </c>
      <c r="M211" s="254">
        <f>G211*(1+L211/100)</f>
        <v>0</v>
      </c>
      <c r="N211" s="313">
        <v>0</v>
      </c>
      <c r="O211" s="313">
        <f>ROUND(E211*N211,5)</f>
        <v>0</v>
      </c>
      <c r="P211" s="313">
        <v>1E-3</v>
      </c>
      <c r="Q211" s="313">
        <f>ROUND(E211*P211,5)</f>
        <v>5.4000000000000003E-3</v>
      </c>
      <c r="R211" s="34"/>
      <c r="S211" s="34"/>
      <c r="T211" s="36">
        <v>0</v>
      </c>
      <c r="U211" s="34" t="e">
        <f>ROUND(#REF!*T211,2)</f>
        <v>#REF!</v>
      </c>
      <c r="V211" s="37"/>
      <c r="W211" s="37"/>
      <c r="X211" s="37"/>
      <c r="Y211" s="37"/>
      <c r="Z211" s="37"/>
      <c r="AA211" s="37"/>
      <c r="AB211" s="37"/>
      <c r="AC211" s="37"/>
      <c r="AD211" s="37"/>
      <c r="AE211" s="37" t="s">
        <v>113</v>
      </c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</row>
    <row r="212" spans="1:60" outlineLevel="1">
      <c r="A212" s="249"/>
      <c r="B212" s="250"/>
      <c r="C212" s="314" t="s">
        <v>342</v>
      </c>
      <c r="D212" s="315"/>
      <c r="E212" s="316">
        <v>5.4</v>
      </c>
      <c r="F212" s="254"/>
      <c r="G212" s="254"/>
      <c r="H212" s="254"/>
      <c r="I212" s="254"/>
      <c r="J212" s="254"/>
      <c r="K212" s="254"/>
      <c r="L212" s="254"/>
      <c r="M212" s="254"/>
      <c r="N212" s="313"/>
      <c r="O212" s="313"/>
      <c r="P212" s="313"/>
      <c r="Q212" s="313"/>
      <c r="R212" s="34"/>
      <c r="S212" s="34"/>
      <c r="T212" s="36"/>
      <c r="U212" s="34"/>
      <c r="V212" s="37"/>
      <c r="W212" s="37"/>
      <c r="X212" s="37"/>
      <c r="Y212" s="37"/>
      <c r="Z212" s="37"/>
      <c r="AA212" s="37"/>
      <c r="AB212" s="37"/>
      <c r="AC212" s="37"/>
      <c r="AD212" s="37"/>
      <c r="AE212" s="37" t="s">
        <v>109</v>
      </c>
      <c r="AF212" s="37">
        <v>0</v>
      </c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</row>
    <row r="213" spans="1:60" ht="20" outlineLevel="1">
      <c r="A213" s="249">
        <v>94</v>
      </c>
      <c r="B213" s="250" t="s">
        <v>343</v>
      </c>
      <c r="C213" s="251" t="s">
        <v>344</v>
      </c>
      <c r="D213" s="313" t="s">
        <v>121</v>
      </c>
      <c r="E213" s="253">
        <v>12</v>
      </c>
      <c r="F213" s="320">
        <f>H213+J213</f>
        <v>0</v>
      </c>
      <c r="G213" s="254">
        <f>ROUND(E213*F213,2)</f>
        <v>0</v>
      </c>
      <c r="H213" s="254"/>
      <c r="I213" s="254">
        <f>ROUND(E213*H213,2)</f>
        <v>0</v>
      </c>
      <c r="J213" s="254"/>
      <c r="K213" s="254">
        <f>ROUND(E213*J213,2)</f>
        <v>0</v>
      </c>
      <c r="L213" s="254">
        <v>15</v>
      </c>
      <c r="M213" s="254">
        <f>G213*(1+L213/100)</f>
        <v>0</v>
      </c>
      <c r="N213" s="313">
        <v>0</v>
      </c>
      <c r="O213" s="313">
        <f>ROUND(E213*N213,5)</f>
        <v>0</v>
      </c>
      <c r="P213" s="313">
        <v>1E-3</v>
      </c>
      <c r="Q213" s="313">
        <f>ROUND(E213*P213,5)</f>
        <v>1.2E-2</v>
      </c>
      <c r="R213" s="34"/>
      <c r="S213" s="34"/>
      <c r="T213" s="36">
        <v>1.448</v>
      </c>
      <c r="U213" s="34" t="e">
        <f>ROUND(#REF!*T213,2)</f>
        <v>#REF!</v>
      </c>
      <c r="V213" s="37"/>
      <c r="W213" s="37"/>
      <c r="X213" s="37"/>
      <c r="Y213" s="37"/>
      <c r="Z213" s="37"/>
      <c r="AA213" s="37"/>
      <c r="AB213" s="37"/>
      <c r="AC213" s="37"/>
      <c r="AD213" s="37"/>
      <c r="AE213" s="37" t="s">
        <v>102</v>
      </c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</row>
    <row r="214" spans="1:60" outlineLevel="1">
      <c r="A214" s="249"/>
      <c r="B214" s="250"/>
      <c r="C214" s="536" t="s">
        <v>345</v>
      </c>
      <c r="D214" s="537"/>
      <c r="E214" s="538"/>
      <c r="F214" s="539"/>
      <c r="G214" s="540"/>
      <c r="H214" s="254"/>
      <c r="I214" s="254"/>
      <c r="J214" s="254"/>
      <c r="K214" s="254"/>
      <c r="L214" s="254"/>
      <c r="M214" s="254"/>
      <c r="N214" s="313"/>
      <c r="O214" s="313"/>
      <c r="P214" s="313"/>
      <c r="Q214" s="313"/>
      <c r="R214" s="34"/>
      <c r="S214" s="34"/>
      <c r="T214" s="36"/>
      <c r="U214" s="34"/>
      <c r="V214" s="37"/>
      <c r="W214" s="37"/>
      <c r="X214" s="37"/>
      <c r="Y214" s="37"/>
      <c r="Z214" s="37"/>
      <c r="AA214" s="37"/>
      <c r="AB214" s="37"/>
      <c r="AC214" s="37"/>
      <c r="AD214" s="37"/>
      <c r="AE214" s="37" t="s">
        <v>109</v>
      </c>
      <c r="AF214" s="37">
        <v>0</v>
      </c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</row>
    <row r="215" spans="1:60" outlineLevel="1">
      <c r="A215" s="249">
        <v>95</v>
      </c>
      <c r="B215" s="250" t="s">
        <v>346</v>
      </c>
      <c r="C215" s="251" t="s">
        <v>347</v>
      </c>
      <c r="D215" s="313" t="s">
        <v>304</v>
      </c>
      <c r="E215" s="253">
        <v>12.86</v>
      </c>
      <c r="F215" s="320">
        <f>H215+J215</f>
        <v>0</v>
      </c>
      <c r="G215" s="254">
        <f>ROUND(E215*F215,2)</f>
        <v>0</v>
      </c>
      <c r="H215" s="254"/>
      <c r="I215" s="254">
        <f>ROUND(E215*H215,2)</f>
        <v>0</v>
      </c>
      <c r="J215" s="254"/>
      <c r="K215" s="254">
        <f>ROUND(E215*J215,2)</f>
        <v>0</v>
      </c>
      <c r="L215" s="254">
        <v>15</v>
      </c>
      <c r="M215" s="254">
        <f>G215*(1+L215/100)</f>
        <v>0</v>
      </c>
      <c r="N215" s="313">
        <v>0</v>
      </c>
      <c r="O215" s="313">
        <f>ROUND(E215*N215,5)</f>
        <v>0</v>
      </c>
      <c r="P215" s="313">
        <v>8.0000000000000007E-5</v>
      </c>
      <c r="Q215" s="313">
        <f>ROUND(E215*P215,5)</f>
        <v>1.0300000000000001E-3</v>
      </c>
      <c r="R215" s="34"/>
      <c r="S215" s="34"/>
      <c r="T215" s="36">
        <v>0</v>
      </c>
      <c r="U215" s="34" t="e">
        <f>ROUND(#REF!*T215,2)</f>
        <v>#REF!</v>
      </c>
      <c r="V215" s="37"/>
      <c r="W215" s="37"/>
      <c r="X215" s="37"/>
      <c r="Y215" s="37"/>
      <c r="Z215" s="37"/>
      <c r="AA215" s="37"/>
      <c r="AB215" s="37"/>
      <c r="AC215" s="37"/>
      <c r="AD215" s="37"/>
      <c r="AE215" s="37" t="s">
        <v>113</v>
      </c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</row>
    <row r="216" spans="1:60" outlineLevel="1">
      <c r="A216" s="249"/>
      <c r="B216" s="250"/>
      <c r="C216" s="314" t="s">
        <v>348</v>
      </c>
      <c r="D216" s="315"/>
      <c r="E216" s="316">
        <v>4.46</v>
      </c>
      <c r="F216" s="254"/>
      <c r="G216" s="254"/>
      <c r="H216" s="254"/>
      <c r="I216" s="254"/>
      <c r="J216" s="254"/>
      <c r="K216" s="254"/>
      <c r="L216" s="254"/>
      <c r="M216" s="254"/>
      <c r="N216" s="313"/>
      <c r="O216" s="313"/>
      <c r="P216" s="313"/>
      <c r="Q216" s="313"/>
      <c r="R216" s="34"/>
      <c r="S216" s="34"/>
      <c r="T216" s="36"/>
      <c r="U216" s="34"/>
      <c r="V216" s="37"/>
      <c r="W216" s="37"/>
      <c r="X216" s="37"/>
      <c r="Y216" s="37"/>
      <c r="Z216" s="37"/>
      <c r="AA216" s="37"/>
      <c r="AB216" s="37"/>
      <c r="AC216" s="37"/>
      <c r="AD216" s="37"/>
      <c r="AE216" s="37" t="s">
        <v>109</v>
      </c>
      <c r="AF216" s="37">
        <v>0</v>
      </c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</row>
    <row r="217" spans="1:60" outlineLevel="1">
      <c r="A217" s="249"/>
      <c r="B217" s="250"/>
      <c r="C217" s="314" t="s">
        <v>349</v>
      </c>
      <c r="D217" s="315"/>
      <c r="E217" s="316">
        <v>8.4</v>
      </c>
      <c r="F217" s="254"/>
      <c r="G217" s="254"/>
      <c r="H217" s="254"/>
      <c r="I217" s="254"/>
      <c r="J217" s="254"/>
      <c r="K217" s="254"/>
      <c r="L217" s="254"/>
      <c r="M217" s="254"/>
      <c r="N217" s="313"/>
      <c r="O217" s="313"/>
      <c r="P217" s="313"/>
      <c r="Q217" s="313"/>
      <c r="R217" s="34"/>
      <c r="S217" s="34"/>
      <c r="T217" s="36">
        <v>0.12</v>
      </c>
      <c r="U217" s="34" t="e">
        <f>ROUND(#REF!*T217,2)</f>
        <v>#REF!</v>
      </c>
      <c r="V217" s="37"/>
      <c r="W217" s="37"/>
      <c r="X217" s="37"/>
      <c r="Y217" s="37"/>
      <c r="Z217" s="37"/>
      <c r="AA217" s="37"/>
      <c r="AB217" s="37"/>
      <c r="AC217" s="37"/>
      <c r="AD217" s="37"/>
      <c r="AE217" s="37" t="s">
        <v>102</v>
      </c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</row>
    <row r="218" spans="1:60" ht="14.5" outlineLevel="1">
      <c r="A218" s="255" t="s">
        <v>97</v>
      </c>
      <c r="B218" s="256" t="s">
        <v>32</v>
      </c>
      <c r="C218" s="257" t="s">
        <v>31</v>
      </c>
      <c r="D218" s="317"/>
      <c r="E218" s="259"/>
      <c r="F218" s="260"/>
      <c r="G218" s="260">
        <f>SUMIF(AE219:AE232,"&lt;&gt;NOR",G219:G232)</f>
        <v>0</v>
      </c>
      <c r="H218" s="260"/>
      <c r="I218" s="260">
        <f>SUM(I219:I232)</f>
        <v>0</v>
      </c>
      <c r="J218" s="260"/>
      <c r="K218" s="260">
        <f>SUM(K219:K232)</f>
        <v>0</v>
      </c>
      <c r="L218" s="260"/>
      <c r="M218" s="260">
        <f>SUM(M219:M232)</f>
        <v>0</v>
      </c>
      <c r="N218" s="317"/>
      <c r="O218" s="317">
        <f>SUM(O219:O232)</f>
        <v>0.63997999999999988</v>
      </c>
      <c r="P218" s="317"/>
      <c r="Q218" s="317">
        <f>SUM(Q219:Q232)</f>
        <v>0</v>
      </c>
      <c r="R218" s="34"/>
      <c r="S218" s="34"/>
      <c r="T218" s="36"/>
      <c r="U218" s="34"/>
      <c r="V218" s="37"/>
      <c r="W218" s="37"/>
      <c r="X218" s="37"/>
      <c r="Y218" s="37"/>
      <c r="Z218" s="37"/>
      <c r="AA218" s="37"/>
      <c r="AB218" s="37"/>
      <c r="AC218" s="37"/>
      <c r="AD218" s="37"/>
      <c r="AE218" s="37" t="s">
        <v>109</v>
      </c>
      <c r="AF218" s="37">
        <v>0</v>
      </c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</row>
    <row r="219" spans="1:60" ht="20" outlineLevel="1">
      <c r="A219" s="249">
        <v>96</v>
      </c>
      <c r="B219" s="250" t="s">
        <v>350</v>
      </c>
      <c r="C219" s="251" t="s">
        <v>351</v>
      </c>
      <c r="D219" s="313" t="s">
        <v>121</v>
      </c>
      <c r="E219" s="253">
        <v>23.4</v>
      </c>
      <c r="F219" s="320">
        <f>H219+J219</f>
        <v>0</v>
      </c>
      <c r="G219" s="254">
        <f>ROUND(E219*F219,2)</f>
        <v>0</v>
      </c>
      <c r="H219" s="254"/>
      <c r="I219" s="254">
        <f>ROUND(E219*H219,2)</f>
        <v>0</v>
      </c>
      <c r="J219" s="254"/>
      <c r="K219" s="254">
        <f>ROUND(E219*J219,2)</f>
        <v>0</v>
      </c>
      <c r="L219" s="254">
        <v>15</v>
      </c>
      <c r="M219" s="254">
        <f>G219*(1+L219/100)</f>
        <v>0</v>
      </c>
      <c r="N219" s="313">
        <v>1.6000000000000001E-4</v>
      </c>
      <c r="O219" s="313">
        <f>ROUND(E219*N219,5)</f>
        <v>3.7399999999999998E-3</v>
      </c>
      <c r="P219" s="313">
        <v>0</v>
      </c>
      <c r="Q219" s="313">
        <f>ROUND(E219*P219,5)</f>
        <v>0</v>
      </c>
      <c r="R219" s="34"/>
      <c r="S219" s="34"/>
      <c r="T219" s="36">
        <v>1.5980000000000001</v>
      </c>
      <c r="U219" s="34" t="e">
        <f>ROUND(#REF!*T219,2)</f>
        <v>#REF!</v>
      </c>
      <c r="V219" s="37"/>
      <c r="W219" s="37"/>
      <c r="X219" s="37"/>
      <c r="Y219" s="37"/>
      <c r="Z219" s="37"/>
      <c r="AA219" s="37"/>
      <c r="AB219" s="37"/>
      <c r="AC219" s="37"/>
      <c r="AD219" s="37"/>
      <c r="AE219" s="37" t="s">
        <v>102</v>
      </c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</row>
    <row r="220" spans="1:60">
      <c r="A220" s="249"/>
      <c r="B220" s="250"/>
      <c r="C220" s="314" t="s">
        <v>352</v>
      </c>
      <c r="D220" s="315"/>
      <c r="E220" s="316">
        <v>23.4</v>
      </c>
      <c r="F220" s="254"/>
      <c r="G220" s="254"/>
      <c r="H220" s="254"/>
      <c r="I220" s="254"/>
      <c r="J220" s="254"/>
      <c r="K220" s="254"/>
      <c r="L220" s="254"/>
      <c r="M220" s="254"/>
      <c r="N220" s="313"/>
      <c r="O220" s="313"/>
      <c r="P220" s="313"/>
      <c r="Q220" s="313"/>
      <c r="R220" s="39"/>
      <c r="S220" s="39"/>
      <c r="T220" s="41"/>
      <c r="U220" s="39" t="e">
        <f>SUM(U221:U236)</f>
        <v>#REF!</v>
      </c>
      <c r="AE220" s="29" t="s">
        <v>98</v>
      </c>
    </row>
    <row r="221" spans="1:60" ht="20" outlineLevel="1">
      <c r="A221" s="249">
        <v>97</v>
      </c>
      <c r="B221" s="250" t="s">
        <v>353</v>
      </c>
      <c r="C221" s="251" t="s">
        <v>354</v>
      </c>
      <c r="D221" s="313" t="s">
        <v>121</v>
      </c>
      <c r="E221" s="253">
        <v>21.15</v>
      </c>
      <c r="F221" s="320">
        <f>H221+J221</f>
        <v>0</v>
      </c>
      <c r="G221" s="254">
        <f>ROUND(E221*F221,2)</f>
        <v>0</v>
      </c>
      <c r="H221" s="254"/>
      <c r="I221" s="254">
        <f>ROUND(E221*H221,2)</f>
        <v>0</v>
      </c>
      <c r="J221" s="254"/>
      <c r="K221" s="254">
        <f>ROUND(E221*J221,2)</f>
        <v>0</v>
      </c>
      <c r="L221" s="254">
        <v>15</v>
      </c>
      <c r="M221" s="254">
        <f>G221*(1+L221/100)</f>
        <v>0</v>
      </c>
      <c r="N221" s="313">
        <v>3.9100000000000003E-3</v>
      </c>
      <c r="O221" s="313">
        <f>ROUND(E221*N221,5)</f>
        <v>8.2699999999999996E-2</v>
      </c>
      <c r="P221" s="313">
        <v>0</v>
      </c>
      <c r="Q221" s="313">
        <f>ROUND(E221*P221,5)</f>
        <v>0</v>
      </c>
      <c r="R221" s="34"/>
      <c r="S221" s="34"/>
      <c r="T221" s="36">
        <v>6.9709999999999994E-2</v>
      </c>
      <c r="U221" s="34" t="e">
        <f>ROUND(#REF!*T221,2)</f>
        <v>#REF!</v>
      </c>
      <c r="V221" s="37"/>
      <c r="W221" s="37"/>
      <c r="X221" s="37"/>
      <c r="Y221" s="37"/>
      <c r="Z221" s="37"/>
      <c r="AA221" s="37"/>
      <c r="AB221" s="37"/>
      <c r="AC221" s="37"/>
      <c r="AD221" s="37"/>
      <c r="AE221" s="37" t="s">
        <v>102</v>
      </c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</row>
    <row r="222" spans="1:60" ht="12.5" customHeight="1" outlineLevel="1">
      <c r="A222" s="249"/>
      <c r="B222" s="250"/>
      <c r="C222" s="536" t="s">
        <v>355</v>
      </c>
      <c r="D222" s="537"/>
      <c r="E222" s="538"/>
      <c r="F222" s="539"/>
      <c r="G222" s="540"/>
      <c r="H222" s="254"/>
      <c r="I222" s="254"/>
      <c r="J222" s="254"/>
      <c r="K222" s="254"/>
      <c r="L222" s="254"/>
      <c r="M222" s="254"/>
      <c r="N222" s="313"/>
      <c r="O222" s="313"/>
      <c r="P222" s="313"/>
      <c r="Q222" s="313"/>
      <c r="R222" s="34"/>
      <c r="S222" s="34"/>
      <c r="T222" s="36"/>
      <c r="U222" s="34"/>
      <c r="V222" s="37"/>
      <c r="W222" s="37"/>
      <c r="X222" s="37"/>
      <c r="Y222" s="37"/>
      <c r="Z222" s="37"/>
      <c r="AA222" s="37"/>
      <c r="AB222" s="37"/>
      <c r="AC222" s="37"/>
      <c r="AD222" s="37"/>
      <c r="AE222" s="37" t="s">
        <v>109</v>
      </c>
      <c r="AF222" s="37">
        <v>0</v>
      </c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</row>
    <row r="223" spans="1:60" outlineLevel="1">
      <c r="A223" s="249"/>
      <c r="B223" s="250"/>
      <c r="C223" s="314" t="s">
        <v>356</v>
      </c>
      <c r="D223" s="315"/>
      <c r="E223" s="316">
        <v>21.15</v>
      </c>
      <c r="F223" s="254"/>
      <c r="G223" s="254"/>
      <c r="H223" s="254"/>
      <c r="I223" s="254"/>
      <c r="J223" s="254"/>
      <c r="K223" s="254"/>
      <c r="L223" s="254"/>
      <c r="M223" s="254"/>
      <c r="N223" s="313"/>
      <c r="O223" s="313"/>
      <c r="P223" s="313"/>
      <c r="Q223" s="313"/>
      <c r="R223" s="34"/>
      <c r="S223" s="34"/>
      <c r="T223" s="36"/>
      <c r="U223" s="34"/>
      <c r="V223" s="37"/>
      <c r="W223" s="37"/>
      <c r="X223" s="37"/>
      <c r="Y223" s="37"/>
      <c r="Z223" s="37"/>
      <c r="AA223" s="37"/>
      <c r="AB223" s="37"/>
      <c r="AC223" s="37"/>
      <c r="AD223" s="37"/>
      <c r="AE223" s="37" t="s">
        <v>109</v>
      </c>
      <c r="AF223" s="37">
        <v>0</v>
      </c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</row>
    <row r="224" spans="1:60" outlineLevel="1">
      <c r="A224" s="249">
        <v>98</v>
      </c>
      <c r="B224" s="250" t="s">
        <v>318</v>
      </c>
      <c r="C224" s="251" t="s">
        <v>357</v>
      </c>
      <c r="D224" s="313" t="s">
        <v>121</v>
      </c>
      <c r="E224" s="253">
        <v>22.841999999999999</v>
      </c>
      <c r="F224" s="320">
        <f>H224+J224</f>
        <v>0</v>
      </c>
      <c r="G224" s="254">
        <f>ROUND(E224*F224,2)</f>
        <v>0</v>
      </c>
      <c r="H224" s="254"/>
      <c r="I224" s="254">
        <f>ROUND(E224*H224,2)</f>
        <v>0</v>
      </c>
      <c r="J224" s="254"/>
      <c r="K224" s="254">
        <f>ROUND(E224*J224,2)</f>
        <v>0</v>
      </c>
      <c r="L224" s="254">
        <v>15</v>
      </c>
      <c r="M224" s="254">
        <f>G224*(1+L224/100)</f>
        <v>0</v>
      </c>
      <c r="N224" s="313">
        <v>2.07E-2</v>
      </c>
      <c r="O224" s="313">
        <f>ROUND(E224*N224,5)</f>
        <v>0.47282999999999997</v>
      </c>
      <c r="P224" s="313">
        <v>0</v>
      </c>
      <c r="Q224" s="313">
        <f>ROUND(E224*P224,5)</f>
        <v>0</v>
      </c>
      <c r="R224" s="34"/>
      <c r="S224" s="34"/>
      <c r="T224" s="36"/>
      <c r="U224" s="34"/>
      <c r="V224" s="37"/>
      <c r="W224" s="37"/>
      <c r="X224" s="37"/>
      <c r="Y224" s="37"/>
      <c r="Z224" s="37"/>
      <c r="AA224" s="37"/>
      <c r="AB224" s="37"/>
      <c r="AC224" s="37"/>
      <c r="AD224" s="37"/>
      <c r="AE224" s="37" t="s">
        <v>109</v>
      </c>
      <c r="AF224" s="37">
        <v>0</v>
      </c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</row>
    <row r="225" spans="1:60" outlineLevel="1">
      <c r="A225" s="249"/>
      <c r="B225" s="250"/>
      <c r="C225" s="314" t="s">
        <v>358</v>
      </c>
      <c r="D225" s="315"/>
      <c r="E225" s="316">
        <v>22.841999999999999</v>
      </c>
      <c r="F225" s="254"/>
      <c r="G225" s="254"/>
      <c r="H225" s="254"/>
      <c r="I225" s="254"/>
      <c r="J225" s="254"/>
      <c r="K225" s="254"/>
      <c r="L225" s="254"/>
      <c r="M225" s="254"/>
      <c r="N225" s="313"/>
      <c r="O225" s="313"/>
      <c r="P225" s="313"/>
      <c r="Q225" s="313"/>
      <c r="R225" s="34"/>
      <c r="S225" s="34"/>
      <c r="T225" s="36"/>
      <c r="U225" s="34"/>
      <c r="V225" s="37"/>
      <c r="W225" s="37"/>
      <c r="X225" s="37"/>
      <c r="Y225" s="37"/>
      <c r="Z225" s="37"/>
      <c r="AA225" s="37"/>
      <c r="AB225" s="37"/>
      <c r="AC225" s="37"/>
      <c r="AD225" s="37"/>
      <c r="AE225" s="37" t="s">
        <v>109</v>
      </c>
      <c r="AF225" s="37">
        <v>0</v>
      </c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</row>
    <row r="226" spans="1:60" ht="20" outlineLevel="1">
      <c r="A226" s="249">
        <v>99</v>
      </c>
      <c r="B226" s="250" t="s">
        <v>359</v>
      </c>
      <c r="C226" s="251" t="s">
        <v>360</v>
      </c>
      <c r="D226" s="313" t="s">
        <v>121</v>
      </c>
      <c r="E226" s="253">
        <v>3</v>
      </c>
      <c r="F226" s="320">
        <v>0</v>
      </c>
      <c r="G226" s="254">
        <f>ROUND(E226*F226,2)</f>
        <v>0</v>
      </c>
      <c r="H226" s="254"/>
      <c r="I226" s="254">
        <f>ROUND(E226*H226,2)</f>
        <v>0</v>
      </c>
      <c r="J226" s="254"/>
      <c r="K226" s="254">
        <f>ROUND(E226*J226,2)</f>
        <v>0</v>
      </c>
      <c r="L226" s="254">
        <v>15</v>
      </c>
      <c r="M226" s="254">
        <f>G226*(1+L226/100)</f>
        <v>0</v>
      </c>
      <c r="N226" s="313">
        <v>3.98E-3</v>
      </c>
      <c r="O226" s="313">
        <f>ROUND(E226*N226,5)</f>
        <v>1.1939999999999999E-2</v>
      </c>
      <c r="P226" s="313">
        <v>0</v>
      </c>
      <c r="Q226" s="313">
        <f>ROUND(E226*P226,5)</f>
        <v>0</v>
      </c>
      <c r="R226" s="34"/>
      <c r="S226" s="34"/>
      <c r="T226" s="36"/>
      <c r="U226" s="34"/>
      <c r="V226" s="37"/>
      <c r="W226" s="37"/>
      <c r="X226" s="37"/>
      <c r="Y226" s="37"/>
      <c r="Z226" s="37"/>
      <c r="AA226" s="37"/>
      <c r="AB226" s="37"/>
      <c r="AC226" s="37"/>
      <c r="AD226" s="37"/>
      <c r="AE226" s="37" t="s">
        <v>109</v>
      </c>
      <c r="AF226" s="37">
        <v>0</v>
      </c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</row>
    <row r="227" spans="1:60" outlineLevel="1">
      <c r="A227" s="249"/>
      <c r="B227" s="250"/>
      <c r="C227" s="314" t="s">
        <v>361</v>
      </c>
      <c r="D227" s="315"/>
      <c r="E227" s="316">
        <v>3</v>
      </c>
      <c r="F227" s="254"/>
      <c r="G227" s="254"/>
      <c r="H227" s="254"/>
      <c r="I227" s="254"/>
      <c r="J227" s="254"/>
      <c r="K227" s="254"/>
      <c r="L227" s="254"/>
      <c r="M227" s="254"/>
      <c r="N227" s="313"/>
      <c r="O227" s="313"/>
      <c r="P227" s="313"/>
      <c r="Q227" s="313"/>
      <c r="R227" s="34"/>
      <c r="S227" s="34"/>
      <c r="T227" s="36">
        <v>1.35E-2</v>
      </c>
      <c r="U227" s="34" t="e">
        <f>ROUND(#REF!*T227,2)</f>
        <v>#REF!</v>
      </c>
      <c r="V227" s="37"/>
      <c r="W227" s="37"/>
      <c r="X227" s="37"/>
      <c r="Y227" s="37"/>
      <c r="Z227" s="37"/>
      <c r="AA227" s="37"/>
      <c r="AB227" s="37"/>
      <c r="AC227" s="37"/>
      <c r="AD227" s="37"/>
      <c r="AE227" s="37" t="s">
        <v>102</v>
      </c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</row>
    <row r="228" spans="1:60" outlineLevel="1">
      <c r="A228" s="249">
        <v>100</v>
      </c>
      <c r="B228" s="250" t="s">
        <v>318</v>
      </c>
      <c r="C228" s="251" t="s">
        <v>362</v>
      </c>
      <c r="D228" s="313" t="s">
        <v>121</v>
      </c>
      <c r="E228" s="253">
        <v>3.24</v>
      </c>
      <c r="F228" s="320">
        <f>H228+J228</f>
        <v>0</v>
      </c>
      <c r="G228" s="254">
        <f>ROUND(E228*F228,2)</f>
        <v>0</v>
      </c>
      <c r="H228" s="254"/>
      <c r="I228" s="254">
        <f>ROUND(E228*H228,2)</f>
        <v>0</v>
      </c>
      <c r="J228" s="254"/>
      <c r="K228" s="254">
        <f>ROUND(E228*J228,2)</f>
        <v>0</v>
      </c>
      <c r="L228" s="254">
        <v>15</v>
      </c>
      <c r="M228" s="254">
        <f>G228*(1+L228/100)</f>
        <v>0</v>
      </c>
      <c r="N228" s="313">
        <v>2.07E-2</v>
      </c>
      <c r="O228" s="313">
        <f>ROUND(E228*N228,5)</f>
        <v>6.7070000000000005E-2</v>
      </c>
      <c r="P228" s="313">
        <v>0</v>
      </c>
      <c r="Q228" s="313">
        <f>ROUND(E228*P228,5)</f>
        <v>0</v>
      </c>
      <c r="R228" s="34"/>
      <c r="S228" s="34"/>
      <c r="T228" s="36"/>
      <c r="U228" s="34"/>
      <c r="V228" s="37"/>
      <c r="W228" s="37"/>
      <c r="X228" s="37"/>
      <c r="Y228" s="37"/>
      <c r="Z228" s="37"/>
      <c r="AA228" s="37"/>
      <c r="AB228" s="37"/>
      <c r="AC228" s="37"/>
      <c r="AD228" s="37"/>
      <c r="AE228" s="37" t="s">
        <v>109</v>
      </c>
      <c r="AF228" s="37">
        <v>0</v>
      </c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</row>
    <row r="229" spans="1:60" outlineLevel="1">
      <c r="A229" s="249"/>
      <c r="B229" s="250"/>
      <c r="C229" s="314" t="s">
        <v>363</v>
      </c>
      <c r="D229" s="315"/>
      <c r="E229" s="316">
        <v>3.24</v>
      </c>
      <c r="F229" s="254"/>
      <c r="G229" s="254"/>
      <c r="H229" s="254"/>
      <c r="I229" s="254"/>
      <c r="J229" s="254"/>
      <c r="K229" s="254"/>
      <c r="L229" s="254"/>
      <c r="M229" s="254"/>
      <c r="N229" s="313"/>
      <c r="O229" s="313"/>
      <c r="P229" s="313"/>
      <c r="Q229" s="313"/>
      <c r="R229" s="34"/>
      <c r="S229" s="34"/>
      <c r="T229" s="36">
        <v>3.2480000000000002E-2</v>
      </c>
      <c r="U229" s="34" t="e">
        <f>ROUND(#REF!*T229,2)</f>
        <v>#REF!</v>
      </c>
      <c r="V229" s="37"/>
      <c r="W229" s="37"/>
      <c r="X229" s="37"/>
      <c r="Y229" s="37"/>
      <c r="Z229" s="37"/>
      <c r="AA229" s="37"/>
      <c r="AB229" s="37"/>
      <c r="AC229" s="37"/>
      <c r="AD229" s="37"/>
      <c r="AE229" s="37" t="s">
        <v>102</v>
      </c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</row>
    <row r="230" spans="1:60" ht="20" outlineLevel="1">
      <c r="A230" s="249">
        <v>101</v>
      </c>
      <c r="B230" s="250" t="s">
        <v>323</v>
      </c>
      <c r="C230" s="251" t="s">
        <v>364</v>
      </c>
      <c r="D230" s="313" t="s">
        <v>304</v>
      </c>
      <c r="E230" s="253">
        <v>17</v>
      </c>
      <c r="F230" s="320">
        <f>H230+J230</f>
        <v>0</v>
      </c>
      <c r="G230" s="254">
        <f>ROUND(E230*F230,2)</f>
        <v>0</v>
      </c>
      <c r="H230" s="254"/>
      <c r="I230" s="254">
        <f>ROUND(E230*H230,2)</f>
        <v>0</v>
      </c>
      <c r="J230" s="254"/>
      <c r="K230" s="254">
        <f>ROUND(E230*J230,2)</f>
        <v>0</v>
      </c>
      <c r="L230" s="254">
        <v>15</v>
      </c>
      <c r="M230" s="254">
        <f>G230*(1+L230/100)</f>
        <v>0</v>
      </c>
      <c r="N230" s="313">
        <v>1E-4</v>
      </c>
      <c r="O230" s="313">
        <f>ROUND(E230*N230,5)</f>
        <v>1.6999999999999999E-3</v>
      </c>
      <c r="P230" s="313">
        <v>0</v>
      </c>
      <c r="Q230" s="313">
        <f>ROUND(E230*P230,5)</f>
        <v>0</v>
      </c>
      <c r="R230" s="34"/>
      <c r="S230" s="34"/>
      <c r="T230" s="36"/>
      <c r="U230" s="34"/>
      <c r="V230" s="37"/>
      <c r="W230" s="37"/>
      <c r="X230" s="37"/>
      <c r="Y230" s="37"/>
      <c r="Z230" s="37"/>
      <c r="AA230" s="37"/>
      <c r="AB230" s="37"/>
      <c r="AC230" s="37"/>
      <c r="AD230" s="37"/>
      <c r="AE230" s="37" t="s">
        <v>109</v>
      </c>
      <c r="AF230" s="37">
        <v>0</v>
      </c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</row>
    <row r="231" spans="1:60" outlineLevel="1">
      <c r="A231" s="249"/>
      <c r="B231" s="250"/>
      <c r="C231" s="314" t="s">
        <v>365</v>
      </c>
      <c r="D231" s="315"/>
      <c r="E231" s="316">
        <v>17</v>
      </c>
      <c r="F231" s="254"/>
      <c r="G231" s="254"/>
      <c r="H231" s="254"/>
      <c r="I231" s="254"/>
      <c r="J231" s="254"/>
      <c r="K231" s="254"/>
      <c r="L231" s="254"/>
      <c r="M231" s="254"/>
      <c r="N231" s="313"/>
      <c r="O231" s="313"/>
      <c r="P231" s="313"/>
      <c r="Q231" s="313"/>
      <c r="R231" s="34"/>
      <c r="S231" s="34"/>
      <c r="T231" s="36"/>
      <c r="U231" s="34"/>
      <c r="V231" s="37"/>
      <c r="W231" s="37"/>
      <c r="X231" s="37"/>
      <c r="Y231" s="37"/>
      <c r="Z231" s="37"/>
      <c r="AA231" s="37"/>
      <c r="AB231" s="37"/>
      <c r="AC231" s="37"/>
      <c r="AD231" s="37"/>
      <c r="AE231" s="37" t="s">
        <v>109</v>
      </c>
      <c r="AF231" s="37">
        <v>0</v>
      </c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</row>
    <row r="232" spans="1:60" outlineLevel="1">
      <c r="A232" s="249">
        <v>102</v>
      </c>
      <c r="B232" s="250" t="s">
        <v>366</v>
      </c>
      <c r="C232" s="251" t="s">
        <v>367</v>
      </c>
      <c r="D232" s="313" t="s">
        <v>107</v>
      </c>
      <c r="E232" s="253">
        <v>0.63997999999999999</v>
      </c>
      <c r="F232" s="320">
        <f>H232+J232</f>
        <v>0</v>
      </c>
      <c r="G232" s="254">
        <f>ROUND(E232*F232,2)</f>
        <v>0</v>
      </c>
      <c r="H232" s="254"/>
      <c r="I232" s="254">
        <f>ROUND(E232*H232,2)</f>
        <v>0</v>
      </c>
      <c r="J232" s="254"/>
      <c r="K232" s="254">
        <f>ROUND(E232*J232,2)</f>
        <v>0</v>
      </c>
      <c r="L232" s="254">
        <v>15</v>
      </c>
      <c r="M232" s="254">
        <f>G232*(1+L232/100)</f>
        <v>0</v>
      </c>
      <c r="N232" s="313">
        <v>0</v>
      </c>
      <c r="O232" s="313">
        <f>ROUND(E232*N232,5)</f>
        <v>0</v>
      </c>
      <c r="P232" s="313">
        <v>0</v>
      </c>
      <c r="Q232" s="313">
        <f>ROUND(E232*P232,5)</f>
        <v>0</v>
      </c>
      <c r="R232" s="34"/>
      <c r="S232" s="34"/>
      <c r="T232" s="36"/>
      <c r="U232" s="34"/>
      <c r="V232" s="37"/>
      <c r="W232" s="37"/>
      <c r="X232" s="37"/>
      <c r="Y232" s="37"/>
      <c r="Z232" s="37"/>
      <c r="AA232" s="37"/>
      <c r="AB232" s="37"/>
      <c r="AC232" s="37"/>
      <c r="AD232" s="37"/>
      <c r="AE232" s="37" t="s">
        <v>109</v>
      </c>
      <c r="AF232" s="37">
        <v>0</v>
      </c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</row>
    <row r="233" spans="1:60" ht="14.5" outlineLevel="1">
      <c r="A233" s="255" t="s">
        <v>97</v>
      </c>
      <c r="B233" s="256" t="s">
        <v>30</v>
      </c>
      <c r="C233" s="257" t="s">
        <v>29</v>
      </c>
      <c r="D233" s="317"/>
      <c r="E233" s="259"/>
      <c r="F233" s="260"/>
      <c r="G233" s="260">
        <f>SUM(G234:G249)</f>
        <v>0</v>
      </c>
      <c r="H233" s="260"/>
      <c r="I233" s="260">
        <f>SUM(I234:I249)</f>
        <v>0</v>
      </c>
      <c r="J233" s="260"/>
      <c r="K233" s="260">
        <f>SUM(K234:K249)</f>
        <v>0</v>
      </c>
      <c r="L233" s="260"/>
      <c r="M233" s="260">
        <f>SUM(M234:M249)</f>
        <v>0</v>
      </c>
      <c r="N233" s="317"/>
      <c r="O233" s="317">
        <f>SUM(O234:O249)</f>
        <v>0.15667999999999999</v>
      </c>
      <c r="P233" s="317"/>
      <c r="Q233" s="317">
        <f>SUM(Q234:Q249)</f>
        <v>0</v>
      </c>
      <c r="R233" s="34"/>
      <c r="S233" s="34"/>
      <c r="T233" s="36"/>
      <c r="U233" s="34"/>
      <c r="V233" s="37"/>
      <c r="W233" s="37"/>
      <c r="X233" s="37"/>
      <c r="Y233" s="37"/>
      <c r="Z233" s="37"/>
      <c r="AA233" s="37"/>
      <c r="AB233" s="37"/>
      <c r="AC233" s="37"/>
      <c r="AD233" s="37"/>
      <c r="AE233" s="37" t="s">
        <v>109</v>
      </c>
      <c r="AF233" s="37">
        <v>0</v>
      </c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</row>
    <row r="234" spans="1:60" outlineLevel="1">
      <c r="A234" s="249">
        <v>103</v>
      </c>
      <c r="B234" s="250" t="s">
        <v>368</v>
      </c>
      <c r="C234" s="251" t="s">
        <v>369</v>
      </c>
      <c r="D234" s="313" t="s">
        <v>121</v>
      </c>
      <c r="E234" s="253">
        <v>145.98660000000001</v>
      </c>
      <c r="F234" s="320">
        <v>0</v>
      </c>
      <c r="G234" s="254">
        <f>ROUND(E234*F234,2)</f>
        <v>0</v>
      </c>
      <c r="H234" s="254"/>
      <c r="I234" s="254">
        <f>ROUND(E234*H234,2)</f>
        <v>0</v>
      </c>
      <c r="J234" s="254"/>
      <c r="K234" s="254">
        <f>ROUND(E234*J234,2)</f>
        <v>0</v>
      </c>
      <c r="L234" s="254">
        <v>15</v>
      </c>
      <c r="M234" s="254">
        <f>G234*(1+L234/100)</f>
        <v>0</v>
      </c>
      <c r="N234" s="313">
        <v>0</v>
      </c>
      <c r="O234" s="313">
        <f>ROUND(E234*N234,5)</f>
        <v>0</v>
      </c>
      <c r="P234" s="313">
        <v>0</v>
      </c>
      <c r="Q234" s="313">
        <f>ROUND(E234*P234,5)</f>
        <v>0</v>
      </c>
      <c r="R234" s="34"/>
      <c r="S234" s="34"/>
      <c r="T234" s="36"/>
      <c r="U234" s="34"/>
      <c r="V234" s="37"/>
      <c r="W234" s="37"/>
      <c r="X234" s="37"/>
      <c r="Y234" s="37"/>
      <c r="Z234" s="37"/>
      <c r="AA234" s="37"/>
      <c r="AB234" s="37"/>
      <c r="AC234" s="37"/>
      <c r="AD234" s="37"/>
      <c r="AE234" s="37" t="s">
        <v>109</v>
      </c>
      <c r="AF234" s="37">
        <v>0</v>
      </c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</row>
    <row r="235" spans="1:60" outlineLevel="1">
      <c r="A235" s="249"/>
      <c r="B235" s="250"/>
      <c r="C235" s="314" t="s">
        <v>157</v>
      </c>
      <c r="D235" s="315"/>
      <c r="E235" s="316">
        <v>10.353</v>
      </c>
      <c r="F235" s="254"/>
      <c r="G235" s="254"/>
      <c r="H235" s="254"/>
      <c r="I235" s="254"/>
      <c r="J235" s="254"/>
      <c r="K235" s="254"/>
      <c r="L235" s="254"/>
      <c r="M235" s="254"/>
      <c r="N235" s="313"/>
      <c r="O235" s="313"/>
      <c r="P235" s="313"/>
      <c r="Q235" s="313"/>
      <c r="R235" s="34"/>
      <c r="S235" s="34"/>
      <c r="T235" s="36"/>
      <c r="U235" s="34"/>
      <c r="V235" s="37"/>
      <c r="W235" s="37"/>
      <c r="X235" s="37"/>
      <c r="Y235" s="37"/>
      <c r="Z235" s="37"/>
      <c r="AA235" s="37"/>
      <c r="AB235" s="37"/>
      <c r="AC235" s="37"/>
      <c r="AD235" s="37"/>
      <c r="AE235" s="37" t="s">
        <v>109</v>
      </c>
      <c r="AF235" s="37">
        <v>0</v>
      </c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</row>
    <row r="236" spans="1:60" outlineLevel="1">
      <c r="A236" s="249"/>
      <c r="B236" s="250"/>
      <c r="C236" s="314" t="s">
        <v>151</v>
      </c>
      <c r="D236" s="315"/>
      <c r="E236" s="316">
        <v>48.726799999999997</v>
      </c>
      <c r="F236" s="254"/>
      <c r="G236" s="254"/>
      <c r="H236" s="254"/>
      <c r="I236" s="254"/>
      <c r="J236" s="254"/>
      <c r="K236" s="254"/>
      <c r="L236" s="254"/>
      <c r="M236" s="254"/>
      <c r="N236" s="313"/>
      <c r="O236" s="313"/>
      <c r="P236" s="313"/>
      <c r="Q236" s="313"/>
      <c r="R236" s="34"/>
      <c r="S236" s="34"/>
      <c r="T236" s="36">
        <v>0.10191</v>
      </c>
      <c r="U236" s="34" t="e">
        <f>ROUND(#REF!*T236,2)</f>
        <v>#REF!</v>
      </c>
      <c r="V236" s="37"/>
      <c r="W236" s="37"/>
      <c r="X236" s="37"/>
      <c r="Y236" s="37"/>
      <c r="Z236" s="37"/>
      <c r="AA236" s="37"/>
      <c r="AB236" s="37"/>
      <c r="AC236" s="37"/>
      <c r="AD236" s="37"/>
      <c r="AE236" s="37" t="s">
        <v>102</v>
      </c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</row>
    <row r="237" spans="1:60">
      <c r="A237" s="249"/>
      <c r="B237" s="250"/>
      <c r="C237" s="314" t="s">
        <v>152</v>
      </c>
      <c r="D237" s="315"/>
      <c r="E237" s="316">
        <v>48.726799999999997</v>
      </c>
      <c r="F237" s="254"/>
      <c r="G237" s="254"/>
      <c r="H237" s="254"/>
      <c r="I237" s="254"/>
      <c r="J237" s="254"/>
      <c r="K237" s="254"/>
      <c r="L237" s="254"/>
      <c r="M237" s="254"/>
      <c r="N237" s="313"/>
      <c r="O237" s="313"/>
      <c r="P237" s="313"/>
      <c r="Q237" s="313"/>
      <c r="R237" s="39"/>
      <c r="S237" s="39"/>
      <c r="T237" s="41"/>
      <c r="U237" s="39" t="e">
        <f>SUM(U238:U238)</f>
        <v>#REF!</v>
      </c>
      <c r="AE237" s="29" t="s">
        <v>98</v>
      </c>
    </row>
    <row r="238" spans="1:60" outlineLevel="1">
      <c r="A238" s="249"/>
      <c r="B238" s="250"/>
      <c r="C238" s="314" t="s">
        <v>158</v>
      </c>
      <c r="D238" s="315"/>
      <c r="E238" s="316">
        <v>5.94</v>
      </c>
      <c r="F238" s="254"/>
      <c r="G238" s="254"/>
      <c r="H238" s="254"/>
      <c r="I238" s="254"/>
      <c r="J238" s="254"/>
      <c r="K238" s="254"/>
      <c r="L238" s="254"/>
      <c r="M238" s="254"/>
      <c r="N238" s="313"/>
      <c r="O238" s="313"/>
      <c r="P238" s="313"/>
      <c r="Q238" s="313"/>
      <c r="R238" s="42"/>
      <c r="S238" s="42"/>
      <c r="T238" s="44">
        <v>0</v>
      </c>
      <c r="U238" s="42" t="e">
        <f>ROUND(#REF!*T238,2)</f>
        <v>#REF!</v>
      </c>
      <c r="V238" s="37"/>
      <c r="W238" s="37"/>
      <c r="X238" s="37"/>
      <c r="Y238" s="37"/>
      <c r="Z238" s="37"/>
      <c r="AA238" s="37"/>
      <c r="AB238" s="37"/>
      <c r="AC238" s="37"/>
      <c r="AD238" s="37"/>
      <c r="AE238" s="37" t="s">
        <v>102</v>
      </c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</row>
    <row r="239" spans="1:60">
      <c r="A239" s="249"/>
      <c r="B239" s="250"/>
      <c r="C239" s="314" t="s">
        <v>159</v>
      </c>
      <c r="D239" s="315"/>
      <c r="E239" s="316">
        <v>32.24</v>
      </c>
      <c r="F239" s="254"/>
      <c r="G239" s="254"/>
      <c r="H239" s="254"/>
      <c r="I239" s="254"/>
      <c r="J239" s="254"/>
      <c r="K239" s="254"/>
      <c r="L239" s="254"/>
      <c r="M239" s="254"/>
      <c r="N239" s="313"/>
      <c r="O239" s="313"/>
      <c r="P239" s="313"/>
      <c r="Q239" s="313"/>
      <c r="R239" s="45"/>
      <c r="S239" s="45"/>
      <c r="T239" s="45"/>
      <c r="U239" s="45"/>
      <c r="AC239" s="29">
        <v>15</v>
      </c>
      <c r="AD239" s="29">
        <v>21</v>
      </c>
    </row>
    <row r="240" spans="1:60">
      <c r="A240" s="249">
        <v>104</v>
      </c>
      <c r="B240" s="250" t="s">
        <v>370</v>
      </c>
      <c r="C240" s="251" t="s">
        <v>371</v>
      </c>
      <c r="D240" s="313" t="s">
        <v>121</v>
      </c>
      <c r="E240" s="253">
        <v>58.65</v>
      </c>
      <c r="F240" s="320">
        <v>0</v>
      </c>
      <c r="G240" s="254">
        <f>ROUND(E240*F240,2)</f>
        <v>0</v>
      </c>
      <c r="H240" s="254"/>
      <c r="I240" s="254">
        <f>ROUND(E240*H240,2)</f>
        <v>0</v>
      </c>
      <c r="J240" s="254"/>
      <c r="K240" s="254">
        <f>ROUND(E240*J240,2)</f>
        <v>0</v>
      </c>
      <c r="L240" s="254">
        <v>15</v>
      </c>
      <c r="M240" s="254">
        <f>G240*(1+L240/100)</f>
        <v>0</v>
      </c>
      <c r="N240" s="313">
        <v>3.5E-4</v>
      </c>
      <c r="O240" s="313">
        <f>ROUND(E240*N240,5)</f>
        <v>2.053E-2</v>
      </c>
      <c r="P240" s="313">
        <v>0</v>
      </c>
      <c r="Q240" s="313">
        <f>ROUND(E240*P240,5)</f>
        <v>0</v>
      </c>
      <c r="AE240" s="29" t="s">
        <v>386</v>
      </c>
    </row>
    <row r="241" spans="1:17">
      <c r="A241" s="249"/>
      <c r="B241" s="250"/>
      <c r="C241" s="314" t="s">
        <v>182</v>
      </c>
      <c r="D241" s="315"/>
      <c r="E241" s="316">
        <v>58.65</v>
      </c>
      <c r="F241" s="254"/>
      <c r="G241" s="254"/>
      <c r="H241" s="254"/>
      <c r="I241" s="254"/>
      <c r="J241" s="254"/>
      <c r="K241" s="254"/>
      <c r="L241" s="254"/>
      <c r="M241" s="254"/>
      <c r="N241" s="313"/>
      <c r="O241" s="313"/>
      <c r="P241" s="313"/>
      <c r="Q241" s="313"/>
    </row>
    <row r="242" spans="1:17">
      <c r="A242" s="249">
        <v>105</v>
      </c>
      <c r="B242" s="250" t="s">
        <v>372</v>
      </c>
      <c r="C242" s="251" t="s">
        <v>373</v>
      </c>
      <c r="D242" s="313" t="s">
        <v>121</v>
      </c>
      <c r="E242" s="253">
        <v>223.19749999999999</v>
      </c>
      <c r="F242" s="320">
        <v>0</v>
      </c>
      <c r="G242" s="254">
        <f>ROUND(E242*F242,2)</f>
        <v>0</v>
      </c>
      <c r="H242" s="254"/>
      <c r="I242" s="254">
        <f>ROUND(E242*H242,2)</f>
        <v>0</v>
      </c>
      <c r="J242" s="254"/>
      <c r="K242" s="254">
        <f>ROUND(E242*J242,2)</f>
        <v>0</v>
      </c>
      <c r="L242" s="254">
        <v>15</v>
      </c>
      <c r="M242" s="254">
        <f>G242*(1+L242/100)</f>
        <v>0</v>
      </c>
      <c r="N242" s="313">
        <v>1.4999999999999999E-4</v>
      </c>
      <c r="O242" s="313">
        <f>ROUND(E242*N242,5)</f>
        <v>3.3480000000000003E-2</v>
      </c>
      <c r="P242" s="313">
        <v>0</v>
      </c>
      <c r="Q242" s="313">
        <f>ROUND(E242*P242,5)</f>
        <v>0</v>
      </c>
    </row>
    <row r="243" spans="1:17">
      <c r="A243" s="249"/>
      <c r="B243" s="250"/>
      <c r="C243" s="314" t="s">
        <v>374</v>
      </c>
      <c r="D243" s="315"/>
      <c r="E243" s="316">
        <v>30.4375</v>
      </c>
      <c r="F243" s="254"/>
      <c r="G243" s="254"/>
      <c r="H243" s="254"/>
      <c r="I243" s="254"/>
      <c r="J243" s="254"/>
      <c r="K243" s="254"/>
      <c r="L243" s="254"/>
      <c r="M243" s="254"/>
      <c r="N243" s="313"/>
      <c r="O243" s="313"/>
      <c r="P243" s="313"/>
      <c r="Q243" s="313"/>
    </row>
    <row r="244" spans="1:17">
      <c r="A244" s="249"/>
      <c r="B244" s="250"/>
      <c r="C244" s="314" t="s">
        <v>375</v>
      </c>
      <c r="D244" s="315"/>
      <c r="E244" s="316">
        <v>7.36</v>
      </c>
      <c r="F244" s="254"/>
      <c r="G244" s="254"/>
      <c r="H244" s="254"/>
      <c r="I244" s="254"/>
      <c r="J244" s="254"/>
      <c r="K244" s="254"/>
      <c r="L244" s="254"/>
      <c r="M244" s="254"/>
      <c r="N244" s="313"/>
      <c r="O244" s="313"/>
      <c r="P244" s="313"/>
      <c r="Q244" s="313"/>
    </row>
    <row r="245" spans="1:17">
      <c r="A245" s="249"/>
      <c r="B245" s="250"/>
      <c r="C245" s="314" t="s">
        <v>376</v>
      </c>
      <c r="D245" s="315"/>
      <c r="E245" s="316">
        <v>68.25</v>
      </c>
      <c r="F245" s="254"/>
      <c r="G245" s="254"/>
      <c r="H245" s="254"/>
      <c r="I245" s="254"/>
      <c r="J245" s="254"/>
      <c r="K245" s="254"/>
      <c r="L245" s="254"/>
      <c r="M245" s="254"/>
      <c r="N245" s="313"/>
      <c r="O245" s="313"/>
      <c r="P245" s="313"/>
      <c r="Q245" s="313"/>
    </row>
    <row r="246" spans="1:17">
      <c r="A246" s="249"/>
      <c r="B246" s="250"/>
      <c r="C246" s="314" t="s">
        <v>377</v>
      </c>
      <c r="D246" s="315"/>
      <c r="E246" s="316">
        <v>68.25</v>
      </c>
      <c r="F246" s="254"/>
      <c r="G246" s="254"/>
      <c r="H246" s="254"/>
      <c r="I246" s="254"/>
      <c r="J246" s="254"/>
      <c r="K246" s="254"/>
      <c r="L246" s="254"/>
      <c r="M246" s="254"/>
      <c r="N246" s="313"/>
      <c r="O246" s="313"/>
      <c r="P246" s="313"/>
      <c r="Q246" s="313"/>
    </row>
    <row r="247" spans="1:17">
      <c r="A247" s="249"/>
      <c r="B247" s="250"/>
      <c r="C247" s="314" t="s">
        <v>378</v>
      </c>
      <c r="D247" s="315"/>
      <c r="E247" s="316">
        <v>3.2</v>
      </c>
      <c r="F247" s="254"/>
      <c r="G247" s="254"/>
      <c r="H247" s="254"/>
      <c r="I247" s="254"/>
      <c r="J247" s="254"/>
      <c r="K247" s="254"/>
      <c r="L247" s="254"/>
      <c r="M247" s="254"/>
      <c r="N247" s="313"/>
      <c r="O247" s="313"/>
      <c r="P247" s="313"/>
      <c r="Q247" s="313"/>
    </row>
    <row r="248" spans="1:17">
      <c r="A248" s="249"/>
      <c r="B248" s="250"/>
      <c r="C248" s="314" t="s">
        <v>379</v>
      </c>
      <c r="D248" s="315"/>
      <c r="E248" s="316">
        <v>45.7</v>
      </c>
      <c r="F248" s="254"/>
      <c r="G248" s="254"/>
      <c r="H248" s="254"/>
      <c r="I248" s="254"/>
      <c r="J248" s="254"/>
      <c r="K248" s="254"/>
      <c r="L248" s="254"/>
      <c r="M248" s="254"/>
      <c r="N248" s="313"/>
      <c r="O248" s="313"/>
      <c r="P248" s="313"/>
      <c r="Q248" s="313"/>
    </row>
    <row r="249" spans="1:17">
      <c r="A249" s="249">
        <v>106</v>
      </c>
      <c r="B249" s="250" t="s">
        <v>380</v>
      </c>
      <c r="C249" s="251" t="s">
        <v>381</v>
      </c>
      <c r="D249" s="313" t="s">
        <v>121</v>
      </c>
      <c r="E249" s="253">
        <v>223.19749999999999</v>
      </c>
      <c r="F249" s="320">
        <v>0</v>
      </c>
      <c r="G249" s="254">
        <f>ROUND(E249*F249,2)</f>
        <v>0</v>
      </c>
      <c r="H249" s="254"/>
      <c r="I249" s="254">
        <f>ROUND(E249*H249,2)</f>
        <v>0</v>
      </c>
      <c r="J249" s="254"/>
      <c r="K249" s="254">
        <f>ROUND(E249*J249,2)</f>
        <v>0</v>
      </c>
      <c r="L249" s="254">
        <v>15</v>
      </c>
      <c r="M249" s="254">
        <f>G249*(1+L249/100)</f>
        <v>0</v>
      </c>
      <c r="N249" s="313">
        <v>4.6000000000000001E-4</v>
      </c>
      <c r="O249" s="313">
        <f>ROUND(E249*N249,5)</f>
        <v>0.10267</v>
      </c>
      <c r="P249" s="313">
        <v>0</v>
      </c>
      <c r="Q249" s="313">
        <f>ROUND(E249*P249,5)</f>
        <v>0</v>
      </c>
    </row>
    <row r="250" spans="1:17" ht="14.5">
      <c r="A250" s="255" t="s">
        <v>97</v>
      </c>
      <c r="B250" s="256" t="s">
        <v>27</v>
      </c>
      <c r="C250" s="257" t="s">
        <v>28</v>
      </c>
      <c r="D250" s="317"/>
      <c r="E250" s="259"/>
      <c r="F250" s="260"/>
      <c r="G250" s="260">
        <f>G251</f>
        <v>0</v>
      </c>
      <c r="H250" s="260"/>
      <c r="I250" s="260">
        <f>SUM(I251:I251)</f>
        <v>0</v>
      </c>
      <c r="J250" s="260"/>
      <c r="K250" s="260">
        <f>SUM(K251:K251)</f>
        <v>0</v>
      </c>
      <c r="L250" s="260"/>
      <c r="M250" s="260">
        <f>SUM(M251:M251)</f>
        <v>0</v>
      </c>
      <c r="N250" s="317"/>
      <c r="O250" s="317">
        <f>SUM(O251:O251)</f>
        <v>0</v>
      </c>
      <c r="P250" s="317"/>
      <c r="Q250" s="317">
        <f>SUM(Q251:Q251)</f>
        <v>0</v>
      </c>
    </row>
    <row r="251" spans="1:17">
      <c r="A251" s="261">
        <v>107</v>
      </c>
      <c r="B251" s="262" t="s">
        <v>382</v>
      </c>
      <c r="C251" s="263" t="s">
        <v>383</v>
      </c>
      <c r="D251" s="318" t="s">
        <v>384</v>
      </c>
      <c r="E251" s="265">
        <v>1</v>
      </c>
      <c r="F251" s="321">
        <v>0</v>
      </c>
      <c r="G251" s="266">
        <f>ROUND(E251*F251,2)</f>
        <v>0</v>
      </c>
      <c r="H251" s="266"/>
      <c r="I251" s="266">
        <f>ROUND(E251*H251,2)</f>
        <v>0</v>
      </c>
      <c r="J251" s="266"/>
      <c r="K251" s="266">
        <f>ROUND(E251*J251,2)</f>
        <v>0</v>
      </c>
      <c r="L251" s="266">
        <v>15</v>
      </c>
      <c r="M251" s="266">
        <f>G251*(1+L251/100)</f>
        <v>0</v>
      </c>
      <c r="N251" s="318">
        <v>0</v>
      </c>
      <c r="O251" s="318">
        <f>ROUND(E251*N251,5)</f>
        <v>0</v>
      </c>
      <c r="P251" s="318">
        <v>0</v>
      </c>
      <c r="Q251" s="318">
        <f>ROUND(E251*P251,5)</f>
        <v>0</v>
      </c>
    </row>
    <row r="252" spans="1:17" ht="14.5">
      <c r="A252" s="322"/>
      <c r="B252" s="323" t="s">
        <v>385</v>
      </c>
      <c r="C252" s="324" t="s">
        <v>385</v>
      </c>
      <c r="D252" s="322"/>
      <c r="E252" s="322"/>
      <c r="F252" s="322"/>
      <c r="G252" s="322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</row>
    <row r="253" spans="1:17" ht="14.5">
      <c r="A253" s="325"/>
      <c r="B253" s="326" t="s">
        <v>2203</v>
      </c>
      <c r="C253" s="327" t="s">
        <v>385</v>
      </c>
      <c r="D253" s="328"/>
      <c r="E253" s="328"/>
      <c r="F253" s="328"/>
      <c r="G253" s="329">
        <f>G8+G11+G41+G72+G97+G100+G108+G129+G148+G151+G155+G163+G166+G187+G196+G210+G218+G233</f>
        <v>0</v>
      </c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</row>
    <row r="257" spans="2:7">
      <c r="B257" s="46" t="s">
        <v>2142</v>
      </c>
      <c r="G257" s="418">
        <f>G8+G11+G41+G72+G97+G100+G108+G129+G148</f>
        <v>0</v>
      </c>
    </row>
    <row r="258" spans="2:7">
      <c r="B258" s="46" t="s">
        <v>2143</v>
      </c>
      <c r="G258" s="418">
        <f>G151+G155+G163+G166+G187+G196+G210+G218+G233</f>
        <v>0</v>
      </c>
    </row>
    <row r="259" spans="2:7">
      <c r="B259" s="46" t="s">
        <v>2161</v>
      </c>
      <c r="G259" s="418">
        <f>G250</f>
        <v>0</v>
      </c>
    </row>
  </sheetData>
  <sheetProtection password="CD92" sheet="1" objects="1" scenarios="1" selectLockedCells="1"/>
  <mergeCells count="24">
    <mergeCell ref="C91:G91"/>
    <mergeCell ref="C133:G133"/>
    <mergeCell ref="C171:G171"/>
    <mergeCell ref="C179:G179"/>
    <mergeCell ref="C180:G180"/>
    <mergeCell ref="C22:G22"/>
    <mergeCell ref="C25:G25"/>
    <mergeCell ref="C87:G87"/>
    <mergeCell ref="C13:G13"/>
    <mergeCell ref="C28:G28"/>
    <mergeCell ref="C84:G84"/>
    <mergeCell ref="A1:G1"/>
    <mergeCell ref="C2:G2"/>
    <mergeCell ref="C3:G3"/>
    <mergeCell ref="C4:G4"/>
    <mergeCell ref="C19:G19"/>
    <mergeCell ref="C214:G214"/>
    <mergeCell ref="C222:G222"/>
    <mergeCell ref="C94:G94"/>
    <mergeCell ref="C102:G102"/>
    <mergeCell ref="C105:G105"/>
    <mergeCell ref="C111:G111"/>
    <mergeCell ref="C121:G121"/>
    <mergeCell ref="C185:G185"/>
  </mergeCells>
  <pageMargins left="0.39370078740157499" right="0.196850393700787" top="0.78740157499999996" bottom="0.78740157499999996" header="0.3" footer="0.3"/>
  <pageSetup paperSize="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/>
  </sheetPr>
  <dimension ref="A1:BH117"/>
  <sheetViews>
    <sheetView topLeftCell="A73" workbookViewId="0">
      <selection activeCell="Z36" sqref="Z36"/>
    </sheetView>
  </sheetViews>
  <sheetFormatPr defaultRowHeight="12.5" outlineLevelRow="1"/>
  <cols>
    <col min="1" max="1" width="4.26953125" style="29" customWidth="1"/>
    <col min="2" max="2" width="14.453125" style="46" customWidth="1"/>
    <col min="3" max="3" width="38.26953125" style="46" customWidth="1"/>
    <col min="4" max="4" width="4.54296875" style="29" customWidth="1"/>
    <col min="5" max="5" width="10.54296875" style="29" customWidth="1"/>
    <col min="6" max="6" width="9.81640625" style="29" customWidth="1"/>
    <col min="7" max="7" width="12.7265625" style="29" customWidth="1"/>
    <col min="8" max="21" width="0" style="29" hidden="1" customWidth="1"/>
    <col min="22" max="28" width="8.7265625" style="29"/>
    <col min="29" max="39" width="0" style="29" hidden="1" customWidth="1"/>
    <col min="40" max="16384" width="8.7265625" style="29"/>
  </cols>
  <sheetData>
    <row r="1" spans="1:60" ht="15.75" customHeight="1">
      <c r="A1" s="541"/>
      <c r="B1" s="541"/>
      <c r="C1" s="541"/>
      <c r="D1" s="541"/>
      <c r="E1" s="541"/>
      <c r="F1" s="541"/>
      <c r="G1" s="541"/>
      <c r="AE1" s="29" t="s">
        <v>68</v>
      </c>
    </row>
    <row r="2" spans="1:60" ht="25" customHeight="1">
      <c r="A2" s="233"/>
      <c r="B2" s="319"/>
      <c r="C2" s="542"/>
      <c r="D2" s="543"/>
      <c r="E2" s="543"/>
      <c r="F2" s="543"/>
      <c r="G2" s="544"/>
      <c r="AE2" s="29" t="s">
        <v>70</v>
      </c>
    </row>
    <row r="3" spans="1:60" ht="25" customHeight="1">
      <c r="A3" s="233"/>
      <c r="B3" s="319"/>
      <c r="C3" s="542"/>
      <c r="D3" s="543"/>
      <c r="E3" s="543"/>
      <c r="F3" s="543"/>
      <c r="G3" s="544"/>
      <c r="AE3" s="29" t="s">
        <v>72</v>
      </c>
    </row>
    <row r="4" spans="1:60" ht="25" hidden="1" customHeight="1">
      <c r="A4" s="233"/>
      <c r="B4" s="319"/>
      <c r="C4" s="542"/>
      <c r="D4" s="543"/>
      <c r="E4" s="543"/>
      <c r="F4" s="543"/>
      <c r="G4" s="544"/>
      <c r="AE4" s="29" t="s">
        <v>74</v>
      </c>
    </row>
    <row r="5" spans="1:60" ht="14.5" hidden="1" customHeight="1">
      <c r="A5" s="234"/>
      <c r="B5" s="235"/>
      <c r="C5" s="236"/>
      <c r="D5" s="237"/>
      <c r="E5" s="237"/>
      <c r="F5" s="237"/>
      <c r="G5" s="238"/>
      <c r="AE5" s="29" t="s">
        <v>76</v>
      </c>
    </row>
    <row r="6" spans="1:60" ht="14.5">
      <c r="A6"/>
      <c r="B6" s="239"/>
      <c r="C6" s="239"/>
      <c r="D6"/>
      <c r="E6"/>
      <c r="F6"/>
      <c r="G6"/>
    </row>
    <row r="7" spans="1:60" ht="38.5">
      <c r="A7" s="240"/>
      <c r="B7" s="241"/>
      <c r="C7" s="241"/>
      <c r="D7" s="240"/>
      <c r="E7" s="240"/>
      <c r="F7" s="242"/>
      <c r="G7" s="240"/>
      <c r="H7" s="30" t="s">
        <v>83</v>
      </c>
      <c r="I7" s="30" t="s">
        <v>84</v>
      </c>
      <c r="J7" s="30" t="s">
        <v>85</v>
      </c>
      <c r="K7" s="30" t="s">
        <v>86</v>
      </c>
      <c r="L7" s="30" t="s">
        <v>87</v>
      </c>
      <c r="M7" s="30" t="s">
        <v>88</v>
      </c>
      <c r="N7" s="30" t="s">
        <v>89</v>
      </c>
      <c r="O7" s="30" t="s">
        <v>90</v>
      </c>
      <c r="P7" s="30" t="s">
        <v>91</v>
      </c>
      <c r="Q7" s="30" t="s">
        <v>92</v>
      </c>
      <c r="R7" s="30" t="s">
        <v>93</v>
      </c>
      <c r="S7" s="30" t="s">
        <v>94</v>
      </c>
      <c r="T7" s="30" t="s">
        <v>95</v>
      </c>
      <c r="U7" s="30" t="s">
        <v>96</v>
      </c>
    </row>
    <row r="8" spans="1:60" ht="14.5">
      <c r="A8" s="243"/>
      <c r="B8" s="244"/>
      <c r="C8" s="245"/>
      <c r="D8" s="246"/>
      <c r="E8" s="247"/>
      <c r="F8" s="248"/>
      <c r="G8" s="248"/>
      <c r="H8" s="33"/>
      <c r="I8" s="33" t="e">
        <f>SUM(I9:I11)</f>
        <v>#REF!</v>
      </c>
      <c r="J8" s="33"/>
      <c r="K8" s="33" t="e">
        <f>SUM(K9:K11)</f>
        <v>#REF!</v>
      </c>
      <c r="L8" s="33"/>
      <c r="M8" s="33" t="e">
        <f>SUM(M9:M11)</f>
        <v>#REF!</v>
      </c>
      <c r="N8" s="32"/>
      <c r="O8" s="32" t="e">
        <f>SUM(O9:O11)</f>
        <v>#REF!</v>
      </c>
      <c r="P8" s="32"/>
      <c r="Q8" s="32" t="e">
        <f>SUM(Q9:Q11)</f>
        <v>#REF!</v>
      </c>
      <c r="R8" s="32"/>
      <c r="S8" s="32"/>
      <c r="T8" s="31"/>
      <c r="U8" s="32" t="e">
        <f>SUM(U9:U11)</f>
        <v>#REF!</v>
      </c>
      <c r="AE8" s="29" t="s">
        <v>98</v>
      </c>
    </row>
    <row r="9" spans="1:60" outlineLevel="1">
      <c r="A9" s="249"/>
      <c r="B9" s="250"/>
      <c r="C9" s="251"/>
      <c r="D9" s="252"/>
      <c r="E9" s="253"/>
      <c r="F9" s="320"/>
      <c r="G9" s="254"/>
      <c r="H9" s="35">
        <v>47.92</v>
      </c>
      <c r="I9" s="35" t="e">
        <f>ROUND(#REF!*H9,2)</f>
        <v>#REF!</v>
      </c>
      <c r="J9" s="35">
        <v>226.57999999999998</v>
      </c>
      <c r="K9" s="35" t="e">
        <f>ROUND(#REF!*J9,2)</f>
        <v>#REF!</v>
      </c>
      <c r="L9" s="35">
        <v>0</v>
      </c>
      <c r="M9" s="35" t="e">
        <f>#REF!*(1+L9/100)</f>
        <v>#REF!</v>
      </c>
      <c r="N9" s="34">
        <v>4.0869999999999997E-2</v>
      </c>
      <c r="O9" s="34" t="e">
        <f>ROUND(#REF!*N9,5)</f>
        <v>#REF!</v>
      </c>
      <c r="P9" s="34">
        <v>0</v>
      </c>
      <c r="Q9" s="34" t="e">
        <f>ROUND(#REF!*P9,5)</f>
        <v>#REF!</v>
      </c>
      <c r="R9" s="34"/>
      <c r="S9" s="34"/>
      <c r="T9" s="36">
        <v>0.47499999999999998</v>
      </c>
      <c r="U9" s="34" t="e">
        <f>ROUND(#REF!*T9,2)</f>
        <v>#REF!</v>
      </c>
      <c r="V9" s="37"/>
      <c r="W9" s="37"/>
      <c r="X9" s="37"/>
      <c r="Y9" s="37"/>
      <c r="Z9" s="37"/>
      <c r="AA9" s="37"/>
      <c r="AB9" s="37"/>
      <c r="AC9" s="37"/>
      <c r="AD9" s="37"/>
      <c r="AE9" s="37" t="s">
        <v>102</v>
      </c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</row>
    <row r="10" spans="1:60" outlineLevel="1">
      <c r="A10" s="249"/>
      <c r="B10" s="250"/>
      <c r="C10" s="251"/>
      <c r="D10" s="252"/>
      <c r="E10" s="253"/>
      <c r="F10" s="320"/>
      <c r="G10" s="254"/>
      <c r="H10" s="35">
        <v>53.51</v>
      </c>
      <c r="I10" s="35" t="e">
        <f>ROUND(#REF!*H10,2)</f>
        <v>#REF!</v>
      </c>
      <c r="J10" s="35">
        <v>315.49</v>
      </c>
      <c r="K10" s="35" t="e">
        <f>ROUND(#REF!*J10,2)</f>
        <v>#REF!</v>
      </c>
      <c r="L10" s="35">
        <v>0</v>
      </c>
      <c r="M10" s="35" t="e">
        <f>#REF!*(1+L10/100)</f>
        <v>#REF!</v>
      </c>
      <c r="N10" s="34">
        <v>4.5580000000000002E-2</v>
      </c>
      <c r="O10" s="34" t="e">
        <f>ROUND(#REF!*N10,5)</f>
        <v>#REF!</v>
      </c>
      <c r="P10" s="34">
        <v>0</v>
      </c>
      <c r="Q10" s="34" t="e">
        <f>ROUND(#REF!*P10,5)</f>
        <v>#REF!</v>
      </c>
      <c r="R10" s="34"/>
      <c r="S10" s="34"/>
      <c r="T10" s="36">
        <v>0.60799999999999998</v>
      </c>
      <c r="U10" s="34" t="e">
        <f>ROUND(#REF!*T10,2)</f>
        <v>#REF!</v>
      </c>
      <c r="V10" s="37"/>
      <c r="W10" s="37"/>
      <c r="X10" s="37"/>
      <c r="Y10" s="37"/>
      <c r="Z10" s="37"/>
      <c r="AA10" s="37"/>
      <c r="AB10" s="37"/>
      <c r="AC10" s="37"/>
      <c r="AD10" s="37"/>
      <c r="AE10" s="37" t="s">
        <v>102</v>
      </c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</row>
    <row r="11" spans="1:60" outlineLevel="1">
      <c r="A11" s="249"/>
      <c r="B11" s="250"/>
      <c r="C11" s="251"/>
      <c r="D11" s="252"/>
      <c r="E11" s="253"/>
      <c r="F11" s="320"/>
      <c r="G11" s="254"/>
      <c r="H11" s="35">
        <v>3.26</v>
      </c>
      <c r="I11" s="35" t="e">
        <f>ROUND(#REF!*H11,2)</f>
        <v>#REF!</v>
      </c>
      <c r="J11" s="35">
        <v>38.04</v>
      </c>
      <c r="K11" s="35" t="e">
        <f>ROUND(#REF!*J11,2)</f>
        <v>#REF!</v>
      </c>
      <c r="L11" s="35">
        <v>0</v>
      </c>
      <c r="M11" s="35" t="e">
        <f>#REF!*(1+L11/100)</f>
        <v>#REF!</v>
      </c>
      <c r="N11" s="34">
        <v>2.9299999999999999E-3</v>
      </c>
      <c r="O11" s="34" t="e">
        <f>ROUND(#REF!*N11,5)</f>
        <v>#REF!</v>
      </c>
      <c r="P11" s="34">
        <v>0</v>
      </c>
      <c r="Q11" s="34" t="e">
        <f>ROUND(#REF!*P11,5)</f>
        <v>#REF!</v>
      </c>
      <c r="R11" s="34"/>
      <c r="S11" s="34"/>
      <c r="T11" s="36">
        <v>7.3249999999999996E-2</v>
      </c>
      <c r="U11" s="34" t="e">
        <f>ROUND(#REF!*T11,2)</f>
        <v>#REF!</v>
      </c>
      <c r="V11" s="37"/>
      <c r="W11" s="37"/>
      <c r="X11" s="37"/>
      <c r="Y11" s="37"/>
      <c r="Z11" s="37"/>
      <c r="AA11" s="37"/>
      <c r="AB11" s="37"/>
      <c r="AC11" s="37"/>
      <c r="AD11" s="37"/>
      <c r="AE11" s="37" t="s">
        <v>102</v>
      </c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</row>
    <row r="12" spans="1:60" ht="14.5">
      <c r="A12" s="255"/>
      <c r="B12" s="256"/>
      <c r="C12" s="257"/>
      <c r="D12" s="258"/>
      <c r="E12" s="259"/>
      <c r="F12" s="260"/>
      <c r="G12" s="260"/>
      <c r="H12" s="40"/>
      <c r="I12" s="40" t="e">
        <f>SUM(I13:I15)</f>
        <v>#REF!</v>
      </c>
      <c r="J12" s="40"/>
      <c r="K12" s="40" t="e">
        <f>SUM(K13:K15)</f>
        <v>#REF!</v>
      </c>
      <c r="L12" s="40"/>
      <c r="M12" s="40" t="e">
        <f>SUM(M13:M15)</f>
        <v>#REF!</v>
      </c>
      <c r="N12" s="39"/>
      <c r="O12" s="39" t="e">
        <f>SUM(O13:O15)</f>
        <v>#REF!</v>
      </c>
      <c r="P12" s="39"/>
      <c r="Q12" s="39" t="e">
        <f>SUM(Q13:Q15)</f>
        <v>#REF!</v>
      </c>
      <c r="R12" s="39"/>
      <c r="S12" s="39"/>
      <c r="T12" s="41"/>
      <c r="U12" s="39" t="e">
        <f>SUM(U13:U15)</f>
        <v>#REF!</v>
      </c>
      <c r="AE12" s="29" t="s">
        <v>98</v>
      </c>
    </row>
    <row r="13" spans="1:60" outlineLevel="1">
      <c r="A13" s="249"/>
      <c r="B13" s="250"/>
      <c r="C13" s="251"/>
      <c r="D13" s="252"/>
      <c r="E13" s="253"/>
      <c r="F13" s="320"/>
      <c r="G13" s="254"/>
      <c r="H13" s="35">
        <v>14.36</v>
      </c>
      <c r="I13" s="35" t="e">
        <f>ROUND(#REF!*H13,2)</f>
        <v>#REF!</v>
      </c>
      <c r="J13" s="35">
        <v>265.64</v>
      </c>
      <c r="K13" s="35" t="e">
        <f>ROUND(#REF!*J13,2)</f>
        <v>#REF!</v>
      </c>
      <c r="L13" s="35">
        <v>0</v>
      </c>
      <c r="M13" s="35" t="e">
        <f>#REF!*(1+L13/100)</f>
        <v>#REF!</v>
      </c>
      <c r="N13" s="34">
        <v>4.8999999999999998E-4</v>
      </c>
      <c r="O13" s="34" t="e">
        <f>ROUND(#REF!*N13,5)</f>
        <v>#REF!</v>
      </c>
      <c r="P13" s="34">
        <v>0.04</v>
      </c>
      <c r="Q13" s="34" t="e">
        <f>ROUND(#REF!*P13,5)</f>
        <v>#REF!</v>
      </c>
      <c r="R13" s="34"/>
      <c r="S13" s="34"/>
      <c r="T13" s="36">
        <v>0.66800000000000004</v>
      </c>
      <c r="U13" s="34" t="e">
        <f>ROUND(#REF!*T13,2)</f>
        <v>#REF!</v>
      </c>
      <c r="V13" s="37"/>
      <c r="W13" s="37"/>
      <c r="X13" s="37"/>
      <c r="Y13" s="37"/>
      <c r="Z13" s="37"/>
      <c r="AA13" s="37"/>
      <c r="AB13" s="37"/>
      <c r="AC13" s="37"/>
      <c r="AD13" s="37"/>
      <c r="AE13" s="37" t="s">
        <v>102</v>
      </c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</row>
    <row r="14" spans="1:60" outlineLevel="1">
      <c r="A14" s="249"/>
      <c r="B14" s="250"/>
      <c r="C14" s="251"/>
      <c r="D14" s="252"/>
      <c r="E14" s="253"/>
      <c r="F14" s="320"/>
      <c r="G14" s="254"/>
      <c r="H14" s="35">
        <v>0</v>
      </c>
      <c r="I14" s="35" t="e">
        <f>ROUND(#REF!*H14,2)</f>
        <v>#REF!</v>
      </c>
      <c r="J14" s="35">
        <v>264</v>
      </c>
      <c r="K14" s="35" t="e">
        <f>ROUND(#REF!*J14,2)</f>
        <v>#REF!</v>
      </c>
      <c r="L14" s="35">
        <v>0</v>
      </c>
      <c r="M14" s="35" t="e">
        <f>#REF!*(1+L14/100)</f>
        <v>#REF!</v>
      </c>
      <c r="N14" s="34">
        <v>0</v>
      </c>
      <c r="O14" s="34" t="e">
        <f>ROUND(#REF!*N14,5)</f>
        <v>#REF!</v>
      </c>
      <c r="P14" s="34">
        <v>0</v>
      </c>
      <c r="Q14" s="34" t="e">
        <f>ROUND(#REF!*P14,5)</f>
        <v>#REF!</v>
      </c>
      <c r="R14" s="34"/>
      <c r="S14" s="34"/>
      <c r="T14" s="36">
        <v>0.49</v>
      </c>
      <c r="U14" s="34" t="e">
        <f>ROUND(#REF!*T14,2)</f>
        <v>#REF!</v>
      </c>
      <c r="V14" s="37"/>
      <c r="W14" s="37"/>
      <c r="X14" s="37"/>
      <c r="Y14" s="37"/>
      <c r="Z14" s="37"/>
      <c r="AA14" s="37"/>
      <c r="AB14" s="37"/>
      <c r="AC14" s="37"/>
      <c r="AD14" s="37"/>
      <c r="AE14" s="37" t="s">
        <v>102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</row>
    <row r="15" spans="1:60" outlineLevel="1">
      <c r="A15" s="249"/>
      <c r="B15" s="250"/>
      <c r="C15" s="251"/>
      <c r="D15" s="252"/>
      <c r="E15" s="253"/>
      <c r="F15" s="320"/>
      <c r="G15" s="254"/>
      <c r="H15" s="35">
        <v>0</v>
      </c>
      <c r="I15" s="35" t="e">
        <f>ROUND(#REF!*H15,2)</f>
        <v>#REF!</v>
      </c>
      <c r="J15" s="35">
        <v>25</v>
      </c>
      <c r="K15" s="35" t="e">
        <f>ROUND(#REF!*J15,2)</f>
        <v>#REF!</v>
      </c>
      <c r="L15" s="35">
        <v>0</v>
      </c>
      <c r="M15" s="35" t="e">
        <f>#REF!*(1+L15/100)</f>
        <v>#REF!</v>
      </c>
      <c r="N15" s="34">
        <v>0</v>
      </c>
      <c r="O15" s="34" t="e">
        <f>ROUND(#REF!*N15,5)</f>
        <v>#REF!</v>
      </c>
      <c r="P15" s="34">
        <v>0</v>
      </c>
      <c r="Q15" s="34" t="e">
        <f>ROUND(#REF!*P15,5)</f>
        <v>#REF!</v>
      </c>
      <c r="R15" s="34"/>
      <c r="S15" s="34"/>
      <c r="T15" s="36">
        <v>0</v>
      </c>
      <c r="U15" s="34" t="e">
        <f>ROUND(#REF!*T15,2)</f>
        <v>#REF!</v>
      </c>
      <c r="V15" s="37"/>
      <c r="W15" s="37"/>
      <c r="X15" s="37"/>
      <c r="Y15" s="37"/>
      <c r="Z15" s="37"/>
      <c r="AA15" s="37"/>
      <c r="AB15" s="37"/>
      <c r="AC15" s="37"/>
      <c r="AD15" s="37"/>
      <c r="AE15" s="37" t="s">
        <v>102</v>
      </c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</row>
    <row r="16" spans="1:60" ht="14.5">
      <c r="A16" s="255"/>
      <c r="B16" s="256"/>
      <c r="C16" s="257"/>
      <c r="D16" s="258"/>
      <c r="E16" s="259"/>
      <c r="F16" s="260"/>
      <c r="G16" s="260"/>
      <c r="H16" s="40"/>
      <c r="I16" s="40" t="e">
        <f>SUM(I17:I33)</f>
        <v>#REF!</v>
      </c>
      <c r="J16" s="40"/>
      <c r="K16" s="40" t="e">
        <f>SUM(K17:K33)</f>
        <v>#REF!</v>
      </c>
      <c r="L16" s="40"/>
      <c r="M16" s="40" t="e">
        <f>SUM(M17:M33)</f>
        <v>#REF!</v>
      </c>
      <c r="N16" s="39"/>
      <c r="O16" s="39" t="e">
        <f>SUM(O17:O33)</f>
        <v>#REF!</v>
      </c>
      <c r="P16" s="39"/>
      <c r="Q16" s="39" t="e">
        <f>SUM(Q17:Q33)</f>
        <v>#REF!</v>
      </c>
      <c r="R16" s="39"/>
      <c r="S16" s="39"/>
      <c r="T16" s="41"/>
      <c r="U16" s="39" t="e">
        <f>SUM(U17:U33)</f>
        <v>#REF!</v>
      </c>
      <c r="AE16" s="29" t="s">
        <v>98</v>
      </c>
    </row>
    <row r="17" spans="1:60" outlineLevel="1">
      <c r="A17" s="249"/>
      <c r="B17" s="250"/>
      <c r="C17" s="251"/>
      <c r="D17" s="252"/>
      <c r="E17" s="253"/>
      <c r="F17" s="320"/>
      <c r="G17" s="254"/>
      <c r="H17" s="35">
        <v>0</v>
      </c>
      <c r="I17" s="35" t="e">
        <f>ROUND(#REF!*H17,2)</f>
        <v>#REF!</v>
      </c>
      <c r="J17" s="35">
        <v>178</v>
      </c>
      <c r="K17" s="35" t="e">
        <f>ROUND(#REF!*J17,2)</f>
        <v>#REF!</v>
      </c>
      <c r="L17" s="35">
        <v>0</v>
      </c>
      <c r="M17" s="35" t="e">
        <f>#REF!*(1+L17/100)</f>
        <v>#REF!</v>
      </c>
      <c r="N17" s="34">
        <v>0</v>
      </c>
      <c r="O17" s="34" t="e">
        <f>ROUND(#REF!*N17,5)</f>
        <v>#REF!</v>
      </c>
      <c r="P17" s="34">
        <v>1.4919999999999999E-2</v>
      </c>
      <c r="Q17" s="34" t="e">
        <f>ROUND(#REF!*P17,5)</f>
        <v>#REF!</v>
      </c>
      <c r="R17" s="34"/>
      <c r="S17" s="34"/>
      <c r="T17" s="36">
        <v>0.41299999999999998</v>
      </c>
      <c r="U17" s="34" t="e">
        <f>ROUND(#REF!*T17,2)</f>
        <v>#REF!</v>
      </c>
      <c r="V17" s="37"/>
      <c r="W17" s="37"/>
      <c r="X17" s="37"/>
      <c r="Y17" s="37"/>
      <c r="Z17" s="37"/>
      <c r="AA17" s="37"/>
      <c r="AB17" s="37"/>
      <c r="AC17" s="37"/>
      <c r="AD17" s="37"/>
      <c r="AE17" s="37" t="s">
        <v>102</v>
      </c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</row>
    <row r="18" spans="1:60" outlineLevel="1">
      <c r="A18" s="249"/>
      <c r="B18" s="250"/>
      <c r="C18" s="251"/>
      <c r="D18" s="252"/>
      <c r="E18" s="253"/>
      <c r="F18" s="320"/>
      <c r="G18" s="254"/>
      <c r="H18" s="35">
        <v>0</v>
      </c>
      <c r="I18" s="35" t="e">
        <f>ROUND(#REF!*H18,2)</f>
        <v>#REF!</v>
      </c>
      <c r="J18" s="35">
        <v>2380</v>
      </c>
      <c r="K18" s="35" t="e">
        <f>ROUND(#REF!*J18,2)</f>
        <v>#REF!</v>
      </c>
      <c r="L18" s="35">
        <v>0</v>
      </c>
      <c r="M18" s="35" t="e">
        <f>#REF!*(1+L18/100)</f>
        <v>#REF!</v>
      </c>
      <c r="N18" s="34">
        <v>0</v>
      </c>
      <c r="O18" s="34" t="e">
        <f>ROUND(#REF!*N18,5)</f>
        <v>#REF!</v>
      </c>
      <c r="P18" s="34">
        <v>0</v>
      </c>
      <c r="Q18" s="34" t="e">
        <f>ROUND(#REF!*P18,5)</f>
        <v>#REF!</v>
      </c>
      <c r="R18" s="34"/>
      <c r="S18" s="34"/>
      <c r="T18" s="36">
        <v>4.1550000000000002</v>
      </c>
      <c r="U18" s="34" t="e">
        <f>ROUND(#REF!*T18,2)</f>
        <v>#REF!</v>
      </c>
      <c r="V18" s="37"/>
      <c r="W18" s="37"/>
      <c r="X18" s="37"/>
      <c r="Y18" s="37"/>
      <c r="Z18" s="37"/>
      <c r="AA18" s="37"/>
      <c r="AB18" s="37"/>
      <c r="AC18" s="37"/>
      <c r="AD18" s="37"/>
      <c r="AE18" s="37" t="s">
        <v>102</v>
      </c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</row>
    <row r="19" spans="1:60" outlineLevel="1">
      <c r="A19" s="249"/>
      <c r="B19" s="250"/>
      <c r="C19" s="251"/>
      <c r="D19" s="252"/>
      <c r="E19" s="253"/>
      <c r="F19" s="320"/>
      <c r="G19" s="254"/>
      <c r="H19" s="35">
        <v>0</v>
      </c>
      <c r="I19" s="35" t="e">
        <f>ROUND(#REF!*H19,2)</f>
        <v>#REF!</v>
      </c>
      <c r="J19" s="35">
        <v>85.5</v>
      </c>
      <c r="K19" s="35" t="e">
        <f>ROUND(#REF!*J19,2)</f>
        <v>#REF!</v>
      </c>
      <c r="L19" s="35">
        <v>0</v>
      </c>
      <c r="M19" s="35" t="e">
        <f>#REF!*(1+L19/100)</f>
        <v>#REF!</v>
      </c>
      <c r="N19" s="34">
        <v>0</v>
      </c>
      <c r="O19" s="34" t="e">
        <f>ROUND(#REF!*N19,5)</f>
        <v>#REF!</v>
      </c>
      <c r="P19" s="34">
        <v>0</v>
      </c>
      <c r="Q19" s="34" t="e">
        <f>ROUND(#REF!*P19,5)</f>
        <v>#REF!</v>
      </c>
      <c r="R19" s="34"/>
      <c r="S19" s="34"/>
      <c r="T19" s="36">
        <v>0.157</v>
      </c>
      <c r="U19" s="34" t="e">
        <f>ROUND(#REF!*T19,2)</f>
        <v>#REF!</v>
      </c>
      <c r="V19" s="37"/>
      <c r="W19" s="37"/>
      <c r="X19" s="37"/>
      <c r="Y19" s="37"/>
      <c r="Z19" s="37"/>
      <c r="AA19" s="37"/>
      <c r="AB19" s="37"/>
      <c r="AC19" s="37"/>
      <c r="AD19" s="37"/>
      <c r="AE19" s="37" t="s">
        <v>102</v>
      </c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</row>
    <row r="20" spans="1:60" outlineLevel="1">
      <c r="A20" s="249"/>
      <c r="B20" s="250"/>
      <c r="C20" s="251"/>
      <c r="D20" s="252"/>
      <c r="E20" s="253"/>
      <c r="F20" s="320"/>
      <c r="G20" s="254"/>
      <c r="H20" s="35">
        <v>0</v>
      </c>
      <c r="I20" s="35" t="e">
        <f>ROUND(#REF!*H20,2)</f>
        <v>#REF!</v>
      </c>
      <c r="J20" s="35">
        <v>94.8</v>
      </c>
      <c r="K20" s="35" t="e">
        <f>ROUND(#REF!*J20,2)</f>
        <v>#REF!</v>
      </c>
      <c r="L20" s="35">
        <v>0</v>
      </c>
      <c r="M20" s="35" t="e">
        <f>#REF!*(1+L20/100)</f>
        <v>#REF!</v>
      </c>
      <c r="N20" s="34">
        <v>0</v>
      </c>
      <c r="O20" s="34" t="e">
        <f>ROUND(#REF!*N20,5)</f>
        <v>#REF!</v>
      </c>
      <c r="P20" s="34">
        <v>0</v>
      </c>
      <c r="Q20" s="34" t="e">
        <f>ROUND(#REF!*P20,5)</f>
        <v>#REF!</v>
      </c>
      <c r="R20" s="34"/>
      <c r="S20" s="34"/>
      <c r="T20" s="36">
        <v>0.17399999999999999</v>
      </c>
      <c r="U20" s="34" t="e">
        <f>ROUND(#REF!*T20,2)</f>
        <v>#REF!</v>
      </c>
      <c r="V20" s="37"/>
      <c r="W20" s="37"/>
      <c r="X20" s="37"/>
      <c r="Y20" s="37"/>
      <c r="Z20" s="37"/>
      <c r="AA20" s="37"/>
      <c r="AB20" s="37"/>
      <c r="AC20" s="37"/>
      <c r="AD20" s="37"/>
      <c r="AE20" s="37" t="s">
        <v>102</v>
      </c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</row>
    <row r="21" spans="1:60" outlineLevel="1">
      <c r="A21" s="249"/>
      <c r="B21" s="250"/>
      <c r="C21" s="251"/>
      <c r="D21" s="252"/>
      <c r="E21" s="253"/>
      <c r="F21" s="320"/>
      <c r="G21" s="254"/>
      <c r="H21" s="35">
        <v>0</v>
      </c>
      <c r="I21" s="35" t="e">
        <f>ROUND(#REF!*H21,2)</f>
        <v>#REF!</v>
      </c>
      <c r="J21" s="35">
        <v>141</v>
      </c>
      <c r="K21" s="35" t="e">
        <f>ROUND(#REF!*J21,2)</f>
        <v>#REF!</v>
      </c>
      <c r="L21" s="35">
        <v>0</v>
      </c>
      <c r="M21" s="35" t="e">
        <f>#REF!*(1+L21/100)</f>
        <v>#REF!</v>
      </c>
      <c r="N21" s="34">
        <v>0</v>
      </c>
      <c r="O21" s="34" t="e">
        <f>ROUND(#REF!*N21,5)</f>
        <v>#REF!</v>
      </c>
      <c r="P21" s="34">
        <v>0</v>
      </c>
      <c r="Q21" s="34" t="e">
        <f>ROUND(#REF!*P21,5)</f>
        <v>#REF!</v>
      </c>
      <c r="R21" s="34"/>
      <c r="S21" s="34"/>
      <c r="T21" s="36">
        <v>0.25900000000000001</v>
      </c>
      <c r="U21" s="34" t="e">
        <f>ROUND(#REF!*T21,2)</f>
        <v>#REF!</v>
      </c>
      <c r="V21" s="37"/>
      <c r="W21" s="37"/>
      <c r="X21" s="37"/>
      <c r="Y21" s="37"/>
      <c r="Z21" s="37"/>
      <c r="AA21" s="37"/>
      <c r="AB21" s="37"/>
      <c r="AC21" s="37"/>
      <c r="AD21" s="37"/>
      <c r="AE21" s="37" t="s">
        <v>102</v>
      </c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</row>
    <row r="22" spans="1:60" outlineLevel="1">
      <c r="A22" s="249"/>
      <c r="B22" s="250"/>
      <c r="C22" s="251"/>
      <c r="D22" s="252"/>
      <c r="E22" s="253"/>
      <c r="F22" s="320"/>
      <c r="G22" s="254"/>
      <c r="H22" s="35">
        <v>0</v>
      </c>
      <c r="I22" s="35" t="e">
        <f>ROUND(#REF!*H22,2)</f>
        <v>#REF!</v>
      </c>
      <c r="J22" s="35">
        <v>32.200000000000003</v>
      </c>
      <c r="K22" s="35" t="e">
        <f>ROUND(#REF!*J22,2)</f>
        <v>#REF!</v>
      </c>
      <c r="L22" s="35">
        <v>0</v>
      </c>
      <c r="M22" s="35" t="e">
        <f>#REF!*(1+L22/100)</f>
        <v>#REF!</v>
      </c>
      <c r="N22" s="34">
        <v>0</v>
      </c>
      <c r="O22" s="34" t="e">
        <f>ROUND(#REF!*N22,5)</f>
        <v>#REF!</v>
      </c>
      <c r="P22" s="34">
        <v>0</v>
      </c>
      <c r="Q22" s="34" t="e">
        <f>ROUND(#REF!*P22,5)</f>
        <v>#REF!</v>
      </c>
      <c r="R22" s="34"/>
      <c r="S22" s="34"/>
      <c r="T22" s="36">
        <v>5.8999999999999997E-2</v>
      </c>
      <c r="U22" s="34" t="e">
        <f>ROUND(#REF!*T22,2)</f>
        <v>#REF!</v>
      </c>
      <c r="V22" s="37"/>
      <c r="W22" s="37"/>
      <c r="X22" s="37"/>
      <c r="Y22" s="37"/>
      <c r="Z22" s="37"/>
      <c r="AA22" s="37"/>
      <c r="AB22" s="37"/>
      <c r="AC22" s="37"/>
      <c r="AD22" s="37"/>
      <c r="AE22" s="37" t="s">
        <v>102</v>
      </c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</row>
    <row r="23" spans="1:60" outlineLevel="1">
      <c r="A23" s="249"/>
      <c r="B23" s="250"/>
      <c r="C23" s="251"/>
      <c r="D23" s="252"/>
      <c r="E23" s="253"/>
      <c r="F23" s="320"/>
      <c r="G23" s="254"/>
      <c r="H23" s="35">
        <v>115.81</v>
      </c>
      <c r="I23" s="35" t="e">
        <f>ROUND(#REF!*H23,2)</f>
        <v>#REF!</v>
      </c>
      <c r="J23" s="35">
        <v>174.19</v>
      </c>
      <c r="K23" s="35" t="e">
        <f>ROUND(#REF!*J23,2)</f>
        <v>#REF!</v>
      </c>
      <c r="L23" s="35">
        <v>0</v>
      </c>
      <c r="M23" s="35" t="e">
        <f>#REF!*(1+L23/100)</f>
        <v>#REF!</v>
      </c>
      <c r="N23" s="34">
        <v>3.8000000000000002E-4</v>
      </c>
      <c r="O23" s="34" t="e">
        <f>ROUND(#REF!*N23,5)</f>
        <v>#REF!</v>
      </c>
      <c r="P23" s="34">
        <v>0</v>
      </c>
      <c r="Q23" s="34" t="e">
        <f>ROUND(#REF!*P23,5)</f>
        <v>#REF!</v>
      </c>
      <c r="R23" s="34"/>
      <c r="S23" s="34"/>
      <c r="T23" s="36">
        <v>0.32</v>
      </c>
      <c r="U23" s="34" t="e">
        <f>ROUND(#REF!*T23,2)</f>
        <v>#REF!</v>
      </c>
      <c r="V23" s="37"/>
      <c r="W23" s="37"/>
      <c r="X23" s="37"/>
      <c r="Y23" s="37"/>
      <c r="Z23" s="37"/>
      <c r="AA23" s="37"/>
      <c r="AB23" s="37"/>
      <c r="AC23" s="37"/>
      <c r="AD23" s="37"/>
      <c r="AE23" s="37" t="s">
        <v>102</v>
      </c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</row>
    <row r="24" spans="1:60" outlineLevel="1">
      <c r="A24" s="249"/>
      <c r="B24" s="250"/>
      <c r="C24" s="251"/>
      <c r="D24" s="252"/>
      <c r="E24" s="253"/>
      <c r="F24" s="320"/>
      <c r="G24" s="254"/>
      <c r="H24" s="35">
        <v>129.59</v>
      </c>
      <c r="I24" s="35" t="e">
        <f>ROUND(#REF!*H24,2)</f>
        <v>#REF!</v>
      </c>
      <c r="J24" s="35">
        <v>195.41</v>
      </c>
      <c r="K24" s="35" t="e">
        <f>ROUND(#REF!*J24,2)</f>
        <v>#REF!</v>
      </c>
      <c r="L24" s="35">
        <v>0</v>
      </c>
      <c r="M24" s="35" t="e">
        <f>#REF!*(1+L24/100)</f>
        <v>#REF!</v>
      </c>
      <c r="N24" s="34">
        <v>4.6999999999999999E-4</v>
      </c>
      <c r="O24" s="34" t="e">
        <f>ROUND(#REF!*N24,5)</f>
        <v>#REF!</v>
      </c>
      <c r="P24" s="34">
        <v>0</v>
      </c>
      <c r="Q24" s="34" t="e">
        <f>ROUND(#REF!*P24,5)</f>
        <v>#REF!</v>
      </c>
      <c r="R24" s="34"/>
      <c r="S24" s="34"/>
      <c r="T24" s="36">
        <v>0.35899999999999999</v>
      </c>
      <c r="U24" s="34" t="e">
        <f>ROUND(#REF!*T24,2)</f>
        <v>#REF!</v>
      </c>
      <c r="V24" s="37"/>
      <c r="W24" s="37"/>
      <c r="X24" s="37"/>
      <c r="Y24" s="37"/>
      <c r="Z24" s="37"/>
      <c r="AA24" s="37"/>
      <c r="AB24" s="37"/>
      <c r="AC24" s="37"/>
      <c r="AD24" s="37"/>
      <c r="AE24" s="37" t="s">
        <v>102</v>
      </c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</row>
    <row r="25" spans="1:60" outlineLevel="1">
      <c r="A25" s="249"/>
      <c r="B25" s="250"/>
      <c r="C25" s="251"/>
      <c r="D25" s="252"/>
      <c r="E25" s="253"/>
      <c r="F25" s="320"/>
      <c r="G25" s="254"/>
      <c r="H25" s="35">
        <v>292.77999999999997</v>
      </c>
      <c r="I25" s="35" t="e">
        <f>ROUND(#REF!*H25,2)</f>
        <v>#REF!</v>
      </c>
      <c r="J25" s="35">
        <v>445.22</v>
      </c>
      <c r="K25" s="35" t="e">
        <f>ROUND(#REF!*J25,2)</f>
        <v>#REF!</v>
      </c>
      <c r="L25" s="35">
        <v>0</v>
      </c>
      <c r="M25" s="35" t="e">
        <f>#REF!*(1+L25/100)</f>
        <v>#REF!</v>
      </c>
      <c r="N25" s="34">
        <v>7.7999999999999999E-4</v>
      </c>
      <c r="O25" s="34" t="e">
        <f>ROUND(#REF!*N25,5)</f>
        <v>#REF!</v>
      </c>
      <c r="P25" s="34">
        <v>0</v>
      </c>
      <c r="Q25" s="34" t="e">
        <f>ROUND(#REF!*P25,5)</f>
        <v>#REF!</v>
      </c>
      <c r="R25" s="34"/>
      <c r="S25" s="34"/>
      <c r="T25" s="36">
        <v>0.81899999999999995</v>
      </c>
      <c r="U25" s="34" t="e">
        <f>ROUND(#REF!*T25,2)</f>
        <v>#REF!</v>
      </c>
      <c r="V25" s="37"/>
      <c r="W25" s="37"/>
      <c r="X25" s="37"/>
      <c r="Y25" s="37"/>
      <c r="Z25" s="37"/>
      <c r="AA25" s="37"/>
      <c r="AB25" s="37"/>
      <c r="AC25" s="37"/>
      <c r="AD25" s="37"/>
      <c r="AE25" s="37" t="s">
        <v>102</v>
      </c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</row>
    <row r="26" spans="1:60" outlineLevel="1">
      <c r="A26" s="249"/>
      <c r="B26" s="250"/>
      <c r="C26" s="251"/>
      <c r="D26" s="252"/>
      <c r="E26" s="253"/>
      <c r="F26" s="320"/>
      <c r="G26" s="254"/>
      <c r="H26" s="35">
        <v>409.75</v>
      </c>
      <c r="I26" s="35" t="e">
        <f>ROUND(#REF!*H26,2)</f>
        <v>#REF!</v>
      </c>
      <c r="J26" s="35">
        <v>433.25</v>
      </c>
      <c r="K26" s="35" t="e">
        <f>ROUND(#REF!*J26,2)</f>
        <v>#REF!</v>
      </c>
      <c r="L26" s="35">
        <v>0</v>
      </c>
      <c r="M26" s="35" t="e">
        <f>#REF!*(1+L26/100)</f>
        <v>#REF!</v>
      </c>
      <c r="N26" s="34">
        <v>1.31E-3</v>
      </c>
      <c r="O26" s="34" t="e">
        <f>ROUND(#REF!*N26,5)</f>
        <v>#REF!</v>
      </c>
      <c r="P26" s="34">
        <v>0</v>
      </c>
      <c r="Q26" s="34" t="e">
        <f>ROUND(#REF!*P26,5)</f>
        <v>#REF!</v>
      </c>
      <c r="R26" s="34"/>
      <c r="S26" s="34"/>
      <c r="T26" s="36">
        <v>0.79700000000000004</v>
      </c>
      <c r="U26" s="34" t="e">
        <f>ROUND(#REF!*T26,2)</f>
        <v>#REF!</v>
      </c>
      <c r="V26" s="37"/>
      <c r="W26" s="37"/>
      <c r="X26" s="37"/>
      <c r="Y26" s="37"/>
      <c r="Z26" s="37"/>
      <c r="AA26" s="37"/>
      <c r="AB26" s="37"/>
      <c r="AC26" s="37"/>
      <c r="AD26" s="37"/>
      <c r="AE26" s="37" t="s">
        <v>102</v>
      </c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</row>
    <row r="27" spans="1:60" outlineLevel="1">
      <c r="A27" s="249"/>
      <c r="B27" s="250"/>
      <c r="C27" s="251"/>
      <c r="D27" s="252"/>
      <c r="E27" s="253"/>
      <c r="F27" s="320"/>
      <c r="G27" s="254"/>
      <c r="H27" s="35">
        <v>2751.92</v>
      </c>
      <c r="I27" s="35" t="e">
        <f>ROUND(#REF!*H27,2)</f>
        <v>#REF!</v>
      </c>
      <c r="J27" s="35">
        <v>433.07999999999993</v>
      </c>
      <c r="K27" s="35" t="e">
        <f>ROUND(#REF!*J27,2)</f>
        <v>#REF!</v>
      </c>
      <c r="L27" s="35">
        <v>0</v>
      </c>
      <c r="M27" s="35" t="e">
        <f>#REF!*(1+L27/100)</f>
        <v>#REF!</v>
      </c>
      <c r="N27" s="34">
        <v>2.7799999999999999E-3</v>
      </c>
      <c r="O27" s="34" t="e">
        <f>ROUND(#REF!*N27,5)</f>
        <v>#REF!</v>
      </c>
      <c r="P27" s="34">
        <v>0</v>
      </c>
      <c r="Q27" s="34" t="e">
        <f>ROUND(#REF!*P27,5)</f>
        <v>#REF!</v>
      </c>
      <c r="R27" s="34"/>
      <c r="S27" s="34"/>
      <c r="T27" s="36">
        <v>0.79669999999999996</v>
      </c>
      <c r="U27" s="34" t="e">
        <f>ROUND(#REF!*T27,2)</f>
        <v>#REF!</v>
      </c>
      <c r="V27" s="37"/>
      <c r="W27" s="37"/>
      <c r="X27" s="37"/>
      <c r="Y27" s="37"/>
      <c r="Z27" s="37"/>
      <c r="AA27" s="37"/>
      <c r="AB27" s="37"/>
      <c r="AC27" s="37"/>
      <c r="AD27" s="37"/>
      <c r="AE27" s="37" t="s">
        <v>102</v>
      </c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</row>
    <row r="28" spans="1:60" outlineLevel="1">
      <c r="A28" s="249"/>
      <c r="B28" s="250"/>
      <c r="C28" s="251"/>
      <c r="D28" s="252"/>
      <c r="E28" s="253"/>
      <c r="F28" s="320"/>
      <c r="G28" s="254"/>
      <c r="H28" s="35">
        <v>0</v>
      </c>
      <c r="I28" s="35" t="e">
        <f>ROUND(#REF!*H28,2)</f>
        <v>#REF!</v>
      </c>
      <c r="J28" s="35">
        <v>215</v>
      </c>
      <c r="K28" s="35" t="e">
        <f>ROUND(#REF!*J28,2)</f>
        <v>#REF!</v>
      </c>
      <c r="L28" s="35">
        <v>0</v>
      </c>
      <c r="M28" s="35" t="e">
        <f>#REF!*(1+L28/100)</f>
        <v>#REF!</v>
      </c>
      <c r="N28" s="34">
        <v>3.4000000000000002E-4</v>
      </c>
      <c r="O28" s="34" t="e">
        <f>ROUND(#REF!*N28,5)</f>
        <v>#REF!</v>
      </c>
      <c r="P28" s="34">
        <v>0</v>
      </c>
      <c r="Q28" s="34" t="e">
        <f>ROUND(#REF!*P28,5)</f>
        <v>#REF!</v>
      </c>
      <c r="R28" s="34"/>
      <c r="S28" s="34"/>
      <c r="T28" s="36">
        <v>0.20599999999999999</v>
      </c>
      <c r="U28" s="34" t="e">
        <f>ROUND(#REF!*T28,2)</f>
        <v>#REF!</v>
      </c>
      <c r="V28" s="37"/>
      <c r="W28" s="37"/>
      <c r="X28" s="37"/>
      <c r="Y28" s="37"/>
      <c r="Z28" s="37"/>
      <c r="AA28" s="37"/>
      <c r="AB28" s="37"/>
      <c r="AC28" s="37"/>
      <c r="AD28" s="37"/>
      <c r="AE28" s="37" t="s">
        <v>102</v>
      </c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</row>
    <row r="29" spans="1:60" outlineLevel="1">
      <c r="A29" s="249"/>
      <c r="B29" s="250"/>
      <c r="C29" s="251"/>
      <c r="D29" s="252"/>
      <c r="E29" s="253"/>
      <c r="F29" s="320"/>
      <c r="G29" s="254"/>
      <c r="H29" s="35">
        <v>401</v>
      </c>
      <c r="I29" s="35" t="e">
        <f>ROUND(#REF!*H29,2)</f>
        <v>#REF!</v>
      </c>
      <c r="J29" s="35">
        <v>0</v>
      </c>
      <c r="K29" s="35" t="e">
        <f>ROUND(#REF!*J29,2)</f>
        <v>#REF!</v>
      </c>
      <c r="L29" s="35">
        <v>0</v>
      </c>
      <c r="M29" s="35" t="e">
        <f>#REF!*(1+L29/100)</f>
        <v>#REF!</v>
      </c>
      <c r="N29" s="34">
        <v>9.0000000000000006E-5</v>
      </c>
      <c r="O29" s="34" t="e">
        <f>ROUND(#REF!*N29,5)</f>
        <v>#REF!</v>
      </c>
      <c r="P29" s="34">
        <v>0</v>
      </c>
      <c r="Q29" s="34" t="e">
        <f>ROUND(#REF!*P29,5)</f>
        <v>#REF!</v>
      </c>
      <c r="R29" s="34"/>
      <c r="S29" s="34"/>
      <c r="T29" s="36">
        <v>0</v>
      </c>
      <c r="U29" s="34" t="e">
        <f>ROUND(#REF!*T29,2)</f>
        <v>#REF!</v>
      </c>
      <c r="V29" s="37"/>
      <c r="W29" s="37"/>
      <c r="X29" s="37"/>
      <c r="Y29" s="37"/>
      <c r="Z29" s="37"/>
      <c r="AA29" s="37"/>
      <c r="AB29" s="37"/>
      <c r="AC29" s="37"/>
      <c r="AD29" s="37"/>
      <c r="AE29" s="37" t="s">
        <v>113</v>
      </c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</row>
    <row r="30" spans="1:60" outlineLevel="1">
      <c r="A30" s="249"/>
      <c r="B30" s="250"/>
      <c r="C30" s="251"/>
      <c r="D30" s="252"/>
      <c r="E30" s="253"/>
      <c r="F30" s="320"/>
      <c r="G30" s="254"/>
      <c r="H30" s="35">
        <v>0</v>
      </c>
      <c r="I30" s="35" t="e">
        <f>ROUND(#REF!*H30,2)</f>
        <v>#REF!</v>
      </c>
      <c r="J30" s="35">
        <v>890</v>
      </c>
      <c r="K30" s="35" t="e">
        <f>ROUND(#REF!*J30,2)</f>
        <v>#REF!</v>
      </c>
      <c r="L30" s="35">
        <v>0</v>
      </c>
      <c r="M30" s="35" t="e">
        <f>#REF!*(1+L30/100)</f>
        <v>#REF!</v>
      </c>
      <c r="N30" s="34">
        <v>3.4000000000000002E-4</v>
      </c>
      <c r="O30" s="34" t="e">
        <f>ROUND(#REF!*N30,5)</f>
        <v>#REF!</v>
      </c>
      <c r="P30" s="34">
        <v>0</v>
      </c>
      <c r="Q30" s="34" t="e">
        <f>ROUND(#REF!*P30,5)</f>
        <v>#REF!</v>
      </c>
      <c r="R30" s="34"/>
      <c r="S30" s="34"/>
      <c r="T30" s="36">
        <v>0.20599999999999999</v>
      </c>
      <c r="U30" s="34" t="e">
        <f>ROUND(#REF!*T30,2)</f>
        <v>#REF!</v>
      </c>
      <c r="V30" s="37"/>
      <c r="W30" s="37"/>
      <c r="X30" s="37"/>
      <c r="Y30" s="37"/>
      <c r="Z30" s="37"/>
      <c r="AA30" s="37"/>
      <c r="AB30" s="37"/>
      <c r="AC30" s="37"/>
      <c r="AD30" s="37"/>
      <c r="AE30" s="37" t="s">
        <v>102</v>
      </c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</row>
    <row r="31" spans="1:60" outlineLevel="1">
      <c r="A31" s="249"/>
      <c r="B31" s="250"/>
      <c r="C31" s="251"/>
      <c r="D31" s="252"/>
      <c r="E31" s="253"/>
      <c r="F31" s="320"/>
      <c r="G31" s="254"/>
      <c r="H31" s="35">
        <v>1626</v>
      </c>
      <c r="I31" s="35" t="e">
        <f>ROUND(#REF!*H31,2)</f>
        <v>#REF!</v>
      </c>
      <c r="J31" s="35">
        <v>0</v>
      </c>
      <c r="K31" s="35" t="e">
        <f>ROUND(#REF!*J31,2)</f>
        <v>#REF!</v>
      </c>
      <c r="L31" s="35">
        <v>0</v>
      </c>
      <c r="M31" s="35" t="e">
        <f>#REF!*(1+L31/100)</f>
        <v>#REF!</v>
      </c>
      <c r="N31" s="34">
        <v>4.8999999999999998E-4</v>
      </c>
      <c r="O31" s="34" t="e">
        <f>ROUND(#REF!*N31,5)</f>
        <v>#REF!</v>
      </c>
      <c r="P31" s="34">
        <v>0</v>
      </c>
      <c r="Q31" s="34" t="e">
        <f>ROUND(#REF!*P31,5)</f>
        <v>#REF!</v>
      </c>
      <c r="R31" s="34"/>
      <c r="S31" s="34"/>
      <c r="T31" s="36">
        <v>0</v>
      </c>
      <c r="U31" s="34" t="e">
        <f>ROUND(#REF!*T31,2)</f>
        <v>#REF!</v>
      </c>
      <c r="V31" s="37"/>
      <c r="W31" s="37"/>
      <c r="X31" s="37"/>
      <c r="Y31" s="37"/>
      <c r="Z31" s="37"/>
      <c r="AA31" s="37"/>
      <c r="AB31" s="37"/>
      <c r="AC31" s="37"/>
      <c r="AD31" s="37"/>
      <c r="AE31" s="37" t="s">
        <v>113</v>
      </c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</row>
    <row r="32" spans="1:60" outlineLevel="1">
      <c r="A32" s="249"/>
      <c r="B32" s="250"/>
      <c r="C32" s="251"/>
      <c r="D32" s="252"/>
      <c r="E32" s="253"/>
      <c r="F32" s="320"/>
      <c r="G32" s="254"/>
      <c r="H32" s="35">
        <v>93.7</v>
      </c>
      <c r="I32" s="35" t="e">
        <f>ROUND(#REF!*H32,2)</f>
        <v>#REF!</v>
      </c>
      <c r="J32" s="35">
        <v>365.8</v>
      </c>
      <c r="K32" s="35" t="e">
        <f>ROUND(#REF!*J32,2)</f>
        <v>#REF!</v>
      </c>
      <c r="L32" s="35">
        <v>0</v>
      </c>
      <c r="M32" s="35" t="e">
        <f>#REF!*(1+L32/100)</f>
        <v>#REF!</v>
      </c>
      <c r="N32" s="34">
        <v>6.7499999999999999E-3</v>
      </c>
      <c r="O32" s="34" t="e">
        <f>ROUND(#REF!*N32,5)</f>
        <v>#REF!</v>
      </c>
      <c r="P32" s="34">
        <v>0</v>
      </c>
      <c r="Q32" s="34" t="e">
        <f>ROUND(#REF!*P32,5)</f>
        <v>#REF!</v>
      </c>
      <c r="R32" s="34"/>
      <c r="S32" s="34"/>
      <c r="T32" s="36">
        <v>0.70899999999999996</v>
      </c>
      <c r="U32" s="34" t="e">
        <f>ROUND(#REF!*T32,2)</f>
        <v>#REF!</v>
      </c>
      <c r="V32" s="37"/>
      <c r="W32" s="37"/>
      <c r="X32" s="37"/>
      <c r="Y32" s="37"/>
      <c r="Z32" s="37"/>
      <c r="AA32" s="37"/>
      <c r="AB32" s="37"/>
      <c r="AC32" s="37"/>
      <c r="AD32" s="37"/>
      <c r="AE32" s="37" t="s">
        <v>102</v>
      </c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</row>
    <row r="33" spans="1:60" outlineLevel="1">
      <c r="A33" s="249"/>
      <c r="B33" s="250"/>
      <c r="C33" s="251"/>
      <c r="D33" s="252"/>
      <c r="E33" s="253"/>
      <c r="F33" s="320"/>
      <c r="G33" s="254"/>
      <c r="H33" s="35">
        <v>0</v>
      </c>
      <c r="I33" s="35" t="e">
        <f>ROUND(#REF!*H33,2)</f>
        <v>#REF!</v>
      </c>
      <c r="J33" s="35">
        <v>2</v>
      </c>
      <c r="K33" s="35" t="e">
        <f>ROUND(#REF!*J33,2)</f>
        <v>#REF!</v>
      </c>
      <c r="L33" s="35">
        <v>0</v>
      </c>
      <c r="M33" s="35" t="e">
        <f>#REF!*(1+L33/100)</f>
        <v>#REF!</v>
      </c>
      <c r="N33" s="34">
        <v>0</v>
      </c>
      <c r="O33" s="34" t="e">
        <f>ROUND(#REF!*N33,5)</f>
        <v>#REF!</v>
      </c>
      <c r="P33" s="34">
        <v>0</v>
      </c>
      <c r="Q33" s="34" t="e">
        <f>ROUND(#REF!*P33,5)</f>
        <v>#REF!</v>
      </c>
      <c r="R33" s="34"/>
      <c r="S33" s="34"/>
      <c r="T33" s="36">
        <v>0</v>
      </c>
      <c r="U33" s="34" t="e">
        <f>ROUND(#REF!*T33,2)</f>
        <v>#REF!</v>
      </c>
      <c r="V33" s="37"/>
      <c r="W33" s="37"/>
      <c r="X33" s="37"/>
      <c r="Y33" s="37"/>
      <c r="Z33" s="37"/>
      <c r="AA33" s="37"/>
      <c r="AB33" s="37"/>
      <c r="AC33" s="37"/>
      <c r="AD33" s="37"/>
      <c r="AE33" s="37" t="s">
        <v>102</v>
      </c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</row>
    <row r="34" spans="1:60" ht="14.5">
      <c r="A34" s="255"/>
      <c r="B34" s="256"/>
      <c r="C34" s="257"/>
      <c r="D34" s="258"/>
      <c r="E34" s="259"/>
      <c r="F34" s="260"/>
      <c r="G34" s="260"/>
      <c r="H34" s="40"/>
      <c r="I34" s="40" t="e">
        <f>SUM(I35:I63)</f>
        <v>#REF!</v>
      </c>
      <c r="J34" s="40"/>
      <c r="K34" s="40" t="e">
        <f>SUM(K35:K63)</f>
        <v>#REF!</v>
      </c>
      <c r="L34" s="40"/>
      <c r="M34" s="40" t="e">
        <f>SUM(M35:M63)</f>
        <v>#REF!</v>
      </c>
      <c r="N34" s="39"/>
      <c r="O34" s="39" t="e">
        <f>SUM(O35:O63)</f>
        <v>#REF!</v>
      </c>
      <c r="P34" s="39"/>
      <c r="Q34" s="39" t="e">
        <f>SUM(Q35:Q63)</f>
        <v>#REF!</v>
      </c>
      <c r="R34" s="39"/>
      <c r="S34" s="39"/>
      <c r="T34" s="41"/>
      <c r="U34" s="39" t="e">
        <f>SUM(U35:U63)</f>
        <v>#REF!</v>
      </c>
      <c r="AE34" s="29" t="s">
        <v>98</v>
      </c>
    </row>
    <row r="35" spans="1:60" outlineLevel="1">
      <c r="A35" s="249"/>
      <c r="B35" s="250"/>
      <c r="C35" s="251"/>
      <c r="D35" s="252"/>
      <c r="E35" s="253"/>
      <c r="F35" s="320"/>
      <c r="G35" s="254"/>
      <c r="H35" s="35">
        <v>0</v>
      </c>
      <c r="I35" s="35" t="e">
        <f>ROUND(#REF!*H35,2)</f>
        <v>#REF!</v>
      </c>
      <c r="J35" s="35">
        <v>103</v>
      </c>
      <c r="K35" s="35" t="e">
        <f>ROUND(#REF!*J35,2)</f>
        <v>#REF!</v>
      </c>
      <c r="L35" s="35">
        <v>0</v>
      </c>
      <c r="M35" s="35" t="e">
        <f>#REF!*(1+L35/100)</f>
        <v>#REF!</v>
      </c>
      <c r="N35" s="34">
        <v>0</v>
      </c>
      <c r="O35" s="34" t="e">
        <f>ROUND(#REF!*N35,5)</f>
        <v>#REF!</v>
      </c>
      <c r="P35" s="34">
        <v>6.7000000000000002E-3</v>
      </c>
      <c r="Q35" s="34" t="e">
        <f>ROUND(#REF!*P35,5)</f>
        <v>#REF!</v>
      </c>
      <c r="R35" s="34"/>
      <c r="S35" s="34"/>
      <c r="T35" s="36">
        <v>0.23899999999999999</v>
      </c>
      <c r="U35" s="34" t="e">
        <f>ROUND(#REF!*T35,2)</f>
        <v>#REF!</v>
      </c>
      <c r="V35" s="37"/>
      <c r="W35" s="37"/>
      <c r="X35" s="37"/>
      <c r="Y35" s="37"/>
      <c r="Z35" s="37"/>
      <c r="AA35" s="37"/>
      <c r="AB35" s="37"/>
      <c r="AC35" s="37"/>
      <c r="AD35" s="37"/>
      <c r="AE35" s="37" t="s">
        <v>102</v>
      </c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</row>
    <row r="36" spans="1:60" outlineLevel="1">
      <c r="A36" s="249"/>
      <c r="B36" s="250"/>
      <c r="C36" s="251"/>
      <c r="D36" s="252"/>
      <c r="E36" s="253"/>
      <c r="F36" s="320"/>
      <c r="G36" s="254"/>
      <c r="H36" s="35">
        <v>0</v>
      </c>
      <c r="I36" s="35" t="e">
        <f>ROUND(#REF!*H36,2)</f>
        <v>#REF!</v>
      </c>
      <c r="J36" s="35">
        <v>2380</v>
      </c>
      <c r="K36" s="35" t="e">
        <f>ROUND(#REF!*J36,2)</f>
        <v>#REF!</v>
      </c>
      <c r="L36" s="35">
        <v>0</v>
      </c>
      <c r="M36" s="35" t="e">
        <f>#REF!*(1+L36/100)</f>
        <v>#REF!</v>
      </c>
      <c r="N36" s="34">
        <v>0</v>
      </c>
      <c r="O36" s="34" t="e">
        <f>ROUND(#REF!*N36,5)</f>
        <v>#REF!</v>
      </c>
      <c r="P36" s="34">
        <v>0</v>
      </c>
      <c r="Q36" s="34" t="e">
        <f>ROUND(#REF!*P36,5)</f>
        <v>#REF!</v>
      </c>
      <c r="R36" s="34"/>
      <c r="S36" s="34"/>
      <c r="T36" s="36">
        <v>4.1550000000000002</v>
      </c>
      <c r="U36" s="34" t="e">
        <f>ROUND(#REF!*T36,2)</f>
        <v>#REF!</v>
      </c>
      <c r="V36" s="37"/>
      <c r="W36" s="37"/>
      <c r="X36" s="37"/>
      <c r="Y36" s="37"/>
      <c r="Z36" s="37"/>
      <c r="AA36" s="37"/>
      <c r="AB36" s="37"/>
      <c r="AC36" s="37"/>
      <c r="AD36" s="37"/>
      <c r="AE36" s="37" t="s">
        <v>102</v>
      </c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</row>
    <row r="37" spans="1:60" outlineLevel="1">
      <c r="A37" s="249"/>
      <c r="B37" s="250"/>
      <c r="C37" s="251"/>
      <c r="D37" s="252"/>
      <c r="E37" s="253"/>
      <c r="F37" s="320"/>
      <c r="G37" s="254"/>
      <c r="H37" s="35">
        <v>0</v>
      </c>
      <c r="I37" s="35" t="e">
        <f>ROUND(#REF!*H37,2)</f>
        <v>#REF!</v>
      </c>
      <c r="J37" s="35">
        <v>246.5</v>
      </c>
      <c r="K37" s="35" t="e">
        <f>ROUND(#REF!*J37,2)</f>
        <v>#REF!</v>
      </c>
      <c r="L37" s="35">
        <v>0</v>
      </c>
      <c r="M37" s="35" t="e">
        <f>#REF!*(1+L37/100)</f>
        <v>#REF!</v>
      </c>
      <c r="N37" s="34">
        <v>0</v>
      </c>
      <c r="O37" s="34" t="e">
        <f>ROUND(#REF!*N37,5)</f>
        <v>#REF!</v>
      </c>
      <c r="P37" s="34">
        <v>0</v>
      </c>
      <c r="Q37" s="34" t="e">
        <f>ROUND(#REF!*P37,5)</f>
        <v>#REF!</v>
      </c>
      <c r="R37" s="34"/>
      <c r="S37" s="34"/>
      <c r="T37" s="36">
        <v>0.42499999999999999</v>
      </c>
      <c r="U37" s="34" t="e">
        <f>ROUND(#REF!*T37,2)</f>
        <v>#REF!</v>
      </c>
      <c r="V37" s="37"/>
      <c r="W37" s="37"/>
      <c r="X37" s="37"/>
      <c r="Y37" s="37"/>
      <c r="Z37" s="37"/>
      <c r="AA37" s="37"/>
      <c r="AB37" s="37"/>
      <c r="AC37" s="37"/>
      <c r="AD37" s="37"/>
      <c r="AE37" s="37" t="s">
        <v>102</v>
      </c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</row>
    <row r="38" spans="1:60" outlineLevel="1">
      <c r="A38" s="249"/>
      <c r="B38" s="250"/>
      <c r="C38" s="251"/>
      <c r="D38" s="252"/>
      <c r="E38" s="253"/>
      <c r="F38" s="320"/>
      <c r="G38" s="254"/>
      <c r="H38" s="35">
        <v>0.44</v>
      </c>
      <c r="I38" s="35" t="e">
        <f>ROUND(#REF!*H38,2)</f>
        <v>#REF!</v>
      </c>
      <c r="J38" s="35">
        <v>22.86</v>
      </c>
      <c r="K38" s="35" t="e">
        <f>ROUND(#REF!*J38,2)</f>
        <v>#REF!</v>
      </c>
      <c r="L38" s="35">
        <v>0</v>
      </c>
      <c r="M38" s="35" t="e">
        <f>#REF!*(1+L38/100)</f>
        <v>#REF!</v>
      </c>
      <c r="N38" s="34">
        <v>0</v>
      </c>
      <c r="O38" s="34" t="e">
        <f>ROUND(#REF!*N38,5)</f>
        <v>#REF!</v>
      </c>
      <c r="P38" s="34">
        <v>0</v>
      </c>
      <c r="Q38" s="34" t="e">
        <f>ROUND(#REF!*P38,5)</f>
        <v>#REF!</v>
      </c>
      <c r="R38" s="34"/>
      <c r="S38" s="34"/>
      <c r="T38" s="36">
        <v>4.2000000000000003E-2</v>
      </c>
      <c r="U38" s="34" t="e">
        <f>ROUND(#REF!*T38,2)</f>
        <v>#REF!</v>
      </c>
      <c r="V38" s="37"/>
      <c r="W38" s="37"/>
      <c r="X38" s="37"/>
      <c r="Y38" s="37"/>
      <c r="Z38" s="37"/>
      <c r="AA38" s="37"/>
      <c r="AB38" s="37"/>
      <c r="AC38" s="37"/>
      <c r="AD38" s="37"/>
      <c r="AE38" s="37" t="s">
        <v>102</v>
      </c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</row>
    <row r="39" spans="1:60" outlineLevel="1">
      <c r="A39" s="249"/>
      <c r="B39" s="250"/>
      <c r="C39" s="251"/>
      <c r="D39" s="252"/>
      <c r="E39" s="253"/>
      <c r="F39" s="320"/>
      <c r="G39" s="254"/>
      <c r="H39" s="35">
        <v>1.87</v>
      </c>
      <c r="I39" s="35" t="e">
        <f>ROUND(#REF!*H39,2)</f>
        <v>#REF!</v>
      </c>
      <c r="J39" s="35">
        <v>33.830000000000005</v>
      </c>
      <c r="K39" s="35" t="e">
        <f>ROUND(#REF!*J39,2)</f>
        <v>#REF!</v>
      </c>
      <c r="L39" s="35">
        <v>0</v>
      </c>
      <c r="M39" s="35" t="e">
        <f>#REF!*(1+L39/100)</f>
        <v>#REF!</v>
      </c>
      <c r="N39" s="34">
        <v>1.0000000000000001E-5</v>
      </c>
      <c r="O39" s="34" t="e">
        <f>ROUND(#REF!*N39,5)</f>
        <v>#REF!</v>
      </c>
      <c r="P39" s="34">
        <v>0</v>
      </c>
      <c r="Q39" s="34" t="e">
        <f>ROUND(#REF!*P39,5)</f>
        <v>#REF!</v>
      </c>
      <c r="R39" s="34"/>
      <c r="S39" s="34"/>
      <c r="T39" s="36">
        <v>6.2E-2</v>
      </c>
      <c r="U39" s="34" t="e">
        <f>ROUND(#REF!*T39,2)</f>
        <v>#REF!</v>
      </c>
      <c r="V39" s="37"/>
      <c r="W39" s="37"/>
      <c r="X39" s="37"/>
      <c r="Y39" s="37"/>
      <c r="Z39" s="37"/>
      <c r="AA39" s="37"/>
      <c r="AB39" s="37"/>
      <c r="AC39" s="37"/>
      <c r="AD39" s="37"/>
      <c r="AE39" s="37" t="s">
        <v>102</v>
      </c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</row>
    <row r="40" spans="1:60" outlineLevel="1">
      <c r="A40" s="249"/>
      <c r="B40" s="250"/>
      <c r="C40" s="251"/>
      <c r="D40" s="252"/>
      <c r="E40" s="253"/>
      <c r="F40" s="320"/>
      <c r="G40" s="254"/>
      <c r="H40" s="35">
        <v>15.04</v>
      </c>
      <c r="I40" s="35" t="e">
        <f>ROUND(#REF!*H40,2)</f>
        <v>#REF!</v>
      </c>
      <c r="J40" s="35">
        <v>64.56</v>
      </c>
      <c r="K40" s="35" t="e">
        <f>ROUND(#REF!*J40,2)</f>
        <v>#REF!</v>
      </c>
      <c r="L40" s="35">
        <v>0</v>
      </c>
      <c r="M40" s="35" t="e">
        <f>#REF!*(1+L40/100)</f>
        <v>#REF!</v>
      </c>
      <c r="N40" s="34">
        <v>2.0000000000000002E-5</v>
      </c>
      <c r="O40" s="34" t="e">
        <f>ROUND(#REF!*N40,5)</f>
        <v>#REF!</v>
      </c>
      <c r="P40" s="34">
        <v>0</v>
      </c>
      <c r="Q40" s="34" t="e">
        <f>ROUND(#REF!*P40,5)</f>
        <v>#REF!</v>
      </c>
      <c r="R40" s="34"/>
      <c r="S40" s="34"/>
      <c r="T40" s="36">
        <v>0.129</v>
      </c>
      <c r="U40" s="34" t="e">
        <f>ROUND(#REF!*T40,2)</f>
        <v>#REF!</v>
      </c>
      <c r="V40" s="37"/>
      <c r="W40" s="37"/>
      <c r="X40" s="37"/>
      <c r="Y40" s="37"/>
      <c r="Z40" s="37"/>
      <c r="AA40" s="37"/>
      <c r="AB40" s="37"/>
      <c r="AC40" s="37"/>
      <c r="AD40" s="37"/>
      <c r="AE40" s="37" t="s">
        <v>102</v>
      </c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</row>
    <row r="41" spans="1:60" outlineLevel="1">
      <c r="A41" s="249"/>
      <c r="B41" s="250"/>
      <c r="C41" s="251"/>
      <c r="D41" s="252"/>
      <c r="E41" s="253"/>
      <c r="F41" s="320"/>
      <c r="G41" s="254"/>
      <c r="H41" s="35">
        <v>17.420000000000002</v>
      </c>
      <c r="I41" s="35" t="e">
        <f>ROUND(#REF!*H41,2)</f>
        <v>#REF!</v>
      </c>
      <c r="J41" s="35">
        <v>64.48</v>
      </c>
      <c r="K41" s="35" t="e">
        <f>ROUND(#REF!*J41,2)</f>
        <v>#REF!</v>
      </c>
      <c r="L41" s="35">
        <v>0</v>
      </c>
      <c r="M41" s="35" t="e">
        <f>#REF!*(1+L41/100)</f>
        <v>#REF!</v>
      </c>
      <c r="N41" s="34">
        <v>4.0000000000000003E-5</v>
      </c>
      <c r="O41" s="34" t="e">
        <f>ROUND(#REF!*N41,5)</f>
        <v>#REF!</v>
      </c>
      <c r="P41" s="34">
        <v>0</v>
      </c>
      <c r="Q41" s="34" t="e">
        <f>ROUND(#REF!*P41,5)</f>
        <v>#REF!</v>
      </c>
      <c r="R41" s="34"/>
      <c r="S41" s="34"/>
      <c r="T41" s="36">
        <v>0.129</v>
      </c>
      <c r="U41" s="34" t="e">
        <f>ROUND(#REF!*T41,2)</f>
        <v>#REF!</v>
      </c>
      <c r="V41" s="37"/>
      <c r="W41" s="37"/>
      <c r="X41" s="37"/>
      <c r="Y41" s="37"/>
      <c r="Z41" s="37"/>
      <c r="AA41" s="37"/>
      <c r="AB41" s="37"/>
      <c r="AC41" s="37"/>
      <c r="AD41" s="37"/>
      <c r="AE41" s="37" t="s">
        <v>102</v>
      </c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</row>
    <row r="42" spans="1:60" outlineLevel="1">
      <c r="A42" s="249"/>
      <c r="B42" s="250"/>
      <c r="C42" s="251"/>
      <c r="D42" s="252"/>
      <c r="E42" s="253"/>
      <c r="F42" s="320"/>
      <c r="G42" s="254"/>
      <c r="H42" s="35">
        <v>0</v>
      </c>
      <c r="I42" s="35" t="e">
        <f>ROUND(#REF!*H42,2)</f>
        <v>#REF!</v>
      </c>
      <c r="J42" s="35">
        <v>270</v>
      </c>
      <c r="K42" s="35" t="e">
        <f>ROUND(#REF!*J42,2)</f>
        <v>#REF!</v>
      </c>
      <c r="L42" s="35">
        <v>0</v>
      </c>
      <c r="M42" s="35" t="e">
        <f>#REF!*(1+L42/100)</f>
        <v>#REF!</v>
      </c>
      <c r="N42" s="34">
        <v>0</v>
      </c>
      <c r="O42" s="34" t="e">
        <f>ROUND(#REF!*N42,5)</f>
        <v>#REF!</v>
      </c>
      <c r="P42" s="34">
        <v>0</v>
      </c>
      <c r="Q42" s="34" t="e">
        <f>ROUND(#REF!*P42,5)</f>
        <v>#REF!</v>
      </c>
      <c r="R42" s="34"/>
      <c r="S42" s="34"/>
      <c r="T42" s="36">
        <v>0</v>
      </c>
      <c r="U42" s="34" t="e">
        <f>ROUND(#REF!*T42,2)</f>
        <v>#REF!</v>
      </c>
      <c r="V42" s="37"/>
      <c r="W42" s="37"/>
      <c r="X42" s="37"/>
      <c r="Y42" s="37"/>
      <c r="Z42" s="37"/>
      <c r="AA42" s="37"/>
      <c r="AB42" s="37"/>
      <c r="AC42" s="37"/>
      <c r="AD42" s="37"/>
      <c r="AE42" s="37" t="s">
        <v>102</v>
      </c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</row>
    <row r="43" spans="1:60" outlineLevel="1">
      <c r="A43" s="249"/>
      <c r="B43" s="250"/>
      <c r="C43" s="251"/>
      <c r="D43" s="252"/>
      <c r="E43" s="253"/>
      <c r="F43" s="320"/>
      <c r="G43" s="254"/>
      <c r="H43" s="35">
        <v>0</v>
      </c>
      <c r="I43" s="35" t="e">
        <f>ROUND(#REF!*H43,2)</f>
        <v>#REF!</v>
      </c>
      <c r="J43" s="35">
        <v>224.5</v>
      </c>
      <c r="K43" s="35" t="e">
        <f>ROUND(#REF!*J43,2)</f>
        <v>#REF!</v>
      </c>
      <c r="L43" s="35">
        <v>0</v>
      </c>
      <c r="M43" s="35" t="e">
        <f>#REF!*(1+L43/100)</f>
        <v>#REF!</v>
      </c>
      <c r="N43" s="34">
        <v>0</v>
      </c>
      <c r="O43" s="34" t="e">
        <f>ROUND(#REF!*N43,5)</f>
        <v>#REF!</v>
      </c>
      <c r="P43" s="34">
        <v>0</v>
      </c>
      <c r="Q43" s="34" t="e">
        <f>ROUND(#REF!*P43,5)</f>
        <v>#REF!</v>
      </c>
      <c r="R43" s="34"/>
      <c r="S43" s="34"/>
      <c r="T43" s="36">
        <v>0</v>
      </c>
      <c r="U43" s="34" t="e">
        <f>ROUND(#REF!*T43,2)</f>
        <v>#REF!</v>
      </c>
      <c r="V43" s="37"/>
      <c r="W43" s="37"/>
      <c r="X43" s="37"/>
      <c r="Y43" s="37"/>
      <c r="Z43" s="37"/>
      <c r="AA43" s="37"/>
      <c r="AB43" s="37"/>
      <c r="AC43" s="37"/>
      <c r="AD43" s="37"/>
      <c r="AE43" s="37" t="s">
        <v>102</v>
      </c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</row>
    <row r="44" spans="1:60" outlineLevel="1">
      <c r="A44" s="249"/>
      <c r="B44" s="250"/>
      <c r="C44" s="251"/>
      <c r="D44" s="252"/>
      <c r="E44" s="253"/>
      <c r="F44" s="320"/>
      <c r="G44" s="254"/>
      <c r="H44" s="35">
        <v>0</v>
      </c>
      <c r="I44" s="35" t="e">
        <f>ROUND(#REF!*H44,2)</f>
        <v>#REF!</v>
      </c>
      <c r="J44" s="35">
        <v>272.5</v>
      </c>
      <c r="K44" s="35" t="e">
        <f>ROUND(#REF!*J44,2)</f>
        <v>#REF!</v>
      </c>
      <c r="L44" s="35">
        <v>0</v>
      </c>
      <c r="M44" s="35" t="e">
        <f>#REF!*(1+L44/100)</f>
        <v>#REF!</v>
      </c>
      <c r="N44" s="34">
        <v>0</v>
      </c>
      <c r="O44" s="34" t="e">
        <f>ROUND(#REF!*N44,5)</f>
        <v>#REF!</v>
      </c>
      <c r="P44" s="34">
        <v>0</v>
      </c>
      <c r="Q44" s="34" t="e">
        <f>ROUND(#REF!*P44,5)</f>
        <v>#REF!</v>
      </c>
      <c r="R44" s="34"/>
      <c r="S44" s="34"/>
      <c r="T44" s="36">
        <v>0</v>
      </c>
      <c r="U44" s="34" t="e">
        <f>ROUND(#REF!*T44,2)</f>
        <v>#REF!</v>
      </c>
      <c r="V44" s="37"/>
      <c r="W44" s="37"/>
      <c r="X44" s="37"/>
      <c r="Y44" s="37"/>
      <c r="Z44" s="37"/>
      <c r="AA44" s="37"/>
      <c r="AB44" s="37"/>
      <c r="AC44" s="37"/>
      <c r="AD44" s="37"/>
      <c r="AE44" s="37" t="s">
        <v>102</v>
      </c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</row>
    <row r="45" spans="1:60" outlineLevel="1">
      <c r="A45" s="249"/>
      <c r="B45" s="250"/>
      <c r="C45" s="251"/>
      <c r="D45" s="252"/>
      <c r="E45" s="253"/>
      <c r="F45" s="320"/>
      <c r="G45" s="254"/>
      <c r="H45" s="35">
        <v>8.09</v>
      </c>
      <c r="I45" s="35" t="e">
        <f>ROUND(#REF!*H45,2)</f>
        <v>#REF!</v>
      </c>
      <c r="J45" s="35">
        <v>197.41</v>
      </c>
      <c r="K45" s="35" t="e">
        <f>ROUND(#REF!*J45,2)</f>
        <v>#REF!</v>
      </c>
      <c r="L45" s="35">
        <v>0</v>
      </c>
      <c r="M45" s="35" t="e">
        <f>#REF!*(1+L45/100)</f>
        <v>#REF!</v>
      </c>
      <c r="N45" s="34">
        <v>2.7999999999999998E-4</v>
      </c>
      <c r="O45" s="34" t="e">
        <f>ROUND(#REF!*N45,5)</f>
        <v>#REF!</v>
      </c>
      <c r="P45" s="34">
        <v>0</v>
      </c>
      <c r="Q45" s="34" t="e">
        <f>ROUND(#REF!*P45,5)</f>
        <v>#REF!</v>
      </c>
      <c r="R45" s="34"/>
      <c r="S45" s="34"/>
      <c r="T45" s="36">
        <v>0.36516999999999999</v>
      </c>
      <c r="U45" s="34" t="e">
        <f>ROUND(#REF!*T45,2)</f>
        <v>#REF!</v>
      </c>
      <c r="V45" s="37"/>
      <c r="W45" s="37"/>
      <c r="X45" s="37"/>
      <c r="Y45" s="37"/>
      <c r="Z45" s="37"/>
      <c r="AA45" s="37"/>
      <c r="AB45" s="37"/>
      <c r="AC45" s="37"/>
      <c r="AD45" s="37"/>
      <c r="AE45" s="37" t="s">
        <v>102</v>
      </c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</row>
    <row r="46" spans="1:60" outlineLevel="1">
      <c r="A46" s="249"/>
      <c r="B46" s="250"/>
      <c r="C46" s="251"/>
      <c r="D46" s="252"/>
      <c r="E46" s="253"/>
      <c r="F46" s="320"/>
      <c r="G46" s="254"/>
      <c r="H46" s="35">
        <v>8.09</v>
      </c>
      <c r="I46" s="35" t="e">
        <f>ROUND(#REF!*H46,2)</f>
        <v>#REF!</v>
      </c>
      <c r="J46" s="35">
        <v>215.91</v>
      </c>
      <c r="K46" s="35" t="e">
        <f>ROUND(#REF!*J46,2)</f>
        <v>#REF!</v>
      </c>
      <c r="L46" s="35">
        <v>0</v>
      </c>
      <c r="M46" s="35" t="e">
        <f>#REF!*(1+L46/100)</f>
        <v>#REF!</v>
      </c>
      <c r="N46" s="34">
        <v>2.7999999999999998E-4</v>
      </c>
      <c r="O46" s="34" t="e">
        <f>ROUND(#REF!*N46,5)</f>
        <v>#REF!</v>
      </c>
      <c r="P46" s="34">
        <v>0</v>
      </c>
      <c r="Q46" s="34" t="e">
        <f>ROUND(#REF!*P46,5)</f>
        <v>#REF!</v>
      </c>
      <c r="R46" s="34"/>
      <c r="S46" s="34"/>
      <c r="T46" s="36">
        <v>0.40018999999999999</v>
      </c>
      <c r="U46" s="34" t="e">
        <f>ROUND(#REF!*T46,2)</f>
        <v>#REF!</v>
      </c>
      <c r="V46" s="37"/>
      <c r="W46" s="37"/>
      <c r="X46" s="37"/>
      <c r="Y46" s="37"/>
      <c r="Z46" s="37"/>
      <c r="AA46" s="37"/>
      <c r="AB46" s="37"/>
      <c r="AC46" s="37"/>
      <c r="AD46" s="37"/>
      <c r="AE46" s="37" t="s">
        <v>102</v>
      </c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</row>
    <row r="47" spans="1:60" outlineLevel="1">
      <c r="A47" s="249"/>
      <c r="B47" s="250"/>
      <c r="C47" s="251"/>
      <c r="D47" s="252"/>
      <c r="E47" s="253"/>
      <c r="F47" s="320"/>
      <c r="G47" s="254"/>
      <c r="H47" s="35">
        <v>0</v>
      </c>
      <c r="I47" s="35" t="e">
        <f>ROUND(#REF!*H47,2)</f>
        <v>#REF!</v>
      </c>
      <c r="J47" s="35">
        <v>41</v>
      </c>
      <c r="K47" s="35" t="e">
        <f>ROUND(#REF!*J47,2)</f>
        <v>#REF!</v>
      </c>
      <c r="L47" s="35">
        <v>0</v>
      </c>
      <c r="M47" s="35" t="e">
        <f>#REF!*(1+L47/100)</f>
        <v>#REF!</v>
      </c>
      <c r="N47" s="34">
        <v>0</v>
      </c>
      <c r="O47" s="34" t="e">
        <f>ROUND(#REF!*N47,5)</f>
        <v>#REF!</v>
      </c>
      <c r="P47" s="34">
        <v>0</v>
      </c>
      <c r="Q47" s="34" t="e">
        <f>ROUND(#REF!*P47,5)</f>
        <v>#REF!</v>
      </c>
      <c r="R47" s="34"/>
      <c r="S47" s="34"/>
      <c r="T47" s="36">
        <v>8.2000000000000003E-2</v>
      </c>
      <c r="U47" s="34" t="e">
        <f>ROUND(#REF!*T47,2)</f>
        <v>#REF!</v>
      </c>
      <c r="V47" s="37"/>
      <c r="W47" s="37"/>
      <c r="X47" s="37"/>
      <c r="Y47" s="37"/>
      <c r="Z47" s="37"/>
      <c r="AA47" s="37"/>
      <c r="AB47" s="37"/>
      <c r="AC47" s="37"/>
      <c r="AD47" s="37"/>
      <c r="AE47" s="37" t="s">
        <v>102</v>
      </c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</row>
    <row r="48" spans="1:60" outlineLevel="1">
      <c r="A48" s="249"/>
      <c r="B48" s="250"/>
      <c r="C48" s="251"/>
      <c r="D48" s="252"/>
      <c r="E48" s="253"/>
      <c r="F48" s="320"/>
      <c r="G48" s="254"/>
      <c r="H48" s="35">
        <v>217</v>
      </c>
      <c r="I48" s="35" t="e">
        <f>ROUND(#REF!*H48,2)</f>
        <v>#REF!</v>
      </c>
      <c r="J48" s="35">
        <v>0</v>
      </c>
      <c r="K48" s="35" t="e">
        <f>ROUND(#REF!*J48,2)</f>
        <v>#REF!</v>
      </c>
      <c r="L48" s="35">
        <v>0</v>
      </c>
      <c r="M48" s="35" t="e">
        <f>#REF!*(1+L48/100)</f>
        <v>#REF!</v>
      </c>
      <c r="N48" s="34">
        <v>1.3999999999999999E-4</v>
      </c>
      <c r="O48" s="34" t="e">
        <f>ROUND(#REF!*N48,5)</f>
        <v>#REF!</v>
      </c>
      <c r="P48" s="34">
        <v>0</v>
      </c>
      <c r="Q48" s="34" t="e">
        <f>ROUND(#REF!*P48,5)</f>
        <v>#REF!</v>
      </c>
      <c r="R48" s="34"/>
      <c r="S48" s="34"/>
      <c r="T48" s="36">
        <v>0</v>
      </c>
      <c r="U48" s="34" t="e">
        <f>ROUND(#REF!*T48,2)</f>
        <v>#REF!</v>
      </c>
      <c r="V48" s="37"/>
      <c r="W48" s="37"/>
      <c r="X48" s="37"/>
      <c r="Y48" s="37"/>
      <c r="Z48" s="37"/>
      <c r="AA48" s="37"/>
      <c r="AB48" s="37"/>
      <c r="AC48" s="37"/>
      <c r="AD48" s="37"/>
      <c r="AE48" s="37" t="s">
        <v>113</v>
      </c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</row>
    <row r="49" spans="1:60" outlineLevel="1">
      <c r="A49" s="249"/>
      <c r="B49" s="250"/>
      <c r="C49" s="251"/>
      <c r="D49" s="252"/>
      <c r="E49" s="253"/>
      <c r="F49" s="320"/>
      <c r="G49" s="254"/>
      <c r="H49" s="35">
        <v>311</v>
      </c>
      <c r="I49" s="35" t="e">
        <f>ROUND(#REF!*H49,2)</f>
        <v>#REF!</v>
      </c>
      <c r="J49" s="35">
        <v>0</v>
      </c>
      <c r="K49" s="35" t="e">
        <f>ROUND(#REF!*J49,2)</f>
        <v>#REF!</v>
      </c>
      <c r="L49" s="35">
        <v>0</v>
      </c>
      <c r="M49" s="35" t="e">
        <f>#REF!*(1+L49/100)</f>
        <v>#REF!</v>
      </c>
      <c r="N49" s="34">
        <v>1.3999999999999999E-4</v>
      </c>
      <c r="O49" s="34" t="e">
        <f>ROUND(#REF!*N49,5)</f>
        <v>#REF!</v>
      </c>
      <c r="P49" s="34">
        <v>0</v>
      </c>
      <c r="Q49" s="34" t="e">
        <f>ROUND(#REF!*P49,5)</f>
        <v>#REF!</v>
      </c>
      <c r="R49" s="34"/>
      <c r="S49" s="34"/>
      <c r="T49" s="36">
        <v>0</v>
      </c>
      <c r="U49" s="34" t="e">
        <f>ROUND(#REF!*T49,2)</f>
        <v>#REF!</v>
      </c>
      <c r="V49" s="37"/>
      <c r="W49" s="37"/>
      <c r="X49" s="37"/>
      <c r="Y49" s="37"/>
      <c r="Z49" s="37"/>
      <c r="AA49" s="37"/>
      <c r="AB49" s="37"/>
      <c r="AC49" s="37"/>
      <c r="AD49" s="37"/>
      <c r="AE49" s="37" t="s">
        <v>113</v>
      </c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</row>
    <row r="50" spans="1:60" outlineLevel="1">
      <c r="A50" s="249"/>
      <c r="B50" s="250"/>
      <c r="C50" s="251"/>
      <c r="D50" s="252"/>
      <c r="E50" s="253"/>
      <c r="F50" s="320"/>
      <c r="G50" s="254"/>
      <c r="H50" s="35">
        <v>315</v>
      </c>
      <c r="I50" s="35" t="e">
        <f>ROUND(#REF!*H50,2)</f>
        <v>#REF!</v>
      </c>
      <c r="J50" s="35">
        <v>0</v>
      </c>
      <c r="K50" s="35" t="e">
        <f>ROUND(#REF!*J50,2)</f>
        <v>#REF!</v>
      </c>
      <c r="L50" s="35">
        <v>0</v>
      </c>
      <c r="M50" s="35" t="e">
        <f>#REF!*(1+L50/100)</f>
        <v>#REF!</v>
      </c>
      <c r="N50" s="34">
        <v>3.1E-4</v>
      </c>
      <c r="O50" s="34" t="e">
        <f>ROUND(#REF!*N50,5)</f>
        <v>#REF!</v>
      </c>
      <c r="P50" s="34">
        <v>0</v>
      </c>
      <c r="Q50" s="34" t="e">
        <f>ROUND(#REF!*P50,5)</f>
        <v>#REF!</v>
      </c>
      <c r="R50" s="34"/>
      <c r="S50" s="34"/>
      <c r="T50" s="36">
        <v>0</v>
      </c>
      <c r="U50" s="34" t="e">
        <f>ROUND(#REF!*T50,2)</f>
        <v>#REF!</v>
      </c>
      <c r="V50" s="37"/>
      <c r="W50" s="37"/>
      <c r="X50" s="37"/>
      <c r="Y50" s="37"/>
      <c r="Z50" s="37"/>
      <c r="AA50" s="37"/>
      <c r="AB50" s="37"/>
      <c r="AC50" s="37"/>
      <c r="AD50" s="37"/>
      <c r="AE50" s="37" t="s">
        <v>113</v>
      </c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</row>
    <row r="51" spans="1:60" outlineLevel="1">
      <c r="A51" s="249"/>
      <c r="B51" s="250"/>
      <c r="C51" s="251"/>
      <c r="D51" s="252"/>
      <c r="E51" s="253"/>
      <c r="F51" s="320"/>
      <c r="G51" s="254"/>
      <c r="H51" s="35">
        <v>350</v>
      </c>
      <c r="I51" s="35" t="e">
        <f>ROUND(#REF!*H51,2)</f>
        <v>#REF!</v>
      </c>
      <c r="J51" s="35">
        <v>0</v>
      </c>
      <c r="K51" s="35" t="e">
        <f>ROUND(#REF!*J51,2)</f>
        <v>#REF!</v>
      </c>
      <c r="L51" s="35">
        <v>0</v>
      </c>
      <c r="M51" s="35" t="e">
        <f>#REF!*(1+L51/100)</f>
        <v>#REF!</v>
      </c>
      <c r="N51" s="34">
        <v>1.4999999999999999E-4</v>
      </c>
      <c r="O51" s="34" t="e">
        <f>ROUND(#REF!*N51,5)</f>
        <v>#REF!</v>
      </c>
      <c r="P51" s="34">
        <v>0</v>
      </c>
      <c r="Q51" s="34" t="e">
        <f>ROUND(#REF!*P51,5)</f>
        <v>#REF!</v>
      </c>
      <c r="R51" s="34"/>
      <c r="S51" s="34"/>
      <c r="T51" s="36">
        <v>0</v>
      </c>
      <c r="U51" s="34" t="e">
        <f>ROUND(#REF!*T51,2)</f>
        <v>#REF!</v>
      </c>
      <c r="V51" s="37"/>
      <c r="W51" s="37"/>
      <c r="X51" s="37"/>
      <c r="Y51" s="37"/>
      <c r="Z51" s="37"/>
      <c r="AA51" s="37"/>
      <c r="AB51" s="37"/>
      <c r="AC51" s="37"/>
      <c r="AD51" s="37"/>
      <c r="AE51" s="37" t="s">
        <v>113</v>
      </c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</row>
    <row r="52" spans="1:60" outlineLevel="1">
      <c r="A52" s="249"/>
      <c r="B52" s="250"/>
      <c r="C52" s="251"/>
      <c r="D52" s="252"/>
      <c r="E52" s="253"/>
      <c r="F52" s="320"/>
      <c r="G52" s="254"/>
      <c r="H52" s="35">
        <v>501.87</v>
      </c>
      <c r="I52" s="35" t="e">
        <f>ROUND(#REF!*H52,2)</f>
        <v>#REF!</v>
      </c>
      <c r="J52" s="35">
        <v>748.13</v>
      </c>
      <c r="K52" s="35" t="e">
        <f>ROUND(#REF!*J52,2)</f>
        <v>#REF!</v>
      </c>
      <c r="L52" s="35">
        <v>0</v>
      </c>
      <c r="M52" s="35" t="e">
        <f>#REF!*(1+L52/100)</f>
        <v>#REF!</v>
      </c>
      <c r="N52" s="34">
        <v>2.15E-3</v>
      </c>
      <c r="O52" s="34" t="e">
        <f>ROUND(#REF!*N52,5)</f>
        <v>#REF!</v>
      </c>
      <c r="P52" s="34">
        <v>0</v>
      </c>
      <c r="Q52" s="34" t="e">
        <f>ROUND(#REF!*P52,5)</f>
        <v>#REF!</v>
      </c>
      <c r="R52" s="34"/>
      <c r="S52" s="34"/>
      <c r="T52" s="36">
        <v>0.372</v>
      </c>
      <c r="U52" s="34" t="e">
        <f>ROUND(#REF!*T52,2)</f>
        <v>#REF!</v>
      </c>
      <c r="V52" s="37"/>
      <c r="W52" s="37"/>
      <c r="X52" s="37"/>
      <c r="Y52" s="37"/>
      <c r="Z52" s="37"/>
      <c r="AA52" s="37"/>
      <c r="AB52" s="37"/>
      <c r="AC52" s="37"/>
      <c r="AD52" s="37"/>
      <c r="AE52" s="37" t="s">
        <v>102</v>
      </c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</row>
    <row r="53" spans="1:60" outlineLevel="1">
      <c r="A53" s="249"/>
      <c r="B53" s="250"/>
      <c r="C53" s="251"/>
      <c r="D53" s="252"/>
      <c r="E53" s="253"/>
      <c r="F53" s="320"/>
      <c r="G53" s="254"/>
      <c r="H53" s="35">
        <v>239.58</v>
      </c>
      <c r="I53" s="35" t="e">
        <f>ROUND(#REF!*H53,2)</f>
        <v>#REF!</v>
      </c>
      <c r="J53" s="35">
        <v>213.92</v>
      </c>
      <c r="K53" s="35" t="e">
        <f>ROUND(#REF!*J53,2)</f>
        <v>#REF!</v>
      </c>
      <c r="L53" s="35">
        <v>0</v>
      </c>
      <c r="M53" s="35" t="e">
        <f>#REF!*(1+L53/100)</f>
        <v>#REF!</v>
      </c>
      <c r="N53" s="34">
        <v>1.9400000000000001E-3</v>
      </c>
      <c r="O53" s="34" t="e">
        <f>ROUND(#REF!*N53,5)</f>
        <v>#REF!</v>
      </c>
      <c r="P53" s="34">
        <v>0</v>
      </c>
      <c r="Q53" s="34" t="e">
        <f>ROUND(#REF!*P53,5)</f>
        <v>#REF!</v>
      </c>
      <c r="R53" s="34"/>
      <c r="S53" s="34"/>
      <c r="T53" s="36">
        <v>0.39300000000000002</v>
      </c>
      <c r="U53" s="34" t="e">
        <f>ROUND(#REF!*T53,2)</f>
        <v>#REF!</v>
      </c>
      <c r="V53" s="37"/>
      <c r="W53" s="37"/>
      <c r="X53" s="37"/>
      <c r="Y53" s="37"/>
      <c r="Z53" s="37"/>
      <c r="AA53" s="37"/>
      <c r="AB53" s="37"/>
      <c r="AC53" s="37"/>
      <c r="AD53" s="37"/>
      <c r="AE53" s="37" t="s">
        <v>102</v>
      </c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</row>
    <row r="54" spans="1:60" outlineLevel="1">
      <c r="A54" s="249"/>
      <c r="B54" s="250"/>
      <c r="C54" s="251"/>
      <c r="D54" s="252"/>
      <c r="E54" s="253"/>
      <c r="F54" s="320"/>
      <c r="G54" s="254"/>
      <c r="H54" s="35">
        <v>3.92</v>
      </c>
      <c r="I54" s="35" t="e">
        <f>ROUND(#REF!*H54,2)</f>
        <v>#REF!</v>
      </c>
      <c r="J54" s="35">
        <v>89.88</v>
      </c>
      <c r="K54" s="35" t="e">
        <f>ROUND(#REF!*J54,2)</f>
        <v>#REF!</v>
      </c>
      <c r="L54" s="35">
        <v>0</v>
      </c>
      <c r="M54" s="35" t="e">
        <f>#REF!*(1+L54/100)</f>
        <v>#REF!</v>
      </c>
      <c r="N54" s="34">
        <v>0</v>
      </c>
      <c r="O54" s="34" t="e">
        <f>ROUND(#REF!*N54,5)</f>
        <v>#REF!</v>
      </c>
      <c r="P54" s="34">
        <v>0</v>
      </c>
      <c r="Q54" s="34" t="e">
        <f>ROUND(#REF!*P54,5)</f>
        <v>#REF!</v>
      </c>
      <c r="R54" s="34"/>
      <c r="S54" s="34"/>
      <c r="T54" s="36">
        <v>0.16500000000000001</v>
      </c>
      <c r="U54" s="34" t="e">
        <f>ROUND(#REF!*T54,2)</f>
        <v>#REF!</v>
      </c>
      <c r="V54" s="37"/>
      <c r="W54" s="37"/>
      <c r="X54" s="37"/>
      <c r="Y54" s="37"/>
      <c r="Z54" s="37"/>
      <c r="AA54" s="37"/>
      <c r="AB54" s="37"/>
      <c r="AC54" s="37"/>
      <c r="AD54" s="37"/>
      <c r="AE54" s="37" t="s">
        <v>102</v>
      </c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</row>
    <row r="55" spans="1:60" outlineLevel="1">
      <c r="A55" s="249"/>
      <c r="B55" s="250"/>
      <c r="C55" s="251"/>
      <c r="D55" s="252"/>
      <c r="E55" s="253"/>
      <c r="F55" s="320"/>
      <c r="G55" s="254"/>
      <c r="H55" s="35">
        <v>5.22</v>
      </c>
      <c r="I55" s="35" t="e">
        <f>ROUND(#REF!*H55,2)</f>
        <v>#REF!</v>
      </c>
      <c r="J55" s="35">
        <v>112.78</v>
      </c>
      <c r="K55" s="35" t="e">
        <f>ROUND(#REF!*J55,2)</f>
        <v>#REF!</v>
      </c>
      <c r="L55" s="35">
        <v>0</v>
      </c>
      <c r="M55" s="35" t="e">
        <f>#REF!*(1+L55/100)</f>
        <v>#REF!</v>
      </c>
      <c r="N55" s="34">
        <v>0</v>
      </c>
      <c r="O55" s="34" t="e">
        <f>ROUND(#REF!*N55,5)</f>
        <v>#REF!</v>
      </c>
      <c r="P55" s="34">
        <v>0</v>
      </c>
      <c r="Q55" s="34" t="e">
        <f>ROUND(#REF!*P55,5)</f>
        <v>#REF!</v>
      </c>
      <c r="R55" s="34"/>
      <c r="S55" s="34"/>
      <c r="T55" s="36">
        <v>0.20699999999999999</v>
      </c>
      <c r="U55" s="34" t="e">
        <f>ROUND(#REF!*T55,2)</f>
        <v>#REF!</v>
      </c>
      <c r="V55" s="37"/>
      <c r="W55" s="37"/>
      <c r="X55" s="37"/>
      <c r="Y55" s="37"/>
      <c r="Z55" s="37"/>
      <c r="AA55" s="37"/>
      <c r="AB55" s="37"/>
      <c r="AC55" s="37"/>
      <c r="AD55" s="37"/>
      <c r="AE55" s="37" t="s">
        <v>102</v>
      </c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</row>
    <row r="56" spans="1:60" outlineLevel="1">
      <c r="A56" s="249"/>
      <c r="B56" s="250"/>
      <c r="C56" s="251"/>
      <c r="D56" s="252"/>
      <c r="E56" s="253"/>
      <c r="F56" s="320"/>
      <c r="G56" s="254"/>
      <c r="H56" s="35">
        <v>1439.8</v>
      </c>
      <c r="I56" s="35" t="e">
        <f>ROUND(#REF!*H56,2)</f>
        <v>#REF!</v>
      </c>
      <c r="J56" s="35">
        <v>119.20000000000005</v>
      </c>
      <c r="K56" s="35" t="e">
        <f>ROUND(#REF!*J56,2)</f>
        <v>#REF!</v>
      </c>
      <c r="L56" s="35">
        <v>0</v>
      </c>
      <c r="M56" s="35" t="e">
        <f>#REF!*(1+L56/100)</f>
        <v>#REF!</v>
      </c>
      <c r="N56" s="34">
        <v>2.5000000000000001E-3</v>
      </c>
      <c r="O56" s="34" t="e">
        <f>ROUND(#REF!*N56,5)</f>
        <v>#REF!</v>
      </c>
      <c r="P56" s="34">
        <v>0</v>
      </c>
      <c r="Q56" s="34" t="e">
        <f>ROUND(#REF!*P56,5)</f>
        <v>#REF!</v>
      </c>
      <c r="R56" s="34"/>
      <c r="S56" s="34"/>
      <c r="T56" s="36">
        <v>0.219</v>
      </c>
      <c r="U56" s="34" t="e">
        <f>ROUND(#REF!*T56,2)</f>
        <v>#REF!</v>
      </c>
      <c r="V56" s="37"/>
      <c r="W56" s="37"/>
      <c r="X56" s="37"/>
      <c r="Y56" s="37"/>
      <c r="Z56" s="37"/>
      <c r="AA56" s="37"/>
      <c r="AB56" s="37"/>
      <c r="AC56" s="37"/>
      <c r="AD56" s="37"/>
      <c r="AE56" s="37" t="s">
        <v>102</v>
      </c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</row>
    <row r="57" spans="1:60" outlineLevel="1">
      <c r="A57" s="249"/>
      <c r="B57" s="250"/>
      <c r="C57" s="251"/>
      <c r="D57" s="252"/>
      <c r="E57" s="253"/>
      <c r="F57" s="320"/>
      <c r="G57" s="254"/>
      <c r="H57" s="35">
        <v>150.91</v>
      </c>
      <c r="I57" s="35" t="e">
        <f>ROUND(#REF!*H57,2)</f>
        <v>#REF!</v>
      </c>
      <c r="J57" s="35">
        <v>130.09</v>
      </c>
      <c r="K57" s="35" t="e">
        <f>ROUND(#REF!*J57,2)</f>
        <v>#REF!</v>
      </c>
      <c r="L57" s="35">
        <v>0</v>
      </c>
      <c r="M57" s="35" t="e">
        <f>#REF!*(1+L57/100)</f>
        <v>#REF!</v>
      </c>
      <c r="N57" s="34">
        <v>5.2999999999999998E-4</v>
      </c>
      <c r="O57" s="34" t="e">
        <f>ROUND(#REF!*N57,5)</f>
        <v>#REF!</v>
      </c>
      <c r="P57" s="34">
        <v>0</v>
      </c>
      <c r="Q57" s="34" t="e">
        <f>ROUND(#REF!*P57,5)</f>
        <v>#REF!</v>
      </c>
      <c r="R57" s="34"/>
      <c r="S57" s="34"/>
      <c r="T57" s="36">
        <v>0.23899999999999999</v>
      </c>
      <c r="U57" s="34" t="e">
        <f>ROUND(#REF!*T57,2)</f>
        <v>#REF!</v>
      </c>
      <c r="V57" s="37"/>
      <c r="W57" s="37"/>
      <c r="X57" s="37"/>
      <c r="Y57" s="37"/>
      <c r="Z57" s="37"/>
      <c r="AA57" s="37"/>
      <c r="AB57" s="37"/>
      <c r="AC57" s="37"/>
      <c r="AD57" s="37"/>
      <c r="AE57" s="37" t="s">
        <v>102</v>
      </c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</row>
    <row r="58" spans="1:60" outlineLevel="1">
      <c r="A58" s="249"/>
      <c r="B58" s="250"/>
      <c r="C58" s="251"/>
      <c r="D58" s="252"/>
      <c r="E58" s="253"/>
      <c r="F58" s="320"/>
      <c r="G58" s="254"/>
      <c r="H58" s="35">
        <v>2922</v>
      </c>
      <c r="I58" s="35" t="e">
        <f>ROUND(#REF!*H58,2)</f>
        <v>#REF!</v>
      </c>
      <c r="J58" s="35">
        <v>0</v>
      </c>
      <c r="K58" s="35" t="e">
        <f>ROUND(#REF!*J58,2)</f>
        <v>#REF!</v>
      </c>
      <c r="L58" s="35">
        <v>0</v>
      </c>
      <c r="M58" s="35" t="e">
        <f>#REF!*(1+L58/100)</f>
        <v>#REF!</v>
      </c>
      <c r="N58" s="34">
        <v>5.4999999999999997E-3</v>
      </c>
      <c r="O58" s="34" t="e">
        <f>ROUND(#REF!*N58,5)</f>
        <v>#REF!</v>
      </c>
      <c r="P58" s="34">
        <v>0</v>
      </c>
      <c r="Q58" s="34" t="e">
        <f>ROUND(#REF!*P58,5)</f>
        <v>#REF!</v>
      </c>
      <c r="R58" s="34"/>
      <c r="S58" s="34"/>
      <c r="T58" s="36">
        <v>0</v>
      </c>
      <c r="U58" s="34" t="e">
        <f>ROUND(#REF!*T58,2)</f>
        <v>#REF!</v>
      </c>
      <c r="V58" s="37"/>
      <c r="W58" s="37"/>
      <c r="X58" s="37"/>
      <c r="Y58" s="37"/>
      <c r="Z58" s="37"/>
      <c r="AA58" s="37"/>
      <c r="AB58" s="37"/>
      <c r="AC58" s="37"/>
      <c r="AD58" s="37"/>
      <c r="AE58" s="37" t="s">
        <v>113</v>
      </c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</row>
    <row r="59" spans="1:60" outlineLevel="1">
      <c r="A59" s="249"/>
      <c r="B59" s="250"/>
      <c r="C59" s="251"/>
      <c r="D59" s="252"/>
      <c r="E59" s="253"/>
      <c r="F59" s="320"/>
      <c r="G59" s="254"/>
      <c r="H59" s="35">
        <v>268.17</v>
      </c>
      <c r="I59" s="35" t="e">
        <f>ROUND(#REF!*H59,2)</f>
        <v>#REF!</v>
      </c>
      <c r="J59" s="35">
        <v>89.829999999999984</v>
      </c>
      <c r="K59" s="35" t="e">
        <f>ROUND(#REF!*J59,2)</f>
        <v>#REF!</v>
      </c>
      <c r="L59" s="35">
        <v>0</v>
      </c>
      <c r="M59" s="35" t="e">
        <f>#REF!*(1+L59/100)</f>
        <v>#REF!</v>
      </c>
      <c r="N59" s="34">
        <v>1.1E-4</v>
      </c>
      <c r="O59" s="34" t="e">
        <f>ROUND(#REF!*N59,5)</f>
        <v>#REF!</v>
      </c>
      <c r="P59" s="34">
        <v>0</v>
      </c>
      <c r="Q59" s="34" t="e">
        <f>ROUND(#REF!*P59,5)</f>
        <v>#REF!</v>
      </c>
      <c r="R59" s="34"/>
      <c r="S59" s="34"/>
      <c r="T59" s="36">
        <v>0.16500000000000001</v>
      </c>
      <c r="U59" s="34" t="e">
        <f>ROUND(#REF!*T59,2)</f>
        <v>#REF!</v>
      </c>
      <c r="V59" s="37"/>
      <c r="W59" s="37"/>
      <c r="X59" s="37"/>
      <c r="Y59" s="37"/>
      <c r="Z59" s="37"/>
      <c r="AA59" s="37"/>
      <c r="AB59" s="37"/>
      <c r="AC59" s="37"/>
      <c r="AD59" s="37"/>
      <c r="AE59" s="37" t="s">
        <v>102</v>
      </c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</row>
    <row r="60" spans="1:60" outlineLevel="1">
      <c r="A60" s="249"/>
      <c r="B60" s="250"/>
      <c r="C60" s="251"/>
      <c r="D60" s="252"/>
      <c r="E60" s="253"/>
      <c r="F60" s="320"/>
      <c r="G60" s="254"/>
      <c r="H60" s="35">
        <v>190</v>
      </c>
      <c r="I60" s="35" t="e">
        <f>ROUND(#REF!*H60,2)</f>
        <v>#REF!</v>
      </c>
      <c r="J60" s="35">
        <v>0</v>
      </c>
      <c r="K60" s="35" t="e">
        <f>ROUND(#REF!*J60,2)</f>
        <v>#REF!</v>
      </c>
      <c r="L60" s="35">
        <v>0</v>
      </c>
      <c r="M60" s="35" t="e">
        <f>#REF!*(1+L60/100)</f>
        <v>#REF!</v>
      </c>
      <c r="N60" s="34">
        <v>2.9999999999999997E-4</v>
      </c>
      <c r="O60" s="34" t="e">
        <f>ROUND(#REF!*N60,5)</f>
        <v>#REF!</v>
      </c>
      <c r="P60" s="34">
        <v>0</v>
      </c>
      <c r="Q60" s="34" t="e">
        <f>ROUND(#REF!*P60,5)</f>
        <v>#REF!</v>
      </c>
      <c r="R60" s="34"/>
      <c r="S60" s="34"/>
      <c r="T60" s="36">
        <v>0</v>
      </c>
      <c r="U60" s="34" t="e">
        <f>ROUND(#REF!*T60,2)</f>
        <v>#REF!</v>
      </c>
      <c r="V60" s="37"/>
      <c r="W60" s="37"/>
      <c r="X60" s="37"/>
      <c r="Y60" s="37"/>
      <c r="Z60" s="37"/>
      <c r="AA60" s="37"/>
      <c r="AB60" s="37"/>
      <c r="AC60" s="37"/>
      <c r="AD60" s="37"/>
      <c r="AE60" s="37" t="s">
        <v>113</v>
      </c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</row>
    <row r="61" spans="1:60" outlineLevel="1">
      <c r="A61" s="249"/>
      <c r="B61" s="250"/>
      <c r="C61" s="251"/>
      <c r="D61" s="252"/>
      <c r="E61" s="253"/>
      <c r="F61" s="320"/>
      <c r="G61" s="254"/>
      <c r="H61" s="35">
        <v>0</v>
      </c>
      <c r="I61" s="35" t="e">
        <f>ROUND(#REF!*H61,2)</f>
        <v>#REF!</v>
      </c>
      <c r="J61" s="35">
        <v>89.9</v>
      </c>
      <c r="K61" s="35" t="e">
        <f>ROUND(#REF!*J61,2)</f>
        <v>#REF!</v>
      </c>
      <c r="L61" s="35">
        <v>0</v>
      </c>
      <c r="M61" s="35" t="e">
        <f>#REF!*(1+L61/100)</f>
        <v>#REF!</v>
      </c>
      <c r="N61" s="34">
        <v>0</v>
      </c>
      <c r="O61" s="34" t="e">
        <f>ROUND(#REF!*N61,5)</f>
        <v>#REF!</v>
      </c>
      <c r="P61" s="34">
        <v>0</v>
      </c>
      <c r="Q61" s="34" t="e">
        <f>ROUND(#REF!*P61,5)</f>
        <v>#REF!</v>
      </c>
      <c r="R61" s="34"/>
      <c r="S61" s="34"/>
      <c r="T61" s="36">
        <v>0.16500000000000001</v>
      </c>
      <c r="U61" s="34" t="e">
        <f>ROUND(#REF!*T61,2)</f>
        <v>#REF!</v>
      </c>
      <c r="V61" s="37"/>
      <c r="W61" s="37"/>
      <c r="X61" s="37"/>
      <c r="Y61" s="37"/>
      <c r="Z61" s="37"/>
      <c r="AA61" s="37"/>
      <c r="AB61" s="37"/>
      <c r="AC61" s="37"/>
      <c r="AD61" s="37"/>
      <c r="AE61" s="37" t="s">
        <v>102</v>
      </c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</row>
    <row r="62" spans="1:60" outlineLevel="1">
      <c r="A62" s="249"/>
      <c r="B62" s="250"/>
      <c r="C62" s="251"/>
      <c r="D62" s="252"/>
      <c r="E62" s="253"/>
      <c r="F62" s="320"/>
      <c r="G62" s="254"/>
      <c r="H62" s="35">
        <v>172.82</v>
      </c>
      <c r="I62" s="35" t="e">
        <f>ROUND(#REF!*H62,2)</f>
        <v>#REF!</v>
      </c>
      <c r="J62" s="35">
        <v>155.68</v>
      </c>
      <c r="K62" s="35" t="e">
        <f>ROUND(#REF!*J62,2)</f>
        <v>#REF!</v>
      </c>
      <c r="L62" s="35">
        <v>0</v>
      </c>
      <c r="M62" s="35" t="e">
        <f>#REF!*(1+L62/100)</f>
        <v>#REF!</v>
      </c>
      <c r="N62" s="34">
        <v>2.1000000000000001E-4</v>
      </c>
      <c r="O62" s="34" t="e">
        <f>ROUND(#REF!*N62,5)</f>
        <v>#REF!</v>
      </c>
      <c r="P62" s="34">
        <v>0</v>
      </c>
      <c r="Q62" s="34" t="e">
        <f>ROUND(#REF!*P62,5)</f>
        <v>#REF!</v>
      </c>
      <c r="R62" s="34"/>
      <c r="S62" s="34"/>
      <c r="T62" s="36">
        <v>0.28599999999999998</v>
      </c>
      <c r="U62" s="34" t="e">
        <f>ROUND(#REF!*T62,2)</f>
        <v>#REF!</v>
      </c>
      <c r="V62" s="37"/>
      <c r="W62" s="37"/>
      <c r="X62" s="37"/>
      <c r="Y62" s="37"/>
      <c r="Z62" s="37"/>
      <c r="AA62" s="37"/>
      <c r="AB62" s="37"/>
      <c r="AC62" s="37"/>
      <c r="AD62" s="37"/>
      <c r="AE62" s="37" t="s">
        <v>102</v>
      </c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</row>
    <row r="63" spans="1:60" outlineLevel="1">
      <c r="A63" s="249"/>
      <c r="B63" s="250"/>
      <c r="C63" s="251"/>
      <c r="D63" s="252"/>
      <c r="E63" s="253"/>
      <c r="F63" s="320"/>
      <c r="G63" s="254"/>
      <c r="H63" s="35">
        <v>0</v>
      </c>
      <c r="I63" s="35" t="e">
        <f>ROUND(#REF!*H63,2)</f>
        <v>#REF!</v>
      </c>
      <c r="J63" s="35">
        <v>1.4</v>
      </c>
      <c r="K63" s="35" t="e">
        <f>ROUND(#REF!*J63,2)</f>
        <v>#REF!</v>
      </c>
      <c r="L63" s="35">
        <v>0</v>
      </c>
      <c r="M63" s="35" t="e">
        <f>#REF!*(1+L63/100)</f>
        <v>#REF!</v>
      </c>
      <c r="N63" s="34">
        <v>0</v>
      </c>
      <c r="O63" s="34" t="e">
        <f>ROUND(#REF!*N63,5)</f>
        <v>#REF!</v>
      </c>
      <c r="P63" s="34">
        <v>0</v>
      </c>
      <c r="Q63" s="34" t="e">
        <f>ROUND(#REF!*P63,5)</f>
        <v>#REF!</v>
      </c>
      <c r="R63" s="34"/>
      <c r="S63" s="34"/>
      <c r="T63" s="36">
        <v>0</v>
      </c>
      <c r="U63" s="34" t="e">
        <f>ROUND(#REF!*T63,2)</f>
        <v>#REF!</v>
      </c>
      <c r="V63" s="37"/>
      <c r="W63" s="37"/>
      <c r="X63" s="37"/>
      <c r="Y63" s="37"/>
      <c r="Z63" s="37"/>
      <c r="AA63" s="37"/>
      <c r="AB63" s="37"/>
      <c r="AC63" s="37"/>
      <c r="AD63" s="37"/>
      <c r="AE63" s="37" t="s">
        <v>102</v>
      </c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</row>
    <row r="64" spans="1:60" ht="14.5">
      <c r="A64" s="255"/>
      <c r="B64" s="256"/>
      <c r="C64" s="257"/>
      <c r="D64" s="258"/>
      <c r="E64" s="259"/>
      <c r="F64" s="260"/>
      <c r="G64" s="260"/>
      <c r="H64" s="40"/>
      <c r="I64" s="40" t="e">
        <f>SUM(I65:I77)</f>
        <v>#REF!</v>
      </c>
      <c r="J64" s="40"/>
      <c r="K64" s="40" t="e">
        <f>SUM(K65:K77)</f>
        <v>#REF!</v>
      </c>
      <c r="L64" s="40"/>
      <c r="M64" s="40" t="e">
        <f>SUM(M65:M77)</f>
        <v>#REF!</v>
      </c>
      <c r="N64" s="39"/>
      <c r="O64" s="39" t="e">
        <f>SUM(O65:O77)</f>
        <v>#REF!</v>
      </c>
      <c r="P64" s="39"/>
      <c r="Q64" s="39" t="e">
        <f>SUM(Q65:Q77)</f>
        <v>#REF!</v>
      </c>
      <c r="R64" s="39"/>
      <c r="S64" s="39"/>
      <c r="T64" s="41"/>
      <c r="U64" s="39" t="e">
        <f>SUM(U65:U77)</f>
        <v>#REF!</v>
      </c>
      <c r="AE64" s="29" t="s">
        <v>98</v>
      </c>
    </row>
    <row r="65" spans="1:60" outlineLevel="1">
      <c r="A65" s="249"/>
      <c r="B65" s="250"/>
      <c r="C65" s="251"/>
      <c r="D65" s="252"/>
      <c r="E65" s="253"/>
      <c r="F65" s="320"/>
      <c r="G65" s="254"/>
      <c r="H65" s="35">
        <v>34.700000000000003</v>
      </c>
      <c r="I65" s="35" t="e">
        <f>ROUND(#REF!*H65,2)</f>
        <v>#REF!</v>
      </c>
      <c r="J65" s="35">
        <v>12.899999999999999</v>
      </c>
      <c r="K65" s="35" t="e">
        <f>ROUND(#REF!*J65,2)</f>
        <v>#REF!</v>
      </c>
      <c r="L65" s="35">
        <v>0</v>
      </c>
      <c r="M65" s="35" t="e">
        <f>#REF!*(1+L65/100)</f>
        <v>#REF!</v>
      </c>
      <c r="N65" s="34">
        <v>1.1E-4</v>
      </c>
      <c r="O65" s="34" t="e">
        <f>ROUND(#REF!*N65,5)</f>
        <v>#REF!</v>
      </c>
      <c r="P65" s="34">
        <v>2.15E-3</v>
      </c>
      <c r="Q65" s="34" t="e">
        <f>ROUND(#REF!*P65,5)</f>
        <v>#REF!</v>
      </c>
      <c r="R65" s="34"/>
      <c r="S65" s="34"/>
      <c r="T65" s="36">
        <v>0.03</v>
      </c>
      <c r="U65" s="34" t="e">
        <f>ROUND(#REF!*T65,2)</f>
        <v>#REF!</v>
      </c>
      <c r="V65" s="37"/>
      <c r="W65" s="37"/>
      <c r="X65" s="37"/>
      <c r="Y65" s="37"/>
      <c r="Z65" s="37"/>
      <c r="AA65" s="37"/>
      <c r="AB65" s="37"/>
      <c r="AC65" s="37"/>
      <c r="AD65" s="37"/>
      <c r="AE65" s="37" t="s">
        <v>102</v>
      </c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</row>
    <row r="66" spans="1:60" outlineLevel="1">
      <c r="A66" s="249"/>
      <c r="B66" s="250"/>
      <c r="C66" s="251"/>
      <c r="D66" s="252"/>
      <c r="E66" s="253"/>
      <c r="F66" s="320"/>
      <c r="G66" s="254"/>
      <c r="H66" s="35">
        <v>0</v>
      </c>
      <c r="I66" s="35" t="e">
        <f>ROUND(#REF!*H66,2)</f>
        <v>#REF!</v>
      </c>
      <c r="J66" s="35">
        <v>1989</v>
      </c>
      <c r="K66" s="35" t="e">
        <f>ROUND(#REF!*J66,2)</f>
        <v>#REF!</v>
      </c>
      <c r="L66" s="35">
        <v>0</v>
      </c>
      <c r="M66" s="35" t="e">
        <f>#REF!*(1+L66/100)</f>
        <v>#REF!</v>
      </c>
      <c r="N66" s="34">
        <v>0</v>
      </c>
      <c r="O66" s="34" t="e">
        <f>ROUND(#REF!*N66,5)</f>
        <v>#REF!</v>
      </c>
      <c r="P66" s="34">
        <v>0</v>
      </c>
      <c r="Q66" s="34" t="e">
        <f>ROUND(#REF!*P66,5)</f>
        <v>#REF!</v>
      </c>
      <c r="R66" s="34"/>
      <c r="S66" s="34"/>
      <c r="T66" s="36">
        <v>3.379</v>
      </c>
      <c r="U66" s="34" t="e">
        <f>ROUND(#REF!*T66,2)</f>
        <v>#REF!</v>
      </c>
      <c r="V66" s="37"/>
      <c r="W66" s="37"/>
      <c r="X66" s="37"/>
      <c r="Y66" s="37"/>
      <c r="Z66" s="37"/>
      <c r="AA66" s="37"/>
      <c r="AB66" s="37"/>
      <c r="AC66" s="37"/>
      <c r="AD66" s="37"/>
      <c r="AE66" s="37" t="s">
        <v>102</v>
      </c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</row>
    <row r="67" spans="1:60" outlineLevel="1">
      <c r="A67" s="249"/>
      <c r="B67" s="250"/>
      <c r="C67" s="251"/>
      <c r="D67" s="252"/>
      <c r="E67" s="253"/>
      <c r="F67" s="320"/>
      <c r="G67" s="254"/>
      <c r="H67" s="35">
        <v>462.22</v>
      </c>
      <c r="I67" s="35" t="e">
        <f>ROUND(#REF!*H67,2)</f>
        <v>#REF!</v>
      </c>
      <c r="J67" s="35">
        <v>193.77999999999997</v>
      </c>
      <c r="K67" s="35" t="e">
        <f>ROUND(#REF!*J67,2)</f>
        <v>#REF!</v>
      </c>
      <c r="L67" s="35">
        <v>0</v>
      </c>
      <c r="M67" s="35" t="e">
        <f>#REF!*(1+L67/100)</f>
        <v>#REF!</v>
      </c>
      <c r="N67" s="34">
        <v>1.06E-3</v>
      </c>
      <c r="O67" s="34" t="e">
        <f>ROUND(#REF!*N67,5)</f>
        <v>#REF!</v>
      </c>
      <c r="P67" s="34">
        <v>0</v>
      </c>
      <c r="Q67" s="34" t="e">
        <f>ROUND(#REF!*P67,5)</f>
        <v>#REF!</v>
      </c>
      <c r="R67" s="34"/>
      <c r="S67" s="34"/>
      <c r="T67" s="36">
        <v>0.33262999999999998</v>
      </c>
      <c r="U67" s="34" t="e">
        <f>ROUND(#REF!*T67,2)</f>
        <v>#REF!</v>
      </c>
      <c r="V67" s="37"/>
      <c r="W67" s="37"/>
      <c r="X67" s="37"/>
      <c r="Y67" s="37"/>
      <c r="Z67" s="37"/>
      <c r="AA67" s="37"/>
      <c r="AB67" s="37"/>
      <c r="AC67" s="37"/>
      <c r="AD67" s="37"/>
      <c r="AE67" s="37" t="s">
        <v>102</v>
      </c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</row>
    <row r="68" spans="1:60" outlineLevel="1">
      <c r="A68" s="249"/>
      <c r="B68" s="250"/>
      <c r="C68" s="251"/>
      <c r="D68" s="252"/>
      <c r="E68" s="253"/>
      <c r="F68" s="320"/>
      <c r="G68" s="254"/>
      <c r="H68" s="35">
        <v>729.21</v>
      </c>
      <c r="I68" s="35" t="e">
        <f>ROUND(#REF!*H68,2)</f>
        <v>#REF!</v>
      </c>
      <c r="J68" s="35">
        <v>206.78999999999996</v>
      </c>
      <c r="K68" s="35" t="e">
        <f>ROUND(#REF!*J68,2)</f>
        <v>#REF!</v>
      </c>
      <c r="L68" s="35">
        <v>0</v>
      </c>
      <c r="M68" s="35" t="e">
        <f>#REF!*(1+L68/100)</f>
        <v>#REF!</v>
      </c>
      <c r="N68" s="34">
        <v>1.66E-3</v>
      </c>
      <c r="O68" s="34" t="e">
        <f>ROUND(#REF!*N68,5)</f>
        <v>#REF!</v>
      </c>
      <c r="P68" s="34">
        <v>0</v>
      </c>
      <c r="Q68" s="34" t="e">
        <f>ROUND(#REF!*P68,5)</f>
        <v>#REF!</v>
      </c>
      <c r="R68" s="34"/>
      <c r="S68" s="34"/>
      <c r="T68" s="36">
        <v>0.35470000000000002</v>
      </c>
      <c r="U68" s="34" t="e">
        <f>ROUND(#REF!*T68,2)</f>
        <v>#REF!</v>
      </c>
      <c r="V68" s="37"/>
      <c r="W68" s="37"/>
      <c r="X68" s="37"/>
      <c r="Y68" s="37"/>
      <c r="Z68" s="37"/>
      <c r="AA68" s="37"/>
      <c r="AB68" s="37"/>
      <c r="AC68" s="37"/>
      <c r="AD68" s="37"/>
      <c r="AE68" s="37" t="s">
        <v>102</v>
      </c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</row>
    <row r="69" spans="1:60" outlineLevel="1">
      <c r="A69" s="249"/>
      <c r="B69" s="250"/>
      <c r="C69" s="251"/>
      <c r="D69" s="252"/>
      <c r="E69" s="253"/>
      <c r="F69" s="320"/>
      <c r="G69" s="254"/>
      <c r="H69" s="35">
        <v>24.37</v>
      </c>
      <c r="I69" s="35" t="e">
        <f>ROUND(#REF!*H69,2)</f>
        <v>#REF!</v>
      </c>
      <c r="J69" s="35">
        <v>240.13</v>
      </c>
      <c r="K69" s="35" t="e">
        <f>ROUND(#REF!*J69,2)</f>
        <v>#REF!</v>
      </c>
      <c r="L69" s="35">
        <v>0</v>
      </c>
      <c r="M69" s="35" t="e">
        <f>#REF!*(1+L69/100)</f>
        <v>#REF!</v>
      </c>
      <c r="N69" s="34">
        <v>5.8599999999999998E-3</v>
      </c>
      <c r="O69" s="34" t="e">
        <f>ROUND(#REF!*N69,5)</f>
        <v>#REF!</v>
      </c>
      <c r="P69" s="34">
        <v>0</v>
      </c>
      <c r="Q69" s="34" t="e">
        <f>ROUND(#REF!*P69,5)</f>
        <v>#REF!</v>
      </c>
      <c r="R69" s="34"/>
      <c r="S69" s="34"/>
      <c r="T69" s="36">
        <v>0.43159999999999998</v>
      </c>
      <c r="U69" s="34" t="e">
        <f>ROUND(#REF!*T69,2)</f>
        <v>#REF!</v>
      </c>
      <c r="V69" s="37"/>
      <c r="W69" s="37"/>
      <c r="X69" s="37"/>
      <c r="Y69" s="37"/>
      <c r="Z69" s="37"/>
      <c r="AA69" s="37"/>
      <c r="AB69" s="37"/>
      <c r="AC69" s="37"/>
      <c r="AD69" s="37"/>
      <c r="AE69" s="37" t="s">
        <v>102</v>
      </c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</row>
    <row r="70" spans="1:60" outlineLevel="1">
      <c r="A70" s="249"/>
      <c r="B70" s="250"/>
      <c r="C70" s="251"/>
      <c r="D70" s="252"/>
      <c r="E70" s="253"/>
      <c r="F70" s="320"/>
      <c r="G70" s="254"/>
      <c r="H70" s="35">
        <v>41.98</v>
      </c>
      <c r="I70" s="35" t="e">
        <f>ROUND(#REF!*H70,2)</f>
        <v>#REF!</v>
      </c>
      <c r="J70" s="35">
        <v>248.02</v>
      </c>
      <c r="K70" s="35" t="e">
        <f>ROUND(#REF!*J70,2)</f>
        <v>#REF!</v>
      </c>
      <c r="L70" s="35">
        <v>0</v>
      </c>
      <c r="M70" s="35" t="e">
        <f>#REF!*(1+L70/100)</f>
        <v>#REF!</v>
      </c>
      <c r="N70" s="34">
        <v>4.8700000000000002E-3</v>
      </c>
      <c r="O70" s="34" t="e">
        <f>ROUND(#REF!*N70,5)</f>
        <v>#REF!</v>
      </c>
      <c r="P70" s="34">
        <v>0</v>
      </c>
      <c r="Q70" s="34" t="e">
        <f>ROUND(#REF!*P70,5)</f>
        <v>#REF!</v>
      </c>
      <c r="R70" s="34"/>
      <c r="S70" s="34"/>
      <c r="T70" s="36">
        <v>0.44556000000000001</v>
      </c>
      <c r="U70" s="34" t="e">
        <f>ROUND(#REF!*T70,2)</f>
        <v>#REF!</v>
      </c>
      <c r="V70" s="37"/>
      <c r="W70" s="37"/>
      <c r="X70" s="37"/>
      <c r="Y70" s="37"/>
      <c r="Z70" s="37"/>
      <c r="AA70" s="37"/>
      <c r="AB70" s="37"/>
      <c r="AC70" s="37"/>
      <c r="AD70" s="37"/>
      <c r="AE70" s="37" t="s">
        <v>102</v>
      </c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</row>
    <row r="71" spans="1:60" outlineLevel="1">
      <c r="A71" s="249"/>
      <c r="B71" s="250"/>
      <c r="C71" s="251"/>
      <c r="D71" s="252"/>
      <c r="E71" s="253"/>
      <c r="F71" s="320"/>
      <c r="G71" s="254"/>
      <c r="H71" s="35">
        <v>405</v>
      </c>
      <c r="I71" s="35" t="e">
        <f>ROUND(#REF!*H71,2)</f>
        <v>#REF!</v>
      </c>
      <c r="J71" s="35">
        <v>0</v>
      </c>
      <c r="K71" s="35" t="e">
        <f>ROUND(#REF!*J71,2)</f>
        <v>#REF!</v>
      </c>
      <c r="L71" s="35">
        <v>0</v>
      </c>
      <c r="M71" s="35" t="e">
        <f>#REF!*(1+L71/100)</f>
        <v>#REF!</v>
      </c>
      <c r="N71" s="34">
        <v>2.9999999999999997E-4</v>
      </c>
      <c r="O71" s="34" t="e">
        <f>ROUND(#REF!*N71,5)</f>
        <v>#REF!</v>
      </c>
      <c r="P71" s="34">
        <v>0</v>
      </c>
      <c r="Q71" s="34" t="e">
        <f>ROUND(#REF!*P71,5)</f>
        <v>#REF!</v>
      </c>
      <c r="R71" s="34"/>
      <c r="S71" s="34"/>
      <c r="T71" s="36">
        <v>0</v>
      </c>
      <c r="U71" s="34" t="e">
        <f>ROUND(#REF!*T71,2)</f>
        <v>#REF!</v>
      </c>
      <c r="V71" s="37"/>
      <c r="W71" s="37"/>
      <c r="X71" s="37"/>
      <c r="Y71" s="37"/>
      <c r="Z71" s="37"/>
      <c r="AA71" s="37"/>
      <c r="AB71" s="37"/>
      <c r="AC71" s="37"/>
      <c r="AD71" s="37"/>
      <c r="AE71" s="37" t="s">
        <v>113</v>
      </c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</row>
    <row r="72" spans="1:60" outlineLevel="1">
      <c r="A72" s="249"/>
      <c r="B72" s="250"/>
      <c r="C72" s="251"/>
      <c r="D72" s="252"/>
      <c r="E72" s="253"/>
      <c r="F72" s="320"/>
      <c r="G72" s="254"/>
      <c r="H72" s="35">
        <v>5.5</v>
      </c>
      <c r="I72" s="35" t="e">
        <f>ROUND(#REF!*H72,2)</f>
        <v>#REF!</v>
      </c>
      <c r="J72" s="35">
        <v>122.5</v>
      </c>
      <c r="K72" s="35" t="e">
        <f>ROUND(#REF!*J72,2)</f>
        <v>#REF!</v>
      </c>
      <c r="L72" s="35">
        <v>0</v>
      </c>
      <c r="M72" s="35" t="e">
        <f>#REF!*(1+L72/100)</f>
        <v>#REF!</v>
      </c>
      <c r="N72" s="34">
        <v>3.0000000000000001E-5</v>
      </c>
      <c r="O72" s="34" t="e">
        <f>ROUND(#REF!*N72,5)</f>
        <v>#REF!</v>
      </c>
      <c r="P72" s="34">
        <v>0</v>
      </c>
      <c r="Q72" s="34" t="e">
        <f>ROUND(#REF!*P72,5)</f>
        <v>#REF!</v>
      </c>
      <c r="R72" s="34"/>
      <c r="S72" s="34"/>
      <c r="T72" s="36">
        <v>0.20599999999999999</v>
      </c>
      <c r="U72" s="34" t="e">
        <f>ROUND(#REF!*T72,2)</f>
        <v>#REF!</v>
      </c>
      <c r="V72" s="37"/>
      <c r="W72" s="37"/>
      <c r="X72" s="37"/>
      <c r="Y72" s="37"/>
      <c r="Z72" s="37"/>
      <c r="AA72" s="37"/>
      <c r="AB72" s="37"/>
      <c r="AC72" s="37"/>
      <c r="AD72" s="37"/>
      <c r="AE72" s="37" t="s">
        <v>102</v>
      </c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</row>
    <row r="73" spans="1:60" outlineLevel="1">
      <c r="A73" s="249"/>
      <c r="B73" s="250"/>
      <c r="C73" s="251"/>
      <c r="D73" s="252"/>
      <c r="E73" s="253"/>
      <c r="F73" s="320"/>
      <c r="G73" s="254"/>
      <c r="H73" s="35">
        <v>0</v>
      </c>
      <c r="I73" s="35" t="e">
        <f>ROUND(#REF!*H73,2)</f>
        <v>#REF!</v>
      </c>
      <c r="J73" s="35">
        <v>287</v>
      </c>
      <c r="K73" s="35" t="e">
        <f>ROUND(#REF!*J73,2)</f>
        <v>#REF!</v>
      </c>
      <c r="L73" s="35">
        <v>0</v>
      </c>
      <c r="M73" s="35" t="e">
        <f>#REF!*(1+L73/100)</f>
        <v>#REF!</v>
      </c>
      <c r="N73" s="34">
        <v>0</v>
      </c>
      <c r="O73" s="34" t="e">
        <f>ROUND(#REF!*N73,5)</f>
        <v>#REF!</v>
      </c>
      <c r="P73" s="34">
        <v>0</v>
      </c>
      <c r="Q73" s="34" t="e">
        <f>ROUND(#REF!*P73,5)</f>
        <v>#REF!</v>
      </c>
      <c r="R73" s="34"/>
      <c r="S73" s="34"/>
      <c r="T73" s="36">
        <v>0.48199999999999998</v>
      </c>
      <c r="U73" s="34" t="e">
        <f>ROUND(#REF!*T73,2)</f>
        <v>#REF!</v>
      </c>
      <c r="V73" s="37"/>
      <c r="W73" s="37"/>
      <c r="X73" s="37"/>
      <c r="Y73" s="37"/>
      <c r="Z73" s="37"/>
      <c r="AA73" s="37"/>
      <c r="AB73" s="37"/>
      <c r="AC73" s="37"/>
      <c r="AD73" s="37"/>
      <c r="AE73" s="37" t="s">
        <v>102</v>
      </c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</row>
    <row r="74" spans="1:60" outlineLevel="1">
      <c r="A74" s="249"/>
      <c r="B74" s="250"/>
      <c r="C74" s="251"/>
      <c r="D74" s="252"/>
      <c r="E74" s="253"/>
      <c r="F74" s="320"/>
      <c r="G74" s="254"/>
      <c r="H74" s="35">
        <v>0</v>
      </c>
      <c r="I74" s="35" t="e">
        <f>ROUND(#REF!*H74,2)</f>
        <v>#REF!</v>
      </c>
      <c r="J74" s="35">
        <v>33.799999999999997</v>
      </c>
      <c r="K74" s="35" t="e">
        <f>ROUND(#REF!*J74,2)</f>
        <v>#REF!</v>
      </c>
      <c r="L74" s="35">
        <v>0</v>
      </c>
      <c r="M74" s="35" t="e">
        <f>#REF!*(1+L74/100)</f>
        <v>#REF!</v>
      </c>
      <c r="N74" s="34">
        <v>0</v>
      </c>
      <c r="O74" s="34" t="e">
        <f>ROUND(#REF!*N74,5)</f>
        <v>#REF!</v>
      </c>
      <c r="P74" s="34">
        <v>0</v>
      </c>
      <c r="Q74" s="34" t="e">
        <f>ROUND(#REF!*P74,5)</f>
        <v>#REF!</v>
      </c>
      <c r="R74" s="34"/>
      <c r="S74" s="34"/>
      <c r="T74" s="36">
        <v>6.2E-2</v>
      </c>
      <c r="U74" s="34" t="e">
        <f>ROUND(#REF!*T74,2)</f>
        <v>#REF!</v>
      </c>
      <c r="V74" s="37"/>
      <c r="W74" s="37"/>
      <c r="X74" s="37"/>
      <c r="Y74" s="37"/>
      <c r="Z74" s="37"/>
      <c r="AA74" s="37"/>
      <c r="AB74" s="37"/>
      <c r="AC74" s="37"/>
      <c r="AD74" s="37"/>
      <c r="AE74" s="37" t="s">
        <v>102</v>
      </c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</row>
    <row r="75" spans="1:60" outlineLevel="1">
      <c r="A75" s="249"/>
      <c r="B75" s="250"/>
      <c r="C75" s="251"/>
      <c r="D75" s="252"/>
      <c r="E75" s="253"/>
      <c r="F75" s="320"/>
      <c r="G75" s="254"/>
      <c r="H75" s="35">
        <v>622.57000000000005</v>
      </c>
      <c r="I75" s="35" t="e">
        <f>ROUND(#REF!*H75,2)</f>
        <v>#REF!</v>
      </c>
      <c r="J75" s="35">
        <v>4377.43</v>
      </c>
      <c r="K75" s="35" t="e">
        <f>ROUND(#REF!*J75,2)</f>
        <v>#REF!</v>
      </c>
      <c r="L75" s="35">
        <v>0</v>
      </c>
      <c r="M75" s="35" t="e">
        <f>#REF!*(1+L75/100)</f>
        <v>#REF!</v>
      </c>
      <c r="N75" s="34">
        <v>2.8250000000000001E-2</v>
      </c>
      <c r="O75" s="34" t="e">
        <f>ROUND(#REF!*N75,5)</f>
        <v>#REF!</v>
      </c>
      <c r="P75" s="34">
        <v>0</v>
      </c>
      <c r="Q75" s="34" t="e">
        <f>ROUND(#REF!*P75,5)</f>
        <v>#REF!</v>
      </c>
      <c r="R75" s="34"/>
      <c r="S75" s="34"/>
      <c r="T75" s="36">
        <v>0.9</v>
      </c>
      <c r="U75" s="34" t="e">
        <f>ROUND(#REF!*T75,2)</f>
        <v>#REF!</v>
      </c>
      <c r="V75" s="37"/>
      <c r="W75" s="37"/>
      <c r="X75" s="37"/>
      <c r="Y75" s="37"/>
      <c r="Z75" s="37"/>
      <c r="AA75" s="37"/>
      <c r="AB75" s="37"/>
      <c r="AC75" s="37"/>
      <c r="AD75" s="37"/>
      <c r="AE75" s="37" t="s">
        <v>102</v>
      </c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</row>
    <row r="76" spans="1:60" outlineLevel="1">
      <c r="A76" s="249"/>
      <c r="B76" s="250"/>
      <c r="C76" s="251"/>
      <c r="D76" s="252"/>
      <c r="E76" s="253"/>
      <c r="F76" s="320"/>
      <c r="G76" s="254"/>
      <c r="H76" s="35">
        <v>0</v>
      </c>
      <c r="I76" s="35" t="e">
        <f>ROUND(#REF!*H76,2)</f>
        <v>#REF!</v>
      </c>
      <c r="J76" s="35">
        <v>38.1</v>
      </c>
      <c r="K76" s="35" t="e">
        <f>ROUND(#REF!*J76,2)</f>
        <v>#REF!</v>
      </c>
      <c r="L76" s="35">
        <v>0</v>
      </c>
      <c r="M76" s="35" t="e">
        <f>#REF!*(1+L76/100)</f>
        <v>#REF!</v>
      </c>
      <c r="N76" s="34">
        <v>0</v>
      </c>
      <c r="O76" s="34" t="e">
        <f>ROUND(#REF!*N76,5)</f>
        <v>#REF!</v>
      </c>
      <c r="P76" s="34">
        <v>0</v>
      </c>
      <c r="Q76" s="34" t="e">
        <f>ROUND(#REF!*P76,5)</f>
        <v>#REF!</v>
      </c>
      <c r="R76" s="34"/>
      <c r="S76" s="34"/>
      <c r="T76" s="36">
        <v>6.4000000000000001E-2</v>
      </c>
      <c r="U76" s="34" t="e">
        <f>ROUND(#REF!*T76,2)</f>
        <v>#REF!</v>
      </c>
      <c r="V76" s="37"/>
      <c r="W76" s="37"/>
      <c r="X76" s="37"/>
      <c r="Y76" s="37"/>
      <c r="Z76" s="37"/>
      <c r="AA76" s="37"/>
      <c r="AB76" s="37"/>
      <c r="AC76" s="37"/>
      <c r="AD76" s="37"/>
      <c r="AE76" s="37" t="s">
        <v>102</v>
      </c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</row>
    <row r="77" spans="1:60" outlineLevel="1">
      <c r="A77" s="249"/>
      <c r="B77" s="250"/>
      <c r="C77" s="251"/>
      <c r="D77" s="252"/>
      <c r="E77" s="253"/>
      <c r="F77" s="320"/>
      <c r="G77" s="254"/>
      <c r="H77" s="35">
        <v>0</v>
      </c>
      <c r="I77" s="35" t="e">
        <f>ROUND(#REF!*H77,2)</f>
        <v>#REF!</v>
      </c>
      <c r="J77" s="35">
        <v>1.4</v>
      </c>
      <c r="K77" s="35" t="e">
        <f>ROUND(#REF!*J77,2)</f>
        <v>#REF!</v>
      </c>
      <c r="L77" s="35">
        <v>0</v>
      </c>
      <c r="M77" s="35" t="e">
        <f>#REF!*(1+L77/100)</f>
        <v>#REF!</v>
      </c>
      <c r="N77" s="34">
        <v>0</v>
      </c>
      <c r="O77" s="34" t="e">
        <f>ROUND(#REF!*N77,5)</f>
        <v>#REF!</v>
      </c>
      <c r="P77" s="34">
        <v>0</v>
      </c>
      <c r="Q77" s="34" t="e">
        <f>ROUND(#REF!*P77,5)</f>
        <v>#REF!</v>
      </c>
      <c r="R77" s="34"/>
      <c r="S77" s="34"/>
      <c r="T77" s="36">
        <v>0</v>
      </c>
      <c r="U77" s="34" t="e">
        <f>ROUND(#REF!*T77,2)</f>
        <v>#REF!</v>
      </c>
      <c r="V77" s="37"/>
      <c r="W77" s="37"/>
      <c r="X77" s="37"/>
      <c r="Y77" s="37"/>
      <c r="Z77" s="37"/>
      <c r="AA77" s="37"/>
      <c r="AB77" s="37"/>
      <c r="AC77" s="37"/>
      <c r="AD77" s="37"/>
      <c r="AE77" s="37" t="s">
        <v>102</v>
      </c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</row>
    <row r="78" spans="1:60" ht="14.5">
      <c r="A78" s="255"/>
      <c r="B78" s="256"/>
      <c r="C78" s="257"/>
      <c r="D78" s="258"/>
      <c r="E78" s="259"/>
      <c r="F78" s="260"/>
      <c r="G78" s="260"/>
      <c r="H78" s="40"/>
      <c r="I78" s="40" t="e">
        <f>SUM(I79:I114)</f>
        <v>#REF!</v>
      </c>
      <c r="J78" s="40"/>
      <c r="K78" s="40" t="e">
        <f>SUM(K79:K114)</f>
        <v>#REF!</v>
      </c>
      <c r="L78" s="40"/>
      <c r="M78" s="40" t="e">
        <f>SUM(M79:M114)</f>
        <v>#REF!</v>
      </c>
      <c r="N78" s="39"/>
      <c r="O78" s="39" t="e">
        <f>SUM(O79:O114)</f>
        <v>#REF!</v>
      </c>
      <c r="P78" s="39"/>
      <c r="Q78" s="39" t="e">
        <f>SUM(Q79:Q114)</f>
        <v>#REF!</v>
      </c>
      <c r="R78" s="39"/>
      <c r="S78" s="39"/>
      <c r="T78" s="41"/>
      <c r="U78" s="39" t="e">
        <f>SUM(U79:U114)</f>
        <v>#REF!</v>
      </c>
      <c r="AE78" s="29" t="s">
        <v>98</v>
      </c>
    </row>
    <row r="79" spans="1:60" outlineLevel="1">
      <c r="A79" s="249"/>
      <c r="B79" s="250"/>
      <c r="C79" s="251"/>
      <c r="D79" s="252"/>
      <c r="E79" s="253"/>
      <c r="F79" s="320"/>
      <c r="G79" s="254"/>
      <c r="H79" s="35">
        <v>0</v>
      </c>
      <c r="I79" s="35" t="e">
        <f>ROUND(#REF!*H79,2)</f>
        <v>#REF!</v>
      </c>
      <c r="J79" s="35">
        <v>200</v>
      </c>
      <c r="K79" s="35" t="e">
        <f>ROUND(#REF!*J79,2)</f>
        <v>#REF!</v>
      </c>
      <c r="L79" s="35">
        <v>0</v>
      </c>
      <c r="M79" s="35" t="e">
        <f>#REF!*(1+L79/100)</f>
        <v>#REF!</v>
      </c>
      <c r="N79" s="34">
        <v>0</v>
      </c>
      <c r="O79" s="34" t="e">
        <f>ROUND(#REF!*N79,5)</f>
        <v>#REF!</v>
      </c>
      <c r="P79" s="34">
        <v>3.4200000000000001E-2</v>
      </c>
      <c r="Q79" s="34" t="e">
        <f>ROUND(#REF!*P79,5)</f>
        <v>#REF!</v>
      </c>
      <c r="R79" s="34"/>
      <c r="S79" s="34"/>
      <c r="T79" s="36">
        <v>0.46500000000000002</v>
      </c>
      <c r="U79" s="34" t="e">
        <f>ROUND(#REF!*T79,2)</f>
        <v>#REF!</v>
      </c>
      <c r="V79" s="37"/>
      <c r="W79" s="37"/>
      <c r="X79" s="37"/>
      <c r="Y79" s="37"/>
      <c r="Z79" s="37"/>
      <c r="AA79" s="37"/>
      <c r="AB79" s="37"/>
      <c r="AC79" s="37"/>
      <c r="AD79" s="37"/>
      <c r="AE79" s="37" t="s">
        <v>102</v>
      </c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</row>
    <row r="80" spans="1:60" outlineLevel="1">
      <c r="A80" s="249"/>
      <c r="B80" s="250"/>
      <c r="C80" s="251"/>
      <c r="D80" s="252"/>
      <c r="E80" s="253"/>
      <c r="F80" s="320"/>
      <c r="G80" s="254"/>
      <c r="H80" s="35">
        <v>0</v>
      </c>
      <c r="I80" s="35" t="e">
        <f>ROUND(#REF!*H80,2)</f>
        <v>#REF!</v>
      </c>
      <c r="J80" s="35">
        <v>164.5</v>
      </c>
      <c r="K80" s="35" t="e">
        <f>ROUND(#REF!*J80,2)</f>
        <v>#REF!</v>
      </c>
      <c r="L80" s="35">
        <v>0</v>
      </c>
      <c r="M80" s="35" t="e">
        <f>#REF!*(1+L80/100)</f>
        <v>#REF!</v>
      </c>
      <c r="N80" s="34">
        <v>0</v>
      </c>
      <c r="O80" s="34" t="e">
        <f>ROUND(#REF!*N80,5)</f>
        <v>#REF!</v>
      </c>
      <c r="P80" s="34">
        <v>1.9460000000000002E-2</v>
      </c>
      <c r="Q80" s="34" t="e">
        <f>ROUND(#REF!*P80,5)</f>
        <v>#REF!</v>
      </c>
      <c r="R80" s="34"/>
      <c r="S80" s="34"/>
      <c r="T80" s="36">
        <v>0.38200000000000001</v>
      </c>
      <c r="U80" s="34" t="e">
        <f>ROUND(#REF!*T80,2)</f>
        <v>#REF!</v>
      </c>
      <c r="V80" s="37"/>
      <c r="W80" s="37"/>
      <c r="X80" s="37"/>
      <c r="Y80" s="37"/>
      <c r="Z80" s="37"/>
      <c r="AA80" s="37"/>
      <c r="AB80" s="37"/>
      <c r="AC80" s="37"/>
      <c r="AD80" s="37"/>
      <c r="AE80" s="37" t="s">
        <v>102</v>
      </c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</row>
    <row r="81" spans="1:60" outlineLevel="1">
      <c r="A81" s="249"/>
      <c r="B81" s="250"/>
      <c r="C81" s="251"/>
      <c r="D81" s="252"/>
      <c r="E81" s="253"/>
      <c r="F81" s="320"/>
      <c r="G81" s="254"/>
      <c r="H81" s="35">
        <v>27.62</v>
      </c>
      <c r="I81" s="35" t="e">
        <f>ROUND(#REF!*H81,2)</f>
        <v>#REF!</v>
      </c>
      <c r="J81" s="35">
        <v>1313.38</v>
      </c>
      <c r="K81" s="35" t="e">
        <f>ROUND(#REF!*J81,2)</f>
        <v>#REF!</v>
      </c>
      <c r="L81" s="35">
        <v>0</v>
      </c>
      <c r="M81" s="35" t="e">
        <f>#REF!*(1+L81/100)</f>
        <v>#REF!</v>
      </c>
      <c r="N81" s="34">
        <v>9.5E-4</v>
      </c>
      <c r="O81" s="34" t="e">
        <f>ROUND(#REF!*N81,5)</f>
        <v>#REF!</v>
      </c>
      <c r="P81" s="34">
        <v>0.38472000000000001</v>
      </c>
      <c r="Q81" s="34" t="e">
        <f>ROUND(#REF!*P81,5)</f>
        <v>#REF!</v>
      </c>
      <c r="R81" s="34"/>
      <c r="S81" s="34"/>
      <c r="T81" s="36">
        <v>2.7669800000000002</v>
      </c>
      <c r="U81" s="34" t="e">
        <f>ROUND(#REF!*T81,2)</f>
        <v>#REF!</v>
      </c>
      <c r="V81" s="37"/>
      <c r="W81" s="37"/>
      <c r="X81" s="37"/>
      <c r="Y81" s="37"/>
      <c r="Z81" s="37"/>
      <c r="AA81" s="37"/>
      <c r="AB81" s="37"/>
      <c r="AC81" s="37"/>
      <c r="AD81" s="37"/>
      <c r="AE81" s="37" t="s">
        <v>846</v>
      </c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</row>
    <row r="82" spans="1:60" outlineLevel="1">
      <c r="A82" s="249"/>
      <c r="B82" s="250"/>
      <c r="C82" s="251"/>
      <c r="D82" s="252"/>
      <c r="E82" s="253"/>
      <c r="F82" s="320"/>
      <c r="G82" s="254"/>
      <c r="H82" s="35">
        <v>0</v>
      </c>
      <c r="I82" s="35" t="e">
        <f>ROUND(#REF!*H82,2)</f>
        <v>#REF!</v>
      </c>
      <c r="J82" s="35">
        <v>165</v>
      </c>
      <c r="K82" s="35" t="e">
        <f>ROUND(#REF!*J82,2)</f>
        <v>#REF!</v>
      </c>
      <c r="L82" s="35">
        <v>0</v>
      </c>
      <c r="M82" s="35" t="e">
        <f>#REF!*(1+L82/100)</f>
        <v>#REF!</v>
      </c>
      <c r="N82" s="34">
        <v>0</v>
      </c>
      <c r="O82" s="34" t="e">
        <f>ROUND(#REF!*N82,5)</f>
        <v>#REF!</v>
      </c>
      <c r="P82" s="34">
        <v>2.4500000000000001E-2</v>
      </c>
      <c r="Q82" s="34" t="e">
        <f>ROUND(#REF!*P82,5)</f>
        <v>#REF!</v>
      </c>
      <c r="R82" s="34"/>
      <c r="S82" s="34"/>
      <c r="T82" s="36">
        <v>0.38300000000000001</v>
      </c>
      <c r="U82" s="34" t="e">
        <f>ROUND(#REF!*T82,2)</f>
        <v>#REF!</v>
      </c>
      <c r="V82" s="37"/>
      <c r="W82" s="37"/>
      <c r="X82" s="37"/>
      <c r="Y82" s="37"/>
      <c r="Z82" s="37"/>
      <c r="AA82" s="37"/>
      <c r="AB82" s="37"/>
      <c r="AC82" s="37"/>
      <c r="AD82" s="37"/>
      <c r="AE82" s="37" t="s">
        <v>102</v>
      </c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</row>
    <row r="83" spans="1:60" outlineLevel="1">
      <c r="A83" s="249"/>
      <c r="B83" s="250"/>
      <c r="C83" s="251"/>
      <c r="D83" s="252"/>
      <c r="E83" s="253"/>
      <c r="F83" s="320"/>
      <c r="G83" s="254"/>
      <c r="H83" s="35">
        <v>0</v>
      </c>
      <c r="I83" s="35" t="e">
        <f>ROUND(#REF!*H83,2)</f>
        <v>#REF!</v>
      </c>
      <c r="J83" s="35">
        <v>95.5</v>
      </c>
      <c r="K83" s="35" t="e">
        <f>ROUND(#REF!*J83,2)</f>
        <v>#REF!</v>
      </c>
      <c r="L83" s="35">
        <v>0</v>
      </c>
      <c r="M83" s="35" t="e">
        <f>#REF!*(1+L83/100)</f>
        <v>#REF!</v>
      </c>
      <c r="N83" s="34">
        <v>0</v>
      </c>
      <c r="O83" s="34" t="e">
        <f>ROUND(#REF!*N83,5)</f>
        <v>#REF!</v>
      </c>
      <c r="P83" s="34">
        <v>8.5999999999999998E-4</v>
      </c>
      <c r="Q83" s="34" t="e">
        <f>ROUND(#REF!*P83,5)</f>
        <v>#REF!</v>
      </c>
      <c r="R83" s="34"/>
      <c r="S83" s="34"/>
      <c r="T83" s="36">
        <v>0.222</v>
      </c>
      <c r="U83" s="34" t="e">
        <f>ROUND(#REF!*T83,2)</f>
        <v>#REF!</v>
      </c>
      <c r="V83" s="37"/>
      <c r="W83" s="37"/>
      <c r="X83" s="37"/>
      <c r="Y83" s="37"/>
      <c r="Z83" s="37"/>
      <c r="AA83" s="37"/>
      <c r="AB83" s="37"/>
      <c r="AC83" s="37"/>
      <c r="AD83" s="37"/>
      <c r="AE83" s="37" t="s">
        <v>102</v>
      </c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</row>
    <row r="84" spans="1:60" outlineLevel="1">
      <c r="A84" s="249"/>
      <c r="B84" s="250"/>
      <c r="C84" s="251"/>
      <c r="D84" s="252"/>
      <c r="E84" s="253"/>
      <c r="F84" s="320"/>
      <c r="G84" s="254"/>
      <c r="H84" s="35">
        <v>0</v>
      </c>
      <c r="I84" s="35" t="e">
        <f>ROUND(#REF!*H84,2)</f>
        <v>#REF!</v>
      </c>
      <c r="J84" s="35">
        <v>133.5</v>
      </c>
      <c r="K84" s="35" t="e">
        <f>ROUND(#REF!*J84,2)</f>
        <v>#REF!</v>
      </c>
      <c r="L84" s="35">
        <v>0</v>
      </c>
      <c r="M84" s="35" t="e">
        <f>#REF!*(1+L84/100)</f>
        <v>#REF!</v>
      </c>
      <c r="N84" s="34">
        <v>0</v>
      </c>
      <c r="O84" s="34" t="e">
        <f>ROUND(#REF!*N84,5)</f>
        <v>#REF!</v>
      </c>
      <c r="P84" s="34">
        <v>6.7000000000000004E-2</v>
      </c>
      <c r="Q84" s="34" t="e">
        <f>ROUND(#REF!*P84,5)</f>
        <v>#REF!</v>
      </c>
      <c r="R84" s="34"/>
      <c r="S84" s="34"/>
      <c r="T84" s="36">
        <v>0.31</v>
      </c>
      <c r="U84" s="34" t="e">
        <f>ROUND(#REF!*T84,2)</f>
        <v>#REF!</v>
      </c>
      <c r="V84" s="37"/>
      <c r="W84" s="37"/>
      <c r="X84" s="37"/>
      <c r="Y84" s="37"/>
      <c r="Z84" s="37"/>
      <c r="AA84" s="37"/>
      <c r="AB84" s="37"/>
      <c r="AC84" s="37"/>
      <c r="AD84" s="37"/>
      <c r="AE84" s="37" t="s">
        <v>102</v>
      </c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</row>
    <row r="85" spans="1:60" outlineLevel="1">
      <c r="A85" s="249"/>
      <c r="B85" s="250"/>
      <c r="C85" s="251"/>
      <c r="D85" s="252"/>
      <c r="E85" s="253"/>
      <c r="F85" s="320"/>
      <c r="G85" s="254"/>
      <c r="H85" s="35">
        <v>0</v>
      </c>
      <c r="I85" s="35" t="e">
        <f>ROUND(#REF!*H85,2)</f>
        <v>#REF!</v>
      </c>
      <c r="J85" s="35">
        <v>1762</v>
      </c>
      <c r="K85" s="35" t="e">
        <f>ROUND(#REF!*J85,2)</f>
        <v>#REF!</v>
      </c>
      <c r="L85" s="35">
        <v>0</v>
      </c>
      <c r="M85" s="35" t="e">
        <f>#REF!*(1+L85/100)</f>
        <v>#REF!</v>
      </c>
      <c r="N85" s="34">
        <v>0</v>
      </c>
      <c r="O85" s="34" t="e">
        <f>ROUND(#REF!*N85,5)</f>
        <v>#REF!</v>
      </c>
      <c r="P85" s="34">
        <v>0</v>
      </c>
      <c r="Q85" s="34" t="e">
        <f>ROUND(#REF!*P85,5)</f>
        <v>#REF!</v>
      </c>
      <c r="R85" s="34"/>
      <c r="S85" s="34"/>
      <c r="T85" s="36">
        <v>3.169</v>
      </c>
      <c r="U85" s="34" t="e">
        <f>ROUND(#REF!*T85,2)</f>
        <v>#REF!</v>
      </c>
      <c r="V85" s="37"/>
      <c r="W85" s="37"/>
      <c r="X85" s="37"/>
      <c r="Y85" s="37"/>
      <c r="Z85" s="37"/>
      <c r="AA85" s="37"/>
      <c r="AB85" s="37"/>
      <c r="AC85" s="37"/>
      <c r="AD85" s="37"/>
      <c r="AE85" s="37" t="s">
        <v>102</v>
      </c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</row>
    <row r="86" spans="1:60" outlineLevel="1">
      <c r="A86" s="249"/>
      <c r="B86" s="250"/>
      <c r="C86" s="251"/>
      <c r="D86" s="252"/>
      <c r="E86" s="253"/>
      <c r="F86" s="320"/>
      <c r="G86" s="254"/>
      <c r="H86" s="35">
        <v>4972.08</v>
      </c>
      <c r="I86" s="35" t="e">
        <f>ROUND(#REF!*H86,2)</f>
        <v>#REF!</v>
      </c>
      <c r="J86" s="35">
        <v>572.92000000000007</v>
      </c>
      <c r="K86" s="35" t="e">
        <f>ROUND(#REF!*J86,2)</f>
        <v>#REF!</v>
      </c>
      <c r="L86" s="35">
        <v>0</v>
      </c>
      <c r="M86" s="35" t="e">
        <f>#REF!*(1+L86/100)</f>
        <v>#REF!</v>
      </c>
      <c r="N86" s="34">
        <v>1.772E-2</v>
      </c>
      <c r="O86" s="34" t="e">
        <f>ROUND(#REF!*N86,5)</f>
        <v>#REF!</v>
      </c>
      <c r="P86" s="34">
        <v>0</v>
      </c>
      <c r="Q86" s="34" t="e">
        <f>ROUND(#REF!*P86,5)</f>
        <v>#REF!</v>
      </c>
      <c r="R86" s="34"/>
      <c r="S86" s="34"/>
      <c r="T86" s="36">
        <v>0.97299999999999998</v>
      </c>
      <c r="U86" s="34" t="e">
        <f>ROUND(#REF!*T86,2)</f>
        <v>#REF!</v>
      </c>
      <c r="V86" s="37"/>
      <c r="W86" s="37"/>
      <c r="X86" s="37"/>
      <c r="Y86" s="37"/>
      <c r="Z86" s="37"/>
      <c r="AA86" s="37"/>
      <c r="AB86" s="37"/>
      <c r="AC86" s="37"/>
      <c r="AD86" s="37"/>
      <c r="AE86" s="37" t="s">
        <v>102</v>
      </c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</row>
    <row r="87" spans="1:60" outlineLevel="1">
      <c r="A87" s="249"/>
      <c r="B87" s="250"/>
      <c r="C87" s="251"/>
      <c r="D87" s="252"/>
      <c r="E87" s="253"/>
      <c r="F87" s="320"/>
      <c r="G87" s="254"/>
      <c r="H87" s="35">
        <v>205.89</v>
      </c>
      <c r="I87" s="35" t="e">
        <f>ROUND(#REF!*H87,2)</f>
        <v>#REF!</v>
      </c>
      <c r="J87" s="35">
        <v>660.11</v>
      </c>
      <c r="K87" s="35" t="e">
        <f>ROUND(#REF!*J87,2)</f>
        <v>#REF!</v>
      </c>
      <c r="L87" s="35">
        <v>0</v>
      </c>
      <c r="M87" s="35" t="e">
        <f>#REF!*(1+L87/100)</f>
        <v>#REF!</v>
      </c>
      <c r="N87" s="34">
        <v>8.8999999999999995E-4</v>
      </c>
      <c r="O87" s="34" t="e">
        <f>ROUND(#REF!*N87,5)</f>
        <v>#REF!</v>
      </c>
      <c r="P87" s="34">
        <v>0</v>
      </c>
      <c r="Q87" s="34" t="e">
        <f>ROUND(#REF!*P87,5)</f>
        <v>#REF!</v>
      </c>
      <c r="R87" s="34"/>
      <c r="S87" s="34"/>
      <c r="T87" s="36">
        <v>1.1200000000000001</v>
      </c>
      <c r="U87" s="34" t="e">
        <f>ROUND(#REF!*T87,2)</f>
        <v>#REF!</v>
      </c>
      <c r="V87" s="37"/>
      <c r="W87" s="37"/>
      <c r="X87" s="37"/>
      <c r="Y87" s="37"/>
      <c r="Z87" s="37"/>
      <c r="AA87" s="37"/>
      <c r="AB87" s="37"/>
      <c r="AC87" s="37"/>
      <c r="AD87" s="37"/>
      <c r="AE87" s="37" t="s">
        <v>102</v>
      </c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</row>
    <row r="88" spans="1:60" outlineLevel="1">
      <c r="A88" s="249"/>
      <c r="B88" s="250"/>
      <c r="C88" s="251"/>
      <c r="D88" s="252"/>
      <c r="E88" s="253"/>
      <c r="F88" s="320"/>
      <c r="G88" s="254"/>
      <c r="H88" s="35">
        <v>9141.24</v>
      </c>
      <c r="I88" s="35" t="e">
        <f>ROUND(#REF!*H88,2)</f>
        <v>#REF!</v>
      </c>
      <c r="J88" s="35">
        <v>1118.7600000000002</v>
      </c>
      <c r="K88" s="35" t="e">
        <f>ROUND(#REF!*J88,2)</f>
        <v>#REF!</v>
      </c>
      <c r="L88" s="35">
        <v>0</v>
      </c>
      <c r="M88" s="35" t="e">
        <f>#REF!*(1+L88/100)</f>
        <v>#REF!</v>
      </c>
      <c r="N88" s="34">
        <v>1.2970000000000001E-2</v>
      </c>
      <c r="O88" s="34" t="e">
        <f>ROUND(#REF!*N88,5)</f>
        <v>#REF!</v>
      </c>
      <c r="P88" s="34">
        <v>0</v>
      </c>
      <c r="Q88" s="34" t="e">
        <f>ROUND(#REF!*P88,5)</f>
        <v>#REF!</v>
      </c>
      <c r="R88" s="34"/>
      <c r="S88" s="34"/>
      <c r="T88" s="36">
        <v>1.9</v>
      </c>
      <c r="U88" s="34" t="e">
        <f>ROUND(#REF!*T88,2)</f>
        <v>#REF!</v>
      </c>
      <c r="V88" s="37"/>
      <c r="W88" s="37"/>
      <c r="X88" s="37"/>
      <c r="Y88" s="37"/>
      <c r="Z88" s="37"/>
      <c r="AA88" s="37"/>
      <c r="AB88" s="37"/>
      <c r="AC88" s="37"/>
      <c r="AD88" s="37"/>
      <c r="AE88" s="37" t="s">
        <v>102</v>
      </c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</row>
    <row r="89" spans="1:60" outlineLevel="1">
      <c r="A89" s="249"/>
      <c r="B89" s="250"/>
      <c r="C89" s="251"/>
      <c r="D89" s="252"/>
      <c r="E89" s="253"/>
      <c r="F89" s="320"/>
      <c r="G89" s="254"/>
      <c r="H89" s="35">
        <v>0</v>
      </c>
      <c r="I89" s="35" t="e">
        <f>ROUND(#REF!*H89,2)</f>
        <v>#REF!</v>
      </c>
      <c r="J89" s="35">
        <v>1119</v>
      </c>
      <c r="K89" s="35" t="e">
        <f>ROUND(#REF!*J89,2)</f>
        <v>#REF!</v>
      </c>
      <c r="L89" s="35">
        <v>0</v>
      </c>
      <c r="M89" s="35" t="e">
        <f>#REF!*(1+L89/100)</f>
        <v>#REF!</v>
      </c>
      <c r="N89" s="34">
        <v>0</v>
      </c>
      <c r="O89" s="34" t="e">
        <f>ROUND(#REF!*N89,5)</f>
        <v>#REF!</v>
      </c>
      <c r="P89" s="34">
        <v>0</v>
      </c>
      <c r="Q89" s="34" t="e">
        <f>ROUND(#REF!*P89,5)</f>
        <v>#REF!</v>
      </c>
      <c r="R89" s="34"/>
      <c r="S89" s="34"/>
      <c r="T89" s="36">
        <v>1.9</v>
      </c>
      <c r="U89" s="34" t="e">
        <f>ROUND(#REF!*T89,2)</f>
        <v>#REF!</v>
      </c>
      <c r="V89" s="37"/>
      <c r="W89" s="37"/>
      <c r="X89" s="37"/>
      <c r="Y89" s="37"/>
      <c r="Z89" s="37"/>
      <c r="AA89" s="37"/>
      <c r="AB89" s="37"/>
      <c r="AC89" s="37"/>
      <c r="AD89" s="37"/>
      <c r="AE89" s="37" t="s">
        <v>102</v>
      </c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</row>
    <row r="90" spans="1:60" outlineLevel="1">
      <c r="A90" s="249"/>
      <c r="B90" s="250"/>
      <c r="C90" s="251"/>
      <c r="D90" s="252"/>
      <c r="E90" s="253"/>
      <c r="F90" s="320"/>
      <c r="G90" s="254"/>
      <c r="H90" s="35">
        <v>2295</v>
      </c>
      <c r="I90" s="35" t="e">
        <f>ROUND(#REF!*H90,2)</f>
        <v>#REF!</v>
      </c>
      <c r="J90" s="35">
        <v>0</v>
      </c>
      <c r="K90" s="35" t="e">
        <f>ROUND(#REF!*J90,2)</f>
        <v>#REF!</v>
      </c>
      <c r="L90" s="35">
        <v>0</v>
      </c>
      <c r="M90" s="35" t="e">
        <f>#REF!*(1+L90/100)</f>
        <v>#REF!</v>
      </c>
      <c r="N90" s="34">
        <v>3.2000000000000003E-4</v>
      </c>
      <c r="O90" s="34" t="e">
        <f>ROUND(#REF!*N90,5)</f>
        <v>#REF!</v>
      </c>
      <c r="P90" s="34">
        <v>0</v>
      </c>
      <c r="Q90" s="34" t="e">
        <f>ROUND(#REF!*P90,5)</f>
        <v>#REF!</v>
      </c>
      <c r="R90" s="34"/>
      <c r="S90" s="34"/>
      <c r="T90" s="36">
        <v>0</v>
      </c>
      <c r="U90" s="34" t="e">
        <f>ROUND(#REF!*T90,2)</f>
        <v>#REF!</v>
      </c>
      <c r="V90" s="37"/>
      <c r="W90" s="37"/>
      <c r="X90" s="37"/>
      <c r="Y90" s="37"/>
      <c r="Z90" s="37"/>
      <c r="AA90" s="37"/>
      <c r="AB90" s="37"/>
      <c r="AC90" s="37"/>
      <c r="AD90" s="37"/>
      <c r="AE90" s="37" t="s">
        <v>113</v>
      </c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</row>
    <row r="91" spans="1:60" outlineLevel="1">
      <c r="A91" s="249"/>
      <c r="B91" s="250"/>
      <c r="C91" s="251"/>
      <c r="D91" s="252"/>
      <c r="E91" s="253"/>
      <c r="F91" s="320"/>
      <c r="G91" s="254"/>
      <c r="H91" s="35">
        <v>0</v>
      </c>
      <c r="I91" s="35" t="e">
        <f>ROUND(#REF!*H91,2)</f>
        <v>#REF!</v>
      </c>
      <c r="J91" s="35">
        <v>186</v>
      </c>
      <c r="K91" s="35" t="e">
        <f>ROUND(#REF!*J91,2)</f>
        <v>#REF!</v>
      </c>
      <c r="L91" s="35">
        <v>0</v>
      </c>
      <c r="M91" s="35" t="e">
        <f>#REF!*(1+L91/100)</f>
        <v>#REF!</v>
      </c>
      <c r="N91" s="34">
        <v>0</v>
      </c>
      <c r="O91" s="34" t="e">
        <f>ROUND(#REF!*N91,5)</f>
        <v>#REF!</v>
      </c>
      <c r="P91" s="34">
        <v>0</v>
      </c>
      <c r="Q91" s="34" t="e">
        <f>ROUND(#REF!*P91,5)</f>
        <v>#REF!</v>
      </c>
      <c r="R91" s="34"/>
      <c r="S91" s="34"/>
      <c r="T91" s="36">
        <v>0</v>
      </c>
      <c r="U91" s="34" t="e">
        <f>ROUND(#REF!*T91,2)</f>
        <v>#REF!</v>
      </c>
      <c r="V91" s="37"/>
      <c r="W91" s="37"/>
      <c r="X91" s="37"/>
      <c r="Y91" s="37"/>
      <c r="Z91" s="37"/>
      <c r="AA91" s="37"/>
      <c r="AB91" s="37"/>
      <c r="AC91" s="37"/>
      <c r="AD91" s="37"/>
      <c r="AE91" s="37" t="s">
        <v>102</v>
      </c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</row>
    <row r="92" spans="1:60" outlineLevel="1">
      <c r="A92" s="249"/>
      <c r="B92" s="250"/>
      <c r="C92" s="251"/>
      <c r="D92" s="252"/>
      <c r="E92" s="253"/>
      <c r="F92" s="320"/>
      <c r="G92" s="254"/>
      <c r="H92" s="35">
        <v>2019.89</v>
      </c>
      <c r="I92" s="35" t="e">
        <f>ROUND(#REF!*H92,2)</f>
        <v>#REF!</v>
      </c>
      <c r="J92" s="35">
        <v>700.1099999999999</v>
      </c>
      <c r="K92" s="35" t="e">
        <f>ROUND(#REF!*J92,2)</f>
        <v>#REF!</v>
      </c>
      <c r="L92" s="35">
        <v>0</v>
      </c>
      <c r="M92" s="35" t="e">
        <f>#REF!*(1+L92/100)</f>
        <v>#REF!</v>
      </c>
      <c r="N92" s="34">
        <v>1.7010000000000001E-2</v>
      </c>
      <c r="O92" s="34" t="e">
        <f>ROUND(#REF!*N92,5)</f>
        <v>#REF!</v>
      </c>
      <c r="P92" s="34">
        <v>0</v>
      </c>
      <c r="Q92" s="34" t="e">
        <f>ROUND(#REF!*P92,5)</f>
        <v>#REF!</v>
      </c>
      <c r="R92" s="34"/>
      <c r="S92" s="34"/>
      <c r="T92" s="36">
        <v>1.1890000000000001</v>
      </c>
      <c r="U92" s="34" t="e">
        <f>ROUND(#REF!*T92,2)</f>
        <v>#REF!</v>
      </c>
      <c r="V92" s="37"/>
      <c r="W92" s="37"/>
      <c r="X92" s="37"/>
      <c r="Y92" s="37"/>
      <c r="Z92" s="37"/>
      <c r="AA92" s="37"/>
      <c r="AB92" s="37"/>
      <c r="AC92" s="37"/>
      <c r="AD92" s="37"/>
      <c r="AE92" s="37" t="s">
        <v>102</v>
      </c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</row>
    <row r="93" spans="1:60" outlineLevel="1">
      <c r="A93" s="249"/>
      <c r="B93" s="250"/>
      <c r="C93" s="251"/>
      <c r="D93" s="252"/>
      <c r="E93" s="253"/>
      <c r="F93" s="320"/>
      <c r="G93" s="254"/>
      <c r="H93" s="35">
        <v>146.44</v>
      </c>
      <c r="I93" s="35" t="e">
        <f>ROUND(#REF!*H93,2)</f>
        <v>#REF!</v>
      </c>
      <c r="J93" s="35">
        <v>820.56</v>
      </c>
      <c r="K93" s="35" t="e">
        <f>ROUND(#REF!*J93,2)</f>
        <v>#REF!</v>
      </c>
      <c r="L93" s="35">
        <v>0</v>
      </c>
      <c r="M93" s="35" t="e">
        <f>#REF!*(1+L93/100)</f>
        <v>#REF!</v>
      </c>
      <c r="N93" s="34">
        <v>1.41E-3</v>
      </c>
      <c r="O93" s="34" t="e">
        <f>ROUND(#REF!*N93,5)</f>
        <v>#REF!</v>
      </c>
      <c r="P93" s="34">
        <v>0</v>
      </c>
      <c r="Q93" s="34" t="e">
        <f>ROUND(#REF!*P93,5)</f>
        <v>#REF!</v>
      </c>
      <c r="R93" s="34"/>
      <c r="S93" s="34"/>
      <c r="T93" s="36">
        <v>1.575</v>
      </c>
      <c r="U93" s="34" t="e">
        <f>ROUND(#REF!*T93,2)</f>
        <v>#REF!</v>
      </c>
      <c r="V93" s="37"/>
      <c r="W93" s="37"/>
      <c r="X93" s="37"/>
      <c r="Y93" s="37"/>
      <c r="Z93" s="37"/>
      <c r="AA93" s="37"/>
      <c r="AB93" s="37"/>
      <c r="AC93" s="37"/>
      <c r="AD93" s="37"/>
      <c r="AE93" s="37" t="s">
        <v>102</v>
      </c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</row>
    <row r="94" spans="1:60" outlineLevel="1">
      <c r="A94" s="249"/>
      <c r="B94" s="250"/>
      <c r="C94" s="251"/>
      <c r="D94" s="252"/>
      <c r="E94" s="253"/>
      <c r="F94" s="320"/>
      <c r="G94" s="254"/>
      <c r="H94" s="35">
        <v>2340.98</v>
      </c>
      <c r="I94" s="35" t="e">
        <f>ROUND(#REF!*H94,2)</f>
        <v>#REF!</v>
      </c>
      <c r="J94" s="35">
        <v>264.02</v>
      </c>
      <c r="K94" s="35" t="e">
        <f>ROUND(#REF!*J94,2)</f>
        <v>#REF!</v>
      </c>
      <c r="L94" s="35">
        <v>0</v>
      </c>
      <c r="M94" s="35" t="e">
        <f>#REF!*(1+L94/100)</f>
        <v>#REF!</v>
      </c>
      <c r="N94" s="34">
        <v>8.4999999999999995E-4</v>
      </c>
      <c r="O94" s="34" t="e">
        <f>ROUND(#REF!*N94,5)</f>
        <v>#REF!</v>
      </c>
      <c r="P94" s="34">
        <v>0</v>
      </c>
      <c r="Q94" s="34" t="e">
        <f>ROUND(#REF!*P94,5)</f>
        <v>#REF!</v>
      </c>
      <c r="R94" s="34"/>
      <c r="S94" s="34"/>
      <c r="T94" s="36">
        <v>0.48499999999999999</v>
      </c>
      <c r="U94" s="34" t="e">
        <f>ROUND(#REF!*T94,2)</f>
        <v>#REF!</v>
      </c>
      <c r="V94" s="37"/>
      <c r="W94" s="37"/>
      <c r="X94" s="37"/>
      <c r="Y94" s="37"/>
      <c r="Z94" s="37"/>
      <c r="AA94" s="37"/>
      <c r="AB94" s="37"/>
      <c r="AC94" s="37"/>
      <c r="AD94" s="37"/>
      <c r="AE94" s="37" t="s">
        <v>102</v>
      </c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</row>
    <row r="95" spans="1:60" outlineLevel="1">
      <c r="A95" s="249"/>
      <c r="B95" s="250"/>
      <c r="C95" s="251"/>
      <c r="D95" s="252"/>
      <c r="E95" s="253"/>
      <c r="F95" s="320"/>
      <c r="G95" s="254"/>
      <c r="H95" s="35">
        <v>8.82</v>
      </c>
      <c r="I95" s="35" t="e">
        <f>ROUND(#REF!*H95,2)</f>
        <v>#REF!</v>
      </c>
      <c r="J95" s="35">
        <v>242.68</v>
      </c>
      <c r="K95" s="35" t="e">
        <f>ROUND(#REF!*J95,2)</f>
        <v>#REF!</v>
      </c>
      <c r="L95" s="35">
        <v>0</v>
      </c>
      <c r="M95" s="35" t="e">
        <f>#REF!*(1+L95/100)</f>
        <v>#REF!</v>
      </c>
      <c r="N95" s="34">
        <v>4.0000000000000003E-5</v>
      </c>
      <c r="O95" s="34" t="e">
        <f>ROUND(#REF!*N95,5)</f>
        <v>#REF!</v>
      </c>
      <c r="P95" s="34">
        <v>0</v>
      </c>
      <c r="Q95" s="34" t="e">
        <f>ROUND(#REF!*P95,5)</f>
        <v>#REF!</v>
      </c>
      <c r="R95" s="34"/>
      <c r="S95" s="34"/>
      <c r="T95" s="36">
        <v>0.44500000000000001</v>
      </c>
      <c r="U95" s="34" t="e">
        <f>ROUND(#REF!*T95,2)</f>
        <v>#REF!</v>
      </c>
      <c r="V95" s="37"/>
      <c r="W95" s="37"/>
      <c r="X95" s="37"/>
      <c r="Y95" s="37"/>
      <c r="Z95" s="37"/>
      <c r="AA95" s="37"/>
      <c r="AB95" s="37"/>
      <c r="AC95" s="37"/>
      <c r="AD95" s="37"/>
      <c r="AE95" s="37" t="s">
        <v>102</v>
      </c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</row>
    <row r="96" spans="1:60" outlineLevel="1">
      <c r="A96" s="249"/>
      <c r="B96" s="250"/>
      <c r="C96" s="251"/>
      <c r="D96" s="252"/>
      <c r="E96" s="253"/>
      <c r="F96" s="320"/>
      <c r="G96" s="254"/>
      <c r="H96" s="35">
        <v>290.10000000000002</v>
      </c>
      <c r="I96" s="35" t="e">
        <f>ROUND(#REF!*H96,2)</f>
        <v>#REF!</v>
      </c>
      <c r="J96" s="35">
        <v>133.89999999999998</v>
      </c>
      <c r="K96" s="35" t="e">
        <f>ROUND(#REF!*J96,2)</f>
        <v>#REF!</v>
      </c>
      <c r="L96" s="35">
        <v>0</v>
      </c>
      <c r="M96" s="35" t="e">
        <f>#REF!*(1+L96/100)</f>
        <v>#REF!</v>
      </c>
      <c r="N96" s="34">
        <v>2.0000000000000001E-4</v>
      </c>
      <c r="O96" s="34" t="e">
        <f>ROUND(#REF!*N96,5)</f>
        <v>#REF!</v>
      </c>
      <c r="P96" s="34">
        <v>0</v>
      </c>
      <c r="Q96" s="34" t="e">
        <f>ROUND(#REF!*P96,5)</f>
        <v>#REF!</v>
      </c>
      <c r="R96" s="34"/>
      <c r="S96" s="34"/>
      <c r="T96" s="36">
        <v>0.246</v>
      </c>
      <c r="U96" s="34" t="e">
        <f>ROUND(#REF!*T96,2)</f>
        <v>#REF!</v>
      </c>
      <c r="V96" s="37"/>
      <c r="W96" s="37"/>
      <c r="X96" s="37"/>
      <c r="Y96" s="37"/>
      <c r="Z96" s="37"/>
      <c r="AA96" s="37"/>
      <c r="AB96" s="37"/>
      <c r="AC96" s="37"/>
      <c r="AD96" s="37"/>
      <c r="AE96" s="37" t="s">
        <v>102</v>
      </c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</row>
    <row r="97" spans="1:60" outlineLevel="1">
      <c r="A97" s="249"/>
      <c r="B97" s="250"/>
      <c r="C97" s="251"/>
      <c r="D97" s="252"/>
      <c r="E97" s="253"/>
      <c r="F97" s="320"/>
      <c r="G97" s="254"/>
      <c r="H97" s="35">
        <v>45.12</v>
      </c>
      <c r="I97" s="35" t="e">
        <f>ROUND(#REF!*H97,2)</f>
        <v>#REF!</v>
      </c>
      <c r="J97" s="35">
        <v>134.38</v>
      </c>
      <c r="K97" s="35" t="e">
        <f>ROUND(#REF!*J97,2)</f>
        <v>#REF!</v>
      </c>
      <c r="L97" s="35">
        <v>0</v>
      </c>
      <c r="M97" s="35" t="e">
        <f>#REF!*(1+L97/100)</f>
        <v>#REF!</v>
      </c>
      <c r="N97" s="34">
        <v>1E-4</v>
      </c>
      <c r="O97" s="34" t="e">
        <f>ROUND(#REF!*N97,5)</f>
        <v>#REF!</v>
      </c>
      <c r="P97" s="34">
        <v>0</v>
      </c>
      <c r="Q97" s="34" t="e">
        <f>ROUND(#REF!*P97,5)</f>
        <v>#REF!</v>
      </c>
      <c r="R97" s="34"/>
      <c r="S97" s="34"/>
      <c r="T97" s="36">
        <v>0.246</v>
      </c>
      <c r="U97" s="34" t="e">
        <f>ROUND(#REF!*T97,2)</f>
        <v>#REF!</v>
      </c>
      <c r="V97" s="37"/>
      <c r="W97" s="37"/>
      <c r="X97" s="37"/>
      <c r="Y97" s="37"/>
      <c r="Z97" s="37"/>
      <c r="AA97" s="37"/>
      <c r="AB97" s="37"/>
      <c r="AC97" s="37"/>
      <c r="AD97" s="37"/>
      <c r="AE97" s="37" t="s">
        <v>102</v>
      </c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</row>
    <row r="98" spans="1:60" outlineLevel="1">
      <c r="A98" s="249"/>
      <c r="B98" s="250"/>
      <c r="C98" s="251"/>
      <c r="D98" s="252"/>
      <c r="E98" s="253"/>
      <c r="F98" s="320"/>
      <c r="G98" s="254"/>
      <c r="H98" s="35">
        <v>48.2</v>
      </c>
      <c r="I98" s="35" t="e">
        <f>ROUND(#REF!*H98,2)</f>
        <v>#REF!</v>
      </c>
      <c r="J98" s="35">
        <v>95.8</v>
      </c>
      <c r="K98" s="35" t="e">
        <f>ROUND(#REF!*J98,2)</f>
        <v>#REF!</v>
      </c>
      <c r="L98" s="35">
        <v>0</v>
      </c>
      <c r="M98" s="35" t="e">
        <f>#REF!*(1+L98/100)</f>
        <v>#REF!</v>
      </c>
      <c r="N98" s="34">
        <v>8.0000000000000007E-5</v>
      </c>
      <c r="O98" s="34" t="e">
        <f>ROUND(#REF!*N98,5)</f>
        <v>#REF!</v>
      </c>
      <c r="P98" s="34">
        <v>0</v>
      </c>
      <c r="Q98" s="34" t="e">
        <f>ROUND(#REF!*P98,5)</f>
        <v>#REF!</v>
      </c>
      <c r="R98" s="34"/>
      <c r="S98" s="34"/>
      <c r="T98" s="36">
        <v>0.17599999999999999</v>
      </c>
      <c r="U98" s="34" t="e">
        <f>ROUND(#REF!*T98,2)</f>
        <v>#REF!</v>
      </c>
      <c r="V98" s="37"/>
      <c r="W98" s="37"/>
      <c r="X98" s="37"/>
      <c r="Y98" s="37"/>
      <c r="Z98" s="37"/>
      <c r="AA98" s="37"/>
      <c r="AB98" s="37"/>
      <c r="AC98" s="37"/>
      <c r="AD98" s="37"/>
      <c r="AE98" s="37" t="s">
        <v>102</v>
      </c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</row>
    <row r="99" spans="1:60" outlineLevel="1">
      <c r="A99" s="249"/>
      <c r="B99" s="250"/>
      <c r="C99" s="251"/>
      <c r="D99" s="252"/>
      <c r="E99" s="253"/>
      <c r="F99" s="320"/>
      <c r="G99" s="254"/>
      <c r="H99" s="35">
        <v>321</v>
      </c>
      <c r="I99" s="35" t="e">
        <f>ROUND(#REF!*H99,2)</f>
        <v>#REF!</v>
      </c>
      <c r="J99" s="35">
        <v>67.5</v>
      </c>
      <c r="K99" s="35" t="e">
        <f>ROUND(#REF!*J99,2)</f>
        <v>#REF!</v>
      </c>
      <c r="L99" s="35">
        <v>0</v>
      </c>
      <c r="M99" s="35" t="e">
        <f>#REF!*(1+L99/100)</f>
        <v>#REF!</v>
      </c>
      <c r="N99" s="34">
        <v>2.4000000000000001E-4</v>
      </c>
      <c r="O99" s="34" t="e">
        <f>ROUND(#REF!*N99,5)</f>
        <v>#REF!</v>
      </c>
      <c r="P99" s="34">
        <v>0</v>
      </c>
      <c r="Q99" s="34" t="e">
        <f>ROUND(#REF!*P99,5)</f>
        <v>#REF!</v>
      </c>
      <c r="R99" s="34"/>
      <c r="S99" s="34"/>
      <c r="T99" s="36">
        <v>0.124</v>
      </c>
      <c r="U99" s="34" t="e">
        <f>ROUND(#REF!*T99,2)</f>
        <v>#REF!</v>
      </c>
      <c r="V99" s="37"/>
      <c r="W99" s="37"/>
      <c r="X99" s="37"/>
      <c r="Y99" s="37"/>
      <c r="Z99" s="37"/>
      <c r="AA99" s="37"/>
      <c r="AB99" s="37"/>
      <c r="AC99" s="37"/>
      <c r="AD99" s="37"/>
      <c r="AE99" s="37" t="s">
        <v>102</v>
      </c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</row>
    <row r="100" spans="1:60" outlineLevel="1">
      <c r="A100" s="249"/>
      <c r="B100" s="250"/>
      <c r="C100" s="251"/>
      <c r="D100" s="252"/>
      <c r="E100" s="253"/>
      <c r="F100" s="320"/>
      <c r="G100" s="254"/>
      <c r="H100" s="35">
        <v>1697.04</v>
      </c>
      <c r="I100" s="35" t="e">
        <f>ROUND(#REF!*H100,2)</f>
        <v>#REF!</v>
      </c>
      <c r="J100" s="35">
        <v>280.96000000000004</v>
      </c>
      <c r="K100" s="35" t="e">
        <f>ROUND(#REF!*J100,2)</f>
        <v>#REF!</v>
      </c>
      <c r="L100" s="35">
        <v>0</v>
      </c>
      <c r="M100" s="35" t="e">
        <f>#REF!*(1+L100/100)</f>
        <v>#REF!</v>
      </c>
      <c r="N100" s="34">
        <v>1.5200000000000001E-3</v>
      </c>
      <c r="O100" s="34" t="e">
        <f>ROUND(#REF!*N100,5)</f>
        <v>#REF!</v>
      </c>
      <c r="P100" s="34">
        <v>0</v>
      </c>
      <c r="Q100" s="34" t="e">
        <f>ROUND(#REF!*P100,5)</f>
        <v>#REF!</v>
      </c>
      <c r="R100" s="34"/>
      <c r="S100" s="34"/>
      <c r="T100" s="36">
        <v>0.58699999999999997</v>
      </c>
      <c r="U100" s="34" t="e">
        <f>ROUND(#REF!*T100,2)</f>
        <v>#REF!</v>
      </c>
      <c r="V100" s="37"/>
      <c r="W100" s="37"/>
      <c r="X100" s="37"/>
      <c r="Y100" s="37"/>
      <c r="Z100" s="37"/>
      <c r="AA100" s="37"/>
      <c r="AB100" s="37"/>
      <c r="AC100" s="37"/>
      <c r="AD100" s="37"/>
      <c r="AE100" s="37" t="s">
        <v>102</v>
      </c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</row>
    <row r="101" spans="1:60" outlineLevel="1">
      <c r="A101" s="249"/>
      <c r="B101" s="250"/>
      <c r="C101" s="251"/>
      <c r="D101" s="252"/>
      <c r="E101" s="253"/>
      <c r="F101" s="320"/>
      <c r="G101" s="254"/>
      <c r="H101" s="35">
        <v>91.02</v>
      </c>
      <c r="I101" s="35" t="e">
        <f>ROUND(#REF!*H101,2)</f>
        <v>#REF!</v>
      </c>
      <c r="J101" s="35">
        <v>354.98</v>
      </c>
      <c r="K101" s="35" t="e">
        <f>ROUND(#REF!*J101,2)</f>
        <v>#REF!</v>
      </c>
      <c r="L101" s="35">
        <v>0</v>
      </c>
      <c r="M101" s="35" t="e">
        <f>#REF!*(1+L101/100)</f>
        <v>#REF!</v>
      </c>
      <c r="N101" s="34">
        <v>1.2999999999999999E-4</v>
      </c>
      <c r="O101" s="34" t="e">
        <f>ROUND(#REF!*N101,5)</f>
        <v>#REF!</v>
      </c>
      <c r="P101" s="34">
        <v>0</v>
      </c>
      <c r="Q101" s="34" t="e">
        <f>ROUND(#REF!*P101,5)</f>
        <v>#REF!</v>
      </c>
      <c r="R101" s="34"/>
      <c r="S101" s="34"/>
      <c r="T101" s="36">
        <v>0.65500000000000003</v>
      </c>
      <c r="U101" s="34" t="e">
        <f>ROUND(#REF!*T101,2)</f>
        <v>#REF!</v>
      </c>
      <c r="V101" s="37"/>
      <c r="W101" s="37"/>
      <c r="X101" s="37"/>
      <c r="Y101" s="37"/>
      <c r="Z101" s="37"/>
      <c r="AA101" s="37"/>
      <c r="AB101" s="37"/>
      <c r="AC101" s="37"/>
      <c r="AD101" s="37"/>
      <c r="AE101" s="37" t="s">
        <v>102</v>
      </c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</row>
    <row r="102" spans="1:60" outlineLevel="1">
      <c r="A102" s="249"/>
      <c r="B102" s="250"/>
      <c r="C102" s="251"/>
      <c r="D102" s="252"/>
      <c r="E102" s="253"/>
      <c r="F102" s="320"/>
      <c r="G102" s="254"/>
      <c r="H102" s="35">
        <v>4075</v>
      </c>
      <c r="I102" s="35" t="e">
        <f>ROUND(#REF!*H102,2)</f>
        <v>#REF!</v>
      </c>
      <c r="J102" s="35">
        <v>0</v>
      </c>
      <c r="K102" s="35" t="e">
        <f>ROUND(#REF!*J102,2)</f>
        <v>#REF!</v>
      </c>
      <c r="L102" s="35">
        <v>0</v>
      </c>
      <c r="M102" s="35" t="e">
        <f>#REF!*(1+L102/100)</f>
        <v>#REF!</v>
      </c>
      <c r="N102" s="34">
        <v>3.4799999999999998E-2</v>
      </c>
      <c r="O102" s="34" t="e">
        <f>ROUND(#REF!*N102,5)</f>
        <v>#REF!</v>
      </c>
      <c r="P102" s="34">
        <v>0</v>
      </c>
      <c r="Q102" s="34" t="e">
        <f>ROUND(#REF!*P102,5)</f>
        <v>#REF!</v>
      </c>
      <c r="R102" s="34"/>
      <c r="S102" s="34"/>
      <c r="T102" s="36">
        <v>0</v>
      </c>
      <c r="U102" s="34" t="e">
        <f>ROUND(#REF!*T102,2)</f>
        <v>#REF!</v>
      </c>
      <c r="V102" s="37"/>
      <c r="W102" s="37"/>
      <c r="X102" s="37"/>
      <c r="Y102" s="37"/>
      <c r="Z102" s="37"/>
      <c r="AA102" s="37"/>
      <c r="AB102" s="37"/>
      <c r="AC102" s="37"/>
      <c r="AD102" s="37"/>
      <c r="AE102" s="37" t="s">
        <v>113</v>
      </c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</row>
    <row r="103" spans="1:60" outlineLevel="1">
      <c r="A103" s="249"/>
      <c r="B103" s="250"/>
      <c r="C103" s="251"/>
      <c r="D103" s="252"/>
      <c r="E103" s="253"/>
      <c r="F103" s="320"/>
      <c r="G103" s="254"/>
      <c r="H103" s="35">
        <v>7580</v>
      </c>
      <c r="I103" s="35" t="e">
        <f>ROUND(#REF!*H103,2)</f>
        <v>#REF!</v>
      </c>
      <c r="J103" s="35">
        <v>0</v>
      </c>
      <c r="K103" s="35" t="e">
        <f>ROUND(#REF!*J103,2)</f>
        <v>#REF!</v>
      </c>
      <c r="L103" s="35">
        <v>0</v>
      </c>
      <c r="M103" s="35" t="e">
        <f>#REF!*(1+L103/100)</f>
        <v>#REF!</v>
      </c>
      <c r="N103" s="34">
        <v>0.01</v>
      </c>
      <c r="O103" s="34" t="e">
        <f>ROUND(#REF!*N103,5)</f>
        <v>#REF!</v>
      </c>
      <c r="P103" s="34">
        <v>0</v>
      </c>
      <c r="Q103" s="34" t="e">
        <f>ROUND(#REF!*P103,5)</f>
        <v>#REF!</v>
      </c>
      <c r="R103" s="34"/>
      <c r="S103" s="34"/>
      <c r="T103" s="36">
        <v>0</v>
      </c>
      <c r="U103" s="34" t="e">
        <f>ROUND(#REF!*T103,2)</f>
        <v>#REF!</v>
      </c>
      <c r="V103" s="37"/>
      <c r="W103" s="37"/>
      <c r="X103" s="37"/>
      <c r="Y103" s="37"/>
      <c r="Z103" s="37"/>
      <c r="AA103" s="37"/>
      <c r="AB103" s="37"/>
      <c r="AC103" s="37"/>
      <c r="AD103" s="37"/>
      <c r="AE103" s="37" t="s">
        <v>113</v>
      </c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</row>
    <row r="104" spans="1:60" outlineLevel="1">
      <c r="A104" s="249"/>
      <c r="B104" s="250"/>
      <c r="C104" s="251"/>
      <c r="D104" s="252"/>
      <c r="E104" s="253"/>
      <c r="F104" s="320"/>
      <c r="G104" s="254"/>
      <c r="H104" s="35">
        <v>682.1</v>
      </c>
      <c r="I104" s="35" t="e">
        <f>ROUND(#REF!*H104,2)</f>
        <v>#REF!</v>
      </c>
      <c r="J104" s="35">
        <v>133.89999999999998</v>
      </c>
      <c r="K104" s="35" t="e">
        <f>ROUND(#REF!*J104,2)</f>
        <v>#REF!</v>
      </c>
      <c r="L104" s="35">
        <v>0</v>
      </c>
      <c r="M104" s="35" t="e">
        <f>#REF!*(1+L104/100)</f>
        <v>#REF!</v>
      </c>
      <c r="N104" s="34">
        <v>3.3E-4</v>
      </c>
      <c r="O104" s="34" t="e">
        <f>ROUND(#REF!*N104,5)</f>
        <v>#REF!</v>
      </c>
      <c r="P104" s="34">
        <v>0</v>
      </c>
      <c r="Q104" s="34" t="e">
        <f>ROUND(#REF!*P104,5)</f>
        <v>#REF!</v>
      </c>
      <c r="R104" s="34"/>
      <c r="S104" s="34"/>
      <c r="T104" s="36">
        <v>0.246</v>
      </c>
      <c r="U104" s="34" t="e">
        <f>ROUND(#REF!*T104,2)</f>
        <v>#REF!</v>
      </c>
      <c r="V104" s="37"/>
      <c r="W104" s="37"/>
      <c r="X104" s="37"/>
      <c r="Y104" s="37"/>
      <c r="Z104" s="37"/>
      <c r="AA104" s="37"/>
      <c r="AB104" s="37"/>
      <c r="AC104" s="37"/>
      <c r="AD104" s="37"/>
      <c r="AE104" s="37" t="s">
        <v>102</v>
      </c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</row>
    <row r="105" spans="1:60" outlineLevel="1">
      <c r="A105" s="249"/>
      <c r="B105" s="250"/>
      <c r="C105" s="251"/>
      <c r="D105" s="252"/>
      <c r="E105" s="253"/>
      <c r="F105" s="320"/>
      <c r="G105" s="254"/>
      <c r="H105" s="35">
        <v>4319.84</v>
      </c>
      <c r="I105" s="35" t="e">
        <f>ROUND(#REF!*H105,2)</f>
        <v>#REF!</v>
      </c>
      <c r="J105" s="35">
        <v>1340.1599999999999</v>
      </c>
      <c r="K105" s="35" t="e">
        <f>ROUND(#REF!*J105,2)</f>
        <v>#REF!</v>
      </c>
      <c r="L105" s="35">
        <v>0</v>
      </c>
      <c r="M105" s="35" t="e">
        <f>#REF!*(1+L105/100)</f>
        <v>#REF!</v>
      </c>
      <c r="N105" s="34">
        <v>4.4519999999999997E-2</v>
      </c>
      <c r="O105" s="34" t="e">
        <f>ROUND(#REF!*N105,5)</f>
        <v>#REF!</v>
      </c>
      <c r="P105" s="34">
        <v>0</v>
      </c>
      <c r="Q105" s="34" t="e">
        <f>ROUND(#REF!*P105,5)</f>
        <v>#REF!</v>
      </c>
      <c r="R105" s="34"/>
      <c r="S105" s="34"/>
      <c r="T105" s="36">
        <v>2.4620000000000002</v>
      </c>
      <c r="U105" s="34" t="e">
        <f>ROUND(#REF!*T105,2)</f>
        <v>#REF!</v>
      </c>
      <c r="V105" s="37"/>
      <c r="W105" s="37"/>
      <c r="X105" s="37"/>
      <c r="Y105" s="37"/>
      <c r="Z105" s="37"/>
      <c r="AA105" s="37"/>
      <c r="AB105" s="37"/>
      <c r="AC105" s="37"/>
      <c r="AD105" s="37"/>
      <c r="AE105" s="37" t="s">
        <v>102</v>
      </c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</row>
    <row r="106" spans="1:60" outlineLevel="1">
      <c r="A106" s="249"/>
      <c r="B106" s="250"/>
      <c r="C106" s="251"/>
      <c r="D106" s="252"/>
      <c r="E106" s="253"/>
      <c r="F106" s="320"/>
      <c r="G106" s="254"/>
      <c r="H106" s="35">
        <v>368.1</v>
      </c>
      <c r="I106" s="35" t="e">
        <f>ROUND(#REF!*H106,2)</f>
        <v>#REF!</v>
      </c>
      <c r="J106" s="35">
        <v>133.89999999999998</v>
      </c>
      <c r="K106" s="35" t="e">
        <f>ROUND(#REF!*J106,2)</f>
        <v>#REF!</v>
      </c>
      <c r="L106" s="35">
        <v>0</v>
      </c>
      <c r="M106" s="35" t="e">
        <f>#REF!*(1+L106/100)</f>
        <v>#REF!</v>
      </c>
      <c r="N106" s="34">
        <v>9.0000000000000006E-5</v>
      </c>
      <c r="O106" s="34" t="e">
        <f>ROUND(#REF!*N106,5)</f>
        <v>#REF!</v>
      </c>
      <c r="P106" s="34">
        <v>0</v>
      </c>
      <c r="Q106" s="34" t="e">
        <f>ROUND(#REF!*P106,5)</f>
        <v>#REF!</v>
      </c>
      <c r="R106" s="34"/>
      <c r="S106" s="34"/>
      <c r="T106" s="36">
        <v>0.246</v>
      </c>
      <c r="U106" s="34" t="e">
        <f>ROUND(#REF!*T106,2)</f>
        <v>#REF!</v>
      </c>
      <c r="V106" s="37"/>
      <c r="W106" s="37"/>
      <c r="X106" s="37"/>
      <c r="Y106" s="37"/>
      <c r="Z106" s="37"/>
      <c r="AA106" s="37"/>
      <c r="AB106" s="37"/>
      <c r="AC106" s="37"/>
      <c r="AD106" s="37"/>
      <c r="AE106" s="37" t="s">
        <v>102</v>
      </c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</row>
    <row r="107" spans="1:60" outlineLevel="1">
      <c r="A107" s="249"/>
      <c r="B107" s="250"/>
      <c r="C107" s="251"/>
      <c r="D107" s="252"/>
      <c r="E107" s="253"/>
      <c r="F107" s="320"/>
      <c r="G107" s="254"/>
      <c r="H107" s="35">
        <v>820.96</v>
      </c>
      <c r="I107" s="35" t="e">
        <f>ROUND(#REF!*H107,2)</f>
        <v>#REF!</v>
      </c>
      <c r="J107" s="35">
        <v>2054.04</v>
      </c>
      <c r="K107" s="35" t="e">
        <f>ROUND(#REF!*J107,2)</f>
        <v>#REF!</v>
      </c>
      <c r="L107" s="35">
        <v>0</v>
      </c>
      <c r="M107" s="35" t="e">
        <f>#REF!*(1+L107/100)</f>
        <v>#REF!</v>
      </c>
      <c r="N107" s="34">
        <v>1.08E-3</v>
      </c>
      <c r="O107" s="34" t="e">
        <f>ROUND(#REF!*N107,5)</f>
        <v>#REF!</v>
      </c>
      <c r="P107" s="34">
        <v>0</v>
      </c>
      <c r="Q107" s="34" t="e">
        <f>ROUND(#REF!*P107,5)</f>
        <v>#REF!</v>
      </c>
      <c r="R107" s="34"/>
      <c r="S107" s="34"/>
      <c r="T107" s="36">
        <v>3.7677</v>
      </c>
      <c r="U107" s="34" t="e">
        <f>ROUND(#REF!*T107,2)</f>
        <v>#REF!</v>
      </c>
      <c r="V107" s="37"/>
      <c r="W107" s="37"/>
      <c r="X107" s="37"/>
      <c r="Y107" s="37"/>
      <c r="Z107" s="37"/>
      <c r="AA107" s="37"/>
      <c r="AB107" s="37"/>
      <c r="AC107" s="37"/>
      <c r="AD107" s="37"/>
      <c r="AE107" s="37" t="s">
        <v>846</v>
      </c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</row>
    <row r="108" spans="1:60" outlineLevel="1">
      <c r="A108" s="249"/>
      <c r="B108" s="250"/>
      <c r="C108" s="251"/>
      <c r="D108" s="252"/>
      <c r="E108" s="253"/>
      <c r="F108" s="320"/>
      <c r="G108" s="254"/>
      <c r="H108" s="35">
        <v>2410.4699999999998</v>
      </c>
      <c r="I108" s="35" t="e">
        <f>ROUND(#REF!*H108,2)</f>
        <v>#REF!</v>
      </c>
      <c r="J108" s="35">
        <v>319.5300000000002</v>
      </c>
      <c r="K108" s="35" t="e">
        <f>ROUND(#REF!*J108,2)</f>
        <v>#REF!</v>
      </c>
      <c r="L108" s="35">
        <v>0</v>
      </c>
      <c r="M108" s="35" t="e">
        <f>#REF!*(1+L108/100)</f>
        <v>#REF!</v>
      </c>
      <c r="N108" s="34">
        <v>1.34E-3</v>
      </c>
      <c r="O108" s="34" t="e">
        <f>ROUND(#REF!*N108,5)</f>
        <v>#REF!</v>
      </c>
      <c r="P108" s="34">
        <v>0</v>
      </c>
      <c r="Q108" s="34" t="e">
        <f>ROUND(#REF!*P108,5)</f>
        <v>#REF!</v>
      </c>
      <c r="R108" s="34"/>
      <c r="S108" s="34"/>
      <c r="T108" s="36">
        <v>0.58699999999999997</v>
      </c>
      <c r="U108" s="34" t="e">
        <f>ROUND(#REF!*T108,2)</f>
        <v>#REF!</v>
      </c>
      <c r="V108" s="37"/>
      <c r="W108" s="37"/>
      <c r="X108" s="37"/>
      <c r="Y108" s="37"/>
      <c r="Z108" s="37"/>
      <c r="AA108" s="37"/>
      <c r="AB108" s="37"/>
      <c r="AC108" s="37"/>
      <c r="AD108" s="37"/>
      <c r="AE108" s="37" t="s">
        <v>102</v>
      </c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</row>
    <row r="109" spans="1:60" outlineLevel="1">
      <c r="A109" s="249"/>
      <c r="B109" s="250"/>
      <c r="C109" s="251"/>
      <c r="D109" s="252"/>
      <c r="E109" s="253"/>
      <c r="F109" s="320"/>
      <c r="G109" s="254"/>
      <c r="H109" s="35">
        <v>1762.76</v>
      </c>
      <c r="I109" s="35" t="e">
        <f>ROUND(#REF!*H109,2)</f>
        <v>#REF!</v>
      </c>
      <c r="J109" s="35">
        <v>242.24</v>
      </c>
      <c r="K109" s="35" t="e">
        <f>ROUND(#REF!*J109,2)</f>
        <v>#REF!</v>
      </c>
      <c r="L109" s="35">
        <v>0</v>
      </c>
      <c r="M109" s="35" t="e">
        <f>#REF!*(1+L109/100)</f>
        <v>#REF!</v>
      </c>
      <c r="N109" s="34">
        <v>1.0399999999999999E-3</v>
      </c>
      <c r="O109" s="34" t="e">
        <f>ROUND(#REF!*N109,5)</f>
        <v>#REF!</v>
      </c>
      <c r="P109" s="34">
        <v>0</v>
      </c>
      <c r="Q109" s="34" t="e">
        <f>ROUND(#REF!*P109,5)</f>
        <v>#REF!</v>
      </c>
      <c r="R109" s="34"/>
      <c r="S109" s="34"/>
      <c r="T109" s="36">
        <v>0.44500000000000001</v>
      </c>
      <c r="U109" s="34" t="e">
        <f>ROUND(#REF!*T109,2)</f>
        <v>#REF!</v>
      </c>
      <c r="V109" s="37"/>
      <c r="W109" s="37"/>
      <c r="X109" s="37"/>
      <c r="Y109" s="37"/>
      <c r="Z109" s="37"/>
      <c r="AA109" s="37"/>
      <c r="AB109" s="37"/>
      <c r="AC109" s="37"/>
      <c r="AD109" s="37"/>
      <c r="AE109" s="37" t="s">
        <v>102</v>
      </c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</row>
    <row r="110" spans="1:60" outlineLevel="1">
      <c r="A110" s="249"/>
      <c r="B110" s="250"/>
      <c r="C110" s="251"/>
      <c r="D110" s="252"/>
      <c r="E110" s="253"/>
      <c r="F110" s="320"/>
      <c r="G110" s="254"/>
      <c r="H110" s="35">
        <v>73.709999999999994</v>
      </c>
      <c r="I110" s="35" t="e">
        <f>ROUND(#REF!*H110,2)</f>
        <v>#REF!</v>
      </c>
      <c r="J110" s="35">
        <v>281.79000000000002</v>
      </c>
      <c r="K110" s="35" t="e">
        <f>ROUND(#REF!*J110,2)</f>
        <v>#REF!</v>
      </c>
      <c r="L110" s="35">
        <v>0</v>
      </c>
      <c r="M110" s="35" t="e">
        <f>#REF!*(1+L110/100)</f>
        <v>#REF!</v>
      </c>
      <c r="N110" s="34">
        <v>1.2E-4</v>
      </c>
      <c r="O110" s="34" t="e">
        <f>ROUND(#REF!*N110,5)</f>
        <v>#REF!</v>
      </c>
      <c r="P110" s="34">
        <v>0</v>
      </c>
      <c r="Q110" s="34" t="e">
        <f>ROUND(#REF!*P110,5)</f>
        <v>#REF!</v>
      </c>
      <c r="R110" s="34"/>
      <c r="S110" s="34"/>
      <c r="T110" s="36">
        <v>0.51700000000000002</v>
      </c>
      <c r="U110" s="34" t="e">
        <f>ROUND(#REF!*T110,2)</f>
        <v>#REF!</v>
      </c>
      <c r="V110" s="37"/>
      <c r="W110" s="37"/>
      <c r="X110" s="37"/>
      <c r="Y110" s="37"/>
      <c r="Z110" s="37"/>
      <c r="AA110" s="37"/>
      <c r="AB110" s="37"/>
      <c r="AC110" s="37"/>
      <c r="AD110" s="37"/>
      <c r="AE110" s="37" t="s">
        <v>102</v>
      </c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</row>
    <row r="111" spans="1:60" outlineLevel="1">
      <c r="A111" s="249"/>
      <c r="B111" s="250"/>
      <c r="C111" s="251"/>
      <c r="D111" s="252"/>
      <c r="E111" s="253"/>
      <c r="F111" s="320"/>
      <c r="G111" s="254"/>
      <c r="H111" s="35">
        <v>42.99</v>
      </c>
      <c r="I111" s="35" t="e">
        <f>ROUND(#REF!*H111,2)</f>
        <v>#REF!</v>
      </c>
      <c r="J111" s="35">
        <v>136.51</v>
      </c>
      <c r="K111" s="35" t="e">
        <f>ROUND(#REF!*J111,2)</f>
        <v>#REF!</v>
      </c>
      <c r="L111" s="35">
        <v>0</v>
      </c>
      <c r="M111" s="35" t="e">
        <f>#REF!*(1+L111/100)</f>
        <v>#REF!</v>
      </c>
      <c r="N111" s="34">
        <v>1.4999999999999999E-4</v>
      </c>
      <c r="O111" s="34" t="e">
        <f>ROUND(#REF!*N111,5)</f>
        <v>#REF!</v>
      </c>
      <c r="P111" s="34">
        <v>0</v>
      </c>
      <c r="Q111" s="34" t="e">
        <f>ROUND(#REF!*P111,5)</f>
        <v>#REF!</v>
      </c>
      <c r="R111" s="34"/>
      <c r="S111" s="34"/>
      <c r="T111" s="36">
        <v>0.25</v>
      </c>
      <c r="U111" s="34" t="e">
        <f>ROUND(#REF!*T111,2)</f>
        <v>#REF!</v>
      </c>
      <c r="V111" s="37"/>
      <c r="W111" s="37"/>
      <c r="X111" s="37"/>
      <c r="Y111" s="37"/>
      <c r="Z111" s="37"/>
      <c r="AA111" s="37"/>
      <c r="AB111" s="37"/>
      <c r="AC111" s="37"/>
      <c r="AD111" s="37"/>
      <c r="AE111" s="37" t="s">
        <v>102</v>
      </c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</row>
    <row r="112" spans="1:60" outlineLevel="1">
      <c r="A112" s="249"/>
      <c r="B112" s="250"/>
      <c r="C112" s="251"/>
      <c r="D112" s="252"/>
      <c r="E112" s="253"/>
      <c r="F112" s="320"/>
      <c r="G112" s="254"/>
      <c r="H112" s="35">
        <v>519.1</v>
      </c>
      <c r="I112" s="35" t="e">
        <f>ROUND(#REF!*H112,2)</f>
        <v>#REF!</v>
      </c>
      <c r="J112" s="35">
        <v>133.89999999999998</v>
      </c>
      <c r="K112" s="35" t="e">
        <f>ROUND(#REF!*J112,2)</f>
        <v>#REF!</v>
      </c>
      <c r="L112" s="35">
        <v>0</v>
      </c>
      <c r="M112" s="35" t="e">
        <f>#REF!*(1+L112/100)</f>
        <v>#REF!</v>
      </c>
      <c r="N112" s="34">
        <v>2.0000000000000001E-4</v>
      </c>
      <c r="O112" s="34" t="e">
        <f>ROUND(#REF!*N112,5)</f>
        <v>#REF!</v>
      </c>
      <c r="P112" s="34">
        <v>0</v>
      </c>
      <c r="Q112" s="34" t="e">
        <f>ROUND(#REF!*P112,5)</f>
        <v>#REF!</v>
      </c>
      <c r="R112" s="34"/>
      <c r="S112" s="34"/>
      <c r="T112" s="36">
        <v>0.246</v>
      </c>
      <c r="U112" s="34" t="e">
        <f>ROUND(#REF!*T112,2)</f>
        <v>#REF!</v>
      </c>
      <c r="V112" s="37"/>
      <c r="W112" s="37"/>
      <c r="X112" s="37"/>
      <c r="Y112" s="37"/>
      <c r="Z112" s="37"/>
      <c r="AA112" s="37"/>
      <c r="AB112" s="37"/>
      <c r="AC112" s="37"/>
      <c r="AD112" s="37"/>
      <c r="AE112" s="37" t="s">
        <v>102</v>
      </c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</row>
    <row r="113" spans="1:60" outlineLevel="1">
      <c r="A113" s="249"/>
      <c r="B113" s="250"/>
      <c r="C113" s="251"/>
      <c r="D113" s="252"/>
      <c r="E113" s="253"/>
      <c r="F113" s="320"/>
      <c r="G113" s="254"/>
      <c r="H113" s="35">
        <v>232</v>
      </c>
      <c r="I113" s="35" t="e">
        <f>ROUND(#REF!*H113,2)</f>
        <v>#REF!</v>
      </c>
      <c r="J113" s="35">
        <v>0</v>
      </c>
      <c r="K113" s="35" t="e">
        <f>ROUND(#REF!*J113,2)</f>
        <v>#REF!</v>
      </c>
      <c r="L113" s="35">
        <v>0</v>
      </c>
      <c r="M113" s="35" t="e">
        <f>#REF!*(1+L113/100)</f>
        <v>#REF!</v>
      </c>
      <c r="N113" s="34">
        <v>2.0000000000000001E-4</v>
      </c>
      <c r="O113" s="34" t="e">
        <f>ROUND(#REF!*N113,5)</f>
        <v>#REF!</v>
      </c>
      <c r="P113" s="34">
        <v>0</v>
      </c>
      <c r="Q113" s="34" t="e">
        <f>ROUND(#REF!*P113,5)</f>
        <v>#REF!</v>
      </c>
      <c r="R113" s="34"/>
      <c r="S113" s="34"/>
      <c r="T113" s="36">
        <v>0</v>
      </c>
      <c r="U113" s="34" t="e">
        <f>ROUND(#REF!*T113,2)</f>
        <v>#REF!</v>
      </c>
      <c r="V113" s="37"/>
      <c r="W113" s="37"/>
      <c r="X113" s="37"/>
      <c r="Y113" s="37"/>
      <c r="Z113" s="37"/>
      <c r="AA113" s="37"/>
      <c r="AB113" s="37"/>
      <c r="AC113" s="37"/>
      <c r="AD113" s="37"/>
      <c r="AE113" s="37" t="s">
        <v>113</v>
      </c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</row>
    <row r="114" spans="1:60" outlineLevel="1">
      <c r="A114" s="261"/>
      <c r="B114" s="262"/>
      <c r="C114" s="263"/>
      <c r="D114" s="264"/>
      <c r="E114" s="265"/>
      <c r="F114" s="321"/>
      <c r="G114" s="266"/>
      <c r="H114" s="43">
        <v>0</v>
      </c>
      <c r="I114" s="43" t="e">
        <f>ROUND(#REF!*H114,2)</f>
        <v>#REF!</v>
      </c>
      <c r="J114" s="43">
        <v>0.35</v>
      </c>
      <c r="K114" s="43" t="e">
        <f>ROUND(#REF!*J114,2)</f>
        <v>#REF!</v>
      </c>
      <c r="L114" s="43">
        <v>0</v>
      </c>
      <c r="M114" s="43" t="e">
        <f>#REF!*(1+L114/100)</f>
        <v>#REF!</v>
      </c>
      <c r="N114" s="42">
        <v>0</v>
      </c>
      <c r="O114" s="42" t="e">
        <f>ROUND(#REF!*N114,5)</f>
        <v>#REF!</v>
      </c>
      <c r="P114" s="42">
        <v>0</v>
      </c>
      <c r="Q114" s="42" t="e">
        <f>ROUND(#REF!*P114,5)</f>
        <v>#REF!</v>
      </c>
      <c r="R114" s="42"/>
      <c r="S114" s="42"/>
      <c r="T114" s="44">
        <v>0</v>
      </c>
      <c r="U114" s="42" t="e">
        <f>ROUND(#REF!*T114,2)</f>
        <v>#REF!</v>
      </c>
      <c r="V114" s="37"/>
      <c r="W114" s="37"/>
      <c r="X114" s="37"/>
      <c r="Y114" s="37"/>
      <c r="Z114" s="37"/>
      <c r="AA114" s="37"/>
      <c r="AB114" s="37"/>
      <c r="AC114" s="37"/>
      <c r="AD114" s="37"/>
      <c r="AE114" s="37" t="s">
        <v>102</v>
      </c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</row>
    <row r="115" spans="1:60" ht="14.5">
      <c r="A115" s="322"/>
      <c r="B115" s="323"/>
      <c r="C115" s="324"/>
      <c r="D115" s="322"/>
      <c r="E115" s="322"/>
      <c r="F115" s="322"/>
      <c r="G115" s="322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AC115" s="29">
        <v>15</v>
      </c>
      <c r="AD115" s="29">
        <v>21</v>
      </c>
    </row>
    <row r="116" spans="1:60" ht="13">
      <c r="A116" s="325"/>
      <c r="B116" s="326"/>
      <c r="C116" s="327"/>
      <c r="D116" s="328"/>
      <c r="E116" s="328"/>
      <c r="F116" s="328"/>
      <c r="G116" s="329"/>
      <c r="AE116" s="29" t="s">
        <v>386</v>
      </c>
    </row>
    <row r="117" spans="1:60" ht="14.5">
      <c r="A117" s="322"/>
      <c r="B117" s="323" t="s">
        <v>385</v>
      </c>
      <c r="C117" s="324" t="s">
        <v>385</v>
      </c>
      <c r="D117" s="322"/>
      <c r="E117" s="322"/>
      <c r="F117" s="322"/>
      <c r="G117" s="322"/>
    </row>
  </sheetData>
  <mergeCells count="4">
    <mergeCell ref="A1:G1"/>
    <mergeCell ref="C2:G2"/>
    <mergeCell ref="C3:G3"/>
    <mergeCell ref="C4:G4"/>
  </mergeCells>
  <pageMargins left="0.39370078740157499" right="0.196850393700787" top="0.78740157499999996" bottom="0.78740157499999996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V144"/>
  <sheetViews>
    <sheetView zoomScale="115" zoomScaleNormal="115" workbookViewId="0">
      <selection sqref="A1:G140"/>
    </sheetView>
  </sheetViews>
  <sheetFormatPr defaultColWidth="9.1796875" defaultRowHeight="10"/>
  <cols>
    <col min="1" max="1" width="6.453125" style="69" customWidth="1"/>
    <col min="2" max="2" width="6.26953125" style="162" customWidth="1"/>
    <col min="3" max="3" width="49.26953125" style="77" customWidth="1"/>
    <col min="4" max="4" width="7.54296875" style="162" customWidth="1"/>
    <col min="5" max="5" width="7.26953125" style="162" customWidth="1"/>
    <col min="6" max="7" width="8.7265625" style="154" customWidth="1"/>
    <col min="8" max="8" width="4.1796875" style="77" customWidth="1"/>
    <col min="9" max="10" width="9.54296875" style="138" hidden="1" customWidth="1"/>
    <col min="11" max="11" width="6.81640625" style="139" hidden="1" customWidth="1"/>
    <col min="12" max="13" width="8.7265625" style="138" hidden="1" customWidth="1"/>
    <col min="14" max="14" width="9.1796875" style="77"/>
    <col min="15" max="15" width="15" style="95" bestFit="1" customWidth="1"/>
    <col min="16" max="17" width="8.453125" style="95" customWidth="1"/>
    <col min="18" max="20" width="9.1796875" style="77"/>
    <col min="21" max="21" width="15" style="77" bestFit="1" customWidth="1"/>
    <col min="22" max="256" width="9.1796875" style="77"/>
    <col min="257" max="257" width="6.453125" style="77" customWidth="1"/>
    <col min="258" max="258" width="6.26953125" style="77" customWidth="1"/>
    <col min="259" max="259" width="49.26953125" style="77" customWidth="1"/>
    <col min="260" max="260" width="7.54296875" style="77" customWidth="1"/>
    <col min="261" max="261" width="7.26953125" style="77" customWidth="1"/>
    <col min="262" max="263" width="8.7265625" style="77" customWidth="1"/>
    <col min="264" max="264" width="4.1796875" style="77" customWidth="1"/>
    <col min="265" max="269" width="0" style="77" hidden="1" customWidth="1"/>
    <col min="270" max="270" width="9.1796875" style="77"/>
    <col min="271" max="271" width="15" style="77" bestFit="1" customWidth="1"/>
    <col min="272" max="273" width="8.453125" style="77" customWidth="1"/>
    <col min="274" max="276" width="9.1796875" style="77"/>
    <col min="277" max="277" width="15" style="77" bestFit="1" customWidth="1"/>
    <col min="278" max="512" width="9.1796875" style="77"/>
    <col min="513" max="513" width="6.453125" style="77" customWidth="1"/>
    <col min="514" max="514" width="6.26953125" style="77" customWidth="1"/>
    <col min="515" max="515" width="49.26953125" style="77" customWidth="1"/>
    <col min="516" max="516" width="7.54296875" style="77" customWidth="1"/>
    <col min="517" max="517" width="7.26953125" style="77" customWidth="1"/>
    <col min="518" max="519" width="8.7265625" style="77" customWidth="1"/>
    <col min="520" max="520" width="4.1796875" style="77" customWidth="1"/>
    <col min="521" max="525" width="0" style="77" hidden="1" customWidth="1"/>
    <col min="526" max="526" width="9.1796875" style="77"/>
    <col min="527" max="527" width="15" style="77" bestFit="1" customWidth="1"/>
    <col min="528" max="529" width="8.453125" style="77" customWidth="1"/>
    <col min="530" max="532" width="9.1796875" style="77"/>
    <col min="533" max="533" width="15" style="77" bestFit="1" customWidth="1"/>
    <col min="534" max="768" width="9.1796875" style="77"/>
    <col min="769" max="769" width="6.453125" style="77" customWidth="1"/>
    <col min="770" max="770" width="6.26953125" style="77" customWidth="1"/>
    <col min="771" max="771" width="49.26953125" style="77" customWidth="1"/>
    <col min="772" max="772" width="7.54296875" style="77" customWidth="1"/>
    <col min="773" max="773" width="7.26953125" style="77" customWidth="1"/>
    <col min="774" max="775" width="8.7265625" style="77" customWidth="1"/>
    <col min="776" max="776" width="4.1796875" style="77" customWidth="1"/>
    <col min="777" max="781" width="0" style="77" hidden="1" customWidth="1"/>
    <col min="782" max="782" width="9.1796875" style="77"/>
    <col min="783" max="783" width="15" style="77" bestFit="1" customWidth="1"/>
    <col min="784" max="785" width="8.453125" style="77" customWidth="1"/>
    <col min="786" max="788" width="9.1796875" style="77"/>
    <col min="789" max="789" width="15" style="77" bestFit="1" customWidth="1"/>
    <col min="790" max="1024" width="9.1796875" style="77"/>
    <col min="1025" max="1025" width="6.453125" style="77" customWidth="1"/>
    <col min="1026" max="1026" width="6.26953125" style="77" customWidth="1"/>
    <col min="1027" max="1027" width="49.26953125" style="77" customWidth="1"/>
    <col min="1028" max="1028" width="7.54296875" style="77" customWidth="1"/>
    <col min="1029" max="1029" width="7.26953125" style="77" customWidth="1"/>
    <col min="1030" max="1031" width="8.7265625" style="77" customWidth="1"/>
    <col min="1032" max="1032" width="4.1796875" style="77" customWidth="1"/>
    <col min="1033" max="1037" width="0" style="77" hidden="1" customWidth="1"/>
    <col min="1038" max="1038" width="9.1796875" style="77"/>
    <col min="1039" max="1039" width="15" style="77" bestFit="1" customWidth="1"/>
    <col min="1040" max="1041" width="8.453125" style="77" customWidth="1"/>
    <col min="1042" max="1044" width="9.1796875" style="77"/>
    <col min="1045" max="1045" width="15" style="77" bestFit="1" customWidth="1"/>
    <col min="1046" max="1280" width="9.1796875" style="77"/>
    <col min="1281" max="1281" width="6.453125" style="77" customWidth="1"/>
    <col min="1282" max="1282" width="6.26953125" style="77" customWidth="1"/>
    <col min="1283" max="1283" width="49.26953125" style="77" customWidth="1"/>
    <col min="1284" max="1284" width="7.54296875" style="77" customWidth="1"/>
    <col min="1285" max="1285" width="7.26953125" style="77" customWidth="1"/>
    <col min="1286" max="1287" width="8.7265625" style="77" customWidth="1"/>
    <col min="1288" max="1288" width="4.1796875" style="77" customWidth="1"/>
    <col min="1289" max="1293" width="0" style="77" hidden="1" customWidth="1"/>
    <col min="1294" max="1294" width="9.1796875" style="77"/>
    <col min="1295" max="1295" width="15" style="77" bestFit="1" customWidth="1"/>
    <col min="1296" max="1297" width="8.453125" style="77" customWidth="1"/>
    <col min="1298" max="1300" width="9.1796875" style="77"/>
    <col min="1301" max="1301" width="15" style="77" bestFit="1" customWidth="1"/>
    <col min="1302" max="1536" width="9.1796875" style="77"/>
    <col min="1537" max="1537" width="6.453125" style="77" customWidth="1"/>
    <col min="1538" max="1538" width="6.26953125" style="77" customWidth="1"/>
    <col min="1539" max="1539" width="49.26953125" style="77" customWidth="1"/>
    <col min="1540" max="1540" width="7.54296875" style="77" customWidth="1"/>
    <col min="1541" max="1541" width="7.26953125" style="77" customWidth="1"/>
    <col min="1542" max="1543" width="8.7265625" style="77" customWidth="1"/>
    <col min="1544" max="1544" width="4.1796875" style="77" customWidth="1"/>
    <col min="1545" max="1549" width="0" style="77" hidden="1" customWidth="1"/>
    <col min="1550" max="1550" width="9.1796875" style="77"/>
    <col min="1551" max="1551" width="15" style="77" bestFit="1" customWidth="1"/>
    <col min="1552" max="1553" width="8.453125" style="77" customWidth="1"/>
    <col min="1554" max="1556" width="9.1796875" style="77"/>
    <col min="1557" max="1557" width="15" style="77" bestFit="1" customWidth="1"/>
    <col min="1558" max="1792" width="9.1796875" style="77"/>
    <col min="1793" max="1793" width="6.453125" style="77" customWidth="1"/>
    <col min="1794" max="1794" width="6.26953125" style="77" customWidth="1"/>
    <col min="1795" max="1795" width="49.26953125" style="77" customWidth="1"/>
    <col min="1796" max="1796" width="7.54296875" style="77" customWidth="1"/>
    <col min="1797" max="1797" width="7.26953125" style="77" customWidth="1"/>
    <col min="1798" max="1799" width="8.7265625" style="77" customWidth="1"/>
    <col min="1800" max="1800" width="4.1796875" style="77" customWidth="1"/>
    <col min="1801" max="1805" width="0" style="77" hidden="1" customWidth="1"/>
    <col min="1806" max="1806" width="9.1796875" style="77"/>
    <col min="1807" max="1807" width="15" style="77" bestFit="1" customWidth="1"/>
    <col min="1808" max="1809" width="8.453125" style="77" customWidth="1"/>
    <col min="1810" max="1812" width="9.1796875" style="77"/>
    <col min="1813" max="1813" width="15" style="77" bestFit="1" customWidth="1"/>
    <col min="1814" max="2048" width="9.1796875" style="77"/>
    <col min="2049" max="2049" width="6.453125" style="77" customWidth="1"/>
    <col min="2050" max="2050" width="6.26953125" style="77" customWidth="1"/>
    <col min="2051" max="2051" width="49.26953125" style="77" customWidth="1"/>
    <col min="2052" max="2052" width="7.54296875" style="77" customWidth="1"/>
    <col min="2053" max="2053" width="7.26953125" style="77" customWidth="1"/>
    <col min="2054" max="2055" width="8.7265625" style="77" customWidth="1"/>
    <col min="2056" max="2056" width="4.1796875" style="77" customWidth="1"/>
    <col min="2057" max="2061" width="0" style="77" hidden="1" customWidth="1"/>
    <col min="2062" max="2062" width="9.1796875" style="77"/>
    <col min="2063" max="2063" width="15" style="77" bestFit="1" customWidth="1"/>
    <col min="2064" max="2065" width="8.453125" style="77" customWidth="1"/>
    <col min="2066" max="2068" width="9.1796875" style="77"/>
    <col min="2069" max="2069" width="15" style="77" bestFit="1" customWidth="1"/>
    <col min="2070" max="2304" width="9.1796875" style="77"/>
    <col min="2305" max="2305" width="6.453125" style="77" customWidth="1"/>
    <col min="2306" max="2306" width="6.26953125" style="77" customWidth="1"/>
    <col min="2307" max="2307" width="49.26953125" style="77" customWidth="1"/>
    <col min="2308" max="2308" width="7.54296875" style="77" customWidth="1"/>
    <col min="2309" max="2309" width="7.26953125" style="77" customWidth="1"/>
    <col min="2310" max="2311" width="8.7265625" style="77" customWidth="1"/>
    <col min="2312" max="2312" width="4.1796875" style="77" customWidth="1"/>
    <col min="2313" max="2317" width="0" style="77" hidden="1" customWidth="1"/>
    <col min="2318" max="2318" width="9.1796875" style="77"/>
    <col min="2319" max="2319" width="15" style="77" bestFit="1" customWidth="1"/>
    <col min="2320" max="2321" width="8.453125" style="77" customWidth="1"/>
    <col min="2322" max="2324" width="9.1796875" style="77"/>
    <col min="2325" max="2325" width="15" style="77" bestFit="1" customWidth="1"/>
    <col min="2326" max="2560" width="9.1796875" style="77"/>
    <col min="2561" max="2561" width="6.453125" style="77" customWidth="1"/>
    <col min="2562" max="2562" width="6.26953125" style="77" customWidth="1"/>
    <col min="2563" max="2563" width="49.26953125" style="77" customWidth="1"/>
    <col min="2564" max="2564" width="7.54296875" style="77" customWidth="1"/>
    <col min="2565" max="2565" width="7.26953125" style="77" customWidth="1"/>
    <col min="2566" max="2567" width="8.7265625" style="77" customWidth="1"/>
    <col min="2568" max="2568" width="4.1796875" style="77" customWidth="1"/>
    <col min="2569" max="2573" width="0" style="77" hidden="1" customWidth="1"/>
    <col min="2574" max="2574" width="9.1796875" style="77"/>
    <col min="2575" max="2575" width="15" style="77" bestFit="1" customWidth="1"/>
    <col min="2576" max="2577" width="8.453125" style="77" customWidth="1"/>
    <col min="2578" max="2580" width="9.1796875" style="77"/>
    <col min="2581" max="2581" width="15" style="77" bestFit="1" customWidth="1"/>
    <col min="2582" max="2816" width="9.1796875" style="77"/>
    <col min="2817" max="2817" width="6.453125" style="77" customWidth="1"/>
    <col min="2818" max="2818" width="6.26953125" style="77" customWidth="1"/>
    <col min="2819" max="2819" width="49.26953125" style="77" customWidth="1"/>
    <col min="2820" max="2820" width="7.54296875" style="77" customWidth="1"/>
    <col min="2821" max="2821" width="7.26953125" style="77" customWidth="1"/>
    <col min="2822" max="2823" width="8.7265625" style="77" customWidth="1"/>
    <col min="2824" max="2824" width="4.1796875" style="77" customWidth="1"/>
    <col min="2825" max="2829" width="0" style="77" hidden="1" customWidth="1"/>
    <col min="2830" max="2830" width="9.1796875" style="77"/>
    <col min="2831" max="2831" width="15" style="77" bestFit="1" customWidth="1"/>
    <col min="2832" max="2833" width="8.453125" style="77" customWidth="1"/>
    <col min="2834" max="2836" width="9.1796875" style="77"/>
    <col min="2837" max="2837" width="15" style="77" bestFit="1" customWidth="1"/>
    <col min="2838" max="3072" width="9.1796875" style="77"/>
    <col min="3073" max="3073" width="6.453125" style="77" customWidth="1"/>
    <col min="3074" max="3074" width="6.26953125" style="77" customWidth="1"/>
    <col min="3075" max="3075" width="49.26953125" style="77" customWidth="1"/>
    <col min="3076" max="3076" width="7.54296875" style="77" customWidth="1"/>
    <col min="3077" max="3077" width="7.26953125" style="77" customWidth="1"/>
    <col min="3078" max="3079" width="8.7265625" style="77" customWidth="1"/>
    <col min="3080" max="3080" width="4.1796875" style="77" customWidth="1"/>
    <col min="3081" max="3085" width="0" style="77" hidden="1" customWidth="1"/>
    <col min="3086" max="3086" width="9.1796875" style="77"/>
    <col min="3087" max="3087" width="15" style="77" bestFit="1" customWidth="1"/>
    <col min="3088" max="3089" width="8.453125" style="77" customWidth="1"/>
    <col min="3090" max="3092" width="9.1796875" style="77"/>
    <col min="3093" max="3093" width="15" style="77" bestFit="1" customWidth="1"/>
    <col min="3094" max="3328" width="9.1796875" style="77"/>
    <col min="3329" max="3329" width="6.453125" style="77" customWidth="1"/>
    <col min="3330" max="3330" width="6.26953125" style="77" customWidth="1"/>
    <col min="3331" max="3331" width="49.26953125" style="77" customWidth="1"/>
    <col min="3332" max="3332" width="7.54296875" style="77" customWidth="1"/>
    <col min="3333" max="3333" width="7.26953125" style="77" customWidth="1"/>
    <col min="3334" max="3335" width="8.7265625" style="77" customWidth="1"/>
    <col min="3336" max="3336" width="4.1796875" style="77" customWidth="1"/>
    <col min="3337" max="3341" width="0" style="77" hidden="1" customWidth="1"/>
    <col min="3342" max="3342" width="9.1796875" style="77"/>
    <col min="3343" max="3343" width="15" style="77" bestFit="1" customWidth="1"/>
    <col min="3344" max="3345" width="8.453125" style="77" customWidth="1"/>
    <col min="3346" max="3348" width="9.1796875" style="77"/>
    <col min="3349" max="3349" width="15" style="77" bestFit="1" customWidth="1"/>
    <col min="3350" max="3584" width="9.1796875" style="77"/>
    <col min="3585" max="3585" width="6.453125" style="77" customWidth="1"/>
    <col min="3586" max="3586" width="6.26953125" style="77" customWidth="1"/>
    <col min="3587" max="3587" width="49.26953125" style="77" customWidth="1"/>
    <col min="3588" max="3588" width="7.54296875" style="77" customWidth="1"/>
    <col min="3589" max="3589" width="7.26953125" style="77" customWidth="1"/>
    <col min="3590" max="3591" width="8.7265625" style="77" customWidth="1"/>
    <col min="3592" max="3592" width="4.1796875" style="77" customWidth="1"/>
    <col min="3593" max="3597" width="0" style="77" hidden="1" customWidth="1"/>
    <col min="3598" max="3598" width="9.1796875" style="77"/>
    <col min="3599" max="3599" width="15" style="77" bestFit="1" customWidth="1"/>
    <col min="3600" max="3601" width="8.453125" style="77" customWidth="1"/>
    <col min="3602" max="3604" width="9.1796875" style="77"/>
    <col min="3605" max="3605" width="15" style="77" bestFit="1" customWidth="1"/>
    <col min="3606" max="3840" width="9.1796875" style="77"/>
    <col min="3841" max="3841" width="6.453125" style="77" customWidth="1"/>
    <col min="3842" max="3842" width="6.26953125" style="77" customWidth="1"/>
    <col min="3843" max="3843" width="49.26953125" style="77" customWidth="1"/>
    <col min="3844" max="3844" width="7.54296875" style="77" customWidth="1"/>
    <col min="3845" max="3845" width="7.26953125" style="77" customWidth="1"/>
    <col min="3846" max="3847" width="8.7265625" style="77" customWidth="1"/>
    <col min="3848" max="3848" width="4.1796875" style="77" customWidth="1"/>
    <col min="3849" max="3853" width="0" style="77" hidden="1" customWidth="1"/>
    <col min="3854" max="3854" width="9.1796875" style="77"/>
    <col min="3855" max="3855" width="15" style="77" bestFit="1" customWidth="1"/>
    <col min="3856" max="3857" width="8.453125" style="77" customWidth="1"/>
    <col min="3858" max="3860" width="9.1796875" style="77"/>
    <col min="3861" max="3861" width="15" style="77" bestFit="1" customWidth="1"/>
    <col min="3862" max="4096" width="9.1796875" style="77"/>
    <col min="4097" max="4097" width="6.453125" style="77" customWidth="1"/>
    <col min="4098" max="4098" width="6.26953125" style="77" customWidth="1"/>
    <col min="4099" max="4099" width="49.26953125" style="77" customWidth="1"/>
    <col min="4100" max="4100" width="7.54296875" style="77" customWidth="1"/>
    <col min="4101" max="4101" width="7.26953125" style="77" customWidth="1"/>
    <col min="4102" max="4103" width="8.7265625" style="77" customWidth="1"/>
    <col min="4104" max="4104" width="4.1796875" style="77" customWidth="1"/>
    <col min="4105" max="4109" width="0" style="77" hidden="1" customWidth="1"/>
    <col min="4110" max="4110" width="9.1796875" style="77"/>
    <col min="4111" max="4111" width="15" style="77" bestFit="1" customWidth="1"/>
    <col min="4112" max="4113" width="8.453125" style="77" customWidth="1"/>
    <col min="4114" max="4116" width="9.1796875" style="77"/>
    <col min="4117" max="4117" width="15" style="77" bestFit="1" customWidth="1"/>
    <col min="4118" max="4352" width="9.1796875" style="77"/>
    <col min="4353" max="4353" width="6.453125" style="77" customWidth="1"/>
    <col min="4354" max="4354" width="6.26953125" style="77" customWidth="1"/>
    <col min="4355" max="4355" width="49.26953125" style="77" customWidth="1"/>
    <col min="4356" max="4356" width="7.54296875" style="77" customWidth="1"/>
    <col min="4357" max="4357" width="7.26953125" style="77" customWidth="1"/>
    <col min="4358" max="4359" width="8.7265625" style="77" customWidth="1"/>
    <col min="4360" max="4360" width="4.1796875" style="77" customWidth="1"/>
    <col min="4361" max="4365" width="0" style="77" hidden="1" customWidth="1"/>
    <col min="4366" max="4366" width="9.1796875" style="77"/>
    <col min="4367" max="4367" width="15" style="77" bestFit="1" customWidth="1"/>
    <col min="4368" max="4369" width="8.453125" style="77" customWidth="1"/>
    <col min="4370" max="4372" width="9.1796875" style="77"/>
    <col min="4373" max="4373" width="15" style="77" bestFit="1" customWidth="1"/>
    <col min="4374" max="4608" width="9.1796875" style="77"/>
    <col min="4609" max="4609" width="6.453125" style="77" customWidth="1"/>
    <col min="4610" max="4610" width="6.26953125" style="77" customWidth="1"/>
    <col min="4611" max="4611" width="49.26953125" style="77" customWidth="1"/>
    <col min="4612" max="4612" width="7.54296875" style="77" customWidth="1"/>
    <col min="4613" max="4613" width="7.26953125" style="77" customWidth="1"/>
    <col min="4614" max="4615" width="8.7265625" style="77" customWidth="1"/>
    <col min="4616" max="4616" width="4.1796875" style="77" customWidth="1"/>
    <col min="4617" max="4621" width="0" style="77" hidden="1" customWidth="1"/>
    <col min="4622" max="4622" width="9.1796875" style="77"/>
    <col min="4623" max="4623" width="15" style="77" bestFit="1" customWidth="1"/>
    <col min="4624" max="4625" width="8.453125" style="77" customWidth="1"/>
    <col min="4626" max="4628" width="9.1796875" style="77"/>
    <col min="4629" max="4629" width="15" style="77" bestFit="1" customWidth="1"/>
    <col min="4630" max="4864" width="9.1796875" style="77"/>
    <col min="4865" max="4865" width="6.453125" style="77" customWidth="1"/>
    <col min="4866" max="4866" width="6.26953125" style="77" customWidth="1"/>
    <col min="4867" max="4867" width="49.26953125" style="77" customWidth="1"/>
    <col min="4868" max="4868" width="7.54296875" style="77" customWidth="1"/>
    <col min="4869" max="4869" width="7.26953125" style="77" customWidth="1"/>
    <col min="4870" max="4871" width="8.7265625" style="77" customWidth="1"/>
    <col min="4872" max="4872" width="4.1796875" style="77" customWidth="1"/>
    <col min="4873" max="4877" width="0" style="77" hidden="1" customWidth="1"/>
    <col min="4878" max="4878" width="9.1796875" style="77"/>
    <col min="4879" max="4879" width="15" style="77" bestFit="1" customWidth="1"/>
    <col min="4880" max="4881" width="8.453125" style="77" customWidth="1"/>
    <col min="4882" max="4884" width="9.1796875" style="77"/>
    <col min="4885" max="4885" width="15" style="77" bestFit="1" customWidth="1"/>
    <col min="4886" max="5120" width="9.1796875" style="77"/>
    <col min="5121" max="5121" width="6.453125" style="77" customWidth="1"/>
    <col min="5122" max="5122" width="6.26953125" style="77" customWidth="1"/>
    <col min="5123" max="5123" width="49.26953125" style="77" customWidth="1"/>
    <col min="5124" max="5124" width="7.54296875" style="77" customWidth="1"/>
    <col min="5125" max="5125" width="7.26953125" style="77" customWidth="1"/>
    <col min="5126" max="5127" width="8.7265625" style="77" customWidth="1"/>
    <col min="5128" max="5128" width="4.1796875" style="77" customWidth="1"/>
    <col min="5129" max="5133" width="0" style="77" hidden="1" customWidth="1"/>
    <col min="5134" max="5134" width="9.1796875" style="77"/>
    <col min="5135" max="5135" width="15" style="77" bestFit="1" customWidth="1"/>
    <col min="5136" max="5137" width="8.453125" style="77" customWidth="1"/>
    <col min="5138" max="5140" width="9.1796875" style="77"/>
    <col min="5141" max="5141" width="15" style="77" bestFit="1" customWidth="1"/>
    <col min="5142" max="5376" width="9.1796875" style="77"/>
    <col min="5377" max="5377" width="6.453125" style="77" customWidth="1"/>
    <col min="5378" max="5378" width="6.26953125" style="77" customWidth="1"/>
    <col min="5379" max="5379" width="49.26953125" style="77" customWidth="1"/>
    <col min="5380" max="5380" width="7.54296875" style="77" customWidth="1"/>
    <col min="5381" max="5381" width="7.26953125" style="77" customWidth="1"/>
    <col min="5382" max="5383" width="8.7265625" style="77" customWidth="1"/>
    <col min="5384" max="5384" width="4.1796875" style="77" customWidth="1"/>
    <col min="5385" max="5389" width="0" style="77" hidden="1" customWidth="1"/>
    <col min="5390" max="5390" width="9.1796875" style="77"/>
    <col min="5391" max="5391" width="15" style="77" bestFit="1" customWidth="1"/>
    <col min="5392" max="5393" width="8.453125" style="77" customWidth="1"/>
    <col min="5394" max="5396" width="9.1796875" style="77"/>
    <col min="5397" max="5397" width="15" style="77" bestFit="1" customWidth="1"/>
    <col min="5398" max="5632" width="9.1796875" style="77"/>
    <col min="5633" max="5633" width="6.453125" style="77" customWidth="1"/>
    <col min="5634" max="5634" width="6.26953125" style="77" customWidth="1"/>
    <col min="5635" max="5635" width="49.26953125" style="77" customWidth="1"/>
    <col min="5636" max="5636" width="7.54296875" style="77" customWidth="1"/>
    <col min="5637" max="5637" width="7.26953125" style="77" customWidth="1"/>
    <col min="5638" max="5639" width="8.7265625" style="77" customWidth="1"/>
    <col min="5640" max="5640" width="4.1796875" style="77" customWidth="1"/>
    <col min="5641" max="5645" width="0" style="77" hidden="1" customWidth="1"/>
    <col min="5646" max="5646" width="9.1796875" style="77"/>
    <col min="5647" max="5647" width="15" style="77" bestFit="1" customWidth="1"/>
    <col min="5648" max="5649" width="8.453125" style="77" customWidth="1"/>
    <col min="5650" max="5652" width="9.1796875" style="77"/>
    <col min="5653" max="5653" width="15" style="77" bestFit="1" customWidth="1"/>
    <col min="5654" max="5888" width="9.1796875" style="77"/>
    <col min="5889" max="5889" width="6.453125" style="77" customWidth="1"/>
    <col min="5890" max="5890" width="6.26953125" style="77" customWidth="1"/>
    <col min="5891" max="5891" width="49.26953125" style="77" customWidth="1"/>
    <col min="5892" max="5892" width="7.54296875" style="77" customWidth="1"/>
    <col min="5893" max="5893" width="7.26953125" style="77" customWidth="1"/>
    <col min="5894" max="5895" width="8.7265625" style="77" customWidth="1"/>
    <col min="5896" max="5896" width="4.1796875" style="77" customWidth="1"/>
    <col min="5897" max="5901" width="0" style="77" hidden="1" customWidth="1"/>
    <col min="5902" max="5902" width="9.1796875" style="77"/>
    <col min="5903" max="5903" width="15" style="77" bestFit="1" customWidth="1"/>
    <col min="5904" max="5905" width="8.453125" style="77" customWidth="1"/>
    <col min="5906" max="5908" width="9.1796875" style="77"/>
    <col min="5909" max="5909" width="15" style="77" bestFit="1" customWidth="1"/>
    <col min="5910" max="6144" width="9.1796875" style="77"/>
    <col min="6145" max="6145" width="6.453125" style="77" customWidth="1"/>
    <col min="6146" max="6146" width="6.26953125" style="77" customWidth="1"/>
    <col min="6147" max="6147" width="49.26953125" style="77" customWidth="1"/>
    <col min="6148" max="6148" width="7.54296875" style="77" customWidth="1"/>
    <col min="6149" max="6149" width="7.26953125" style="77" customWidth="1"/>
    <col min="6150" max="6151" width="8.7265625" style="77" customWidth="1"/>
    <col min="6152" max="6152" width="4.1796875" style="77" customWidth="1"/>
    <col min="6153" max="6157" width="0" style="77" hidden="1" customWidth="1"/>
    <col min="6158" max="6158" width="9.1796875" style="77"/>
    <col min="6159" max="6159" width="15" style="77" bestFit="1" customWidth="1"/>
    <col min="6160" max="6161" width="8.453125" style="77" customWidth="1"/>
    <col min="6162" max="6164" width="9.1796875" style="77"/>
    <col min="6165" max="6165" width="15" style="77" bestFit="1" customWidth="1"/>
    <col min="6166" max="6400" width="9.1796875" style="77"/>
    <col min="6401" max="6401" width="6.453125" style="77" customWidth="1"/>
    <col min="6402" max="6402" width="6.26953125" style="77" customWidth="1"/>
    <col min="6403" max="6403" width="49.26953125" style="77" customWidth="1"/>
    <col min="6404" max="6404" width="7.54296875" style="77" customWidth="1"/>
    <col min="6405" max="6405" width="7.26953125" style="77" customWidth="1"/>
    <col min="6406" max="6407" width="8.7265625" style="77" customWidth="1"/>
    <col min="6408" max="6408" width="4.1796875" style="77" customWidth="1"/>
    <col min="6409" max="6413" width="0" style="77" hidden="1" customWidth="1"/>
    <col min="6414" max="6414" width="9.1796875" style="77"/>
    <col min="6415" max="6415" width="15" style="77" bestFit="1" customWidth="1"/>
    <col min="6416" max="6417" width="8.453125" style="77" customWidth="1"/>
    <col min="6418" max="6420" width="9.1796875" style="77"/>
    <col min="6421" max="6421" width="15" style="77" bestFit="1" customWidth="1"/>
    <col min="6422" max="6656" width="9.1796875" style="77"/>
    <col min="6657" max="6657" width="6.453125" style="77" customWidth="1"/>
    <col min="6658" max="6658" width="6.26953125" style="77" customWidth="1"/>
    <col min="6659" max="6659" width="49.26953125" style="77" customWidth="1"/>
    <col min="6660" max="6660" width="7.54296875" style="77" customWidth="1"/>
    <col min="6661" max="6661" width="7.26953125" style="77" customWidth="1"/>
    <col min="6662" max="6663" width="8.7265625" style="77" customWidth="1"/>
    <col min="6664" max="6664" width="4.1796875" style="77" customWidth="1"/>
    <col min="6665" max="6669" width="0" style="77" hidden="1" customWidth="1"/>
    <col min="6670" max="6670" width="9.1796875" style="77"/>
    <col min="6671" max="6671" width="15" style="77" bestFit="1" customWidth="1"/>
    <col min="6672" max="6673" width="8.453125" style="77" customWidth="1"/>
    <col min="6674" max="6676" width="9.1796875" style="77"/>
    <col min="6677" max="6677" width="15" style="77" bestFit="1" customWidth="1"/>
    <col min="6678" max="6912" width="9.1796875" style="77"/>
    <col min="6913" max="6913" width="6.453125" style="77" customWidth="1"/>
    <col min="6914" max="6914" width="6.26953125" style="77" customWidth="1"/>
    <col min="6915" max="6915" width="49.26953125" style="77" customWidth="1"/>
    <col min="6916" max="6916" width="7.54296875" style="77" customWidth="1"/>
    <col min="6917" max="6917" width="7.26953125" style="77" customWidth="1"/>
    <col min="6918" max="6919" width="8.7265625" style="77" customWidth="1"/>
    <col min="6920" max="6920" width="4.1796875" style="77" customWidth="1"/>
    <col min="6921" max="6925" width="0" style="77" hidden="1" customWidth="1"/>
    <col min="6926" max="6926" width="9.1796875" style="77"/>
    <col min="6927" max="6927" width="15" style="77" bestFit="1" customWidth="1"/>
    <col min="6928" max="6929" width="8.453125" style="77" customWidth="1"/>
    <col min="6930" max="6932" width="9.1796875" style="77"/>
    <col min="6933" max="6933" width="15" style="77" bestFit="1" customWidth="1"/>
    <col min="6934" max="7168" width="9.1796875" style="77"/>
    <col min="7169" max="7169" width="6.453125" style="77" customWidth="1"/>
    <col min="7170" max="7170" width="6.26953125" style="77" customWidth="1"/>
    <col min="7171" max="7171" width="49.26953125" style="77" customWidth="1"/>
    <col min="7172" max="7172" width="7.54296875" style="77" customWidth="1"/>
    <col min="7173" max="7173" width="7.26953125" style="77" customWidth="1"/>
    <col min="7174" max="7175" width="8.7265625" style="77" customWidth="1"/>
    <col min="7176" max="7176" width="4.1796875" style="77" customWidth="1"/>
    <col min="7177" max="7181" width="0" style="77" hidden="1" customWidth="1"/>
    <col min="7182" max="7182" width="9.1796875" style="77"/>
    <col min="7183" max="7183" width="15" style="77" bestFit="1" customWidth="1"/>
    <col min="7184" max="7185" width="8.453125" style="77" customWidth="1"/>
    <col min="7186" max="7188" width="9.1796875" style="77"/>
    <col min="7189" max="7189" width="15" style="77" bestFit="1" customWidth="1"/>
    <col min="7190" max="7424" width="9.1796875" style="77"/>
    <col min="7425" max="7425" width="6.453125" style="77" customWidth="1"/>
    <col min="7426" max="7426" width="6.26953125" style="77" customWidth="1"/>
    <col min="7427" max="7427" width="49.26953125" style="77" customWidth="1"/>
    <col min="7428" max="7428" width="7.54296875" style="77" customWidth="1"/>
    <col min="7429" max="7429" width="7.26953125" style="77" customWidth="1"/>
    <col min="7430" max="7431" width="8.7265625" style="77" customWidth="1"/>
    <col min="7432" max="7432" width="4.1796875" style="77" customWidth="1"/>
    <col min="7433" max="7437" width="0" style="77" hidden="1" customWidth="1"/>
    <col min="7438" max="7438" width="9.1796875" style="77"/>
    <col min="7439" max="7439" width="15" style="77" bestFit="1" customWidth="1"/>
    <col min="7440" max="7441" width="8.453125" style="77" customWidth="1"/>
    <col min="7442" max="7444" width="9.1796875" style="77"/>
    <col min="7445" max="7445" width="15" style="77" bestFit="1" customWidth="1"/>
    <col min="7446" max="7680" width="9.1796875" style="77"/>
    <col min="7681" max="7681" width="6.453125" style="77" customWidth="1"/>
    <col min="7682" max="7682" width="6.26953125" style="77" customWidth="1"/>
    <col min="7683" max="7683" width="49.26953125" style="77" customWidth="1"/>
    <col min="7684" max="7684" width="7.54296875" style="77" customWidth="1"/>
    <col min="7685" max="7685" width="7.26953125" style="77" customWidth="1"/>
    <col min="7686" max="7687" width="8.7265625" style="77" customWidth="1"/>
    <col min="7688" max="7688" width="4.1796875" style="77" customWidth="1"/>
    <col min="7689" max="7693" width="0" style="77" hidden="1" customWidth="1"/>
    <col min="7694" max="7694" width="9.1796875" style="77"/>
    <col min="7695" max="7695" width="15" style="77" bestFit="1" customWidth="1"/>
    <col min="7696" max="7697" width="8.453125" style="77" customWidth="1"/>
    <col min="7698" max="7700" width="9.1796875" style="77"/>
    <col min="7701" max="7701" width="15" style="77" bestFit="1" customWidth="1"/>
    <col min="7702" max="7936" width="9.1796875" style="77"/>
    <col min="7937" max="7937" width="6.453125" style="77" customWidth="1"/>
    <col min="7938" max="7938" width="6.26953125" style="77" customWidth="1"/>
    <col min="7939" max="7939" width="49.26953125" style="77" customWidth="1"/>
    <col min="7940" max="7940" width="7.54296875" style="77" customWidth="1"/>
    <col min="7941" max="7941" width="7.26953125" style="77" customWidth="1"/>
    <col min="7942" max="7943" width="8.7265625" style="77" customWidth="1"/>
    <col min="7944" max="7944" width="4.1796875" style="77" customWidth="1"/>
    <col min="7945" max="7949" width="0" style="77" hidden="1" customWidth="1"/>
    <col min="7950" max="7950" width="9.1796875" style="77"/>
    <col min="7951" max="7951" width="15" style="77" bestFit="1" customWidth="1"/>
    <col min="7952" max="7953" width="8.453125" style="77" customWidth="1"/>
    <col min="7954" max="7956" width="9.1796875" style="77"/>
    <col min="7957" max="7957" width="15" style="77" bestFit="1" customWidth="1"/>
    <col min="7958" max="8192" width="9.1796875" style="77"/>
    <col min="8193" max="8193" width="6.453125" style="77" customWidth="1"/>
    <col min="8194" max="8194" width="6.26953125" style="77" customWidth="1"/>
    <col min="8195" max="8195" width="49.26953125" style="77" customWidth="1"/>
    <col min="8196" max="8196" width="7.54296875" style="77" customWidth="1"/>
    <col min="8197" max="8197" width="7.26953125" style="77" customWidth="1"/>
    <col min="8198" max="8199" width="8.7265625" style="77" customWidth="1"/>
    <col min="8200" max="8200" width="4.1796875" style="77" customWidth="1"/>
    <col min="8201" max="8205" width="0" style="77" hidden="1" customWidth="1"/>
    <col min="8206" max="8206" width="9.1796875" style="77"/>
    <col min="8207" max="8207" width="15" style="77" bestFit="1" customWidth="1"/>
    <col min="8208" max="8209" width="8.453125" style="77" customWidth="1"/>
    <col min="8210" max="8212" width="9.1796875" style="77"/>
    <col min="8213" max="8213" width="15" style="77" bestFit="1" customWidth="1"/>
    <col min="8214" max="8448" width="9.1796875" style="77"/>
    <col min="8449" max="8449" width="6.453125" style="77" customWidth="1"/>
    <col min="8450" max="8450" width="6.26953125" style="77" customWidth="1"/>
    <col min="8451" max="8451" width="49.26953125" style="77" customWidth="1"/>
    <col min="8452" max="8452" width="7.54296875" style="77" customWidth="1"/>
    <col min="8453" max="8453" width="7.26953125" style="77" customWidth="1"/>
    <col min="8454" max="8455" width="8.7265625" style="77" customWidth="1"/>
    <col min="8456" max="8456" width="4.1796875" style="77" customWidth="1"/>
    <col min="8457" max="8461" width="0" style="77" hidden="1" customWidth="1"/>
    <col min="8462" max="8462" width="9.1796875" style="77"/>
    <col min="8463" max="8463" width="15" style="77" bestFit="1" customWidth="1"/>
    <col min="8464" max="8465" width="8.453125" style="77" customWidth="1"/>
    <col min="8466" max="8468" width="9.1796875" style="77"/>
    <col min="8469" max="8469" width="15" style="77" bestFit="1" customWidth="1"/>
    <col min="8470" max="8704" width="9.1796875" style="77"/>
    <col min="8705" max="8705" width="6.453125" style="77" customWidth="1"/>
    <col min="8706" max="8706" width="6.26953125" style="77" customWidth="1"/>
    <col min="8707" max="8707" width="49.26953125" style="77" customWidth="1"/>
    <col min="8708" max="8708" width="7.54296875" style="77" customWidth="1"/>
    <col min="8709" max="8709" width="7.26953125" style="77" customWidth="1"/>
    <col min="8710" max="8711" width="8.7265625" style="77" customWidth="1"/>
    <col min="8712" max="8712" width="4.1796875" style="77" customWidth="1"/>
    <col min="8713" max="8717" width="0" style="77" hidden="1" customWidth="1"/>
    <col min="8718" max="8718" width="9.1796875" style="77"/>
    <col min="8719" max="8719" width="15" style="77" bestFit="1" customWidth="1"/>
    <col min="8720" max="8721" width="8.453125" style="77" customWidth="1"/>
    <col min="8722" max="8724" width="9.1796875" style="77"/>
    <col min="8725" max="8725" width="15" style="77" bestFit="1" customWidth="1"/>
    <col min="8726" max="8960" width="9.1796875" style="77"/>
    <col min="8961" max="8961" width="6.453125" style="77" customWidth="1"/>
    <col min="8962" max="8962" width="6.26953125" style="77" customWidth="1"/>
    <col min="8963" max="8963" width="49.26953125" style="77" customWidth="1"/>
    <col min="8964" max="8964" width="7.54296875" style="77" customWidth="1"/>
    <col min="8965" max="8965" width="7.26953125" style="77" customWidth="1"/>
    <col min="8966" max="8967" width="8.7265625" style="77" customWidth="1"/>
    <col min="8968" max="8968" width="4.1796875" style="77" customWidth="1"/>
    <col min="8969" max="8973" width="0" style="77" hidden="1" customWidth="1"/>
    <col min="8974" max="8974" width="9.1796875" style="77"/>
    <col min="8975" max="8975" width="15" style="77" bestFit="1" customWidth="1"/>
    <col min="8976" max="8977" width="8.453125" style="77" customWidth="1"/>
    <col min="8978" max="8980" width="9.1796875" style="77"/>
    <col min="8981" max="8981" width="15" style="77" bestFit="1" customWidth="1"/>
    <col min="8982" max="9216" width="9.1796875" style="77"/>
    <col min="9217" max="9217" width="6.453125" style="77" customWidth="1"/>
    <col min="9218" max="9218" width="6.26953125" style="77" customWidth="1"/>
    <col min="9219" max="9219" width="49.26953125" style="77" customWidth="1"/>
    <col min="9220" max="9220" width="7.54296875" style="77" customWidth="1"/>
    <col min="9221" max="9221" width="7.26953125" style="77" customWidth="1"/>
    <col min="9222" max="9223" width="8.7265625" style="77" customWidth="1"/>
    <col min="9224" max="9224" width="4.1796875" style="77" customWidth="1"/>
    <col min="9225" max="9229" width="0" style="77" hidden="1" customWidth="1"/>
    <col min="9230" max="9230" width="9.1796875" style="77"/>
    <col min="9231" max="9231" width="15" style="77" bestFit="1" customWidth="1"/>
    <col min="9232" max="9233" width="8.453125" style="77" customWidth="1"/>
    <col min="9234" max="9236" width="9.1796875" style="77"/>
    <col min="9237" max="9237" width="15" style="77" bestFit="1" customWidth="1"/>
    <col min="9238" max="9472" width="9.1796875" style="77"/>
    <col min="9473" max="9473" width="6.453125" style="77" customWidth="1"/>
    <col min="9474" max="9474" width="6.26953125" style="77" customWidth="1"/>
    <col min="9475" max="9475" width="49.26953125" style="77" customWidth="1"/>
    <col min="9476" max="9476" width="7.54296875" style="77" customWidth="1"/>
    <col min="9477" max="9477" width="7.26953125" style="77" customWidth="1"/>
    <col min="9478" max="9479" width="8.7265625" style="77" customWidth="1"/>
    <col min="9480" max="9480" width="4.1796875" style="77" customWidth="1"/>
    <col min="9481" max="9485" width="0" style="77" hidden="1" customWidth="1"/>
    <col min="9486" max="9486" width="9.1796875" style="77"/>
    <col min="9487" max="9487" width="15" style="77" bestFit="1" customWidth="1"/>
    <col min="9488" max="9489" width="8.453125" style="77" customWidth="1"/>
    <col min="9490" max="9492" width="9.1796875" style="77"/>
    <col min="9493" max="9493" width="15" style="77" bestFit="1" customWidth="1"/>
    <col min="9494" max="9728" width="9.1796875" style="77"/>
    <col min="9729" max="9729" width="6.453125" style="77" customWidth="1"/>
    <col min="9730" max="9730" width="6.26953125" style="77" customWidth="1"/>
    <col min="9731" max="9731" width="49.26953125" style="77" customWidth="1"/>
    <col min="9732" max="9732" width="7.54296875" style="77" customWidth="1"/>
    <col min="9733" max="9733" width="7.26953125" style="77" customWidth="1"/>
    <col min="9734" max="9735" width="8.7265625" style="77" customWidth="1"/>
    <col min="9736" max="9736" width="4.1796875" style="77" customWidth="1"/>
    <col min="9737" max="9741" width="0" style="77" hidden="1" customWidth="1"/>
    <col min="9742" max="9742" width="9.1796875" style="77"/>
    <col min="9743" max="9743" width="15" style="77" bestFit="1" customWidth="1"/>
    <col min="9744" max="9745" width="8.453125" style="77" customWidth="1"/>
    <col min="9746" max="9748" width="9.1796875" style="77"/>
    <col min="9749" max="9749" width="15" style="77" bestFit="1" customWidth="1"/>
    <col min="9750" max="9984" width="9.1796875" style="77"/>
    <col min="9985" max="9985" width="6.453125" style="77" customWidth="1"/>
    <col min="9986" max="9986" width="6.26953125" style="77" customWidth="1"/>
    <col min="9987" max="9987" width="49.26953125" style="77" customWidth="1"/>
    <col min="9988" max="9988" width="7.54296875" style="77" customWidth="1"/>
    <col min="9989" max="9989" width="7.26953125" style="77" customWidth="1"/>
    <col min="9990" max="9991" width="8.7265625" style="77" customWidth="1"/>
    <col min="9992" max="9992" width="4.1796875" style="77" customWidth="1"/>
    <col min="9993" max="9997" width="0" style="77" hidden="1" customWidth="1"/>
    <col min="9998" max="9998" width="9.1796875" style="77"/>
    <col min="9999" max="9999" width="15" style="77" bestFit="1" customWidth="1"/>
    <col min="10000" max="10001" width="8.453125" style="77" customWidth="1"/>
    <col min="10002" max="10004" width="9.1796875" style="77"/>
    <col min="10005" max="10005" width="15" style="77" bestFit="1" customWidth="1"/>
    <col min="10006" max="10240" width="9.1796875" style="77"/>
    <col min="10241" max="10241" width="6.453125" style="77" customWidth="1"/>
    <col min="10242" max="10242" width="6.26953125" style="77" customWidth="1"/>
    <col min="10243" max="10243" width="49.26953125" style="77" customWidth="1"/>
    <col min="10244" max="10244" width="7.54296875" style="77" customWidth="1"/>
    <col min="10245" max="10245" width="7.26953125" style="77" customWidth="1"/>
    <col min="10246" max="10247" width="8.7265625" style="77" customWidth="1"/>
    <col min="10248" max="10248" width="4.1796875" style="77" customWidth="1"/>
    <col min="10249" max="10253" width="0" style="77" hidden="1" customWidth="1"/>
    <col min="10254" max="10254" width="9.1796875" style="77"/>
    <col min="10255" max="10255" width="15" style="77" bestFit="1" customWidth="1"/>
    <col min="10256" max="10257" width="8.453125" style="77" customWidth="1"/>
    <col min="10258" max="10260" width="9.1796875" style="77"/>
    <col min="10261" max="10261" width="15" style="77" bestFit="1" customWidth="1"/>
    <col min="10262" max="10496" width="9.1796875" style="77"/>
    <col min="10497" max="10497" width="6.453125" style="77" customWidth="1"/>
    <col min="10498" max="10498" width="6.26953125" style="77" customWidth="1"/>
    <col min="10499" max="10499" width="49.26953125" style="77" customWidth="1"/>
    <col min="10500" max="10500" width="7.54296875" style="77" customWidth="1"/>
    <col min="10501" max="10501" width="7.26953125" style="77" customWidth="1"/>
    <col min="10502" max="10503" width="8.7265625" style="77" customWidth="1"/>
    <col min="10504" max="10504" width="4.1796875" style="77" customWidth="1"/>
    <col min="10505" max="10509" width="0" style="77" hidden="1" customWidth="1"/>
    <col min="10510" max="10510" width="9.1796875" style="77"/>
    <col min="10511" max="10511" width="15" style="77" bestFit="1" customWidth="1"/>
    <col min="10512" max="10513" width="8.453125" style="77" customWidth="1"/>
    <col min="10514" max="10516" width="9.1796875" style="77"/>
    <col min="10517" max="10517" width="15" style="77" bestFit="1" customWidth="1"/>
    <col min="10518" max="10752" width="9.1796875" style="77"/>
    <col min="10753" max="10753" width="6.453125" style="77" customWidth="1"/>
    <col min="10754" max="10754" width="6.26953125" style="77" customWidth="1"/>
    <col min="10755" max="10755" width="49.26953125" style="77" customWidth="1"/>
    <col min="10756" max="10756" width="7.54296875" style="77" customWidth="1"/>
    <col min="10757" max="10757" width="7.26953125" style="77" customWidth="1"/>
    <col min="10758" max="10759" width="8.7265625" style="77" customWidth="1"/>
    <col min="10760" max="10760" width="4.1796875" style="77" customWidth="1"/>
    <col min="10761" max="10765" width="0" style="77" hidden="1" customWidth="1"/>
    <col min="10766" max="10766" width="9.1796875" style="77"/>
    <col min="10767" max="10767" width="15" style="77" bestFit="1" customWidth="1"/>
    <col min="10768" max="10769" width="8.453125" style="77" customWidth="1"/>
    <col min="10770" max="10772" width="9.1796875" style="77"/>
    <col min="10773" max="10773" width="15" style="77" bestFit="1" customWidth="1"/>
    <col min="10774" max="11008" width="9.1796875" style="77"/>
    <col min="11009" max="11009" width="6.453125" style="77" customWidth="1"/>
    <col min="11010" max="11010" width="6.26953125" style="77" customWidth="1"/>
    <col min="11011" max="11011" width="49.26953125" style="77" customWidth="1"/>
    <col min="11012" max="11012" width="7.54296875" style="77" customWidth="1"/>
    <col min="11013" max="11013" width="7.26953125" style="77" customWidth="1"/>
    <col min="11014" max="11015" width="8.7265625" style="77" customWidth="1"/>
    <col min="11016" max="11016" width="4.1796875" style="77" customWidth="1"/>
    <col min="11017" max="11021" width="0" style="77" hidden="1" customWidth="1"/>
    <col min="11022" max="11022" width="9.1796875" style="77"/>
    <col min="11023" max="11023" width="15" style="77" bestFit="1" customWidth="1"/>
    <col min="11024" max="11025" width="8.453125" style="77" customWidth="1"/>
    <col min="11026" max="11028" width="9.1796875" style="77"/>
    <col min="11029" max="11029" width="15" style="77" bestFit="1" customWidth="1"/>
    <col min="11030" max="11264" width="9.1796875" style="77"/>
    <col min="11265" max="11265" width="6.453125" style="77" customWidth="1"/>
    <col min="11266" max="11266" width="6.26953125" style="77" customWidth="1"/>
    <col min="11267" max="11267" width="49.26953125" style="77" customWidth="1"/>
    <col min="11268" max="11268" width="7.54296875" style="77" customWidth="1"/>
    <col min="11269" max="11269" width="7.26953125" style="77" customWidth="1"/>
    <col min="11270" max="11271" width="8.7265625" style="77" customWidth="1"/>
    <col min="11272" max="11272" width="4.1796875" style="77" customWidth="1"/>
    <col min="11273" max="11277" width="0" style="77" hidden="1" customWidth="1"/>
    <col min="11278" max="11278" width="9.1796875" style="77"/>
    <col min="11279" max="11279" width="15" style="77" bestFit="1" customWidth="1"/>
    <col min="11280" max="11281" width="8.453125" style="77" customWidth="1"/>
    <col min="11282" max="11284" width="9.1796875" style="77"/>
    <col min="11285" max="11285" width="15" style="77" bestFit="1" customWidth="1"/>
    <col min="11286" max="11520" width="9.1796875" style="77"/>
    <col min="11521" max="11521" width="6.453125" style="77" customWidth="1"/>
    <col min="11522" max="11522" width="6.26953125" style="77" customWidth="1"/>
    <col min="11523" max="11523" width="49.26953125" style="77" customWidth="1"/>
    <col min="11524" max="11524" width="7.54296875" style="77" customWidth="1"/>
    <col min="11525" max="11525" width="7.26953125" style="77" customWidth="1"/>
    <col min="11526" max="11527" width="8.7265625" style="77" customWidth="1"/>
    <col min="11528" max="11528" width="4.1796875" style="77" customWidth="1"/>
    <col min="11529" max="11533" width="0" style="77" hidden="1" customWidth="1"/>
    <col min="11534" max="11534" width="9.1796875" style="77"/>
    <col min="11535" max="11535" width="15" style="77" bestFit="1" customWidth="1"/>
    <col min="11536" max="11537" width="8.453125" style="77" customWidth="1"/>
    <col min="11538" max="11540" width="9.1796875" style="77"/>
    <col min="11541" max="11541" width="15" style="77" bestFit="1" customWidth="1"/>
    <col min="11542" max="11776" width="9.1796875" style="77"/>
    <col min="11777" max="11777" width="6.453125" style="77" customWidth="1"/>
    <col min="11778" max="11778" width="6.26953125" style="77" customWidth="1"/>
    <col min="11779" max="11779" width="49.26953125" style="77" customWidth="1"/>
    <col min="11780" max="11780" width="7.54296875" style="77" customWidth="1"/>
    <col min="11781" max="11781" width="7.26953125" style="77" customWidth="1"/>
    <col min="11782" max="11783" width="8.7265625" style="77" customWidth="1"/>
    <col min="11784" max="11784" width="4.1796875" style="77" customWidth="1"/>
    <col min="11785" max="11789" width="0" style="77" hidden="1" customWidth="1"/>
    <col min="11790" max="11790" width="9.1796875" style="77"/>
    <col min="11791" max="11791" width="15" style="77" bestFit="1" customWidth="1"/>
    <col min="11792" max="11793" width="8.453125" style="77" customWidth="1"/>
    <col min="11794" max="11796" width="9.1796875" style="77"/>
    <col min="11797" max="11797" width="15" style="77" bestFit="1" customWidth="1"/>
    <col min="11798" max="12032" width="9.1796875" style="77"/>
    <col min="12033" max="12033" width="6.453125" style="77" customWidth="1"/>
    <col min="12034" max="12034" width="6.26953125" style="77" customWidth="1"/>
    <col min="12035" max="12035" width="49.26953125" style="77" customWidth="1"/>
    <col min="12036" max="12036" width="7.54296875" style="77" customWidth="1"/>
    <col min="12037" max="12037" width="7.26953125" style="77" customWidth="1"/>
    <col min="12038" max="12039" width="8.7265625" style="77" customWidth="1"/>
    <col min="12040" max="12040" width="4.1796875" style="77" customWidth="1"/>
    <col min="12041" max="12045" width="0" style="77" hidden="1" customWidth="1"/>
    <col min="12046" max="12046" width="9.1796875" style="77"/>
    <col min="12047" max="12047" width="15" style="77" bestFit="1" customWidth="1"/>
    <col min="12048" max="12049" width="8.453125" style="77" customWidth="1"/>
    <col min="12050" max="12052" width="9.1796875" style="77"/>
    <col min="12053" max="12053" width="15" style="77" bestFit="1" customWidth="1"/>
    <col min="12054" max="12288" width="9.1796875" style="77"/>
    <col min="12289" max="12289" width="6.453125" style="77" customWidth="1"/>
    <col min="12290" max="12290" width="6.26953125" style="77" customWidth="1"/>
    <col min="12291" max="12291" width="49.26953125" style="77" customWidth="1"/>
    <col min="12292" max="12292" width="7.54296875" style="77" customWidth="1"/>
    <col min="12293" max="12293" width="7.26953125" style="77" customWidth="1"/>
    <col min="12294" max="12295" width="8.7265625" style="77" customWidth="1"/>
    <col min="12296" max="12296" width="4.1796875" style="77" customWidth="1"/>
    <col min="12297" max="12301" width="0" style="77" hidden="1" customWidth="1"/>
    <col min="12302" max="12302" width="9.1796875" style="77"/>
    <col min="12303" max="12303" width="15" style="77" bestFit="1" customWidth="1"/>
    <col min="12304" max="12305" width="8.453125" style="77" customWidth="1"/>
    <col min="12306" max="12308" width="9.1796875" style="77"/>
    <col min="12309" max="12309" width="15" style="77" bestFit="1" customWidth="1"/>
    <col min="12310" max="12544" width="9.1796875" style="77"/>
    <col min="12545" max="12545" width="6.453125" style="77" customWidth="1"/>
    <col min="12546" max="12546" width="6.26953125" style="77" customWidth="1"/>
    <col min="12547" max="12547" width="49.26953125" style="77" customWidth="1"/>
    <col min="12548" max="12548" width="7.54296875" style="77" customWidth="1"/>
    <col min="12549" max="12549" width="7.26953125" style="77" customWidth="1"/>
    <col min="12550" max="12551" width="8.7265625" style="77" customWidth="1"/>
    <col min="12552" max="12552" width="4.1796875" style="77" customWidth="1"/>
    <col min="12553" max="12557" width="0" style="77" hidden="1" customWidth="1"/>
    <col min="12558" max="12558" width="9.1796875" style="77"/>
    <col min="12559" max="12559" width="15" style="77" bestFit="1" customWidth="1"/>
    <col min="12560" max="12561" width="8.453125" style="77" customWidth="1"/>
    <col min="12562" max="12564" width="9.1796875" style="77"/>
    <col min="12565" max="12565" width="15" style="77" bestFit="1" customWidth="1"/>
    <col min="12566" max="12800" width="9.1796875" style="77"/>
    <col min="12801" max="12801" width="6.453125" style="77" customWidth="1"/>
    <col min="12802" max="12802" width="6.26953125" style="77" customWidth="1"/>
    <col min="12803" max="12803" width="49.26953125" style="77" customWidth="1"/>
    <col min="12804" max="12804" width="7.54296875" style="77" customWidth="1"/>
    <col min="12805" max="12805" width="7.26953125" style="77" customWidth="1"/>
    <col min="12806" max="12807" width="8.7265625" style="77" customWidth="1"/>
    <col min="12808" max="12808" width="4.1796875" style="77" customWidth="1"/>
    <col min="12809" max="12813" width="0" style="77" hidden="1" customWidth="1"/>
    <col min="12814" max="12814" width="9.1796875" style="77"/>
    <col min="12815" max="12815" width="15" style="77" bestFit="1" customWidth="1"/>
    <col min="12816" max="12817" width="8.453125" style="77" customWidth="1"/>
    <col min="12818" max="12820" width="9.1796875" style="77"/>
    <col min="12821" max="12821" width="15" style="77" bestFit="1" customWidth="1"/>
    <col min="12822" max="13056" width="9.1796875" style="77"/>
    <col min="13057" max="13057" width="6.453125" style="77" customWidth="1"/>
    <col min="13058" max="13058" width="6.26953125" style="77" customWidth="1"/>
    <col min="13059" max="13059" width="49.26953125" style="77" customWidth="1"/>
    <col min="13060" max="13060" width="7.54296875" style="77" customWidth="1"/>
    <col min="13061" max="13061" width="7.26953125" style="77" customWidth="1"/>
    <col min="13062" max="13063" width="8.7265625" style="77" customWidth="1"/>
    <col min="13064" max="13064" width="4.1796875" style="77" customWidth="1"/>
    <col min="13065" max="13069" width="0" style="77" hidden="1" customWidth="1"/>
    <col min="13070" max="13070" width="9.1796875" style="77"/>
    <col min="13071" max="13071" width="15" style="77" bestFit="1" customWidth="1"/>
    <col min="13072" max="13073" width="8.453125" style="77" customWidth="1"/>
    <col min="13074" max="13076" width="9.1796875" style="77"/>
    <col min="13077" max="13077" width="15" style="77" bestFit="1" customWidth="1"/>
    <col min="13078" max="13312" width="9.1796875" style="77"/>
    <col min="13313" max="13313" width="6.453125" style="77" customWidth="1"/>
    <col min="13314" max="13314" width="6.26953125" style="77" customWidth="1"/>
    <col min="13315" max="13315" width="49.26953125" style="77" customWidth="1"/>
    <col min="13316" max="13316" width="7.54296875" style="77" customWidth="1"/>
    <col min="13317" max="13317" width="7.26953125" style="77" customWidth="1"/>
    <col min="13318" max="13319" width="8.7265625" style="77" customWidth="1"/>
    <col min="13320" max="13320" width="4.1796875" style="77" customWidth="1"/>
    <col min="13321" max="13325" width="0" style="77" hidden="1" customWidth="1"/>
    <col min="13326" max="13326" width="9.1796875" style="77"/>
    <col min="13327" max="13327" width="15" style="77" bestFit="1" customWidth="1"/>
    <col min="13328" max="13329" width="8.453125" style="77" customWidth="1"/>
    <col min="13330" max="13332" width="9.1796875" style="77"/>
    <col min="13333" max="13333" width="15" style="77" bestFit="1" customWidth="1"/>
    <col min="13334" max="13568" width="9.1796875" style="77"/>
    <col min="13569" max="13569" width="6.453125" style="77" customWidth="1"/>
    <col min="13570" max="13570" width="6.26953125" style="77" customWidth="1"/>
    <col min="13571" max="13571" width="49.26953125" style="77" customWidth="1"/>
    <col min="13572" max="13572" width="7.54296875" style="77" customWidth="1"/>
    <col min="13573" max="13573" width="7.26953125" style="77" customWidth="1"/>
    <col min="13574" max="13575" width="8.7265625" style="77" customWidth="1"/>
    <col min="13576" max="13576" width="4.1796875" style="77" customWidth="1"/>
    <col min="13577" max="13581" width="0" style="77" hidden="1" customWidth="1"/>
    <col min="13582" max="13582" width="9.1796875" style="77"/>
    <col min="13583" max="13583" width="15" style="77" bestFit="1" customWidth="1"/>
    <col min="13584" max="13585" width="8.453125" style="77" customWidth="1"/>
    <col min="13586" max="13588" width="9.1796875" style="77"/>
    <col min="13589" max="13589" width="15" style="77" bestFit="1" customWidth="1"/>
    <col min="13590" max="13824" width="9.1796875" style="77"/>
    <col min="13825" max="13825" width="6.453125" style="77" customWidth="1"/>
    <col min="13826" max="13826" width="6.26953125" style="77" customWidth="1"/>
    <col min="13827" max="13827" width="49.26953125" style="77" customWidth="1"/>
    <col min="13828" max="13828" width="7.54296875" style="77" customWidth="1"/>
    <col min="13829" max="13829" width="7.26953125" style="77" customWidth="1"/>
    <col min="13830" max="13831" width="8.7265625" style="77" customWidth="1"/>
    <col min="13832" max="13832" width="4.1796875" style="77" customWidth="1"/>
    <col min="13833" max="13837" width="0" style="77" hidden="1" customWidth="1"/>
    <col min="13838" max="13838" width="9.1796875" style="77"/>
    <col min="13839" max="13839" width="15" style="77" bestFit="1" customWidth="1"/>
    <col min="13840" max="13841" width="8.453125" style="77" customWidth="1"/>
    <col min="13842" max="13844" width="9.1796875" style="77"/>
    <col min="13845" max="13845" width="15" style="77" bestFit="1" customWidth="1"/>
    <col min="13846" max="14080" width="9.1796875" style="77"/>
    <col min="14081" max="14081" width="6.453125" style="77" customWidth="1"/>
    <col min="14082" max="14082" width="6.26953125" style="77" customWidth="1"/>
    <col min="14083" max="14083" width="49.26953125" style="77" customWidth="1"/>
    <col min="14084" max="14084" width="7.54296875" style="77" customWidth="1"/>
    <col min="14085" max="14085" width="7.26953125" style="77" customWidth="1"/>
    <col min="14086" max="14087" width="8.7265625" style="77" customWidth="1"/>
    <col min="14088" max="14088" width="4.1796875" style="77" customWidth="1"/>
    <col min="14089" max="14093" width="0" style="77" hidden="1" customWidth="1"/>
    <col min="14094" max="14094" width="9.1796875" style="77"/>
    <col min="14095" max="14095" width="15" style="77" bestFit="1" customWidth="1"/>
    <col min="14096" max="14097" width="8.453125" style="77" customWidth="1"/>
    <col min="14098" max="14100" width="9.1796875" style="77"/>
    <col min="14101" max="14101" width="15" style="77" bestFit="1" customWidth="1"/>
    <col min="14102" max="14336" width="9.1796875" style="77"/>
    <col min="14337" max="14337" width="6.453125" style="77" customWidth="1"/>
    <col min="14338" max="14338" width="6.26953125" style="77" customWidth="1"/>
    <col min="14339" max="14339" width="49.26953125" style="77" customWidth="1"/>
    <col min="14340" max="14340" width="7.54296875" style="77" customWidth="1"/>
    <col min="14341" max="14341" width="7.26953125" style="77" customWidth="1"/>
    <col min="14342" max="14343" width="8.7265625" style="77" customWidth="1"/>
    <col min="14344" max="14344" width="4.1796875" style="77" customWidth="1"/>
    <col min="14345" max="14349" width="0" style="77" hidden="1" customWidth="1"/>
    <col min="14350" max="14350" width="9.1796875" style="77"/>
    <col min="14351" max="14351" width="15" style="77" bestFit="1" customWidth="1"/>
    <col min="14352" max="14353" width="8.453125" style="77" customWidth="1"/>
    <col min="14354" max="14356" width="9.1796875" style="77"/>
    <col min="14357" max="14357" width="15" style="77" bestFit="1" customWidth="1"/>
    <col min="14358" max="14592" width="9.1796875" style="77"/>
    <col min="14593" max="14593" width="6.453125" style="77" customWidth="1"/>
    <col min="14594" max="14594" width="6.26953125" style="77" customWidth="1"/>
    <col min="14595" max="14595" width="49.26953125" style="77" customWidth="1"/>
    <col min="14596" max="14596" width="7.54296875" style="77" customWidth="1"/>
    <col min="14597" max="14597" width="7.26953125" style="77" customWidth="1"/>
    <col min="14598" max="14599" width="8.7265625" style="77" customWidth="1"/>
    <col min="14600" max="14600" width="4.1796875" style="77" customWidth="1"/>
    <col min="14601" max="14605" width="0" style="77" hidden="1" customWidth="1"/>
    <col min="14606" max="14606" width="9.1796875" style="77"/>
    <col min="14607" max="14607" width="15" style="77" bestFit="1" customWidth="1"/>
    <col min="14608" max="14609" width="8.453125" style="77" customWidth="1"/>
    <col min="14610" max="14612" width="9.1796875" style="77"/>
    <col min="14613" max="14613" width="15" style="77" bestFit="1" customWidth="1"/>
    <col min="14614" max="14848" width="9.1796875" style="77"/>
    <col min="14849" max="14849" width="6.453125" style="77" customWidth="1"/>
    <col min="14850" max="14850" width="6.26953125" style="77" customWidth="1"/>
    <col min="14851" max="14851" width="49.26953125" style="77" customWidth="1"/>
    <col min="14852" max="14852" width="7.54296875" style="77" customWidth="1"/>
    <col min="14853" max="14853" width="7.26953125" style="77" customWidth="1"/>
    <col min="14854" max="14855" width="8.7265625" style="77" customWidth="1"/>
    <col min="14856" max="14856" width="4.1796875" style="77" customWidth="1"/>
    <col min="14857" max="14861" width="0" style="77" hidden="1" customWidth="1"/>
    <col min="14862" max="14862" width="9.1796875" style="77"/>
    <col min="14863" max="14863" width="15" style="77" bestFit="1" customWidth="1"/>
    <col min="14864" max="14865" width="8.453125" style="77" customWidth="1"/>
    <col min="14866" max="14868" width="9.1796875" style="77"/>
    <col min="14869" max="14869" width="15" style="77" bestFit="1" customWidth="1"/>
    <col min="14870" max="15104" width="9.1796875" style="77"/>
    <col min="15105" max="15105" width="6.453125" style="77" customWidth="1"/>
    <col min="15106" max="15106" width="6.26953125" style="77" customWidth="1"/>
    <col min="15107" max="15107" width="49.26953125" style="77" customWidth="1"/>
    <col min="15108" max="15108" width="7.54296875" style="77" customWidth="1"/>
    <col min="15109" max="15109" width="7.26953125" style="77" customWidth="1"/>
    <col min="15110" max="15111" width="8.7265625" style="77" customWidth="1"/>
    <col min="15112" max="15112" width="4.1796875" style="77" customWidth="1"/>
    <col min="15113" max="15117" width="0" style="77" hidden="1" customWidth="1"/>
    <col min="15118" max="15118" width="9.1796875" style="77"/>
    <col min="15119" max="15119" width="15" style="77" bestFit="1" customWidth="1"/>
    <col min="15120" max="15121" width="8.453125" style="77" customWidth="1"/>
    <col min="15122" max="15124" width="9.1796875" style="77"/>
    <col min="15125" max="15125" width="15" style="77" bestFit="1" customWidth="1"/>
    <col min="15126" max="15360" width="9.1796875" style="77"/>
    <col min="15361" max="15361" width="6.453125" style="77" customWidth="1"/>
    <col min="15362" max="15362" width="6.26953125" style="77" customWidth="1"/>
    <col min="15363" max="15363" width="49.26953125" style="77" customWidth="1"/>
    <col min="15364" max="15364" width="7.54296875" style="77" customWidth="1"/>
    <col min="15365" max="15365" width="7.26953125" style="77" customWidth="1"/>
    <col min="15366" max="15367" width="8.7265625" style="77" customWidth="1"/>
    <col min="15368" max="15368" width="4.1796875" style="77" customWidth="1"/>
    <col min="15369" max="15373" width="0" style="77" hidden="1" customWidth="1"/>
    <col min="15374" max="15374" width="9.1796875" style="77"/>
    <col min="15375" max="15375" width="15" style="77" bestFit="1" customWidth="1"/>
    <col min="15376" max="15377" width="8.453125" style="77" customWidth="1"/>
    <col min="15378" max="15380" width="9.1796875" style="77"/>
    <col min="15381" max="15381" width="15" style="77" bestFit="1" customWidth="1"/>
    <col min="15382" max="15616" width="9.1796875" style="77"/>
    <col min="15617" max="15617" width="6.453125" style="77" customWidth="1"/>
    <col min="15618" max="15618" width="6.26953125" style="77" customWidth="1"/>
    <col min="15619" max="15619" width="49.26953125" style="77" customWidth="1"/>
    <col min="15620" max="15620" width="7.54296875" style="77" customWidth="1"/>
    <col min="15621" max="15621" width="7.26953125" style="77" customWidth="1"/>
    <col min="15622" max="15623" width="8.7265625" style="77" customWidth="1"/>
    <col min="15624" max="15624" width="4.1796875" style="77" customWidth="1"/>
    <col min="15625" max="15629" width="0" style="77" hidden="1" customWidth="1"/>
    <col min="15630" max="15630" width="9.1796875" style="77"/>
    <col min="15631" max="15631" width="15" style="77" bestFit="1" customWidth="1"/>
    <col min="15632" max="15633" width="8.453125" style="77" customWidth="1"/>
    <col min="15634" max="15636" width="9.1796875" style="77"/>
    <col min="15637" max="15637" width="15" style="77" bestFit="1" customWidth="1"/>
    <col min="15638" max="15872" width="9.1796875" style="77"/>
    <col min="15873" max="15873" width="6.453125" style="77" customWidth="1"/>
    <col min="15874" max="15874" width="6.26953125" style="77" customWidth="1"/>
    <col min="15875" max="15875" width="49.26953125" style="77" customWidth="1"/>
    <col min="15876" max="15876" width="7.54296875" style="77" customWidth="1"/>
    <col min="15877" max="15877" width="7.26953125" style="77" customWidth="1"/>
    <col min="15878" max="15879" width="8.7265625" style="77" customWidth="1"/>
    <col min="15880" max="15880" width="4.1796875" style="77" customWidth="1"/>
    <col min="15881" max="15885" width="0" style="77" hidden="1" customWidth="1"/>
    <col min="15886" max="15886" width="9.1796875" style="77"/>
    <col min="15887" max="15887" width="15" style="77" bestFit="1" customWidth="1"/>
    <col min="15888" max="15889" width="8.453125" style="77" customWidth="1"/>
    <col min="15890" max="15892" width="9.1796875" style="77"/>
    <col min="15893" max="15893" width="15" style="77" bestFit="1" customWidth="1"/>
    <col min="15894" max="16128" width="9.1796875" style="77"/>
    <col min="16129" max="16129" width="6.453125" style="77" customWidth="1"/>
    <col min="16130" max="16130" width="6.26953125" style="77" customWidth="1"/>
    <col min="16131" max="16131" width="49.26953125" style="77" customWidth="1"/>
    <col min="16132" max="16132" width="7.54296875" style="77" customWidth="1"/>
    <col min="16133" max="16133" width="7.26953125" style="77" customWidth="1"/>
    <col min="16134" max="16135" width="8.7265625" style="77" customWidth="1"/>
    <col min="16136" max="16136" width="4.1796875" style="77" customWidth="1"/>
    <col min="16137" max="16141" width="0" style="77" hidden="1" customWidth="1"/>
    <col min="16142" max="16142" width="9.1796875" style="77"/>
    <col min="16143" max="16143" width="15" style="77" bestFit="1" customWidth="1"/>
    <col min="16144" max="16145" width="8.453125" style="77" customWidth="1"/>
    <col min="16146" max="16148" width="9.1796875" style="77"/>
    <col min="16149" max="16149" width="15" style="77" bestFit="1" customWidth="1"/>
    <col min="16150" max="16384" width="9.1796875" style="77"/>
  </cols>
  <sheetData>
    <row r="1" spans="1:17" s="59" customFormat="1" ht="20.5" thickBot="1">
      <c r="A1" s="57"/>
      <c r="B1" s="58"/>
      <c r="D1" s="60"/>
      <c r="E1" s="60"/>
      <c r="F1" s="60"/>
      <c r="G1" s="60"/>
      <c r="I1" s="61" t="s">
        <v>93</v>
      </c>
      <c r="J1" s="61" t="s">
        <v>640</v>
      </c>
      <c r="K1" s="61" t="s">
        <v>641</v>
      </c>
      <c r="L1" s="61" t="s">
        <v>642</v>
      </c>
      <c r="M1" s="61" t="s">
        <v>643</v>
      </c>
      <c r="O1" s="57"/>
      <c r="P1" s="57"/>
      <c r="Q1" s="57"/>
    </row>
    <row r="2" spans="1:17" s="66" customFormat="1" ht="10.5" thickTop="1">
      <c r="A2" s="62"/>
      <c r="B2" s="63"/>
      <c r="C2" s="64"/>
      <c r="D2" s="63"/>
      <c r="E2" s="63"/>
      <c r="F2" s="65"/>
      <c r="G2" s="65"/>
      <c r="I2" s="67"/>
      <c r="J2" s="67"/>
      <c r="K2" s="68"/>
      <c r="L2" s="67"/>
      <c r="M2" s="67"/>
      <c r="O2" s="69"/>
      <c r="P2" s="69"/>
      <c r="Q2" s="69"/>
    </row>
    <row r="3" spans="1:17" s="66" customFormat="1" ht="10.5">
      <c r="A3" s="70"/>
      <c r="B3" s="71"/>
      <c r="C3" s="72"/>
      <c r="D3" s="71"/>
      <c r="E3" s="71"/>
      <c r="F3" s="73"/>
      <c r="G3" s="73"/>
      <c r="I3" s="74"/>
      <c r="J3" s="74"/>
      <c r="K3" s="75"/>
      <c r="L3" s="74"/>
      <c r="M3" s="74"/>
      <c r="O3" s="69"/>
      <c r="P3" s="69"/>
      <c r="Q3" s="69"/>
    </row>
    <row r="4" spans="1:17" s="66" customFormat="1">
      <c r="A4" s="58"/>
      <c r="B4" s="76"/>
      <c r="C4" s="77"/>
      <c r="D4" s="58"/>
      <c r="E4" s="58"/>
      <c r="F4" s="78"/>
      <c r="G4" s="78"/>
      <c r="I4" s="74"/>
      <c r="J4" s="74">
        <v>63900</v>
      </c>
      <c r="K4" s="79">
        <v>0.18</v>
      </c>
      <c r="L4" s="74">
        <f>J4*K4</f>
        <v>11502</v>
      </c>
      <c r="M4" s="74">
        <f>L4+J4</f>
        <v>75402</v>
      </c>
      <c r="O4" s="69"/>
      <c r="P4" s="69"/>
      <c r="Q4" s="69"/>
    </row>
    <row r="5" spans="1:17" s="66" customFormat="1">
      <c r="A5" s="58"/>
      <c r="B5" s="76"/>
      <c r="C5" s="77"/>
      <c r="D5" s="58"/>
      <c r="E5" s="58"/>
      <c r="F5" s="78"/>
      <c r="G5" s="78"/>
      <c r="I5" s="74"/>
      <c r="J5" s="74"/>
      <c r="K5" s="79"/>
      <c r="L5" s="74"/>
      <c r="M5" s="74"/>
      <c r="O5" s="69"/>
      <c r="P5" s="69"/>
      <c r="Q5" s="69"/>
    </row>
    <row r="6" spans="1:17" s="66" customFormat="1">
      <c r="A6" s="58"/>
      <c r="B6" s="76"/>
      <c r="C6" s="80"/>
      <c r="D6" s="58"/>
      <c r="E6" s="58"/>
      <c r="F6" s="78"/>
      <c r="G6" s="78"/>
      <c r="I6" s="74"/>
      <c r="J6" s="74"/>
      <c r="K6" s="79"/>
      <c r="L6" s="74"/>
      <c r="M6" s="74"/>
      <c r="O6" s="69"/>
      <c r="P6" s="69"/>
      <c r="Q6" s="69"/>
    </row>
    <row r="7" spans="1:17" s="66" customFormat="1">
      <c r="A7" s="58"/>
      <c r="B7" s="76"/>
      <c r="C7" s="80"/>
      <c r="D7" s="58"/>
      <c r="E7" s="58"/>
      <c r="F7" s="78"/>
      <c r="G7" s="78"/>
      <c r="I7" s="74"/>
      <c r="J7" s="74"/>
      <c r="K7" s="79"/>
      <c r="L7" s="74"/>
      <c r="M7" s="74"/>
      <c r="O7" s="69"/>
      <c r="P7" s="69"/>
      <c r="Q7" s="69"/>
    </row>
    <row r="8" spans="1:17" s="66" customFormat="1">
      <c r="A8" s="58"/>
      <c r="B8" s="76"/>
      <c r="C8" s="80"/>
      <c r="D8" s="58"/>
      <c r="E8" s="58"/>
      <c r="F8" s="78"/>
      <c r="G8" s="78"/>
      <c r="I8" s="74"/>
      <c r="J8" s="74"/>
      <c r="K8" s="79"/>
      <c r="L8" s="74"/>
      <c r="M8" s="74"/>
      <c r="O8" s="69"/>
      <c r="P8" s="69"/>
      <c r="Q8" s="69"/>
    </row>
    <row r="9" spans="1:17" s="66" customFormat="1">
      <c r="A9" s="58"/>
      <c r="B9" s="76"/>
      <c r="C9" s="81"/>
      <c r="D9" s="58"/>
      <c r="E9" s="58"/>
      <c r="F9" s="78"/>
      <c r="G9" s="78"/>
      <c r="I9" s="74"/>
      <c r="J9" s="74"/>
      <c r="K9" s="79"/>
      <c r="L9" s="74"/>
      <c r="M9" s="74"/>
      <c r="O9" s="69"/>
      <c r="P9" s="69"/>
      <c r="Q9" s="69"/>
    </row>
    <row r="10" spans="1:17" s="137" customFormat="1">
      <c r="A10" s="163"/>
      <c r="B10" s="76"/>
      <c r="C10" s="167"/>
      <c r="D10" s="117"/>
      <c r="E10" s="117"/>
      <c r="F10" s="141"/>
      <c r="G10" s="141"/>
      <c r="I10" s="138"/>
      <c r="J10" s="138">
        <v>890</v>
      </c>
      <c r="K10" s="142">
        <v>0.22</v>
      </c>
      <c r="L10" s="138">
        <f>J10*K10</f>
        <v>195.8</v>
      </c>
      <c r="M10" s="138">
        <f>L10+J10</f>
        <v>1085.8</v>
      </c>
      <c r="O10" s="164"/>
      <c r="P10" s="164"/>
      <c r="Q10" s="164"/>
    </row>
    <row r="11" spans="1:17" s="66" customFormat="1">
      <c r="A11" s="58"/>
      <c r="B11" s="76"/>
      <c r="C11" s="77"/>
      <c r="D11" s="58"/>
      <c r="E11" s="58"/>
      <c r="F11" s="78"/>
      <c r="G11" s="78"/>
      <c r="I11" s="74"/>
      <c r="J11" s="74">
        <v>790</v>
      </c>
      <c r="K11" s="79">
        <v>0.22</v>
      </c>
      <c r="L11" s="74">
        <f>J11*K11</f>
        <v>173.8</v>
      </c>
      <c r="M11" s="74">
        <f>L11+J11</f>
        <v>963.8</v>
      </c>
      <c r="O11" s="69"/>
      <c r="P11" s="69"/>
      <c r="Q11" s="69"/>
    </row>
    <row r="12" spans="1:17" s="66" customFormat="1">
      <c r="A12" s="58"/>
      <c r="B12" s="76"/>
      <c r="C12" s="77"/>
      <c r="D12" s="58"/>
      <c r="E12" s="58"/>
      <c r="F12" s="78"/>
      <c r="G12" s="78"/>
      <c r="I12" s="74"/>
      <c r="J12" s="74">
        <v>2690</v>
      </c>
      <c r="K12" s="79">
        <v>0.22</v>
      </c>
      <c r="L12" s="74">
        <f>J12*K12</f>
        <v>591.79999999999995</v>
      </c>
      <c r="M12" s="74">
        <f>L12+J12</f>
        <v>3281.8</v>
      </c>
      <c r="O12" s="69"/>
      <c r="P12" s="69"/>
      <c r="Q12" s="69"/>
    </row>
    <row r="13" spans="1:17" s="66" customFormat="1">
      <c r="A13" s="58"/>
      <c r="B13" s="76"/>
      <c r="C13" s="77"/>
      <c r="D13" s="58"/>
      <c r="E13" s="58"/>
      <c r="F13" s="78"/>
      <c r="G13" s="78"/>
      <c r="I13" s="74"/>
      <c r="J13" s="74"/>
      <c r="K13" s="79"/>
      <c r="L13" s="74"/>
      <c r="M13" s="74"/>
      <c r="O13" s="69"/>
      <c r="P13" s="69"/>
      <c r="Q13" s="69"/>
    </row>
    <row r="14" spans="1:17" s="137" customFormat="1">
      <c r="A14" s="163"/>
      <c r="B14" s="76"/>
      <c r="C14" s="168"/>
      <c r="D14" s="117"/>
      <c r="E14" s="117"/>
      <c r="F14" s="141"/>
      <c r="G14" s="141"/>
      <c r="I14" s="138"/>
      <c r="J14" s="138"/>
      <c r="K14" s="142"/>
      <c r="L14" s="138"/>
      <c r="M14" s="138"/>
      <c r="O14" s="164"/>
      <c r="P14" s="164"/>
      <c r="Q14" s="164"/>
    </row>
    <row r="15" spans="1:17" s="137" customFormat="1">
      <c r="A15" s="163"/>
      <c r="B15" s="76"/>
      <c r="C15" s="167"/>
      <c r="D15" s="117"/>
      <c r="E15" s="117"/>
      <c r="F15" s="141"/>
      <c r="G15" s="141"/>
      <c r="I15" s="138"/>
      <c r="J15" s="138"/>
      <c r="K15" s="142"/>
      <c r="L15" s="138"/>
      <c r="M15" s="138"/>
      <c r="O15" s="164"/>
      <c r="P15" s="164"/>
      <c r="Q15" s="164"/>
    </row>
    <row r="16" spans="1:17" s="137" customFormat="1">
      <c r="A16" s="163"/>
      <c r="B16" s="76"/>
      <c r="C16" s="168"/>
      <c r="D16" s="117"/>
      <c r="E16" s="117"/>
      <c r="F16" s="141"/>
      <c r="G16" s="141"/>
      <c r="I16" s="138"/>
      <c r="J16" s="138"/>
      <c r="K16" s="142"/>
      <c r="L16" s="138"/>
      <c r="M16" s="138"/>
      <c r="O16" s="164"/>
      <c r="P16" s="164"/>
      <c r="Q16" s="164"/>
    </row>
    <row r="17" spans="1:17" s="137" customFormat="1">
      <c r="A17" s="163"/>
      <c r="B17" s="76"/>
      <c r="C17" s="167"/>
      <c r="D17" s="117"/>
      <c r="E17" s="117"/>
      <c r="F17" s="141"/>
      <c r="G17" s="141"/>
      <c r="I17" s="138"/>
      <c r="J17" s="138">
        <v>3290</v>
      </c>
      <c r="K17" s="142">
        <v>0.22</v>
      </c>
      <c r="L17" s="138">
        <f>J17*K17</f>
        <v>723.8</v>
      </c>
      <c r="M17" s="138">
        <f>L17+J17</f>
        <v>4013.8</v>
      </c>
      <c r="O17" s="164"/>
      <c r="P17" s="164"/>
      <c r="Q17" s="164"/>
    </row>
    <row r="18" spans="1:17" s="137" customFormat="1">
      <c r="A18" s="163"/>
      <c r="B18" s="76"/>
      <c r="C18" s="167"/>
      <c r="D18" s="117"/>
      <c r="E18" s="117"/>
      <c r="F18" s="141"/>
      <c r="G18" s="141"/>
      <c r="I18" s="138"/>
      <c r="J18" s="138">
        <v>1490</v>
      </c>
      <c r="K18" s="142">
        <v>0.22</v>
      </c>
      <c r="L18" s="138">
        <f>J18*K18</f>
        <v>327.8</v>
      </c>
      <c r="M18" s="138">
        <f>L18+J18</f>
        <v>1817.8</v>
      </c>
      <c r="O18" s="164"/>
      <c r="P18" s="164"/>
      <c r="Q18" s="164"/>
    </row>
    <row r="19" spans="1:17" s="137" customFormat="1">
      <c r="A19" s="163"/>
      <c r="B19" s="76"/>
      <c r="C19" s="167"/>
      <c r="D19" s="117"/>
      <c r="E19" s="117"/>
      <c r="F19" s="141"/>
      <c r="G19" s="141"/>
      <c r="I19" s="138"/>
      <c r="J19" s="138">
        <v>1090</v>
      </c>
      <c r="K19" s="142">
        <v>0.22</v>
      </c>
      <c r="L19" s="138">
        <f>J19*K19</f>
        <v>239.8</v>
      </c>
      <c r="M19" s="138">
        <f>L19+J19</f>
        <v>1329.8</v>
      </c>
      <c r="O19" s="164"/>
      <c r="P19" s="164"/>
      <c r="Q19" s="164"/>
    </row>
    <row r="20" spans="1:17" s="137" customFormat="1">
      <c r="A20" s="163"/>
      <c r="B20" s="76"/>
      <c r="C20" s="167"/>
      <c r="D20" s="117"/>
      <c r="E20" s="117"/>
      <c r="F20" s="141"/>
      <c r="G20" s="141"/>
      <c r="I20" s="138"/>
      <c r="J20" s="138">
        <v>890</v>
      </c>
      <c r="K20" s="142">
        <v>0.22</v>
      </c>
      <c r="L20" s="138">
        <f>J20*K20</f>
        <v>195.8</v>
      </c>
      <c r="M20" s="138">
        <f>L20+J20</f>
        <v>1085.8</v>
      </c>
      <c r="O20" s="164"/>
      <c r="P20" s="164"/>
      <c r="Q20" s="164"/>
    </row>
    <row r="21" spans="1:17" s="137" customFormat="1">
      <c r="A21" s="163"/>
      <c r="B21" s="76"/>
      <c r="C21" s="167"/>
      <c r="D21" s="117"/>
      <c r="E21" s="117"/>
      <c r="F21" s="141"/>
      <c r="G21" s="141"/>
      <c r="I21" s="138"/>
      <c r="J21" s="138">
        <v>1190</v>
      </c>
      <c r="K21" s="142">
        <v>0.22</v>
      </c>
      <c r="L21" s="138">
        <f>J21*K21</f>
        <v>261.8</v>
      </c>
      <c r="M21" s="138">
        <f>L21+J21</f>
        <v>1451.8</v>
      </c>
      <c r="O21" s="164"/>
      <c r="P21" s="164"/>
      <c r="Q21" s="164"/>
    </row>
    <row r="22" spans="1:17" s="137" customFormat="1">
      <c r="A22" s="66"/>
      <c r="B22" s="76"/>
      <c r="C22" s="168"/>
      <c r="D22" s="117"/>
      <c r="E22" s="117"/>
      <c r="F22" s="141"/>
      <c r="G22" s="141"/>
      <c r="I22" s="138"/>
      <c r="J22" s="138"/>
      <c r="K22" s="142"/>
      <c r="L22" s="138"/>
      <c r="M22" s="138"/>
      <c r="O22" s="164"/>
      <c r="P22" s="164"/>
      <c r="Q22" s="164"/>
    </row>
    <row r="23" spans="1:17" s="137" customFormat="1">
      <c r="A23" s="163"/>
      <c r="B23" s="76"/>
      <c r="C23" s="167"/>
      <c r="D23" s="117"/>
      <c r="E23" s="117"/>
      <c r="F23" s="141"/>
      <c r="G23" s="141"/>
      <c r="I23" s="138"/>
      <c r="J23" s="138">
        <v>920</v>
      </c>
      <c r="K23" s="142">
        <v>0.22</v>
      </c>
      <c r="L23" s="138">
        <f>J23*K23</f>
        <v>202.4</v>
      </c>
      <c r="M23" s="138">
        <f>L23+J23</f>
        <v>1122.4000000000001</v>
      </c>
      <c r="O23" s="164"/>
      <c r="P23" s="164"/>
      <c r="Q23" s="164"/>
    </row>
    <row r="24" spans="1:17" s="137" customFormat="1">
      <c r="A24" s="69"/>
      <c r="B24" s="76"/>
      <c r="C24" s="167"/>
      <c r="D24" s="117"/>
      <c r="E24" s="117"/>
      <c r="F24" s="141"/>
      <c r="G24" s="141"/>
      <c r="I24" s="138"/>
      <c r="J24" s="138">
        <v>390</v>
      </c>
      <c r="K24" s="142">
        <v>0.22</v>
      </c>
      <c r="L24" s="138">
        <f>J24*K24</f>
        <v>85.8</v>
      </c>
      <c r="M24" s="138">
        <f>L24+J24</f>
        <v>475.8</v>
      </c>
      <c r="O24" s="164"/>
      <c r="P24" s="164"/>
      <c r="Q24" s="164"/>
    </row>
    <row r="25" spans="1:17" s="137" customFormat="1">
      <c r="A25" s="69"/>
      <c r="B25" s="76"/>
      <c r="C25" s="167"/>
      <c r="D25" s="117"/>
      <c r="E25" s="117"/>
      <c r="F25" s="141"/>
      <c r="G25" s="141"/>
      <c r="I25" s="138"/>
      <c r="J25" s="138">
        <v>1790</v>
      </c>
      <c r="K25" s="142">
        <v>0.22</v>
      </c>
      <c r="L25" s="138">
        <f>J25*K25</f>
        <v>393.8</v>
      </c>
      <c r="M25" s="138">
        <f>L25+J25</f>
        <v>2183.8000000000002</v>
      </c>
      <c r="O25" s="164"/>
      <c r="P25" s="164"/>
      <c r="Q25" s="164"/>
    </row>
    <row r="26" spans="1:17" s="137" customFormat="1">
      <c r="A26" s="69"/>
      <c r="B26" s="76"/>
      <c r="C26" s="167"/>
      <c r="D26" s="117"/>
      <c r="E26" s="117"/>
      <c r="F26" s="141"/>
      <c r="G26" s="141"/>
      <c r="I26" s="138"/>
      <c r="J26" s="138"/>
      <c r="K26" s="142"/>
      <c r="L26" s="138"/>
      <c r="M26" s="138"/>
      <c r="O26" s="164"/>
      <c r="P26" s="164"/>
      <c r="Q26" s="164"/>
    </row>
    <row r="27" spans="1:17" s="137" customFormat="1">
      <c r="A27" s="69"/>
      <c r="B27" s="76"/>
      <c r="C27" s="167"/>
      <c r="D27" s="117"/>
      <c r="E27" s="117"/>
      <c r="F27" s="141"/>
      <c r="G27" s="141"/>
      <c r="I27" s="138"/>
      <c r="J27" s="138"/>
      <c r="K27" s="142">
        <v>0.22</v>
      </c>
      <c r="L27" s="138">
        <f>J27*K27</f>
        <v>0</v>
      </c>
      <c r="M27" s="138">
        <f>L27+J27</f>
        <v>0</v>
      </c>
      <c r="O27" s="164"/>
      <c r="P27" s="164"/>
      <c r="Q27" s="164"/>
    </row>
    <row r="28" spans="1:17" s="137" customFormat="1">
      <c r="A28" s="69"/>
      <c r="B28" s="76"/>
      <c r="C28" s="167"/>
      <c r="D28" s="117"/>
      <c r="E28" s="117"/>
      <c r="F28" s="141"/>
      <c r="G28" s="141"/>
      <c r="I28" s="138"/>
      <c r="J28" s="138"/>
      <c r="K28" s="142">
        <v>0.22</v>
      </c>
      <c r="L28" s="138">
        <f>J28*K28</f>
        <v>0</v>
      </c>
      <c r="M28" s="138">
        <f>L28+J28</f>
        <v>0</v>
      </c>
      <c r="O28" s="164"/>
      <c r="P28" s="164"/>
      <c r="Q28" s="164"/>
    </row>
    <row r="29" spans="1:17" s="137" customFormat="1">
      <c r="A29" s="69"/>
      <c r="B29" s="76"/>
      <c r="C29" s="167"/>
      <c r="D29" s="117"/>
      <c r="E29" s="117"/>
      <c r="F29" s="141"/>
      <c r="G29" s="141"/>
      <c r="I29" s="138"/>
      <c r="J29" s="138"/>
      <c r="K29" s="142"/>
      <c r="L29" s="138"/>
      <c r="M29" s="138"/>
      <c r="O29" s="164"/>
      <c r="P29" s="164"/>
      <c r="Q29" s="164"/>
    </row>
    <row r="30" spans="1:17" s="137" customFormat="1">
      <c r="A30" s="69"/>
      <c r="B30" s="76"/>
      <c r="C30" s="167"/>
      <c r="D30" s="117"/>
      <c r="E30" s="117"/>
      <c r="F30" s="141"/>
      <c r="G30" s="141"/>
      <c r="I30" s="138"/>
      <c r="J30" s="138">
        <v>1322</v>
      </c>
      <c r="K30" s="142">
        <v>0.22</v>
      </c>
      <c r="L30" s="138">
        <f>J30*K30</f>
        <v>290.83999999999997</v>
      </c>
      <c r="M30" s="138">
        <f>L30+J30</f>
        <v>1612.84</v>
      </c>
      <c r="O30" s="164"/>
      <c r="P30" s="164"/>
      <c r="Q30" s="164"/>
    </row>
    <row r="31" spans="1:17" s="137" customFormat="1">
      <c r="A31" s="69"/>
      <c r="B31" s="76"/>
      <c r="C31" s="167"/>
      <c r="D31" s="117"/>
      <c r="E31" s="117"/>
      <c r="F31" s="141"/>
      <c r="G31" s="141"/>
      <c r="I31" s="138"/>
      <c r="J31" s="138">
        <v>380</v>
      </c>
      <c r="K31" s="142">
        <v>0.22</v>
      </c>
      <c r="L31" s="138">
        <f>J31*K31</f>
        <v>83.6</v>
      </c>
      <c r="M31" s="138">
        <f>L31+J31</f>
        <v>463.6</v>
      </c>
      <c r="O31" s="164"/>
      <c r="P31" s="164"/>
      <c r="Q31" s="164"/>
    </row>
    <row r="32" spans="1:17" s="137" customFormat="1">
      <c r="A32" s="69"/>
      <c r="B32" s="76"/>
      <c r="C32" s="167"/>
      <c r="D32" s="117"/>
      <c r="E32" s="117"/>
      <c r="F32" s="141"/>
      <c r="G32" s="141"/>
      <c r="I32" s="138"/>
      <c r="J32" s="138">
        <v>3209</v>
      </c>
      <c r="K32" s="142">
        <v>0.22</v>
      </c>
      <c r="L32" s="138">
        <f>J32*K32</f>
        <v>705.98</v>
      </c>
      <c r="M32" s="138">
        <f>L32+J32</f>
        <v>3914.98</v>
      </c>
      <c r="O32" s="164"/>
      <c r="P32" s="164"/>
      <c r="Q32" s="164"/>
    </row>
    <row r="33" spans="1:17" s="66" customFormat="1">
      <c r="A33" s="83"/>
      <c r="B33" s="84"/>
      <c r="C33" s="85"/>
      <c r="D33" s="71"/>
      <c r="E33" s="71"/>
      <c r="F33" s="86"/>
      <c r="G33" s="86"/>
      <c r="I33" s="74"/>
      <c r="J33" s="74"/>
      <c r="K33" s="79"/>
      <c r="L33" s="74"/>
      <c r="M33" s="74"/>
      <c r="O33" s="69"/>
      <c r="P33" s="69"/>
      <c r="Q33" s="69"/>
    </row>
    <row r="34" spans="1:17" s="66" customFormat="1" ht="10.5">
      <c r="A34" s="87"/>
      <c r="B34" s="88"/>
      <c r="C34" s="89"/>
      <c r="D34" s="90"/>
      <c r="E34" s="90"/>
      <c r="F34" s="91"/>
      <c r="G34" s="91"/>
      <c r="I34" s="74"/>
      <c r="J34" s="74"/>
      <c r="K34" s="75"/>
      <c r="L34" s="74"/>
      <c r="M34" s="74"/>
      <c r="O34" s="69"/>
      <c r="P34" s="69"/>
      <c r="Q34" s="69"/>
    </row>
    <row r="35" spans="1:17" s="66" customFormat="1" ht="10.5">
      <c r="A35" s="87"/>
      <c r="B35" s="88"/>
      <c r="C35" s="89"/>
      <c r="D35" s="90"/>
      <c r="E35" s="90"/>
      <c r="F35" s="91"/>
      <c r="G35" s="91"/>
      <c r="I35" s="74"/>
      <c r="J35" s="74"/>
      <c r="K35" s="75"/>
      <c r="L35" s="74"/>
      <c r="M35" s="74"/>
      <c r="O35" s="69"/>
      <c r="P35" s="69"/>
      <c r="Q35" s="69"/>
    </row>
    <row r="36" spans="1:17" s="66" customFormat="1" ht="10.5">
      <c r="A36" s="87"/>
      <c r="B36" s="88"/>
      <c r="C36" s="89"/>
      <c r="D36" s="90"/>
      <c r="E36" s="90"/>
      <c r="F36" s="91"/>
      <c r="G36" s="91"/>
      <c r="I36" s="74"/>
      <c r="J36" s="74"/>
      <c r="K36" s="75"/>
      <c r="L36" s="74"/>
      <c r="M36" s="74"/>
      <c r="O36" s="69"/>
      <c r="P36" s="69"/>
      <c r="Q36" s="69"/>
    </row>
    <row r="37" spans="1:17" s="66" customFormat="1" ht="10.5">
      <c r="A37" s="70"/>
      <c r="B37" s="85"/>
      <c r="C37" s="92"/>
      <c r="D37" s="83"/>
      <c r="E37" s="93"/>
      <c r="F37" s="73"/>
      <c r="G37" s="73"/>
      <c r="I37" s="74"/>
      <c r="J37" s="74"/>
      <c r="K37" s="75"/>
      <c r="L37" s="74"/>
      <c r="M37" s="74"/>
      <c r="O37" s="69"/>
      <c r="P37" s="69"/>
      <c r="Q37" s="69"/>
    </row>
    <row r="38" spans="1:17" s="66" customFormat="1">
      <c r="B38" s="82"/>
      <c r="C38" s="94"/>
      <c r="D38" s="95"/>
      <c r="E38" s="96"/>
      <c r="F38" s="97"/>
      <c r="G38" s="97"/>
      <c r="I38" s="74"/>
      <c r="J38" s="74"/>
      <c r="K38" s="75"/>
      <c r="L38" s="74"/>
      <c r="M38" s="74"/>
      <c r="O38" s="69"/>
      <c r="P38" s="69"/>
      <c r="Q38" s="69"/>
    </row>
    <row r="39" spans="1:17" s="66" customFormat="1">
      <c r="B39" s="82"/>
      <c r="C39" s="98"/>
      <c r="D39" s="95"/>
      <c r="E39" s="96"/>
      <c r="F39" s="97"/>
      <c r="G39" s="97"/>
      <c r="I39" s="74"/>
      <c r="J39" s="74"/>
      <c r="K39" s="75"/>
      <c r="L39" s="74"/>
      <c r="M39" s="74"/>
      <c r="O39" s="69"/>
      <c r="P39" s="69"/>
      <c r="Q39" s="69"/>
    </row>
    <row r="40" spans="1:17" s="66" customFormat="1">
      <c r="B40" s="82"/>
      <c r="C40" s="98"/>
      <c r="D40" s="95"/>
      <c r="E40" s="96"/>
      <c r="F40" s="97"/>
      <c r="G40" s="97"/>
      <c r="I40" s="74"/>
      <c r="J40" s="74"/>
      <c r="K40" s="75"/>
      <c r="L40" s="74"/>
      <c r="M40" s="74"/>
    </row>
    <row r="41" spans="1:17" s="66" customFormat="1">
      <c r="B41" s="82"/>
      <c r="C41" s="132"/>
      <c r="D41" s="95"/>
      <c r="E41" s="96"/>
      <c r="F41" s="97"/>
      <c r="G41" s="97"/>
      <c r="I41" s="74"/>
      <c r="J41" s="74"/>
      <c r="K41" s="75"/>
      <c r="L41" s="74"/>
      <c r="M41" s="74"/>
    </row>
    <row r="42" spans="1:17" s="66" customFormat="1">
      <c r="B42" s="82"/>
      <c r="C42" s="98"/>
      <c r="D42" s="95"/>
      <c r="E42" s="96"/>
      <c r="F42" s="97"/>
      <c r="G42" s="97"/>
      <c r="I42" s="74"/>
      <c r="J42" s="74"/>
      <c r="K42" s="75"/>
      <c r="L42" s="74"/>
      <c r="M42" s="74"/>
    </row>
    <row r="43" spans="1:17" s="66" customFormat="1">
      <c r="B43" s="82"/>
      <c r="C43" s="94"/>
      <c r="D43" s="95"/>
      <c r="E43" s="96"/>
      <c r="F43" s="97"/>
      <c r="G43" s="97"/>
      <c r="I43" s="74"/>
      <c r="J43" s="74"/>
      <c r="K43" s="75"/>
      <c r="L43" s="74"/>
      <c r="M43" s="74"/>
    </row>
    <row r="44" spans="1:17" s="66" customFormat="1">
      <c r="A44" s="58"/>
      <c r="B44" s="76"/>
      <c r="C44" s="99"/>
      <c r="D44" s="58"/>
      <c r="E44" s="58"/>
      <c r="F44" s="78"/>
      <c r="G44" s="78"/>
      <c r="I44" s="74"/>
      <c r="J44" s="74"/>
      <c r="K44" s="75"/>
      <c r="L44" s="74"/>
      <c r="M44" s="74"/>
    </row>
    <row r="45" spans="1:17" s="66" customFormat="1">
      <c r="A45" s="58"/>
      <c r="B45" s="76"/>
      <c r="C45" s="99"/>
      <c r="D45" s="58"/>
      <c r="E45" s="58"/>
      <c r="F45" s="78"/>
      <c r="G45" s="78"/>
      <c r="I45" s="74"/>
      <c r="J45" s="74"/>
      <c r="K45" s="75"/>
      <c r="L45" s="74"/>
      <c r="M45" s="74"/>
    </row>
    <row r="46" spans="1:17" s="66" customFormat="1">
      <c r="A46" s="58"/>
      <c r="B46" s="76"/>
      <c r="C46" s="99"/>
      <c r="D46" s="58"/>
      <c r="E46" s="58"/>
      <c r="F46" s="78"/>
      <c r="G46" s="78"/>
      <c r="I46" s="74"/>
      <c r="J46" s="74"/>
      <c r="K46" s="75"/>
      <c r="L46" s="74"/>
      <c r="M46" s="74"/>
    </row>
    <row r="47" spans="1:17" s="66" customFormat="1">
      <c r="A47" s="58"/>
      <c r="B47" s="76"/>
      <c r="C47" s="99"/>
      <c r="D47" s="58"/>
      <c r="E47" s="58"/>
      <c r="F47" s="78"/>
      <c r="G47" s="78"/>
      <c r="I47" s="74"/>
      <c r="J47" s="74"/>
      <c r="K47" s="75"/>
      <c r="L47" s="74"/>
      <c r="M47" s="74"/>
    </row>
    <row r="48" spans="1:17" s="66" customFormat="1">
      <c r="A48" s="58"/>
      <c r="B48" s="76"/>
      <c r="C48" s="99"/>
      <c r="D48" s="58"/>
      <c r="E48" s="58"/>
      <c r="F48" s="78"/>
      <c r="G48" s="78"/>
      <c r="I48" s="74"/>
      <c r="J48" s="74"/>
      <c r="K48" s="75"/>
      <c r="L48" s="74"/>
      <c r="M48" s="74"/>
    </row>
    <row r="49" spans="1:22" s="66" customFormat="1">
      <c r="A49" s="58"/>
      <c r="B49" s="100"/>
      <c r="C49" s="101"/>
      <c r="D49" s="58"/>
      <c r="E49" s="58"/>
      <c r="F49" s="78"/>
      <c r="G49" s="78"/>
      <c r="I49" s="74"/>
      <c r="J49" s="74"/>
      <c r="K49" s="75"/>
      <c r="L49" s="74"/>
      <c r="M49" s="74"/>
    </row>
    <row r="50" spans="1:22" s="103" customFormat="1">
      <c r="A50" s="71"/>
      <c r="B50" s="84"/>
      <c r="C50" s="102"/>
      <c r="D50" s="71"/>
      <c r="E50" s="71"/>
      <c r="F50" s="86"/>
      <c r="G50" s="86"/>
      <c r="H50" s="66"/>
      <c r="I50" s="74"/>
      <c r="J50" s="74"/>
      <c r="K50" s="75"/>
      <c r="L50" s="74"/>
      <c r="M50" s="74"/>
      <c r="N50" s="66"/>
      <c r="O50" s="69"/>
      <c r="P50" s="69"/>
      <c r="Q50" s="69"/>
      <c r="R50" s="66"/>
      <c r="S50" s="66"/>
      <c r="T50" s="66"/>
      <c r="U50" s="66"/>
      <c r="V50" s="66"/>
    </row>
    <row r="51" spans="1:22" s="103" customFormat="1" ht="10.5">
      <c r="A51" s="87"/>
      <c r="B51" s="104"/>
      <c r="C51" s="105"/>
      <c r="D51" s="105"/>
      <c r="E51" s="90"/>
      <c r="F51" s="91"/>
      <c r="G51" s="91"/>
      <c r="H51" s="66"/>
      <c r="I51" s="74"/>
      <c r="J51" s="74"/>
      <c r="K51" s="75"/>
      <c r="L51" s="74"/>
      <c r="M51" s="74"/>
      <c r="O51" s="69"/>
      <c r="P51" s="69"/>
      <c r="Q51" s="69"/>
      <c r="R51" s="66"/>
      <c r="S51" s="66"/>
      <c r="T51" s="66"/>
      <c r="U51" s="66"/>
      <c r="V51" s="66"/>
    </row>
    <row r="52" spans="1:22" s="103" customFormat="1">
      <c r="A52" s="106"/>
      <c r="B52" s="96"/>
      <c r="C52" s="107"/>
      <c r="D52" s="96"/>
      <c r="E52" s="96"/>
      <c r="F52" s="97"/>
      <c r="G52" s="97"/>
      <c r="H52" s="66"/>
      <c r="I52" s="74"/>
      <c r="J52" s="74"/>
      <c r="K52" s="75"/>
      <c r="L52" s="74"/>
      <c r="M52" s="74"/>
      <c r="O52" s="69"/>
      <c r="P52" s="69"/>
      <c r="Q52" s="69"/>
      <c r="R52" s="66"/>
      <c r="S52" s="66"/>
      <c r="T52" s="66"/>
      <c r="U52" s="66"/>
      <c r="V52" s="66"/>
    </row>
    <row r="53" spans="1:22" s="66" customFormat="1">
      <c r="A53" s="106"/>
      <c r="B53" s="96"/>
      <c r="C53" s="107"/>
      <c r="D53" s="96"/>
      <c r="E53" s="96"/>
      <c r="F53" s="97"/>
      <c r="G53" s="97"/>
      <c r="I53" s="74"/>
      <c r="J53" s="74"/>
      <c r="K53" s="75"/>
      <c r="L53" s="74"/>
      <c r="M53" s="74"/>
      <c r="N53" s="103"/>
      <c r="O53" s="69"/>
      <c r="P53" s="69"/>
      <c r="Q53" s="69"/>
      <c r="V53" s="103"/>
    </row>
    <row r="54" spans="1:22" s="66" customFormat="1" ht="10.5">
      <c r="A54" s="70"/>
      <c r="B54" s="108"/>
      <c r="C54" s="109"/>
      <c r="D54" s="108"/>
      <c r="E54" s="108"/>
      <c r="F54" s="110"/>
      <c r="G54" s="110"/>
      <c r="I54" s="74"/>
      <c r="J54" s="74"/>
      <c r="K54" s="75"/>
      <c r="L54" s="74"/>
      <c r="M54" s="74"/>
      <c r="O54" s="69"/>
      <c r="P54" s="69"/>
      <c r="Q54" s="69"/>
      <c r="V54" s="103"/>
    </row>
    <row r="55" spans="1:22" s="103" customFormat="1">
      <c r="A55" s="111"/>
      <c r="B55" s="58"/>
      <c r="C55" s="59"/>
      <c r="D55" s="58"/>
      <c r="E55" s="58"/>
      <c r="F55" s="78"/>
      <c r="G55" s="78"/>
      <c r="H55" s="66"/>
      <c r="I55" s="74"/>
      <c r="J55" s="74"/>
      <c r="K55" s="75"/>
      <c r="L55" s="74"/>
      <c r="M55" s="74"/>
      <c r="N55" s="66"/>
      <c r="O55" s="69"/>
      <c r="P55" s="69"/>
      <c r="Q55" s="69"/>
      <c r="R55" s="66"/>
      <c r="S55" s="66"/>
      <c r="T55" s="66"/>
      <c r="U55" s="66"/>
    </row>
    <row r="56" spans="1:22" s="103" customFormat="1">
      <c r="A56" s="112"/>
      <c r="C56" s="113"/>
      <c r="D56" s="57"/>
      <c r="E56" s="58"/>
      <c r="F56" s="78"/>
      <c r="G56" s="78"/>
      <c r="I56" s="114"/>
      <c r="J56" s="114"/>
      <c r="K56" s="115"/>
      <c r="L56" s="114"/>
      <c r="M56" s="114"/>
      <c r="N56" s="66"/>
      <c r="O56" s="69"/>
      <c r="P56" s="69"/>
      <c r="Q56" s="69"/>
      <c r="R56" s="66"/>
      <c r="S56" s="66"/>
      <c r="T56" s="66"/>
      <c r="U56" s="66"/>
      <c r="V56" s="66"/>
    </row>
    <row r="57" spans="1:22" s="103" customFormat="1">
      <c r="A57" s="116"/>
      <c r="B57" s="117"/>
      <c r="C57" s="118"/>
      <c r="D57" s="57"/>
      <c r="E57" s="58"/>
      <c r="F57" s="78"/>
      <c r="G57" s="78"/>
      <c r="I57" s="114"/>
      <c r="J57" s="114">
        <v>1034</v>
      </c>
      <c r="K57" s="119">
        <v>0.22</v>
      </c>
      <c r="L57" s="114">
        <f>J57*K57</f>
        <v>227.48</v>
      </c>
      <c r="M57" s="114">
        <f>L57+J57</f>
        <v>1261.48</v>
      </c>
      <c r="N57" s="66"/>
      <c r="O57" s="69"/>
      <c r="P57" s="69"/>
      <c r="Q57" s="69"/>
      <c r="R57" s="66"/>
      <c r="S57" s="66"/>
      <c r="T57" s="66"/>
      <c r="U57" s="66"/>
      <c r="V57" s="66"/>
    </row>
    <row r="58" spans="1:22" s="103" customFormat="1">
      <c r="A58" s="116"/>
      <c r="B58" s="117"/>
      <c r="C58" s="118"/>
      <c r="D58" s="57"/>
      <c r="E58" s="58"/>
      <c r="F58" s="78"/>
      <c r="G58" s="78"/>
      <c r="I58" s="114"/>
      <c r="J58" s="114">
        <v>969</v>
      </c>
      <c r="K58" s="119">
        <v>0.22</v>
      </c>
      <c r="L58" s="114">
        <f>J58*K58</f>
        <v>213.18</v>
      </c>
      <c r="M58" s="114">
        <f>L58+J58</f>
        <v>1182.18</v>
      </c>
      <c r="N58" s="66"/>
      <c r="O58" s="69"/>
      <c r="P58" s="69"/>
      <c r="Q58" s="69"/>
      <c r="R58" s="66"/>
      <c r="S58" s="66"/>
      <c r="T58" s="66"/>
      <c r="U58" s="66"/>
      <c r="V58" s="66"/>
    </row>
    <row r="59" spans="1:22" s="103" customFormat="1">
      <c r="A59" s="116"/>
      <c r="B59" s="117"/>
      <c r="C59" s="118"/>
      <c r="D59" s="57"/>
      <c r="E59" s="58"/>
      <c r="F59" s="78"/>
      <c r="G59" s="78"/>
      <c r="I59" s="114"/>
      <c r="J59" s="114"/>
      <c r="K59" s="119"/>
      <c r="L59" s="114"/>
      <c r="M59" s="114"/>
      <c r="N59" s="66"/>
      <c r="O59" s="69"/>
      <c r="P59" s="69"/>
      <c r="Q59" s="69"/>
      <c r="R59" s="66"/>
      <c r="S59" s="66"/>
      <c r="T59" s="66"/>
      <c r="U59" s="66"/>
      <c r="V59" s="66"/>
    </row>
    <row r="60" spans="1:22" s="66" customFormat="1">
      <c r="A60" s="112"/>
      <c r="B60" s="103"/>
      <c r="C60" s="113"/>
      <c r="D60" s="57"/>
      <c r="E60" s="58"/>
      <c r="F60" s="78"/>
      <c r="G60" s="78"/>
      <c r="H60" s="103"/>
      <c r="I60" s="114"/>
      <c r="J60" s="114"/>
      <c r="K60" s="115"/>
      <c r="L60" s="114"/>
      <c r="M60" s="114"/>
      <c r="O60" s="120"/>
      <c r="P60" s="120"/>
      <c r="Q60" s="120"/>
    </row>
    <row r="61" spans="1:22" s="66" customFormat="1">
      <c r="A61" s="116"/>
      <c r="B61" s="117"/>
      <c r="C61" s="118"/>
      <c r="D61" s="57"/>
      <c r="E61" s="58"/>
      <c r="F61" s="78"/>
      <c r="G61" s="78"/>
      <c r="H61" s="103"/>
      <c r="I61" s="114"/>
      <c r="J61" s="114">
        <v>1381</v>
      </c>
      <c r="K61" s="119">
        <v>0.22</v>
      </c>
      <c r="L61" s="114">
        <f>J61*K61</f>
        <v>303.82</v>
      </c>
      <c r="M61" s="114">
        <f>L61+J61</f>
        <v>1684.82</v>
      </c>
      <c r="O61" s="69"/>
      <c r="P61" s="69"/>
      <c r="Q61" s="69"/>
    </row>
    <row r="62" spans="1:22" s="66" customFormat="1">
      <c r="A62" s="116"/>
      <c r="B62" s="117"/>
      <c r="C62" s="118"/>
      <c r="D62" s="57"/>
      <c r="E62" s="58"/>
      <c r="F62" s="78"/>
      <c r="G62" s="78"/>
      <c r="H62" s="103"/>
      <c r="I62" s="114"/>
      <c r="J62" s="114">
        <v>4921</v>
      </c>
      <c r="K62" s="119">
        <v>0.22</v>
      </c>
      <c r="L62" s="114">
        <f>J62*K62</f>
        <v>1082.6200000000001</v>
      </c>
      <c r="M62" s="114">
        <f>L62+J62</f>
        <v>6003.62</v>
      </c>
      <c r="O62" s="69"/>
      <c r="P62" s="69"/>
      <c r="Q62" s="69"/>
    </row>
    <row r="63" spans="1:22" s="66" customFormat="1">
      <c r="A63" s="112"/>
      <c r="C63" s="118"/>
      <c r="D63" s="57"/>
      <c r="E63" s="58"/>
      <c r="F63" s="97"/>
      <c r="G63" s="78"/>
      <c r="I63" s="74"/>
      <c r="J63" s="74"/>
      <c r="K63" s="75"/>
      <c r="L63" s="74"/>
      <c r="M63" s="74"/>
      <c r="N63" s="103"/>
      <c r="O63" s="120"/>
      <c r="P63" s="120"/>
      <c r="Q63" s="120"/>
    </row>
    <row r="64" spans="1:22" s="66" customFormat="1">
      <c r="A64" s="116"/>
      <c r="B64" s="76"/>
      <c r="C64" s="118"/>
      <c r="D64" s="57"/>
      <c r="E64" s="58"/>
      <c r="F64" s="97"/>
      <c r="G64" s="78"/>
      <c r="I64" s="74"/>
      <c r="J64" s="74">
        <v>406</v>
      </c>
      <c r="K64" s="119">
        <v>0.22</v>
      </c>
      <c r="L64" s="74">
        <f>J64*K64</f>
        <v>89.320000000000007</v>
      </c>
      <c r="M64" s="74">
        <f>L64+J64</f>
        <v>495.32</v>
      </c>
      <c r="O64" s="69"/>
      <c r="P64" s="69"/>
      <c r="Q64" s="69"/>
    </row>
    <row r="65" spans="1:17" s="66" customFormat="1">
      <c r="A65" s="116"/>
      <c r="B65" s="117"/>
      <c r="C65" s="118"/>
      <c r="D65" s="57"/>
      <c r="E65" s="58"/>
      <c r="F65" s="78"/>
      <c r="G65" s="78"/>
      <c r="H65" s="103"/>
      <c r="I65" s="114"/>
      <c r="J65" s="114">
        <v>1950</v>
      </c>
      <c r="K65" s="119">
        <v>0.22</v>
      </c>
      <c r="L65" s="74">
        <f>J65*K65</f>
        <v>429</v>
      </c>
      <c r="M65" s="74">
        <f>L65+J65</f>
        <v>2379</v>
      </c>
      <c r="P65" s="69"/>
      <c r="Q65" s="121"/>
    </row>
    <row r="66" spans="1:17" s="66" customFormat="1">
      <c r="A66" s="116"/>
      <c r="B66" s="76"/>
      <c r="C66" s="118"/>
      <c r="D66" s="57"/>
      <c r="E66" s="58"/>
      <c r="F66" s="97"/>
      <c r="G66" s="78"/>
      <c r="I66" s="74"/>
      <c r="J66" s="74">
        <v>177</v>
      </c>
      <c r="K66" s="119">
        <v>0.22</v>
      </c>
      <c r="L66" s="74">
        <f>J66*K66</f>
        <v>38.94</v>
      </c>
      <c r="M66" s="74">
        <f>L66+J66</f>
        <v>215.94</v>
      </c>
      <c r="P66" s="69"/>
      <c r="Q66" s="121"/>
    </row>
    <row r="67" spans="1:17" s="66" customFormat="1">
      <c r="A67" s="122"/>
      <c r="B67" s="71"/>
      <c r="C67" s="72"/>
      <c r="D67" s="71"/>
      <c r="E67" s="93"/>
      <c r="F67" s="73"/>
      <c r="G67" s="73"/>
      <c r="I67" s="74"/>
      <c r="J67" s="74"/>
      <c r="K67" s="79"/>
      <c r="L67" s="74"/>
      <c r="M67" s="74"/>
      <c r="O67" s="123"/>
    </row>
    <row r="68" spans="1:17" s="66" customFormat="1" ht="10.5">
      <c r="A68" s="124"/>
      <c r="B68" s="90"/>
      <c r="C68" s="89"/>
      <c r="D68" s="90"/>
      <c r="E68" s="90"/>
      <c r="F68" s="91"/>
      <c r="G68" s="91"/>
      <c r="I68" s="74"/>
      <c r="J68" s="74"/>
      <c r="K68" s="75"/>
      <c r="L68" s="74"/>
      <c r="M68" s="74"/>
      <c r="N68" s="125"/>
      <c r="P68" s="69"/>
      <c r="Q68" s="121"/>
    </row>
    <row r="69" spans="1:17" s="66" customFormat="1">
      <c r="A69" s="106"/>
      <c r="B69" s="96"/>
      <c r="C69" s="107"/>
      <c r="D69" s="96"/>
      <c r="E69" s="96"/>
      <c r="F69" s="97"/>
      <c r="G69" s="97"/>
      <c r="I69" s="74"/>
      <c r="J69" s="74"/>
      <c r="K69" s="75"/>
      <c r="L69" s="74"/>
      <c r="M69" s="74"/>
      <c r="O69" s="123"/>
      <c r="P69" s="69"/>
      <c r="Q69" s="121"/>
    </row>
    <row r="70" spans="1:17" s="66" customFormat="1">
      <c r="A70" s="106"/>
      <c r="B70" s="96"/>
      <c r="C70" s="107"/>
      <c r="D70" s="96"/>
      <c r="E70" s="96"/>
      <c r="F70" s="97"/>
      <c r="G70" s="97"/>
      <c r="I70" s="74"/>
      <c r="J70" s="74"/>
      <c r="K70" s="75"/>
      <c r="L70" s="74"/>
      <c r="M70" s="74"/>
      <c r="O70" s="69"/>
      <c r="P70" s="69"/>
      <c r="Q70" s="69"/>
    </row>
    <row r="71" spans="1:17" s="66" customFormat="1">
      <c r="A71" s="126"/>
      <c r="B71" s="93"/>
      <c r="C71" s="85"/>
      <c r="D71" s="93"/>
      <c r="E71" s="93"/>
      <c r="F71" s="73"/>
      <c r="G71" s="73"/>
      <c r="I71" s="74"/>
      <c r="J71" s="74"/>
      <c r="K71" s="75"/>
      <c r="L71" s="74"/>
      <c r="M71" s="74"/>
      <c r="O71" s="69"/>
      <c r="P71" s="69"/>
      <c r="Q71" s="69"/>
    </row>
    <row r="72" spans="1:17" s="66" customFormat="1">
      <c r="A72" s="127"/>
      <c r="B72" s="96"/>
      <c r="C72" s="82"/>
      <c r="D72" s="95"/>
      <c r="E72" s="128"/>
      <c r="F72" s="97"/>
      <c r="G72" s="97"/>
      <c r="I72" s="74"/>
      <c r="J72" s="74"/>
      <c r="K72" s="75"/>
      <c r="L72" s="74"/>
      <c r="M72" s="74"/>
      <c r="O72" s="69"/>
      <c r="P72" s="69"/>
      <c r="Q72" s="69"/>
    </row>
    <row r="73" spans="1:17" s="66" customFormat="1">
      <c r="A73" s="127"/>
      <c r="B73" s="96"/>
      <c r="C73" s="98"/>
      <c r="D73" s="57"/>
      <c r="E73" s="128"/>
      <c r="F73" s="97"/>
      <c r="G73" s="97"/>
      <c r="I73" s="74"/>
      <c r="J73" s="74"/>
      <c r="K73" s="75"/>
      <c r="L73" s="74"/>
      <c r="M73" s="74"/>
      <c r="O73" s="129"/>
      <c r="P73" s="69"/>
      <c r="Q73" s="69"/>
    </row>
    <row r="74" spans="1:17" s="66" customFormat="1">
      <c r="A74" s="129"/>
      <c r="B74" s="76"/>
      <c r="C74" s="123"/>
      <c r="D74" s="69"/>
      <c r="E74" s="128"/>
      <c r="F74" s="130"/>
      <c r="G74" s="78"/>
      <c r="I74" s="74"/>
      <c r="J74" s="114">
        <v>6217</v>
      </c>
      <c r="K74" s="79">
        <v>0.22</v>
      </c>
      <c r="L74" s="74">
        <f t="shared" ref="L74:L79" si="0">J74*K74</f>
        <v>1367.74</v>
      </c>
      <c r="M74" s="74">
        <f t="shared" ref="M74:M79" si="1">L74+J74</f>
        <v>7584.74</v>
      </c>
      <c r="O74" s="129"/>
      <c r="P74" s="69"/>
      <c r="Q74" s="69"/>
    </row>
    <row r="75" spans="1:17" s="66" customFormat="1">
      <c r="A75" s="129"/>
      <c r="B75" s="76"/>
      <c r="C75" s="123"/>
      <c r="D75" s="69"/>
      <c r="E75" s="128"/>
      <c r="F75" s="130"/>
      <c r="G75" s="78"/>
      <c r="I75" s="74"/>
      <c r="J75" s="114">
        <v>6965</v>
      </c>
      <c r="K75" s="79">
        <v>0.22</v>
      </c>
      <c r="L75" s="74">
        <f t="shared" si="0"/>
        <v>1532.3</v>
      </c>
      <c r="M75" s="74">
        <f t="shared" si="1"/>
        <v>8497.2999999999993</v>
      </c>
      <c r="O75" s="129"/>
      <c r="P75" s="69"/>
      <c r="Q75" s="69"/>
    </row>
    <row r="76" spans="1:17" s="66" customFormat="1">
      <c r="A76" s="129"/>
      <c r="B76" s="76"/>
      <c r="C76" s="123"/>
      <c r="D76" s="69"/>
      <c r="E76" s="128"/>
      <c r="F76" s="130"/>
      <c r="G76" s="78"/>
      <c r="I76" s="74"/>
      <c r="J76" s="114">
        <v>7564</v>
      </c>
      <c r="K76" s="79">
        <v>0.22</v>
      </c>
      <c r="L76" s="74">
        <f t="shared" si="0"/>
        <v>1664.08</v>
      </c>
      <c r="M76" s="74">
        <f t="shared" si="1"/>
        <v>9228.08</v>
      </c>
      <c r="O76" s="129"/>
      <c r="P76" s="69"/>
      <c r="Q76" s="69"/>
    </row>
    <row r="77" spans="1:17" s="66" customFormat="1">
      <c r="A77" s="129"/>
      <c r="B77" s="76"/>
      <c r="C77" s="123"/>
      <c r="D77" s="69"/>
      <c r="E77" s="128"/>
      <c r="F77" s="130"/>
      <c r="G77" s="78"/>
      <c r="I77" s="74"/>
      <c r="J77" s="114">
        <v>12450</v>
      </c>
      <c r="K77" s="79">
        <v>0.22</v>
      </c>
      <c r="L77" s="74">
        <f t="shared" si="0"/>
        <v>2739</v>
      </c>
      <c r="M77" s="74">
        <f t="shared" si="1"/>
        <v>15189</v>
      </c>
      <c r="O77" s="129"/>
      <c r="P77" s="69"/>
      <c r="Q77" s="69"/>
    </row>
    <row r="78" spans="1:17" s="66" customFormat="1">
      <c r="A78" s="129"/>
      <c r="B78" s="76"/>
      <c r="C78" s="123"/>
      <c r="D78" s="69"/>
      <c r="E78" s="128"/>
      <c r="F78" s="130"/>
      <c r="G78" s="78"/>
      <c r="I78" s="74"/>
      <c r="J78" s="114">
        <v>9042</v>
      </c>
      <c r="K78" s="79">
        <v>0.22</v>
      </c>
      <c r="L78" s="74">
        <f t="shared" si="0"/>
        <v>1989.24</v>
      </c>
      <c r="M78" s="74">
        <f t="shared" si="1"/>
        <v>11031.24</v>
      </c>
      <c r="O78" s="129"/>
      <c r="P78" s="69"/>
      <c r="Q78" s="69"/>
    </row>
    <row r="79" spans="1:17" s="66" customFormat="1">
      <c r="A79" s="129"/>
      <c r="B79" s="76"/>
      <c r="C79" s="123"/>
      <c r="D79" s="69"/>
      <c r="E79" s="128"/>
      <c r="F79" s="130"/>
      <c r="G79" s="78"/>
      <c r="I79" s="74"/>
      <c r="J79" s="114">
        <v>9845</v>
      </c>
      <c r="K79" s="79">
        <v>0.22</v>
      </c>
      <c r="L79" s="74">
        <f t="shared" si="0"/>
        <v>2165.9</v>
      </c>
      <c r="M79" s="74">
        <f t="shared" si="1"/>
        <v>12010.9</v>
      </c>
      <c r="O79" s="129"/>
      <c r="P79" s="69"/>
      <c r="Q79" s="69"/>
    </row>
    <row r="80" spans="1:17" s="66" customFormat="1">
      <c r="A80" s="129"/>
      <c r="B80" s="76"/>
      <c r="E80" s="128"/>
      <c r="F80" s="130"/>
      <c r="G80" s="78"/>
      <c r="I80" s="74"/>
      <c r="J80" s="114"/>
      <c r="K80" s="79"/>
      <c r="L80" s="74"/>
      <c r="M80" s="74"/>
      <c r="O80" s="129"/>
      <c r="P80" s="69"/>
      <c r="Q80" s="69"/>
    </row>
    <row r="81" spans="1:17" s="66" customFormat="1">
      <c r="A81" s="127"/>
      <c r="B81" s="96"/>
      <c r="C81" s="82"/>
      <c r="D81" s="95"/>
      <c r="E81" s="128"/>
      <c r="F81" s="97"/>
      <c r="G81" s="97"/>
      <c r="I81" s="74"/>
      <c r="J81" s="74"/>
      <c r="K81" s="75"/>
      <c r="L81" s="74"/>
      <c r="M81" s="74"/>
      <c r="O81" s="69"/>
      <c r="P81" s="69"/>
      <c r="Q81" s="69"/>
    </row>
    <row r="82" spans="1:17" s="66" customFormat="1">
      <c r="A82" s="127"/>
      <c r="B82" s="96"/>
      <c r="C82" s="98"/>
      <c r="D82" s="57"/>
      <c r="E82" s="128"/>
      <c r="F82" s="97"/>
      <c r="G82" s="97"/>
      <c r="I82" s="74"/>
      <c r="J82" s="74"/>
      <c r="K82" s="75"/>
      <c r="L82" s="74"/>
      <c r="M82" s="74"/>
      <c r="O82" s="129"/>
      <c r="P82" s="69"/>
      <c r="Q82" s="69"/>
    </row>
    <row r="83" spans="1:17" s="66" customFormat="1">
      <c r="A83" s="129"/>
      <c r="B83" s="76"/>
      <c r="C83" s="123"/>
      <c r="D83" s="69"/>
      <c r="E83" s="128"/>
      <c r="F83" s="130"/>
      <c r="G83" s="78"/>
      <c r="I83" s="74"/>
      <c r="J83" s="114">
        <v>10868</v>
      </c>
      <c r="K83" s="79">
        <v>0.22</v>
      </c>
      <c r="L83" s="74">
        <f>J83*K83</f>
        <v>2390.96</v>
      </c>
      <c r="M83" s="74">
        <f>L83+J83</f>
        <v>13258.96</v>
      </c>
      <c r="O83" s="129"/>
      <c r="P83" s="69"/>
      <c r="Q83" s="69"/>
    </row>
    <row r="84" spans="1:17" s="66" customFormat="1">
      <c r="A84" s="129"/>
      <c r="B84" s="76"/>
      <c r="E84" s="128"/>
      <c r="F84" s="130"/>
      <c r="G84" s="78"/>
      <c r="I84" s="74"/>
      <c r="J84" s="114"/>
      <c r="K84" s="79"/>
      <c r="L84" s="74"/>
      <c r="M84" s="74"/>
      <c r="O84" s="129"/>
      <c r="P84" s="69"/>
      <c r="Q84" s="69"/>
    </row>
    <row r="85" spans="1:17" s="66" customFormat="1">
      <c r="A85" s="127"/>
      <c r="B85" s="96"/>
      <c r="C85" s="82"/>
      <c r="D85" s="95"/>
      <c r="E85" s="128"/>
      <c r="F85" s="97"/>
      <c r="G85" s="97"/>
      <c r="I85" s="74"/>
      <c r="J85" s="74"/>
      <c r="K85" s="75"/>
      <c r="L85" s="74"/>
      <c r="M85" s="74"/>
      <c r="O85" s="69"/>
      <c r="P85" s="69"/>
      <c r="Q85" s="69"/>
    </row>
    <row r="86" spans="1:17" s="66" customFormat="1">
      <c r="A86" s="127"/>
      <c r="B86" s="96"/>
      <c r="C86" s="98"/>
      <c r="D86" s="57"/>
      <c r="E86" s="128"/>
      <c r="F86" s="97"/>
      <c r="G86" s="97"/>
      <c r="I86" s="74"/>
      <c r="J86" s="74"/>
      <c r="K86" s="75"/>
      <c r="L86" s="74"/>
      <c r="M86" s="74"/>
      <c r="O86" s="129"/>
      <c r="P86" s="69"/>
      <c r="Q86" s="69"/>
    </row>
    <row r="87" spans="1:17" s="66" customFormat="1">
      <c r="A87" s="129"/>
      <c r="B87" s="76"/>
      <c r="C87" s="123"/>
      <c r="D87" s="69"/>
      <c r="E87" s="128"/>
      <c r="F87" s="130"/>
      <c r="G87" s="78"/>
      <c r="I87" s="74"/>
      <c r="J87" s="114">
        <v>9645</v>
      </c>
      <c r="K87" s="79">
        <v>0.22</v>
      </c>
      <c r="L87" s="74">
        <f>J87*K87</f>
        <v>2121.9</v>
      </c>
      <c r="M87" s="74">
        <f>L87+J87</f>
        <v>11766.9</v>
      </c>
      <c r="O87" s="129"/>
      <c r="P87" s="69"/>
      <c r="Q87" s="69"/>
    </row>
    <row r="88" spans="1:17" s="66" customFormat="1">
      <c r="A88" s="129"/>
      <c r="B88" s="76"/>
      <c r="C88" s="123"/>
      <c r="D88" s="69"/>
      <c r="E88" s="128"/>
      <c r="F88" s="130"/>
      <c r="G88" s="78"/>
      <c r="I88" s="74"/>
      <c r="J88" s="114"/>
      <c r="K88" s="79"/>
      <c r="L88" s="74"/>
      <c r="M88" s="74"/>
      <c r="O88" s="129"/>
      <c r="P88" s="69"/>
      <c r="Q88" s="69"/>
    </row>
    <row r="89" spans="1:17" s="66" customFormat="1">
      <c r="A89" s="129"/>
      <c r="B89" s="76"/>
      <c r="C89" s="131"/>
      <c r="D89" s="69"/>
      <c r="E89" s="128"/>
      <c r="F89" s="97"/>
      <c r="G89" s="78"/>
      <c r="I89" s="74"/>
      <c r="J89" s="74"/>
      <c r="K89" s="79"/>
      <c r="L89" s="74"/>
      <c r="M89" s="74"/>
      <c r="O89" s="129"/>
      <c r="P89" s="69"/>
      <c r="Q89" s="69"/>
    </row>
    <row r="90" spans="1:17" s="66" customFormat="1">
      <c r="A90" s="129"/>
      <c r="B90" s="76"/>
      <c r="C90" s="132"/>
      <c r="D90" s="69"/>
      <c r="E90" s="128"/>
      <c r="F90" s="97"/>
      <c r="G90" s="78"/>
      <c r="I90" s="74"/>
      <c r="J90" s="74"/>
      <c r="K90" s="79"/>
      <c r="L90" s="74"/>
      <c r="M90" s="74"/>
      <c r="O90" s="129"/>
      <c r="P90" s="69"/>
      <c r="Q90" s="69"/>
    </row>
    <row r="91" spans="1:17" s="66" customFormat="1">
      <c r="A91" s="129"/>
      <c r="B91" s="76"/>
      <c r="C91" s="123"/>
      <c r="D91" s="69"/>
      <c r="E91" s="128"/>
      <c r="F91" s="97"/>
      <c r="G91" s="78"/>
      <c r="I91" s="74"/>
      <c r="J91" s="74">
        <v>3409</v>
      </c>
      <c r="K91" s="79">
        <v>0.08</v>
      </c>
      <c r="L91" s="74">
        <f>J91*K91</f>
        <v>272.72000000000003</v>
      </c>
      <c r="M91" s="74">
        <f>L91+J91</f>
        <v>3681.7200000000003</v>
      </c>
      <c r="O91" s="129"/>
      <c r="P91" s="69"/>
      <c r="Q91" s="69"/>
    </row>
    <row r="92" spans="1:17" s="66" customFormat="1">
      <c r="A92" s="129"/>
      <c r="B92" s="76"/>
      <c r="C92" s="123"/>
      <c r="D92" s="69"/>
      <c r="E92" s="128"/>
      <c r="F92" s="97"/>
      <c r="G92" s="78"/>
      <c r="I92" s="74"/>
      <c r="J92" s="74">
        <v>4065</v>
      </c>
      <c r="K92" s="79">
        <v>0.08</v>
      </c>
      <c r="L92" s="74">
        <f>J92*K92</f>
        <v>325.2</v>
      </c>
      <c r="M92" s="74">
        <f>L92+J92</f>
        <v>4390.2</v>
      </c>
      <c r="O92" s="129"/>
      <c r="P92" s="69"/>
      <c r="Q92" s="69"/>
    </row>
    <row r="93" spans="1:17" s="66" customFormat="1">
      <c r="A93" s="126"/>
      <c r="B93" s="93"/>
      <c r="C93" s="85"/>
      <c r="D93" s="93"/>
      <c r="E93" s="93"/>
      <c r="F93" s="73"/>
      <c r="G93" s="73"/>
      <c r="I93" s="74"/>
      <c r="J93" s="74"/>
      <c r="K93" s="75"/>
      <c r="L93" s="74"/>
      <c r="M93" s="74"/>
      <c r="O93" s="129"/>
      <c r="P93" s="69"/>
      <c r="Q93" s="69"/>
    </row>
    <row r="94" spans="1:17" s="66" customFormat="1" ht="10.5">
      <c r="A94" s="127"/>
      <c r="B94" s="96"/>
      <c r="C94" s="107"/>
      <c r="D94" s="96"/>
      <c r="E94" s="96"/>
      <c r="F94" s="97"/>
      <c r="G94" s="91"/>
      <c r="I94" s="74"/>
      <c r="J94" s="74"/>
      <c r="K94" s="75"/>
      <c r="L94" s="74"/>
      <c r="M94" s="74"/>
      <c r="O94" s="69"/>
      <c r="P94" s="69"/>
      <c r="Q94" s="69"/>
    </row>
    <row r="95" spans="1:17" s="66" customFormat="1" ht="10.5">
      <c r="A95" s="127"/>
      <c r="B95" s="96"/>
      <c r="C95" s="107"/>
      <c r="D95" s="96"/>
      <c r="E95" s="96"/>
      <c r="F95" s="97"/>
      <c r="G95" s="91"/>
      <c r="I95" s="74"/>
      <c r="J95" s="74"/>
      <c r="K95" s="75"/>
      <c r="L95" s="74"/>
      <c r="M95" s="74"/>
      <c r="O95" s="69"/>
      <c r="P95" s="69"/>
      <c r="Q95" s="69"/>
    </row>
    <row r="96" spans="1:17" s="66" customFormat="1">
      <c r="A96" s="106"/>
      <c r="B96" s="96"/>
      <c r="C96" s="107"/>
      <c r="D96" s="96"/>
      <c r="E96" s="96"/>
      <c r="F96" s="97"/>
      <c r="G96" s="97"/>
      <c r="I96" s="74"/>
      <c r="J96" s="74"/>
      <c r="K96" s="75"/>
      <c r="L96" s="74"/>
      <c r="M96" s="74"/>
      <c r="O96" s="69"/>
      <c r="P96" s="69"/>
      <c r="Q96" s="69"/>
    </row>
    <row r="97" spans="1:17" s="66" customFormat="1" ht="10.5">
      <c r="A97" s="133"/>
      <c r="B97" s="108"/>
      <c r="C97" s="109"/>
      <c r="D97" s="108"/>
      <c r="E97" s="108"/>
      <c r="F97" s="110"/>
      <c r="G97" s="110"/>
      <c r="I97" s="74"/>
      <c r="J97" s="74"/>
      <c r="K97" s="75"/>
      <c r="L97" s="74"/>
      <c r="M97" s="74"/>
      <c r="O97" s="69"/>
      <c r="P97" s="69"/>
      <c r="Q97" s="69"/>
    </row>
    <row r="98" spans="1:17" s="66" customFormat="1">
      <c r="A98" s="134"/>
      <c r="B98" s="96"/>
      <c r="C98" s="135"/>
      <c r="D98" s="96"/>
      <c r="E98" s="96"/>
      <c r="F98" s="97"/>
      <c r="G98" s="97"/>
      <c r="I98" s="74"/>
      <c r="J98" s="74"/>
      <c r="K98" s="75"/>
      <c r="L98" s="74"/>
      <c r="M98" s="74"/>
    </row>
    <row r="99" spans="1:17" s="66" customFormat="1">
      <c r="A99" s="69"/>
      <c r="B99" s="76"/>
      <c r="C99" s="136"/>
      <c r="D99" s="76"/>
      <c r="E99" s="76"/>
      <c r="F99" s="136"/>
      <c r="G99" s="136"/>
      <c r="H99" s="137"/>
      <c r="I99" s="74"/>
      <c r="J99" s="138"/>
      <c r="K99" s="139"/>
      <c r="L99" s="138"/>
      <c r="M99" s="138"/>
    </row>
    <row r="100" spans="1:17" s="66" customFormat="1">
      <c r="A100" s="69"/>
      <c r="B100" s="76"/>
      <c r="C100" s="94"/>
      <c r="D100" s="76"/>
      <c r="E100" s="76"/>
      <c r="F100" s="136"/>
      <c r="G100" s="136"/>
      <c r="H100" s="137"/>
      <c r="I100" s="74"/>
      <c r="J100" s="138"/>
      <c r="K100" s="139"/>
      <c r="L100" s="138"/>
      <c r="M100" s="138"/>
    </row>
    <row r="101" spans="1:17" s="66" customFormat="1">
      <c r="A101" s="69"/>
      <c r="B101" s="76"/>
      <c r="C101" s="136"/>
      <c r="D101" s="58"/>
      <c r="E101" s="140"/>
      <c r="F101" s="136"/>
      <c r="G101" s="141"/>
      <c r="H101" s="137"/>
      <c r="I101" s="74"/>
      <c r="J101" s="138">
        <v>23</v>
      </c>
      <c r="K101" s="142">
        <v>0.45</v>
      </c>
      <c r="L101" s="138">
        <f>J101*K101</f>
        <v>10.35</v>
      </c>
      <c r="M101" s="138">
        <f>L101+J101</f>
        <v>33.35</v>
      </c>
    </row>
    <row r="102" spans="1:17" s="66" customFormat="1">
      <c r="A102" s="69"/>
      <c r="B102" s="76"/>
      <c r="C102" s="136"/>
      <c r="D102" s="58"/>
      <c r="E102" s="140"/>
      <c r="F102" s="136"/>
      <c r="G102" s="141"/>
      <c r="H102" s="137"/>
      <c r="I102" s="74"/>
      <c r="J102" s="138">
        <v>27</v>
      </c>
      <c r="K102" s="142">
        <v>0.45</v>
      </c>
      <c r="L102" s="138">
        <f>J102*K102</f>
        <v>12.15</v>
      </c>
      <c r="M102" s="138">
        <f>L102+J102</f>
        <v>39.15</v>
      </c>
    </row>
    <row r="103" spans="1:17" s="66" customFormat="1">
      <c r="A103" s="69"/>
      <c r="B103" s="76"/>
      <c r="C103" s="136"/>
      <c r="D103" s="58"/>
      <c r="E103" s="140"/>
      <c r="F103" s="136"/>
      <c r="G103" s="141"/>
      <c r="H103" s="137"/>
      <c r="I103" s="74"/>
      <c r="J103" s="138">
        <v>50</v>
      </c>
      <c r="K103" s="142">
        <v>0.45</v>
      </c>
      <c r="L103" s="138">
        <f>J103*K103</f>
        <v>22.5</v>
      </c>
      <c r="M103" s="138">
        <f>L103+J103</f>
        <v>72.5</v>
      </c>
    </row>
    <row r="104" spans="1:17" s="66" customFormat="1">
      <c r="A104" s="69"/>
      <c r="B104" s="76"/>
      <c r="C104" s="136"/>
      <c r="D104" s="58"/>
      <c r="E104" s="140"/>
      <c r="F104" s="136"/>
      <c r="G104" s="141"/>
      <c r="H104" s="137"/>
      <c r="I104" s="74"/>
      <c r="J104" s="138">
        <v>57</v>
      </c>
      <c r="K104" s="142">
        <v>0.45</v>
      </c>
      <c r="L104" s="138">
        <f>J104*K104</f>
        <v>25.650000000000002</v>
      </c>
      <c r="M104" s="138">
        <f>L104+J104</f>
        <v>82.65</v>
      </c>
    </row>
    <row r="105" spans="1:17" s="66" customFormat="1">
      <c r="A105" s="69"/>
      <c r="B105" s="76"/>
      <c r="C105" s="136"/>
      <c r="D105" s="58"/>
      <c r="E105" s="140"/>
      <c r="F105" s="136"/>
      <c r="G105" s="141"/>
      <c r="H105" s="137"/>
      <c r="I105" s="74"/>
      <c r="J105" s="138"/>
      <c r="K105" s="142"/>
      <c r="L105" s="138"/>
      <c r="M105" s="138"/>
    </row>
    <row r="106" spans="1:17" s="66" customFormat="1">
      <c r="A106" s="69"/>
      <c r="B106" s="76"/>
      <c r="C106" s="136"/>
      <c r="D106" s="58"/>
      <c r="E106" s="140"/>
      <c r="F106" s="136"/>
      <c r="G106" s="141"/>
      <c r="H106" s="137"/>
      <c r="I106" s="74"/>
      <c r="J106" s="138"/>
      <c r="K106" s="142"/>
      <c r="L106" s="138"/>
      <c r="M106" s="138"/>
    </row>
    <row r="107" spans="1:17" s="66" customFormat="1">
      <c r="A107" s="69"/>
      <c r="B107" s="76"/>
      <c r="C107" s="135"/>
      <c r="D107" s="58"/>
      <c r="E107" s="140"/>
      <c r="F107" s="136"/>
      <c r="G107" s="141"/>
      <c r="H107" s="137"/>
      <c r="I107" s="74"/>
      <c r="J107" s="138"/>
      <c r="K107" s="142"/>
      <c r="L107" s="138"/>
      <c r="M107" s="138"/>
    </row>
    <row r="108" spans="1:17" s="66" customFormat="1">
      <c r="A108" s="69"/>
      <c r="B108" s="76"/>
      <c r="C108" s="136"/>
      <c r="D108" s="58"/>
      <c r="E108" s="140"/>
      <c r="F108" s="136"/>
      <c r="G108" s="141"/>
      <c r="H108" s="137"/>
      <c r="I108" s="74"/>
      <c r="J108" s="138"/>
      <c r="K108" s="142"/>
      <c r="L108" s="138"/>
      <c r="M108" s="138"/>
    </row>
    <row r="109" spans="1:17" s="66" customFormat="1">
      <c r="A109" s="69"/>
      <c r="B109" s="76"/>
      <c r="C109" s="94"/>
      <c r="D109" s="58"/>
      <c r="E109" s="140"/>
      <c r="F109" s="136"/>
      <c r="G109" s="141"/>
      <c r="H109" s="137"/>
      <c r="I109" s="74"/>
      <c r="J109" s="138"/>
      <c r="K109" s="142"/>
      <c r="L109" s="138"/>
      <c r="M109" s="138"/>
    </row>
    <row r="110" spans="1:17" s="66" customFormat="1">
      <c r="A110" s="69"/>
      <c r="B110" s="76"/>
      <c r="C110" s="136"/>
      <c r="D110" s="58"/>
      <c r="E110" s="140"/>
      <c r="F110" s="136"/>
      <c r="G110" s="141"/>
      <c r="H110" s="137"/>
      <c r="I110" s="74"/>
      <c r="J110" s="138">
        <v>183</v>
      </c>
      <c r="K110" s="142">
        <v>0.45</v>
      </c>
      <c r="L110" s="138">
        <f>J110*K110</f>
        <v>82.350000000000009</v>
      </c>
      <c r="M110" s="138">
        <f>L110+J110</f>
        <v>265.35000000000002</v>
      </c>
    </row>
    <row r="111" spans="1:17" s="66" customFormat="1">
      <c r="A111" s="69"/>
      <c r="B111" s="76"/>
      <c r="C111" s="136"/>
      <c r="D111" s="58"/>
      <c r="E111" s="140"/>
      <c r="F111" s="136"/>
      <c r="G111" s="141"/>
      <c r="H111" s="137"/>
      <c r="I111" s="74"/>
      <c r="J111" s="138">
        <v>195</v>
      </c>
      <c r="K111" s="142">
        <v>0.45</v>
      </c>
      <c r="L111" s="138">
        <f>J111*K111</f>
        <v>87.75</v>
      </c>
      <c r="M111" s="138">
        <f>L111+J111</f>
        <v>282.75</v>
      </c>
    </row>
    <row r="112" spans="1:17" s="66" customFormat="1">
      <c r="A112" s="69"/>
      <c r="B112" s="76"/>
      <c r="C112" s="136"/>
      <c r="D112" s="58"/>
      <c r="E112" s="140"/>
      <c r="F112" s="136"/>
      <c r="G112" s="141"/>
      <c r="H112" s="137"/>
      <c r="I112" s="74"/>
      <c r="J112" s="138">
        <v>355</v>
      </c>
      <c r="K112" s="142">
        <v>0.45</v>
      </c>
      <c r="L112" s="138">
        <f>J112*K112</f>
        <v>159.75</v>
      </c>
      <c r="M112" s="138">
        <f>L112+J112</f>
        <v>514.75</v>
      </c>
    </row>
    <row r="113" spans="1:17" s="66" customFormat="1">
      <c r="A113" s="143"/>
      <c r="B113" s="93"/>
      <c r="C113" s="85"/>
      <c r="D113" s="93"/>
      <c r="E113" s="93"/>
      <c r="F113" s="73"/>
      <c r="G113" s="73"/>
      <c r="I113" s="74"/>
      <c r="J113" s="74"/>
      <c r="K113" s="75"/>
      <c r="L113" s="74"/>
      <c r="M113" s="74"/>
    </row>
    <row r="114" spans="1:17" s="66" customFormat="1" ht="10.5">
      <c r="A114" s="124"/>
      <c r="B114" s="90"/>
      <c r="C114" s="89"/>
      <c r="D114" s="90"/>
      <c r="E114" s="90"/>
      <c r="F114" s="91"/>
      <c r="G114" s="91"/>
      <c r="I114" s="74"/>
      <c r="J114" s="74"/>
      <c r="K114" s="75"/>
      <c r="L114" s="74"/>
      <c r="M114" s="74"/>
    </row>
    <row r="115" spans="1:17" s="66" customFormat="1">
      <c r="A115" s="106"/>
      <c r="B115" s="96"/>
      <c r="C115" s="107"/>
      <c r="D115" s="96"/>
      <c r="E115" s="96"/>
      <c r="F115" s="97"/>
      <c r="G115" s="97"/>
      <c r="I115" s="74"/>
      <c r="J115" s="74"/>
      <c r="K115" s="75"/>
      <c r="L115" s="74"/>
      <c r="M115" s="74"/>
    </row>
    <row r="116" spans="1:17" s="66" customFormat="1">
      <c r="A116" s="106"/>
      <c r="B116" s="96"/>
      <c r="C116" s="107"/>
      <c r="D116" s="96"/>
      <c r="E116" s="96"/>
      <c r="F116" s="97"/>
      <c r="G116" s="97"/>
      <c r="I116" s="74"/>
      <c r="J116" s="74"/>
      <c r="K116" s="75"/>
      <c r="L116" s="74"/>
      <c r="M116" s="74"/>
    </row>
    <row r="117" spans="1:17" s="66" customFormat="1" ht="10.5">
      <c r="A117" s="133"/>
      <c r="B117" s="108"/>
      <c r="C117" s="109"/>
      <c r="D117" s="108"/>
      <c r="E117" s="108"/>
      <c r="F117" s="110"/>
      <c r="G117" s="110"/>
      <c r="I117" s="74"/>
      <c r="J117" s="74"/>
      <c r="K117" s="75"/>
      <c r="L117" s="74"/>
      <c r="M117" s="74"/>
    </row>
    <row r="118" spans="1:17" s="66" customFormat="1">
      <c r="A118" s="134"/>
      <c r="B118" s="96"/>
      <c r="C118" s="107"/>
      <c r="D118" s="96"/>
      <c r="E118" s="96"/>
      <c r="F118" s="97"/>
      <c r="G118" s="78"/>
      <c r="I118" s="74"/>
      <c r="J118" s="74"/>
      <c r="K118" s="75"/>
      <c r="L118" s="74"/>
      <c r="M118" s="74"/>
    </row>
    <row r="119" spans="1:17" s="66" customFormat="1">
      <c r="A119" s="134"/>
      <c r="B119" s="96"/>
      <c r="C119" s="107"/>
      <c r="D119" s="96"/>
      <c r="E119" s="96"/>
      <c r="F119" s="97"/>
      <c r="G119" s="78"/>
      <c r="I119" s="74"/>
      <c r="J119" s="74"/>
      <c r="K119" s="75"/>
      <c r="L119" s="74"/>
      <c r="M119" s="74"/>
    </row>
    <row r="120" spans="1:17" s="66" customFormat="1">
      <c r="A120" s="134"/>
      <c r="B120" s="96"/>
      <c r="C120" s="107"/>
      <c r="D120" s="96"/>
      <c r="E120" s="96"/>
      <c r="F120" s="97"/>
      <c r="G120" s="78"/>
      <c r="I120" s="74"/>
      <c r="J120" s="74"/>
      <c r="K120" s="75"/>
      <c r="L120" s="74"/>
      <c r="M120" s="74"/>
    </row>
    <row r="121" spans="1:17" s="66" customFormat="1">
      <c r="A121" s="134"/>
      <c r="B121" s="96"/>
      <c r="C121" s="107"/>
      <c r="D121" s="96"/>
      <c r="E121" s="96"/>
      <c r="F121" s="97"/>
      <c r="G121" s="78"/>
      <c r="I121" s="74"/>
      <c r="J121" s="74"/>
      <c r="K121" s="75"/>
      <c r="L121" s="74"/>
      <c r="M121" s="74"/>
    </row>
    <row r="122" spans="1:17" s="66" customFormat="1">
      <c r="A122" s="134"/>
      <c r="B122" s="96"/>
      <c r="C122" s="107"/>
      <c r="D122" s="96"/>
      <c r="E122" s="96"/>
      <c r="F122" s="97"/>
      <c r="G122" s="78"/>
      <c r="I122" s="74"/>
      <c r="J122" s="74"/>
      <c r="K122" s="75"/>
      <c r="L122" s="74"/>
      <c r="M122" s="74"/>
    </row>
    <row r="123" spans="1:17" s="66" customFormat="1">
      <c r="A123" s="134"/>
      <c r="B123" s="76"/>
      <c r="C123" s="107"/>
      <c r="D123" s="96"/>
      <c r="E123" s="96"/>
      <c r="F123" s="97"/>
      <c r="G123" s="78"/>
      <c r="I123" s="74"/>
      <c r="J123" s="74"/>
      <c r="K123" s="75"/>
      <c r="L123" s="74"/>
      <c r="M123" s="74"/>
    </row>
    <row r="124" spans="1:17" s="66" customFormat="1">
      <c r="A124" s="143"/>
      <c r="B124" s="93"/>
      <c r="C124" s="85"/>
      <c r="D124" s="93"/>
      <c r="E124" s="93"/>
      <c r="F124" s="73"/>
      <c r="G124" s="73"/>
      <c r="I124" s="74"/>
      <c r="J124" s="74"/>
      <c r="K124" s="75"/>
      <c r="L124" s="74"/>
      <c r="M124" s="74"/>
    </row>
    <row r="125" spans="1:17" s="66" customFormat="1" ht="10.5">
      <c r="A125" s="124"/>
      <c r="B125" s="90"/>
      <c r="C125" s="89"/>
      <c r="D125" s="90"/>
      <c r="E125" s="90"/>
      <c r="F125" s="91"/>
      <c r="G125" s="91"/>
      <c r="I125" s="74"/>
      <c r="J125" s="74"/>
      <c r="K125" s="75"/>
      <c r="L125" s="74"/>
      <c r="M125" s="74"/>
    </row>
    <row r="126" spans="1:17" s="66" customFormat="1">
      <c r="A126" s="106"/>
      <c r="B126" s="96"/>
      <c r="C126" s="107"/>
      <c r="D126" s="96"/>
      <c r="E126" s="96"/>
      <c r="F126" s="97"/>
      <c r="G126" s="97"/>
      <c r="I126" s="74"/>
      <c r="J126" s="74"/>
      <c r="K126" s="75"/>
      <c r="L126" s="74"/>
      <c r="M126" s="74"/>
      <c r="O126" s="69"/>
      <c r="P126" s="69"/>
      <c r="Q126" s="69"/>
    </row>
    <row r="127" spans="1:17" s="66" customFormat="1">
      <c r="A127" s="106"/>
      <c r="B127" s="96"/>
      <c r="C127" s="107"/>
      <c r="D127" s="96"/>
      <c r="E127" s="96"/>
      <c r="F127" s="97"/>
      <c r="G127" s="97"/>
      <c r="H127" s="144"/>
      <c r="I127" s="74"/>
      <c r="J127" s="74"/>
      <c r="K127" s="75"/>
      <c r="L127" s="74"/>
      <c r="M127" s="74"/>
      <c r="O127" s="69"/>
      <c r="P127" s="69"/>
      <c r="Q127" s="69"/>
    </row>
    <row r="128" spans="1:17" s="66" customFormat="1">
      <c r="A128" s="126"/>
      <c r="B128" s="145"/>
      <c r="C128" s="146"/>
      <c r="D128" s="146"/>
      <c r="E128" s="147"/>
      <c r="F128" s="148"/>
      <c r="G128" s="148"/>
      <c r="H128" s="149"/>
      <c r="I128" s="74"/>
      <c r="J128" s="74"/>
      <c r="K128" s="75"/>
      <c r="L128" s="74"/>
      <c r="M128" s="74"/>
      <c r="O128" s="69"/>
      <c r="P128" s="69"/>
      <c r="Q128" s="69"/>
    </row>
    <row r="129" spans="1:22" s="66" customFormat="1">
      <c r="A129" s="150"/>
      <c r="B129" s="151"/>
      <c r="C129" s="82"/>
      <c r="D129" s="152"/>
      <c r="E129" s="153"/>
      <c r="F129" s="149"/>
      <c r="G129" s="149"/>
      <c r="H129" s="149"/>
      <c r="I129" s="74"/>
      <c r="J129" s="74"/>
      <c r="K129" s="75"/>
      <c r="L129" s="74"/>
      <c r="M129" s="74"/>
      <c r="O129" s="69"/>
      <c r="P129" s="69"/>
      <c r="Q129" s="69"/>
    </row>
    <row r="130" spans="1:22" s="66" customFormat="1">
      <c r="A130" s="95"/>
      <c r="C130" s="77"/>
      <c r="D130" s="95"/>
      <c r="E130" s="96"/>
      <c r="F130" s="130"/>
      <c r="G130" s="154"/>
      <c r="H130" s="97"/>
      <c r="I130" s="74"/>
      <c r="J130" s="74"/>
      <c r="K130" s="75"/>
      <c r="L130" s="74"/>
      <c r="M130" s="74"/>
      <c r="O130" s="69"/>
      <c r="P130" s="69"/>
      <c r="Q130" s="69"/>
    </row>
    <row r="131" spans="1:22" s="66" customFormat="1">
      <c r="A131" s="95"/>
      <c r="C131" s="77"/>
      <c r="D131" s="95"/>
      <c r="E131" s="96"/>
      <c r="F131" s="130"/>
      <c r="G131" s="154"/>
      <c r="H131" s="97"/>
      <c r="I131" s="74"/>
      <c r="J131" s="74"/>
      <c r="K131" s="75"/>
      <c r="L131" s="74"/>
      <c r="M131" s="74"/>
      <c r="O131" s="69"/>
      <c r="P131" s="69"/>
      <c r="Q131" s="69"/>
    </row>
    <row r="132" spans="1:22" s="66" customFormat="1">
      <c r="A132" s="95"/>
      <c r="C132" s="77"/>
      <c r="D132" s="95"/>
      <c r="E132" s="96"/>
      <c r="F132" s="130"/>
      <c r="G132" s="154"/>
      <c r="H132" s="97"/>
      <c r="I132" s="74"/>
      <c r="J132" s="74"/>
      <c r="K132" s="75"/>
      <c r="L132" s="74"/>
      <c r="M132" s="74"/>
      <c r="O132" s="69"/>
      <c r="P132" s="69"/>
      <c r="Q132" s="69"/>
    </row>
    <row r="133" spans="1:22" s="66" customFormat="1">
      <c r="A133" s="95"/>
      <c r="C133" s="77"/>
      <c r="D133" s="95"/>
      <c r="E133" s="96"/>
      <c r="F133" s="130"/>
      <c r="G133" s="154"/>
      <c r="H133" s="97"/>
      <c r="I133" s="74"/>
      <c r="J133" s="74"/>
      <c r="K133" s="75"/>
      <c r="L133" s="74"/>
      <c r="M133" s="74"/>
      <c r="O133" s="69"/>
      <c r="P133" s="69"/>
      <c r="Q133" s="69"/>
    </row>
    <row r="134" spans="1:22" s="66" customFormat="1">
      <c r="A134" s="95"/>
      <c r="C134" s="77"/>
      <c r="D134" s="95"/>
      <c r="E134" s="96"/>
      <c r="F134" s="130"/>
      <c r="G134" s="154"/>
      <c r="H134" s="97"/>
      <c r="I134" s="74"/>
      <c r="J134" s="74"/>
      <c r="K134" s="75"/>
      <c r="L134" s="74"/>
      <c r="M134" s="74"/>
      <c r="O134" s="69"/>
      <c r="P134" s="69"/>
      <c r="Q134" s="69"/>
    </row>
    <row r="135" spans="1:22" s="66" customFormat="1">
      <c r="A135" s="95"/>
      <c r="C135" s="191"/>
      <c r="D135" s="95"/>
      <c r="E135" s="96"/>
      <c r="F135" s="130"/>
      <c r="G135" s="154"/>
      <c r="H135" s="97"/>
      <c r="I135" s="74"/>
      <c r="J135" s="74"/>
      <c r="K135" s="75"/>
      <c r="L135" s="74"/>
      <c r="M135" s="74"/>
      <c r="O135" s="69"/>
      <c r="P135" s="69"/>
      <c r="Q135" s="69"/>
    </row>
    <row r="136" spans="1:22" s="66" customFormat="1">
      <c r="A136" s="92"/>
      <c r="B136" s="157"/>
      <c r="C136" s="174"/>
      <c r="D136" s="92"/>
      <c r="E136" s="93"/>
      <c r="F136" s="147"/>
      <c r="G136" s="73"/>
      <c r="H136" s="97"/>
      <c r="I136" s="74"/>
      <c r="J136" s="74"/>
      <c r="K136" s="75"/>
      <c r="L136" s="74"/>
      <c r="M136" s="74"/>
      <c r="O136" s="69"/>
      <c r="P136" s="69"/>
      <c r="Q136" s="69"/>
    </row>
    <row r="137" spans="1:22" s="66" customFormat="1" ht="10.5">
      <c r="A137" s="158"/>
      <c r="C137" s="159"/>
      <c r="D137" s="160"/>
      <c r="E137" s="160"/>
      <c r="F137" s="155"/>
      <c r="G137" s="161"/>
      <c r="H137" s="149"/>
      <c r="I137" s="74"/>
      <c r="J137" s="74"/>
      <c r="K137" s="75"/>
      <c r="L137" s="74"/>
      <c r="M137" s="74"/>
      <c r="O137" s="69"/>
      <c r="P137" s="69"/>
      <c r="Q137" s="69"/>
    </row>
    <row r="138" spans="1:22" s="66" customFormat="1">
      <c r="A138" s="106"/>
      <c r="B138" s="96"/>
      <c r="C138" s="107"/>
      <c r="D138" s="96"/>
      <c r="E138" s="96"/>
      <c r="F138" s="97"/>
      <c r="G138" s="97"/>
      <c r="I138" s="74"/>
      <c r="J138" s="74"/>
      <c r="K138" s="75"/>
      <c r="L138" s="74"/>
      <c r="M138" s="74"/>
      <c r="N138" s="77"/>
      <c r="O138" s="95"/>
      <c r="P138" s="95"/>
      <c r="Q138" s="95"/>
      <c r="R138" s="77"/>
      <c r="S138" s="77"/>
      <c r="T138" s="77"/>
      <c r="U138" s="77"/>
    </row>
    <row r="139" spans="1:22" s="66" customFormat="1">
      <c r="A139" s="106"/>
      <c r="B139" s="96"/>
      <c r="C139" s="107"/>
      <c r="D139" s="96"/>
      <c r="E139" s="96"/>
      <c r="F139" s="97"/>
      <c r="G139" s="97"/>
      <c r="I139" s="74"/>
      <c r="J139" s="74"/>
      <c r="K139" s="75"/>
      <c r="L139" s="74"/>
      <c r="M139" s="74"/>
      <c r="N139" s="77"/>
      <c r="O139" s="95"/>
      <c r="P139" s="95"/>
      <c r="Q139" s="95"/>
      <c r="R139" s="77"/>
      <c r="S139" s="77"/>
      <c r="T139" s="77"/>
      <c r="U139" s="77"/>
    </row>
    <row r="140" spans="1:22" s="66" customFormat="1">
      <c r="A140" s="106"/>
      <c r="B140" s="96"/>
      <c r="C140" s="107"/>
      <c r="D140" s="96"/>
      <c r="E140" s="96"/>
      <c r="F140" s="97"/>
      <c r="G140" s="97"/>
      <c r="I140" s="74"/>
      <c r="J140" s="74"/>
      <c r="K140" s="75"/>
      <c r="L140" s="74"/>
      <c r="M140" s="74"/>
      <c r="N140" s="77"/>
      <c r="O140" s="95"/>
      <c r="P140" s="95"/>
      <c r="Q140" s="95"/>
      <c r="R140" s="77"/>
      <c r="S140" s="77"/>
      <c r="T140" s="77"/>
      <c r="U140" s="77"/>
    </row>
    <row r="141" spans="1:22">
      <c r="A141" s="106"/>
      <c r="B141" s="96"/>
      <c r="C141" s="107"/>
      <c r="D141" s="96"/>
      <c r="E141" s="96"/>
      <c r="F141" s="97"/>
      <c r="G141" s="97"/>
      <c r="H141" s="66"/>
      <c r="I141" s="74"/>
      <c r="J141" s="74"/>
      <c r="K141" s="75"/>
      <c r="L141" s="74"/>
      <c r="M141" s="74"/>
      <c r="V141" s="66"/>
    </row>
    <row r="142" spans="1:22">
      <c r="A142" s="106"/>
      <c r="B142" s="96"/>
      <c r="C142" s="107"/>
      <c r="D142" s="96"/>
      <c r="E142" s="96"/>
      <c r="F142" s="97"/>
      <c r="G142" s="97"/>
      <c r="H142" s="66"/>
      <c r="I142" s="74"/>
      <c r="J142" s="74"/>
      <c r="K142" s="75"/>
      <c r="L142" s="74"/>
      <c r="M142" s="74"/>
      <c r="V142" s="66"/>
    </row>
    <row r="143" spans="1:22">
      <c r="A143" s="106"/>
      <c r="B143" s="96"/>
      <c r="C143" s="107"/>
      <c r="D143" s="96"/>
      <c r="E143" s="96"/>
      <c r="F143" s="97"/>
      <c r="G143" s="97"/>
      <c r="H143" s="66"/>
      <c r="I143" s="74"/>
      <c r="J143" s="74"/>
      <c r="K143" s="75"/>
      <c r="L143" s="74"/>
      <c r="M143" s="74"/>
      <c r="V143" s="66"/>
    </row>
    <row r="144" spans="1:22">
      <c r="H144" s="66"/>
      <c r="I144" s="74"/>
      <c r="J144" s="74"/>
      <c r="K144" s="75"/>
      <c r="L144" s="74"/>
      <c r="M144" s="74"/>
    </row>
  </sheetData>
  <pageMargins left="0.39370078740157483" right="0.51181102362204722" top="0.43307086614173229" bottom="0.74803149606299213" header="0.39370078740157483" footer="0.39370078740157483"/>
  <pageSetup paperSize="9" orientation="portrait" r:id="rId1"/>
  <headerFooter alignWithMargins="0">
    <oddFooter>&amp;LROZPOČET:D1.4.a ZAŘÍZENÍ PRO VYTÁPĚNÍ STAVEB&amp;RStránka 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226"/>
  <sheetViews>
    <sheetView topLeftCell="A25" zoomScaleNormal="100" workbookViewId="0">
      <selection activeCell="M58" sqref="M58"/>
    </sheetView>
  </sheetViews>
  <sheetFormatPr defaultColWidth="9.08984375" defaultRowHeight="14.5"/>
  <cols>
    <col min="1" max="1" width="4.54296875" style="178" customWidth="1"/>
    <col min="2" max="2" width="54" style="178" customWidth="1"/>
    <col min="3" max="4" width="4.90625" style="178" customWidth="1"/>
    <col min="5" max="5" width="12.54296875" style="178" customWidth="1"/>
    <col min="6" max="6" width="12.6328125" style="178" customWidth="1"/>
    <col min="7" max="9" width="9.08984375" style="178"/>
    <col min="10" max="10" width="12.54296875" style="178" hidden="1" customWidth="1"/>
    <col min="11" max="11" width="9.08984375" style="178" hidden="1" customWidth="1"/>
    <col min="12" max="16384" width="9.08984375" style="178"/>
  </cols>
  <sheetData>
    <row r="1" spans="1:11" s="176" customFormat="1" ht="12.5">
      <c r="A1" s="192"/>
      <c r="B1" s="193"/>
      <c r="C1" s="194"/>
      <c r="D1" s="196"/>
      <c r="E1" s="196"/>
      <c r="F1" s="196"/>
    </row>
    <row r="2" spans="1:11" s="176" customFormat="1" ht="12.5">
      <c r="A2" s="192"/>
      <c r="B2" s="193"/>
      <c r="C2" s="194"/>
      <c r="D2" s="196"/>
      <c r="E2" s="196"/>
      <c r="F2" s="196"/>
    </row>
    <row r="3" spans="1:11" s="176" customFormat="1" ht="12.5">
      <c r="A3" s="192"/>
      <c r="B3" s="195"/>
      <c r="C3" s="194"/>
      <c r="D3" s="196"/>
      <c r="E3" s="196"/>
      <c r="F3" s="196"/>
    </row>
    <row r="4" spans="1:11" s="176" customFormat="1" ht="3" customHeight="1">
      <c r="A4" s="196"/>
      <c r="B4" s="196"/>
      <c r="C4" s="196"/>
      <c r="D4" s="196"/>
      <c r="E4" s="196"/>
      <c r="F4" s="196"/>
    </row>
    <row r="5" spans="1:11" s="180" customFormat="1" ht="14.25" customHeight="1">
      <c r="A5" s="197"/>
      <c r="B5" s="197"/>
      <c r="C5" s="197"/>
      <c r="D5" s="197"/>
      <c r="E5" s="200"/>
      <c r="F5" s="198"/>
      <c r="J5" s="179" t="s">
        <v>1856</v>
      </c>
    </row>
    <row r="6" spans="1:11" s="176" customFormat="1" ht="14.25" customHeight="1">
      <c r="A6" s="201"/>
      <c r="B6" s="201"/>
      <c r="C6" s="201"/>
      <c r="D6" s="201"/>
      <c r="E6" s="201"/>
      <c r="F6" s="201"/>
      <c r="G6" s="181"/>
      <c r="J6" s="181"/>
    </row>
    <row r="7" spans="1:11" s="183" customFormat="1" ht="14">
      <c r="A7" s="202"/>
      <c r="B7" s="203"/>
      <c r="C7" s="202"/>
      <c r="D7" s="202"/>
      <c r="E7" s="202"/>
      <c r="F7" s="202"/>
      <c r="J7" s="182"/>
    </row>
    <row r="8" spans="1:11" s="186" customFormat="1" ht="12.5">
      <c r="A8" s="204"/>
      <c r="B8" s="205"/>
      <c r="C8" s="206"/>
      <c r="D8" s="206"/>
      <c r="E8" s="207"/>
      <c r="F8" s="207"/>
      <c r="J8" s="185">
        <v>13.2</v>
      </c>
      <c r="K8" s="186">
        <v>0.8</v>
      </c>
    </row>
    <row r="9" spans="1:11" s="186" customFormat="1" ht="12.5">
      <c r="A9" s="204"/>
      <c r="B9" s="205"/>
      <c r="C9" s="206"/>
      <c r="D9" s="206"/>
      <c r="E9" s="207"/>
      <c r="F9" s="207"/>
      <c r="J9" s="185">
        <v>17.3</v>
      </c>
      <c r="K9" s="186">
        <v>0.8</v>
      </c>
    </row>
    <row r="10" spans="1:11" s="186" customFormat="1" ht="12.5">
      <c r="A10" s="204"/>
      <c r="B10" s="205"/>
      <c r="C10" s="206"/>
      <c r="D10" s="206"/>
      <c r="E10" s="207"/>
      <c r="F10" s="207"/>
      <c r="J10" s="185">
        <v>21.6</v>
      </c>
      <c r="K10" s="186">
        <v>0.8</v>
      </c>
    </row>
    <row r="11" spans="1:11" s="186" customFormat="1" ht="12.5">
      <c r="A11" s="204"/>
      <c r="B11" s="205"/>
      <c r="C11" s="206"/>
      <c r="D11" s="206"/>
      <c r="E11" s="207"/>
      <c r="F11" s="207"/>
      <c r="J11" s="185"/>
    </row>
    <row r="12" spans="1:11" s="186" customFormat="1" ht="12.5">
      <c r="A12" s="204"/>
      <c r="B12" s="205"/>
      <c r="C12" s="206"/>
      <c r="D12" s="206"/>
      <c r="E12" s="207"/>
      <c r="F12" s="207"/>
      <c r="J12" s="185"/>
    </row>
    <row r="13" spans="1:11" s="186" customFormat="1" ht="12.5">
      <c r="A13" s="204"/>
      <c r="B13" s="205"/>
      <c r="C13" s="206"/>
      <c r="D13" s="206"/>
      <c r="E13" s="207"/>
      <c r="F13" s="207"/>
      <c r="J13" s="185">
        <v>7.7</v>
      </c>
      <c r="K13" s="186">
        <v>0.8</v>
      </c>
    </row>
    <row r="14" spans="1:11" s="186" customFormat="1" ht="12.5">
      <c r="A14" s="204"/>
      <c r="B14" s="205"/>
      <c r="C14" s="206"/>
      <c r="D14" s="206"/>
      <c r="E14" s="207"/>
      <c r="F14" s="207"/>
      <c r="J14" s="185"/>
    </row>
    <row r="15" spans="1:11" s="186" customFormat="1" ht="12.5">
      <c r="A15" s="204"/>
      <c r="B15" s="205"/>
      <c r="C15" s="206"/>
      <c r="D15" s="206"/>
      <c r="E15" s="207"/>
      <c r="F15" s="207"/>
      <c r="J15" s="185">
        <v>31.3</v>
      </c>
      <c r="K15" s="186">
        <v>0.8</v>
      </c>
    </row>
    <row r="16" spans="1:11" s="186" customFormat="1" ht="12.5">
      <c r="A16" s="204"/>
      <c r="B16" s="205"/>
      <c r="C16" s="206"/>
      <c r="D16" s="206"/>
      <c r="E16" s="207"/>
      <c r="F16" s="207"/>
      <c r="J16" s="185">
        <v>78.8</v>
      </c>
      <c r="K16" s="186">
        <v>0.8</v>
      </c>
    </row>
    <row r="17" spans="1:11" s="186" customFormat="1" ht="12.5">
      <c r="A17" s="204"/>
      <c r="B17" s="205"/>
      <c r="C17" s="206"/>
      <c r="D17" s="206"/>
      <c r="E17" s="207"/>
      <c r="F17" s="207"/>
      <c r="J17" s="185">
        <v>7.14</v>
      </c>
      <c r="K17" s="186">
        <v>0.8</v>
      </c>
    </row>
    <row r="18" spans="1:11" s="186" customFormat="1" ht="12.5">
      <c r="A18" s="204"/>
      <c r="B18" s="205"/>
      <c r="C18" s="206"/>
      <c r="D18" s="206"/>
      <c r="E18" s="207"/>
      <c r="F18" s="207"/>
      <c r="J18" s="185">
        <v>17.600000000000001</v>
      </c>
      <c r="K18" s="186">
        <v>0.8</v>
      </c>
    </row>
    <row r="19" spans="1:11" s="186" customFormat="1" ht="12.5">
      <c r="A19" s="204"/>
      <c r="B19" s="205"/>
      <c r="C19" s="206"/>
      <c r="D19" s="206"/>
      <c r="E19" s="207"/>
      <c r="F19" s="207"/>
      <c r="J19" s="185">
        <v>64</v>
      </c>
      <c r="K19" s="186">
        <v>0.8</v>
      </c>
    </row>
    <row r="20" spans="1:11" s="186" customFormat="1" ht="12.5">
      <c r="A20" s="204"/>
      <c r="B20" s="205"/>
      <c r="C20" s="206"/>
      <c r="D20" s="206"/>
      <c r="E20" s="207"/>
      <c r="F20" s="207"/>
      <c r="J20" s="185"/>
    </row>
    <row r="21" spans="1:11" s="186" customFormat="1" ht="12.5">
      <c r="A21" s="204"/>
      <c r="B21" s="205"/>
      <c r="C21" s="206"/>
      <c r="D21" s="206"/>
      <c r="E21" s="207"/>
      <c r="F21" s="207"/>
      <c r="J21" s="185">
        <v>10.8</v>
      </c>
      <c r="K21" s="186">
        <v>0.8</v>
      </c>
    </row>
    <row r="22" spans="1:11" s="186" customFormat="1" ht="12.5">
      <c r="A22" s="204"/>
      <c r="B22" s="205"/>
      <c r="C22" s="206"/>
      <c r="D22" s="206"/>
      <c r="E22" s="207"/>
      <c r="F22" s="207"/>
      <c r="J22" s="185">
        <v>10.8</v>
      </c>
      <c r="K22" s="186">
        <v>0.8</v>
      </c>
    </row>
    <row r="23" spans="1:11" s="186" customFormat="1" ht="12.5">
      <c r="A23" s="204"/>
      <c r="B23" s="205"/>
      <c r="C23" s="206"/>
      <c r="D23" s="206"/>
      <c r="E23" s="207"/>
      <c r="F23" s="207"/>
      <c r="J23" s="185">
        <v>10.5</v>
      </c>
      <c r="K23" s="186">
        <v>0.8</v>
      </c>
    </row>
    <row r="24" spans="1:11" s="186" customFormat="1" ht="12.5">
      <c r="A24" s="204"/>
      <c r="B24" s="205"/>
      <c r="C24" s="206"/>
      <c r="D24" s="206"/>
      <c r="E24" s="207"/>
      <c r="F24" s="207"/>
      <c r="J24" s="185">
        <v>16.8</v>
      </c>
      <c r="K24" s="186">
        <v>0.8</v>
      </c>
    </row>
    <row r="25" spans="1:11" s="186" customFormat="1" ht="12.5">
      <c r="A25" s="204"/>
      <c r="B25" s="205"/>
      <c r="C25" s="206"/>
      <c r="D25" s="206"/>
      <c r="E25" s="207"/>
      <c r="F25" s="207"/>
      <c r="J25" s="185">
        <v>17.8</v>
      </c>
      <c r="K25" s="186">
        <v>0.8</v>
      </c>
    </row>
    <row r="26" spans="1:11" s="186" customFormat="1" ht="12.5">
      <c r="A26" s="204"/>
      <c r="B26" s="205"/>
      <c r="C26" s="206"/>
      <c r="D26" s="206"/>
      <c r="E26" s="207"/>
      <c r="F26" s="207"/>
      <c r="J26" s="185">
        <v>17.8</v>
      </c>
      <c r="K26" s="186">
        <v>0.8</v>
      </c>
    </row>
    <row r="27" spans="1:11" s="186" customFormat="1" ht="12.5">
      <c r="A27" s="204"/>
      <c r="B27" s="205"/>
      <c r="C27" s="206"/>
      <c r="D27" s="206"/>
      <c r="E27" s="207"/>
      <c r="F27" s="207"/>
      <c r="J27" s="185">
        <v>17.8</v>
      </c>
      <c r="K27" s="186">
        <v>0.8</v>
      </c>
    </row>
    <row r="28" spans="1:11" s="186" customFormat="1" ht="12.5">
      <c r="A28" s="204"/>
      <c r="B28" s="205"/>
      <c r="C28" s="206"/>
      <c r="D28" s="206"/>
      <c r="E28" s="207"/>
      <c r="F28" s="207"/>
      <c r="J28" s="185">
        <v>3.9</v>
      </c>
      <c r="K28" s="186">
        <v>0.8</v>
      </c>
    </row>
    <row r="29" spans="1:11" s="186" customFormat="1" ht="12.5">
      <c r="A29" s="204"/>
      <c r="B29" s="205"/>
      <c r="C29" s="206"/>
      <c r="D29" s="206"/>
      <c r="E29" s="207"/>
      <c r="F29" s="207"/>
      <c r="J29" s="185">
        <v>12.7</v>
      </c>
      <c r="K29" s="186">
        <v>0.8</v>
      </c>
    </row>
    <row r="30" spans="1:11" s="186" customFormat="1" ht="12.5">
      <c r="A30" s="204"/>
      <c r="B30" s="205"/>
      <c r="C30" s="206"/>
      <c r="D30" s="206"/>
      <c r="E30" s="207"/>
      <c r="F30" s="207"/>
      <c r="J30" s="185"/>
    </row>
    <row r="31" spans="1:11" s="186" customFormat="1" ht="12.5">
      <c r="A31" s="204"/>
      <c r="B31" s="205"/>
      <c r="C31" s="206"/>
      <c r="D31" s="206"/>
      <c r="E31" s="207"/>
      <c r="F31" s="207"/>
      <c r="J31" s="185">
        <v>7.6</v>
      </c>
      <c r="K31" s="186">
        <v>0.8</v>
      </c>
    </row>
    <row r="32" spans="1:11" s="186" customFormat="1" ht="12.5">
      <c r="A32" s="204"/>
      <c r="B32" s="205"/>
      <c r="C32" s="206"/>
      <c r="D32" s="206"/>
      <c r="E32" s="207"/>
      <c r="F32" s="207"/>
      <c r="J32" s="185"/>
    </row>
    <row r="33" spans="1:11" s="186" customFormat="1" ht="12.5">
      <c r="A33" s="204"/>
      <c r="B33" s="205"/>
      <c r="C33" s="206"/>
      <c r="D33" s="206"/>
      <c r="E33" s="207"/>
      <c r="F33" s="207"/>
      <c r="J33" s="185"/>
    </row>
    <row r="34" spans="1:11" s="186" customFormat="1" ht="12.5">
      <c r="A34" s="204"/>
      <c r="B34" s="205"/>
      <c r="C34" s="206"/>
      <c r="D34" s="206"/>
      <c r="E34" s="207"/>
      <c r="F34" s="207"/>
      <c r="J34" s="185"/>
    </row>
    <row r="35" spans="1:11" s="186" customFormat="1" ht="12.5">
      <c r="A35" s="204"/>
      <c r="B35" s="205"/>
      <c r="C35" s="206"/>
      <c r="D35" s="206"/>
      <c r="E35" s="207"/>
      <c r="F35" s="207"/>
    </row>
    <row r="36" spans="1:11" s="186" customFormat="1" ht="12.5">
      <c r="A36" s="204"/>
      <c r="B36" s="205"/>
      <c r="C36" s="206"/>
      <c r="D36" s="206"/>
      <c r="E36" s="207"/>
      <c r="F36" s="207"/>
    </row>
    <row r="37" spans="1:11" s="186" customFormat="1" ht="12.5">
      <c r="A37" s="204"/>
      <c r="B37" s="205"/>
      <c r="C37" s="206"/>
      <c r="D37" s="206"/>
      <c r="E37" s="207"/>
      <c r="F37" s="207"/>
    </row>
    <row r="38" spans="1:11" s="186" customFormat="1" ht="12.5">
      <c r="A38" s="204"/>
      <c r="B38" s="205"/>
      <c r="C38" s="206"/>
      <c r="D38" s="206"/>
      <c r="E38" s="207"/>
      <c r="F38" s="207"/>
    </row>
    <row r="39" spans="1:11" s="186" customFormat="1" ht="12.5">
      <c r="A39" s="204"/>
      <c r="B39" s="205"/>
      <c r="C39" s="206"/>
      <c r="D39" s="206"/>
      <c r="E39" s="207"/>
      <c r="F39" s="207"/>
      <c r="J39" s="185">
        <v>123</v>
      </c>
      <c r="K39" s="186">
        <v>0.8</v>
      </c>
    </row>
    <row r="40" spans="1:11" s="186" customFormat="1" ht="12.5">
      <c r="A40" s="204"/>
      <c r="B40" s="205"/>
      <c r="C40" s="206"/>
      <c r="D40" s="206"/>
      <c r="E40" s="207"/>
      <c r="F40" s="207"/>
      <c r="J40" s="185">
        <v>152</v>
      </c>
      <c r="K40" s="186">
        <v>0.8</v>
      </c>
    </row>
    <row r="41" spans="1:11" s="186" customFormat="1" ht="12.5">
      <c r="A41" s="204"/>
      <c r="B41" s="205"/>
      <c r="C41" s="206"/>
      <c r="D41" s="206"/>
      <c r="E41" s="207"/>
      <c r="F41" s="207"/>
      <c r="J41" s="185">
        <v>123</v>
      </c>
      <c r="K41" s="186">
        <v>0.8</v>
      </c>
    </row>
    <row r="42" spans="1:11" s="186" customFormat="1" ht="12.5">
      <c r="A42" s="204"/>
      <c r="B42" s="205"/>
      <c r="C42" s="206"/>
      <c r="D42" s="206"/>
      <c r="E42" s="207"/>
      <c r="F42" s="207"/>
      <c r="J42" s="185">
        <v>123</v>
      </c>
      <c r="K42" s="186">
        <v>0.8</v>
      </c>
    </row>
    <row r="43" spans="1:11" s="186" customFormat="1" ht="12.5">
      <c r="A43" s="204"/>
      <c r="B43" s="205"/>
      <c r="C43" s="206"/>
      <c r="D43" s="206"/>
      <c r="E43" s="207"/>
      <c r="F43" s="207"/>
      <c r="J43" s="185">
        <v>161</v>
      </c>
      <c r="K43" s="186">
        <v>0.8</v>
      </c>
    </row>
    <row r="44" spans="1:11" s="186" customFormat="1" ht="12.5">
      <c r="A44" s="204"/>
      <c r="B44" s="205"/>
      <c r="C44" s="206"/>
      <c r="D44" s="206"/>
      <c r="E44" s="207"/>
      <c r="F44" s="207"/>
      <c r="J44" s="185"/>
    </row>
    <row r="45" spans="1:11" s="186" customFormat="1" ht="16.75" customHeight="1">
      <c r="A45" s="204"/>
      <c r="B45" s="205"/>
      <c r="C45" s="206"/>
      <c r="D45" s="206"/>
      <c r="E45" s="207"/>
      <c r="F45" s="207"/>
      <c r="J45" s="185">
        <v>116</v>
      </c>
      <c r="K45" s="186">
        <v>0.8</v>
      </c>
    </row>
    <row r="46" spans="1:11" s="186" customFormat="1" ht="16.75" customHeight="1">
      <c r="A46" s="204"/>
      <c r="B46" s="205"/>
      <c r="C46" s="206"/>
      <c r="D46" s="206"/>
      <c r="E46" s="207"/>
      <c r="F46" s="207"/>
      <c r="J46" s="185">
        <v>116</v>
      </c>
      <c r="K46" s="186">
        <v>0.8</v>
      </c>
    </row>
    <row r="47" spans="1:11" s="186" customFormat="1" ht="16.75" customHeight="1">
      <c r="A47" s="204"/>
      <c r="B47" s="205"/>
      <c r="C47" s="206"/>
      <c r="D47" s="206"/>
      <c r="E47" s="207"/>
      <c r="F47" s="207"/>
      <c r="J47" s="185">
        <v>116</v>
      </c>
      <c r="K47" s="186">
        <v>0.8</v>
      </c>
    </row>
    <row r="48" spans="1:11" s="186" customFormat="1" ht="16.75" customHeight="1">
      <c r="A48" s="204"/>
      <c r="B48" s="205"/>
      <c r="C48" s="206"/>
      <c r="D48" s="206"/>
      <c r="E48" s="207"/>
      <c r="F48" s="207"/>
      <c r="J48" s="185"/>
    </row>
    <row r="49" spans="1:11" s="186" customFormat="1" ht="16.75" customHeight="1">
      <c r="A49" s="204"/>
      <c r="B49" s="205"/>
      <c r="C49" s="206"/>
      <c r="D49" s="206"/>
      <c r="E49" s="207"/>
      <c r="F49" s="207"/>
      <c r="J49" s="185"/>
    </row>
    <row r="50" spans="1:11" s="186" customFormat="1" ht="16.75" customHeight="1">
      <c r="A50" s="204"/>
      <c r="B50" s="205"/>
      <c r="C50" s="206"/>
      <c r="D50" s="206"/>
      <c r="E50" s="207"/>
      <c r="F50" s="207"/>
      <c r="J50" s="185"/>
    </row>
    <row r="51" spans="1:11" s="186" customFormat="1" ht="16.75" customHeight="1">
      <c r="A51" s="204"/>
      <c r="B51" s="205"/>
      <c r="C51" s="206"/>
      <c r="D51" s="206"/>
      <c r="E51" s="207"/>
      <c r="F51" s="207"/>
      <c r="J51" s="185"/>
    </row>
    <row r="52" spans="1:11" s="186" customFormat="1" ht="12.5">
      <c r="A52" s="204"/>
      <c r="B52" s="205"/>
      <c r="C52" s="206"/>
      <c r="D52" s="206"/>
      <c r="E52" s="207"/>
      <c r="F52" s="207"/>
      <c r="J52" s="185"/>
    </row>
    <row r="53" spans="1:11" s="186" customFormat="1" ht="12.5">
      <c r="A53" s="204"/>
      <c r="B53" s="205"/>
      <c r="C53" s="206"/>
      <c r="D53" s="206"/>
      <c r="E53" s="207"/>
      <c r="F53" s="207"/>
      <c r="J53" s="185"/>
    </row>
    <row r="54" spans="1:11" s="186" customFormat="1" ht="12.5">
      <c r="A54" s="204"/>
      <c r="B54" s="205"/>
      <c r="C54" s="206"/>
      <c r="D54" s="206"/>
      <c r="E54" s="207"/>
      <c r="F54" s="207"/>
      <c r="J54" s="185"/>
    </row>
    <row r="55" spans="1:11" s="186" customFormat="1" ht="12.5">
      <c r="A55" s="204"/>
      <c r="B55" s="205"/>
      <c r="C55" s="206"/>
      <c r="D55" s="206"/>
      <c r="E55" s="207"/>
      <c r="F55" s="207"/>
      <c r="J55" s="185"/>
    </row>
    <row r="56" spans="1:11" s="186" customFormat="1" ht="12.5">
      <c r="A56" s="204"/>
      <c r="B56" s="205"/>
      <c r="C56" s="206"/>
      <c r="D56" s="206"/>
      <c r="E56" s="207"/>
      <c r="F56" s="207"/>
      <c r="J56" s="185">
        <v>12</v>
      </c>
      <c r="K56" s="186">
        <v>0.8</v>
      </c>
    </row>
    <row r="57" spans="1:11" s="186" customFormat="1" ht="12.5">
      <c r="A57" s="204"/>
      <c r="B57" s="205"/>
      <c r="C57" s="206"/>
      <c r="D57" s="206"/>
      <c r="E57" s="207"/>
      <c r="F57" s="207"/>
      <c r="J57" s="185">
        <v>14</v>
      </c>
      <c r="K57" s="186">
        <v>0.8</v>
      </c>
    </row>
    <row r="58" spans="1:11" s="186" customFormat="1" ht="12.5">
      <c r="A58" s="204"/>
      <c r="B58" s="205"/>
      <c r="C58" s="206"/>
      <c r="D58" s="206"/>
      <c r="E58" s="207"/>
      <c r="F58" s="207"/>
      <c r="J58" s="185"/>
    </row>
    <row r="59" spans="1:11" s="186" customFormat="1" ht="12.5">
      <c r="A59" s="204"/>
      <c r="B59" s="205"/>
      <c r="C59" s="206"/>
      <c r="D59" s="206"/>
      <c r="E59" s="207"/>
      <c r="F59" s="207"/>
      <c r="J59" s="185">
        <v>8500</v>
      </c>
      <c r="K59" s="186">
        <v>0.8</v>
      </c>
    </row>
    <row r="60" spans="1:11" s="186" customFormat="1" ht="12.5">
      <c r="A60" s="208"/>
      <c r="B60" s="209"/>
      <c r="C60" s="209"/>
      <c r="D60" s="209"/>
      <c r="E60" s="209"/>
      <c r="F60" s="210"/>
      <c r="J60" s="187"/>
      <c r="K60" s="186">
        <v>0.8</v>
      </c>
    </row>
    <row r="61" spans="1:11" s="186" customFormat="1" ht="14.25" customHeight="1">
      <c r="A61" s="208"/>
      <c r="B61" s="208"/>
      <c r="C61" s="208"/>
      <c r="D61" s="208"/>
      <c r="E61" s="208"/>
      <c r="F61" s="208"/>
      <c r="K61" s="186">
        <v>0.8</v>
      </c>
    </row>
    <row r="62" spans="1:11" s="186" customFormat="1" ht="38.4" customHeight="1">
      <c r="A62" s="206"/>
      <c r="B62" s="211"/>
      <c r="C62" s="206"/>
      <c r="D62" s="206"/>
      <c r="E62" s="206"/>
      <c r="F62" s="206"/>
      <c r="J62" s="184"/>
      <c r="K62" s="186">
        <v>0.8</v>
      </c>
    </row>
    <row r="63" spans="1:11" s="186" customFormat="1" ht="13.25" customHeight="1">
      <c r="A63" s="206"/>
      <c r="B63" s="211"/>
      <c r="C63" s="206"/>
      <c r="D63" s="206"/>
      <c r="E63" s="206"/>
      <c r="F63" s="206"/>
      <c r="J63" s="184"/>
    </row>
    <row r="64" spans="1:11" s="186" customFormat="1" ht="13">
      <c r="A64" s="208"/>
      <c r="B64" s="212"/>
      <c r="C64" s="208"/>
      <c r="D64" s="208"/>
      <c r="E64" s="208"/>
      <c r="F64" s="208"/>
      <c r="K64" s="186">
        <v>0.8</v>
      </c>
    </row>
    <row r="65" spans="1:11" s="186" customFormat="1" ht="12.5">
      <c r="A65" s="213"/>
      <c r="B65" s="214"/>
      <c r="C65" s="208"/>
      <c r="D65" s="208"/>
      <c r="E65" s="207"/>
      <c r="F65" s="207"/>
    </row>
    <row r="66" spans="1:11" s="186" customFormat="1" ht="12.5">
      <c r="A66" s="213"/>
      <c r="B66" s="214"/>
      <c r="C66" s="208"/>
      <c r="D66" s="208"/>
      <c r="E66" s="207"/>
      <c r="F66" s="207"/>
    </row>
    <row r="67" spans="1:11" s="186" customFormat="1" ht="12.5">
      <c r="A67" s="213"/>
      <c r="B67" s="214"/>
      <c r="C67" s="208"/>
      <c r="D67" s="208"/>
      <c r="E67" s="207"/>
      <c r="F67" s="207"/>
    </row>
    <row r="68" spans="1:11" s="186" customFormat="1" ht="12.5">
      <c r="A68" s="213"/>
      <c r="B68" s="214"/>
      <c r="C68" s="208"/>
      <c r="D68" s="208"/>
      <c r="E68" s="207"/>
      <c r="F68" s="207"/>
    </row>
    <row r="69" spans="1:11" s="186" customFormat="1" ht="12.5">
      <c r="A69" s="213"/>
      <c r="B69" s="215"/>
      <c r="C69" s="209"/>
      <c r="D69" s="209"/>
      <c r="E69" s="216"/>
      <c r="F69" s="216"/>
    </row>
    <row r="70" spans="1:11" s="188" customFormat="1" ht="14">
      <c r="A70" s="217"/>
      <c r="B70" s="218"/>
      <c r="C70" s="199"/>
      <c r="D70" s="199"/>
      <c r="E70" s="219"/>
      <c r="F70" s="219"/>
      <c r="J70" s="177"/>
    </row>
    <row r="71" spans="1:11" s="188" customFormat="1" ht="14">
      <c r="A71" s="217"/>
      <c r="B71" s="218"/>
      <c r="C71" s="199"/>
      <c r="D71" s="199"/>
      <c r="E71" s="219"/>
      <c r="F71" s="219"/>
      <c r="J71" s="177"/>
    </row>
    <row r="72" spans="1:11" s="186" customFormat="1" ht="13">
      <c r="A72" s="208"/>
      <c r="B72" s="212"/>
      <c r="C72" s="208"/>
      <c r="D72" s="208"/>
      <c r="E72" s="208"/>
      <c r="F72" s="208"/>
      <c r="K72" s="186">
        <v>0.8</v>
      </c>
    </row>
    <row r="73" spans="1:11" s="186" customFormat="1" ht="12.5">
      <c r="A73" s="204"/>
      <c r="B73" s="205"/>
      <c r="C73" s="206"/>
      <c r="D73" s="206"/>
      <c r="E73" s="207"/>
      <c r="F73" s="220"/>
      <c r="J73" s="185">
        <v>165000</v>
      </c>
      <c r="K73" s="186">
        <v>0.8</v>
      </c>
    </row>
    <row r="74" spans="1:11" s="186" customFormat="1" ht="12.5">
      <c r="A74" s="204"/>
      <c r="B74" s="205"/>
      <c r="C74" s="206"/>
      <c r="D74" s="206"/>
      <c r="E74" s="207"/>
      <c r="F74" s="220"/>
      <c r="J74" s="185"/>
    </row>
    <row r="75" spans="1:11" s="186" customFormat="1" ht="12.5">
      <c r="A75" s="204"/>
      <c r="B75" s="205"/>
      <c r="C75" s="206"/>
      <c r="D75" s="206"/>
      <c r="E75" s="207"/>
      <c r="F75" s="220"/>
      <c r="J75" s="185">
        <v>12500</v>
      </c>
      <c r="K75" s="186">
        <v>0.8</v>
      </c>
    </row>
    <row r="76" spans="1:11" s="186" customFormat="1" ht="12.5">
      <c r="A76" s="204"/>
      <c r="B76" s="205"/>
      <c r="C76" s="213"/>
      <c r="D76" s="221"/>
      <c r="E76" s="222"/>
      <c r="F76" s="223"/>
      <c r="J76" s="185"/>
    </row>
    <row r="77" spans="1:11" s="186" customFormat="1" ht="12.5">
      <c r="A77" s="208"/>
      <c r="B77" s="209"/>
      <c r="C77" s="209"/>
      <c r="D77" s="209"/>
      <c r="E77" s="207"/>
      <c r="F77" s="220"/>
      <c r="J77" s="187"/>
      <c r="K77" s="186">
        <v>0.8</v>
      </c>
    </row>
    <row r="78" spans="1:11" s="188" customFormat="1" ht="14">
      <c r="A78" s="217"/>
      <c r="B78" s="218"/>
      <c r="C78" s="199"/>
      <c r="D78" s="199"/>
      <c r="E78" s="219"/>
      <c r="F78" s="219"/>
      <c r="J78" s="177"/>
    </row>
    <row r="79" spans="1:11" s="186" customFormat="1" ht="14.25" customHeight="1">
      <c r="A79" s="208"/>
      <c r="B79" s="208"/>
      <c r="C79" s="208"/>
      <c r="D79" s="208"/>
      <c r="E79" s="208"/>
      <c r="F79" s="208"/>
      <c r="K79" s="186">
        <v>0.8</v>
      </c>
    </row>
    <row r="80" spans="1:11" s="186" customFormat="1" ht="13">
      <c r="A80" s="208"/>
      <c r="B80" s="212"/>
      <c r="C80" s="208"/>
      <c r="D80" s="208"/>
      <c r="E80" s="208"/>
      <c r="F80" s="208"/>
      <c r="K80" s="186">
        <v>0.8</v>
      </c>
    </row>
    <row r="81" spans="1:11" s="188" customFormat="1" ht="14">
      <c r="A81" s="193"/>
      <c r="B81" s="224"/>
      <c r="C81" s="193"/>
      <c r="D81" s="193"/>
      <c r="E81" s="193"/>
      <c r="F81" s="219"/>
      <c r="J81" s="175"/>
      <c r="K81" s="188">
        <v>0.8</v>
      </c>
    </row>
    <row r="82" spans="1:11" s="186" customFormat="1" ht="12.5">
      <c r="A82" s="204"/>
      <c r="B82" s="205"/>
      <c r="C82" s="206"/>
      <c r="D82" s="206"/>
      <c r="E82" s="207"/>
      <c r="F82" s="220"/>
      <c r="J82" s="184"/>
    </row>
    <row r="83" spans="1:11" s="186" customFormat="1" ht="12.5">
      <c r="A83" s="204"/>
      <c r="B83" s="205"/>
      <c r="C83" s="206"/>
      <c r="D83" s="206"/>
      <c r="E83" s="207"/>
      <c r="F83" s="220"/>
      <c r="J83" s="184"/>
    </row>
    <row r="84" spans="1:11" s="186" customFormat="1" ht="12.5">
      <c r="A84" s="204"/>
      <c r="B84" s="205"/>
      <c r="C84" s="206"/>
      <c r="D84" s="206"/>
      <c r="E84" s="207"/>
      <c r="F84" s="220"/>
      <c r="J84" s="184"/>
    </row>
    <row r="85" spans="1:11" s="186" customFormat="1" ht="12.5">
      <c r="A85" s="204"/>
      <c r="B85" s="205"/>
      <c r="C85" s="206"/>
      <c r="D85" s="206"/>
      <c r="E85" s="207"/>
      <c r="F85" s="220"/>
      <c r="J85" s="185">
        <v>3950</v>
      </c>
      <c r="K85" s="186">
        <v>0.7</v>
      </c>
    </row>
    <row r="86" spans="1:11" s="186" customFormat="1" ht="12.5">
      <c r="A86" s="204"/>
      <c r="B86" s="205"/>
      <c r="C86" s="206"/>
      <c r="D86" s="206"/>
      <c r="E86" s="207"/>
      <c r="F86" s="220"/>
      <c r="J86" s="185"/>
    </row>
    <row r="87" spans="1:11" s="186" customFormat="1" ht="12.5">
      <c r="A87" s="204"/>
      <c r="B87" s="205"/>
      <c r="C87" s="206"/>
      <c r="D87" s="206"/>
      <c r="E87" s="207"/>
      <c r="F87" s="220"/>
      <c r="J87" s="185"/>
    </row>
    <row r="88" spans="1:11" s="186" customFormat="1" ht="12.5">
      <c r="A88" s="204"/>
      <c r="B88" s="205"/>
      <c r="C88" s="206"/>
      <c r="D88" s="206"/>
      <c r="E88" s="207"/>
      <c r="F88" s="220"/>
      <c r="J88" s="185">
        <v>2064</v>
      </c>
      <c r="K88" s="186">
        <v>0.7</v>
      </c>
    </row>
    <row r="89" spans="1:11" s="186" customFormat="1" ht="12.5">
      <c r="A89" s="204"/>
      <c r="B89" s="205"/>
      <c r="C89" s="206"/>
      <c r="D89" s="206"/>
      <c r="E89" s="207"/>
      <c r="F89" s="220"/>
      <c r="J89" s="185">
        <v>115</v>
      </c>
      <c r="K89" s="186">
        <v>0.7</v>
      </c>
    </row>
    <row r="90" spans="1:11" s="186" customFormat="1" ht="12.5">
      <c r="A90" s="204"/>
      <c r="B90" s="205"/>
      <c r="C90" s="206"/>
      <c r="D90" s="206"/>
      <c r="E90" s="207"/>
      <c r="F90" s="220"/>
      <c r="J90" s="185"/>
    </row>
    <row r="91" spans="1:11" s="186" customFormat="1" ht="12.5">
      <c r="A91" s="204"/>
      <c r="B91" s="205"/>
      <c r="C91" s="206"/>
      <c r="D91" s="206"/>
      <c r="E91" s="207"/>
      <c r="F91" s="220"/>
      <c r="J91" s="185">
        <v>84</v>
      </c>
      <c r="K91" s="186">
        <v>0.7</v>
      </c>
    </row>
    <row r="92" spans="1:11" s="186" customFormat="1" ht="12.5">
      <c r="A92" s="204"/>
      <c r="B92" s="205"/>
      <c r="C92" s="206"/>
      <c r="D92" s="206"/>
      <c r="E92" s="207"/>
      <c r="F92" s="220"/>
      <c r="J92" s="185"/>
    </row>
    <row r="93" spans="1:11" s="186" customFormat="1" ht="12.5">
      <c r="A93" s="204"/>
      <c r="B93" s="205"/>
      <c r="C93" s="206"/>
      <c r="D93" s="206"/>
      <c r="E93" s="207"/>
      <c r="F93" s="220"/>
      <c r="J93" s="185"/>
    </row>
    <row r="94" spans="1:11" s="186" customFormat="1" ht="12.5">
      <c r="A94" s="204"/>
      <c r="B94" s="205"/>
      <c r="C94" s="206"/>
      <c r="D94" s="206"/>
      <c r="E94" s="207"/>
      <c r="F94" s="220"/>
      <c r="J94" s="185">
        <v>3.3</v>
      </c>
      <c r="K94" s="186">
        <v>0.7</v>
      </c>
    </row>
    <row r="95" spans="1:11" s="186" customFormat="1" ht="12.5">
      <c r="A95" s="204"/>
      <c r="B95" s="205"/>
      <c r="C95" s="213"/>
      <c r="D95" s="221"/>
      <c r="E95" s="225"/>
      <c r="F95" s="220"/>
      <c r="J95" s="185">
        <v>2300</v>
      </c>
      <c r="K95" s="186">
        <v>0.7</v>
      </c>
    </row>
    <row r="96" spans="1:11" s="186" customFormat="1" ht="12.5">
      <c r="A96" s="204"/>
      <c r="B96" s="205"/>
      <c r="C96" s="206"/>
      <c r="D96" s="206"/>
      <c r="E96" s="207"/>
      <c r="F96" s="223"/>
      <c r="J96" s="185">
        <v>3800</v>
      </c>
      <c r="K96" s="186">
        <v>0.7</v>
      </c>
    </row>
    <row r="97" spans="1:11" s="186" customFormat="1" ht="12.5">
      <c r="A97" s="208"/>
      <c r="B97" s="209"/>
      <c r="C97" s="209"/>
      <c r="D97" s="209"/>
      <c r="E97" s="210"/>
      <c r="F97" s="220"/>
      <c r="J97" s="187"/>
      <c r="K97" s="186">
        <v>0.7</v>
      </c>
    </row>
    <row r="98" spans="1:11" s="186" customFormat="1" ht="13">
      <c r="A98" s="208"/>
      <c r="B98" s="212"/>
      <c r="C98" s="208"/>
      <c r="D98" s="208"/>
      <c r="E98" s="208"/>
      <c r="F98" s="208"/>
    </row>
    <row r="99" spans="1:11" s="186" customFormat="1" ht="14.25" customHeight="1">
      <c r="A99" s="226"/>
      <c r="B99" s="227"/>
      <c r="C99" s="226"/>
      <c r="D99" s="226"/>
      <c r="E99" s="226"/>
      <c r="F99" s="206"/>
      <c r="J99" s="189"/>
      <c r="K99" s="186">
        <v>0.7</v>
      </c>
    </row>
    <row r="100" spans="1:11" s="186" customFormat="1" ht="14.25" customHeight="1">
      <c r="A100" s="208"/>
      <c r="B100" s="228"/>
      <c r="C100" s="208"/>
      <c r="D100" s="208"/>
      <c r="E100" s="208"/>
      <c r="F100" s="208"/>
      <c r="K100" s="186">
        <v>0.7</v>
      </c>
    </row>
    <row r="101" spans="1:11" s="186" customFormat="1" ht="26.4" customHeight="1">
      <c r="A101" s="204"/>
      <c r="B101" s="205"/>
      <c r="C101" s="213"/>
      <c r="D101" s="221"/>
      <c r="E101" s="225"/>
      <c r="F101" s="225"/>
      <c r="J101" s="185">
        <v>3100</v>
      </c>
      <c r="K101" s="186">
        <v>0.7</v>
      </c>
    </row>
    <row r="102" spans="1:11" s="186" customFormat="1" ht="27" customHeight="1">
      <c r="A102" s="204"/>
      <c r="B102" s="205"/>
      <c r="C102" s="213"/>
      <c r="D102" s="221"/>
      <c r="E102" s="225"/>
      <c r="F102" s="225"/>
      <c r="J102" s="185">
        <v>1500</v>
      </c>
      <c r="K102" s="186">
        <v>0.7</v>
      </c>
    </row>
    <row r="103" spans="1:11" s="186" customFormat="1" ht="12.5">
      <c r="A103" s="208"/>
      <c r="B103" s="209"/>
      <c r="C103" s="209"/>
      <c r="D103" s="209"/>
      <c r="E103" s="209"/>
      <c r="F103" s="210"/>
      <c r="J103" s="187"/>
      <c r="K103" s="186">
        <v>0.7</v>
      </c>
    </row>
    <row r="104" spans="1:11" s="186" customFormat="1" ht="12.5">
      <c r="A104" s="208"/>
      <c r="B104" s="208"/>
      <c r="C104" s="208"/>
      <c r="D104" s="208"/>
      <c r="E104" s="208"/>
      <c r="F104" s="220"/>
    </row>
    <row r="105" spans="1:11" s="186" customFormat="1" ht="14.25" customHeight="1">
      <c r="A105" s="208"/>
      <c r="B105" s="208"/>
      <c r="C105" s="208"/>
      <c r="D105" s="208"/>
      <c r="E105" s="208"/>
      <c r="F105" s="208"/>
      <c r="K105" s="186">
        <v>0.7</v>
      </c>
    </row>
    <row r="106" spans="1:11" s="186" customFormat="1" ht="13">
      <c r="A106" s="208"/>
      <c r="B106" s="212"/>
      <c r="C106" s="208"/>
      <c r="D106" s="208"/>
      <c r="E106" s="208"/>
      <c r="F106" s="208"/>
      <c r="K106" s="186">
        <v>0.7</v>
      </c>
    </row>
    <row r="107" spans="1:11" s="186" customFormat="1" ht="12.5">
      <c r="A107" s="213"/>
      <c r="B107" s="214"/>
      <c r="C107" s="208"/>
      <c r="D107" s="208"/>
      <c r="E107" s="207"/>
      <c r="F107" s="207"/>
    </row>
    <row r="108" spans="1:11" s="186" customFormat="1" ht="12.5">
      <c r="A108" s="213"/>
      <c r="B108" s="214"/>
      <c r="C108" s="208"/>
      <c r="D108" s="208"/>
      <c r="E108" s="207"/>
      <c r="F108" s="207"/>
    </row>
    <row r="109" spans="1:11" s="186" customFormat="1" ht="12.5">
      <c r="A109" s="213"/>
      <c r="B109" s="214"/>
      <c r="C109" s="208"/>
      <c r="D109" s="208"/>
      <c r="E109" s="207"/>
      <c r="F109" s="207"/>
      <c r="J109" s="185">
        <v>250</v>
      </c>
      <c r="K109" s="186">
        <v>0.7</v>
      </c>
    </row>
    <row r="110" spans="1:11" s="186" customFormat="1" ht="12.5">
      <c r="A110" s="213"/>
      <c r="B110" s="205"/>
      <c r="C110" s="206"/>
      <c r="D110" s="206"/>
      <c r="E110" s="207"/>
      <c r="F110" s="207"/>
      <c r="J110" s="185">
        <v>250</v>
      </c>
      <c r="K110" s="186">
        <v>0.7</v>
      </c>
    </row>
    <row r="111" spans="1:11" s="186" customFormat="1" ht="12.5">
      <c r="A111" s="213"/>
      <c r="B111" s="205"/>
      <c r="C111" s="206"/>
      <c r="D111" s="206"/>
      <c r="E111" s="207"/>
      <c r="F111" s="207"/>
      <c r="J111" s="185">
        <v>250</v>
      </c>
      <c r="K111" s="186">
        <v>0.7</v>
      </c>
    </row>
    <row r="112" spans="1:11" s="186" customFormat="1" ht="12.5">
      <c r="A112" s="213"/>
      <c r="B112" s="205"/>
      <c r="C112" s="206"/>
      <c r="D112" s="206"/>
      <c r="E112" s="207"/>
      <c r="F112" s="207"/>
      <c r="J112" s="187"/>
      <c r="K112" s="186">
        <v>0.7</v>
      </c>
    </row>
    <row r="113" spans="1:11" s="186" customFormat="1" ht="14.25" customHeight="1">
      <c r="A113" s="208"/>
      <c r="B113" s="209"/>
      <c r="C113" s="209"/>
      <c r="D113" s="209"/>
      <c r="E113" s="209"/>
      <c r="F113" s="210"/>
      <c r="K113" s="186">
        <v>0.7</v>
      </c>
    </row>
    <row r="114" spans="1:11" s="186" customFormat="1" ht="14.25" customHeight="1">
      <c r="A114" s="208"/>
      <c r="B114" s="208"/>
      <c r="C114" s="208"/>
      <c r="D114" s="208"/>
      <c r="E114" s="208"/>
      <c r="F114" s="208"/>
      <c r="K114" s="186">
        <v>0.7</v>
      </c>
    </row>
    <row r="115" spans="1:11" s="186" customFormat="1" ht="12.5">
      <c r="A115" s="208"/>
      <c r="B115" s="208"/>
      <c r="C115" s="208"/>
      <c r="D115" s="208"/>
      <c r="E115" s="208"/>
      <c r="F115" s="208"/>
      <c r="K115" s="186">
        <v>0.7</v>
      </c>
    </row>
    <row r="116" spans="1:11" s="186" customFormat="1" ht="13">
      <c r="A116" s="208"/>
      <c r="B116" s="212"/>
      <c r="C116" s="208"/>
      <c r="D116" s="208"/>
      <c r="E116" s="208"/>
      <c r="F116" s="208"/>
      <c r="J116" s="185">
        <v>300</v>
      </c>
      <c r="K116" s="186">
        <v>0.7</v>
      </c>
    </row>
    <row r="117" spans="1:11" s="186" customFormat="1" ht="12.5">
      <c r="A117" s="204"/>
      <c r="B117" s="205"/>
      <c r="C117" s="213"/>
      <c r="D117" s="221"/>
      <c r="E117" s="225"/>
      <c r="F117" s="220"/>
    </row>
    <row r="118" spans="1:11" s="186" customFormat="1" ht="12.5">
      <c r="A118" s="213"/>
      <c r="B118" s="208"/>
      <c r="C118" s="208"/>
      <c r="D118" s="208"/>
      <c r="E118" s="225"/>
      <c r="F118" s="220"/>
    </row>
    <row r="119" spans="1:11" s="186" customFormat="1" ht="12.5">
      <c r="A119" s="208"/>
      <c r="B119" s="209"/>
      <c r="C119" s="209"/>
      <c r="D119" s="209"/>
      <c r="E119" s="209"/>
      <c r="F119" s="210"/>
    </row>
    <row r="120" spans="1:11" s="186" customFormat="1" ht="12.5"/>
    <row r="121" spans="1:11" s="190" customFormat="1" ht="13">
      <c r="K121" s="176"/>
    </row>
    <row r="122" spans="1:11" s="190" customFormat="1" ht="13">
      <c r="K122" s="176"/>
    </row>
    <row r="123" spans="1:11" s="190" customFormat="1" ht="13">
      <c r="K123" s="176"/>
    </row>
    <row r="124" spans="1:11" s="190" customFormat="1" ht="13">
      <c r="K124" s="176"/>
    </row>
    <row r="125" spans="1:11" s="190" customFormat="1" ht="13">
      <c r="K125" s="176"/>
    </row>
    <row r="126" spans="1:11" s="190" customFormat="1" ht="13">
      <c r="K126" s="176"/>
    </row>
    <row r="127" spans="1:11">
      <c r="K127" s="188"/>
    </row>
    <row r="128" spans="1:11">
      <c r="K128" s="188"/>
    </row>
    <row r="129" spans="11:11">
      <c r="K129" s="188"/>
    </row>
    <row r="130" spans="11:11">
      <c r="K130" s="188"/>
    </row>
    <row r="131" spans="11:11">
      <c r="K131" s="188"/>
    </row>
    <row r="132" spans="11:11">
      <c r="K132" s="188"/>
    </row>
    <row r="133" spans="11:11">
      <c r="K133" s="188"/>
    </row>
    <row r="134" spans="11:11">
      <c r="K134" s="188"/>
    </row>
    <row r="135" spans="11:11">
      <c r="K135" s="188"/>
    </row>
    <row r="136" spans="11:11">
      <c r="K136" s="188"/>
    </row>
    <row r="137" spans="11:11">
      <c r="K137" s="188"/>
    </row>
    <row r="138" spans="11:11">
      <c r="K138" s="188"/>
    </row>
    <row r="139" spans="11:11">
      <c r="K139" s="188"/>
    </row>
    <row r="140" spans="11:11">
      <c r="K140" s="188"/>
    </row>
    <row r="141" spans="11:11">
      <c r="K141" s="188"/>
    </row>
    <row r="142" spans="11:11">
      <c r="K142" s="188"/>
    </row>
    <row r="143" spans="11:11">
      <c r="K143" s="188"/>
    </row>
    <row r="144" spans="11:11">
      <c r="K144" s="188"/>
    </row>
    <row r="145" spans="11:11">
      <c r="K145" s="188"/>
    </row>
    <row r="146" spans="11:11">
      <c r="K146" s="188"/>
    </row>
    <row r="147" spans="11:11">
      <c r="K147" s="188"/>
    </row>
    <row r="148" spans="11:11">
      <c r="K148" s="188"/>
    </row>
    <row r="149" spans="11:11">
      <c r="K149" s="188"/>
    </row>
    <row r="150" spans="11:11">
      <c r="K150" s="188"/>
    </row>
    <row r="151" spans="11:11">
      <c r="K151" s="188"/>
    </row>
    <row r="152" spans="11:11">
      <c r="K152" s="188"/>
    </row>
    <row r="153" spans="11:11">
      <c r="K153" s="188"/>
    </row>
    <row r="154" spans="11:11">
      <c r="K154" s="188"/>
    </row>
    <row r="155" spans="11:11">
      <c r="K155" s="188"/>
    </row>
    <row r="156" spans="11:11">
      <c r="K156" s="188"/>
    </row>
    <row r="157" spans="11:11">
      <c r="K157" s="188"/>
    </row>
    <row r="158" spans="11:11">
      <c r="K158" s="188"/>
    </row>
    <row r="159" spans="11:11">
      <c r="K159" s="188"/>
    </row>
    <row r="160" spans="11:11">
      <c r="K160" s="188"/>
    </row>
    <row r="161" spans="11:11">
      <c r="K161" s="188"/>
    </row>
    <row r="162" spans="11:11">
      <c r="K162" s="188"/>
    </row>
    <row r="163" spans="11:11">
      <c r="K163" s="188"/>
    </row>
    <row r="164" spans="11:11">
      <c r="K164" s="188"/>
    </row>
    <row r="165" spans="11:11">
      <c r="K165" s="188"/>
    </row>
    <row r="166" spans="11:11">
      <c r="K166" s="188"/>
    </row>
    <row r="167" spans="11:11">
      <c r="K167" s="188"/>
    </row>
    <row r="168" spans="11:11">
      <c r="K168" s="188"/>
    </row>
    <row r="169" spans="11:11">
      <c r="K169" s="188"/>
    </row>
    <row r="170" spans="11:11">
      <c r="K170" s="188"/>
    </row>
    <row r="171" spans="11:11">
      <c r="K171" s="188"/>
    </row>
    <row r="172" spans="11:11">
      <c r="K172" s="188"/>
    </row>
    <row r="173" spans="11:11">
      <c r="K173" s="188"/>
    </row>
    <row r="174" spans="11:11">
      <c r="K174" s="188"/>
    </row>
    <row r="175" spans="11:11">
      <c r="K175" s="188"/>
    </row>
    <row r="176" spans="11:11">
      <c r="K176" s="188"/>
    </row>
    <row r="177" spans="11:11">
      <c r="K177" s="188"/>
    </row>
    <row r="178" spans="11:11">
      <c r="K178" s="188"/>
    </row>
    <row r="179" spans="11:11">
      <c r="K179" s="188"/>
    </row>
    <row r="180" spans="11:11">
      <c r="K180" s="188"/>
    </row>
    <row r="181" spans="11:11">
      <c r="K181" s="188"/>
    </row>
    <row r="182" spans="11:11">
      <c r="K182" s="188"/>
    </row>
    <row r="183" spans="11:11">
      <c r="K183" s="188"/>
    </row>
    <row r="184" spans="11:11">
      <c r="K184" s="188"/>
    </row>
    <row r="185" spans="11:11">
      <c r="K185" s="188"/>
    </row>
    <row r="186" spans="11:11">
      <c r="K186" s="188"/>
    </row>
    <row r="187" spans="11:11">
      <c r="K187" s="188"/>
    </row>
    <row r="188" spans="11:11">
      <c r="K188" s="188"/>
    </row>
    <row r="189" spans="11:11">
      <c r="K189" s="188"/>
    </row>
    <row r="190" spans="11:11">
      <c r="K190" s="188"/>
    </row>
    <row r="191" spans="11:11">
      <c r="K191" s="188"/>
    </row>
    <row r="192" spans="11:11">
      <c r="K192" s="188"/>
    </row>
    <row r="193" spans="11:11">
      <c r="K193" s="188"/>
    </row>
    <row r="194" spans="11:11">
      <c r="K194" s="188"/>
    </row>
    <row r="195" spans="11:11">
      <c r="K195" s="188"/>
    </row>
    <row r="196" spans="11:11">
      <c r="K196" s="188"/>
    </row>
    <row r="197" spans="11:11">
      <c r="K197" s="188"/>
    </row>
    <row r="198" spans="11:11">
      <c r="K198" s="188"/>
    </row>
    <row r="199" spans="11:11">
      <c r="K199" s="188"/>
    </row>
    <row r="200" spans="11:11">
      <c r="K200" s="188"/>
    </row>
    <row r="201" spans="11:11">
      <c r="K201" s="188"/>
    </row>
    <row r="202" spans="11:11">
      <c r="K202" s="188"/>
    </row>
    <row r="203" spans="11:11">
      <c r="K203" s="188"/>
    </row>
    <row r="204" spans="11:11">
      <c r="K204" s="188"/>
    </row>
    <row r="205" spans="11:11">
      <c r="K205" s="188"/>
    </row>
    <row r="206" spans="11:11">
      <c r="K206" s="188"/>
    </row>
    <row r="207" spans="11:11">
      <c r="K207" s="188"/>
    </row>
    <row r="208" spans="11:11">
      <c r="K208" s="188"/>
    </row>
    <row r="209" spans="11:11">
      <c r="K209" s="188"/>
    </row>
    <row r="210" spans="11:11">
      <c r="K210" s="188"/>
    </row>
    <row r="211" spans="11:11">
      <c r="K211" s="188"/>
    </row>
    <row r="212" spans="11:11">
      <c r="K212" s="188"/>
    </row>
    <row r="213" spans="11:11">
      <c r="K213" s="188"/>
    </row>
    <row r="214" spans="11:11">
      <c r="K214" s="188"/>
    </row>
    <row r="215" spans="11:11">
      <c r="K215" s="188"/>
    </row>
    <row r="216" spans="11:11">
      <c r="K216" s="188"/>
    </row>
    <row r="217" spans="11:11">
      <c r="K217" s="188"/>
    </row>
    <row r="218" spans="11:11">
      <c r="K218" s="188"/>
    </row>
    <row r="219" spans="11:11">
      <c r="K219" s="188"/>
    </row>
    <row r="220" spans="11:11">
      <c r="K220" s="188"/>
    </row>
    <row r="221" spans="11:11">
      <c r="K221" s="188"/>
    </row>
    <row r="222" spans="11:11">
      <c r="K222" s="188"/>
    </row>
    <row r="223" spans="11:11">
      <c r="K223" s="188"/>
    </row>
    <row r="224" spans="11:11">
      <c r="K224" s="188"/>
    </row>
    <row r="225" spans="11:11">
      <c r="K225" s="188"/>
    </row>
    <row r="226" spans="11:11">
      <c r="K226" s="188"/>
    </row>
  </sheetData>
  <pageMargins left="0.39370078740157483" right="0.39370078740157483" top="0.39370078740157483" bottom="0.39370078740157483" header="0.51181102362204722" footer="0.31496062992125984"/>
  <pageSetup paperSize="9" orientation="portrait" r:id="rId1"/>
  <headerFooter>
    <oddFooter>&amp;C&amp;C&amp;P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/>
  </sheetPr>
  <dimension ref="A1:BH191"/>
  <sheetViews>
    <sheetView workbookViewId="0">
      <selection activeCell="F36" sqref="F36"/>
    </sheetView>
  </sheetViews>
  <sheetFormatPr defaultRowHeight="12.5" outlineLevelRow="1"/>
  <cols>
    <col min="1" max="1" width="4.1796875" style="29" customWidth="1"/>
    <col min="2" max="2" width="14.36328125" style="46" customWidth="1"/>
    <col min="3" max="3" width="38.1796875" style="46" customWidth="1"/>
    <col min="4" max="4" width="4.453125" style="29" customWidth="1"/>
    <col min="5" max="5" width="10.453125" style="29" customWidth="1"/>
    <col min="6" max="6" width="9.81640625" style="29" customWidth="1"/>
    <col min="7" max="7" width="12.6328125" style="29" customWidth="1"/>
    <col min="8" max="13" width="0" style="29" hidden="1" customWidth="1"/>
    <col min="14" max="17" width="8.7265625" style="29"/>
    <col min="18" max="21" width="0" style="29" hidden="1" customWidth="1"/>
    <col min="22" max="28" width="8.7265625" style="29"/>
    <col min="29" max="39" width="0" style="29" hidden="1" customWidth="1"/>
    <col min="40" max="52" width="8.7265625" style="29"/>
    <col min="53" max="53" width="73.26953125" style="29" customWidth="1"/>
    <col min="54" max="16384" width="8.7265625" style="29"/>
  </cols>
  <sheetData>
    <row r="1" spans="1:60" ht="15.75" customHeight="1">
      <c r="A1" s="541" t="s">
        <v>67</v>
      </c>
      <c r="B1" s="541"/>
      <c r="C1" s="541"/>
      <c r="D1" s="541"/>
      <c r="E1" s="541"/>
      <c r="F1" s="541"/>
      <c r="G1" s="541"/>
      <c r="H1"/>
      <c r="I1"/>
      <c r="J1"/>
      <c r="K1"/>
      <c r="L1"/>
      <c r="M1"/>
      <c r="N1"/>
      <c r="O1"/>
      <c r="P1"/>
      <c r="Q1"/>
      <c r="AE1" s="29" t="s">
        <v>68</v>
      </c>
    </row>
    <row r="2" spans="1:60" ht="25" customHeight="1">
      <c r="A2" s="233" t="s">
        <v>69</v>
      </c>
      <c r="B2" s="319"/>
      <c r="C2" s="542" t="s">
        <v>2182</v>
      </c>
      <c r="D2" s="543"/>
      <c r="E2" s="543"/>
      <c r="F2" s="543"/>
      <c r="G2" s="544"/>
      <c r="H2"/>
      <c r="I2"/>
      <c r="J2"/>
      <c r="K2"/>
      <c r="L2"/>
      <c r="M2"/>
      <c r="N2"/>
      <c r="O2"/>
      <c r="P2"/>
      <c r="Q2"/>
      <c r="AE2" s="29" t="s">
        <v>70</v>
      </c>
    </row>
    <row r="3" spans="1:60" ht="25" customHeight="1">
      <c r="A3" s="233" t="s">
        <v>71</v>
      </c>
      <c r="B3" s="319"/>
      <c r="C3" s="542" t="s">
        <v>1238</v>
      </c>
      <c r="D3" s="543"/>
      <c r="E3" s="543"/>
      <c r="F3" s="543"/>
      <c r="G3" s="544"/>
      <c r="H3"/>
      <c r="I3"/>
      <c r="J3"/>
      <c r="K3"/>
      <c r="L3"/>
      <c r="M3"/>
      <c r="N3"/>
      <c r="O3"/>
      <c r="P3"/>
      <c r="Q3"/>
      <c r="AE3" s="29" t="s">
        <v>72</v>
      </c>
    </row>
    <row r="4" spans="1:60" ht="25" hidden="1" customHeight="1">
      <c r="A4" s="233" t="s">
        <v>73</v>
      </c>
      <c r="B4" s="319"/>
      <c r="C4" s="542"/>
      <c r="D4" s="543"/>
      <c r="E4" s="543"/>
      <c r="F4" s="543"/>
      <c r="G4" s="544"/>
      <c r="H4"/>
      <c r="I4"/>
      <c r="J4"/>
      <c r="K4"/>
      <c r="L4"/>
      <c r="M4"/>
      <c r="N4"/>
      <c r="O4"/>
      <c r="P4"/>
      <c r="Q4"/>
      <c r="AE4" s="29" t="s">
        <v>74</v>
      </c>
    </row>
    <row r="5" spans="1:60" ht="14.5" hidden="1" customHeight="1">
      <c r="A5" s="234" t="s">
        <v>75</v>
      </c>
      <c r="B5" s="235"/>
      <c r="C5" s="236"/>
      <c r="D5" s="237"/>
      <c r="E5" s="237"/>
      <c r="F5" s="237"/>
      <c r="G5" s="238"/>
      <c r="H5"/>
      <c r="I5"/>
      <c r="J5"/>
      <c r="K5"/>
      <c r="L5"/>
      <c r="M5"/>
      <c r="N5"/>
      <c r="O5"/>
      <c r="P5"/>
      <c r="Q5"/>
      <c r="AE5" s="29" t="s">
        <v>76</v>
      </c>
    </row>
    <row r="6" spans="1:60" ht="14.5">
      <c r="A6"/>
      <c r="B6" s="239"/>
      <c r="C6" s="239"/>
      <c r="D6"/>
      <c r="E6"/>
      <c r="F6"/>
      <c r="G6"/>
      <c r="H6"/>
      <c r="I6"/>
      <c r="J6"/>
      <c r="K6"/>
      <c r="L6"/>
      <c r="M6"/>
      <c r="N6"/>
      <c r="O6"/>
      <c r="P6"/>
      <c r="Q6"/>
    </row>
    <row r="7" spans="1:60" ht="43.5">
      <c r="A7" s="240" t="s">
        <v>77</v>
      </c>
      <c r="B7" s="241" t="s">
        <v>78</v>
      </c>
      <c r="C7" s="241" t="s">
        <v>79</v>
      </c>
      <c r="D7" s="240" t="s">
        <v>80</v>
      </c>
      <c r="E7" s="240" t="s">
        <v>81</v>
      </c>
      <c r="F7" s="242" t="s">
        <v>82</v>
      </c>
      <c r="G7" s="240" t="s">
        <v>63</v>
      </c>
      <c r="H7" s="311" t="s">
        <v>83</v>
      </c>
      <c r="I7" s="311" t="s">
        <v>84</v>
      </c>
      <c r="J7" s="311" t="s">
        <v>85</v>
      </c>
      <c r="K7" s="311" t="s">
        <v>86</v>
      </c>
      <c r="L7" s="311" t="s">
        <v>87</v>
      </c>
      <c r="M7" s="311" t="s">
        <v>88</v>
      </c>
      <c r="N7" s="311" t="s">
        <v>89</v>
      </c>
      <c r="O7" s="311" t="s">
        <v>90</v>
      </c>
      <c r="P7" s="311" t="s">
        <v>91</v>
      </c>
      <c r="Q7" s="311" t="s">
        <v>92</v>
      </c>
      <c r="R7" s="30" t="s">
        <v>93</v>
      </c>
      <c r="S7" s="30" t="s">
        <v>94</v>
      </c>
      <c r="T7" s="30" t="s">
        <v>95</v>
      </c>
      <c r="U7" s="30" t="s">
        <v>96</v>
      </c>
    </row>
    <row r="8" spans="1:60" ht="14.5">
      <c r="A8" s="243" t="s">
        <v>97</v>
      </c>
      <c r="B8" s="244" t="s">
        <v>434</v>
      </c>
      <c r="C8" s="245" t="s">
        <v>1239</v>
      </c>
      <c r="D8" s="312"/>
      <c r="E8" s="247"/>
      <c r="F8" s="248"/>
      <c r="G8" s="248">
        <f>SUMIF(AE9:AE14,"&lt;&gt;NOR",G9:G14)</f>
        <v>0</v>
      </c>
      <c r="H8" s="248"/>
      <c r="I8" s="248">
        <f>SUM(I9:I14)</f>
        <v>0</v>
      </c>
      <c r="J8" s="248"/>
      <c r="K8" s="248">
        <f>SUM(K9:K14)</f>
        <v>0</v>
      </c>
      <c r="L8" s="248"/>
      <c r="M8" s="248">
        <f>SUM(M9:M14)</f>
        <v>0</v>
      </c>
      <c r="N8" s="312"/>
      <c r="O8" s="312">
        <f>SUM(O9:O14)</f>
        <v>0</v>
      </c>
      <c r="P8" s="312"/>
      <c r="Q8" s="312">
        <f>SUM(Q9:Q14)</f>
        <v>0</v>
      </c>
      <c r="R8" s="32"/>
      <c r="S8" s="32"/>
      <c r="T8" s="31"/>
      <c r="U8" s="32" t="e">
        <f>SUM(U9:U14)</f>
        <v>#REF!</v>
      </c>
      <c r="AE8" s="29" t="s">
        <v>98</v>
      </c>
    </row>
    <row r="9" spans="1:60" outlineLevel="1">
      <c r="A9" s="249">
        <v>1</v>
      </c>
      <c r="B9" s="250" t="s">
        <v>1241</v>
      </c>
      <c r="C9" s="251" t="s">
        <v>1242</v>
      </c>
      <c r="D9" s="313" t="s">
        <v>116</v>
      </c>
      <c r="E9" s="253">
        <v>8.8650000000000002</v>
      </c>
      <c r="F9" s="320">
        <v>0</v>
      </c>
      <c r="G9" s="254">
        <f>ROUND(E9*F9,2)</f>
        <v>0</v>
      </c>
      <c r="H9" s="254"/>
      <c r="I9" s="254">
        <f>ROUND(E9*H9,2)</f>
        <v>0</v>
      </c>
      <c r="J9" s="254"/>
      <c r="K9" s="254">
        <f>ROUND(E9*J9,2)</f>
        <v>0</v>
      </c>
      <c r="L9" s="254">
        <v>15</v>
      </c>
      <c r="M9" s="254">
        <f>G9*(1+L9/100)</f>
        <v>0</v>
      </c>
      <c r="N9" s="313">
        <v>0</v>
      </c>
      <c r="O9" s="313">
        <f>ROUND(E9*N9,5)</f>
        <v>0</v>
      </c>
      <c r="P9" s="313">
        <v>0</v>
      </c>
      <c r="Q9" s="313">
        <f>ROUND(E9*P9,5)</f>
        <v>0</v>
      </c>
      <c r="R9" s="34"/>
      <c r="S9" s="34"/>
      <c r="T9" s="36">
        <v>6.298</v>
      </c>
      <c r="U9" s="34" t="e">
        <f>ROUND(#REF!*T9,2)</f>
        <v>#REF!</v>
      </c>
      <c r="V9" s="37"/>
      <c r="W9" s="37"/>
      <c r="X9" s="37"/>
      <c r="Y9" s="37"/>
      <c r="Z9" s="37"/>
      <c r="AA9" s="37"/>
      <c r="AB9" s="37"/>
      <c r="AC9" s="37"/>
      <c r="AD9" s="37"/>
      <c r="AE9" s="37" t="s">
        <v>102</v>
      </c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</row>
    <row r="10" spans="1:60" outlineLevel="1">
      <c r="A10" s="249"/>
      <c r="B10" s="250"/>
      <c r="C10" s="314" t="s">
        <v>1243</v>
      </c>
      <c r="D10" s="315"/>
      <c r="E10" s="316">
        <v>6.7649999999999997</v>
      </c>
      <c r="F10" s="254"/>
      <c r="G10" s="254"/>
      <c r="H10" s="254"/>
      <c r="I10" s="254"/>
      <c r="J10" s="254"/>
      <c r="K10" s="254"/>
      <c r="L10" s="254"/>
      <c r="M10" s="254"/>
      <c r="N10" s="313"/>
      <c r="O10" s="313"/>
      <c r="P10" s="313"/>
      <c r="Q10" s="313"/>
      <c r="R10" s="34"/>
      <c r="S10" s="34"/>
      <c r="T10" s="36"/>
      <c r="U10" s="34"/>
      <c r="V10" s="37"/>
      <c r="W10" s="37"/>
      <c r="X10" s="37"/>
      <c r="Y10" s="37"/>
      <c r="Z10" s="37"/>
      <c r="AA10" s="37"/>
      <c r="AB10" s="37"/>
      <c r="AC10" s="37"/>
      <c r="AD10" s="37"/>
      <c r="AE10" s="37" t="s">
        <v>109</v>
      </c>
      <c r="AF10" s="37">
        <v>0</v>
      </c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</row>
    <row r="11" spans="1:60" outlineLevel="1">
      <c r="A11" s="249"/>
      <c r="B11" s="250"/>
      <c r="C11" s="314" t="s">
        <v>1244</v>
      </c>
      <c r="D11" s="315"/>
      <c r="E11" s="316">
        <v>2.1</v>
      </c>
      <c r="F11" s="254"/>
      <c r="G11" s="254"/>
      <c r="H11" s="254"/>
      <c r="I11" s="254"/>
      <c r="J11" s="254"/>
      <c r="K11" s="254"/>
      <c r="L11" s="254"/>
      <c r="M11" s="254"/>
      <c r="N11" s="313"/>
      <c r="O11" s="313"/>
      <c r="P11" s="313"/>
      <c r="Q11" s="313"/>
      <c r="R11" s="34"/>
      <c r="S11" s="34"/>
      <c r="T11" s="36"/>
      <c r="U11" s="34"/>
      <c r="V11" s="37"/>
      <c r="W11" s="37"/>
      <c r="X11" s="37"/>
      <c r="Y11" s="37"/>
      <c r="Z11" s="37"/>
      <c r="AA11" s="37"/>
      <c r="AB11" s="37"/>
      <c r="AC11" s="37"/>
      <c r="AD11" s="37"/>
      <c r="AE11" s="37" t="s">
        <v>109</v>
      </c>
      <c r="AF11" s="37">
        <v>0</v>
      </c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</row>
    <row r="12" spans="1:60" outlineLevel="1">
      <c r="A12" s="249">
        <v>2</v>
      </c>
      <c r="B12" s="250" t="s">
        <v>1245</v>
      </c>
      <c r="C12" s="251" t="s">
        <v>1246</v>
      </c>
      <c r="D12" s="313" t="s">
        <v>116</v>
      </c>
      <c r="E12" s="253">
        <v>8.8650000000000002</v>
      </c>
      <c r="F12" s="320">
        <f>H12+J12</f>
        <v>0</v>
      </c>
      <c r="G12" s="254">
        <f>ROUND(E12*F12,2)</f>
        <v>0</v>
      </c>
      <c r="H12" s="254"/>
      <c r="I12" s="254">
        <f>ROUND(E12*H12,2)</f>
        <v>0</v>
      </c>
      <c r="J12" s="254"/>
      <c r="K12" s="254">
        <f>ROUND(E12*J12,2)</f>
        <v>0</v>
      </c>
      <c r="L12" s="254">
        <v>15</v>
      </c>
      <c r="M12" s="254">
        <f>G12*(1+L12/100)</f>
        <v>0</v>
      </c>
      <c r="N12" s="313">
        <v>0</v>
      </c>
      <c r="O12" s="313">
        <f>ROUND(E12*N12,5)</f>
        <v>0</v>
      </c>
      <c r="P12" s="313">
        <v>0</v>
      </c>
      <c r="Q12" s="313">
        <f>ROUND(E12*P12,5)</f>
        <v>0</v>
      </c>
      <c r="R12" s="34"/>
      <c r="S12" s="34"/>
      <c r="T12" s="36">
        <v>8.6999999999999994E-2</v>
      </c>
      <c r="U12" s="34" t="e">
        <f>ROUND(#REF!*T12,2)</f>
        <v>#REF!</v>
      </c>
      <c r="V12" s="37"/>
      <c r="W12" s="37"/>
      <c r="X12" s="37"/>
      <c r="Y12" s="37"/>
      <c r="Z12" s="37"/>
      <c r="AA12" s="37"/>
      <c r="AB12" s="37"/>
      <c r="AC12" s="37"/>
      <c r="AD12" s="37"/>
      <c r="AE12" s="37" t="s">
        <v>102</v>
      </c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</row>
    <row r="13" spans="1:60" ht="20" outlineLevel="1">
      <c r="A13" s="249">
        <v>3</v>
      </c>
      <c r="B13" s="250" t="s">
        <v>1247</v>
      </c>
      <c r="C13" s="251" t="s">
        <v>1248</v>
      </c>
      <c r="D13" s="313" t="s">
        <v>116</v>
      </c>
      <c r="E13" s="253">
        <v>8.8650000000000002</v>
      </c>
      <c r="F13" s="320">
        <f>H13+J13</f>
        <v>0</v>
      </c>
      <c r="G13" s="254">
        <f>ROUND(E13*F13,2)</f>
        <v>0</v>
      </c>
      <c r="H13" s="254"/>
      <c r="I13" s="254">
        <f>ROUND(E13*H13,2)</f>
        <v>0</v>
      </c>
      <c r="J13" s="254"/>
      <c r="K13" s="254">
        <f>ROUND(E13*J13,2)</f>
        <v>0</v>
      </c>
      <c r="L13" s="254">
        <v>15</v>
      </c>
      <c r="M13" s="254">
        <f>G13*(1+L13/100)</f>
        <v>0</v>
      </c>
      <c r="N13" s="313">
        <v>0</v>
      </c>
      <c r="O13" s="313">
        <f>ROUND(E13*N13,5)</f>
        <v>0</v>
      </c>
      <c r="P13" s="313">
        <v>0</v>
      </c>
      <c r="Q13" s="313">
        <f>ROUND(E13*P13,5)</f>
        <v>0</v>
      </c>
      <c r="R13" s="34"/>
      <c r="S13" s="34"/>
      <c r="T13" s="36">
        <v>5.1999999999999998E-3</v>
      </c>
      <c r="U13" s="34" t="e">
        <f>ROUND(#REF!*T13,2)</f>
        <v>#REF!</v>
      </c>
      <c r="V13" s="37"/>
      <c r="W13" s="37"/>
      <c r="X13" s="37"/>
      <c r="Y13" s="37"/>
      <c r="Z13" s="37"/>
      <c r="AA13" s="37"/>
      <c r="AB13" s="37"/>
      <c r="AC13" s="37"/>
      <c r="AD13" s="37"/>
      <c r="AE13" s="37" t="s">
        <v>102</v>
      </c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</row>
    <row r="14" spans="1:60" ht="20" outlineLevel="1">
      <c r="A14" s="249">
        <v>4</v>
      </c>
      <c r="B14" s="250" t="s">
        <v>1249</v>
      </c>
      <c r="C14" s="251" t="s">
        <v>1250</v>
      </c>
      <c r="D14" s="313" t="s">
        <v>116</v>
      </c>
      <c r="E14" s="253">
        <v>8.8650000000000002</v>
      </c>
      <c r="F14" s="320">
        <f>H14+J14</f>
        <v>0</v>
      </c>
      <c r="G14" s="254">
        <f>ROUND(E14*F14,2)</f>
        <v>0</v>
      </c>
      <c r="H14" s="254"/>
      <c r="I14" s="254">
        <f>ROUND(E14*H14,2)</f>
        <v>0</v>
      </c>
      <c r="J14" s="254"/>
      <c r="K14" s="254">
        <f>ROUND(E14*J14,2)</f>
        <v>0</v>
      </c>
      <c r="L14" s="254">
        <v>15</v>
      </c>
      <c r="M14" s="254">
        <f>G14*(1+L14/100)</f>
        <v>0</v>
      </c>
      <c r="N14" s="313">
        <v>0</v>
      </c>
      <c r="O14" s="313">
        <f>ROUND(E14*N14,5)</f>
        <v>0</v>
      </c>
      <c r="P14" s="313">
        <v>0</v>
      </c>
      <c r="Q14" s="313">
        <f>ROUND(E14*P14,5)</f>
        <v>0</v>
      </c>
      <c r="R14" s="34"/>
      <c r="S14" s="34"/>
      <c r="T14" s="36">
        <v>0</v>
      </c>
      <c r="U14" s="34" t="e">
        <f>ROUND(#REF!*T14,2)</f>
        <v>#REF!</v>
      </c>
      <c r="V14" s="37"/>
      <c r="W14" s="37"/>
      <c r="X14" s="37"/>
      <c r="Y14" s="37"/>
      <c r="Z14" s="37"/>
      <c r="AA14" s="37"/>
      <c r="AB14" s="37"/>
      <c r="AC14" s="37"/>
      <c r="AD14" s="37"/>
      <c r="AE14" s="37" t="s">
        <v>102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</row>
    <row r="15" spans="1:60" ht="14.5">
      <c r="A15" s="255" t="s">
        <v>97</v>
      </c>
      <c r="B15" s="256" t="s">
        <v>438</v>
      </c>
      <c r="C15" s="257" t="s">
        <v>1240</v>
      </c>
      <c r="D15" s="317"/>
      <c r="E15" s="259"/>
      <c r="F15" s="260"/>
      <c r="G15" s="260">
        <f>SUMIF(AE16:AE20,"&lt;&gt;NOR",G16:G20)</f>
        <v>0</v>
      </c>
      <c r="H15" s="260"/>
      <c r="I15" s="260">
        <f>SUM(I16:I20)</f>
        <v>0</v>
      </c>
      <c r="J15" s="260"/>
      <c r="K15" s="260">
        <f>SUM(K16:K20)</f>
        <v>0</v>
      </c>
      <c r="L15" s="260"/>
      <c r="M15" s="260">
        <f>SUM(M16:M20)</f>
        <v>0</v>
      </c>
      <c r="N15" s="317"/>
      <c r="O15" s="317">
        <f>SUM(O16:O20)</f>
        <v>11.07226</v>
      </c>
      <c r="P15" s="317"/>
      <c r="Q15" s="317">
        <f>SUM(Q16:Q20)</f>
        <v>0</v>
      </c>
      <c r="R15" s="39"/>
      <c r="S15" s="39"/>
      <c r="T15" s="41"/>
      <c r="U15" s="39" t="e">
        <f>SUM(U16:U20)</f>
        <v>#REF!</v>
      </c>
      <c r="AE15" s="29" t="s">
        <v>98</v>
      </c>
    </row>
    <row r="16" spans="1:60" outlineLevel="1">
      <c r="A16" s="249">
        <v>5</v>
      </c>
      <c r="B16" s="250" t="s">
        <v>1251</v>
      </c>
      <c r="C16" s="251" t="s">
        <v>1252</v>
      </c>
      <c r="D16" s="313" t="s">
        <v>116</v>
      </c>
      <c r="E16" s="253">
        <v>1.1274999999999999</v>
      </c>
      <c r="F16" s="320">
        <f>H16+J16</f>
        <v>0</v>
      </c>
      <c r="G16" s="254">
        <f>ROUND(E16*F16,2)</f>
        <v>0</v>
      </c>
      <c r="H16" s="254"/>
      <c r="I16" s="254">
        <f>ROUND(E16*H16,2)</f>
        <v>0</v>
      </c>
      <c r="J16" s="254"/>
      <c r="K16" s="254">
        <f>ROUND(E16*J16,2)</f>
        <v>0</v>
      </c>
      <c r="L16" s="254">
        <v>15</v>
      </c>
      <c r="M16" s="254">
        <f>G16*(1+L16/100)</f>
        <v>0</v>
      </c>
      <c r="N16" s="313">
        <v>2.16</v>
      </c>
      <c r="O16" s="313">
        <f>ROUND(E16*N16,5)</f>
        <v>2.4354</v>
      </c>
      <c r="P16" s="313">
        <v>0</v>
      </c>
      <c r="Q16" s="313">
        <f>ROUND(E16*P16,5)</f>
        <v>0</v>
      </c>
      <c r="R16" s="34"/>
      <c r="S16" s="34"/>
      <c r="T16" s="36">
        <v>1.085</v>
      </c>
      <c r="U16" s="34" t="e">
        <f>ROUND(#REF!*T16,2)</f>
        <v>#REF!</v>
      </c>
      <c r="V16" s="37"/>
      <c r="W16" s="37"/>
      <c r="X16" s="37"/>
      <c r="Y16" s="37"/>
      <c r="Z16" s="37"/>
      <c r="AA16" s="37"/>
      <c r="AB16" s="37"/>
      <c r="AC16" s="37"/>
      <c r="AD16" s="37"/>
      <c r="AE16" s="37" t="s">
        <v>102</v>
      </c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</row>
    <row r="17" spans="1:60" outlineLevel="1">
      <c r="A17" s="249"/>
      <c r="B17" s="250"/>
      <c r="C17" s="314" t="s">
        <v>1253</v>
      </c>
      <c r="D17" s="315"/>
      <c r="E17" s="316">
        <v>1.1274999999999999</v>
      </c>
      <c r="F17" s="254"/>
      <c r="G17" s="254"/>
      <c r="H17" s="254"/>
      <c r="I17" s="254"/>
      <c r="J17" s="254"/>
      <c r="K17" s="254"/>
      <c r="L17" s="254"/>
      <c r="M17" s="254"/>
      <c r="N17" s="313"/>
      <c r="O17" s="313"/>
      <c r="P17" s="313"/>
      <c r="Q17" s="313"/>
      <c r="R17" s="34"/>
      <c r="S17" s="34"/>
      <c r="T17" s="36"/>
      <c r="U17" s="34"/>
      <c r="V17" s="37"/>
      <c r="W17" s="37"/>
      <c r="X17" s="37"/>
      <c r="Y17" s="37"/>
      <c r="Z17" s="37"/>
      <c r="AA17" s="37"/>
      <c r="AB17" s="37"/>
      <c r="AC17" s="37"/>
      <c r="AD17" s="37"/>
      <c r="AE17" s="37" t="s">
        <v>109</v>
      </c>
      <c r="AF17" s="37">
        <v>0</v>
      </c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</row>
    <row r="18" spans="1:60" outlineLevel="1">
      <c r="A18" s="249">
        <v>6</v>
      </c>
      <c r="B18" s="250" t="s">
        <v>1254</v>
      </c>
      <c r="C18" s="251" t="s">
        <v>1255</v>
      </c>
      <c r="D18" s="313" t="s">
        <v>116</v>
      </c>
      <c r="E18" s="253">
        <v>3.3824999999999998</v>
      </c>
      <c r="F18" s="320">
        <f>H18+J18</f>
        <v>0</v>
      </c>
      <c r="G18" s="254">
        <f>ROUND(E18*F18,2)</f>
        <v>0</v>
      </c>
      <c r="H18" s="254"/>
      <c r="I18" s="254">
        <f>ROUND(E18*H18,2)</f>
        <v>0</v>
      </c>
      <c r="J18" s="254"/>
      <c r="K18" s="254">
        <f>ROUND(E18*J18,2)</f>
        <v>0</v>
      </c>
      <c r="L18" s="254">
        <v>15</v>
      </c>
      <c r="M18" s="254">
        <f>G18*(1+L18/100)</f>
        <v>0</v>
      </c>
      <c r="N18" s="313">
        <v>2.5249999999999999</v>
      </c>
      <c r="O18" s="313">
        <f>ROUND(E18*N18,5)</f>
        <v>8.5408100000000005</v>
      </c>
      <c r="P18" s="313">
        <v>0</v>
      </c>
      <c r="Q18" s="313">
        <f>ROUND(E18*P18,5)</f>
        <v>0</v>
      </c>
      <c r="R18" s="34"/>
      <c r="S18" s="34"/>
      <c r="T18" s="36">
        <v>0.48</v>
      </c>
      <c r="U18" s="34" t="e">
        <f>ROUND(#REF!*T18,2)</f>
        <v>#REF!</v>
      </c>
      <c r="V18" s="37"/>
      <c r="W18" s="37"/>
      <c r="X18" s="37"/>
      <c r="Y18" s="37"/>
      <c r="Z18" s="37"/>
      <c r="AA18" s="37"/>
      <c r="AB18" s="37"/>
      <c r="AC18" s="37"/>
      <c r="AD18" s="37"/>
      <c r="AE18" s="37" t="s">
        <v>102</v>
      </c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</row>
    <row r="19" spans="1:60" outlineLevel="1">
      <c r="A19" s="249"/>
      <c r="B19" s="250"/>
      <c r="C19" s="314" t="s">
        <v>1256</v>
      </c>
      <c r="D19" s="315"/>
      <c r="E19" s="316">
        <v>3.3824999999999998</v>
      </c>
      <c r="F19" s="254"/>
      <c r="G19" s="254"/>
      <c r="H19" s="254"/>
      <c r="I19" s="254"/>
      <c r="J19" s="254"/>
      <c r="K19" s="254"/>
      <c r="L19" s="254"/>
      <c r="M19" s="254"/>
      <c r="N19" s="313"/>
      <c r="O19" s="313"/>
      <c r="P19" s="313"/>
      <c r="Q19" s="313"/>
      <c r="R19" s="34"/>
      <c r="S19" s="34"/>
      <c r="T19" s="36"/>
      <c r="U19" s="34"/>
      <c r="V19" s="37"/>
      <c r="W19" s="37"/>
      <c r="X19" s="37"/>
      <c r="Y19" s="37"/>
      <c r="Z19" s="37"/>
      <c r="AA19" s="37"/>
      <c r="AB19" s="37"/>
      <c r="AC19" s="37"/>
      <c r="AD19" s="37"/>
      <c r="AE19" s="37" t="s">
        <v>109</v>
      </c>
      <c r="AF19" s="37">
        <v>0</v>
      </c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</row>
    <row r="20" spans="1:60" ht="20" outlineLevel="1">
      <c r="A20" s="249">
        <v>7</v>
      </c>
      <c r="B20" s="250" t="s">
        <v>1257</v>
      </c>
      <c r="C20" s="251" t="s">
        <v>1258</v>
      </c>
      <c r="D20" s="313" t="s">
        <v>107</v>
      </c>
      <c r="E20" s="253">
        <v>9.0999999999999998E-2</v>
      </c>
      <c r="F20" s="320">
        <f>H20+J20</f>
        <v>0</v>
      </c>
      <c r="G20" s="254">
        <f>ROUND(E20*F20,2)</f>
        <v>0</v>
      </c>
      <c r="H20" s="254"/>
      <c r="I20" s="254">
        <f>ROUND(E20*H20,2)</f>
        <v>0</v>
      </c>
      <c r="J20" s="254"/>
      <c r="K20" s="254">
        <f>ROUND(E20*J20,2)</f>
        <v>0</v>
      </c>
      <c r="L20" s="254">
        <v>15</v>
      </c>
      <c r="M20" s="254">
        <f>G20*(1+L20/100)</f>
        <v>0</v>
      </c>
      <c r="N20" s="313">
        <v>1.0554399999999999</v>
      </c>
      <c r="O20" s="313">
        <f>ROUND(E20*N20,5)</f>
        <v>9.6049999999999996E-2</v>
      </c>
      <c r="P20" s="313">
        <v>0</v>
      </c>
      <c r="Q20" s="313">
        <f>ROUND(E20*P20,5)</f>
        <v>0</v>
      </c>
      <c r="R20" s="34"/>
      <c r="S20" s="34"/>
      <c r="T20" s="36">
        <v>15.231</v>
      </c>
      <c r="U20" s="34" t="e">
        <f>ROUND(#REF!*T20,2)</f>
        <v>#REF!</v>
      </c>
      <c r="V20" s="37"/>
      <c r="W20" s="37"/>
      <c r="X20" s="37"/>
      <c r="Y20" s="37"/>
      <c r="Z20" s="37"/>
      <c r="AA20" s="37"/>
      <c r="AB20" s="37"/>
      <c r="AC20" s="37"/>
      <c r="AD20" s="37"/>
      <c r="AE20" s="37" t="s">
        <v>102</v>
      </c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</row>
    <row r="21" spans="1:60" ht="14.5">
      <c r="A21" s="255" t="s">
        <v>97</v>
      </c>
      <c r="B21" s="256" t="s">
        <v>62</v>
      </c>
      <c r="C21" s="257" t="s">
        <v>61</v>
      </c>
      <c r="D21" s="317"/>
      <c r="E21" s="259"/>
      <c r="F21" s="260"/>
      <c r="G21" s="260">
        <f>SUMIF(AE22:AE37,"&lt;&gt;NOR",G22:G37)</f>
        <v>0</v>
      </c>
      <c r="H21" s="260"/>
      <c r="I21" s="260">
        <f>SUM(I22:I37)</f>
        <v>0</v>
      </c>
      <c r="J21" s="260"/>
      <c r="K21" s="260">
        <f>SUM(K22:K37)</f>
        <v>0</v>
      </c>
      <c r="L21" s="260"/>
      <c r="M21" s="260">
        <f>SUM(M22:M37)</f>
        <v>0</v>
      </c>
      <c r="N21" s="317"/>
      <c r="O21" s="317">
        <f>SUM(O22:O37)</f>
        <v>6.97492</v>
      </c>
      <c r="P21" s="317"/>
      <c r="Q21" s="317">
        <f>SUM(Q22:Q37)</f>
        <v>0</v>
      </c>
      <c r="R21" s="39"/>
      <c r="S21" s="39"/>
      <c r="T21" s="41"/>
      <c r="U21" s="39" t="e">
        <f>SUM(U22:U37)</f>
        <v>#REF!</v>
      </c>
      <c r="AE21" s="29" t="s">
        <v>98</v>
      </c>
    </row>
    <row r="22" spans="1:60" ht="20" outlineLevel="1">
      <c r="A22" s="249">
        <v>8</v>
      </c>
      <c r="B22" s="250" t="s">
        <v>124</v>
      </c>
      <c r="C22" s="251" t="s">
        <v>1259</v>
      </c>
      <c r="D22" s="313" t="s">
        <v>121</v>
      </c>
      <c r="E22" s="253">
        <v>1.3859999999999999</v>
      </c>
      <c r="F22" s="320">
        <f>H22+J22</f>
        <v>0</v>
      </c>
      <c r="G22" s="254">
        <f>ROUND(E22*F22,2)</f>
        <v>0</v>
      </c>
      <c r="H22" s="254"/>
      <c r="I22" s="254">
        <f>ROUND(E22*H22,2)</f>
        <v>0</v>
      </c>
      <c r="J22" s="254"/>
      <c r="K22" s="254">
        <f>ROUND(E22*J22,2)</f>
        <v>0</v>
      </c>
      <c r="L22" s="254">
        <v>15</v>
      </c>
      <c r="M22" s="254">
        <f>G22*(1+L22/100)</f>
        <v>0</v>
      </c>
      <c r="N22" s="313">
        <v>1.2370000000000001E-2</v>
      </c>
      <c r="O22" s="313">
        <f>ROUND(E22*N22,5)</f>
        <v>1.7139999999999999E-2</v>
      </c>
      <c r="P22" s="313">
        <v>0</v>
      </c>
      <c r="Q22" s="313">
        <f>ROUND(E22*P22,5)</f>
        <v>0</v>
      </c>
      <c r="R22" s="34"/>
      <c r="S22" s="34"/>
      <c r="T22" s="36">
        <v>0.69</v>
      </c>
      <c r="U22" s="34" t="e">
        <f>ROUND(#REF!*T22,2)</f>
        <v>#REF!</v>
      </c>
      <c r="V22" s="37"/>
      <c r="W22" s="37"/>
      <c r="X22" s="37"/>
      <c r="Y22" s="37"/>
      <c r="Z22" s="37"/>
      <c r="AA22" s="37"/>
      <c r="AB22" s="37"/>
      <c r="AC22" s="37"/>
      <c r="AD22" s="37"/>
      <c r="AE22" s="37" t="s">
        <v>102</v>
      </c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</row>
    <row r="23" spans="1:60" outlineLevel="1">
      <c r="A23" s="249"/>
      <c r="B23" s="250"/>
      <c r="C23" s="314" t="s">
        <v>1260</v>
      </c>
      <c r="D23" s="315"/>
      <c r="E23" s="316">
        <v>1.3859999999999999</v>
      </c>
      <c r="F23" s="254"/>
      <c r="G23" s="254"/>
      <c r="H23" s="254"/>
      <c r="I23" s="254"/>
      <c r="J23" s="254"/>
      <c r="K23" s="254"/>
      <c r="L23" s="254"/>
      <c r="M23" s="254"/>
      <c r="N23" s="313"/>
      <c r="O23" s="313"/>
      <c r="P23" s="313"/>
      <c r="Q23" s="313"/>
      <c r="R23" s="34"/>
      <c r="S23" s="34"/>
      <c r="T23" s="36"/>
      <c r="U23" s="34"/>
      <c r="V23" s="37"/>
      <c r="W23" s="37"/>
      <c r="X23" s="37"/>
      <c r="Y23" s="37"/>
      <c r="Z23" s="37"/>
      <c r="AA23" s="37"/>
      <c r="AB23" s="37"/>
      <c r="AC23" s="37"/>
      <c r="AD23" s="37"/>
      <c r="AE23" s="37" t="s">
        <v>109</v>
      </c>
      <c r="AF23" s="37">
        <v>0</v>
      </c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</row>
    <row r="24" spans="1:60" ht="20" outlineLevel="1">
      <c r="A24" s="249">
        <v>9</v>
      </c>
      <c r="B24" s="250" t="s">
        <v>134</v>
      </c>
      <c r="C24" s="251" t="s">
        <v>1261</v>
      </c>
      <c r="D24" s="313" t="s">
        <v>121</v>
      </c>
      <c r="E24" s="253">
        <v>7.8157240000000003</v>
      </c>
      <c r="F24" s="320">
        <f>H24+J24</f>
        <v>0</v>
      </c>
      <c r="G24" s="254">
        <f>ROUND(E24*F24,2)</f>
        <v>0</v>
      </c>
      <c r="H24" s="254"/>
      <c r="I24" s="254">
        <f>ROUND(E24*H24,2)</f>
        <v>0</v>
      </c>
      <c r="J24" s="254"/>
      <c r="K24" s="254">
        <f>ROUND(E24*J24,2)</f>
        <v>0</v>
      </c>
      <c r="L24" s="254">
        <v>15</v>
      </c>
      <c r="M24" s="254">
        <f>G24*(1+L24/100)</f>
        <v>0</v>
      </c>
      <c r="N24" s="313">
        <v>7.4709999999999999E-2</v>
      </c>
      <c r="O24" s="313">
        <f>ROUND(E24*N24,5)</f>
        <v>0.58391000000000004</v>
      </c>
      <c r="P24" s="313">
        <v>0</v>
      </c>
      <c r="Q24" s="313">
        <f>ROUND(E24*P24,5)</f>
        <v>0</v>
      </c>
      <c r="R24" s="34"/>
      <c r="S24" s="34"/>
      <c r="T24" s="36">
        <v>0.52915000000000001</v>
      </c>
      <c r="U24" s="34" t="e">
        <f>ROUND(#REF!*T24,2)</f>
        <v>#REF!</v>
      </c>
      <c r="V24" s="37"/>
      <c r="W24" s="37"/>
      <c r="X24" s="37"/>
      <c r="Y24" s="37"/>
      <c r="Z24" s="37"/>
      <c r="AA24" s="37"/>
      <c r="AB24" s="37"/>
      <c r="AC24" s="37"/>
      <c r="AD24" s="37"/>
      <c r="AE24" s="37" t="s">
        <v>102</v>
      </c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</row>
    <row r="25" spans="1:60" outlineLevel="1">
      <c r="A25" s="249"/>
      <c r="B25" s="250"/>
      <c r="C25" s="314" t="s">
        <v>1262</v>
      </c>
      <c r="D25" s="315"/>
      <c r="E25" s="316">
        <v>7.8157240000000003</v>
      </c>
      <c r="F25" s="254"/>
      <c r="G25" s="254"/>
      <c r="H25" s="254"/>
      <c r="I25" s="254"/>
      <c r="J25" s="254"/>
      <c r="K25" s="254"/>
      <c r="L25" s="254"/>
      <c r="M25" s="254"/>
      <c r="N25" s="313"/>
      <c r="O25" s="313"/>
      <c r="P25" s="313"/>
      <c r="Q25" s="313"/>
      <c r="R25" s="34"/>
      <c r="S25" s="34"/>
      <c r="T25" s="36"/>
      <c r="U25" s="34"/>
      <c r="V25" s="37"/>
      <c r="W25" s="37"/>
      <c r="X25" s="37"/>
      <c r="Y25" s="37"/>
      <c r="Z25" s="37"/>
      <c r="AA25" s="37"/>
      <c r="AB25" s="37"/>
      <c r="AC25" s="37"/>
      <c r="AD25" s="37"/>
      <c r="AE25" s="37" t="s">
        <v>109</v>
      </c>
      <c r="AF25" s="37">
        <v>0</v>
      </c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</row>
    <row r="26" spans="1:60" ht="20" outlineLevel="1">
      <c r="A26" s="249">
        <v>10</v>
      </c>
      <c r="B26" s="250" t="s">
        <v>1263</v>
      </c>
      <c r="C26" s="251" t="s">
        <v>1264</v>
      </c>
      <c r="D26" s="313" t="s">
        <v>101</v>
      </c>
      <c r="E26" s="253">
        <v>2</v>
      </c>
      <c r="F26" s="320">
        <f>H26+J26</f>
        <v>0</v>
      </c>
      <c r="G26" s="254">
        <f>ROUND(E26*F26,2)</f>
        <v>0</v>
      </c>
      <c r="H26" s="254"/>
      <c r="I26" s="254">
        <f>ROUND(E26*H26,2)</f>
        <v>0</v>
      </c>
      <c r="J26" s="254"/>
      <c r="K26" s="254">
        <f>ROUND(E26*J26,2)</f>
        <v>0</v>
      </c>
      <c r="L26" s="254">
        <v>15</v>
      </c>
      <c r="M26" s="254">
        <f>G26*(1+L26/100)</f>
        <v>0</v>
      </c>
      <c r="N26" s="313">
        <v>2.6509999999999999E-2</v>
      </c>
      <c r="O26" s="313">
        <f>ROUND(E26*N26,5)</f>
        <v>5.3019999999999998E-2</v>
      </c>
      <c r="P26" s="313">
        <v>0</v>
      </c>
      <c r="Q26" s="313">
        <f>ROUND(E26*P26,5)</f>
        <v>0</v>
      </c>
      <c r="R26" s="34"/>
      <c r="S26" s="34"/>
      <c r="T26" s="36">
        <v>0.24199999999999999</v>
      </c>
      <c r="U26" s="34" t="e">
        <f>ROUND(#REF!*T26,2)</f>
        <v>#REF!</v>
      </c>
      <c r="V26" s="37"/>
      <c r="W26" s="37"/>
      <c r="X26" s="37"/>
      <c r="Y26" s="37"/>
      <c r="Z26" s="37"/>
      <c r="AA26" s="37"/>
      <c r="AB26" s="37"/>
      <c r="AC26" s="37"/>
      <c r="AD26" s="37"/>
      <c r="AE26" s="37" t="s">
        <v>102</v>
      </c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</row>
    <row r="27" spans="1:60" ht="20" outlineLevel="1">
      <c r="A27" s="249">
        <v>11</v>
      </c>
      <c r="B27" s="250" t="s">
        <v>1265</v>
      </c>
      <c r="C27" s="251" t="s">
        <v>1266</v>
      </c>
      <c r="D27" s="313" t="s">
        <v>121</v>
      </c>
      <c r="E27" s="253">
        <v>7.2</v>
      </c>
      <c r="F27" s="320">
        <f>H27+J27</f>
        <v>0</v>
      </c>
      <c r="G27" s="254">
        <f>ROUND(E27*F27,2)</f>
        <v>0</v>
      </c>
      <c r="H27" s="254"/>
      <c r="I27" s="254">
        <f>ROUND(E27*H27,2)</f>
        <v>0</v>
      </c>
      <c r="J27" s="254"/>
      <c r="K27" s="254">
        <f>ROUND(E27*J27,2)</f>
        <v>0</v>
      </c>
      <c r="L27" s="254">
        <v>15</v>
      </c>
      <c r="M27" s="254">
        <f>G27*(1+L27/100)</f>
        <v>0</v>
      </c>
      <c r="N27" s="313">
        <v>0.48470000000000002</v>
      </c>
      <c r="O27" s="313">
        <f>ROUND(E27*N27,5)</f>
        <v>3.4898400000000001</v>
      </c>
      <c r="P27" s="313">
        <v>0</v>
      </c>
      <c r="Q27" s="313">
        <f>ROUND(E27*P27,5)</f>
        <v>0</v>
      </c>
      <c r="R27" s="34"/>
      <c r="S27" s="34"/>
      <c r="T27" s="36">
        <v>0.69799999999999995</v>
      </c>
      <c r="U27" s="34" t="e">
        <f>ROUND(#REF!*T27,2)</f>
        <v>#REF!</v>
      </c>
      <c r="V27" s="37"/>
      <c r="W27" s="37"/>
      <c r="X27" s="37"/>
      <c r="Y27" s="37"/>
      <c r="Z27" s="37"/>
      <c r="AA27" s="37"/>
      <c r="AB27" s="37"/>
      <c r="AC27" s="37"/>
      <c r="AD27" s="37"/>
      <c r="AE27" s="37" t="s">
        <v>102</v>
      </c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</row>
    <row r="28" spans="1:60" outlineLevel="1">
      <c r="A28" s="249"/>
      <c r="B28" s="250"/>
      <c r="C28" s="314" t="s">
        <v>1267</v>
      </c>
      <c r="D28" s="315"/>
      <c r="E28" s="316">
        <v>7.2</v>
      </c>
      <c r="F28" s="254"/>
      <c r="G28" s="254"/>
      <c r="H28" s="254"/>
      <c r="I28" s="254"/>
      <c r="J28" s="254"/>
      <c r="K28" s="254"/>
      <c r="L28" s="254"/>
      <c r="M28" s="254"/>
      <c r="N28" s="313"/>
      <c r="O28" s="313"/>
      <c r="P28" s="313"/>
      <c r="Q28" s="313"/>
      <c r="R28" s="34"/>
      <c r="S28" s="34"/>
      <c r="T28" s="36"/>
      <c r="U28" s="34"/>
      <c r="V28" s="37"/>
      <c r="W28" s="37"/>
      <c r="X28" s="37"/>
      <c r="Y28" s="37"/>
      <c r="Z28" s="37"/>
      <c r="AA28" s="37"/>
      <c r="AB28" s="37"/>
      <c r="AC28" s="37"/>
      <c r="AD28" s="37"/>
      <c r="AE28" s="37" t="s">
        <v>109</v>
      </c>
      <c r="AF28" s="37">
        <v>0</v>
      </c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</row>
    <row r="29" spans="1:60" ht="20" outlineLevel="1">
      <c r="A29" s="249">
        <v>12</v>
      </c>
      <c r="B29" s="250" t="s">
        <v>1268</v>
      </c>
      <c r="C29" s="251" t="s">
        <v>1269</v>
      </c>
      <c r="D29" s="313" t="s">
        <v>121</v>
      </c>
      <c r="E29" s="253">
        <v>7.2</v>
      </c>
      <c r="F29" s="320">
        <f>H29+J29</f>
        <v>0</v>
      </c>
      <c r="G29" s="254">
        <f>ROUND(E29*F29,2)</f>
        <v>0</v>
      </c>
      <c r="H29" s="254"/>
      <c r="I29" s="254">
        <f>ROUND(E29*H29,2)</f>
        <v>0</v>
      </c>
      <c r="J29" s="254"/>
      <c r="K29" s="254">
        <f>ROUND(E29*J29,2)</f>
        <v>0</v>
      </c>
      <c r="L29" s="254">
        <v>15</v>
      </c>
      <c r="M29" s="254">
        <f>G29*(1+L29/100)</f>
        <v>0</v>
      </c>
      <c r="N29" s="313">
        <v>0.37564999999999998</v>
      </c>
      <c r="O29" s="313">
        <f>ROUND(E29*N29,5)</f>
        <v>2.7046800000000002</v>
      </c>
      <c r="P29" s="313">
        <v>0</v>
      </c>
      <c r="Q29" s="313">
        <f>ROUND(E29*P29,5)</f>
        <v>0</v>
      </c>
      <c r="R29" s="34"/>
      <c r="S29" s="34"/>
      <c r="T29" s="36">
        <v>0.59599999999999997</v>
      </c>
      <c r="U29" s="34" t="e">
        <f>ROUND(#REF!*T29,2)</f>
        <v>#REF!</v>
      </c>
      <c r="V29" s="37"/>
      <c r="W29" s="37"/>
      <c r="X29" s="37"/>
      <c r="Y29" s="37"/>
      <c r="Z29" s="37"/>
      <c r="AA29" s="37"/>
      <c r="AB29" s="37"/>
      <c r="AC29" s="37"/>
      <c r="AD29" s="37"/>
      <c r="AE29" s="37" t="s">
        <v>102</v>
      </c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</row>
    <row r="30" spans="1:60" outlineLevel="1">
      <c r="A30" s="249">
        <v>13</v>
      </c>
      <c r="B30" s="250" t="s">
        <v>105</v>
      </c>
      <c r="C30" s="251" t="s">
        <v>1270</v>
      </c>
      <c r="D30" s="313" t="s">
        <v>107</v>
      </c>
      <c r="E30" s="253">
        <v>2.3487999999999998E-2</v>
      </c>
      <c r="F30" s="320">
        <f>H30+J30</f>
        <v>0</v>
      </c>
      <c r="G30" s="254">
        <f>ROUND(E30*F30,2)</f>
        <v>0</v>
      </c>
      <c r="H30" s="254"/>
      <c r="I30" s="254">
        <f>ROUND(E30*H30,2)</f>
        <v>0</v>
      </c>
      <c r="J30" s="254"/>
      <c r="K30" s="254">
        <f>ROUND(E30*J30,2)</f>
        <v>0</v>
      </c>
      <c r="L30" s="254">
        <v>15</v>
      </c>
      <c r="M30" s="254">
        <f>G30*(1+L30/100)</f>
        <v>0</v>
      </c>
      <c r="N30" s="313">
        <v>1.9539999999999998E-2</v>
      </c>
      <c r="O30" s="313">
        <f>ROUND(E30*N30,5)</f>
        <v>4.6000000000000001E-4</v>
      </c>
      <c r="P30" s="313">
        <v>0</v>
      </c>
      <c r="Q30" s="313">
        <f>ROUND(E30*P30,5)</f>
        <v>0</v>
      </c>
      <c r="R30" s="34"/>
      <c r="S30" s="34"/>
      <c r="T30" s="36">
        <v>18.175000000000001</v>
      </c>
      <c r="U30" s="34" t="e">
        <f>ROUND(#REF!*T30,2)</f>
        <v>#REF!</v>
      </c>
      <c r="V30" s="37"/>
      <c r="W30" s="37"/>
      <c r="X30" s="37"/>
      <c r="Y30" s="37"/>
      <c r="Z30" s="37"/>
      <c r="AA30" s="37"/>
      <c r="AB30" s="37"/>
      <c r="AC30" s="37"/>
      <c r="AD30" s="37"/>
      <c r="AE30" s="37" t="s">
        <v>102</v>
      </c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</row>
    <row r="31" spans="1:60" ht="20" outlineLevel="1">
      <c r="A31" s="249">
        <v>14</v>
      </c>
      <c r="B31" s="250" t="s">
        <v>1271</v>
      </c>
      <c r="C31" s="251" t="s">
        <v>1272</v>
      </c>
      <c r="D31" s="313" t="s">
        <v>107</v>
      </c>
      <c r="E31" s="253">
        <v>2.3487999999999998E-2</v>
      </c>
      <c r="F31" s="320">
        <f>H31+J31</f>
        <v>0</v>
      </c>
      <c r="G31" s="254">
        <f>ROUND(E31*F31,2)</f>
        <v>0</v>
      </c>
      <c r="H31" s="254"/>
      <c r="I31" s="254">
        <f>ROUND(E31*H31,2)</f>
        <v>0</v>
      </c>
      <c r="J31" s="254"/>
      <c r="K31" s="254">
        <f>ROUND(E31*J31,2)</f>
        <v>0</v>
      </c>
      <c r="L31" s="254">
        <v>15</v>
      </c>
      <c r="M31" s="254">
        <f>G31*(1+L31/100)</f>
        <v>0</v>
      </c>
      <c r="N31" s="313">
        <v>1</v>
      </c>
      <c r="O31" s="313">
        <f>ROUND(E31*N31,5)</f>
        <v>2.349E-2</v>
      </c>
      <c r="P31" s="313">
        <v>0</v>
      </c>
      <c r="Q31" s="313">
        <f>ROUND(E31*P31,5)</f>
        <v>0</v>
      </c>
      <c r="R31" s="34"/>
      <c r="S31" s="34"/>
      <c r="T31" s="36">
        <v>0</v>
      </c>
      <c r="U31" s="34" t="e">
        <f>ROUND(#REF!*T31,2)</f>
        <v>#REF!</v>
      </c>
      <c r="V31" s="37"/>
      <c r="W31" s="37"/>
      <c r="X31" s="37"/>
      <c r="Y31" s="37"/>
      <c r="Z31" s="37"/>
      <c r="AA31" s="37"/>
      <c r="AB31" s="37"/>
      <c r="AC31" s="37"/>
      <c r="AD31" s="37"/>
      <c r="AE31" s="37" t="s">
        <v>113</v>
      </c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</row>
    <row r="32" spans="1:60" outlineLevel="1">
      <c r="A32" s="249"/>
      <c r="B32" s="250"/>
      <c r="C32" s="314" t="s">
        <v>1273</v>
      </c>
      <c r="D32" s="315"/>
      <c r="E32" s="316">
        <v>2.3487999999999998E-2</v>
      </c>
      <c r="F32" s="254"/>
      <c r="G32" s="254"/>
      <c r="H32" s="254"/>
      <c r="I32" s="254"/>
      <c r="J32" s="254"/>
      <c r="K32" s="254"/>
      <c r="L32" s="254"/>
      <c r="M32" s="254"/>
      <c r="N32" s="313"/>
      <c r="O32" s="313"/>
      <c r="P32" s="313"/>
      <c r="Q32" s="313"/>
      <c r="R32" s="34"/>
      <c r="S32" s="34"/>
      <c r="T32" s="36"/>
      <c r="U32" s="34"/>
      <c r="V32" s="37"/>
      <c r="W32" s="37"/>
      <c r="X32" s="37"/>
      <c r="Y32" s="37"/>
      <c r="Z32" s="37"/>
      <c r="AA32" s="37"/>
      <c r="AB32" s="37"/>
      <c r="AC32" s="37"/>
      <c r="AD32" s="37"/>
      <c r="AE32" s="37" t="s">
        <v>109</v>
      </c>
      <c r="AF32" s="37">
        <v>0</v>
      </c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</row>
    <row r="33" spans="1:60" ht="20" outlineLevel="1">
      <c r="A33" s="249">
        <v>15</v>
      </c>
      <c r="B33" s="250" t="s">
        <v>137</v>
      </c>
      <c r="C33" s="251" t="s">
        <v>138</v>
      </c>
      <c r="D33" s="313" t="s">
        <v>121</v>
      </c>
      <c r="E33" s="253">
        <v>8.4</v>
      </c>
      <c r="F33" s="320">
        <v>0</v>
      </c>
      <c r="G33" s="254">
        <f>ROUND(E33*F33,2)</f>
        <v>0</v>
      </c>
      <c r="H33" s="254"/>
      <c r="I33" s="254">
        <f>ROUND(E33*H33,2)</f>
        <v>0</v>
      </c>
      <c r="J33" s="254"/>
      <c r="K33" s="254">
        <f>ROUND(E33*J33,2)</f>
        <v>0</v>
      </c>
      <c r="L33" s="254">
        <v>15</v>
      </c>
      <c r="M33" s="254">
        <f>G33*(1+L33/100)</f>
        <v>0</v>
      </c>
      <c r="N33" s="313">
        <v>1.2149999999999999E-2</v>
      </c>
      <c r="O33" s="313">
        <f>ROUND(E33*N33,5)</f>
        <v>0.10206</v>
      </c>
      <c r="P33" s="313">
        <v>0</v>
      </c>
      <c r="Q33" s="313">
        <f>ROUND(E33*P33,5)</f>
        <v>0</v>
      </c>
      <c r="R33" s="34"/>
      <c r="S33" s="34"/>
      <c r="T33" s="36">
        <v>1.0109999999999999</v>
      </c>
      <c r="U33" s="34" t="e">
        <f>ROUND(#REF!*T33,2)</f>
        <v>#REF!</v>
      </c>
      <c r="V33" s="37"/>
      <c r="W33" s="37"/>
      <c r="X33" s="37"/>
      <c r="Y33" s="37"/>
      <c r="Z33" s="37"/>
      <c r="AA33" s="37"/>
      <c r="AB33" s="37"/>
      <c r="AC33" s="37"/>
      <c r="AD33" s="37"/>
      <c r="AE33" s="37" t="s">
        <v>102</v>
      </c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</row>
    <row r="34" spans="1:60" outlineLevel="1">
      <c r="A34" s="249"/>
      <c r="B34" s="250"/>
      <c r="C34" s="314" t="s">
        <v>1274</v>
      </c>
      <c r="D34" s="315"/>
      <c r="E34" s="316">
        <v>6.71</v>
      </c>
      <c r="F34" s="254"/>
      <c r="G34" s="254"/>
      <c r="H34" s="254"/>
      <c r="I34" s="254"/>
      <c r="J34" s="254"/>
      <c r="K34" s="254"/>
      <c r="L34" s="254"/>
      <c r="M34" s="254"/>
      <c r="N34" s="313"/>
      <c r="O34" s="313"/>
      <c r="P34" s="313"/>
      <c r="Q34" s="313"/>
      <c r="R34" s="34"/>
      <c r="S34" s="34"/>
      <c r="T34" s="36"/>
      <c r="U34" s="34"/>
      <c r="V34" s="37"/>
      <c r="W34" s="37"/>
      <c r="X34" s="37"/>
      <c r="Y34" s="37"/>
      <c r="Z34" s="37"/>
      <c r="AA34" s="37"/>
      <c r="AB34" s="37"/>
      <c r="AC34" s="37"/>
      <c r="AD34" s="37"/>
      <c r="AE34" s="37" t="s">
        <v>109</v>
      </c>
      <c r="AF34" s="37">
        <v>0</v>
      </c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</row>
    <row r="35" spans="1:60" outlineLevel="1">
      <c r="A35" s="249"/>
      <c r="B35" s="250"/>
      <c r="C35" s="314" t="s">
        <v>1275</v>
      </c>
      <c r="D35" s="315"/>
      <c r="E35" s="316">
        <v>1.69</v>
      </c>
      <c r="F35" s="254"/>
      <c r="G35" s="254"/>
      <c r="H35" s="254"/>
      <c r="I35" s="254"/>
      <c r="J35" s="254"/>
      <c r="K35" s="254"/>
      <c r="L35" s="254"/>
      <c r="M35" s="254"/>
      <c r="N35" s="313"/>
      <c r="O35" s="313"/>
      <c r="P35" s="313"/>
      <c r="Q35" s="313"/>
      <c r="R35" s="34"/>
      <c r="S35" s="34"/>
      <c r="T35" s="36"/>
      <c r="U35" s="34"/>
      <c r="V35" s="37"/>
      <c r="W35" s="37"/>
      <c r="X35" s="37"/>
      <c r="Y35" s="37"/>
      <c r="Z35" s="37"/>
      <c r="AA35" s="37"/>
      <c r="AB35" s="37"/>
      <c r="AC35" s="37"/>
      <c r="AD35" s="37"/>
      <c r="AE35" s="37" t="s">
        <v>109</v>
      </c>
      <c r="AF35" s="37">
        <v>0</v>
      </c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</row>
    <row r="36" spans="1:60" outlineLevel="1">
      <c r="A36" s="249">
        <v>16</v>
      </c>
      <c r="B36" s="250" t="s">
        <v>144</v>
      </c>
      <c r="C36" s="251" t="s">
        <v>145</v>
      </c>
      <c r="D36" s="313" t="s">
        <v>101</v>
      </c>
      <c r="E36" s="253">
        <v>1</v>
      </c>
      <c r="F36" s="320">
        <f>H36+J36</f>
        <v>0</v>
      </c>
      <c r="G36" s="254">
        <f>ROUND(E36*F36,2)</f>
        <v>0</v>
      </c>
      <c r="H36" s="254"/>
      <c r="I36" s="254">
        <f>ROUND(E36*H36,2)</f>
        <v>0</v>
      </c>
      <c r="J36" s="254"/>
      <c r="K36" s="254">
        <f>ROUND(E36*J36,2)</f>
        <v>0</v>
      </c>
      <c r="L36" s="254">
        <v>15</v>
      </c>
      <c r="M36" s="254">
        <f>G36*(1+L36/100)</f>
        <v>0</v>
      </c>
      <c r="N36" s="313">
        <v>1.6000000000000001E-4</v>
      </c>
      <c r="O36" s="313">
        <f>ROUND(E36*N36,5)</f>
        <v>1.6000000000000001E-4</v>
      </c>
      <c r="P36" s="313">
        <v>0</v>
      </c>
      <c r="Q36" s="313">
        <f>ROUND(E36*P36,5)</f>
        <v>0</v>
      </c>
      <c r="R36" s="34"/>
      <c r="S36" s="34"/>
      <c r="T36" s="36">
        <v>1.24</v>
      </c>
      <c r="U36" s="34" t="e">
        <f>ROUND(#REF!*T36,2)</f>
        <v>#REF!</v>
      </c>
      <c r="V36" s="37"/>
      <c r="W36" s="37"/>
      <c r="X36" s="37"/>
      <c r="Y36" s="37"/>
      <c r="Z36" s="37"/>
      <c r="AA36" s="37"/>
      <c r="AB36" s="37"/>
      <c r="AC36" s="37"/>
      <c r="AD36" s="37"/>
      <c r="AE36" s="37" t="s">
        <v>102</v>
      </c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</row>
    <row r="37" spans="1:60" ht="20" outlineLevel="1">
      <c r="A37" s="249">
        <v>17</v>
      </c>
      <c r="B37" s="250" t="s">
        <v>144</v>
      </c>
      <c r="C37" s="251" t="s">
        <v>146</v>
      </c>
      <c r="D37" s="313" t="s">
        <v>101</v>
      </c>
      <c r="E37" s="253">
        <v>1</v>
      </c>
      <c r="F37" s="320">
        <f>H37+J37</f>
        <v>0</v>
      </c>
      <c r="G37" s="254">
        <f>ROUND(E37*F37,2)</f>
        <v>0</v>
      </c>
      <c r="H37" s="254"/>
      <c r="I37" s="254">
        <f>ROUND(E37*H37,2)</f>
        <v>0</v>
      </c>
      <c r="J37" s="254"/>
      <c r="K37" s="254">
        <f>ROUND(E37*J37,2)</f>
        <v>0</v>
      </c>
      <c r="L37" s="254">
        <v>15</v>
      </c>
      <c r="M37" s="254">
        <f>G37*(1+L37/100)</f>
        <v>0</v>
      </c>
      <c r="N37" s="313">
        <v>1.6000000000000001E-4</v>
      </c>
      <c r="O37" s="313">
        <f>ROUND(E37*N37,5)</f>
        <v>1.6000000000000001E-4</v>
      </c>
      <c r="P37" s="313">
        <v>0</v>
      </c>
      <c r="Q37" s="313">
        <f>ROUND(E37*P37,5)</f>
        <v>0</v>
      </c>
      <c r="R37" s="34"/>
      <c r="S37" s="34"/>
      <c r="T37" s="36">
        <v>1.24</v>
      </c>
      <c r="U37" s="34" t="e">
        <f>ROUND(#REF!*T37,2)</f>
        <v>#REF!</v>
      </c>
      <c r="V37" s="37"/>
      <c r="W37" s="37"/>
      <c r="X37" s="37"/>
      <c r="Y37" s="37"/>
      <c r="Z37" s="37"/>
      <c r="AA37" s="37"/>
      <c r="AB37" s="37"/>
      <c r="AC37" s="37"/>
      <c r="AD37" s="37"/>
      <c r="AE37" s="37" t="s">
        <v>102</v>
      </c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</row>
    <row r="38" spans="1:60" ht="14.5">
      <c r="A38" s="255" t="s">
        <v>97</v>
      </c>
      <c r="B38" s="256" t="s">
        <v>60</v>
      </c>
      <c r="C38" s="257" t="s">
        <v>59</v>
      </c>
      <c r="D38" s="317"/>
      <c r="E38" s="259"/>
      <c r="F38" s="260"/>
      <c r="G38" s="260">
        <f>SUMIF(AE39:AE59,"&lt;&gt;NOR",G39:G59)</f>
        <v>0</v>
      </c>
      <c r="H38" s="260"/>
      <c r="I38" s="260">
        <f>SUM(I39:I59)</f>
        <v>0</v>
      </c>
      <c r="J38" s="260"/>
      <c r="K38" s="260">
        <f>SUM(K39:K59)</f>
        <v>0</v>
      </c>
      <c r="L38" s="260"/>
      <c r="M38" s="260">
        <f>SUM(M39:M59)</f>
        <v>0</v>
      </c>
      <c r="N38" s="317"/>
      <c r="O38" s="317">
        <f>SUM(O39:O59)</f>
        <v>2.73319</v>
      </c>
      <c r="P38" s="317"/>
      <c r="Q38" s="317">
        <f>SUM(Q39:Q59)</f>
        <v>0</v>
      </c>
      <c r="R38" s="39"/>
      <c r="S38" s="39"/>
      <c r="T38" s="41"/>
      <c r="U38" s="39" t="e">
        <f>SUM(U39:U59)</f>
        <v>#REF!</v>
      </c>
      <c r="AE38" s="29" t="s">
        <v>98</v>
      </c>
    </row>
    <row r="39" spans="1:60" ht="20" outlineLevel="1">
      <c r="A39" s="249">
        <v>18</v>
      </c>
      <c r="B39" s="250" t="s">
        <v>160</v>
      </c>
      <c r="C39" s="251" t="s">
        <v>1276</v>
      </c>
      <c r="D39" s="313" t="s">
        <v>121</v>
      </c>
      <c r="E39" s="253">
        <v>16.697500000000002</v>
      </c>
      <c r="F39" s="320">
        <f>H39+J39</f>
        <v>0</v>
      </c>
      <c r="G39" s="254">
        <f>ROUND(E39*F39,2)</f>
        <v>0</v>
      </c>
      <c r="H39" s="254"/>
      <c r="I39" s="254">
        <f>ROUND(E39*H39,2)</f>
        <v>0</v>
      </c>
      <c r="J39" s="254"/>
      <c r="K39" s="254">
        <f>ROUND(E39*J39,2)</f>
        <v>0</v>
      </c>
      <c r="L39" s="254">
        <v>15</v>
      </c>
      <c r="M39" s="254">
        <f>G39*(1+L39/100)</f>
        <v>0</v>
      </c>
      <c r="N39" s="313">
        <v>3.6099999999999999E-3</v>
      </c>
      <c r="O39" s="313">
        <f>ROUND(E39*N39,5)</f>
        <v>6.028E-2</v>
      </c>
      <c r="P39" s="313">
        <v>0</v>
      </c>
      <c r="Q39" s="313">
        <f>ROUND(E39*P39,5)</f>
        <v>0</v>
      </c>
      <c r="R39" s="34"/>
      <c r="S39" s="34"/>
      <c r="T39" s="36">
        <v>0.36199999999999999</v>
      </c>
      <c r="U39" s="34" t="e">
        <f>ROUND(#REF!*T39,2)</f>
        <v>#REF!</v>
      </c>
      <c r="V39" s="37"/>
      <c r="W39" s="37"/>
      <c r="X39" s="37"/>
      <c r="Y39" s="37"/>
      <c r="Z39" s="37"/>
      <c r="AA39" s="37"/>
      <c r="AB39" s="37"/>
      <c r="AC39" s="37"/>
      <c r="AD39" s="37"/>
      <c r="AE39" s="37" t="s">
        <v>102</v>
      </c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</row>
    <row r="40" spans="1:60" outlineLevel="1">
      <c r="A40" s="249"/>
      <c r="B40" s="250"/>
      <c r="C40" s="314" t="s">
        <v>1277</v>
      </c>
      <c r="D40" s="315"/>
      <c r="E40" s="316">
        <v>13.968</v>
      </c>
      <c r="F40" s="254"/>
      <c r="G40" s="254"/>
      <c r="H40" s="254"/>
      <c r="I40" s="254"/>
      <c r="J40" s="254"/>
      <c r="K40" s="254"/>
      <c r="L40" s="254"/>
      <c r="M40" s="254"/>
      <c r="N40" s="313"/>
      <c r="O40" s="313"/>
      <c r="P40" s="313"/>
      <c r="Q40" s="313"/>
      <c r="R40" s="34"/>
      <c r="S40" s="34"/>
      <c r="T40" s="36"/>
      <c r="U40" s="34"/>
      <c r="V40" s="37"/>
      <c r="W40" s="37"/>
      <c r="X40" s="37"/>
      <c r="Y40" s="37"/>
      <c r="Z40" s="37"/>
      <c r="AA40" s="37"/>
      <c r="AB40" s="37"/>
      <c r="AC40" s="37"/>
      <c r="AD40" s="37"/>
      <c r="AE40" s="37" t="s">
        <v>109</v>
      </c>
      <c r="AF40" s="37">
        <v>0</v>
      </c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</row>
    <row r="41" spans="1:60" outlineLevel="1">
      <c r="A41" s="249"/>
      <c r="B41" s="250"/>
      <c r="C41" s="314" t="s">
        <v>1278</v>
      </c>
      <c r="D41" s="315"/>
      <c r="E41" s="316">
        <v>2.7294999999999998</v>
      </c>
      <c r="F41" s="254"/>
      <c r="G41" s="254"/>
      <c r="H41" s="254"/>
      <c r="I41" s="254"/>
      <c r="J41" s="254"/>
      <c r="K41" s="254"/>
      <c r="L41" s="254"/>
      <c r="M41" s="254"/>
      <c r="N41" s="313"/>
      <c r="O41" s="313"/>
      <c r="P41" s="313"/>
      <c r="Q41" s="313"/>
      <c r="R41" s="34"/>
      <c r="S41" s="34"/>
      <c r="T41" s="36"/>
      <c r="U41" s="34"/>
      <c r="V41" s="37"/>
      <c r="W41" s="37"/>
      <c r="X41" s="37"/>
      <c r="Y41" s="37"/>
      <c r="Z41" s="37"/>
      <c r="AA41" s="37"/>
      <c r="AB41" s="37"/>
      <c r="AC41" s="37"/>
      <c r="AD41" s="37"/>
      <c r="AE41" s="37" t="s">
        <v>109</v>
      </c>
      <c r="AF41" s="37">
        <v>0</v>
      </c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</row>
    <row r="42" spans="1:60" outlineLevel="1">
      <c r="A42" s="249">
        <v>19</v>
      </c>
      <c r="B42" s="250" t="s">
        <v>147</v>
      </c>
      <c r="C42" s="251" t="s">
        <v>1279</v>
      </c>
      <c r="D42" s="313" t="s">
        <v>121</v>
      </c>
      <c r="E42" s="253">
        <v>77.938500000000005</v>
      </c>
      <c r="F42" s="320">
        <f>H42+J42</f>
        <v>0</v>
      </c>
      <c r="G42" s="254">
        <f>ROUND(E42*F42,2)</f>
        <v>0</v>
      </c>
      <c r="H42" s="254"/>
      <c r="I42" s="254">
        <f>ROUND(E42*H42,2)</f>
        <v>0</v>
      </c>
      <c r="J42" s="254"/>
      <c r="K42" s="254">
        <f>ROUND(E42*J42,2)</f>
        <v>0</v>
      </c>
      <c r="L42" s="254">
        <v>15</v>
      </c>
      <c r="M42" s="254">
        <f>G42*(1+L42/100)</f>
        <v>0</v>
      </c>
      <c r="N42" s="313">
        <v>3.2000000000000003E-4</v>
      </c>
      <c r="O42" s="313">
        <f>ROUND(E42*N42,5)</f>
        <v>2.494E-2</v>
      </c>
      <c r="P42" s="313">
        <v>0</v>
      </c>
      <c r="Q42" s="313">
        <f>ROUND(E42*P42,5)</f>
        <v>0</v>
      </c>
      <c r="R42" s="34"/>
      <c r="S42" s="34"/>
      <c r="T42" s="36">
        <v>7.0000000000000007E-2</v>
      </c>
      <c r="U42" s="34" t="e">
        <f>ROUND(#REF!*T42,2)</f>
        <v>#REF!</v>
      </c>
      <c r="V42" s="37"/>
      <c r="W42" s="37"/>
      <c r="X42" s="37"/>
      <c r="Y42" s="37"/>
      <c r="Z42" s="37"/>
      <c r="AA42" s="37"/>
      <c r="AB42" s="37"/>
      <c r="AC42" s="37"/>
      <c r="AD42" s="37"/>
      <c r="AE42" s="37" t="s">
        <v>102</v>
      </c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</row>
    <row r="43" spans="1:60" ht="20" outlineLevel="1">
      <c r="A43" s="249"/>
      <c r="B43" s="250"/>
      <c r="C43" s="314" t="s">
        <v>1280</v>
      </c>
      <c r="D43" s="315"/>
      <c r="E43" s="316">
        <v>39.715800000000002</v>
      </c>
      <c r="F43" s="254"/>
      <c r="G43" s="254"/>
      <c r="H43" s="254"/>
      <c r="I43" s="254"/>
      <c r="J43" s="254"/>
      <c r="K43" s="254"/>
      <c r="L43" s="254"/>
      <c r="M43" s="254"/>
      <c r="N43" s="313"/>
      <c r="O43" s="313"/>
      <c r="P43" s="313"/>
      <c r="Q43" s="313"/>
      <c r="R43" s="34"/>
      <c r="S43" s="34"/>
      <c r="T43" s="36"/>
      <c r="U43" s="34"/>
      <c r="V43" s="37"/>
      <c r="W43" s="37"/>
      <c r="X43" s="37"/>
      <c r="Y43" s="37"/>
      <c r="Z43" s="37"/>
      <c r="AA43" s="37"/>
      <c r="AB43" s="37"/>
      <c r="AC43" s="37"/>
      <c r="AD43" s="37"/>
      <c r="AE43" s="37" t="s">
        <v>109</v>
      </c>
      <c r="AF43" s="37">
        <v>0</v>
      </c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</row>
    <row r="44" spans="1:60" outlineLevel="1">
      <c r="A44" s="249"/>
      <c r="B44" s="250"/>
      <c r="C44" s="314" t="s">
        <v>1281</v>
      </c>
      <c r="D44" s="315"/>
      <c r="E44" s="316">
        <v>14.394</v>
      </c>
      <c r="F44" s="254"/>
      <c r="G44" s="254"/>
      <c r="H44" s="254"/>
      <c r="I44" s="254"/>
      <c r="J44" s="254"/>
      <c r="K44" s="254"/>
      <c r="L44" s="254"/>
      <c r="M44" s="254"/>
      <c r="N44" s="313"/>
      <c r="O44" s="313"/>
      <c r="P44" s="313"/>
      <c r="Q44" s="313"/>
      <c r="R44" s="34"/>
      <c r="S44" s="34"/>
      <c r="T44" s="36"/>
      <c r="U44" s="34"/>
      <c r="V44" s="37"/>
      <c r="W44" s="37"/>
      <c r="X44" s="37"/>
      <c r="Y44" s="37"/>
      <c r="Z44" s="37"/>
      <c r="AA44" s="37"/>
      <c r="AB44" s="37"/>
      <c r="AC44" s="37"/>
      <c r="AD44" s="37"/>
      <c r="AE44" s="37" t="s">
        <v>109</v>
      </c>
      <c r="AF44" s="37">
        <v>0</v>
      </c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</row>
    <row r="45" spans="1:60" outlineLevel="1">
      <c r="A45" s="249"/>
      <c r="B45" s="250"/>
      <c r="C45" s="314" t="s">
        <v>1282</v>
      </c>
      <c r="D45" s="315"/>
      <c r="E45" s="316">
        <v>14.300599999999999</v>
      </c>
      <c r="F45" s="254"/>
      <c r="G45" s="254"/>
      <c r="H45" s="254"/>
      <c r="I45" s="254"/>
      <c r="J45" s="254"/>
      <c r="K45" s="254"/>
      <c r="L45" s="254"/>
      <c r="M45" s="254"/>
      <c r="N45" s="313"/>
      <c r="O45" s="313"/>
      <c r="P45" s="313"/>
      <c r="Q45" s="313"/>
      <c r="R45" s="34"/>
      <c r="S45" s="34"/>
      <c r="T45" s="36"/>
      <c r="U45" s="34"/>
      <c r="V45" s="37"/>
      <c r="W45" s="37"/>
      <c r="X45" s="37"/>
      <c r="Y45" s="37"/>
      <c r="Z45" s="37"/>
      <c r="AA45" s="37"/>
      <c r="AB45" s="37"/>
      <c r="AC45" s="37"/>
      <c r="AD45" s="37"/>
      <c r="AE45" s="37" t="s">
        <v>109</v>
      </c>
      <c r="AF45" s="37">
        <v>0</v>
      </c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</row>
    <row r="46" spans="1:60" outlineLevel="1">
      <c r="A46" s="249"/>
      <c r="B46" s="250"/>
      <c r="C46" s="314" t="s">
        <v>1283</v>
      </c>
      <c r="D46" s="315"/>
      <c r="E46" s="316">
        <v>9.5281000000000002</v>
      </c>
      <c r="F46" s="254"/>
      <c r="G46" s="254"/>
      <c r="H46" s="254"/>
      <c r="I46" s="254"/>
      <c r="J46" s="254"/>
      <c r="K46" s="254"/>
      <c r="L46" s="254"/>
      <c r="M46" s="254"/>
      <c r="N46" s="313"/>
      <c r="O46" s="313"/>
      <c r="P46" s="313"/>
      <c r="Q46" s="313"/>
      <c r="R46" s="34"/>
      <c r="S46" s="34"/>
      <c r="T46" s="36"/>
      <c r="U46" s="34"/>
      <c r="V46" s="37"/>
      <c r="W46" s="37"/>
      <c r="X46" s="37"/>
      <c r="Y46" s="37"/>
      <c r="Z46" s="37"/>
      <c r="AA46" s="37"/>
      <c r="AB46" s="37"/>
      <c r="AC46" s="37"/>
      <c r="AD46" s="37"/>
      <c r="AE46" s="37" t="s">
        <v>109</v>
      </c>
      <c r="AF46" s="37">
        <v>0</v>
      </c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</row>
    <row r="47" spans="1:60" outlineLevel="1">
      <c r="A47" s="249">
        <v>20</v>
      </c>
      <c r="B47" s="250" t="s">
        <v>1284</v>
      </c>
      <c r="C47" s="251" t="s">
        <v>1285</v>
      </c>
      <c r="D47" s="313" t="s">
        <v>121</v>
      </c>
      <c r="E47" s="253">
        <v>55.2149</v>
      </c>
      <c r="F47" s="320">
        <f>H47+J47</f>
        <v>0</v>
      </c>
      <c r="G47" s="254">
        <f>ROUND(E47*F47,2)</f>
        <v>0</v>
      </c>
      <c r="H47" s="254"/>
      <c r="I47" s="254">
        <f>ROUND(E47*H47,2)</f>
        <v>0</v>
      </c>
      <c r="J47" s="254"/>
      <c r="K47" s="254">
        <f>ROUND(E47*J47,2)</f>
        <v>0</v>
      </c>
      <c r="L47" s="254">
        <v>15</v>
      </c>
      <c r="M47" s="254">
        <f>G47*(1+L47/100)</f>
        <v>0</v>
      </c>
      <c r="N47" s="313">
        <v>6.3E-3</v>
      </c>
      <c r="O47" s="313">
        <f>ROUND(E47*N47,5)</f>
        <v>0.34784999999999999</v>
      </c>
      <c r="P47" s="313">
        <v>0</v>
      </c>
      <c r="Q47" s="313">
        <f>ROUND(E47*P47,5)</f>
        <v>0</v>
      </c>
      <c r="R47" s="34"/>
      <c r="S47" s="34"/>
      <c r="T47" s="36">
        <v>9.0999999999999998E-2</v>
      </c>
      <c r="U47" s="34" t="e">
        <f>ROUND(#REF!*T47,2)</f>
        <v>#REF!</v>
      </c>
      <c r="V47" s="37"/>
      <c r="W47" s="37"/>
      <c r="X47" s="37"/>
      <c r="Y47" s="37"/>
      <c r="Z47" s="37"/>
      <c r="AA47" s="37"/>
      <c r="AB47" s="37"/>
      <c r="AC47" s="37"/>
      <c r="AD47" s="37"/>
      <c r="AE47" s="37" t="s">
        <v>102</v>
      </c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</row>
    <row r="48" spans="1:60" ht="20" outlineLevel="1">
      <c r="A48" s="249"/>
      <c r="B48" s="250"/>
      <c r="C48" s="314" t="s">
        <v>1286</v>
      </c>
      <c r="D48" s="315"/>
      <c r="E48" s="316">
        <v>30.882400000000001</v>
      </c>
      <c r="F48" s="254"/>
      <c r="G48" s="254"/>
      <c r="H48" s="254"/>
      <c r="I48" s="254"/>
      <c r="J48" s="254"/>
      <c r="K48" s="254"/>
      <c r="L48" s="254"/>
      <c r="M48" s="254"/>
      <c r="N48" s="313"/>
      <c r="O48" s="313"/>
      <c r="P48" s="313"/>
      <c r="Q48" s="313"/>
      <c r="R48" s="34"/>
      <c r="S48" s="34"/>
      <c r="T48" s="36"/>
      <c r="U48" s="34"/>
      <c r="V48" s="37"/>
      <c r="W48" s="37"/>
      <c r="X48" s="37"/>
      <c r="Y48" s="37"/>
      <c r="Z48" s="37"/>
      <c r="AA48" s="37"/>
      <c r="AB48" s="37"/>
      <c r="AC48" s="37"/>
      <c r="AD48" s="37"/>
      <c r="AE48" s="37" t="s">
        <v>109</v>
      </c>
      <c r="AF48" s="37">
        <v>0</v>
      </c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</row>
    <row r="49" spans="1:60" outlineLevel="1">
      <c r="A49" s="249"/>
      <c r="B49" s="250"/>
      <c r="C49" s="314" t="s">
        <v>1287</v>
      </c>
      <c r="D49" s="315"/>
      <c r="E49" s="316">
        <v>6.49</v>
      </c>
      <c r="F49" s="254"/>
      <c r="G49" s="254"/>
      <c r="H49" s="254"/>
      <c r="I49" s="254"/>
      <c r="J49" s="254"/>
      <c r="K49" s="254"/>
      <c r="L49" s="254"/>
      <c r="M49" s="254"/>
      <c r="N49" s="313"/>
      <c r="O49" s="313"/>
      <c r="P49" s="313"/>
      <c r="Q49" s="313"/>
      <c r="R49" s="34"/>
      <c r="S49" s="34"/>
      <c r="T49" s="36"/>
      <c r="U49" s="34"/>
      <c r="V49" s="37"/>
      <c r="W49" s="37"/>
      <c r="X49" s="37"/>
      <c r="Y49" s="37"/>
      <c r="Z49" s="37"/>
      <c r="AA49" s="37"/>
      <c r="AB49" s="37"/>
      <c r="AC49" s="37"/>
      <c r="AD49" s="37"/>
      <c r="AE49" s="37" t="s">
        <v>109</v>
      </c>
      <c r="AF49" s="37">
        <v>0</v>
      </c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</row>
    <row r="50" spans="1:60" outlineLevel="1">
      <c r="A50" s="249"/>
      <c r="B50" s="250"/>
      <c r="C50" s="314" t="s">
        <v>1288</v>
      </c>
      <c r="D50" s="315"/>
      <c r="E50" s="316">
        <v>10.7844</v>
      </c>
      <c r="F50" s="254"/>
      <c r="G50" s="254"/>
      <c r="H50" s="254"/>
      <c r="I50" s="254"/>
      <c r="J50" s="254"/>
      <c r="K50" s="254"/>
      <c r="L50" s="254"/>
      <c r="M50" s="254"/>
      <c r="N50" s="313"/>
      <c r="O50" s="313"/>
      <c r="P50" s="313"/>
      <c r="Q50" s="313"/>
      <c r="R50" s="34"/>
      <c r="S50" s="34"/>
      <c r="T50" s="36"/>
      <c r="U50" s="34"/>
      <c r="V50" s="37"/>
      <c r="W50" s="37"/>
      <c r="X50" s="37"/>
      <c r="Y50" s="37"/>
      <c r="Z50" s="37"/>
      <c r="AA50" s="37"/>
      <c r="AB50" s="37"/>
      <c r="AC50" s="37"/>
      <c r="AD50" s="37"/>
      <c r="AE50" s="37" t="s">
        <v>109</v>
      </c>
      <c r="AF50" s="37">
        <v>0</v>
      </c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</row>
    <row r="51" spans="1:60" outlineLevel="1">
      <c r="A51" s="249"/>
      <c r="B51" s="250"/>
      <c r="C51" s="314" t="s">
        <v>1289</v>
      </c>
      <c r="D51" s="315"/>
      <c r="E51" s="316">
        <v>7.0580999999999996</v>
      </c>
      <c r="F51" s="254"/>
      <c r="G51" s="254"/>
      <c r="H51" s="254"/>
      <c r="I51" s="254"/>
      <c r="J51" s="254"/>
      <c r="K51" s="254"/>
      <c r="L51" s="254"/>
      <c r="M51" s="254"/>
      <c r="N51" s="313"/>
      <c r="O51" s="313"/>
      <c r="P51" s="313"/>
      <c r="Q51" s="313"/>
      <c r="R51" s="34"/>
      <c r="S51" s="34"/>
      <c r="T51" s="36"/>
      <c r="U51" s="34"/>
      <c r="V51" s="37"/>
      <c r="W51" s="37"/>
      <c r="X51" s="37"/>
      <c r="Y51" s="37"/>
      <c r="Z51" s="37"/>
      <c r="AA51" s="37"/>
      <c r="AB51" s="37"/>
      <c r="AC51" s="37"/>
      <c r="AD51" s="37"/>
      <c r="AE51" s="37" t="s">
        <v>109</v>
      </c>
      <c r="AF51" s="37">
        <v>0</v>
      </c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</row>
    <row r="52" spans="1:60" outlineLevel="1">
      <c r="A52" s="249">
        <v>21</v>
      </c>
      <c r="B52" s="250" t="s">
        <v>1290</v>
      </c>
      <c r="C52" s="251" t="s">
        <v>1291</v>
      </c>
      <c r="D52" s="313" t="s">
        <v>121</v>
      </c>
      <c r="E52" s="253">
        <v>55.2149</v>
      </c>
      <c r="F52" s="320">
        <f>H52+J52</f>
        <v>0</v>
      </c>
      <c r="G52" s="254">
        <f>ROUND(E52*F52,2)</f>
        <v>0</v>
      </c>
      <c r="H52" s="254"/>
      <c r="I52" s="254">
        <f>ROUND(E52*H52,2)</f>
        <v>0</v>
      </c>
      <c r="J52" s="254"/>
      <c r="K52" s="254">
        <f>ROUND(E52*J52,2)</f>
        <v>0</v>
      </c>
      <c r="L52" s="254">
        <v>15</v>
      </c>
      <c r="M52" s="254">
        <f>G52*(1+L52/100)</f>
        <v>0</v>
      </c>
      <c r="N52" s="313">
        <v>2.205E-2</v>
      </c>
      <c r="O52" s="313">
        <f>ROUND(E52*N52,5)</f>
        <v>1.21749</v>
      </c>
      <c r="P52" s="313">
        <v>0</v>
      </c>
      <c r="Q52" s="313">
        <f>ROUND(E52*P52,5)</f>
        <v>0</v>
      </c>
      <c r="R52" s="34"/>
      <c r="S52" s="34"/>
      <c r="T52" s="36">
        <v>0.48</v>
      </c>
      <c r="U52" s="34" t="e">
        <f>ROUND(#REF!*T52,2)</f>
        <v>#REF!</v>
      </c>
      <c r="V52" s="37"/>
      <c r="W52" s="37"/>
      <c r="X52" s="37"/>
      <c r="Y52" s="37"/>
      <c r="Z52" s="37"/>
      <c r="AA52" s="37"/>
      <c r="AB52" s="37"/>
      <c r="AC52" s="37"/>
      <c r="AD52" s="37"/>
      <c r="AE52" s="37" t="s">
        <v>102</v>
      </c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</row>
    <row r="53" spans="1:60" outlineLevel="1">
      <c r="A53" s="249">
        <v>22</v>
      </c>
      <c r="B53" s="250" t="s">
        <v>1292</v>
      </c>
      <c r="C53" s="251" t="s">
        <v>1293</v>
      </c>
      <c r="D53" s="313" t="s">
        <v>121</v>
      </c>
      <c r="E53" s="253">
        <v>57.638500000000001</v>
      </c>
      <c r="F53" s="320">
        <f>H53+J53</f>
        <v>0</v>
      </c>
      <c r="G53" s="254">
        <f>ROUND(E53*F53,2)</f>
        <v>0</v>
      </c>
      <c r="H53" s="254"/>
      <c r="I53" s="254">
        <f>ROUND(E53*H53,2)</f>
        <v>0</v>
      </c>
      <c r="J53" s="254"/>
      <c r="K53" s="254">
        <f>ROUND(E53*J53,2)</f>
        <v>0</v>
      </c>
      <c r="L53" s="254">
        <v>15</v>
      </c>
      <c r="M53" s="254">
        <f>G53*(1+L53/100)</f>
        <v>0</v>
      </c>
      <c r="N53" s="313">
        <v>4.5599999999999998E-3</v>
      </c>
      <c r="O53" s="313">
        <f>ROUND(E53*N53,5)</f>
        <v>0.26283000000000001</v>
      </c>
      <c r="P53" s="313">
        <v>0</v>
      </c>
      <c r="Q53" s="313">
        <f>ROUND(E53*P53,5)</f>
        <v>0</v>
      </c>
      <c r="R53" s="34"/>
      <c r="S53" s="34"/>
      <c r="T53" s="36">
        <v>0.245</v>
      </c>
      <c r="U53" s="34" t="e">
        <f>ROUND(#REF!*T53,2)</f>
        <v>#REF!</v>
      </c>
      <c r="V53" s="37"/>
      <c r="W53" s="37"/>
      <c r="X53" s="37"/>
      <c r="Y53" s="37"/>
      <c r="Z53" s="37"/>
      <c r="AA53" s="37"/>
      <c r="AB53" s="37"/>
      <c r="AC53" s="37"/>
      <c r="AD53" s="37"/>
      <c r="AE53" s="37" t="s">
        <v>102</v>
      </c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</row>
    <row r="54" spans="1:60" outlineLevel="1">
      <c r="A54" s="249"/>
      <c r="B54" s="250"/>
      <c r="C54" s="314" t="s">
        <v>1294</v>
      </c>
      <c r="D54" s="315"/>
      <c r="E54" s="316">
        <v>57.638500000000001</v>
      </c>
      <c r="F54" s="254"/>
      <c r="G54" s="254"/>
      <c r="H54" s="254"/>
      <c r="I54" s="254"/>
      <c r="J54" s="254"/>
      <c r="K54" s="254"/>
      <c r="L54" s="254"/>
      <c r="M54" s="254"/>
      <c r="N54" s="313"/>
      <c r="O54" s="313"/>
      <c r="P54" s="313"/>
      <c r="Q54" s="313"/>
      <c r="R54" s="34"/>
      <c r="S54" s="34"/>
      <c r="T54" s="36"/>
      <c r="U54" s="34"/>
      <c r="V54" s="37"/>
      <c r="W54" s="37"/>
      <c r="X54" s="37"/>
      <c r="Y54" s="37"/>
      <c r="Z54" s="37"/>
      <c r="AA54" s="37"/>
      <c r="AB54" s="37"/>
      <c r="AC54" s="37"/>
      <c r="AD54" s="37"/>
      <c r="AE54" s="37" t="s">
        <v>109</v>
      </c>
      <c r="AF54" s="37">
        <v>0</v>
      </c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</row>
    <row r="55" spans="1:60" outlineLevel="1">
      <c r="A55" s="249">
        <v>23</v>
      </c>
      <c r="B55" s="250" t="s">
        <v>1295</v>
      </c>
      <c r="C55" s="251" t="s">
        <v>1296</v>
      </c>
      <c r="D55" s="313" t="s">
        <v>121</v>
      </c>
      <c r="E55" s="253">
        <v>16</v>
      </c>
      <c r="F55" s="320">
        <f>H55+J55</f>
        <v>0</v>
      </c>
      <c r="G55" s="254">
        <f>ROUND(E55*F55,2)</f>
        <v>0</v>
      </c>
      <c r="H55" s="254"/>
      <c r="I55" s="254">
        <f>ROUND(E55*H55,2)</f>
        <v>0</v>
      </c>
      <c r="J55" s="254"/>
      <c r="K55" s="254">
        <f>ROUND(E55*J55,2)</f>
        <v>0</v>
      </c>
      <c r="L55" s="254">
        <v>15</v>
      </c>
      <c r="M55" s="254">
        <f>G55*(1+L55/100)</f>
        <v>0</v>
      </c>
      <c r="N55" s="313">
        <v>5.1229999999999998E-2</v>
      </c>
      <c r="O55" s="313">
        <f>ROUND(E55*N55,5)</f>
        <v>0.81967999999999996</v>
      </c>
      <c r="P55" s="313">
        <v>0</v>
      </c>
      <c r="Q55" s="313">
        <f>ROUND(E55*P55,5)</f>
        <v>0</v>
      </c>
      <c r="R55" s="34"/>
      <c r="S55" s="34"/>
      <c r="T55" s="36">
        <v>0.90800000000000003</v>
      </c>
      <c r="U55" s="34" t="e">
        <f>ROUND(#REF!*T55,2)</f>
        <v>#REF!</v>
      </c>
      <c r="V55" s="37"/>
      <c r="W55" s="37"/>
      <c r="X55" s="37"/>
      <c r="Y55" s="37"/>
      <c r="Z55" s="37"/>
      <c r="AA55" s="37"/>
      <c r="AB55" s="37"/>
      <c r="AC55" s="37"/>
      <c r="AD55" s="37"/>
      <c r="AE55" s="37" t="s">
        <v>102</v>
      </c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</row>
    <row r="56" spans="1:60" outlineLevel="1">
      <c r="A56" s="249"/>
      <c r="B56" s="250"/>
      <c r="C56" s="536" t="s">
        <v>1297</v>
      </c>
      <c r="D56" s="537"/>
      <c r="E56" s="538"/>
      <c r="F56" s="539"/>
      <c r="G56" s="540"/>
      <c r="H56" s="254"/>
      <c r="I56" s="254"/>
      <c r="J56" s="254"/>
      <c r="K56" s="254"/>
      <c r="L56" s="254"/>
      <c r="M56" s="254"/>
      <c r="N56" s="313"/>
      <c r="O56" s="313"/>
      <c r="P56" s="313"/>
      <c r="Q56" s="313"/>
      <c r="R56" s="34"/>
      <c r="S56" s="34"/>
      <c r="T56" s="36"/>
      <c r="U56" s="34"/>
      <c r="V56" s="37"/>
      <c r="W56" s="37"/>
      <c r="X56" s="37"/>
      <c r="Y56" s="37"/>
      <c r="Z56" s="37"/>
      <c r="AA56" s="37"/>
      <c r="AB56" s="37"/>
      <c r="AC56" s="37"/>
      <c r="AD56" s="37"/>
      <c r="AE56" s="37" t="s">
        <v>104</v>
      </c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8" t="e">
        <f>#REF!</f>
        <v>#REF!</v>
      </c>
      <c r="BB56" s="37"/>
      <c r="BC56" s="37"/>
      <c r="BD56" s="37"/>
      <c r="BE56" s="37"/>
      <c r="BF56" s="37"/>
      <c r="BG56" s="37"/>
      <c r="BH56" s="37"/>
    </row>
    <row r="57" spans="1:60" outlineLevel="1">
      <c r="A57" s="249"/>
      <c r="B57" s="250"/>
      <c r="C57" s="314" t="s">
        <v>1298</v>
      </c>
      <c r="D57" s="315"/>
      <c r="E57" s="316">
        <v>16</v>
      </c>
      <c r="F57" s="254"/>
      <c r="G57" s="254"/>
      <c r="H57" s="254"/>
      <c r="I57" s="254"/>
      <c r="J57" s="254"/>
      <c r="K57" s="254"/>
      <c r="L57" s="254"/>
      <c r="M57" s="254"/>
      <c r="N57" s="313"/>
      <c r="O57" s="313"/>
      <c r="P57" s="313"/>
      <c r="Q57" s="313"/>
      <c r="R57" s="34"/>
      <c r="S57" s="34"/>
      <c r="T57" s="36"/>
      <c r="U57" s="34"/>
      <c r="V57" s="37"/>
      <c r="W57" s="37"/>
      <c r="X57" s="37"/>
      <c r="Y57" s="37"/>
      <c r="Z57" s="37"/>
      <c r="AA57" s="37"/>
      <c r="AB57" s="37"/>
      <c r="AC57" s="37"/>
      <c r="AD57" s="37"/>
      <c r="AE57" s="37" t="s">
        <v>109</v>
      </c>
      <c r="AF57" s="37">
        <v>0</v>
      </c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</row>
    <row r="58" spans="1:60" outlineLevel="1">
      <c r="A58" s="249">
        <v>24</v>
      </c>
      <c r="B58" s="250" t="s">
        <v>175</v>
      </c>
      <c r="C58" s="251" t="s">
        <v>176</v>
      </c>
      <c r="D58" s="313" t="s">
        <v>121</v>
      </c>
      <c r="E58" s="253">
        <v>3.0952000000000002</v>
      </c>
      <c r="F58" s="320">
        <f>H58+J58</f>
        <v>0</v>
      </c>
      <c r="G58" s="254">
        <f>ROUND(E58*F58,2)</f>
        <v>0</v>
      </c>
      <c r="H58" s="254"/>
      <c r="I58" s="254">
        <f>ROUND(E58*H58,2)</f>
        <v>0</v>
      </c>
      <c r="J58" s="254"/>
      <c r="K58" s="254">
        <f>ROUND(E58*J58,2)</f>
        <v>0</v>
      </c>
      <c r="L58" s="254">
        <v>15</v>
      </c>
      <c r="M58" s="254">
        <f>G58*(1+L58/100)</f>
        <v>0</v>
      </c>
      <c r="N58" s="313">
        <v>4.0000000000000003E-5</v>
      </c>
      <c r="O58" s="313">
        <f>ROUND(E58*N58,5)</f>
        <v>1.2E-4</v>
      </c>
      <c r="P58" s="313">
        <v>0</v>
      </c>
      <c r="Q58" s="313">
        <f>ROUND(E58*P58,5)</f>
        <v>0</v>
      </c>
      <c r="R58" s="34"/>
      <c r="S58" s="34"/>
      <c r="T58" s="36">
        <v>7.8E-2</v>
      </c>
      <c r="U58" s="34" t="e">
        <f>ROUND(#REF!*T58,2)</f>
        <v>#REF!</v>
      </c>
      <c r="V58" s="37"/>
      <c r="W58" s="37"/>
      <c r="X58" s="37"/>
      <c r="Y58" s="37"/>
      <c r="Z58" s="37"/>
      <c r="AA58" s="37"/>
      <c r="AB58" s="37"/>
      <c r="AC58" s="37"/>
      <c r="AD58" s="37"/>
      <c r="AE58" s="37" t="s">
        <v>102</v>
      </c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</row>
    <row r="59" spans="1:60" outlineLevel="1">
      <c r="A59" s="249"/>
      <c r="B59" s="250"/>
      <c r="C59" s="314" t="s">
        <v>1299</v>
      </c>
      <c r="D59" s="315"/>
      <c r="E59" s="316">
        <v>3.0952000000000002</v>
      </c>
      <c r="F59" s="254"/>
      <c r="G59" s="254"/>
      <c r="H59" s="254"/>
      <c r="I59" s="254"/>
      <c r="J59" s="254"/>
      <c r="K59" s="254"/>
      <c r="L59" s="254"/>
      <c r="M59" s="254"/>
      <c r="N59" s="313"/>
      <c r="O59" s="313"/>
      <c r="P59" s="313"/>
      <c r="Q59" s="313"/>
      <c r="R59" s="34"/>
      <c r="S59" s="34"/>
      <c r="T59" s="36"/>
      <c r="U59" s="34"/>
      <c r="V59" s="37"/>
      <c r="W59" s="37"/>
      <c r="X59" s="37"/>
      <c r="Y59" s="37"/>
      <c r="Z59" s="37"/>
      <c r="AA59" s="37"/>
      <c r="AB59" s="37"/>
      <c r="AC59" s="37"/>
      <c r="AD59" s="37"/>
      <c r="AE59" s="37" t="s">
        <v>109</v>
      </c>
      <c r="AF59" s="37">
        <v>0</v>
      </c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</row>
    <row r="60" spans="1:60" ht="14.5">
      <c r="A60" s="255" t="s">
        <v>97</v>
      </c>
      <c r="B60" s="256" t="s">
        <v>58</v>
      </c>
      <c r="C60" s="257" t="s">
        <v>57</v>
      </c>
      <c r="D60" s="317"/>
      <c r="E60" s="259"/>
      <c r="F60" s="260"/>
      <c r="G60" s="260">
        <f>SUMIF(AE61:AE72,"&lt;&gt;NOR",G61:G72)</f>
        <v>0</v>
      </c>
      <c r="H60" s="260"/>
      <c r="I60" s="260">
        <f>SUM(I61:I72)</f>
        <v>0</v>
      </c>
      <c r="J60" s="260"/>
      <c r="K60" s="260">
        <f>SUM(K61:K72)</f>
        <v>0</v>
      </c>
      <c r="L60" s="260"/>
      <c r="M60" s="260">
        <f>SUM(M61:M72)</f>
        <v>0</v>
      </c>
      <c r="N60" s="317"/>
      <c r="O60" s="317">
        <f>SUM(O61:O72)</f>
        <v>2.6289300000000004</v>
      </c>
      <c r="P60" s="317"/>
      <c r="Q60" s="317">
        <f>SUM(Q61:Q72)</f>
        <v>0</v>
      </c>
      <c r="R60" s="39"/>
      <c r="S60" s="39"/>
      <c r="T60" s="41"/>
      <c r="U60" s="39" t="e">
        <f>SUM(U61:U74)</f>
        <v>#REF!</v>
      </c>
      <c r="AE60" s="29" t="s">
        <v>98</v>
      </c>
    </row>
    <row r="61" spans="1:60" outlineLevel="1">
      <c r="A61" s="249">
        <v>25</v>
      </c>
      <c r="B61" s="250" t="s">
        <v>178</v>
      </c>
      <c r="C61" s="251" t="s">
        <v>1302</v>
      </c>
      <c r="D61" s="313" t="s">
        <v>121</v>
      </c>
      <c r="E61" s="253">
        <v>3.76</v>
      </c>
      <c r="F61" s="320">
        <f>H61+J61</f>
        <v>0</v>
      </c>
      <c r="G61" s="254">
        <f>ROUND(E61*F61,2)</f>
        <v>0</v>
      </c>
      <c r="H61" s="254"/>
      <c r="I61" s="254">
        <f>ROUND(E61*H61,2)</f>
        <v>0</v>
      </c>
      <c r="J61" s="254"/>
      <c r="K61" s="254">
        <f>ROUND(E61*J61,2)</f>
        <v>0</v>
      </c>
      <c r="L61" s="254">
        <v>15</v>
      </c>
      <c r="M61" s="254">
        <f>G61*(1+L61/100)</f>
        <v>0</v>
      </c>
      <c r="N61" s="313">
        <v>2.5999999999999998E-4</v>
      </c>
      <c r="O61" s="313">
        <f>ROUND(E61*N61,5)</f>
        <v>9.7999999999999997E-4</v>
      </c>
      <c r="P61" s="313">
        <v>0</v>
      </c>
      <c r="Q61" s="313">
        <f>ROUND(E61*P61,5)</f>
        <v>0</v>
      </c>
      <c r="R61" s="34"/>
      <c r="S61" s="34"/>
      <c r="T61" s="36">
        <v>0.3</v>
      </c>
      <c r="U61" s="34" t="e">
        <f>ROUND(#REF!*T61,2)</f>
        <v>#REF!</v>
      </c>
      <c r="V61" s="37"/>
      <c r="W61" s="37"/>
      <c r="X61" s="37"/>
      <c r="Y61" s="37"/>
      <c r="Z61" s="37"/>
      <c r="AA61" s="37"/>
      <c r="AB61" s="37"/>
      <c r="AC61" s="37"/>
      <c r="AD61" s="37"/>
      <c r="AE61" s="37" t="s">
        <v>102</v>
      </c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</row>
    <row r="62" spans="1:60" outlineLevel="1">
      <c r="A62" s="249"/>
      <c r="B62" s="250"/>
      <c r="C62" s="314" t="s">
        <v>2037</v>
      </c>
      <c r="D62" s="315"/>
      <c r="E62" s="316">
        <v>3.76</v>
      </c>
      <c r="F62" s="254"/>
      <c r="G62" s="254"/>
      <c r="H62" s="254"/>
      <c r="I62" s="254"/>
      <c r="J62" s="254"/>
      <c r="K62" s="254"/>
      <c r="L62" s="254"/>
      <c r="M62" s="254"/>
      <c r="N62" s="313"/>
      <c r="O62" s="313"/>
      <c r="P62" s="313"/>
      <c r="Q62" s="313"/>
      <c r="R62" s="34"/>
      <c r="S62" s="34"/>
      <c r="T62" s="36"/>
      <c r="U62" s="34"/>
      <c r="V62" s="37"/>
      <c r="W62" s="37"/>
      <c r="X62" s="37"/>
      <c r="Y62" s="37"/>
      <c r="Z62" s="37"/>
      <c r="AA62" s="37"/>
      <c r="AB62" s="37"/>
      <c r="AC62" s="37"/>
      <c r="AD62" s="37"/>
      <c r="AE62" s="37" t="s">
        <v>109</v>
      </c>
      <c r="AF62" s="37">
        <v>0</v>
      </c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</row>
    <row r="63" spans="1:60" outlineLevel="1">
      <c r="A63" s="249">
        <v>26</v>
      </c>
      <c r="B63" s="250" t="s">
        <v>2038</v>
      </c>
      <c r="C63" s="251" t="s">
        <v>2039</v>
      </c>
      <c r="D63" s="313" t="s">
        <v>121</v>
      </c>
      <c r="E63" s="253">
        <v>22.11</v>
      </c>
      <c r="F63" s="320">
        <f>H63+J63</f>
        <v>0</v>
      </c>
      <c r="G63" s="254">
        <f>ROUND(E63*F63,2)</f>
        <v>0</v>
      </c>
      <c r="H63" s="254"/>
      <c r="I63" s="254">
        <f>ROUND(E63*H63,2)</f>
        <v>0</v>
      </c>
      <c r="J63" s="254"/>
      <c r="K63" s="254">
        <f>ROUND(E63*J63,2)</f>
        <v>0</v>
      </c>
      <c r="L63" s="254">
        <v>15</v>
      </c>
      <c r="M63" s="254">
        <f>G63*(1+L63/100)</f>
        <v>0</v>
      </c>
      <c r="N63" s="313">
        <v>0.1111</v>
      </c>
      <c r="O63" s="313">
        <f>ROUND(E63*N63,5)</f>
        <v>2.45642</v>
      </c>
      <c r="P63" s="313">
        <v>0</v>
      </c>
      <c r="Q63" s="313">
        <f>ROUND(E63*P63,5)</f>
        <v>0</v>
      </c>
      <c r="R63" s="34"/>
      <c r="S63" s="34"/>
      <c r="T63" s="36">
        <v>0.08</v>
      </c>
      <c r="U63" s="34" t="e">
        <f>ROUND(#REF!*T63,2)</f>
        <v>#REF!</v>
      </c>
      <c r="V63" s="37"/>
      <c r="W63" s="37"/>
      <c r="X63" s="37"/>
      <c r="Y63" s="37"/>
      <c r="Z63" s="37"/>
      <c r="AA63" s="37"/>
      <c r="AB63" s="37"/>
      <c r="AC63" s="37"/>
      <c r="AD63" s="37"/>
      <c r="AE63" s="37" t="s">
        <v>102</v>
      </c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</row>
    <row r="64" spans="1:60" outlineLevel="1">
      <c r="A64" s="249"/>
      <c r="B64" s="250"/>
      <c r="C64" s="314" t="s">
        <v>2040</v>
      </c>
      <c r="D64" s="315"/>
      <c r="E64" s="316">
        <v>22.11</v>
      </c>
      <c r="F64" s="254"/>
      <c r="G64" s="254"/>
      <c r="H64" s="254"/>
      <c r="I64" s="254"/>
      <c r="J64" s="254"/>
      <c r="K64" s="254"/>
      <c r="L64" s="254"/>
      <c r="M64" s="254"/>
      <c r="N64" s="313"/>
      <c r="O64" s="313"/>
      <c r="P64" s="313"/>
      <c r="Q64" s="313"/>
      <c r="R64" s="34"/>
      <c r="S64" s="34"/>
      <c r="T64" s="36">
        <v>0</v>
      </c>
      <c r="U64" s="34" t="e">
        <f>ROUND(#REF!*T64,2)</f>
        <v>#REF!</v>
      </c>
      <c r="V64" s="37"/>
      <c r="W64" s="37"/>
      <c r="X64" s="37"/>
      <c r="Y64" s="37"/>
      <c r="Z64" s="37"/>
      <c r="AA64" s="37"/>
      <c r="AB64" s="37"/>
      <c r="AC64" s="37"/>
      <c r="AD64" s="37"/>
      <c r="AE64" s="37" t="s">
        <v>113</v>
      </c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</row>
    <row r="65" spans="1:60" ht="20" outlineLevel="1">
      <c r="A65" s="249">
        <v>27</v>
      </c>
      <c r="B65" s="250" t="s">
        <v>1981</v>
      </c>
      <c r="C65" s="251" t="s">
        <v>1982</v>
      </c>
      <c r="D65" s="313" t="s">
        <v>107</v>
      </c>
      <c r="E65" s="253">
        <v>8.0000000000000002E-3</v>
      </c>
      <c r="F65" s="320">
        <f>H65+J65</f>
        <v>0</v>
      </c>
      <c r="G65" s="254">
        <f>ROUND(E65*F65,2)</f>
        <v>0</v>
      </c>
      <c r="H65" s="254"/>
      <c r="I65" s="254">
        <f>ROUND(E65*H65,2)</f>
        <v>0</v>
      </c>
      <c r="J65" s="254"/>
      <c r="K65" s="254">
        <f>ROUND(E65*J65,2)</f>
        <v>0</v>
      </c>
      <c r="L65" s="254">
        <v>15</v>
      </c>
      <c r="M65" s="254">
        <f>G65*(1+L65/100)</f>
        <v>0</v>
      </c>
      <c r="N65" s="313">
        <v>1.06325</v>
      </c>
      <c r="O65" s="313">
        <f>ROUND(E65*N65,5)</f>
        <v>8.5100000000000002E-3</v>
      </c>
      <c r="P65" s="313">
        <v>0</v>
      </c>
      <c r="Q65" s="313">
        <f>ROUND(E65*P65,5)</f>
        <v>0</v>
      </c>
      <c r="R65" s="34"/>
      <c r="S65" s="34"/>
      <c r="T65" s="36"/>
      <c r="U65" s="34"/>
      <c r="V65" s="37"/>
      <c r="W65" s="37"/>
      <c r="X65" s="37"/>
      <c r="Y65" s="37"/>
      <c r="Z65" s="37"/>
      <c r="AA65" s="37"/>
      <c r="AB65" s="37"/>
      <c r="AC65" s="37"/>
      <c r="AD65" s="37"/>
      <c r="AE65" s="37" t="s">
        <v>109</v>
      </c>
      <c r="AF65" s="37">
        <v>0</v>
      </c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</row>
    <row r="66" spans="1:60" outlineLevel="1">
      <c r="A66" s="249">
        <v>28</v>
      </c>
      <c r="B66" s="250" t="s">
        <v>270</v>
      </c>
      <c r="C66" s="251" t="s">
        <v>271</v>
      </c>
      <c r="D66" s="313" t="s">
        <v>121</v>
      </c>
      <c r="E66" s="253">
        <v>22.11</v>
      </c>
      <c r="F66" s="320">
        <f>H66+J66</f>
        <v>0</v>
      </c>
      <c r="G66" s="254">
        <f>ROUND(E66*F66,2)</f>
        <v>0</v>
      </c>
      <c r="H66" s="254"/>
      <c r="I66" s="254">
        <f>ROUND(E66*H66,2)</f>
        <v>0</v>
      </c>
      <c r="J66" s="254"/>
      <c r="K66" s="254">
        <f>ROUND(E66*J66,2)</f>
        <v>0</v>
      </c>
      <c r="L66" s="254">
        <v>15</v>
      </c>
      <c r="M66" s="254">
        <f>G66*(1+L66/100)</f>
        <v>0</v>
      </c>
      <c r="N66" s="313">
        <v>1.0000000000000001E-5</v>
      </c>
      <c r="O66" s="313">
        <f>ROUND(E66*N66,5)</f>
        <v>2.2000000000000001E-4</v>
      </c>
      <c r="P66" s="313">
        <v>0</v>
      </c>
      <c r="Q66" s="313">
        <f>ROUND(E66*P66,5)</f>
        <v>0</v>
      </c>
      <c r="R66" s="34"/>
      <c r="S66" s="34"/>
      <c r="T66" s="36"/>
      <c r="U66" s="34"/>
      <c r="V66" s="37"/>
      <c r="W66" s="37"/>
      <c r="X66" s="37"/>
      <c r="Y66" s="37"/>
      <c r="Z66" s="37"/>
      <c r="AA66" s="37"/>
      <c r="AB66" s="37"/>
      <c r="AC66" s="37"/>
      <c r="AD66" s="37"/>
      <c r="AE66" s="37" t="s">
        <v>109</v>
      </c>
      <c r="AF66" s="37">
        <v>0</v>
      </c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</row>
    <row r="67" spans="1:60" outlineLevel="1">
      <c r="A67" s="249">
        <v>29</v>
      </c>
      <c r="B67" s="250" t="s">
        <v>903</v>
      </c>
      <c r="C67" s="251" t="s">
        <v>904</v>
      </c>
      <c r="D67" s="313" t="s">
        <v>121</v>
      </c>
      <c r="E67" s="253">
        <v>22.11</v>
      </c>
      <c r="F67" s="320">
        <f>H67+J67</f>
        <v>0</v>
      </c>
      <c r="G67" s="254">
        <f>ROUND(E67*F67,2)</f>
        <v>0</v>
      </c>
      <c r="H67" s="254"/>
      <c r="I67" s="254">
        <f>ROUND(E67*H67,2)</f>
        <v>0</v>
      </c>
      <c r="J67" s="254"/>
      <c r="K67" s="254">
        <f>ROUND(E67*J67,2)</f>
        <v>0</v>
      </c>
      <c r="L67" s="254">
        <v>15</v>
      </c>
      <c r="M67" s="254">
        <f>G67*(1+L67/100)</f>
        <v>0</v>
      </c>
      <c r="N67" s="313">
        <v>0</v>
      </c>
      <c r="O67" s="313">
        <f>ROUND(E67*N67,5)</f>
        <v>0</v>
      </c>
      <c r="P67" s="313">
        <v>0</v>
      </c>
      <c r="Q67" s="313">
        <f>ROUND(E67*P67,5)</f>
        <v>0</v>
      </c>
      <c r="R67" s="34"/>
      <c r="S67" s="34"/>
      <c r="T67" s="36">
        <v>0.09</v>
      </c>
      <c r="U67" s="34" t="e">
        <f>ROUND(#REF!*T67,2)</f>
        <v>#REF!</v>
      </c>
      <c r="V67" s="37"/>
      <c r="W67" s="37"/>
      <c r="X67" s="37"/>
      <c r="Y67" s="37"/>
      <c r="Z67" s="37"/>
      <c r="AA67" s="37"/>
      <c r="AB67" s="37"/>
      <c r="AC67" s="37"/>
      <c r="AD67" s="37"/>
      <c r="AE67" s="37" t="s">
        <v>102</v>
      </c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</row>
    <row r="68" spans="1:60" outlineLevel="1">
      <c r="A68" s="249">
        <v>30</v>
      </c>
      <c r="B68" s="250" t="s">
        <v>1300</v>
      </c>
      <c r="C68" s="251" t="s">
        <v>1301</v>
      </c>
      <c r="D68" s="313" t="s">
        <v>116</v>
      </c>
      <c r="E68" s="253">
        <v>2.9017439999999994</v>
      </c>
      <c r="F68" s="320">
        <f>H68+J68</f>
        <v>0</v>
      </c>
      <c r="G68" s="254">
        <f>ROUND(E68*F68,2)</f>
        <v>0</v>
      </c>
      <c r="H68" s="254"/>
      <c r="I68" s="254">
        <f>ROUND(E68*H68,2)</f>
        <v>0</v>
      </c>
      <c r="J68" s="254"/>
      <c r="K68" s="254">
        <f>ROUND(E68*J68,2)</f>
        <v>0</v>
      </c>
      <c r="L68" s="254">
        <v>15</v>
      </c>
      <c r="M68" s="254">
        <f>G68*(1+L68/100)</f>
        <v>0</v>
      </c>
      <c r="N68" s="313">
        <v>0.03</v>
      </c>
      <c r="O68" s="313">
        <f>ROUND(E68*N68,5)</f>
        <v>8.7050000000000002E-2</v>
      </c>
      <c r="P68" s="313">
        <v>0</v>
      </c>
      <c r="Q68" s="313">
        <f>ROUND(E68*P68,5)</f>
        <v>0</v>
      </c>
      <c r="R68" s="34"/>
      <c r="S68" s="34"/>
      <c r="T68" s="36"/>
      <c r="U68" s="34"/>
      <c r="V68" s="37"/>
      <c r="W68" s="37"/>
      <c r="X68" s="37"/>
      <c r="Y68" s="37"/>
      <c r="Z68" s="37"/>
      <c r="AA68" s="37"/>
      <c r="AB68" s="37"/>
      <c r="AC68" s="37"/>
      <c r="AD68" s="37"/>
      <c r="AE68" s="37" t="s">
        <v>109</v>
      </c>
      <c r="AF68" s="37">
        <v>0</v>
      </c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</row>
    <row r="69" spans="1:60" outlineLevel="1">
      <c r="A69" s="249"/>
      <c r="B69" s="250"/>
      <c r="C69" s="314" t="s">
        <v>2041</v>
      </c>
      <c r="D69" s="315"/>
      <c r="E69" s="316">
        <v>2.9017439999999999</v>
      </c>
      <c r="F69" s="254"/>
      <c r="G69" s="254"/>
      <c r="H69" s="254"/>
      <c r="I69" s="254"/>
      <c r="J69" s="254"/>
      <c r="K69" s="254"/>
      <c r="L69" s="254"/>
      <c r="M69" s="254"/>
      <c r="N69" s="313"/>
      <c r="O69" s="313"/>
      <c r="P69" s="313"/>
      <c r="Q69" s="313"/>
      <c r="R69" s="34"/>
      <c r="S69" s="34"/>
      <c r="T69" s="36">
        <v>0.48399999999999999</v>
      </c>
      <c r="U69" s="34" t="e">
        <f>ROUND(#REF!*T69,2)</f>
        <v>#REF!</v>
      </c>
      <c r="V69" s="37"/>
      <c r="W69" s="37"/>
      <c r="X69" s="37"/>
      <c r="Y69" s="37"/>
      <c r="Z69" s="37"/>
      <c r="AA69" s="37"/>
      <c r="AB69" s="37"/>
      <c r="AC69" s="37"/>
      <c r="AD69" s="37"/>
      <c r="AE69" s="37" t="s">
        <v>102</v>
      </c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</row>
    <row r="70" spans="1:60" outlineLevel="1">
      <c r="A70" s="249">
        <v>31</v>
      </c>
      <c r="B70" s="250" t="s">
        <v>1303</v>
      </c>
      <c r="C70" s="251" t="s">
        <v>1304</v>
      </c>
      <c r="D70" s="313" t="s">
        <v>116</v>
      </c>
      <c r="E70" s="253">
        <v>0.03</v>
      </c>
      <c r="F70" s="320">
        <f>H70+J70</f>
        <v>0</v>
      </c>
      <c r="G70" s="254">
        <f>ROUND(E70*F70,2)</f>
        <v>0</v>
      </c>
      <c r="H70" s="254"/>
      <c r="I70" s="254">
        <f>ROUND(E70*H70,2)</f>
        <v>0</v>
      </c>
      <c r="J70" s="254"/>
      <c r="K70" s="254">
        <f>ROUND(E70*J70,2)</f>
        <v>0</v>
      </c>
      <c r="L70" s="254">
        <v>15</v>
      </c>
      <c r="M70" s="254">
        <f>G70*(1+L70/100)</f>
        <v>0</v>
      </c>
      <c r="N70" s="313">
        <v>2.5249999999999999</v>
      </c>
      <c r="O70" s="313">
        <f>ROUND(E70*N70,5)</f>
        <v>7.5749999999999998E-2</v>
      </c>
      <c r="P70" s="313">
        <v>0</v>
      </c>
      <c r="Q70" s="313">
        <f>ROUND(E70*P70,5)</f>
        <v>0</v>
      </c>
      <c r="R70" s="34"/>
      <c r="S70" s="34"/>
      <c r="T70" s="36">
        <v>3.2130000000000001</v>
      </c>
      <c r="U70" s="34" t="e">
        <f>ROUND(#REF!*T70,2)</f>
        <v>#REF!</v>
      </c>
      <c r="V70" s="37"/>
      <c r="W70" s="37"/>
      <c r="X70" s="37"/>
      <c r="Y70" s="37"/>
      <c r="Z70" s="37"/>
      <c r="AA70" s="37"/>
      <c r="AB70" s="37"/>
      <c r="AC70" s="37"/>
      <c r="AD70" s="37"/>
      <c r="AE70" s="37" t="s">
        <v>102</v>
      </c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</row>
    <row r="71" spans="1:60" outlineLevel="1">
      <c r="A71" s="249"/>
      <c r="B71" s="250"/>
      <c r="C71" s="536" t="s">
        <v>1305</v>
      </c>
      <c r="D71" s="537"/>
      <c r="E71" s="538"/>
      <c r="F71" s="539"/>
      <c r="G71" s="540"/>
      <c r="H71" s="254"/>
      <c r="I71" s="254"/>
      <c r="J71" s="254"/>
      <c r="K71" s="254"/>
      <c r="L71" s="254"/>
      <c r="M71" s="254"/>
      <c r="N71" s="313"/>
      <c r="O71" s="313"/>
      <c r="P71" s="313"/>
      <c r="Q71" s="313"/>
      <c r="R71" s="34"/>
      <c r="S71" s="34"/>
      <c r="T71" s="36"/>
      <c r="U71" s="34"/>
      <c r="V71" s="37"/>
      <c r="W71" s="37"/>
      <c r="X71" s="37"/>
      <c r="Y71" s="37"/>
      <c r="Z71" s="37"/>
      <c r="AA71" s="37"/>
      <c r="AB71" s="37"/>
      <c r="AC71" s="37"/>
      <c r="AD71" s="37"/>
      <c r="AE71" s="37" t="s">
        <v>104</v>
      </c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8" t="e">
        <f>#REF!</f>
        <v>#REF!</v>
      </c>
      <c r="BB71" s="37"/>
      <c r="BC71" s="37"/>
      <c r="BD71" s="37"/>
      <c r="BE71" s="37"/>
      <c r="BF71" s="37"/>
      <c r="BG71" s="37"/>
      <c r="BH71" s="37"/>
    </row>
    <row r="72" spans="1:60" outlineLevel="1">
      <c r="A72" s="249"/>
      <c r="B72" s="250"/>
      <c r="C72" s="314" t="s">
        <v>1306</v>
      </c>
      <c r="D72" s="315"/>
      <c r="E72" s="316">
        <v>0.03</v>
      </c>
      <c r="F72" s="254"/>
      <c r="G72" s="254"/>
      <c r="H72" s="254"/>
      <c r="I72" s="254"/>
      <c r="J72" s="254"/>
      <c r="K72" s="254"/>
      <c r="L72" s="254"/>
      <c r="M72" s="254"/>
      <c r="N72" s="313"/>
      <c r="O72" s="313"/>
      <c r="P72" s="313"/>
      <c r="Q72" s="313"/>
      <c r="R72" s="34"/>
      <c r="S72" s="34"/>
      <c r="T72" s="36"/>
      <c r="U72" s="34"/>
      <c r="V72" s="37"/>
      <c r="W72" s="37"/>
      <c r="X72" s="37"/>
      <c r="Y72" s="37"/>
      <c r="Z72" s="37"/>
      <c r="AA72" s="37"/>
      <c r="AB72" s="37"/>
      <c r="AC72" s="37"/>
      <c r="AD72" s="37"/>
      <c r="AE72" s="37" t="s">
        <v>109</v>
      </c>
      <c r="AF72" s="37">
        <v>0</v>
      </c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</row>
    <row r="73" spans="1:60" ht="14.5" outlineLevel="1">
      <c r="A73" s="255" t="s">
        <v>97</v>
      </c>
      <c r="B73" s="256" t="s">
        <v>54</v>
      </c>
      <c r="C73" s="257" t="s">
        <v>53</v>
      </c>
      <c r="D73" s="317"/>
      <c r="E73" s="259"/>
      <c r="F73" s="260"/>
      <c r="G73" s="260">
        <f>SUMIF(AE74:AE78,"&lt;&gt;NOR",G74:G78)</f>
        <v>0</v>
      </c>
      <c r="H73" s="260"/>
      <c r="I73" s="260">
        <f>SUM(I74:I78)</f>
        <v>0</v>
      </c>
      <c r="J73" s="260"/>
      <c r="K73" s="260">
        <f>SUM(K74:K78)</f>
        <v>0</v>
      </c>
      <c r="L73" s="260"/>
      <c r="M73" s="260">
        <f>SUM(M74:M78)</f>
        <v>0</v>
      </c>
      <c r="N73" s="317"/>
      <c r="O73" s="317">
        <f>SUM(O74:O78)</f>
        <v>6.6720000000000002E-2</v>
      </c>
      <c r="P73" s="317"/>
      <c r="Q73" s="317">
        <f>SUM(Q74:Q78)</f>
        <v>0</v>
      </c>
      <c r="R73" s="34"/>
      <c r="S73" s="34"/>
      <c r="T73" s="36">
        <v>1.8360000000000001</v>
      </c>
      <c r="U73" s="34" t="e">
        <f>ROUND(#REF!*T73,2)</f>
        <v>#REF!</v>
      </c>
      <c r="V73" s="37"/>
      <c r="W73" s="37"/>
      <c r="X73" s="37"/>
      <c r="Y73" s="37"/>
      <c r="Z73" s="37"/>
      <c r="AA73" s="37"/>
      <c r="AB73" s="37"/>
      <c r="AC73" s="37"/>
      <c r="AD73" s="37"/>
      <c r="AE73" s="37" t="s">
        <v>102</v>
      </c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</row>
    <row r="74" spans="1:60" outlineLevel="1">
      <c r="A74" s="249">
        <v>32</v>
      </c>
      <c r="B74" s="250" t="s">
        <v>196</v>
      </c>
      <c r="C74" s="251" t="s">
        <v>197</v>
      </c>
      <c r="D74" s="313" t="s">
        <v>121</v>
      </c>
      <c r="E74" s="253">
        <v>41.71</v>
      </c>
      <c r="F74" s="320">
        <f>H74+J74</f>
        <v>0</v>
      </c>
      <c r="G74" s="254">
        <f>ROUND(E74*F74,2)</f>
        <v>0</v>
      </c>
      <c r="H74" s="254"/>
      <c r="I74" s="254">
        <f>ROUND(E74*H74,2)</f>
        <v>0</v>
      </c>
      <c r="J74" s="254"/>
      <c r="K74" s="254">
        <f>ROUND(E74*J74,2)</f>
        <v>0</v>
      </c>
      <c r="L74" s="254">
        <v>15</v>
      </c>
      <c r="M74" s="254">
        <f>G74*(1+L74/100)</f>
        <v>0</v>
      </c>
      <c r="N74" s="313">
        <v>4.0000000000000003E-5</v>
      </c>
      <c r="O74" s="313">
        <f>ROUND(E74*N74,5)</f>
        <v>1.67E-3</v>
      </c>
      <c r="P74" s="313">
        <v>0</v>
      </c>
      <c r="Q74" s="313">
        <f>ROUND(E74*P74,5)</f>
        <v>0</v>
      </c>
      <c r="R74" s="34"/>
      <c r="S74" s="34"/>
      <c r="T74" s="36"/>
      <c r="U74" s="34"/>
      <c r="V74" s="37"/>
      <c r="W74" s="37"/>
      <c r="X74" s="37"/>
      <c r="Y74" s="37"/>
      <c r="Z74" s="37"/>
      <c r="AA74" s="37"/>
      <c r="AB74" s="37"/>
      <c r="AC74" s="37"/>
      <c r="AD74" s="37"/>
      <c r="AE74" s="37" t="s">
        <v>109</v>
      </c>
      <c r="AF74" s="37">
        <v>0</v>
      </c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</row>
    <row r="75" spans="1:60" ht="12.5" customHeight="1">
      <c r="A75" s="249"/>
      <c r="B75" s="250"/>
      <c r="C75" s="536" t="s">
        <v>198</v>
      </c>
      <c r="D75" s="537"/>
      <c r="E75" s="538"/>
      <c r="F75" s="539"/>
      <c r="G75" s="540"/>
      <c r="H75" s="254"/>
      <c r="I75" s="254"/>
      <c r="J75" s="254"/>
      <c r="K75" s="254"/>
      <c r="L75" s="254"/>
      <c r="M75" s="254"/>
      <c r="N75" s="313"/>
      <c r="O75" s="313"/>
      <c r="P75" s="313"/>
      <c r="Q75" s="313"/>
      <c r="R75" s="39"/>
      <c r="S75" s="39"/>
      <c r="T75" s="41"/>
      <c r="U75" s="39" t="e">
        <f>SUM(U76:U80)</f>
        <v>#REF!</v>
      </c>
      <c r="AE75" s="29" t="s">
        <v>98</v>
      </c>
    </row>
    <row r="76" spans="1:60" outlineLevel="1">
      <c r="A76" s="249"/>
      <c r="B76" s="250"/>
      <c r="C76" s="314" t="s">
        <v>1307</v>
      </c>
      <c r="D76" s="315"/>
      <c r="E76" s="316">
        <v>41.71</v>
      </c>
      <c r="F76" s="254"/>
      <c r="G76" s="254"/>
      <c r="H76" s="254"/>
      <c r="I76" s="254"/>
      <c r="J76" s="254"/>
      <c r="K76" s="254"/>
      <c r="L76" s="254"/>
      <c r="M76" s="254"/>
      <c r="N76" s="313"/>
      <c r="O76" s="313"/>
      <c r="P76" s="313"/>
      <c r="Q76" s="313"/>
      <c r="R76" s="34"/>
      <c r="S76" s="34"/>
      <c r="T76" s="36">
        <v>0.308</v>
      </c>
      <c r="U76" s="34" t="e">
        <f>ROUND(#REF!*T76,2)</f>
        <v>#REF!</v>
      </c>
      <c r="V76" s="37"/>
      <c r="W76" s="37"/>
      <c r="X76" s="37"/>
      <c r="Y76" s="37"/>
      <c r="Z76" s="37"/>
      <c r="AA76" s="37"/>
      <c r="AB76" s="37"/>
      <c r="AC76" s="37"/>
      <c r="AD76" s="37"/>
      <c r="AE76" s="37" t="s">
        <v>102</v>
      </c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</row>
    <row r="77" spans="1:60" ht="30.5" customHeight="1" outlineLevel="1">
      <c r="A77" s="249">
        <v>33</v>
      </c>
      <c r="B77" s="250" t="s">
        <v>1308</v>
      </c>
      <c r="C77" s="251" t="s">
        <v>1309</v>
      </c>
      <c r="D77" s="313" t="s">
        <v>101</v>
      </c>
      <c r="E77" s="253">
        <v>1</v>
      </c>
      <c r="F77" s="320">
        <f>H77+J77</f>
        <v>0</v>
      </c>
      <c r="G77" s="254">
        <f>ROUND(E77*F77,2)</f>
        <v>0</v>
      </c>
      <c r="H77" s="254"/>
      <c r="I77" s="254">
        <f>ROUND(E77*H77,2)</f>
        <v>0</v>
      </c>
      <c r="J77" s="254"/>
      <c r="K77" s="254">
        <f>ROUND(E77*J77,2)</f>
        <v>0</v>
      </c>
      <c r="L77" s="254">
        <v>15</v>
      </c>
      <c r="M77" s="254">
        <f>G77*(1+L77/100)</f>
        <v>0</v>
      </c>
      <c r="N77" s="313">
        <v>4.8669999999999998E-2</v>
      </c>
      <c r="O77" s="313">
        <f>ROUND(E77*N77,5)</f>
        <v>4.8669999999999998E-2</v>
      </c>
      <c r="P77" s="313">
        <v>0</v>
      </c>
      <c r="Q77" s="313">
        <f>ROUND(E77*P77,5)</f>
        <v>0</v>
      </c>
      <c r="R77" s="34"/>
      <c r="S77" s="34"/>
      <c r="T77" s="36"/>
      <c r="U77" s="34"/>
      <c r="V77" s="37"/>
      <c r="W77" s="37"/>
      <c r="X77" s="37"/>
      <c r="Y77" s="37"/>
      <c r="Z77" s="37"/>
      <c r="AA77" s="37"/>
      <c r="AB77" s="37"/>
      <c r="AC77" s="37"/>
      <c r="AD77" s="37"/>
      <c r="AE77" s="37" t="s">
        <v>104</v>
      </c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8" t="e">
        <f>#REF!</f>
        <v>#REF!</v>
      </c>
      <c r="BB77" s="37"/>
      <c r="BC77" s="37"/>
      <c r="BD77" s="37"/>
      <c r="BE77" s="37"/>
      <c r="BF77" s="37"/>
      <c r="BG77" s="37"/>
      <c r="BH77" s="37"/>
    </row>
    <row r="78" spans="1:60" outlineLevel="1">
      <c r="A78" s="249">
        <v>34</v>
      </c>
      <c r="B78" s="250" t="s">
        <v>199</v>
      </c>
      <c r="C78" s="251" t="s">
        <v>1310</v>
      </c>
      <c r="D78" s="313" t="s">
        <v>101</v>
      </c>
      <c r="E78" s="253">
        <v>1</v>
      </c>
      <c r="F78" s="320">
        <f>H78+J78</f>
        <v>0</v>
      </c>
      <c r="G78" s="254">
        <f>ROUND(E78*F78,2)</f>
        <v>0</v>
      </c>
      <c r="H78" s="254"/>
      <c r="I78" s="254">
        <f>ROUND(E78*H78,2)</f>
        <v>0</v>
      </c>
      <c r="J78" s="254"/>
      <c r="K78" s="254">
        <f>ROUND(E78*J78,2)</f>
        <v>0</v>
      </c>
      <c r="L78" s="254">
        <v>15</v>
      </c>
      <c r="M78" s="254">
        <f>G78*(1+L78/100)</f>
        <v>0</v>
      </c>
      <c r="N78" s="313">
        <v>1.6379999999999999E-2</v>
      </c>
      <c r="O78" s="313">
        <f>ROUND(E78*N78,5)</f>
        <v>1.6379999999999999E-2</v>
      </c>
      <c r="P78" s="313">
        <v>0</v>
      </c>
      <c r="Q78" s="313">
        <f>ROUND(E78*P78,5)</f>
        <v>0</v>
      </c>
      <c r="R78" s="34"/>
      <c r="S78" s="34"/>
      <c r="T78" s="36"/>
      <c r="U78" s="34"/>
      <c r="V78" s="37"/>
      <c r="W78" s="37"/>
      <c r="X78" s="37"/>
      <c r="Y78" s="37"/>
      <c r="Z78" s="37"/>
      <c r="AA78" s="37"/>
      <c r="AB78" s="37"/>
      <c r="AC78" s="37"/>
      <c r="AD78" s="37"/>
      <c r="AE78" s="37" t="s">
        <v>109</v>
      </c>
      <c r="AF78" s="37">
        <v>0</v>
      </c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</row>
    <row r="79" spans="1:60" ht="14.5" outlineLevel="1">
      <c r="A79" s="255" t="s">
        <v>97</v>
      </c>
      <c r="B79" s="256" t="s">
        <v>52</v>
      </c>
      <c r="C79" s="257" t="s">
        <v>51</v>
      </c>
      <c r="D79" s="317"/>
      <c r="E79" s="259"/>
      <c r="F79" s="260"/>
      <c r="G79" s="260">
        <f>SUMIF(AE80:AE87,"&lt;&gt;NOR",G80:G87)</f>
        <v>0</v>
      </c>
      <c r="H79" s="260"/>
      <c r="I79" s="260">
        <f>SUM(I80:I87)</f>
        <v>0</v>
      </c>
      <c r="J79" s="260"/>
      <c r="K79" s="260">
        <f>SUM(K80:K87)</f>
        <v>0</v>
      </c>
      <c r="L79" s="260"/>
      <c r="M79" s="260">
        <f>SUM(M80:M87)</f>
        <v>0</v>
      </c>
      <c r="N79" s="317"/>
      <c r="O79" s="317">
        <f>SUM(O80:O87)</f>
        <v>4.5100000000000001E-3</v>
      </c>
      <c r="P79" s="317"/>
      <c r="Q79" s="317">
        <f>SUM(Q80:Q87)</f>
        <v>4.1590100000000003</v>
      </c>
      <c r="R79" s="34"/>
      <c r="S79" s="34"/>
      <c r="T79" s="36">
        <v>1.07</v>
      </c>
      <c r="U79" s="34" t="e">
        <f>ROUND(#REF!*T79,2)</f>
        <v>#REF!</v>
      </c>
      <c r="V79" s="37"/>
      <c r="W79" s="37"/>
      <c r="X79" s="37"/>
      <c r="Y79" s="37"/>
      <c r="Z79" s="37"/>
      <c r="AA79" s="37"/>
      <c r="AB79" s="37"/>
      <c r="AC79" s="37"/>
      <c r="AD79" s="37"/>
      <c r="AE79" s="37" t="s">
        <v>102</v>
      </c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</row>
    <row r="80" spans="1:60" outlineLevel="1">
      <c r="A80" s="249">
        <v>35</v>
      </c>
      <c r="B80" s="250" t="s">
        <v>206</v>
      </c>
      <c r="C80" s="251" t="s">
        <v>207</v>
      </c>
      <c r="D80" s="313" t="s">
        <v>101</v>
      </c>
      <c r="E80" s="253">
        <v>2</v>
      </c>
      <c r="F80" s="320"/>
      <c r="G80" s="254">
        <f>ROUND(E80*F80,2)</f>
        <v>0</v>
      </c>
      <c r="H80" s="254"/>
      <c r="I80" s="254">
        <f>ROUND(E80*H80,2)</f>
        <v>0</v>
      </c>
      <c r="J80" s="254"/>
      <c r="K80" s="254">
        <f>ROUND(E80*J80,2)</f>
        <v>0</v>
      </c>
      <c r="L80" s="254">
        <v>15</v>
      </c>
      <c r="M80" s="254">
        <f>G80*(1+L80/100)</f>
        <v>0</v>
      </c>
      <c r="N80" s="313">
        <v>0</v>
      </c>
      <c r="O80" s="313">
        <f>ROUND(E80*N80,5)</f>
        <v>0</v>
      </c>
      <c r="P80" s="313">
        <v>0</v>
      </c>
      <c r="Q80" s="313">
        <f>ROUND(E80*P80,5)</f>
        <v>0</v>
      </c>
      <c r="R80" s="34"/>
      <c r="S80" s="34"/>
      <c r="T80" s="36">
        <v>0.37</v>
      </c>
      <c r="U80" s="34" t="e">
        <f>ROUND(#REF!*T80,2)</f>
        <v>#REF!</v>
      </c>
      <c r="V80" s="37"/>
      <c r="W80" s="37"/>
      <c r="X80" s="37"/>
      <c r="Y80" s="37"/>
      <c r="Z80" s="37"/>
      <c r="AA80" s="37"/>
      <c r="AB80" s="37"/>
      <c r="AC80" s="37"/>
      <c r="AD80" s="37"/>
      <c r="AE80" s="37" t="s">
        <v>102</v>
      </c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</row>
    <row r="81" spans="1:60">
      <c r="A81" s="249">
        <v>36</v>
      </c>
      <c r="B81" s="250" t="s">
        <v>212</v>
      </c>
      <c r="C81" s="251" t="s">
        <v>213</v>
      </c>
      <c r="D81" s="313" t="s">
        <v>121</v>
      </c>
      <c r="E81" s="253">
        <v>3.6360000000000001</v>
      </c>
      <c r="F81" s="320">
        <f>H81+J81</f>
        <v>0</v>
      </c>
      <c r="G81" s="254">
        <f>ROUND(E81*F81,2)</f>
        <v>0</v>
      </c>
      <c r="H81" s="254"/>
      <c r="I81" s="254">
        <f>ROUND(E81*H81,2)</f>
        <v>0</v>
      </c>
      <c r="J81" s="254"/>
      <c r="K81" s="254">
        <f>ROUND(E81*J81,2)</f>
        <v>0</v>
      </c>
      <c r="L81" s="254">
        <v>15</v>
      </c>
      <c r="M81" s="254">
        <f>G81*(1+L81/100)</f>
        <v>0</v>
      </c>
      <c r="N81" s="313">
        <v>1.17E-3</v>
      </c>
      <c r="O81" s="313">
        <f>ROUND(E81*N81,5)</f>
        <v>4.2500000000000003E-3</v>
      </c>
      <c r="P81" s="313">
        <v>8.7999999999999995E-2</v>
      </c>
      <c r="Q81" s="313">
        <f>ROUND(E81*P81,5)</f>
        <v>0.31996999999999998</v>
      </c>
      <c r="R81" s="39"/>
      <c r="S81" s="39"/>
      <c r="T81" s="41"/>
      <c r="U81" s="39" t="e">
        <f>SUM(U82:U89)</f>
        <v>#REF!</v>
      </c>
      <c r="AE81" s="29" t="s">
        <v>98</v>
      </c>
    </row>
    <row r="82" spans="1:60" outlineLevel="1">
      <c r="A82" s="249"/>
      <c r="B82" s="250"/>
      <c r="C82" s="314" t="s">
        <v>890</v>
      </c>
      <c r="D82" s="315"/>
      <c r="E82" s="316">
        <v>3.6360000000000001</v>
      </c>
      <c r="F82" s="254"/>
      <c r="G82" s="254"/>
      <c r="H82" s="254"/>
      <c r="I82" s="254"/>
      <c r="J82" s="254"/>
      <c r="K82" s="254"/>
      <c r="L82" s="254"/>
      <c r="M82" s="254"/>
      <c r="N82" s="313"/>
      <c r="O82" s="313"/>
      <c r="P82" s="313"/>
      <c r="Q82" s="313"/>
      <c r="R82" s="34"/>
      <c r="S82" s="34"/>
      <c r="T82" s="36">
        <v>0.05</v>
      </c>
      <c r="U82" s="34" t="e">
        <f>ROUND(#REF!*T82,2)</f>
        <v>#REF!</v>
      </c>
      <c r="V82" s="37"/>
      <c r="W82" s="37"/>
      <c r="X82" s="37"/>
      <c r="Y82" s="37"/>
      <c r="Z82" s="37"/>
      <c r="AA82" s="37"/>
      <c r="AB82" s="37"/>
      <c r="AC82" s="37"/>
      <c r="AD82" s="37"/>
      <c r="AE82" s="37" t="s">
        <v>102</v>
      </c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</row>
    <row r="83" spans="1:60" outlineLevel="1">
      <c r="A83" s="249">
        <v>37</v>
      </c>
      <c r="B83" s="250" t="s">
        <v>1311</v>
      </c>
      <c r="C83" s="251" t="s">
        <v>1312</v>
      </c>
      <c r="D83" s="313" t="s">
        <v>116</v>
      </c>
      <c r="E83" s="253">
        <v>0.20352000000000001</v>
      </c>
      <c r="F83" s="320">
        <f>H83+J83</f>
        <v>0</v>
      </c>
      <c r="G83" s="254">
        <f>ROUND(E83*F83,2)</f>
        <v>0</v>
      </c>
      <c r="H83" s="254"/>
      <c r="I83" s="254">
        <f>ROUND(E83*H83,2)</f>
        <v>0</v>
      </c>
      <c r="J83" s="254"/>
      <c r="K83" s="254">
        <f>ROUND(E83*J83,2)</f>
        <v>0</v>
      </c>
      <c r="L83" s="254">
        <v>15</v>
      </c>
      <c r="M83" s="254">
        <f>G83*(1+L83/100)</f>
        <v>0</v>
      </c>
      <c r="N83" s="313">
        <v>1.2800000000000001E-3</v>
      </c>
      <c r="O83" s="313">
        <f>ROUND(E83*N83,5)</f>
        <v>2.5999999999999998E-4</v>
      </c>
      <c r="P83" s="313">
        <v>1.8</v>
      </c>
      <c r="Q83" s="313">
        <f>ROUND(E83*P83,5)</f>
        <v>0.36634</v>
      </c>
      <c r="R83" s="34"/>
      <c r="S83" s="34"/>
      <c r="T83" s="36">
        <v>0.55600000000000005</v>
      </c>
      <c r="U83" s="34" t="e">
        <f>ROUND(#REF!*T83,2)</f>
        <v>#REF!</v>
      </c>
      <c r="V83" s="37"/>
      <c r="W83" s="37"/>
      <c r="X83" s="37"/>
      <c r="Y83" s="37"/>
      <c r="Z83" s="37"/>
      <c r="AA83" s="37"/>
      <c r="AB83" s="37"/>
      <c r="AC83" s="37"/>
      <c r="AD83" s="37"/>
      <c r="AE83" s="37" t="s">
        <v>102</v>
      </c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</row>
    <row r="84" spans="1:60" outlineLevel="1">
      <c r="A84" s="249"/>
      <c r="B84" s="250"/>
      <c r="C84" s="536" t="s">
        <v>1313</v>
      </c>
      <c r="D84" s="537"/>
      <c r="E84" s="538"/>
      <c r="F84" s="539"/>
      <c r="G84" s="540"/>
      <c r="H84" s="254"/>
      <c r="I84" s="254"/>
      <c r="J84" s="254"/>
      <c r="K84" s="254"/>
      <c r="L84" s="254"/>
      <c r="M84" s="254"/>
      <c r="N84" s="313"/>
      <c r="O84" s="313"/>
      <c r="P84" s="313"/>
      <c r="Q84" s="313"/>
      <c r="R84" s="34"/>
      <c r="S84" s="34"/>
      <c r="T84" s="36"/>
      <c r="U84" s="34"/>
      <c r="V84" s="37"/>
      <c r="W84" s="37"/>
      <c r="X84" s="37"/>
      <c r="Y84" s="37"/>
      <c r="Z84" s="37"/>
      <c r="AA84" s="37"/>
      <c r="AB84" s="37"/>
      <c r="AC84" s="37"/>
      <c r="AD84" s="37"/>
      <c r="AE84" s="37" t="s">
        <v>109</v>
      </c>
      <c r="AF84" s="37">
        <v>0</v>
      </c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</row>
    <row r="85" spans="1:60" outlineLevel="1">
      <c r="A85" s="249"/>
      <c r="B85" s="250"/>
      <c r="C85" s="314" t="s">
        <v>1314</v>
      </c>
      <c r="D85" s="315"/>
      <c r="E85" s="316">
        <v>0.20352000000000001</v>
      </c>
      <c r="F85" s="254"/>
      <c r="G85" s="254"/>
      <c r="H85" s="254"/>
      <c r="I85" s="254"/>
      <c r="J85" s="254"/>
      <c r="K85" s="254"/>
      <c r="L85" s="254"/>
      <c r="M85" s="254"/>
      <c r="N85" s="313"/>
      <c r="O85" s="313"/>
      <c r="P85" s="313"/>
      <c r="Q85" s="313"/>
      <c r="R85" s="34"/>
      <c r="S85" s="34"/>
      <c r="T85" s="36">
        <v>1.52</v>
      </c>
      <c r="U85" s="34" t="e">
        <f>ROUND(#REF!*T85,2)</f>
        <v>#REF!</v>
      </c>
      <c r="V85" s="37"/>
      <c r="W85" s="37"/>
      <c r="X85" s="37"/>
      <c r="Y85" s="37"/>
      <c r="Z85" s="37"/>
      <c r="AA85" s="37"/>
      <c r="AB85" s="37"/>
      <c r="AC85" s="37"/>
      <c r="AD85" s="37"/>
      <c r="AE85" s="37" t="s">
        <v>102</v>
      </c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</row>
    <row r="86" spans="1:60" ht="20" outlineLevel="1">
      <c r="A86" s="249">
        <v>38</v>
      </c>
      <c r="B86" s="250" t="s">
        <v>1315</v>
      </c>
      <c r="C86" s="251" t="s">
        <v>1316</v>
      </c>
      <c r="D86" s="313" t="s">
        <v>116</v>
      </c>
      <c r="E86" s="253">
        <v>1.5785</v>
      </c>
      <c r="F86" s="320">
        <f>H86+J86</f>
        <v>0</v>
      </c>
      <c r="G86" s="254">
        <f>ROUND(E86*F86,2)</f>
        <v>0</v>
      </c>
      <c r="H86" s="254"/>
      <c r="I86" s="254">
        <f>ROUND(E86*H86,2)</f>
        <v>0</v>
      </c>
      <c r="J86" s="254"/>
      <c r="K86" s="254">
        <f>ROUND(E86*J86,2)</f>
        <v>0</v>
      </c>
      <c r="L86" s="254">
        <v>15</v>
      </c>
      <c r="M86" s="254">
        <f>G86*(1+L86/100)</f>
        <v>0</v>
      </c>
      <c r="N86" s="313">
        <v>0</v>
      </c>
      <c r="O86" s="313">
        <f>ROUND(E86*N86,5)</f>
        <v>0</v>
      </c>
      <c r="P86" s="313">
        <v>2.2000000000000002</v>
      </c>
      <c r="Q86" s="313">
        <f>ROUND(E86*P86,5)</f>
        <v>3.4727000000000001</v>
      </c>
      <c r="R86" s="34"/>
      <c r="S86" s="34"/>
      <c r="T86" s="36"/>
      <c r="U86" s="34"/>
      <c r="V86" s="37"/>
      <c r="W86" s="37"/>
      <c r="X86" s="37"/>
      <c r="Y86" s="37"/>
      <c r="Z86" s="37"/>
      <c r="AA86" s="37"/>
      <c r="AB86" s="37"/>
      <c r="AC86" s="37"/>
      <c r="AD86" s="37"/>
      <c r="AE86" s="37" t="s">
        <v>104</v>
      </c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8" t="e">
        <f>#REF!</f>
        <v>#REF!</v>
      </c>
      <c r="BB86" s="37"/>
      <c r="BC86" s="37"/>
      <c r="BD86" s="37"/>
      <c r="BE86" s="37"/>
      <c r="BF86" s="37"/>
      <c r="BG86" s="37"/>
      <c r="BH86" s="37"/>
    </row>
    <row r="87" spans="1:60" outlineLevel="1">
      <c r="A87" s="249"/>
      <c r="B87" s="250"/>
      <c r="C87" s="314" t="s">
        <v>1317</v>
      </c>
      <c r="D87" s="315"/>
      <c r="E87" s="316">
        <v>1.5785</v>
      </c>
      <c r="F87" s="254"/>
      <c r="G87" s="254"/>
      <c r="H87" s="254"/>
      <c r="I87" s="254"/>
      <c r="J87" s="254"/>
      <c r="K87" s="254"/>
      <c r="L87" s="254"/>
      <c r="M87" s="254"/>
      <c r="N87" s="313"/>
      <c r="O87" s="313"/>
      <c r="P87" s="313"/>
      <c r="Q87" s="313"/>
      <c r="R87" s="34"/>
      <c r="S87" s="34"/>
      <c r="T87" s="36"/>
      <c r="U87" s="34"/>
      <c r="V87" s="37"/>
      <c r="W87" s="37"/>
      <c r="X87" s="37"/>
      <c r="Y87" s="37"/>
      <c r="Z87" s="37"/>
      <c r="AA87" s="37"/>
      <c r="AB87" s="37"/>
      <c r="AC87" s="37"/>
      <c r="AD87" s="37"/>
      <c r="AE87" s="37" t="s">
        <v>109</v>
      </c>
      <c r="AF87" s="37">
        <v>0</v>
      </c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</row>
    <row r="88" spans="1:60" ht="14.5" outlineLevel="1">
      <c r="A88" s="255" t="s">
        <v>97</v>
      </c>
      <c r="B88" s="256" t="s">
        <v>50</v>
      </c>
      <c r="C88" s="257" t="s">
        <v>49</v>
      </c>
      <c r="D88" s="317"/>
      <c r="E88" s="259"/>
      <c r="F88" s="260"/>
      <c r="G88" s="260">
        <f>SUMIF(AE89:AE99,"&lt;&gt;NOR",G89:G99)</f>
        <v>0</v>
      </c>
      <c r="H88" s="260"/>
      <c r="I88" s="260">
        <f>SUM(I89:I99)</f>
        <v>0</v>
      </c>
      <c r="J88" s="260"/>
      <c r="K88" s="260">
        <f>SUM(K89:K99)</f>
        <v>0</v>
      </c>
      <c r="L88" s="260"/>
      <c r="M88" s="260">
        <f>SUM(M89:M99)</f>
        <v>0</v>
      </c>
      <c r="N88" s="317"/>
      <c r="O88" s="317">
        <f>SUM(O89:O99)</f>
        <v>6.7000000000000002E-4</v>
      </c>
      <c r="P88" s="317"/>
      <c r="Q88" s="317">
        <f>SUM(Q89:Q99)</f>
        <v>3.8034499999999998</v>
      </c>
      <c r="R88" s="34"/>
      <c r="S88" s="34"/>
      <c r="T88" s="36">
        <v>11.05</v>
      </c>
      <c r="U88" s="34" t="e">
        <f>ROUND(#REF!*T88,2)</f>
        <v>#REF!</v>
      </c>
      <c r="V88" s="37"/>
      <c r="W88" s="37"/>
      <c r="X88" s="37"/>
      <c r="Y88" s="37"/>
      <c r="Z88" s="37"/>
      <c r="AA88" s="37"/>
      <c r="AB88" s="37"/>
      <c r="AC88" s="37"/>
      <c r="AD88" s="37"/>
      <c r="AE88" s="37" t="s">
        <v>102</v>
      </c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</row>
    <row r="89" spans="1:60" outlineLevel="1">
      <c r="A89" s="249">
        <v>39</v>
      </c>
      <c r="B89" s="250" t="s">
        <v>238</v>
      </c>
      <c r="C89" s="251" t="s">
        <v>239</v>
      </c>
      <c r="D89" s="313" t="s">
        <v>121</v>
      </c>
      <c r="E89" s="253">
        <v>57.8249</v>
      </c>
      <c r="F89" s="320">
        <f>H89+J89</f>
        <v>0</v>
      </c>
      <c r="G89" s="254">
        <f>ROUND(E89*F89,2)</f>
        <v>0</v>
      </c>
      <c r="H89" s="254"/>
      <c r="I89" s="254">
        <f>ROUND(E89*H89,2)</f>
        <v>0</v>
      </c>
      <c r="J89" s="254"/>
      <c r="K89" s="254">
        <f>ROUND(E89*J89,2)</f>
        <v>0</v>
      </c>
      <c r="L89" s="254">
        <v>15</v>
      </c>
      <c r="M89" s="254">
        <f>G89*(1+L89/100)</f>
        <v>0</v>
      </c>
      <c r="N89" s="313">
        <v>0</v>
      </c>
      <c r="O89" s="313">
        <f>ROUND(E89*N89,5)</f>
        <v>0</v>
      </c>
      <c r="P89" s="313">
        <v>4.5999999999999999E-2</v>
      </c>
      <c r="Q89" s="313">
        <f>ROUND(E89*P89,5)</f>
        <v>2.6599499999999998</v>
      </c>
      <c r="R89" s="34"/>
      <c r="S89" s="34"/>
      <c r="T89" s="36"/>
      <c r="U89" s="34"/>
      <c r="V89" s="37"/>
      <c r="W89" s="37"/>
      <c r="X89" s="37"/>
      <c r="Y89" s="37"/>
      <c r="Z89" s="37"/>
      <c r="AA89" s="37"/>
      <c r="AB89" s="37"/>
      <c r="AC89" s="37"/>
      <c r="AD89" s="37"/>
      <c r="AE89" s="37" t="s">
        <v>109</v>
      </c>
      <c r="AF89" s="37">
        <v>0</v>
      </c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</row>
    <row r="90" spans="1:60" ht="20">
      <c r="A90" s="249"/>
      <c r="B90" s="250"/>
      <c r="C90" s="314" t="s">
        <v>1318</v>
      </c>
      <c r="D90" s="315"/>
      <c r="E90" s="316">
        <v>34.874899999999997</v>
      </c>
      <c r="F90" s="254"/>
      <c r="G90" s="254"/>
      <c r="H90" s="254"/>
      <c r="I90" s="254"/>
      <c r="J90" s="254"/>
      <c r="K90" s="254"/>
      <c r="L90" s="254"/>
      <c r="M90" s="254"/>
      <c r="N90" s="313"/>
      <c r="O90" s="313"/>
      <c r="P90" s="313"/>
      <c r="Q90" s="313"/>
      <c r="R90" s="39"/>
      <c r="S90" s="39"/>
      <c r="T90" s="41"/>
      <c r="U90" s="39" t="e">
        <f>SUM(U91:U101)</f>
        <v>#REF!</v>
      </c>
      <c r="AE90" s="29" t="s">
        <v>98</v>
      </c>
    </row>
    <row r="91" spans="1:60" outlineLevel="1">
      <c r="A91" s="249"/>
      <c r="B91" s="250"/>
      <c r="C91" s="314" t="s">
        <v>1319</v>
      </c>
      <c r="D91" s="315"/>
      <c r="E91" s="316">
        <v>22.95</v>
      </c>
      <c r="F91" s="254"/>
      <c r="G91" s="254"/>
      <c r="H91" s="254"/>
      <c r="I91" s="254"/>
      <c r="J91" s="254"/>
      <c r="K91" s="254"/>
      <c r="L91" s="254"/>
      <c r="M91" s="254"/>
      <c r="N91" s="313"/>
      <c r="O91" s="313"/>
      <c r="P91" s="313"/>
      <c r="Q91" s="313"/>
      <c r="R91" s="34"/>
      <c r="S91" s="34"/>
      <c r="T91" s="36">
        <v>0.26</v>
      </c>
      <c r="U91" s="34" t="e">
        <f>ROUND(#REF!*T91,2)</f>
        <v>#REF!</v>
      </c>
      <c r="V91" s="37"/>
      <c r="W91" s="37"/>
      <c r="X91" s="37"/>
      <c r="Y91" s="37"/>
      <c r="Z91" s="37"/>
      <c r="AA91" s="37"/>
      <c r="AB91" s="37"/>
      <c r="AC91" s="37"/>
      <c r="AD91" s="37"/>
      <c r="AE91" s="37" t="s">
        <v>102</v>
      </c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</row>
    <row r="92" spans="1:60" outlineLevel="1">
      <c r="A92" s="249">
        <v>40</v>
      </c>
      <c r="B92" s="250" t="s">
        <v>242</v>
      </c>
      <c r="C92" s="251" t="s">
        <v>1320</v>
      </c>
      <c r="D92" s="313" t="s">
        <v>121</v>
      </c>
      <c r="E92" s="253">
        <v>22.55</v>
      </c>
      <c r="F92" s="320">
        <f>H92+J92</f>
        <v>0</v>
      </c>
      <c r="G92" s="254">
        <f>ROUND(E92*F92,2)</f>
        <v>0</v>
      </c>
      <c r="H92" s="254"/>
      <c r="I92" s="254">
        <f>ROUND(E92*H92,2)</f>
        <v>0</v>
      </c>
      <c r="J92" s="254"/>
      <c r="K92" s="254">
        <f>ROUND(E92*J92,2)</f>
        <v>0</v>
      </c>
      <c r="L92" s="254">
        <v>15</v>
      </c>
      <c r="M92" s="254">
        <f>G92*(1+L92/100)</f>
        <v>0</v>
      </c>
      <c r="N92" s="313">
        <v>0</v>
      </c>
      <c r="O92" s="313">
        <f>ROUND(E92*N92,5)</f>
        <v>0</v>
      </c>
      <c r="P92" s="313">
        <v>0.05</v>
      </c>
      <c r="Q92" s="313">
        <f>ROUND(E92*P92,5)</f>
        <v>1.1274999999999999</v>
      </c>
      <c r="R92" s="34"/>
      <c r="S92" s="34"/>
      <c r="T92" s="36"/>
      <c r="U92" s="34"/>
      <c r="V92" s="37"/>
      <c r="W92" s="37"/>
      <c r="X92" s="37"/>
      <c r="Y92" s="37"/>
      <c r="Z92" s="37"/>
      <c r="AA92" s="37"/>
      <c r="AB92" s="37"/>
      <c r="AC92" s="37"/>
      <c r="AD92" s="37"/>
      <c r="AE92" s="37" t="s">
        <v>109</v>
      </c>
      <c r="AF92" s="37">
        <v>0</v>
      </c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</row>
    <row r="93" spans="1:60" outlineLevel="1">
      <c r="A93" s="249"/>
      <c r="B93" s="250"/>
      <c r="C93" s="314" t="s">
        <v>1321</v>
      </c>
      <c r="D93" s="315"/>
      <c r="E93" s="316">
        <v>22.55</v>
      </c>
      <c r="F93" s="254"/>
      <c r="G93" s="254"/>
      <c r="H93" s="254"/>
      <c r="I93" s="254"/>
      <c r="J93" s="254"/>
      <c r="K93" s="254"/>
      <c r="L93" s="254"/>
      <c r="M93" s="254"/>
      <c r="N93" s="313"/>
      <c r="O93" s="313"/>
      <c r="P93" s="313"/>
      <c r="Q93" s="313"/>
      <c r="R93" s="34"/>
      <c r="S93" s="34"/>
      <c r="T93" s="36"/>
      <c r="U93" s="34"/>
      <c r="V93" s="37"/>
      <c r="W93" s="37"/>
      <c r="X93" s="37"/>
      <c r="Y93" s="37"/>
      <c r="Z93" s="37"/>
      <c r="AA93" s="37"/>
      <c r="AB93" s="37"/>
      <c r="AC93" s="37"/>
      <c r="AD93" s="37"/>
      <c r="AE93" s="37" t="s">
        <v>109</v>
      </c>
      <c r="AF93" s="37">
        <v>0</v>
      </c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</row>
    <row r="94" spans="1:60" outlineLevel="1">
      <c r="A94" s="249">
        <v>41</v>
      </c>
      <c r="B94" s="250" t="s">
        <v>1322</v>
      </c>
      <c r="C94" s="251" t="s">
        <v>1323</v>
      </c>
      <c r="D94" s="313" t="s">
        <v>101</v>
      </c>
      <c r="E94" s="253">
        <v>1</v>
      </c>
      <c r="F94" s="320">
        <f>H94+J94</f>
        <v>0</v>
      </c>
      <c r="G94" s="254">
        <f>ROUND(E94*F94,2)</f>
        <v>0</v>
      </c>
      <c r="H94" s="254"/>
      <c r="I94" s="254">
        <f>ROUND(E94*H94,2)</f>
        <v>0</v>
      </c>
      <c r="J94" s="254"/>
      <c r="K94" s="254">
        <f>ROUND(E94*J94,2)</f>
        <v>0</v>
      </c>
      <c r="L94" s="254">
        <v>15</v>
      </c>
      <c r="M94" s="254">
        <f>G94*(1+L94/100)</f>
        <v>0</v>
      </c>
      <c r="N94" s="313">
        <v>6.7000000000000002E-4</v>
      </c>
      <c r="O94" s="313">
        <f>ROUND(E94*N94,5)</f>
        <v>6.7000000000000002E-4</v>
      </c>
      <c r="P94" s="313">
        <v>1.6E-2</v>
      </c>
      <c r="Q94" s="313">
        <f>ROUND(E94*P94,5)</f>
        <v>1.6E-2</v>
      </c>
      <c r="R94" s="34"/>
      <c r="S94" s="34"/>
      <c r="T94" s="36">
        <v>0.33</v>
      </c>
      <c r="U94" s="34" t="e">
        <f>ROUND(#REF!*T94,2)</f>
        <v>#REF!</v>
      </c>
      <c r="V94" s="37"/>
      <c r="W94" s="37"/>
      <c r="X94" s="37"/>
      <c r="Y94" s="37"/>
      <c r="Z94" s="37"/>
      <c r="AA94" s="37"/>
      <c r="AB94" s="37"/>
      <c r="AC94" s="37"/>
      <c r="AD94" s="37"/>
      <c r="AE94" s="37" t="s">
        <v>102</v>
      </c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</row>
    <row r="95" spans="1:60" outlineLevel="1">
      <c r="A95" s="249">
        <v>42</v>
      </c>
      <c r="B95" s="250" t="s">
        <v>249</v>
      </c>
      <c r="C95" s="251" t="s">
        <v>250</v>
      </c>
      <c r="D95" s="313" t="s">
        <v>107</v>
      </c>
      <c r="E95" s="253">
        <v>7.9624600000000001</v>
      </c>
      <c r="F95" s="320">
        <f>H95+J95</f>
        <v>0</v>
      </c>
      <c r="G95" s="254">
        <f>ROUND(E95*F95,2)</f>
        <v>0</v>
      </c>
      <c r="H95" s="254"/>
      <c r="I95" s="254">
        <f>ROUND(E95*H95,2)</f>
        <v>0</v>
      </c>
      <c r="J95" s="254"/>
      <c r="K95" s="254">
        <f>ROUND(E95*J95,2)</f>
        <v>0</v>
      </c>
      <c r="L95" s="254">
        <v>15</v>
      </c>
      <c r="M95" s="254">
        <f>G95*(1+L95/100)</f>
        <v>0</v>
      </c>
      <c r="N95" s="313">
        <v>0</v>
      </c>
      <c r="O95" s="313">
        <f>ROUND(E95*N95,5)</f>
        <v>0</v>
      </c>
      <c r="P95" s="313">
        <v>0</v>
      </c>
      <c r="Q95" s="313">
        <f>ROUND(E95*P95,5)</f>
        <v>0</v>
      </c>
      <c r="R95" s="34"/>
      <c r="S95" s="34"/>
      <c r="T95" s="36"/>
      <c r="U95" s="34"/>
      <c r="V95" s="37"/>
      <c r="W95" s="37"/>
      <c r="X95" s="37"/>
      <c r="Y95" s="37"/>
      <c r="Z95" s="37"/>
      <c r="AA95" s="37"/>
      <c r="AB95" s="37"/>
      <c r="AC95" s="37"/>
      <c r="AD95" s="37"/>
      <c r="AE95" s="37" t="s">
        <v>109</v>
      </c>
      <c r="AF95" s="37">
        <v>0</v>
      </c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</row>
    <row r="96" spans="1:60" outlineLevel="1">
      <c r="A96" s="249"/>
      <c r="B96" s="250"/>
      <c r="C96" s="314" t="s">
        <v>1324</v>
      </c>
      <c r="D96" s="315"/>
      <c r="E96" s="316">
        <v>7.9624600000000001</v>
      </c>
      <c r="F96" s="254"/>
      <c r="G96" s="254"/>
      <c r="H96" s="254"/>
      <c r="I96" s="254"/>
      <c r="J96" s="254"/>
      <c r="K96" s="254"/>
      <c r="L96" s="254"/>
      <c r="M96" s="254"/>
      <c r="N96" s="313"/>
      <c r="O96" s="313"/>
      <c r="P96" s="313"/>
      <c r="Q96" s="313"/>
      <c r="R96" s="34"/>
      <c r="S96" s="34"/>
      <c r="T96" s="36">
        <v>0.84</v>
      </c>
      <c r="U96" s="34" t="e">
        <f>ROUND(#REF!*T96,2)</f>
        <v>#REF!</v>
      </c>
      <c r="V96" s="37"/>
      <c r="W96" s="37"/>
      <c r="X96" s="37"/>
      <c r="Y96" s="37"/>
      <c r="Z96" s="37"/>
      <c r="AA96" s="37"/>
      <c r="AB96" s="37"/>
      <c r="AC96" s="37"/>
      <c r="AD96" s="37"/>
      <c r="AE96" s="37" t="s">
        <v>102</v>
      </c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</row>
    <row r="97" spans="1:60" outlineLevel="1">
      <c r="A97" s="249">
        <v>43</v>
      </c>
      <c r="B97" s="250" t="s">
        <v>251</v>
      </c>
      <c r="C97" s="251" t="s">
        <v>252</v>
      </c>
      <c r="D97" s="313" t="s">
        <v>107</v>
      </c>
      <c r="E97" s="253">
        <v>7.9624600000000001</v>
      </c>
      <c r="F97" s="320">
        <f>H97+J97</f>
        <v>0</v>
      </c>
      <c r="G97" s="254">
        <f>ROUND(E97*F97,2)</f>
        <v>0</v>
      </c>
      <c r="H97" s="254"/>
      <c r="I97" s="254">
        <f>ROUND(E97*H97,2)</f>
        <v>0</v>
      </c>
      <c r="J97" s="254"/>
      <c r="K97" s="254">
        <f>ROUND(E97*J97,2)</f>
        <v>0</v>
      </c>
      <c r="L97" s="254">
        <v>15</v>
      </c>
      <c r="M97" s="254">
        <f>G97*(1+L97/100)</f>
        <v>0</v>
      </c>
      <c r="N97" s="313">
        <v>0</v>
      </c>
      <c r="O97" s="313">
        <f>ROUND(E97*N97,5)</f>
        <v>0</v>
      </c>
      <c r="P97" s="313">
        <v>0</v>
      </c>
      <c r="Q97" s="313">
        <f>ROUND(E97*P97,5)</f>
        <v>0</v>
      </c>
      <c r="R97" s="34"/>
      <c r="S97" s="34"/>
      <c r="T97" s="36">
        <v>0.94199999999999995</v>
      </c>
      <c r="U97" s="34" t="e">
        <f>ROUND(#REF!*T97,2)</f>
        <v>#REF!</v>
      </c>
      <c r="V97" s="37"/>
      <c r="W97" s="37"/>
      <c r="X97" s="37"/>
      <c r="Y97" s="37"/>
      <c r="Z97" s="37"/>
      <c r="AA97" s="37"/>
      <c r="AB97" s="37"/>
      <c r="AC97" s="37"/>
      <c r="AD97" s="37"/>
      <c r="AE97" s="37" t="s">
        <v>102</v>
      </c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</row>
    <row r="98" spans="1:60" outlineLevel="1">
      <c r="A98" s="249">
        <v>44</v>
      </c>
      <c r="B98" s="250" t="s">
        <v>253</v>
      </c>
      <c r="C98" s="251" t="s">
        <v>814</v>
      </c>
      <c r="D98" s="313" t="s">
        <v>107</v>
      </c>
      <c r="E98" s="253">
        <v>7.9624600000000001</v>
      </c>
      <c r="F98" s="320">
        <f>H98+J98</f>
        <v>0</v>
      </c>
      <c r="G98" s="254">
        <f>ROUND(E98*F98,2)</f>
        <v>0</v>
      </c>
      <c r="H98" s="254"/>
      <c r="I98" s="254">
        <f>ROUND(E98*H98,2)</f>
        <v>0</v>
      </c>
      <c r="J98" s="254"/>
      <c r="K98" s="254">
        <f>ROUND(E98*J98,2)</f>
        <v>0</v>
      </c>
      <c r="L98" s="254">
        <v>15</v>
      </c>
      <c r="M98" s="254">
        <f>G98*(1+L98/100)</f>
        <v>0</v>
      </c>
      <c r="N98" s="313">
        <v>0</v>
      </c>
      <c r="O98" s="313">
        <f>ROUND(E98*N98,5)</f>
        <v>0</v>
      </c>
      <c r="P98" s="313">
        <v>0</v>
      </c>
      <c r="Q98" s="313">
        <f>ROUND(E98*P98,5)</f>
        <v>0</v>
      </c>
      <c r="R98" s="34"/>
      <c r="S98" s="34"/>
      <c r="T98" s="36"/>
      <c r="U98" s="34"/>
      <c r="V98" s="37"/>
      <c r="W98" s="37"/>
      <c r="X98" s="37"/>
      <c r="Y98" s="37"/>
      <c r="Z98" s="37"/>
      <c r="AA98" s="37"/>
      <c r="AB98" s="37"/>
      <c r="AC98" s="37"/>
      <c r="AD98" s="37"/>
      <c r="AE98" s="37" t="s">
        <v>109</v>
      </c>
      <c r="AF98" s="37">
        <v>0</v>
      </c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</row>
    <row r="99" spans="1:60" ht="20" outlineLevel="1">
      <c r="A99" s="249">
        <v>45</v>
      </c>
      <c r="B99" s="250" t="s">
        <v>255</v>
      </c>
      <c r="C99" s="251" t="s">
        <v>256</v>
      </c>
      <c r="D99" s="313" t="s">
        <v>107</v>
      </c>
      <c r="E99" s="253">
        <v>7.9624600000000001</v>
      </c>
      <c r="F99" s="320">
        <f>H99+J99</f>
        <v>0</v>
      </c>
      <c r="G99" s="254">
        <f>ROUND(E99*F99,2)</f>
        <v>0</v>
      </c>
      <c r="H99" s="254"/>
      <c r="I99" s="254">
        <f>ROUND(E99*H99,2)</f>
        <v>0</v>
      </c>
      <c r="J99" s="254"/>
      <c r="K99" s="254">
        <f>ROUND(E99*J99,2)</f>
        <v>0</v>
      </c>
      <c r="L99" s="254">
        <v>15</v>
      </c>
      <c r="M99" s="254">
        <f>G99*(1+L99/100)</f>
        <v>0</v>
      </c>
      <c r="N99" s="313">
        <v>0</v>
      </c>
      <c r="O99" s="313">
        <f>ROUND(E99*N99,5)</f>
        <v>0</v>
      </c>
      <c r="P99" s="313">
        <v>0</v>
      </c>
      <c r="Q99" s="313">
        <f>ROUND(E99*P99,5)</f>
        <v>0</v>
      </c>
      <c r="R99" s="34"/>
      <c r="S99" s="34"/>
      <c r="T99" s="36">
        <v>0.49</v>
      </c>
      <c r="U99" s="34" t="e">
        <f>ROUND(#REF!*T99,2)</f>
        <v>#REF!</v>
      </c>
      <c r="V99" s="37"/>
      <c r="W99" s="37"/>
      <c r="X99" s="37"/>
      <c r="Y99" s="37"/>
      <c r="Z99" s="37"/>
      <c r="AA99" s="37"/>
      <c r="AB99" s="37"/>
      <c r="AC99" s="37"/>
      <c r="AD99" s="37"/>
      <c r="AE99" s="37" t="s">
        <v>102</v>
      </c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</row>
    <row r="100" spans="1:60" ht="14.5" outlineLevel="1">
      <c r="A100" s="255" t="s">
        <v>97</v>
      </c>
      <c r="B100" s="256" t="s">
        <v>48</v>
      </c>
      <c r="C100" s="257" t="s">
        <v>47</v>
      </c>
      <c r="D100" s="317"/>
      <c r="E100" s="259"/>
      <c r="F100" s="260"/>
      <c r="G100" s="260">
        <f>SUMIF(AE101:AE102,"&lt;&gt;NOR",G101:G102)</f>
        <v>0</v>
      </c>
      <c r="H100" s="260"/>
      <c r="I100" s="260">
        <f>SUM(I101:I102)</f>
        <v>0</v>
      </c>
      <c r="J100" s="260"/>
      <c r="K100" s="260">
        <f>SUM(K101:K102)</f>
        <v>0</v>
      </c>
      <c r="L100" s="260"/>
      <c r="M100" s="260">
        <f>SUM(M101:M102)</f>
        <v>0</v>
      </c>
      <c r="N100" s="317"/>
      <c r="O100" s="317">
        <f>SUM(O101:O102)</f>
        <v>0</v>
      </c>
      <c r="P100" s="317"/>
      <c r="Q100" s="317">
        <f>SUM(Q101:Q102)</f>
        <v>0</v>
      </c>
      <c r="R100" s="34"/>
      <c r="S100" s="34"/>
      <c r="T100" s="36">
        <v>0</v>
      </c>
      <c r="U100" s="34" t="e">
        <f>ROUND(#REF!*T100,2)</f>
        <v>#REF!</v>
      </c>
      <c r="V100" s="37"/>
      <c r="W100" s="37"/>
      <c r="X100" s="37"/>
      <c r="Y100" s="37"/>
      <c r="Z100" s="37"/>
      <c r="AA100" s="37"/>
      <c r="AB100" s="37"/>
      <c r="AC100" s="37"/>
      <c r="AD100" s="37"/>
      <c r="AE100" s="37" t="s">
        <v>102</v>
      </c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</row>
    <row r="101" spans="1:60" outlineLevel="1">
      <c r="A101" s="249">
        <v>46</v>
      </c>
      <c r="B101" s="250" t="s">
        <v>257</v>
      </c>
      <c r="C101" s="251" t="s">
        <v>258</v>
      </c>
      <c r="D101" s="313" t="s">
        <v>107</v>
      </c>
      <c r="E101" s="253">
        <v>23.481200000000001</v>
      </c>
      <c r="F101" s="320">
        <f>H101+J101</f>
        <v>0</v>
      </c>
      <c r="G101" s="254">
        <f>ROUND(E101*F101,2)</f>
        <v>0</v>
      </c>
      <c r="H101" s="254"/>
      <c r="I101" s="254">
        <f>ROUND(E101*H101,2)</f>
        <v>0</v>
      </c>
      <c r="J101" s="254"/>
      <c r="K101" s="254">
        <f>ROUND(E101*J101,2)</f>
        <v>0</v>
      </c>
      <c r="L101" s="254">
        <v>15</v>
      </c>
      <c r="M101" s="254">
        <f>G101*(1+L101/100)</f>
        <v>0</v>
      </c>
      <c r="N101" s="313">
        <v>0</v>
      </c>
      <c r="O101" s="313">
        <f>ROUND(E101*N101,5)</f>
        <v>0</v>
      </c>
      <c r="P101" s="313">
        <v>0</v>
      </c>
      <c r="Q101" s="313">
        <f>ROUND(E101*P101,5)</f>
        <v>0</v>
      </c>
      <c r="R101" s="34"/>
      <c r="S101" s="34"/>
      <c r="T101" s="36">
        <v>0</v>
      </c>
      <c r="U101" s="34" t="e">
        <f>ROUND(#REF!*T101,2)</f>
        <v>#REF!</v>
      </c>
      <c r="V101" s="37"/>
      <c r="W101" s="37"/>
      <c r="X101" s="37"/>
      <c r="Y101" s="37"/>
      <c r="Z101" s="37"/>
      <c r="AA101" s="37"/>
      <c r="AB101" s="37"/>
      <c r="AC101" s="37"/>
      <c r="AD101" s="37"/>
      <c r="AE101" s="37" t="s">
        <v>102</v>
      </c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</row>
    <row r="102" spans="1:60" ht="20">
      <c r="A102" s="249"/>
      <c r="B102" s="250"/>
      <c r="C102" s="314" t="s">
        <v>2042</v>
      </c>
      <c r="D102" s="315"/>
      <c r="E102" s="316">
        <v>23.481200000000001</v>
      </c>
      <c r="F102" s="254"/>
      <c r="G102" s="254"/>
      <c r="H102" s="254"/>
      <c r="I102" s="254"/>
      <c r="J102" s="254"/>
      <c r="K102" s="254"/>
      <c r="L102" s="254"/>
      <c r="M102" s="254"/>
      <c r="N102" s="313"/>
      <c r="O102" s="313"/>
      <c r="P102" s="313"/>
      <c r="Q102" s="313"/>
      <c r="R102" s="39"/>
      <c r="S102" s="39"/>
      <c r="T102" s="41"/>
      <c r="U102" s="39" t="e">
        <f>SUM(U103:U104)</f>
        <v>#REF!</v>
      </c>
      <c r="AE102" s="29" t="s">
        <v>98</v>
      </c>
    </row>
    <row r="103" spans="1:60" ht="14.5" outlineLevel="1">
      <c r="A103" s="255" t="s">
        <v>97</v>
      </c>
      <c r="B103" s="256" t="s">
        <v>46</v>
      </c>
      <c r="C103" s="257" t="s">
        <v>45</v>
      </c>
      <c r="D103" s="317"/>
      <c r="E103" s="259"/>
      <c r="F103" s="260"/>
      <c r="G103" s="260">
        <f>SUMIF(AE104:AE114,"&lt;&gt;NOR",G104:G114)</f>
        <v>0</v>
      </c>
      <c r="H103" s="260"/>
      <c r="I103" s="260">
        <f>SUM(I104:I114)</f>
        <v>0</v>
      </c>
      <c r="J103" s="260"/>
      <c r="K103" s="260">
        <f>SUM(K104:K114)</f>
        <v>0</v>
      </c>
      <c r="L103" s="260"/>
      <c r="M103" s="260">
        <f>SUM(M104:M114)</f>
        <v>0</v>
      </c>
      <c r="N103" s="317"/>
      <c r="O103" s="317">
        <f>SUM(O104:O114)</f>
        <v>0.22792999999999999</v>
      </c>
      <c r="P103" s="317"/>
      <c r="Q103" s="317">
        <f>SUM(Q104:Q114)</f>
        <v>0</v>
      </c>
      <c r="R103" s="34"/>
      <c r="S103" s="34"/>
      <c r="T103" s="36">
        <v>0.85199999999999998</v>
      </c>
      <c r="U103" s="34" t="e">
        <f>ROUND(#REF!*T103,2)</f>
        <v>#REF!</v>
      </c>
      <c r="V103" s="37"/>
      <c r="W103" s="37"/>
      <c r="X103" s="37"/>
      <c r="Y103" s="37"/>
      <c r="Z103" s="37"/>
      <c r="AA103" s="37"/>
      <c r="AB103" s="37"/>
      <c r="AC103" s="37"/>
      <c r="AD103" s="37"/>
      <c r="AE103" s="37" t="s">
        <v>102</v>
      </c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</row>
    <row r="104" spans="1:60" ht="20" outlineLevel="1">
      <c r="A104" s="249">
        <v>47</v>
      </c>
      <c r="B104" s="250" t="s">
        <v>259</v>
      </c>
      <c r="C104" s="251" t="s">
        <v>1325</v>
      </c>
      <c r="D104" s="313" t="s">
        <v>121</v>
      </c>
      <c r="E104" s="253">
        <v>7.59</v>
      </c>
      <c r="F104" s="320">
        <f>H104+J104</f>
        <v>0</v>
      </c>
      <c r="G104" s="254">
        <f>ROUND(E104*F104,2)</f>
        <v>0</v>
      </c>
      <c r="H104" s="254"/>
      <c r="I104" s="254">
        <f>ROUND(E104*H104,2)</f>
        <v>0</v>
      </c>
      <c r="J104" s="254"/>
      <c r="K104" s="254">
        <f>ROUND(E104*J104,2)</f>
        <v>0</v>
      </c>
      <c r="L104" s="254">
        <v>15</v>
      </c>
      <c r="M104" s="254">
        <f>G104*(1+L104/100)</f>
        <v>0</v>
      </c>
      <c r="N104" s="313">
        <v>3.3999999999999998E-3</v>
      </c>
      <c r="O104" s="313">
        <f>ROUND(E104*N104,5)</f>
        <v>2.581E-2</v>
      </c>
      <c r="P104" s="313">
        <v>0</v>
      </c>
      <c r="Q104" s="313">
        <f>ROUND(E104*P104,5)</f>
        <v>0</v>
      </c>
      <c r="R104" s="34"/>
      <c r="S104" s="34"/>
      <c r="T104" s="36"/>
      <c r="U104" s="34"/>
      <c r="V104" s="37"/>
      <c r="W104" s="37"/>
      <c r="X104" s="37"/>
      <c r="Y104" s="37"/>
      <c r="Z104" s="37"/>
      <c r="AA104" s="37"/>
      <c r="AB104" s="37"/>
      <c r="AC104" s="37"/>
      <c r="AD104" s="37"/>
      <c r="AE104" s="37" t="s">
        <v>109</v>
      </c>
      <c r="AF104" s="37">
        <v>0</v>
      </c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</row>
    <row r="105" spans="1:60">
      <c r="A105" s="249"/>
      <c r="B105" s="250"/>
      <c r="C105" s="314" t="s">
        <v>1326</v>
      </c>
      <c r="D105" s="315"/>
      <c r="E105" s="316">
        <v>7.59</v>
      </c>
      <c r="F105" s="254"/>
      <c r="G105" s="254"/>
      <c r="H105" s="254"/>
      <c r="I105" s="254"/>
      <c r="J105" s="254"/>
      <c r="K105" s="254"/>
      <c r="L105" s="254"/>
      <c r="M105" s="254"/>
      <c r="N105" s="313"/>
      <c r="O105" s="313"/>
      <c r="P105" s="313"/>
      <c r="Q105" s="313"/>
      <c r="R105" s="39"/>
      <c r="S105" s="39"/>
      <c r="T105" s="41"/>
      <c r="U105" s="39" t="e">
        <f>SUM(U106:U116)</f>
        <v>#REF!</v>
      </c>
      <c r="AE105" s="29" t="s">
        <v>98</v>
      </c>
    </row>
    <row r="106" spans="1:60" ht="30" outlineLevel="1">
      <c r="A106" s="249">
        <v>48</v>
      </c>
      <c r="B106" s="250" t="s">
        <v>1226</v>
      </c>
      <c r="C106" s="251" t="s">
        <v>1227</v>
      </c>
      <c r="D106" s="313" t="s">
        <v>121</v>
      </c>
      <c r="E106" s="253">
        <v>29.75</v>
      </c>
      <c r="F106" s="320">
        <f>H106+J106</f>
        <v>0</v>
      </c>
      <c r="G106" s="254">
        <f>ROUND(E106*F106,2)</f>
        <v>0</v>
      </c>
      <c r="H106" s="254"/>
      <c r="I106" s="254">
        <f>ROUND(E106*H106,2)</f>
        <v>0</v>
      </c>
      <c r="J106" s="254"/>
      <c r="K106" s="254">
        <f>ROUND(E106*J106,2)</f>
        <v>0</v>
      </c>
      <c r="L106" s="254">
        <v>15</v>
      </c>
      <c r="M106" s="254">
        <f>G106*(1+L106/100)</f>
        <v>0</v>
      </c>
      <c r="N106" s="313">
        <v>8.8000000000000003E-4</v>
      </c>
      <c r="O106" s="313">
        <f>ROUND(E106*N106,5)</f>
        <v>2.6179999999999998E-2</v>
      </c>
      <c r="P106" s="313">
        <v>0</v>
      </c>
      <c r="Q106" s="313">
        <f>ROUND(E106*P106,5)</f>
        <v>0</v>
      </c>
      <c r="R106" s="34"/>
      <c r="S106" s="34"/>
      <c r="T106" s="36">
        <v>0.38500000000000001</v>
      </c>
      <c r="U106" s="34" t="e">
        <f>ROUND(#REF!*T106,2)</f>
        <v>#REF!</v>
      </c>
      <c r="V106" s="37"/>
      <c r="W106" s="37"/>
      <c r="X106" s="37"/>
      <c r="Y106" s="37"/>
      <c r="Z106" s="37"/>
      <c r="AA106" s="37"/>
      <c r="AB106" s="37"/>
      <c r="AC106" s="37"/>
      <c r="AD106" s="37"/>
      <c r="AE106" s="37" t="s">
        <v>102</v>
      </c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</row>
    <row r="107" spans="1:60" outlineLevel="1">
      <c r="A107" s="249"/>
      <c r="B107" s="250"/>
      <c r="C107" s="314" t="s">
        <v>1321</v>
      </c>
      <c r="D107" s="315"/>
      <c r="E107" s="316">
        <v>22.55</v>
      </c>
      <c r="F107" s="254"/>
      <c r="G107" s="254"/>
      <c r="H107" s="254"/>
      <c r="I107" s="254"/>
      <c r="J107" s="254"/>
      <c r="K107" s="254"/>
      <c r="L107" s="254"/>
      <c r="M107" s="254"/>
      <c r="N107" s="313"/>
      <c r="O107" s="313"/>
      <c r="P107" s="313"/>
      <c r="Q107" s="313"/>
      <c r="R107" s="34"/>
      <c r="S107" s="34"/>
      <c r="T107" s="36"/>
      <c r="U107" s="34"/>
      <c r="V107" s="37"/>
      <c r="W107" s="37"/>
      <c r="X107" s="37"/>
      <c r="Y107" s="37"/>
      <c r="Z107" s="37"/>
      <c r="AA107" s="37"/>
      <c r="AB107" s="37"/>
      <c r="AC107" s="37"/>
      <c r="AD107" s="37"/>
      <c r="AE107" s="37" t="s">
        <v>109</v>
      </c>
      <c r="AF107" s="37">
        <v>0</v>
      </c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</row>
    <row r="108" spans="1:60" outlineLevel="1">
      <c r="A108" s="249"/>
      <c r="B108" s="250"/>
      <c r="C108" s="314" t="s">
        <v>1327</v>
      </c>
      <c r="D108" s="315"/>
      <c r="E108" s="316">
        <v>7.2</v>
      </c>
      <c r="F108" s="254"/>
      <c r="G108" s="254"/>
      <c r="H108" s="254"/>
      <c r="I108" s="254"/>
      <c r="J108" s="254"/>
      <c r="K108" s="254"/>
      <c r="L108" s="254"/>
      <c r="M108" s="254"/>
      <c r="N108" s="313"/>
      <c r="O108" s="313"/>
      <c r="P108" s="313"/>
      <c r="Q108" s="313"/>
      <c r="R108" s="34"/>
      <c r="S108" s="34"/>
      <c r="T108" s="36">
        <v>5.1999999999999998E-2</v>
      </c>
      <c r="U108" s="34" t="e">
        <f>ROUND(#REF!*T108,2)</f>
        <v>#REF!</v>
      </c>
      <c r="V108" s="37"/>
      <c r="W108" s="37"/>
      <c r="X108" s="37"/>
      <c r="Y108" s="37"/>
      <c r="Z108" s="37"/>
      <c r="AA108" s="37"/>
      <c r="AB108" s="37"/>
      <c r="AC108" s="37"/>
      <c r="AD108" s="37"/>
      <c r="AE108" s="37" t="s">
        <v>102</v>
      </c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</row>
    <row r="109" spans="1:60" ht="30" outlineLevel="1">
      <c r="A109" s="249">
        <v>49</v>
      </c>
      <c r="B109" s="250" t="s">
        <v>1228</v>
      </c>
      <c r="C109" s="251" t="s">
        <v>1328</v>
      </c>
      <c r="D109" s="313" t="s">
        <v>121</v>
      </c>
      <c r="E109" s="253">
        <v>29.75</v>
      </c>
      <c r="F109" s="320">
        <f>H109+J109</f>
        <v>0</v>
      </c>
      <c r="G109" s="254">
        <f>ROUND(E109*F109,2)</f>
        <v>0</v>
      </c>
      <c r="H109" s="254"/>
      <c r="I109" s="254">
        <f>ROUND(E109*H109,2)</f>
        <v>0</v>
      </c>
      <c r="J109" s="254"/>
      <c r="K109" s="254">
        <f>ROUND(E109*J109,2)</f>
        <v>0</v>
      </c>
      <c r="L109" s="254">
        <v>15</v>
      </c>
      <c r="M109" s="254">
        <f>G109*(1+L109/100)</f>
        <v>0</v>
      </c>
      <c r="N109" s="313">
        <v>5.5900000000000004E-3</v>
      </c>
      <c r="O109" s="313">
        <f>ROUND(E109*N109,5)</f>
        <v>0.1663</v>
      </c>
      <c r="P109" s="313">
        <v>0</v>
      </c>
      <c r="Q109" s="313">
        <f>ROUND(E109*P109,5)</f>
        <v>0</v>
      </c>
      <c r="R109" s="34"/>
      <c r="S109" s="34"/>
      <c r="T109" s="36"/>
      <c r="U109" s="34"/>
      <c r="V109" s="37"/>
      <c r="W109" s="37"/>
      <c r="X109" s="37"/>
      <c r="Y109" s="37"/>
      <c r="Z109" s="37"/>
      <c r="AA109" s="37"/>
      <c r="AB109" s="37"/>
      <c r="AC109" s="37"/>
      <c r="AD109" s="37"/>
      <c r="AE109" s="37" t="s">
        <v>109</v>
      </c>
      <c r="AF109" s="37">
        <v>0</v>
      </c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</row>
    <row r="110" spans="1:60" ht="20" outlineLevel="1">
      <c r="A110" s="249">
        <v>50</v>
      </c>
      <c r="B110" s="250" t="s">
        <v>1329</v>
      </c>
      <c r="C110" s="251" t="s">
        <v>1330</v>
      </c>
      <c r="D110" s="313" t="s">
        <v>121</v>
      </c>
      <c r="E110" s="253">
        <v>29.75</v>
      </c>
      <c r="F110" s="320">
        <f>H110+J110</f>
        <v>0</v>
      </c>
      <c r="G110" s="254">
        <f>ROUND(E110*F110,2)</f>
        <v>0</v>
      </c>
      <c r="H110" s="254"/>
      <c r="I110" s="254">
        <f>ROUND(E110*H110,2)</f>
        <v>0</v>
      </c>
      <c r="J110" s="254"/>
      <c r="K110" s="254">
        <f>ROUND(E110*J110,2)</f>
        <v>0</v>
      </c>
      <c r="L110" s="254">
        <v>15</v>
      </c>
      <c r="M110" s="254">
        <f>G110*(1+L110/100)</f>
        <v>0</v>
      </c>
      <c r="N110" s="313">
        <v>0</v>
      </c>
      <c r="O110" s="313">
        <f>ROUND(E110*N110,5)</f>
        <v>0</v>
      </c>
      <c r="P110" s="313">
        <v>0</v>
      </c>
      <c r="Q110" s="313">
        <f>ROUND(E110*P110,5)</f>
        <v>0</v>
      </c>
      <c r="R110" s="34"/>
      <c r="S110" s="34"/>
      <c r="T110" s="36"/>
      <c r="U110" s="34"/>
      <c r="V110" s="37"/>
      <c r="W110" s="37"/>
      <c r="X110" s="37"/>
      <c r="Y110" s="37"/>
      <c r="Z110" s="37"/>
      <c r="AA110" s="37"/>
      <c r="AB110" s="37"/>
      <c r="AC110" s="37"/>
      <c r="AD110" s="37"/>
      <c r="AE110" s="37" t="s">
        <v>109</v>
      </c>
      <c r="AF110" s="37">
        <v>0</v>
      </c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</row>
    <row r="111" spans="1:60" outlineLevel="1">
      <c r="A111" s="249"/>
      <c r="B111" s="250"/>
      <c r="C111" s="314" t="s">
        <v>1331</v>
      </c>
      <c r="D111" s="315"/>
      <c r="E111" s="316">
        <v>29.75</v>
      </c>
      <c r="F111" s="254"/>
      <c r="G111" s="254"/>
      <c r="H111" s="254"/>
      <c r="I111" s="254"/>
      <c r="J111" s="254"/>
      <c r="K111" s="254"/>
      <c r="L111" s="254"/>
      <c r="M111" s="254"/>
      <c r="N111" s="313"/>
      <c r="O111" s="313"/>
      <c r="P111" s="313"/>
      <c r="Q111" s="313"/>
      <c r="R111" s="34"/>
      <c r="S111" s="34"/>
      <c r="T111" s="36">
        <v>0.22991</v>
      </c>
      <c r="U111" s="34" t="e">
        <f>ROUND(#REF!*T111,2)</f>
        <v>#REF!</v>
      </c>
      <c r="V111" s="37"/>
      <c r="W111" s="37"/>
      <c r="X111" s="37"/>
      <c r="Y111" s="37"/>
      <c r="Z111" s="37"/>
      <c r="AA111" s="37"/>
      <c r="AB111" s="37"/>
      <c r="AC111" s="37"/>
      <c r="AD111" s="37"/>
      <c r="AE111" s="37" t="s">
        <v>102</v>
      </c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</row>
    <row r="112" spans="1:60" outlineLevel="1">
      <c r="A112" s="249">
        <v>51</v>
      </c>
      <c r="B112" s="250" t="s">
        <v>1332</v>
      </c>
      <c r="C112" s="251" t="s">
        <v>1333</v>
      </c>
      <c r="D112" s="313" t="s">
        <v>121</v>
      </c>
      <c r="E112" s="253">
        <v>32.130000000000003</v>
      </c>
      <c r="F112" s="320">
        <f>H112+J112</f>
        <v>0</v>
      </c>
      <c r="G112" s="254">
        <f>ROUND(E112*F112,2)</f>
        <v>0</v>
      </c>
      <c r="H112" s="254"/>
      <c r="I112" s="254">
        <f>ROUND(E112*H112,2)</f>
        <v>0</v>
      </c>
      <c r="J112" s="254"/>
      <c r="K112" s="254">
        <f>ROUND(E112*J112,2)</f>
        <v>0</v>
      </c>
      <c r="L112" s="254">
        <v>15</v>
      </c>
      <c r="M112" s="254">
        <f>G112*(1+L112/100)</f>
        <v>0</v>
      </c>
      <c r="N112" s="313">
        <v>2.9999999999999997E-4</v>
      </c>
      <c r="O112" s="313">
        <f>ROUND(E112*N112,5)</f>
        <v>9.6399999999999993E-3</v>
      </c>
      <c r="P112" s="313">
        <v>0</v>
      </c>
      <c r="Q112" s="313">
        <f>ROUND(E112*P112,5)</f>
        <v>0</v>
      </c>
      <c r="R112" s="34"/>
      <c r="S112" s="34"/>
      <c r="T112" s="36">
        <v>0.05</v>
      </c>
      <c r="U112" s="34" t="e">
        <f>ROUND(#REF!*T112,2)</f>
        <v>#REF!</v>
      </c>
      <c r="V112" s="37"/>
      <c r="W112" s="37"/>
      <c r="X112" s="37"/>
      <c r="Y112" s="37"/>
      <c r="Z112" s="37"/>
      <c r="AA112" s="37"/>
      <c r="AB112" s="37"/>
      <c r="AC112" s="37"/>
      <c r="AD112" s="37"/>
      <c r="AE112" s="37" t="s">
        <v>102</v>
      </c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</row>
    <row r="113" spans="1:60" outlineLevel="1">
      <c r="A113" s="249"/>
      <c r="B113" s="250"/>
      <c r="C113" s="314" t="s">
        <v>820</v>
      </c>
      <c r="D113" s="315"/>
      <c r="E113" s="316">
        <v>32.130000000000003</v>
      </c>
      <c r="F113" s="254"/>
      <c r="G113" s="254"/>
      <c r="H113" s="254"/>
      <c r="I113" s="254"/>
      <c r="J113" s="254"/>
      <c r="K113" s="254"/>
      <c r="L113" s="254"/>
      <c r="M113" s="254"/>
      <c r="N113" s="313"/>
      <c r="O113" s="313"/>
      <c r="P113" s="313"/>
      <c r="Q113" s="313"/>
      <c r="R113" s="34"/>
      <c r="S113" s="34"/>
      <c r="T113" s="36"/>
      <c r="U113" s="34"/>
      <c r="V113" s="37"/>
      <c r="W113" s="37"/>
      <c r="X113" s="37"/>
      <c r="Y113" s="37"/>
      <c r="Z113" s="37"/>
      <c r="AA113" s="37"/>
      <c r="AB113" s="37"/>
      <c r="AC113" s="37"/>
      <c r="AD113" s="37"/>
      <c r="AE113" s="37" t="s">
        <v>109</v>
      </c>
      <c r="AF113" s="37">
        <v>0</v>
      </c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</row>
    <row r="114" spans="1:60" outlineLevel="1">
      <c r="A114" s="249">
        <v>52</v>
      </c>
      <c r="B114" s="250" t="s">
        <v>262</v>
      </c>
      <c r="C114" s="251" t="s">
        <v>263</v>
      </c>
      <c r="D114" s="313" t="s">
        <v>107</v>
      </c>
      <c r="E114" s="253">
        <v>0.22792999999999999</v>
      </c>
      <c r="F114" s="320">
        <f>H114+J114</f>
        <v>0</v>
      </c>
      <c r="G114" s="254">
        <f>ROUND(E114*F114,2)</f>
        <v>0</v>
      </c>
      <c r="H114" s="254"/>
      <c r="I114" s="254">
        <f>ROUND(E114*H114,2)</f>
        <v>0</v>
      </c>
      <c r="J114" s="254"/>
      <c r="K114" s="254">
        <f>ROUND(E114*J114,2)</f>
        <v>0</v>
      </c>
      <c r="L114" s="254">
        <v>15</v>
      </c>
      <c r="M114" s="254">
        <f>G114*(1+L114/100)</f>
        <v>0</v>
      </c>
      <c r="N114" s="313">
        <v>0</v>
      </c>
      <c r="O114" s="313">
        <f>ROUND(E114*N114,5)</f>
        <v>0</v>
      </c>
      <c r="P114" s="313">
        <v>0</v>
      </c>
      <c r="Q114" s="313">
        <f>ROUND(E114*P114,5)</f>
        <v>0</v>
      </c>
      <c r="R114" s="34"/>
      <c r="S114" s="34"/>
      <c r="T114" s="36">
        <v>0</v>
      </c>
      <c r="U114" s="34" t="e">
        <f>ROUND(#REF!*T114,2)</f>
        <v>#REF!</v>
      </c>
      <c r="V114" s="37"/>
      <c r="W114" s="37"/>
      <c r="X114" s="37"/>
      <c r="Y114" s="37"/>
      <c r="Z114" s="37"/>
      <c r="AA114" s="37"/>
      <c r="AB114" s="37"/>
      <c r="AC114" s="37"/>
      <c r="AD114" s="37"/>
      <c r="AE114" s="37" t="s">
        <v>113</v>
      </c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</row>
    <row r="115" spans="1:60" ht="14.5" outlineLevel="1">
      <c r="A115" s="255" t="s">
        <v>97</v>
      </c>
      <c r="B115" s="256" t="s">
        <v>40</v>
      </c>
      <c r="C115" s="257" t="s">
        <v>39</v>
      </c>
      <c r="D115" s="317"/>
      <c r="E115" s="259"/>
      <c r="F115" s="260"/>
      <c r="G115" s="260">
        <f>SUMIF(AE116:AE133,"&lt;&gt;NOR",G116:G133)</f>
        <v>0</v>
      </c>
      <c r="H115" s="260"/>
      <c r="I115" s="260">
        <f>SUM(I116:I133)</f>
        <v>0</v>
      </c>
      <c r="J115" s="260"/>
      <c r="K115" s="260">
        <f>SUM(K116:K133)</f>
        <v>0</v>
      </c>
      <c r="L115" s="260"/>
      <c r="M115" s="260">
        <f>SUM(M116:M133)</f>
        <v>0</v>
      </c>
      <c r="N115" s="317"/>
      <c r="O115" s="317">
        <f>SUM(O116:O133)</f>
        <v>0.14781000000000002</v>
      </c>
      <c r="P115" s="317"/>
      <c r="Q115" s="317">
        <f>SUM(Q116:Q133)</f>
        <v>0</v>
      </c>
      <c r="R115" s="34"/>
      <c r="S115" s="34"/>
      <c r="T115" s="36"/>
      <c r="U115" s="34"/>
      <c r="V115" s="37"/>
      <c r="W115" s="37"/>
      <c r="X115" s="37"/>
      <c r="Y115" s="37"/>
      <c r="Z115" s="37"/>
      <c r="AA115" s="37"/>
      <c r="AB115" s="37"/>
      <c r="AC115" s="37"/>
      <c r="AD115" s="37"/>
      <c r="AE115" s="37" t="s">
        <v>109</v>
      </c>
      <c r="AF115" s="37">
        <v>0</v>
      </c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</row>
    <row r="116" spans="1:60" outlineLevel="1">
      <c r="A116" s="249">
        <v>53</v>
      </c>
      <c r="B116" s="250" t="s">
        <v>281</v>
      </c>
      <c r="C116" s="251" t="s">
        <v>282</v>
      </c>
      <c r="D116" s="313" t="s">
        <v>101</v>
      </c>
      <c r="E116" s="253">
        <v>2</v>
      </c>
      <c r="F116" s="320">
        <f>H116+J116</f>
        <v>0</v>
      </c>
      <c r="G116" s="254">
        <f>ROUND(E116*F116,2)</f>
        <v>0</v>
      </c>
      <c r="H116" s="254"/>
      <c r="I116" s="254">
        <f>ROUND(E116*H116,2)</f>
        <v>0</v>
      </c>
      <c r="J116" s="254"/>
      <c r="K116" s="254">
        <f>ROUND(E116*J116,2)</f>
        <v>0</v>
      </c>
      <c r="L116" s="254">
        <v>15</v>
      </c>
      <c r="M116" s="254">
        <f>G116*(1+L116/100)</f>
        <v>0</v>
      </c>
      <c r="N116" s="313">
        <v>2.0000000000000002E-5</v>
      </c>
      <c r="O116" s="313">
        <f>ROUND(E116*N116,5)</f>
        <v>4.0000000000000003E-5</v>
      </c>
      <c r="P116" s="313">
        <v>0</v>
      </c>
      <c r="Q116" s="313">
        <f>ROUND(E116*P116,5)</f>
        <v>0</v>
      </c>
      <c r="R116" s="34"/>
      <c r="S116" s="34"/>
      <c r="T116" s="36">
        <v>1.5669999999999999</v>
      </c>
      <c r="U116" s="34" t="e">
        <f>ROUND(#REF!*T116,2)</f>
        <v>#REF!</v>
      </c>
      <c r="V116" s="37"/>
      <c r="W116" s="37"/>
      <c r="X116" s="37"/>
      <c r="Y116" s="37"/>
      <c r="Z116" s="37"/>
      <c r="AA116" s="37"/>
      <c r="AB116" s="37"/>
      <c r="AC116" s="37"/>
      <c r="AD116" s="37"/>
      <c r="AE116" s="37" t="s">
        <v>102</v>
      </c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</row>
    <row r="117" spans="1:60" ht="20">
      <c r="A117" s="249">
        <v>54</v>
      </c>
      <c r="B117" s="250" t="s">
        <v>286</v>
      </c>
      <c r="C117" s="251" t="s">
        <v>287</v>
      </c>
      <c r="D117" s="313" t="s">
        <v>101</v>
      </c>
      <c r="E117" s="253">
        <v>1</v>
      </c>
      <c r="F117" s="320">
        <f>H117+J117</f>
        <v>0</v>
      </c>
      <c r="G117" s="254">
        <f>ROUND(E117*F117,2)</f>
        <v>0</v>
      </c>
      <c r="H117" s="254"/>
      <c r="I117" s="254">
        <f>ROUND(E117*H117,2)</f>
        <v>0</v>
      </c>
      <c r="J117" s="254"/>
      <c r="K117" s="254">
        <f>ROUND(E117*J117,2)</f>
        <v>0</v>
      </c>
      <c r="L117" s="254">
        <v>15</v>
      </c>
      <c r="M117" s="254">
        <f>G117*(1+L117/100)</f>
        <v>0</v>
      </c>
      <c r="N117" s="313">
        <v>1.6E-2</v>
      </c>
      <c r="O117" s="313">
        <f>ROUND(E117*N117,5)</f>
        <v>1.6E-2</v>
      </c>
      <c r="P117" s="313">
        <v>0</v>
      </c>
      <c r="Q117" s="313">
        <f>ROUND(E117*P117,5)</f>
        <v>0</v>
      </c>
      <c r="R117" s="39"/>
      <c r="S117" s="39"/>
      <c r="T117" s="41"/>
      <c r="U117" s="39" t="e">
        <f>SUM(U118:U135)</f>
        <v>#REF!</v>
      </c>
      <c r="AE117" s="29" t="s">
        <v>98</v>
      </c>
    </row>
    <row r="118" spans="1:60" ht="20" outlineLevel="1">
      <c r="A118" s="249">
        <v>55</v>
      </c>
      <c r="B118" s="250" t="s">
        <v>1334</v>
      </c>
      <c r="C118" s="251" t="s">
        <v>1335</v>
      </c>
      <c r="D118" s="313" t="s">
        <v>101</v>
      </c>
      <c r="E118" s="253">
        <v>1</v>
      </c>
      <c r="F118" s="320">
        <f>H118+J118</f>
        <v>0</v>
      </c>
      <c r="G118" s="254">
        <f>ROUND(E118*F118,2)</f>
        <v>0</v>
      </c>
      <c r="H118" s="254"/>
      <c r="I118" s="254">
        <f>ROUND(E118*H118,2)</f>
        <v>0</v>
      </c>
      <c r="J118" s="254"/>
      <c r="K118" s="254">
        <f>ROUND(E118*J118,2)</f>
        <v>0</v>
      </c>
      <c r="L118" s="254">
        <v>15</v>
      </c>
      <c r="M118" s="254">
        <f>G118*(1+L118/100)</f>
        <v>0</v>
      </c>
      <c r="N118" s="313">
        <v>0.03</v>
      </c>
      <c r="O118" s="313">
        <f>ROUND(E118*N118,5)</f>
        <v>0.03</v>
      </c>
      <c r="P118" s="313">
        <v>0</v>
      </c>
      <c r="Q118" s="313">
        <f>ROUND(E118*P118,5)</f>
        <v>0</v>
      </c>
      <c r="R118" s="34"/>
      <c r="S118" s="34"/>
      <c r="T118" s="36">
        <v>4.0199999999999996</v>
      </c>
      <c r="U118" s="34" t="e">
        <f>ROUND(#REF!*T118,2)</f>
        <v>#REF!</v>
      </c>
      <c r="V118" s="37"/>
      <c r="W118" s="37"/>
      <c r="X118" s="37"/>
      <c r="Y118" s="37"/>
      <c r="Z118" s="37"/>
      <c r="AA118" s="37"/>
      <c r="AB118" s="37"/>
      <c r="AC118" s="37"/>
      <c r="AD118" s="37"/>
      <c r="AE118" s="37" t="s">
        <v>102</v>
      </c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</row>
    <row r="119" spans="1:60" ht="20" outlineLevel="1">
      <c r="A119" s="249">
        <v>56</v>
      </c>
      <c r="B119" s="250" t="s">
        <v>911</v>
      </c>
      <c r="C119" s="251" t="s">
        <v>912</v>
      </c>
      <c r="D119" s="313" t="s">
        <v>101</v>
      </c>
      <c r="E119" s="253">
        <v>1</v>
      </c>
      <c r="F119" s="320">
        <f>H119+J119</f>
        <v>0</v>
      </c>
      <c r="G119" s="254">
        <f>ROUND(E119*F119,2)</f>
        <v>0</v>
      </c>
      <c r="H119" s="254"/>
      <c r="I119" s="254">
        <f>ROUND(E119*H119,2)</f>
        <v>0</v>
      </c>
      <c r="J119" s="254"/>
      <c r="K119" s="254">
        <f>ROUND(E119*J119,2)</f>
        <v>0</v>
      </c>
      <c r="L119" s="254">
        <v>15</v>
      </c>
      <c r="M119" s="254">
        <f>G119*(1+L119/100)</f>
        <v>0</v>
      </c>
      <c r="N119" s="313">
        <v>2.9170000000000001E-2</v>
      </c>
      <c r="O119" s="313">
        <f>ROUND(E119*N119,5)</f>
        <v>2.9170000000000001E-2</v>
      </c>
      <c r="P119" s="313">
        <v>0</v>
      </c>
      <c r="Q119" s="313">
        <f>ROUND(E119*P119,5)</f>
        <v>0</v>
      </c>
      <c r="R119" s="34"/>
      <c r="S119" s="34"/>
      <c r="T119" s="36">
        <v>0</v>
      </c>
      <c r="U119" s="34" t="e">
        <f>ROUND(#REF!*T119,2)</f>
        <v>#REF!</v>
      </c>
      <c r="V119" s="37"/>
      <c r="W119" s="37"/>
      <c r="X119" s="37"/>
      <c r="Y119" s="37"/>
      <c r="Z119" s="37"/>
      <c r="AA119" s="37"/>
      <c r="AB119" s="37"/>
      <c r="AC119" s="37"/>
      <c r="AD119" s="37"/>
      <c r="AE119" s="37" t="s">
        <v>113</v>
      </c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</row>
    <row r="120" spans="1:60" outlineLevel="1">
      <c r="A120" s="249"/>
      <c r="B120" s="250"/>
      <c r="C120" s="536" t="s">
        <v>285</v>
      </c>
      <c r="D120" s="537"/>
      <c r="E120" s="538"/>
      <c r="F120" s="539"/>
      <c r="G120" s="540"/>
      <c r="H120" s="254"/>
      <c r="I120" s="254"/>
      <c r="J120" s="254"/>
      <c r="K120" s="254"/>
      <c r="L120" s="254"/>
      <c r="M120" s="254"/>
      <c r="N120" s="313"/>
      <c r="O120" s="313"/>
      <c r="P120" s="313"/>
      <c r="Q120" s="313"/>
      <c r="R120" s="34"/>
      <c r="S120" s="34"/>
      <c r="T120" s="36">
        <v>0</v>
      </c>
      <c r="U120" s="34" t="e">
        <f>ROUND(#REF!*T120,2)</f>
        <v>#REF!</v>
      </c>
      <c r="V120" s="37"/>
      <c r="W120" s="37"/>
      <c r="X120" s="37"/>
      <c r="Y120" s="37"/>
      <c r="Z120" s="37"/>
      <c r="AA120" s="37"/>
      <c r="AB120" s="37"/>
      <c r="AC120" s="37"/>
      <c r="AD120" s="37"/>
      <c r="AE120" s="37" t="s">
        <v>113</v>
      </c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</row>
    <row r="121" spans="1:60" ht="20" outlineLevel="1">
      <c r="A121" s="249">
        <v>57</v>
      </c>
      <c r="B121" s="250" t="s">
        <v>294</v>
      </c>
      <c r="C121" s="251" t="s">
        <v>1336</v>
      </c>
      <c r="D121" s="313" t="s">
        <v>101</v>
      </c>
      <c r="E121" s="253">
        <v>2</v>
      </c>
      <c r="F121" s="320">
        <f>H121+J121</f>
        <v>0</v>
      </c>
      <c r="G121" s="254">
        <f>ROUND(E121*F121,2)</f>
        <v>0</v>
      </c>
      <c r="H121" s="254"/>
      <c r="I121" s="254">
        <f>ROUND(E121*H121,2)</f>
        <v>0</v>
      </c>
      <c r="J121" s="254"/>
      <c r="K121" s="254">
        <f>ROUND(E121*J121,2)</f>
        <v>0</v>
      </c>
      <c r="L121" s="254">
        <v>15</v>
      </c>
      <c r="M121" s="254">
        <f>G121*(1+L121/100)</f>
        <v>0</v>
      </c>
      <c r="N121" s="313">
        <v>1.4999999999999999E-2</v>
      </c>
      <c r="O121" s="313">
        <f>ROUND(E121*N121,5)</f>
        <v>0.03</v>
      </c>
      <c r="P121" s="313">
        <v>0</v>
      </c>
      <c r="Q121" s="313">
        <f>ROUND(E121*P121,5)</f>
        <v>0</v>
      </c>
      <c r="R121" s="34"/>
      <c r="S121" s="34"/>
      <c r="T121" s="36">
        <v>1.86</v>
      </c>
      <c r="U121" s="34" t="e">
        <f>ROUND(#REF!*T121,2)</f>
        <v>#REF!</v>
      </c>
      <c r="V121" s="37"/>
      <c r="W121" s="37"/>
      <c r="X121" s="37"/>
      <c r="Y121" s="37"/>
      <c r="Z121" s="37"/>
      <c r="AA121" s="37"/>
      <c r="AB121" s="37"/>
      <c r="AC121" s="37"/>
      <c r="AD121" s="37"/>
      <c r="AE121" s="37" t="s">
        <v>102</v>
      </c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</row>
    <row r="122" spans="1:60" ht="20" outlineLevel="1">
      <c r="A122" s="249">
        <v>58</v>
      </c>
      <c r="B122" s="250" t="s">
        <v>292</v>
      </c>
      <c r="C122" s="251" t="s">
        <v>1337</v>
      </c>
      <c r="D122" s="313" t="s">
        <v>101</v>
      </c>
      <c r="E122" s="253">
        <v>1</v>
      </c>
      <c r="F122" s="320">
        <f>H122+J122</f>
        <v>0</v>
      </c>
      <c r="G122" s="254">
        <f>ROUND(E122*F122,2)</f>
        <v>0</v>
      </c>
      <c r="H122" s="254"/>
      <c r="I122" s="254">
        <f>ROUND(E122*H122,2)</f>
        <v>0</v>
      </c>
      <c r="J122" s="254"/>
      <c r="K122" s="254">
        <f>ROUND(E122*J122,2)</f>
        <v>0</v>
      </c>
      <c r="L122" s="254">
        <v>15</v>
      </c>
      <c r="M122" s="254">
        <f>G122*(1+L122/100)</f>
        <v>0</v>
      </c>
      <c r="N122" s="313">
        <v>0.02</v>
      </c>
      <c r="O122" s="313">
        <f>ROUND(E122*N122,5)</f>
        <v>0.02</v>
      </c>
      <c r="P122" s="313">
        <v>0</v>
      </c>
      <c r="Q122" s="313">
        <f>ROUND(E122*P122,5)</f>
        <v>0</v>
      </c>
      <c r="R122" s="34"/>
      <c r="S122" s="34"/>
      <c r="T122" s="36"/>
      <c r="U122" s="34"/>
      <c r="V122" s="37"/>
      <c r="W122" s="37"/>
      <c r="X122" s="37"/>
      <c r="Y122" s="37"/>
      <c r="Z122" s="37"/>
      <c r="AA122" s="37"/>
      <c r="AB122" s="37"/>
      <c r="AC122" s="37"/>
      <c r="AD122" s="37"/>
      <c r="AE122" s="37" t="s">
        <v>104</v>
      </c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8" t="e">
        <f>#REF!</f>
        <v>#REF!</v>
      </c>
      <c r="BB122" s="37"/>
      <c r="BC122" s="37"/>
      <c r="BD122" s="37"/>
      <c r="BE122" s="37"/>
      <c r="BF122" s="37"/>
      <c r="BG122" s="37"/>
      <c r="BH122" s="37"/>
    </row>
    <row r="123" spans="1:60" outlineLevel="1">
      <c r="A123" s="249">
        <v>59</v>
      </c>
      <c r="B123" s="250" t="s">
        <v>296</v>
      </c>
      <c r="C123" s="251" t="s">
        <v>915</v>
      </c>
      <c r="D123" s="313" t="s">
        <v>101</v>
      </c>
      <c r="E123" s="253">
        <v>1</v>
      </c>
      <c r="F123" s="320">
        <f>H123+J123</f>
        <v>0</v>
      </c>
      <c r="G123" s="254">
        <f>ROUND(E123*F123,2)</f>
        <v>0</v>
      </c>
      <c r="H123" s="254"/>
      <c r="I123" s="254">
        <f>ROUND(E123*H123,2)</f>
        <v>0</v>
      </c>
      <c r="J123" s="254"/>
      <c r="K123" s="254">
        <f>ROUND(E123*J123,2)</f>
        <v>0</v>
      </c>
      <c r="L123" s="254">
        <v>15</v>
      </c>
      <c r="M123" s="254">
        <f>G123*(1+L123/100)</f>
        <v>0</v>
      </c>
      <c r="N123" s="313">
        <v>1.7000000000000001E-2</v>
      </c>
      <c r="O123" s="313">
        <f>ROUND(E123*N123,5)</f>
        <v>1.7000000000000001E-2</v>
      </c>
      <c r="P123" s="313">
        <v>0</v>
      </c>
      <c r="Q123" s="313">
        <f>ROUND(E123*P123,5)</f>
        <v>0</v>
      </c>
      <c r="R123" s="34"/>
      <c r="S123" s="34"/>
      <c r="T123" s="36">
        <v>0</v>
      </c>
      <c r="U123" s="34" t="e">
        <f>ROUND(#REF!*T123,2)</f>
        <v>#REF!</v>
      </c>
      <c r="V123" s="37"/>
      <c r="W123" s="37"/>
      <c r="X123" s="37"/>
      <c r="Y123" s="37"/>
      <c r="Z123" s="37"/>
      <c r="AA123" s="37"/>
      <c r="AB123" s="37"/>
      <c r="AC123" s="37"/>
      <c r="AD123" s="37"/>
      <c r="AE123" s="37" t="s">
        <v>113</v>
      </c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</row>
    <row r="124" spans="1:60" ht="12.5" customHeight="1" outlineLevel="1">
      <c r="A124" s="249"/>
      <c r="B124" s="250"/>
      <c r="C124" s="536" t="s">
        <v>299</v>
      </c>
      <c r="D124" s="537"/>
      <c r="E124" s="538"/>
      <c r="F124" s="539"/>
      <c r="G124" s="540"/>
      <c r="H124" s="254"/>
      <c r="I124" s="254"/>
      <c r="J124" s="254"/>
      <c r="K124" s="254"/>
      <c r="L124" s="254"/>
      <c r="M124" s="254"/>
      <c r="N124" s="313"/>
      <c r="O124" s="313"/>
      <c r="P124" s="313"/>
      <c r="Q124" s="313"/>
      <c r="R124" s="34"/>
      <c r="S124" s="34"/>
      <c r="T124" s="36">
        <v>0</v>
      </c>
      <c r="U124" s="34" t="e">
        <f>ROUND(#REF!*T124,2)</f>
        <v>#REF!</v>
      </c>
      <c r="V124" s="37"/>
      <c r="W124" s="37"/>
      <c r="X124" s="37"/>
      <c r="Y124" s="37"/>
      <c r="Z124" s="37"/>
      <c r="AA124" s="37"/>
      <c r="AB124" s="37"/>
      <c r="AC124" s="37"/>
      <c r="AD124" s="37"/>
      <c r="AE124" s="37" t="s">
        <v>113</v>
      </c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</row>
    <row r="125" spans="1:60" ht="12.5" customHeight="1" outlineLevel="1">
      <c r="A125" s="249"/>
      <c r="B125" s="250"/>
      <c r="C125" s="536" t="s">
        <v>300</v>
      </c>
      <c r="D125" s="537"/>
      <c r="E125" s="538"/>
      <c r="F125" s="539"/>
      <c r="G125" s="540"/>
      <c r="H125" s="254"/>
      <c r="I125" s="254"/>
      <c r="J125" s="254"/>
      <c r="K125" s="254"/>
      <c r="L125" s="254"/>
      <c r="M125" s="254"/>
      <c r="N125" s="313"/>
      <c r="O125" s="313"/>
      <c r="P125" s="313"/>
      <c r="Q125" s="313"/>
      <c r="R125" s="34"/>
      <c r="S125" s="34"/>
      <c r="T125" s="36">
        <v>0</v>
      </c>
      <c r="U125" s="34" t="e">
        <f>ROUND(#REF!*T125,2)</f>
        <v>#REF!</v>
      </c>
      <c r="V125" s="37"/>
      <c r="W125" s="37"/>
      <c r="X125" s="37"/>
      <c r="Y125" s="37"/>
      <c r="Z125" s="37"/>
      <c r="AA125" s="37"/>
      <c r="AB125" s="37"/>
      <c r="AC125" s="37"/>
      <c r="AD125" s="37"/>
      <c r="AE125" s="37" t="s">
        <v>113</v>
      </c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</row>
    <row r="126" spans="1:60" ht="20" outlineLevel="1">
      <c r="A126" s="249">
        <v>60</v>
      </c>
      <c r="B126" s="250" t="s">
        <v>302</v>
      </c>
      <c r="C126" s="251" t="s">
        <v>303</v>
      </c>
      <c r="D126" s="313" t="s">
        <v>304</v>
      </c>
      <c r="E126" s="253">
        <v>1.4</v>
      </c>
      <c r="F126" s="320">
        <f>H126+J126</f>
        <v>0</v>
      </c>
      <c r="G126" s="254">
        <f>ROUND(E126*F126,2)</f>
        <v>0</v>
      </c>
      <c r="H126" s="254"/>
      <c r="I126" s="254">
        <f>ROUND(E126*H126,2)</f>
        <v>0</v>
      </c>
      <c r="J126" s="254"/>
      <c r="K126" s="254">
        <f>ROUND(E126*J126,2)</f>
        <v>0</v>
      </c>
      <c r="L126" s="254">
        <v>15</v>
      </c>
      <c r="M126" s="254">
        <f>G126*(1+L126/100)</f>
        <v>0</v>
      </c>
      <c r="N126" s="313">
        <v>2.1000000000000001E-4</v>
      </c>
      <c r="O126" s="313">
        <f>ROUND(E126*N126,5)</f>
        <v>2.9E-4</v>
      </c>
      <c r="P126" s="313">
        <v>0</v>
      </c>
      <c r="Q126" s="313">
        <f>ROUND(E126*P126,5)</f>
        <v>0</v>
      </c>
      <c r="R126" s="34"/>
      <c r="S126" s="34"/>
      <c r="T126" s="36"/>
      <c r="U126" s="34"/>
      <c r="V126" s="37"/>
      <c r="W126" s="37"/>
      <c r="X126" s="37"/>
      <c r="Y126" s="37"/>
      <c r="Z126" s="37"/>
      <c r="AA126" s="37"/>
      <c r="AB126" s="37"/>
      <c r="AC126" s="37"/>
      <c r="AD126" s="37"/>
      <c r="AE126" s="37" t="s">
        <v>104</v>
      </c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8" t="e">
        <f>#REF!</f>
        <v>#REF!</v>
      </c>
      <c r="BB126" s="37"/>
      <c r="BC126" s="37"/>
      <c r="BD126" s="37"/>
      <c r="BE126" s="37"/>
      <c r="BF126" s="37"/>
      <c r="BG126" s="37"/>
      <c r="BH126" s="37"/>
    </row>
    <row r="127" spans="1:60" outlineLevel="1">
      <c r="A127" s="249"/>
      <c r="B127" s="250"/>
      <c r="C127" s="314" t="s">
        <v>1338</v>
      </c>
      <c r="D127" s="315"/>
      <c r="E127" s="316">
        <v>1.4</v>
      </c>
      <c r="F127" s="254"/>
      <c r="G127" s="254"/>
      <c r="H127" s="254"/>
      <c r="I127" s="254"/>
      <c r="J127" s="254"/>
      <c r="K127" s="254"/>
      <c r="L127" s="254"/>
      <c r="M127" s="254"/>
      <c r="N127" s="313"/>
      <c r="O127" s="313"/>
      <c r="P127" s="313"/>
      <c r="Q127" s="313"/>
      <c r="R127" s="34"/>
      <c r="S127" s="34"/>
      <c r="T127" s="36"/>
      <c r="U127" s="34"/>
      <c r="V127" s="37"/>
      <c r="W127" s="37"/>
      <c r="X127" s="37"/>
      <c r="Y127" s="37"/>
      <c r="Z127" s="37"/>
      <c r="AA127" s="37"/>
      <c r="AB127" s="37"/>
      <c r="AC127" s="37"/>
      <c r="AD127" s="37"/>
      <c r="AE127" s="37" t="s">
        <v>104</v>
      </c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8" t="e">
        <f>#REF!</f>
        <v>#REF!</v>
      </c>
      <c r="BB127" s="37"/>
      <c r="BC127" s="37"/>
      <c r="BD127" s="37"/>
      <c r="BE127" s="37"/>
      <c r="BF127" s="37"/>
      <c r="BG127" s="37"/>
      <c r="BH127" s="37"/>
    </row>
    <row r="128" spans="1:60" outlineLevel="1">
      <c r="A128" s="249">
        <v>61</v>
      </c>
      <c r="B128" s="250" t="s">
        <v>306</v>
      </c>
      <c r="C128" s="251" t="s">
        <v>307</v>
      </c>
      <c r="D128" s="313" t="s">
        <v>308</v>
      </c>
      <c r="E128" s="253">
        <v>1</v>
      </c>
      <c r="F128" s="320">
        <f>H128+J128</f>
        <v>0</v>
      </c>
      <c r="G128" s="254">
        <f>ROUND(E128*F128,2)</f>
        <v>0</v>
      </c>
      <c r="H128" s="254"/>
      <c r="I128" s="254">
        <f>ROUND(E128*H128,2)</f>
        <v>0</v>
      </c>
      <c r="J128" s="254"/>
      <c r="K128" s="254">
        <f>ROUND(E128*J128,2)</f>
        <v>0</v>
      </c>
      <c r="L128" s="254">
        <v>15</v>
      </c>
      <c r="M128" s="254">
        <f>G128*(1+L128/100)</f>
        <v>0</v>
      </c>
      <c r="N128" s="313">
        <v>0</v>
      </c>
      <c r="O128" s="313">
        <f>ROUND(E128*N128,5)</f>
        <v>0</v>
      </c>
      <c r="P128" s="313">
        <v>0</v>
      </c>
      <c r="Q128" s="313">
        <f>ROUND(E128*P128,5)</f>
        <v>0</v>
      </c>
      <c r="R128" s="34"/>
      <c r="S128" s="34"/>
      <c r="T128" s="36">
        <v>0.28000000000000003</v>
      </c>
      <c r="U128" s="34" t="e">
        <f>ROUND(#REF!*T128,2)</f>
        <v>#REF!</v>
      </c>
      <c r="V128" s="37"/>
      <c r="W128" s="37"/>
      <c r="X128" s="37"/>
      <c r="Y128" s="37"/>
      <c r="Z128" s="37"/>
      <c r="AA128" s="37"/>
      <c r="AB128" s="37"/>
      <c r="AC128" s="37"/>
      <c r="AD128" s="37"/>
      <c r="AE128" s="37" t="s">
        <v>102</v>
      </c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</row>
    <row r="129" spans="1:60" ht="12.5" customHeight="1" outlineLevel="1">
      <c r="A129" s="249"/>
      <c r="B129" s="250"/>
      <c r="C129" s="536" t="s">
        <v>1339</v>
      </c>
      <c r="D129" s="537"/>
      <c r="E129" s="538"/>
      <c r="F129" s="539"/>
      <c r="G129" s="540"/>
      <c r="H129" s="254"/>
      <c r="I129" s="254"/>
      <c r="J129" s="254"/>
      <c r="K129" s="254"/>
      <c r="L129" s="254"/>
      <c r="M129" s="254"/>
      <c r="N129" s="313"/>
      <c r="O129" s="313"/>
      <c r="P129" s="313"/>
      <c r="Q129" s="313"/>
      <c r="R129" s="34"/>
      <c r="S129" s="34"/>
      <c r="T129" s="36"/>
      <c r="U129" s="34"/>
      <c r="V129" s="37"/>
      <c r="W129" s="37"/>
      <c r="X129" s="37"/>
      <c r="Y129" s="37"/>
      <c r="Z129" s="37"/>
      <c r="AA129" s="37"/>
      <c r="AB129" s="37"/>
      <c r="AC129" s="37"/>
      <c r="AD129" s="37"/>
      <c r="AE129" s="37" t="s">
        <v>109</v>
      </c>
      <c r="AF129" s="37">
        <v>0</v>
      </c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</row>
    <row r="130" spans="1:60" outlineLevel="1">
      <c r="A130" s="249">
        <v>62</v>
      </c>
      <c r="B130" s="250" t="s">
        <v>1340</v>
      </c>
      <c r="C130" s="251" t="s">
        <v>1341</v>
      </c>
      <c r="D130" s="313" t="s">
        <v>101</v>
      </c>
      <c r="E130" s="253">
        <v>1</v>
      </c>
      <c r="F130" s="320">
        <f>H130+J130</f>
        <v>0</v>
      </c>
      <c r="G130" s="254">
        <f>ROUND(E130*F130,2)</f>
        <v>0</v>
      </c>
      <c r="H130" s="254"/>
      <c r="I130" s="254">
        <f>ROUND(E130*H130,2)</f>
        <v>0</v>
      </c>
      <c r="J130" s="254"/>
      <c r="K130" s="254">
        <f>ROUND(E130*J130,2)</f>
        <v>0</v>
      </c>
      <c r="L130" s="254">
        <v>15</v>
      </c>
      <c r="M130" s="254">
        <f>G130*(1+L130/100)</f>
        <v>0</v>
      </c>
      <c r="N130" s="313">
        <v>3.0000000000000001E-5</v>
      </c>
      <c r="O130" s="313">
        <f>ROUND(E130*N130,5)</f>
        <v>3.0000000000000001E-5</v>
      </c>
      <c r="P130" s="313">
        <v>0</v>
      </c>
      <c r="Q130" s="313">
        <f>ROUND(E130*P130,5)</f>
        <v>0</v>
      </c>
      <c r="R130" s="34"/>
      <c r="S130" s="34"/>
      <c r="T130" s="36">
        <v>10.728</v>
      </c>
      <c r="U130" s="34" t="e">
        <f>ROUND(#REF!*T130,2)</f>
        <v>#REF!</v>
      </c>
      <c r="V130" s="37"/>
      <c r="W130" s="37"/>
      <c r="X130" s="37"/>
      <c r="Y130" s="37"/>
      <c r="Z130" s="37"/>
      <c r="AA130" s="37"/>
      <c r="AB130" s="37"/>
      <c r="AC130" s="37"/>
      <c r="AD130" s="37"/>
      <c r="AE130" s="37" t="s">
        <v>102</v>
      </c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</row>
    <row r="131" spans="1:60" ht="20.5" customHeight="1" outlineLevel="1">
      <c r="A131" s="249">
        <v>63</v>
      </c>
      <c r="B131" s="250" t="s">
        <v>1342</v>
      </c>
      <c r="C131" s="251" t="s">
        <v>1343</v>
      </c>
      <c r="D131" s="313" t="s">
        <v>304</v>
      </c>
      <c r="E131" s="253">
        <v>2.15</v>
      </c>
      <c r="F131" s="320">
        <f>H131+J131</f>
        <v>0</v>
      </c>
      <c r="G131" s="254">
        <f>ROUND(E131*F131,2)</f>
        <v>0</v>
      </c>
      <c r="H131" s="254"/>
      <c r="I131" s="254">
        <f>ROUND(E131*H131,2)</f>
        <v>0</v>
      </c>
      <c r="J131" s="254"/>
      <c r="K131" s="254">
        <f>ROUND(E131*J131,2)</f>
        <v>0</v>
      </c>
      <c r="L131" s="254">
        <v>15</v>
      </c>
      <c r="M131" s="254">
        <f>G131*(1+L131/100)</f>
        <v>0</v>
      </c>
      <c r="N131" s="313">
        <v>2.4299999999999999E-3</v>
      </c>
      <c r="O131" s="313">
        <f>ROUND(E131*N131,5)</f>
        <v>5.2199999999999998E-3</v>
      </c>
      <c r="P131" s="313">
        <v>0</v>
      </c>
      <c r="Q131" s="313">
        <f>ROUND(E131*P131,5)</f>
        <v>0</v>
      </c>
      <c r="R131" s="34"/>
      <c r="S131" s="34"/>
      <c r="T131" s="36"/>
      <c r="U131" s="34"/>
      <c r="V131" s="37"/>
      <c r="W131" s="37"/>
      <c r="X131" s="37"/>
      <c r="Y131" s="37"/>
      <c r="Z131" s="37"/>
      <c r="AA131" s="37"/>
      <c r="AB131" s="37"/>
      <c r="AC131" s="37"/>
      <c r="AD131" s="37"/>
      <c r="AE131" s="37" t="s">
        <v>104</v>
      </c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8" t="e">
        <f>#REF!</f>
        <v>#REF!</v>
      </c>
      <c r="BB131" s="37"/>
      <c r="BC131" s="37"/>
      <c r="BD131" s="37"/>
      <c r="BE131" s="37"/>
      <c r="BF131" s="37"/>
      <c r="BG131" s="37"/>
      <c r="BH131" s="37"/>
    </row>
    <row r="132" spans="1:60" outlineLevel="1">
      <c r="A132" s="249">
        <v>64</v>
      </c>
      <c r="B132" s="250" t="s">
        <v>1065</v>
      </c>
      <c r="C132" s="251" t="s">
        <v>1066</v>
      </c>
      <c r="D132" s="313" t="s">
        <v>101</v>
      </c>
      <c r="E132" s="253">
        <v>2</v>
      </c>
      <c r="F132" s="320">
        <f>H132+J132</f>
        <v>0</v>
      </c>
      <c r="G132" s="254">
        <f>ROUND(E132*F132,2)</f>
        <v>0</v>
      </c>
      <c r="H132" s="254"/>
      <c r="I132" s="254">
        <f>ROUND(E132*H132,2)</f>
        <v>0</v>
      </c>
      <c r="J132" s="254"/>
      <c r="K132" s="254">
        <f>ROUND(E132*J132,2)</f>
        <v>0</v>
      </c>
      <c r="L132" s="254">
        <v>15</v>
      </c>
      <c r="M132" s="254">
        <f>G132*(1+L132/100)</f>
        <v>0</v>
      </c>
      <c r="N132" s="313">
        <v>3.0000000000000001E-5</v>
      </c>
      <c r="O132" s="313">
        <f>ROUND(E132*N132,5)</f>
        <v>6.0000000000000002E-5</v>
      </c>
      <c r="P132" s="313">
        <v>0</v>
      </c>
      <c r="Q132" s="313">
        <f>ROUND(E132*P132,5)</f>
        <v>0</v>
      </c>
      <c r="R132" s="34"/>
      <c r="S132" s="34"/>
      <c r="T132" s="36">
        <v>1.13934</v>
      </c>
      <c r="U132" s="34" t="e">
        <f>ROUND(#REF!*T132,2)</f>
        <v>#REF!</v>
      </c>
      <c r="V132" s="37"/>
      <c r="W132" s="37"/>
      <c r="X132" s="37"/>
      <c r="Y132" s="37"/>
      <c r="Z132" s="37"/>
      <c r="AA132" s="37"/>
      <c r="AB132" s="37"/>
      <c r="AC132" s="37"/>
      <c r="AD132" s="37"/>
      <c r="AE132" s="37" t="s">
        <v>102</v>
      </c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</row>
    <row r="133" spans="1:60" outlineLevel="1">
      <c r="A133" s="249">
        <v>65</v>
      </c>
      <c r="B133" s="250" t="s">
        <v>310</v>
      </c>
      <c r="C133" s="251" t="s">
        <v>311</v>
      </c>
      <c r="D133" s="313" t="s">
        <v>107</v>
      </c>
      <c r="E133" s="253">
        <v>0.14781</v>
      </c>
      <c r="F133" s="320">
        <f>H133+J133</f>
        <v>0</v>
      </c>
      <c r="G133" s="254">
        <f>ROUND(E133*F133,2)</f>
        <v>0</v>
      </c>
      <c r="H133" s="254"/>
      <c r="I133" s="254">
        <f>ROUND(E133*H133,2)</f>
        <v>0</v>
      </c>
      <c r="J133" s="254"/>
      <c r="K133" s="254">
        <f>ROUND(E133*J133,2)</f>
        <v>0</v>
      </c>
      <c r="L133" s="254">
        <v>15</v>
      </c>
      <c r="M133" s="254">
        <f>G133*(1+L133/100)</f>
        <v>0</v>
      </c>
      <c r="N133" s="313">
        <v>0</v>
      </c>
      <c r="O133" s="313">
        <f>ROUND(E133*N133,5)</f>
        <v>0</v>
      </c>
      <c r="P133" s="313">
        <v>0</v>
      </c>
      <c r="Q133" s="313">
        <f>ROUND(E133*P133,5)</f>
        <v>0</v>
      </c>
      <c r="R133" s="34"/>
      <c r="S133" s="34"/>
      <c r="T133" s="36">
        <v>0</v>
      </c>
      <c r="U133" s="34" t="e">
        <f>ROUND(#REF!*T133,2)</f>
        <v>#REF!</v>
      </c>
      <c r="V133" s="37"/>
      <c r="W133" s="37"/>
      <c r="X133" s="37"/>
      <c r="Y133" s="37"/>
      <c r="Z133" s="37"/>
      <c r="AA133" s="37"/>
      <c r="AB133" s="37"/>
      <c r="AC133" s="37"/>
      <c r="AD133" s="37"/>
      <c r="AE133" s="37" t="s">
        <v>113</v>
      </c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</row>
    <row r="134" spans="1:60" ht="14.5" outlineLevel="1">
      <c r="A134" s="255" t="s">
        <v>97</v>
      </c>
      <c r="B134" s="256" t="s">
        <v>38</v>
      </c>
      <c r="C134" s="257" t="s">
        <v>37</v>
      </c>
      <c r="D134" s="317"/>
      <c r="E134" s="259"/>
      <c r="F134" s="260"/>
      <c r="G134" s="260">
        <f>SUMIF(AE135:AE143,"&lt;&gt;NOR",G135:G143)</f>
        <v>0</v>
      </c>
      <c r="H134" s="260"/>
      <c r="I134" s="260">
        <f>SUM(I135:I143)</f>
        <v>0</v>
      </c>
      <c r="J134" s="260"/>
      <c r="K134" s="260">
        <f>SUM(K135:K143)</f>
        <v>0</v>
      </c>
      <c r="L134" s="260"/>
      <c r="M134" s="260">
        <f>SUM(M135:M143)</f>
        <v>0</v>
      </c>
      <c r="N134" s="317"/>
      <c r="O134" s="317">
        <f>SUM(O135:O143)</f>
        <v>9.9819999999999992E-2</v>
      </c>
      <c r="P134" s="317"/>
      <c r="Q134" s="317">
        <f>SUM(Q135:Q143)</f>
        <v>0</v>
      </c>
      <c r="R134" s="34"/>
      <c r="S134" s="34"/>
      <c r="T134" s="36">
        <v>0</v>
      </c>
      <c r="U134" s="34" t="e">
        <f>ROUND(#REF!*T134,2)</f>
        <v>#REF!</v>
      </c>
      <c r="V134" s="37"/>
      <c r="W134" s="37"/>
      <c r="X134" s="37"/>
      <c r="Y134" s="37"/>
      <c r="Z134" s="37"/>
      <c r="AA134" s="37"/>
      <c r="AB134" s="37"/>
      <c r="AC134" s="37"/>
      <c r="AD134" s="37"/>
      <c r="AE134" s="37" t="s">
        <v>113</v>
      </c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</row>
    <row r="135" spans="1:60" outlineLevel="1">
      <c r="A135" s="249">
        <v>66</v>
      </c>
      <c r="B135" s="250" t="s">
        <v>312</v>
      </c>
      <c r="C135" s="251" t="s">
        <v>313</v>
      </c>
      <c r="D135" s="313" t="s">
        <v>121</v>
      </c>
      <c r="E135" s="253">
        <v>3.76</v>
      </c>
      <c r="F135" s="320">
        <f>H135+J135</f>
        <v>0</v>
      </c>
      <c r="G135" s="254">
        <f>ROUND(E135*F135,2)</f>
        <v>0</v>
      </c>
      <c r="H135" s="254"/>
      <c r="I135" s="254">
        <f>ROUND(E135*H135,2)</f>
        <v>0</v>
      </c>
      <c r="J135" s="254"/>
      <c r="K135" s="254">
        <f>ROUND(E135*J135,2)</f>
        <v>0</v>
      </c>
      <c r="L135" s="254">
        <v>15</v>
      </c>
      <c r="M135" s="254">
        <f>G135*(1+L135/100)</f>
        <v>0</v>
      </c>
      <c r="N135" s="313">
        <v>0</v>
      </c>
      <c r="O135" s="313">
        <f>ROUND(E135*N135,5)</f>
        <v>0</v>
      </c>
      <c r="P135" s="313">
        <v>0</v>
      </c>
      <c r="Q135" s="313">
        <f>ROUND(E135*P135,5)</f>
        <v>0</v>
      </c>
      <c r="R135" s="34"/>
      <c r="S135" s="34"/>
      <c r="T135" s="36">
        <v>2.2549999999999999</v>
      </c>
      <c r="U135" s="34" t="e">
        <f>ROUND(#REF!*T135,2)</f>
        <v>#REF!</v>
      </c>
      <c r="V135" s="37"/>
      <c r="W135" s="37"/>
      <c r="X135" s="37"/>
      <c r="Y135" s="37"/>
      <c r="Z135" s="37"/>
      <c r="AA135" s="37"/>
      <c r="AB135" s="37"/>
      <c r="AC135" s="37"/>
      <c r="AD135" s="37"/>
      <c r="AE135" s="37" t="s">
        <v>102</v>
      </c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</row>
    <row r="136" spans="1:60" ht="20">
      <c r="A136" s="249">
        <v>67</v>
      </c>
      <c r="B136" s="250" t="s">
        <v>314</v>
      </c>
      <c r="C136" s="251" t="s">
        <v>1344</v>
      </c>
      <c r="D136" s="313" t="s">
        <v>121</v>
      </c>
      <c r="E136" s="253">
        <v>3.76</v>
      </c>
      <c r="F136" s="320">
        <f>H136+J136</f>
        <v>0</v>
      </c>
      <c r="G136" s="254">
        <f>ROUND(E136*F136,2)</f>
        <v>0</v>
      </c>
      <c r="H136" s="254"/>
      <c r="I136" s="254">
        <f>ROUND(E136*H136,2)</f>
        <v>0</v>
      </c>
      <c r="J136" s="254"/>
      <c r="K136" s="254">
        <f>ROUND(E136*J136,2)</f>
        <v>0</v>
      </c>
      <c r="L136" s="254">
        <v>15</v>
      </c>
      <c r="M136" s="254">
        <f>G136*(1+L136/100)</f>
        <v>0</v>
      </c>
      <c r="N136" s="313">
        <v>2.1000000000000001E-4</v>
      </c>
      <c r="O136" s="313">
        <f>ROUND(E136*N136,5)</f>
        <v>7.9000000000000001E-4</v>
      </c>
      <c r="P136" s="313">
        <v>0</v>
      </c>
      <c r="Q136" s="313">
        <f>ROUND(E136*P136,5)</f>
        <v>0</v>
      </c>
      <c r="R136" s="39"/>
      <c r="S136" s="39"/>
      <c r="T136" s="41"/>
      <c r="U136" s="39" t="e">
        <f>SUM(U137:U149)</f>
        <v>#REF!</v>
      </c>
      <c r="AE136" s="29" t="s">
        <v>98</v>
      </c>
    </row>
    <row r="137" spans="1:60" outlineLevel="1">
      <c r="A137" s="249"/>
      <c r="B137" s="250"/>
      <c r="C137" s="314" t="s">
        <v>2043</v>
      </c>
      <c r="D137" s="315"/>
      <c r="E137" s="316">
        <v>3.76</v>
      </c>
      <c r="F137" s="254"/>
      <c r="G137" s="254"/>
      <c r="H137" s="254"/>
      <c r="I137" s="254"/>
      <c r="J137" s="254"/>
      <c r="K137" s="254"/>
      <c r="L137" s="254"/>
      <c r="M137" s="254"/>
      <c r="N137" s="313"/>
      <c r="O137" s="313"/>
      <c r="P137" s="313"/>
      <c r="Q137" s="313"/>
      <c r="R137" s="34"/>
      <c r="S137" s="34"/>
      <c r="T137" s="36">
        <v>1.6E-2</v>
      </c>
      <c r="U137" s="34" t="e">
        <f>ROUND(#REF!*T137,2)</f>
        <v>#REF!</v>
      </c>
      <c r="V137" s="37"/>
      <c r="W137" s="37"/>
      <c r="X137" s="37"/>
      <c r="Y137" s="37"/>
      <c r="Z137" s="37"/>
      <c r="AA137" s="37"/>
      <c r="AB137" s="37"/>
      <c r="AC137" s="37"/>
      <c r="AD137" s="37"/>
      <c r="AE137" s="37" t="s">
        <v>102</v>
      </c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</row>
    <row r="138" spans="1:60" ht="20" outlineLevel="1">
      <c r="A138" s="249">
        <v>68</v>
      </c>
      <c r="B138" s="250" t="s">
        <v>316</v>
      </c>
      <c r="C138" s="251" t="s">
        <v>317</v>
      </c>
      <c r="D138" s="313" t="s">
        <v>121</v>
      </c>
      <c r="E138" s="253">
        <v>3.76</v>
      </c>
      <c r="F138" s="320">
        <f>H138+J138</f>
        <v>0</v>
      </c>
      <c r="G138" s="254">
        <f>ROUND(E138*F138,2)</f>
        <v>0</v>
      </c>
      <c r="H138" s="254"/>
      <c r="I138" s="254">
        <f>ROUND(E138*H138,2)</f>
        <v>0</v>
      </c>
      <c r="J138" s="254"/>
      <c r="K138" s="254">
        <f>ROUND(E138*J138,2)</f>
        <v>0</v>
      </c>
      <c r="L138" s="254">
        <v>15</v>
      </c>
      <c r="M138" s="254">
        <f>G138*(1+L138/100)</f>
        <v>0</v>
      </c>
      <c r="N138" s="313">
        <v>3.7100000000000002E-3</v>
      </c>
      <c r="O138" s="313">
        <f>ROUND(E138*N138,5)</f>
        <v>1.3950000000000001E-2</v>
      </c>
      <c r="P138" s="313">
        <v>0</v>
      </c>
      <c r="Q138" s="313">
        <f>ROUND(E138*P138,5)</f>
        <v>0</v>
      </c>
      <c r="R138" s="34"/>
      <c r="S138" s="34"/>
      <c r="T138" s="36">
        <v>0.05</v>
      </c>
      <c r="U138" s="34" t="e">
        <f>ROUND(#REF!*T138,2)</f>
        <v>#REF!</v>
      </c>
      <c r="V138" s="37"/>
      <c r="W138" s="37"/>
      <c r="X138" s="37"/>
      <c r="Y138" s="37"/>
      <c r="Z138" s="37"/>
      <c r="AA138" s="37"/>
      <c r="AB138" s="37"/>
      <c r="AC138" s="37"/>
      <c r="AD138" s="37"/>
      <c r="AE138" s="37" t="s">
        <v>102</v>
      </c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</row>
    <row r="139" spans="1:60" outlineLevel="1">
      <c r="A139" s="249">
        <v>69</v>
      </c>
      <c r="B139" s="250" t="s">
        <v>318</v>
      </c>
      <c r="C139" s="251" t="s">
        <v>1345</v>
      </c>
      <c r="D139" s="313" t="s">
        <v>121</v>
      </c>
      <c r="E139" s="253">
        <v>4.0608000000000004</v>
      </c>
      <c r="F139" s="320">
        <f>H139+J139</f>
        <v>0</v>
      </c>
      <c r="G139" s="254">
        <f>ROUND(E139*F139,2)</f>
        <v>0</v>
      </c>
      <c r="H139" s="254"/>
      <c r="I139" s="254">
        <f>ROUND(E139*H139,2)</f>
        <v>0</v>
      </c>
      <c r="J139" s="254"/>
      <c r="K139" s="254">
        <f>ROUND(E139*J139,2)</f>
        <v>0</v>
      </c>
      <c r="L139" s="254">
        <v>15</v>
      </c>
      <c r="M139" s="254">
        <f>G139*(1+L139/100)</f>
        <v>0</v>
      </c>
      <c r="N139" s="313">
        <v>2.07E-2</v>
      </c>
      <c r="O139" s="313">
        <f>ROUND(E139*N139,5)</f>
        <v>8.4059999999999996E-2</v>
      </c>
      <c r="P139" s="313">
        <v>0</v>
      </c>
      <c r="Q139" s="313">
        <f>ROUND(E139*P139,5)</f>
        <v>0</v>
      </c>
      <c r="R139" s="34"/>
      <c r="S139" s="34"/>
      <c r="T139" s="36">
        <v>0.98599999999999999</v>
      </c>
      <c r="U139" s="34" t="e">
        <f>ROUND(#REF!*T139,2)</f>
        <v>#REF!</v>
      </c>
      <c r="V139" s="37"/>
      <c r="W139" s="37"/>
      <c r="X139" s="37"/>
      <c r="Y139" s="37"/>
      <c r="Z139" s="37"/>
      <c r="AA139" s="37"/>
      <c r="AB139" s="37"/>
      <c r="AC139" s="37"/>
      <c r="AD139" s="37"/>
      <c r="AE139" s="37" t="s">
        <v>102</v>
      </c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</row>
    <row r="140" spans="1:60" outlineLevel="1">
      <c r="A140" s="249"/>
      <c r="B140" s="250"/>
      <c r="C140" s="314" t="s">
        <v>2044</v>
      </c>
      <c r="D140" s="315"/>
      <c r="E140" s="316">
        <v>4.0608000000000004</v>
      </c>
      <c r="F140" s="254"/>
      <c r="G140" s="254"/>
      <c r="H140" s="254"/>
      <c r="I140" s="254"/>
      <c r="J140" s="254"/>
      <c r="K140" s="254"/>
      <c r="L140" s="254"/>
      <c r="M140" s="254"/>
      <c r="N140" s="313"/>
      <c r="O140" s="313"/>
      <c r="P140" s="313"/>
      <c r="Q140" s="313"/>
      <c r="R140" s="34"/>
      <c r="S140" s="34"/>
      <c r="T140" s="36"/>
      <c r="U140" s="34"/>
      <c r="V140" s="37"/>
      <c r="W140" s="37"/>
      <c r="X140" s="37"/>
      <c r="Y140" s="37"/>
      <c r="Z140" s="37"/>
      <c r="AA140" s="37"/>
      <c r="AB140" s="37"/>
      <c r="AC140" s="37"/>
      <c r="AD140" s="37"/>
      <c r="AE140" s="37" t="s">
        <v>109</v>
      </c>
      <c r="AF140" s="37">
        <v>0</v>
      </c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</row>
    <row r="141" spans="1:60" ht="20" outlineLevel="1">
      <c r="A141" s="249">
        <v>70</v>
      </c>
      <c r="B141" s="250" t="s">
        <v>320</v>
      </c>
      <c r="C141" s="251" t="s">
        <v>920</v>
      </c>
      <c r="D141" s="313" t="s">
        <v>121</v>
      </c>
      <c r="E141" s="253">
        <v>2.5499999999999998</v>
      </c>
      <c r="F141" s="320">
        <f>H141+J141</f>
        <v>0</v>
      </c>
      <c r="G141" s="254">
        <f>ROUND(E141*F141,2)</f>
        <v>0</v>
      </c>
      <c r="H141" s="254"/>
      <c r="I141" s="254">
        <f>ROUND(E141*H141,2)</f>
        <v>0</v>
      </c>
      <c r="J141" s="254"/>
      <c r="K141" s="254">
        <f>ROUND(E141*J141,2)</f>
        <v>0</v>
      </c>
      <c r="L141" s="254">
        <v>15</v>
      </c>
      <c r="M141" s="254">
        <f>G141*(1+L141/100)</f>
        <v>0</v>
      </c>
      <c r="N141" s="313">
        <v>4.0000000000000002E-4</v>
      </c>
      <c r="O141" s="313">
        <f>ROUND(E141*N141,5)</f>
        <v>1.0200000000000001E-3</v>
      </c>
      <c r="P141" s="313">
        <v>0</v>
      </c>
      <c r="Q141" s="313">
        <f>ROUND(E141*P141,5)</f>
        <v>0</v>
      </c>
      <c r="R141" s="34"/>
      <c r="S141" s="34"/>
      <c r="T141" s="36">
        <v>0</v>
      </c>
      <c r="U141" s="34" t="e">
        <f>ROUND(#REF!*T141,2)</f>
        <v>#REF!</v>
      </c>
      <c r="V141" s="37"/>
      <c r="W141" s="37"/>
      <c r="X141" s="37"/>
      <c r="Y141" s="37"/>
      <c r="Z141" s="37"/>
      <c r="AA141" s="37"/>
      <c r="AB141" s="37"/>
      <c r="AC141" s="37"/>
      <c r="AD141" s="37"/>
      <c r="AE141" s="37" t="s">
        <v>113</v>
      </c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</row>
    <row r="142" spans="1:60" outlineLevel="1">
      <c r="A142" s="249"/>
      <c r="B142" s="250"/>
      <c r="C142" s="314" t="s">
        <v>1346</v>
      </c>
      <c r="D142" s="315"/>
      <c r="E142" s="316">
        <v>2.5499999999999998</v>
      </c>
      <c r="F142" s="254"/>
      <c r="G142" s="254"/>
      <c r="H142" s="254"/>
      <c r="I142" s="254"/>
      <c r="J142" s="254"/>
      <c r="K142" s="254"/>
      <c r="L142" s="254"/>
      <c r="M142" s="254"/>
      <c r="N142" s="313"/>
      <c r="O142" s="313"/>
      <c r="P142" s="313"/>
      <c r="Q142" s="313"/>
      <c r="R142" s="34"/>
      <c r="S142" s="34"/>
      <c r="T142" s="36"/>
      <c r="U142" s="34"/>
      <c r="V142" s="37"/>
      <c r="W142" s="37"/>
      <c r="X142" s="37"/>
      <c r="Y142" s="37"/>
      <c r="Z142" s="37"/>
      <c r="AA142" s="37"/>
      <c r="AB142" s="37"/>
      <c r="AC142" s="37"/>
      <c r="AD142" s="37"/>
      <c r="AE142" s="37" t="s">
        <v>109</v>
      </c>
      <c r="AF142" s="37">
        <v>0</v>
      </c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</row>
    <row r="143" spans="1:60" outlineLevel="1">
      <c r="A143" s="249">
        <v>71</v>
      </c>
      <c r="B143" s="250" t="s">
        <v>324</v>
      </c>
      <c r="C143" s="251" t="s">
        <v>325</v>
      </c>
      <c r="D143" s="313" t="s">
        <v>107</v>
      </c>
      <c r="E143" s="253">
        <v>9.9820000000000006E-2</v>
      </c>
      <c r="F143" s="320">
        <f>H143+J143</f>
        <v>0</v>
      </c>
      <c r="G143" s="254">
        <f>ROUND(E143*F143,2)</f>
        <v>0</v>
      </c>
      <c r="H143" s="254"/>
      <c r="I143" s="254">
        <f>ROUND(E143*H143,2)</f>
        <v>0</v>
      </c>
      <c r="J143" s="254"/>
      <c r="K143" s="254">
        <f>ROUND(E143*J143,2)</f>
        <v>0</v>
      </c>
      <c r="L143" s="254">
        <v>15</v>
      </c>
      <c r="M143" s="254">
        <f>G143*(1+L143/100)</f>
        <v>0</v>
      </c>
      <c r="N143" s="313">
        <v>0</v>
      </c>
      <c r="O143" s="313">
        <f>ROUND(E143*N143,5)</f>
        <v>0</v>
      </c>
      <c r="P143" s="313">
        <v>0</v>
      </c>
      <c r="Q143" s="313">
        <f>ROUND(E143*P143,5)</f>
        <v>0</v>
      </c>
      <c r="R143" s="34"/>
      <c r="S143" s="34"/>
      <c r="T143" s="36"/>
      <c r="U143" s="34"/>
      <c r="V143" s="37"/>
      <c r="W143" s="37"/>
      <c r="X143" s="37"/>
      <c r="Y143" s="37"/>
      <c r="Z143" s="37"/>
      <c r="AA143" s="37"/>
      <c r="AB143" s="37"/>
      <c r="AC143" s="37"/>
      <c r="AD143" s="37"/>
      <c r="AE143" s="37" t="s">
        <v>109</v>
      </c>
      <c r="AF143" s="37">
        <v>0</v>
      </c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</row>
    <row r="144" spans="1:60" ht="14.5" outlineLevel="1">
      <c r="A144" s="255" t="s">
        <v>97</v>
      </c>
      <c r="B144" s="256" t="s">
        <v>36</v>
      </c>
      <c r="C144" s="257" t="s">
        <v>35</v>
      </c>
      <c r="D144" s="317"/>
      <c r="E144" s="259"/>
      <c r="F144" s="260"/>
      <c r="G144" s="260">
        <f>SUMIF(AE145:AE156,"&lt;&gt;NOR",G145:G156)</f>
        <v>0</v>
      </c>
      <c r="H144" s="260"/>
      <c r="I144" s="260">
        <f>SUM(I145:I156)</f>
        <v>0</v>
      </c>
      <c r="J144" s="260"/>
      <c r="K144" s="260">
        <f>SUM(K145:K156)</f>
        <v>0</v>
      </c>
      <c r="L144" s="260"/>
      <c r="M144" s="260">
        <f>SUM(M145:M156)</f>
        <v>0</v>
      </c>
      <c r="N144" s="317"/>
      <c r="O144" s="317">
        <f>SUM(O145:O156)</f>
        <v>0.17252999999999999</v>
      </c>
      <c r="P144" s="317"/>
      <c r="Q144" s="317">
        <f>SUM(Q145:Q156)</f>
        <v>0.36499999999999999</v>
      </c>
      <c r="R144" s="34"/>
      <c r="S144" s="34"/>
      <c r="T144" s="36">
        <v>0</v>
      </c>
      <c r="U144" s="34" t="e">
        <f>ROUND(#REF!*T144,2)</f>
        <v>#REF!</v>
      </c>
      <c r="V144" s="37"/>
      <c r="W144" s="37"/>
      <c r="X144" s="37"/>
      <c r="Y144" s="37"/>
      <c r="Z144" s="37"/>
      <c r="AA144" s="37"/>
      <c r="AB144" s="37"/>
      <c r="AC144" s="37"/>
      <c r="AD144" s="37"/>
      <c r="AE144" s="37" t="s">
        <v>102</v>
      </c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</row>
    <row r="145" spans="1:60" outlineLevel="1">
      <c r="A145" s="249">
        <v>72</v>
      </c>
      <c r="B145" s="250" t="s">
        <v>326</v>
      </c>
      <c r="C145" s="251" t="s">
        <v>327</v>
      </c>
      <c r="D145" s="313" t="s">
        <v>121</v>
      </c>
      <c r="E145" s="253">
        <v>18.25</v>
      </c>
      <c r="F145" s="320">
        <f>H145+J145</f>
        <v>0</v>
      </c>
      <c r="G145" s="254">
        <f>ROUND(E145*F145,2)</f>
        <v>0</v>
      </c>
      <c r="H145" s="254"/>
      <c r="I145" s="254">
        <f>ROUND(E145*H145,2)</f>
        <v>0</v>
      </c>
      <c r="J145" s="254"/>
      <c r="K145" s="254">
        <f>ROUND(E145*J145,2)</f>
        <v>0</v>
      </c>
      <c r="L145" s="254">
        <v>15</v>
      </c>
      <c r="M145" s="254">
        <f>G145*(1+L145/100)</f>
        <v>0</v>
      </c>
      <c r="N145" s="313">
        <v>0</v>
      </c>
      <c r="O145" s="313">
        <f>ROUND(E145*N145,5)</f>
        <v>0</v>
      </c>
      <c r="P145" s="313">
        <v>0.02</v>
      </c>
      <c r="Q145" s="313">
        <f>ROUND(E145*P145,5)</f>
        <v>0.36499999999999999</v>
      </c>
      <c r="R145" s="34"/>
      <c r="S145" s="34"/>
      <c r="T145" s="36"/>
      <c r="U145" s="34"/>
      <c r="V145" s="37"/>
      <c r="W145" s="37"/>
      <c r="X145" s="37"/>
      <c r="Y145" s="37"/>
      <c r="Z145" s="37"/>
      <c r="AA145" s="37"/>
      <c r="AB145" s="37"/>
      <c r="AC145" s="37"/>
      <c r="AD145" s="37"/>
      <c r="AE145" s="37" t="s">
        <v>109</v>
      </c>
      <c r="AF145" s="37">
        <v>0</v>
      </c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</row>
    <row r="146" spans="1:60" outlineLevel="1">
      <c r="A146" s="249"/>
      <c r="B146" s="250"/>
      <c r="C146" s="314" t="s">
        <v>1347</v>
      </c>
      <c r="D146" s="315"/>
      <c r="E146" s="316">
        <v>18.25</v>
      </c>
      <c r="F146" s="254"/>
      <c r="G146" s="254"/>
      <c r="H146" s="254"/>
      <c r="I146" s="254"/>
      <c r="J146" s="254"/>
      <c r="K146" s="254"/>
      <c r="L146" s="254"/>
      <c r="M146" s="254"/>
      <c r="N146" s="313"/>
      <c r="O146" s="313"/>
      <c r="P146" s="313"/>
      <c r="Q146" s="313"/>
      <c r="R146" s="34"/>
      <c r="S146" s="34"/>
      <c r="T146" s="36">
        <v>0.23599999999999999</v>
      </c>
      <c r="U146" s="34" t="e">
        <f>ROUND(#REF!*T146,2)</f>
        <v>#REF!</v>
      </c>
      <c r="V146" s="37"/>
      <c r="W146" s="37"/>
      <c r="X146" s="37"/>
      <c r="Y146" s="37"/>
      <c r="Z146" s="37"/>
      <c r="AA146" s="37"/>
      <c r="AB146" s="37"/>
      <c r="AC146" s="37"/>
      <c r="AD146" s="37"/>
      <c r="AE146" s="37" t="s">
        <v>102</v>
      </c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</row>
    <row r="147" spans="1:60" outlineLevel="1">
      <c r="A147" s="249">
        <v>73</v>
      </c>
      <c r="B147" s="250" t="s">
        <v>328</v>
      </c>
      <c r="C147" s="251" t="s">
        <v>329</v>
      </c>
      <c r="D147" s="313" t="s">
        <v>121</v>
      </c>
      <c r="E147" s="253">
        <v>18.95</v>
      </c>
      <c r="F147" s="320">
        <f>H147+J147</f>
        <v>0</v>
      </c>
      <c r="G147" s="254">
        <f>ROUND(E147*F147,2)</f>
        <v>0</v>
      </c>
      <c r="H147" s="254"/>
      <c r="I147" s="254">
        <f>ROUND(E147*H147,2)</f>
        <v>0</v>
      </c>
      <c r="J147" s="254"/>
      <c r="K147" s="254">
        <f>ROUND(E147*J147,2)</f>
        <v>0</v>
      </c>
      <c r="L147" s="254">
        <v>15</v>
      </c>
      <c r="M147" s="254">
        <f>G147*(1+L147/100)</f>
        <v>0</v>
      </c>
      <c r="N147" s="313">
        <v>0</v>
      </c>
      <c r="O147" s="313">
        <f>ROUND(E147*N147,5)</f>
        <v>0</v>
      </c>
      <c r="P147" s="313">
        <v>0</v>
      </c>
      <c r="Q147" s="313">
        <f>ROUND(E147*P147,5)</f>
        <v>0</v>
      </c>
      <c r="R147" s="34"/>
      <c r="S147" s="34"/>
      <c r="T147" s="36"/>
      <c r="U147" s="34"/>
      <c r="V147" s="37"/>
      <c r="W147" s="37"/>
      <c r="X147" s="37"/>
      <c r="Y147" s="37"/>
      <c r="Z147" s="37"/>
      <c r="AA147" s="37"/>
      <c r="AB147" s="37"/>
      <c r="AC147" s="37"/>
      <c r="AD147" s="37"/>
      <c r="AE147" s="37" t="s">
        <v>109</v>
      </c>
      <c r="AF147" s="37">
        <v>0</v>
      </c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</row>
    <row r="148" spans="1:60" outlineLevel="1">
      <c r="A148" s="249">
        <v>74</v>
      </c>
      <c r="B148" s="250" t="s">
        <v>330</v>
      </c>
      <c r="C148" s="251" t="s">
        <v>331</v>
      </c>
      <c r="D148" s="313" t="s">
        <v>121</v>
      </c>
      <c r="E148" s="253">
        <v>18.95</v>
      </c>
      <c r="F148" s="320">
        <f>H148+J148</f>
        <v>0</v>
      </c>
      <c r="G148" s="254">
        <f>ROUND(E148*F148,2)</f>
        <v>0</v>
      </c>
      <c r="H148" s="254"/>
      <c r="I148" s="254">
        <f>ROUND(E148*H148,2)</f>
        <v>0</v>
      </c>
      <c r="J148" s="254"/>
      <c r="K148" s="254">
        <f>ROUND(E148*J148,2)</f>
        <v>0</v>
      </c>
      <c r="L148" s="254">
        <v>15</v>
      </c>
      <c r="M148" s="254">
        <f>G148*(1+L148/100)</f>
        <v>0</v>
      </c>
      <c r="N148" s="313">
        <v>0</v>
      </c>
      <c r="O148" s="313">
        <f>ROUND(E148*N148,5)</f>
        <v>0</v>
      </c>
      <c r="P148" s="313">
        <v>0</v>
      </c>
      <c r="Q148" s="313">
        <f>ROUND(E148*P148,5)</f>
        <v>0</v>
      </c>
      <c r="R148" s="34"/>
      <c r="S148" s="34"/>
      <c r="T148" s="36">
        <v>0.12</v>
      </c>
      <c r="U148" s="34" t="e">
        <f>ROUND(#REF!*T148,2)</f>
        <v>#REF!</v>
      </c>
      <c r="V148" s="37"/>
      <c r="W148" s="37"/>
      <c r="X148" s="37"/>
      <c r="Y148" s="37"/>
      <c r="Z148" s="37"/>
      <c r="AA148" s="37"/>
      <c r="AB148" s="37"/>
      <c r="AC148" s="37"/>
      <c r="AD148" s="37"/>
      <c r="AE148" s="37" t="s">
        <v>102</v>
      </c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</row>
    <row r="149" spans="1:60" outlineLevel="1">
      <c r="A149" s="249"/>
      <c r="B149" s="250"/>
      <c r="C149" s="314" t="s">
        <v>2045</v>
      </c>
      <c r="D149" s="315"/>
      <c r="E149" s="316">
        <v>18.95</v>
      </c>
      <c r="F149" s="254"/>
      <c r="G149" s="254"/>
      <c r="H149" s="254"/>
      <c r="I149" s="254"/>
      <c r="J149" s="254"/>
      <c r="K149" s="254"/>
      <c r="L149" s="254"/>
      <c r="M149" s="254"/>
      <c r="N149" s="313"/>
      <c r="O149" s="313"/>
      <c r="P149" s="313"/>
      <c r="Q149" s="313"/>
      <c r="R149" s="34"/>
      <c r="S149" s="34"/>
      <c r="T149" s="36">
        <v>1.5980000000000001</v>
      </c>
      <c r="U149" s="34" t="e">
        <f>ROUND(#REF!*T149,2)</f>
        <v>#REF!</v>
      </c>
      <c r="V149" s="37"/>
      <c r="W149" s="37"/>
      <c r="X149" s="37"/>
      <c r="Y149" s="37"/>
      <c r="Z149" s="37"/>
      <c r="AA149" s="37"/>
      <c r="AB149" s="37"/>
      <c r="AC149" s="37"/>
      <c r="AD149" s="37"/>
      <c r="AE149" s="37" t="s">
        <v>102</v>
      </c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</row>
    <row r="150" spans="1:60" ht="20">
      <c r="A150" s="249">
        <v>75</v>
      </c>
      <c r="B150" s="250" t="s">
        <v>332</v>
      </c>
      <c r="C150" s="251" t="s">
        <v>333</v>
      </c>
      <c r="D150" s="313" t="s">
        <v>121</v>
      </c>
      <c r="E150" s="253">
        <v>20.466000000000001</v>
      </c>
      <c r="F150" s="320">
        <f>H150+J150</f>
        <v>0</v>
      </c>
      <c r="G150" s="254">
        <f>ROUND(E150*F150,2)</f>
        <v>0</v>
      </c>
      <c r="H150" s="254"/>
      <c r="I150" s="254">
        <f>ROUND(E150*H150,2)</f>
        <v>0</v>
      </c>
      <c r="J150" s="254"/>
      <c r="K150" s="254">
        <f>ROUND(E150*J150,2)</f>
        <v>0</v>
      </c>
      <c r="L150" s="254">
        <v>15</v>
      </c>
      <c r="M150" s="254">
        <f>G150*(1+L150/100)</f>
        <v>0</v>
      </c>
      <c r="N150" s="313">
        <v>8.3000000000000001E-3</v>
      </c>
      <c r="O150" s="313">
        <f>ROUND(E150*N150,5)</f>
        <v>0.16986999999999999</v>
      </c>
      <c r="P150" s="313">
        <v>0</v>
      </c>
      <c r="Q150" s="313">
        <f>ROUND(E150*P150,5)</f>
        <v>0</v>
      </c>
      <c r="R150" s="39"/>
      <c r="S150" s="39"/>
      <c r="T150" s="41"/>
      <c r="U150" s="39" t="e">
        <f>SUM(U151:U162)</f>
        <v>#REF!</v>
      </c>
      <c r="AE150" s="29" t="s">
        <v>98</v>
      </c>
    </row>
    <row r="151" spans="1:60" outlineLevel="1">
      <c r="A151" s="249"/>
      <c r="B151" s="250"/>
      <c r="C151" s="314" t="s">
        <v>2046</v>
      </c>
      <c r="D151" s="315"/>
      <c r="E151" s="316">
        <v>20.466000000000001</v>
      </c>
      <c r="F151" s="254"/>
      <c r="G151" s="254"/>
      <c r="H151" s="254"/>
      <c r="I151" s="254"/>
      <c r="J151" s="254"/>
      <c r="K151" s="254"/>
      <c r="L151" s="254"/>
      <c r="M151" s="254"/>
      <c r="N151" s="313"/>
      <c r="O151" s="313"/>
      <c r="P151" s="313"/>
      <c r="Q151" s="313"/>
      <c r="R151" s="34"/>
      <c r="S151" s="34"/>
      <c r="T151" s="36">
        <v>0.24</v>
      </c>
      <c r="U151" s="34" t="e">
        <f>ROUND(#REF!*T151,2)</f>
        <v>#REF!</v>
      </c>
      <c r="V151" s="37"/>
      <c r="W151" s="37"/>
      <c r="X151" s="37"/>
      <c r="Y151" s="37"/>
      <c r="Z151" s="37"/>
      <c r="AA151" s="37"/>
      <c r="AB151" s="37"/>
      <c r="AC151" s="37"/>
      <c r="AD151" s="37"/>
      <c r="AE151" s="37" t="s">
        <v>102</v>
      </c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</row>
    <row r="152" spans="1:60" outlineLevel="1">
      <c r="A152" s="249">
        <v>76</v>
      </c>
      <c r="B152" s="250" t="s">
        <v>334</v>
      </c>
      <c r="C152" s="251" t="s">
        <v>1348</v>
      </c>
      <c r="D152" s="313" t="s">
        <v>304</v>
      </c>
      <c r="E152" s="253">
        <v>21.299999999999997</v>
      </c>
      <c r="F152" s="320">
        <f>H152+J152</f>
        <v>0</v>
      </c>
      <c r="G152" s="254">
        <f>ROUND(E152*F152,2)</f>
        <v>0</v>
      </c>
      <c r="H152" s="254"/>
      <c r="I152" s="254">
        <f>ROUND(E152*H152,2)</f>
        <v>0</v>
      </c>
      <c r="J152" s="254"/>
      <c r="K152" s="254">
        <f>ROUND(E152*J152,2)</f>
        <v>0</v>
      </c>
      <c r="L152" s="254">
        <v>15</v>
      </c>
      <c r="M152" s="254">
        <f>G152*(1+L152/100)</f>
        <v>0</v>
      </c>
      <c r="N152" s="313">
        <v>6.0000000000000002E-5</v>
      </c>
      <c r="O152" s="313">
        <f>ROUND(E152*N152,5)</f>
        <v>1.2800000000000001E-3</v>
      </c>
      <c r="P152" s="313">
        <v>0</v>
      </c>
      <c r="Q152" s="313">
        <f>ROUND(E152*P152,5)</f>
        <v>0</v>
      </c>
      <c r="R152" s="34"/>
      <c r="S152" s="34"/>
      <c r="T152" s="36"/>
      <c r="U152" s="34"/>
      <c r="V152" s="37"/>
      <c r="W152" s="37"/>
      <c r="X152" s="37"/>
      <c r="Y152" s="37"/>
      <c r="Z152" s="37"/>
      <c r="AA152" s="37"/>
      <c r="AB152" s="37"/>
      <c r="AC152" s="37"/>
      <c r="AD152" s="37"/>
      <c r="AE152" s="37" t="s">
        <v>109</v>
      </c>
      <c r="AF152" s="37">
        <v>0</v>
      </c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</row>
    <row r="153" spans="1:60" outlineLevel="1">
      <c r="A153" s="249"/>
      <c r="B153" s="250"/>
      <c r="C153" s="314" t="s">
        <v>2047</v>
      </c>
      <c r="D153" s="315"/>
      <c r="E153" s="316">
        <v>21.3</v>
      </c>
      <c r="F153" s="254"/>
      <c r="G153" s="254"/>
      <c r="H153" s="254"/>
      <c r="I153" s="254"/>
      <c r="J153" s="254"/>
      <c r="K153" s="254"/>
      <c r="L153" s="254"/>
      <c r="M153" s="254"/>
      <c r="N153" s="313"/>
      <c r="O153" s="313"/>
      <c r="P153" s="313"/>
      <c r="Q153" s="313"/>
      <c r="R153" s="34"/>
      <c r="S153" s="34"/>
      <c r="T153" s="36">
        <v>1.6E-2</v>
      </c>
      <c r="U153" s="34" t="e">
        <f>ROUND(#REF!*T153,2)</f>
        <v>#REF!</v>
      </c>
      <c r="V153" s="37"/>
      <c r="W153" s="37"/>
      <c r="X153" s="37"/>
      <c r="Y153" s="37"/>
      <c r="Z153" s="37"/>
      <c r="AA153" s="37"/>
      <c r="AB153" s="37"/>
      <c r="AC153" s="37"/>
      <c r="AD153" s="37"/>
      <c r="AE153" s="37" t="s">
        <v>102</v>
      </c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</row>
    <row r="154" spans="1:60" outlineLevel="1">
      <c r="A154" s="249">
        <v>77</v>
      </c>
      <c r="B154" s="250" t="s">
        <v>334</v>
      </c>
      <c r="C154" s="251" t="s">
        <v>337</v>
      </c>
      <c r="D154" s="313" t="s">
        <v>304</v>
      </c>
      <c r="E154" s="253">
        <v>23.004000000000001</v>
      </c>
      <c r="F154" s="320">
        <f>H154+J154</f>
        <v>0</v>
      </c>
      <c r="G154" s="254">
        <f>ROUND(E154*F154,2)</f>
        <v>0</v>
      </c>
      <c r="H154" s="254"/>
      <c r="I154" s="254">
        <f>ROUND(E154*H154,2)</f>
        <v>0</v>
      </c>
      <c r="J154" s="254"/>
      <c r="K154" s="254">
        <f>ROUND(E154*J154,2)</f>
        <v>0</v>
      </c>
      <c r="L154" s="254">
        <v>15</v>
      </c>
      <c r="M154" s="254">
        <f>G154*(1+L154/100)</f>
        <v>0</v>
      </c>
      <c r="N154" s="313">
        <v>6.0000000000000002E-5</v>
      </c>
      <c r="O154" s="313">
        <f>ROUND(E154*N154,5)</f>
        <v>1.3799999999999999E-3</v>
      </c>
      <c r="P154" s="313">
        <v>0</v>
      </c>
      <c r="Q154" s="313">
        <f>ROUND(E154*P154,5)</f>
        <v>0</v>
      </c>
      <c r="R154" s="34"/>
      <c r="S154" s="34"/>
      <c r="T154" s="36">
        <v>0.55000000000000004</v>
      </c>
      <c r="U154" s="34" t="e">
        <f>ROUND(#REF!*T154,2)</f>
        <v>#REF!</v>
      </c>
      <c r="V154" s="37"/>
      <c r="W154" s="37"/>
      <c r="X154" s="37"/>
      <c r="Y154" s="37"/>
      <c r="Z154" s="37"/>
      <c r="AA154" s="37"/>
      <c r="AB154" s="37"/>
      <c r="AC154" s="37"/>
      <c r="AD154" s="37"/>
      <c r="AE154" s="37" t="s">
        <v>102</v>
      </c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</row>
    <row r="155" spans="1:60" outlineLevel="1">
      <c r="A155" s="249"/>
      <c r="B155" s="250"/>
      <c r="C155" s="314" t="s">
        <v>2048</v>
      </c>
      <c r="D155" s="315"/>
      <c r="E155" s="316">
        <v>23.004000000000001</v>
      </c>
      <c r="F155" s="254"/>
      <c r="G155" s="254"/>
      <c r="H155" s="254"/>
      <c r="I155" s="254"/>
      <c r="J155" s="254"/>
      <c r="K155" s="254"/>
      <c r="L155" s="254"/>
      <c r="M155" s="254"/>
      <c r="N155" s="313"/>
      <c r="O155" s="313"/>
      <c r="P155" s="313"/>
      <c r="Q155" s="313"/>
      <c r="R155" s="34"/>
      <c r="S155" s="34"/>
      <c r="T155" s="36"/>
      <c r="U155" s="34"/>
      <c r="V155" s="37"/>
      <c r="W155" s="37"/>
      <c r="X155" s="37"/>
      <c r="Y155" s="37"/>
      <c r="Z155" s="37"/>
      <c r="AA155" s="37"/>
      <c r="AB155" s="37"/>
      <c r="AC155" s="37"/>
      <c r="AD155" s="37"/>
      <c r="AE155" s="37" t="s">
        <v>109</v>
      </c>
      <c r="AF155" s="37">
        <v>0</v>
      </c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</row>
    <row r="156" spans="1:60" outlineLevel="1">
      <c r="A156" s="249">
        <v>78</v>
      </c>
      <c r="B156" s="250" t="s">
        <v>338</v>
      </c>
      <c r="C156" s="251" t="s">
        <v>339</v>
      </c>
      <c r="D156" s="313" t="s">
        <v>107</v>
      </c>
      <c r="E156" s="253">
        <v>0.17252999999999999</v>
      </c>
      <c r="F156" s="320">
        <f>H156+J156</f>
        <v>0</v>
      </c>
      <c r="G156" s="254">
        <f>ROUND(E156*F156,2)</f>
        <v>0</v>
      </c>
      <c r="H156" s="254"/>
      <c r="I156" s="254">
        <f>ROUND(E156*H156,2)</f>
        <v>0</v>
      </c>
      <c r="J156" s="254"/>
      <c r="K156" s="254">
        <f>ROUND(E156*J156,2)</f>
        <v>0</v>
      </c>
      <c r="L156" s="254">
        <v>15</v>
      </c>
      <c r="M156" s="254">
        <f>G156*(1+L156/100)</f>
        <v>0</v>
      </c>
      <c r="N156" s="313">
        <v>0</v>
      </c>
      <c r="O156" s="313">
        <f>ROUND(E156*N156,5)</f>
        <v>0</v>
      </c>
      <c r="P156" s="313">
        <v>0</v>
      </c>
      <c r="Q156" s="313">
        <f>ROUND(E156*P156,5)</f>
        <v>0</v>
      </c>
      <c r="R156" s="34"/>
      <c r="S156" s="34"/>
      <c r="T156" s="36">
        <v>0</v>
      </c>
      <c r="U156" s="34" t="e">
        <f>ROUND(#REF!*T156,2)</f>
        <v>#REF!</v>
      </c>
      <c r="V156" s="37"/>
      <c r="W156" s="37"/>
      <c r="X156" s="37"/>
      <c r="Y156" s="37"/>
      <c r="Z156" s="37"/>
      <c r="AA156" s="37"/>
      <c r="AB156" s="37"/>
      <c r="AC156" s="37"/>
      <c r="AD156" s="37"/>
      <c r="AE156" s="37" t="s">
        <v>113</v>
      </c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</row>
    <row r="157" spans="1:60" ht="14.5" outlineLevel="1">
      <c r="A157" s="255" t="s">
        <v>97</v>
      </c>
      <c r="B157" s="256" t="s">
        <v>32</v>
      </c>
      <c r="C157" s="257" t="s">
        <v>31</v>
      </c>
      <c r="D157" s="317"/>
      <c r="E157" s="259"/>
      <c r="F157" s="260"/>
      <c r="G157" s="260">
        <f>SUMIF(AE158:AE172,"&lt;&gt;NOR",G158:G172)</f>
        <v>0</v>
      </c>
      <c r="H157" s="260"/>
      <c r="I157" s="260">
        <f>SUM(I158:I172)</f>
        <v>0</v>
      </c>
      <c r="J157" s="260"/>
      <c r="K157" s="260">
        <f>SUM(K158:K172)</f>
        <v>0</v>
      </c>
      <c r="L157" s="260"/>
      <c r="M157" s="260">
        <f>SUM(M158:M172)</f>
        <v>0</v>
      </c>
      <c r="N157" s="317"/>
      <c r="O157" s="317">
        <f>SUM(O158:O172)</f>
        <v>0.53589000000000009</v>
      </c>
      <c r="P157" s="317"/>
      <c r="Q157" s="317">
        <f>SUM(Q158:Q172)</f>
        <v>0</v>
      </c>
      <c r="R157" s="34"/>
      <c r="S157" s="34"/>
      <c r="T157" s="36"/>
      <c r="U157" s="34"/>
      <c r="V157" s="37"/>
      <c r="W157" s="37"/>
      <c r="X157" s="37"/>
      <c r="Y157" s="37"/>
      <c r="Z157" s="37"/>
      <c r="AA157" s="37"/>
      <c r="AB157" s="37"/>
      <c r="AC157" s="37"/>
      <c r="AD157" s="37"/>
      <c r="AE157" s="37" t="s">
        <v>109</v>
      </c>
      <c r="AF157" s="37">
        <v>0</v>
      </c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</row>
    <row r="158" spans="1:60" ht="20" outlineLevel="1">
      <c r="A158" s="249">
        <v>79</v>
      </c>
      <c r="B158" s="250" t="s">
        <v>350</v>
      </c>
      <c r="C158" s="251" t="s">
        <v>1349</v>
      </c>
      <c r="D158" s="313" t="s">
        <v>121</v>
      </c>
      <c r="E158" s="253">
        <v>20.239999999999998</v>
      </c>
      <c r="F158" s="320">
        <f>H158+J158</f>
        <v>0</v>
      </c>
      <c r="G158" s="254">
        <f>ROUND(E158*F158,2)</f>
        <v>0</v>
      </c>
      <c r="H158" s="254"/>
      <c r="I158" s="254">
        <f>ROUND(E158*H158,2)</f>
        <v>0</v>
      </c>
      <c r="J158" s="254"/>
      <c r="K158" s="254">
        <f>ROUND(E158*J158,2)</f>
        <v>0</v>
      </c>
      <c r="L158" s="254">
        <v>15</v>
      </c>
      <c r="M158" s="254">
        <f>G158*(1+L158/100)</f>
        <v>0</v>
      </c>
      <c r="N158" s="313">
        <v>1.6000000000000001E-4</v>
      </c>
      <c r="O158" s="313">
        <f>ROUND(E158*N158,5)</f>
        <v>3.2399999999999998E-3</v>
      </c>
      <c r="P158" s="313">
        <v>0</v>
      </c>
      <c r="Q158" s="313">
        <f>ROUND(E158*P158,5)</f>
        <v>0</v>
      </c>
      <c r="R158" s="34"/>
      <c r="S158" s="34"/>
      <c r="T158" s="36">
        <v>0.152</v>
      </c>
      <c r="U158" s="34" t="e">
        <f>ROUND(#REF!*T158,2)</f>
        <v>#REF!</v>
      </c>
      <c r="V158" s="37"/>
      <c r="W158" s="37"/>
      <c r="X158" s="37"/>
      <c r="Y158" s="37"/>
      <c r="Z158" s="37"/>
      <c r="AA158" s="37"/>
      <c r="AB158" s="37"/>
      <c r="AC158" s="37"/>
      <c r="AD158" s="37"/>
      <c r="AE158" s="37" t="s">
        <v>102</v>
      </c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</row>
    <row r="159" spans="1:60" outlineLevel="1">
      <c r="A159" s="249"/>
      <c r="B159" s="250"/>
      <c r="C159" s="314" t="s">
        <v>1350</v>
      </c>
      <c r="D159" s="315"/>
      <c r="E159" s="316">
        <v>11.4</v>
      </c>
      <c r="F159" s="254"/>
      <c r="G159" s="254"/>
      <c r="H159" s="254"/>
      <c r="I159" s="254"/>
      <c r="J159" s="254"/>
      <c r="K159" s="254"/>
      <c r="L159" s="254"/>
      <c r="M159" s="254"/>
      <c r="N159" s="313"/>
      <c r="O159" s="313"/>
      <c r="P159" s="313"/>
      <c r="Q159" s="313"/>
      <c r="R159" s="34"/>
      <c r="S159" s="34"/>
      <c r="T159" s="36"/>
      <c r="U159" s="34"/>
      <c r="V159" s="37"/>
      <c r="W159" s="37"/>
      <c r="X159" s="37"/>
      <c r="Y159" s="37"/>
      <c r="Z159" s="37"/>
      <c r="AA159" s="37"/>
      <c r="AB159" s="37"/>
      <c r="AC159" s="37"/>
      <c r="AD159" s="37"/>
      <c r="AE159" s="37" t="s">
        <v>109</v>
      </c>
      <c r="AF159" s="37">
        <v>0</v>
      </c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</row>
    <row r="160" spans="1:60" outlineLevel="1">
      <c r="A160" s="249"/>
      <c r="B160" s="250"/>
      <c r="C160" s="314" t="s">
        <v>1351</v>
      </c>
      <c r="D160" s="315"/>
      <c r="E160" s="316">
        <v>7.4</v>
      </c>
      <c r="F160" s="254"/>
      <c r="G160" s="254"/>
      <c r="H160" s="254"/>
      <c r="I160" s="254"/>
      <c r="J160" s="254"/>
      <c r="K160" s="254"/>
      <c r="L160" s="254"/>
      <c r="M160" s="254"/>
      <c r="N160" s="313"/>
      <c r="O160" s="313"/>
      <c r="P160" s="313"/>
      <c r="Q160" s="313"/>
      <c r="R160" s="34"/>
      <c r="S160" s="34"/>
      <c r="T160" s="36">
        <v>0.152</v>
      </c>
      <c r="U160" s="34" t="e">
        <f>ROUND(#REF!*T160,2)</f>
        <v>#REF!</v>
      </c>
      <c r="V160" s="37"/>
      <c r="W160" s="37"/>
      <c r="X160" s="37"/>
      <c r="Y160" s="37"/>
      <c r="Z160" s="37"/>
      <c r="AA160" s="37"/>
      <c r="AB160" s="37"/>
      <c r="AC160" s="37"/>
      <c r="AD160" s="37"/>
      <c r="AE160" s="37" t="s">
        <v>102</v>
      </c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</row>
    <row r="161" spans="1:60" outlineLevel="1">
      <c r="A161" s="249"/>
      <c r="B161" s="250"/>
      <c r="C161" s="314" t="s">
        <v>1352</v>
      </c>
      <c r="D161" s="315"/>
      <c r="E161" s="316">
        <v>1.44</v>
      </c>
      <c r="F161" s="254"/>
      <c r="G161" s="254"/>
      <c r="H161" s="254"/>
      <c r="I161" s="254"/>
      <c r="J161" s="254"/>
      <c r="K161" s="254"/>
      <c r="L161" s="254"/>
      <c r="M161" s="254"/>
      <c r="N161" s="313"/>
      <c r="O161" s="313"/>
      <c r="P161" s="313"/>
      <c r="Q161" s="313"/>
      <c r="R161" s="34"/>
      <c r="S161" s="34"/>
      <c r="T161" s="36"/>
      <c r="U161" s="34"/>
      <c r="V161" s="37"/>
      <c r="W161" s="37"/>
      <c r="X161" s="37"/>
      <c r="Y161" s="37"/>
      <c r="Z161" s="37"/>
      <c r="AA161" s="37"/>
      <c r="AB161" s="37"/>
      <c r="AC161" s="37"/>
      <c r="AD161" s="37"/>
      <c r="AE161" s="37" t="s">
        <v>109</v>
      </c>
      <c r="AF161" s="37">
        <v>0</v>
      </c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</row>
    <row r="162" spans="1:60" ht="20" outlineLevel="1">
      <c r="A162" s="249">
        <v>80</v>
      </c>
      <c r="B162" s="250" t="s">
        <v>353</v>
      </c>
      <c r="C162" s="251" t="s">
        <v>354</v>
      </c>
      <c r="D162" s="313" t="s">
        <v>121</v>
      </c>
      <c r="E162" s="253">
        <v>18.8</v>
      </c>
      <c r="F162" s="320">
        <f>H162+J162</f>
        <v>0</v>
      </c>
      <c r="G162" s="254">
        <f>ROUND(E162*F162,2)</f>
        <v>0</v>
      </c>
      <c r="H162" s="254"/>
      <c r="I162" s="254">
        <f>ROUND(E162*H162,2)</f>
        <v>0</v>
      </c>
      <c r="J162" s="254"/>
      <c r="K162" s="254">
        <f>ROUND(E162*J162,2)</f>
        <v>0</v>
      </c>
      <c r="L162" s="254">
        <v>15</v>
      </c>
      <c r="M162" s="254">
        <f>G162*(1+L162/100)</f>
        <v>0</v>
      </c>
      <c r="N162" s="313">
        <v>3.9100000000000003E-3</v>
      </c>
      <c r="O162" s="313">
        <f>ROUND(E162*N162,5)</f>
        <v>7.3510000000000006E-2</v>
      </c>
      <c r="P162" s="313">
        <v>0</v>
      </c>
      <c r="Q162" s="313">
        <f>ROUND(E162*P162,5)</f>
        <v>0</v>
      </c>
      <c r="R162" s="34"/>
      <c r="S162" s="34"/>
      <c r="T162" s="36">
        <v>2.4009999999999998</v>
      </c>
      <c r="U162" s="34" t="e">
        <f>ROUND(#REF!*T162,2)</f>
        <v>#REF!</v>
      </c>
      <c r="V162" s="37"/>
      <c r="W162" s="37"/>
      <c r="X162" s="37"/>
      <c r="Y162" s="37"/>
      <c r="Z162" s="37"/>
      <c r="AA162" s="37"/>
      <c r="AB162" s="37"/>
      <c r="AC162" s="37"/>
      <c r="AD162" s="37"/>
      <c r="AE162" s="37" t="s">
        <v>102</v>
      </c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</row>
    <row r="163" spans="1:60" ht="12.5" customHeight="1">
      <c r="A163" s="249"/>
      <c r="B163" s="250"/>
      <c r="C163" s="536" t="s">
        <v>355</v>
      </c>
      <c r="D163" s="537"/>
      <c r="E163" s="538"/>
      <c r="F163" s="539"/>
      <c r="G163" s="540"/>
      <c r="H163" s="254"/>
      <c r="I163" s="254"/>
      <c r="J163" s="254"/>
      <c r="K163" s="254"/>
      <c r="L163" s="254"/>
      <c r="M163" s="254"/>
      <c r="N163" s="313"/>
      <c r="O163" s="313"/>
      <c r="P163" s="313"/>
      <c r="Q163" s="313"/>
      <c r="R163" s="39"/>
      <c r="S163" s="39"/>
      <c r="T163" s="41"/>
      <c r="U163" s="39" t="e">
        <f>SUM(U164:U178)</f>
        <v>#REF!</v>
      </c>
      <c r="AE163" s="29" t="s">
        <v>98</v>
      </c>
    </row>
    <row r="164" spans="1:60" outlineLevel="1">
      <c r="A164" s="249"/>
      <c r="B164" s="250"/>
      <c r="C164" s="314" t="s">
        <v>1353</v>
      </c>
      <c r="D164" s="315"/>
      <c r="E164" s="316">
        <v>18.8</v>
      </c>
      <c r="F164" s="254"/>
      <c r="G164" s="254"/>
      <c r="H164" s="254"/>
      <c r="I164" s="254"/>
      <c r="J164" s="254"/>
      <c r="K164" s="254"/>
      <c r="L164" s="254"/>
      <c r="M164" s="254"/>
      <c r="N164" s="313"/>
      <c r="O164" s="313"/>
      <c r="P164" s="313"/>
      <c r="Q164" s="313"/>
      <c r="R164" s="34"/>
      <c r="S164" s="34"/>
      <c r="T164" s="36">
        <v>0.05</v>
      </c>
      <c r="U164" s="34" t="e">
        <f>ROUND(#REF!*T164,2)</f>
        <v>#REF!</v>
      </c>
      <c r="V164" s="37"/>
      <c r="W164" s="37"/>
      <c r="X164" s="37"/>
      <c r="Y164" s="37"/>
      <c r="Z164" s="37"/>
      <c r="AA164" s="37"/>
      <c r="AB164" s="37"/>
      <c r="AC164" s="37"/>
      <c r="AD164" s="37"/>
      <c r="AE164" s="37" t="s">
        <v>102</v>
      </c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</row>
    <row r="165" spans="1:60" outlineLevel="1">
      <c r="A165" s="249">
        <v>81</v>
      </c>
      <c r="B165" s="250" t="s">
        <v>318</v>
      </c>
      <c r="C165" s="251" t="s">
        <v>826</v>
      </c>
      <c r="D165" s="313" t="s">
        <v>121</v>
      </c>
      <c r="E165" s="253">
        <v>20.303999999999998</v>
      </c>
      <c r="F165" s="320">
        <f>H165+J165</f>
        <v>0</v>
      </c>
      <c r="G165" s="254">
        <f>ROUND(E165*F165,2)</f>
        <v>0</v>
      </c>
      <c r="H165" s="254"/>
      <c r="I165" s="254">
        <f>ROUND(E165*H165,2)</f>
        <v>0</v>
      </c>
      <c r="J165" s="254"/>
      <c r="K165" s="254">
        <f>ROUND(E165*J165,2)</f>
        <v>0</v>
      </c>
      <c r="L165" s="254">
        <v>15</v>
      </c>
      <c r="M165" s="254">
        <f>G165*(1+L165/100)</f>
        <v>0</v>
      </c>
      <c r="N165" s="313">
        <v>2.07E-2</v>
      </c>
      <c r="O165" s="313">
        <f>ROUND(E165*N165,5)</f>
        <v>0.42029</v>
      </c>
      <c r="P165" s="313">
        <v>0</v>
      </c>
      <c r="Q165" s="313">
        <f>ROUND(E165*P165,5)</f>
        <v>0</v>
      </c>
      <c r="R165" s="34"/>
      <c r="S165" s="34"/>
      <c r="T165" s="36"/>
      <c r="U165" s="34"/>
      <c r="V165" s="37"/>
      <c r="W165" s="37"/>
      <c r="X165" s="37"/>
      <c r="Y165" s="37"/>
      <c r="Z165" s="37"/>
      <c r="AA165" s="37"/>
      <c r="AB165" s="37"/>
      <c r="AC165" s="37"/>
      <c r="AD165" s="37"/>
      <c r="AE165" s="37" t="s">
        <v>109</v>
      </c>
      <c r="AF165" s="37">
        <v>0</v>
      </c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</row>
    <row r="166" spans="1:60" outlineLevel="1">
      <c r="A166" s="249"/>
      <c r="B166" s="250"/>
      <c r="C166" s="314" t="s">
        <v>1354</v>
      </c>
      <c r="D166" s="315"/>
      <c r="E166" s="316">
        <v>20.303999999999998</v>
      </c>
      <c r="F166" s="254"/>
      <c r="G166" s="254"/>
      <c r="H166" s="254"/>
      <c r="I166" s="254"/>
      <c r="J166" s="254"/>
      <c r="K166" s="254"/>
      <c r="L166" s="254"/>
      <c r="M166" s="254"/>
      <c r="N166" s="313"/>
      <c r="O166" s="313"/>
      <c r="P166" s="313"/>
      <c r="Q166" s="313"/>
      <c r="R166" s="34"/>
      <c r="S166" s="34"/>
      <c r="T166" s="36"/>
      <c r="U166" s="34"/>
      <c r="V166" s="37"/>
      <c r="W166" s="37"/>
      <c r="X166" s="37"/>
      <c r="Y166" s="37"/>
      <c r="Z166" s="37"/>
      <c r="AA166" s="37"/>
      <c r="AB166" s="37"/>
      <c r="AC166" s="37"/>
      <c r="AD166" s="37"/>
      <c r="AE166" s="37" t="s">
        <v>109</v>
      </c>
      <c r="AF166" s="37">
        <v>0</v>
      </c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</row>
    <row r="167" spans="1:60" ht="20" outlineLevel="1">
      <c r="A167" s="249">
        <v>82</v>
      </c>
      <c r="B167" s="250" t="s">
        <v>359</v>
      </c>
      <c r="C167" s="251" t="s">
        <v>360</v>
      </c>
      <c r="D167" s="313" t="s">
        <v>121</v>
      </c>
      <c r="E167" s="253">
        <v>1.44</v>
      </c>
      <c r="F167" s="320">
        <f>H167+J167</f>
        <v>0</v>
      </c>
      <c r="G167" s="254">
        <f>ROUND(E167*F167,2)</f>
        <v>0</v>
      </c>
      <c r="H167" s="254"/>
      <c r="I167" s="254">
        <f>ROUND(E167*H167,2)</f>
        <v>0</v>
      </c>
      <c r="J167" s="254"/>
      <c r="K167" s="254">
        <f>ROUND(E167*J167,2)</f>
        <v>0</v>
      </c>
      <c r="L167" s="254">
        <v>15</v>
      </c>
      <c r="M167" s="254">
        <f>G167*(1+L167/100)</f>
        <v>0</v>
      </c>
      <c r="N167" s="313">
        <v>3.98E-3</v>
      </c>
      <c r="O167" s="313">
        <f>ROUND(E167*N167,5)</f>
        <v>5.7299999999999999E-3</v>
      </c>
      <c r="P167" s="313">
        <v>0</v>
      </c>
      <c r="Q167" s="313">
        <f>ROUND(E167*P167,5)</f>
        <v>0</v>
      </c>
      <c r="R167" s="34"/>
      <c r="S167" s="34"/>
      <c r="T167" s="36"/>
      <c r="U167" s="34"/>
      <c r="V167" s="37"/>
      <c r="W167" s="37"/>
      <c r="X167" s="37"/>
      <c r="Y167" s="37"/>
      <c r="Z167" s="37"/>
      <c r="AA167" s="37"/>
      <c r="AB167" s="37"/>
      <c r="AC167" s="37"/>
      <c r="AD167" s="37"/>
      <c r="AE167" s="37" t="s">
        <v>109</v>
      </c>
      <c r="AF167" s="37">
        <v>0</v>
      </c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</row>
    <row r="168" spans="1:60" outlineLevel="1">
      <c r="A168" s="249">
        <v>83</v>
      </c>
      <c r="B168" s="250" t="s">
        <v>318</v>
      </c>
      <c r="C168" s="251" t="s">
        <v>362</v>
      </c>
      <c r="D168" s="313" t="s">
        <v>121</v>
      </c>
      <c r="E168" s="253">
        <v>1.5551999999999999</v>
      </c>
      <c r="F168" s="320">
        <f>H168+J168</f>
        <v>0</v>
      </c>
      <c r="G168" s="254">
        <f>ROUND(E168*F168,2)</f>
        <v>0</v>
      </c>
      <c r="H168" s="254"/>
      <c r="I168" s="254">
        <f>ROUND(E168*H168,2)</f>
        <v>0</v>
      </c>
      <c r="J168" s="254"/>
      <c r="K168" s="254">
        <f>ROUND(E168*J168,2)</f>
        <v>0</v>
      </c>
      <c r="L168" s="254">
        <v>15</v>
      </c>
      <c r="M168" s="254">
        <f>G168*(1+L168/100)</f>
        <v>0</v>
      </c>
      <c r="N168" s="313">
        <v>2.07E-2</v>
      </c>
      <c r="O168" s="313">
        <f>ROUND(E168*N168,5)</f>
        <v>3.2190000000000003E-2</v>
      </c>
      <c r="P168" s="313">
        <v>0</v>
      </c>
      <c r="Q168" s="313">
        <f>ROUND(E168*P168,5)</f>
        <v>0</v>
      </c>
      <c r="R168" s="34"/>
      <c r="S168" s="34"/>
      <c r="T168" s="36">
        <v>1.1040000000000001</v>
      </c>
      <c r="U168" s="34" t="e">
        <f>ROUND(#REF!*T168,2)</f>
        <v>#REF!</v>
      </c>
      <c r="V168" s="37"/>
      <c r="W168" s="37"/>
      <c r="X168" s="37"/>
      <c r="Y168" s="37"/>
      <c r="Z168" s="37"/>
      <c r="AA168" s="37"/>
      <c r="AB168" s="37"/>
      <c r="AC168" s="37"/>
      <c r="AD168" s="37"/>
      <c r="AE168" s="37" t="s">
        <v>102</v>
      </c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</row>
    <row r="169" spans="1:60" outlineLevel="1">
      <c r="A169" s="249"/>
      <c r="B169" s="250"/>
      <c r="C169" s="314" t="s">
        <v>1355</v>
      </c>
      <c r="D169" s="315"/>
      <c r="E169" s="316">
        <v>1.5551999999999999</v>
      </c>
      <c r="F169" s="254"/>
      <c r="G169" s="254"/>
      <c r="H169" s="254"/>
      <c r="I169" s="254"/>
      <c r="J169" s="254"/>
      <c r="K169" s="254"/>
      <c r="L169" s="254"/>
      <c r="M169" s="254"/>
      <c r="N169" s="313"/>
      <c r="O169" s="313"/>
      <c r="P169" s="313"/>
      <c r="Q169" s="313"/>
      <c r="R169" s="34"/>
      <c r="S169" s="34"/>
      <c r="T169" s="36"/>
      <c r="U169" s="34"/>
      <c r="V169" s="37"/>
      <c r="W169" s="37"/>
      <c r="X169" s="37"/>
      <c r="Y169" s="37"/>
      <c r="Z169" s="37"/>
      <c r="AA169" s="37"/>
      <c r="AB169" s="37"/>
      <c r="AC169" s="37"/>
      <c r="AD169" s="37"/>
      <c r="AE169" s="37" t="s">
        <v>104</v>
      </c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8" t="e">
        <f>#REF!</f>
        <v>#REF!</v>
      </c>
      <c r="BB169" s="37"/>
      <c r="BC169" s="37"/>
      <c r="BD169" s="37"/>
      <c r="BE169" s="37"/>
      <c r="BF169" s="37"/>
      <c r="BG169" s="37"/>
      <c r="BH169" s="37"/>
    </row>
    <row r="170" spans="1:60" ht="20" outlineLevel="1">
      <c r="A170" s="249">
        <v>84</v>
      </c>
      <c r="B170" s="250" t="s">
        <v>323</v>
      </c>
      <c r="C170" s="251" t="s">
        <v>830</v>
      </c>
      <c r="D170" s="313" t="s">
        <v>304</v>
      </c>
      <c r="E170" s="253">
        <v>9.343</v>
      </c>
      <c r="F170" s="320">
        <f>H170+J170</f>
        <v>0</v>
      </c>
      <c r="G170" s="254">
        <f>ROUND(E170*F170,2)</f>
        <v>0</v>
      </c>
      <c r="H170" s="254"/>
      <c r="I170" s="254">
        <f>ROUND(E170*H170,2)</f>
        <v>0</v>
      </c>
      <c r="J170" s="254"/>
      <c r="K170" s="254">
        <f>ROUND(E170*J170,2)</f>
        <v>0</v>
      </c>
      <c r="L170" s="254">
        <v>15</v>
      </c>
      <c r="M170" s="254">
        <f>G170*(1+L170/100)</f>
        <v>0</v>
      </c>
      <c r="N170" s="313">
        <v>1E-4</v>
      </c>
      <c r="O170" s="313">
        <f>ROUND(E170*N170,5)</f>
        <v>9.3000000000000005E-4</v>
      </c>
      <c r="P170" s="313">
        <v>0</v>
      </c>
      <c r="Q170" s="313">
        <f>ROUND(E170*P170,5)</f>
        <v>0</v>
      </c>
      <c r="R170" s="34"/>
      <c r="S170" s="34"/>
      <c r="T170" s="36"/>
      <c r="U170" s="34"/>
      <c r="V170" s="37"/>
      <c r="W170" s="37"/>
      <c r="X170" s="37"/>
      <c r="Y170" s="37"/>
      <c r="Z170" s="37"/>
      <c r="AA170" s="37"/>
      <c r="AB170" s="37"/>
      <c r="AC170" s="37"/>
      <c r="AD170" s="37"/>
      <c r="AE170" s="37" t="s">
        <v>109</v>
      </c>
      <c r="AF170" s="37">
        <v>0</v>
      </c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</row>
    <row r="171" spans="1:60" outlineLevel="1">
      <c r="A171" s="249"/>
      <c r="B171" s="250"/>
      <c r="C171" s="314" t="s">
        <v>1356</v>
      </c>
      <c r="D171" s="315"/>
      <c r="E171" s="316">
        <v>9.343</v>
      </c>
      <c r="F171" s="254"/>
      <c r="G171" s="254"/>
      <c r="H171" s="254"/>
      <c r="I171" s="254"/>
      <c r="J171" s="254"/>
      <c r="K171" s="254"/>
      <c r="L171" s="254"/>
      <c r="M171" s="254"/>
      <c r="N171" s="313"/>
      <c r="O171" s="313"/>
      <c r="P171" s="313"/>
      <c r="Q171" s="313"/>
      <c r="R171" s="34"/>
      <c r="S171" s="34"/>
      <c r="T171" s="36">
        <v>0</v>
      </c>
      <c r="U171" s="34" t="e">
        <f>ROUND(#REF!*T171,2)</f>
        <v>#REF!</v>
      </c>
      <c r="V171" s="37"/>
      <c r="W171" s="37"/>
      <c r="X171" s="37"/>
      <c r="Y171" s="37"/>
      <c r="Z171" s="37"/>
      <c r="AA171" s="37"/>
      <c r="AB171" s="37"/>
      <c r="AC171" s="37"/>
      <c r="AD171" s="37"/>
      <c r="AE171" s="37" t="s">
        <v>113</v>
      </c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</row>
    <row r="172" spans="1:60" outlineLevel="1">
      <c r="A172" s="249">
        <v>85</v>
      </c>
      <c r="B172" s="250" t="s">
        <v>366</v>
      </c>
      <c r="C172" s="251" t="s">
        <v>367</v>
      </c>
      <c r="D172" s="313" t="s">
        <v>107</v>
      </c>
      <c r="E172" s="253">
        <v>0.53588999999999998</v>
      </c>
      <c r="F172" s="320">
        <f>H172+J172</f>
        <v>0</v>
      </c>
      <c r="G172" s="254">
        <f>ROUND(E172*F172,2)</f>
        <v>0</v>
      </c>
      <c r="H172" s="254"/>
      <c r="I172" s="254">
        <f>ROUND(E172*H172,2)</f>
        <v>0</v>
      </c>
      <c r="J172" s="254"/>
      <c r="K172" s="254">
        <f>ROUND(E172*J172,2)</f>
        <v>0</v>
      </c>
      <c r="L172" s="254">
        <v>15</v>
      </c>
      <c r="M172" s="254">
        <f>G172*(1+L172/100)</f>
        <v>0</v>
      </c>
      <c r="N172" s="313">
        <v>0</v>
      </c>
      <c r="O172" s="313">
        <f>ROUND(E172*N172,5)</f>
        <v>0</v>
      </c>
      <c r="P172" s="313">
        <v>0</v>
      </c>
      <c r="Q172" s="313">
        <f>ROUND(E172*P172,5)</f>
        <v>0</v>
      </c>
      <c r="R172" s="34"/>
      <c r="S172" s="34"/>
      <c r="T172" s="36"/>
      <c r="U172" s="34"/>
      <c r="V172" s="37"/>
      <c r="W172" s="37"/>
      <c r="X172" s="37"/>
      <c r="Y172" s="37"/>
      <c r="Z172" s="37"/>
      <c r="AA172" s="37"/>
      <c r="AB172" s="37"/>
      <c r="AC172" s="37"/>
      <c r="AD172" s="37"/>
      <c r="AE172" s="37" t="s">
        <v>109</v>
      </c>
      <c r="AF172" s="37">
        <v>0</v>
      </c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</row>
    <row r="173" spans="1:60" ht="14.5" outlineLevel="1">
      <c r="A173" s="255" t="s">
        <v>97</v>
      </c>
      <c r="B173" s="256" t="s">
        <v>30</v>
      </c>
      <c r="C173" s="257" t="s">
        <v>29</v>
      </c>
      <c r="D173" s="317"/>
      <c r="E173" s="259"/>
      <c r="F173" s="260"/>
      <c r="G173" s="260">
        <f>SUMIF(AE174:AE181,"&lt;&gt;NOR",G174:G181)</f>
        <v>0</v>
      </c>
      <c r="H173" s="260"/>
      <c r="I173" s="260">
        <f>SUM(I174:I181)</f>
        <v>0</v>
      </c>
      <c r="J173" s="260"/>
      <c r="K173" s="260">
        <f>SUM(K174:K181)</f>
        <v>0</v>
      </c>
      <c r="L173" s="260"/>
      <c r="M173" s="260">
        <f>SUM(M174:M181)</f>
        <v>0</v>
      </c>
      <c r="N173" s="317"/>
      <c r="O173" s="317">
        <f>SUM(O174:O181)</f>
        <v>6.1030000000000001E-2</v>
      </c>
      <c r="P173" s="317"/>
      <c r="Q173" s="317">
        <f>SUM(Q174:Q181)</f>
        <v>0</v>
      </c>
      <c r="R173" s="34"/>
      <c r="S173" s="34"/>
      <c r="T173" s="36">
        <v>1.448</v>
      </c>
      <c r="U173" s="34" t="e">
        <f>ROUND(#REF!*T173,2)</f>
        <v>#REF!</v>
      </c>
      <c r="V173" s="37"/>
      <c r="W173" s="37"/>
      <c r="X173" s="37"/>
      <c r="Y173" s="37"/>
      <c r="Z173" s="37"/>
      <c r="AA173" s="37"/>
      <c r="AB173" s="37"/>
      <c r="AC173" s="37"/>
      <c r="AD173" s="37"/>
      <c r="AE173" s="37" t="s">
        <v>102</v>
      </c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</row>
    <row r="174" spans="1:60" outlineLevel="1">
      <c r="A174" s="249">
        <v>86</v>
      </c>
      <c r="B174" s="250" t="s">
        <v>370</v>
      </c>
      <c r="C174" s="251" t="s">
        <v>371</v>
      </c>
      <c r="D174" s="313" t="s">
        <v>121</v>
      </c>
      <c r="E174" s="253">
        <v>22.71</v>
      </c>
      <c r="F174" s="320">
        <v>0</v>
      </c>
      <c r="G174" s="254">
        <f>ROUND(E174*F174,2)</f>
        <v>0</v>
      </c>
      <c r="H174" s="254"/>
      <c r="I174" s="254">
        <f>ROUND(E174*H174,2)</f>
        <v>0</v>
      </c>
      <c r="J174" s="254"/>
      <c r="K174" s="254">
        <f>ROUND(E174*J174,2)</f>
        <v>0</v>
      </c>
      <c r="L174" s="254">
        <v>15</v>
      </c>
      <c r="M174" s="254">
        <f>G174*(1+L174/100)</f>
        <v>0</v>
      </c>
      <c r="N174" s="313">
        <v>3.5E-4</v>
      </c>
      <c r="O174" s="313">
        <f>ROUND(E174*N174,5)</f>
        <v>7.9500000000000005E-3</v>
      </c>
      <c r="P174" s="313">
        <v>0</v>
      </c>
      <c r="Q174" s="313">
        <f>ROUND(E174*P174,5)</f>
        <v>0</v>
      </c>
      <c r="R174" s="34"/>
      <c r="S174" s="34"/>
      <c r="T174" s="36">
        <v>0</v>
      </c>
      <c r="U174" s="34" t="e">
        <f>ROUND(#REF!*T174,2)</f>
        <v>#REF!</v>
      </c>
      <c r="V174" s="37"/>
      <c r="W174" s="37"/>
      <c r="X174" s="37"/>
      <c r="Y174" s="37"/>
      <c r="Z174" s="37"/>
      <c r="AA174" s="37"/>
      <c r="AB174" s="37"/>
      <c r="AC174" s="37"/>
      <c r="AD174" s="37"/>
      <c r="AE174" s="37" t="s">
        <v>113</v>
      </c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</row>
    <row r="175" spans="1:60" outlineLevel="1">
      <c r="A175" s="249"/>
      <c r="B175" s="250"/>
      <c r="C175" s="314" t="s">
        <v>1357</v>
      </c>
      <c r="D175" s="315"/>
      <c r="E175" s="316">
        <v>22.71</v>
      </c>
      <c r="F175" s="254"/>
      <c r="G175" s="254"/>
      <c r="H175" s="254"/>
      <c r="I175" s="254"/>
      <c r="J175" s="254"/>
      <c r="K175" s="254"/>
      <c r="L175" s="254"/>
      <c r="M175" s="254"/>
      <c r="N175" s="313"/>
      <c r="O175" s="313"/>
      <c r="P175" s="313"/>
      <c r="Q175" s="313"/>
      <c r="R175" s="34"/>
      <c r="S175" s="34"/>
      <c r="T175" s="36"/>
      <c r="U175" s="34"/>
      <c r="V175" s="37"/>
      <c r="W175" s="37"/>
      <c r="X175" s="37"/>
      <c r="Y175" s="37"/>
      <c r="Z175" s="37"/>
      <c r="AA175" s="37"/>
      <c r="AB175" s="37"/>
      <c r="AC175" s="37"/>
      <c r="AD175" s="37"/>
      <c r="AE175" s="37" t="s">
        <v>109</v>
      </c>
      <c r="AF175" s="37">
        <v>0</v>
      </c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</row>
    <row r="176" spans="1:60" outlineLevel="1">
      <c r="A176" s="249">
        <v>87</v>
      </c>
      <c r="B176" s="250" t="s">
        <v>372</v>
      </c>
      <c r="C176" s="251" t="s">
        <v>1358</v>
      </c>
      <c r="D176" s="313" t="s">
        <v>121</v>
      </c>
      <c r="E176" s="253">
        <v>87.014399999999995</v>
      </c>
      <c r="F176" s="320">
        <f>H176+J176</f>
        <v>0</v>
      </c>
      <c r="G176" s="254">
        <f>ROUND(E176*F176,2)</f>
        <v>0</v>
      </c>
      <c r="H176" s="254"/>
      <c r="I176" s="254">
        <f>ROUND(E176*H176,2)</f>
        <v>0</v>
      </c>
      <c r="J176" s="254"/>
      <c r="K176" s="254">
        <f>ROUND(E176*J176,2)</f>
        <v>0</v>
      </c>
      <c r="L176" s="254">
        <v>15</v>
      </c>
      <c r="M176" s="254">
        <f>G176*(1+L176/100)</f>
        <v>0</v>
      </c>
      <c r="N176" s="313">
        <v>1.4999999999999999E-4</v>
      </c>
      <c r="O176" s="313">
        <f>ROUND(E176*N176,5)</f>
        <v>1.3050000000000001E-2</v>
      </c>
      <c r="P176" s="313">
        <v>0</v>
      </c>
      <c r="Q176" s="313">
        <f>ROUND(E176*P176,5)</f>
        <v>0</v>
      </c>
      <c r="R176" s="34"/>
      <c r="S176" s="34"/>
      <c r="T176" s="36">
        <v>0.12</v>
      </c>
      <c r="U176" s="34" t="e">
        <f>ROUND(#REF!*T176,2)</f>
        <v>#REF!</v>
      </c>
      <c r="V176" s="37"/>
      <c r="W176" s="37"/>
      <c r="X176" s="37"/>
      <c r="Y176" s="37"/>
      <c r="Z176" s="37"/>
      <c r="AA176" s="37"/>
      <c r="AB176" s="37"/>
      <c r="AC176" s="37"/>
      <c r="AD176" s="37"/>
      <c r="AE176" s="37" t="s">
        <v>102</v>
      </c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</row>
    <row r="177" spans="1:60" outlineLevel="1">
      <c r="A177" s="249"/>
      <c r="B177" s="250"/>
      <c r="C177" s="314" t="s">
        <v>1359</v>
      </c>
      <c r="D177" s="315"/>
      <c r="E177" s="316">
        <v>59.323799999999999</v>
      </c>
      <c r="F177" s="254"/>
      <c r="G177" s="254"/>
      <c r="H177" s="254"/>
      <c r="I177" s="254"/>
      <c r="J177" s="254"/>
      <c r="K177" s="254"/>
      <c r="L177" s="254"/>
      <c r="M177" s="254"/>
      <c r="N177" s="313"/>
      <c r="O177" s="313"/>
      <c r="P177" s="313"/>
      <c r="Q177" s="313"/>
      <c r="R177" s="34"/>
      <c r="S177" s="34"/>
      <c r="T177" s="36"/>
      <c r="U177" s="34"/>
      <c r="V177" s="37"/>
      <c r="W177" s="37"/>
      <c r="X177" s="37"/>
      <c r="Y177" s="37"/>
      <c r="Z177" s="37"/>
      <c r="AA177" s="37"/>
      <c r="AB177" s="37"/>
      <c r="AC177" s="37"/>
      <c r="AD177" s="37"/>
      <c r="AE177" s="37" t="s">
        <v>109</v>
      </c>
      <c r="AF177" s="37">
        <v>0</v>
      </c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</row>
    <row r="178" spans="1:60" outlineLevel="1">
      <c r="A178" s="249"/>
      <c r="B178" s="250"/>
      <c r="C178" s="314" t="s">
        <v>1360</v>
      </c>
      <c r="D178" s="315"/>
      <c r="E178" s="316">
        <v>4.47</v>
      </c>
      <c r="F178" s="254"/>
      <c r="G178" s="254"/>
      <c r="H178" s="254"/>
      <c r="I178" s="254"/>
      <c r="J178" s="254"/>
      <c r="K178" s="254"/>
      <c r="L178" s="254"/>
      <c r="M178" s="254"/>
      <c r="N178" s="313"/>
      <c r="O178" s="313"/>
      <c r="P178" s="313"/>
      <c r="Q178" s="313"/>
      <c r="R178" s="34"/>
      <c r="S178" s="34"/>
      <c r="T178" s="36">
        <v>1.5980000000000001</v>
      </c>
      <c r="U178" s="34" t="e">
        <f>ROUND(#REF!*T178,2)</f>
        <v>#REF!</v>
      </c>
      <c r="V178" s="37"/>
      <c r="W178" s="37"/>
      <c r="X178" s="37"/>
      <c r="Y178" s="37"/>
      <c r="Z178" s="37"/>
      <c r="AA178" s="37"/>
      <c r="AB178" s="37"/>
      <c r="AC178" s="37"/>
      <c r="AD178" s="37"/>
      <c r="AE178" s="37" t="s">
        <v>102</v>
      </c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</row>
    <row r="179" spans="1:60">
      <c r="A179" s="249"/>
      <c r="B179" s="250"/>
      <c r="C179" s="314" t="s">
        <v>1361</v>
      </c>
      <c r="D179" s="315"/>
      <c r="E179" s="316">
        <v>20.6846</v>
      </c>
      <c r="F179" s="254"/>
      <c r="G179" s="254"/>
      <c r="H179" s="254"/>
      <c r="I179" s="254"/>
      <c r="J179" s="254"/>
      <c r="K179" s="254"/>
      <c r="L179" s="254"/>
      <c r="M179" s="254"/>
      <c r="N179" s="313"/>
      <c r="O179" s="313"/>
      <c r="P179" s="313"/>
      <c r="Q179" s="313"/>
      <c r="R179" s="39"/>
      <c r="S179" s="39"/>
      <c r="T179" s="41"/>
      <c r="U179" s="39" t="e">
        <f>SUM(U180:U187)</f>
        <v>#REF!</v>
      </c>
      <c r="AE179" s="29" t="s">
        <v>98</v>
      </c>
    </row>
    <row r="180" spans="1:60" outlineLevel="1">
      <c r="A180" s="249"/>
      <c r="B180" s="250"/>
      <c r="C180" s="314" t="s">
        <v>1362</v>
      </c>
      <c r="D180" s="315"/>
      <c r="E180" s="316">
        <v>2.536</v>
      </c>
      <c r="F180" s="254"/>
      <c r="G180" s="254"/>
      <c r="H180" s="254"/>
      <c r="I180" s="254"/>
      <c r="J180" s="254"/>
      <c r="K180" s="254"/>
      <c r="L180" s="254"/>
      <c r="M180" s="254"/>
      <c r="N180" s="313"/>
      <c r="O180" s="313"/>
      <c r="P180" s="313"/>
      <c r="Q180" s="313"/>
      <c r="R180" s="34"/>
      <c r="S180" s="34"/>
      <c r="T180" s="36">
        <v>1.35E-2</v>
      </c>
      <c r="U180" s="34" t="e">
        <f>ROUND(#REF!*T180,2)</f>
        <v>#REF!</v>
      </c>
      <c r="V180" s="37"/>
      <c r="W180" s="37"/>
      <c r="X180" s="37"/>
      <c r="Y180" s="37"/>
      <c r="Z180" s="37"/>
      <c r="AA180" s="37"/>
      <c r="AB180" s="37"/>
      <c r="AC180" s="37"/>
      <c r="AD180" s="37"/>
      <c r="AE180" s="37" t="s">
        <v>102</v>
      </c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</row>
    <row r="181" spans="1:60" outlineLevel="1">
      <c r="A181" s="249">
        <v>88</v>
      </c>
      <c r="B181" s="250" t="s">
        <v>380</v>
      </c>
      <c r="C181" s="251" t="s">
        <v>1363</v>
      </c>
      <c r="D181" s="313" t="s">
        <v>121</v>
      </c>
      <c r="E181" s="253">
        <v>87.014399999999995</v>
      </c>
      <c r="F181" s="320">
        <v>0</v>
      </c>
      <c r="G181" s="254">
        <f>ROUND(E181*F181,2)</f>
        <v>0</v>
      </c>
      <c r="H181" s="254"/>
      <c r="I181" s="254">
        <f>ROUND(E181*H181,2)</f>
        <v>0</v>
      </c>
      <c r="J181" s="254"/>
      <c r="K181" s="254">
        <f>ROUND(E181*J181,2)</f>
        <v>0</v>
      </c>
      <c r="L181" s="254">
        <v>15</v>
      </c>
      <c r="M181" s="254">
        <f>G181*(1+L181/100)</f>
        <v>0</v>
      </c>
      <c r="N181" s="313">
        <v>4.6000000000000001E-4</v>
      </c>
      <c r="O181" s="313">
        <f>ROUND(E181*N181,5)</f>
        <v>4.0030000000000003E-2</v>
      </c>
      <c r="P181" s="313">
        <v>0</v>
      </c>
      <c r="Q181" s="313">
        <f>ROUND(E181*P181,5)</f>
        <v>0</v>
      </c>
      <c r="R181" s="34"/>
      <c r="S181" s="34"/>
      <c r="T181" s="36"/>
      <c r="U181" s="34"/>
      <c r="V181" s="37"/>
      <c r="W181" s="37"/>
      <c r="X181" s="37"/>
      <c r="Y181" s="37"/>
      <c r="Z181" s="37"/>
      <c r="AA181" s="37"/>
      <c r="AB181" s="37"/>
      <c r="AC181" s="37"/>
      <c r="AD181" s="37"/>
      <c r="AE181" s="37" t="s">
        <v>109</v>
      </c>
      <c r="AF181" s="37">
        <v>0</v>
      </c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</row>
    <row r="182" spans="1:60" ht="14.5" outlineLevel="1">
      <c r="A182" s="255" t="s">
        <v>97</v>
      </c>
      <c r="B182" s="256" t="s">
        <v>27</v>
      </c>
      <c r="C182" s="257" t="s">
        <v>28</v>
      </c>
      <c r="D182" s="317"/>
      <c r="E182" s="259"/>
      <c r="F182" s="260"/>
      <c r="G182" s="260">
        <f>SUMIF(AE183:AE183,"&lt;&gt;NOR",G183:G183)</f>
        <v>0</v>
      </c>
      <c r="H182" s="260"/>
      <c r="I182" s="260">
        <f>SUM(I183:I183)</f>
        <v>0</v>
      </c>
      <c r="J182" s="260"/>
      <c r="K182" s="260">
        <f>SUM(K183:K183)</f>
        <v>0</v>
      </c>
      <c r="L182" s="260"/>
      <c r="M182" s="260">
        <f>SUM(M183:M183)</f>
        <v>0</v>
      </c>
      <c r="N182" s="317"/>
      <c r="O182" s="317">
        <f>SUM(O183:O183)</f>
        <v>0</v>
      </c>
      <c r="P182" s="317"/>
      <c r="Q182" s="317">
        <f>SUM(Q183:Q183)</f>
        <v>0</v>
      </c>
      <c r="R182" s="34"/>
      <c r="S182" s="34"/>
      <c r="T182" s="36">
        <v>3.2480000000000002E-2</v>
      </c>
      <c r="U182" s="34" t="e">
        <f>ROUND(#REF!*T182,2)</f>
        <v>#REF!</v>
      </c>
      <c r="V182" s="37"/>
      <c r="W182" s="37"/>
      <c r="X182" s="37"/>
      <c r="Y182" s="37"/>
      <c r="Z182" s="37"/>
      <c r="AA182" s="37"/>
      <c r="AB182" s="37"/>
      <c r="AC182" s="37"/>
      <c r="AD182" s="37"/>
      <c r="AE182" s="37" t="s">
        <v>102</v>
      </c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</row>
    <row r="183" spans="1:60" outlineLevel="1">
      <c r="A183" s="261">
        <v>89</v>
      </c>
      <c r="B183" s="262" t="s">
        <v>382</v>
      </c>
      <c r="C183" s="263" t="s">
        <v>383</v>
      </c>
      <c r="D183" s="318" t="s">
        <v>384</v>
      </c>
      <c r="E183" s="265">
        <v>1</v>
      </c>
      <c r="F183" s="321">
        <v>0</v>
      </c>
      <c r="G183" s="266">
        <f>ROUND(E183*F183,2)</f>
        <v>0</v>
      </c>
      <c r="H183" s="266"/>
      <c r="I183" s="266">
        <f>ROUND(E183*H183,2)</f>
        <v>0</v>
      </c>
      <c r="J183" s="266"/>
      <c r="K183" s="266">
        <f>ROUND(E183*J183,2)</f>
        <v>0</v>
      </c>
      <c r="L183" s="266">
        <v>15</v>
      </c>
      <c r="M183" s="266">
        <f>G183*(1+L183/100)</f>
        <v>0</v>
      </c>
      <c r="N183" s="318">
        <v>0</v>
      </c>
      <c r="O183" s="318">
        <f>ROUND(E183*N183,5)</f>
        <v>0</v>
      </c>
      <c r="P183" s="318">
        <v>0</v>
      </c>
      <c r="Q183" s="318">
        <f>ROUND(E183*P183,5)</f>
        <v>0</v>
      </c>
      <c r="R183" s="34"/>
      <c r="S183" s="34"/>
      <c r="T183" s="36"/>
      <c r="U183" s="34"/>
      <c r="V183" s="37"/>
      <c r="W183" s="37"/>
      <c r="X183" s="37"/>
      <c r="Y183" s="37"/>
      <c r="Z183" s="37"/>
      <c r="AA183" s="37"/>
      <c r="AB183" s="37"/>
      <c r="AC183" s="37"/>
      <c r="AD183" s="37"/>
      <c r="AE183" s="37" t="s">
        <v>109</v>
      </c>
      <c r="AF183" s="37">
        <v>0</v>
      </c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</row>
    <row r="184" spans="1:60" ht="14.5" outlineLevel="1">
      <c r="A184" s="322"/>
      <c r="B184" s="323" t="s">
        <v>385</v>
      </c>
      <c r="C184" s="324" t="s">
        <v>385</v>
      </c>
      <c r="D184" s="322"/>
      <c r="E184" s="322"/>
      <c r="F184" s="322"/>
      <c r="G184" s="322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4"/>
      <c r="S184" s="34"/>
      <c r="T184" s="36"/>
      <c r="U184" s="34"/>
      <c r="V184" s="37"/>
      <c r="W184" s="37"/>
      <c r="X184" s="37"/>
      <c r="Y184" s="37"/>
      <c r="Z184" s="37"/>
      <c r="AA184" s="37"/>
      <c r="AB184" s="37"/>
      <c r="AC184" s="37"/>
      <c r="AD184" s="37"/>
      <c r="AE184" s="37" t="s">
        <v>109</v>
      </c>
      <c r="AF184" s="37">
        <v>0</v>
      </c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</row>
    <row r="185" spans="1:60" ht="14.5" outlineLevel="1">
      <c r="A185" s="325"/>
      <c r="B185" s="326" t="s">
        <v>2203</v>
      </c>
      <c r="C185" s="327" t="s">
        <v>385</v>
      </c>
      <c r="D185" s="328"/>
      <c r="E185" s="328"/>
      <c r="F185" s="328"/>
      <c r="G185" s="329">
        <f>G8+G15+G21+G38+G60+G73+G79+G88+G100+G103+G115+G134+G144+G157+G173</f>
        <v>0</v>
      </c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4"/>
      <c r="S185" s="34"/>
      <c r="T185" s="36"/>
      <c r="U185" s="34"/>
      <c r="V185" s="37"/>
      <c r="W185" s="37"/>
      <c r="X185" s="37"/>
      <c r="Y185" s="37"/>
      <c r="Z185" s="37"/>
      <c r="AA185" s="37"/>
      <c r="AB185" s="37"/>
      <c r="AC185" s="37"/>
      <c r="AD185" s="37"/>
      <c r="AE185" s="37" t="s">
        <v>109</v>
      </c>
      <c r="AF185" s="37">
        <v>0</v>
      </c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</row>
    <row r="186" spans="1:60" outlineLevel="1">
      <c r="R186" s="34"/>
      <c r="S186" s="34"/>
      <c r="T186" s="36"/>
      <c r="U186" s="34"/>
      <c r="V186" s="37"/>
      <c r="W186" s="37"/>
      <c r="X186" s="37"/>
      <c r="Y186" s="37"/>
      <c r="Z186" s="37"/>
      <c r="AA186" s="37"/>
      <c r="AB186" s="37"/>
      <c r="AC186" s="37"/>
      <c r="AD186" s="37"/>
      <c r="AE186" s="37" t="s">
        <v>109</v>
      </c>
      <c r="AF186" s="37">
        <v>0</v>
      </c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</row>
    <row r="187" spans="1:60" outlineLevel="1">
      <c r="R187" s="34"/>
      <c r="S187" s="34"/>
      <c r="T187" s="36">
        <v>0.10191</v>
      </c>
      <c r="U187" s="34" t="e">
        <f>ROUND(#REF!*T187,2)</f>
        <v>#REF!</v>
      </c>
      <c r="V187" s="37"/>
      <c r="W187" s="37"/>
      <c r="X187" s="37"/>
      <c r="Y187" s="37"/>
      <c r="Z187" s="37"/>
      <c r="AA187" s="37"/>
      <c r="AB187" s="37"/>
      <c r="AC187" s="37"/>
      <c r="AD187" s="37"/>
      <c r="AE187" s="37" t="s">
        <v>102</v>
      </c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</row>
    <row r="188" spans="1:60">
      <c r="R188" s="39"/>
      <c r="S188" s="39"/>
      <c r="T188" s="41"/>
      <c r="U188" s="39" t="e">
        <f>SUM(U189:U189)</f>
        <v>#REF!</v>
      </c>
      <c r="AE188" s="29" t="s">
        <v>98</v>
      </c>
    </row>
    <row r="189" spans="1:60" outlineLevel="1">
      <c r="B189" s="46" t="s">
        <v>2142</v>
      </c>
      <c r="G189" s="418">
        <f>G8+G15+G21+G38+G60+G73+G79+G88+G100</f>
        <v>0</v>
      </c>
      <c r="R189" s="42"/>
      <c r="S189" s="42"/>
      <c r="T189" s="44">
        <v>0</v>
      </c>
      <c r="U189" s="42" t="e">
        <f>ROUND(#REF!*T189,2)</f>
        <v>#REF!</v>
      </c>
      <c r="V189" s="37"/>
      <c r="W189" s="37"/>
      <c r="X189" s="37"/>
      <c r="Y189" s="37"/>
      <c r="Z189" s="37"/>
      <c r="AA189" s="37"/>
      <c r="AB189" s="37"/>
      <c r="AC189" s="37"/>
      <c r="AD189" s="37"/>
      <c r="AE189" s="37" t="s">
        <v>102</v>
      </c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</row>
    <row r="190" spans="1:60">
      <c r="B190" s="46" t="s">
        <v>2143</v>
      </c>
      <c r="G190" s="418">
        <f>G103+G115+G134+G144+G157+G173</f>
        <v>0</v>
      </c>
      <c r="R190" s="45"/>
      <c r="S190" s="45"/>
      <c r="T190" s="45"/>
      <c r="U190" s="45"/>
      <c r="AC190" s="29">
        <v>15</v>
      </c>
      <c r="AD190" s="29">
        <v>21</v>
      </c>
    </row>
    <row r="191" spans="1:60">
      <c r="B191" s="46" t="s">
        <v>2162</v>
      </c>
      <c r="G191" s="418">
        <f>G182</f>
        <v>0</v>
      </c>
      <c r="AE191" s="29" t="s">
        <v>386</v>
      </c>
    </row>
  </sheetData>
  <sheetProtection sheet="1" objects="1" scenarios="1" selectLockedCells="1"/>
  <mergeCells count="13">
    <mergeCell ref="C129:G129"/>
    <mergeCell ref="C163:G163"/>
    <mergeCell ref="C71:G71"/>
    <mergeCell ref="A1:G1"/>
    <mergeCell ref="C2:G2"/>
    <mergeCell ref="C3:G3"/>
    <mergeCell ref="C4:G4"/>
    <mergeCell ref="C56:G56"/>
    <mergeCell ref="C75:G75"/>
    <mergeCell ref="C84:G84"/>
    <mergeCell ref="C120:G120"/>
    <mergeCell ref="C124:G124"/>
    <mergeCell ref="C125:G125"/>
  </mergeCells>
  <pageMargins left="0.39370078740157499" right="0.196850393700787" top="0.78740157499999996" bottom="0.78740157499999996" header="0.3" footer="0.3"/>
  <pageSetup paperSize="9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3287"/>
  <sheetViews>
    <sheetView view="pageBreakPreview" zoomScaleNormal="100" zoomScaleSheetLayoutView="100" workbookViewId="0">
      <selection activeCell="P40" sqref="P40"/>
    </sheetView>
  </sheetViews>
  <sheetFormatPr defaultRowHeight="12.5"/>
  <cols>
    <col min="1" max="1" width="10.54296875" style="54" customWidth="1"/>
    <col min="2" max="2" width="51.6328125" style="55" customWidth="1"/>
    <col min="3" max="3" width="6.90625" style="56" customWidth="1"/>
    <col min="4" max="4" width="8.90625" style="54" customWidth="1"/>
    <col min="5" max="5" width="13.453125" style="52" customWidth="1"/>
    <col min="6" max="6" width="8.54296875" style="52" hidden="1" customWidth="1"/>
    <col min="7" max="7" width="12.90625" style="52" customWidth="1"/>
    <col min="8" max="8" width="14.54296875" style="52" customWidth="1"/>
    <col min="9" max="9" width="13.90625" style="52" customWidth="1"/>
    <col min="10" max="256" width="8.90625" style="47"/>
    <col min="257" max="257" width="10.54296875" style="47" customWidth="1"/>
    <col min="258" max="258" width="51.6328125" style="47" customWidth="1"/>
    <col min="259" max="259" width="6.90625" style="47" customWidth="1"/>
    <col min="260" max="260" width="8.90625" style="47" customWidth="1"/>
    <col min="261" max="261" width="13.453125" style="47" customWidth="1"/>
    <col min="262" max="262" width="0" style="47" hidden="1" customWidth="1"/>
    <col min="263" max="263" width="12.90625" style="47" customWidth="1"/>
    <col min="264" max="264" width="14.54296875" style="47" customWidth="1"/>
    <col min="265" max="265" width="13.90625" style="47" customWidth="1"/>
    <col min="266" max="512" width="8.90625" style="47"/>
    <col min="513" max="513" width="10.54296875" style="47" customWidth="1"/>
    <col min="514" max="514" width="51.6328125" style="47" customWidth="1"/>
    <col min="515" max="515" width="6.90625" style="47" customWidth="1"/>
    <col min="516" max="516" width="8.90625" style="47" customWidth="1"/>
    <col min="517" max="517" width="13.453125" style="47" customWidth="1"/>
    <col min="518" max="518" width="0" style="47" hidden="1" customWidth="1"/>
    <col min="519" max="519" width="12.90625" style="47" customWidth="1"/>
    <col min="520" max="520" width="14.54296875" style="47" customWidth="1"/>
    <col min="521" max="521" width="13.90625" style="47" customWidth="1"/>
    <col min="522" max="768" width="8.90625" style="47"/>
    <col min="769" max="769" width="10.54296875" style="47" customWidth="1"/>
    <col min="770" max="770" width="51.6328125" style="47" customWidth="1"/>
    <col min="771" max="771" width="6.90625" style="47" customWidth="1"/>
    <col min="772" max="772" width="8.90625" style="47" customWidth="1"/>
    <col min="773" max="773" width="13.453125" style="47" customWidth="1"/>
    <col min="774" max="774" width="0" style="47" hidden="1" customWidth="1"/>
    <col min="775" max="775" width="12.90625" style="47" customWidth="1"/>
    <col min="776" max="776" width="14.54296875" style="47" customWidth="1"/>
    <col min="777" max="777" width="13.90625" style="47" customWidth="1"/>
    <col min="778" max="1024" width="8.7265625" style="47"/>
    <col min="1025" max="1025" width="10.54296875" style="47" customWidth="1"/>
    <col min="1026" max="1026" width="51.6328125" style="47" customWidth="1"/>
    <col min="1027" max="1027" width="6.90625" style="47" customWidth="1"/>
    <col min="1028" max="1028" width="8.90625" style="47" customWidth="1"/>
    <col min="1029" max="1029" width="13.453125" style="47" customWidth="1"/>
    <col min="1030" max="1030" width="0" style="47" hidden="1" customWidth="1"/>
    <col min="1031" max="1031" width="12.90625" style="47" customWidth="1"/>
    <col min="1032" max="1032" width="14.54296875" style="47" customWidth="1"/>
    <col min="1033" max="1033" width="13.90625" style="47" customWidth="1"/>
    <col min="1034" max="1280" width="8.90625" style="47"/>
    <col min="1281" max="1281" width="10.54296875" style="47" customWidth="1"/>
    <col min="1282" max="1282" width="51.6328125" style="47" customWidth="1"/>
    <col min="1283" max="1283" width="6.90625" style="47" customWidth="1"/>
    <col min="1284" max="1284" width="8.90625" style="47" customWidth="1"/>
    <col min="1285" max="1285" width="13.453125" style="47" customWidth="1"/>
    <col min="1286" max="1286" width="0" style="47" hidden="1" customWidth="1"/>
    <col min="1287" max="1287" width="12.90625" style="47" customWidth="1"/>
    <col min="1288" max="1288" width="14.54296875" style="47" customWidth="1"/>
    <col min="1289" max="1289" width="13.90625" style="47" customWidth="1"/>
    <col min="1290" max="1536" width="8.90625" style="47"/>
    <col min="1537" max="1537" width="10.54296875" style="47" customWidth="1"/>
    <col min="1538" max="1538" width="51.6328125" style="47" customWidth="1"/>
    <col min="1539" max="1539" width="6.90625" style="47" customWidth="1"/>
    <col min="1540" max="1540" width="8.90625" style="47" customWidth="1"/>
    <col min="1541" max="1541" width="13.453125" style="47" customWidth="1"/>
    <col min="1542" max="1542" width="0" style="47" hidden="1" customWidth="1"/>
    <col min="1543" max="1543" width="12.90625" style="47" customWidth="1"/>
    <col min="1544" max="1544" width="14.54296875" style="47" customWidth="1"/>
    <col min="1545" max="1545" width="13.90625" style="47" customWidth="1"/>
    <col min="1546" max="1792" width="8.90625" style="47"/>
    <col min="1793" max="1793" width="10.54296875" style="47" customWidth="1"/>
    <col min="1794" max="1794" width="51.6328125" style="47" customWidth="1"/>
    <col min="1795" max="1795" width="6.90625" style="47" customWidth="1"/>
    <col min="1796" max="1796" width="8.90625" style="47" customWidth="1"/>
    <col min="1797" max="1797" width="13.453125" style="47" customWidth="1"/>
    <col min="1798" max="1798" width="0" style="47" hidden="1" customWidth="1"/>
    <col min="1799" max="1799" width="12.90625" style="47" customWidth="1"/>
    <col min="1800" max="1800" width="14.54296875" style="47" customWidth="1"/>
    <col min="1801" max="1801" width="13.90625" style="47" customWidth="1"/>
    <col min="1802" max="2048" width="8.7265625" style="47"/>
    <col min="2049" max="2049" width="10.54296875" style="47" customWidth="1"/>
    <col min="2050" max="2050" width="51.6328125" style="47" customWidth="1"/>
    <col min="2051" max="2051" width="6.90625" style="47" customWidth="1"/>
    <col min="2052" max="2052" width="8.90625" style="47" customWidth="1"/>
    <col min="2053" max="2053" width="13.453125" style="47" customWidth="1"/>
    <col min="2054" max="2054" width="0" style="47" hidden="1" customWidth="1"/>
    <col min="2055" max="2055" width="12.90625" style="47" customWidth="1"/>
    <col min="2056" max="2056" width="14.54296875" style="47" customWidth="1"/>
    <col min="2057" max="2057" width="13.90625" style="47" customWidth="1"/>
    <col min="2058" max="2304" width="8.90625" style="47"/>
    <col min="2305" max="2305" width="10.54296875" style="47" customWidth="1"/>
    <col min="2306" max="2306" width="51.6328125" style="47" customWidth="1"/>
    <col min="2307" max="2307" width="6.90625" style="47" customWidth="1"/>
    <col min="2308" max="2308" width="8.90625" style="47" customWidth="1"/>
    <col min="2309" max="2309" width="13.453125" style="47" customWidth="1"/>
    <col min="2310" max="2310" width="0" style="47" hidden="1" customWidth="1"/>
    <col min="2311" max="2311" width="12.90625" style="47" customWidth="1"/>
    <col min="2312" max="2312" width="14.54296875" style="47" customWidth="1"/>
    <col min="2313" max="2313" width="13.90625" style="47" customWidth="1"/>
    <col min="2314" max="2560" width="8.90625" style="47"/>
    <col min="2561" max="2561" width="10.54296875" style="47" customWidth="1"/>
    <col min="2562" max="2562" width="51.6328125" style="47" customWidth="1"/>
    <col min="2563" max="2563" width="6.90625" style="47" customWidth="1"/>
    <col min="2564" max="2564" width="8.90625" style="47" customWidth="1"/>
    <col min="2565" max="2565" width="13.453125" style="47" customWidth="1"/>
    <col min="2566" max="2566" width="0" style="47" hidden="1" customWidth="1"/>
    <col min="2567" max="2567" width="12.90625" style="47" customWidth="1"/>
    <col min="2568" max="2568" width="14.54296875" style="47" customWidth="1"/>
    <col min="2569" max="2569" width="13.90625" style="47" customWidth="1"/>
    <col min="2570" max="2816" width="8.90625" style="47"/>
    <col min="2817" max="2817" width="10.54296875" style="47" customWidth="1"/>
    <col min="2818" max="2818" width="51.6328125" style="47" customWidth="1"/>
    <col min="2819" max="2819" width="6.90625" style="47" customWidth="1"/>
    <col min="2820" max="2820" width="8.90625" style="47" customWidth="1"/>
    <col min="2821" max="2821" width="13.453125" style="47" customWidth="1"/>
    <col min="2822" max="2822" width="0" style="47" hidden="1" customWidth="1"/>
    <col min="2823" max="2823" width="12.90625" style="47" customWidth="1"/>
    <col min="2824" max="2824" width="14.54296875" style="47" customWidth="1"/>
    <col min="2825" max="2825" width="13.90625" style="47" customWidth="1"/>
    <col min="2826" max="3072" width="8.7265625" style="47"/>
    <col min="3073" max="3073" width="10.54296875" style="47" customWidth="1"/>
    <col min="3074" max="3074" width="51.6328125" style="47" customWidth="1"/>
    <col min="3075" max="3075" width="6.90625" style="47" customWidth="1"/>
    <col min="3076" max="3076" width="8.90625" style="47" customWidth="1"/>
    <col min="3077" max="3077" width="13.453125" style="47" customWidth="1"/>
    <col min="3078" max="3078" width="0" style="47" hidden="1" customWidth="1"/>
    <col min="3079" max="3079" width="12.90625" style="47" customWidth="1"/>
    <col min="3080" max="3080" width="14.54296875" style="47" customWidth="1"/>
    <col min="3081" max="3081" width="13.90625" style="47" customWidth="1"/>
    <col min="3082" max="3328" width="8.90625" style="47"/>
    <col min="3329" max="3329" width="10.54296875" style="47" customWidth="1"/>
    <col min="3330" max="3330" width="51.6328125" style="47" customWidth="1"/>
    <col min="3331" max="3331" width="6.90625" style="47" customWidth="1"/>
    <col min="3332" max="3332" width="8.90625" style="47" customWidth="1"/>
    <col min="3333" max="3333" width="13.453125" style="47" customWidth="1"/>
    <col min="3334" max="3334" width="0" style="47" hidden="1" customWidth="1"/>
    <col min="3335" max="3335" width="12.90625" style="47" customWidth="1"/>
    <col min="3336" max="3336" width="14.54296875" style="47" customWidth="1"/>
    <col min="3337" max="3337" width="13.90625" style="47" customWidth="1"/>
    <col min="3338" max="3584" width="8.90625" style="47"/>
    <col min="3585" max="3585" width="10.54296875" style="47" customWidth="1"/>
    <col min="3586" max="3586" width="51.6328125" style="47" customWidth="1"/>
    <col min="3587" max="3587" width="6.90625" style="47" customWidth="1"/>
    <col min="3588" max="3588" width="8.90625" style="47" customWidth="1"/>
    <col min="3589" max="3589" width="13.453125" style="47" customWidth="1"/>
    <col min="3590" max="3590" width="0" style="47" hidden="1" customWidth="1"/>
    <col min="3591" max="3591" width="12.90625" style="47" customWidth="1"/>
    <col min="3592" max="3592" width="14.54296875" style="47" customWidth="1"/>
    <col min="3593" max="3593" width="13.90625" style="47" customWidth="1"/>
    <col min="3594" max="3840" width="8.90625" style="47"/>
    <col min="3841" max="3841" width="10.54296875" style="47" customWidth="1"/>
    <col min="3842" max="3842" width="51.6328125" style="47" customWidth="1"/>
    <col min="3843" max="3843" width="6.90625" style="47" customWidth="1"/>
    <col min="3844" max="3844" width="8.90625" style="47" customWidth="1"/>
    <col min="3845" max="3845" width="13.453125" style="47" customWidth="1"/>
    <col min="3846" max="3846" width="0" style="47" hidden="1" customWidth="1"/>
    <col min="3847" max="3847" width="12.90625" style="47" customWidth="1"/>
    <col min="3848" max="3848" width="14.54296875" style="47" customWidth="1"/>
    <col min="3849" max="3849" width="13.90625" style="47" customWidth="1"/>
    <col min="3850" max="4096" width="8.7265625" style="47"/>
    <col min="4097" max="4097" width="10.54296875" style="47" customWidth="1"/>
    <col min="4098" max="4098" width="51.6328125" style="47" customWidth="1"/>
    <col min="4099" max="4099" width="6.90625" style="47" customWidth="1"/>
    <col min="4100" max="4100" width="8.90625" style="47" customWidth="1"/>
    <col min="4101" max="4101" width="13.453125" style="47" customWidth="1"/>
    <col min="4102" max="4102" width="0" style="47" hidden="1" customWidth="1"/>
    <col min="4103" max="4103" width="12.90625" style="47" customWidth="1"/>
    <col min="4104" max="4104" width="14.54296875" style="47" customWidth="1"/>
    <col min="4105" max="4105" width="13.90625" style="47" customWidth="1"/>
    <col min="4106" max="4352" width="8.90625" style="47"/>
    <col min="4353" max="4353" width="10.54296875" style="47" customWidth="1"/>
    <col min="4354" max="4354" width="51.6328125" style="47" customWidth="1"/>
    <col min="4355" max="4355" width="6.90625" style="47" customWidth="1"/>
    <col min="4356" max="4356" width="8.90625" style="47" customWidth="1"/>
    <col min="4357" max="4357" width="13.453125" style="47" customWidth="1"/>
    <col min="4358" max="4358" width="0" style="47" hidden="1" customWidth="1"/>
    <col min="4359" max="4359" width="12.90625" style="47" customWidth="1"/>
    <col min="4360" max="4360" width="14.54296875" style="47" customWidth="1"/>
    <col min="4361" max="4361" width="13.90625" style="47" customWidth="1"/>
    <col min="4362" max="4608" width="8.90625" style="47"/>
    <col min="4609" max="4609" width="10.54296875" style="47" customWidth="1"/>
    <col min="4610" max="4610" width="51.6328125" style="47" customWidth="1"/>
    <col min="4611" max="4611" width="6.90625" style="47" customWidth="1"/>
    <col min="4612" max="4612" width="8.90625" style="47" customWidth="1"/>
    <col min="4613" max="4613" width="13.453125" style="47" customWidth="1"/>
    <col min="4614" max="4614" width="0" style="47" hidden="1" customWidth="1"/>
    <col min="4615" max="4615" width="12.90625" style="47" customWidth="1"/>
    <col min="4616" max="4616" width="14.54296875" style="47" customWidth="1"/>
    <col min="4617" max="4617" width="13.90625" style="47" customWidth="1"/>
    <col min="4618" max="4864" width="8.90625" style="47"/>
    <col min="4865" max="4865" width="10.54296875" style="47" customWidth="1"/>
    <col min="4866" max="4866" width="51.6328125" style="47" customWidth="1"/>
    <col min="4867" max="4867" width="6.90625" style="47" customWidth="1"/>
    <col min="4868" max="4868" width="8.90625" style="47" customWidth="1"/>
    <col min="4869" max="4869" width="13.453125" style="47" customWidth="1"/>
    <col min="4870" max="4870" width="0" style="47" hidden="1" customWidth="1"/>
    <col min="4871" max="4871" width="12.90625" style="47" customWidth="1"/>
    <col min="4872" max="4872" width="14.54296875" style="47" customWidth="1"/>
    <col min="4873" max="4873" width="13.90625" style="47" customWidth="1"/>
    <col min="4874" max="5120" width="8.7265625" style="47"/>
    <col min="5121" max="5121" width="10.54296875" style="47" customWidth="1"/>
    <col min="5122" max="5122" width="51.6328125" style="47" customWidth="1"/>
    <col min="5123" max="5123" width="6.90625" style="47" customWidth="1"/>
    <col min="5124" max="5124" width="8.90625" style="47" customWidth="1"/>
    <col min="5125" max="5125" width="13.453125" style="47" customWidth="1"/>
    <col min="5126" max="5126" width="0" style="47" hidden="1" customWidth="1"/>
    <col min="5127" max="5127" width="12.90625" style="47" customWidth="1"/>
    <col min="5128" max="5128" width="14.54296875" style="47" customWidth="1"/>
    <col min="5129" max="5129" width="13.90625" style="47" customWidth="1"/>
    <col min="5130" max="5376" width="8.90625" style="47"/>
    <col min="5377" max="5377" width="10.54296875" style="47" customWidth="1"/>
    <col min="5378" max="5378" width="51.6328125" style="47" customWidth="1"/>
    <col min="5379" max="5379" width="6.90625" style="47" customWidth="1"/>
    <col min="5380" max="5380" width="8.90625" style="47" customWidth="1"/>
    <col min="5381" max="5381" width="13.453125" style="47" customWidth="1"/>
    <col min="5382" max="5382" width="0" style="47" hidden="1" customWidth="1"/>
    <col min="5383" max="5383" width="12.90625" style="47" customWidth="1"/>
    <col min="5384" max="5384" width="14.54296875" style="47" customWidth="1"/>
    <col min="5385" max="5385" width="13.90625" style="47" customWidth="1"/>
    <col min="5386" max="5632" width="8.90625" style="47"/>
    <col min="5633" max="5633" width="10.54296875" style="47" customWidth="1"/>
    <col min="5634" max="5634" width="51.6328125" style="47" customWidth="1"/>
    <col min="5635" max="5635" width="6.90625" style="47" customWidth="1"/>
    <col min="5636" max="5636" width="8.90625" style="47" customWidth="1"/>
    <col min="5637" max="5637" width="13.453125" style="47" customWidth="1"/>
    <col min="5638" max="5638" width="0" style="47" hidden="1" customWidth="1"/>
    <col min="5639" max="5639" width="12.90625" style="47" customWidth="1"/>
    <col min="5640" max="5640" width="14.54296875" style="47" customWidth="1"/>
    <col min="5641" max="5641" width="13.90625" style="47" customWidth="1"/>
    <col min="5642" max="5888" width="8.90625" style="47"/>
    <col min="5889" max="5889" width="10.54296875" style="47" customWidth="1"/>
    <col min="5890" max="5890" width="51.6328125" style="47" customWidth="1"/>
    <col min="5891" max="5891" width="6.90625" style="47" customWidth="1"/>
    <col min="5892" max="5892" width="8.90625" style="47" customWidth="1"/>
    <col min="5893" max="5893" width="13.453125" style="47" customWidth="1"/>
    <col min="5894" max="5894" width="0" style="47" hidden="1" customWidth="1"/>
    <col min="5895" max="5895" width="12.90625" style="47" customWidth="1"/>
    <col min="5896" max="5896" width="14.54296875" style="47" customWidth="1"/>
    <col min="5897" max="5897" width="13.90625" style="47" customWidth="1"/>
    <col min="5898" max="6144" width="8.7265625" style="47"/>
    <col min="6145" max="6145" width="10.54296875" style="47" customWidth="1"/>
    <col min="6146" max="6146" width="51.6328125" style="47" customWidth="1"/>
    <col min="6147" max="6147" width="6.90625" style="47" customWidth="1"/>
    <col min="6148" max="6148" width="8.90625" style="47" customWidth="1"/>
    <col min="6149" max="6149" width="13.453125" style="47" customWidth="1"/>
    <col min="6150" max="6150" width="0" style="47" hidden="1" customWidth="1"/>
    <col min="6151" max="6151" width="12.90625" style="47" customWidth="1"/>
    <col min="6152" max="6152" width="14.54296875" style="47" customWidth="1"/>
    <col min="6153" max="6153" width="13.90625" style="47" customWidth="1"/>
    <col min="6154" max="6400" width="8.90625" style="47"/>
    <col min="6401" max="6401" width="10.54296875" style="47" customWidth="1"/>
    <col min="6402" max="6402" width="51.6328125" style="47" customWidth="1"/>
    <col min="6403" max="6403" width="6.90625" style="47" customWidth="1"/>
    <col min="6404" max="6404" width="8.90625" style="47" customWidth="1"/>
    <col min="6405" max="6405" width="13.453125" style="47" customWidth="1"/>
    <col min="6406" max="6406" width="0" style="47" hidden="1" customWidth="1"/>
    <col min="6407" max="6407" width="12.90625" style="47" customWidth="1"/>
    <col min="6408" max="6408" width="14.54296875" style="47" customWidth="1"/>
    <col min="6409" max="6409" width="13.90625" style="47" customWidth="1"/>
    <col min="6410" max="6656" width="8.90625" style="47"/>
    <col min="6657" max="6657" width="10.54296875" style="47" customWidth="1"/>
    <col min="6658" max="6658" width="51.6328125" style="47" customWidth="1"/>
    <col min="6659" max="6659" width="6.90625" style="47" customWidth="1"/>
    <col min="6660" max="6660" width="8.90625" style="47" customWidth="1"/>
    <col min="6661" max="6661" width="13.453125" style="47" customWidth="1"/>
    <col min="6662" max="6662" width="0" style="47" hidden="1" customWidth="1"/>
    <col min="6663" max="6663" width="12.90625" style="47" customWidth="1"/>
    <col min="6664" max="6664" width="14.54296875" style="47" customWidth="1"/>
    <col min="6665" max="6665" width="13.90625" style="47" customWidth="1"/>
    <col min="6666" max="6912" width="8.90625" style="47"/>
    <col min="6913" max="6913" width="10.54296875" style="47" customWidth="1"/>
    <col min="6914" max="6914" width="51.6328125" style="47" customWidth="1"/>
    <col min="6915" max="6915" width="6.90625" style="47" customWidth="1"/>
    <col min="6916" max="6916" width="8.90625" style="47" customWidth="1"/>
    <col min="6917" max="6917" width="13.453125" style="47" customWidth="1"/>
    <col min="6918" max="6918" width="0" style="47" hidden="1" customWidth="1"/>
    <col min="6919" max="6919" width="12.90625" style="47" customWidth="1"/>
    <col min="6920" max="6920" width="14.54296875" style="47" customWidth="1"/>
    <col min="6921" max="6921" width="13.90625" style="47" customWidth="1"/>
    <col min="6922" max="7168" width="8.7265625" style="47"/>
    <col min="7169" max="7169" width="10.54296875" style="47" customWidth="1"/>
    <col min="7170" max="7170" width="51.6328125" style="47" customWidth="1"/>
    <col min="7171" max="7171" width="6.90625" style="47" customWidth="1"/>
    <col min="7172" max="7172" width="8.90625" style="47" customWidth="1"/>
    <col min="7173" max="7173" width="13.453125" style="47" customWidth="1"/>
    <col min="7174" max="7174" width="0" style="47" hidden="1" customWidth="1"/>
    <col min="7175" max="7175" width="12.90625" style="47" customWidth="1"/>
    <col min="7176" max="7176" width="14.54296875" style="47" customWidth="1"/>
    <col min="7177" max="7177" width="13.90625" style="47" customWidth="1"/>
    <col min="7178" max="7424" width="8.90625" style="47"/>
    <col min="7425" max="7425" width="10.54296875" style="47" customWidth="1"/>
    <col min="7426" max="7426" width="51.6328125" style="47" customWidth="1"/>
    <col min="7427" max="7427" width="6.90625" style="47" customWidth="1"/>
    <col min="7428" max="7428" width="8.90625" style="47" customWidth="1"/>
    <col min="7429" max="7429" width="13.453125" style="47" customWidth="1"/>
    <col min="7430" max="7430" width="0" style="47" hidden="1" customWidth="1"/>
    <col min="7431" max="7431" width="12.90625" style="47" customWidth="1"/>
    <col min="7432" max="7432" width="14.54296875" style="47" customWidth="1"/>
    <col min="7433" max="7433" width="13.90625" style="47" customWidth="1"/>
    <col min="7434" max="7680" width="8.90625" style="47"/>
    <col min="7681" max="7681" width="10.54296875" style="47" customWidth="1"/>
    <col min="7682" max="7682" width="51.6328125" style="47" customWidth="1"/>
    <col min="7683" max="7683" width="6.90625" style="47" customWidth="1"/>
    <col min="7684" max="7684" width="8.90625" style="47" customWidth="1"/>
    <col min="7685" max="7685" width="13.453125" style="47" customWidth="1"/>
    <col min="7686" max="7686" width="0" style="47" hidden="1" customWidth="1"/>
    <col min="7687" max="7687" width="12.90625" style="47" customWidth="1"/>
    <col min="7688" max="7688" width="14.54296875" style="47" customWidth="1"/>
    <col min="7689" max="7689" width="13.90625" style="47" customWidth="1"/>
    <col min="7690" max="7936" width="8.90625" style="47"/>
    <col min="7937" max="7937" width="10.54296875" style="47" customWidth="1"/>
    <col min="7938" max="7938" width="51.6328125" style="47" customWidth="1"/>
    <col min="7939" max="7939" width="6.90625" style="47" customWidth="1"/>
    <col min="7940" max="7940" width="8.90625" style="47" customWidth="1"/>
    <col min="7941" max="7941" width="13.453125" style="47" customWidth="1"/>
    <col min="7942" max="7942" width="0" style="47" hidden="1" customWidth="1"/>
    <col min="7943" max="7943" width="12.90625" style="47" customWidth="1"/>
    <col min="7944" max="7944" width="14.54296875" style="47" customWidth="1"/>
    <col min="7945" max="7945" width="13.90625" style="47" customWidth="1"/>
    <col min="7946" max="8192" width="8.7265625" style="47"/>
    <col min="8193" max="8193" width="10.54296875" style="47" customWidth="1"/>
    <col min="8194" max="8194" width="51.6328125" style="47" customWidth="1"/>
    <col min="8195" max="8195" width="6.90625" style="47" customWidth="1"/>
    <col min="8196" max="8196" width="8.90625" style="47" customWidth="1"/>
    <col min="8197" max="8197" width="13.453125" style="47" customWidth="1"/>
    <col min="8198" max="8198" width="0" style="47" hidden="1" customWidth="1"/>
    <col min="8199" max="8199" width="12.90625" style="47" customWidth="1"/>
    <col min="8200" max="8200" width="14.54296875" style="47" customWidth="1"/>
    <col min="8201" max="8201" width="13.90625" style="47" customWidth="1"/>
    <col min="8202" max="8448" width="8.90625" style="47"/>
    <col min="8449" max="8449" width="10.54296875" style="47" customWidth="1"/>
    <col min="8450" max="8450" width="51.6328125" style="47" customWidth="1"/>
    <col min="8451" max="8451" width="6.90625" style="47" customWidth="1"/>
    <col min="8452" max="8452" width="8.90625" style="47" customWidth="1"/>
    <col min="8453" max="8453" width="13.453125" style="47" customWidth="1"/>
    <col min="8454" max="8454" width="0" style="47" hidden="1" customWidth="1"/>
    <col min="8455" max="8455" width="12.90625" style="47" customWidth="1"/>
    <col min="8456" max="8456" width="14.54296875" style="47" customWidth="1"/>
    <col min="8457" max="8457" width="13.90625" style="47" customWidth="1"/>
    <col min="8458" max="8704" width="8.90625" style="47"/>
    <col min="8705" max="8705" width="10.54296875" style="47" customWidth="1"/>
    <col min="8706" max="8706" width="51.6328125" style="47" customWidth="1"/>
    <col min="8707" max="8707" width="6.90625" style="47" customWidth="1"/>
    <col min="8708" max="8708" width="8.90625" style="47" customWidth="1"/>
    <col min="8709" max="8709" width="13.453125" style="47" customWidth="1"/>
    <col min="8710" max="8710" width="0" style="47" hidden="1" customWidth="1"/>
    <col min="8711" max="8711" width="12.90625" style="47" customWidth="1"/>
    <col min="8712" max="8712" width="14.54296875" style="47" customWidth="1"/>
    <col min="8713" max="8713" width="13.90625" style="47" customWidth="1"/>
    <col min="8714" max="8960" width="8.90625" style="47"/>
    <col min="8961" max="8961" width="10.54296875" style="47" customWidth="1"/>
    <col min="8962" max="8962" width="51.6328125" style="47" customWidth="1"/>
    <col min="8963" max="8963" width="6.90625" style="47" customWidth="1"/>
    <col min="8964" max="8964" width="8.90625" style="47" customWidth="1"/>
    <col min="8965" max="8965" width="13.453125" style="47" customWidth="1"/>
    <col min="8966" max="8966" width="0" style="47" hidden="1" customWidth="1"/>
    <col min="8967" max="8967" width="12.90625" style="47" customWidth="1"/>
    <col min="8968" max="8968" width="14.54296875" style="47" customWidth="1"/>
    <col min="8969" max="8969" width="13.90625" style="47" customWidth="1"/>
    <col min="8970" max="9216" width="8.7265625" style="47"/>
    <col min="9217" max="9217" width="10.54296875" style="47" customWidth="1"/>
    <col min="9218" max="9218" width="51.6328125" style="47" customWidth="1"/>
    <col min="9219" max="9219" width="6.90625" style="47" customWidth="1"/>
    <col min="9220" max="9220" width="8.90625" style="47" customWidth="1"/>
    <col min="9221" max="9221" width="13.453125" style="47" customWidth="1"/>
    <col min="9222" max="9222" width="0" style="47" hidden="1" customWidth="1"/>
    <col min="9223" max="9223" width="12.90625" style="47" customWidth="1"/>
    <col min="9224" max="9224" width="14.54296875" style="47" customWidth="1"/>
    <col min="9225" max="9225" width="13.90625" style="47" customWidth="1"/>
    <col min="9226" max="9472" width="8.90625" style="47"/>
    <col min="9473" max="9473" width="10.54296875" style="47" customWidth="1"/>
    <col min="9474" max="9474" width="51.6328125" style="47" customWidth="1"/>
    <col min="9475" max="9475" width="6.90625" style="47" customWidth="1"/>
    <col min="9476" max="9476" width="8.90625" style="47" customWidth="1"/>
    <col min="9477" max="9477" width="13.453125" style="47" customWidth="1"/>
    <col min="9478" max="9478" width="0" style="47" hidden="1" customWidth="1"/>
    <col min="9479" max="9479" width="12.90625" style="47" customWidth="1"/>
    <col min="9480" max="9480" width="14.54296875" style="47" customWidth="1"/>
    <col min="9481" max="9481" width="13.90625" style="47" customWidth="1"/>
    <col min="9482" max="9728" width="8.90625" style="47"/>
    <col min="9729" max="9729" width="10.54296875" style="47" customWidth="1"/>
    <col min="9730" max="9730" width="51.6328125" style="47" customWidth="1"/>
    <col min="9731" max="9731" width="6.90625" style="47" customWidth="1"/>
    <col min="9732" max="9732" width="8.90625" style="47" customWidth="1"/>
    <col min="9733" max="9733" width="13.453125" style="47" customWidth="1"/>
    <col min="9734" max="9734" width="0" style="47" hidden="1" customWidth="1"/>
    <col min="9735" max="9735" width="12.90625" style="47" customWidth="1"/>
    <col min="9736" max="9736" width="14.54296875" style="47" customWidth="1"/>
    <col min="9737" max="9737" width="13.90625" style="47" customWidth="1"/>
    <col min="9738" max="9984" width="8.90625" style="47"/>
    <col min="9985" max="9985" width="10.54296875" style="47" customWidth="1"/>
    <col min="9986" max="9986" width="51.6328125" style="47" customWidth="1"/>
    <col min="9987" max="9987" width="6.90625" style="47" customWidth="1"/>
    <col min="9988" max="9988" width="8.90625" style="47" customWidth="1"/>
    <col min="9989" max="9989" width="13.453125" style="47" customWidth="1"/>
    <col min="9990" max="9990" width="0" style="47" hidden="1" customWidth="1"/>
    <col min="9991" max="9991" width="12.90625" style="47" customWidth="1"/>
    <col min="9992" max="9992" width="14.54296875" style="47" customWidth="1"/>
    <col min="9993" max="9993" width="13.90625" style="47" customWidth="1"/>
    <col min="9994" max="10240" width="8.7265625" style="47"/>
    <col min="10241" max="10241" width="10.54296875" style="47" customWidth="1"/>
    <col min="10242" max="10242" width="51.6328125" style="47" customWidth="1"/>
    <col min="10243" max="10243" width="6.90625" style="47" customWidth="1"/>
    <col min="10244" max="10244" width="8.90625" style="47" customWidth="1"/>
    <col min="10245" max="10245" width="13.453125" style="47" customWidth="1"/>
    <col min="10246" max="10246" width="0" style="47" hidden="1" customWidth="1"/>
    <col min="10247" max="10247" width="12.90625" style="47" customWidth="1"/>
    <col min="10248" max="10248" width="14.54296875" style="47" customWidth="1"/>
    <col min="10249" max="10249" width="13.90625" style="47" customWidth="1"/>
    <col min="10250" max="10496" width="8.90625" style="47"/>
    <col min="10497" max="10497" width="10.54296875" style="47" customWidth="1"/>
    <col min="10498" max="10498" width="51.6328125" style="47" customWidth="1"/>
    <col min="10499" max="10499" width="6.90625" style="47" customWidth="1"/>
    <col min="10500" max="10500" width="8.90625" style="47" customWidth="1"/>
    <col min="10501" max="10501" width="13.453125" style="47" customWidth="1"/>
    <col min="10502" max="10502" width="0" style="47" hidden="1" customWidth="1"/>
    <col min="10503" max="10503" width="12.90625" style="47" customWidth="1"/>
    <col min="10504" max="10504" width="14.54296875" style="47" customWidth="1"/>
    <col min="10505" max="10505" width="13.90625" style="47" customWidth="1"/>
    <col min="10506" max="10752" width="8.90625" style="47"/>
    <col min="10753" max="10753" width="10.54296875" style="47" customWidth="1"/>
    <col min="10754" max="10754" width="51.6328125" style="47" customWidth="1"/>
    <col min="10755" max="10755" width="6.90625" style="47" customWidth="1"/>
    <col min="10756" max="10756" width="8.90625" style="47" customWidth="1"/>
    <col min="10757" max="10757" width="13.453125" style="47" customWidth="1"/>
    <col min="10758" max="10758" width="0" style="47" hidden="1" customWidth="1"/>
    <col min="10759" max="10759" width="12.90625" style="47" customWidth="1"/>
    <col min="10760" max="10760" width="14.54296875" style="47" customWidth="1"/>
    <col min="10761" max="10761" width="13.90625" style="47" customWidth="1"/>
    <col min="10762" max="11008" width="8.90625" style="47"/>
    <col min="11009" max="11009" width="10.54296875" style="47" customWidth="1"/>
    <col min="11010" max="11010" width="51.6328125" style="47" customWidth="1"/>
    <col min="11011" max="11011" width="6.90625" style="47" customWidth="1"/>
    <col min="11012" max="11012" width="8.90625" style="47" customWidth="1"/>
    <col min="11013" max="11013" width="13.453125" style="47" customWidth="1"/>
    <col min="11014" max="11014" width="0" style="47" hidden="1" customWidth="1"/>
    <col min="11015" max="11015" width="12.90625" style="47" customWidth="1"/>
    <col min="11016" max="11016" width="14.54296875" style="47" customWidth="1"/>
    <col min="11017" max="11017" width="13.90625" style="47" customWidth="1"/>
    <col min="11018" max="11264" width="8.7265625" style="47"/>
    <col min="11265" max="11265" width="10.54296875" style="47" customWidth="1"/>
    <col min="11266" max="11266" width="51.6328125" style="47" customWidth="1"/>
    <col min="11267" max="11267" width="6.90625" style="47" customWidth="1"/>
    <col min="11268" max="11268" width="8.90625" style="47" customWidth="1"/>
    <col min="11269" max="11269" width="13.453125" style="47" customWidth="1"/>
    <col min="11270" max="11270" width="0" style="47" hidden="1" customWidth="1"/>
    <col min="11271" max="11271" width="12.90625" style="47" customWidth="1"/>
    <col min="11272" max="11272" width="14.54296875" style="47" customWidth="1"/>
    <col min="11273" max="11273" width="13.90625" style="47" customWidth="1"/>
    <col min="11274" max="11520" width="8.90625" style="47"/>
    <col min="11521" max="11521" width="10.54296875" style="47" customWidth="1"/>
    <col min="11522" max="11522" width="51.6328125" style="47" customWidth="1"/>
    <col min="11523" max="11523" width="6.90625" style="47" customWidth="1"/>
    <col min="11524" max="11524" width="8.90625" style="47" customWidth="1"/>
    <col min="11525" max="11525" width="13.453125" style="47" customWidth="1"/>
    <col min="11526" max="11526" width="0" style="47" hidden="1" customWidth="1"/>
    <col min="11527" max="11527" width="12.90625" style="47" customWidth="1"/>
    <col min="11528" max="11528" width="14.54296875" style="47" customWidth="1"/>
    <col min="11529" max="11529" width="13.90625" style="47" customWidth="1"/>
    <col min="11530" max="11776" width="8.90625" style="47"/>
    <col min="11777" max="11777" width="10.54296875" style="47" customWidth="1"/>
    <col min="11778" max="11778" width="51.6328125" style="47" customWidth="1"/>
    <col min="11779" max="11779" width="6.90625" style="47" customWidth="1"/>
    <col min="11780" max="11780" width="8.90625" style="47" customWidth="1"/>
    <col min="11781" max="11781" width="13.453125" style="47" customWidth="1"/>
    <col min="11782" max="11782" width="0" style="47" hidden="1" customWidth="1"/>
    <col min="11783" max="11783" width="12.90625" style="47" customWidth="1"/>
    <col min="11784" max="11784" width="14.54296875" style="47" customWidth="1"/>
    <col min="11785" max="11785" width="13.90625" style="47" customWidth="1"/>
    <col min="11786" max="12032" width="8.90625" style="47"/>
    <col min="12033" max="12033" width="10.54296875" style="47" customWidth="1"/>
    <col min="12034" max="12034" width="51.6328125" style="47" customWidth="1"/>
    <col min="12035" max="12035" width="6.90625" style="47" customWidth="1"/>
    <col min="12036" max="12036" width="8.90625" style="47" customWidth="1"/>
    <col min="12037" max="12037" width="13.453125" style="47" customWidth="1"/>
    <col min="12038" max="12038" width="0" style="47" hidden="1" customWidth="1"/>
    <col min="12039" max="12039" width="12.90625" style="47" customWidth="1"/>
    <col min="12040" max="12040" width="14.54296875" style="47" customWidth="1"/>
    <col min="12041" max="12041" width="13.90625" style="47" customWidth="1"/>
    <col min="12042" max="12288" width="8.7265625" style="47"/>
    <col min="12289" max="12289" width="10.54296875" style="47" customWidth="1"/>
    <col min="12290" max="12290" width="51.6328125" style="47" customWidth="1"/>
    <col min="12291" max="12291" width="6.90625" style="47" customWidth="1"/>
    <col min="12292" max="12292" width="8.90625" style="47" customWidth="1"/>
    <col min="12293" max="12293" width="13.453125" style="47" customWidth="1"/>
    <col min="12294" max="12294" width="0" style="47" hidden="1" customWidth="1"/>
    <col min="12295" max="12295" width="12.90625" style="47" customWidth="1"/>
    <col min="12296" max="12296" width="14.54296875" style="47" customWidth="1"/>
    <col min="12297" max="12297" width="13.90625" style="47" customWidth="1"/>
    <col min="12298" max="12544" width="8.90625" style="47"/>
    <col min="12545" max="12545" width="10.54296875" style="47" customWidth="1"/>
    <col min="12546" max="12546" width="51.6328125" style="47" customWidth="1"/>
    <col min="12547" max="12547" width="6.90625" style="47" customWidth="1"/>
    <col min="12548" max="12548" width="8.90625" style="47" customWidth="1"/>
    <col min="12549" max="12549" width="13.453125" style="47" customWidth="1"/>
    <col min="12550" max="12550" width="0" style="47" hidden="1" customWidth="1"/>
    <col min="12551" max="12551" width="12.90625" style="47" customWidth="1"/>
    <col min="12552" max="12552" width="14.54296875" style="47" customWidth="1"/>
    <col min="12553" max="12553" width="13.90625" style="47" customWidth="1"/>
    <col min="12554" max="12800" width="8.90625" style="47"/>
    <col min="12801" max="12801" width="10.54296875" style="47" customWidth="1"/>
    <col min="12802" max="12802" width="51.6328125" style="47" customWidth="1"/>
    <col min="12803" max="12803" width="6.90625" style="47" customWidth="1"/>
    <col min="12804" max="12804" width="8.90625" style="47" customWidth="1"/>
    <col min="12805" max="12805" width="13.453125" style="47" customWidth="1"/>
    <col min="12806" max="12806" width="0" style="47" hidden="1" customWidth="1"/>
    <col min="12807" max="12807" width="12.90625" style="47" customWidth="1"/>
    <col min="12808" max="12808" width="14.54296875" style="47" customWidth="1"/>
    <col min="12809" max="12809" width="13.90625" style="47" customWidth="1"/>
    <col min="12810" max="13056" width="8.90625" style="47"/>
    <col min="13057" max="13057" width="10.54296875" style="47" customWidth="1"/>
    <col min="13058" max="13058" width="51.6328125" style="47" customWidth="1"/>
    <col min="13059" max="13059" width="6.90625" style="47" customWidth="1"/>
    <col min="13060" max="13060" width="8.90625" style="47" customWidth="1"/>
    <col min="13061" max="13061" width="13.453125" style="47" customWidth="1"/>
    <col min="13062" max="13062" width="0" style="47" hidden="1" customWidth="1"/>
    <col min="13063" max="13063" width="12.90625" style="47" customWidth="1"/>
    <col min="13064" max="13064" width="14.54296875" style="47" customWidth="1"/>
    <col min="13065" max="13065" width="13.90625" style="47" customWidth="1"/>
    <col min="13066" max="13312" width="8.7265625" style="47"/>
    <col min="13313" max="13313" width="10.54296875" style="47" customWidth="1"/>
    <col min="13314" max="13314" width="51.6328125" style="47" customWidth="1"/>
    <col min="13315" max="13315" width="6.90625" style="47" customWidth="1"/>
    <col min="13316" max="13316" width="8.90625" style="47" customWidth="1"/>
    <col min="13317" max="13317" width="13.453125" style="47" customWidth="1"/>
    <col min="13318" max="13318" width="0" style="47" hidden="1" customWidth="1"/>
    <col min="13319" max="13319" width="12.90625" style="47" customWidth="1"/>
    <col min="13320" max="13320" width="14.54296875" style="47" customWidth="1"/>
    <col min="13321" max="13321" width="13.90625" style="47" customWidth="1"/>
    <col min="13322" max="13568" width="8.90625" style="47"/>
    <col min="13569" max="13569" width="10.54296875" style="47" customWidth="1"/>
    <col min="13570" max="13570" width="51.6328125" style="47" customWidth="1"/>
    <col min="13571" max="13571" width="6.90625" style="47" customWidth="1"/>
    <col min="13572" max="13572" width="8.90625" style="47" customWidth="1"/>
    <col min="13573" max="13573" width="13.453125" style="47" customWidth="1"/>
    <col min="13574" max="13574" width="0" style="47" hidden="1" customWidth="1"/>
    <col min="13575" max="13575" width="12.90625" style="47" customWidth="1"/>
    <col min="13576" max="13576" width="14.54296875" style="47" customWidth="1"/>
    <col min="13577" max="13577" width="13.90625" style="47" customWidth="1"/>
    <col min="13578" max="13824" width="8.90625" style="47"/>
    <col min="13825" max="13825" width="10.54296875" style="47" customWidth="1"/>
    <col min="13826" max="13826" width="51.6328125" style="47" customWidth="1"/>
    <col min="13827" max="13827" width="6.90625" style="47" customWidth="1"/>
    <col min="13828" max="13828" width="8.90625" style="47" customWidth="1"/>
    <col min="13829" max="13829" width="13.453125" style="47" customWidth="1"/>
    <col min="13830" max="13830" width="0" style="47" hidden="1" customWidth="1"/>
    <col min="13831" max="13831" width="12.90625" style="47" customWidth="1"/>
    <col min="13832" max="13832" width="14.54296875" style="47" customWidth="1"/>
    <col min="13833" max="13833" width="13.90625" style="47" customWidth="1"/>
    <col min="13834" max="14080" width="8.90625" style="47"/>
    <col min="14081" max="14081" width="10.54296875" style="47" customWidth="1"/>
    <col min="14082" max="14082" width="51.6328125" style="47" customWidth="1"/>
    <col min="14083" max="14083" width="6.90625" style="47" customWidth="1"/>
    <col min="14084" max="14084" width="8.90625" style="47" customWidth="1"/>
    <col min="14085" max="14085" width="13.453125" style="47" customWidth="1"/>
    <col min="14086" max="14086" width="0" style="47" hidden="1" customWidth="1"/>
    <col min="14087" max="14087" width="12.90625" style="47" customWidth="1"/>
    <col min="14088" max="14088" width="14.54296875" style="47" customWidth="1"/>
    <col min="14089" max="14089" width="13.90625" style="47" customWidth="1"/>
    <col min="14090" max="14336" width="8.7265625" style="47"/>
    <col min="14337" max="14337" width="10.54296875" style="47" customWidth="1"/>
    <col min="14338" max="14338" width="51.6328125" style="47" customWidth="1"/>
    <col min="14339" max="14339" width="6.90625" style="47" customWidth="1"/>
    <col min="14340" max="14340" width="8.90625" style="47" customWidth="1"/>
    <col min="14341" max="14341" width="13.453125" style="47" customWidth="1"/>
    <col min="14342" max="14342" width="0" style="47" hidden="1" customWidth="1"/>
    <col min="14343" max="14343" width="12.90625" style="47" customWidth="1"/>
    <col min="14344" max="14344" width="14.54296875" style="47" customWidth="1"/>
    <col min="14345" max="14345" width="13.90625" style="47" customWidth="1"/>
    <col min="14346" max="14592" width="8.90625" style="47"/>
    <col min="14593" max="14593" width="10.54296875" style="47" customWidth="1"/>
    <col min="14594" max="14594" width="51.6328125" style="47" customWidth="1"/>
    <col min="14595" max="14595" width="6.90625" style="47" customWidth="1"/>
    <col min="14596" max="14596" width="8.90625" style="47" customWidth="1"/>
    <col min="14597" max="14597" width="13.453125" style="47" customWidth="1"/>
    <col min="14598" max="14598" width="0" style="47" hidden="1" customWidth="1"/>
    <col min="14599" max="14599" width="12.90625" style="47" customWidth="1"/>
    <col min="14600" max="14600" width="14.54296875" style="47" customWidth="1"/>
    <col min="14601" max="14601" width="13.90625" style="47" customWidth="1"/>
    <col min="14602" max="14848" width="8.90625" style="47"/>
    <col min="14849" max="14849" width="10.54296875" style="47" customWidth="1"/>
    <col min="14850" max="14850" width="51.6328125" style="47" customWidth="1"/>
    <col min="14851" max="14851" width="6.90625" style="47" customWidth="1"/>
    <col min="14852" max="14852" width="8.90625" style="47" customWidth="1"/>
    <col min="14853" max="14853" width="13.453125" style="47" customWidth="1"/>
    <col min="14854" max="14854" width="0" style="47" hidden="1" customWidth="1"/>
    <col min="14855" max="14855" width="12.90625" style="47" customWidth="1"/>
    <col min="14856" max="14856" width="14.54296875" style="47" customWidth="1"/>
    <col min="14857" max="14857" width="13.90625" style="47" customWidth="1"/>
    <col min="14858" max="15104" width="8.90625" style="47"/>
    <col min="15105" max="15105" width="10.54296875" style="47" customWidth="1"/>
    <col min="15106" max="15106" width="51.6328125" style="47" customWidth="1"/>
    <col min="15107" max="15107" width="6.90625" style="47" customWidth="1"/>
    <col min="15108" max="15108" width="8.90625" style="47" customWidth="1"/>
    <col min="15109" max="15109" width="13.453125" style="47" customWidth="1"/>
    <col min="15110" max="15110" width="0" style="47" hidden="1" customWidth="1"/>
    <col min="15111" max="15111" width="12.90625" style="47" customWidth="1"/>
    <col min="15112" max="15112" width="14.54296875" style="47" customWidth="1"/>
    <col min="15113" max="15113" width="13.90625" style="47" customWidth="1"/>
    <col min="15114" max="15360" width="8.7265625" style="47"/>
    <col min="15361" max="15361" width="10.54296875" style="47" customWidth="1"/>
    <col min="15362" max="15362" width="51.6328125" style="47" customWidth="1"/>
    <col min="15363" max="15363" width="6.90625" style="47" customWidth="1"/>
    <col min="15364" max="15364" width="8.90625" style="47" customWidth="1"/>
    <col min="15365" max="15365" width="13.453125" style="47" customWidth="1"/>
    <col min="15366" max="15366" width="0" style="47" hidden="1" customWidth="1"/>
    <col min="15367" max="15367" width="12.90625" style="47" customWidth="1"/>
    <col min="15368" max="15368" width="14.54296875" style="47" customWidth="1"/>
    <col min="15369" max="15369" width="13.90625" style="47" customWidth="1"/>
    <col min="15370" max="15616" width="8.90625" style="47"/>
    <col min="15617" max="15617" width="10.54296875" style="47" customWidth="1"/>
    <col min="15618" max="15618" width="51.6328125" style="47" customWidth="1"/>
    <col min="15619" max="15619" width="6.90625" style="47" customWidth="1"/>
    <col min="15620" max="15620" width="8.90625" style="47" customWidth="1"/>
    <col min="15621" max="15621" width="13.453125" style="47" customWidth="1"/>
    <col min="15622" max="15622" width="0" style="47" hidden="1" customWidth="1"/>
    <col min="15623" max="15623" width="12.90625" style="47" customWidth="1"/>
    <col min="15624" max="15624" width="14.54296875" style="47" customWidth="1"/>
    <col min="15625" max="15625" width="13.90625" style="47" customWidth="1"/>
    <col min="15626" max="15872" width="8.90625" style="47"/>
    <col min="15873" max="15873" width="10.54296875" style="47" customWidth="1"/>
    <col min="15874" max="15874" width="51.6328125" style="47" customWidth="1"/>
    <col min="15875" max="15875" width="6.90625" style="47" customWidth="1"/>
    <col min="15876" max="15876" width="8.90625" style="47" customWidth="1"/>
    <col min="15877" max="15877" width="13.453125" style="47" customWidth="1"/>
    <col min="15878" max="15878" width="0" style="47" hidden="1" customWidth="1"/>
    <col min="15879" max="15879" width="12.90625" style="47" customWidth="1"/>
    <col min="15880" max="15880" width="14.54296875" style="47" customWidth="1"/>
    <col min="15881" max="15881" width="13.90625" style="47" customWidth="1"/>
    <col min="15882" max="16128" width="8.90625" style="47"/>
    <col min="16129" max="16129" width="10.54296875" style="47" customWidth="1"/>
    <col min="16130" max="16130" width="51.6328125" style="47" customWidth="1"/>
    <col min="16131" max="16131" width="6.90625" style="47" customWidth="1"/>
    <col min="16132" max="16132" width="8.90625" style="47" customWidth="1"/>
    <col min="16133" max="16133" width="13.453125" style="47" customWidth="1"/>
    <col min="16134" max="16134" width="0" style="47" hidden="1" customWidth="1"/>
    <col min="16135" max="16135" width="12.90625" style="47" customWidth="1"/>
    <col min="16136" max="16136" width="14.54296875" style="47" customWidth="1"/>
    <col min="16137" max="16137" width="13.90625" style="47" customWidth="1"/>
    <col min="16138" max="16384" width="8.7265625" style="47"/>
  </cols>
  <sheetData>
    <row r="1" spans="1:9" ht="13.5" customHeight="1" thickTop="1">
      <c r="A1" s="547" t="s">
        <v>389</v>
      </c>
      <c r="B1" s="547" t="s">
        <v>64</v>
      </c>
      <c r="C1" s="547" t="s">
        <v>390</v>
      </c>
      <c r="D1" s="547" t="s">
        <v>391</v>
      </c>
      <c r="E1" s="547" t="s">
        <v>392</v>
      </c>
      <c r="F1" s="547" t="s">
        <v>393</v>
      </c>
      <c r="G1" s="547" t="s">
        <v>394</v>
      </c>
      <c r="H1" s="547" t="s">
        <v>395</v>
      </c>
      <c r="I1" s="547" t="s">
        <v>396</v>
      </c>
    </row>
    <row r="2" spans="1:9" ht="13.5" customHeight="1" thickBot="1">
      <c r="A2" s="548" t="s">
        <v>397</v>
      </c>
      <c r="B2" s="548" t="s">
        <v>64</v>
      </c>
      <c r="C2" s="548" t="s">
        <v>390</v>
      </c>
      <c r="D2" s="548" t="s">
        <v>391</v>
      </c>
      <c r="E2" s="548"/>
      <c r="F2" s="548"/>
      <c r="G2" s="548"/>
      <c r="H2" s="548"/>
      <c r="I2" s="548"/>
    </row>
    <row r="3" spans="1:9" ht="24" customHeight="1" thickTop="1">
      <c r="A3" s="269"/>
      <c r="B3" s="270" t="s">
        <v>1364</v>
      </c>
      <c r="C3" s="269"/>
      <c r="D3" s="269"/>
      <c r="E3" s="271"/>
      <c r="F3" s="271"/>
      <c r="G3" s="272"/>
      <c r="H3" s="271"/>
      <c r="I3" s="272"/>
    </row>
    <row r="4" spans="1:9" s="48" customFormat="1" ht="35.25" customHeight="1">
      <c r="A4" s="273"/>
      <c r="B4" s="274" t="s">
        <v>399</v>
      </c>
      <c r="C4" s="275"/>
      <c r="D4" s="273"/>
      <c r="E4" s="304"/>
      <c r="F4" s="304"/>
      <c r="G4" s="268"/>
      <c r="H4" s="268"/>
      <c r="I4" s="268"/>
    </row>
    <row r="5" spans="1:9" s="48" customFormat="1" ht="17.25" customHeight="1">
      <c r="A5" s="273"/>
      <c r="B5" s="267"/>
      <c r="C5" s="276"/>
      <c r="D5" s="273"/>
      <c r="E5" s="277"/>
      <c r="F5" s="278"/>
      <c r="G5" s="277"/>
      <c r="H5" s="277"/>
      <c r="I5" s="277"/>
    </row>
    <row r="6" spans="1:9" s="48" customFormat="1" ht="21" customHeight="1">
      <c r="A6" s="545" t="s">
        <v>400</v>
      </c>
      <c r="B6" s="279" t="s">
        <v>401</v>
      </c>
      <c r="C6" s="546" t="s">
        <v>402</v>
      </c>
      <c r="D6" s="546">
        <v>1</v>
      </c>
      <c r="E6" s="277">
        <v>0</v>
      </c>
      <c r="F6" s="278">
        <v>25</v>
      </c>
      <c r="G6" s="277">
        <f>ROUND(E6*F6/100,0)</f>
        <v>0</v>
      </c>
      <c r="H6" s="277">
        <f>E6*D6</f>
        <v>0</v>
      </c>
      <c r="I6" s="277">
        <f>G6*D6</f>
        <v>0</v>
      </c>
    </row>
    <row r="7" spans="1:9" s="48" customFormat="1" ht="21" customHeight="1">
      <c r="A7" s="545"/>
      <c r="B7" s="279" t="s">
        <v>403</v>
      </c>
      <c r="C7" s="546"/>
      <c r="D7" s="546"/>
      <c r="E7" s="277"/>
      <c r="F7" s="278"/>
      <c r="G7" s="277"/>
      <c r="H7" s="277"/>
      <c r="I7" s="277"/>
    </row>
    <row r="8" spans="1:9" s="48" customFormat="1" ht="21" customHeight="1">
      <c r="A8" s="545" t="s">
        <v>404</v>
      </c>
      <c r="B8" s="279" t="s">
        <v>408</v>
      </c>
      <c r="C8" s="546" t="s">
        <v>409</v>
      </c>
      <c r="D8" s="546">
        <v>3</v>
      </c>
      <c r="E8" s="277">
        <v>0</v>
      </c>
      <c r="F8" s="278">
        <v>40</v>
      </c>
      <c r="G8" s="277">
        <f>ROUND(E8*F8/100,0)</f>
        <v>0</v>
      </c>
      <c r="H8" s="277">
        <f>E8*D8</f>
        <v>0</v>
      </c>
      <c r="I8" s="277">
        <f>G8*D8</f>
        <v>0</v>
      </c>
    </row>
    <row r="9" spans="1:9" s="48" customFormat="1" ht="21" customHeight="1">
      <c r="A9" s="545"/>
      <c r="B9" s="279" t="s">
        <v>410</v>
      </c>
      <c r="C9" s="546"/>
      <c r="D9" s="546"/>
      <c r="E9" s="277"/>
      <c r="F9" s="278"/>
      <c r="G9" s="277"/>
      <c r="H9" s="277"/>
      <c r="I9" s="277"/>
    </row>
    <row r="10" spans="1:9" s="48" customFormat="1" ht="21" customHeight="1">
      <c r="A10" s="545" t="s">
        <v>407</v>
      </c>
      <c r="B10" s="279" t="s">
        <v>412</v>
      </c>
      <c r="C10" s="546" t="s">
        <v>402</v>
      </c>
      <c r="D10" s="546">
        <v>1</v>
      </c>
      <c r="E10" s="277">
        <v>0</v>
      </c>
      <c r="F10" s="278">
        <v>40</v>
      </c>
      <c r="G10" s="277">
        <f>ROUND(E10*F10/100,0)</f>
        <v>0</v>
      </c>
      <c r="H10" s="277">
        <f>E10*D10</f>
        <v>0</v>
      </c>
      <c r="I10" s="277">
        <f>G10*D10</f>
        <v>0</v>
      </c>
    </row>
    <row r="11" spans="1:9" s="48" customFormat="1" ht="21" customHeight="1">
      <c r="A11" s="545"/>
      <c r="B11" s="279" t="s">
        <v>413</v>
      </c>
      <c r="C11" s="546"/>
      <c r="D11" s="546"/>
      <c r="E11" s="277"/>
      <c r="F11" s="278"/>
      <c r="G11" s="277"/>
      <c r="H11" s="277"/>
      <c r="I11" s="277"/>
    </row>
    <row r="12" spans="1:9" s="48" customFormat="1" ht="21" customHeight="1">
      <c r="A12" s="545" t="s">
        <v>411</v>
      </c>
      <c r="B12" s="279" t="s">
        <v>415</v>
      </c>
      <c r="C12" s="546" t="s">
        <v>409</v>
      </c>
      <c r="D12" s="546">
        <v>3</v>
      </c>
      <c r="E12" s="277">
        <v>0</v>
      </c>
      <c r="F12" s="278">
        <v>60</v>
      </c>
      <c r="G12" s="277">
        <f>ROUND(E12*F12/100,0)</f>
        <v>0</v>
      </c>
      <c r="H12" s="277">
        <f>E12*D12</f>
        <v>0</v>
      </c>
      <c r="I12" s="277">
        <f>G12*D12</f>
        <v>0</v>
      </c>
    </row>
    <row r="13" spans="1:9" s="48" customFormat="1" ht="21" customHeight="1">
      <c r="A13" s="545"/>
      <c r="B13" s="279" t="s">
        <v>416</v>
      </c>
      <c r="C13" s="546"/>
      <c r="D13" s="546"/>
      <c r="E13" s="277"/>
      <c r="F13" s="278"/>
      <c r="G13" s="277"/>
      <c r="H13" s="277"/>
      <c r="I13" s="277"/>
    </row>
    <row r="14" spans="1:9" s="48" customFormat="1" ht="21" customHeight="1">
      <c r="A14" s="545" t="s">
        <v>414</v>
      </c>
      <c r="B14" s="279" t="s">
        <v>412</v>
      </c>
      <c r="C14" s="546" t="s">
        <v>402</v>
      </c>
      <c r="D14" s="546">
        <v>1</v>
      </c>
      <c r="E14" s="277">
        <v>0</v>
      </c>
      <c r="F14" s="278">
        <v>40</v>
      </c>
      <c r="G14" s="277">
        <f>ROUND(E14*F14/100,0)</f>
        <v>0</v>
      </c>
      <c r="H14" s="277">
        <f>E14*D14</f>
        <v>0</v>
      </c>
      <c r="I14" s="277">
        <f>G14*D14</f>
        <v>0</v>
      </c>
    </row>
    <row r="15" spans="1:9" s="48" customFormat="1" ht="21" customHeight="1">
      <c r="A15" s="545"/>
      <c r="B15" s="279" t="s">
        <v>840</v>
      </c>
      <c r="C15" s="546"/>
      <c r="D15" s="546"/>
      <c r="E15" s="277"/>
      <c r="F15" s="278"/>
      <c r="G15" s="277"/>
      <c r="H15" s="277"/>
      <c r="I15" s="277"/>
    </row>
    <row r="16" spans="1:9" s="48" customFormat="1" ht="21" customHeight="1">
      <c r="A16" s="545" t="s">
        <v>417</v>
      </c>
      <c r="B16" s="279" t="s">
        <v>415</v>
      </c>
      <c r="C16" s="546" t="s">
        <v>409</v>
      </c>
      <c r="D16" s="546">
        <v>3</v>
      </c>
      <c r="E16" s="277">
        <v>0</v>
      </c>
      <c r="F16" s="278">
        <v>60</v>
      </c>
      <c r="G16" s="277">
        <f>ROUND(E16*F16/100,0)</f>
        <v>0</v>
      </c>
      <c r="H16" s="277">
        <f>E16*D16</f>
        <v>0</v>
      </c>
      <c r="I16" s="277">
        <f>G16*D16</f>
        <v>0</v>
      </c>
    </row>
    <row r="17" spans="1:9" s="48" customFormat="1" ht="21" customHeight="1">
      <c r="A17" s="545"/>
      <c r="B17" s="279" t="s">
        <v>410</v>
      </c>
      <c r="C17" s="546"/>
      <c r="D17" s="546"/>
      <c r="E17" s="277"/>
      <c r="F17" s="278"/>
      <c r="G17" s="277"/>
      <c r="H17" s="277"/>
      <c r="I17" s="277"/>
    </row>
    <row r="18" spans="1:9" s="48" customFormat="1" ht="21" customHeight="1">
      <c r="A18" s="545" t="s">
        <v>419</v>
      </c>
      <c r="B18" s="279" t="s">
        <v>1092</v>
      </c>
      <c r="C18" s="550" t="s">
        <v>402</v>
      </c>
      <c r="D18" s="550">
        <v>1</v>
      </c>
      <c r="E18" s="277">
        <v>0</v>
      </c>
      <c r="F18" s="278">
        <v>30</v>
      </c>
      <c r="G18" s="277">
        <f>ROUND(E18*F18/100,0)</f>
        <v>0</v>
      </c>
      <c r="H18" s="277">
        <f>E18*D18</f>
        <v>0</v>
      </c>
      <c r="I18" s="277">
        <f>G18*D18</f>
        <v>0</v>
      </c>
    </row>
    <row r="19" spans="1:9" s="48" customFormat="1" ht="21" customHeight="1">
      <c r="A19" s="545"/>
      <c r="B19" s="279" t="s">
        <v>430</v>
      </c>
      <c r="C19" s="550"/>
      <c r="D19" s="550"/>
      <c r="E19" s="277"/>
      <c r="F19" s="278"/>
      <c r="G19" s="277"/>
      <c r="H19" s="277"/>
      <c r="I19" s="277"/>
    </row>
    <row r="20" spans="1:9" s="48" customFormat="1" ht="21" customHeight="1">
      <c r="A20" s="545" t="s">
        <v>842</v>
      </c>
      <c r="B20" s="279" t="s">
        <v>420</v>
      </c>
      <c r="C20" s="546" t="s">
        <v>409</v>
      </c>
      <c r="D20" s="546">
        <v>11</v>
      </c>
      <c r="E20" s="277">
        <v>0</v>
      </c>
      <c r="F20" s="278">
        <v>50</v>
      </c>
      <c r="G20" s="277">
        <f>ROUND(E20*F20/100,0)</f>
        <v>0</v>
      </c>
      <c r="H20" s="277">
        <f>E20*D20</f>
        <v>0</v>
      </c>
      <c r="I20" s="277">
        <f>G20*D20</f>
        <v>0</v>
      </c>
    </row>
    <row r="21" spans="1:9" s="48" customFormat="1" ht="21" customHeight="1">
      <c r="A21" s="545"/>
      <c r="B21" s="279" t="s">
        <v>421</v>
      </c>
      <c r="C21" s="546"/>
      <c r="D21" s="546"/>
      <c r="E21" s="277"/>
      <c r="F21" s="278"/>
      <c r="G21" s="277"/>
      <c r="H21" s="277"/>
      <c r="I21" s="277"/>
    </row>
    <row r="22" spans="1:9" s="48" customFormat="1" ht="21" customHeight="1">
      <c r="A22" s="545"/>
      <c r="B22" s="279" t="s">
        <v>422</v>
      </c>
      <c r="C22" s="546" t="s">
        <v>121</v>
      </c>
      <c r="D22" s="546">
        <v>2</v>
      </c>
      <c r="E22" s="277">
        <v>0</v>
      </c>
      <c r="F22" s="278">
        <v>0</v>
      </c>
      <c r="G22" s="277">
        <f>ROUND(E22*F22/100,0)</f>
        <v>0</v>
      </c>
      <c r="H22" s="277">
        <f>E22*D22</f>
        <v>0</v>
      </c>
      <c r="I22" s="277">
        <f>G22*D22</f>
        <v>0</v>
      </c>
    </row>
    <row r="23" spans="1:9" s="48" customFormat="1" ht="21" customHeight="1" thickBot="1">
      <c r="A23" s="545"/>
      <c r="B23" s="279"/>
      <c r="C23" s="546"/>
      <c r="D23" s="546"/>
      <c r="E23" s="277"/>
      <c r="F23" s="278"/>
      <c r="G23" s="277"/>
      <c r="H23" s="277"/>
      <c r="I23" s="277"/>
    </row>
    <row r="24" spans="1:9" s="48" customFormat="1" ht="35.25" customHeight="1" thickTop="1" thickBot="1">
      <c r="A24" s="280"/>
      <c r="B24" s="280"/>
      <c r="C24" s="280"/>
      <c r="D24" s="280"/>
      <c r="E24" s="280"/>
      <c r="F24" s="280"/>
      <c r="G24" s="280"/>
      <c r="H24" s="280">
        <f>SUM(H5:H23)</f>
        <v>0</v>
      </c>
      <c r="I24" s="280">
        <f>SUM(I5:I23)</f>
        <v>0</v>
      </c>
    </row>
    <row r="25" spans="1:9" s="48" customFormat="1" ht="24" customHeight="1" thickTop="1">
      <c r="A25" s="277"/>
      <c r="B25" s="278"/>
      <c r="C25" s="277"/>
      <c r="D25" s="273"/>
      <c r="E25" s="277"/>
      <c r="F25" s="278"/>
      <c r="G25" s="277"/>
      <c r="H25" s="277"/>
      <c r="I25" s="277"/>
    </row>
    <row r="26" spans="1:9" s="48" customFormat="1" ht="35.25" customHeight="1">
      <c r="A26" s="273"/>
      <c r="B26" s="274" t="s">
        <v>1365</v>
      </c>
      <c r="C26" s="275"/>
      <c r="D26" s="273"/>
      <c r="E26" s="304"/>
      <c r="F26" s="304"/>
      <c r="G26" s="268"/>
      <c r="H26" s="268"/>
      <c r="I26" s="268"/>
    </row>
    <row r="27" spans="1:9" s="48" customFormat="1" ht="17.25" customHeight="1">
      <c r="A27" s="273"/>
      <c r="B27" s="267"/>
      <c r="C27" s="276"/>
      <c r="D27" s="273"/>
      <c r="E27" s="277"/>
      <c r="F27" s="278"/>
      <c r="G27" s="277"/>
      <c r="H27" s="277"/>
      <c r="I27" s="277"/>
    </row>
    <row r="28" spans="1:9" s="48" customFormat="1" ht="21" customHeight="1" thickBot="1">
      <c r="A28" s="308"/>
      <c r="B28" s="279"/>
      <c r="C28" s="307"/>
      <c r="D28" s="307"/>
      <c r="E28" s="277"/>
      <c r="F28" s="278"/>
      <c r="G28" s="277"/>
      <c r="H28" s="277"/>
      <c r="I28" s="277"/>
    </row>
    <row r="29" spans="1:9" s="48" customFormat="1" ht="35.25" customHeight="1" thickTop="1" thickBot="1">
      <c r="A29" s="280"/>
      <c r="B29" s="280"/>
      <c r="C29" s="280"/>
      <c r="D29" s="280"/>
      <c r="E29" s="280"/>
      <c r="F29" s="280"/>
      <c r="G29" s="280"/>
      <c r="H29" s="280">
        <f>SUM(H27:H28)</f>
        <v>0</v>
      </c>
      <c r="I29" s="280">
        <f>SUM(I27:I28)</f>
        <v>0</v>
      </c>
    </row>
    <row r="30" spans="1:9" s="48" customFormat="1" ht="20.25" customHeight="1" thickTop="1">
      <c r="A30" s="281"/>
      <c r="B30" s="282"/>
      <c r="C30" s="281"/>
      <c r="D30" s="281"/>
      <c r="E30" s="304"/>
      <c r="F30" s="304"/>
      <c r="G30" s="268"/>
      <c r="H30" s="268"/>
      <c r="I30" s="268"/>
    </row>
    <row r="31" spans="1:9" s="48" customFormat="1" ht="34.5" customHeight="1">
      <c r="A31" s="283"/>
      <c r="B31" s="284" t="s">
        <v>432</v>
      </c>
      <c r="C31" s="310"/>
      <c r="D31" s="273"/>
      <c r="E31" s="283"/>
      <c r="F31" s="285"/>
      <c r="G31" s="286"/>
      <c r="H31" s="286"/>
      <c r="I31" s="286"/>
    </row>
    <row r="32" spans="1:9" s="48" customFormat="1" ht="18" customHeight="1">
      <c r="A32" s="273"/>
      <c r="B32" s="309"/>
      <c r="C32" s="275"/>
      <c r="D32" s="273"/>
      <c r="E32" s="287"/>
      <c r="F32" s="285"/>
      <c r="G32" s="288"/>
      <c r="H32" s="287"/>
      <c r="I32" s="288"/>
    </row>
    <row r="33" spans="1:9" s="48" customFormat="1" ht="18" customHeight="1">
      <c r="A33" s="545"/>
      <c r="B33" s="279" t="s">
        <v>433</v>
      </c>
      <c r="C33" s="546" t="s">
        <v>308</v>
      </c>
      <c r="D33" s="549" t="s">
        <v>434</v>
      </c>
      <c r="E33" s="277">
        <v>0</v>
      </c>
      <c r="F33" s="278">
        <v>0</v>
      </c>
      <c r="G33" s="277">
        <f>ROUND(E33*F33/100,0)</f>
        <v>0</v>
      </c>
      <c r="H33" s="277">
        <f>E33*D33</f>
        <v>0</v>
      </c>
      <c r="I33" s="277">
        <f>G33*D33</f>
        <v>0</v>
      </c>
    </row>
    <row r="34" spans="1:9" s="48" customFormat="1" ht="18" customHeight="1">
      <c r="A34" s="545"/>
      <c r="B34" s="289"/>
      <c r="C34" s="546"/>
      <c r="D34" s="549"/>
      <c r="E34" s="277"/>
      <c r="F34" s="278"/>
      <c r="G34" s="277"/>
      <c r="H34" s="277"/>
      <c r="I34" s="277"/>
    </row>
    <row r="35" spans="1:9" s="48" customFormat="1" ht="18" customHeight="1">
      <c r="A35" s="545"/>
      <c r="B35" s="279" t="s">
        <v>435</v>
      </c>
      <c r="C35" s="546" t="s">
        <v>308</v>
      </c>
      <c r="D35" s="549" t="s">
        <v>434</v>
      </c>
      <c r="E35" s="277">
        <v>0</v>
      </c>
      <c r="F35" s="278">
        <v>8</v>
      </c>
      <c r="G35" s="277">
        <v>0</v>
      </c>
      <c r="H35" s="277">
        <f>E35*D35</f>
        <v>0</v>
      </c>
      <c r="I35" s="277">
        <f>G35*D35</f>
        <v>0</v>
      </c>
    </row>
    <row r="36" spans="1:9" s="48" customFormat="1" ht="18" customHeight="1">
      <c r="A36" s="545"/>
      <c r="B36" s="279"/>
      <c r="C36" s="546"/>
      <c r="D36" s="549"/>
      <c r="E36" s="277"/>
      <c r="F36" s="278"/>
      <c r="G36" s="277"/>
      <c r="H36" s="277"/>
      <c r="I36" s="277"/>
    </row>
    <row r="37" spans="1:9" s="48" customFormat="1" ht="18" customHeight="1">
      <c r="A37" s="545"/>
      <c r="B37" s="279" t="s">
        <v>437</v>
      </c>
      <c r="C37" s="546" t="s">
        <v>308</v>
      </c>
      <c r="D37" s="549" t="s">
        <v>941</v>
      </c>
      <c r="E37" s="277">
        <v>0</v>
      </c>
      <c r="F37" s="278">
        <v>0</v>
      </c>
      <c r="G37" s="277">
        <v>0</v>
      </c>
      <c r="H37" s="277">
        <f>E37*D37</f>
        <v>0</v>
      </c>
      <c r="I37" s="277">
        <v>0</v>
      </c>
    </row>
    <row r="38" spans="1:9" s="48" customFormat="1" ht="18" customHeight="1">
      <c r="A38" s="545"/>
      <c r="B38" s="289"/>
      <c r="C38" s="546"/>
      <c r="D38" s="549"/>
      <c r="E38" s="277"/>
      <c r="F38" s="278"/>
      <c r="G38" s="277"/>
      <c r="H38" s="277"/>
      <c r="I38" s="277"/>
    </row>
    <row r="39" spans="1:9" s="48" customFormat="1" ht="18" customHeight="1">
      <c r="A39" s="545"/>
      <c r="B39" s="279" t="s">
        <v>439</v>
      </c>
      <c r="C39" s="546" t="s">
        <v>308</v>
      </c>
      <c r="D39" s="549" t="s">
        <v>434</v>
      </c>
      <c r="E39" s="277">
        <v>0</v>
      </c>
      <c r="F39" s="278">
        <v>0</v>
      </c>
      <c r="G39" s="277">
        <v>0</v>
      </c>
      <c r="H39" s="277">
        <f>E39*D39</f>
        <v>0</v>
      </c>
      <c r="I39" s="277">
        <f>G39*D39</f>
        <v>0</v>
      </c>
    </row>
    <row r="40" spans="1:9" s="48" customFormat="1" ht="18" customHeight="1" thickBot="1">
      <c r="A40" s="545"/>
      <c r="B40" s="289"/>
      <c r="C40" s="546"/>
      <c r="D40" s="549"/>
      <c r="E40" s="277"/>
      <c r="F40" s="278"/>
      <c r="G40" s="277"/>
      <c r="H40" s="277"/>
      <c r="I40" s="277"/>
    </row>
    <row r="41" spans="1:9" s="48" customFormat="1" ht="35.25" customHeight="1" thickTop="1" thickBot="1">
      <c r="A41" s="290"/>
      <c r="B41" s="291"/>
      <c r="C41" s="292"/>
      <c r="D41" s="290"/>
      <c r="E41" s="280"/>
      <c r="F41" s="280"/>
      <c r="G41" s="293"/>
      <c r="H41" s="280">
        <f>SUM(H32:H40)</f>
        <v>0</v>
      </c>
      <c r="I41" s="280">
        <f>SUM(I32:I40)</f>
        <v>0</v>
      </c>
    </row>
    <row r="42" spans="1:9" s="48" customFormat="1" ht="20.25" customHeight="1" thickTop="1">
      <c r="A42" s="281"/>
      <c r="B42" s="294"/>
      <c r="C42" s="295"/>
      <c r="D42" s="281"/>
      <c r="E42" s="283"/>
      <c r="F42" s="285"/>
      <c r="G42" s="286"/>
      <c r="H42" s="286"/>
      <c r="I42" s="286"/>
    </row>
    <row r="43" spans="1:9" s="53" customFormat="1">
      <c r="A43" s="296"/>
      <c r="B43" s="297" t="s">
        <v>440</v>
      </c>
      <c r="C43" s="298"/>
      <c r="D43" s="296"/>
      <c r="E43" s="299"/>
      <c r="F43" s="299"/>
      <c r="G43" s="299"/>
      <c r="H43" s="299">
        <f>H41+H29+H24</f>
        <v>0</v>
      </c>
      <c r="I43" s="299">
        <f>I41+I29+I24</f>
        <v>0</v>
      </c>
    </row>
    <row r="44" spans="1:9" s="53" customFormat="1">
      <c r="A44" s="296"/>
      <c r="B44" s="297"/>
      <c r="C44" s="298"/>
      <c r="D44" s="296"/>
      <c r="E44" s="299"/>
      <c r="F44" s="299"/>
      <c r="G44" s="299"/>
      <c r="H44" s="299"/>
      <c r="I44" s="299"/>
    </row>
    <row r="45" spans="1:9" s="53" customFormat="1" ht="13">
      <c r="A45" s="300"/>
      <c r="B45" s="301" t="s">
        <v>441</v>
      </c>
      <c r="C45" s="302"/>
      <c r="D45" s="300"/>
      <c r="E45" s="303"/>
      <c r="F45" s="303"/>
      <c r="G45" s="303"/>
      <c r="H45" s="303">
        <f>H43+I43</f>
        <v>0</v>
      </c>
      <c r="I45" s="303" t="s">
        <v>12</v>
      </c>
    </row>
    <row r="46" spans="1:9" s="53" customFormat="1">
      <c r="A46" s="49"/>
      <c r="B46" s="50"/>
      <c r="C46" s="51"/>
      <c r="D46" s="49"/>
      <c r="E46" s="52"/>
      <c r="F46" s="52"/>
      <c r="G46" s="52"/>
      <c r="H46" s="52"/>
      <c r="I46" s="52"/>
    </row>
    <row r="47" spans="1:9" s="53" customFormat="1">
      <c r="A47" s="49"/>
      <c r="B47" s="50"/>
      <c r="C47" s="51"/>
      <c r="D47" s="49"/>
      <c r="E47" s="52"/>
      <c r="F47" s="52"/>
      <c r="G47" s="52"/>
      <c r="H47" s="52"/>
      <c r="I47" s="52"/>
    </row>
    <row r="48" spans="1:9" s="53" customFormat="1">
      <c r="A48" s="49"/>
      <c r="B48" s="50"/>
      <c r="C48" s="51"/>
      <c r="D48" s="49"/>
      <c r="E48" s="52"/>
      <c r="F48" s="52"/>
      <c r="G48" s="52"/>
      <c r="H48" s="52"/>
      <c r="I48" s="52"/>
    </row>
    <row r="49" spans="1:9" s="53" customFormat="1">
      <c r="A49" s="49"/>
      <c r="B49" s="50"/>
      <c r="C49" s="51"/>
      <c r="D49" s="49"/>
      <c r="E49" s="52"/>
      <c r="F49" s="52"/>
      <c r="G49" s="52"/>
      <c r="H49" s="52"/>
      <c r="I49" s="52"/>
    </row>
    <row r="50" spans="1:9" s="53" customFormat="1">
      <c r="A50" s="49"/>
      <c r="B50" s="50"/>
      <c r="C50" s="51"/>
      <c r="D50" s="49"/>
      <c r="E50" s="52"/>
      <c r="F50" s="52"/>
      <c r="G50" s="52"/>
      <c r="H50" s="52"/>
      <c r="I50" s="52"/>
    </row>
    <row r="51" spans="1:9" s="53" customFormat="1">
      <c r="A51" s="49"/>
      <c r="B51" s="50"/>
      <c r="C51" s="51"/>
      <c r="D51" s="49"/>
      <c r="E51" s="52"/>
      <c r="F51" s="52"/>
      <c r="G51" s="52"/>
      <c r="H51" s="52"/>
      <c r="I51" s="52"/>
    </row>
    <row r="52" spans="1:9" s="53" customFormat="1">
      <c r="A52" s="49"/>
      <c r="B52" s="50"/>
      <c r="C52" s="51"/>
      <c r="D52" s="49"/>
      <c r="E52" s="52"/>
      <c r="F52" s="52"/>
      <c r="G52" s="52"/>
      <c r="H52" s="52"/>
      <c r="I52" s="52"/>
    </row>
    <row r="53" spans="1:9" s="53" customFormat="1">
      <c r="A53" s="49"/>
      <c r="B53" s="50"/>
      <c r="C53" s="51"/>
      <c r="D53" s="49"/>
      <c r="E53" s="52"/>
      <c r="F53" s="52"/>
      <c r="G53" s="52"/>
      <c r="H53" s="52"/>
      <c r="I53" s="52"/>
    </row>
    <row r="54" spans="1:9" s="53" customFormat="1">
      <c r="A54" s="49"/>
      <c r="B54" s="50"/>
      <c r="C54" s="51"/>
      <c r="D54" s="49"/>
      <c r="E54" s="52"/>
      <c r="F54" s="52"/>
      <c r="G54" s="52"/>
      <c r="H54" s="52"/>
      <c r="I54" s="52"/>
    </row>
    <row r="55" spans="1:9" s="53" customFormat="1">
      <c r="A55" s="49"/>
      <c r="B55" s="50"/>
      <c r="C55" s="51"/>
      <c r="D55" s="49"/>
      <c r="E55" s="52"/>
      <c r="F55" s="52"/>
      <c r="G55" s="52"/>
      <c r="H55" s="52"/>
      <c r="I55" s="52"/>
    </row>
    <row r="56" spans="1:9" s="53" customFormat="1">
      <c r="A56" s="49"/>
      <c r="B56" s="50"/>
      <c r="C56" s="51"/>
      <c r="D56" s="49"/>
      <c r="E56" s="52"/>
      <c r="F56" s="52"/>
      <c r="G56" s="52"/>
      <c r="H56" s="52"/>
      <c r="I56" s="52"/>
    </row>
    <row r="57" spans="1:9" s="53" customFormat="1">
      <c r="A57" s="49"/>
      <c r="B57" s="50"/>
      <c r="C57" s="51"/>
      <c r="D57" s="49"/>
      <c r="E57" s="52"/>
      <c r="F57" s="52"/>
      <c r="G57" s="52"/>
      <c r="H57" s="52"/>
      <c r="I57" s="52"/>
    </row>
    <row r="58" spans="1:9" s="53" customFormat="1">
      <c r="A58" s="49"/>
      <c r="B58" s="50"/>
      <c r="C58" s="51"/>
      <c r="D58" s="49"/>
      <c r="E58" s="52"/>
      <c r="F58" s="52"/>
      <c r="G58" s="52"/>
      <c r="H58" s="52"/>
      <c r="I58" s="52"/>
    </row>
    <row r="59" spans="1:9" s="53" customFormat="1">
      <c r="A59" s="49"/>
      <c r="B59" s="50"/>
      <c r="C59" s="51"/>
      <c r="D59" s="49"/>
      <c r="E59" s="52"/>
      <c r="F59" s="52"/>
      <c r="G59" s="52"/>
      <c r="H59" s="52"/>
      <c r="I59" s="52"/>
    </row>
    <row r="60" spans="1:9" s="53" customFormat="1">
      <c r="A60" s="49"/>
      <c r="B60" s="50"/>
      <c r="C60" s="51"/>
      <c r="D60" s="49"/>
      <c r="E60" s="52"/>
      <c r="F60" s="52"/>
      <c r="G60" s="52"/>
      <c r="H60" s="52"/>
      <c r="I60" s="52"/>
    </row>
    <row r="61" spans="1:9" s="53" customFormat="1">
      <c r="A61" s="49"/>
      <c r="B61" s="50"/>
      <c r="C61" s="51"/>
      <c r="D61" s="49"/>
      <c r="E61" s="52"/>
      <c r="F61" s="52"/>
      <c r="G61" s="52"/>
      <c r="H61" s="52"/>
      <c r="I61" s="52"/>
    </row>
    <row r="62" spans="1:9" s="53" customFormat="1">
      <c r="A62" s="49"/>
      <c r="B62" s="50"/>
      <c r="C62" s="51"/>
      <c r="D62" s="49"/>
      <c r="E62" s="52"/>
      <c r="F62" s="52"/>
      <c r="G62" s="52"/>
      <c r="H62" s="52"/>
      <c r="I62" s="52"/>
    </row>
    <row r="63" spans="1:9" s="53" customFormat="1">
      <c r="A63" s="49"/>
      <c r="B63" s="50"/>
      <c r="C63" s="51"/>
      <c r="D63" s="49"/>
      <c r="E63" s="52"/>
      <c r="F63" s="52"/>
      <c r="G63" s="52"/>
      <c r="H63" s="52"/>
      <c r="I63" s="52"/>
    </row>
    <row r="64" spans="1:9" s="53" customFormat="1">
      <c r="A64" s="49"/>
      <c r="B64" s="50"/>
      <c r="C64" s="51"/>
      <c r="D64" s="49"/>
      <c r="E64" s="52"/>
      <c r="F64" s="52"/>
      <c r="G64" s="52"/>
      <c r="H64" s="52"/>
      <c r="I64" s="52"/>
    </row>
    <row r="65" spans="1:9" s="53" customFormat="1">
      <c r="A65" s="49"/>
      <c r="B65" s="50"/>
      <c r="C65" s="51"/>
      <c r="D65" s="49"/>
      <c r="E65" s="52"/>
      <c r="F65" s="52"/>
      <c r="G65" s="52"/>
      <c r="H65" s="52"/>
      <c r="I65" s="52"/>
    </row>
    <row r="66" spans="1:9" s="53" customFormat="1">
      <c r="A66" s="49"/>
      <c r="B66" s="50"/>
      <c r="C66" s="51"/>
      <c r="D66" s="49"/>
      <c r="E66" s="52"/>
      <c r="F66" s="52"/>
      <c r="G66" s="52"/>
      <c r="H66" s="52"/>
      <c r="I66" s="52"/>
    </row>
    <row r="67" spans="1:9" s="53" customFormat="1">
      <c r="A67" s="49"/>
      <c r="B67" s="50"/>
      <c r="C67" s="51"/>
      <c r="D67" s="49"/>
      <c r="E67" s="52"/>
      <c r="F67" s="52"/>
      <c r="G67" s="52"/>
      <c r="H67" s="52"/>
      <c r="I67" s="52"/>
    </row>
    <row r="68" spans="1:9" s="53" customFormat="1">
      <c r="A68" s="49"/>
      <c r="B68" s="50"/>
      <c r="C68" s="51"/>
      <c r="D68" s="49"/>
      <c r="E68" s="52"/>
      <c r="F68" s="52"/>
      <c r="G68" s="52"/>
      <c r="H68" s="52"/>
      <c r="I68" s="52"/>
    </row>
    <row r="69" spans="1:9" s="53" customFormat="1">
      <c r="A69" s="49"/>
      <c r="B69" s="50"/>
      <c r="C69" s="51"/>
      <c r="D69" s="49"/>
      <c r="E69" s="52"/>
      <c r="F69" s="52"/>
      <c r="G69" s="52"/>
      <c r="H69" s="52"/>
      <c r="I69" s="52"/>
    </row>
    <row r="70" spans="1:9" s="53" customFormat="1">
      <c r="A70" s="49"/>
      <c r="B70" s="50"/>
      <c r="C70" s="51"/>
      <c r="D70" s="49"/>
      <c r="E70" s="52"/>
      <c r="F70" s="52"/>
      <c r="G70" s="52"/>
      <c r="H70" s="52"/>
      <c r="I70" s="52"/>
    </row>
    <row r="71" spans="1:9" s="53" customFormat="1">
      <c r="A71" s="49"/>
      <c r="B71" s="50"/>
      <c r="C71" s="51"/>
      <c r="D71" s="49"/>
      <c r="E71" s="52"/>
      <c r="F71" s="52"/>
      <c r="G71" s="52"/>
      <c r="H71" s="52"/>
      <c r="I71" s="52"/>
    </row>
    <row r="72" spans="1:9" s="53" customFormat="1">
      <c r="A72" s="49"/>
      <c r="B72" s="50"/>
      <c r="C72" s="51"/>
      <c r="D72" s="49"/>
      <c r="E72" s="52"/>
      <c r="F72" s="52"/>
      <c r="G72" s="52"/>
      <c r="H72" s="52"/>
      <c r="I72" s="52"/>
    </row>
    <row r="73" spans="1:9" s="53" customFormat="1">
      <c r="A73" s="49"/>
      <c r="B73" s="50"/>
      <c r="C73" s="51"/>
      <c r="D73" s="49"/>
      <c r="E73" s="52"/>
      <c r="F73" s="52"/>
      <c r="G73" s="52"/>
      <c r="H73" s="52"/>
      <c r="I73" s="52"/>
    </row>
    <row r="74" spans="1:9" s="53" customFormat="1">
      <c r="A74" s="49"/>
      <c r="B74" s="50"/>
      <c r="C74" s="51"/>
      <c r="D74" s="49"/>
      <c r="E74" s="52"/>
      <c r="F74" s="52"/>
      <c r="G74" s="52"/>
      <c r="H74" s="52"/>
      <c r="I74" s="52"/>
    </row>
    <row r="75" spans="1:9" s="53" customFormat="1">
      <c r="A75" s="49"/>
      <c r="B75" s="50"/>
      <c r="C75" s="51"/>
      <c r="D75" s="49"/>
      <c r="E75" s="52"/>
      <c r="F75" s="52"/>
      <c r="G75" s="52"/>
      <c r="H75" s="52"/>
      <c r="I75" s="52"/>
    </row>
    <row r="76" spans="1:9" s="53" customFormat="1">
      <c r="A76" s="49"/>
      <c r="B76" s="50"/>
      <c r="C76" s="51"/>
      <c r="D76" s="49"/>
      <c r="E76" s="52"/>
      <c r="F76" s="52"/>
      <c r="G76" s="52"/>
      <c r="H76" s="52"/>
      <c r="I76" s="52"/>
    </row>
    <row r="77" spans="1:9" s="53" customFormat="1">
      <c r="A77" s="49"/>
      <c r="B77" s="50"/>
      <c r="C77" s="51"/>
      <c r="D77" s="49"/>
      <c r="E77" s="52"/>
      <c r="F77" s="52"/>
      <c r="G77" s="52"/>
      <c r="H77" s="52"/>
      <c r="I77" s="52"/>
    </row>
    <row r="78" spans="1:9" s="53" customFormat="1">
      <c r="A78" s="49"/>
      <c r="B78" s="50"/>
      <c r="C78" s="51"/>
      <c r="D78" s="49"/>
      <c r="E78" s="52"/>
      <c r="F78" s="52"/>
      <c r="G78" s="52"/>
      <c r="H78" s="52"/>
      <c r="I78" s="52"/>
    </row>
    <row r="79" spans="1:9" s="53" customFormat="1">
      <c r="A79" s="49"/>
      <c r="B79" s="50"/>
      <c r="C79" s="51"/>
      <c r="D79" s="49"/>
      <c r="E79" s="52"/>
      <c r="F79" s="52"/>
      <c r="G79" s="52"/>
      <c r="H79" s="52"/>
      <c r="I79" s="52"/>
    </row>
    <row r="80" spans="1:9" s="53" customFormat="1">
      <c r="A80" s="49"/>
      <c r="B80" s="50"/>
      <c r="C80" s="51"/>
      <c r="D80" s="49"/>
      <c r="E80" s="52"/>
      <c r="F80" s="52"/>
      <c r="G80" s="52"/>
      <c r="H80" s="52"/>
      <c r="I80" s="52"/>
    </row>
    <row r="81" spans="1:9" s="53" customFormat="1">
      <c r="A81" s="49"/>
      <c r="B81" s="50"/>
      <c r="C81" s="51"/>
      <c r="D81" s="49"/>
      <c r="E81" s="52"/>
      <c r="F81" s="52"/>
      <c r="G81" s="52"/>
      <c r="H81" s="52"/>
      <c r="I81" s="52"/>
    </row>
    <row r="82" spans="1:9" s="53" customFormat="1">
      <c r="A82" s="49"/>
      <c r="B82" s="50"/>
      <c r="C82" s="51"/>
      <c r="D82" s="49"/>
      <c r="E82" s="52"/>
      <c r="F82" s="52"/>
      <c r="G82" s="52"/>
      <c r="H82" s="52"/>
      <c r="I82" s="52"/>
    </row>
    <row r="83" spans="1:9" s="53" customFormat="1">
      <c r="A83" s="49"/>
      <c r="B83" s="50"/>
      <c r="C83" s="51"/>
      <c r="D83" s="49"/>
      <c r="E83" s="52"/>
      <c r="F83" s="52"/>
      <c r="G83" s="52"/>
      <c r="H83" s="52"/>
      <c r="I83" s="52"/>
    </row>
    <row r="84" spans="1:9" s="53" customFormat="1">
      <c r="A84" s="49"/>
      <c r="B84" s="50"/>
      <c r="C84" s="51"/>
      <c r="D84" s="49"/>
      <c r="E84" s="52"/>
      <c r="F84" s="52"/>
      <c r="G84" s="52"/>
      <c r="H84" s="52"/>
      <c r="I84" s="52"/>
    </row>
    <row r="85" spans="1:9" s="53" customFormat="1">
      <c r="A85" s="49"/>
      <c r="B85" s="50"/>
      <c r="C85" s="51"/>
      <c r="D85" s="49"/>
      <c r="E85" s="52"/>
      <c r="F85" s="52"/>
      <c r="G85" s="52"/>
      <c r="H85" s="52"/>
      <c r="I85" s="52"/>
    </row>
    <row r="86" spans="1:9" s="53" customFormat="1">
      <c r="A86" s="49"/>
      <c r="B86" s="50"/>
      <c r="C86" s="51"/>
      <c r="D86" s="49"/>
      <c r="E86" s="52"/>
      <c r="F86" s="52"/>
      <c r="G86" s="52"/>
      <c r="H86" s="52"/>
      <c r="I86" s="52"/>
    </row>
    <row r="87" spans="1:9" s="53" customFormat="1">
      <c r="A87" s="49"/>
      <c r="B87" s="50"/>
      <c r="C87" s="51"/>
      <c r="D87" s="49"/>
      <c r="E87" s="52"/>
      <c r="F87" s="52"/>
      <c r="G87" s="52"/>
      <c r="H87" s="52"/>
      <c r="I87" s="52"/>
    </row>
    <row r="88" spans="1:9" s="53" customFormat="1">
      <c r="A88" s="49"/>
      <c r="B88" s="50"/>
      <c r="C88" s="51"/>
      <c r="D88" s="49"/>
      <c r="E88" s="52"/>
      <c r="F88" s="52"/>
      <c r="G88" s="52"/>
      <c r="H88" s="52"/>
      <c r="I88" s="52"/>
    </row>
    <row r="89" spans="1:9" s="53" customFormat="1">
      <c r="A89" s="49"/>
      <c r="B89" s="50"/>
      <c r="C89" s="51"/>
      <c r="D89" s="49"/>
      <c r="E89" s="52"/>
      <c r="F89" s="52"/>
      <c r="G89" s="52"/>
      <c r="H89" s="52"/>
      <c r="I89" s="52"/>
    </row>
    <row r="90" spans="1:9" s="53" customFormat="1">
      <c r="A90" s="49"/>
      <c r="B90" s="50"/>
      <c r="C90" s="51"/>
      <c r="D90" s="49"/>
      <c r="E90" s="52"/>
      <c r="F90" s="52"/>
      <c r="G90" s="52"/>
      <c r="H90" s="52"/>
      <c r="I90" s="52"/>
    </row>
    <row r="91" spans="1:9" s="53" customFormat="1">
      <c r="A91" s="49"/>
      <c r="B91" s="50"/>
      <c r="C91" s="51"/>
      <c r="D91" s="49"/>
      <c r="E91" s="52"/>
      <c r="F91" s="52"/>
      <c r="G91" s="52"/>
      <c r="H91" s="52"/>
      <c r="I91" s="52"/>
    </row>
    <row r="92" spans="1:9" s="53" customFormat="1">
      <c r="A92" s="49"/>
      <c r="B92" s="50"/>
      <c r="C92" s="51"/>
      <c r="D92" s="49"/>
      <c r="E92" s="52"/>
      <c r="F92" s="52"/>
      <c r="G92" s="52"/>
      <c r="H92" s="52"/>
      <c r="I92" s="52"/>
    </row>
    <row r="93" spans="1:9" s="53" customFormat="1">
      <c r="A93" s="49"/>
      <c r="B93" s="50"/>
      <c r="C93" s="51"/>
      <c r="D93" s="49"/>
      <c r="E93" s="52"/>
      <c r="F93" s="52"/>
      <c r="G93" s="52"/>
      <c r="H93" s="52"/>
      <c r="I93" s="52"/>
    </row>
    <row r="94" spans="1:9" s="53" customFormat="1">
      <c r="A94" s="49"/>
      <c r="B94" s="50"/>
      <c r="C94" s="51"/>
      <c r="D94" s="49"/>
      <c r="E94" s="52"/>
      <c r="F94" s="52"/>
      <c r="G94" s="52"/>
      <c r="H94" s="52"/>
      <c r="I94" s="52"/>
    </row>
    <row r="95" spans="1:9" s="53" customFormat="1">
      <c r="A95" s="49"/>
      <c r="B95" s="50"/>
      <c r="C95" s="51"/>
      <c r="D95" s="49"/>
      <c r="E95" s="52"/>
      <c r="F95" s="52"/>
      <c r="G95" s="52"/>
      <c r="H95" s="52"/>
      <c r="I95" s="52"/>
    </row>
    <row r="96" spans="1:9" s="53" customFormat="1">
      <c r="A96" s="49"/>
      <c r="B96" s="50"/>
      <c r="C96" s="51"/>
      <c r="D96" s="49"/>
      <c r="E96" s="52"/>
      <c r="F96" s="52"/>
      <c r="G96" s="52"/>
      <c r="H96" s="52"/>
      <c r="I96" s="52"/>
    </row>
    <row r="97" spans="1:9" s="53" customFormat="1">
      <c r="A97" s="49"/>
      <c r="B97" s="50"/>
      <c r="C97" s="51"/>
      <c r="D97" s="49"/>
      <c r="E97" s="52"/>
      <c r="F97" s="52"/>
      <c r="G97" s="52"/>
      <c r="H97" s="52"/>
      <c r="I97" s="52"/>
    </row>
    <row r="98" spans="1:9" s="53" customFormat="1">
      <c r="A98" s="49"/>
      <c r="B98" s="50"/>
      <c r="C98" s="51"/>
      <c r="D98" s="49"/>
      <c r="E98" s="52"/>
      <c r="F98" s="52"/>
      <c r="G98" s="52"/>
      <c r="H98" s="52"/>
      <c r="I98" s="52"/>
    </row>
    <row r="99" spans="1:9" s="53" customFormat="1">
      <c r="A99" s="49"/>
      <c r="B99" s="50"/>
      <c r="C99" s="51"/>
      <c r="D99" s="49"/>
      <c r="E99" s="52"/>
      <c r="F99" s="52"/>
      <c r="G99" s="52"/>
      <c r="H99" s="52"/>
      <c r="I99" s="52"/>
    </row>
    <row r="100" spans="1:9" s="53" customFormat="1">
      <c r="A100" s="49"/>
      <c r="B100" s="50"/>
      <c r="C100" s="51"/>
      <c r="D100" s="49"/>
      <c r="E100" s="52"/>
      <c r="F100" s="52"/>
      <c r="G100" s="52"/>
      <c r="H100" s="52"/>
      <c r="I100" s="52"/>
    </row>
    <row r="101" spans="1:9" s="53" customFormat="1">
      <c r="A101" s="49"/>
      <c r="B101" s="50"/>
      <c r="C101" s="51"/>
      <c r="D101" s="49"/>
      <c r="E101" s="52"/>
      <c r="F101" s="52"/>
      <c r="G101" s="52"/>
      <c r="H101" s="52"/>
      <c r="I101" s="52"/>
    </row>
    <row r="102" spans="1:9" s="53" customFormat="1">
      <c r="A102" s="49"/>
      <c r="B102" s="50"/>
      <c r="C102" s="51"/>
      <c r="D102" s="49"/>
      <c r="E102" s="52"/>
      <c r="F102" s="52"/>
      <c r="G102" s="52"/>
      <c r="H102" s="52"/>
      <c r="I102" s="52"/>
    </row>
    <row r="103" spans="1:9" s="53" customFormat="1">
      <c r="A103" s="49"/>
      <c r="B103" s="50"/>
      <c r="C103" s="51"/>
      <c r="D103" s="49"/>
      <c r="E103" s="52"/>
      <c r="F103" s="52"/>
      <c r="G103" s="52"/>
      <c r="H103" s="52"/>
      <c r="I103" s="52"/>
    </row>
    <row r="104" spans="1:9" s="53" customFormat="1">
      <c r="A104" s="49"/>
      <c r="B104" s="50"/>
      <c r="C104" s="51"/>
      <c r="D104" s="49"/>
      <c r="E104" s="52"/>
      <c r="F104" s="52"/>
      <c r="G104" s="52"/>
      <c r="H104" s="52"/>
      <c r="I104" s="52"/>
    </row>
    <row r="105" spans="1:9" s="53" customFormat="1">
      <c r="A105" s="49"/>
      <c r="B105" s="50"/>
      <c r="C105" s="51"/>
      <c r="D105" s="49"/>
      <c r="E105" s="52"/>
      <c r="F105" s="52"/>
      <c r="G105" s="52"/>
      <c r="H105" s="52"/>
      <c r="I105" s="52"/>
    </row>
    <row r="106" spans="1:9" s="53" customFormat="1">
      <c r="A106" s="49"/>
      <c r="B106" s="50"/>
      <c r="C106" s="51"/>
      <c r="D106" s="49"/>
      <c r="E106" s="52"/>
      <c r="F106" s="52"/>
      <c r="G106" s="52"/>
      <c r="H106" s="52"/>
      <c r="I106" s="52"/>
    </row>
    <row r="107" spans="1:9" s="53" customFormat="1">
      <c r="A107" s="49"/>
      <c r="B107" s="50"/>
      <c r="C107" s="51"/>
      <c r="D107" s="49"/>
      <c r="E107" s="52"/>
      <c r="F107" s="52"/>
      <c r="G107" s="52"/>
      <c r="H107" s="52"/>
      <c r="I107" s="52"/>
    </row>
    <row r="108" spans="1:9" s="53" customFormat="1">
      <c r="A108" s="49"/>
      <c r="B108" s="50"/>
      <c r="C108" s="51"/>
      <c r="D108" s="49"/>
      <c r="E108" s="52"/>
      <c r="F108" s="52"/>
      <c r="G108" s="52"/>
      <c r="H108" s="52"/>
      <c r="I108" s="52"/>
    </row>
    <row r="109" spans="1:9" s="53" customFormat="1">
      <c r="A109" s="49"/>
      <c r="B109" s="50"/>
      <c r="C109" s="51"/>
      <c r="D109" s="49"/>
      <c r="E109" s="52"/>
      <c r="F109" s="52"/>
      <c r="G109" s="52"/>
      <c r="H109" s="52"/>
      <c r="I109" s="52"/>
    </row>
    <row r="110" spans="1:9" s="53" customFormat="1">
      <c r="A110" s="49"/>
      <c r="B110" s="50"/>
      <c r="C110" s="51"/>
      <c r="D110" s="49"/>
      <c r="E110" s="52"/>
      <c r="F110" s="52"/>
      <c r="G110" s="52"/>
      <c r="H110" s="52"/>
      <c r="I110" s="52"/>
    </row>
    <row r="111" spans="1:9" s="53" customFormat="1">
      <c r="A111" s="49"/>
      <c r="B111" s="50"/>
      <c r="C111" s="51"/>
      <c r="D111" s="49"/>
      <c r="E111" s="52"/>
      <c r="F111" s="52"/>
      <c r="G111" s="52"/>
      <c r="H111" s="52"/>
      <c r="I111" s="52"/>
    </row>
    <row r="112" spans="1:9" s="53" customFormat="1">
      <c r="A112" s="49"/>
      <c r="B112" s="50"/>
      <c r="C112" s="51"/>
      <c r="D112" s="49"/>
      <c r="E112" s="52"/>
      <c r="F112" s="52"/>
      <c r="G112" s="52"/>
      <c r="H112" s="52"/>
      <c r="I112" s="52"/>
    </row>
    <row r="113" spans="1:9" s="53" customFormat="1">
      <c r="A113" s="49"/>
      <c r="B113" s="50"/>
      <c r="C113" s="51"/>
      <c r="D113" s="49"/>
      <c r="E113" s="52"/>
      <c r="F113" s="52"/>
      <c r="G113" s="52"/>
      <c r="H113" s="52"/>
      <c r="I113" s="52"/>
    </row>
    <row r="114" spans="1:9" s="53" customFormat="1">
      <c r="A114" s="49"/>
      <c r="B114" s="50"/>
      <c r="C114" s="51"/>
      <c r="D114" s="49"/>
      <c r="E114" s="52"/>
      <c r="F114" s="52"/>
      <c r="G114" s="52"/>
      <c r="H114" s="52"/>
      <c r="I114" s="52"/>
    </row>
    <row r="115" spans="1:9" s="53" customFormat="1">
      <c r="A115" s="49"/>
      <c r="B115" s="50"/>
      <c r="C115" s="51"/>
      <c r="D115" s="49"/>
      <c r="E115" s="52"/>
      <c r="F115" s="52"/>
      <c r="G115" s="52"/>
      <c r="H115" s="52"/>
      <c r="I115" s="52"/>
    </row>
    <row r="116" spans="1:9" s="53" customFormat="1">
      <c r="A116" s="49"/>
      <c r="B116" s="50"/>
      <c r="C116" s="51"/>
      <c r="D116" s="49"/>
      <c r="E116" s="52"/>
      <c r="F116" s="52"/>
      <c r="G116" s="52"/>
      <c r="H116" s="52"/>
      <c r="I116" s="52"/>
    </row>
    <row r="117" spans="1:9" s="53" customFormat="1">
      <c r="A117" s="49"/>
      <c r="B117" s="50"/>
      <c r="C117" s="51"/>
      <c r="D117" s="49"/>
      <c r="E117" s="52"/>
      <c r="F117" s="52"/>
      <c r="G117" s="52"/>
      <c r="H117" s="52"/>
      <c r="I117" s="52"/>
    </row>
    <row r="118" spans="1:9" s="53" customFormat="1">
      <c r="A118" s="49"/>
      <c r="B118" s="50"/>
      <c r="C118" s="51"/>
      <c r="D118" s="49"/>
      <c r="E118" s="52"/>
      <c r="F118" s="52"/>
      <c r="G118" s="52"/>
      <c r="H118" s="52"/>
      <c r="I118" s="52"/>
    </row>
    <row r="119" spans="1:9" s="53" customFormat="1">
      <c r="A119" s="49"/>
      <c r="B119" s="50"/>
      <c r="C119" s="51"/>
      <c r="D119" s="49"/>
      <c r="E119" s="52"/>
      <c r="F119" s="52"/>
      <c r="G119" s="52"/>
      <c r="H119" s="52"/>
      <c r="I119" s="52"/>
    </row>
    <row r="120" spans="1:9" s="53" customFormat="1">
      <c r="A120" s="49"/>
      <c r="B120" s="50"/>
      <c r="C120" s="51"/>
      <c r="D120" s="49"/>
      <c r="E120" s="52"/>
      <c r="F120" s="52"/>
      <c r="G120" s="52"/>
      <c r="H120" s="52"/>
      <c r="I120" s="52"/>
    </row>
    <row r="121" spans="1:9" s="53" customFormat="1">
      <c r="A121" s="49"/>
      <c r="B121" s="50"/>
      <c r="C121" s="51"/>
      <c r="D121" s="49"/>
      <c r="E121" s="52"/>
      <c r="F121" s="52"/>
      <c r="G121" s="52"/>
      <c r="H121" s="52"/>
      <c r="I121" s="52"/>
    </row>
    <row r="122" spans="1:9" s="53" customFormat="1">
      <c r="A122" s="49"/>
      <c r="B122" s="50"/>
      <c r="C122" s="51"/>
      <c r="D122" s="49"/>
      <c r="E122" s="52"/>
      <c r="F122" s="52"/>
      <c r="G122" s="52"/>
      <c r="H122" s="52"/>
      <c r="I122" s="52"/>
    </row>
    <row r="123" spans="1:9" s="53" customFormat="1">
      <c r="A123" s="49"/>
      <c r="B123" s="50"/>
      <c r="C123" s="51"/>
      <c r="D123" s="49"/>
      <c r="E123" s="52"/>
      <c r="F123" s="52"/>
      <c r="G123" s="52"/>
      <c r="H123" s="52"/>
      <c r="I123" s="52"/>
    </row>
    <row r="124" spans="1:9" s="53" customFormat="1">
      <c r="A124" s="49"/>
      <c r="B124" s="50"/>
      <c r="C124" s="51"/>
      <c r="D124" s="49"/>
      <c r="E124" s="52"/>
      <c r="F124" s="52"/>
      <c r="G124" s="52"/>
      <c r="H124" s="52"/>
      <c r="I124" s="52"/>
    </row>
    <row r="125" spans="1:9" s="53" customFormat="1">
      <c r="A125" s="49"/>
      <c r="B125" s="50"/>
      <c r="C125" s="51"/>
      <c r="D125" s="49"/>
      <c r="E125" s="52"/>
      <c r="F125" s="52"/>
      <c r="G125" s="52"/>
      <c r="H125" s="52"/>
      <c r="I125" s="52"/>
    </row>
    <row r="126" spans="1:9" s="53" customFormat="1">
      <c r="A126" s="49"/>
      <c r="B126" s="50"/>
      <c r="C126" s="51"/>
      <c r="D126" s="49"/>
      <c r="E126" s="52"/>
      <c r="F126" s="52"/>
      <c r="G126" s="52"/>
      <c r="H126" s="52"/>
      <c r="I126" s="52"/>
    </row>
    <row r="127" spans="1:9" s="53" customFormat="1">
      <c r="A127" s="49"/>
      <c r="B127" s="50"/>
      <c r="C127" s="51"/>
      <c r="D127" s="49"/>
      <c r="E127" s="52"/>
      <c r="F127" s="52"/>
      <c r="G127" s="52"/>
      <c r="H127" s="52"/>
      <c r="I127" s="52"/>
    </row>
    <row r="128" spans="1:9" s="53" customFormat="1">
      <c r="A128" s="49"/>
      <c r="B128" s="50"/>
      <c r="C128" s="51"/>
      <c r="D128" s="49"/>
      <c r="E128" s="52"/>
      <c r="F128" s="52"/>
      <c r="G128" s="52"/>
      <c r="H128" s="52"/>
      <c r="I128" s="52"/>
    </row>
    <row r="129" spans="1:9" s="53" customFormat="1">
      <c r="A129" s="49"/>
      <c r="B129" s="50"/>
      <c r="C129" s="51"/>
      <c r="D129" s="49"/>
      <c r="E129" s="52"/>
      <c r="F129" s="52"/>
      <c r="G129" s="52"/>
      <c r="H129" s="52"/>
      <c r="I129" s="52"/>
    </row>
    <row r="130" spans="1:9" s="53" customFormat="1">
      <c r="A130" s="49"/>
      <c r="B130" s="50"/>
      <c r="C130" s="51"/>
      <c r="D130" s="49"/>
      <c r="E130" s="52"/>
      <c r="F130" s="52"/>
      <c r="G130" s="52"/>
      <c r="H130" s="52"/>
      <c r="I130" s="52"/>
    </row>
    <row r="131" spans="1:9" s="53" customFormat="1">
      <c r="A131" s="49"/>
      <c r="B131" s="50"/>
      <c r="C131" s="51"/>
      <c r="D131" s="49"/>
      <c r="E131" s="52"/>
      <c r="F131" s="52"/>
      <c r="G131" s="52"/>
      <c r="H131" s="52"/>
      <c r="I131" s="52"/>
    </row>
    <row r="132" spans="1:9" s="53" customFormat="1">
      <c r="A132" s="49"/>
      <c r="B132" s="50"/>
      <c r="C132" s="51"/>
      <c r="D132" s="49"/>
      <c r="E132" s="52"/>
      <c r="F132" s="52"/>
      <c r="G132" s="52"/>
      <c r="H132" s="52"/>
      <c r="I132" s="52"/>
    </row>
    <row r="133" spans="1:9" s="53" customFormat="1">
      <c r="A133" s="49"/>
      <c r="B133" s="50"/>
      <c r="C133" s="51"/>
      <c r="D133" s="49"/>
      <c r="E133" s="52"/>
      <c r="F133" s="52"/>
      <c r="G133" s="52"/>
      <c r="H133" s="52"/>
      <c r="I133" s="52"/>
    </row>
    <row r="134" spans="1:9" s="53" customFormat="1">
      <c r="A134" s="49"/>
      <c r="B134" s="50"/>
      <c r="C134" s="51"/>
      <c r="D134" s="49"/>
      <c r="E134" s="52"/>
      <c r="F134" s="52"/>
      <c r="G134" s="52"/>
      <c r="H134" s="52"/>
      <c r="I134" s="52"/>
    </row>
    <row r="135" spans="1:9" s="53" customFormat="1">
      <c r="A135" s="49"/>
      <c r="B135" s="50"/>
      <c r="C135" s="51"/>
      <c r="D135" s="49"/>
      <c r="E135" s="52"/>
      <c r="F135" s="52"/>
      <c r="G135" s="52"/>
      <c r="H135" s="52"/>
      <c r="I135" s="52"/>
    </row>
    <row r="136" spans="1:9" s="53" customFormat="1">
      <c r="A136" s="49"/>
      <c r="B136" s="50"/>
      <c r="C136" s="51"/>
      <c r="D136" s="49"/>
      <c r="E136" s="52"/>
      <c r="F136" s="52"/>
      <c r="G136" s="52"/>
      <c r="H136" s="52"/>
      <c r="I136" s="52"/>
    </row>
    <row r="137" spans="1:9" s="53" customFormat="1">
      <c r="A137" s="49"/>
      <c r="B137" s="50"/>
      <c r="C137" s="51"/>
      <c r="D137" s="49"/>
      <c r="E137" s="52"/>
      <c r="F137" s="52"/>
      <c r="G137" s="52"/>
      <c r="H137" s="52"/>
      <c r="I137" s="52"/>
    </row>
    <row r="138" spans="1:9" s="53" customFormat="1">
      <c r="A138" s="49"/>
      <c r="B138" s="50"/>
      <c r="C138" s="51"/>
      <c r="D138" s="49"/>
      <c r="E138" s="52"/>
      <c r="F138" s="52"/>
      <c r="G138" s="52"/>
      <c r="H138" s="52"/>
      <c r="I138" s="52"/>
    </row>
    <row r="139" spans="1:9" s="53" customFormat="1">
      <c r="A139" s="49"/>
      <c r="B139" s="50"/>
      <c r="C139" s="51"/>
      <c r="D139" s="49"/>
      <c r="E139" s="52"/>
      <c r="F139" s="52"/>
      <c r="G139" s="52"/>
      <c r="H139" s="52"/>
      <c r="I139" s="52"/>
    </row>
    <row r="140" spans="1:9" s="53" customFormat="1">
      <c r="A140" s="49"/>
      <c r="B140" s="50"/>
      <c r="C140" s="51"/>
      <c r="D140" s="49"/>
      <c r="E140" s="52"/>
      <c r="F140" s="52"/>
      <c r="G140" s="52"/>
      <c r="H140" s="52"/>
      <c r="I140" s="52"/>
    </row>
    <row r="141" spans="1:9" s="53" customFormat="1">
      <c r="A141" s="49"/>
      <c r="B141" s="50"/>
      <c r="C141" s="51"/>
      <c r="D141" s="49"/>
      <c r="E141" s="52"/>
      <c r="F141" s="52"/>
      <c r="G141" s="52"/>
      <c r="H141" s="52"/>
      <c r="I141" s="52"/>
    </row>
    <row r="142" spans="1:9" s="53" customFormat="1">
      <c r="A142" s="49"/>
      <c r="B142" s="50"/>
      <c r="C142" s="51"/>
      <c r="D142" s="49"/>
      <c r="E142" s="52"/>
      <c r="F142" s="52"/>
      <c r="G142" s="52"/>
      <c r="H142" s="52"/>
      <c r="I142" s="52"/>
    </row>
    <row r="143" spans="1:9" s="53" customFormat="1">
      <c r="A143" s="49"/>
      <c r="B143" s="50"/>
      <c r="C143" s="51"/>
      <c r="D143" s="49"/>
      <c r="E143" s="52"/>
      <c r="F143" s="52"/>
      <c r="G143" s="52"/>
      <c r="H143" s="52"/>
      <c r="I143" s="52"/>
    </row>
    <row r="144" spans="1:9" s="53" customFormat="1">
      <c r="A144" s="49"/>
      <c r="B144" s="50"/>
      <c r="C144" s="51"/>
      <c r="D144" s="49"/>
      <c r="E144" s="52"/>
      <c r="F144" s="52"/>
      <c r="G144" s="52"/>
      <c r="H144" s="52"/>
      <c r="I144" s="52"/>
    </row>
    <row r="145" spans="1:9" s="53" customFormat="1">
      <c r="A145" s="49"/>
      <c r="B145" s="50"/>
      <c r="C145" s="51"/>
      <c r="D145" s="49"/>
      <c r="E145" s="52"/>
      <c r="F145" s="52"/>
      <c r="G145" s="52"/>
      <c r="H145" s="52"/>
      <c r="I145" s="52"/>
    </row>
    <row r="146" spans="1:9" s="53" customFormat="1">
      <c r="A146" s="49"/>
      <c r="B146" s="50"/>
      <c r="C146" s="51"/>
      <c r="D146" s="49"/>
      <c r="E146" s="52"/>
      <c r="F146" s="52"/>
      <c r="G146" s="52"/>
      <c r="H146" s="52"/>
      <c r="I146" s="52"/>
    </row>
    <row r="147" spans="1:9" s="53" customFormat="1">
      <c r="A147" s="49"/>
      <c r="B147" s="50"/>
      <c r="C147" s="51"/>
      <c r="D147" s="49"/>
      <c r="E147" s="52"/>
      <c r="F147" s="52"/>
      <c r="G147" s="52"/>
      <c r="H147" s="52"/>
      <c r="I147" s="52"/>
    </row>
    <row r="148" spans="1:9" s="53" customFormat="1">
      <c r="A148" s="49"/>
      <c r="B148" s="50"/>
      <c r="C148" s="51"/>
      <c r="D148" s="49"/>
      <c r="E148" s="52"/>
      <c r="F148" s="52"/>
      <c r="G148" s="52"/>
      <c r="H148" s="52"/>
      <c r="I148" s="52"/>
    </row>
    <row r="149" spans="1:9" s="53" customFormat="1">
      <c r="A149" s="49"/>
      <c r="B149" s="50"/>
      <c r="C149" s="51"/>
      <c r="D149" s="49"/>
      <c r="E149" s="52"/>
      <c r="F149" s="52"/>
      <c r="G149" s="52"/>
      <c r="H149" s="52"/>
      <c r="I149" s="52"/>
    </row>
    <row r="150" spans="1:9" s="53" customFormat="1">
      <c r="A150" s="49"/>
      <c r="B150" s="50"/>
      <c r="C150" s="51"/>
      <c r="D150" s="49"/>
      <c r="E150" s="52"/>
      <c r="F150" s="52"/>
      <c r="G150" s="52"/>
      <c r="H150" s="52"/>
      <c r="I150" s="52"/>
    </row>
    <row r="151" spans="1:9" s="53" customFormat="1">
      <c r="A151" s="49"/>
      <c r="B151" s="50"/>
      <c r="C151" s="51"/>
      <c r="D151" s="49"/>
      <c r="E151" s="52"/>
      <c r="F151" s="52"/>
      <c r="G151" s="52"/>
      <c r="H151" s="52"/>
      <c r="I151" s="52"/>
    </row>
    <row r="152" spans="1:9" s="53" customFormat="1">
      <c r="A152" s="49"/>
      <c r="B152" s="50"/>
      <c r="C152" s="51"/>
      <c r="D152" s="49"/>
      <c r="E152" s="52"/>
      <c r="F152" s="52"/>
      <c r="G152" s="52"/>
      <c r="H152" s="52"/>
      <c r="I152" s="52"/>
    </row>
    <row r="153" spans="1:9" s="53" customFormat="1">
      <c r="A153" s="49"/>
      <c r="B153" s="50"/>
      <c r="C153" s="51"/>
      <c r="D153" s="49"/>
      <c r="E153" s="52"/>
      <c r="F153" s="52"/>
      <c r="G153" s="52"/>
      <c r="H153" s="52"/>
      <c r="I153" s="52"/>
    </row>
    <row r="154" spans="1:9" s="53" customFormat="1">
      <c r="A154" s="49"/>
      <c r="B154" s="50"/>
      <c r="C154" s="51"/>
      <c r="D154" s="49"/>
      <c r="E154" s="52"/>
      <c r="F154" s="52"/>
      <c r="G154" s="52"/>
      <c r="H154" s="52"/>
      <c r="I154" s="52"/>
    </row>
    <row r="155" spans="1:9" s="53" customFormat="1">
      <c r="A155" s="49"/>
      <c r="B155" s="50"/>
      <c r="C155" s="51"/>
      <c r="D155" s="49"/>
      <c r="E155" s="52"/>
      <c r="F155" s="52"/>
      <c r="G155" s="52"/>
      <c r="H155" s="52"/>
      <c r="I155" s="52"/>
    </row>
    <row r="156" spans="1:9" s="53" customFormat="1">
      <c r="A156" s="49"/>
      <c r="B156" s="50"/>
      <c r="C156" s="51"/>
      <c r="D156" s="49"/>
      <c r="E156" s="52"/>
      <c r="F156" s="52"/>
      <c r="G156" s="52"/>
      <c r="H156" s="52"/>
      <c r="I156" s="52"/>
    </row>
    <row r="157" spans="1:9" s="53" customFormat="1">
      <c r="A157" s="49"/>
      <c r="B157" s="50"/>
      <c r="C157" s="51"/>
      <c r="D157" s="49"/>
      <c r="E157" s="52"/>
      <c r="F157" s="52"/>
      <c r="G157" s="52"/>
      <c r="H157" s="52"/>
      <c r="I157" s="52"/>
    </row>
    <row r="158" spans="1:9" s="53" customFormat="1">
      <c r="A158" s="49"/>
      <c r="B158" s="50"/>
      <c r="C158" s="51"/>
      <c r="D158" s="49"/>
      <c r="E158" s="52"/>
      <c r="F158" s="52"/>
      <c r="G158" s="52"/>
      <c r="H158" s="52"/>
      <c r="I158" s="52"/>
    </row>
    <row r="159" spans="1:9" s="53" customFormat="1">
      <c r="A159" s="49"/>
      <c r="B159" s="50"/>
      <c r="C159" s="51"/>
      <c r="D159" s="49"/>
      <c r="E159" s="52"/>
      <c r="F159" s="52"/>
      <c r="G159" s="52"/>
      <c r="H159" s="52"/>
      <c r="I159" s="52"/>
    </row>
    <row r="160" spans="1:9" s="53" customFormat="1">
      <c r="A160" s="49"/>
      <c r="B160" s="50"/>
      <c r="C160" s="51"/>
      <c r="D160" s="49"/>
      <c r="E160" s="52"/>
      <c r="F160" s="52"/>
      <c r="G160" s="52"/>
      <c r="H160" s="52"/>
      <c r="I160" s="52"/>
    </row>
    <row r="161" spans="1:9" s="53" customFormat="1">
      <c r="A161" s="49"/>
      <c r="B161" s="50"/>
      <c r="C161" s="51"/>
      <c r="D161" s="49"/>
      <c r="E161" s="52"/>
      <c r="F161" s="52"/>
      <c r="G161" s="52"/>
      <c r="H161" s="52"/>
      <c r="I161" s="52"/>
    </row>
    <row r="162" spans="1:9" s="53" customFormat="1">
      <c r="A162" s="49"/>
      <c r="B162" s="50"/>
      <c r="C162" s="51"/>
      <c r="D162" s="49"/>
      <c r="E162" s="52"/>
      <c r="F162" s="52"/>
      <c r="G162" s="52"/>
      <c r="H162" s="52"/>
      <c r="I162" s="52"/>
    </row>
    <row r="163" spans="1:9" s="53" customFormat="1">
      <c r="A163" s="49"/>
      <c r="B163" s="50"/>
      <c r="C163" s="51"/>
      <c r="D163" s="49"/>
      <c r="E163" s="52"/>
      <c r="F163" s="52"/>
      <c r="G163" s="52"/>
      <c r="H163" s="52"/>
      <c r="I163" s="52"/>
    </row>
    <row r="164" spans="1:9" s="53" customFormat="1">
      <c r="A164" s="49"/>
      <c r="B164" s="50"/>
      <c r="C164" s="51"/>
      <c r="D164" s="49"/>
      <c r="E164" s="52"/>
      <c r="F164" s="52"/>
      <c r="G164" s="52"/>
      <c r="H164" s="52"/>
      <c r="I164" s="52"/>
    </row>
    <row r="165" spans="1:9" s="53" customFormat="1">
      <c r="A165" s="49"/>
      <c r="B165" s="50"/>
      <c r="C165" s="51"/>
      <c r="D165" s="49"/>
      <c r="E165" s="52"/>
      <c r="F165" s="52"/>
      <c r="G165" s="52"/>
      <c r="H165" s="52"/>
      <c r="I165" s="52"/>
    </row>
    <row r="166" spans="1:9" s="53" customFormat="1">
      <c r="A166" s="49"/>
      <c r="B166" s="50"/>
      <c r="C166" s="51"/>
      <c r="D166" s="49"/>
      <c r="E166" s="52"/>
      <c r="F166" s="52"/>
      <c r="G166" s="52"/>
      <c r="H166" s="52"/>
      <c r="I166" s="52"/>
    </row>
    <row r="167" spans="1:9" s="53" customFormat="1">
      <c r="A167" s="49"/>
      <c r="B167" s="50"/>
      <c r="C167" s="51"/>
      <c r="D167" s="49"/>
      <c r="E167" s="52"/>
      <c r="F167" s="52"/>
      <c r="G167" s="52"/>
      <c r="H167" s="52"/>
      <c r="I167" s="52"/>
    </row>
    <row r="168" spans="1:9" s="53" customFormat="1">
      <c r="A168" s="49"/>
      <c r="B168" s="50"/>
      <c r="C168" s="51"/>
      <c r="D168" s="49"/>
      <c r="E168" s="52"/>
      <c r="F168" s="52"/>
      <c r="G168" s="52"/>
      <c r="H168" s="52"/>
      <c r="I168" s="52"/>
    </row>
    <row r="169" spans="1:9" s="53" customFormat="1">
      <c r="A169" s="49"/>
      <c r="B169" s="50"/>
      <c r="C169" s="51"/>
      <c r="D169" s="49"/>
      <c r="E169" s="52"/>
      <c r="F169" s="52"/>
      <c r="G169" s="52"/>
      <c r="H169" s="52"/>
      <c r="I169" s="52"/>
    </row>
    <row r="170" spans="1:9" s="53" customFormat="1">
      <c r="A170" s="49"/>
      <c r="B170" s="50"/>
      <c r="C170" s="51"/>
      <c r="D170" s="49"/>
      <c r="E170" s="52"/>
      <c r="F170" s="52"/>
      <c r="G170" s="52"/>
      <c r="H170" s="52"/>
      <c r="I170" s="52"/>
    </row>
    <row r="171" spans="1:9" s="53" customFormat="1">
      <c r="A171" s="49"/>
      <c r="B171" s="50"/>
      <c r="C171" s="51"/>
      <c r="D171" s="49"/>
      <c r="E171" s="52"/>
      <c r="F171" s="52"/>
      <c r="G171" s="52"/>
      <c r="H171" s="52"/>
      <c r="I171" s="52"/>
    </row>
    <row r="172" spans="1:9" s="53" customFormat="1">
      <c r="A172" s="49"/>
      <c r="B172" s="50"/>
      <c r="C172" s="51"/>
      <c r="D172" s="49"/>
      <c r="E172" s="52"/>
      <c r="F172" s="52"/>
      <c r="G172" s="52"/>
      <c r="H172" s="52"/>
      <c r="I172" s="52"/>
    </row>
    <row r="173" spans="1:9" s="53" customFormat="1">
      <c r="A173" s="49"/>
      <c r="B173" s="50"/>
      <c r="C173" s="51"/>
      <c r="D173" s="49"/>
      <c r="E173" s="52"/>
      <c r="F173" s="52"/>
      <c r="G173" s="52"/>
      <c r="H173" s="52"/>
      <c r="I173" s="52"/>
    </row>
    <row r="174" spans="1:9" s="53" customFormat="1">
      <c r="A174" s="49"/>
      <c r="B174" s="50"/>
      <c r="C174" s="51"/>
      <c r="D174" s="49"/>
      <c r="E174" s="52"/>
      <c r="F174" s="52"/>
      <c r="G174" s="52"/>
      <c r="H174" s="52"/>
      <c r="I174" s="52"/>
    </row>
    <row r="175" spans="1:9" s="53" customFormat="1">
      <c r="A175" s="49"/>
      <c r="B175" s="50"/>
      <c r="C175" s="51"/>
      <c r="D175" s="49"/>
      <c r="E175" s="52"/>
      <c r="F175" s="52"/>
      <c r="G175" s="52"/>
      <c r="H175" s="52"/>
      <c r="I175" s="52"/>
    </row>
    <row r="176" spans="1:9" s="53" customFormat="1">
      <c r="A176" s="49"/>
      <c r="B176" s="50"/>
      <c r="C176" s="51"/>
      <c r="D176" s="49"/>
      <c r="E176" s="52"/>
      <c r="F176" s="52"/>
      <c r="G176" s="52"/>
      <c r="H176" s="52"/>
      <c r="I176" s="52"/>
    </row>
    <row r="177" spans="1:9" s="53" customFormat="1">
      <c r="A177" s="49"/>
      <c r="B177" s="50"/>
      <c r="C177" s="51"/>
      <c r="D177" s="49"/>
      <c r="E177" s="52"/>
      <c r="F177" s="52"/>
      <c r="G177" s="52"/>
      <c r="H177" s="52"/>
      <c r="I177" s="52"/>
    </row>
    <row r="178" spans="1:9" s="53" customFormat="1">
      <c r="A178" s="49"/>
      <c r="B178" s="50"/>
      <c r="C178" s="51"/>
      <c r="D178" s="49"/>
      <c r="E178" s="52"/>
      <c r="F178" s="52"/>
      <c r="G178" s="52"/>
      <c r="H178" s="52"/>
      <c r="I178" s="52"/>
    </row>
    <row r="179" spans="1:9" s="53" customFormat="1">
      <c r="A179" s="49"/>
      <c r="B179" s="50"/>
      <c r="C179" s="51"/>
      <c r="D179" s="49"/>
      <c r="E179" s="52"/>
      <c r="F179" s="52"/>
      <c r="G179" s="52"/>
      <c r="H179" s="52"/>
      <c r="I179" s="52"/>
    </row>
    <row r="180" spans="1:9" s="53" customFormat="1">
      <c r="A180" s="49"/>
      <c r="B180" s="50"/>
      <c r="C180" s="51"/>
      <c r="D180" s="49"/>
      <c r="E180" s="52"/>
      <c r="F180" s="52"/>
      <c r="G180" s="52"/>
      <c r="H180" s="52"/>
      <c r="I180" s="52"/>
    </row>
    <row r="181" spans="1:9" s="53" customFormat="1">
      <c r="A181" s="49"/>
      <c r="B181" s="50"/>
      <c r="C181" s="51"/>
      <c r="D181" s="49"/>
      <c r="E181" s="52"/>
      <c r="F181" s="52"/>
      <c r="G181" s="52"/>
      <c r="H181" s="52"/>
      <c r="I181" s="52"/>
    </row>
    <row r="182" spans="1:9" s="53" customFormat="1">
      <c r="A182" s="49"/>
      <c r="B182" s="50"/>
      <c r="C182" s="51"/>
      <c r="D182" s="49"/>
      <c r="E182" s="52"/>
      <c r="F182" s="52"/>
      <c r="G182" s="52"/>
      <c r="H182" s="52"/>
      <c r="I182" s="52"/>
    </row>
    <row r="183" spans="1:9" s="53" customFormat="1">
      <c r="A183" s="49"/>
      <c r="B183" s="50"/>
      <c r="C183" s="51"/>
      <c r="D183" s="49"/>
      <c r="E183" s="52"/>
      <c r="F183" s="52"/>
      <c r="G183" s="52"/>
      <c r="H183" s="52"/>
      <c r="I183" s="52"/>
    </row>
    <row r="184" spans="1:9" s="53" customFormat="1">
      <c r="A184" s="49"/>
      <c r="B184" s="50"/>
      <c r="C184" s="51"/>
      <c r="D184" s="49"/>
      <c r="E184" s="52"/>
      <c r="F184" s="52"/>
      <c r="G184" s="52"/>
      <c r="H184" s="52"/>
      <c r="I184" s="52"/>
    </row>
    <row r="185" spans="1:9" s="53" customFormat="1">
      <c r="A185" s="49"/>
      <c r="B185" s="50"/>
      <c r="C185" s="51"/>
      <c r="D185" s="49"/>
      <c r="E185" s="52"/>
      <c r="F185" s="52"/>
      <c r="G185" s="52"/>
      <c r="H185" s="52"/>
      <c r="I185" s="52"/>
    </row>
    <row r="186" spans="1:9" s="53" customFormat="1">
      <c r="A186" s="49"/>
      <c r="B186" s="50"/>
      <c r="C186" s="51"/>
      <c r="D186" s="49"/>
      <c r="E186" s="52"/>
      <c r="F186" s="52"/>
      <c r="G186" s="52"/>
      <c r="H186" s="52"/>
      <c r="I186" s="52"/>
    </row>
    <row r="187" spans="1:9" s="53" customFormat="1">
      <c r="A187" s="49"/>
      <c r="B187" s="50"/>
      <c r="C187" s="51"/>
      <c r="D187" s="49"/>
      <c r="E187" s="52"/>
      <c r="F187" s="52"/>
      <c r="G187" s="52"/>
      <c r="H187" s="52"/>
      <c r="I187" s="52"/>
    </row>
    <row r="188" spans="1:9" s="53" customFormat="1">
      <c r="A188" s="49"/>
      <c r="B188" s="50"/>
      <c r="C188" s="51"/>
      <c r="D188" s="49"/>
      <c r="E188" s="52"/>
      <c r="F188" s="52"/>
      <c r="G188" s="52"/>
      <c r="H188" s="52"/>
      <c r="I188" s="52"/>
    </row>
    <row r="189" spans="1:9" s="53" customFormat="1">
      <c r="A189" s="49"/>
      <c r="B189" s="50"/>
      <c r="C189" s="51"/>
      <c r="D189" s="49"/>
      <c r="E189" s="52"/>
      <c r="F189" s="52"/>
      <c r="G189" s="52"/>
      <c r="H189" s="52"/>
      <c r="I189" s="52"/>
    </row>
    <row r="190" spans="1:9" s="53" customFormat="1">
      <c r="A190" s="49"/>
      <c r="B190" s="50"/>
      <c r="C190" s="51"/>
      <c r="D190" s="49"/>
      <c r="E190" s="52"/>
      <c r="F190" s="52"/>
      <c r="G190" s="52"/>
      <c r="H190" s="52"/>
      <c r="I190" s="52"/>
    </row>
    <row r="191" spans="1:9" s="53" customFormat="1">
      <c r="A191" s="49"/>
      <c r="B191" s="50"/>
      <c r="C191" s="51"/>
      <c r="D191" s="49"/>
      <c r="E191" s="52"/>
      <c r="F191" s="52"/>
      <c r="G191" s="52"/>
      <c r="H191" s="52"/>
      <c r="I191" s="52"/>
    </row>
    <row r="192" spans="1:9" s="53" customFormat="1">
      <c r="A192" s="49"/>
      <c r="B192" s="50"/>
      <c r="C192" s="51"/>
      <c r="D192" s="49"/>
      <c r="E192" s="52"/>
      <c r="F192" s="52"/>
      <c r="G192" s="52"/>
      <c r="H192" s="52"/>
      <c r="I192" s="52"/>
    </row>
    <row r="193" spans="1:9" s="53" customFormat="1">
      <c r="A193" s="49"/>
      <c r="B193" s="50"/>
      <c r="C193" s="51"/>
      <c r="D193" s="49"/>
      <c r="E193" s="52"/>
      <c r="F193" s="52"/>
      <c r="G193" s="52"/>
      <c r="H193" s="52"/>
      <c r="I193" s="52"/>
    </row>
    <row r="194" spans="1:9" s="53" customFormat="1">
      <c r="A194" s="49"/>
      <c r="B194" s="50"/>
      <c r="C194" s="51"/>
      <c r="D194" s="49"/>
      <c r="E194" s="52"/>
      <c r="F194" s="52"/>
      <c r="G194" s="52"/>
      <c r="H194" s="52"/>
      <c r="I194" s="52"/>
    </row>
    <row r="195" spans="1:9" s="53" customFormat="1">
      <c r="A195" s="49"/>
      <c r="B195" s="50"/>
      <c r="C195" s="51"/>
      <c r="D195" s="49"/>
      <c r="E195" s="52"/>
      <c r="F195" s="52"/>
      <c r="G195" s="52"/>
      <c r="H195" s="52"/>
      <c r="I195" s="52"/>
    </row>
    <row r="196" spans="1:9" s="53" customFormat="1">
      <c r="A196" s="49"/>
      <c r="B196" s="50"/>
      <c r="C196" s="51"/>
      <c r="D196" s="49"/>
      <c r="E196" s="52"/>
      <c r="F196" s="52"/>
      <c r="G196" s="52"/>
      <c r="H196" s="52"/>
      <c r="I196" s="52"/>
    </row>
    <row r="197" spans="1:9" s="53" customFormat="1">
      <c r="A197" s="49"/>
      <c r="B197" s="50"/>
      <c r="C197" s="51"/>
      <c r="D197" s="49"/>
      <c r="E197" s="52"/>
      <c r="F197" s="52"/>
      <c r="G197" s="52"/>
      <c r="H197" s="52"/>
      <c r="I197" s="52"/>
    </row>
    <row r="198" spans="1:9" s="53" customFormat="1">
      <c r="A198" s="49"/>
      <c r="B198" s="50"/>
      <c r="C198" s="51"/>
      <c r="D198" s="49"/>
      <c r="E198" s="52"/>
      <c r="F198" s="52"/>
      <c r="G198" s="52"/>
      <c r="H198" s="52"/>
      <c r="I198" s="52"/>
    </row>
    <row r="199" spans="1:9" s="53" customFormat="1">
      <c r="A199" s="49"/>
      <c r="B199" s="50"/>
      <c r="C199" s="51"/>
      <c r="D199" s="49"/>
      <c r="E199" s="52"/>
      <c r="F199" s="52"/>
      <c r="G199" s="52"/>
      <c r="H199" s="52"/>
      <c r="I199" s="52"/>
    </row>
    <row r="200" spans="1:9" s="53" customFormat="1">
      <c r="A200" s="49"/>
      <c r="B200" s="50"/>
      <c r="C200" s="51"/>
      <c r="D200" s="49"/>
      <c r="E200" s="52"/>
      <c r="F200" s="52"/>
      <c r="G200" s="52"/>
      <c r="H200" s="52"/>
      <c r="I200" s="52"/>
    </row>
    <row r="201" spans="1:9" s="53" customFormat="1">
      <c r="A201" s="49"/>
      <c r="B201" s="50"/>
      <c r="C201" s="51"/>
      <c r="D201" s="49"/>
      <c r="E201" s="52"/>
      <c r="F201" s="52"/>
      <c r="G201" s="52"/>
      <c r="H201" s="52"/>
      <c r="I201" s="52"/>
    </row>
    <row r="202" spans="1:9" s="53" customFormat="1">
      <c r="A202" s="49"/>
      <c r="B202" s="50"/>
      <c r="C202" s="51"/>
      <c r="D202" s="49"/>
      <c r="E202" s="52"/>
      <c r="F202" s="52"/>
      <c r="G202" s="52"/>
      <c r="H202" s="52"/>
      <c r="I202" s="52"/>
    </row>
    <row r="203" spans="1:9" s="53" customFormat="1">
      <c r="A203" s="49"/>
      <c r="B203" s="50"/>
      <c r="C203" s="51"/>
      <c r="D203" s="49"/>
      <c r="E203" s="52"/>
      <c r="F203" s="52"/>
      <c r="G203" s="52"/>
      <c r="H203" s="52"/>
      <c r="I203" s="52"/>
    </row>
    <row r="204" spans="1:9" s="53" customFormat="1">
      <c r="A204" s="49"/>
      <c r="B204" s="50"/>
      <c r="C204" s="51"/>
      <c r="D204" s="49"/>
      <c r="E204" s="52"/>
      <c r="F204" s="52"/>
      <c r="G204" s="52"/>
      <c r="H204" s="52"/>
      <c r="I204" s="52"/>
    </row>
    <row r="205" spans="1:9" s="53" customFormat="1">
      <c r="A205" s="49"/>
      <c r="B205" s="50"/>
      <c r="C205" s="51"/>
      <c r="D205" s="49"/>
      <c r="E205" s="52"/>
      <c r="F205" s="52"/>
      <c r="G205" s="52"/>
      <c r="H205" s="52"/>
      <c r="I205" s="52"/>
    </row>
    <row r="206" spans="1:9" s="53" customFormat="1">
      <c r="A206" s="49"/>
      <c r="B206" s="50"/>
      <c r="C206" s="51"/>
      <c r="D206" s="49"/>
      <c r="E206" s="52"/>
      <c r="F206" s="52"/>
      <c r="G206" s="52"/>
      <c r="H206" s="52"/>
      <c r="I206" s="52"/>
    </row>
    <row r="207" spans="1:9" s="53" customFormat="1">
      <c r="A207" s="49"/>
      <c r="B207" s="50"/>
      <c r="C207" s="51"/>
      <c r="D207" s="49"/>
      <c r="E207" s="52"/>
      <c r="F207" s="52"/>
      <c r="G207" s="52"/>
      <c r="H207" s="52"/>
      <c r="I207" s="52"/>
    </row>
    <row r="208" spans="1:9" s="53" customFormat="1">
      <c r="A208" s="49"/>
      <c r="B208" s="50"/>
      <c r="C208" s="51"/>
      <c r="D208" s="49"/>
      <c r="E208" s="52"/>
      <c r="F208" s="52"/>
      <c r="G208" s="52"/>
      <c r="H208" s="52"/>
      <c r="I208" s="52"/>
    </row>
    <row r="209" spans="1:9" s="53" customFormat="1">
      <c r="A209" s="49"/>
      <c r="B209" s="50"/>
      <c r="C209" s="51"/>
      <c r="D209" s="49"/>
      <c r="E209" s="52"/>
      <c r="F209" s="52"/>
      <c r="G209" s="52"/>
      <c r="H209" s="52"/>
      <c r="I209" s="52"/>
    </row>
    <row r="210" spans="1:9" s="53" customFormat="1">
      <c r="A210" s="49"/>
      <c r="B210" s="50"/>
      <c r="C210" s="51"/>
      <c r="D210" s="49"/>
      <c r="E210" s="52"/>
      <c r="F210" s="52"/>
      <c r="G210" s="52"/>
      <c r="H210" s="52"/>
      <c r="I210" s="52"/>
    </row>
    <row r="211" spans="1:9" s="53" customFormat="1">
      <c r="A211" s="49"/>
      <c r="B211" s="50"/>
      <c r="C211" s="51"/>
      <c r="D211" s="49"/>
      <c r="E211" s="52"/>
      <c r="F211" s="52"/>
      <c r="G211" s="52"/>
      <c r="H211" s="52"/>
      <c r="I211" s="52"/>
    </row>
    <row r="212" spans="1:9" s="53" customFormat="1">
      <c r="A212" s="49"/>
      <c r="B212" s="50"/>
      <c r="C212" s="51"/>
      <c r="D212" s="49"/>
      <c r="E212" s="52"/>
      <c r="F212" s="52"/>
      <c r="G212" s="52"/>
      <c r="H212" s="52"/>
      <c r="I212" s="52"/>
    </row>
    <row r="213" spans="1:9" s="53" customFormat="1">
      <c r="A213" s="49"/>
      <c r="B213" s="50"/>
      <c r="C213" s="51"/>
      <c r="D213" s="49"/>
      <c r="E213" s="52"/>
      <c r="F213" s="52"/>
      <c r="G213" s="52"/>
      <c r="H213" s="52"/>
      <c r="I213" s="52"/>
    </row>
    <row r="214" spans="1:9" s="53" customFormat="1">
      <c r="A214" s="49"/>
      <c r="B214" s="50"/>
      <c r="C214" s="51"/>
      <c r="D214" s="49"/>
      <c r="E214" s="52"/>
      <c r="F214" s="52"/>
      <c r="G214" s="52"/>
      <c r="H214" s="52"/>
      <c r="I214" s="52"/>
    </row>
    <row r="215" spans="1:9" s="53" customFormat="1">
      <c r="A215" s="49"/>
      <c r="B215" s="50"/>
      <c r="C215" s="51"/>
      <c r="D215" s="49"/>
      <c r="E215" s="52"/>
      <c r="F215" s="52"/>
      <c r="G215" s="52"/>
      <c r="H215" s="52"/>
      <c r="I215" s="52"/>
    </row>
    <row r="216" spans="1:9" s="53" customFormat="1">
      <c r="A216" s="49"/>
      <c r="B216" s="50"/>
      <c r="C216" s="51"/>
      <c r="D216" s="49"/>
      <c r="E216" s="52"/>
      <c r="F216" s="52"/>
      <c r="G216" s="52"/>
      <c r="H216" s="52"/>
      <c r="I216" s="52"/>
    </row>
    <row r="217" spans="1:9" s="53" customFormat="1">
      <c r="A217" s="49"/>
      <c r="B217" s="50"/>
      <c r="C217" s="51"/>
      <c r="D217" s="49"/>
      <c r="E217" s="52"/>
      <c r="F217" s="52"/>
      <c r="G217" s="52"/>
      <c r="H217" s="52"/>
      <c r="I217" s="52"/>
    </row>
    <row r="218" spans="1:9" s="53" customFormat="1">
      <c r="A218" s="49"/>
      <c r="B218" s="50"/>
      <c r="C218" s="51"/>
      <c r="D218" s="49"/>
      <c r="E218" s="52"/>
      <c r="F218" s="52"/>
      <c r="G218" s="52"/>
      <c r="H218" s="52"/>
      <c r="I218" s="52"/>
    </row>
    <row r="219" spans="1:9" s="53" customFormat="1">
      <c r="A219" s="49"/>
      <c r="B219" s="50"/>
      <c r="C219" s="51"/>
      <c r="D219" s="49"/>
      <c r="E219" s="52"/>
      <c r="F219" s="52"/>
      <c r="G219" s="52"/>
      <c r="H219" s="52"/>
      <c r="I219" s="52"/>
    </row>
    <row r="220" spans="1:9" s="53" customFormat="1">
      <c r="A220" s="49"/>
      <c r="B220" s="50"/>
      <c r="C220" s="51"/>
      <c r="D220" s="49"/>
      <c r="E220" s="52"/>
      <c r="F220" s="52"/>
      <c r="G220" s="52"/>
      <c r="H220" s="52"/>
      <c r="I220" s="52"/>
    </row>
    <row r="221" spans="1:9" s="53" customFormat="1">
      <c r="A221" s="49"/>
      <c r="B221" s="50"/>
      <c r="C221" s="51"/>
      <c r="D221" s="49"/>
      <c r="E221" s="52"/>
      <c r="F221" s="52"/>
      <c r="G221" s="52"/>
      <c r="H221" s="52"/>
      <c r="I221" s="52"/>
    </row>
    <row r="222" spans="1:9" s="53" customFormat="1">
      <c r="A222" s="49"/>
      <c r="B222" s="50"/>
      <c r="C222" s="51"/>
      <c r="D222" s="49"/>
      <c r="E222" s="52"/>
      <c r="F222" s="52"/>
      <c r="G222" s="52"/>
      <c r="H222" s="52"/>
      <c r="I222" s="52"/>
    </row>
    <row r="223" spans="1:9" s="53" customFormat="1">
      <c r="A223" s="49"/>
      <c r="B223" s="50"/>
      <c r="C223" s="51"/>
      <c r="D223" s="49"/>
      <c r="E223" s="52"/>
      <c r="F223" s="52"/>
      <c r="G223" s="52"/>
      <c r="H223" s="52"/>
      <c r="I223" s="52"/>
    </row>
    <row r="224" spans="1:9" s="53" customFormat="1">
      <c r="A224" s="49"/>
      <c r="B224" s="50"/>
      <c r="C224" s="51"/>
      <c r="D224" s="49"/>
      <c r="E224" s="52"/>
      <c r="F224" s="52"/>
      <c r="G224" s="52"/>
      <c r="H224" s="52"/>
      <c r="I224" s="52"/>
    </row>
    <row r="225" spans="1:9" s="53" customFormat="1">
      <c r="A225" s="49"/>
      <c r="B225" s="50"/>
      <c r="C225" s="51"/>
      <c r="D225" s="49"/>
      <c r="E225" s="52"/>
      <c r="F225" s="52"/>
      <c r="G225" s="52"/>
      <c r="H225" s="52"/>
      <c r="I225" s="52"/>
    </row>
    <row r="226" spans="1:9" s="53" customFormat="1">
      <c r="A226" s="49"/>
      <c r="B226" s="50"/>
      <c r="C226" s="51"/>
      <c r="D226" s="49"/>
      <c r="E226" s="52"/>
      <c r="F226" s="52"/>
      <c r="G226" s="52"/>
      <c r="H226" s="52"/>
      <c r="I226" s="52"/>
    </row>
    <row r="227" spans="1:9" s="53" customFormat="1">
      <c r="A227" s="49"/>
      <c r="B227" s="50"/>
      <c r="C227" s="51"/>
      <c r="D227" s="49"/>
      <c r="E227" s="52"/>
      <c r="F227" s="52"/>
      <c r="G227" s="52"/>
      <c r="H227" s="52"/>
      <c r="I227" s="52"/>
    </row>
    <row r="228" spans="1:9" s="53" customFormat="1">
      <c r="A228" s="49"/>
      <c r="B228" s="50"/>
      <c r="C228" s="51"/>
      <c r="D228" s="49"/>
      <c r="E228" s="52"/>
      <c r="F228" s="52"/>
      <c r="G228" s="52"/>
      <c r="H228" s="52"/>
      <c r="I228" s="52"/>
    </row>
    <row r="229" spans="1:9" s="53" customFormat="1">
      <c r="A229" s="49"/>
      <c r="B229" s="50"/>
      <c r="C229" s="51"/>
      <c r="D229" s="49"/>
      <c r="E229" s="52"/>
      <c r="F229" s="52"/>
      <c r="G229" s="52"/>
      <c r="H229" s="52"/>
      <c r="I229" s="52"/>
    </row>
    <row r="230" spans="1:9" s="53" customFormat="1">
      <c r="A230" s="49"/>
      <c r="B230" s="50"/>
      <c r="C230" s="51"/>
      <c r="D230" s="49"/>
      <c r="E230" s="52"/>
      <c r="F230" s="52"/>
      <c r="G230" s="52"/>
      <c r="H230" s="52"/>
      <c r="I230" s="52"/>
    </row>
    <row r="231" spans="1:9" s="53" customFormat="1">
      <c r="A231" s="49"/>
      <c r="B231" s="50"/>
      <c r="C231" s="51"/>
      <c r="D231" s="49"/>
      <c r="E231" s="52"/>
      <c r="F231" s="52"/>
      <c r="G231" s="52"/>
      <c r="H231" s="52"/>
      <c r="I231" s="52"/>
    </row>
    <row r="232" spans="1:9" s="53" customFormat="1">
      <c r="A232" s="49"/>
      <c r="B232" s="50"/>
      <c r="C232" s="51"/>
      <c r="D232" s="49"/>
      <c r="E232" s="52"/>
      <c r="F232" s="52"/>
      <c r="G232" s="52"/>
      <c r="H232" s="52"/>
      <c r="I232" s="52"/>
    </row>
    <row r="233" spans="1:9" s="53" customFormat="1">
      <c r="A233" s="49"/>
      <c r="B233" s="50"/>
      <c r="C233" s="51"/>
      <c r="D233" s="49"/>
      <c r="E233" s="52"/>
      <c r="F233" s="52"/>
      <c r="G233" s="52"/>
      <c r="H233" s="52"/>
      <c r="I233" s="52"/>
    </row>
    <row r="234" spans="1:9" s="53" customFormat="1">
      <c r="A234" s="49"/>
      <c r="B234" s="50"/>
      <c r="C234" s="51"/>
      <c r="D234" s="49"/>
      <c r="E234" s="52"/>
      <c r="F234" s="52"/>
      <c r="G234" s="52"/>
      <c r="H234" s="52"/>
      <c r="I234" s="52"/>
    </row>
    <row r="235" spans="1:9" s="53" customFormat="1">
      <c r="A235" s="49"/>
      <c r="B235" s="50"/>
      <c r="C235" s="51"/>
      <c r="D235" s="49"/>
      <c r="E235" s="52"/>
      <c r="F235" s="52"/>
      <c r="G235" s="52"/>
      <c r="H235" s="52"/>
      <c r="I235" s="52"/>
    </row>
    <row r="236" spans="1:9" s="53" customFormat="1">
      <c r="A236" s="49"/>
      <c r="B236" s="50"/>
      <c r="C236" s="51"/>
      <c r="D236" s="49"/>
      <c r="E236" s="52"/>
      <c r="F236" s="52"/>
      <c r="G236" s="52"/>
      <c r="H236" s="52"/>
      <c r="I236" s="52"/>
    </row>
    <row r="237" spans="1:9" s="53" customFormat="1">
      <c r="A237" s="49"/>
      <c r="B237" s="50"/>
      <c r="C237" s="51"/>
      <c r="D237" s="49"/>
      <c r="E237" s="52"/>
      <c r="F237" s="52"/>
      <c r="G237" s="52"/>
      <c r="H237" s="52"/>
      <c r="I237" s="52"/>
    </row>
    <row r="238" spans="1:9" s="53" customFormat="1">
      <c r="A238" s="49"/>
      <c r="B238" s="50"/>
      <c r="C238" s="51"/>
      <c r="D238" s="49"/>
      <c r="E238" s="52"/>
      <c r="F238" s="52"/>
      <c r="G238" s="52"/>
      <c r="H238" s="52"/>
      <c r="I238" s="52"/>
    </row>
    <row r="239" spans="1:9" s="53" customFormat="1">
      <c r="A239" s="49"/>
      <c r="B239" s="50"/>
      <c r="C239" s="51"/>
      <c r="D239" s="49"/>
      <c r="E239" s="52"/>
      <c r="F239" s="52"/>
      <c r="G239" s="52"/>
      <c r="H239" s="52"/>
      <c r="I239" s="52"/>
    </row>
    <row r="240" spans="1:9" s="53" customFormat="1">
      <c r="A240" s="49"/>
      <c r="B240" s="50"/>
      <c r="C240" s="51"/>
      <c r="D240" s="49"/>
      <c r="E240" s="52"/>
      <c r="F240" s="52"/>
      <c r="G240" s="52"/>
      <c r="H240" s="52"/>
      <c r="I240" s="52"/>
    </row>
    <row r="241" spans="1:9" s="53" customFormat="1">
      <c r="A241" s="49"/>
      <c r="B241" s="50"/>
      <c r="C241" s="51"/>
      <c r="D241" s="49"/>
      <c r="E241" s="52"/>
      <c r="F241" s="52"/>
      <c r="G241" s="52"/>
      <c r="H241" s="52"/>
      <c r="I241" s="52"/>
    </row>
    <row r="242" spans="1:9" s="53" customFormat="1">
      <c r="A242" s="49"/>
      <c r="B242" s="50"/>
      <c r="C242" s="51"/>
      <c r="D242" s="49"/>
      <c r="E242" s="52"/>
      <c r="F242" s="52"/>
      <c r="G242" s="52"/>
      <c r="H242" s="52"/>
      <c r="I242" s="52"/>
    </row>
    <row r="243" spans="1:9" s="53" customFormat="1">
      <c r="A243" s="49"/>
      <c r="B243" s="50"/>
      <c r="C243" s="51"/>
      <c r="D243" s="49"/>
      <c r="E243" s="52"/>
      <c r="F243" s="52"/>
      <c r="G243" s="52"/>
      <c r="H243" s="52"/>
      <c r="I243" s="52"/>
    </row>
    <row r="244" spans="1:9" s="53" customFormat="1">
      <c r="A244" s="49"/>
      <c r="B244" s="50"/>
      <c r="C244" s="51"/>
      <c r="D244" s="49"/>
      <c r="E244" s="52"/>
      <c r="F244" s="52"/>
      <c r="G244" s="52"/>
      <c r="H244" s="52"/>
      <c r="I244" s="52"/>
    </row>
    <row r="245" spans="1:9" s="53" customFormat="1">
      <c r="A245" s="49"/>
      <c r="B245" s="50"/>
      <c r="C245" s="51"/>
      <c r="D245" s="49"/>
      <c r="E245" s="52"/>
      <c r="F245" s="52"/>
      <c r="G245" s="52"/>
      <c r="H245" s="52"/>
      <c r="I245" s="52"/>
    </row>
    <row r="246" spans="1:9" s="53" customFormat="1">
      <c r="A246" s="49"/>
      <c r="B246" s="50"/>
      <c r="C246" s="51"/>
      <c r="D246" s="49"/>
      <c r="E246" s="52"/>
      <c r="F246" s="52"/>
      <c r="G246" s="52"/>
      <c r="H246" s="52"/>
      <c r="I246" s="52"/>
    </row>
    <row r="247" spans="1:9" s="53" customFormat="1">
      <c r="A247" s="49"/>
      <c r="B247" s="50"/>
      <c r="C247" s="51"/>
      <c r="D247" s="49"/>
      <c r="E247" s="52"/>
      <c r="F247" s="52"/>
      <c r="G247" s="52"/>
      <c r="H247" s="52"/>
      <c r="I247" s="52"/>
    </row>
    <row r="248" spans="1:9" s="53" customFormat="1">
      <c r="A248" s="49"/>
      <c r="B248" s="50"/>
      <c r="C248" s="51"/>
      <c r="D248" s="49"/>
      <c r="E248" s="52"/>
      <c r="F248" s="52"/>
      <c r="G248" s="52"/>
      <c r="H248" s="52"/>
      <c r="I248" s="52"/>
    </row>
    <row r="249" spans="1:9" s="53" customFormat="1">
      <c r="A249" s="49"/>
      <c r="B249" s="50"/>
      <c r="C249" s="51"/>
      <c r="D249" s="49"/>
      <c r="E249" s="52"/>
      <c r="F249" s="52"/>
      <c r="G249" s="52"/>
      <c r="H249" s="52"/>
      <c r="I249" s="52"/>
    </row>
    <row r="250" spans="1:9" s="53" customFormat="1">
      <c r="A250" s="49"/>
      <c r="B250" s="50"/>
      <c r="C250" s="51"/>
      <c r="D250" s="49"/>
      <c r="E250" s="52"/>
      <c r="F250" s="52"/>
      <c r="G250" s="52"/>
      <c r="H250" s="52"/>
      <c r="I250" s="52"/>
    </row>
    <row r="251" spans="1:9" s="53" customFormat="1">
      <c r="A251" s="49"/>
      <c r="B251" s="50"/>
      <c r="C251" s="51"/>
      <c r="D251" s="49"/>
      <c r="E251" s="52"/>
      <c r="F251" s="52"/>
      <c r="G251" s="52"/>
      <c r="H251" s="52"/>
      <c r="I251" s="52"/>
    </row>
    <row r="252" spans="1:9" s="53" customFormat="1">
      <c r="A252" s="49"/>
      <c r="B252" s="50"/>
      <c r="C252" s="51"/>
      <c r="D252" s="49"/>
      <c r="E252" s="52"/>
      <c r="F252" s="52"/>
      <c r="G252" s="52"/>
      <c r="H252" s="52"/>
      <c r="I252" s="52"/>
    </row>
    <row r="253" spans="1:9" s="53" customFormat="1">
      <c r="A253" s="49"/>
      <c r="B253" s="50"/>
      <c r="C253" s="51"/>
      <c r="D253" s="49"/>
      <c r="E253" s="52"/>
      <c r="F253" s="52"/>
      <c r="G253" s="52"/>
      <c r="H253" s="52"/>
      <c r="I253" s="52"/>
    </row>
    <row r="254" spans="1:9" s="53" customFormat="1">
      <c r="A254" s="49"/>
      <c r="B254" s="50"/>
      <c r="C254" s="51"/>
      <c r="D254" s="49"/>
      <c r="E254" s="52"/>
      <c r="F254" s="52"/>
      <c r="G254" s="52"/>
      <c r="H254" s="52"/>
      <c r="I254" s="52"/>
    </row>
    <row r="255" spans="1:9" s="53" customFormat="1">
      <c r="A255" s="49"/>
      <c r="B255" s="50"/>
      <c r="C255" s="51"/>
      <c r="D255" s="49"/>
      <c r="E255" s="52"/>
      <c r="F255" s="52"/>
      <c r="G255" s="52"/>
      <c r="H255" s="52"/>
      <c r="I255" s="52"/>
    </row>
    <row r="256" spans="1:9" s="53" customFormat="1">
      <c r="A256" s="49"/>
      <c r="B256" s="50"/>
      <c r="C256" s="51"/>
      <c r="D256" s="49"/>
      <c r="E256" s="52"/>
      <c r="F256" s="52"/>
      <c r="G256" s="52"/>
      <c r="H256" s="52"/>
      <c r="I256" s="52"/>
    </row>
    <row r="257" spans="1:9" s="53" customFormat="1">
      <c r="A257" s="49"/>
      <c r="B257" s="50"/>
      <c r="C257" s="51"/>
      <c r="D257" s="49"/>
      <c r="E257" s="52"/>
      <c r="F257" s="52"/>
      <c r="G257" s="52"/>
      <c r="H257" s="52"/>
      <c r="I257" s="52"/>
    </row>
    <row r="258" spans="1:9" s="53" customFormat="1">
      <c r="A258" s="49"/>
      <c r="B258" s="50"/>
      <c r="C258" s="51"/>
      <c r="D258" s="49"/>
      <c r="E258" s="52"/>
      <c r="F258" s="52"/>
      <c r="G258" s="52"/>
      <c r="H258" s="52"/>
      <c r="I258" s="52"/>
    </row>
    <row r="259" spans="1:9" s="53" customFormat="1">
      <c r="A259" s="49"/>
      <c r="B259" s="50"/>
      <c r="C259" s="51"/>
      <c r="D259" s="49"/>
      <c r="E259" s="52"/>
      <c r="F259" s="52"/>
      <c r="G259" s="52"/>
      <c r="H259" s="52"/>
      <c r="I259" s="52"/>
    </row>
    <row r="260" spans="1:9" s="53" customFormat="1">
      <c r="A260" s="49"/>
      <c r="B260" s="50"/>
      <c r="C260" s="51"/>
      <c r="D260" s="49"/>
      <c r="E260" s="52"/>
      <c r="F260" s="52"/>
      <c r="G260" s="52"/>
      <c r="H260" s="52"/>
      <c r="I260" s="52"/>
    </row>
    <row r="261" spans="1:9" s="53" customFormat="1">
      <c r="A261" s="49"/>
      <c r="B261" s="50"/>
      <c r="C261" s="51"/>
      <c r="D261" s="49"/>
      <c r="E261" s="52"/>
      <c r="F261" s="52"/>
      <c r="G261" s="52"/>
      <c r="H261" s="52"/>
      <c r="I261" s="52"/>
    </row>
    <row r="262" spans="1:9" s="53" customFormat="1">
      <c r="A262" s="49"/>
      <c r="B262" s="50"/>
      <c r="C262" s="51"/>
      <c r="D262" s="49"/>
      <c r="E262" s="52"/>
      <c r="F262" s="52"/>
      <c r="G262" s="52"/>
      <c r="H262" s="52"/>
      <c r="I262" s="52"/>
    </row>
    <row r="263" spans="1:9" s="53" customFormat="1">
      <c r="A263" s="49"/>
      <c r="B263" s="50"/>
      <c r="C263" s="51"/>
      <c r="D263" s="49"/>
      <c r="E263" s="52"/>
      <c r="F263" s="52"/>
      <c r="G263" s="52"/>
      <c r="H263" s="52"/>
      <c r="I263" s="52"/>
    </row>
    <row r="264" spans="1:9" s="53" customFormat="1">
      <c r="A264" s="49"/>
      <c r="B264" s="50"/>
      <c r="C264" s="51"/>
      <c r="D264" s="49"/>
      <c r="E264" s="52"/>
      <c r="F264" s="52"/>
      <c r="G264" s="52"/>
      <c r="H264" s="52"/>
      <c r="I264" s="52"/>
    </row>
    <row r="265" spans="1:9" s="53" customFormat="1">
      <c r="A265" s="49"/>
      <c r="B265" s="50"/>
      <c r="C265" s="51"/>
      <c r="D265" s="49"/>
      <c r="E265" s="52"/>
      <c r="F265" s="52"/>
      <c r="G265" s="52"/>
      <c r="H265" s="52"/>
      <c r="I265" s="52"/>
    </row>
    <row r="266" spans="1:9" s="53" customFormat="1">
      <c r="A266" s="49"/>
      <c r="B266" s="50"/>
      <c r="C266" s="51"/>
      <c r="D266" s="49"/>
      <c r="E266" s="52"/>
      <c r="F266" s="52"/>
      <c r="G266" s="52"/>
      <c r="H266" s="52"/>
      <c r="I266" s="52"/>
    </row>
    <row r="267" spans="1:9" s="53" customFormat="1">
      <c r="A267" s="49"/>
      <c r="B267" s="50"/>
      <c r="C267" s="51"/>
      <c r="D267" s="49"/>
      <c r="E267" s="52"/>
      <c r="F267" s="52"/>
      <c r="G267" s="52"/>
      <c r="H267" s="52"/>
      <c r="I267" s="52"/>
    </row>
    <row r="268" spans="1:9" s="53" customFormat="1">
      <c r="A268" s="49"/>
      <c r="B268" s="50"/>
      <c r="C268" s="51"/>
      <c r="D268" s="49"/>
      <c r="E268" s="52"/>
      <c r="F268" s="52"/>
      <c r="G268" s="52"/>
      <c r="H268" s="52"/>
      <c r="I268" s="52"/>
    </row>
    <row r="269" spans="1:9" s="53" customFormat="1">
      <c r="A269" s="49"/>
      <c r="B269" s="50"/>
      <c r="C269" s="51"/>
      <c r="D269" s="49"/>
      <c r="E269" s="52"/>
      <c r="F269" s="52"/>
      <c r="G269" s="52"/>
      <c r="H269" s="52"/>
      <c r="I269" s="52"/>
    </row>
    <row r="270" spans="1:9" s="53" customFormat="1">
      <c r="A270" s="49"/>
      <c r="B270" s="50"/>
      <c r="C270" s="51"/>
      <c r="D270" s="49"/>
      <c r="E270" s="52"/>
      <c r="F270" s="52"/>
      <c r="G270" s="52"/>
      <c r="H270" s="52"/>
      <c r="I270" s="52"/>
    </row>
    <row r="271" spans="1:9" s="53" customFormat="1">
      <c r="A271" s="49"/>
      <c r="B271" s="50"/>
      <c r="C271" s="51"/>
      <c r="D271" s="49"/>
      <c r="E271" s="52"/>
      <c r="F271" s="52"/>
      <c r="G271" s="52"/>
      <c r="H271" s="52"/>
      <c r="I271" s="52"/>
    </row>
    <row r="272" spans="1:9" s="53" customFormat="1">
      <c r="A272" s="49"/>
      <c r="B272" s="50"/>
      <c r="C272" s="51"/>
      <c r="D272" s="49"/>
      <c r="E272" s="52"/>
      <c r="F272" s="52"/>
      <c r="G272" s="52"/>
      <c r="H272" s="52"/>
      <c r="I272" s="52"/>
    </row>
    <row r="273" spans="1:9" s="53" customFormat="1">
      <c r="A273" s="49"/>
      <c r="B273" s="50"/>
      <c r="C273" s="51"/>
      <c r="D273" s="49"/>
      <c r="E273" s="52"/>
      <c r="F273" s="52"/>
      <c r="G273" s="52"/>
      <c r="H273" s="52"/>
      <c r="I273" s="52"/>
    </row>
    <row r="274" spans="1:9" s="53" customFormat="1">
      <c r="A274" s="49"/>
      <c r="B274" s="50"/>
      <c r="C274" s="51"/>
      <c r="D274" s="49"/>
      <c r="E274" s="52"/>
      <c r="F274" s="52"/>
      <c r="G274" s="52"/>
      <c r="H274" s="52"/>
      <c r="I274" s="52"/>
    </row>
    <row r="275" spans="1:9" s="53" customFormat="1">
      <c r="A275" s="49"/>
      <c r="B275" s="50"/>
      <c r="C275" s="51"/>
      <c r="D275" s="49"/>
      <c r="E275" s="52"/>
      <c r="F275" s="52"/>
      <c r="G275" s="52"/>
      <c r="H275" s="52"/>
      <c r="I275" s="52"/>
    </row>
    <row r="276" spans="1:9" s="53" customFormat="1">
      <c r="A276" s="49"/>
      <c r="B276" s="50"/>
      <c r="C276" s="51"/>
      <c r="D276" s="49"/>
      <c r="E276" s="52"/>
      <c r="F276" s="52"/>
      <c r="G276" s="52"/>
      <c r="H276" s="52"/>
      <c r="I276" s="52"/>
    </row>
    <row r="277" spans="1:9" s="53" customFormat="1">
      <c r="A277" s="49"/>
      <c r="B277" s="50"/>
      <c r="C277" s="51"/>
      <c r="D277" s="49"/>
      <c r="E277" s="52"/>
      <c r="F277" s="52"/>
      <c r="G277" s="52"/>
      <c r="H277" s="52"/>
      <c r="I277" s="52"/>
    </row>
    <row r="278" spans="1:9" s="53" customFormat="1">
      <c r="A278" s="49"/>
      <c r="B278" s="50"/>
      <c r="C278" s="51"/>
      <c r="D278" s="49"/>
      <c r="E278" s="52"/>
      <c r="F278" s="52"/>
      <c r="G278" s="52"/>
      <c r="H278" s="52"/>
      <c r="I278" s="52"/>
    </row>
    <row r="279" spans="1:9" s="53" customFormat="1">
      <c r="A279" s="49"/>
      <c r="B279" s="50"/>
      <c r="C279" s="51"/>
      <c r="D279" s="49"/>
      <c r="E279" s="52"/>
      <c r="F279" s="52"/>
      <c r="G279" s="52"/>
      <c r="H279" s="52"/>
      <c r="I279" s="52"/>
    </row>
    <row r="280" spans="1:9" s="53" customFormat="1">
      <c r="A280" s="49"/>
      <c r="B280" s="50"/>
      <c r="C280" s="51"/>
      <c r="D280" s="49"/>
      <c r="E280" s="52"/>
      <c r="F280" s="52"/>
      <c r="G280" s="52"/>
      <c r="H280" s="52"/>
      <c r="I280" s="52"/>
    </row>
    <row r="281" spans="1:9" s="53" customFormat="1">
      <c r="A281" s="49"/>
      <c r="B281" s="50"/>
      <c r="C281" s="51"/>
      <c r="D281" s="49"/>
      <c r="E281" s="52"/>
      <c r="F281" s="52"/>
      <c r="G281" s="52"/>
      <c r="H281" s="52"/>
      <c r="I281" s="52"/>
    </row>
    <row r="282" spans="1:9" s="53" customFormat="1">
      <c r="A282" s="49"/>
      <c r="B282" s="50"/>
      <c r="C282" s="51"/>
      <c r="D282" s="49"/>
      <c r="E282" s="52"/>
      <c r="F282" s="52"/>
      <c r="G282" s="52"/>
      <c r="H282" s="52"/>
      <c r="I282" s="52"/>
    </row>
    <row r="283" spans="1:9" s="53" customFormat="1">
      <c r="A283" s="49"/>
      <c r="B283" s="50"/>
      <c r="C283" s="51"/>
      <c r="D283" s="49"/>
      <c r="E283" s="52"/>
      <c r="F283" s="52"/>
      <c r="G283" s="52"/>
      <c r="H283" s="52"/>
      <c r="I283" s="52"/>
    </row>
    <row r="284" spans="1:9" s="53" customFormat="1">
      <c r="A284" s="49"/>
      <c r="B284" s="50"/>
      <c r="C284" s="51"/>
      <c r="D284" s="49"/>
      <c r="E284" s="52"/>
      <c r="F284" s="52"/>
      <c r="G284" s="52"/>
      <c r="H284" s="52"/>
      <c r="I284" s="52"/>
    </row>
    <row r="285" spans="1:9" s="53" customFormat="1">
      <c r="A285" s="49"/>
      <c r="B285" s="50"/>
      <c r="C285" s="51"/>
      <c r="D285" s="49"/>
      <c r="E285" s="52"/>
      <c r="F285" s="52"/>
      <c r="G285" s="52"/>
      <c r="H285" s="52"/>
      <c r="I285" s="52"/>
    </row>
    <row r="286" spans="1:9" s="53" customFormat="1">
      <c r="A286" s="49"/>
      <c r="B286" s="50"/>
      <c r="C286" s="51"/>
      <c r="D286" s="49"/>
      <c r="E286" s="52"/>
      <c r="F286" s="52"/>
      <c r="G286" s="52"/>
      <c r="H286" s="52"/>
      <c r="I286" s="52"/>
    </row>
    <row r="287" spans="1:9" s="53" customFormat="1">
      <c r="A287" s="49"/>
      <c r="B287" s="50"/>
      <c r="C287" s="51"/>
      <c r="D287" s="49"/>
      <c r="E287" s="52"/>
      <c r="F287" s="52"/>
      <c r="G287" s="52"/>
      <c r="H287" s="52"/>
      <c r="I287" s="52"/>
    </row>
    <row r="288" spans="1:9" s="53" customFormat="1">
      <c r="A288" s="49"/>
      <c r="B288" s="50"/>
      <c r="C288" s="51"/>
      <c r="D288" s="49"/>
      <c r="E288" s="52"/>
      <c r="F288" s="52"/>
      <c r="G288" s="52"/>
      <c r="H288" s="52"/>
      <c r="I288" s="52"/>
    </row>
    <row r="289" spans="1:9" s="53" customFormat="1">
      <c r="A289" s="49"/>
      <c r="B289" s="50"/>
      <c r="C289" s="51"/>
      <c r="D289" s="49"/>
      <c r="E289" s="52"/>
      <c r="F289" s="52"/>
      <c r="G289" s="52"/>
      <c r="H289" s="52"/>
      <c r="I289" s="52"/>
    </row>
    <row r="290" spans="1:9" s="53" customFormat="1">
      <c r="A290" s="49"/>
      <c r="B290" s="50"/>
      <c r="C290" s="51"/>
      <c r="D290" s="49"/>
      <c r="E290" s="52"/>
      <c r="F290" s="52"/>
      <c r="G290" s="52"/>
      <c r="H290" s="52"/>
      <c r="I290" s="52"/>
    </row>
    <row r="291" spans="1:9" s="53" customFormat="1">
      <c r="A291" s="49"/>
      <c r="B291" s="50"/>
      <c r="C291" s="51"/>
      <c r="D291" s="49"/>
      <c r="E291" s="52"/>
      <c r="F291" s="52"/>
      <c r="G291" s="52"/>
      <c r="H291" s="52"/>
      <c r="I291" s="52"/>
    </row>
    <row r="292" spans="1:9" s="53" customFormat="1">
      <c r="A292" s="49"/>
      <c r="B292" s="50"/>
      <c r="C292" s="51"/>
      <c r="D292" s="49"/>
      <c r="E292" s="52"/>
      <c r="F292" s="52"/>
      <c r="G292" s="52"/>
      <c r="H292" s="52"/>
      <c r="I292" s="52"/>
    </row>
    <row r="293" spans="1:9" s="53" customFormat="1">
      <c r="A293" s="49"/>
      <c r="B293" s="50"/>
      <c r="C293" s="51"/>
      <c r="D293" s="49"/>
      <c r="E293" s="52"/>
      <c r="F293" s="52"/>
      <c r="G293" s="52"/>
      <c r="H293" s="52"/>
      <c r="I293" s="52"/>
    </row>
    <row r="294" spans="1:9" s="53" customFormat="1">
      <c r="A294" s="49"/>
      <c r="B294" s="50"/>
      <c r="C294" s="51"/>
      <c r="D294" s="49"/>
      <c r="E294" s="52"/>
      <c r="F294" s="52"/>
      <c r="G294" s="52"/>
      <c r="H294" s="52"/>
      <c r="I294" s="52"/>
    </row>
    <row r="295" spans="1:9" s="53" customFormat="1">
      <c r="A295" s="49"/>
      <c r="B295" s="50"/>
      <c r="C295" s="51"/>
      <c r="D295" s="49"/>
      <c r="E295" s="52"/>
      <c r="F295" s="52"/>
      <c r="G295" s="52"/>
      <c r="H295" s="52"/>
      <c r="I295" s="52"/>
    </row>
    <row r="296" spans="1:9" s="53" customFormat="1">
      <c r="A296" s="49"/>
      <c r="B296" s="50"/>
      <c r="C296" s="51"/>
      <c r="D296" s="49"/>
      <c r="E296" s="52"/>
      <c r="F296" s="52"/>
      <c r="G296" s="52"/>
      <c r="H296" s="52"/>
      <c r="I296" s="52"/>
    </row>
    <row r="297" spans="1:9" s="53" customFormat="1">
      <c r="A297" s="49"/>
      <c r="B297" s="50"/>
      <c r="C297" s="51"/>
      <c r="D297" s="49"/>
      <c r="E297" s="52"/>
      <c r="F297" s="52"/>
      <c r="G297" s="52"/>
      <c r="H297" s="52"/>
      <c r="I297" s="52"/>
    </row>
    <row r="298" spans="1:9" s="53" customFormat="1">
      <c r="A298" s="49"/>
      <c r="B298" s="50"/>
      <c r="C298" s="51"/>
      <c r="D298" s="49"/>
      <c r="E298" s="52"/>
      <c r="F298" s="52"/>
      <c r="G298" s="52"/>
      <c r="H298" s="52"/>
      <c r="I298" s="52"/>
    </row>
    <row r="299" spans="1:9" s="53" customFormat="1">
      <c r="A299" s="49"/>
      <c r="B299" s="50"/>
      <c r="C299" s="51"/>
      <c r="D299" s="49"/>
      <c r="E299" s="52"/>
      <c r="F299" s="52"/>
      <c r="G299" s="52"/>
      <c r="H299" s="52"/>
      <c r="I299" s="52"/>
    </row>
    <row r="300" spans="1:9" s="53" customFormat="1">
      <c r="A300" s="49"/>
      <c r="B300" s="50"/>
      <c r="C300" s="51"/>
      <c r="D300" s="49"/>
      <c r="E300" s="52"/>
      <c r="F300" s="52"/>
      <c r="G300" s="52"/>
      <c r="H300" s="52"/>
      <c r="I300" s="52"/>
    </row>
    <row r="301" spans="1:9" s="53" customFormat="1">
      <c r="A301" s="49"/>
      <c r="B301" s="50"/>
      <c r="C301" s="51"/>
      <c r="D301" s="49"/>
      <c r="E301" s="52"/>
      <c r="F301" s="52"/>
      <c r="G301" s="52"/>
      <c r="H301" s="52"/>
      <c r="I301" s="52"/>
    </row>
    <row r="302" spans="1:9" s="53" customFormat="1">
      <c r="A302" s="49"/>
      <c r="B302" s="50"/>
      <c r="C302" s="51"/>
      <c r="D302" s="49"/>
      <c r="E302" s="52"/>
      <c r="F302" s="52"/>
      <c r="G302" s="52"/>
      <c r="H302" s="52"/>
      <c r="I302" s="52"/>
    </row>
    <row r="303" spans="1:9" s="53" customFormat="1">
      <c r="A303" s="49"/>
      <c r="B303" s="50"/>
      <c r="C303" s="51"/>
      <c r="D303" s="49"/>
      <c r="E303" s="52"/>
      <c r="F303" s="52"/>
      <c r="G303" s="52"/>
      <c r="H303" s="52"/>
      <c r="I303" s="52"/>
    </row>
    <row r="304" spans="1:9" s="53" customFormat="1">
      <c r="A304" s="49"/>
      <c r="B304" s="50"/>
      <c r="C304" s="51"/>
      <c r="D304" s="49"/>
      <c r="E304" s="52"/>
      <c r="F304" s="52"/>
      <c r="G304" s="52"/>
      <c r="H304" s="52"/>
      <c r="I304" s="52"/>
    </row>
    <row r="305" spans="1:9" s="53" customFormat="1">
      <c r="A305" s="49"/>
      <c r="B305" s="50"/>
      <c r="C305" s="51"/>
      <c r="D305" s="49"/>
      <c r="E305" s="52"/>
      <c r="F305" s="52"/>
      <c r="G305" s="52"/>
      <c r="H305" s="52"/>
      <c r="I305" s="52"/>
    </row>
    <row r="306" spans="1:9" s="53" customFormat="1">
      <c r="A306" s="49"/>
      <c r="B306" s="50"/>
      <c r="C306" s="51"/>
      <c r="D306" s="49"/>
      <c r="E306" s="52"/>
      <c r="F306" s="52"/>
      <c r="G306" s="52"/>
      <c r="H306" s="52"/>
      <c r="I306" s="52"/>
    </row>
    <row r="307" spans="1:9" s="53" customFormat="1">
      <c r="A307" s="49"/>
      <c r="B307" s="50"/>
      <c r="C307" s="51"/>
      <c r="D307" s="49"/>
      <c r="E307" s="52"/>
      <c r="F307" s="52"/>
      <c r="G307" s="52"/>
      <c r="H307" s="52"/>
      <c r="I307" s="52"/>
    </row>
    <row r="308" spans="1:9" s="53" customFormat="1">
      <c r="A308" s="49"/>
      <c r="B308" s="50"/>
      <c r="C308" s="51"/>
      <c r="D308" s="49"/>
      <c r="E308" s="52"/>
      <c r="F308" s="52"/>
      <c r="G308" s="52"/>
      <c r="H308" s="52"/>
      <c r="I308" s="52"/>
    </row>
    <row r="309" spans="1:9" s="53" customFormat="1">
      <c r="A309" s="49"/>
      <c r="B309" s="50"/>
      <c r="C309" s="51"/>
      <c r="D309" s="49"/>
      <c r="E309" s="52"/>
      <c r="F309" s="52"/>
      <c r="G309" s="52"/>
      <c r="H309" s="52"/>
      <c r="I309" s="52"/>
    </row>
    <row r="310" spans="1:9" s="53" customFormat="1">
      <c r="A310" s="49"/>
      <c r="B310" s="50"/>
      <c r="C310" s="51"/>
      <c r="D310" s="49"/>
      <c r="E310" s="52"/>
      <c r="F310" s="52"/>
      <c r="G310" s="52"/>
      <c r="H310" s="52"/>
      <c r="I310" s="52"/>
    </row>
    <row r="311" spans="1:9" s="53" customFormat="1">
      <c r="A311" s="49"/>
      <c r="B311" s="50"/>
      <c r="C311" s="51"/>
      <c r="D311" s="49"/>
      <c r="E311" s="52"/>
      <c r="F311" s="52"/>
      <c r="G311" s="52"/>
      <c r="H311" s="52"/>
      <c r="I311" s="52"/>
    </row>
    <row r="312" spans="1:9" s="53" customFormat="1">
      <c r="A312" s="49"/>
      <c r="B312" s="50"/>
      <c r="C312" s="51"/>
      <c r="D312" s="49"/>
      <c r="E312" s="52"/>
      <c r="F312" s="52"/>
      <c r="G312" s="52"/>
      <c r="H312" s="52"/>
      <c r="I312" s="52"/>
    </row>
    <row r="313" spans="1:9" s="53" customFormat="1">
      <c r="A313" s="49"/>
      <c r="B313" s="50"/>
      <c r="C313" s="51"/>
      <c r="D313" s="49"/>
      <c r="E313" s="52"/>
      <c r="F313" s="52"/>
      <c r="G313" s="52"/>
      <c r="H313" s="52"/>
      <c r="I313" s="52"/>
    </row>
    <row r="314" spans="1:9" s="53" customFormat="1">
      <c r="A314" s="49"/>
      <c r="B314" s="50"/>
      <c r="C314" s="51"/>
      <c r="D314" s="49"/>
      <c r="E314" s="52"/>
      <c r="F314" s="52"/>
      <c r="G314" s="52"/>
      <c r="H314" s="52"/>
      <c r="I314" s="52"/>
    </row>
    <row r="315" spans="1:9" s="53" customFormat="1">
      <c r="A315" s="49"/>
      <c r="B315" s="50"/>
      <c r="C315" s="51"/>
      <c r="D315" s="49"/>
      <c r="E315" s="52"/>
      <c r="F315" s="52"/>
      <c r="G315" s="52"/>
      <c r="H315" s="52"/>
      <c r="I315" s="52"/>
    </row>
    <row r="316" spans="1:9" s="53" customFormat="1">
      <c r="A316" s="49"/>
      <c r="B316" s="50"/>
      <c r="C316" s="51"/>
      <c r="D316" s="49"/>
      <c r="E316" s="52"/>
      <c r="F316" s="52"/>
      <c r="G316" s="52"/>
      <c r="H316" s="52"/>
      <c r="I316" s="52"/>
    </row>
    <row r="317" spans="1:9" s="53" customFormat="1">
      <c r="A317" s="49"/>
      <c r="B317" s="50"/>
      <c r="C317" s="51"/>
      <c r="D317" s="49"/>
      <c r="E317" s="52"/>
      <c r="F317" s="52"/>
      <c r="G317" s="52"/>
      <c r="H317" s="52"/>
      <c r="I317" s="52"/>
    </row>
    <row r="318" spans="1:9" s="53" customFormat="1">
      <c r="A318" s="49"/>
      <c r="B318" s="50"/>
      <c r="C318" s="51"/>
      <c r="D318" s="49"/>
      <c r="E318" s="52"/>
      <c r="F318" s="52"/>
      <c r="G318" s="52"/>
      <c r="H318" s="52"/>
      <c r="I318" s="52"/>
    </row>
    <row r="319" spans="1:9" s="53" customFormat="1">
      <c r="A319" s="49"/>
      <c r="B319" s="50"/>
      <c r="C319" s="51"/>
      <c r="D319" s="49"/>
      <c r="E319" s="52"/>
      <c r="F319" s="52"/>
      <c r="G319" s="52"/>
      <c r="H319" s="52"/>
      <c r="I319" s="52"/>
    </row>
    <row r="320" spans="1:9" s="53" customFormat="1">
      <c r="A320" s="49"/>
      <c r="B320" s="50"/>
      <c r="C320" s="51"/>
      <c r="D320" s="49"/>
      <c r="E320" s="52"/>
      <c r="F320" s="52"/>
      <c r="G320" s="52"/>
      <c r="H320" s="52"/>
      <c r="I320" s="52"/>
    </row>
    <row r="321" spans="1:9" s="53" customFormat="1">
      <c r="A321" s="49"/>
      <c r="B321" s="50"/>
      <c r="C321" s="51"/>
      <c r="D321" s="49"/>
      <c r="E321" s="52"/>
      <c r="F321" s="52"/>
      <c r="G321" s="52"/>
      <c r="H321" s="52"/>
      <c r="I321" s="52"/>
    </row>
    <row r="322" spans="1:9" s="53" customFormat="1">
      <c r="A322" s="49"/>
      <c r="B322" s="50"/>
      <c r="C322" s="51"/>
      <c r="D322" s="49"/>
      <c r="E322" s="52"/>
      <c r="F322" s="52"/>
      <c r="G322" s="52"/>
      <c r="H322" s="52"/>
      <c r="I322" s="52"/>
    </row>
    <row r="323" spans="1:9" s="53" customFormat="1">
      <c r="A323" s="49"/>
      <c r="B323" s="50"/>
      <c r="C323" s="51"/>
      <c r="D323" s="49"/>
      <c r="E323" s="52"/>
      <c r="F323" s="52"/>
      <c r="G323" s="52"/>
      <c r="H323" s="52"/>
      <c r="I323" s="52"/>
    </row>
    <row r="324" spans="1:9" s="53" customFormat="1">
      <c r="A324" s="49"/>
      <c r="B324" s="50"/>
      <c r="C324" s="51"/>
      <c r="D324" s="49"/>
      <c r="E324" s="52"/>
      <c r="F324" s="52"/>
      <c r="G324" s="52"/>
      <c r="H324" s="52"/>
      <c r="I324" s="52"/>
    </row>
    <row r="325" spans="1:9" s="53" customFormat="1">
      <c r="A325" s="49"/>
      <c r="B325" s="50"/>
      <c r="C325" s="51"/>
      <c r="D325" s="49"/>
      <c r="E325" s="52"/>
      <c r="F325" s="52"/>
      <c r="G325" s="52"/>
      <c r="H325" s="52"/>
      <c r="I325" s="52"/>
    </row>
    <row r="326" spans="1:9" s="53" customFormat="1">
      <c r="A326" s="49"/>
      <c r="B326" s="50"/>
      <c r="C326" s="51"/>
      <c r="D326" s="49"/>
      <c r="E326" s="52"/>
      <c r="F326" s="52"/>
      <c r="G326" s="52"/>
      <c r="H326" s="52"/>
      <c r="I326" s="52"/>
    </row>
    <row r="327" spans="1:9" s="53" customFormat="1">
      <c r="A327" s="49"/>
      <c r="B327" s="50"/>
      <c r="C327" s="51"/>
      <c r="D327" s="49"/>
      <c r="E327" s="52"/>
      <c r="F327" s="52"/>
      <c r="G327" s="52"/>
      <c r="H327" s="52"/>
      <c r="I327" s="52"/>
    </row>
    <row r="328" spans="1:9" s="53" customFormat="1">
      <c r="A328" s="49"/>
      <c r="B328" s="50"/>
      <c r="C328" s="51"/>
      <c r="D328" s="49"/>
      <c r="E328" s="52"/>
      <c r="F328" s="52"/>
      <c r="G328" s="52"/>
      <c r="H328" s="52"/>
      <c r="I328" s="52"/>
    </row>
    <row r="329" spans="1:9" s="53" customFormat="1">
      <c r="A329" s="49"/>
      <c r="B329" s="50"/>
      <c r="C329" s="51"/>
      <c r="D329" s="49"/>
      <c r="E329" s="52"/>
      <c r="F329" s="52"/>
      <c r="G329" s="52"/>
      <c r="H329" s="52"/>
      <c r="I329" s="52"/>
    </row>
    <row r="330" spans="1:9" s="53" customFormat="1">
      <c r="A330" s="49"/>
      <c r="B330" s="50"/>
      <c r="C330" s="51"/>
      <c r="D330" s="49"/>
      <c r="E330" s="52"/>
      <c r="F330" s="52"/>
      <c r="G330" s="52"/>
      <c r="H330" s="52"/>
      <c r="I330" s="52"/>
    </row>
    <row r="331" spans="1:9" s="53" customFormat="1">
      <c r="A331" s="49"/>
      <c r="B331" s="50"/>
      <c r="C331" s="51"/>
      <c r="D331" s="49"/>
      <c r="E331" s="52"/>
      <c r="F331" s="52"/>
      <c r="G331" s="52"/>
      <c r="H331" s="52"/>
      <c r="I331" s="52"/>
    </row>
    <row r="332" spans="1:9" s="53" customFormat="1">
      <c r="A332" s="49"/>
      <c r="B332" s="50"/>
      <c r="C332" s="51"/>
      <c r="D332" s="49"/>
      <c r="E332" s="52"/>
      <c r="F332" s="52"/>
      <c r="G332" s="52"/>
      <c r="H332" s="52"/>
      <c r="I332" s="52"/>
    </row>
    <row r="333" spans="1:9" s="53" customFormat="1">
      <c r="A333" s="49"/>
      <c r="B333" s="50"/>
      <c r="C333" s="51"/>
      <c r="D333" s="49"/>
      <c r="E333" s="52"/>
      <c r="F333" s="52"/>
      <c r="G333" s="52"/>
      <c r="H333" s="52"/>
      <c r="I333" s="52"/>
    </row>
    <row r="334" spans="1:9" s="53" customFormat="1">
      <c r="A334" s="49"/>
      <c r="B334" s="50"/>
      <c r="C334" s="51"/>
      <c r="D334" s="49"/>
      <c r="E334" s="52"/>
      <c r="F334" s="52"/>
      <c r="G334" s="52"/>
      <c r="H334" s="52"/>
      <c r="I334" s="52"/>
    </row>
    <row r="335" spans="1:9" s="53" customFormat="1">
      <c r="A335" s="49"/>
      <c r="B335" s="50"/>
      <c r="C335" s="51"/>
      <c r="D335" s="49"/>
      <c r="E335" s="52"/>
      <c r="F335" s="52"/>
      <c r="G335" s="52"/>
      <c r="H335" s="52"/>
      <c r="I335" s="52"/>
    </row>
    <row r="336" spans="1:9" s="53" customFormat="1">
      <c r="A336" s="49"/>
      <c r="B336" s="50"/>
      <c r="C336" s="51"/>
      <c r="D336" s="49"/>
      <c r="E336" s="52"/>
      <c r="F336" s="52"/>
      <c r="G336" s="52"/>
      <c r="H336" s="52"/>
      <c r="I336" s="52"/>
    </row>
    <row r="337" spans="1:9" s="53" customFormat="1">
      <c r="A337" s="49"/>
      <c r="B337" s="50"/>
      <c r="C337" s="51"/>
      <c r="D337" s="49"/>
      <c r="E337" s="52"/>
      <c r="F337" s="52"/>
      <c r="G337" s="52"/>
      <c r="H337" s="52"/>
      <c r="I337" s="52"/>
    </row>
    <row r="338" spans="1:9" s="53" customFormat="1">
      <c r="A338" s="49"/>
      <c r="B338" s="50"/>
      <c r="C338" s="51"/>
      <c r="D338" s="49"/>
      <c r="E338" s="52"/>
      <c r="F338" s="52"/>
      <c r="G338" s="52"/>
      <c r="H338" s="52"/>
      <c r="I338" s="52"/>
    </row>
    <row r="339" spans="1:9" s="53" customFormat="1">
      <c r="A339" s="49"/>
      <c r="B339" s="50"/>
      <c r="C339" s="51"/>
      <c r="D339" s="49"/>
      <c r="E339" s="52"/>
      <c r="F339" s="52"/>
      <c r="G339" s="52"/>
      <c r="H339" s="52"/>
      <c r="I339" s="52"/>
    </row>
    <row r="340" spans="1:9" s="53" customFormat="1">
      <c r="A340" s="49"/>
      <c r="B340" s="50"/>
      <c r="C340" s="51"/>
      <c r="D340" s="49"/>
      <c r="E340" s="52"/>
      <c r="F340" s="52"/>
      <c r="G340" s="52"/>
      <c r="H340" s="52"/>
      <c r="I340" s="52"/>
    </row>
    <row r="341" spans="1:9" s="53" customFormat="1">
      <c r="A341" s="49"/>
      <c r="B341" s="50"/>
      <c r="C341" s="51"/>
      <c r="D341" s="49"/>
      <c r="E341" s="52"/>
      <c r="F341" s="52"/>
      <c r="G341" s="52"/>
      <c r="H341" s="52"/>
      <c r="I341" s="52"/>
    </row>
    <row r="342" spans="1:9" s="53" customFormat="1">
      <c r="A342" s="49"/>
      <c r="B342" s="50"/>
      <c r="C342" s="51"/>
      <c r="D342" s="49"/>
      <c r="E342" s="52"/>
      <c r="F342" s="52"/>
      <c r="G342" s="52"/>
      <c r="H342" s="52"/>
      <c r="I342" s="52"/>
    </row>
    <row r="343" spans="1:9" s="53" customFormat="1">
      <c r="A343" s="49"/>
      <c r="B343" s="50"/>
      <c r="C343" s="51"/>
      <c r="D343" s="49"/>
      <c r="E343" s="52"/>
      <c r="F343" s="52"/>
      <c r="G343" s="52"/>
      <c r="H343" s="52"/>
      <c r="I343" s="52"/>
    </row>
    <row r="344" spans="1:9" s="53" customFormat="1">
      <c r="A344" s="49"/>
      <c r="B344" s="50"/>
      <c r="C344" s="51"/>
      <c r="D344" s="49"/>
      <c r="E344" s="52"/>
      <c r="F344" s="52"/>
      <c r="G344" s="52"/>
      <c r="H344" s="52"/>
      <c r="I344" s="52"/>
    </row>
    <row r="345" spans="1:9" s="53" customFormat="1">
      <c r="A345" s="49"/>
      <c r="B345" s="50"/>
      <c r="C345" s="51"/>
      <c r="D345" s="49"/>
      <c r="E345" s="52"/>
      <c r="F345" s="52"/>
      <c r="G345" s="52"/>
      <c r="H345" s="52"/>
      <c r="I345" s="52"/>
    </row>
    <row r="346" spans="1:9" s="53" customFormat="1">
      <c r="A346" s="49"/>
      <c r="B346" s="50"/>
      <c r="C346" s="51"/>
      <c r="D346" s="49"/>
      <c r="E346" s="52"/>
      <c r="F346" s="52"/>
      <c r="G346" s="52"/>
      <c r="H346" s="52"/>
      <c r="I346" s="52"/>
    </row>
    <row r="347" spans="1:9" s="53" customFormat="1">
      <c r="A347" s="49"/>
      <c r="B347" s="50"/>
      <c r="C347" s="51"/>
      <c r="D347" s="49"/>
      <c r="E347" s="52"/>
      <c r="F347" s="52"/>
      <c r="G347" s="52"/>
      <c r="H347" s="52"/>
      <c r="I347" s="52"/>
    </row>
    <row r="348" spans="1:9" s="53" customFormat="1">
      <c r="A348" s="49"/>
      <c r="B348" s="50"/>
      <c r="C348" s="51"/>
      <c r="D348" s="49"/>
      <c r="E348" s="52"/>
      <c r="F348" s="52"/>
      <c r="G348" s="52"/>
      <c r="H348" s="52"/>
      <c r="I348" s="52"/>
    </row>
    <row r="349" spans="1:9" s="53" customFormat="1">
      <c r="A349" s="49"/>
      <c r="B349" s="50"/>
      <c r="C349" s="51"/>
      <c r="D349" s="49"/>
      <c r="E349" s="52"/>
      <c r="F349" s="52"/>
      <c r="G349" s="52"/>
      <c r="H349" s="52"/>
      <c r="I349" s="52"/>
    </row>
    <row r="350" spans="1:9" s="53" customFormat="1">
      <c r="A350" s="49"/>
      <c r="B350" s="50"/>
      <c r="C350" s="51"/>
      <c r="D350" s="49"/>
      <c r="E350" s="52"/>
      <c r="F350" s="52"/>
      <c r="G350" s="52"/>
      <c r="H350" s="52"/>
      <c r="I350" s="52"/>
    </row>
    <row r="351" spans="1:9" s="53" customFormat="1">
      <c r="A351" s="49"/>
      <c r="B351" s="50"/>
      <c r="C351" s="51"/>
      <c r="D351" s="49"/>
      <c r="E351" s="52"/>
      <c r="F351" s="52"/>
      <c r="G351" s="52"/>
      <c r="H351" s="52"/>
      <c r="I351" s="52"/>
    </row>
    <row r="352" spans="1:9" s="53" customFormat="1">
      <c r="A352" s="49"/>
      <c r="B352" s="50"/>
      <c r="C352" s="51"/>
      <c r="D352" s="49"/>
      <c r="E352" s="52"/>
      <c r="F352" s="52"/>
      <c r="G352" s="52"/>
      <c r="H352" s="52"/>
      <c r="I352" s="52"/>
    </row>
    <row r="353" spans="1:9" s="53" customFormat="1">
      <c r="A353" s="49"/>
      <c r="B353" s="50"/>
      <c r="C353" s="51"/>
      <c r="D353" s="49"/>
      <c r="E353" s="52"/>
      <c r="F353" s="52"/>
      <c r="G353" s="52"/>
      <c r="H353" s="52"/>
      <c r="I353" s="52"/>
    </row>
    <row r="354" spans="1:9" s="53" customFormat="1">
      <c r="A354" s="49"/>
      <c r="B354" s="50"/>
      <c r="C354" s="51"/>
      <c r="D354" s="49"/>
      <c r="E354" s="52"/>
      <c r="F354" s="52"/>
      <c r="G354" s="52"/>
      <c r="H354" s="52"/>
      <c r="I354" s="52"/>
    </row>
    <row r="355" spans="1:9" s="53" customFormat="1">
      <c r="A355" s="49"/>
      <c r="B355" s="50"/>
      <c r="C355" s="51"/>
      <c r="D355" s="49"/>
      <c r="E355" s="52"/>
      <c r="F355" s="52"/>
      <c r="G355" s="52"/>
      <c r="H355" s="52"/>
      <c r="I355" s="52"/>
    </row>
    <row r="356" spans="1:9" s="53" customFormat="1">
      <c r="A356" s="49"/>
      <c r="B356" s="50"/>
      <c r="C356" s="51"/>
      <c r="D356" s="49"/>
      <c r="E356" s="52"/>
      <c r="F356" s="52"/>
      <c r="G356" s="52"/>
      <c r="H356" s="52"/>
      <c r="I356" s="52"/>
    </row>
    <row r="357" spans="1:9" s="53" customFormat="1">
      <c r="A357" s="49"/>
      <c r="B357" s="50"/>
      <c r="C357" s="51"/>
      <c r="D357" s="49"/>
      <c r="E357" s="52"/>
      <c r="F357" s="52"/>
      <c r="G357" s="52"/>
      <c r="H357" s="52"/>
      <c r="I357" s="52"/>
    </row>
    <row r="358" spans="1:9" s="53" customFormat="1">
      <c r="A358" s="49"/>
      <c r="B358" s="50"/>
      <c r="C358" s="51"/>
      <c r="D358" s="49"/>
      <c r="E358" s="52"/>
      <c r="F358" s="52"/>
      <c r="G358" s="52"/>
      <c r="H358" s="52"/>
      <c r="I358" s="52"/>
    </row>
    <row r="359" spans="1:9" s="53" customFormat="1">
      <c r="A359" s="49"/>
      <c r="B359" s="50"/>
      <c r="C359" s="51"/>
      <c r="D359" s="49"/>
      <c r="E359" s="52"/>
      <c r="F359" s="52"/>
      <c r="G359" s="52"/>
      <c r="H359" s="52"/>
      <c r="I359" s="52"/>
    </row>
    <row r="360" spans="1:9" s="53" customFormat="1">
      <c r="A360" s="49"/>
      <c r="B360" s="50"/>
      <c r="C360" s="51"/>
      <c r="D360" s="49"/>
      <c r="E360" s="52"/>
      <c r="F360" s="52"/>
      <c r="G360" s="52"/>
      <c r="H360" s="52"/>
      <c r="I360" s="52"/>
    </row>
    <row r="361" spans="1:9" s="53" customFormat="1">
      <c r="A361" s="49"/>
      <c r="B361" s="50"/>
      <c r="C361" s="51"/>
      <c r="D361" s="49"/>
      <c r="E361" s="52"/>
      <c r="F361" s="52"/>
      <c r="G361" s="52"/>
      <c r="H361" s="52"/>
      <c r="I361" s="52"/>
    </row>
    <row r="362" spans="1:9" s="53" customFormat="1">
      <c r="A362" s="49"/>
      <c r="B362" s="50"/>
      <c r="C362" s="51"/>
      <c r="D362" s="49"/>
      <c r="E362" s="52"/>
      <c r="F362" s="52"/>
      <c r="G362" s="52"/>
      <c r="H362" s="52"/>
      <c r="I362" s="52"/>
    </row>
    <row r="363" spans="1:9" s="53" customFormat="1">
      <c r="A363" s="49"/>
      <c r="B363" s="50"/>
      <c r="C363" s="51"/>
      <c r="D363" s="49"/>
      <c r="E363" s="52"/>
      <c r="F363" s="52"/>
      <c r="G363" s="52"/>
      <c r="H363" s="52"/>
      <c r="I363" s="52"/>
    </row>
    <row r="364" spans="1:9" s="53" customFormat="1">
      <c r="A364" s="49"/>
      <c r="B364" s="50"/>
      <c r="C364" s="51"/>
      <c r="D364" s="49"/>
      <c r="E364" s="52"/>
      <c r="F364" s="52"/>
      <c r="G364" s="52"/>
      <c r="H364" s="52"/>
      <c r="I364" s="52"/>
    </row>
    <row r="365" spans="1:9" s="53" customFormat="1">
      <c r="A365" s="49"/>
      <c r="B365" s="50"/>
      <c r="C365" s="51"/>
      <c r="D365" s="49"/>
      <c r="E365" s="52"/>
      <c r="F365" s="52"/>
      <c r="G365" s="52"/>
      <c r="H365" s="52"/>
      <c r="I365" s="52"/>
    </row>
    <row r="366" spans="1:9" s="53" customFormat="1">
      <c r="A366" s="49"/>
      <c r="B366" s="50"/>
      <c r="C366" s="51"/>
      <c r="D366" s="49"/>
      <c r="E366" s="52"/>
      <c r="F366" s="52"/>
      <c r="G366" s="52"/>
      <c r="H366" s="52"/>
      <c r="I366" s="52"/>
    </row>
    <row r="367" spans="1:9" s="53" customFormat="1">
      <c r="A367" s="49"/>
      <c r="B367" s="50"/>
      <c r="C367" s="51"/>
      <c r="D367" s="49"/>
      <c r="E367" s="52"/>
      <c r="F367" s="52"/>
      <c r="G367" s="52"/>
      <c r="H367" s="52"/>
      <c r="I367" s="52"/>
    </row>
    <row r="368" spans="1:9" s="53" customFormat="1">
      <c r="A368" s="49"/>
      <c r="B368" s="50"/>
      <c r="C368" s="51"/>
      <c r="D368" s="49"/>
      <c r="E368" s="52"/>
      <c r="F368" s="52"/>
      <c r="G368" s="52"/>
      <c r="H368" s="52"/>
      <c r="I368" s="52"/>
    </row>
    <row r="369" spans="1:9" s="53" customFormat="1">
      <c r="A369" s="49"/>
      <c r="B369" s="50"/>
      <c r="C369" s="51"/>
      <c r="D369" s="49"/>
      <c r="E369" s="52"/>
      <c r="F369" s="52"/>
      <c r="G369" s="52"/>
      <c r="H369" s="52"/>
      <c r="I369" s="52"/>
    </row>
    <row r="370" spans="1:9" s="53" customFormat="1">
      <c r="A370" s="49"/>
      <c r="B370" s="50"/>
      <c r="C370" s="51"/>
      <c r="D370" s="49"/>
      <c r="E370" s="52"/>
      <c r="F370" s="52"/>
      <c r="G370" s="52"/>
      <c r="H370" s="52"/>
      <c r="I370" s="52"/>
    </row>
    <row r="371" spans="1:9" s="53" customFormat="1">
      <c r="A371" s="49"/>
      <c r="B371" s="50"/>
      <c r="C371" s="51"/>
      <c r="D371" s="49"/>
      <c r="E371" s="52"/>
      <c r="F371" s="52"/>
      <c r="G371" s="52"/>
      <c r="H371" s="52"/>
      <c r="I371" s="52"/>
    </row>
    <row r="372" spans="1:9" s="53" customFormat="1">
      <c r="A372" s="49"/>
      <c r="B372" s="50"/>
      <c r="C372" s="51"/>
      <c r="D372" s="49"/>
      <c r="E372" s="52"/>
      <c r="F372" s="52"/>
      <c r="G372" s="52"/>
      <c r="H372" s="52"/>
      <c r="I372" s="52"/>
    </row>
    <row r="373" spans="1:9" s="53" customFormat="1">
      <c r="A373" s="49"/>
      <c r="B373" s="50"/>
      <c r="C373" s="51"/>
      <c r="D373" s="49"/>
      <c r="E373" s="52"/>
      <c r="F373" s="52"/>
      <c r="G373" s="52"/>
      <c r="H373" s="52"/>
      <c r="I373" s="52"/>
    </row>
    <row r="374" spans="1:9" s="53" customFormat="1">
      <c r="A374" s="49"/>
      <c r="B374" s="50"/>
      <c r="C374" s="51"/>
      <c r="D374" s="49"/>
      <c r="E374" s="52"/>
      <c r="F374" s="52"/>
      <c r="G374" s="52"/>
      <c r="H374" s="52"/>
      <c r="I374" s="52"/>
    </row>
    <row r="375" spans="1:9" s="53" customFormat="1">
      <c r="A375" s="49"/>
      <c r="B375" s="50"/>
      <c r="C375" s="51"/>
      <c r="D375" s="49"/>
      <c r="E375" s="52"/>
      <c r="F375" s="52"/>
      <c r="G375" s="52"/>
      <c r="H375" s="52"/>
      <c r="I375" s="52"/>
    </row>
    <row r="376" spans="1:9" s="53" customFormat="1">
      <c r="A376" s="49"/>
      <c r="B376" s="50"/>
      <c r="C376" s="51"/>
      <c r="D376" s="49"/>
      <c r="E376" s="52"/>
      <c r="F376" s="52"/>
      <c r="G376" s="52"/>
      <c r="H376" s="52"/>
      <c r="I376" s="52"/>
    </row>
    <row r="377" spans="1:9" s="53" customFormat="1">
      <c r="A377" s="49"/>
      <c r="B377" s="50"/>
      <c r="C377" s="51"/>
      <c r="D377" s="49"/>
      <c r="E377" s="52"/>
      <c r="F377" s="52"/>
      <c r="G377" s="52"/>
      <c r="H377" s="52"/>
      <c r="I377" s="52"/>
    </row>
    <row r="378" spans="1:9" s="53" customFormat="1">
      <c r="A378" s="49"/>
      <c r="B378" s="50"/>
      <c r="C378" s="51"/>
      <c r="D378" s="49"/>
      <c r="E378" s="52"/>
      <c r="F378" s="52"/>
      <c r="G378" s="52"/>
      <c r="H378" s="52"/>
      <c r="I378" s="52"/>
    </row>
    <row r="379" spans="1:9" s="53" customFormat="1">
      <c r="A379" s="49"/>
      <c r="B379" s="50"/>
      <c r="C379" s="51"/>
      <c r="D379" s="49"/>
      <c r="E379" s="52"/>
      <c r="F379" s="52"/>
      <c r="G379" s="52"/>
      <c r="H379" s="52"/>
      <c r="I379" s="52"/>
    </row>
    <row r="380" spans="1:9" s="53" customFormat="1">
      <c r="A380" s="49"/>
      <c r="B380" s="50"/>
      <c r="C380" s="51"/>
      <c r="D380" s="49"/>
      <c r="E380" s="52"/>
      <c r="F380" s="52"/>
      <c r="G380" s="52"/>
      <c r="H380" s="52"/>
      <c r="I380" s="52"/>
    </row>
    <row r="381" spans="1:9" s="53" customFormat="1">
      <c r="A381" s="49"/>
      <c r="B381" s="50"/>
      <c r="C381" s="51"/>
      <c r="D381" s="49"/>
      <c r="E381" s="52"/>
      <c r="F381" s="52"/>
      <c r="G381" s="52"/>
      <c r="H381" s="52"/>
      <c r="I381" s="52"/>
    </row>
    <row r="382" spans="1:9" s="53" customFormat="1">
      <c r="A382" s="49"/>
      <c r="B382" s="50"/>
      <c r="C382" s="51"/>
      <c r="D382" s="49"/>
      <c r="E382" s="52"/>
      <c r="F382" s="52"/>
      <c r="G382" s="52"/>
      <c r="H382" s="52"/>
      <c r="I382" s="52"/>
    </row>
    <row r="383" spans="1:9" s="53" customFormat="1">
      <c r="A383" s="49"/>
      <c r="B383" s="50"/>
      <c r="C383" s="51"/>
      <c r="D383" s="49"/>
      <c r="E383" s="52"/>
      <c r="F383" s="52"/>
      <c r="G383" s="52"/>
      <c r="H383" s="52"/>
      <c r="I383" s="52"/>
    </row>
    <row r="384" spans="1:9" s="53" customFormat="1">
      <c r="A384" s="49"/>
      <c r="B384" s="50"/>
      <c r="C384" s="51"/>
      <c r="D384" s="49"/>
      <c r="E384" s="52"/>
      <c r="F384" s="52"/>
      <c r="G384" s="52"/>
      <c r="H384" s="52"/>
      <c r="I384" s="52"/>
    </row>
    <row r="385" spans="1:9" s="53" customFormat="1">
      <c r="A385" s="49"/>
      <c r="B385" s="50"/>
      <c r="C385" s="51"/>
      <c r="D385" s="49"/>
      <c r="E385" s="52"/>
      <c r="F385" s="52"/>
      <c r="G385" s="52"/>
      <c r="H385" s="52"/>
      <c r="I385" s="52"/>
    </row>
    <row r="386" spans="1:9" s="53" customFormat="1">
      <c r="A386" s="49"/>
      <c r="B386" s="50"/>
      <c r="C386" s="51"/>
      <c r="D386" s="49"/>
      <c r="E386" s="52"/>
      <c r="F386" s="52"/>
      <c r="G386" s="52"/>
      <c r="H386" s="52"/>
      <c r="I386" s="52"/>
    </row>
    <row r="387" spans="1:9" s="53" customFormat="1">
      <c r="A387" s="49"/>
      <c r="B387" s="50"/>
      <c r="C387" s="51"/>
      <c r="D387" s="49"/>
      <c r="E387" s="52"/>
      <c r="F387" s="52"/>
      <c r="G387" s="52"/>
      <c r="H387" s="52"/>
      <c r="I387" s="52"/>
    </row>
    <row r="388" spans="1:9" s="53" customFormat="1">
      <c r="A388" s="49"/>
      <c r="B388" s="50"/>
      <c r="C388" s="51"/>
      <c r="D388" s="49"/>
      <c r="E388" s="52"/>
      <c r="F388" s="52"/>
      <c r="G388" s="52"/>
      <c r="H388" s="52"/>
      <c r="I388" s="52"/>
    </row>
    <row r="389" spans="1:9" s="53" customFormat="1">
      <c r="A389" s="49"/>
      <c r="B389" s="50"/>
      <c r="C389" s="51"/>
      <c r="D389" s="49"/>
      <c r="E389" s="52"/>
      <c r="F389" s="52"/>
      <c r="G389" s="52"/>
      <c r="H389" s="52"/>
      <c r="I389" s="52"/>
    </row>
    <row r="390" spans="1:9" s="53" customFormat="1">
      <c r="A390" s="49"/>
      <c r="B390" s="50"/>
      <c r="C390" s="51"/>
      <c r="D390" s="49"/>
      <c r="E390" s="52"/>
      <c r="F390" s="52"/>
      <c r="G390" s="52"/>
      <c r="H390" s="52"/>
      <c r="I390" s="52"/>
    </row>
    <row r="391" spans="1:9" s="53" customFormat="1">
      <c r="A391" s="49"/>
      <c r="B391" s="50"/>
      <c r="C391" s="51"/>
      <c r="D391" s="49"/>
      <c r="E391" s="52"/>
      <c r="F391" s="52"/>
      <c r="G391" s="52"/>
      <c r="H391" s="52"/>
      <c r="I391" s="52"/>
    </row>
    <row r="392" spans="1:9" s="53" customFormat="1">
      <c r="A392" s="49"/>
      <c r="B392" s="50"/>
      <c r="C392" s="51"/>
      <c r="D392" s="49"/>
      <c r="E392" s="52"/>
      <c r="F392" s="52"/>
      <c r="G392" s="52"/>
      <c r="H392" s="52"/>
      <c r="I392" s="52"/>
    </row>
    <row r="393" spans="1:9" s="53" customFormat="1">
      <c r="A393" s="49"/>
      <c r="B393" s="50"/>
      <c r="C393" s="51"/>
      <c r="D393" s="49"/>
      <c r="E393" s="52"/>
      <c r="F393" s="52"/>
      <c r="G393" s="52"/>
      <c r="H393" s="52"/>
      <c r="I393" s="52"/>
    </row>
    <row r="394" spans="1:9" s="53" customFormat="1">
      <c r="A394" s="49"/>
      <c r="B394" s="50"/>
      <c r="C394" s="51"/>
      <c r="D394" s="49"/>
      <c r="E394" s="52"/>
      <c r="F394" s="52"/>
      <c r="G394" s="52"/>
      <c r="H394" s="52"/>
      <c r="I394" s="52"/>
    </row>
    <row r="395" spans="1:9" s="53" customFormat="1">
      <c r="A395" s="49"/>
      <c r="B395" s="50"/>
      <c r="C395" s="51"/>
      <c r="D395" s="49"/>
      <c r="E395" s="52"/>
      <c r="F395" s="52"/>
      <c r="G395" s="52"/>
      <c r="H395" s="52"/>
      <c r="I395" s="52"/>
    </row>
    <row r="396" spans="1:9" s="53" customFormat="1">
      <c r="A396" s="49"/>
      <c r="B396" s="50"/>
      <c r="C396" s="51"/>
      <c r="D396" s="49"/>
      <c r="E396" s="52"/>
      <c r="F396" s="52"/>
      <c r="G396" s="52"/>
      <c r="H396" s="52"/>
      <c r="I396" s="52"/>
    </row>
    <row r="397" spans="1:9" s="53" customFormat="1">
      <c r="A397" s="49"/>
      <c r="B397" s="50"/>
      <c r="C397" s="51"/>
      <c r="D397" s="49"/>
      <c r="E397" s="52"/>
      <c r="F397" s="52"/>
      <c r="G397" s="52"/>
      <c r="H397" s="52"/>
      <c r="I397" s="52"/>
    </row>
    <row r="398" spans="1:9" s="53" customFormat="1">
      <c r="A398" s="49"/>
      <c r="B398" s="50"/>
      <c r="C398" s="51"/>
      <c r="D398" s="49"/>
      <c r="E398" s="52"/>
      <c r="F398" s="52"/>
      <c r="G398" s="52"/>
      <c r="H398" s="52"/>
      <c r="I398" s="52"/>
    </row>
    <row r="399" spans="1:9" s="53" customFormat="1">
      <c r="A399" s="49"/>
      <c r="B399" s="50"/>
      <c r="C399" s="51"/>
      <c r="D399" s="49"/>
      <c r="E399" s="52"/>
      <c r="F399" s="52"/>
      <c r="G399" s="52"/>
      <c r="H399" s="52"/>
      <c r="I399" s="52"/>
    </row>
    <row r="400" spans="1:9" s="53" customFormat="1">
      <c r="A400" s="49"/>
      <c r="B400" s="50"/>
      <c r="C400" s="51"/>
      <c r="D400" s="49"/>
      <c r="E400" s="52"/>
      <c r="F400" s="52"/>
      <c r="G400" s="52"/>
      <c r="H400" s="52"/>
      <c r="I400" s="52"/>
    </row>
    <row r="401" spans="1:9" s="53" customFormat="1">
      <c r="A401" s="49"/>
      <c r="B401" s="50"/>
      <c r="C401" s="51"/>
      <c r="D401" s="49"/>
      <c r="E401" s="52"/>
      <c r="F401" s="52"/>
      <c r="G401" s="52"/>
      <c r="H401" s="52"/>
      <c r="I401" s="52"/>
    </row>
    <row r="402" spans="1:9" s="53" customFormat="1">
      <c r="A402" s="49"/>
      <c r="B402" s="50"/>
      <c r="C402" s="51"/>
      <c r="D402" s="49"/>
      <c r="E402" s="52"/>
      <c r="F402" s="52"/>
      <c r="G402" s="52"/>
      <c r="H402" s="52"/>
      <c r="I402" s="52"/>
    </row>
    <row r="403" spans="1:9" s="53" customFormat="1">
      <c r="A403" s="49"/>
      <c r="B403" s="50"/>
      <c r="C403" s="51"/>
      <c r="D403" s="49"/>
      <c r="E403" s="52"/>
      <c r="F403" s="52"/>
      <c r="G403" s="52"/>
      <c r="H403" s="52"/>
      <c r="I403" s="52"/>
    </row>
    <row r="404" spans="1:9" s="53" customFormat="1">
      <c r="A404" s="49"/>
      <c r="B404" s="50"/>
      <c r="C404" s="51"/>
      <c r="D404" s="49"/>
      <c r="E404" s="52"/>
      <c r="F404" s="52"/>
      <c r="G404" s="52"/>
      <c r="H404" s="52"/>
      <c r="I404" s="52"/>
    </row>
    <row r="405" spans="1:9" s="53" customFormat="1">
      <c r="A405" s="49"/>
      <c r="B405" s="50"/>
      <c r="C405" s="51"/>
      <c r="D405" s="49"/>
      <c r="E405" s="52"/>
      <c r="F405" s="52"/>
      <c r="G405" s="52"/>
      <c r="H405" s="52"/>
      <c r="I405" s="52"/>
    </row>
    <row r="406" spans="1:9" s="53" customFormat="1">
      <c r="A406" s="49"/>
      <c r="B406" s="50"/>
      <c r="C406" s="51"/>
      <c r="D406" s="49"/>
      <c r="E406" s="52"/>
      <c r="F406" s="52"/>
      <c r="G406" s="52"/>
      <c r="H406" s="52"/>
      <c r="I406" s="52"/>
    </row>
    <row r="407" spans="1:9" s="53" customFormat="1">
      <c r="A407" s="49"/>
      <c r="B407" s="50"/>
      <c r="C407" s="51"/>
      <c r="D407" s="49"/>
      <c r="E407" s="52"/>
      <c r="F407" s="52"/>
      <c r="G407" s="52"/>
      <c r="H407" s="52"/>
      <c r="I407" s="52"/>
    </row>
    <row r="408" spans="1:9" s="53" customFormat="1">
      <c r="A408" s="49"/>
      <c r="B408" s="50"/>
      <c r="C408" s="51"/>
      <c r="D408" s="49"/>
      <c r="E408" s="52"/>
      <c r="F408" s="52"/>
      <c r="G408" s="52"/>
      <c r="H408" s="52"/>
      <c r="I408" s="52"/>
    </row>
    <row r="409" spans="1:9" s="53" customFormat="1">
      <c r="A409" s="49"/>
      <c r="B409" s="50"/>
      <c r="C409" s="51"/>
      <c r="D409" s="49"/>
      <c r="E409" s="52"/>
      <c r="F409" s="52"/>
      <c r="G409" s="52"/>
      <c r="H409" s="52"/>
      <c r="I409" s="52"/>
    </row>
    <row r="410" spans="1:9" s="53" customFormat="1">
      <c r="A410" s="49"/>
      <c r="B410" s="50"/>
      <c r="C410" s="51"/>
      <c r="D410" s="49"/>
      <c r="E410" s="52"/>
      <c r="F410" s="52"/>
      <c r="G410" s="52"/>
      <c r="H410" s="52"/>
      <c r="I410" s="52"/>
    </row>
    <row r="411" spans="1:9" s="53" customFormat="1">
      <c r="A411" s="49"/>
      <c r="B411" s="50"/>
      <c r="C411" s="51"/>
      <c r="D411" s="49"/>
      <c r="E411" s="52"/>
      <c r="F411" s="52"/>
      <c r="G411" s="52"/>
      <c r="H411" s="52"/>
      <c r="I411" s="52"/>
    </row>
    <row r="412" spans="1:9" s="53" customFormat="1">
      <c r="A412" s="49"/>
      <c r="B412" s="50"/>
      <c r="C412" s="51"/>
      <c r="D412" s="49"/>
      <c r="E412" s="52"/>
      <c r="F412" s="52"/>
      <c r="G412" s="52"/>
      <c r="H412" s="52"/>
      <c r="I412" s="52"/>
    </row>
    <row r="413" spans="1:9" s="53" customFormat="1">
      <c r="A413" s="49"/>
      <c r="B413" s="50"/>
      <c r="C413" s="51"/>
      <c r="D413" s="49"/>
      <c r="E413" s="52"/>
      <c r="F413" s="52"/>
      <c r="G413" s="52"/>
      <c r="H413" s="52"/>
      <c r="I413" s="52"/>
    </row>
    <row r="414" spans="1:9" s="53" customFormat="1">
      <c r="A414" s="49"/>
      <c r="B414" s="50"/>
      <c r="C414" s="51"/>
      <c r="D414" s="49"/>
      <c r="E414" s="52"/>
      <c r="F414" s="52"/>
      <c r="G414" s="52"/>
      <c r="H414" s="52"/>
      <c r="I414" s="52"/>
    </row>
    <row r="415" spans="1:9" s="53" customFormat="1">
      <c r="A415" s="49"/>
      <c r="B415" s="50"/>
      <c r="C415" s="51"/>
      <c r="D415" s="49"/>
      <c r="E415" s="52"/>
      <c r="F415" s="52"/>
      <c r="G415" s="52"/>
      <c r="H415" s="52"/>
      <c r="I415" s="52"/>
    </row>
    <row r="416" spans="1:9" s="53" customFormat="1">
      <c r="A416" s="49"/>
      <c r="B416" s="50"/>
      <c r="C416" s="51"/>
      <c r="D416" s="49"/>
      <c r="E416" s="52"/>
      <c r="F416" s="52"/>
      <c r="G416" s="52"/>
      <c r="H416" s="52"/>
      <c r="I416" s="52"/>
    </row>
    <row r="417" spans="1:9" s="53" customFormat="1">
      <c r="A417" s="49"/>
      <c r="B417" s="50"/>
      <c r="C417" s="51"/>
      <c r="D417" s="49"/>
      <c r="E417" s="52"/>
      <c r="F417" s="52"/>
      <c r="G417" s="52"/>
      <c r="H417" s="52"/>
      <c r="I417" s="52"/>
    </row>
    <row r="418" spans="1:9" s="53" customFormat="1">
      <c r="A418" s="49"/>
      <c r="B418" s="50"/>
      <c r="C418" s="51"/>
      <c r="D418" s="49"/>
      <c r="E418" s="52"/>
      <c r="F418" s="52"/>
      <c r="G418" s="52"/>
      <c r="H418" s="52"/>
      <c r="I418" s="52"/>
    </row>
    <row r="419" spans="1:9" s="53" customFormat="1">
      <c r="A419" s="49"/>
      <c r="B419" s="50"/>
      <c r="C419" s="51"/>
      <c r="D419" s="49"/>
      <c r="E419" s="52"/>
      <c r="F419" s="52"/>
      <c r="G419" s="52"/>
      <c r="H419" s="52"/>
      <c r="I419" s="52"/>
    </row>
    <row r="420" spans="1:9" s="53" customFormat="1">
      <c r="A420" s="49"/>
      <c r="B420" s="50"/>
      <c r="C420" s="51"/>
      <c r="D420" s="49"/>
      <c r="E420" s="52"/>
      <c r="F420" s="52"/>
      <c r="G420" s="52"/>
      <c r="H420" s="52"/>
      <c r="I420" s="52"/>
    </row>
    <row r="421" spans="1:9" s="53" customFormat="1">
      <c r="A421" s="49"/>
      <c r="B421" s="50"/>
      <c r="C421" s="51"/>
      <c r="D421" s="49"/>
      <c r="E421" s="52"/>
      <c r="F421" s="52"/>
      <c r="G421" s="52"/>
      <c r="H421" s="52"/>
      <c r="I421" s="52"/>
    </row>
    <row r="422" spans="1:9" s="53" customFormat="1">
      <c r="A422" s="49"/>
      <c r="B422" s="50"/>
      <c r="C422" s="51"/>
      <c r="D422" s="49"/>
      <c r="E422" s="52"/>
      <c r="F422" s="52"/>
      <c r="G422" s="52"/>
      <c r="H422" s="52"/>
      <c r="I422" s="52"/>
    </row>
    <row r="423" spans="1:9" s="53" customFormat="1">
      <c r="A423" s="49"/>
      <c r="B423" s="50"/>
      <c r="C423" s="51"/>
      <c r="D423" s="49"/>
      <c r="E423" s="52"/>
      <c r="F423" s="52"/>
      <c r="G423" s="52"/>
      <c r="H423" s="52"/>
      <c r="I423" s="52"/>
    </row>
    <row r="424" spans="1:9" s="53" customFormat="1">
      <c r="A424" s="49"/>
      <c r="B424" s="50"/>
      <c r="C424" s="51"/>
      <c r="D424" s="49"/>
      <c r="E424" s="52"/>
      <c r="F424" s="52"/>
      <c r="G424" s="52"/>
      <c r="H424" s="52"/>
      <c r="I424" s="52"/>
    </row>
    <row r="425" spans="1:9" s="53" customFormat="1">
      <c r="A425" s="49"/>
      <c r="B425" s="50"/>
      <c r="C425" s="51"/>
      <c r="D425" s="49"/>
      <c r="E425" s="52"/>
      <c r="F425" s="52"/>
      <c r="G425" s="52"/>
      <c r="H425" s="52"/>
      <c r="I425" s="52"/>
    </row>
    <row r="426" spans="1:9" s="53" customFormat="1">
      <c r="A426" s="49"/>
      <c r="B426" s="50"/>
      <c r="C426" s="51"/>
      <c r="D426" s="49"/>
      <c r="E426" s="52"/>
      <c r="F426" s="52"/>
      <c r="G426" s="52"/>
      <c r="H426" s="52"/>
      <c r="I426" s="52"/>
    </row>
    <row r="427" spans="1:9" s="53" customFormat="1">
      <c r="A427" s="49"/>
      <c r="B427" s="50"/>
      <c r="C427" s="51"/>
      <c r="D427" s="49"/>
      <c r="E427" s="52"/>
      <c r="F427" s="52"/>
      <c r="G427" s="52"/>
      <c r="H427" s="52"/>
      <c r="I427" s="52"/>
    </row>
    <row r="428" spans="1:9" s="53" customFormat="1">
      <c r="A428" s="49"/>
      <c r="B428" s="50"/>
      <c r="C428" s="51"/>
      <c r="D428" s="49"/>
      <c r="E428" s="52"/>
      <c r="F428" s="52"/>
      <c r="G428" s="52"/>
      <c r="H428" s="52"/>
      <c r="I428" s="52"/>
    </row>
    <row r="429" spans="1:9" s="53" customFormat="1">
      <c r="A429" s="49"/>
      <c r="B429" s="50"/>
      <c r="C429" s="51"/>
      <c r="D429" s="49"/>
      <c r="E429" s="52"/>
      <c r="F429" s="52"/>
      <c r="G429" s="52"/>
      <c r="H429" s="52"/>
      <c r="I429" s="52"/>
    </row>
    <row r="430" spans="1:9" s="53" customFormat="1">
      <c r="A430" s="49"/>
      <c r="B430" s="50"/>
      <c r="C430" s="51"/>
      <c r="D430" s="49"/>
      <c r="E430" s="52"/>
      <c r="F430" s="52"/>
      <c r="G430" s="52"/>
      <c r="H430" s="52"/>
      <c r="I430" s="52"/>
    </row>
    <row r="431" spans="1:9" s="53" customFormat="1">
      <c r="A431" s="49"/>
      <c r="B431" s="50"/>
      <c r="C431" s="51"/>
      <c r="D431" s="49"/>
      <c r="E431" s="52"/>
      <c r="F431" s="52"/>
      <c r="G431" s="52"/>
      <c r="H431" s="52"/>
      <c r="I431" s="52"/>
    </row>
    <row r="432" spans="1:9" s="53" customFormat="1">
      <c r="A432" s="49"/>
      <c r="B432" s="50"/>
      <c r="C432" s="51"/>
      <c r="D432" s="49"/>
      <c r="E432" s="52"/>
      <c r="F432" s="52"/>
      <c r="G432" s="52"/>
      <c r="H432" s="52"/>
      <c r="I432" s="52"/>
    </row>
    <row r="433" spans="1:9" s="53" customFormat="1">
      <c r="A433" s="49"/>
      <c r="B433" s="50"/>
      <c r="C433" s="51"/>
      <c r="D433" s="49"/>
      <c r="E433" s="52"/>
      <c r="F433" s="52"/>
      <c r="G433" s="52"/>
      <c r="H433" s="52"/>
      <c r="I433" s="52"/>
    </row>
    <row r="434" spans="1:9" s="53" customFormat="1">
      <c r="A434" s="49"/>
      <c r="B434" s="50"/>
      <c r="C434" s="51"/>
      <c r="D434" s="49"/>
      <c r="E434" s="52"/>
      <c r="F434" s="52"/>
      <c r="G434" s="52"/>
      <c r="H434" s="52"/>
      <c r="I434" s="52"/>
    </row>
    <row r="435" spans="1:9" s="53" customFormat="1">
      <c r="A435" s="49"/>
      <c r="B435" s="50"/>
      <c r="C435" s="51"/>
      <c r="D435" s="49"/>
      <c r="E435" s="52"/>
      <c r="F435" s="52"/>
      <c r="G435" s="52"/>
      <c r="H435" s="52"/>
      <c r="I435" s="52"/>
    </row>
    <row r="436" spans="1:9" s="53" customFormat="1">
      <c r="A436" s="49"/>
      <c r="B436" s="50"/>
      <c r="C436" s="51"/>
      <c r="D436" s="49"/>
      <c r="E436" s="52"/>
      <c r="F436" s="52"/>
      <c r="G436" s="52"/>
      <c r="H436" s="52"/>
      <c r="I436" s="52"/>
    </row>
    <row r="437" spans="1:9" s="53" customFormat="1">
      <c r="A437" s="49"/>
      <c r="B437" s="50"/>
      <c r="C437" s="51"/>
      <c r="D437" s="49"/>
      <c r="E437" s="52"/>
      <c r="F437" s="52"/>
      <c r="G437" s="52"/>
      <c r="H437" s="52"/>
      <c r="I437" s="52"/>
    </row>
    <row r="438" spans="1:9" s="53" customFormat="1">
      <c r="A438" s="49"/>
      <c r="B438" s="50"/>
      <c r="C438" s="51"/>
      <c r="D438" s="49"/>
      <c r="E438" s="52"/>
      <c r="F438" s="52"/>
      <c r="G438" s="52"/>
      <c r="H438" s="52"/>
      <c r="I438" s="52"/>
    </row>
    <row r="439" spans="1:9" s="53" customFormat="1">
      <c r="A439" s="49"/>
      <c r="B439" s="50"/>
      <c r="C439" s="51"/>
      <c r="D439" s="49"/>
      <c r="E439" s="52"/>
      <c r="F439" s="52"/>
      <c r="G439" s="52"/>
      <c r="H439" s="52"/>
      <c r="I439" s="52"/>
    </row>
    <row r="440" spans="1:9" s="53" customFormat="1">
      <c r="A440" s="49"/>
      <c r="B440" s="50"/>
      <c r="C440" s="51"/>
      <c r="D440" s="49"/>
      <c r="E440" s="52"/>
      <c r="F440" s="52"/>
      <c r="G440" s="52"/>
      <c r="H440" s="52"/>
      <c r="I440" s="52"/>
    </row>
    <row r="441" spans="1:9" s="53" customFormat="1">
      <c r="A441" s="49"/>
      <c r="B441" s="50"/>
      <c r="C441" s="51"/>
      <c r="D441" s="49"/>
      <c r="E441" s="52"/>
      <c r="F441" s="52"/>
      <c r="G441" s="52"/>
      <c r="H441" s="52"/>
      <c r="I441" s="52"/>
    </row>
    <row r="442" spans="1:9" s="53" customFormat="1">
      <c r="A442" s="49"/>
      <c r="B442" s="50"/>
      <c r="C442" s="51"/>
      <c r="D442" s="49"/>
      <c r="E442" s="52"/>
      <c r="F442" s="52"/>
      <c r="G442" s="52"/>
      <c r="H442" s="52"/>
      <c r="I442" s="52"/>
    </row>
    <row r="443" spans="1:9" s="53" customFormat="1">
      <c r="A443" s="49"/>
      <c r="B443" s="50"/>
      <c r="C443" s="51"/>
      <c r="D443" s="49"/>
      <c r="E443" s="52"/>
      <c r="F443" s="52"/>
      <c r="G443" s="52"/>
      <c r="H443" s="52"/>
      <c r="I443" s="52"/>
    </row>
    <row r="444" spans="1:9" s="53" customFormat="1">
      <c r="A444" s="49"/>
      <c r="B444" s="50"/>
      <c r="C444" s="51"/>
      <c r="D444" s="49"/>
      <c r="E444" s="52"/>
      <c r="F444" s="52"/>
      <c r="G444" s="52"/>
      <c r="H444" s="52"/>
      <c r="I444" s="52"/>
    </row>
    <row r="445" spans="1:9" s="53" customFormat="1">
      <c r="A445" s="49"/>
      <c r="B445" s="50"/>
      <c r="C445" s="51"/>
      <c r="D445" s="49"/>
      <c r="E445" s="52"/>
      <c r="F445" s="52"/>
      <c r="G445" s="52"/>
      <c r="H445" s="52"/>
      <c r="I445" s="52"/>
    </row>
    <row r="446" spans="1:9" s="53" customFormat="1">
      <c r="A446" s="49"/>
      <c r="B446" s="50"/>
      <c r="C446" s="51"/>
      <c r="D446" s="49"/>
      <c r="E446" s="52"/>
      <c r="F446" s="52"/>
      <c r="G446" s="52"/>
      <c r="H446" s="52"/>
      <c r="I446" s="52"/>
    </row>
    <row r="447" spans="1:9" s="53" customFormat="1">
      <c r="A447" s="49"/>
      <c r="B447" s="50"/>
      <c r="C447" s="51"/>
      <c r="D447" s="49"/>
      <c r="E447" s="52"/>
      <c r="F447" s="52"/>
      <c r="G447" s="52"/>
      <c r="H447" s="52"/>
      <c r="I447" s="52"/>
    </row>
    <row r="448" spans="1:9" s="53" customFormat="1">
      <c r="A448" s="49"/>
      <c r="B448" s="50"/>
      <c r="C448" s="51"/>
      <c r="D448" s="49"/>
      <c r="E448" s="52"/>
      <c r="F448" s="52"/>
      <c r="G448" s="52"/>
      <c r="H448" s="52"/>
      <c r="I448" s="52"/>
    </row>
    <row r="449" spans="1:9" s="53" customFormat="1">
      <c r="A449" s="49"/>
      <c r="B449" s="50"/>
      <c r="C449" s="51"/>
      <c r="D449" s="49"/>
      <c r="E449" s="52"/>
      <c r="F449" s="52"/>
      <c r="G449" s="52"/>
      <c r="H449" s="52"/>
      <c r="I449" s="52"/>
    </row>
    <row r="450" spans="1:9" s="53" customFormat="1">
      <c r="A450" s="49"/>
      <c r="B450" s="50"/>
      <c r="C450" s="51"/>
      <c r="D450" s="49"/>
      <c r="E450" s="52"/>
      <c r="F450" s="52"/>
      <c r="G450" s="52"/>
      <c r="H450" s="52"/>
      <c r="I450" s="52"/>
    </row>
    <row r="451" spans="1:9" s="53" customFormat="1">
      <c r="A451" s="49"/>
      <c r="B451" s="50"/>
      <c r="C451" s="51"/>
      <c r="D451" s="49"/>
      <c r="E451" s="52"/>
      <c r="F451" s="52"/>
      <c r="G451" s="52"/>
      <c r="H451" s="52"/>
      <c r="I451" s="52"/>
    </row>
    <row r="452" spans="1:9" s="53" customFormat="1">
      <c r="A452" s="49"/>
      <c r="B452" s="50"/>
      <c r="C452" s="51"/>
      <c r="D452" s="49"/>
      <c r="E452" s="52"/>
      <c r="F452" s="52"/>
      <c r="G452" s="52"/>
      <c r="H452" s="52"/>
      <c r="I452" s="52"/>
    </row>
    <row r="453" spans="1:9" s="53" customFormat="1">
      <c r="A453" s="49"/>
      <c r="B453" s="50"/>
      <c r="C453" s="51"/>
      <c r="D453" s="49"/>
      <c r="E453" s="52"/>
      <c r="F453" s="52"/>
      <c r="G453" s="52"/>
      <c r="H453" s="52"/>
      <c r="I453" s="52"/>
    </row>
    <row r="454" spans="1:9" s="53" customFormat="1">
      <c r="A454" s="49"/>
      <c r="B454" s="50"/>
      <c r="C454" s="51"/>
      <c r="D454" s="49"/>
      <c r="E454" s="52"/>
      <c r="F454" s="52"/>
      <c r="G454" s="52"/>
      <c r="H454" s="52"/>
      <c r="I454" s="52"/>
    </row>
    <row r="455" spans="1:9" s="53" customFormat="1">
      <c r="A455" s="49"/>
      <c r="B455" s="50"/>
      <c r="C455" s="51"/>
      <c r="D455" s="49"/>
      <c r="E455" s="52"/>
      <c r="F455" s="52"/>
      <c r="G455" s="52"/>
      <c r="H455" s="52"/>
      <c r="I455" s="52"/>
    </row>
    <row r="456" spans="1:9" s="53" customFormat="1">
      <c r="A456" s="49"/>
      <c r="B456" s="50"/>
      <c r="C456" s="51"/>
      <c r="D456" s="49"/>
      <c r="E456" s="52"/>
      <c r="F456" s="52"/>
      <c r="G456" s="52"/>
      <c r="H456" s="52"/>
      <c r="I456" s="52"/>
    </row>
    <row r="457" spans="1:9" s="53" customFormat="1">
      <c r="A457" s="49"/>
      <c r="B457" s="50"/>
      <c r="C457" s="51"/>
      <c r="D457" s="49"/>
      <c r="E457" s="52"/>
      <c r="F457" s="52"/>
      <c r="G457" s="52"/>
      <c r="H457" s="52"/>
      <c r="I457" s="52"/>
    </row>
    <row r="458" spans="1:9" s="53" customFormat="1">
      <c r="A458" s="49"/>
      <c r="B458" s="50"/>
      <c r="C458" s="51"/>
      <c r="D458" s="49"/>
      <c r="E458" s="52"/>
      <c r="F458" s="52"/>
      <c r="G458" s="52"/>
      <c r="H458" s="52"/>
      <c r="I458" s="52"/>
    </row>
    <row r="459" spans="1:9" s="53" customFormat="1">
      <c r="A459" s="49"/>
      <c r="B459" s="50"/>
      <c r="C459" s="51"/>
      <c r="D459" s="49"/>
      <c r="E459" s="52"/>
      <c r="F459" s="52"/>
      <c r="G459" s="52"/>
      <c r="H459" s="52"/>
      <c r="I459" s="52"/>
    </row>
    <row r="460" spans="1:9" s="53" customFormat="1">
      <c r="A460" s="49"/>
      <c r="B460" s="50"/>
      <c r="C460" s="51"/>
      <c r="D460" s="49"/>
      <c r="E460" s="52"/>
      <c r="F460" s="52"/>
      <c r="G460" s="52"/>
      <c r="H460" s="52"/>
      <c r="I460" s="52"/>
    </row>
    <row r="461" spans="1:9" s="53" customFormat="1">
      <c r="A461" s="49"/>
      <c r="B461" s="50"/>
      <c r="C461" s="51"/>
      <c r="D461" s="49"/>
      <c r="E461" s="52"/>
      <c r="F461" s="52"/>
      <c r="G461" s="52"/>
      <c r="H461" s="52"/>
      <c r="I461" s="52"/>
    </row>
    <row r="462" spans="1:9" s="53" customFormat="1">
      <c r="A462" s="49"/>
      <c r="B462" s="50"/>
      <c r="C462" s="51"/>
      <c r="D462" s="49"/>
      <c r="E462" s="52"/>
      <c r="F462" s="52"/>
      <c r="G462" s="52"/>
      <c r="H462" s="52"/>
      <c r="I462" s="52"/>
    </row>
    <row r="463" spans="1:9" s="53" customFormat="1">
      <c r="A463" s="49"/>
      <c r="B463" s="50"/>
      <c r="C463" s="51"/>
      <c r="D463" s="49"/>
      <c r="E463" s="52"/>
      <c r="F463" s="52"/>
      <c r="G463" s="52"/>
      <c r="H463" s="52"/>
      <c r="I463" s="52"/>
    </row>
    <row r="464" spans="1:9" s="53" customFormat="1">
      <c r="A464" s="49"/>
      <c r="B464" s="50"/>
      <c r="C464" s="51"/>
      <c r="D464" s="49"/>
      <c r="E464" s="52"/>
      <c r="F464" s="52"/>
      <c r="G464" s="52"/>
      <c r="H464" s="52"/>
      <c r="I464" s="52"/>
    </row>
    <row r="465" spans="1:9" s="53" customFormat="1">
      <c r="A465" s="49"/>
      <c r="B465" s="50"/>
      <c r="C465" s="51"/>
      <c r="D465" s="49"/>
      <c r="E465" s="52"/>
      <c r="F465" s="52"/>
      <c r="G465" s="52"/>
      <c r="H465" s="52"/>
      <c r="I465" s="52"/>
    </row>
    <row r="466" spans="1:9" s="53" customFormat="1">
      <c r="A466" s="49"/>
      <c r="B466" s="50"/>
      <c r="C466" s="51"/>
      <c r="D466" s="49"/>
      <c r="E466" s="52"/>
      <c r="F466" s="52"/>
      <c r="G466" s="52"/>
      <c r="H466" s="52"/>
      <c r="I466" s="52"/>
    </row>
    <row r="467" spans="1:9" s="53" customFormat="1">
      <c r="A467" s="49"/>
      <c r="B467" s="50"/>
      <c r="C467" s="51"/>
      <c r="D467" s="49"/>
      <c r="E467" s="52"/>
      <c r="F467" s="52"/>
      <c r="G467" s="52"/>
      <c r="H467" s="52"/>
      <c r="I467" s="52"/>
    </row>
    <row r="468" spans="1:9" s="53" customFormat="1">
      <c r="A468" s="49"/>
      <c r="B468" s="50"/>
      <c r="C468" s="51"/>
      <c r="D468" s="49"/>
      <c r="E468" s="52"/>
      <c r="F468" s="52"/>
      <c r="G468" s="52"/>
      <c r="H468" s="52"/>
      <c r="I468" s="52"/>
    </row>
    <row r="469" spans="1:9" s="53" customFormat="1">
      <c r="A469" s="49"/>
      <c r="B469" s="50"/>
      <c r="C469" s="51"/>
      <c r="D469" s="49"/>
      <c r="E469" s="52"/>
      <c r="F469" s="52"/>
      <c r="G469" s="52"/>
      <c r="H469" s="52"/>
      <c r="I469" s="52"/>
    </row>
    <row r="470" spans="1:9" s="53" customFormat="1">
      <c r="A470" s="49"/>
      <c r="B470" s="50"/>
      <c r="C470" s="51"/>
      <c r="D470" s="49"/>
      <c r="E470" s="52"/>
      <c r="F470" s="52"/>
      <c r="G470" s="52"/>
      <c r="H470" s="52"/>
      <c r="I470" s="52"/>
    </row>
    <row r="471" spans="1:9" s="53" customFormat="1">
      <c r="A471" s="49"/>
      <c r="B471" s="50"/>
      <c r="C471" s="51"/>
      <c r="D471" s="49"/>
      <c r="E471" s="52"/>
      <c r="F471" s="52"/>
      <c r="G471" s="52"/>
      <c r="H471" s="52"/>
      <c r="I471" s="52"/>
    </row>
    <row r="472" spans="1:9" s="53" customFormat="1">
      <c r="A472" s="49"/>
      <c r="B472" s="50"/>
      <c r="C472" s="51"/>
      <c r="D472" s="49"/>
      <c r="E472" s="52"/>
      <c r="F472" s="52"/>
      <c r="G472" s="52"/>
      <c r="H472" s="52"/>
      <c r="I472" s="52"/>
    </row>
    <row r="473" spans="1:9" s="53" customFormat="1">
      <c r="A473" s="49"/>
      <c r="B473" s="50"/>
      <c r="C473" s="51"/>
      <c r="D473" s="49"/>
      <c r="E473" s="52"/>
      <c r="F473" s="52"/>
      <c r="G473" s="52"/>
      <c r="H473" s="52"/>
      <c r="I473" s="52"/>
    </row>
    <row r="474" spans="1:9" s="53" customFormat="1">
      <c r="A474" s="49"/>
      <c r="B474" s="50"/>
      <c r="C474" s="51"/>
      <c r="D474" s="49"/>
      <c r="E474" s="52"/>
      <c r="F474" s="52"/>
      <c r="G474" s="52"/>
      <c r="H474" s="52"/>
      <c r="I474" s="52"/>
    </row>
    <row r="475" spans="1:9" s="53" customFormat="1">
      <c r="A475" s="49"/>
      <c r="B475" s="50"/>
      <c r="C475" s="51"/>
      <c r="D475" s="49"/>
      <c r="E475" s="52"/>
      <c r="F475" s="52"/>
      <c r="G475" s="52"/>
      <c r="H475" s="52"/>
      <c r="I475" s="52"/>
    </row>
    <row r="476" spans="1:9" s="53" customFormat="1">
      <c r="A476" s="49"/>
      <c r="B476" s="50"/>
      <c r="C476" s="51"/>
      <c r="D476" s="49"/>
      <c r="E476" s="52"/>
      <c r="F476" s="52"/>
      <c r="G476" s="52"/>
      <c r="H476" s="52"/>
      <c r="I476" s="52"/>
    </row>
    <row r="477" spans="1:9" s="53" customFormat="1">
      <c r="A477" s="49"/>
      <c r="B477" s="50"/>
      <c r="C477" s="51"/>
      <c r="D477" s="49"/>
      <c r="E477" s="52"/>
      <c r="F477" s="52"/>
      <c r="G477" s="52"/>
      <c r="H477" s="52"/>
      <c r="I477" s="52"/>
    </row>
    <row r="478" spans="1:9" s="53" customFormat="1">
      <c r="A478" s="49"/>
      <c r="B478" s="50"/>
      <c r="C478" s="51"/>
      <c r="D478" s="49"/>
      <c r="E478" s="52"/>
      <c r="F478" s="52"/>
      <c r="G478" s="52"/>
      <c r="H478" s="52"/>
      <c r="I478" s="52"/>
    </row>
    <row r="479" spans="1:9" s="53" customFormat="1">
      <c r="A479" s="49"/>
      <c r="B479" s="50"/>
      <c r="C479" s="51"/>
      <c r="D479" s="49"/>
      <c r="E479" s="52"/>
      <c r="F479" s="52"/>
      <c r="G479" s="52"/>
      <c r="H479" s="52"/>
      <c r="I479" s="52"/>
    </row>
    <row r="480" spans="1:9" s="53" customFormat="1">
      <c r="A480" s="49"/>
      <c r="B480" s="50"/>
      <c r="C480" s="51"/>
      <c r="D480" s="49"/>
      <c r="E480" s="52"/>
      <c r="F480" s="52"/>
      <c r="G480" s="52"/>
      <c r="H480" s="52"/>
      <c r="I480" s="52"/>
    </row>
    <row r="481" spans="1:9" s="53" customFormat="1">
      <c r="A481" s="49"/>
      <c r="B481" s="50"/>
      <c r="C481" s="51"/>
      <c r="D481" s="49"/>
      <c r="E481" s="52"/>
      <c r="F481" s="52"/>
      <c r="G481" s="52"/>
      <c r="H481" s="52"/>
      <c r="I481" s="52"/>
    </row>
    <row r="482" spans="1:9" s="53" customFormat="1">
      <c r="A482" s="49"/>
      <c r="B482" s="50"/>
      <c r="C482" s="51"/>
      <c r="D482" s="49"/>
      <c r="E482" s="52"/>
      <c r="F482" s="52"/>
      <c r="G482" s="52"/>
      <c r="H482" s="52"/>
      <c r="I482" s="52"/>
    </row>
    <row r="483" spans="1:9" s="53" customFormat="1">
      <c r="A483" s="49"/>
      <c r="B483" s="50"/>
      <c r="C483" s="51"/>
      <c r="D483" s="49"/>
      <c r="E483" s="52"/>
      <c r="F483" s="52"/>
      <c r="G483" s="52"/>
      <c r="H483" s="52"/>
      <c r="I483" s="52"/>
    </row>
    <row r="484" spans="1:9" s="53" customFormat="1">
      <c r="A484" s="49"/>
      <c r="B484" s="50"/>
      <c r="C484" s="51"/>
      <c r="D484" s="49"/>
      <c r="E484" s="52"/>
      <c r="F484" s="52"/>
      <c r="G484" s="52"/>
      <c r="H484" s="52"/>
      <c r="I484" s="52"/>
    </row>
    <row r="485" spans="1:9" s="53" customFormat="1">
      <c r="A485" s="49"/>
      <c r="B485" s="50"/>
      <c r="C485" s="51"/>
      <c r="D485" s="49"/>
      <c r="E485" s="52"/>
      <c r="F485" s="52"/>
      <c r="G485" s="52"/>
      <c r="H485" s="52"/>
      <c r="I485" s="52"/>
    </row>
    <row r="486" spans="1:9" s="53" customFormat="1">
      <c r="A486" s="49"/>
      <c r="B486" s="50"/>
      <c r="C486" s="51"/>
      <c r="D486" s="49"/>
      <c r="E486" s="52"/>
      <c r="F486" s="52"/>
      <c r="G486" s="52"/>
      <c r="H486" s="52"/>
      <c r="I486" s="52"/>
    </row>
    <row r="487" spans="1:9" s="53" customFormat="1">
      <c r="A487" s="49"/>
      <c r="B487" s="50"/>
      <c r="C487" s="51"/>
      <c r="D487" s="49"/>
      <c r="E487" s="52"/>
      <c r="F487" s="52"/>
      <c r="G487" s="52"/>
      <c r="H487" s="52"/>
      <c r="I487" s="52"/>
    </row>
    <row r="488" spans="1:9" s="53" customFormat="1">
      <c r="A488" s="49"/>
      <c r="B488" s="50"/>
      <c r="C488" s="51"/>
      <c r="D488" s="49"/>
      <c r="E488" s="52"/>
      <c r="F488" s="52"/>
      <c r="G488" s="52"/>
      <c r="H488" s="52"/>
      <c r="I488" s="52"/>
    </row>
    <row r="489" spans="1:9" s="53" customFormat="1">
      <c r="A489" s="49"/>
      <c r="B489" s="50"/>
      <c r="C489" s="51"/>
      <c r="D489" s="49"/>
      <c r="E489" s="52"/>
      <c r="F489" s="52"/>
      <c r="G489" s="52"/>
      <c r="H489" s="52"/>
      <c r="I489" s="52"/>
    </row>
    <row r="490" spans="1:9" s="53" customFormat="1">
      <c r="A490" s="49"/>
      <c r="B490" s="50"/>
      <c r="C490" s="51"/>
      <c r="D490" s="49"/>
      <c r="E490" s="52"/>
      <c r="F490" s="52"/>
      <c r="G490" s="52"/>
      <c r="H490" s="52"/>
      <c r="I490" s="52"/>
    </row>
    <row r="491" spans="1:9" s="53" customFormat="1">
      <c r="A491" s="49"/>
      <c r="B491" s="50"/>
      <c r="C491" s="51"/>
      <c r="D491" s="49"/>
      <c r="E491" s="52"/>
      <c r="F491" s="52"/>
      <c r="G491" s="52"/>
      <c r="H491" s="52"/>
      <c r="I491" s="52"/>
    </row>
    <row r="492" spans="1:9" s="53" customFormat="1">
      <c r="A492" s="49"/>
      <c r="B492" s="50"/>
      <c r="C492" s="51"/>
      <c r="D492" s="49"/>
      <c r="E492" s="52"/>
      <c r="F492" s="52"/>
      <c r="G492" s="52"/>
      <c r="H492" s="52"/>
      <c r="I492" s="52"/>
    </row>
    <row r="493" spans="1:9" s="53" customFormat="1">
      <c r="A493" s="49"/>
      <c r="B493" s="50"/>
      <c r="C493" s="51"/>
      <c r="D493" s="49"/>
      <c r="E493" s="52"/>
      <c r="F493" s="52"/>
      <c r="G493" s="52"/>
      <c r="H493" s="52"/>
      <c r="I493" s="52"/>
    </row>
    <row r="494" spans="1:9" s="53" customFormat="1">
      <c r="A494" s="49"/>
      <c r="B494" s="50"/>
      <c r="C494" s="51"/>
      <c r="D494" s="49"/>
      <c r="E494" s="52"/>
      <c r="F494" s="52"/>
      <c r="G494" s="52"/>
      <c r="H494" s="52"/>
      <c r="I494" s="52"/>
    </row>
    <row r="495" spans="1:9" s="53" customFormat="1">
      <c r="A495" s="49"/>
      <c r="B495" s="50"/>
      <c r="C495" s="51"/>
      <c r="D495" s="49"/>
      <c r="E495" s="52"/>
      <c r="F495" s="52"/>
      <c r="G495" s="52"/>
      <c r="H495" s="52"/>
      <c r="I495" s="52"/>
    </row>
    <row r="496" spans="1:9" s="53" customFormat="1">
      <c r="A496" s="49"/>
      <c r="B496" s="50"/>
      <c r="C496" s="51"/>
      <c r="D496" s="49"/>
      <c r="E496" s="52"/>
      <c r="F496" s="52"/>
      <c r="G496" s="52"/>
      <c r="H496" s="52"/>
      <c r="I496" s="52"/>
    </row>
    <row r="497" spans="1:9" s="53" customFormat="1">
      <c r="A497" s="49"/>
      <c r="B497" s="50"/>
      <c r="C497" s="51"/>
      <c r="D497" s="49"/>
      <c r="E497" s="52"/>
      <c r="F497" s="52"/>
      <c r="G497" s="52"/>
      <c r="H497" s="52"/>
      <c r="I497" s="52"/>
    </row>
    <row r="498" spans="1:9" s="53" customFormat="1">
      <c r="A498" s="49"/>
      <c r="B498" s="50"/>
      <c r="C498" s="51"/>
      <c r="D498" s="49"/>
      <c r="E498" s="52"/>
      <c r="F498" s="52"/>
      <c r="G498" s="52"/>
      <c r="H498" s="52"/>
      <c r="I498" s="52"/>
    </row>
    <row r="499" spans="1:9" s="53" customFormat="1">
      <c r="A499" s="49"/>
      <c r="B499" s="50"/>
      <c r="C499" s="51"/>
      <c r="D499" s="49"/>
      <c r="E499" s="52"/>
      <c r="F499" s="52"/>
      <c r="G499" s="52"/>
      <c r="H499" s="52"/>
      <c r="I499" s="52"/>
    </row>
    <row r="500" spans="1:9" s="53" customFormat="1">
      <c r="A500" s="49"/>
      <c r="B500" s="50"/>
      <c r="C500" s="51"/>
      <c r="D500" s="49"/>
      <c r="E500" s="52"/>
      <c r="F500" s="52"/>
      <c r="G500" s="52"/>
      <c r="H500" s="52"/>
      <c r="I500" s="52"/>
    </row>
    <row r="501" spans="1:9" s="53" customFormat="1">
      <c r="A501" s="49"/>
      <c r="B501" s="50"/>
      <c r="C501" s="51"/>
      <c r="D501" s="49"/>
      <c r="E501" s="52"/>
      <c r="F501" s="52"/>
      <c r="G501" s="52"/>
      <c r="H501" s="52"/>
      <c r="I501" s="52"/>
    </row>
    <row r="502" spans="1:9" s="53" customFormat="1">
      <c r="A502" s="49"/>
      <c r="B502" s="50"/>
      <c r="C502" s="51"/>
      <c r="D502" s="49"/>
      <c r="E502" s="52"/>
      <c r="F502" s="52"/>
      <c r="G502" s="52"/>
      <c r="H502" s="52"/>
      <c r="I502" s="52"/>
    </row>
    <row r="503" spans="1:9" s="53" customFormat="1">
      <c r="A503" s="49"/>
      <c r="B503" s="50"/>
      <c r="C503" s="51"/>
      <c r="D503" s="49"/>
      <c r="E503" s="52"/>
      <c r="F503" s="52"/>
      <c r="G503" s="52"/>
      <c r="H503" s="52"/>
      <c r="I503" s="52"/>
    </row>
    <row r="504" spans="1:9" s="53" customFormat="1">
      <c r="A504" s="49"/>
      <c r="B504" s="50"/>
      <c r="C504" s="51"/>
      <c r="D504" s="49"/>
      <c r="E504" s="52"/>
      <c r="F504" s="52"/>
      <c r="G504" s="52"/>
      <c r="H504" s="52"/>
      <c r="I504" s="52"/>
    </row>
    <row r="505" spans="1:9" s="53" customFormat="1">
      <c r="A505" s="49"/>
      <c r="B505" s="50"/>
      <c r="C505" s="51"/>
      <c r="D505" s="49"/>
      <c r="E505" s="52"/>
      <c r="F505" s="52"/>
      <c r="G505" s="52"/>
      <c r="H505" s="52"/>
      <c r="I505" s="52"/>
    </row>
    <row r="506" spans="1:9" s="53" customFormat="1">
      <c r="A506" s="49"/>
      <c r="B506" s="50"/>
      <c r="C506" s="51"/>
      <c r="D506" s="49"/>
      <c r="E506" s="52"/>
      <c r="F506" s="52"/>
      <c r="G506" s="52"/>
      <c r="H506" s="52"/>
      <c r="I506" s="52"/>
    </row>
    <row r="507" spans="1:9" s="53" customFormat="1">
      <c r="A507" s="49"/>
      <c r="B507" s="50"/>
      <c r="C507" s="51"/>
      <c r="D507" s="49"/>
      <c r="E507" s="52"/>
      <c r="F507" s="52"/>
      <c r="G507" s="52"/>
      <c r="H507" s="52"/>
      <c r="I507" s="52"/>
    </row>
    <row r="508" spans="1:9" s="53" customFormat="1">
      <c r="A508" s="49"/>
      <c r="B508" s="50"/>
      <c r="C508" s="51"/>
      <c r="D508" s="49"/>
      <c r="E508" s="52"/>
      <c r="F508" s="52"/>
      <c r="G508" s="52"/>
      <c r="H508" s="52"/>
      <c r="I508" s="52"/>
    </row>
    <row r="509" spans="1:9" s="53" customFormat="1">
      <c r="A509" s="49"/>
      <c r="B509" s="50"/>
      <c r="C509" s="51"/>
      <c r="D509" s="49"/>
      <c r="E509" s="52"/>
      <c r="F509" s="52"/>
      <c r="G509" s="52"/>
      <c r="H509" s="52"/>
      <c r="I509" s="52"/>
    </row>
    <row r="510" spans="1:9" s="53" customFormat="1">
      <c r="A510" s="49"/>
      <c r="B510" s="50"/>
      <c r="C510" s="51"/>
      <c r="D510" s="49"/>
      <c r="E510" s="52"/>
      <c r="F510" s="52"/>
      <c r="G510" s="52"/>
      <c r="H510" s="52"/>
      <c r="I510" s="52"/>
    </row>
    <row r="511" spans="1:9" s="53" customFormat="1">
      <c r="A511" s="49"/>
      <c r="B511" s="50"/>
      <c r="C511" s="51"/>
      <c r="D511" s="49"/>
      <c r="E511" s="52"/>
      <c r="F511" s="52"/>
      <c r="G511" s="52"/>
      <c r="H511" s="52"/>
      <c r="I511" s="52"/>
    </row>
    <row r="512" spans="1:9" s="53" customFormat="1">
      <c r="A512" s="49"/>
      <c r="B512" s="50"/>
      <c r="C512" s="51"/>
      <c r="D512" s="49"/>
      <c r="E512" s="52"/>
      <c r="F512" s="52"/>
      <c r="G512" s="52"/>
      <c r="H512" s="52"/>
      <c r="I512" s="52"/>
    </row>
    <row r="513" spans="1:9" s="53" customFormat="1">
      <c r="A513" s="49"/>
      <c r="B513" s="50"/>
      <c r="C513" s="51"/>
      <c r="D513" s="49"/>
      <c r="E513" s="52"/>
      <c r="F513" s="52"/>
      <c r="G513" s="52"/>
      <c r="H513" s="52"/>
      <c r="I513" s="52"/>
    </row>
    <row r="514" spans="1:9" s="53" customFormat="1">
      <c r="A514" s="49"/>
      <c r="B514" s="50"/>
      <c r="C514" s="51"/>
      <c r="D514" s="49"/>
      <c r="E514" s="52"/>
      <c r="F514" s="52"/>
      <c r="G514" s="52"/>
      <c r="H514" s="52"/>
      <c r="I514" s="52"/>
    </row>
    <row r="515" spans="1:9" s="53" customFormat="1">
      <c r="A515" s="49"/>
      <c r="B515" s="50"/>
      <c r="C515" s="51"/>
      <c r="D515" s="49"/>
      <c r="E515" s="52"/>
      <c r="F515" s="52"/>
      <c r="G515" s="52"/>
      <c r="H515" s="52"/>
      <c r="I515" s="52"/>
    </row>
    <row r="516" spans="1:9" s="53" customFormat="1">
      <c r="A516" s="49"/>
      <c r="B516" s="50"/>
      <c r="C516" s="51"/>
      <c r="D516" s="49"/>
      <c r="E516" s="52"/>
      <c r="F516" s="52"/>
      <c r="G516" s="52"/>
      <c r="H516" s="52"/>
      <c r="I516" s="52"/>
    </row>
    <row r="517" spans="1:9" s="53" customFormat="1">
      <c r="A517" s="49"/>
      <c r="B517" s="50"/>
      <c r="C517" s="51"/>
      <c r="D517" s="49"/>
      <c r="E517" s="52"/>
      <c r="F517" s="52"/>
      <c r="G517" s="52"/>
      <c r="H517" s="52"/>
      <c r="I517" s="52"/>
    </row>
    <row r="518" spans="1:9" s="53" customFormat="1">
      <c r="A518" s="49"/>
      <c r="B518" s="50"/>
      <c r="C518" s="51"/>
      <c r="D518" s="49"/>
      <c r="E518" s="52"/>
      <c r="F518" s="52"/>
      <c r="G518" s="52"/>
      <c r="H518" s="52"/>
      <c r="I518" s="52"/>
    </row>
    <row r="519" spans="1:9" s="53" customFormat="1">
      <c r="A519" s="49"/>
      <c r="B519" s="50"/>
      <c r="C519" s="51"/>
      <c r="D519" s="49"/>
      <c r="E519" s="52"/>
      <c r="F519" s="52"/>
      <c r="G519" s="52"/>
      <c r="H519" s="52"/>
      <c r="I519" s="52"/>
    </row>
    <row r="520" spans="1:9" s="53" customFormat="1">
      <c r="A520" s="49"/>
      <c r="B520" s="50"/>
      <c r="C520" s="51"/>
      <c r="D520" s="49"/>
      <c r="E520" s="52"/>
      <c r="F520" s="52"/>
      <c r="G520" s="52"/>
      <c r="H520" s="52"/>
      <c r="I520" s="52"/>
    </row>
    <row r="521" spans="1:9" s="53" customFormat="1">
      <c r="A521" s="49"/>
      <c r="B521" s="50"/>
      <c r="C521" s="51"/>
      <c r="D521" s="49"/>
      <c r="E521" s="52"/>
      <c r="F521" s="52"/>
      <c r="G521" s="52"/>
      <c r="H521" s="52"/>
      <c r="I521" s="52"/>
    </row>
    <row r="522" spans="1:9" s="53" customFormat="1">
      <c r="A522" s="49"/>
      <c r="B522" s="50"/>
      <c r="C522" s="51"/>
      <c r="D522" s="49"/>
      <c r="E522" s="52"/>
      <c r="F522" s="52"/>
      <c r="G522" s="52"/>
      <c r="H522" s="52"/>
      <c r="I522" s="52"/>
    </row>
    <row r="523" spans="1:9" s="53" customFormat="1">
      <c r="A523" s="49"/>
      <c r="B523" s="50"/>
      <c r="C523" s="51"/>
      <c r="D523" s="49"/>
      <c r="E523" s="52"/>
      <c r="F523" s="52"/>
      <c r="G523" s="52"/>
      <c r="H523" s="52"/>
      <c r="I523" s="52"/>
    </row>
    <row r="524" spans="1:9" s="53" customFormat="1">
      <c r="A524" s="49"/>
      <c r="B524" s="50"/>
      <c r="C524" s="51"/>
      <c r="D524" s="49"/>
      <c r="E524" s="52"/>
      <c r="F524" s="52"/>
      <c r="G524" s="52"/>
      <c r="H524" s="52"/>
      <c r="I524" s="52"/>
    </row>
    <row r="525" spans="1:9" s="53" customFormat="1">
      <c r="A525" s="49"/>
      <c r="B525" s="50"/>
      <c r="C525" s="51"/>
      <c r="D525" s="49"/>
      <c r="E525" s="52"/>
      <c r="F525" s="52"/>
      <c r="G525" s="52"/>
      <c r="H525" s="52"/>
      <c r="I525" s="52"/>
    </row>
    <row r="526" spans="1:9" s="53" customFormat="1">
      <c r="A526" s="49"/>
      <c r="B526" s="50"/>
      <c r="C526" s="51"/>
      <c r="D526" s="49"/>
      <c r="E526" s="52"/>
      <c r="F526" s="52"/>
      <c r="G526" s="52"/>
      <c r="H526" s="52"/>
      <c r="I526" s="52"/>
    </row>
    <row r="527" spans="1:9" s="53" customFormat="1">
      <c r="A527" s="49"/>
      <c r="B527" s="50"/>
      <c r="C527" s="51"/>
      <c r="D527" s="49"/>
      <c r="E527" s="52"/>
      <c r="F527" s="52"/>
      <c r="G527" s="52"/>
      <c r="H527" s="52"/>
      <c r="I527" s="52"/>
    </row>
    <row r="528" spans="1:9" s="53" customFormat="1">
      <c r="A528" s="49"/>
      <c r="B528" s="50"/>
      <c r="C528" s="51"/>
      <c r="D528" s="49"/>
      <c r="E528" s="52"/>
      <c r="F528" s="52"/>
      <c r="G528" s="52"/>
      <c r="H528" s="52"/>
      <c r="I528" s="52"/>
    </row>
    <row r="529" spans="1:9" s="53" customFormat="1">
      <c r="A529" s="49"/>
      <c r="B529" s="50"/>
      <c r="C529" s="51"/>
      <c r="D529" s="49"/>
      <c r="E529" s="52"/>
      <c r="F529" s="52"/>
      <c r="G529" s="52"/>
      <c r="H529" s="52"/>
      <c r="I529" s="52"/>
    </row>
    <row r="530" spans="1:9" s="53" customFormat="1">
      <c r="A530" s="49"/>
      <c r="B530" s="50"/>
      <c r="C530" s="51"/>
      <c r="D530" s="49"/>
      <c r="E530" s="52"/>
      <c r="F530" s="52"/>
      <c r="G530" s="52"/>
      <c r="H530" s="52"/>
      <c r="I530" s="52"/>
    </row>
    <row r="531" spans="1:9" s="53" customFormat="1">
      <c r="A531" s="49"/>
      <c r="B531" s="50"/>
      <c r="C531" s="51"/>
      <c r="D531" s="49"/>
      <c r="E531" s="52"/>
      <c r="F531" s="52"/>
      <c r="G531" s="52"/>
      <c r="H531" s="52"/>
      <c r="I531" s="52"/>
    </row>
    <row r="532" spans="1:9" s="53" customFormat="1">
      <c r="A532" s="49"/>
      <c r="B532" s="50"/>
      <c r="C532" s="51"/>
      <c r="D532" s="49"/>
      <c r="E532" s="52"/>
      <c r="F532" s="52"/>
      <c r="G532" s="52"/>
      <c r="H532" s="52"/>
      <c r="I532" s="52"/>
    </row>
    <row r="533" spans="1:9" s="53" customFormat="1">
      <c r="A533" s="49"/>
      <c r="B533" s="50"/>
      <c r="C533" s="51"/>
      <c r="D533" s="49"/>
      <c r="E533" s="52"/>
      <c r="F533" s="52"/>
      <c r="G533" s="52"/>
      <c r="H533" s="52"/>
      <c r="I533" s="52"/>
    </row>
    <row r="534" spans="1:9" s="53" customFormat="1">
      <c r="A534" s="49"/>
      <c r="B534" s="50"/>
      <c r="C534" s="51"/>
      <c r="D534" s="49"/>
      <c r="E534" s="52"/>
      <c r="F534" s="52"/>
      <c r="G534" s="52"/>
      <c r="H534" s="52"/>
      <c r="I534" s="52"/>
    </row>
    <row r="535" spans="1:9" s="53" customFormat="1">
      <c r="A535" s="49"/>
      <c r="B535" s="50"/>
      <c r="C535" s="51"/>
      <c r="D535" s="49"/>
      <c r="E535" s="52"/>
      <c r="F535" s="52"/>
      <c r="G535" s="52"/>
      <c r="H535" s="52"/>
      <c r="I535" s="52"/>
    </row>
    <row r="536" spans="1:9" s="53" customFormat="1">
      <c r="A536" s="49"/>
      <c r="B536" s="50"/>
      <c r="C536" s="51"/>
      <c r="D536" s="49"/>
      <c r="E536" s="52"/>
      <c r="F536" s="52"/>
      <c r="G536" s="52"/>
      <c r="H536" s="52"/>
      <c r="I536" s="52"/>
    </row>
    <row r="537" spans="1:9" s="53" customFormat="1">
      <c r="A537" s="49"/>
      <c r="B537" s="50"/>
      <c r="C537" s="51"/>
      <c r="D537" s="49"/>
      <c r="E537" s="52"/>
      <c r="F537" s="52"/>
      <c r="G537" s="52"/>
      <c r="H537" s="52"/>
      <c r="I537" s="52"/>
    </row>
    <row r="538" spans="1:9" s="53" customFormat="1">
      <c r="A538" s="49"/>
      <c r="B538" s="50"/>
      <c r="C538" s="51"/>
      <c r="D538" s="49"/>
      <c r="E538" s="52"/>
      <c r="F538" s="52"/>
      <c r="G538" s="52"/>
      <c r="H538" s="52"/>
      <c r="I538" s="52"/>
    </row>
    <row r="539" spans="1:9" s="53" customFormat="1">
      <c r="A539" s="49"/>
      <c r="B539" s="50"/>
      <c r="C539" s="51"/>
      <c r="D539" s="49"/>
      <c r="E539" s="52"/>
      <c r="F539" s="52"/>
      <c r="G539" s="52"/>
      <c r="H539" s="52"/>
      <c r="I539" s="52"/>
    </row>
    <row r="540" spans="1:9" s="53" customFormat="1">
      <c r="A540" s="49"/>
      <c r="B540" s="50"/>
      <c r="C540" s="51"/>
      <c r="D540" s="49"/>
      <c r="E540" s="52"/>
      <c r="F540" s="52"/>
      <c r="G540" s="52"/>
      <c r="H540" s="52"/>
      <c r="I540" s="52"/>
    </row>
    <row r="541" spans="1:9" s="53" customFormat="1">
      <c r="A541" s="49"/>
      <c r="B541" s="50"/>
      <c r="C541" s="51"/>
      <c r="D541" s="49"/>
      <c r="E541" s="52"/>
      <c r="F541" s="52"/>
      <c r="G541" s="52"/>
      <c r="H541" s="52"/>
      <c r="I541" s="52"/>
    </row>
    <row r="542" spans="1:9" s="53" customFormat="1">
      <c r="A542" s="49"/>
      <c r="B542" s="50"/>
      <c r="C542" s="51"/>
      <c r="D542" s="49"/>
      <c r="E542" s="52"/>
      <c r="F542" s="52"/>
      <c r="G542" s="52"/>
      <c r="H542" s="52"/>
      <c r="I542" s="52"/>
    </row>
    <row r="543" spans="1:9" s="53" customFormat="1">
      <c r="A543" s="49"/>
      <c r="B543" s="50"/>
      <c r="C543" s="51"/>
      <c r="D543" s="49"/>
      <c r="E543" s="52"/>
      <c r="F543" s="52"/>
      <c r="G543" s="52"/>
      <c r="H543" s="52"/>
      <c r="I543" s="52"/>
    </row>
    <row r="544" spans="1:9" s="53" customFormat="1">
      <c r="A544" s="49"/>
      <c r="B544" s="50"/>
      <c r="C544" s="51"/>
      <c r="D544" s="49"/>
      <c r="E544" s="52"/>
      <c r="F544" s="52"/>
      <c r="G544" s="52"/>
      <c r="H544" s="52"/>
      <c r="I544" s="52"/>
    </row>
    <row r="545" spans="1:9" s="53" customFormat="1">
      <c r="A545" s="49"/>
      <c r="B545" s="50"/>
      <c r="C545" s="51"/>
      <c r="D545" s="49"/>
      <c r="E545" s="52"/>
      <c r="F545" s="52"/>
      <c r="G545" s="52"/>
      <c r="H545" s="52"/>
      <c r="I545" s="52"/>
    </row>
    <row r="546" spans="1:9" s="53" customFormat="1">
      <c r="A546" s="49"/>
      <c r="B546" s="50"/>
      <c r="C546" s="51"/>
      <c r="D546" s="49"/>
      <c r="E546" s="52"/>
      <c r="F546" s="52"/>
      <c r="G546" s="52"/>
      <c r="H546" s="52"/>
      <c r="I546" s="52"/>
    </row>
    <row r="547" spans="1:9" s="53" customFormat="1">
      <c r="A547" s="49"/>
      <c r="B547" s="50"/>
      <c r="C547" s="51"/>
      <c r="D547" s="49"/>
      <c r="E547" s="52"/>
      <c r="F547" s="52"/>
      <c r="G547" s="52"/>
      <c r="H547" s="52"/>
      <c r="I547" s="52"/>
    </row>
    <row r="548" spans="1:9" s="53" customFormat="1">
      <c r="A548" s="49"/>
      <c r="B548" s="50"/>
      <c r="C548" s="51"/>
      <c r="D548" s="49"/>
      <c r="E548" s="52"/>
      <c r="F548" s="52"/>
      <c r="G548" s="52"/>
      <c r="H548" s="52"/>
      <c r="I548" s="52"/>
    </row>
    <row r="549" spans="1:9" s="53" customFormat="1">
      <c r="A549" s="49"/>
      <c r="B549" s="50"/>
      <c r="C549" s="51"/>
      <c r="D549" s="49"/>
      <c r="E549" s="52"/>
      <c r="F549" s="52"/>
      <c r="G549" s="52"/>
      <c r="H549" s="52"/>
      <c r="I549" s="52"/>
    </row>
    <row r="550" spans="1:9" s="53" customFormat="1">
      <c r="A550" s="49"/>
      <c r="B550" s="50"/>
      <c r="C550" s="51"/>
      <c r="D550" s="49"/>
      <c r="E550" s="52"/>
      <c r="F550" s="52"/>
      <c r="G550" s="52"/>
      <c r="H550" s="52"/>
      <c r="I550" s="52"/>
    </row>
    <row r="551" spans="1:9" s="53" customFormat="1">
      <c r="A551" s="49"/>
      <c r="B551" s="50"/>
      <c r="C551" s="51"/>
      <c r="D551" s="49"/>
      <c r="E551" s="52"/>
      <c r="F551" s="52"/>
      <c r="G551" s="52"/>
      <c r="H551" s="52"/>
      <c r="I551" s="52"/>
    </row>
    <row r="552" spans="1:9" s="53" customFormat="1">
      <c r="A552" s="49"/>
      <c r="B552" s="50"/>
      <c r="C552" s="51"/>
      <c r="D552" s="49"/>
      <c r="E552" s="52"/>
      <c r="F552" s="52"/>
      <c r="G552" s="52"/>
      <c r="H552" s="52"/>
      <c r="I552" s="52"/>
    </row>
    <row r="553" spans="1:9" s="53" customFormat="1">
      <c r="A553" s="49"/>
      <c r="B553" s="50"/>
      <c r="C553" s="51"/>
      <c r="D553" s="49"/>
      <c r="E553" s="52"/>
      <c r="F553" s="52"/>
      <c r="G553" s="52"/>
      <c r="H553" s="52"/>
      <c r="I553" s="52"/>
    </row>
    <row r="554" spans="1:9" s="53" customFormat="1">
      <c r="A554" s="49"/>
      <c r="B554" s="50"/>
      <c r="C554" s="51"/>
      <c r="D554" s="49"/>
      <c r="E554" s="52"/>
      <c r="F554" s="52"/>
      <c r="G554" s="52"/>
      <c r="H554" s="52"/>
      <c r="I554" s="52"/>
    </row>
    <row r="555" spans="1:9" s="53" customFormat="1">
      <c r="A555" s="49"/>
      <c r="B555" s="50"/>
      <c r="C555" s="51"/>
      <c r="D555" s="49"/>
      <c r="E555" s="52"/>
      <c r="F555" s="52"/>
      <c r="G555" s="52"/>
      <c r="H555" s="52"/>
      <c r="I555" s="52"/>
    </row>
    <row r="556" spans="1:9" s="53" customFormat="1">
      <c r="A556" s="49"/>
      <c r="B556" s="50"/>
      <c r="C556" s="51"/>
      <c r="D556" s="49"/>
      <c r="E556" s="52"/>
      <c r="F556" s="52"/>
      <c r="G556" s="52"/>
      <c r="H556" s="52"/>
      <c r="I556" s="52"/>
    </row>
    <row r="557" spans="1:9" s="53" customFormat="1">
      <c r="A557" s="49"/>
      <c r="B557" s="50"/>
      <c r="C557" s="51"/>
      <c r="D557" s="49"/>
      <c r="E557" s="52"/>
      <c r="F557" s="52"/>
      <c r="G557" s="52"/>
      <c r="H557" s="52"/>
      <c r="I557" s="52"/>
    </row>
    <row r="558" spans="1:9" s="53" customFormat="1">
      <c r="A558" s="49"/>
      <c r="B558" s="50"/>
      <c r="C558" s="51"/>
      <c r="D558" s="49"/>
      <c r="E558" s="52"/>
      <c r="F558" s="52"/>
      <c r="G558" s="52"/>
      <c r="H558" s="52"/>
      <c r="I558" s="52"/>
    </row>
    <row r="559" spans="1:9" s="53" customFormat="1">
      <c r="A559" s="49"/>
      <c r="B559" s="50"/>
      <c r="C559" s="51"/>
      <c r="D559" s="49"/>
      <c r="E559" s="52"/>
      <c r="F559" s="52"/>
      <c r="G559" s="52"/>
      <c r="H559" s="52"/>
      <c r="I559" s="52"/>
    </row>
    <row r="560" spans="1:9" s="53" customFormat="1">
      <c r="A560" s="49"/>
      <c r="B560" s="50"/>
      <c r="C560" s="51"/>
      <c r="D560" s="49"/>
      <c r="E560" s="52"/>
      <c r="F560" s="52"/>
      <c r="G560" s="52"/>
      <c r="H560" s="52"/>
      <c r="I560" s="52"/>
    </row>
    <row r="561" spans="1:9" s="53" customFormat="1">
      <c r="A561" s="49"/>
      <c r="B561" s="50"/>
      <c r="C561" s="51"/>
      <c r="D561" s="49"/>
      <c r="E561" s="52"/>
      <c r="F561" s="52"/>
      <c r="G561" s="52"/>
      <c r="H561" s="52"/>
      <c r="I561" s="52"/>
    </row>
    <row r="562" spans="1:9" s="53" customFormat="1">
      <c r="A562" s="49"/>
      <c r="B562" s="50"/>
      <c r="C562" s="51"/>
      <c r="D562" s="49"/>
      <c r="E562" s="52"/>
      <c r="F562" s="52"/>
      <c r="G562" s="52"/>
      <c r="H562" s="52"/>
      <c r="I562" s="52"/>
    </row>
    <row r="563" spans="1:9" s="53" customFormat="1">
      <c r="A563" s="49"/>
      <c r="B563" s="50"/>
      <c r="C563" s="51"/>
      <c r="D563" s="49"/>
      <c r="E563" s="52"/>
      <c r="F563" s="52"/>
      <c r="G563" s="52"/>
      <c r="H563" s="52"/>
      <c r="I563" s="52"/>
    </row>
    <row r="564" spans="1:9" s="53" customFormat="1">
      <c r="A564" s="49"/>
      <c r="B564" s="50"/>
      <c r="C564" s="51"/>
      <c r="D564" s="49"/>
      <c r="E564" s="52"/>
      <c r="F564" s="52"/>
      <c r="G564" s="52"/>
      <c r="H564" s="52"/>
      <c r="I564" s="52"/>
    </row>
    <row r="565" spans="1:9" s="53" customFormat="1">
      <c r="A565" s="49"/>
      <c r="B565" s="50"/>
      <c r="C565" s="51"/>
      <c r="D565" s="49"/>
      <c r="E565" s="52"/>
      <c r="F565" s="52"/>
      <c r="G565" s="52"/>
      <c r="H565" s="52"/>
      <c r="I565" s="52"/>
    </row>
    <row r="566" spans="1:9" s="53" customFormat="1">
      <c r="A566" s="49"/>
      <c r="B566" s="50"/>
      <c r="C566" s="51"/>
      <c r="D566" s="49"/>
      <c r="E566" s="52"/>
      <c r="F566" s="52"/>
      <c r="G566" s="52"/>
      <c r="H566" s="52"/>
      <c r="I566" s="52"/>
    </row>
    <row r="567" spans="1:9" s="53" customFormat="1">
      <c r="A567" s="49"/>
      <c r="B567" s="50"/>
      <c r="C567" s="51"/>
      <c r="D567" s="49"/>
      <c r="E567" s="52"/>
      <c r="F567" s="52"/>
      <c r="G567" s="52"/>
      <c r="H567" s="52"/>
      <c r="I567" s="52"/>
    </row>
    <row r="568" spans="1:9" s="53" customFormat="1">
      <c r="A568" s="49"/>
      <c r="B568" s="50"/>
      <c r="C568" s="51"/>
      <c r="D568" s="49"/>
      <c r="E568" s="52"/>
      <c r="F568" s="52"/>
      <c r="G568" s="52"/>
      <c r="H568" s="52"/>
      <c r="I568" s="52"/>
    </row>
    <row r="569" spans="1:9" s="53" customFormat="1">
      <c r="A569" s="49"/>
      <c r="B569" s="50"/>
      <c r="C569" s="51"/>
      <c r="D569" s="49"/>
      <c r="E569" s="52"/>
      <c r="F569" s="52"/>
      <c r="G569" s="52"/>
      <c r="H569" s="52"/>
      <c r="I569" s="52"/>
    </row>
    <row r="570" spans="1:9" s="53" customFormat="1">
      <c r="A570" s="49"/>
      <c r="B570" s="50"/>
      <c r="C570" s="51"/>
      <c r="D570" s="49"/>
      <c r="E570" s="52"/>
      <c r="F570" s="52"/>
      <c r="G570" s="52"/>
      <c r="H570" s="52"/>
      <c r="I570" s="52"/>
    </row>
    <row r="571" spans="1:9" s="53" customFormat="1">
      <c r="A571" s="49"/>
      <c r="B571" s="50"/>
      <c r="C571" s="51"/>
      <c r="D571" s="49"/>
      <c r="E571" s="52"/>
      <c r="F571" s="52"/>
      <c r="G571" s="52"/>
      <c r="H571" s="52"/>
      <c r="I571" s="52"/>
    </row>
    <row r="572" spans="1:9" s="53" customFormat="1">
      <c r="A572" s="49"/>
      <c r="B572" s="50"/>
      <c r="C572" s="51"/>
      <c r="D572" s="49"/>
      <c r="E572" s="52"/>
      <c r="F572" s="52"/>
      <c r="G572" s="52"/>
      <c r="H572" s="52"/>
      <c r="I572" s="52"/>
    </row>
    <row r="573" spans="1:9" s="53" customFormat="1">
      <c r="A573" s="49"/>
      <c r="B573" s="50"/>
      <c r="C573" s="51"/>
      <c r="D573" s="49"/>
      <c r="E573" s="52"/>
      <c r="F573" s="52"/>
      <c r="G573" s="52"/>
      <c r="H573" s="52"/>
      <c r="I573" s="52"/>
    </row>
    <row r="574" spans="1:9" s="53" customFormat="1">
      <c r="A574" s="49"/>
      <c r="B574" s="50"/>
      <c r="C574" s="51"/>
      <c r="D574" s="49"/>
      <c r="E574" s="52"/>
      <c r="F574" s="52"/>
      <c r="G574" s="52"/>
      <c r="H574" s="52"/>
      <c r="I574" s="52"/>
    </row>
    <row r="575" spans="1:9" s="53" customFormat="1">
      <c r="A575" s="49"/>
      <c r="B575" s="50"/>
      <c r="C575" s="51"/>
      <c r="D575" s="49"/>
      <c r="E575" s="52"/>
      <c r="F575" s="52"/>
      <c r="G575" s="52"/>
      <c r="H575" s="52"/>
      <c r="I575" s="52"/>
    </row>
    <row r="576" spans="1:9" s="53" customFormat="1">
      <c r="A576" s="49"/>
      <c r="B576" s="50"/>
      <c r="C576" s="51"/>
      <c r="D576" s="49"/>
      <c r="E576" s="52"/>
      <c r="F576" s="52"/>
      <c r="G576" s="52"/>
      <c r="H576" s="52"/>
      <c r="I576" s="52"/>
    </row>
    <row r="577" spans="1:9" s="53" customFormat="1">
      <c r="A577" s="49"/>
      <c r="B577" s="50"/>
      <c r="C577" s="51"/>
      <c r="D577" s="49"/>
      <c r="E577" s="52"/>
      <c r="F577" s="52"/>
      <c r="G577" s="52"/>
      <c r="H577" s="52"/>
      <c r="I577" s="52"/>
    </row>
    <row r="578" spans="1:9" s="53" customFormat="1">
      <c r="A578" s="49"/>
      <c r="B578" s="50"/>
      <c r="C578" s="51"/>
      <c r="D578" s="49"/>
      <c r="E578" s="52"/>
      <c r="F578" s="52"/>
      <c r="G578" s="52"/>
      <c r="H578" s="52"/>
      <c r="I578" s="52"/>
    </row>
    <row r="579" spans="1:9" s="53" customFormat="1">
      <c r="A579" s="49"/>
      <c r="B579" s="50"/>
      <c r="C579" s="51"/>
      <c r="D579" s="49"/>
      <c r="E579" s="52"/>
      <c r="F579" s="52"/>
      <c r="G579" s="52"/>
      <c r="H579" s="52"/>
      <c r="I579" s="52"/>
    </row>
    <row r="580" spans="1:9" s="53" customFormat="1">
      <c r="A580" s="49"/>
      <c r="B580" s="50"/>
      <c r="C580" s="51"/>
      <c r="D580" s="49"/>
      <c r="E580" s="52"/>
      <c r="F580" s="52"/>
      <c r="G580" s="52"/>
      <c r="H580" s="52"/>
      <c r="I580" s="52"/>
    </row>
    <row r="581" spans="1:9" s="53" customFormat="1">
      <c r="A581" s="49"/>
      <c r="B581" s="50"/>
      <c r="C581" s="51"/>
      <c r="D581" s="49"/>
      <c r="E581" s="52"/>
      <c r="F581" s="52"/>
      <c r="G581" s="52"/>
      <c r="H581" s="52"/>
      <c r="I581" s="52"/>
    </row>
    <row r="582" spans="1:9" s="53" customFormat="1">
      <c r="A582" s="49"/>
      <c r="B582" s="50"/>
      <c r="C582" s="51"/>
      <c r="D582" s="49"/>
      <c r="E582" s="52"/>
      <c r="F582" s="52"/>
      <c r="G582" s="52"/>
      <c r="H582" s="52"/>
      <c r="I582" s="52"/>
    </row>
    <row r="583" spans="1:9" s="53" customFormat="1">
      <c r="A583" s="49"/>
      <c r="B583" s="50"/>
      <c r="C583" s="51"/>
      <c r="D583" s="49"/>
      <c r="E583" s="52"/>
      <c r="F583" s="52"/>
      <c r="G583" s="52"/>
      <c r="H583" s="52"/>
      <c r="I583" s="52"/>
    </row>
    <row r="584" spans="1:9" s="53" customFormat="1">
      <c r="A584" s="49"/>
      <c r="B584" s="50"/>
      <c r="C584" s="51"/>
      <c r="D584" s="49"/>
      <c r="E584" s="52"/>
      <c r="F584" s="52"/>
      <c r="G584" s="52"/>
      <c r="H584" s="52"/>
      <c r="I584" s="52"/>
    </row>
    <row r="585" spans="1:9" s="53" customFormat="1">
      <c r="A585" s="49"/>
      <c r="B585" s="50"/>
      <c r="C585" s="51"/>
      <c r="D585" s="49"/>
      <c r="E585" s="52"/>
      <c r="F585" s="52"/>
      <c r="G585" s="52"/>
      <c r="H585" s="52"/>
      <c r="I585" s="52"/>
    </row>
    <row r="586" spans="1:9" s="53" customFormat="1">
      <c r="A586" s="49"/>
      <c r="B586" s="50"/>
      <c r="C586" s="51"/>
      <c r="D586" s="49"/>
      <c r="E586" s="52"/>
      <c r="F586" s="52"/>
      <c r="G586" s="52"/>
      <c r="H586" s="52"/>
      <c r="I586" s="52"/>
    </row>
    <row r="587" spans="1:9" s="53" customFormat="1">
      <c r="A587" s="49"/>
      <c r="B587" s="50"/>
      <c r="C587" s="51"/>
      <c r="D587" s="49"/>
      <c r="E587" s="52"/>
      <c r="F587" s="52"/>
      <c r="G587" s="52"/>
      <c r="H587" s="52"/>
      <c r="I587" s="52"/>
    </row>
    <row r="588" spans="1:9" s="53" customFormat="1">
      <c r="A588" s="49"/>
      <c r="B588" s="50"/>
      <c r="C588" s="51"/>
      <c r="D588" s="49"/>
      <c r="E588" s="52"/>
      <c r="F588" s="52"/>
      <c r="G588" s="52"/>
      <c r="H588" s="52"/>
      <c r="I588" s="52"/>
    </row>
    <row r="589" spans="1:9" s="53" customFormat="1">
      <c r="A589" s="49"/>
      <c r="B589" s="50"/>
      <c r="C589" s="51"/>
      <c r="D589" s="49"/>
      <c r="E589" s="52"/>
      <c r="F589" s="52"/>
      <c r="G589" s="52"/>
      <c r="H589" s="52"/>
      <c r="I589" s="52"/>
    </row>
    <row r="590" spans="1:9" s="53" customFormat="1">
      <c r="A590" s="49"/>
      <c r="B590" s="50"/>
      <c r="C590" s="51"/>
      <c r="D590" s="49"/>
      <c r="E590" s="52"/>
      <c r="F590" s="52"/>
      <c r="G590" s="52"/>
      <c r="H590" s="52"/>
      <c r="I590" s="52"/>
    </row>
    <row r="591" spans="1:9" s="53" customFormat="1">
      <c r="A591" s="49"/>
      <c r="B591" s="50"/>
      <c r="C591" s="51"/>
      <c r="D591" s="49"/>
      <c r="E591" s="52"/>
      <c r="F591" s="52"/>
      <c r="G591" s="52"/>
      <c r="H591" s="52"/>
      <c r="I591" s="52"/>
    </row>
    <row r="592" spans="1:9" s="53" customFormat="1">
      <c r="A592" s="49"/>
      <c r="B592" s="50"/>
      <c r="C592" s="51"/>
      <c r="D592" s="49"/>
      <c r="E592" s="52"/>
      <c r="F592" s="52"/>
      <c r="G592" s="52"/>
      <c r="H592" s="52"/>
      <c r="I592" s="52"/>
    </row>
    <row r="593" spans="1:9" s="53" customFormat="1">
      <c r="A593" s="49"/>
      <c r="B593" s="50"/>
      <c r="C593" s="51"/>
      <c r="D593" s="49"/>
      <c r="E593" s="52"/>
      <c r="F593" s="52"/>
      <c r="G593" s="52"/>
      <c r="H593" s="52"/>
      <c r="I593" s="52"/>
    </row>
    <row r="594" spans="1:9" s="53" customFormat="1">
      <c r="A594" s="49"/>
      <c r="B594" s="50"/>
      <c r="C594" s="51"/>
      <c r="D594" s="49"/>
      <c r="E594" s="52"/>
      <c r="F594" s="52"/>
      <c r="G594" s="52"/>
      <c r="H594" s="52"/>
      <c r="I594" s="52"/>
    </row>
    <row r="595" spans="1:9" s="53" customFormat="1">
      <c r="A595" s="49"/>
      <c r="B595" s="50"/>
      <c r="C595" s="51"/>
      <c r="D595" s="49"/>
      <c r="E595" s="52"/>
      <c r="F595" s="52"/>
      <c r="G595" s="52"/>
      <c r="H595" s="52"/>
      <c r="I595" s="52"/>
    </row>
    <row r="596" spans="1:9" s="53" customFormat="1">
      <c r="A596" s="49"/>
      <c r="B596" s="50"/>
      <c r="C596" s="51"/>
      <c r="D596" s="49"/>
      <c r="E596" s="52"/>
      <c r="F596" s="52"/>
      <c r="G596" s="52"/>
      <c r="H596" s="52"/>
      <c r="I596" s="52"/>
    </row>
    <row r="597" spans="1:9" s="53" customFormat="1">
      <c r="A597" s="49"/>
      <c r="B597" s="50"/>
      <c r="C597" s="51"/>
      <c r="D597" s="49"/>
      <c r="E597" s="52"/>
      <c r="F597" s="52"/>
      <c r="G597" s="52"/>
      <c r="H597" s="52"/>
      <c r="I597" s="52"/>
    </row>
    <row r="598" spans="1:9" s="53" customFormat="1">
      <c r="A598" s="49"/>
      <c r="B598" s="50"/>
      <c r="C598" s="51"/>
      <c r="D598" s="49"/>
      <c r="E598" s="52"/>
      <c r="F598" s="52"/>
      <c r="G598" s="52"/>
      <c r="H598" s="52"/>
      <c r="I598" s="52"/>
    </row>
    <row r="599" spans="1:9" s="53" customFormat="1">
      <c r="A599" s="49"/>
      <c r="B599" s="50"/>
      <c r="C599" s="51"/>
      <c r="D599" s="49"/>
      <c r="E599" s="52"/>
      <c r="F599" s="52"/>
      <c r="G599" s="52"/>
      <c r="H599" s="52"/>
      <c r="I599" s="52"/>
    </row>
    <row r="600" spans="1:9" s="53" customFormat="1">
      <c r="A600" s="49"/>
      <c r="B600" s="50"/>
      <c r="C600" s="51"/>
      <c r="D600" s="49"/>
      <c r="E600" s="52"/>
      <c r="F600" s="52"/>
      <c r="G600" s="52"/>
      <c r="H600" s="52"/>
      <c r="I600" s="52"/>
    </row>
    <row r="601" spans="1:9" s="53" customFormat="1">
      <c r="A601" s="49"/>
      <c r="B601" s="50"/>
      <c r="C601" s="51"/>
      <c r="D601" s="49"/>
      <c r="E601" s="52"/>
      <c r="F601" s="52"/>
      <c r="G601" s="52"/>
      <c r="H601" s="52"/>
      <c r="I601" s="52"/>
    </row>
    <row r="602" spans="1:9" s="53" customFormat="1">
      <c r="A602" s="49"/>
      <c r="B602" s="50"/>
      <c r="C602" s="51"/>
      <c r="D602" s="49"/>
      <c r="E602" s="52"/>
      <c r="F602" s="52"/>
      <c r="G602" s="52"/>
      <c r="H602" s="52"/>
      <c r="I602" s="52"/>
    </row>
    <row r="603" spans="1:9" s="53" customFormat="1">
      <c r="A603" s="49"/>
      <c r="B603" s="50"/>
      <c r="C603" s="51"/>
      <c r="D603" s="49"/>
      <c r="E603" s="52"/>
      <c r="F603" s="52"/>
      <c r="G603" s="52"/>
      <c r="H603" s="52"/>
      <c r="I603" s="52"/>
    </row>
    <row r="604" spans="1:9" s="53" customFormat="1">
      <c r="A604" s="49"/>
      <c r="B604" s="50"/>
      <c r="C604" s="51"/>
      <c r="D604" s="49"/>
      <c r="E604" s="52"/>
      <c r="F604" s="52"/>
      <c r="G604" s="52"/>
      <c r="H604" s="52"/>
      <c r="I604" s="52"/>
    </row>
    <row r="605" spans="1:9" s="53" customFormat="1">
      <c r="A605" s="49"/>
      <c r="B605" s="50"/>
      <c r="C605" s="51"/>
      <c r="D605" s="49"/>
      <c r="E605" s="52"/>
      <c r="F605" s="52"/>
      <c r="G605" s="52"/>
      <c r="H605" s="52"/>
      <c r="I605" s="52"/>
    </row>
    <row r="606" spans="1:9" s="53" customFormat="1">
      <c r="A606" s="49"/>
      <c r="B606" s="50"/>
      <c r="C606" s="51"/>
      <c r="D606" s="49"/>
      <c r="E606" s="52"/>
      <c r="F606" s="52"/>
      <c r="G606" s="52"/>
      <c r="H606" s="52"/>
      <c r="I606" s="52"/>
    </row>
    <row r="607" spans="1:9" s="53" customFormat="1">
      <c r="A607" s="49"/>
      <c r="B607" s="50"/>
      <c r="C607" s="51"/>
      <c r="D607" s="49"/>
      <c r="E607" s="52"/>
      <c r="F607" s="52"/>
      <c r="G607" s="52"/>
      <c r="H607" s="52"/>
      <c r="I607" s="52"/>
    </row>
    <row r="608" spans="1:9" s="53" customFormat="1">
      <c r="A608" s="49"/>
      <c r="B608" s="50"/>
      <c r="C608" s="51"/>
      <c r="D608" s="49"/>
      <c r="E608" s="52"/>
      <c r="F608" s="52"/>
      <c r="G608" s="52"/>
      <c r="H608" s="52"/>
      <c r="I608" s="52"/>
    </row>
    <row r="609" spans="1:9" s="53" customFormat="1">
      <c r="A609" s="49"/>
      <c r="B609" s="50"/>
      <c r="C609" s="51"/>
      <c r="D609" s="49"/>
      <c r="E609" s="52"/>
      <c r="F609" s="52"/>
      <c r="G609" s="52"/>
      <c r="H609" s="52"/>
      <c r="I609" s="52"/>
    </row>
    <row r="610" spans="1:9" s="53" customFormat="1">
      <c r="A610" s="49"/>
      <c r="B610" s="50"/>
      <c r="C610" s="51"/>
      <c r="D610" s="49"/>
      <c r="E610" s="52"/>
      <c r="F610" s="52"/>
      <c r="G610" s="52"/>
      <c r="H610" s="52"/>
      <c r="I610" s="52"/>
    </row>
    <row r="611" spans="1:9" s="53" customFormat="1">
      <c r="A611" s="49"/>
      <c r="B611" s="50"/>
      <c r="C611" s="51"/>
      <c r="D611" s="49"/>
      <c r="E611" s="52"/>
      <c r="F611" s="52"/>
      <c r="G611" s="52"/>
      <c r="H611" s="52"/>
      <c r="I611" s="52"/>
    </row>
    <row r="612" spans="1:9" s="53" customFormat="1">
      <c r="A612" s="49"/>
      <c r="B612" s="50"/>
      <c r="C612" s="51"/>
      <c r="D612" s="49"/>
      <c r="E612" s="52"/>
      <c r="F612" s="52"/>
      <c r="G612" s="52"/>
      <c r="H612" s="52"/>
      <c r="I612" s="52"/>
    </row>
    <row r="613" spans="1:9" s="53" customFormat="1">
      <c r="A613" s="49"/>
      <c r="B613" s="50"/>
      <c r="C613" s="51"/>
      <c r="D613" s="49"/>
      <c r="E613" s="52"/>
      <c r="F613" s="52"/>
      <c r="G613" s="52"/>
      <c r="H613" s="52"/>
      <c r="I613" s="52"/>
    </row>
    <row r="614" spans="1:9" s="53" customFormat="1">
      <c r="A614" s="49"/>
      <c r="B614" s="50"/>
      <c r="C614" s="51"/>
      <c r="D614" s="49"/>
      <c r="E614" s="52"/>
      <c r="F614" s="52"/>
      <c r="G614" s="52"/>
      <c r="H614" s="52"/>
      <c r="I614" s="52"/>
    </row>
    <row r="615" spans="1:9" s="53" customFormat="1">
      <c r="A615" s="49"/>
      <c r="B615" s="50"/>
      <c r="C615" s="51"/>
      <c r="D615" s="49"/>
      <c r="E615" s="52"/>
      <c r="F615" s="52"/>
      <c r="G615" s="52"/>
      <c r="H615" s="52"/>
      <c r="I615" s="52"/>
    </row>
    <row r="616" spans="1:9" s="53" customFormat="1">
      <c r="A616" s="49"/>
      <c r="B616" s="50"/>
      <c r="C616" s="51"/>
      <c r="D616" s="49"/>
      <c r="E616" s="52"/>
      <c r="F616" s="52"/>
      <c r="G616" s="52"/>
      <c r="H616" s="52"/>
      <c r="I616" s="52"/>
    </row>
    <row r="617" spans="1:9" s="53" customFormat="1">
      <c r="A617" s="49"/>
      <c r="B617" s="50"/>
      <c r="C617" s="51"/>
      <c r="D617" s="49"/>
      <c r="E617" s="52"/>
      <c r="F617" s="52"/>
      <c r="G617" s="52"/>
      <c r="H617" s="52"/>
      <c r="I617" s="52"/>
    </row>
    <row r="618" spans="1:9" s="53" customFormat="1">
      <c r="A618" s="49"/>
      <c r="B618" s="50"/>
      <c r="C618" s="51"/>
      <c r="D618" s="49"/>
      <c r="E618" s="52"/>
      <c r="F618" s="52"/>
      <c r="G618" s="52"/>
      <c r="H618" s="52"/>
      <c r="I618" s="52"/>
    </row>
    <row r="619" spans="1:9" s="53" customFormat="1">
      <c r="A619" s="49"/>
      <c r="B619" s="50"/>
      <c r="C619" s="51"/>
      <c r="D619" s="49"/>
      <c r="E619" s="52"/>
      <c r="F619" s="52"/>
      <c r="G619" s="52"/>
      <c r="H619" s="52"/>
      <c r="I619" s="52"/>
    </row>
    <row r="620" spans="1:9" s="53" customFormat="1">
      <c r="A620" s="49"/>
      <c r="B620" s="50"/>
      <c r="C620" s="51"/>
      <c r="D620" s="49"/>
      <c r="E620" s="52"/>
      <c r="F620" s="52"/>
      <c r="G620" s="52"/>
      <c r="H620" s="52"/>
      <c r="I620" s="52"/>
    </row>
    <row r="621" spans="1:9" s="53" customFormat="1">
      <c r="A621" s="49"/>
      <c r="B621" s="50"/>
      <c r="C621" s="51"/>
      <c r="D621" s="49"/>
      <c r="E621" s="52"/>
      <c r="F621" s="52"/>
      <c r="G621" s="52"/>
      <c r="H621" s="52"/>
      <c r="I621" s="52"/>
    </row>
    <row r="622" spans="1:9" s="53" customFormat="1">
      <c r="A622" s="49"/>
      <c r="B622" s="50"/>
      <c r="C622" s="51"/>
      <c r="D622" s="49"/>
      <c r="E622" s="52"/>
      <c r="F622" s="52"/>
      <c r="G622" s="52"/>
      <c r="H622" s="52"/>
      <c r="I622" s="52"/>
    </row>
    <row r="623" spans="1:9" s="53" customFormat="1">
      <c r="A623" s="49"/>
      <c r="B623" s="50"/>
      <c r="C623" s="51"/>
      <c r="D623" s="49"/>
      <c r="E623" s="52"/>
      <c r="F623" s="52"/>
      <c r="G623" s="52"/>
      <c r="H623" s="52"/>
      <c r="I623" s="52"/>
    </row>
    <row r="624" spans="1:9" s="53" customFormat="1">
      <c r="A624" s="49"/>
      <c r="B624" s="50"/>
      <c r="C624" s="51"/>
      <c r="D624" s="49"/>
      <c r="E624" s="52"/>
      <c r="F624" s="52"/>
      <c r="G624" s="52"/>
      <c r="H624" s="52"/>
      <c r="I624" s="52"/>
    </row>
    <row r="625" spans="1:9" s="53" customFormat="1">
      <c r="A625" s="49"/>
      <c r="B625" s="50"/>
      <c r="C625" s="51"/>
      <c r="D625" s="49"/>
      <c r="E625" s="52"/>
      <c r="F625" s="52"/>
      <c r="G625" s="52"/>
      <c r="H625" s="52"/>
      <c r="I625" s="52"/>
    </row>
    <row r="626" spans="1:9" s="53" customFormat="1">
      <c r="A626" s="49"/>
      <c r="B626" s="50"/>
      <c r="C626" s="51"/>
      <c r="D626" s="49"/>
      <c r="E626" s="52"/>
      <c r="F626" s="52"/>
      <c r="G626" s="52"/>
      <c r="H626" s="52"/>
      <c r="I626" s="52"/>
    </row>
    <row r="627" spans="1:9" s="53" customFormat="1">
      <c r="A627" s="49"/>
      <c r="B627" s="50"/>
      <c r="C627" s="51"/>
      <c r="D627" s="49"/>
      <c r="E627" s="52"/>
      <c r="F627" s="52"/>
      <c r="G627" s="52"/>
      <c r="H627" s="52"/>
      <c r="I627" s="52"/>
    </row>
    <row r="628" spans="1:9" s="53" customFormat="1">
      <c r="A628" s="49"/>
      <c r="B628" s="50"/>
      <c r="C628" s="51"/>
      <c r="D628" s="49"/>
      <c r="E628" s="52"/>
      <c r="F628" s="52"/>
      <c r="G628" s="52"/>
      <c r="H628" s="52"/>
      <c r="I628" s="52"/>
    </row>
    <row r="629" spans="1:9" s="53" customFormat="1">
      <c r="A629" s="49"/>
      <c r="B629" s="50"/>
      <c r="C629" s="51"/>
      <c r="D629" s="49"/>
      <c r="E629" s="52"/>
      <c r="F629" s="52"/>
      <c r="G629" s="52"/>
      <c r="H629" s="52"/>
      <c r="I629" s="52"/>
    </row>
    <row r="630" spans="1:9" s="53" customFormat="1">
      <c r="A630" s="49"/>
      <c r="B630" s="50"/>
      <c r="C630" s="51"/>
      <c r="D630" s="49"/>
      <c r="E630" s="52"/>
      <c r="F630" s="52"/>
      <c r="G630" s="52"/>
      <c r="H630" s="52"/>
      <c r="I630" s="52"/>
    </row>
    <row r="631" spans="1:9" s="53" customFormat="1">
      <c r="A631" s="49"/>
      <c r="B631" s="50"/>
      <c r="C631" s="51"/>
      <c r="D631" s="49"/>
      <c r="E631" s="52"/>
      <c r="F631" s="52"/>
      <c r="G631" s="52"/>
      <c r="H631" s="52"/>
      <c r="I631" s="52"/>
    </row>
    <row r="632" spans="1:9" s="53" customFormat="1">
      <c r="A632" s="49"/>
      <c r="B632" s="50"/>
      <c r="C632" s="51"/>
      <c r="D632" s="49"/>
      <c r="E632" s="52"/>
      <c r="F632" s="52"/>
      <c r="G632" s="52"/>
      <c r="H632" s="52"/>
      <c r="I632" s="52"/>
    </row>
    <row r="633" spans="1:9" s="53" customFormat="1">
      <c r="A633" s="49"/>
      <c r="B633" s="50"/>
      <c r="C633" s="51"/>
      <c r="D633" s="49"/>
      <c r="E633" s="52"/>
      <c r="F633" s="52"/>
      <c r="G633" s="52"/>
      <c r="H633" s="52"/>
      <c r="I633" s="52"/>
    </row>
    <row r="634" spans="1:9" s="53" customFormat="1">
      <c r="A634" s="49"/>
      <c r="B634" s="50"/>
      <c r="C634" s="51"/>
      <c r="D634" s="49"/>
      <c r="E634" s="52"/>
      <c r="F634" s="52"/>
      <c r="G634" s="52"/>
      <c r="H634" s="52"/>
      <c r="I634" s="52"/>
    </row>
    <row r="635" spans="1:9" s="53" customFormat="1">
      <c r="A635" s="49"/>
      <c r="B635" s="50"/>
      <c r="C635" s="51"/>
      <c r="D635" s="49"/>
      <c r="E635" s="52"/>
      <c r="F635" s="52"/>
      <c r="G635" s="52"/>
      <c r="H635" s="52"/>
      <c r="I635" s="52"/>
    </row>
    <row r="636" spans="1:9" s="53" customFormat="1">
      <c r="A636" s="49"/>
      <c r="B636" s="50"/>
      <c r="C636" s="51"/>
      <c r="D636" s="49"/>
      <c r="E636" s="52"/>
      <c r="F636" s="52"/>
      <c r="G636" s="52"/>
      <c r="H636" s="52"/>
      <c r="I636" s="52"/>
    </row>
    <row r="637" spans="1:9" s="53" customFormat="1">
      <c r="A637" s="49"/>
      <c r="B637" s="50"/>
      <c r="C637" s="51"/>
      <c r="D637" s="49"/>
      <c r="E637" s="52"/>
      <c r="F637" s="52"/>
      <c r="G637" s="52"/>
      <c r="H637" s="52"/>
      <c r="I637" s="52"/>
    </row>
    <row r="638" spans="1:9" s="53" customFormat="1">
      <c r="A638" s="49"/>
      <c r="B638" s="50"/>
      <c r="C638" s="51"/>
      <c r="D638" s="49"/>
      <c r="E638" s="52"/>
      <c r="F638" s="52"/>
      <c r="G638" s="52"/>
      <c r="H638" s="52"/>
      <c r="I638" s="52"/>
    </row>
    <row r="639" spans="1:9" s="53" customFormat="1">
      <c r="A639" s="49"/>
      <c r="B639" s="50"/>
      <c r="C639" s="51"/>
      <c r="D639" s="49"/>
      <c r="E639" s="52"/>
      <c r="F639" s="52"/>
      <c r="G639" s="52"/>
      <c r="H639" s="52"/>
      <c r="I639" s="52"/>
    </row>
    <row r="640" spans="1:9" s="53" customFormat="1">
      <c r="A640" s="49"/>
      <c r="B640" s="50"/>
      <c r="C640" s="51"/>
      <c r="D640" s="49"/>
      <c r="E640" s="52"/>
      <c r="F640" s="52"/>
      <c r="G640" s="52"/>
      <c r="H640" s="52"/>
      <c r="I640" s="52"/>
    </row>
    <row r="641" spans="1:9" s="53" customFormat="1">
      <c r="A641" s="49"/>
      <c r="B641" s="50"/>
      <c r="C641" s="51"/>
      <c r="D641" s="49"/>
      <c r="E641" s="52"/>
      <c r="F641" s="52"/>
      <c r="G641" s="52"/>
      <c r="H641" s="52"/>
      <c r="I641" s="52"/>
    </row>
    <row r="642" spans="1:9" s="53" customFormat="1">
      <c r="A642" s="49"/>
      <c r="B642" s="50"/>
      <c r="C642" s="51"/>
      <c r="D642" s="49"/>
      <c r="E642" s="52"/>
      <c r="F642" s="52"/>
      <c r="G642" s="52"/>
      <c r="H642" s="52"/>
      <c r="I642" s="52"/>
    </row>
    <row r="643" spans="1:9" s="53" customFormat="1">
      <c r="A643" s="49"/>
      <c r="B643" s="50"/>
      <c r="C643" s="51"/>
      <c r="D643" s="49"/>
      <c r="E643" s="52"/>
      <c r="F643" s="52"/>
      <c r="G643" s="52"/>
      <c r="H643" s="52"/>
      <c r="I643" s="52"/>
    </row>
    <row r="644" spans="1:9" s="53" customFormat="1">
      <c r="A644" s="49"/>
      <c r="B644" s="50"/>
      <c r="C644" s="51"/>
      <c r="D644" s="49"/>
      <c r="E644" s="52"/>
      <c r="F644" s="52"/>
      <c r="G644" s="52"/>
      <c r="H644" s="52"/>
      <c r="I644" s="52"/>
    </row>
    <row r="645" spans="1:9" s="53" customFormat="1">
      <c r="A645" s="49"/>
      <c r="B645" s="50"/>
      <c r="C645" s="51"/>
      <c r="D645" s="49"/>
      <c r="E645" s="52"/>
      <c r="F645" s="52"/>
      <c r="G645" s="52"/>
      <c r="H645" s="52"/>
      <c r="I645" s="52"/>
    </row>
    <row r="646" spans="1:9" s="53" customFormat="1">
      <c r="A646" s="49"/>
      <c r="B646" s="50"/>
      <c r="C646" s="51"/>
      <c r="D646" s="49"/>
      <c r="E646" s="52"/>
      <c r="F646" s="52"/>
      <c r="G646" s="52"/>
      <c r="H646" s="52"/>
      <c r="I646" s="52"/>
    </row>
    <row r="647" spans="1:9" s="53" customFormat="1">
      <c r="A647" s="49"/>
      <c r="B647" s="50"/>
      <c r="C647" s="51"/>
      <c r="D647" s="49"/>
      <c r="E647" s="52"/>
      <c r="F647" s="52"/>
      <c r="G647" s="52"/>
      <c r="H647" s="52"/>
      <c r="I647" s="52"/>
    </row>
    <row r="648" spans="1:9" s="53" customFormat="1">
      <c r="A648" s="49"/>
      <c r="B648" s="50"/>
      <c r="C648" s="51"/>
      <c r="D648" s="49"/>
      <c r="E648" s="52"/>
      <c r="F648" s="52"/>
      <c r="G648" s="52"/>
      <c r="H648" s="52"/>
      <c r="I648" s="52"/>
    </row>
    <row r="649" spans="1:9" s="53" customFormat="1">
      <c r="A649" s="49"/>
      <c r="B649" s="50"/>
      <c r="C649" s="51"/>
      <c r="D649" s="49"/>
      <c r="E649" s="52"/>
      <c r="F649" s="52"/>
      <c r="G649" s="52"/>
      <c r="H649" s="52"/>
      <c r="I649" s="52"/>
    </row>
    <row r="650" spans="1:9" s="53" customFormat="1">
      <c r="A650" s="49"/>
      <c r="B650" s="50"/>
      <c r="C650" s="51"/>
      <c r="D650" s="49"/>
      <c r="E650" s="52"/>
      <c r="F650" s="52"/>
      <c r="G650" s="52"/>
      <c r="H650" s="52"/>
      <c r="I650" s="52"/>
    </row>
    <row r="651" spans="1:9" s="53" customFormat="1">
      <c r="A651" s="49"/>
      <c r="B651" s="50"/>
      <c r="C651" s="51"/>
      <c r="D651" s="49"/>
      <c r="E651" s="52"/>
      <c r="F651" s="52"/>
      <c r="G651" s="52"/>
      <c r="H651" s="52"/>
      <c r="I651" s="52"/>
    </row>
    <row r="652" spans="1:9" s="53" customFormat="1">
      <c r="A652" s="49"/>
      <c r="B652" s="50"/>
      <c r="C652" s="51"/>
      <c r="D652" s="49"/>
      <c r="E652" s="52"/>
      <c r="F652" s="52"/>
      <c r="G652" s="52"/>
      <c r="H652" s="52"/>
      <c r="I652" s="52"/>
    </row>
    <row r="653" spans="1:9" s="53" customFormat="1">
      <c r="A653" s="49"/>
      <c r="B653" s="50"/>
      <c r="C653" s="51"/>
      <c r="D653" s="49"/>
      <c r="E653" s="52"/>
      <c r="F653" s="52"/>
      <c r="G653" s="52"/>
      <c r="H653" s="52"/>
      <c r="I653" s="52"/>
    </row>
    <row r="654" spans="1:9" s="53" customFormat="1">
      <c r="A654" s="49"/>
      <c r="B654" s="50"/>
      <c r="C654" s="51"/>
      <c r="D654" s="49"/>
      <c r="E654" s="52"/>
      <c r="F654" s="52"/>
      <c r="G654" s="52"/>
      <c r="H654" s="52"/>
      <c r="I654" s="52"/>
    </row>
    <row r="655" spans="1:9" s="53" customFormat="1">
      <c r="A655" s="49"/>
      <c r="B655" s="50"/>
      <c r="C655" s="51"/>
      <c r="D655" s="49"/>
      <c r="E655" s="52"/>
      <c r="F655" s="52"/>
      <c r="G655" s="52"/>
      <c r="H655" s="52"/>
      <c r="I655" s="52"/>
    </row>
    <row r="656" spans="1:9" s="53" customFormat="1">
      <c r="A656" s="49"/>
      <c r="B656" s="50"/>
      <c r="C656" s="51"/>
      <c r="D656" s="49"/>
      <c r="E656" s="52"/>
      <c r="F656" s="52"/>
      <c r="G656" s="52"/>
      <c r="H656" s="52"/>
      <c r="I656" s="52"/>
    </row>
    <row r="657" spans="1:9" s="53" customFormat="1">
      <c r="A657" s="49"/>
      <c r="B657" s="50"/>
      <c r="C657" s="51"/>
      <c r="D657" s="49"/>
      <c r="E657" s="52"/>
      <c r="F657" s="52"/>
      <c r="G657" s="52"/>
      <c r="H657" s="52"/>
      <c r="I657" s="52"/>
    </row>
    <row r="658" spans="1:9" s="53" customFormat="1">
      <c r="A658" s="49"/>
      <c r="B658" s="50"/>
      <c r="C658" s="51"/>
      <c r="D658" s="49"/>
      <c r="E658" s="52"/>
      <c r="F658" s="52"/>
      <c r="G658" s="52"/>
      <c r="H658" s="52"/>
      <c r="I658" s="52"/>
    </row>
    <row r="659" spans="1:9" s="53" customFormat="1">
      <c r="A659" s="49"/>
      <c r="B659" s="50"/>
      <c r="C659" s="51"/>
      <c r="D659" s="49"/>
      <c r="E659" s="52"/>
      <c r="F659" s="52"/>
      <c r="G659" s="52"/>
      <c r="H659" s="52"/>
      <c r="I659" s="52"/>
    </row>
    <row r="660" spans="1:9" s="53" customFormat="1">
      <c r="A660" s="49"/>
      <c r="B660" s="50"/>
      <c r="C660" s="51"/>
      <c r="D660" s="49"/>
      <c r="E660" s="52"/>
      <c r="F660" s="52"/>
      <c r="G660" s="52"/>
      <c r="H660" s="52"/>
      <c r="I660" s="52"/>
    </row>
    <row r="661" spans="1:9" s="53" customFormat="1">
      <c r="A661" s="49"/>
      <c r="B661" s="50"/>
      <c r="C661" s="51"/>
      <c r="D661" s="49"/>
      <c r="E661" s="52"/>
      <c r="F661" s="52"/>
      <c r="G661" s="52"/>
      <c r="H661" s="52"/>
      <c r="I661" s="52"/>
    </row>
    <row r="662" spans="1:9" s="53" customFormat="1">
      <c r="A662" s="49"/>
      <c r="B662" s="50"/>
      <c r="C662" s="51"/>
      <c r="D662" s="49"/>
      <c r="E662" s="52"/>
      <c r="F662" s="52"/>
      <c r="G662" s="52"/>
      <c r="H662" s="52"/>
      <c r="I662" s="52"/>
    </row>
    <row r="663" spans="1:9" s="53" customFormat="1">
      <c r="A663" s="49"/>
      <c r="B663" s="50"/>
      <c r="C663" s="51"/>
      <c r="D663" s="49"/>
      <c r="E663" s="52"/>
      <c r="F663" s="52"/>
      <c r="G663" s="52"/>
      <c r="H663" s="52"/>
      <c r="I663" s="52"/>
    </row>
    <row r="664" spans="1:9" s="53" customFormat="1">
      <c r="A664" s="49"/>
      <c r="B664" s="50"/>
      <c r="C664" s="51"/>
      <c r="D664" s="49"/>
      <c r="E664" s="52"/>
      <c r="F664" s="52"/>
      <c r="G664" s="52"/>
      <c r="H664" s="52"/>
      <c r="I664" s="52"/>
    </row>
    <row r="665" spans="1:9" s="53" customFormat="1">
      <c r="A665" s="49"/>
      <c r="B665" s="50"/>
      <c r="C665" s="51"/>
      <c r="D665" s="49"/>
      <c r="E665" s="52"/>
      <c r="F665" s="52"/>
      <c r="G665" s="52"/>
      <c r="H665" s="52"/>
      <c r="I665" s="52"/>
    </row>
    <row r="666" spans="1:9" s="53" customFormat="1">
      <c r="A666" s="49"/>
      <c r="B666" s="50"/>
      <c r="C666" s="51"/>
      <c r="D666" s="49"/>
      <c r="E666" s="52"/>
      <c r="F666" s="52"/>
      <c r="G666" s="52"/>
      <c r="H666" s="52"/>
      <c r="I666" s="52"/>
    </row>
    <row r="667" spans="1:9" s="53" customFormat="1">
      <c r="A667" s="49"/>
      <c r="B667" s="50"/>
      <c r="C667" s="51"/>
      <c r="D667" s="49"/>
      <c r="E667" s="52"/>
      <c r="F667" s="52"/>
      <c r="G667" s="52"/>
      <c r="H667" s="52"/>
      <c r="I667" s="52"/>
    </row>
    <row r="668" spans="1:9" s="53" customFormat="1">
      <c r="A668" s="49"/>
      <c r="B668" s="50"/>
      <c r="C668" s="51"/>
      <c r="D668" s="49"/>
      <c r="E668" s="52"/>
      <c r="F668" s="52"/>
      <c r="G668" s="52"/>
      <c r="H668" s="52"/>
      <c r="I668" s="52"/>
    </row>
    <row r="669" spans="1:9" s="53" customFormat="1">
      <c r="A669" s="49"/>
      <c r="B669" s="50"/>
      <c r="C669" s="51"/>
      <c r="D669" s="49"/>
      <c r="E669" s="52"/>
      <c r="F669" s="52"/>
      <c r="G669" s="52"/>
      <c r="H669" s="52"/>
      <c r="I669" s="52"/>
    </row>
    <row r="670" spans="1:9" s="53" customFormat="1">
      <c r="A670" s="49"/>
      <c r="B670" s="50"/>
      <c r="C670" s="51"/>
      <c r="D670" s="49"/>
      <c r="E670" s="52"/>
      <c r="F670" s="52"/>
      <c r="G670" s="52"/>
      <c r="H670" s="52"/>
      <c r="I670" s="52"/>
    </row>
    <row r="671" spans="1:9" s="53" customFormat="1">
      <c r="A671" s="49"/>
      <c r="B671" s="50"/>
      <c r="C671" s="51"/>
      <c r="D671" s="49"/>
      <c r="E671" s="52"/>
      <c r="F671" s="52"/>
      <c r="G671" s="52"/>
      <c r="H671" s="52"/>
      <c r="I671" s="52"/>
    </row>
    <row r="672" spans="1:9" s="53" customFormat="1">
      <c r="A672" s="49"/>
      <c r="B672" s="50"/>
      <c r="C672" s="51"/>
      <c r="D672" s="49"/>
      <c r="E672" s="52"/>
      <c r="F672" s="52"/>
      <c r="G672" s="52"/>
      <c r="H672" s="52"/>
      <c r="I672" s="52"/>
    </row>
    <row r="673" spans="1:9" s="53" customFormat="1">
      <c r="A673" s="49"/>
      <c r="B673" s="50"/>
      <c r="C673" s="51"/>
      <c r="D673" s="49"/>
      <c r="E673" s="52"/>
      <c r="F673" s="52"/>
      <c r="G673" s="52"/>
      <c r="H673" s="52"/>
      <c r="I673" s="52"/>
    </row>
    <row r="674" spans="1:9" s="53" customFormat="1">
      <c r="A674" s="49"/>
      <c r="B674" s="50"/>
      <c r="C674" s="51"/>
      <c r="D674" s="49"/>
      <c r="E674" s="52"/>
      <c r="F674" s="52"/>
      <c r="G674" s="52"/>
      <c r="H674" s="52"/>
      <c r="I674" s="52"/>
    </row>
    <row r="675" spans="1:9" s="53" customFormat="1">
      <c r="A675" s="49"/>
      <c r="B675" s="50"/>
      <c r="C675" s="51"/>
      <c r="D675" s="49"/>
      <c r="E675" s="52"/>
      <c r="F675" s="52"/>
      <c r="G675" s="52"/>
      <c r="H675" s="52"/>
      <c r="I675" s="52"/>
    </row>
    <row r="676" spans="1:9" s="53" customFormat="1">
      <c r="A676" s="49"/>
      <c r="B676" s="50"/>
      <c r="C676" s="51"/>
      <c r="D676" s="49"/>
      <c r="E676" s="52"/>
      <c r="F676" s="52"/>
      <c r="G676" s="52"/>
      <c r="H676" s="52"/>
      <c r="I676" s="52"/>
    </row>
    <row r="677" spans="1:9" s="53" customFormat="1">
      <c r="A677" s="49"/>
      <c r="B677" s="50"/>
      <c r="C677" s="51"/>
      <c r="D677" s="49"/>
      <c r="E677" s="52"/>
      <c r="F677" s="52"/>
      <c r="G677" s="52"/>
      <c r="H677" s="52"/>
      <c r="I677" s="52"/>
    </row>
    <row r="678" spans="1:9" s="53" customFormat="1">
      <c r="A678" s="49"/>
      <c r="B678" s="50"/>
      <c r="C678" s="51"/>
      <c r="D678" s="49"/>
      <c r="E678" s="52"/>
      <c r="F678" s="52"/>
      <c r="G678" s="52"/>
      <c r="H678" s="52"/>
      <c r="I678" s="52"/>
    </row>
    <row r="679" spans="1:9" s="53" customFormat="1">
      <c r="A679" s="49"/>
      <c r="B679" s="50"/>
      <c r="C679" s="51"/>
      <c r="D679" s="49"/>
      <c r="E679" s="52"/>
      <c r="F679" s="52"/>
      <c r="G679" s="52"/>
      <c r="H679" s="52"/>
      <c r="I679" s="52"/>
    </row>
    <row r="680" spans="1:9" s="53" customFormat="1">
      <c r="A680" s="49"/>
      <c r="B680" s="50"/>
      <c r="C680" s="51"/>
      <c r="D680" s="49"/>
      <c r="E680" s="52"/>
      <c r="F680" s="52"/>
      <c r="G680" s="52"/>
      <c r="H680" s="52"/>
      <c r="I680" s="52"/>
    </row>
    <row r="681" spans="1:9" s="53" customFormat="1">
      <c r="A681" s="49"/>
      <c r="B681" s="50"/>
      <c r="C681" s="51"/>
      <c r="D681" s="49"/>
      <c r="E681" s="52"/>
      <c r="F681" s="52"/>
      <c r="G681" s="52"/>
      <c r="H681" s="52"/>
      <c r="I681" s="52"/>
    </row>
    <row r="682" spans="1:9" s="53" customFormat="1">
      <c r="A682" s="49"/>
      <c r="B682" s="50"/>
      <c r="C682" s="51"/>
      <c r="D682" s="49"/>
      <c r="E682" s="52"/>
      <c r="F682" s="52"/>
      <c r="G682" s="52"/>
      <c r="H682" s="52"/>
      <c r="I682" s="52"/>
    </row>
    <row r="683" spans="1:9" s="53" customFormat="1">
      <c r="A683" s="49"/>
      <c r="B683" s="50"/>
      <c r="C683" s="51"/>
      <c r="D683" s="49"/>
      <c r="E683" s="52"/>
      <c r="F683" s="52"/>
      <c r="G683" s="52"/>
      <c r="H683" s="52"/>
      <c r="I683" s="52"/>
    </row>
    <row r="684" spans="1:9" s="53" customFormat="1">
      <c r="A684" s="49"/>
      <c r="B684" s="50"/>
      <c r="C684" s="51"/>
      <c r="D684" s="49"/>
      <c r="E684" s="52"/>
      <c r="F684" s="52"/>
      <c r="G684" s="52"/>
      <c r="H684" s="52"/>
      <c r="I684" s="52"/>
    </row>
    <row r="685" spans="1:9" s="53" customFormat="1">
      <c r="A685" s="49"/>
      <c r="B685" s="50"/>
      <c r="C685" s="51"/>
      <c r="D685" s="49"/>
      <c r="E685" s="52"/>
      <c r="F685" s="52"/>
      <c r="G685" s="52"/>
      <c r="H685" s="52"/>
      <c r="I685" s="52"/>
    </row>
    <row r="686" spans="1:9" s="53" customFormat="1">
      <c r="A686" s="49"/>
      <c r="B686" s="50"/>
      <c r="C686" s="51"/>
      <c r="D686" s="49"/>
      <c r="E686" s="52"/>
      <c r="F686" s="52"/>
      <c r="G686" s="52"/>
      <c r="H686" s="52"/>
      <c r="I686" s="52"/>
    </row>
    <row r="687" spans="1:9" s="53" customFormat="1">
      <c r="A687" s="49"/>
      <c r="B687" s="50"/>
      <c r="C687" s="51"/>
      <c r="D687" s="49"/>
      <c r="E687" s="52"/>
      <c r="F687" s="52"/>
      <c r="G687" s="52"/>
      <c r="H687" s="52"/>
      <c r="I687" s="52"/>
    </row>
    <row r="688" spans="1:9" s="53" customFormat="1">
      <c r="A688" s="49"/>
      <c r="B688" s="50"/>
      <c r="C688" s="51"/>
      <c r="D688" s="49"/>
      <c r="E688" s="52"/>
      <c r="F688" s="52"/>
      <c r="G688" s="52"/>
      <c r="H688" s="52"/>
      <c r="I688" s="52"/>
    </row>
    <row r="689" spans="1:9" s="53" customFormat="1">
      <c r="A689" s="49"/>
      <c r="B689" s="50"/>
      <c r="C689" s="51"/>
      <c r="D689" s="49"/>
      <c r="E689" s="52"/>
      <c r="F689" s="52"/>
      <c r="G689" s="52"/>
      <c r="H689" s="52"/>
      <c r="I689" s="52"/>
    </row>
    <row r="690" spans="1:9" s="53" customFormat="1">
      <c r="A690" s="49"/>
      <c r="B690" s="50"/>
      <c r="C690" s="51"/>
      <c r="D690" s="49"/>
      <c r="E690" s="52"/>
      <c r="F690" s="52"/>
      <c r="G690" s="52"/>
      <c r="H690" s="52"/>
      <c r="I690" s="52"/>
    </row>
    <row r="691" spans="1:9" s="53" customFormat="1">
      <c r="A691" s="49"/>
      <c r="B691" s="50"/>
      <c r="C691" s="51"/>
      <c r="D691" s="49"/>
      <c r="E691" s="52"/>
      <c r="F691" s="52"/>
      <c r="G691" s="52"/>
      <c r="H691" s="52"/>
      <c r="I691" s="52"/>
    </row>
    <row r="692" spans="1:9" s="53" customFormat="1">
      <c r="A692" s="49"/>
      <c r="B692" s="50"/>
      <c r="C692" s="51"/>
      <c r="D692" s="49"/>
      <c r="E692" s="52"/>
      <c r="F692" s="52"/>
      <c r="G692" s="52"/>
      <c r="H692" s="52"/>
      <c r="I692" s="52"/>
    </row>
    <row r="693" spans="1:9" s="53" customFormat="1">
      <c r="A693" s="49"/>
      <c r="B693" s="50"/>
      <c r="C693" s="51"/>
      <c r="D693" s="49"/>
      <c r="E693" s="52"/>
      <c r="F693" s="52"/>
      <c r="G693" s="52"/>
      <c r="H693" s="52"/>
      <c r="I693" s="52"/>
    </row>
    <row r="694" spans="1:9" s="53" customFormat="1">
      <c r="A694" s="49"/>
      <c r="B694" s="50"/>
      <c r="C694" s="51"/>
      <c r="D694" s="49"/>
      <c r="E694" s="52"/>
      <c r="F694" s="52"/>
      <c r="G694" s="52"/>
      <c r="H694" s="52"/>
      <c r="I694" s="52"/>
    </row>
    <row r="695" spans="1:9" s="53" customFormat="1">
      <c r="A695" s="49"/>
      <c r="B695" s="50"/>
      <c r="C695" s="51"/>
      <c r="D695" s="49"/>
      <c r="E695" s="52"/>
      <c r="F695" s="52"/>
      <c r="G695" s="52"/>
      <c r="H695" s="52"/>
      <c r="I695" s="52"/>
    </row>
    <row r="696" spans="1:9" s="53" customFormat="1">
      <c r="A696" s="49"/>
      <c r="B696" s="50"/>
      <c r="C696" s="51"/>
      <c r="D696" s="49"/>
      <c r="E696" s="52"/>
      <c r="F696" s="52"/>
      <c r="G696" s="52"/>
      <c r="H696" s="52"/>
      <c r="I696" s="52"/>
    </row>
    <row r="697" spans="1:9" s="53" customFormat="1">
      <c r="A697" s="49"/>
      <c r="B697" s="50"/>
      <c r="C697" s="51"/>
      <c r="D697" s="49"/>
      <c r="E697" s="52"/>
      <c r="F697" s="52"/>
      <c r="G697" s="52"/>
      <c r="H697" s="52"/>
      <c r="I697" s="52"/>
    </row>
    <row r="698" spans="1:9" s="53" customFormat="1">
      <c r="A698" s="49"/>
      <c r="B698" s="50"/>
      <c r="C698" s="51"/>
      <c r="D698" s="49"/>
      <c r="E698" s="52"/>
      <c r="F698" s="52"/>
      <c r="G698" s="52"/>
      <c r="H698" s="52"/>
      <c r="I698" s="52"/>
    </row>
    <row r="699" spans="1:9" s="53" customFormat="1">
      <c r="A699" s="49"/>
      <c r="B699" s="50"/>
      <c r="C699" s="51"/>
      <c r="D699" s="49"/>
      <c r="E699" s="52"/>
      <c r="F699" s="52"/>
      <c r="G699" s="52"/>
      <c r="H699" s="52"/>
      <c r="I699" s="52"/>
    </row>
    <row r="700" spans="1:9" s="53" customFormat="1">
      <c r="A700" s="49"/>
      <c r="B700" s="50"/>
      <c r="C700" s="51"/>
      <c r="D700" s="49"/>
      <c r="E700" s="52"/>
      <c r="F700" s="52"/>
      <c r="G700" s="52"/>
      <c r="H700" s="52"/>
      <c r="I700" s="52"/>
    </row>
    <row r="701" spans="1:9" s="53" customFormat="1">
      <c r="A701" s="49"/>
      <c r="B701" s="50"/>
      <c r="C701" s="51"/>
      <c r="D701" s="49"/>
      <c r="E701" s="52"/>
      <c r="F701" s="52"/>
      <c r="G701" s="52"/>
      <c r="H701" s="52"/>
      <c r="I701" s="52"/>
    </row>
    <row r="702" spans="1:9" s="53" customFormat="1">
      <c r="A702" s="49"/>
      <c r="B702" s="50"/>
      <c r="C702" s="51"/>
      <c r="D702" s="49"/>
      <c r="E702" s="52"/>
      <c r="F702" s="52"/>
      <c r="G702" s="52"/>
      <c r="H702" s="52"/>
      <c r="I702" s="52"/>
    </row>
    <row r="703" spans="1:9" s="53" customFormat="1">
      <c r="A703" s="49"/>
      <c r="B703" s="50"/>
      <c r="C703" s="51"/>
      <c r="D703" s="49"/>
      <c r="E703" s="52"/>
      <c r="F703" s="52"/>
      <c r="G703" s="52"/>
      <c r="H703" s="52"/>
      <c r="I703" s="52"/>
    </row>
    <row r="704" spans="1:9" s="53" customFormat="1">
      <c r="A704" s="49"/>
      <c r="B704" s="50"/>
      <c r="C704" s="51"/>
      <c r="D704" s="49"/>
      <c r="E704" s="52"/>
      <c r="F704" s="52"/>
      <c r="G704" s="52"/>
      <c r="H704" s="52"/>
      <c r="I704" s="52"/>
    </row>
    <row r="705" spans="1:9" s="53" customFormat="1">
      <c r="A705" s="49"/>
      <c r="B705" s="50"/>
      <c r="C705" s="51"/>
      <c r="D705" s="49"/>
      <c r="E705" s="52"/>
      <c r="F705" s="52"/>
      <c r="G705" s="52"/>
      <c r="H705" s="52"/>
      <c r="I705" s="52"/>
    </row>
    <row r="706" spans="1:9" s="53" customFormat="1">
      <c r="A706" s="49"/>
      <c r="B706" s="50"/>
      <c r="C706" s="51"/>
      <c r="D706" s="49"/>
      <c r="E706" s="52"/>
      <c r="F706" s="52"/>
      <c r="G706" s="52"/>
      <c r="H706" s="52"/>
      <c r="I706" s="52"/>
    </row>
    <row r="707" spans="1:9" s="53" customFormat="1">
      <c r="A707" s="49"/>
      <c r="B707" s="50"/>
      <c r="C707" s="51"/>
      <c r="D707" s="49"/>
      <c r="E707" s="52"/>
      <c r="F707" s="52"/>
      <c r="G707" s="52"/>
      <c r="H707" s="52"/>
      <c r="I707" s="52"/>
    </row>
    <row r="708" spans="1:9" s="53" customFormat="1">
      <c r="A708" s="49"/>
      <c r="B708" s="50"/>
      <c r="C708" s="51"/>
      <c r="D708" s="49"/>
      <c r="E708" s="52"/>
      <c r="F708" s="52"/>
      <c r="G708" s="52"/>
      <c r="H708" s="52"/>
      <c r="I708" s="52"/>
    </row>
    <row r="709" spans="1:9" s="53" customFormat="1">
      <c r="A709" s="49"/>
      <c r="B709" s="50"/>
      <c r="C709" s="51"/>
      <c r="D709" s="49"/>
      <c r="E709" s="52"/>
      <c r="F709" s="52"/>
      <c r="G709" s="52"/>
      <c r="H709" s="52"/>
      <c r="I709" s="52"/>
    </row>
    <row r="710" spans="1:9" s="53" customFormat="1">
      <c r="A710" s="49"/>
      <c r="B710" s="50"/>
      <c r="C710" s="51"/>
      <c r="D710" s="49"/>
      <c r="E710" s="52"/>
      <c r="F710" s="52"/>
      <c r="G710" s="52"/>
      <c r="H710" s="52"/>
      <c r="I710" s="52"/>
    </row>
    <row r="711" spans="1:9" s="53" customFormat="1">
      <c r="A711" s="49"/>
      <c r="B711" s="50"/>
      <c r="C711" s="51"/>
      <c r="D711" s="49"/>
      <c r="E711" s="52"/>
      <c r="F711" s="52"/>
      <c r="G711" s="52"/>
      <c r="H711" s="52"/>
      <c r="I711" s="52"/>
    </row>
    <row r="712" spans="1:9" s="53" customFormat="1">
      <c r="A712" s="49"/>
      <c r="B712" s="50"/>
      <c r="C712" s="51"/>
      <c r="D712" s="49"/>
      <c r="E712" s="52"/>
      <c r="F712" s="52"/>
      <c r="G712" s="52"/>
      <c r="H712" s="52"/>
      <c r="I712" s="52"/>
    </row>
    <row r="713" spans="1:9" s="53" customFormat="1">
      <c r="A713" s="49"/>
      <c r="B713" s="50"/>
      <c r="C713" s="51"/>
      <c r="D713" s="49"/>
      <c r="E713" s="52"/>
      <c r="F713" s="52"/>
      <c r="G713" s="52"/>
      <c r="H713" s="52"/>
      <c r="I713" s="52"/>
    </row>
    <row r="714" spans="1:9" s="53" customFormat="1">
      <c r="A714" s="49"/>
      <c r="B714" s="50"/>
      <c r="C714" s="51"/>
      <c r="D714" s="49"/>
      <c r="E714" s="52"/>
      <c r="F714" s="52"/>
      <c r="G714" s="52"/>
      <c r="H714" s="52"/>
      <c r="I714" s="52"/>
    </row>
    <row r="715" spans="1:9" s="53" customFormat="1">
      <c r="A715" s="49"/>
      <c r="B715" s="50"/>
      <c r="C715" s="51"/>
      <c r="D715" s="49"/>
      <c r="E715" s="52"/>
      <c r="F715" s="52"/>
      <c r="G715" s="52"/>
      <c r="H715" s="52"/>
      <c r="I715" s="52"/>
    </row>
    <row r="716" spans="1:9" s="53" customFormat="1">
      <c r="A716" s="49"/>
      <c r="B716" s="50"/>
      <c r="C716" s="51"/>
      <c r="D716" s="49"/>
      <c r="E716" s="52"/>
      <c r="F716" s="52"/>
      <c r="G716" s="52"/>
      <c r="H716" s="52"/>
      <c r="I716" s="52"/>
    </row>
    <row r="717" spans="1:9" s="53" customFormat="1">
      <c r="A717" s="49"/>
      <c r="B717" s="50"/>
      <c r="C717" s="51"/>
      <c r="D717" s="49"/>
      <c r="E717" s="52"/>
      <c r="F717" s="52"/>
      <c r="G717" s="52"/>
      <c r="H717" s="52"/>
      <c r="I717" s="52"/>
    </row>
    <row r="718" spans="1:9" s="53" customFormat="1">
      <c r="A718" s="49"/>
      <c r="B718" s="50"/>
      <c r="C718" s="51"/>
      <c r="D718" s="49"/>
      <c r="E718" s="52"/>
      <c r="F718" s="52"/>
      <c r="G718" s="52"/>
      <c r="H718" s="52"/>
      <c r="I718" s="52"/>
    </row>
    <row r="719" spans="1:9" s="53" customFormat="1">
      <c r="A719" s="49"/>
      <c r="B719" s="50"/>
      <c r="C719" s="51"/>
      <c r="D719" s="49"/>
      <c r="E719" s="52"/>
      <c r="F719" s="52"/>
      <c r="G719" s="52"/>
      <c r="H719" s="52"/>
      <c r="I719" s="52"/>
    </row>
    <row r="720" spans="1:9" s="53" customFormat="1">
      <c r="A720" s="49"/>
      <c r="B720" s="50"/>
      <c r="C720" s="51"/>
      <c r="D720" s="49"/>
      <c r="E720" s="52"/>
      <c r="F720" s="52"/>
      <c r="G720" s="52"/>
      <c r="H720" s="52"/>
      <c r="I720" s="52"/>
    </row>
    <row r="721" spans="1:9" s="53" customFormat="1">
      <c r="A721" s="49"/>
      <c r="B721" s="50"/>
      <c r="C721" s="51"/>
      <c r="D721" s="49"/>
      <c r="E721" s="52"/>
      <c r="F721" s="52"/>
      <c r="G721" s="52"/>
      <c r="H721" s="52"/>
      <c r="I721" s="52"/>
    </row>
    <row r="722" spans="1:9" s="53" customFormat="1">
      <c r="A722" s="49"/>
      <c r="B722" s="50"/>
      <c r="C722" s="51"/>
      <c r="D722" s="49"/>
      <c r="E722" s="52"/>
      <c r="F722" s="52"/>
      <c r="G722" s="52"/>
      <c r="H722" s="52"/>
      <c r="I722" s="52"/>
    </row>
    <row r="723" spans="1:9" s="53" customFormat="1">
      <c r="A723" s="49"/>
      <c r="B723" s="50"/>
      <c r="C723" s="51"/>
      <c r="D723" s="49"/>
      <c r="E723" s="52"/>
      <c r="F723" s="52"/>
      <c r="G723" s="52"/>
      <c r="H723" s="52"/>
      <c r="I723" s="52"/>
    </row>
    <row r="724" spans="1:9" s="53" customFormat="1">
      <c r="A724" s="49"/>
      <c r="B724" s="50"/>
      <c r="C724" s="51"/>
      <c r="D724" s="49"/>
      <c r="E724" s="52"/>
      <c r="F724" s="52"/>
      <c r="G724" s="52"/>
      <c r="H724" s="52"/>
      <c r="I724" s="52"/>
    </row>
    <row r="725" spans="1:9" s="53" customFormat="1">
      <c r="A725" s="49"/>
      <c r="B725" s="50"/>
      <c r="C725" s="51"/>
      <c r="D725" s="49"/>
      <c r="E725" s="52"/>
      <c r="F725" s="52"/>
      <c r="G725" s="52"/>
      <c r="H725" s="52"/>
      <c r="I725" s="52"/>
    </row>
    <row r="726" spans="1:9" s="53" customFormat="1">
      <c r="A726" s="49"/>
      <c r="B726" s="50"/>
      <c r="C726" s="51"/>
      <c r="D726" s="49"/>
      <c r="E726" s="52"/>
      <c r="F726" s="52"/>
      <c r="G726" s="52"/>
      <c r="H726" s="52"/>
      <c r="I726" s="52"/>
    </row>
    <row r="727" spans="1:9" s="53" customFormat="1">
      <c r="A727" s="49"/>
      <c r="B727" s="50"/>
      <c r="C727" s="51"/>
      <c r="D727" s="49"/>
      <c r="E727" s="52"/>
      <c r="F727" s="52"/>
      <c r="G727" s="52"/>
      <c r="H727" s="52"/>
      <c r="I727" s="52"/>
    </row>
    <row r="728" spans="1:9" s="53" customFormat="1">
      <c r="A728" s="49"/>
      <c r="B728" s="50"/>
      <c r="C728" s="51"/>
      <c r="D728" s="49"/>
      <c r="E728" s="52"/>
      <c r="F728" s="52"/>
      <c r="G728" s="52"/>
      <c r="H728" s="52"/>
      <c r="I728" s="52"/>
    </row>
    <row r="729" spans="1:9" s="53" customFormat="1">
      <c r="A729" s="49"/>
      <c r="B729" s="50"/>
      <c r="C729" s="51"/>
      <c r="D729" s="49"/>
      <c r="E729" s="52"/>
      <c r="F729" s="52"/>
      <c r="G729" s="52"/>
      <c r="H729" s="52"/>
      <c r="I729" s="52"/>
    </row>
    <row r="730" spans="1:9" s="53" customFormat="1">
      <c r="A730" s="49"/>
      <c r="B730" s="50"/>
      <c r="C730" s="51"/>
      <c r="D730" s="49"/>
      <c r="E730" s="52"/>
      <c r="F730" s="52"/>
      <c r="G730" s="52"/>
      <c r="H730" s="52"/>
      <c r="I730" s="52"/>
    </row>
    <row r="731" spans="1:9" s="53" customFormat="1">
      <c r="A731" s="49"/>
      <c r="B731" s="50"/>
      <c r="C731" s="51"/>
      <c r="D731" s="49"/>
      <c r="E731" s="52"/>
      <c r="F731" s="52"/>
      <c r="G731" s="52"/>
      <c r="H731" s="52"/>
      <c r="I731" s="52"/>
    </row>
    <row r="732" spans="1:9" s="53" customFormat="1">
      <c r="A732" s="49"/>
      <c r="B732" s="50"/>
      <c r="C732" s="51"/>
      <c r="D732" s="49"/>
      <c r="E732" s="52"/>
      <c r="F732" s="52"/>
      <c r="G732" s="52"/>
      <c r="H732" s="52"/>
      <c r="I732" s="52"/>
    </row>
    <row r="733" spans="1:9" s="53" customFormat="1">
      <c r="A733" s="49"/>
      <c r="B733" s="50"/>
      <c r="C733" s="51"/>
      <c r="D733" s="49"/>
      <c r="E733" s="52"/>
      <c r="F733" s="52"/>
      <c r="G733" s="52"/>
      <c r="H733" s="52"/>
      <c r="I733" s="52"/>
    </row>
    <row r="734" spans="1:9" s="53" customFormat="1">
      <c r="A734" s="49"/>
      <c r="B734" s="50"/>
      <c r="C734" s="51"/>
      <c r="D734" s="49"/>
      <c r="E734" s="52"/>
      <c r="F734" s="52"/>
      <c r="G734" s="52"/>
      <c r="H734" s="52"/>
      <c r="I734" s="52"/>
    </row>
    <row r="735" spans="1:9" s="53" customFormat="1">
      <c r="A735" s="49"/>
      <c r="B735" s="50"/>
      <c r="C735" s="51"/>
      <c r="D735" s="49"/>
      <c r="E735" s="52"/>
      <c r="F735" s="52"/>
      <c r="G735" s="52"/>
      <c r="H735" s="52"/>
      <c r="I735" s="52"/>
    </row>
    <row r="736" spans="1:9" s="53" customFormat="1">
      <c r="A736" s="49"/>
      <c r="B736" s="50"/>
      <c r="C736" s="51"/>
      <c r="D736" s="49"/>
      <c r="E736" s="52"/>
      <c r="F736" s="52"/>
      <c r="G736" s="52"/>
      <c r="H736" s="52"/>
      <c r="I736" s="52"/>
    </row>
    <row r="737" spans="1:9" s="53" customFormat="1">
      <c r="A737" s="49"/>
      <c r="B737" s="50"/>
      <c r="C737" s="51"/>
      <c r="D737" s="49"/>
      <c r="E737" s="52"/>
      <c r="F737" s="52"/>
      <c r="G737" s="52"/>
      <c r="H737" s="52"/>
      <c r="I737" s="52"/>
    </row>
    <row r="738" spans="1:9" s="53" customFormat="1">
      <c r="A738" s="49"/>
      <c r="B738" s="50"/>
      <c r="C738" s="51"/>
      <c r="D738" s="49"/>
      <c r="E738" s="52"/>
      <c r="F738" s="52"/>
      <c r="G738" s="52"/>
      <c r="H738" s="52"/>
      <c r="I738" s="52"/>
    </row>
    <row r="739" spans="1:9" s="53" customFormat="1">
      <c r="A739" s="49"/>
      <c r="B739" s="50"/>
      <c r="C739" s="51"/>
      <c r="D739" s="49"/>
      <c r="E739" s="52"/>
      <c r="F739" s="52"/>
      <c r="G739" s="52"/>
      <c r="H739" s="52"/>
      <c r="I739" s="52"/>
    </row>
    <row r="740" spans="1:9" s="53" customFormat="1">
      <c r="A740" s="49"/>
      <c r="B740" s="50"/>
      <c r="C740" s="51"/>
      <c r="D740" s="49"/>
      <c r="E740" s="52"/>
      <c r="F740" s="52"/>
      <c r="G740" s="52"/>
      <c r="H740" s="52"/>
      <c r="I740" s="52"/>
    </row>
    <row r="741" spans="1:9" s="53" customFormat="1">
      <c r="A741" s="49"/>
      <c r="B741" s="50"/>
      <c r="C741" s="51"/>
      <c r="D741" s="49"/>
      <c r="E741" s="52"/>
      <c r="F741" s="52"/>
      <c r="G741" s="52"/>
      <c r="H741" s="52"/>
      <c r="I741" s="52"/>
    </row>
    <row r="742" spans="1:9" s="53" customFormat="1">
      <c r="A742" s="49"/>
      <c r="B742" s="50"/>
      <c r="C742" s="51"/>
      <c r="D742" s="49"/>
      <c r="E742" s="52"/>
      <c r="F742" s="52"/>
      <c r="G742" s="52"/>
      <c r="H742" s="52"/>
      <c r="I742" s="52"/>
    </row>
    <row r="743" spans="1:9" s="53" customFormat="1">
      <c r="A743" s="49"/>
      <c r="B743" s="50"/>
      <c r="C743" s="51"/>
      <c r="D743" s="49"/>
      <c r="E743" s="52"/>
      <c r="F743" s="52"/>
      <c r="G743" s="52"/>
      <c r="H743" s="52"/>
      <c r="I743" s="52"/>
    </row>
    <row r="744" spans="1:9" s="53" customFormat="1">
      <c r="A744" s="49"/>
      <c r="B744" s="50"/>
      <c r="C744" s="51"/>
      <c r="D744" s="49"/>
      <c r="E744" s="52"/>
      <c r="F744" s="52"/>
      <c r="G744" s="52"/>
      <c r="H744" s="52"/>
      <c r="I744" s="52"/>
    </row>
    <row r="745" spans="1:9" s="53" customFormat="1">
      <c r="A745" s="49"/>
      <c r="B745" s="50"/>
      <c r="C745" s="51"/>
      <c r="D745" s="49"/>
      <c r="E745" s="52"/>
      <c r="F745" s="52"/>
      <c r="G745" s="52"/>
      <c r="H745" s="52"/>
      <c r="I745" s="52"/>
    </row>
    <row r="746" spans="1:9" s="53" customFormat="1">
      <c r="A746" s="49"/>
      <c r="B746" s="50"/>
      <c r="C746" s="51"/>
      <c r="D746" s="49"/>
      <c r="E746" s="52"/>
      <c r="F746" s="52"/>
      <c r="G746" s="52"/>
      <c r="H746" s="52"/>
      <c r="I746" s="52"/>
    </row>
    <row r="747" spans="1:9" s="53" customFormat="1">
      <c r="A747" s="49"/>
      <c r="B747" s="50"/>
      <c r="C747" s="51"/>
      <c r="D747" s="49"/>
      <c r="E747" s="52"/>
      <c r="F747" s="52"/>
      <c r="G747" s="52"/>
      <c r="H747" s="52"/>
      <c r="I747" s="52"/>
    </row>
    <row r="748" spans="1:9" s="53" customFormat="1">
      <c r="A748" s="49"/>
      <c r="B748" s="50"/>
      <c r="C748" s="51"/>
      <c r="D748" s="49"/>
      <c r="E748" s="52"/>
      <c r="F748" s="52"/>
      <c r="G748" s="52"/>
      <c r="H748" s="52"/>
      <c r="I748" s="52"/>
    </row>
    <row r="749" spans="1:9" s="53" customFormat="1">
      <c r="A749" s="49"/>
      <c r="B749" s="50"/>
      <c r="C749" s="51"/>
      <c r="D749" s="49"/>
      <c r="E749" s="52"/>
      <c r="F749" s="52"/>
      <c r="G749" s="52"/>
      <c r="H749" s="52"/>
      <c r="I749" s="52"/>
    </row>
    <row r="750" spans="1:9" s="53" customFormat="1">
      <c r="A750" s="49"/>
      <c r="B750" s="50"/>
      <c r="C750" s="51"/>
      <c r="D750" s="49"/>
      <c r="E750" s="52"/>
      <c r="F750" s="52"/>
      <c r="G750" s="52"/>
      <c r="H750" s="52"/>
      <c r="I750" s="52"/>
    </row>
    <row r="751" spans="1:9" s="53" customFormat="1">
      <c r="A751" s="49"/>
      <c r="B751" s="50"/>
      <c r="C751" s="51"/>
      <c r="D751" s="49"/>
      <c r="E751" s="52"/>
      <c r="F751" s="52"/>
      <c r="G751" s="52"/>
      <c r="H751" s="52"/>
      <c r="I751" s="52"/>
    </row>
    <row r="752" spans="1:9" s="53" customFormat="1">
      <c r="A752" s="49"/>
      <c r="B752" s="50"/>
      <c r="C752" s="51"/>
      <c r="D752" s="49"/>
      <c r="E752" s="52"/>
      <c r="F752" s="52"/>
      <c r="G752" s="52"/>
      <c r="H752" s="52"/>
      <c r="I752" s="52"/>
    </row>
    <row r="753" spans="1:9" s="53" customFormat="1">
      <c r="A753" s="49"/>
      <c r="B753" s="50"/>
      <c r="C753" s="51"/>
      <c r="D753" s="49"/>
      <c r="E753" s="52"/>
      <c r="F753" s="52"/>
      <c r="G753" s="52"/>
      <c r="H753" s="52"/>
      <c r="I753" s="52"/>
    </row>
    <row r="754" spans="1:9" s="53" customFormat="1">
      <c r="A754" s="49"/>
      <c r="B754" s="50"/>
      <c r="C754" s="51"/>
      <c r="D754" s="49"/>
      <c r="E754" s="52"/>
      <c r="F754" s="52"/>
      <c r="G754" s="52"/>
      <c r="H754" s="52"/>
      <c r="I754" s="52"/>
    </row>
    <row r="755" spans="1:9" s="53" customFormat="1">
      <c r="A755" s="49"/>
      <c r="B755" s="50"/>
      <c r="C755" s="51"/>
      <c r="D755" s="49"/>
      <c r="E755" s="52"/>
      <c r="F755" s="52"/>
      <c r="G755" s="52"/>
      <c r="H755" s="52"/>
      <c r="I755" s="52"/>
    </row>
    <row r="756" spans="1:9" s="53" customFormat="1">
      <c r="A756" s="49"/>
      <c r="B756" s="50"/>
      <c r="C756" s="51"/>
      <c r="D756" s="49"/>
      <c r="E756" s="52"/>
      <c r="F756" s="52"/>
      <c r="G756" s="52"/>
      <c r="H756" s="52"/>
      <c r="I756" s="52"/>
    </row>
    <row r="757" spans="1:9" s="53" customFormat="1">
      <c r="A757" s="49"/>
      <c r="B757" s="50"/>
      <c r="C757" s="51"/>
      <c r="D757" s="49"/>
      <c r="E757" s="52"/>
      <c r="F757" s="52"/>
      <c r="G757" s="52"/>
      <c r="H757" s="52"/>
      <c r="I757" s="52"/>
    </row>
    <row r="758" spans="1:9" s="53" customFormat="1">
      <c r="A758" s="49"/>
      <c r="B758" s="50"/>
      <c r="C758" s="51"/>
      <c r="D758" s="49"/>
      <c r="E758" s="52"/>
      <c r="F758" s="52"/>
      <c r="G758" s="52"/>
      <c r="H758" s="52"/>
      <c r="I758" s="52"/>
    </row>
    <row r="759" spans="1:9" s="53" customFormat="1">
      <c r="A759" s="49"/>
      <c r="B759" s="50"/>
      <c r="C759" s="51"/>
      <c r="D759" s="49"/>
      <c r="E759" s="52"/>
      <c r="F759" s="52"/>
      <c r="G759" s="52"/>
      <c r="H759" s="52"/>
      <c r="I759" s="52"/>
    </row>
    <row r="760" spans="1:9" s="53" customFormat="1">
      <c r="A760" s="49"/>
      <c r="B760" s="50"/>
      <c r="C760" s="51"/>
      <c r="D760" s="49"/>
      <c r="E760" s="52"/>
      <c r="F760" s="52"/>
      <c r="G760" s="52"/>
      <c r="H760" s="52"/>
      <c r="I760" s="52"/>
    </row>
    <row r="761" spans="1:9" s="53" customFormat="1">
      <c r="A761" s="49"/>
      <c r="B761" s="50"/>
      <c r="C761" s="51"/>
      <c r="D761" s="49"/>
      <c r="E761" s="52"/>
      <c r="F761" s="52"/>
      <c r="G761" s="52"/>
      <c r="H761" s="52"/>
      <c r="I761" s="52"/>
    </row>
    <row r="762" spans="1:9" s="53" customFormat="1">
      <c r="A762" s="49"/>
      <c r="B762" s="50"/>
      <c r="C762" s="51"/>
      <c r="D762" s="49"/>
      <c r="E762" s="52"/>
      <c r="F762" s="52"/>
      <c r="G762" s="52"/>
      <c r="H762" s="52"/>
      <c r="I762" s="52"/>
    </row>
    <row r="763" spans="1:9" s="53" customFormat="1">
      <c r="A763" s="49"/>
      <c r="B763" s="50"/>
      <c r="C763" s="51"/>
      <c r="D763" s="49"/>
      <c r="E763" s="52"/>
      <c r="F763" s="52"/>
      <c r="G763" s="52"/>
      <c r="H763" s="52"/>
      <c r="I763" s="52"/>
    </row>
    <row r="764" spans="1:9" s="53" customFormat="1">
      <c r="A764" s="49"/>
      <c r="B764" s="50"/>
      <c r="C764" s="51"/>
      <c r="D764" s="49"/>
      <c r="E764" s="52"/>
      <c r="F764" s="52"/>
      <c r="G764" s="52"/>
      <c r="H764" s="52"/>
      <c r="I764" s="52"/>
    </row>
    <row r="765" spans="1:9" s="53" customFormat="1">
      <c r="A765" s="49"/>
      <c r="B765" s="50"/>
      <c r="C765" s="51"/>
      <c r="D765" s="49"/>
      <c r="E765" s="52"/>
      <c r="F765" s="52"/>
      <c r="G765" s="52"/>
      <c r="H765" s="52"/>
      <c r="I765" s="52"/>
    </row>
    <row r="766" spans="1:9" s="53" customFormat="1">
      <c r="A766" s="49"/>
      <c r="B766" s="50"/>
      <c r="C766" s="51"/>
      <c r="D766" s="49"/>
      <c r="E766" s="52"/>
      <c r="F766" s="52"/>
      <c r="G766" s="52"/>
      <c r="H766" s="52"/>
      <c r="I766" s="52"/>
    </row>
    <row r="767" spans="1:9" s="53" customFormat="1">
      <c r="A767" s="49"/>
      <c r="B767" s="50"/>
      <c r="C767" s="51"/>
      <c r="D767" s="49"/>
      <c r="E767" s="52"/>
      <c r="F767" s="52"/>
      <c r="G767" s="52"/>
      <c r="H767" s="52"/>
      <c r="I767" s="52"/>
    </row>
    <row r="768" spans="1:9" s="53" customFormat="1">
      <c r="A768" s="49"/>
      <c r="B768" s="50"/>
      <c r="C768" s="51"/>
      <c r="D768" s="49"/>
      <c r="E768" s="52"/>
      <c r="F768" s="52"/>
      <c r="G768" s="52"/>
      <c r="H768" s="52"/>
      <c r="I768" s="52"/>
    </row>
    <row r="769" spans="1:9" s="53" customFormat="1">
      <c r="A769" s="49"/>
      <c r="B769" s="50"/>
      <c r="C769" s="51"/>
      <c r="D769" s="49"/>
      <c r="E769" s="52"/>
      <c r="F769" s="52"/>
      <c r="G769" s="52"/>
      <c r="H769" s="52"/>
      <c r="I769" s="52"/>
    </row>
    <row r="770" spans="1:9" s="53" customFormat="1">
      <c r="A770" s="49"/>
      <c r="B770" s="50"/>
      <c r="C770" s="51"/>
      <c r="D770" s="49"/>
      <c r="E770" s="52"/>
      <c r="F770" s="52"/>
      <c r="G770" s="52"/>
      <c r="H770" s="52"/>
      <c r="I770" s="52"/>
    </row>
    <row r="771" spans="1:9" s="53" customFormat="1">
      <c r="A771" s="49"/>
      <c r="B771" s="50"/>
      <c r="C771" s="51"/>
      <c r="D771" s="49"/>
      <c r="E771" s="52"/>
      <c r="F771" s="52"/>
      <c r="G771" s="52"/>
      <c r="H771" s="52"/>
      <c r="I771" s="52"/>
    </row>
    <row r="772" spans="1:9" s="53" customFormat="1">
      <c r="A772" s="49"/>
      <c r="B772" s="50"/>
      <c r="C772" s="51"/>
      <c r="D772" s="49"/>
      <c r="E772" s="52"/>
      <c r="F772" s="52"/>
      <c r="G772" s="52"/>
      <c r="H772" s="52"/>
      <c r="I772" s="52"/>
    </row>
    <row r="773" spans="1:9" s="53" customFormat="1">
      <c r="A773" s="49"/>
      <c r="B773" s="50"/>
      <c r="C773" s="51"/>
      <c r="D773" s="49"/>
      <c r="E773" s="52"/>
      <c r="F773" s="52"/>
      <c r="G773" s="52"/>
      <c r="H773" s="52"/>
      <c r="I773" s="52"/>
    </row>
    <row r="774" spans="1:9" s="53" customFormat="1">
      <c r="A774" s="49"/>
      <c r="B774" s="50"/>
      <c r="C774" s="51"/>
      <c r="D774" s="49"/>
      <c r="E774" s="52"/>
      <c r="F774" s="52"/>
      <c r="G774" s="52"/>
      <c r="H774" s="52"/>
      <c r="I774" s="52"/>
    </row>
    <row r="775" spans="1:9" s="53" customFormat="1">
      <c r="A775" s="49"/>
      <c r="B775" s="50"/>
      <c r="C775" s="51"/>
      <c r="D775" s="49"/>
      <c r="E775" s="52"/>
      <c r="F775" s="52"/>
      <c r="G775" s="52"/>
      <c r="H775" s="52"/>
      <c r="I775" s="52"/>
    </row>
    <row r="776" spans="1:9" s="53" customFormat="1">
      <c r="A776" s="49"/>
      <c r="B776" s="50"/>
      <c r="C776" s="51"/>
      <c r="D776" s="49"/>
      <c r="E776" s="52"/>
      <c r="F776" s="52"/>
      <c r="G776" s="52"/>
      <c r="H776" s="52"/>
      <c r="I776" s="52"/>
    </row>
    <row r="777" spans="1:9" s="53" customFormat="1">
      <c r="A777" s="49"/>
      <c r="B777" s="50"/>
      <c r="C777" s="51"/>
      <c r="D777" s="49"/>
      <c r="E777" s="52"/>
      <c r="F777" s="52"/>
      <c r="G777" s="52"/>
      <c r="H777" s="52"/>
      <c r="I777" s="52"/>
    </row>
    <row r="778" spans="1:9" s="53" customFormat="1">
      <c r="A778" s="49"/>
      <c r="B778" s="50"/>
      <c r="C778" s="51"/>
      <c r="D778" s="49"/>
      <c r="E778" s="52"/>
      <c r="F778" s="52"/>
      <c r="G778" s="52"/>
      <c r="H778" s="52"/>
      <c r="I778" s="52"/>
    </row>
    <row r="779" spans="1:9" s="53" customFormat="1">
      <c r="A779" s="49"/>
      <c r="B779" s="50"/>
      <c r="C779" s="51"/>
      <c r="D779" s="49"/>
      <c r="E779" s="52"/>
      <c r="F779" s="52"/>
      <c r="G779" s="52"/>
      <c r="H779" s="52"/>
      <c r="I779" s="52"/>
    </row>
    <row r="780" spans="1:9" s="53" customFormat="1">
      <c r="A780" s="49"/>
      <c r="B780" s="50"/>
      <c r="C780" s="51"/>
      <c r="D780" s="49"/>
      <c r="E780" s="52"/>
      <c r="F780" s="52"/>
      <c r="G780" s="52"/>
      <c r="H780" s="52"/>
      <c r="I780" s="52"/>
    </row>
    <row r="781" spans="1:9" s="53" customFormat="1">
      <c r="A781" s="49"/>
      <c r="B781" s="50"/>
      <c r="C781" s="51"/>
      <c r="D781" s="49"/>
      <c r="E781" s="52"/>
      <c r="F781" s="52"/>
      <c r="G781" s="52"/>
      <c r="H781" s="52"/>
      <c r="I781" s="52"/>
    </row>
    <row r="782" spans="1:9" s="53" customFormat="1">
      <c r="A782" s="49"/>
      <c r="B782" s="50"/>
      <c r="C782" s="51"/>
      <c r="D782" s="49"/>
      <c r="E782" s="52"/>
      <c r="F782" s="52"/>
      <c r="G782" s="52"/>
      <c r="H782" s="52"/>
      <c r="I782" s="52"/>
    </row>
    <row r="783" spans="1:9" s="53" customFormat="1">
      <c r="A783" s="49"/>
      <c r="B783" s="50"/>
      <c r="C783" s="51"/>
      <c r="D783" s="49"/>
      <c r="E783" s="52"/>
      <c r="F783" s="52"/>
      <c r="G783" s="52"/>
      <c r="H783" s="52"/>
      <c r="I783" s="52"/>
    </row>
    <row r="784" spans="1:9" s="53" customFormat="1">
      <c r="A784" s="49"/>
      <c r="B784" s="50"/>
      <c r="C784" s="51"/>
      <c r="D784" s="49"/>
      <c r="E784" s="52"/>
      <c r="F784" s="52"/>
      <c r="G784" s="52"/>
      <c r="H784" s="52"/>
      <c r="I784" s="52"/>
    </row>
    <row r="785" spans="1:9" s="53" customFormat="1">
      <c r="A785" s="49"/>
      <c r="B785" s="50"/>
      <c r="C785" s="51"/>
      <c r="D785" s="49"/>
      <c r="E785" s="52"/>
      <c r="F785" s="52"/>
      <c r="G785" s="52"/>
      <c r="H785" s="52"/>
      <c r="I785" s="52"/>
    </row>
    <row r="786" spans="1:9" s="53" customFormat="1">
      <c r="A786" s="49"/>
      <c r="B786" s="50"/>
      <c r="C786" s="51"/>
      <c r="D786" s="49"/>
      <c r="E786" s="52"/>
      <c r="F786" s="52"/>
      <c r="G786" s="52"/>
      <c r="H786" s="52"/>
      <c r="I786" s="52"/>
    </row>
    <row r="787" spans="1:9" s="53" customFormat="1">
      <c r="A787" s="49"/>
      <c r="B787" s="50"/>
      <c r="C787" s="51"/>
      <c r="D787" s="49"/>
      <c r="E787" s="52"/>
      <c r="F787" s="52"/>
      <c r="G787" s="52"/>
      <c r="H787" s="52"/>
      <c r="I787" s="52"/>
    </row>
    <row r="788" spans="1:9" s="53" customFormat="1">
      <c r="A788" s="49"/>
      <c r="B788" s="50"/>
      <c r="C788" s="51"/>
      <c r="D788" s="49"/>
      <c r="E788" s="52"/>
      <c r="F788" s="52"/>
      <c r="G788" s="52"/>
      <c r="H788" s="52"/>
      <c r="I788" s="52"/>
    </row>
    <row r="789" spans="1:9" s="53" customFormat="1">
      <c r="A789" s="49"/>
      <c r="B789" s="50"/>
      <c r="C789" s="51"/>
      <c r="D789" s="49"/>
      <c r="E789" s="52"/>
      <c r="F789" s="52"/>
      <c r="G789" s="52"/>
      <c r="H789" s="52"/>
      <c r="I789" s="52"/>
    </row>
    <row r="790" spans="1:9" s="53" customFormat="1">
      <c r="A790" s="49"/>
      <c r="B790" s="50"/>
      <c r="C790" s="51"/>
      <c r="D790" s="49"/>
      <c r="E790" s="52"/>
      <c r="F790" s="52"/>
      <c r="G790" s="52"/>
      <c r="H790" s="52"/>
      <c r="I790" s="52"/>
    </row>
    <row r="791" spans="1:9" s="53" customFormat="1">
      <c r="A791" s="49"/>
      <c r="B791" s="50"/>
      <c r="C791" s="51"/>
      <c r="D791" s="49"/>
      <c r="E791" s="52"/>
      <c r="F791" s="52"/>
      <c r="G791" s="52"/>
      <c r="H791" s="52"/>
      <c r="I791" s="52"/>
    </row>
    <row r="792" spans="1:9" s="53" customFormat="1">
      <c r="A792" s="49"/>
      <c r="B792" s="50"/>
      <c r="C792" s="51"/>
      <c r="D792" s="49"/>
      <c r="E792" s="52"/>
      <c r="F792" s="52"/>
      <c r="G792" s="52"/>
      <c r="H792" s="52"/>
      <c r="I792" s="52"/>
    </row>
    <row r="793" spans="1:9" s="53" customFormat="1">
      <c r="A793" s="49"/>
      <c r="B793" s="50"/>
      <c r="C793" s="51"/>
      <c r="D793" s="49"/>
      <c r="E793" s="52"/>
      <c r="F793" s="52"/>
      <c r="G793" s="52"/>
      <c r="H793" s="52"/>
      <c r="I793" s="52"/>
    </row>
    <row r="794" spans="1:9" s="53" customFormat="1">
      <c r="A794" s="49"/>
      <c r="B794" s="50"/>
      <c r="C794" s="51"/>
      <c r="D794" s="49"/>
      <c r="E794" s="52"/>
      <c r="F794" s="52"/>
      <c r="G794" s="52"/>
      <c r="H794" s="52"/>
      <c r="I794" s="52"/>
    </row>
    <row r="795" spans="1:9" s="53" customFormat="1">
      <c r="A795" s="49"/>
      <c r="B795" s="50"/>
      <c r="C795" s="51"/>
      <c r="D795" s="49"/>
      <c r="E795" s="52"/>
      <c r="F795" s="52"/>
      <c r="G795" s="52"/>
      <c r="H795" s="52"/>
      <c r="I795" s="52"/>
    </row>
    <row r="796" spans="1:9" s="53" customFormat="1">
      <c r="A796" s="49"/>
      <c r="B796" s="50"/>
      <c r="C796" s="51"/>
      <c r="D796" s="49"/>
      <c r="E796" s="52"/>
      <c r="F796" s="52"/>
      <c r="G796" s="52"/>
      <c r="H796" s="52"/>
      <c r="I796" s="52"/>
    </row>
    <row r="797" spans="1:9" s="53" customFormat="1">
      <c r="A797" s="49"/>
      <c r="B797" s="50"/>
      <c r="C797" s="51"/>
      <c r="D797" s="49"/>
      <c r="E797" s="52"/>
      <c r="F797" s="52"/>
      <c r="G797" s="52"/>
      <c r="H797" s="52"/>
      <c r="I797" s="52"/>
    </row>
    <row r="798" spans="1:9" s="53" customFormat="1">
      <c r="A798" s="49"/>
      <c r="B798" s="50"/>
      <c r="C798" s="51"/>
      <c r="D798" s="49"/>
      <c r="E798" s="52"/>
      <c r="F798" s="52"/>
      <c r="G798" s="52"/>
      <c r="H798" s="52"/>
      <c r="I798" s="52"/>
    </row>
    <row r="799" spans="1:9" s="53" customFormat="1">
      <c r="A799" s="49"/>
      <c r="B799" s="50"/>
      <c r="C799" s="51"/>
      <c r="D799" s="49"/>
      <c r="E799" s="52"/>
      <c r="F799" s="52"/>
      <c r="G799" s="52"/>
      <c r="H799" s="52"/>
      <c r="I799" s="52"/>
    </row>
    <row r="800" spans="1:9" s="53" customFormat="1">
      <c r="A800" s="49"/>
      <c r="B800" s="50"/>
      <c r="C800" s="51"/>
      <c r="D800" s="49"/>
      <c r="E800" s="52"/>
      <c r="F800" s="52"/>
      <c r="G800" s="52"/>
      <c r="H800" s="52"/>
      <c r="I800" s="52"/>
    </row>
    <row r="801" spans="1:9" s="53" customFormat="1">
      <c r="A801" s="49"/>
      <c r="B801" s="50"/>
      <c r="C801" s="51"/>
      <c r="D801" s="49"/>
      <c r="E801" s="52"/>
      <c r="F801" s="52"/>
      <c r="G801" s="52"/>
      <c r="H801" s="52"/>
      <c r="I801" s="52"/>
    </row>
    <row r="802" spans="1:9" s="53" customFormat="1">
      <c r="A802" s="49"/>
      <c r="B802" s="50"/>
      <c r="C802" s="51"/>
      <c r="D802" s="49"/>
      <c r="E802" s="52"/>
      <c r="F802" s="52"/>
      <c r="G802" s="52"/>
      <c r="H802" s="52"/>
      <c r="I802" s="52"/>
    </row>
    <row r="803" spans="1:9" s="53" customFormat="1">
      <c r="A803" s="49"/>
      <c r="B803" s="50"/>
      <c r="C803" s="51"/>
      <c r="D803" s="49"/>
      <c r="E803" s="52"/>
      <c r="F803" s="52"/>
      <c r="G803" s="52"/>
      <c r="H803" s="52"/>
      <c r="I803" s="52"/>
    </row>
    <row r="804" spans="1:9" s="53" customFormat="1">
      <c r="A804" s="49"/>
      <c r="B804" s="50"/>
      <c r="C804" s="51"/>
      <c r="D804" s="49"/>
      <c r="E804" s="52"/>
      <c r="F804" s="52"/>
      <c r="G804" s="52"/>
      <c r="H804" s="52"/>
      <c r="I804" s="52"/>
    </row>
    <row r="805" spans="1:9" s="53" customFormat="1">
      <c r="A805" s="49"/>
      <c r="B805" s="50"/>
      <c r="C805" s="51"/>
      <c r="D805" s="49"/>
      <c r="E805" s="52"/>
      <c r="F805" s="52"/>
      <c r="G805" s="52"/>
      <c r="H805" s="52"/>
      <c r="I805" s="52"/>
    </row>
    <row r="806" spans="1:9" s="53" customFormat="1">
      <c r="A806" s="49"/>
      <c r="B806" s="50"/>
      <c r="C806" s="51"/>
      <c r="D806" s="49"/>
      <c r="E806" s="52"/>
      <c r="F806" s="52"/>
      <c r="G806" s="52"/>
      <c r="H806" s="52"/>
      <c r="I806" s="52"/>
    </row>
    <row r="807" spans="1:9" s="53" customFormat="1">
      <c r="A807" s="49"/>
      <c r="B807" s="50"/>
      <c r="C807" s="51"/>
      <c r="D807" s="49"/>
      <c r="E807" s="52"/>
      <c r="F807" s="52"/>
      <c r="G807" s="52"/>
      <c r="H807" s="52"/>
      <c r="I807" s="52"/>
    </row>
    <row r="808" spans="1:9" s="53" customFormat="1">
      <c r="A808" s="49"/>
      <c r="B808" s="50"/>
      <c r="C808" s="51"/>
      <c r="D808" s="49"/>
      <c r="E808" s="52"/>
      <c r="F808" s="52"/>
      <c r="G808" s="52"/>
      <c r="H808" s="52"/>
      <c r="I808" s="52"/>
    </row>
    <row r="809" spans="1:9" s="53" customFormat="1">
      <c r="A809" s="49"/>
      <c r="B809" s="50"/>
      <c r="C809" s="51"/>
      <c r="D809" s="49"/>
      <c r="E809" s="52"/>
      <c r="F809" s="52"/>
      <c r="G809" s="52"/>
      <c r="H809" s="52"/>
      <c r="I809" s="52"/>
    </row>
    <row r="810" spans="1:9" s="53" customFormat="1">
      <c r="A810" s="49"/>
      <c r="B810" s="50"/>
      <c r="C810" s="51"/>
      <c r="D810" s="49"/>
      <c r="E810" s="52"/>
      <c r="F810" s="52"/>
      <c r="G810" s="52"/>
      <c r="H810" s="52"/>
      <c r="I810" s="52"/>
    </row>
    <row r="811" spans="1:9" s="53" customFormat="1">
      <c r="A811" s="49"/>
      <c r="B811" s="50"/>
      <c r="C811" s="51"/>
      <c r="D811" s="49"/>
      <c r="E811" s="52"/>
      <c r="F811" s="52"/>
      <c r="G811" s="52"/>
      <c r="H811" s="52"/>
      <c r="I811" s="52"/>
    </row>
    <row r="812" spans="1:9" s="53" customFormat="1">
      <c r="A812" s="49"/>
      <c r="B812" s="50"/>
      <c r="C812" s="51"/>
      <c r="D812" s="49"/>
      <c r="E812" s="52"/>
      <c r="F812" s="52"/>
      <c r="G812" s="52"/>
      <c r="H812" s="52"/>
      <c r="I812" s="52"/>
    </row>
    <row r="813" spans="1:9" s="53" customFormat="1">
      <c r="A813" s="49"/>
      <c r="B813" s="50"/>
      <c r="C813" s="51"/>
      <c r="D813" s="49"/>
      <c r="E813" s="52"/>
      <c r="F813" s="52"/>
      <c r="G813" s="52"/>
      <c r="H813" s="52"/>
      <c r="I813" s="52"/>
    </row>
    <row r="814" spans="1:9" s="53" customFormat="1">
      <c r="A814" s="49"/>
      <c r="B814" s="50"/>
      <c r="C814" s="51"/>
      <c r="D814" s="49"/>
      <c r="E814" s="52"/>
      <c r="F814" s="52"/>
      <c r="G814" s="52"/>
      <c r="H814" s="52"/>
      <c r="I814" s="52"/>
    </row>
    <row r="815" spans="1:9" s="53" customFormat="1">
      <c r="A815" s="49"/>
      <c r="B815" s="50"/>
      <c r="C815" s="51"/>
      <c r="D815" s="49"/>
      <c r="E815" s="52"/>
      <c r="F815" s="52"/>
      <c r="G815" s="52"/>
      <c r="H815" s="52"/>
      <c r="I815" s="52"/>
    </row>
    <row r="816" spans="1:9" s="53" customFormat="1">
      <c r="A816" s="49"/>
      <c r="B816" s="50"/>
      <c r="C816" s="51"/>
      <c r="D816" s="49"/>
      <c r="E816" s="52"/>
      <c r="F816" s="52"/>
      <c r="G816" s="52"/>
      <c r="H816" s="52"/>
      <c r="I816" s="52"/>
    </row>
    <row r="817" spans="1:9" s="53" customFormat="1">
      <c r="A817" s="49"/>
      <c r="B817" s="50"/>
      <c r="C817" s="51"/>
      <c r="D817" s="49"/>
      <c r="E817" s="52"/>
      <c r="F817" s="52"/>
      <c r="G817" s="52"/>
      <c r="H817" s="52"/>
      <c r="I817" s="52"/>
    </row>
    <row r="818" spans="1:9" s="53" customFormat="1">
      <c r="A818" s="49"/>
      <c r="B818" s="50"/>
      <c r="C818" s="51"/>
      <c r="D818" s="49"/>
      <c r="E818" s="52"/>
      <c r="F818" s="52"/>
      <c r="G818" s="52"/>
      <c r="H818" s="52"/>
      <c r="I818" s="52"/>
    </row>
    <row r="819" spans="1:9" s="53" customFormat="1">
      <c r="A819" s="49"/>
      <c r="B819" s="50"/>
      <c r="C819" s="51"/>
      <c r="D819" s="49"/>
      <c r="E819" s="52"/>
      <c r="F819" s="52"/>
      <c r="G819" s="52"/>
      <c r="H819" s="52"/>
      <c r="I819" s="52"/>
    </row>
    <row r="820" spans="1:9" s="53" customFormat="1">
      <c r="A820" s="49"/>
      <c r="B820" s="50"/>
      <c r="C820" s="51"/>
      <c r="D820" s="49"/>
      <c r="E820" s="52"/>
      <c r="F820" s="52"/>
      <c r="G820" s="52"/>
      <c r="H820" s="52"/>
      <c r="I820" s="52"/>
    </row>
    <row r="821" spans="1:9" s="53" customFormat="1">
      <c r="A821" s="49"/>
      <c r="B821" s="50"/>
      <c r="C821" s="51"/>
      <c r="D821" s="49"/>
      <c r="E821" s="52"/>
      <c r="F821" s="52"/>
      <c r="G821" s="52"/>
      <c r="H821" s="52"/>
      <c r="I821" s="52"/>
    </row>
    <row r="822" spans="1:9" s="53" customFormat="1">
      <c r="A822" s="49"/>
      <c r="B822" s="50"/>
      <c r="C822" s="51"/>
      <c r="D822" s="49"/>
      <c r="E822" s="52"/>
      <c r="F822" s="52"/>
      <c r="G822" s="52"/>
      <c r="H822" s="52"/>
      <c r="I822" s="52"/>
    </row>
    <row r="823" spans="1:9" s="53" customFormat="1">
      <c r="A823" s="49"/>
      <c r="B823" s="50"/>
      <c r="C823" s="51"/>
      <c r="D823" s="49"/>
      <c r="E823" s="52"/>
      <c r="F823" s="52"/>
      <c r="G823" s="52"/>
      <c r="H823" s="52"/>
      <c r="I823" s="52"/>
    </row>
    <row r="824" spans="1:9" s="53" customFormat="1">
      <c r="A824" s="49"/>
      <c r="B824" s="50"/>
      <c r="C824" s="51"/>
      <c r="D824" s="49"/>
      <c r="E824" s="52"/>
      <c r="F824" s="52"/>
      <c r="G824" s="52"/>
      <c r="H824" s="52"/>
      <c r="I824" s="52"/>
    </row>
    <row r="825" spans="1:9" s="53" customFormat="1">
      <c r="A825" s="49"/>
      <c r="B825" s="50"/>
      <c r="C825" s="51"/>
      <c r="D825" s="49"/>
      <c r="E825" s="52"/>
      <c r="F825" s="52"/>
      <c r="G825" s="52"/>
      <c r="H825" s="52"/>
      <c r="I825" s="52"/>
    </row>
    <row r="826" spans="1:9" s="53" customFormat="1">
      <c r="A826" s="49"/>
      <c r="B826" s="50"/>
      <c r="C826" s="51"/>
      <c r="D826" s="49"/>
      <c r="E826" s="52"/>
      <c r="F826" s="52"/>
      <c r="G826" s="52"/>
      <c r="H826" s="52"/>
      <c r="I826" s="52"/>
    </row>
    <row r="827" spans="1:9" s="53" customFormat="1">
      <c r="A827" s="49"/>
      <c r="B827" s="50"/>
      <c r="C827" s="51"/>
      <c r="D827" s="49"/>
      <c r="E827" s="52"/>
      <c r="F827" s="52"/>
      <c r="G827" s="52"/>
      <c r="H827" s="52"/>
      <c r="I827" s="52"/>
    </row>
    <row r="828" spans="1:9" s="53" customFormat="1">
      <c r="A828" s="49"/>
      <c r="B828" s="50"/>
      <c r="C828" s="51"/>
      <c r="D828" s="49"/>
      <c r="E828" s="52"/>
      <c r="F828" s="52"/>
      <c r="G828" s="52"/>
      <c r="H828" s="52"/>
      <c r="I828" s="52"/>
    </row>
    <row r="829" spans="1:9" s="53" customFormat="1">
      <c r="A829" s="49"/>
      <c r="B829" s="50"/>
      <c r="C829" s="51"/>
      <c r="D829" s="49"/>
      <c r="E829" s="52"/>
      <c r="F829" s="52"/>
      <c r="G829" s="52"/>
      <c r="H829" s="52"/>
      <c r="I829" s="52"/>
    </row>
    <row r="830" spans="1:9" s="53" customFormat="1">
      <c r="A830" s="49"/>
      <c r="B830" s="50"/>
      <c r="C830" s="51"/>
      <c r="D830" s="49"/>
      <c r="E830" s="52"/>
      <c r="F830" s="52"/>
      <c r="G830" s="52"/>
      <c r="H830" s="52"/>
      <c r="I830" s="52"/>
    </row>
    <row r="831" spans="1:9" s="53" customFormat="1">
      <c r="A831" s="49"/>
      <c r="B831" s="50"/>
      <c r="C831" s="51"/>
      <c r="D831" s="49"/>
      <c r="E831" s="52"/>
      <c r="F831" s="52"/>
      <c r="G831" s="52"/>
      <c r="H831" s="52"/>
      <c r="I831" s="52"/>
    </row>
    <row r="832" spans="1:9" s="53" customFormat="1">
      <c r="A832" s="49"/>
      <c r="B832" s="50"/>
      <c r="C832" s="51"/>
      <c r="D832" s="49"/>
      <c r="E832" s="52"/>
      <c r="F832" s="52"/>
      <c r="G832" s="52"/>
      <c r="H832" s="52"/>
      <c r="I832" s="52"/>
    </row>
    <row r="833" spans="1:9" s="53" customFormat="1">
      <c r="A833" s="49"/>
      <c r="B833" s="50"/>
      <c r="C833" s="51"/>
      <c r="D833" s="49"/>
      <c r="E833" s="52"/>
      <c r="F833" s="52"/>
      <c r="G833" s="52"/>
      <c r="H833" s="52"/>
      <c r="I833" s="52"/>
    </row>
    <row r="834" spans="1:9" s="53" customFormat="1">
      <c r="A834" s="49"/>
      <c r="B834" s="50"/>
      <c r="C834" s="51"/>
      <c r="D834" s="49"/>
      <c r="E834" s="52"/>
      <c r="F834" s="52"/>
      <c r="G834" s="52"/>
      <c r="H834" s="52"/>
      <c r="I834" s="52"/>
    </row>
    <row r="835" spans="1:9" s="53" customFormat="1">
      <c r="A835" s="49"/>
      <c r="B835" s="50"/>
      <c r="C835" s="51"/>
      <c r="D835" s="49"/>
      <c r="E835" s="52"/>
      <c r="F835" s="52"/>
      <c r="G835" s="52"/>
      <c r="H835" s="52"/>
      <c r="I835" s="52"/>
    </row>
    <row r="836" spans="1:9" s="53" customFormat="1">
      <c r="A836" s="49"/>
      <c r="B836" s="50"/>
      <c r="C836" s="51"/>
      <c r="D836" s="49"/>
      <c r="E836" s="52"/>
      <c r="F836" s="52"/>
      <c r="G836" s="52"/>
      <c r="H836" s="52"/>
      <c r="I836" s="52"/>
    </row>
    <row r="837" spans="1:9" s="53" customFormat="1">
      <c r="A837" s="49"/>
      <c r="B837" s="50"/>
      <c r="C837" s="51"/>
      <c r="D837" s="49"/>
      <c r="E837" s="52"/>
      <c r="F837" s="52"/>
      <c r="G837" s="52"/>
      <c r="H837" s="52"/>
      <c r="I837" s="52"/>
    </row>
    <row r="838" spans="1:9" s="53" customFormat="1">
      <c r="A838" s="49"/>
      <c r="B838" s="50"/>
      <c r="C838" s="51"/>
      <c r="D838" s="49"/>
      <c r="E838" s="52"/>
      <c r="F838" s="52"/>
      <c r="G838" s="52"/>
      <c r="H838" s="52"/>
      <c r="I838" s="52"/>
    </row>
    <row r="839" spans="1:9" s="53" customFormat="1">
      <c r="A839" s="49"/>
      <c r="B839" s="50"/>
      <c r="C839" s="51"/>
      <c r="D839" s="49"/>
      <c r="E839" s="52"/>
      <c r="F839" s="52"/>
      <c r="G839" s="52"/>
      <c r="H839" s="52"/>
      <c r="I839" s="52"/>
    </row>
    <row r="840" spans="1:9" s="53" customFormat="1">
      <c r="A840" s="49"/>
      <c r="B840" s="50"/>
      <c r="C840" s="51"/>
      <c r="D840" s="49"/>
      <c r="E840" s="52"/>
      <c r="F840" s="52"/>
      <c r="G840" s="52"/>
      <c r="H840" s="52"/>
      <c r="I840" s="52"/>
    </row>
    <row r="841" spans="1:9" s="53" customFormat="1">
      <c r="A841" s="49"/>
      <c r="B841" s="50"/>
      <c r="C841" s="51"/>
      <c r="D841" s="49"/>
      <c r="E841" s="52"/>
      <c r="F841" s="52"/>
      <c r="G841" s="52"/>
      <c r="H841" s="52"/>
      <c r="I841" s="52"/>
    </row>
    <row r="842" spans="1:9" s="53" customFormat="1">
      <c r="A842" s="49"/>
      <c r="B842" s="50"/>
      <c r="C842" s="51"/>
      <c r="D842" s="49"/>
      <c r="E842" s="52"/>
      <c r="F842" s="52"/>
      <c r="G842" s="52"/>
      <c r="H842" s="52"/>
      <c r="I842" s="52"/>
    </row>
    <row r="843" spans="1:9" s="53" customFormat="1">
      <c r="A843" s="49"/>
      <c r="B843" s="50"/>
      <c r="C843" s="51"/>
      <c r="D843" s="49"/>
      <c r="E843" s="52"/>
      <c r="F843" s="52"/>
      <c r="G843" s="52"/>
      <c r="H843" s="52"/>
      <c r="I843" s="52"/>
    </row>
    <row r="844" spans="1:9" s="53" customFormat="1">
      <c r="A844" s="49"/>
      <c r="B844" s="50"/>
      <c r="C844" s="51"/>
      <c r="D844" s="49"/>
      <c r="E844" s="52"/>
      <c r="F844" s="52"/>
      <c r="G844" s="52"/>
      <c r="H844" s="52"/>
      <c r="I844" s="52"/>
    </row>
    <row r="845" spans="1:9" s="53" customFormat="1">
      <c r="A845" s="49"/>
      <c r="B845" s="50"/>
      <c r="C845" s="51"/>
      <c r="D845" s="49"/>
      <c r="E845" s="52"/>
      <c r="F845" s="52"/>
      <c r="G845" s="52"/>
      <c r="H845" s="52"/>
      <c r="I845" s="52"/>
    </row>
    <row r="846" spans="1:9" s="53" customFormat="1">
      <c r="A846" s="49"/>
      <c r="B846" s="50"/>
      <c r="C846" s="51"/>
      <c r="D846" s="49"/>
      <c r="E846" s="52"/>
      <c r="F846" s="52"/>
      <c r="G846" s="52"/>
      <c r="H846" s="52"/>
      <c r="I846" s="52"/>
    </row>
    <row r="847" spans="1:9" s="53" customFormat="1">
      <c r="A847" s="49"/>
      <c r="B847" s="50"/>
      <c r="C847" s="51"/>
      <c r="D847" s="49"/>
      <c r="E847" s="52"/>
      <c r="F847" s="52"/>
      <c r="G847" s="52"/>
      <c r="H847" s="52"/>
      <c r="I847" s="52"/>
    </row>
    <row r="848" spans="1:9" s="53" customFormat="1">
      <c r="A848" s="49"/>
      <c r="B848" s="50"/>
      <c r="C848" s="51"/>
      <c r="D848" s="49"/>
      <c r="E848" s="52"/>
      <c r="F848" s="52"/>
      <c r="G848" s="52"/>
      <c r="H848" s="52"/>
      <c r="I848" s="52"/>
    </row>
    <row r="849" spans="1:9" s="53" customFormat="1">
      <c r="A849" s="49"/>
      <c r="B849" s="50"/>
      <c r="C849" s="51"/>
      <c r="D849" s="49"/>
      <c r="E849" s="52"/>
      <c r="F849" s="52"/>
      <c r="G849" s="52"/>
      <c r="H849" s="52"/>
      <c r="I849" s="52"/>
    </row>
    <row r="850" spans="1:9" s="53" customFormat="1">
      <c r="A850" s="49"/>
      <c r="B850" s="50"/>
      <c r="C850" s="51"/>
      <c r="D850" s="49"/>
      <c r="E850" s="52"/>
      <c r="F850" s="52"/>
      <c r="G850" s="52"/>
      <c r="H850" s="52"/>
      <c r="I850" s="52"/>
    </row>
    <row r="851" spans="1:9" s="53" customFormat="1">
      <c r="A851" s="49"/>
      <c r="B851" s="50"/>
      <c r="C851" s="51"/>
      <c r="D851" s="49"/>
      <c r="E851" s="52"/>
      <c r="F851" s="52"/>
      <c r="G851" s="52"/>
      <c r="H851" s="52"/>
      <c r="I851" s="52"/>
    </row>
    <row r="852" spans="1:9" s="53" customFormat="1">
      <c r="A852" s="49"/>
      <c r="B852" s="50"/>
      <c r="C852" s="51"/>
      <c r="D852" s="49"/>
      <c r="E852" s="52"/>
      <c r="F852" s="52"/>
      <c r="G852" s="52"/>
      <c r="H852" s="52"/>
      <c r="I852" s="52"/>
    </row>
    <row r="853" spans="1:9" s="53" customFormat="1">
      <c r="A853" s="49"/>
      <c r="B853" s="50"/>
      <c r="C853" s="51"/>
      <c r="D853" s="49"/>
      <c r="E853" s="52"/>
      <c r="F853" s="52"/>
      <c r="G853" s="52"/>
      <c r="H853" s="52"/>
      <c r="I853" s="52"/>
    </row>
    <row r="854" spans="1:9" s="53" customFormat="1">
      <c r="A854" s="49"/>
      <c r="B854" s="50"/>
      <c r="C854" s="51"/>
      <c r="D854" s="49"/>
      <c r="E854" s="52"/>
      <c r="F854" s="52"/>
      <c r="G854" s="52"/>
      <c r="H854" s="52"/>
      <c r="I854" s="52"/>
    </row>
    <row r="855" spans="1:9" s="53" customFormat="1">
      <c r="A855" s="49"/>
      <c r="B855" s="50"/>
      <c r="C855" s="51"/>
      <c r="D855" s="49"/>
      <c r="E855" s="52"/>
      <c r="F855" s="52"/>
      <c r="G855" s="52"/>
      <c r="H855" s="52"/>
      <c r="I855" s="52"/>
    </row>
    <row r="856" spans="1:9" s="53" customFormat="1">
      <c r="A856" s="49"/>
      <c r="B856" s="50"/>
      <c r="C856" s="51"/>
      <c r="D856" s="49"/>
      <c r="E856" s="52"/>
      <c r="F856" s="52"/>
      <c r="G856" s="52"/>
      <c r="H856" s="52"/>
      <c r="I856" s="52"/>
    </row>
    <row r="857" spans="1:9" s="53" customFormat="1">
      <c r="A857" s="49"/>
      <c r="B857" s="50"/>
      <c r="C857" s="51"/>
      <c r="D857" s="49"/>
      <c r="E857" s="52"/>
      <c r="F857" s="52"/>
      <c r="G857" s="52"/>
      <c r="H857" s="52"/>
      <c r="I857" s="52"/>
    </row>
    <row r="858" spans="1:9" s="53" customFormat="1">
      <c r="A858" s="49"/>
      <c r="B858" s="50"/>
      <c r="C858" s="51"/>
      <c r="D858" s="49"/>
      <c r="E858" s="52"/>
      <c r="F858" s="52"/>
      <c r="G858" s="52"/>
      <c r="H858" s="52"/>
      <c r="I858" s="52"/>
    </row>
    <row r="859" spans="1:9" s="53" customFormat="1">
      <c r="A859" s="49"/>
      <c r="B859" s="50"/>
      <c r="C859" s="51"/>
      <c r="D859" s="49"/>
      <c r="E859" s="52"/>
      <c r="F859" s="52"/>
      <c r="G859" s="52"/>
      <c r="H859" s="52"/>
      <c r="I859" s="52"/>
    </row>
    <row r="860" spans="1:9" s="53" customFormat="1">
      <c r="A860" s="49"/>
      <c r="B860" s="50"/>
      <c r="C860" s="51"/>
      <c r="D860" s="49"/>
      <c r="E860" s="52"/>
      <c r="F860" s="52"/>
      <c r="G860" s="52"/>
      <c r="H860" s="52"/>
      <c r="I860" s="52"/>
    </row>
    <row r="861" spans="1:9" s="53" customFormat="1">
      <c r="A861" s="49"/>
      <c r="B861" s="50"/>
      <c r="C861" s="51"/>
      <c r="D861" s="49"/>
      <c r="E861" s="52"/>
      <c r="F861" s="52"/>
      <c r="G861" s="52"/>
      <c r="H861" s="52"/>
      <c r="I861" s="52"/>
    </row>
    <row r="862" spans="1:9" s="53" customFormat="1">
      <c r="A862" s="49"/>
      <c r="B862" s="50"/>
      <c r="C862" s="51"/>
      <c r="D862" s="49"/>
      <c r="E862" s="52"/>
      <c r="F862" s="52"/>
      <c r="G862" s="52"/>
      <c r="H862" s="52"/>
      <c r="I862" s="52"/>
    </row>
    <row r="863" spans="1:9" s="53" customFormat="1">
      <c r="A863" s="49"/>
      <c r="B863" s="50"/>
      <c r="C863" s="51"/>
      <c r="D863" s="49"/>
      <c r="E863" s="52"/>
      <c r="F863" s="52"/>
      <c r="G863" s="52"/>
      <c r="H863" s="52"/>
      <c r="I863" s="52"/>
    </row>
    <row r="864" spans="1:9" s="53" customFormat="1">
      <c r="A864" s="49"/>
      <c r="B864" s="50"/>
      <c r="C864" s="51"/>
      <c r="D864" s="49"/>
      <c r="E864" s="52"/>
      <c r="F864" s="52"/>
      <c r="G864" s="52"/>
      <c r="H864" s="52"/>
      <c r="I864" s="52"/>
    </row>
    <row r="865" spans="1:9" s="53" customFormat="1">
      <c r="A865" s="49"/>
      <c r="B865" s="50"/>
      <c r="C865" s="51"/>
      <c r="D865" s="49"/>
      <c r="E865" s="52"/>
      <c r="F865" s="52"/>
      <c r="G865" s="52"/>
      <c r="H865" s="52"/>
      <c r="I865" s="52"/>
    </row>
    <row r="866" spans="1:9" s="53" customFormat="1">
      <c r="A866" s="49"/>
      <c r="B866" s="50"/>
      <c r="C866" s="51"/>
      <c r="D866" s="49"/>
      <c r="E866" s="52"/>
      <c r="F866" s="52"/>
      <c r="G866" s="52"/>
      <c r="H866" s="52"/>
      <c r="I866" s="52"/>
    </row>
    <row r="867" spans="1:9" s="53" customFormat="1">
      <c r="A867" s="49"/>
      <c r="B867" s="50"/>
      <c r="C867" s="51"/>
      <c r="D867" s="49"/>
      <c r="E867" s="52"/>
      <c r="F867" s="52"/>
      <c r="G867" s="52"/>
      <c r="H867" s="52"/>
      <c r="I867" s="52"/>
    </row>
    <row r="868" spans="1:9" s="53" customFormat="1">
      <c r="A868" s="49"/>
      <c r="B868" s="50"/>
      <c r="C868" s="51"/>
      <c r="D868" s="49"/>
      <c r="E868" s="52"/>
      <c r="F868" s="52"/>
      <c r="G868" s="52"/>
      <c r="H868" s="52"/>
      <c r="I868" s="52"/>
    </row>
    <row r="869" spans="1:9" s="53" customFormat="1">
      <c r="A869" s="49"/>
      <c r="B869" s="50"/>
      <c r="C869" s="51"/>
      <c r="D869" s="49"/>
      <c r="E869" s="52"/>
      <c r="F869" s="52"/>
      <c r="G869" s="52"/>
      <c r="H869" s="52"/>
      <c r="I869" s="52"/>
    </row>
    <row r="870" spans="1:9" s="53" customFormat="1">
      <c r="A870" s="49"/>
      <c r="B870" s="50"/>
      <c r="C870" s="51"/>
      <c r="D870" s="49"/>
      <c r="E870" s="52"/>
      <c r="F870" s="52"/>
      <c r="G870" s="52"/>
      <c r="H870" s="52"/>
      <c r="I870" s="52"/>
    </row>
    <row r="871" spans="1:9" s="53" customFormat="1">
      <c r="A871" s="49"/>
      <c r="B871" s="50"/>
      <c r="C871" s="51"/>
      <c r="D871" s="49"/>
      <c r="E871" s="52"/>
      <c r="F871" s="52"/>
      <c r="G871" s="52"/>
      <c r="H871" s="52"/>
      <c r="I871" s="52"/>
    </row>
    <row r="872" spans="1:9" s="53" customFormat="1">
      <c r="A872" s="49"/>
      <c r="B872" s="50"/>
      <c r="C872" s="51"/>
      <c r="D872" s="49"/>
      <c r="E872" s="52"/>
      <c r="F872" s="52"/>
      <c r="G872" s="52"/>
      <c r="H872" s="52"/>
      <c r="I872" s="52"/>
    </row>
    <row r="873" spans="1:9" s="53" customFormat="1">
      <c r="A873" s="49"/>
      <c r="B873" s="50"/>
      <c r="C873" s="51"/>
      <c r="D873" s="49"/>
      <c r="E873" s="52"/>
      <c r="F873" s="52"/>
      <c r="G873" s="52"/>
      <c r="H873" s="52"/>
      <c r="I873" s="52"/>
    </row>
    <row r="874" spans="1:9" s="53" customFormat="1">
      <c r="A874" s="49"/>
      <c r="B874" s="50"/>
      <c r="C874" s="51"/>
      <c r="D874" s="49"/>
      <c r="E874" s="52"/>
      <c r="F874" s="52"/>
      <c r="G874" s="52"/>
      <c r="H874" s="52"/>
      <c r="I874" s="52"/>
    </row>
    <row r="875" spans="1:9" s="53" customFormat="1">
      <c r="A875" s="49"/>
      <c r="B875" s="50"/>
      <c r="C875" s="51"/>
      <c r="D875" s="49"/>
      <c r="E875" s="52"/>
      <c r="F875" s="52"/>
      <c r="G875" s="52"/>
      <c r="H875" s="52"/>
      <c r="I875" s="52"/>
    </row>
    <row r="876" spans="1:9" s="53" customFormat="1">
      <c r="A876" s="49"/>
      <c r="B876" s="50"/>
      <c r="C876" s="51"/>
      <c r="D876" s="49"/>
      <c r="E876" s="52"/>
      <c r="F876" s="52"/>
      <c r="G876" s="52"/>
      <c r="H876" s="52"/>
      <c r="I876" s="52"/>
    </row>
    <row r="877" spans="1:9" s="53" customFormat="1">
      <c r="A877" s="49"/>
      <c r="B877" s="50"/>
      <c r="C877" s="51"/>
      <c r="D877" s="49"/>
      <c r="E877" s="52"/>
      <c r="F877" s="52"/>
      <c r="G877" s="52"/>
      <c r="H877" s="52"/>
      <c r="I877" s="52"/>
    </row>
    <row r="878" spans="1:9" s="53" customFormat="1">
      <c r="A878" s="49"/>
      <c r="B878" s="50"/>
      <c r="C878" s="51"/>
      <c r="D878" s="49"/>
      <c r="E878" s="52"/>
      <c r="F878" s="52"/>
      <c r="G878" s="52"/>
      <c r="H878" s="52"/>
      <c r="I878" s="52"/>
    </row>
    <row r="879" spans="1:9" s="53" customFormat="1">
      <c r="A879" s="49"/>
      <c r="B879" s="50"/>
      <c r="C879" s="51"/>
      <c r="D879" s="49"/>
      <c r="E879" s="52"/>
      <c r="F879" s="52"/>
      <c r="G879" s="52"/>
      <c r="H879" s="52"/>
      <c r="I879" s="52"/>
    </row>
    <row r="880" spans="1:9" s="53" customFormat="1">
      <c r="A880" s="49"/>
      <c r="B880" s="50"/>
      <c r="C880" s="51"/>
      <c r="D880" s="49"/>
      <c r="E880" s="52"/>
      <c r="F880" s="52"/>
      <c r="G880" s="52"/>
      <c r="H880" s="52"/>
      <c r="I880" s="52"/>
    </row>
    <row r="881" spans="1:9" s="53" customFormat="1">
      <c r="A881" s="49"/>
      <c r="B881" s="50"/>
      <c r="C881" s="51"/>
      <c r="D881" s="49"/>
      <c r="E881" s="52"/>
      <c r="F881" s="52"/>
      <c r="G881" s="52"/>
      <c r="H881" s="52"/>
      <c r="I881" s="52"/>
    </row>
    <row r="882" spans="1:9" s="53" customFormat="1">
      <c r="A882" s="49"/>
      <c r="B882" s="50"/>
      <c r="C882" s="51"/>
      <c r="D882" s="49"/>
      <c r="E882" s="52"/>
      <c r="F882" s="52"/>
      <c r="G882" s="52"/>
      <c r="H882" s="52"/>
      <c r="I882" s="52"/>
    </row>
    <row r="883" spans="1:9" s="53" customFormat="1">
      <c r="A883" s="49"/>
      <c r="B883" s="50"/>
      <c r="C883" s="51"/>
      <c r="D883" s="49"/>
      <c r="E883" s="52"/>
      <c r="F883" s="52"/>
      <c r="G883" s="52"/>
      <c r="H883" s="52"/>
      <c r="I883" s="52"/>
    </row>
    <row r="884" spans="1:9" s="53" customFormat="1">
      <c r="A884" s="49"/>
      <c r="B884" s="50"/>
      <c r="C884" s="51"/>
      <c r="D884" s="49"/>
      <c r="E884" s="52"/>
      <c r="F884" s="52"/>
      <c r="G884" s="52"/>
      <c r="H884" s="52"/>
      <c r="I884" s="52"/>
    </row>
    <row r="885" spans="1:9" s="53" customFormat="1">
      <c r="A885" s="49"/>
      <c r="B885" s="50"/>
      <c r="C885" s="51"/>
      <c r="D885" s="49"/>
      <c r="E885" s="52"/>
      <c r="F885" s="52"/>
      <c r="G885" s="52"/>
      <c r="H885" s="52"/>
      <c r="I885" s="52"/>
    </row>
    <row r="886" spans="1:9" s="53" customFormat="1">
      <c r="A886" s="49"/>
      <c r="B886" s="50"/>
      <c r="C886" s="51"/>
      <c r="D886" s="49"/>
      <c r="E886" s="52"/>
      <c r="F886" s="52"/>
      <c r="G886" s="52"/>
      <c r="H886" s="52"/>
      <c r="I886" s="52"/>
    </row>
    <row r="887" spans="1:9" s="53" customFormat="1">
      <c r="A887" s="49"/>
      <c r="B887" s="50"/>
      <c r="C887" s="51"/>
      <c r="D887" s="49"/>
      <c r="E887" s="52"/>
      <c r="F887" s="52"/>
      <c r="G887" s="52"/>
      <c r="H887" s="52"/>
      <c r="I887" s="52"/>
    </row>
    <row r="888" spans="1:9" s="53" customFormat="1">
      <c r="A888" s="49"/>
      <c r="B888" s="50"/>
      <c r="C888" s="51"/>
      <c r="D888" s="49"/>
      <c r="E888" s="52"/>
      <c r="F888" s="52"/>
      <c r="G888" s="52"/>
      <c r="H888" s="52"/>
      <c r="I888" s="52"/>
    </row>
    <row r="889" spans="1:9" s="53" customFormat="1">
      <c r="A889" s="49"/>
      <c r="B889" s="50"/>
      <c r="C889" s="51"/>
      <c r="D889" s="49"/>
      <c r="E889" s="52"/>
      <c r="F889" s="52"/>
      <c r="G889" s="52"/>
      <c r="H889" s="52"/>
      <c r="I889" s="52"/>
    </row>
    <row r="890" spans="1:9" s="53" customFormat="1">
      <c r="A890" s="49"/>
      <c r="B890" s="50"/>
      <c r="C890" s="51"/>
      <c r="D890" s="49"/>
      <c r="E890" s="52"/>
      <c r="F890" s="52"/>
      <c r="G890" s="52"/>
      <c r="H890" s="52"/>
      <c r="I890" s="52"/>
    </row>
    <row r="891" spans="1:9" s="53" customFormat="1">
      <c r="A891" s="49"/>
      <c r="B891" s="50"/>
      <c r="C891" s="51"/>
      <c r="D891" s="49"/>
      <c r="E891" s="52"/>
      <c r="F891" s="52"/>
      <c r="G891" s="52"/>
      <c r="H891" s="52"/>
      <c r="I891" s="52"/>
    </row>
    <row r="892" spans="1:9" s="53" customFormat="1">
      <c r="A892" s="49"/>
      <c r="B892" s="50"/>
      <c r="C892" s="51"/>
      <c r="D892" s="49"/>
      <c r="E892" s="52"/>
      <c r="F892" s="52"/>
      <c r="G892" s="52"/>
      <c r="H892" s="52"/>
      <c r="I892" s="52"/>
    </row>
    <row r="893" spans="1:9" s="53" customFormat="1">
      <c r="A893" s="49"/>
      <c r="B893" s="50"/>
      <c r="C893" s="51"/>
      <c r="D893" s="49"/>
      <c r="E893" s="52"/>
      <c r="F893" s="52"/>
      <c r="G893" s="52"/>
      <c r="H893" s="52"/>
      <c r="I893" s="52"/>
    </row>
    <row r="894" spans="1:9" s="53" customFormat="1">
      <c r="A894" s="49"/>
      <c r="B894" s="50"/>
      <c r="C894" s="51"/>
      <c r="D894" s="49"/>
      <c r="E894" s="52"/>
      <c r="F894" s="52"/>
      <c r="G894" s="52"/>
      <c r="H894" s="52"/>
      <c r="I894" s="52"/>
    </row>
    <row r="895" spans="1:9" s="53" customFormat="1">
      <c r="A895" s="49"/>
      <c r="B895" s="50"/>
      <c r="C895" s="51"/>
      <c r="D895" s="49"/>
      <c r="E895" s="52"/>
      <c r="F895" s="52"/>
      <c r="G895" s="52"/>
      <c r="H895" s="52"/>
      <c r="I895" s="52"/>
    </row>
    <row r="896" spans="1:9" s="53" customFormat="1">
      <c r="A896" s="49"/>
      <c r="B896" s="50"/>
      <c r="C896" s="51"/>
      <c r="D896" s="49"/>
      <c r="E896" s="52"/>
      <c r="F896" s="52"/>
      <c r="G896" s="52"/>
      <c r="H896" s="52"/>
      <c r="I896" s="52"/>
    </row>
    <row r="897" spans="1:9" s="53" customFormat="1">
      <c r="A897" s="49"/>
      <c r="B897" s="50"/>
      <c r="C897" s="51"/>
      <c r="D897" s="49"/>
      <c r="E897" s="52"/>
      <c r="F897" s="52"/>
      <c r="G897" s="52"/>
      <c r="H897" s="52"/>
      <c r="I897" s="52"/>
    </row>
    <row r="898" spans="1:9" s="53" customFormat="1">
      <c r="A898" s="49"/>
      <c r="B898" s="50"/>
      <c r="C898" s="51"/>
      <c r="D898" s="49"/>
      <c r="E898" s="52"/>
      <c r="F898" s="52"/>
      <c r="G898" s="52"/>
      <c r="H898" s="52"/>
      <c r="I898" s="52"/>
    </row>
    <row r="899" spans="1:9" s="53" customFormat="1">
      <c r="A899" s="49"/>
      <c r="B899" s="50"/>
      <c r="C899" s="51"/>
      <c r="D899" s="49"/>
      <c r="E899" s="52"/>
      <c r="F899" s="52"/>
      <c r="G899" s="52"/>
      <c r="H899" s="52"/>
      <c r="I899" s="52"/>
    </row>
    <row r="900" spans="1:9" s="53" customFormat="1">
      <c r="A900" s="49"/>
      <c r="B900" s="50"/>
      <c r="C900" s="51"/>
      <c r="D900" s="49"/>
      <c r="E900" s="52"/>
      <c r="F900" s="52"/>
      <c r="G900" s="52"/>
      <c r="H900" s="52"/>
      <c r="I900" s="52"/>
    </row>
    <row r="901" spans="1:9" s="53" customFormat="1">
      <c r="A901" s="49"/>
      <c r="B901" s="50"/>
      <c r="C901" s="51"/>
      <c r="D901" s="49"/>
      <c r="E901" s="52"/>
      <c r="F901" s="52"/>
      <c r="G901" s="52"/>
      <c r="H901" s="52"/>
      <c r="I901" s="52"/>
    </row>
    <row r="902" spans="1:9" s="53" customFormat="1">
      <c r="A902" s="49"/>
      <c r="B902" s="50"/>
      <c r="C902" s="51"/>
      <c r="D902" s="49"/>
      <c r="E902" s="52"/>
      <c r="F902" s="52"/>
      <c r="G902" s="52"/>
      <c r="H902" s="52"/>
      <c r="I902" s="52"/>
    </row>
    <row r="903" spans="1:9" s="53" customFormat="1">
      <c r="A903" s="49"/>
      <c r="B903" s="50"/>
      <c r="C903" s="51"/>
      <c r="D903" s="49"/>
      <c r="E903" s="52"/>
      <c r="F903" s="52"/>
      <c r="G903" s="52"/>
      <c r="H903" s="52"/>
      <c r="I903" s="52"/>
    </row>
    <row r="904" spans="1:9" s="53" customFormat="1">
      <c r="A904" s="49"/>
      <c r="B904" s="50"/>
      <c r="C904" s="51"/>
      <c r="D904" s="49"/>
      <c r="E904" s="52"/>
      <c r="F904" s="52"/>
      <c r="G904" s="52"/>
      <c r="H904" s="52"/>
      <c r="I904" s="52"/>
    </row>
    <row r="905" spans="1:9" s="53" customFormat="1">
      <c r="A905" s="49"/>
      <c r="B905" s="50"/>
      <c r="C905" s="51"/>
      <c r="D905" s="49"/>
      <c r="E905" s="52"/>
      <c r="F905" s="52"/>
      <c r="G905" s="52"/>
      <c r="H905" s="52"/>
      <c r="I905" s="52"/>
    </row>
    <row r="906" spans="1:9" s="53" customFormat="1">
      <c r="A906" s="49"/>
      <c r="B906" s="50"/>
      <c r="C906" s="51"/>
      <c r="D906" s="49"/>
      <c r="E906" s="52"/>
      <c r="F906" s="52"/>
      <c r="G906" s="52"/>
      <c r="H906" s="52"/>
      <c r="I906" s="52"/>
    </row>
    <row r="907" spans="1:9" s="53" customFormat="1">
      <c r="A907" s="49"/>
      <c r="B907" s="50"/>
      <c r="C907" s="51"/>
      <c r="D907" s="49"/>
      <c r="E907" s="52"/>
      <c r="F907" s="52"/>
      <c r="G907" s="52"/>
      <c r="H907" s="52"/>
      <c r="I907" s="52"/>
    </row>
    <row r="908" spans="1:9" s="53" customFormat="1">
      <c r="A908" s="49"/>
      <c r="B908" s="50"/>
      <c r="C908" s="51"/>
      <c r="D908" s="49"/>
      <c r="E908" s="52"/>
      <c r="F908" s="52"/>
      <c r="G908" s="52"/>
      <c r="H908" s="52"/>
      <c r="I908" s="52"/>
    </row>
    <row r="909" spans="1:9" s="53" customFormat="1">
      <c r="A909" s="49"/>
      <c r="B909" s="50"/>
      <c r="C909" s="51"/>
      <c r="D909" s="49"/>
      <c r="E909" s="52"/>
      <c r="F909" s="52"/>
      <c r="G909" s="52"/>
      <c r="H909" s="52"/>
      <c r="I909" s="52"/>
    </row>
    <row r="910" spans="1:9" s="53" customFormat="1">
      <c r="A910" s="49"/>
      <c r="B910" s="50"/>
      <c r="C910" s="51"/>
      <c r="D910" s="49"/>
      <c r="E910" s="52"/>
      <c r="F910" s="52"/>
      <c r="G910" s="52"/>
      <c r="H910" s="52"/>
      <c r="I910" s="52"/>
    </row>
    <row r="911" spans="1:9" s="53" customFormat="1">
      <c r="A911" s="49"/>
      <c r="B911" s="50"/>
      <c r="C911" s="51"/>
      <c r="D911" s="49"/>
      <c r="E911" s="52"/>
      <c r="F911" s="52"/>
      <c r="G911" s="52"/>
      <c r="H911" s="52"/>
      <c r="I911" s="52"/>
    </row>
    <row r="912" spans="1:9" s="53" customFormat="1">
      <c r="A912" s="49"/>
      <c r="B912" s="50"/>
      <c r="C912" s="51"/>
      <c r="D912" s="49"/>
      <c r="E912" s="52"/>
      <c r="F912" s="52"/>
      <c r="G912" s="52"/>
      <c r="H912" s="52"/>
      <c r="I912" s="52"/>
    </row>
    <row r="913" spans="1:9" s="53" customFormat="1">
      <c r="A913" s="49"/>
      <c r="B913" s="50"/>
      <c r="C913" s="51"/>
      <c r="D913" s="49"/>
      <c r="E913" s="52"/>
      <c r="F913" s="52"/>
      <c r="G913" s="52"/>
      <c r="H913" s="52"/>
      <c r="I913" s="52"/>
    </row>
    <row r="914" spans="1:9" s="53" customFormat="1">
      <c r="A914" s="49"/>
      <c r="B914" s="50"/>
      <c r="C914" s="51"/>
      <c r="D914" s="49"/>
      <c r="E914" s="52"/>
      <c r="F914" s="52"/>
      <c r="G914" s="52"/>
      <c r="H914" s="52"/>
      <c r="I914" s="52"/>
    </row>
    <row r="915" spans="1:9" s="53" customFormat="1">
      <c r="A915" s="49"/>
      <c r="B915" s="50"/>
      <c r="C915" s="51"/>
      <c r="D915" s="49"/>
      <c r="E915" s="52"/>
      <c r="F915" s="52"/>
      <c r="G915" s="52"/>
      <c r="H915" s="52"/>
      <c r="I915" s="52"/>
    </row>
    <row r="916" spans="1:9" s="53" customFormat="1">
      <c r="A916" s="49"/>
      <c r="B916" s="50"/>
      <c r="C916" s="51"/>
      <c r="D916" s="49"/>
      <c r="E916" s="52"/>
      <c r="F916" s="52"/>
      <c r="G916" s="52"/>
      <c r="H916" s="52"/>
      <c r="I916" s="52"/>
    </row>
    <row r="917" spans="1:9" s="53" customFormat="1">
      <c r="A917" s="49"/>
      <c r="B917" s="50"/>
      <c r="C917" s="51"/>
      <c r="D917" s="49"/>
      <c r="E917" s="52"/>
      <c r="F917" s="52"/>
      <c r="G917" s="52"/>
      <c r="H917" s="52"/>
      <c r="I917" s="52"/>
    </row>
    <row r="918" spans="1:9" s="53" customFormat="1">
      <c r="A918" s="49"/>
      <c r="B918" s="50"/>
      <c r="C918" s="51"/>
      <c r="D918" s="49"/>
      <c r="E918" s="52"/>
      <c r="F918" s="52"/>
      <c r="G918" s="52"/>
      <c r="H918" s="52"/>
      <c r="I918" s="52"/>
    </row>
    <row r="919" spans="1:9" s="53" customFormat="1">
      <c r="A919" s="49"/>
      <c r="B919" s="50"/>
      <c r="C919" s="51"/>
      <c r="D919" s="49"/>
      <c r="E919" s="52"/>
      <c r="F919" s="52"/>
      <c r="G919" s="52"/>
      <c r="H919" s="52"/>
      <c r="I919" s="52"/>
    </row>
    <row r="920" spans="1:9" s="53" customFormat="1">
      <c r="A920" s="49"/>
      <c r="B920" s="50"/>
      <c r="C920" s="51"/>
      <c r="D920" s="49"/>
      <c r="E920" s="52"/>
      <c r="F920" s="52"/>
      <c r="G920" s="52"/>
      <c r="H920" s="52"/>
      <c r="I920" s="52"/>
    </row>
    <row r="921" spans="1:9" s="53" customFormat="1">
      <c r="A921" s="49"/>
      <c r="B921" s="50"/>
      <c r="C921" s="51"/>
      <c r="D921" s="49"/>
      <c r="E921" s="52"/>
      <c r="F921" s="52"/>
      <c r="G921" s="52"/>
      <c r="H921" s="52"/>
      <c r="I921" s="52"/>
    </row>
    <row r="922" spans="1:9" s="53" customFormat="1">
      <c r="A922" s="49"/>
      <c r="B922" s="50"/>
      <c r="C922" s="51"/>
      <c r="D922" s="49"/>
      <c r="E922" s="52"/>
      <c r="F922" s="52"/>
      <c r="G922" s="52"/>
      <c r="H922" s="52"/>
      <c r="I922" s="52"/>
    </row>
    <row r="923" spans="1:9" s="53" customFormat="1">
      <c r="A923" s="49"/>
      <c r="B923" s="50"/>
      <c r="C923" s="51"/>
      <c r="D923" s="49"/>
      <c r="E923" s="52"/>
      <c r="F923" s="52"/>
      <c r="G923" s="52"/>
      <c r="H923" s="52"/>
      <c r="I923" s="52"/>
    </row>
    <row r="924" spans="1:9" s="53" customFormat="1">
      <c r="A924" s="49"/>
      <c r="B924" s="50"/>
      <c r="C924" s="51"/>
      <c r="D924" s="49"/>
      <c r="E924" s="52"/>
      <c r="F924" s="52"/>
      <c r="G924" s="52"/>
      <c r="H924" s="52"/>
      <c r="I924" s="52"/>
    </row>
    <row r="925" spans="1:9" s="53" customFormat="1">
      <c r="A925" s="49"/>
      <c r="B925" s="50"/>
      <c r="C925" s="51"/>
      <c r="D925" s="49"/>
      <c r="E925" s="52"/>
      <c r="F925" s="52"/>
      <c r="G925" s="52"/>
      <c r="H925" s="52"/>
      <c r="I925" s="52"/>
    </row>
    <row r="926" spans="1:9" s="53" customFormat="1">
      <c r="A926" s="49"/>
      <c r="B926" s="50"/>
      <c r="C926" s="51"/>
      <c r="D926" s="49"/>
      <c r="E926" s="52"/>
      <c r="F926" s="52"/>
      <c r="G926" s="52"/>
      <c r="H926" s="52"/>
      <c r="I926" s="52"/>
    </row>
    <row r="927" spans="1:9" s="53" customFormat="1">
      <c r="A927" s="49"/>
      <c r="B927" s="50"/>
      <c r="C927" s="51"/>
      <c r="D927" s="49"/>
      <c r="E927" s="52"/>
      <c r="F927" s="52"/>
      <c r="G927" s="52"/>
      <c r="H927" s="52"/>
      <c r="I927" s="52"/>
    </row>
    <row r="928" spans="1:9" s="53" customFormat="1">
      <c r="A928" s="49"/>
      <c r="B928" s="50"/>
      <c r="C928" s="51"/>
      <c r="D928" s="49"/>
      <c r="E928" s="52"/>
      <c r="F928" s="52"/>
      <c r="G928" s="52"/>
      <c r="H928" s="52"/>
      <c r="I928" s="52"/>
    </row>
    <row r="929" spans="1:9" s="53" customFormat="1">
      <c r="A929" s="49"/>
      <c r="B929" s="50"/>
      <c r="C929" s="51"/>
      <c r="D929" s="49"/>
      <c r="E929" s="52"/>
      <c r="F929" s="52"/>
      <c r="G929" s="52"/>
      <c r="H929" s="52"/>
      <c r="I929" s="52"/>
    </row>
    <row r="930" spans="1:9" s="53" customFormat="1">
      <c r="A930" s="49"/>
      <c r="B930" s="50"/>
      <c r="C930" s="51"/>
      <c r="D930" s="49"/>
      <c r="E930" s="52"/>
      <c r="F930" s="52"/>
      <c r="G930" s="52"/>
      <c r="H930" s="52"/>
      <c r="I930" s="52"/>
    </row>
    <row r="931" spans="1:9" s="53" customFormat="1">
      <c r="A931" s="49"/>
      <c r="B931" s="50"/>
      <c r="C931" s="51"/>
      <c r="D931" s="49"/>
      <c r="E931" s="52"/>
      <c r="F931" s="52"/>
      <c r="G931" s="52"/>
      <c r="H931" s="52"/>
      <c r="I931" s="52"/>
    </row>
    <row r="932" spans="1:9" s="53" customFormat="1">
      <c r="A932" s="49"/>
      <c r="B932" s="50"/>
      <c r="C932" s="51"/>
      <c r="D932" s="49"/>
      <c r="E932" s="52"/>
      <c r="F932" s="52"/>
      <c r="G932" s="52"/>
      <c r="H932" s="52"/>
      <c r="I932" s="52"/>
    </row>
    <row r="933" spans="1:9" s="53" customFormat="1">
      <c r="A933" s="49"/>
      <c r="B933" s="50"/>
      <c r="C933" s="51"/>
      <c r="D933" s="49"/>
      <c r="E933" s="52"/>
      <c r="F933" s="52"/>
      <c r="G933" s="52"/>
      <c r="H933" s="52"/>
      <c r="I933" s="52"/>
    </row>
    <row r="934" spans="1:9" s="53" customFormat="1">
      <c r="A934" s="49"/>
      <c r="B934" s="50"/>
      <c r="C934" s="51"/>
      <c r="D934" s="49"/>
      <c r="E934" s="52"/>
      <c r="F934" s="52"/>
      <c r="G934" s="52"/>
      <c r="H934" s="52"/>
      <c r="I934" s="52"/>
    </row>
    <row r="935" spans="1:9" s="53" customFormat="1">
      <c r="A935" s="49"/>
      <c r="B935" s="50"/>
      <c r="C935" s="51"/>
      <c r="D935" s="49"/>
      <c r="E935" s="52"/>
      <c r="F935" s="52"/>
      <c r="G935" s="52"/>
      <c r="H935" s="52"/>
      <c r="I935" s="52"/>
    </row>
    <row r="936" spans="1:9" s="53" customFormat="1">
      <c r="A936" s="49"/>
      <c r="B936" s="50"/>
      <c r="C936" s="51"/>
      <c r="D936" s="49"/>
      <c r="E936" s="52"/>
      <c r="F936" s="52"/>
      <c r="G936" s="52"/>
      <c r="H936" s="52"/>
      <c r="I936" s="52"/>
    </row>
    <row r="937" spans="1:9" s="53" customFormat="1">
      <c r="A937" s="49"/>
      <c r="B937" s="50"/>
      <c r="C937" s="51"/>
      <c r="D937" s="49"/>
      <c r="E937" s="52"/>
      <c r="F937" s="52"/>
      <c r="G937" s="52"/>
      <c r="H937" s="52"/>
      <c r="I937" s="52"/>
    </row>
    <row r="938" spans="1:9" s="53" customFormat="1">
      <c r="A938" s="49"/>
      <c r="B938" s="50"/>
      <c r="C938" s="51"/>
      <c r="D938" s="49"/>
      <c r="E938" s="52"/>
      <c r="F938" s="52"/>
      <c r="G938" s="52"/>
      <c r="H938" s="52"/>
      <c r="I938" s="52"/>
    </row>
    <row r="939" spans="1:9" s="53" customFormat="1">
      <c r="A939" s="49"/>
      <c r="B939" s="50"/>
      <c r="C939" s="51"/>
      <c r="D939" s="49"/>
      <c r="E939" s="52"/>
      <c r="F939" s="52"/>
      <c r="G939" s="52"/>
      <c r="H939" s="52"/>
      <c r="I939" s="52"/>
    </row>
    <row r="940" spans="1:9" s="53" customFormat="1">
      <c r="A940" s="49"/>
      <c r="B940" s="50"/>
      <c r="C940" s="51"/>
      <c r="D940" s="49"/>
      <c r="E940" s="52"/>
      <c r="F940" s="52"/>
      <c r="G940" s="52"/>
      <c r="H940" s="52"/>
      <c r="I940" s="52"/>
    </row>
    <row r="941" spans="1:9" s="53" customFormat="1">
      <c r="A941" s="49"/>
      <c r="B941" s="50"/>
      <c r="C941" s="51"/>
      <c r="D941" s="49"/>
      <c r="E941" s="52"/>
      <c r="F941" s="52"/>
      <c r="G941" s="52"/>
      <c r="H941" s="52"/>
      <c r="I941" s="52"/>
    </row>
    <row r="942" spans="1:9" s="53" customFormat="1">
      <c r="A942" s="49"/>
      <c r="B942" s="50"/>
      <c r="C942" s="51"/>
      <c r="D942" s="49"/>
      <c r="E942" s="52"/>
      <c r="F942" s="52"/>
      <c r="G942" s="52"/>
      <c r="H942" s="52"/>
      <c r="I942" s="52"/>
    </row>
    <row r="943" spans="1:9" s="53" customFormat="1">
      <c r="A943" s="49"/>
      <c r="B943" s="50"/>
      <c r="C943" s="51"/>
      <c r="D943" s="49"/>
      <c r="E943" s="52"/>
      <c r="F943" s="52"/>
      <c r="G943" s="52"/>
      <c r="H943" s="52"/>
      <c r="I943" s="52"/>
    </row>
    <row r="944" spans="1:9" s="53" customFormat="1">
      <c r="A944" s="49"/>
      <c r="B944" s="50"/>
      <c r="C944" s="51"/>
      <c r="D944" s="49"/>
      <c r="E944" s="52"/>
      <c r="F944" s="52"/>
      <c r="G944" s="52"/>
      <c r="H944" s="52"/>
      <c r="I944" s="52"/>
    </row>
    <row r="945" spans="1:9" s="53" customFormat="1">
      <c r="A945" s="49"/>
      <c r="B945" s="50"/>
      <c r="C945" s="51"/>
      <c r="D945" s="49"/>
      <c r="E945" s="52"/>
      <c r="F945" s="52"/>
      <c r="G945" s="52"/>
      <c r="H945" s="52"/>
      <c r="I945" s="52"/>
    </row>
    <row r="946" spans="1:9" s="53" customFormat="1">
      <c r="A946" s="49"/>
      <c r="B946" s="50"/>
      <c r="C946" s="51"/>
      <c r="D946" s="49"/>
      <c r="E946" s="52"/>
      <c r="F946" s="52"/>
      <c r="G946" s="52"/>
      <c r="H946" s="52"/>
      <c r="I946" s="52"/>
    </row>
    <row r="947" spans="1:9" s="53" customFormat="1">
      <c r="A947" s="49"/>
      <c r="B947" s="50"/>
      <c r="C947" s="51"/>
      <c r="D947" s="49"/>
      <c r="E947" s="52"/>
      <c r="F947" s="52"/>
      <c r="G947" s="52"/>
      <c r="H947" s="52"/>
      <c r="I947" s="52"/>
    </row>
    <row r="948" spans="1:9" s="53" customFormat="1">
      <c r="A948" s="49"/>
      <c r="B948" s="50"/>
      <c r="C948" s="51"/>
      <c r="D948" s="49"/>
      <c r="E948" s="52"/>
      <c r="F948" s="52"/>
      <c r="G948" s="52"/>
      <c r="H948" s="52"/>
      <c r="I948" s="52"/>
    </row>
    <row r="949" spans="1:9" s="53" customFormat="1">
      <c r="A949" s="49"/>
      <c r="B949" s="50"/>
      <c r="C949" s="51"/>
      <c r="D949" s="49"/>
      <c r="E949" s="52"/>
      <c r="F949" s="52"/>
      <c r="G949" s="52"/>
      <c r="H949" s="52"/>
      <c r="I949" s="52"/>
    </row>
    <row r="950" spans="1:9" s="53" customFormat="1">
      <c r="A950" s="49"/>
      <c r="B950" s="50"/>
      <c r="C950" s="51"/>
      <c r="D950" s="49"/>
      <c r="E950" s="52"/>
      <c r="F950" s="52"/>
      <c r="G950" s="52"/>
      <c r="H950" s="52"/>
      <c r="I950" s="52"/>
    </row>
    <row r="951" spans="1:9" s="53" customFormat="1">
      <c r="A951" s="49"/>
      <c r="B951" s="50"/>
      <c r="C951" s="51"/>
      <c r="D951" s="49"/>
      <c r="E951" s="52"/>
      <c r="F951" s="52"/>
      <c r="G951" s="52"/>
      <c r="H951" s="52"/>
      <c r="I951" s="52"/>
    </row>
    <row r="952" spans="1:9" s="53" customFormat="1">
      <c r="A952" s="49"/>
      <c r="B952" s="50"/>
      <c r="C952" s="51"/>
      <c r="D952" s="49"/>
      <c r="E952" s="52"/>
      <c r="F952" s="52"/>
      <c r="G952" s="52"/>
      <c r="H952" s="52"/>
      <c r="I952" s="52"/>
    </row>
    <row r="953" spans="1:9" s="53" customFormat="1">
      <c r="A953" s="49"/>
      <c r="B953" s="50"/>
      <c r="C953" s="51"/>
      <c r="D953" s="49"/>
      <c r="E953" s="52"/>
      <c r="F953" s="52"/>
      <c r="G953" s="52"/>
      <c r="H953" s="52"/>
      <c r="I953" s="52"/>
    </row>
    <row r="954" spans="1:9" s="53" customFormat="1">
      <c r="A954" s="49"/>
      <c r="B954" s="50"/>
      <c r="C954" s="51"/>
      <c r="D954" s="49"/>
      <c r="E954" s="52"/>
      <c r="F954" s="52"/>
      <c r="G954" s="52"/>
      <c r="H954" s="52"/>
      <c r="I954" s="52"/>
    </row>
    <row r="955" spans="1:9" s="53" customFormat="1">
      <c r="A955" s="49"/>
      <c r="B955" s="50"/>
      <c r="C955" s="51"/>
      <c r="D955" s="49"/>
      <c r="E955" s="52"/>
      <c r="F955" s="52"/>
      <c r="G955" s="52"/>
      <c r="H955" s="52"/>
      <c r="I955" s="52"/>
    </row>
    <row r="956" spans="1:9" s="53" customFormat="1">
      <c r="A956" s="49"/>
      <c r="B956" s="50"/>
      <c r="C956" s="51"/>
      <c r="D956" s="49"/>
      <c r="E956" s="52"/>
      <c r="F956" s="52"/>
      <c r="G956" s="52"/>
      <c r="H956" s="52"/>
      <c r="I956" s="52"/>
    </row>
    <row r="957" spans="1:9" s="53" customFormat="1">
      <c r="A957" s="49"/>
      <c r="B957" s="50"/>
      <c r="C957" s="51"/>
      <c r="D957" s="49"/>
      <c r="E957" s="52"/>
      <c r="F957" s="52"/>
      <c r="G957" s="52"/>
      <c r="H957" s="52"/>
      <c r="I957" s="52"/>
    </row>
    <row r="958" spans="1:9" s="53" customFormat="1">
      <c r="A958" s="49"/>
      <c r="B958" s="50"/>
      <c r="C958" s="51"/>
      <c r="D958" s="49"/>
      <c r="E958" s="52"/>
      <c r="F958" s="52"/>
      <c r="G958" s="52"/>
      <c r="H958" s="52"/>
      <c r="I958" s="52"/>
    </row>
    <row r="959" spans="1:9" s="53" customFormat="1">
      <c r="A959" s="49"/>
      <c r="B959" s="50"/>
      <c r="C959" s="51"/>
      <c r="D959" s="49"/>
      <c r="E959" s="52"/>
      <c r="F959" s="52"/>
      <c r="G959" s="52"/>
      <c r="H959" s="52"/>
      <c r="I959" s="52"/>
    </row>
    <row r="960" spans="1:9" s="53" customFormat="1">
      <c r="A960" s="49"/>
      <c r="B960" s="50"/>
      <c r="C960" s="51"/>
      <c r="D960" s="49"/>
      <c r="E960" s="52"/>
      <c r="F960" s="52"/>
      <c r="G960" s="52"/>
      <c r="H960" s="52"/>
      <c r="I960" s="52"/>
    </row>
    <row r="961" spans="1:9" s="53" customFormat="1">
      <c r="A961" s="49"/>
      <c r="B961" s="50"/>
      <c r="C961" s="51"/>
      <c r="D961" s="49"/>
      <c r="E961" s="52"/>
      <c r="F961" s="52"/>
      <c r="G961" s="52"/>
      <c r="H961" s="52"/>
      <c r="I961" s="52"/>
    </row>
    <row r="962" spans="1:9" s="53" customFormat="1">
      <c r="A962" s="49"/>
      <c r="B962" s="50"/>
      <c r="C962" s="51"/>
      <c r="D962" s="49"/>
      <c r="E962" s="52"/>
      <c r="F962" s="52"/>
      <c r="G962" s="52"/>
      <c r="H962" s="52"/>
      <c r="I962" s="52"/>
    </row>
    <row r="963" spans="1:9" s="53" customFormat="1">
      <c r="A963" s="49"/>
      <c r="B963" s="50"/>
      <c r="C963" s="51"/>
      <c r="D963" s="49"/>
      <c r="E963" s="52"/>
      <c r="F963" s="52"/>
      <c r="G963" s="52"/>
      <c r="H963" s="52"/>
      <c r="I963" s="52"/>
    </row>
    <row r="964" spans="1:9" s="53" customFormat="1">
      <c r="A964" s="49"/>
      <c r="B964" s="50"/>
      <c r="C964" s="51"/>
      <c r="D964" s="49"/>
      <c r="E964" s="52"/>
      <c r="F964" s="52"/>
      <c r="G964" s="52"/>
      <c r="H964" s="52"/>
      <c r="I964" s="52"/>
    </row>
    <row r="965" spans="1:9" s="53" customFormat="1">
      <c r="A965" s="49"/>
      <c r="B965" s="50"/>
      <c r="C965" s="51"/>
      <c r="D965" s="49"/>
      <c r="E965" s="52"/>
      <c r="F965" s="52"/>
      <c r="G965" s="52"/>
      <c r="H965" s="52"/>
      <c r="I965" s="52"/>
    </row>
    <row r="966" spans="1:9" s="53" customFormat="1">
      <c r="A966" s="49"/>
      <c r="B966" s="50"/>
      <c r="C966" s="51"/>
      <c r="D966" s="49"/>
      <c r="E966" s="52"/>
      <c r="F966" s="52"/>
      <c r="G966" s="52"/>
      <c r="H966" s="52"/>
      <c r="I966" s="52"/>
    </row>
    <row r="967" spans="1:9" s="53" customFormat="1">
      <c r="A967" s="49"/>
      <c r="B967" s="50"/>
      <c r="C967" s="51"/>
      <c r="D967" s="49"/>
      <c r="E967" s="52"/>
      <c r="F967" s="52"/>
      <c r="G967" s="52"/>
      <c r="H967" s="52"/>
      <c r="I967" s="52"/>
    </row>
    <row r="968" spans="1:9" s="53" customFormat="1">
      <c r="A968" s="49"/>
      <c r="B968" s="50"/>
      <c r="C968" s="51"/>
      <c r="D968" s="49"/>
      <c r="E968" s="52"/>
      <c r="F968" s="52"/>
      <c r="G968" s="52"/>
      <c r="H968" s="52"/>
      <c r="I968" s="52"/>
    </row>
    <row r="969" spans="1:9" s="53" customFormat="1">
      <c r="A969" s="49"/>
      <c r="B969" s="50"/>
      <c r="C969" s="51"/>
      <c r="D969" s="49"/>
      <c r="E969" s="52"/>
      <c r="F969" s="52"/>
      <c r="G969" s="52"/>
      <c r="H969" s="52"/>
      <c r="I969" s="52"/>
    </row>
    <row r="970" spans="1:9" s="53" customFormat="1">
      <c r="A970" s="49"/>
      <c r="B970" s="50"/>
      <c r="C970" s="51"/>
      <c r="D970" s="49"/>
      <c r="E970" s="52"/>
      <c r="F970" s="52"/>
      <c r="G970" s="52"/>
      <c r="H970" s="52"/>
      <c r="I970" s="52"/>
    </row>
    <row r="971" spans="1:9" s="53" customFormat="1">
      <c r="A971" s="49"/>
      <c r="B971" s="50"/>
      <c r="C971" s="51"/>
      <c r="D971" s="49"/>
      <c r="E971" s="52"/>
      <c r="F971" s="52"/>
      <c r="G971" s="52"/>
      <c r="H971" s="52"/>
      <c r="I971" s="52"/>
    </row>
    <row r="972" spans="1:9" s="53" customFormat="1">
      <c r="A972" s="49"/>
      <c r="B972" s="50"/>
      <c r="C972" s="51"/>
      <c r="D972" s="49"/>
      <c r="E972" s="52"/>
      <c r="F972" s="52"/>
      <c r="G972" s="52"/>
      <c r="H972" s="52"/>
      <c r="I972" s="52"/>
    </row>
    <row r="973" spans="1:9" s="53" customFormat="1">
      <c r="A973" s="49"/>
      <c r="B973" s="50"/>
      <c r="C973" s="51"/>
      <c r="D973" s="49"/>
      <c r="E973" s="52"/>
      <c r="F973" s="52"/>
      <c r="G973" s="52"/>
      <c r="H973" s="52"/>
      <c r="I973" s="52"/>
    </row>
    <row r="974" spans="1:9" s="53" customFormat="1">
      <c r="A974" s="49"/>
      <c r="B974" s="50"/>
      <c r="C974" s="51"/>
      <c r="D974" s="49"/>
      <c r="E974" s="52"/>
      <c r="F974" s="52"/>
      <c r="G974" s="52"/>
      <c r="H974" s="52"/>
      <c r="I974" s="52"/>
    </row>
    <row r="975" spans="1:9" s="53" customFormat="1">
      <c r="A975" s="49"/>
      <c r="B975" s="50"/>
      <c r="C975" s="51"/>
      <c r="D975" s="49"/>
      <c r="E975" s="52"/>
      <c r="F975" s="52"/>
      <c r="G975" s="52"/>
      <c r="H975" s="52"/>
      <c r="I975" s="52"/>
    </row>
    <row r="976" spans="1:9" s="53" customFormat="1">
      <c r="A976" s="49"/>
      <c r="B976" s="50"/>
      <c r="C976" s="51"/>
      <c r="D976" s="49"/>
      <c r="E976" s="52"/>
      <c r="F976" s="52"/>
      <c r="G976" s="52"/>
      <c r="H976" s="52"/>
      <c r="I976" s="52"/>
    </row>
    <row r="977" spans="1:9" s="53" customFormat="1">
      <c r="A977" s="49"/>
      <c r="B977" s="50"/>
      <c r="C977" s="51"/>
      <c r="D977" s="49"/>
      <c r="E977" s="52"/>
      <c r="F977" s="52"/>
      <c r="G977" s="52"/>
      <c r="H977" s="52"/>
      <c r="I977" s="52"/>
    </row>
    <row r="978" spans="1:9" s="53" customFormat="1">
      <c r="A978" s="49"/>
      <c r="B978" s="50"/>
      <c r="C978" s="51"/>
      <c r="D978" s="49"/>
      <c r="E978" s="52"/>
      <c r="F978" s="52"/>
      <c r="G978" s="52"/>
      <c r="H978" s="52"/>
      <c r="I978" s="52"/>
    </row>
    <row r="979" spans="1:9" s="53" customFormat="1">
      <c r="A979" s="49"/>
      <c r="B979" s="50"/>
      <c r="C979" s="51"/>
      <c r="D979" s="49"/>
      <c r="E979" s="52"/>
      <c r="F979" s="52"/>
      <c r="G979" s="52"/>
      <c r="H979" s="52"/>
      <c r="I979" s="52"/>
    </row>
    <row r="980" spans="1:9" s="53" customFormat="1">
      <c r="A980" s="49"/>
      <c r="B980" s="50"/>
      <c r="C980" s="51"/>
      <c r="D980" s="49"/>
      <c r="E980" s="52"/>
      <c r="F980" s="52"/>
      <c r="G980" s="52"/>
      <c r="H980" s="52"/>
      <c r="I980" s="52"/>
    </row>
    <row r="981" spans="1:9" s="53" customFormat="1">
      <c r="A981" s="49"/>
      <c r="B981" s="50"/>
      <c r="C981" s="51"/>
      <c r="D981" s="49"/>
      <c r="E981" s="52"/>
      <c r="F981" s="52"/>
      <c r="G981" s="52"/>
      <c r="H981" s="52"/>
      <c r="I981" s="52"/>
    </row>
    <row r="982" spans="1:9" s="53" customFormat="1">
      <c r="A982" s="49"/>
      <c r="B982" s="50"/>
      <c r="C982" s="51"/>
      <c r="D982" s="49"/>
      <c r="E982" s="52"/>
      <c r="F982" s="52"/>
      <c r="G982" s="52"/>
      <c r="H982" s="52"/>
      <c r="I982" s="52"/>
    </row>
    <row r="983" spans="1:9" s="53" customFormat="1">
      <c r="A983" s="49"/>
      <c r="B983" s="50"/>
      <c r="C983" s="51"/>
      <c r="D983" s="49"/>
      <c r="E983" s="52"/>
      <c r="F983" s="52"/>
      <c r="G983" s="52"/>
      <c r="H983" s="52"/>
      <c r="I983" s="52"/>
    </row>
    <row r="984" spans="1:9" s="53" customFormat="1">
      <c r="A984" s="49"/>
      <c r="B984" s="50"/>
      <c r="C984" s="51"/>
      <c r="D984" s="49"/>
      <c r="E984" s="52"/>
      <c r="F984" s="52"/>
      <c r="G984" s="52"/>
      <c r="H984" s="52"/>
      <c r="I984" s="52"/>
    </row>
    <row r="985" spans="1:9" s="53" customFormat="1">
      <c r="A985" s="49"/>
      <c r="B985" s="50"/>
      <c r="C985" s="51"/>
      <c r="D985" s="49"/>
      <c r="E985" s="52"/>
      <c r="F985" s="52"/>
      <c r="G985" s="52"/>
      <c r="H985" s="52"/>
      <c r="I985" s="52"/>
    </row>
    <row r="986" spans="1:9" s="53" customFormat="1">
      <c r="A986" s="49"/>
      <c r="B986" s="50"/>
      <c r="C986" s="51"/>
      <c r="D986" s="49"/>
      <c r="E986" s="52"/>
      <c r="F986" s="52"/>
      <c r="G986" s="52"/>
      <c r="H986" s="52"/>
      <c r="I986" s="52"/>
    </row>
    <row r="987" spans="1:9" s="53" customFormat="1">
      <c r="A987" s="49"/>
      <c r="B987" s="50"/>
      <c r="C987" s="51"/>
      <c r="D987" s="49"/>
      <c r="E987" s="52"/>
      <c r="F987" s="52"/>
      <c r="G987" s="52"/>
      <c r="H987" s="52"/>
      <c r="I987" s="52"/>
    </row>
    <row r="988" spans="1:9" s="53" customFormat="1">
      <c r="A988" s="49"/>
      <c r="B988" s="50"/>
      <c r="C988" s="51"/>
      <c r="D988" s="49"/>
      <c r="E988" s="52"/>
      <c r="F988" s="52"/>
      <c r="G988" s="52"/>
      <c r="H988" s="52"/>
      <c r="I988" s="52"/>
    </row>
    <row r="989" spans="1:9" s="53" customFormat="1">
      <c r="A989" s="49"/>
      <c r="B989" s="50"/>
      <c r="C989" s="51"/>
      <c r="D989" s="49"/>
      <c r="E989" s="52"/>
      <c r="F989" s="52"/>
      <c r="G989" s="52"/>
      <c r="H989" s="52"/>
      <c r="I989" s="52"/>
    </row>
    <row r="990" spans="1:9" s="53" customFormat="1">
      <c r="A990" s="49"/>
      <c r="B990" s="50"/>
      <c r="C990" s="51"/>
      <c r="D990" s="49"/>
      <c r="E990" s="52"/>
      <c r="F990" s="52"/>
      <c r="G990" s="52"/>
      <c r="H990" s="52"/>
      <c r="I990" s="52"/>
    </row>
    <row r="991" spans="1:9" s="53" customFormat="1">
      <c r="A991" s="49"/>
      <c r="B991" s="50"/>
      <c r="C991" s="51"/>
      <c r="D991" s="49"/>
      <c r="E991" s="52"/>
      <c r="F991" s="52"/>
      <c r="G991" s="52"/>
      <c r="H991" s="52"/>
      <c r="I991" s="52"/>
    </row>
    <row r="992" spans="1:9" s="53" customFormat="1">
      <c r="A992" s="49"/>
      <c r="B992" s="50"/>
      <c r="C992" s="51"/>
      <c r="D992" s="49"/>
      <c r="E992" s="52"/>
      <c r="F992" s="52"/>
      <c r="G992" s="52"/>
      <c r="H992" s="52"/>
      <c r="I992" s="52"/>
    </row>
    <row r="993" spans="1:9" s="53" customFormat="1">
      <c r="A993" s="49"/>
      <c r="B993" s="50"/>
      <c r="C993" s="51"/>
      <c r="D993" s="49"/>
      <c r="E993" s="52"/>
      <c r="F993" s="52"/>
      <c r="G993" s="52"/>
      <c r="H993" s="52"/>
      <c r="I993" s="52"/>
    </row>
    <row r="994" spans="1:9" s="53" customFormat="1">
      <c r="A994" s="49"/>
      <c r="B994" s="50"/>
      <c r="C994" s="51"/>
      <c r="D994" s="49"/>
      <c r="E994" s="52"/>
      <c r="F994" s="52"/>
      <c r="G994" s="52"/>
      <c r="H994" s="52"/>
      <c r="I994" s="52"/>
    </row>
    <row r="995" spans="1:9" s="53" customFormat="1">
      <c r="A995" s="49"/>
      <c r="B995" s="50"/>
      <c r="C995" s="51"/>
      <c r="D995" s="49"/>
      <c r="E995" s="52"/>
      <c r="F995" s="52"/>
      <c r="G995" s="52"/>
      <c r="H995" s="52"/>
      <c r="I995" s="52"/>
    </row>
    <row r="996" spans="1:9" s="53" customFormat="1">
      <c r="A996" s="49"/>
      <c r="B996" s="50"/>
      <c r="C996" s="51"/>
      <c r="D996" s="49"/>
      <c r="E996" s="52"/>
      <c r="F996" s="52"/>
      <c r="G996" s="52"/>
      <c r="H996" s="52"/>
      <c r="I996" s="52"/>
    </row>
    <row r="997" spans="1:9" s="53" customFormat="1">
      <c r="A997" s="49"/>
      <c r="B997" s="50"/>
      <c r="C997" s="51"/>
      <c r="D997" s="49"/>
      <c r="E997" s="52"/>
      <c r="F997" s="52"/>
      <c r="G997" s="52"/>
      <c r="H997" s="52"/>
      <c r="I997" s="52"/>
    </row>
    <row r="998" spans="1:9" s="53" customFormat="1">
      <c r="A998" s="49"/>
      <c r="B998" s="50"/>
      <c r="C998" s="51"/>
      <c r="D998" s="49"/>
      <c r="E998" s="52"/>
      <c r="F998" s="52"/>
      <c r="G998" s="52"/>
      <c r="H998" s="52"/>
      <c r="I998" s="52"/>
    </row>
    <row r="999" spans="1:9" s="53" customFormat="1">
      <c r="A999" s="49"/>
      <c r="B999" s="50"/>
      <c r="C999" s="51"/>
      <c r="D999" s="49"/>
      <c r="E999" s="52"/>
      <c r="F999" s="52"/>
      <c r="G999" s="52"/>
      <c r="H999" s="52"/>
      <c r="I999" s="52"/>
    </row>
    <row r="1000" spans="1:9" s="53" customFormat="1">
      <c r="A1000" s="49"/>
      <c r="B1000" s="50"/>
      <c r="C1000" s="51"/>
      <c r="D1000" s="49"/>
      <c r="E1000" s="52"/>
      <c r="F1000" s="52"/>
      <c r="G1000" s="52"/>
      <c r="H1000" s="52"/>
      <c r="I1000" s="52"/>
    </row>
    <row r="1001" spans="1:9" s="53" customFormat="1">
      <c r="A1001" s="49"/>
      <c r="B1001" s="50"/>
      <c r="C1001" s="51"/>
      <c r="D1001" s="49"/>
      <c r="E1001" s="52"/>
      <c r="F1001" s="52"/>
      <c r="G1001" s="52"/>
      <c r="H1001" s="52"/>
      <c r="I1001" s="52"/>
    </row>
    <row r="1002" spans="1:9" s="53" customFormat="1">
      <c r="A1002" s="49"/>
      <c r="B1002" s="50"/>
      <c r="C1002" s="51"/>
      <c r="D1002" s="49"/>
      <c r="E1002" s="52"/>
      <c r="F1002" s="52"/>
      <c r="G1002" s="52"/>
      <c r="H1002" s="52"/>
      <c r="I1002" s="52"/>
    </row>
    <row r="1003" spans="1:9" s="53" customFormat="1">
      <c r="A1003" s="49"/>
      <c r="B1003" s="50"/>
      <c r="C1003" s="51"/>
      <c r="D1003" s="49"/>
      <c r="E1003" s="52"/>
      <c r="F1003" s="52"/>
      <c r="G1003" s="52"/>
      <c r="H1003" s="52"/>
      <c r="I1003" s="52"/>
    </row>
    <row r="1004" spans="1:9" s="53" customFormat="1">
      <c r="A1004" s="49"/>
      <c r="B1004" s="50"/>
      <c r="C1004" s="51"/>
      <c r="D1004" s="49"/>
      <c r="E1004" s="52"/>
      <c r="F1004" s="52"/>
      <c r="G1004" s="52"/>
      <c r="H1004" s="52"/>
      <c r="I1004" s="52"/>
    </row>
    <row r="1005" spans="1:9" s="53" customFormat="1">
      <c r="A1005" s="49"/>
      <c r="B1005" s="50"/>
      <c r="C1005" s="51"/>
      <c r="D1005" s="49"/>
      <c r="E1005" s="52"/>
      <c r="F1005" s="52"/>
      <c r="G1005" s="52"/>
      <c r="H1005" s="52"/>
      <c r="I1005" s="52"/>
    </row>
    <row r="1006" spans="1:9" s="53" customFormat="1">
      <c r="A1006" s="49"/>
      <c r="B1006" s="50"/>
      <c r="C1006" s="51"/>
      <c r="D1006" s="49"/>
      <c r="E1006" s="52"/>
      <c r="F1006" s="52"/>
      <c r="G1006" s="52"/>
      <c r="H1006" s="52"/>
      <c r="I1006" s="52"/>
    </row>
    <row r="1007" spans="1:9" s="53" customFormat="1">
      <c r="A1007" s="49"/>
      <c r="B1007" s="50"/>
      <c r="C1007" s="51"/>
      <c r="D1007" s="49"/>
      <c r="E1007" s="52"/>
      <c r="F1007" s="52"/>
      <c r="G1007" s="52"/>
      <c r="H1007" s="52"/>
      <c r="I1007" s="52"/>
    </row>
    <row r="1008" spans="1:9" s="53" customFormat="1">
      <c r="A1008" s="49"/>
      <c r="B1008" s="50"/>
      <c r="C1008" s="51"/>
      <c r="D1008" s="49"/>
      <c r="E1008" s="52"/>
      <c r="F1008" s="52"/>
      <c r="G1008" s="52"/>
      <c r="H1008" s="52"/>
      <c r="I1008" s="52"/>
    </row>
    <row r="1009" spans="1:9" s="53" customFormat="1">
      <c r="A1009" s="49"/>
      <c r="B1009" s="50"/>
      <c r="C1009" s="51"/>
      <c r="D1009" s="49"/>
      <c r="E1009" s="52"/>
      <c r="F1009" s="52"/>
      <c r="G1009" s="52"/>
      <c r="H1009" s="52"/>
      <c r="I1009" s="52"/>
    </row>
    <row r="1010" spans="1:9" s="53" customFormat="1">
      <c r="A1010" s="49"/>
      <c r="B1010" s="50"/>
      <c r="C1010" s="51"/>
      <c r="D1010" s="49"/>
      <c r="E1010" s="52"/>
      <c r="F1010" s="52"/>
      <c r="G1010" s="52"/>
      <c r="H1010" s="52"/>
      <c r="I1010" s="52"/>
    </row>
    <row r="1011" spans="1:9" s="53" customFormat="1">
      <c r="A1011" s="49"/>
      <c r="B1011" s="50"/>
      <c r="C1011" s="51"/>
      <c r="D1011" s="49"/>
      <c r="E1011" s="52"/>
      <c r="F1011" s="52"/>
      <c r="G1011" s="52"/>
      <c r="H1011" s="52"/>
      <c r="I1011" s="52"/>
    </row>
    <row r="1012" spans="1:9" s="53" customFormat="1">
      <c r="A1012" s="49"/>
      <c r="B1012" s="50"/>
      <c r="C1012" s="51"/>
      <c r="D1012" s="49"/>
      <c r="E1012" s="52"/>
      <c r="F1012" s="52"/>
      <c r="G1012" s="52"/>
      <c r="H1012" s="52"/>
      <c r="I1012" s="52"/>
    </row>
    <row r="1013" spans="1:9" s="53" customFormat="1">
      <c r="A1013" s="49"/>
      <c r="B1013" s="50"/>
      <c r="C1013" s="51"/>
      <c r="D1013" s="49"/>
      <c r="E1013" s="52"/>
      <c r="F1013" s="52"/>
      <c r="G1013" s="52"/>
      <c r="H1013" s="52"/>
      <c r="I1013" s="52"/>
    </row>
    <row r="1014" spans="1:9" s="53" customFormat="1">
      <c r="A1014" s="49"/>
      <c r="B1014" s="50"/>
      <c r="C1014" s="51"/>
      <c r="D1014" s="49"/>
      <c r="E1014" s="52"/>
      <c r="F1014" s="52"/>
      <c r="G1014" s="52"/>
      <c r="H1014" s="52"/>
      <c r="I1014" s="52"/>
    </row>
    <row r="1015" spans="1:9" s="53" customFormat="1">
      <c r="A1015" s="49"/>
      <c r="B1015" s="50"/>
      <c r="C1015" s="51"/>
      <c r="D1015" s="49"/>
      <c r="E1015" s="52"/>
      <c r="F1015" s="52"/>
      <c r="G1015" s="52"/>
      <c r="H1015" s="52"/>
      <c r="I1015" s="52"/>
    </row>
    <row r="1016" spans="1:9" s="53" customFormat="1">
      <c r="A1016" s="49"/>
      <c r="B1016" s="50"/>
      <c r="C1016" s="51"/>
      <c r="D1016" s="49"/>
      <c r="E1016" s="52"/>
      <c r="F1016" s="52"/>
      <c r="G1016" s="52"/>
      <c r="H1016" s="52"/>
      <c r="I1016" s="52"/>
    </row>
    <row r="1017" spans="1:9" s="53" customFormat="1">
      <c r="A1017" s="49"/>
      <c r="B1017" s="50"/>
      <c r="C1017" s="51"/>
      <c r="D1017" s="49"/>
      <c r="E1017" s="52"/>
      <c r="F1017" s="52"/>
      <c r="G1017" s="52"/>
      <c r="H1017" s="52"/>
      <c r="I1017" s="52"/>
    </row>
    <row r="1018" spans="1:9" s="53" customFormat="1">
      <c r="A1018" s="49"/>
      <c r="B1018" s="50"/>
      <c r="C1018" s="51"/>
      <c r="D1018" s="49"/>
      <c r="E1018" s="52"/>
      <c r="F1018" s="52"/>
      <c r="G1018" s="52"/>
      <c r="H1018" s="52"/>
      <c r="I1018" s="52"/>
    </row>
    <row r="1019" spans="1:9" s="53" customFormat="1">
      <c r="A1019" s="49"/>
      <c r="B1019" s="50"/>
      <c r="C1019" s="51"/>
      <c r="D1019" s="49"/>
      <c r="E1019" s="52"/>
      <c r="F1019" s="52"/>
      <c r="G1019" s="52"/>
      <c r="H1019" s="52"/>
      <c r="I1019" s="52"/>
    </row>
    <row r="1020" spans="1:9" s="53" customFormat="1">
      <c r="A1020" s="49"/>
      <c r="B1020" s="50"/>
      <c r="C1020" s="51"/>
      <c r="D1020" s="49"/>
      <c r="E1020" s="52"/>
      <c r="F1020" s="52"/>
      <c r="G1020" s="52"/>
      <c r="H1020" s="52"/>
      <c r="I1020" s="52"/>
    </row>
    <row r="1021" spans="1:9" s="53" customFormat="1">
      <c r="A1021" s="49"/>
      <c r="B1021" s="50"/>
      <c r="C1021" s="51"/>
      <c r="D1021" s="49"/>
      <c r="E1021" s="52"/>
      <c r="F1021" s="52"/>
      <c r="G1021" s="52"/>
      <c r="H1021" s="52"/>
      <c r="I1021" s="52"/>
    </row>
    <row r="1022" spans="1:9" s="53" customFormat="1">
      <c r="A1022" s="49"/>
      <c r="B1022" s="50"/>
      <c r="C1022" s="51"/>
      <c r="D1022" s="49"/>
      <c r="E1022" s="52"/>
      <c r="F1022" s="52"/>
      <c r="G1022" s="52"/>
      <c r="H1022" s="52"/>
      <c r="I1022" s="52"/>
    </row>
    <row r="1023" spans="1:9" s="53" customFormat="1">
      <c r="A1023" s="49"/>
      <c r="B1023" s="50"/>
      <c r="C1023" s="51"/>
      <c r="D1023" s="49"/>
      <c r="E1023" s="52"/>
      <c r="F1023" s="52"/>
      <c r="G1023" s="52"/>
      <c r="H1023" s="52"/>
      <c r="I1023" s="52"/>
    </row>
    <row r="1024" spans="1:9" s="53" customFormat="1">
      <c r="A1024" s="49"/>
      <c r="B1024" s="50"/>
      <c r="C1024" s="51"/>
      <c r="D1024" s="49"/>
      <c r="E1024" s="52"/>
      <c r="F1024" s="52"/>
      <c r="G1024" s="52"/>
      <c r="H1024" s="52"/>
      <c r="I1024" s="52"/>
    </row>
    <row r="1025" spans="1:9" s="53" customFormat="1">
      <c r="A1025" s="49"/>
      <c r="B1025" s="50"/>
      <c r="C1025" s="51"/>
      <c r="D1025" s="49"/>
      <c r="E1025" s="52"/>
      <c r="F1025" s="52"/>
      <c r="G1025" s="52"/>
      <c r="H1025" s="52"/>
      <c r="I1025" s="52"/>
    </row>
    <row r="1026" spans="1:9" s="53" customFormat="1">
      <c r="A1026" s="49"/>
      <c r="B1026" s="50"/>
      <c r="C1026" s="51"/>
      <c r="D1026" s="49"/>
      <c r="E1026" s="52"/>
      <c r="F1026" s="52"/>
      <c r="G1026" s="52"/>
      <c r="H1026" s="52"/>
      <c r="I1026" s="52"/>
    </row>
    <row r="1027" spans="1:9" s="53" customFormat="1">
      <c r="A1027" s="49"/>
      <c r="B1027" s="50"/>
      <c r="C1027" s="51"/>
      <c r="D1027" s="49"/>
      <c r="E1027" s="52"/>
      <c r="F1027" s="52"/>
      <c r="G1027" s="52"/>
      <c r="H1027" s="52"/>
      <c r="I1027" s="52"/>
    </row>
    <row r="1028" spans="1:9" s="53" customFormat="1">
      <c r="A1028" s="49"/>
      <c r="B1028" s="50"/>
      <c r="C1028" s="51"/>
      <c r="D1028" s="49"/>
      <c r="E1028" s="52"/>
      <c r="F1028" s="52"/>
      <c r="G1028" s="52"/>
      <c r="H1028" s="52"/>
      <c r="I1028" s="52"/>
    </row>
    <row r="1029" spans="1:9" s="53" customFormat="1">
      <c r="A1029" s="49"/>
      <c r="B1029" s="50"/>
      <c r="C1029" s="51"/>
      <c r="D1029" s="49"/>
      <c r="E1029" s="52"/>
      <c r="F1029" s="52"/>
      <c r="G1029" s="52"/>
      <c r="H1029" s="52"/>
      <c r="I1029" s="52"/>
    </row>
    <row r="1030" spans="1:9" s="53" customFormat="1">
      <c r="A1030" s="49"/>
      <c r="B1030" s="50"/>
      <c r="C1030" s="51"/>
      <c r="D1030" s="49"/>
      <c r="E1030" s="52"/>
      <c r="F1030" s="52"/>
      <c r="G1030" s="52"/>
      <c r="H1030" s="52"/>
      <c r="I1030" s="52"/>
    </row>
    <row r="1031" spans="1:9" s="53" customFormat="1">
      <c r="A1031" s="49"/>
      <c r="B1031" s="50"/>
      <c r="C1031" s="51"/>
      <c r="D1031" s="49"/>
      <c r="E1031" s="52"/>
      <c r="F1031" s="52"/>
      <c r="G1031" s="52"/>
      <c r="H1031" s="52"/>
      <c r="I1031" s="52"/>
    </row>
    <row r="1032" spans="1:9" s="53" customFormat="1">
      <c r="A1032" s="49"/>
      <c r="B1032" s="50"/>
      <c r="C1032" s="51"/>
      <c r="D1032" s="49"/>
      <c r="E1032" s="52"/>
      <c r="F1032" s="52"/>
      <c r="G1032" s="52"/>
      <c r="H1032" s="52"/>
      <c r="I1032" s="52"/>
    </row>
    <row r="1033" spans="1:9" s="53" customFormat="1">
      <c r="A1033" s="49"/>
      <c r="B1033" s="50"/>
      <c r="C1033" s="51"/>
      <c r="D1033" s="49"/>
      <c r="E1033" s="52"/>
      <c r="F1033" s="52"/>
      <c r="G1033" s="52"/>
      <c r="H1033" s="52"/>
      <c r="I1033" s="52"/>
    </row>
    <row r="1034" spans="1:9" s="53" customFormat="1">
      <c r="A1034" s="49"/>
      <c r="B1034" s="50"/>
      <c r="C1034" s="51"/>
      <c r="D1034" s="49"/>
      <c r="E1034" s="52"/>
      <c r="F1034" s="52"/>
      <c r="G1034" s="52"/>
      <c r="H1034" s="52"/>
      <c r="I1034" s="52"/>
    </row>
    <row r="1035" spans="1:9" s="53" customFormat="1">
      <c r="A1035" s="49"/>
      <c r="B1035" s="50"/>
      <c r="C1035" s="51"/>
      <c r="D1035" s="49"/>
      <c r="E1035" s="52"/>
      <c r="F1035" s="52"/>
      <c r="G1035" s="52"/>
      <c r="H1035" s="52"/>
      <c r="I1035" s="52"/>
    </row>
    <row r="1036" spans="1:9" s="53" customFormat="1">
      <c r="A1036" s="49"/>
      <c r="B1036" s="50"/>
      <c r="C1036" s="51"/>
      <c r="D1036" s="49"/>
      <c r="E1036" s="52"/>
      <c r="F1036" s="52"/>
      <c r="G1036" s="52"/>
      <c r="H1036" s="52"/>
      <c r="I1036" s="52"/>
    </row>
    <row r="1037" spans="1:9" s="53" customFormat="1">
      <c r="A1037" s="49"/>
      <c r="B1037" s="50"/>
      <c r="C1037" s="51"/>
      <c r="D1037" s="49"/>
      <c r="E1037" s="52"/>
      <c r="F1037" s="52"/>
      <c r="G1037" s="52"/>
      <c r="H1037" s="52"/>
      <c r="I1037" s="52"/>
    </row>
    <row r="1038" spans="1:9" s="53" customFormat="1">
      <c r="A1038" s="49"/>
      <c r="B1038" s="50"/>
      <c r="C1038" s="51"/>
      <c r="D1038" s="49"/>
      <c r="E1038" s="52"/>
      <c r="F1038" s="52"/>
      <c r="G1038" s="52"/>
      <c r="H1038" s="52"/>
      <c r="I1038" s="52"/>
    </row>
    <row r="1039" spans="1:9" s="53" customFormat="1">
      <c r="A1039" s="49"/>
      <c r="B1039" s="50"/>
      <c r="C1039" s="51"/>
      <c r="D1039" s="49"/>
      <c r="E1039" s="52"/>
      <c r="F1039" s="52"/>
      <c r="G1039" s="52"/>
      <c r="H1039" s="52"/>
      <c r="I1039" s="52"/>
    </row>
    <row r="1040" spans="1:9" s="53" customFormat="1">
      <c r="A1040" s="49"/>
      <c r="B1040" s="50"/>
      <c r="C1040" s="51"/>
      <c r="D1040" s="49"/>
      <c r="E1040" s="52"/>
      <c r="F1040" s="52"/>
      <c r="G1040" s="52"/>
      <c r="H1040" s="52"/>
      <c r="I1040" s="52"/>
    </row>
    <row r="1041" spans="1:9" s="53" customFormat="1">
      <c r="A1041" s="49"/>
      <c r="B1041" s="50"/>
      <c r="C1041" s="51"/>
      <c r="D1041" s="49"/>
      <c r="E1041" s="52"/>
      <c r="F1041" s="52"/>
      <c r="G1041" s="52"/>
      <c r="H1041" s="52"/>
      <c r="I1041" s="52"/>
    </row>
    <row r="1042" spans="1:9" s="53" customFormat="1">
      <c r="A1042" s="49"/>
      <c r="B1042" s="50"/>
      <c r="C1042" s="51"/>
      <c r="D1042" s="49"/>
      <c r="E1042" s="52"/>
      <c r="F1042" s="52"/>
      <c r="G1042" s="52"/>
      <c r="H1042" s="52"/>
      <c r="I1042" s="52"/>
    </row>
    <row r="1043" spans="1:9" s="53" customFormat="1">
      <c r="A1043" s="49"/>
      <c r="B1043" s="50"/>
      <c r="C1043" s="51"/>
      <c r="D1043" s="49"/>
      <c r="E1043" s="52"/>
      <c r="F1043" s="52"/>
      <c r="G1043" s="52"/>
      <c r="H1043" s="52"/>
      <c r="I1043" s="52"/>
    </row>
    <row r="1044" spans="1:9" s="53" customFormat="1">
      <c r="A1044" s="49"/>
      <c r="B1044" s="50"/>
      <c r="C1044" s="51"/>
      <c r="D1044" s="49"/>
      <c r="E1044" s="52"/>
      <c r="F1044" s="52"/>
      <c r="G1044" s="52"/>
      <c r="H1044" s="52"/>
      <c r="I1044" s="52"/>
    </row>
    <row r="1045" spans="1:9" s="53" customFormat="1">
      <c r="A1045" s="49"/>
      <c r="B1045" s="50"/>
      <c r="C1045" s="51"/>
      <c r="D1045" s="49"/>
      <c r="E1045" s="52"/>
      <c r="F1045" s="52"/>
      <c r="G1045" s="52"/>
      <c r="H1045" s="52"/>
      <c r="I1045" s="52"/>
    </row>
    <row r="1046" spans="1:9" s="53" customFormat="1">
      <c r="A1046" s="49"/>
      <c r="B1046" s="50"/>
      <c r="C1046" s="51"/>
      <c r="D1046" s="49"/>
      <c r="E1046" s="52"/>
      <c r="F1046" s="52"/>
      <c r="G1046" s="52"/>
      <c r="H1046" s="52"/>
      <c r="I1046" s="52"/>
    </row>
    <row r="1047" spans="1:9" s="53" customFormat="1">
      <c r="A1047" s="49"/>
      <c r="B1047" s="50"/>
      <c r="C1047" s="51"/>
      <c r="D1047" s="49"/>
      <c r="E1047" s="52"/>
      <c r="F1047" s="52"/>
      <c r="G1047" s="52"/>
      <c r="H1047" s="52"/>
      <c r="I1047" s="52"/>
    </row>
    <row r="1048" spans="1:9" s="53" customFormat="1">
      <c r="A1048" s="49"/>
      <c r="B1048" s="50"/>
      <c r="C1048" s="51"/>
      <c r="D1048" s="49"/>
      <c r="E1048" s="52"/>
      <c r="F1048" s="52"/>
      <c r="G1048" s="52"/>
      <c r="H1048" s="52"/>
      <c r="I1048" s="52"/>
    </row>
    <row r="1049" spans="1:9" s="53" customFormat="1">
      <c r="A1049" s="49"/>
      <c r="B1049" s="50"/>
      <c r="C1049" s="51"/>
      <c r="D1049" s="49"/>
      <c r="E1049" s="52"/>
      <c r="F1049" s="52"/>
      <c r="G1049" s="52"/>
      <c r="H1049" s="52"/>
      <c r="I1049" s="52"/>
    </row>
    <row r="1050" spans="1:9" s="53" customFormat="1">
      <c r="A1050" s="49"/>
      <c r="B1050" s="50"/>
      <c r="C1050" s="51"/>
      <c r="D1050" s="49"/>
      <c r="E1050" s="52"/>
      <c r="F1050" s="52"/>
      <c r="G1050" s="52"/>
      <c r="H1050" s="52"/>
      <c r="I1050" s="52"/>
    </row>
    <row r="1051" spans="1:9" s="53" customFormat="1">
      <c r="A1051" s="49"/>
      <c r="B1051" s="50"/>
      <c r="C1051" s="51"/>
      <c r="D1051" s="49"/>
      <c r="E1051" s="52"/>
      <c r="F1051" s="52"/>
      <c r="G1051" s="52"/>
      <c r="H1051" s="52"/>
      <c r="I1051" s="52"/>
    </row>
    <row r="1052" spans="1:9" s="53" customFormat="1">
      <c r="A1052" s="49"/>
      <c r="B1052" s="50"/>
      <c r="C1052" s="51"/>
      <c r="D1052" s="49"/>
      <c r="E1052" s="52"/>
      <c r="F1052" s="52"/>
      <c r="G1052" s="52"/>
      <c r="H1052" s="52"/>
      <c r="I1052" s="52"/>
    </row>
    <row r="1053" spans="1:9" s="53" customFormat="1">
      <c r="A1053" s="49"/>
      <c r="B1053" s="50"/>
      <c r="C1053" s="51"/>
      <c r="D1053" s="49"/>
      <c r="E1053" s="52"/>
      <c r="F1053" s="52"/>
      <c r="G1053" s="52"/>
      <c r="H1053" s="52"/>
      <c r="I1053" s="52"/>
    </row>
    <row r="1054" spans="1:9" s="53" customFormat="1">
      <c r="A1054" s="49"/>
      <c r="B1054" s="50"/>
      <c r="C1054" s="51"/>
      <c r="D1054" s="49"/>
      <c r="E1054" s="52"/>
      <c r="F1054" s="52"/>
      <c r="G1054" s="52"/>
      <c r="H1054" s="52"/>
      <c r="I1054" s="52"/>
    </row>
    <row r="1055" spans="1:9" s="53" customFormat="1">
      <c r="A1055" s="49"/>
      <c r="B1055" s="50"/>
      <c r="C1055" s="51"/>
      <c r="D1055" s="49"/>
      <c r="E1055" s="52"/>
      <c r="F1055" s="52"/>
      <c r="G1055" s="52"/>
      <c r="H1055" s="52"/>
      <c r="I1055" s="52"/>
    </row>
    <row r="1056" spans="1:9" s="53" customFormat="1">
      <c r="A1056" s="49"/>
      <c r="B1056" s="50"/>
      <c r="C1056" s="51"/>
      <c r="D1056" s="49"/>
      <c r="E1056" s="52"/>
      <c r="F1056" s="52"/>
      <c r="G1056" s="52"/>
      <c r="H1056" s="52"/>
      <c r="I1056" s="52"/>
    </row>
    <row r="1057" spans="1:9" s="53" customFormat="1">
      <c r="A1057" s="49"/>
      <c r="B1057" s="50"/>
      <c r="C1057" s="51"/>
      <c r="D1057" s="49"/>
      <c r="E1057" s="52"/>
      <c r="F1057" s="52"/>
      <c r="G1057" s="52"/>
      <c r="H1057" s="52"/>
      <c r="I1057" s="52"/>
    </row>
    <row r="1058" spans="1:9" s="53" customFormat="1">
      <c r="A1058" s="49"/>
      <c r="B1058" s="50"/>
      <c r="C1058" s="51"/>
      <c r="D1058" s="49"/>
      <c r="E1058" s="52"/>
      <c r="F1058" s="52"/>
      <c r="G1058" s="52"/>
      <c r="H1058" s="52"/>
      <c r="I1058" s="52"/>
    </row>
    <row r="1059" spans="1:9" s="53" customFormat="1">
      <c r="A1059" s="49"/>
      <c r="B1059" s="50"/>
      <c r="C1059" s="51"/>
      <c r="D1059" s="49"/>
      <c r="E1059" s="52"/>
      <c r="F1059" s="52"/>
      <c r="G1059" s="52"/>
      <c r="H1059" s="52"/>
      <c r="I1059" s="52"/>
    </row>
    <row r="1060" spans="1:9" s="53" customFormat="1">
      <c r="A1060" s="49"/>
      <c r="B1060" s="50"/>
      <c r="C1060" s="51"/>
      <c r="D1060" s="49"/>
      <c r="E1060" s="52"/>
      <c r="F1060" s="52"/>
      <c r="G1060" s="52"/>
      <c r="H1060" s="52"/>
      <c r="I1060" s="52"/>
    </row>
    <row r="1061" spans="1:9" s="53" customFormat="1">
      <c r="A1061" s="49"/>
      <c r="B1061" s="50"/>
      <c r="C1061" s="51"/>
      <c r="D1061" s="49"/>
      <c r="E1061" s="52"/>
      <c r="F1061" s="52"/>
      <c r="G1061" s="52"/>
      <c r="H1061" s="52"/>
      <c r="I1061" s="52"/>
    </row>
    <row r="1062" spans="1:9" s="53" customFormat="1">
      <c r="A1062" s="49"/>
      <c r="B1062" s="50"/>
      <c r="C1062" s="51"/>
      <c r="D1062" s="49"/>
      <c r="E1062" s="52"/>
      <c r="F1062" s="52"/>
      <c r="G1062" s="52"/>
      <c r="H1062" s="52"/>
      <c r="I1062" s="52"/>
    </row>
    <row r="1063" spans="1:9" s="53" customFormat="1">
      <c r="A1063" s="49"/>
      <c r="B1063" s="50"/>
      <c r="C1063" s="51"/>
      <c r="D1063" s="49"/>
      <c r="E1063" s="52"/>
      <c r="F1063" s="52"/>
      <c r="G1063" s="52"/>
      <c r="H1063" s="52"/>
      <c r="I1063" s="52"/>
    </row>
    <row r="1064" spans="1:9" s="53" customFormat="1">
      <c r="A1064" s="49"/>
      <c r="B1064" s="50"/>
      <c r="C1064" s="51"/>
      <c r="D1064" s="49"/>
      <c r="E1064" s="52"/>
      <c r="F1064" s="52"/>
      <c r="G1064" s="52"/>
      <c r="H1064" s="52"/>
      <c r="I1064" s="52"/>
    </row>
    <row r="1065" spans="1:9" s="53" customFormat="1">
      <c r="A1065" s="49"/>
      <c r="B1065" s="50"/>
      <c r="C1065" s="51"/>
      <c r="D1065" s="49"/>
      <c r="E1065" s="52"/>
      <c r="F1065" s="52"/>
      <c r="G1065" s="52"/>
      <c r="H1065" s="52"/>
      <c r="I1065" s="52"/>
    </row>
    <row r="1066" spans="1:9" s="53" customFormat="1">
      <c r="A1066" s="49"/>
      <c r="B1066" s="50"/>
      <c r="C1066" s="51"/>
      <c r="D1066" s="49"/>
      <c r="E1066" s="52"/>
      <c r="F1066" s="52"/>
      <c r="G1066" s="52"/>
      <c r="H1066" s="52"/>
      <c r="I1066" s="52"/>
    </row>
    <row r="1067" spans="1:9" s="53" customFormat="1">
      <c r="A1067" s="49"/>
      <c r="B1067" s="50"/>
      <c r="C1067" s="51"/>
      <c r="D1067" s="49"/>
      <c r="E1067" s="52"/>
      <c r="F1067" s="52"/>
      <c r="G1067" s="52"/>
      <c r="H1067" s="52"/>
      <c r="I1067" s="52"/>
    </row>
    <row r="1068" spans="1:9" s="53" customFormat="1">
      <c r="A1068" s="49"/>
      <c r="B1068" s="50"/>
      <c r="C1068" s="51"/>
      <c r="D1068" s="49"/>
      <c r="E1068" s="52"/>
      <c r="F1068" s="52"/>
      <c r="G1068" s="52"/>
      <c r="H1068" s="52"/>
      <c r="I1068" s="52"/>
    </row>
    <row r="1069" spans="1:9" s="53" customFormat="1">
      <c r="A1069" s="49"/>
      <c r="B1069" s="50"/>
      <c r="C1069" s="51"/>
      <c r="D1069" s="49"/>
      <c r="E1069" s="52"/>
      <c r="F1069" s="52"/>
      <c r="G1069" s="52"/>
      <c r="H1069" s="52"/>
      <c r="I1069" s="52"/>
    </row>
    <row r="1070" spans="1:9" s="53" customFormat="1">
      <c r="A1070" s="49"/>
      <c r="B1070" s="50"/>
      <c r="C1070" s="51"/>
      <c r="D1070" s="49"/>
      <c r="E1070" s="52"/>
      <c r="F1070" s="52"/>
      <c r="G1070" s="52"/>
      <c r="H1070" s="52"/>
      <c r="I1070" s="52"/>
    </row>
    <row r="1071" spans="1:9" s="53" customFormat="1">
      <c r="A1071" s="49"/>
      <c r="B1071" s="50"/>
      <c r="C1071" s="51"/>
      <c r="D1071" s="49"/>
      <c r="E1071" s="52"/>
      <c r="F1071" s="52"/>
      <c r="G1071" s="52"/>
      <c r="H1071" s="52"/>
      <c r="I1071" s="52"/>
    </row>
    <row r="1072" spans="1:9" s="53" customFormat="1">
      <c r="A1072" s="49"/>
      <c r="B1072" s="50"/>
      <c r="C1072" s="51"/>
      <c r="D1072" s="49"/>
      <c r="E1072" s="52"/>
      <c r="F1072" s="52"/>
      <c r="G1072" s="52"/>
      <c r="H1072" s="52"/>
      <c r="I1072" s="52"/>
    </row>
    <row r="1073" spans="1:9" s="53" customFormat="1">
      <c r="A1073" s="49"/>
      <c r="B1073" s="50"/>
      <c r="C1073" s="51"/>
      <c r="D1073" s="49"/>
      <c r="E1073" s="52"/>
      <c r="F1073" s="52"/>
      <c r="G1073" s="52"/>
      <c r="H1073" s="52"/>
      <c r="I1073" s="52"/>
    </row>
    <row r="1074" spans="1:9" s="53" customFormat="1">
      <c r="A1074" s="49"/>
      <c r="B1074" s="50"/>
      <c r="C1074" s="51"/>
      <c r="D1074" s="49"/>
      <c r="E1074" s="52"/>
      <c r="F1074" s="52"/>
      <c r="G1074" s="52"/>
      <c r="H1074" s="52"/>
      <c r="I1074" s="52"/>
    </row>
    <row r="1075" spans="1:9" s="53" customFormat="1">
      <c r="A1075" s="49"/>
      <c r="B1075" s="50"/>
      <c r="C1075" s="51"/>
      <c r="D1075" s="49"/>
      <c r="E1075" s="52"/>
      <c r="F1075" s="52"/>
      <c r="G1075" s="52"/>
      <c r="H1075" s="52"/>
      <c r="I1075" s="52"/>
    </row>
    <row r="1076" spans="1:9" s="53" customFormat="1">
      <c r="A1076" s="49"/>
      <c r="B1076" s="50"/>
      <c r="C1076" s="51"/>
      <c r="D1076" s="49"/>
      <c r="E1076" s="52"/>
      <c r="F1076" s="52"/>
      <c r="G1076" s="52"/>
      <c r="H1076" s="52"/>
      <c r="I1076" s="52"/>
    </row>
    <row r="1077" spans="1:9" s="53" customFormat="1">
      <c r="A1077" s="49"/>
      <c r="B1077" s="50"/>
      <c r="C1077" s="51"/>
      <c r="D1077" s="49"/>
      <c r="E1077" s="52"/>
      <c r="F1077" s="52"/>
      <c r="G1077" s="52"/>
      <c r="H1077" s="52"/>
      <c r="I1077" s="52"/>
    </row>
    <row r="1078" spans="1:9" s="53" customFormat="1">
      <c r="A1078" s="49"/>
      <c r="B1078" s="50"/>
      <c r="C1078" s="51"/>
      <c r="D1078" s="49"/>
      <c r="E1078" s="52"/>
      <c r="F1078" s="52"/>
      <c r="G1078" s="52"/>
      <c r="H1078" s="52"/>
      <c r="I1078" s="52"/>
    </row>
    <row r="1079" spans="1:9" s="53" customFormat="1">
      <c r="A1079" s="49"/>
      <c r="B1079" s="50"/>
      <c r="C1079" s="51"/>
      <c r="D1079" s="49"/>
      <c r="E1079" s="52"/>
      <c r="F1079" s="52"/>
      <c r="G1079" s="52"/>
      <c r="H1079" s="52"/>
      <c r="I1079" s="52"/>
    </row>
    <row r="1080" spans="1:9" s="53" customFormat="1">
      <c r="A1080" s="49"/>
      <c r="B1080" s="50"/>
      <c r="C1080" s="51"/>
      <c r="D1080" s="49"/>
      <c r="E1080" s="52"/>
      <c r="F1080" s="52"/>
      <c r="G1080" s="52"/>
      <c r="H1080" s="52"/>
      <c r="I1080" s="52"/>
    </row>
    <row r="1081" spans="1:9" s="53" customFormat="1">
      <c r="A1081" s="49"/>
      <c r="B1081" s="50"/>
      <c r="C1081" s="51"/>
      <c r="D1081" s="49"/>
      <c r="E1081" s="52"/>
      <c r="F1081" s="52"/>
      <c r="G1081" s="52"/>
      <c r="H1081" s="52"/>
      <c r="I1081" s="52"/>
    </row>
    <row r="1082" spans="1:9" s="53" customFormat="1">
      <c r="A1082" s="49"/>
      <c r="B1082" s="50"/>
      <c r="C1082" s="51"/>
      <c r="D1082" s="49"/>
      <c r="E1082" s="52"/>
      <c r="F1082" s="52"/>
      <c r="G1082" s="52"/>
      <c r="H1082" s="52"/>
      <c r="I1082" s="52"/>
    </row>
    <row r="1083" spans="1:9" s="53" customFormat="1">
      <c r="A1083" s="49"/>
      <c r="B1083" s="50"/>
      <c r="C1083" s="51"/>
      <c r="D1083" s="49"/>
      <c r="E1083" s="52"/>
      <c r="F1083" s="52"/>
      <c r="G1083" s="52"/>
      <c r="H1083" s="52"/>
      <c r="I1083" s="52"/>
    </row>
    <row r="1084" spans="1:9" s="53" customFormat="1">
      <c r="A1084" s="49"/>
      <c r="B1084" s="50"/>
      <c r="C1084" s="51"/>
      <c r="D1084" s="49"/>
      <c r="E1084" s="52"/>
      <c r="F1084" s="52"/>
      <c r="G1084" s="52"/>
      <c r="H1084" s="52"/>
      <c r="I1084" s="52"/>
    </row>
    <row r="1085" spans="1:9" s="53" customFormat="1">
      <c r="A1085" s="49"/>
      <c r="B1085" s="50"/>
      <c r="C1085" s="51"/>
      <c r="D1085" s="49"/>
      <c r="E1085" s="52"/>
      <c r="F1085" s="52"/>
      <c r="G1085" s="52"/>
      <c r="H1085" s="52"/>
      <c r="I1085" s="52"/>
    </row>
    <row r="1086" spans="1:9" s="53" customFormat="1">
      <c r="A1086" s="49"/>
      <c r="B1086" s="50"/>
      <c r="C1086" s="51"/>
      <c r="D1086" s="49"/>
      <c r="E1086" s="52"/>
      <c r="F1086" s="52"/>
      <c r="G1086" s="52"/>
      <c r="H1086" s="52"/>
      <c r="I1086" s="52"/>
    </row>
    <row r="1087" spans="1:9" s="53" customFormat="1">
      <c r="A1087" s="49"/>
      <c r="B1087" s="50"/>
      <c r="C1087" s="51"/>
      <c r="D1087" s="49"/>
      <c r="E1087" s="52"/>
      <c r="F1087" s="52"/>
      <c r="G1087" s="52"/>
      <c r="H1087" s="52"/>
      <c r="I1087" s="52"/>
    </row>
    <row r="1088" spans="1:9" s="53" customFormat="1">
      <c r="A1088" s="49"/>
      <c r="B1088" s="50"/>
      <c r="C1088" s="51"/>
      <c r="D1088" s="49"/>
      <c r="E1088" s="52"/>
      <c r="F1088" s="52"/>
      <c r="G1088" s="52"/>
      <c r="H1088" s="52"/>
      <c r="I1088" s="52"/>
    </row>
    <row r="1089" spans="1:9" s="53" customFormat="1">
      <c r="A1089" s="49"/>
      <c r="B1089" s="50"/>
      <c r="C1089" s="51"/>
      <c r="D1089" s="49"/>
      <c r="E1089" s="52"/>
      <c r="F1089" s="52"/>
      <c r="G1089" s="52"/>
      <c r="H1089" s="52"/>
      <c r="I1089" s="52"/>
    </row>
    <row r="1090" spans="1:9" s="53" customFormat="1">
      <c r="A1090" s="49"/>
      <c r="B1090" s="50"/>
      <c r="C1090" s="51"/>
      <c r="D1090" s="49"/>
      <c r="E1090" s="52"/>
      <c r="F1090" s="52"/>
      <c r="G1090" s="52"/>
      <c r="H1090" s="52"/>
      <c r="I1090" s="52"/>
    </row>
    <row r="1091" spans="1:9" s="53" customFormat="1">
      <c r="A1091" s="49"/>
      <c r="B1091" s="50"/>
      <c r="C1091" s="51"/>
      <c r="D1091" s="49"/>
      <c r="E1091" s="52"/>
      <c r="F1091" s="52"/>
      <c r="G1091" s="52"/>
      <c r="H1091" s="52"/>
      <c r="I1091" s="52"/>
    </row>
    <row r="1092" spans="1:9" s="53" customFormat="1">
      <c r="A1092" s="49"/>
      <c r="B1092" s="50"/>
      <c r="C1092" s="51"/>
      <c r="D1092" s="49"/>
      <c r="E1092" s="52"/>
      <c r="F1092" s="52"/>
      <c r="G1092" s="52"/>
      <c r="H1092" s="52"/>
      <c r="I1092" s="52"/>
    </row>
    <row r="1093" spans="1:9" s="53" customFormat="1">
      <c r="A1093" s="49"/>
      <c r="B1093" s="50"/>
      <c r="C1093" s="51"/>
      <c r="D1093" s="49"/>
      <c r="E1093" s="52"/>
      <c r="F1093" s="52"/>
      <c r="G1093" s="52"/>
      <c r="H1093" s="52"/>
      <c r="I1093" s="52"/>
    </row>
    <row r="1094" spans="1:9" s="53" customFormat="1">
      <c r="A1094" s="49"/>
      <c r="B1094" s="50"/>
      <c r="C1094" s="51"/>
      <c r="D1094" s="49"/>
      <c r="E1094" s="52"/>
      <c r="F1094" s="52"/>
      <c r="G1094" s="52"/>
      <c r="H1094" s="52"/>
      <c r="I1094" s="52"/>
    </row>
    <row r="1095" spans="1:9" s="53" customFormat="1">
      <c r="A1095" s="49"/>
      <c r="B1095" s="50"/>
      <c r="C1095" s="51"/>
      <c r="D1095" s="49"/>
      <c r="E1095" s="52"/>
      <c r="F1095" s="52"/>
      <c r="G1095" s="52"/>
      <c r="H1095" s="52"/>
      <c r="I1095" s="52"/>
    </row>
    <row r="1096" spans="1:9" s="53" customFormat="1">
      <c r="A1096" s="49"/>
      <c r="B1096" s="50"/>
      <c r="C1096" s="51"/>
      <c r="D1096" s="49"/>
      <c r="E1096" s="52"/>
      <c r="F1096" s="52"/>
      <c r="G1096" s="52"/>
      <c r="H1096" s="52"/>
      <c r="I1096" s="52"/>
    </row>
    <row r="1097" spans="1:9" s="53" customFormat="1">
      <c r="A1097" s="49"/>
      <c r="B1097" s="50"/>
      <c r="C1097" s="51"/>
      <c r="D1097" s="49"/>
      <c r="E1097" s="52"/>
      <c r="F1097" s="52"/>
      <c r="G1097" s="52"/>
      <c r="H1097" s="52"/>
      <c r="I1097" s="52"/>
    </row>
    <row r="1098" spans="1:9" s="53" customFormat="1">
      <c r="A1098" s="49"/>
      <c r="B1098" s="50"/>
      <c r="C1098" s="51"/>
      <c r="D1098" s="49"/>
      <c r="E1098" s="52"/>
      <c r="F1098" s="52"/>
      <c r="G1098" s="52"/>
      <c r="H1098" s="52"/>
      <c r="I1098" s="52"/>
    </row>
    <row r="1099" spans="1:9" s="53" customFormat="1">
      <c r="A1099" s="49"/>
      <c r="B1099" s="50"/>
      <c r="C1099" s="51"/>
      <c r="D1099" s="49"/>
      <c r="E1099" s="52"/>
      <c r="F1099" s="52"/>
      <c r="G1099" s="52"/>
      <c r="H1099" s="52"/>
      <c r="I1099" s="52"/>
    </row>
    <row r="1100" spans="1:9" s="53" customFormat="1">
      <c r="A1100" s="49"/>
      <c r="B1100" s="50"/>
      <c r="C1100" s="51"/>
      <c r="D1100" s="49"/>
      <c r="E1100" s="52"/>
      <c r="F1100" s="52"/>
      <c r="G1100" s="52"/>
      <c r="H1100" s="52"/>
      <c r="I1100" s="52"/>
    </row>
    <row r="1101" spans="1:9" s="53" customFormat="1">
      <c r="A1101" s="49"/>
      <c r="B1101" s="50"/>
      <c r="C1101" s="51"/>
      <c r="D1101" s="49"/>
      <c r="E1101" s="52"/>
      <c r="F1101" s="52"/>
      <c r="G1101" s="52"/>
      <c r="H1101" s="52"/>
      <c r="I1101" s="52"/>
    </row>
    <row r="1102" spans="1:9" s="53" customFormat="1">
      <c r="A1102" s="49"/>
      <c r="B1102" s="50"/>
      <c r="C1102" s="51"/>
      <c r="D1102" s="49"/>
      <c r="E1102" s="52"/>
      <c r="F1102" s="52"/>
      <c r="G1102" s="52"/>
      <c r="H1102" s="52"/>
      <c r="I1102" s="52"/>
    </row>
    <row r="1103" spans="1:9" s="53" customFormat="1">
      <c r="A1103" s="49"/>
      <c r="B1103" s="50"/>
      <c r="C1103" s="51"/>
      <c r="D1103" s="49"/>
      <c r="E1103" s="52"/>
      <c r="F1103" s="52"/>
      <c r="G1103" s="52"/>
      <c r="H1103" s="52"/>
      <c r="I1103" s="52"/>
    </row>
    <row r="1104" spans="1:9" s="53" customFormat="1">
      <c r="A1104" s="49"/>
      <c r="B1104" s="50"/>
      <c r="C1104" s="51"/>
      <c r="D1104" s="49"/>
      <c r="E1104" s="52"/>
      <c r="F1104" s="52"/>
      <c r="G1104" s="52"/>
      <c r="H1104" s="52"/>
      <c r="I1104" s="52"/>
    </row>
    <row r="1105" spans="1:9" s="53" customFormat="1">
      <c r="A1105" s="49"/>
      <c r="B1105" s="50"/>
      <c r="C1105" s="51"/>
      <c r="D1105" s="49"/>
      <c r="E1105" s="52"/>
      <c r="F1105" s="52"/>
      <c r="G1105" s="52"/>
      <c r="H1105" s="52"/>
      <c r="I1105" s="52"/>
    </row>
    <row r="1106" spans="1:9" s="53" customFormat="1">
      <c r="A1106" s="49"/>
      <c r="B1106" s="50"/>
      <c r="C1106" s="51"/>
      <c r="D1106" s="49"/>
      <c r="E1106" s="52"/>
      <c r="F1106" s="52"/>
      <c r="G1106" s="52"/>
      <c r="H1106" s="52"/>
      <c r="I1106" s="52"/>
    </row>
    <row r="1107" spans="1:9" s="53" customFormat="1">
      <c r="A1107" s="49"/>
      <c r="B1107" s="50"/>
      <c r="C1107" s="51"/>
      <c r="D1107" s="49"/>
      <c r="E1107" s="52"/>
      <c r="F1107" s="52"/>
      <c r="G1107" s="52"/>
      <c r="H1107" s="52"/>
      <c r="I1107" s="52"/>
    </row>
    <row r="1108" spans="1:9" s="53" customFormat="1">
      <c r="A1108" s="49"/>
      <c r="B1108" s="50"/>
      <c r="C1108" s="51"/>
      <c r="D1108" s="49"/>
      <c r="E1108" s="52"/>
      <c r="F1108" s="52"/>
      <c r="G1108" s="52"/>
      <c r="H1108" s="52"/>
      <c r="I1108" s="52"/>
    </row>
    <row r="1109" spans="1:9" s="53" customFormat="1">
      <c r="A1109" s="49"/>
      <c r="B1109" s="50"/>
      <c r="C1109" s="51"/>
      <c r="D1109" s="49"/>
      <c r="E1109" s="52"/>
      <c r="F1109" s="52"/>
      <c r="G1109" s="52"/>
      <c r="H1109" s="52"/>
      <c r="I1109" s="52"/>
    </row>
    <row r="1110" spans="1:9" s="53" customFormat="1">
      <c r="A1110" s="49"/>
      <c r="B1110" s="50"/>
      <c r="C1110" s="51"/>
      <c r="D1110" s="49"/>
      <c r="E1110" s="52"/>
      <c r="F1110" s="52"/>
      <c r="G1110" s="52"/>
      <c r="H1110" s="52"/>
      <c r="I1110" s="52"/>
    </row>
    <row r="1111" spans="1:9" s="53" customFormat="1">
      <c r="A1111" s="49"/>
      <c r="B1111" s="50"/>
      <c r="C1111" s="51"/>
      <c r="D1111" s="49"/>
      <c r="E1111" s="52"/>
      <c r="F1111" s="52"/>
      <c r="G1111" s="52"/>
      <c r="H1111" s="52"/>
      <c r="I1111" s="52"/>
    </row>
    <row r="1112" spans="1:9" s="53" customFormat="1">
      <c r="A1112" s="49"/>
      <c r="B1112" s="50"/>
      <c r="C1112" s="51"/>
      <c r="D1112" s="49"/>
      <c r="E1112" s="52"/>
      <c r="F1112" s="52"/>
      <c r="G1112" s="52"/>
      <c r="H1112" s="52"/>
      <c r="I1112" s="52"/>
    </row>
    <row r="1113" spans="1:9" s="53" customFormat="1">
      <c r="A1113" s="49"/>
      <c r="B1113" s="50"/>
      <c r="C1113" s="51"/>
      <c r="D1113" s="49"/>
      <c r="E1113" s="52"/>
      <c r="F1113" s="52"/>
      <c r="G1113" s="52"/>
      <c r="H1113" s="52"/>
      <c r="I1113" s="52"/>
    </row>
    <row r="1114" spans="1:9" s="53" customFormat="1">
      <c r="A1114" s="49"/>
      <c r="B1114" s="50"/>
      <c r="C1114" s="51"/>
      <c r="D1114" s="49"/>
      <c r="E1114" s="52"/>
      <c r="F1114" s="52"/>
      <c r="G1114" s="52"/>
      <c r="H1114" s="52"/>
      <c r="I1114" s="52"/>
    </row>
    <row r="1115" spans="1:9" s="53" customFormat="1">
      <c r="A1115" s="49"/>
      <c r="B1115" s="50"/>
      <c r="C1115" s="51"/>
      <c r="D1115" s="49"/>
      <c r="E1115" s="52"/>
      <c r="F1115" s="52"/>
      <c r="G1115" s="52"/>
      <c r="H1115" s="52"/>
      <c r="I1115" s="52"/>
    </row>
    <row r="1116" spans="1:9" s="53" customFormat="1">
      <c r="A1116" s="49"/>
      <c r="B1116" s="50"/>
      <c r="C1116" s="51"/>
      <c r="D1116" s="49"/>
      <c r="E1116" s="52"/>
      <c r="F1116" s="52"/>
      <c r="G1116" s="52"/>
      <c r="H1116" s="52"/>
      <c r="I1116" s="52"/>
    </row>
    <row r="1117" spans="1:9" s="53" customFormat="1">
      <c r="A1117" s="49"/>
      <c r="B1117" s="50"/>
      <c r="C1117" s="51"/>
      <c r="D1117" s="49"/>
      <c r="E1117" s="52"/>
      <c r="F1117" s="52"/>
      <c r="G1117" s="52"/>
      <c r="H1117" s="52"/>
      <c r="I1117" s="52"/>
    </row>
    <row r="1118" spans="1:9" s="53" customFormat="1">
      <c r="A1118" s="49"/>
      <c r="B1118" s="50"/>
      <c r="C1118" s="51"/>
      <c r="D1118" s="49"/>
      <c r="E1118" s="52"/>
      <c r="F1118" s="52"/>
      <c r="G1118" s="52"/>
      <c r="H1118" s="52"/>
      <c r="I1118" s="52"/>
    </row>
    <row r="1119" spans="1:9" s="53" customFormat="1">
      <c r="A1119" s="49"/>
      <c r="B1119" s="50"/>
      <c r="C1119" s="51"/>
      <c r="D1119" s="49"/>
      <c r="E1119" s="52"/>
      <c r="F1119" s="52"/>
      <c r="G1119" s="52"/>
      <c r="H1119" s="52"/>
      <c r="I1119" s="52"/>
    </row>
    <row r="1120" spans="1:9" s="53" customFormat="1">
      <c r="A1120" s="49"/>
      <c r="B1120" s="50"/>
      <c r="C1120" s="51"/>
      <c r="D1120" s="49"/>
      <c r="E1120" s="52"/>
      <c r="F1120" s="52"/>
      <c r="G1120" s="52"/>
      <c r="H1120" s="52"/>
      <c r="I1120" s="52"/>
    </row>
    <row r="1121" spans="1:9" s="53" customFormat="1">
      <c r="A1121" s="49"/>
      <c r="B1121" s="50"/>
      <c r="C1121" s="51"/>
      <c r="D1121" s="49"/>
      <c r="E1121" s="52"/>
      <c r="F1121" s="52"/>
      <c r="G1121" s="52"/>
      <c r="H1121" s="52"/>
      <c r="I1121" s="52"/>
    </row>
    <row r="1122" spans="1:9" s="53" customFormat="1">
      <c r="A1122" s="49"/>
      <c r="B1122" s="50"/>
      <c r="C1122" s="51"/>
      <c r="D1122" s="49"/>
      <c r="E1122" s="52"/>
      <c r="F1122" s="52"/>
      <c r="G1122" s="52"/>
      <c r="H1122" s="52"/>
      <c r="I1122" s="52"/>
    </row>
    <row r="1123" spans="1:9" s="53" customFormat="1">
      <c r="A1123" s="49"/>
      <c r="B1123" s="50"/>
      <c r="C1123" s="51"/>
      <c r="D1123" s="49"/>
      <c r="E1123" s="52"/>
      <c r="F1123" s="52"/>
      <c r="G1123" s="52"/>
      <c r="H1123" s="52"/>
      <c r="I1123" s="52"/>
    </row>
    <row r="1124" spans="1:9" s="53" customFormat="1">
      <c r="A1124" s="49"/>
      <c r="B1124" s="50"/>
      <c r="C1124" s="51"/>
      <c r="D1124" s="49"/>
      <c r="E1124" s="52"/>
      <c r="F1124" s="52"/>
      <c r="G1124" s="52"/>
      <c r="H1124" s="52"/>
      <c r="I1124" s="52"/>
    </row>
    <row r="1125" spans="1:9" s="53" customFormat="1">
      <c r="A1125" s="49"/>
      <c r="B1125" s="50"/>
      <c r="C1125" s="51"/>
      <c r="D1125" s="49"/>
      <c r="E1125" s="52"/>
      <c r="F1125" s="52"/>
      <c r="G1125" s="52"/>
      <c r="H1125" s="52"/>
      <c r="I1125" s="52"/>
    </row>
    <row r="1126" spans="1:9" s="53" customFormat="1">
      <c r="A1126" s="49"/>
      <c r="B1126" s="50"/>
      <c r="C1126" s="51"/>
      <c r="D1126" s="49"/>
      <c r="E1126" s="52"/>
      <c r="F1126" s="52"/>
      <c r="G1126" s="52"/>
      <c r="H1126" s="52"/>
      <c r="I1126" s="52"/>
    </row>
    <row r="1127" spans="1:9" s="53" customFormat="1">
      <c r="A1127" s="49"/>
      <c r="B1127" s="50"/>
      <c r="C1127" s="51"/>
      <c r="D1127" s="49"/>
      <c r="E1127" s="52"/>
      <c r="F1127" s="52"/>
      <c r="G1127" s="52"/>
      <c r="H1127" s="52"/>
      <c r="I1127" s="52"/>
    </row>
    <row r="1128" spans="1:9" s="53" customFormat="1">
      <c r="A1128" s="49"/>
      <c r="B1128" s="50"/>
      <c r="C1128" s="51"/>
      <c r="D1128" s="49"/>
      <c r="E1128" s="52"/>
      <c r="F1128" s="52"/>
      <c r="G1128" s="52"/>
      <c r="H1128" s="52"/>
      <c r="I1128" s="52"/>
    </row>
    <row r="1129" spans="1:9" s="53" customFormat="1">
      <c r="A1129" s="49"/>
      <c r="B1129" s="50"/>
      <c r="C1129" s="51"/>
      <c r="D1129" s="49"/>
      <c r="E1129" s="52"/>
      <c r="F1129" s="52"/>
      <c r="G1129" s="52"/>
      <c r="H1129" s="52"/>
      <c r="I1129" s="52"/>
    </row>
    <row r="1130" spans="1:9" s="53" customFormat="1">
      <c r="A1130" s="49"/>
      <c r="B1130" s="50"/>
      <c r="C1130" s="51"/>
      <c r="D1130" s="49"/>
      <c r="E1130" s="52"/>
      <c r="F1130" s="52"/>
      <c r="G1130" s="52"/>
      <c r="H1130" s="52"/>
      <c r="I1130" s="52"/>
    </row>
    <row r="1131" spans="1:9" s="53" customFormat="1">
      <c r="A1131" s="49"/>
      <c r="B1131" s="50"/>
      <c r="C1131" s="51"/>
      <c r="D1131" s="49"/>
      <c r="E1131" s="52"/>
      <c r="F1131" s="52"/>
      <c r="G1131" s="52"/>
      <c r="H1131" s="52"/>
      <c r="I1131" s="52"/>
    </row>
    <row r="1132" spans="1:9" s="53" customFormat="1">
      <c r="A1132" s="49"/>
      <c r="B1132" s="50"/>
      <c r="C1132" s="51"/>
      <c r="D1132" s="49"/>
      <c r="E1132" s="52"/>
      <c r="F1132" s="52"/>
      <c r="G1132" s="52"/>
      <c r="H1132" s="52"/>
      <c r="I1132" s="52"/>
    </row>
    <row r="1133" spans="1:9" s="53" customFormat="1">
      <c r="A1133" s="49"/>
      <c r="B1133" s="50"/>
      <c r="C1133" s="51"/>
      <c r="D1133" s="49"/>
      <c r="E1133" s="52"/>
      <c r="F1133" s="52"/>
      <c r="G1133" s="52"/>
      <c r="H1133" s="52"/>
      <c r="I1133" s="52"/>
    </row>
    <row r="1134" spans="1:9" s="53" customFormat="1">
      <c r="A1134" s="49"/>
      <c r="B1134" s="50"/>
      <c r="C1134" s="51"/>
      <c r="D1134" s="49"/>
      <c r="E1134" s="52"/>
      <c r="F1134" s="52"/>
      <c r="G1134" s="52"/>
      <c r="H1134" s="52"/>
      <c r="I1134" s="52"/>
    </row>
    <row r="1135" spans="1:9" s="53" customFormat="1">
      <c r="A1135" s="49"/>
      <c r="B1135" s="50"/>
      <c r="C1135" s="51"/>
      <c r="D1135" s="49"/>
      <c r="E1135" s="52"/>
      <c r="F1135" s="52"/>
      <c r="G1135" s="52"/>
      <c r="H1135" s="52"/>
      <c r="I1135" s="52"/>
    </row>
    <row r="1136" spans="1:9" s="53" customFormat="1">
      <c r="A1136" s="49"/>
      <c r="B1136" s="50"/>
      <c r="C1136" s="51"/>
      <c r="D1136" s="49"/>
      <c r="E1136" s="52"/>
      <c r="F1136" s="52"/>
      <c r="G1136" s="52"/>
      <c r="H1136" s="52"/>
      <c r="I1136" s="52"/>
    </row>
    <row r="1137" spans="1:9" s="53" customFormat="1">
      <c r="A1137" s="49"/>
      <c r="B1137" s="50"/>
      <c r="C1137" s="51"/>
      <c r="D1137" s="49"/>
      <c r="E1137" s="52"/>
      <c r="F1137" s="52"/>
      <c r="G1137" s="52"/>
      <c r="H1137" s="52"/>
      <c r="I1137" s="52"/>
    </row>
    <row r="1138" spans="1:9" s="53" customFormat="1">
      <c r="A1138" s="49"/>
      <c r="B1138" s="50"/>
      <c r="C1138" s="51"/>
      <c r="D1138" s="49"/>
      <c r="E1138" s="52"/>
      <c r="F1138" s="52"/>
      <c r="G1138" s="52"/>
      <c r="H1138" s="52"/>
      <c r="I1138" s="52"/>
    </row>
    <row r="1139" spans="1:9" s="53" customFormat="1">
      <c r="A1139" s="49"/>
      <c r="B1139" s="50"/>
      <c r="C1139" s="51"/>
      <c r="D1139" s="49"/>
      <c r="E1139" s="52"/>
      <c r="F1139" s="52"/>
      <c r="G1139" s="52"/>
      <c r="H1139" s="52"/>
      <c r="I1139" s="52"/>
    </row>
    <row r="1140" spans="1:9" s="53" customFormat="1">
      <c r="A1140" s="49"/>
      <c r="B1140" s="50"/>
      <c r="C1140" s="51"/>
      <c r="D1140" s="49"/>
      <c r="E1140" s="52"/>
      <c r="F1140" s="52"/>
      <c r="G1140" s="52"/>
      <c r="H1140" s="52"/>
      <c r="I1140" s="52"/>
    </row>
    <row r="1141" spans="1:9" s="53" customFormat="1">
      <c r="A1141" s="49"/>
      <c r="B1141" s="50"/>
      <c r="C1141" s="51"/>
      <c r="D1141" s="49"/>
      <c r="E1141" s="52"/>
      <c r="F1141" s="52"/>
      <c r="G1141" s="52"/>
      <c r="H1141" s="52"/>
      <c r="I1141" s="52"/>
    </row>
    <row r="1142" spans="1:9" s="53" customFormat="1">
      <c r="A1142" s="49"/>
      <c r="B1142" s="50"/>
      <c r="C1142" s="51"/>
      <c r="D1142" s="49"/>
      <c r="E1142" s="52"/>
      <c r="F1142" s="52"/>
      <c r="G1142" s="52"/>
      <c r="H1142" s="52"/>
      <c r="I1142" s="52"/>
    </row>
    <row r="1143" spans="1:9" s="53" customFormat="1">
      <c r="A1143" s="49"/>
      <c r="B1143" s="50"/>
      <c r="C1143" s="51"/>
      <c r="D1143" s="49"/>
      <c r="E1143" s="52"/>
      <c r="F1143" s="52"/>
      <c r="G1143" s="52"/>
      <c r="H1143" s="52"/>
      <c r="I1143" s="52"/>
    </row>
    <row r="1144" spans="1:9" s="53" customFormat="1">
      <c r="A1144" s="49"/>
      <c r="B1144" s="50"/>
      <c r="C1144" s="51"/>
      <c r="D1144" s="49"/>
      <c r="E1144" s="52"/>
      <c r="F1144" s="52"/>
      <c r="G1144" s="52"/>
      <c r="H1144" s="52"/>
      <c r="I1144" s="52"/>
    </row>
    <row r="1145" spans="1:9" s="53" customFormat="1">
      <c r="A1145" s="49"/>
      <c r="B1145" s="50"/>
      <c r="C1145" s="51"/>
      <c r="D1145" s="49"/>
      <c r="E1145" s="52"/>
      <c r="F1145" s="52"/>
      <c r="G1145" s="52"/>
      <c r="H1145" s="52"/>
      <c r="I1145" s="52"/>
    </row>
    <row r="1146" spans="1:9" s="53" customFormat="1">
      <c r="A1146" s="49"/>
      <c r="B1146" s="50"/>
      <c r="C1146" s="51"/>
      <c r="D1146" s="49"/>
      <c r="E1146" s="52"/>
      <c r="F1146" s="52"/>
      <c r="G1146" s="52"/>
      <c r="H1146" s="52"/>
      <c r="I1146" s="52"/>
    </row>
    <row r="1147" spans="1:9" s="53" customFormat="1">
      <c r="A1147" s="49"/>
      <c r="B1147" s="50"/>
      <c r="C1147" s="51"/>
      <c r="D1147" s="49"/>
      <c r="E1147" s="52"/>
      <c r="F1147" s="52"/>
      <c r="G1147" s="52"/>
      <c r="H1147" s="52"/>
      <c r="I1147" s="52"/>
    </row>
    <row r="1148" spans="1:9" s="53" customFormat="1">
      <c r="A1148" s="49"/>
      <c r="B1148" s="50"/>
      <c r="C1148" s="51"/>
      <c r="D1148" s="49"/>
      <c r="E1148" s="52"/>
      <c r="F1148" s="52"/>
      <c r="G1148" s="52"/>
      <c r="H1148" s="52"/>
      <c r="I1148" s="52"/>
    </row>
    <row r="1149" spans="1:9" s="53" customFormat="1">
      <c r="A1149" s="49"/>
      <c r="B1149" s="50"/>
      <c r="C1149" s="51"/>
      <c r="D1149" s="49"/>
      <c r="E1149" s="52"/>
      <c r="F1149" s="52"/>
      <c r="G1149" s="52"/>
      <c r="H1149" s="52"/>
      <c r="I1149" s="52"/>
    </row>
    <row r="1150" spans="1:9" s="53" customFormat="1">
      <c r="A1150" s="49"/>
      <c r="B1150" s="50"/>
      <c r="C1150" s="51"/>
      <c r="D1150" s="49"/>
      <c r="E1150" s="52"/>
      <c r="F1150" s="52"/>
      <c r="G1150" s="52"/>
      <c r="H1150" s="52"/>
      <c r="I1150" s="52"/>
    </row>
    <row r="1151" spans="1:9" s="53" customFormat="1">
      <c r="A1151" s="49"/>
      <c r="B1151" s="50"/>
      <c r="C1151" s="51"/>
      <c r="D1151" s="49"/>
      <c r="E1151" s="52"/>
      <c r="F1151" s="52"/>
      <c r="G1151" s="52"/>
      <c r="H1151" s="52"/>
      <c r="I1151" s="52"/>
    </row>
    <row r="1152" spans="1:9" s="53" customFormat="1">
      <c r="A1152" s="49"/>
      <c r="B1152" s="50"/>
      <c r="C1152" s="51"/>
      <c r="D1152" s="49"/>
      <c r="E1152" s="52"/>
      <c r="F1152" s="52"/>
      <c r="G1152" s="52"/>
      <c r="H1152" s="52"/>
      <c r="I1152" s="52"/>
    </row>
    <row r="1153" spans="1:9" s="53" customFormat="1">
      <c r="A1153" s="49"/>
      <c r="B1153" s="50"/>
      <c r="C1153" s="51"/>
      <c r="D1153" s="49"/>
      <c r="E1153" s="52"/>
      <c r="F1153" s="52"/>
      <c r="G1153" s="52"/>
      <c r="H1153" s="52"/>
      <c r="I1153" s="52"/>
    </row>
    <row r="1154" spans="1:9" s="53" customFormat="1">
      <c r="A1154" s="49"/>
      <c r="B1154" s="50"/>
      <c r="C1154" s="51"/>
      <c r="D1154" s="49"/>
      <c r="E1154" s="52"/>
      <c r="F1154" s="52"/>
      <c r="G1154" s="52"/>
      <c r="H1154" s="52"/>
      <c r="I1154" s="52"/>
    </row>
    <row r="1155" spans="1:9" s="53" customFormat="1">
      <c r="A1155" s="49"/>
      <c r="B1155" s="50"/>
      <c r="C1155" s="51"/>
      <c r="D1155" s="49"/>
      <c r="E1155" s="52"/>
      <c r="F1155" s="52"/>
      <c r="G1155" s="52"/>
      <c r="H1155" s="52"/>
      <c r="I1155" s="52"/>
    </row>
    <row r="1156" spans="1:9" s="53" customFormat="1">
      <c r="A1156" s="49"/>
      <c r="B1156" s="50"/>
      <c r="C1156" s="51"/>
      <c r="D1156" s="49"/>
      <c r="E1156" s="52"/>
      <c r="F1156" s="52"/>
      <c r="G1156" s="52"/>
      <c r="H1156" s="52"/>
      <c r="I1156" s="52"/>
    </row>
    <row r="1157" spans="1:9" s="53" customFormat="1">
      <c r="A1157" s="49"/>
      <c r="B1157" s="50"/>
      <c r="C1157" s="51"/>
      <c r="D1157" s="49"/>
      <c r="E1157" s="52"/>
      <c r="F1157" s="52"/>
      <c r="G1157" s="52"/>
      <c r="H1157" s="52"/>
      <c r="I1157" s="52"/>
    </row>
    <row r="1158" spans="1:9" s="53" customFormat="1">
      <c r="A1158" s="49"/>
      <c r="B1158" s="50"/>
      <c r="C1158" s="51"/>
      <c r="D1158" s="49"/>
      <c r="E1158" s="52"/>
      <c r="F1158" s="52"/>
      <c r="G1158" s="52"/>
      <c r="H1158" s="52"/>
      <c r="I1158" s="52"/>
    </row>
    <row r="1159" spans="1:9" s="53" customFormat="1">
      <c r="A1159" s="49"/>
      <c r="B1159" s="50"/>
      <c r="C1159" s="51"/>
      <c r="D1159" s="49"/>
      <c r="E1159" s="52"/>
      <c r="F1159" s="52"/>
      <c r="G1159" s="52"/>
      <c r="H1159" s="52"/>
      <c r="I1159" s="52"/>
    </row>
    <row r="1160" spans="1:9" s="53" customFormat="1">
      <c r="A1160" s="49"/>
      <c r="B1160" s="50"/>
      <c r="C1160" s="51"/>
      <c r="D1160" s="49"/>
      <c r="E1160" s="52"/>
      <c r="F1160" s="52"/>
      <c r="G1160" s="52"/>
      <c r="H1160" s="52"/>
      <c r="I1160" s="52"/>
    </row>
    <row r="1161" spans="1:9" s="53" customFormat="1">
      <c r="A1161" s="49"/>
      <c r="B1161" s="50"/>
      <c r="C1161" s="51"/>
      <c r="D1161" s="49"/>
      <c r="E1161" s="52"/>
      <c r="F1161" s="52"/>
      <c r="G1161" s="52"/>
      <c r="H1161" s="52"/>
      <c r="I1161" s="52"/>
    </row>
    <row r="1162" spans="1:9" s="53" customFormat="1">
      <c r="A1162" s="49"/>
      <c r="B1162" s="50"/>
      <c r="C1162" s="51"/>
      <c r="D1162" s="49"/>
      <c r="E1162" s="52"/>
      <c r="F1162" s="52"/>
      <c r="G1162" s="52"/>
      <c r="H1162" s="52"/>
      <c r="I1162" s="52"/>
    </row>
    <row r="1163" spans="1:9" s="53" customFormat="1">
      <c r="A1163" s="49"/>
      <c r="B1163" s="50"/>
      <c r="C1163" s="51"/>
      <c r="D1163" s="49"/>
      <c r="E1163" s="52"/>
      <c r="F1163" s="52"/>
      <c r="G1163" s="52"/>
      <c r="H1163" s="52"/>
      <c r="I1163" s="52"/>
    </row>
    <row r="1164" spans="1:9" s="53" customFormat="1">
      <c r="A1164" s="49"/>
      <c r="B1164" s="50"/>
      <c r="C1164" s="51"/>
      <c r="D1164" s="49"/>
      <c r="E1164" s="52"/>
      <c r="F1164" s="52"/>
      <c r="G1164" s="52"/>
      <c r="H1164" s="52"/>
      <c r="I1164" s="52"/>
    </row>
    <row r="1165" spans="1:9" s="53" customFormat="1">
      <c r="A1165" s="49"/>
      <c r="B1165" s="50"/>
      <c r="C1165" s="51"/>
      <c r="D1165" s="49"/>
      <c r="E1165" s="52"/>
      <c r="F1165" s="52"/>
      <c r="G1165" s="52"/>
      <c r="H1165" s="52"/>
      <c r="I1165" s="52"/>
    </row>
    <row r="1166" spans="1:9" s="53" customFormat="1">
      <c r="A1166" s="49"/>
      <c r="B1166" s="50"/>
      <c r="C1166" s="51"/>
      <c r="D1166" s="49"/>
      <c r="E1166" s="52"/>
      <c r="F1166" s="52"/>
      <c r="G1166" s="52"/>
      <c r="H1166" s="52"/>
      <c r="I1166" s="52"/>
    </row>
    <row r="1167" spans="1:9" s="53" customFormat="1">
      <c r="A1167" s="49"/>
      <c r="B1167" s="50"/>
      <c r="C1167" s="51"/>
      <c r="D1167" s="49"/>
      <c r="E1167" s="52"/>
      <c r="F1167" s="52"/>
      <c r="G1167" s="52"/>
      <c r="H1167" s="52"/>
      <c r="I1167" s="52"/>
    </row>
    <row r="1168" spans="1:9" s="53" customFormat="1">
      <c r="A1168" s="49"/>
      <c r="B1168" s="50"/>
      <c r="C1168" s="51"/>
      <c r="D1168" s="49"/>
      <c r="E1168" s="52"/>
      <c r="F1168" s="52"/>
      <c r="G1168" s="52"/>
      <c r="H1168" s="52"/>
      <c r="I1168" s="52"/>
    </row>
    <row r="1169" spans="1:9" s="53" customFormat="1">
      <c r="A1169" s="49"/>
      <c r="B1169" s="50"/>
      <c r="C1169" s="51"/>
      <c r="D1169" s="49"/>
      <c r="E1169" s="52"/>
      <c r="F1169" s="52"/>
      <c r="G1169" s="52"/>
      <c r="H1169" s="52"/>
      <c r="I1169" s="52"/>
    </row>
    <row r="1170" spans="1:9" s="53" customFormat="1">
      <c r="A1170" s="49"/>
      <c r="B1170" s="50"/>
      <c r="C1170" s="51"/>
      <c r="D1170" s="49"/>
      <c r="E1170" s="52"/>
      <c r="F1170" s="52"/>
      <c r="G1170" s="52"/>
      <c r="H1170" s="52"/>
      <c r="I1170" s="52"/>
    </row>
    <row r="1171" spans="1:9" s="53" customFormat="1">
      <c r="A1171" s="49"/>
      <c r="B1171" s="50"/>
      <c r="C1171" s="51"/>
      <c r="D1171" s="49"/>
      <c r="E1171" s="52"/>
      <c r="F1171" s="52"/>
      <c r="G1171" s="52"/>
      <c r="H1171" s="52"/>
      <c r="I1171" s="52"/>
    </row>
    <row r="1172" spans="1:9" s="53" customFormat="1">
      <c r="A1172" s="49"/>
      <c r="B1172" s="50"/>
      <c r="C1172" s="51"/>
      <c r="D1172" s="49"/>
      <c r="E1172" s="52"/>
      <c r="F1172" s="52"/>
      <c r="G1172" s="52"/>
      <c r="H1172" s="52"/>
      <c r="I1172" s="52"/>
    </row>
    <row r="1173" spans="1:9" s="53" customFormat="1">
      <c r="A1173" s="49"/>
      <c r="B1173" s="50"/>
      <c r="C1173" s="51"/>
      <c r="D1173" s="49"/>
      <c r="E1173" s="52"/>
      <c r="F1173" s="52"/>
      <c r="G1173" s="52"/>
      <c r="H1173" s="52"/>
      <c r="I1173" s="52"/>
    </row>
    <row r="1174" spans="1:9" s="53" customFormat="1">
      <c r="A1174" s="49"/>
      <c r="B1174" s="50"/>
      <c r="C1174" s="51"/>
      <c r="D1174" s="49"/>
      <c r="E1174" s="52"/>
      <c r="F1174" s="52"/>
      <c r="G1174" s="52"/>
      <c r="H1174" s="52"/>
      <c r="I1174" s="52"/>
    </row>
    <row r="1175" spans="1:9" s="53" customFormat="1">
      <c r="A1175" s="49"/>
      <c r="B1175" s="50"/>
      <c r="C1175" s="51"/>
      <c r="D1175" s="49"/>
      <c r="E1175" s="52"/>
      <c r="F1175" s="52"/>
      <c r="G1175" s="52"/>
      <c r="H1175" s="52"/>
      <c r="I1175" s="52"/>
    </row>
    <row r="1176" spans="1:9" s="53" customFormat="1">
      <c r="A1176" s="49"/>
      <c r="B1176" s="50"/>
      <c r="C1176" s="51"/>
      <c r="D1176" s="49"/>
      <c r="E1176" s="52"/>
      <c r="F1176" s="52"/>
      <c r="G1176" s="52"/>
      <c r="H1176" s="52"/>
      <c r="I1176" s="52"/>
    </row>
    <row r="1177" spans="1:9" s="53" customFormat="1">
      <c r="A1177" s="49"/>
      <c r="B1177" s="50"/>
      <c r="C1177" s="51"/>
      <c r="D1177" s="49"/>
      <c r="E1177" s="52"/>
      <c r="F1177" s="52"/>
      <c r="G1177" s="52"/>
      <c r="H1177" s="52"/>
      <c r="I1177" s="52"/>
    </row>
    <row r="1178" spans="1:9" s="53" customFormat="1">
      <c r="A1178" s="49"/>
      <c r="B1178" s="50"/>
      <c r="C1178" s="51"/>
      <c r="D1178" s="49"/>
      <c r="E1178" s="52"/>
      <c r="F1178" s="52"/>
      <c r="G1178" s="52"/>
      <c r="H1178" s="52"/>
      <c r="I1178" s="52"/>
    </row>
    <row r="1179" spans="1:9" s="53" customFormat="1">
      <c r="A1179" s="49"/>
      <c r="B1179" s="50"/>
      <c r="C1179" s="51"/>
      <c r="D1179" s="49"/>
      <c r="E1179" s="52"/>
      <c r="F1179" s="52"/>
      <c r="G1179" s="52"/>
      <c r="H1179" s="52"/>
      <c r="I1179" s="52"/>
    </row>
    <row r="1180" spans="1:9" s="53" customFormat="1">
      <c r="A1180" s="49"/>
      <c r="B1180" s="50"/>
      <c r="C1180" s="51"/>
      <c r="D1180" s="49"/>
      <c r="E1180" s="52"/>
      <c r="F1180" s="52"/>
      <c r="G1180" s="52"/>
      <c r="H1180" s="52"/>
      <c r="I1180" s="52"/>
    </row>
    <row r="1181" spans="1:9" s="53" customFormat="1">
      <c r="A1181" s="49"/>
      <c r="B1181" s="50"/>
      <c r="C1181" s="51"/>
      <c r="D1181" s="49"/>
      <c r="E1181" s="52"/>
      <c r="F1181" s="52"/>
      <c r="G1181" s="52"/>
      <c r="H1181" s="52"/>
      <c r="I1181" s="52"/>
    </row>
    <row r="1182" spans="1:9" s="53" customFormat="1">
      <c r="A1182" s="49"/>
      <c r="B1182" s="50"/>
      <c r="C1182" s="51"/>
      <c r="D1182" s="49"/>
      <c r="E1182" s="52"/>
      <c r="F1182" s="52"/>
      <c r="G1182" s="52"/>
      <c r="H1182" s="52"/>
      <c r="I1182" s="52"/>
    </row>
    <row r="1183" spans="1:9" s="53" customFormat="1">
      <c r="A1183" s="49"/>
      <c r="B1183" s="50"/>
      <c r="C1183" s="51"/>
      <c r="D1183" s="49"/>
      <c r="E1183" s="52"/>
      <c r="F1183" s="52"/>
      <c r="G1183" s="52"/>
      <c r="H1183" s="52"/>
      <c r="I1183" s="52"/>
    </row>
    <row r="1184" spans="1:9" s="53" customFormat="1">
      <c r="A1184" s="49"/>
      <c r="B1184" s="50"/>
      <c r="C1184" s="51"/>
      <c r="D1184" s="49"/>
      <c r="E1184" s="52"/>
      <c r="F1184" s="52"/>
      <c r="G1184" s="52"/>
      <c r="H1184" s="52"/>
      <c r="I1184" s="52"/>
    </row>
    <row r="1185" spans="1:9" s="53" customFormat="1">
      <c r="A1185" s="49"/>
      <c r="B1185" s="50"/>
      <c r="C1185" s="51"/>
      <c r="D1185" s="49"/>
      <c r="E1185" s="52"/>
      <c r="F1185" s="52"/>
      <c r="G1185" s="52"/>
      <c r="H1185" s="52"/>
      <c r="I1185" s="52"/>
    </row>
    <row r="1186" spans="1:9" s="53" customFormat="1">
      <c r="A1186" s="49"/>
      <c r="B1186" s="50"/>
      <c r="C1186" s="51"/>
      <c r="D1186" s="49"/>
      <c r="E1186" s="52"/>
      <c r="F1186" s="52"/>
      <c r="G1186" s="52"/>
      <c r="H1186" s="52"/>
      <c r="I1186" s="52"/>
    </row>
    <row r="1187" spans="1:9" s="53" customFormat="1">
      <c r="A1187" s="49"/>
      <c r="B1187" s="50"/>
      <c r="C1187" s="51"/>
      <c r="D1187" s="49"/>
      <c r="E1187" s="52"/>
      <c r="F1187" s="52"/>
      <c r="G1187" s="52"/>
      <c r="H1187" s="52"/>
      <c r="I1187" s="52"/>
    </row>
    <row r="1188" spans="1:9" s="53" customFormat="1">
      <c r="A1188" s="49"/>
      <c r="B1188" s="50"/>
      <c r="C1188" s="51"/>
      <c r="D1188" s="49"/>
      <c r="E1188" s="52"/>
      <c r="F1188" s="52"/>
      <c r="G1188" s="52"/>
      <c r="H1188" s="52"/>
      <c r="I1188" s="52"/>
    </row>
    <row r="1189" spans="1:9" s="53" customFormat="1">
      <c r="A1189" s="49"/>
      <c r="B1189" s="50"/>
      <c r="C1189" s="51"/>
      <c r="D1189" s="49"/>
      <c r="E1189" s="52"/>
      <c r="F1189" s="52"/>
      <c r="G1189" s="52"/>
      <c r="H1189" s="52"/>
      <c r="I1189" s="52"/>
    </row>
    <row r="1190" spans="1:9" s="53" customFormat="1">
      <c r="A1190" s="49"/>
      <c r="B1190" s="50"/>
      <c r="C1190" s="51"/>
      <c r="D1190" s="49"/>
      <c r="E1190" s="52"/>
      <c r="F1190" s="52"/>
      <c r="G1190" s="52"/>
      <c r="H1190" s="52"/>
      <c r="I1190" s="52"/>
    </row>
    <row r="1191" spans="1:9" s="53" customFormat="1">
      <c r="A1191" s="49"/>
      <c r="B1191" s="50"/>
      <c r="C1191" s="51"/>
      <c r="D1191" s="49"/>
      <c r="E1191" s="52"/>
      <c r="F1191" s="52"/>
      <c r="G1191" s="52"/>
      <c r="H1191" s="52"/>
      <c r="I1191" s="52"/>
    </row>
    <row r="1192" spans="1:9" s="53" customFormat="1">
      <c r="A1192" s="49"/>
      <c r="B1192" s="50"/>
      <c r="C1192" s="51"/>
      <c r="D1192" s="49"/>
      <c r="E1192" s="52"/>
      <c r="F1192" s="52"/>
      <c r="G1192" s="52"/>
      <c r="H1192" s="52"/>
      <c r="I1192" s="52"/>
    </row>
    <row r="1193" spans="1:9" s="53" customFormat="1">
      <c r="A1193" s="49"/>
      <c r="B1193" s="50"/>
      <c r="C1193" s="51"/>
      <c r="D1193" s="49"/>
      <c r="E1193" s="52"/>
      <c r="F1193" s="52"/>
      <c r="G1193" s="52"/>
      <c r="H1193" s="52"/>
      <c r="I1193" s="52"/>
    </row>
    <row r="1194" spans="1:9" s="53" customFormat="1">
      <c r="A1194" s="49"/>
      <c r="B1194" s="50"/>
      <c r="C1194" s="51"/>
      <c r="D1194" s="49"/>
      <c r="E1194" s="52"/>
      <c r="F1194" s="52"/>
      <c r="G1194" s="52"/>
      <c r="H1194" s="52"/>
      <c r="I1194" s="52"/>
    </row>
    <row r="1195" spans="1:9" s="53" customFormat="1">
      <c r="A1195" s="49"/>
      <c r="B1195" s="50"/>
      <c r="C1195" s="51"/>
      <c r="D1195" s="49"/>
      <c r="E1195" s="52"/>
      <c r="F1195" s="52"/>
      <c r="G1195" s="52"/>
      <c r="H1195" s="52"/>
      <c r="I1195" s="52"/>
    </row>
    <row r="1196" spans="1:9" s="53" customFormat="1">
      <c r="A1196" s="49"/>
      <c r="B1196" s="50"/>
      <c r="C1196" s="51"/>
      <c r="D1196" s="49"/>
      <c r="E1196" s="52"/>
      <c r="F1196" s="52"/>
      <c r="G1196" s="52"/>
      <c r="H1196" s="52"/>
      <c r="I1196" s="52"/>
    </row>
    <row r="1197" spans="1:9" s="53" customFormat="1">
      <c r="A1197" s="49"/>
      <c r="B1197" s="50"/>
      <c r="C1197" s="51"/>
      <c r="D1197" s="49"/>
      <c r="E1197" s="52"/>
      <c r="F1197" s="52"/>
      <c r="G1197" s="52"/>
      <c r="H1197" s="52"/>
      <c r="I1197" s="52"/>
    </row>
    <row r="1198" spans="1:9" s="53" customFormat="1">
      <c r="A1198" s="49"/>
      <c r="B1198" s="50"/>
      <c r="C1198" s="51"/>
      <c r="D1198" s="49"/>
      <c r="E1198" s="52"/>
      <c r="F1198" s="52"/>
      <c r="G1198" s="52"/>
      <c r="H1198" s="52"/>
      <c r="I1198" s="52"/>
    </row>
    <row r="1199" spans="1:9" s="53" customFormat="1">
      <c r="A1199" s="49"/>
      <c r="B1199" s="50"/>
      <c r="C1199" s="51"/>
      <c r="D1199" s="49"/>
      <c r="E1199" s="52"/>
      <c r="F1199" s="52"/>
      <c r="G1199" s="52"/>
      <c r="H1199" s="52"/>
      <c r="I1199" s="52"/>
    </row>
    <row r="1200" spans="1:9" s="53" customFormat="1">
      <c r="A1200" s="49"/>
      <c r="B1200" s="50"/>
      <c r="C1200" s="51"/>
      <c r="D1200" s="49"/>
      <c r="E1200" s="52"/>
      <c r="F1200" s="52"/>
      <c r="G1200" s="52"/>
      <c r="H1200" s="52"/>
      <c r="I1200" s="52"/>
    </row>
    <row r="1201" spans="1:9" s="53" customFormat="1">
      <c r="A1201" s="49"/>
      <c r="B1201" s="50"/>
      <c r="C1201" s="51"/>
      <c r="D1201" s="49"/>
      <c r="E1201" s="52"/>
      <c r="F1201" s="52"/>
      <c r="G1201" s="52"/>
      <c r="H1201" s="52"/>
      <c r="I1201" s="52"/>
    </row>
    <row r="1202" spans="1:9" s="53" customFormat="1">
      <c r="A1202" s="49"/>
      <c r="B1202" s="50"/>
      <c r="C1202" s="51"/>
      <c r="D1202" s="49"/>
      <c r="E1202" s="52"/>
      <c r="F1202" s="52"/>
      <c r="G1202" s="52"/>
      <c r="H1202" s="52"/>
      <c r="I1202" s="52"/>
    </row>
    <row r="1203" spans="1:9" s="53" customFormat="1">
      <c r="A1203" s="49"/>
      <c r="B1203" s="50"/>
      <c r="C1203" s="51"/>
      <c r="D1203" s="49"/>
      <c r="E1203" s="52"/>
      <c r="F1203" s="52"/>
      <c r="G1203" s="52"/>
      <c r="H1203" s="52"/>
      <c r="I1203" s="52"/>
    </row>
    <row r="1204" spans="1:9" s="53" customFormat="1">
      <c r="A1204" s="49"/>
      <c r="B1204" s="50"/>
      <c r="C1204" s="51"/>
      <c r="D1204" s="49"/>
      <c r="E1204" s="52"/>
      <c r="F1204" s="52"/>
      <c r="G1204" s="52"/>
      <c r="H1204" s="52"/>
      <c r="I1204" s="52"/>
    </row>
    <row r="1205" spans="1:9" s="53" customFormat="1">
      <c r="A1205" s="49"/>
      <c r="B1205" s="50"/>
      <c r="C1205" s="51"/>
      <c r="D1205" s="49"/>
      <c r="E1205" s="52"/>
      <c r="F1205" s="52"/>
      <c r="G1205" s="52"/>
      <c r="H1205" s="52"/>
      <c r="I1205" s="52"/>
    </row>
    <row r="1206" spans="1:9" s="53" customFormat="1">
      <c r="A1206" s="49"/>
      <c r="B1206" s="50"/>
      <c r="C1206" s="51"/>
      <c r="D1206" s="49"/>
      <c r="E1206" s="52"/>
      <c r="F1206" s="52"/>
      <c r="G1206" s="52"/>
      <c r="H1206" s="52"/>
      <c r="I1206" s="52"/>
    </row>
    <row r="1207" spans="1:9" s="53" customFormat="1">
      <c r="A1207" s="49"/>
      <c r="B1207" s="50"/>
      <c r="C1207" s="51"/>
      <c r="D1207" s="49"/>
      <c r="E1207" s="52"/>
      <c r="F1207" s="52"/>
      <c r="G1207" s="52"/>
      <c r="H1207" s="52"/>
      <c r="I1207" s="52"/>
    </row>
    <row r="1208" spans="1:9" s="53" customFormat="1">
      <c r="A1208" s="49"/>
      <c r="B1208" s="50"/>
      <c r="C1208" s="51"/>
      <c r="D1208" s="49"/>
      <c r="E1208" s="52"/>
      <c r="F1208" s="52"/>
      <c r="G1208" s="52"/>
      <c r="H1208" s="52"/>
      <c r="I1208" s="52"/>
    </row>
    <row r="1209" spans="1:9" s="53" customFormat="1">
      <c r="A1209" s="49"/>
      <c r="B1209" s="50"/>
      <c r="C1209" s="51"/>
      <c r="D1209" s="49"/>
      <c r="E1209" s="52"/>
      <c r="F1209" s="52"/>
      <c r="G1209" s="52"/>
      <c r="H1209" s="52"/>
      <c r="I1209" s="52"/>
    </row>
    <row r="1210" spans="1:9" s="53" customFormat="1">
      <c r="A1210" s="49"/>
      <c r="B1210" s="50"/>
      <c r="C1210" s="51"/>
      <c r="D1210" s="49"/>
      <c r="E1210" s="52"/>
      <c r="F1210" s="52"/>
      <c r="G1210" s="52"/>
      <c r="H1210" s="52"/>
      <c r="I1210" s="52"/>
    </row>
    <row r="1211" spans="1:9" s="53" customFormat="1">
      <c r="A1211" s="49"/>
      <c r="B1211" s="50"/>
      <c r="C1211" s="51"/>
      <c r="D1211" s="49"/>
      <c r="E1211" s="52"/>
      <c r="F1211" s="52"/>
      <c r="G1211" s="52"/>
      <c r="H1211" s="52"/>
      <c r="I1211" s="52"/>
    </row>
    <row r="1212" spans="1:9" s="53" customFormat="1">
      <c r="A1212" s="49"/>
      <c r="B1212" s="50"/>
      <c r="C1212" s="51"/>
      <c r="D1212" s="49"/>
      <c r="E1212" s="52"/>
      <c r="F1212" s="52"/>
      <c r="G1212" s="52"/>
      <c r="H1212" s="52"/>
      <c r="I1212" s="52"/>
    </row>
    <row r="1213" spans="1:9" s="53" customFormat="1">
      <c r="A1213" s="49"/>
      <c r="B1213" s="50"/>
      <c r="C1213" s="51"/>
      <c r="D1213" s="49"/>
      <c r="E1213" s="52"/>
      <c r="F1213" s="52"/>
      <c r="G1213" s="52"/>
      <c r="H1213" s="52"/>
      <c r="I1213" s="52"/>
    </row>
    <row r="1214" spans="1:9" s="53" customFormat="1">
      <c r="A1214" s="49"/>
      <c r="B1214" s="50"/>
      <c r="C1214" s="51"/>
      <c r="D1214" s="49"/>
      <c r="E1214" s="52"/>
      <c r="F1214" s="52"/>
      <c r="G1214" s="52"/>
      <c r="H1214" s="52"/>
      <c r="I1214" s="52"/>
    </row>
    <row r="1215" spans="1:9" s="53" customFormat="1">
      <c r="A1215" s="49"/>
      <c r="B1215" s="50"/>
      <c r="C1215" s="51"/>
      <c r="D1215" s="49"/>
      <c r="E1215" s="52"/>
      <c r="F1215" s="52"/>
      <c r="G1215" s="52"/>
      <c r="H1215" s="52"/>
      <c r="I1215" s="52"/>
    </row>
    <row r="1216" spans="1:9" s="53" customFormat="1">
      <c r="A1216" s="49"/>
      <c r="B1216" s="50"/>
      <c r="C1216" s="51"/>
      <c r="D1216" s="49"/>
      <c r="E1216" s="52"/>
      <c r="F1216" s="52"/>
      <c r="G1216" s="52"/>
      <c r="H1216" s="52"/>
      <c r="I1216" s="52"/>
    </row>
    <row r="1217" spans="1:9" s="53" customFormat="1">
      <c r="A1217" s="49"/>
      <c r="B1217" s="50"/>
      <c r="C1217" s="51"/>
      <c r="D1217" s="49"/>
      <c r="E1217" s="52"/>
      <c r="F1217" s="52"/>
      <c r="G1217" s="52"/>
      <c r="H1217" s="52"/>
      <c r="I1217" s="52"/>
    </row>
    <row r="1218" spans="1:9" s="53" customFormat="1">
      <c r="A1218" s="49"/>
      <c r="B1218" s="50"/>
      <c r="C1218" s="51"/>
      <c r="D1218" s="49"/>
      <c r="E1218" s="52"/>
      <c r="F1218" s="52"/>
      <c r="G1218" s="52"/>
      <c r="H1218" s="52"/>
      <c r="I1218" s="52"/>
    </row>
    <row r="1219" spans="1:9" s="53" customFormat="1">
      <c r="A1219" s="49"/>
      <c r="B1219" s="50"/>
      <c r="C1219" s="51"/>
      <c r="D1219" s="49"/>
      <c r="E1219" s="52"/>
      <c r="F1219" s="52"/>
      <c r="G1219" s="52"/>
      <c r="H1219" s="52"/>
      <c r="I1219" s="52"/>
    </row>
    <row r="1220" spans="1:9" s="53" customFormat="1">
      <c r="A1220" s="49"/>
      <c r="B1220" s="50"/>
      <c r="C1220" s="51"/>
      <c r="D1220" s="49"/>
      <c r="E1220" s="52"/>
      <c r="F1220" s="52"/>
      <c r="G1220" s="52"/>
      <c r="H1220" s="52"/>
      <c r="I1220" s="52"/>
    </row>
    <row r="1221" spans="1:9" s="53" customFormat="1">
      <c r="A1221" s="49"/>
      <c r="B1221" s="50"/>
      <c r="C1221" s="51"/>
      <c r="D1221" s="49"/>
      <c r="E1221" s="52"/>
      <c r="F1221" s="52"/>
      <c r="G1221" s="52"/>
      <c r="H1221" s="52"/>
      <c r="I1221" s="52"/>
    </row>
    <row r="1222" spans="1:9" s="53" customFormat="1">
      <c r="A1222" s="49"/>
      <c r="B1222" s="50"/>
      <c r="C1222" s="51"/>
      <c r="D1222" s="49"/>
      <c r="E1222" s="52"/>
      <c r="F1222" s="52"/>
      <c r="G1222" s="52"/>
      <c r="H1222" s="52"/>
      <c r="I1222" s="52"/>
    </row>
    <row r="1223" spans="1:9" s="53" customFormat="1">
      <c r="A1223" s="49"/>
      <c r="B1223" s="50"/>
      <c r="C1223" s="51"/>
      <c r="D1223" s="49"/>
      <c r="E1223" s="52"/>
      <c r="F1223" s="52"/>
      <c r="G1223" s="52"/>
      <c r="H1223" s="52"/>
      <c r="I1223" s="52"/>
    </row>
    <row r="1224" spans="1:9" s="53" customFormat="1">
      <c r="A1224" s="49"/>
      <c r="B1224" s="50"/>
      <c r="C1224" s="51"/>
      <c r="D1224" s="49"/>
      <c r="E1224" s="52"/>
      <c r="F1224" s="52"/>
      <c r="G1224" s="52"/>
      <c r="H1224" s="52"/>
      <c r="I1224" s="52"/>
    </row>
    <row r="1225" spans="1:9" s="53" customFormat="1">
      <c r="A1225" s="49"/>
      <c r="B1225" s="50"/>
      <c r="C1225" s="51"/>
      <c r="D1225" s="49"/>
      <c r="E1225" s="52"/>
      <c r="F1225" s="52"/>
      <c r="G1225" s="52"/>
      <c r="H1225" s="52"/>
      <c r="I1225" s="52"/>
    </row>
    <row r="1226" spans="1:9" s="53" customFormat="1">
      <c r="A1226" s="49"/>
      <c r="B1226" s="50"/>
      <c r="C1226" s="51"/>
      <c r="D1226" s="49"/>
      <c r="E1226" s="52"/>
      <c r="F1226" s="52"/>
      <c r="G1226" s="52"/>
      <c r="H1226" s="52"/>
      <c r="I1226" s="52"/>
    </row>
    <row r="1227" spans="1:9" s="53" customFormat="1">
      <c r="A1227" s="49"/>
      <c r="B1227" s="50"/>
      <c r="C1227" s="51"/>
      <c r="D1227" s="49"/>
      <c r="E1227" s="52"/>
      <c r="F1227" s="52"/>
      <c r="G1227" s="52"/>
      <c r="H1227" s="52"/>
      <c r="I1227" s="52"/>
    </row>
    <row r="1228" spans="1:9" s="53" customFormat="1">
      <c r="A1228" s="49"/>
      <c r="B1228" s="50"/>
      <c r="C1228" s="51"/>
      <c r="D1228" s="49"/>
      <c r="E1228" s="52"/>
      <c r="F1228" s="52"/>
      <c r="G1228" s="52"/>
      <c r="H1228" s="52"/>
      <c r="I1228" s="52"/>
    </row>
    <row r="1229" spans="1:9" s="53" customFormat="1">
      <c r="A1229" s="49"/>
      <c r="B1229" s="50"/>
      <c r="C1229" s="51"/>
      <c r="D1229" s="49"/>
      <c r="E1229" s="52"/>
      <c r="F1229" s="52"/>
      <c r="G1229" s="52"/>
      <c r="H1229" s="52"/>
      <c r="I1229" s="52"/>
    </row>
    <row r="1230" spans="1:9" s="53" customFormat="1">
      <c r="A1230" s="49"/>
      <c r="B1230" s="50"/>
      <c r="C1230" s="51"/>
      <c r="D1230" s="49"/>
      <c r="E1230" s="52"/>
      <c r="F1230" s="52"/>
      <c r="G1230" s="52"/>
      <c r="H1230" s="52"/>
      <c r="I1230" s="52"/>
    </row>
    <row r="1231" spans="1:9" s="53" customFormat="1">
      <c r="A1231" s="49"/>
      <c r="B1231" s="50"/>
      <c r="C1231" s="51"/>
      <c r="D1231" s="49"/>
      <c r="E1231" s="52"/>
      <c r="F1231" s="52"/>
      <c r="G1231" s="52"/>
      <c r="H1231" s="52"/>
      <c r="I1231" s="52"/>
    </row>
    <row r="1232" spans="1:9" s="53" customFormat="1">
      <c r="A1232" s="49"/>
      <c r="B1232" s="50"/>
      <c r="C1232" s="51"/>
      <c r="D1232" s="49"/>
      <c r="E1232" s="52"/>
      <c r="F1232" s="52"/>
      <c r="G1232" s="52"/>
      <c r="H1232" s="52"/>
      <c r="I1232" s="52"/>
    </row>
    <row r="1233" spans="1:9" s="53" customFormat="1">
      <c r="A1233" s="49"/>
      <c r="B1233" s="50"/>
      <c r="C1233" s="51"/>
      <c r="D1233" s="49"/>
      <c r="E1233" s="52"/>
      <c r="F1233" s="52"/>
      <c r="G1233" s="52"/>
      <c r="H1233" s="52"/>
      <c r="I1233" s="52"/>
    </row>
    <row r="1234" spans="1:9" s="53" customFormat="1">
      <c r="A1234" s="49"/>
      <c r="B1234" s="50"/>
      <c r="C1234" s="51"/>
      <c r="D1234" s="49"/>
      <c r="E1234" s="52"/>
      <c r="F1234" s="52"/>
      <c r="G1234" s="52"/>
      <c r="H1234" s="52"/>
      <c r="I1234" s="52"/>
    </row>
    <row r="1235" spans="1:9" s="53" customFormat="1">
      <c r="A1235" s="49"/>
      <c r="B1235" s="50"/>
      <c r="C1235" s="51"/>
      <c r="D1235" s="49"/>
      <c r="E1235" s="52"/>
      <c r="F1235" s="52"/>
      <c r="G1235" s="52"/>
      <c r="H1235" s="52"/>
      <c r="I1235" s="52"/>
    </row>
    <row r="1236" spans="1:9" s="53" customFormat="1">
      <c r="A1236" s="49"/>
      <c r="B1236" s="50"/>
      <c r="C1236" s="51"/>
      <c r="D1236" s="49"/>
      <c r="E1236" s="52"/>
      <c r="F1236" s="52"/>
      <c r="G1236" s="52"/>
      <c r="H1236" s="52"/>
      <c r="I1236" s="52"/>
    </row>
    <row r="1237" spans="1:9" s="53" customFormat="1">
      <c r="A1237" s="49"/>
      <c r="B1237" s="50"/>
      <c r="C1237" s="51"/>
      <c r="D1237" s="49"/>
      <c r="E1237" s="52"/>
      <c r="F1237" s="52"/>
      <c r="G1237" s="52"/>
      <c r="H1237" s="52"/>
      <c r="I1237" s="52"/>
    </row>
    <row r="1238" spans="1:9" s="53" customFormat="1">
      <c r="A1238" s="49"/>
      <c r="B1238" s="50"/>
      <c r="C1238" s="51"/>
      <c r="D1238" s="49"/>
      <c r="E1238" s="52"/>
      <c r="F1238" s="52"/>
      <c r="G1238" s="52"/>
      <c r="H1238" s="52"/>
      <c r="I1238" s="52"/>
    </row>
    <row r="1239" spans="1:9" s="53" customFormat="1">
      <c r="A1239" s="49"/>
      <c r="B1239" s="50"/>
      <c r="C1239" s="51"/>
      <c r="D1239" s="49"/>
      <c r="E1239" s="52"/>
      <c r="F1239" s="52"/>
      <c r="G1239" s="52"/>
      <c r="H1239" s="52"/>
      <c r="I1239" s="52"/>
    </row>
    <row r="1240" spans="1:9" s="53" customFormat="1">
      <c r="A1240" s="49"/>
      <c r="B1240" s="50"/>
      <c r="C1240" s="51"/>
      <c r="D1240" s="49"/>
      <c r="E1240" s="52"/>
      <c r="F1240" s="52"/>
      <c r="G1240" s="52"/>
      <c r="H1240" s="52"/>
      <c r="I1240" s="52"/>
    </row>
    <row r="1241" spans="1:9" s="53" customFormat="1">
      <c r="A1241" s="49"/>
      <c r="B1241" s="50"/>
      <c r="C1241" s="51"/>
      <c r="D1241" s="49"/>
      <c r="E1241" s="52"/>
      <c r="F1241" s="52"/>
      <c r="G1241" s="52"/>
      <c r="H1241" s="52"/>
      <c r="I1241" s="52"/>
    </row>
    <row r="1242" spans="1:9" s="53" customFormat="1">
      <c r="A1242" s="49"/>
      <c r="B1242" s="50"/>
      <c r="C1242" s="51"/>
      <c r="D1242" s="49"/>
      <c r="E1242" s="52"/>
      <c r="F1242" s="52"/>
      <c r="G1242" s="52"/>
      <c r="H1242" s="52"/>
      <c r="I1242" s="52"/>
    </row>
    <row r="1243" spans="1:9" s="53" customFormat="1">
      <c r="A1243" s="49"/>
      <c r="B1243" s="50"/>
      <c r="C1243" s="51"/>
      <c r="D1243" s="49"/>
      <c r="E1243" s="52"/>
      <c r="F1243" s="52"/>
      <c r="G1243" s="52"/>
      <c r="H1243" s="52"/>
      <c r="I1243" s="52"/>
    </row>
    <row r="1244" spans="1:9" s="53" customFormat="1">
      <c r="A1244" s="49"/>
      <c r="B1244" s="50"/>
      <c r="C1244" s="51"/>
      <c r="D1244" s="49"/>
      <c r="E1244" s="52"/>
      <c r="F1244" s="52"/>
      <c r="G1244" s="52"/>
      <c r="H1244" s="52"/>
      <c r="I1244" s="52"/>
    </row>
    <row r="1245" spans="1:9" s="53" customFormat="1">
      <c r="A1245" s="49"/>
      <c r="B1245" s="50"/>
      <c r="C1245" s="51"/>
      <c r="D1245" s="49"/>
      <c r="E1245" s="52"/>
      <c r="F1245" s="52"/>
      <c r="G1245" s="52"/>
      <c r="H1245" s="52"/>
      <c r="I1245" s="52"/>
    </row>
    <row r="1246" spans="1:9" s="53" customFormat="1">
      <c r="A1246" s="49"/>
      <c r="B1246" s="50"/>
      <c r="C1246" s="51"/>
      <c r="D1246" s="49"/>
      <c r="E1246" s="52"/>
      <c r="F1246" s="52"/>
      <c r="G1246" s="52"/>
      <c r="H1246" s="52"/>
      <c r="I1246" s="52"/>
    </row>
    <row r="1247" spans="1:9" s="53" customFormat="1">
      <c r="A1247" s="49"/>
      <c r="B1247" s="50"/>
      <c r="C1247" s="51"/>
      <c r="D1247" s="49"/>
      <c r="E1247" s="52"/>
      <c r="F1247" s="52"/>
      <c r="G1247" s="52"/>
      <c r="H1247" s="52"/>
      <c r="I1247" s="52"/>
    </row>
    <row r="1248" spans="1:9" s="53" customFormat="1">
      <c r="A1248" s="49"/>
      <c r="B1248" s="50"/>
      <c r="C1248" s="51"/>
      <c r="D1248" s="49"/>
      <c r="E1248" s="52"/>
      <c r="F1248" s="52"/>
      <c r="G1248" s="52"/>
      <c r="H1248" s="52"/>
      <c r="I1248" s="52"/>
    </row>
    <row r="1249" spans="1:9" s="53" customFormat="1">
      <c r="A1249" s="49"/>
      <c r="B1249" s="50"/>
      <c r="C1249" s="51"/>
      <c r="D1249" s="49"/>
      <c r="E1249" s="52"/>
      <c r="F1249" s="52"/>
      <c r="G1249" s="52"/>
      <c r="H1249" s="52"/>
      <c r="I1249" s="52"/>
    </row>
    <row r="1250" spans="1:9" s="53" customFormat="1">
      <c r="A1250" s="49"/>
      <c r="B1250" s="50"/>
      <c r="C1250" s="51"/>
      <c r="D1250" s="49"/>
      <c r="E1250" s="52"/>
      <c r="F1250" s="52"/>
      <c r="G1250" s="52"/>
      <c r="H1250" s="52"/>
      <c r="I1250" s="52"/>
    </row>
    <row r="1251" spans="1:9" s="53" customFormat="1">
      <c r="A1251" s="49"/>
      <c r="B1251" s="50"/>
      <c r="C1251" s="51"/>
      <c r="D1251" s="49"/>
      <c r="E1251" s="52"/>
      <c r="F1251" s="52"/>
      <c r="G1251" s="52"/>
      <c r="H1251" s="52"/>
      <c r="I1251" s="52"/>
    </row>
    <row r="1252" spans="1:9" s="53" customFormat="1">
      <c r="A1252" s="49"/>
      <c r="B1252" s="50"/>
      <c r="C1252" s="51"/>
      <c r="D1252" s="49"/>
      <c r="E1252" s="52"/>
      <c r="F1252" s="52"/>
      <c r="G1252" s="52"/>
      <c r="H1252" s="52"/>
      <c r="I1252" s="52"/>
    </row>
    <row r="1253" spans="1:9" s="53" customFormat="1">
      <c r="A1253" s="49"/>
      <c r="B1253" s="50"/>
      <c r="C1253" s="51"/>
      <c r="D1253" s="49"/>
      <c r="E1253" s="52"/>
      <c r="F1253" s="52"/>
      <c r="G1253" s="52"/>
      <c r="H1253" s="52"/>
      <c r="I1253" s="52"/>
    </row>
    <row r="1254" spans="1:9" s="53" customFormat="1">
      <c r="A1254" s="49"/>
      <c r="B1254" s="50"/>
      <c r="C1254" s="51"/>
      <c r="D1254" s="49"/>
      <c r="E1254" s="52"/>
      <c r="F1254" s="52"/>
      <c r="G1254" s="52"/>
      <c r="H1254" s="52"/>
      <c r="I1254" s="52"/>
    </row>
    <row r="1255" spans="1:9" s="53" customFormat="1">
      <c r="A1255" s="49"/>
      <c r="B1255" s="50"/>
      <c r="C1255" s="51"/>
      <c r="D1255" s="49"/>
      <c r="E1255" s="52"/>
      <c r="F1255" s="52"/>
      <c r="G1255" s="52"/>
      <c r="H1255" s="52"/>
      <c r="I1255" s="52"/>
    </row>
    <row r="1256" spans="1:9" s="53" customFormat="1">
      <c r="A1256" s="49"/>
      <c r="B1256" s="50"/>
      <c r="C1256" s="51"/>
      <c r="D1256" s="49"/>
      <c r="E1256" s="52"/>
      <c r="F1256" s="52"/>
      <c r="G1256" s="52"/>
      <c r="H1256" s="52"/>
      <c r="I1256" s="52"/>
    </row>
    <row r="1257" spans="1:9" s="53" customFormat="1">
      <c r="A1257" s="49"/>
      <c r="B1257" s="50"/>
      <c r="C1257" s="51"/>
      <c r="D1257" s="49"/>
      <c r="E1257" s="52"/>
      <c r="F1257" s="52"/>
      <c r="G1257" s="52"/>
      <c r="H1257" s="52"/>
      <c r="I1257" s="52"/>
    </row>
    <row r="1258" spans="1:9" s="53" customFormat="1">
      <c r="A1258" s="49"/>
      <c r="B1258" s="50"/>
      <c r="C1258" s="51"/>
      <c r="D1258" s="49"/>
      <c r="E1258" s="52"/>
      <c r="F1258" s="52"/>
      <c r="G1258" s="52"/>
      <c r="H1258" s="52"/>
      <c r="I1258" s="52"/>
    </row>
    <row r="1259" spans="1:9" s="53" customFormat="1">
      <c r="A1259" s="49"/>
      <c r="B1259" s="50"/>
      <c r="C1259" s="51"/>
      <c r="D1259" s="49"/>
      <c r="E1259" s="52"/>
      <c r="F1259" s="52"/>
      <c r="G1259" s="52"/>
      <c r="H1259" s="52"/>
      <c r="I1259" s="52"/>
    </row>
    <row r="1260" spans="1:9" s="53" customFormat="1">
      <c r="A1260" s="49"/>
      <c r="B1260" s="50"/>
      <c r="C1260" s="51"/>
      <c r="D1260" s="49"/>
      <c r="E1260" s="52"/>
      <c r="F1260" s="52"/>
      <c r="G1260" s="52"/>
      <c r="H1260" s="52"/>
      <c r="I1260" s="52"/>
    </row>
    <row r="1261" spans="1:9" s="53" customFormat="1">
      <c r="A1261" s="49"/>
      <c r="B1261" s="50"/>
      <c r="C1261" s="51"/>
      <c r="D1261" s="49"/>
      <c r="E1261" s="52"/>
      <c r="F1261" s="52"/>
      <c r="G1261" s="52"/>
      <c r="H1261" s="52"/>
      <c r="I1261" s="52"/>
    </row>
    <row r="1262" spans="1:9" s="53" customFormat="1">
      <c r="A1262" s="49"/>
      <c r="B1262" s="50"/>
      <c r="C1262" s="51"/>
      <c r="D1262" s="49"/>
      <c r="E1262" s="52"/>
      <c r="F1262" s="52"/>
      <c r="G1262" s="52"/>
      <c r="H1262" s="52"/>
      <c r="I1262" s="52"/>
    </row>
    <row r="1263" spans="1:9" s="53" customFormat="1">
      <c r="A1263" s="49"/>
      <c r="B1263" s="50"/>
      <c r="C1263" s="51"/>
      <c r="D1263" s="49"/>
      <c r="E1263" s="52"/>
      <c r="F1263" s="52"/>
      <c r="G1263" s="52"/>
      <c r="H1263" s="52"/>
      <c r="I1263" s="52"/>
    </row>
    <row r="1264" spans="1:9" s="53" customFormat="1">
      <c r="A1264" s="49"/>
      <c r="B1264" s="50"/>
      <c r="C1264" s="51"/>
      <c r="D1264" s="49"/>
      <c r="E1264" s="52"/>
      <c r="F1264" s="52"/>
      <c r="G1264" s="52"/>
      <c r="H1264" s="52"/>
      <c r="I1264" s="52"/>
    </row>
    <row r="1265" spans="1:9" s="53" customFormat="1">
      <c r="A1265" s="49"/>
      <c r="B1265" s="50"/>
      <c r="C1265" s="51"/>
      <c r="D1265" s="49"/>
      <c r="E1265" s="52"/>
      <c r="F1265" s="52"/>
      <c r="G1265" s="52"/>
      <c r="H1265" s="52"/>
      <c r="I1265" s="52"/>
    </row>
    <row r="1266" spans="1:9" s="53" customFormat="1">
      <c r="A1266" s="49"/>
      <c r="B1266" s="50"/>
      <c r="C1266" s="51"/>
      <c r="D1266" s="49"/>
      <c r="E1266" s="52"/>
      <c r="F1266" s="52"/>
      <c r="G1266" s="52"/>
      <c r="H1266" s="52"/>
      <c r="I1266" s="52"/>
    </row>
    <row r="1267" spans="1:9" s="53" customFormat="1">
      <c r="A1267" s="49"/>
      <c r="B1267" s="50"/>
      <c r="C1267" s="51"/>
      <c r="D1267" s="49"/>
      <c r="E1267" s="52"/>
      <c r="F1267" s="52"/>
      <c r="G1267" s="52"/>
      <c r="H1267" s="52"/>
      <c r="I1267" s="52"/>
    </row>
    <row r="1268" spans="1:9" s="53" customFormat="1">
      <c r="A1268" s="49"/>
      <c r="B1268" s="50"/>
      <c r="C1268" s="51"/>
      <c r="D1268" s="49"/>
      <c r="E1268" s="52"/>
      <c r="F1268" s="52"/>
      <c r="G1268" s="52"/>
      <c r="H1268" s="52"/>
      <c r="I1268" s="52"/>
    </row>
    <row r="1269" spans="1:9" s="53" customFormat="1">
      <c r="A1269" s="49"/>
      <c r="B1269" s="50"/>
      <c r="C1269" s="51"/>
      <c r="D1269" s="49"/>
      <c r="E1269" s="52"/>
      <c r="F1269" s="52"/>
      <c r="G1269" s="52"/>
      <c r="H1269" s="52"/>
      <c r="I1269" s="52"/>
    </row>
    <row r="1270" spans="1:9" s="53" customFormat="1">
      <c r="A1270" s="49"/>
      <c r="B1270" s="50"/>
      <c r="C1270" s="51"/>
      <c r="D1270" s="49"/>
      <c r="E1270" s="52"/>
      <c r="F1270" s="52"/>
      <c r="G1270" s="52"/>
      <c r="H1270" s="52"/>
      <c r="I1270" s="52"/>
    </row>
    <row r="1271" spans="1:9" s="53" customFormat="1">
      <c r="A1271" s="49"/>
      <c r="B1271" s="50"/>
      <c r="C1271" s="51"/>
      <c r="D1271" s="49"/>
      <c r="E1271" s="52"/>
      <c r="F1271" s="52"/>
      <c r="G1271" s="52"/>
      <c r="H1271" s="52"/>
      <c r="I1271" s="52"/>
    </row>
    <row r="1272" spans="1:9" s="53" customFormat="1">
      <c r="A1272" s="49"/>
      <c r="B1272" s="50"/>
      <c r="C1272" s="51"/>
      <c r="D1272" s="49"/>
      <c r="E1272" s="52"/>
      <c r="F1272" s="52"/>
      <c r="G1272" s="52"/>
      <c r="H1272" s="52"/>
      <c r="I1272" s="52"/>
    </row>
    <row r="1273" spans="1:9" s="53" customFormat="1">
      <c r="A1273" s="49"/>
      <c r="B1273" s="50"/>
      <c r="C1273" s="51"/>
      <c r="D1273" s="49"/>
      <c r="E1273" s="52"/>
      <c r="F1273" s="52"/>
      <c r="G1273" s="52"/>
      <c r="H1273" s="52"/>
      <c r="I1273" s="52"/>
    </row>
    <row r="1274" spans="1:9" s="53" customFormat="1">
      <c r="A1274" s="49"/>
      <c r="B1274" s="50"/>
      <c r="C1274" s="51"/>
      <c r="D1274" s="49"/>
      <c r="E1274" s="52"/>
      <c r="F1274" s="52"/>
      <c r="G1274" s="52"/>
      <c r="H1274" s="52"/>
      <c r="I1274" s="52"/>
    </row>
    <row r="1275" spans="1:9" s="53" customFormat="1">
      <c r="A1275" s="49"/>
      <c r="B1275" s="50"/>
      <c r="C1275" s="51"/>
      <c r="D1275" s="49"/>
      <c r="E1275" s="52"/>
      <c r="F1275" s="52"/>
      <c r="G1275" s="52"/>
      <c r="H1275" s="52"/>
      <c r="I1275" s="52"/>
    </row>
    <row r="1276" spans="1:9" s="53" customFormat="1">
      <c r="A1276" s="49"/>
      <c r="B1276" s="50"/>
      <c r="C1276" s="51"/>
      <c r="D1276" s="49"/>
      <c r="E1276" s="52"/>
      <c r="F1276" s="52"/>
      <c r="G1276" s="52"/>
      <c r="H1276" s="52"/>
      <c r="I1276" s="52"/>
    </row>
    <row r="1277" spans="1:9" s="53" customFormat="1">
      <c r="A1277" s="49"/>
      <c r="B1277" s="50"/>
      <c r="C1277" s="51"/>
      <c r="D1277" s="49"/>
      <c r="E1277" s="52"/>
      <c r="F1277" s="52"/>
      <c r="G1277" s="52"/>
      <c r="H1277" s="52"/>
      <c r="I1277" s="52"/>
    </row>
    <row r="1278" spans="1:9" s="53" customFormat="1">
      <c r="A1278" s="49"/>
      <c r="B1278" s="50"/>
      <c r="C1278" s="51"/>
      <c r="D1278" s="49"/>
      <c r="E1278" s="52"/>
      <c r="F1278" s="52"/>
      <c r="G1278" s="52"/>
      <c r="H1278" s="52"/>
      <c r="I1278" s="52"/>
    </row>
    <row r="1279" spans="1:9" s="53" customFormat="1">
      <c r="A1279" s="49"/>
      <c r="B1279" s="50"/>
      <c r="C1279" s="51"/>
      <c r="D1279" s="49"/>
      <c r="E1279" s="52"/>
      <c r="F1279" s="52"/>
      <c r="G1279" s="52"/>
      <c r="H1279" s="52"/>
      <c r="I1279" s="52"/>
    </row>
    <row r="1280" spans="1:9" s="53" customFormat="1">
      <c r="A1280" s="49"/>
      <c r="B1280" s="50"/>
      <c r="C1280" s="51"/>
      <c r="D1280" s="49"/>
      <c r="E1280" s="52"/>
      <c r="F1280" s="52"/>
      <c r="G1280" s="52"/>
      <c r="H1280" s="52"/>
      <c r="I1280" s="52"/>
    </row>
    <row r="1281" spans="1:9" s="53" customFormat="1">
      <c r="A1281" s="49"/>
      <c r="B1281" s="50"/>
      <c r="C1281" s="51"/>
      <c r="D1281" s="49"/>
      <c r="E1281" s="52"/>
      <c r="F1281" s="52"/>
      <c r="G1281" s="52"/>
      <c r="H1281" s="52"/>
      <c r="I1281" s="52"/>
    </row>
    <row r="1282" spans="1:9" s="53" customFormat="1">
      <c r="A1282" s="49"/>
      <c r="B1282" s="50"/>
      <c r="C1282" s="51"/>
      <c r="D1282" s="49"/>
      <c r="E1282" s="52"/>
      <c r="F1282" s="52"/>
      <c r="G1282" s="52"/>
      <c r="H1282" s="52"/>
      <c r="I1282" s="52"/>
    </row>
    <row r="1283" spans="1:9" s="53" customFormat="1">
      <c r="A1283" s="49"/>
      <c r="B1283" s="50"/>
      <c r="C1283" s="51"/>
      <c r="D1283" s="49"/>
      <c r="E1283" s="52"/>
      <c r="F1283" s="52"/>
      <c r="G1283" s="52"/>
      <c r="H1283" s="52"/>
      <c r="I1283" s="52"/>
    </row>
    <row r="1284" spans="1:9" s="53" customFormat="1">
      <c r="A1284" s="49"/>
      <c r="B1284" s="50"/>
      <c r="C1284" s="51"/>
      <c r="D1284" s="49"/>
      <c r="E1284" s="52"/>
      <c r="F1284" s="52"/>
      <c r="G1284" s="52"/>
      <c r="H1284" s="52"/>
      <c r="I1284" s="52"/>
    </row>
    <row r="1285" spans="1:9" s="53" customFormat="1">
      <c r="A1285" s="49"/>
      <c r="B1285" s="50"/>
      <c r="C1285" s="51"/>
      <c r="D1285" s="49"/>
      <c r="E1285" s="52"/>
      <c r="F1285" s="52"/>
      <c r="G1285" s="52"/>
      <c r="H1285" s="52"/>
      <c r="I1285" s="52"/>
    </row>
    <row r="1286" spans="1:9" s="53" customFormat="1">
      <c r="A1286" s="49"/>
      <c r="B1286" s="50"/>
      <c r="C1286" s="51"/>
      <c r="D1286" s="49"/>
      <c r="E1286" s="52"/>
      <c r="F1286" s="52"/>
      <c r="G1286" s="52"/>
      <c r="H1286" s="52"/>
      <c r="I1286" s="52"/>
    </row>
    <row r="1287" spans="1:9" s="53" customFormat="1">
      <c r="A1287" s="49"/>
      <c r="B1287" s="50"/>
      <c r="C1287" s="51"/>
      <c r="D1287" s="49"/>
      <c r="E1287" s="52"/>
      <c r="F1287" s="52"/>
      <c r="G1287" s="52"/>
      <c r="H1287" s="52"/>
      <c r="I1287" s="52"/>
    </row>
    <row r="1288" spans="1:9" s="53" customFormat="1">
      <c r="A1288" s="49"/>
      <c r="B1288" s="50"/>
      <c r="C1288" s="51"/>
      <c r="D1288" s="49"/>
      <c r="E1288" s="52"/>
      <c r="F1288" s="52"/>
      <c r="G1288" s="52"/>
      <c r="H1288" s="52"/>
      <c r="I1288" s="52"/>
    </row>
    <row r="1289" spans="1:9" s="53" customFormat="1">
      <c r="A1289" s="49"/>
      <c r="B1289" s="50"/>
      <c r="C1289" s="51"/>
      <c r="D1289" s="49"/>
      <c r="E1289" s="52"/>
      <c r="F1289" s="52"/>
      <c r="G1289" s="52"/>
      <c r="H1289" s="52"/>
      <c r="I1289" s="52"/>
    </row>
    <row r="1290" spans="1:9" s="53" customFormat="1">
      <c r="A1290" s="49"/>
      <c r="B1290" s="50"/>
      <c r="C1290" s="51"/>
      <c r="D1290" s="49"/>
      <c r="E1290" s="52"/>
      <c r="F1290" s="52"/>
      <c r="G1290" s="52"/>
      <c r="H1290" s="52"/>
      <c r="I1290" s="52"/>
    </row>
    <row r="1291" spans="1:9" s="53" customFormat="1">
      <c r="A1291" s="49"/>
      <c r="B1291" s="50"/>
      <c r="C1291" s="51"/>
      <c r="D1291" s="49"/>
      <c r="E1291" s="52"/>
      <c r="F1291" s="52"/>
      <c r="G1291" s="52"/>
      <c r="H1291" s="52"/>
      <c r="I1291" s="52"/>
    </row>
    <row r="1292" spans="1:9" s="53" customFormat="1">
      <c r="A1292" s="49"/>
      <c r="B1292" s="50"/>
      <c r="C1292" s="51"/>
      <c r="D1292" s="49"/>
      <c r="E1292" s="52"/>
      <c r="F1292" s="52"/>
      <c r="G1292" s="52"/>
      <c r="H1292" s="52"/>
      <c r="I1292" s="52"/>
    </row>
    <row r="1293" spans="1:9" s="53" customFormat="1">
      <c r="A1293" s="49"/>
      <c r="B1293" s="50"/>
      <c r="C1293" s="51"/>
      <c r="D1293" s="49"/>
      <c r="E1293" s="52"/>
      <c r="F1293" s="52"/>
      <c r="G1293" s="52"/>
      <c r="H1293" s="52"/>
      <c r="I1293" s="52"/>
    </row>
    <row r="1294" spans="1:9" s="53" customFormat="1">
      <c r="A1294" s="49"/>
      <c r="B1294" s="50"/>
      <c r="C1294" s="51"/>
      <c r="D1294" s="49"/>
      <c r="E1294" s="52"/>
      <c r="F1294" s="52"/>
      <c r="G1294" s="52"/>
      <c r="H1294" s="52"/>
      <c r="I1294" s="52"/>
    </row>
    <row r="1295" spans="1:9" s="53" customFormat="1">
      <c r="A1295" s="49"/>
      <c r="B1295" s="50"/>
      <c r="C1295" s="51"/>
      <c r="D1295" s="49"/>
      <c r="E1295" s="52"/>
      <c r="F1295" s="52"/>
      <c r="G1295" s="52"/>
      <c r="H1295" s="52"/>
      <c r="I1295" s="52"/>
    </row>
    <row r="1296" spans="1:9" s="53" customFormat="1">
      <c r="A1296" s="49"/>
      <c r="B1296" s="50"/>
      <c r="C1296" s="51"/>
      <c r="D1296" s="49"/>
      <c r="E1296" s="52"/>
      <c r="F1296" s="52"/>
      <c r="G1296" s="52"/>
      <c r="H1296" s="52"/>
      <c r="I1296" s="52"/>
    </row>
    <row r="1297" spans="1:9" s="53" customFormat="1">
      <c r="A1297" s="49"/>
      <c r="B1297" s="50"/>
      <c r="C1297" s="51"/>
      <c r="D1297" s="49"/>
      <c r="E1297" s="52"/>
      <c r="F1297" s="52"/>
      <c r="G1297" s="52"/>
      <c r="H1297" s="52"/>
      <c r="I1297" s="52"/>
    </row>
    <row r="1298" spans="1:9" s="53" customFormat="1">
      <c r="A1298" s="49"/>
      <c r="B1298" s="50"/>
      <c r="C1298" s="51"/>
      <c r="D1298" s="49"/>
      <c r="E1298" s="52"/>
      <c r="F1298" s="52"/>
      <c r="G1298" s="52"/>
      <c r="H1298" s="52"/>
      <c r="I1298" s="52"/>
    </row>
    <row r="1299" spans="1:9" s="53" customFormat="1">
      <c r="A1299" s="49"/>
      <c r="B1299" s="50"/>
      <c r="C1299" s="51"/>
      <c r="D1299" s="49"/>
      <c r="E1299" s="52"/>
      <c r="F1299" s="52"/>
      <c r="G1299" s="52"/>
      <c r="H1299" s="52"/>
      <c r="I1299" s="52"/>
    </row>
    <row r="1300" spans="1:9" s="53" customFormat="1">
      <c r="A1300" s="49"/>
      <c r="B1300" s="50"/>
      <c r="C1300" s="51"/>
      <c r="D1300" s="49"/>
      <c r="E1300" s="52"/>
      <c r="F1300" s="52"/>
      <c r="G1300" s="52"/>
      <c r="H1300" s="52"/>
      <c r="I1300" s="52"/>
    </row>
    <row r="1301" spans="1:9" s="53" customFormat="1">
      <c r="A1301" s="49"/>
      <c r="B1301" s="50"/>
      <c r="C1301" s="51"/>
      <c r="D1301" s="49"/>
      <c r="E1301" s="52"/>
      <c r="F1301" s="52"/>
      <c r="G1301" s="52"/>
      <c r="H1301" s="52"/>
      <c r="I1301" s="52"/>
    </row>
    <row r="1302" spans="1:9" s="53" customFormat="1">
      <c r="A1302" s="49"/>
      <c r="B1302" s="50"/>
      <c r="C1302" s="51"/>
      <c r="D1302" s="49"/>
      <c r="E1302" s="52"/>
      <c r="F1302" s="52"/>
      <c r="G1302" s="52"/>
      <c r="H1302" s="52"/>
      <c r="I1302" s="52"/>
    </row>
    <row r="1303" spans="1:9" s="53" customFormat="1">
      <c r="A1303" s="49"/>
      <c r="B1303" s="50"/>
      <c r="C1303" s="51"/>
      <c r="D1303" s="49"/>
      <c r="E1303" s="52"/>
      <c r="F1303" s="52"/>
      <c r="G1303" s="52"/>
      <c r="H1303" s="52"/>
      <c r="I1303" s="52"/>
    </row>
    <row r="1304" spans="1:9" s="53" customFormat="1">
      <c r="A1304" s="49"/>
      <c r="B1304" s="50"/>
      <c r="C1304" s="51"/>
      <c r="D1304" s="49"/>
      <c r="E1304" s="52"/>
      <c r="F1304" s="52"/>
      <c r="G1304" s="52"/>
      <c r="H1304" s="52"/>
      <c r="I1304" s="52"/>
    </row>
    <row r="1305" spans="1:9" s="53" customFormat="1">
      <c r="A1305" s="49"/>
      <c r="B1305" s="50"/>
      <c r="C1305" s="51"/>
      <c r="D1305" s="49"/>
      <c r="E1305" s="52"/>
      <c r="F1305" s="52"/>
      <c r="G1305" s="52"/>
      <c r="H1305" s="52"/>
      <c r="I1305" s="52"/>
    </row>
    <row r="1306" spans="1:9" s="53" customFormat="1">
      <c r="A1306" s="49"/>
      <c r="B1306" s="50"/>
      <c r="C1306" s="51"/>
      <c r="D1306" s="49"/>
      <c r="E1306" s="52"/>
      <c r="F1306" s="52"/>
      <c r="G1306" s="52"/>
      <c r="H1306" s="52"/>
      <c r="I1306" s="52"/>
    </row>
    <row r="1307" spans="1:9" s="53" customFormat="1">
      <c r="A1307" s="49"/>
      <c r="B1307" s="50"/>
      <c r="C1307" s="51"/>
      <c r="D1307" s="49"/>
      <c r="E1307" s="52"/>
      <c r="F1307" s="52"/>
      <c r="G1307" s="52"/>
      <c r="H1307" s="52"/>
      <c r="I1307" s="52"/>
    </row>
    <row r="1308" spans="1:9" s="53" customFormat="1">
      <c r="A1308" s="49"/>
      <c r="B1308" s="50"/>
      <c r="C1308" s="51"/>
      <c r="D1308" s="49"/>
      <c r="E1308" s="52"/>
      <c r="F1308" s="52"/>
      <c r="G1308" s="52"/>
      <c r="H1308" s="52"/>
      <c r="I1308" s="52"/>
    </row>
    <row r="1309" spans="1:9" s="53" customFormat="1">
      <c r="A1309" s="49"/>
      <c r="B1309" s="50"/>
      <c r="C1309" s="51"/>
      <c r="D1309" s="49"/>
      <c r="E1309" s="52"/>
      <c r="F1309" s="52"/>
      <c r="G1309" s="52"/>
      <c r="H1309" s="52"/>
      <c r="I1309" s="52"/>
    </row>
    <row r="1310" spans="1:9" s="53" customFormat="1">
      <c r="A1310" s="49"/>
      <c r="B1310" s="50"/>
      <c r="C1310" s="51"/>
      <c r="D1310" s="49"/>
      <c r="E1310" s="52"/>
      <c r="F1310" s="52"/>
      <c r="G1310" s="52"/>
      <c r="H1310" s="52"/>
      <c r="I1310" s="52"/>
    </row>
    <row r="1311" spans="1:9" s="53" customFormat="1">
      <c r="A1311" s="49"/>
      <c r="B1311" s="50"/>
      <c r="C1311" s="51"/>
      <c r="D1311" s="49"/>
      <c r="E1311" s="52"/>
      <c r="F1311" s="52"/>
      <c r="G1311" s="52"/>
      <c r="H1311" s="52"/>
      <c r="I1311" s="52"/>
    </row>
    <row r="1312" spans="1:9" s="53" customFormat="1">
      <c r="A1312" s="49"/>
      <c r="B1312" s="50"/>
      <c r="C1312" s="51"/>
      <c r="D1312" s="49"/>
      <c r="E1312" s="52"/>
      <c r="F1312" s="52"/>
      <c r="G1312" s="52"/>
      <c r="H1312" s="52"/>
      <c r="I1312" s="52"/>
    </row>
    <row r="1313" spans="1:9" s="53" customFormat="1">
      <c r="A1313" s="49"/>
      <c r="B1313" s="50"/>
      <c r="C1313" s="51"/>
      <c r="D1313" s="49"/>
      <c r="E1313" s="52"/>
      <c r="F1313" s="52"/>
      <c r="G1313" s="52"/>
      <c r="H1313" s="52"/>
      <c r="I1313" s="52"/>
    </row>
    <row r="1314" spans="1:9" s="53" customFormat="1">
      <c r="A1314" s="49"/>
      <c r="B1314" s="50"/>
      <c r="C1314" s="51"/>
      <c r="D1314" s="49"/>
      <c r="E1314" s="52"/>
      <c r="F1314" s="52"/>
      <c r="G1314" s="52"/>
      <c r="H1314" s="52"/>
      <c r="I1314" s="52"/>
    </row>
    <row r="1315" spans="1:9" s="53" customFormat="1">
      <c r="A1315" s="49"/>
      <c r="B1315" s="50"/>
      <c r="C1315" s="51"/>
      <c r="D1315" s="49"/>
      <c r="E1315" s="52"/>
      <c r="F1315" s="52"/>
      <c r="G1315" s="52"/>
      <c r="H1315" s="52"/>
      <c r="I1315" s="52"/>
    </row>
    <row r="1316" spans="1:9" s="53" customFormat="1">
      <c r="A1316" s="49"/>
      <c r="B1316" s="50"/>
      <c r="C1316" s="51"/>
      <c r="D1316" s="49"/>
      <c r="E1316" s="52"/>
      <c r="F1316" s="52"/>
      <c r="G1316" s="52"/>
      <c r="H1316" s="52"/>
      <c r="I1316" s="52"/>
    </row>
    <row r="1317" spans="1:9" s="53" customFormat="1">
      <c r="A1317" s="49"/>
      <c r="B1317" s="50"/>
      <c r="C1317" s="51"/>
      <c r="D1317" s="49"/>
      <c r="E1317" s="52"/>
      <c r="F1317" s="52"/>
      <c r="G1317" s="52"/>
      <c r="H1317" s="52"/>
      <c r="I1317" s="52"/>
    </row>
    <row r="1318" spans="1:9" s="53" customFormat="1">
      <c r="A1318" s="49"/>
      <c r="B1318" s="50"/>
      <c r="C1318" s="51"/>
      <c r="D1318" s="49"/>
      <c r="E1318" s="52"/>
      <c r="F1318" s="52"/>
      <c r="G1318" s="52"/>
      <c r="H1318" s="52"/>
      <c r="I1318" s="52"/>
    </row>
    <row r="1319" spans="1:9" s="53" customFormat="1">
      <c r="A1319" s="49"/>
      <c r="B1319" s="50"/>
      <c r="C1319" s="51"/>
      <c r="D1319" s="49"/>
      <c r="E1319" s="52"/>
      <c r="F1319" s="52"/>
      <c r="G1319" s="52"/>
      <c r="H1319" s="52"/>
      <c r="I1319" s="52"/>
    </row>
    <row r="1320" spans="1:9" s="53" customFormat="1">
      <c r="A1320" s="49"/>
      <c r="B1320" s="50"/>
      <c r="C1320" s="51"/>
      <c r="D1320" s="49"/>
      <c r="E1320" s="52"/>
      <c r="F1320" s="52"/>
      <c r="G1320" s="52"/>
      <c r="H1320" s="52"/>
      <c r="I1320" s="52"/>
    </row>
    <row r="1321" spans="1:9" s="53" customFormat="1">
      <c r="A1321" s="49"/>
      <c r="B1321" s="50"/>
      <c r="C1321" s="51"/>
      <c r="D1321" s="49"/>
      <c r="E1321" s="52"/>
      <c r="F1321" s="52"/>
      <c r="G1321" s="52"/>
      <c r="H1321" s="52"/>
      <c r="I1321" s="52"/>
    </row>
    <row r="1322" spans="1:9" s="53" customFormat="1">
      <c r="A1322" s="49"/>
      <c r="B1322" s="50"/>
      <c r="C1322" s="51"/>
      <c r="D1322" s="49"/>
      <c r="E1322" s="52"/>
      <c r="F1322" s="52"/>
      <c r="G1322" s="52"/>
      <c r="H1322" s="52"/>
      <c r="I1322" s="52"/>
    </row>
    <row r="1323" spans="1:9" s="53" customFormat="1">
      <c r="A1323" s="49"/>
      <c r="B1323" s="50"/>
      <c r="C1323" s="51"/>
      <c r="D1323" s="49"/>
      <c r="E1323" s="52"/>
      <c r="F1323" s="52"/>
      <c r="G1323" s="52"/>
      <c r="H1323" s="52"/>
      <c r="I1323" s="52"/>
    </row>
    <row r="1324" spans="1:9" s="53" customFormat="1">
      <c r="A1324" s="49"/>
      <c r="B1324" s="50"/>
      <c r="C1324" s="51"/>
      <c r="D1324" s="49"/>
      <c r="E1324" s="52"/>
      <c r="F1324" s="52"/>
      <c r="G1324" s="52"/>
      <c r="H1324" s="52"/>
      <c r="I1324" s="52"/>
    </row>
    <row r="1325" spans="1:9" s="53" customFormat="1">
      <c r="A1325" s="49"/>
      <c r="B1325" s="50"/>
      <c r="C1325" s="51"/>
      <c r="D1325" s="49"/>
      <c r="E1325" s="52"/>
      <c r="F1325" s="52"/>
      <c r="G1325" s="52"/>
      <c r="H1325" s="52"/>
      <c r="I1325" s="52"/>
    </row>
    <row r="1326" spans="1:9" s="53" customFormat="1">
      <c r="A1326" s="49"/>
      <c r="B1326" s="50"/>
      <c r="C1326" s="51"/>
      <c r="D1326" s="49"/>
      <c r="E1326" s="52"/>
      <c r="F1326" s="52"/>
      <c r="G1326" s="52"/>
      <c r="H1326" s="52"/>
      <c r="I1326" s="52"/>
    </row>
    <row r="1327" spans="1:9" s="53" customFormat="1">
      <c r="A1327" s="49"/>
      <c r="B1327" s="50"/>
      <c r="C1327" s="51"/>
      <c r="D1327" s="49"/>
      <c r="E1327" s="52"/>
      <c r="F1327" s="52"/>
      <c r="G1327" s="52"/>
      <c r="H1327" s="52"/>
      <c r="I1327" s="52"/>
    </row>
    <row r="1328" spans="1:9" s="53" customFormat="1">
      <c r="A1328" s="49"/>
      <c r="B1328" s="50"/>
      <c r="C1328" s="51"/>
      <c r="D1328" s="49"/>
      <c r="E1328" s="52"/>
      <c r="F1328" s="52"/>
      <c r="G1328" s="52"/>
      <c r="H1328" s="52"/>
      <c r="I1328" s="52"/>
    </row>
    <row r="1329" spans="1:9" s="53" customFormat="1">
      <c r="A1329" s="49"/>
      <c r="B1329" s="50"/>
      <c r="C1329" s="51"/>
      <c r="D1329" s="49"/>
      <c r="E1329" s="52"/>
      <c r="F1329" s="52"/>
      <c r="G1329" s="52"/>
      <c r="H1329" s="52"/>
      <c r="I1329" s="52"/>
    </row>
    <row r="1330" spans="1:9" s="53" customFormat="1">
      <c r="A1330" s="49"/>
      <c r="B1330" s="50"/>
      <c r="C1330" s="51"/>
      <c r="D1330" s="49"/>
      <c r="E1330" s="52"/>
      <c r="F1330" s="52"/>
      <c r="G1330" s="52"/>
      <c r="H1330" s="52"/>
      <c r="I1330" s="52"/>
    </row>
    <row r="1331" spans="1:9" s="53" customFormat="1">
      <c r="A1331" s="49"/>
      <c r="B1331" s="50"/>
      <c r="C1331" s="51"/>
      <c r="D1331" s="49"/>
      <c r="E1331" s="52"/>
      <c r="F1331" s="52"/>
      <c r="G1331" s="52"/>
      <c r="H1331" s="52"/>
      <c r="I1331" s="52"/>
    </row>
    <row r="1332" spans="1:9" s="53" customFormat="1">
      <c r="A1332" s="49"/>
      <c r="B1332" s="50"/>
      <c r="C1332" s="51"/>
      <c r="D1332" s="49"/>
      <c r="E1332" s="52"/>
      <c r="F1332" s="52"/>
      <c r="G1332" s="52"/>
      <c r="H1332" s="52"/>
      <c r="I1332" s="52"/>
    </row>
    <row r="1333" spans="1:9" s="53" customFormat="1">
      <c r="A1333" s="49"/>
      <c r="B1333" s="50"/>
      <c r="C1333" s="51"/>
      <c r="D1333" s="49"/>
      <c r="E1333" s="52"/>
      <c r="F1333" s="52"/>
      <c r="G1333" s="52"/>
      <c r="H1333" s="52"/>
      <c r="I1333" s="52"/>
    </row>
    <row r="1334" spans="1:9" s="53" customFormat="1">
      <c r="A1334" s="49"/>
      <c r="B1334" s="50"/>
      <c r="C1334" s="51"/>
      <c r="D1334" s="49"/>
      <c r="E1334" s="52"/>
      <c r="F1334" s="52"/>
      <c r="G1334" s="52"/>
      <c r="H1334" s="52"/>
      <c r="I1334" s="52"/>
    </row>
    <row r="1335" spans="1:9" s="53" customFormat="1">
      <c r="A1335" s="49"/>
      <c r="B1335" s="50"/>
      <c r="C1335" s="51"/>
      <c r="D1335" s="49"/>
      <c r="E1335" s="52"/>
      <c r="F1335" s="52"/>
      <c r="G1335" s="52"/>
      <c r="H1335" s="52"/>
      <c r="I1335" s="52"/>
    </row>
    <row r="1336" spans="1:9" s="53" customFormat="1">
      <c r="A1336" s="49"/>
      <c r="B1336" s="50"/>
      <c r="C1336" s="51"/>
      <c r="D1336" s="49"/>
      <c r="E1336" s="52"/>
      <c r="F1336" s="52"/>
      <c r="G1336" s="52"/>
      <c r="H1336" s="52"/>
      <c r="I1336" s="52"/>
    </row>
    <row r="1337" spans="1:9" s="53" customFormat="1">
      <c r="A1337" s="49"/>
      <c r="B1337" s="50"/>
      <c r="C1337" s="51"/>
      <c r="D1337" s="49"/>
      <c r="E1337" s="52"/>
      <c r="F1337" s="52"/>
      <c r="G1337" s="52"/>
      <c r="H1337" s="52"/>
      <c r="I1337" s="52"/>
    </row>
    <row r="1338" spans="1:9" s="53" customFormat="1">
      <c r="A1338" s="49"/>
      <c r="B1338" s="50"/>
      <c r="C1338" s="51"/>
      <c r="D1338" s="49"/>
      <c r="E1338" s="52"/>
      <c r="F1338" s="52"/>
      <c r="G1338" s="52"/>
      <c r="H1338" s="52"/>
      <c r="I1338" s="52"/>
    </row>
    <row r="1339" spans="1:9" s="53" customFormat="1">
      <c r="A1339" s="49"/>
      <c r="B1339" s="50"/>
      <c r="C1339" s="51"/>
      <c r="D1339" s="49"/>
      <c r="E1339" s="52"/>
      <c r="F1339" s="52"/>
      <c r="G1339" s="52"/>
      <c r="H1339" s="52"/>
      <c r="I1339" s="52"/>
    </row>
    <row r="1340" spans="1:9" s="53" customFormat="1">
      <c r="A1340" s="49"/>
      <c r="B1340" s="50"/>
      <c r="C1340" s="51"/>
      <c r="D1340" s="49"/>
      <c r="E1340" s="52"/>
      <c r="F1340" s="52"/>
      <c r="G1340" s="52"/>
      <c r="H1340" s="52"/>
      <c r="I1340" s="52"/>
    </row>
    <row r="1341" spans="1:9" s="53" customFormat="1">
      <c r="A1341" s="49"/>
      <c r="B1341" s="50"/>
      <c r="C1341" s="51"/>
      <c r="D1341" s="49"/>
      <c r="E1341" s="52"/>
      <c r="F1341" s="52"/>
      <c r="G1341" s="52"/>
      <c r="H1341" s="52"/>
      <c r="I1341" s="52"/>
    </row>
    <row r="1342" spans="1:9" s="53" customFormat="1">
      <c r="A1342" s="49"/>
      <c r="B1342" s="50"/>
      <c r="C1342" s="51"/>
      <c r="D1342" s="49"/>
      <c r="E1342" s="52"/>
      <c r="F1342" s="52"/>
      <c r="G1342" s="52"/>
      <c r="H1342" s="52"/>
      <c r="I1342" s="52"/>
    </row>
    <row r="1343" spans="1:9" s="53" customFormat="1">
      <c r="A1343" s="49"/>
      <c r="B1343" s="50"/>
      <c r="C1343" s="51"/>
      <c r="D1343" s="49"/>
      <c r="E1343" s="52"/>
      <c r="F1343" s="52"/>
      <c r="G1343" s="52"/>
      <c r="H1343" s="52"/>
      <c r="I1343" s="52"/>
    </row>
    <row r="1344" spans="1:9" s="53" customFormat="1">
      <c r="A1344" s="49"/>
      <c r="B1344" s="50"/>
      <c r="C1344" s="51"/>
      <c r="D1344" s="49"/>
      <c r="E1344" s="52"/>
      <c r="F1344" s="52"/>
      <c r="G1344" s="52"/>
      <c r="H1344" s="52"/>
      <c r="I1344" s="52"/>
    </row>
    <row r="1345" spans="1:9" s="53" customFormat="1">
      <c r="A1345" s="49"/>
      <c r="B1345" s="50"/>
      <c r="C1345" s="51"/>
      <c r="D1345" s="49"/>
      <c r="E1345" s="52"/>
      <c r="F1345" s="52"/>
      <c r="G1345" s="52"/>
      <c r="H1345" s="52"/>
      <c r="I1345" s="52"/>
    </row>
    <row r="1346" spans="1:9" s="53" customFormat="1">
      <c r="A1346" s="49"/>
      <c r="B1346" s="50"/>
      <c r="C1346" s="51"/>
      <c r="D1346" s="49"/>
      <c r="E1346" s="52"/>
      <c r="F1346" s="52"/>
      <c r="G1346" s="52"/>
      <c r="H1346" s="52"/>
      <c r="I1346" s="52"/>
    </row>
    <row r="1347" spans="1:9" s="53" customFormat="1">
      <c r="A1347" s="49"/>
      <c r="B1347" s="50"/>
      <c r="C1347" s="51"/>
      <c r="D1347" s="49"/>
      <c r="E1347" s="52"/>
      <c r="F1347" s="52"/>
      <c r="G1347" s="52"/>
      <c r="H1347" s="52"/>
      <c r="I1347" s="52"/>
    </row>
    <row r="1348" spans="1:9" s="53" customFormat="1">
      <c r="A1348" s="49"/>
      <c r="B1348" s="50"/>
      <c r="C1348" s="51"/>
      <c r="D1348" s="49"/>
      <c r="E1348" s="52"/>
      <c r="F1348" s="52"/>
      <c r="G1348" s="52"/>
      <c r="H1348" s="52"/>
      <c r="I1348" s="52"/>
    </row>
    <row r="1349" spans="1:9" s="53" customFormat="1">
      <c r="A1349" s="49"/>
      <c r="B1349" s="50"/>
      <c r="C1349" s="51"/>
      <c r="D1349" s="49"/>
      <c r="E1349" s="52"/>
      <c r="F1349" s="52"/>
      <c r="G1349" s="52"/>
      <c r="H1349" s="52"/>
      <c r="I1349" s="52"/>
    </row>
    <row r="1350" spans="1:9" s="53" customFormat="1">
      <c r="A1350" s="49"/>
      <c r="B1350" s="50"/>
      <c r="C1350" s="51"/>
      <c r="D1350" s="49"/>
      <c r="E1350" s="52"/>
      <c r="F1350" s="52"/>
      <c r="G1350" s="52"/>
      <c r="H1350" s="52"/>
      <c r="I1350" s="52"/>
    </row>
    <row r="1351" spans="1:9" s="53" customFormat="1">
      <c r="A1351" s="49"/>
      <c r="B1351" s="50"/>
      <c r="C1351" s="51"/>
      <c r="D1351" s="49"/>
      <c r="E1351" s="52"/>
      <c r="F1351" s="52"/>
      <c r="G1351" s="52"/>
      <c r="H1351" s="52"/>
      <c r="I1351" s="52"/>
    </row>
    <row r="1352" spans="1:9" s="53" customFormat="1">
      <c r="A1352" s="49"/>
      <c r="B1352" s="50"/>
      <c r="C1352" s="51"/>
      <c r="D1352" s="49"/>
      <c r="E1352" s="52"/>
      <c r="F1352" s="52"/>
      <c r="G1352" s="52"/>
      <c r="H1352" s="52"/>
      <c r="I1352" s="52"/>
    </row>
    <row r="1353" spans="1:9" s="53" customFormat="1">
      <c r="A1353" s="49"/>
      <c r="B1353" s="50"/>
      <c r="C1353" s="51"/>
      <c r="D1353" s="49"/>
      <c r="E1353" s="52"/>
      <c r="F1353" s="52"/>
      <c r="G1353" s="52"/>
      <c r="H1353" s="52"/>
      <c r="I1353" s="52"/>
    </row>
    <row r="1354" spans="1:9" s="53" customFormat="1">
      <c r="A1354" s="49"/>
      <c r="B1354" s="50"/>
      <c r="C1354" s="51"/>
      <c r="D1354" s="49"/>
      <c r="E1354" s="52"/>
      <c r="F1354" s="52"/>
      <c r="G1354" s="52"/>
      <c r="H1354" s="52"/>
      <c r="I1354" s="52"/>
    </row>
    <row r="1355" spans="1:9" s="53" customFormat="1">
      <c r="A1355" s="49"/>
      <c r="B1355" s="50"/>
      <c r="C1355" s="51"/>
      <c r="D1355" s="49"/>
      <c r="E1355" s="52"/>
      <c r="F1355" s="52"/>
      <c r="G1355" s="52"/>
      <c r="H1355" s="52"/>
      <c r="I1355" s="52"/>
    </row>
    <row r="1356" spans="1:9" s="53" customFormat="1">
      <c r="A1356" s="49"/>
      <c r="B1356" s="50"/>
      <c r="C1356" s="51"/>
      <c r="D1356" s="49"/>
      <c r="E1356" s="52"/>
      <c r="F1356" s="52"/>
      <c r="G1356" s="52"/>
      <c r="H1356" s="52"/>
      <c r="I1356" s="52"/>
    </row>
    <row r="1357" spans="1:9" s="53" customFormat="1">
      <c r="A1357" s="49"/>
      <c r="B1357" s="50"/>
      <c r="C1357" s="51"/>
      <c r="D1357" s="49"/>
      <c r="E1357" s="52"/>
      <c r="F1357" s="52"/>
      <c r="G1357" s="52"/>
      <c r="H1357" s="52"/>
      <c r="I1357" s="52"/>
    </row>
    <row r="1358" spans="1:9" s="53" customFormat="1">
      <c r="A1358" s="49"/>
      <c r="B1358" s="50"/>
      <c r="C1358" s="51"/>
      <c r="D1358" s="49"/>
      <c r="E1358" s="52"/>
      <c r="F1358" s="52"/>
      <c r="G1358" s="52"/>
      <c r="H1358" s="52"/>
      <c r="I1358" s="52"/>
    </row>
    <row r="1359" spans="1:9" s="53" customFormat="1">
      <c r="A1359" s="49"/>
      <c r="B1359" s="50"/>
      <c r="C1359" s="51"/>
      <c r="D1359" s="49"/>
      <c r="E1359" s="52"/>
      <c r="F1359" s="52"/>
      <c r="G1359" s="52"/>
      <c r="H1359" s="52"/>
      <c r="I1359" s="52"/>
    </row>
    <row r="1360" spans="1:9" s="53" customFormat="1">
      <c r="A1360" s="49"/>
      <c r="B1360" s="50"/>
      <c r="C1360" s="51"/>
      <c r="D1360" s="49"/>
      <c r="E1360" s="52"/>
      <c r="F1360" s="52"/>
      <c r="G1360" s="52"/>
      <c r="H1360" s="52"/>
      <c r="I1360" s="52"/>
    </row>
    <row r="1361" spans="1:9" s="53" customFormat="1">
      <c r="A1361" s="49"/>
      <c r="B1361" s="50"/>
      <c r="C1361" s="51"/>
      <c r="D1361" s="49"/>
      <c r="E1361" s="52"/>
      <c r="F1361" s="52"/>
      <c r="G1361" s="52"/>
      <c r="H1361" s="52"/>
      <c r="I1361" s="52"/>
    </row>
    <row r="1362" spans="1:9" s="53" customFormat="1">
      <c r="A1362" s="49"/>
      <c r="B1362" s="50"/>
      <c r="C1362" s="51"/>
      <c r="D1362" s="49"/>
      <c r="E1362" s="52"/>
      <c r="F1362" s="52"/>
      <c r="G1362" s="52"/>
      <c r="H1362" s="52"/>
      <c r="I1362" s="52"/>
    </row>
    <row r="1363" spans="1:9" s="53" customFormat="1">
      <c r="A1363" s="49"/>
      <c r="B1363" s="50"/>
      <c r="C1363" s="51"/>
      <c r="D1363" s="49"/>
      <c r="E1363" s="52"/>
      <c r="F1363" s="52"/>
      <c r="G1363" s="52"/>
      <c r="H1363" s="52"/>
      <c r="I1363" s="52"/>
    </row>
    <row r="1364" spans="1:9" s="53" customFormat="1">
      <c r="A1364" s="49"/>
      <c r="B1364" s="50"/>
      <c r="C1364" s="51"/>
      <c r="D1364" s="49"/>
      <c r="E1364" s="52"/>
      <c r="F1364" s="52"/>
      <c r="G1364" s="52"/>
      <c r="H1364" s="52"/>
      <c r="I1364" s="52"/>
    </row>
    <row r="1365" spans="1:9" s="53" customFormat="1">
      <c r="A1365" s="49"/>
      <c r="B1365" s="50"/>
      <c r="C1365" s="51"/>
      <c r="D1365" s="49"/>
      <c r="E1365" s="52"/>
      <c r="F1365" s="52"/>
      <c r="G1365" s="52"/>
      <c r="H1365" s="52"/>
      <c r="I1365" s="52"/>
    </row>
    <row r="1366" spans="1:9" s="53" customFormat="1">
      <c r="A1366" s="49"/>
      <c r="B1366" s="50"/>
      <c r="C1366" s="51"/>
      <c r="D1366" s="49"/>
      <c r="E1366" s="52"/>
      <c r="F1366" s="52"/>
      <c r="G1366" s="52"/>
      <c r="H1366" s="52"/>
      <c r="I1366" s="52"/>
    </row>
    <row r="1367" spans="1:9" s="53" customFormat="1">
      <c r="A1367" s="49"/>
      <c r="B1367" s="50"/>
      <c r="C1367" s="51"/>
      <c r="D1367" s="49"/>
      <c r="E1367" s="52"/>
      <c r="F1367" s="52"/>
      <c r="G1367" s="52"/>
      <c r="H1367" s="52"/>
      <c r="I1367" s="52"/>
    </row>
    <row r="1368" spans="1:9" s="53" customFormat="1">
      <c r="A1368" s="49"/>
      <c r="B1368" s="50"/>
      <c r="C1368" s="51"/>
      <c r="D1368" s="49"/>
      <c r="E1368" s="52"/>
      <c r="F1368" s="52"/>
      <c r="G1368" s="52"/>
      <c r="H1368" s="52"/>
      <c r="I1368" s="52"/>
    </row>
    <row r="1369" spans="1:9" s="53" customFormat="1">
      <c r="A1369" s="49"/>
      <c r="B1369" s="50"/>
      <c r="C1369" s="51"/>
      <c r="D1369" s="49"/>
      <c r="E1369" s="52"/>
      <c r="F1369" s="52"/>
      <c r="G1369" s="52"/>
      <c r="H1369" s="52"/>
      <c r="I1369" s="52"/>
    </row>
    <row r="1370" spans="1:9" s="53" customFormat="1">
      <c r="A1370" s="49"/>
      <c r="B1370" s="50"/>
      <c r="C1370" s="51"/>
      <c r="D1370" s="49"/>
      <c r="E1370" s="52"/>
      <c r="F1370" s="52"/>
      <c r="G1370" s="52"/>
      <c r="H1370" s="52"/>
      <c r="I1370" s="52"/>
    </row>
    <row r="1371" spans="1:9" s="53" customFormat="1">
      <c r="A1371" s="49"/>
      <c r="B1371" s="50"/>
      <c r="C1371" s="51"/>
      <c r="D1371" s="49"/>
      <c r="E1371" s="52"/>
      <c r="F1371" s="52"/>
      <c r="G1371" s="52"/>
      <c r="H1371" s="52"/>
      <c r="I1371" s="52"/>
    </row>
    <row r="1372" spans="1:9" s="53" customFormat="1">
      <c r="A1372" s="49"/>
      <c r="B1372" s="50"/>
      <c r="C1372" s="51"/>
      <c r="D1372" s="49"/>
      <c r="E1372" s="52"/>
      <c r="F1372" s="52"/>
      <c r="G1372" s="52"/>
      <c r="H1372" s="52"/>
      <c r="I1372" s="52"/>
    </row>
    <row r="1373" spans="1:9" s="53" customFormat="1">
      <c r="A1373" s="49"/>
      <c r="B1373" s="50"/>
      <c r="C1373" s="51"/>
      <c r="D1373" s="49"/>
      <c r="E1373" s="52"/>
      <c r="F1373" s="52"/>
      <c r="G1373" s="52"/>
      <c r="H1373" s="52"/>
      <c r="I1373" s="52"/>
    </row>
    <row r="1374" spans="1:9" s="53" customFormat="1">
      <c r="A1374" s="49"/>
      <c r="B1374" s="50"/>
      <c r="C1374" s="51"/>
      <c r="D1374" s="49"/>
      <c r="E1374" s="52"/>
      <c r="F1374" s="52"/>
      <c r="G1374" s="52"/>
      <c r="H1374" s="52"/>
      <c r="I1374" s="52"/>
    </row>
    <row r="1375" spans="1:9" s="53" customFormat="1">
      <c r="A1375" s="49"/>
      <c r="B1375" s="50"/>
      <c r="C1375" s="51"/>
      <c r="D1375" s="49"/>
      <c r="E1375" s="52"/>
      <c r="F1375" s="52"/>
      <c r="G1375" s="52"/>
      <c r="H1375" s="52"/>
      <c r="I1375" s="52"/>
    </row>
    <row r="1376" spans="1:9" s="53" customFormat="1">
      <c r="A1376" s="49"/>
      <c r="B1376" s="50"/>
      <c r="C1376" s="51"/>
      <c r="D1376" s="49"/>
      <c r="E1376" s="52"/>
      <c r="F1376" s="52"/>
      <c r="G1376" s="52"/>
      <c r="H1376" s="52"/>
      <c r="I1376" s="52"/>
    </row>
    <row r="1377" spans="1:9" s="53" customFormat="1">
      <c r="A1377" s="49"/>
      <c r="B1377" s="50"/>
      <c r="C1377" s="51"/>
      <c r="D1377" s="49"/>
      <c r="E1377" s="52"/>
      <c r="F1377" s="52"/>
      <c r="G1377" s="52"/>
      <c r="H1377" s="52"/>
      <c r="I1377" s="52"/>
    </row>
    <row r="1378" spans="1:9" s="53" customFormat="1">
      <c r="A1378" s="49"/>
      <c r="B1378" s="50"/>
      <c r="C1378" s="51"/>
      <c r="D1378" s="49"/>
      <c r="E1378" s="52"/>
      <c r="F1378" s="52"/>
      <c r="G1378" s="52"/>
      <c r="H1378" s="52"/>
      <c r="I1378" s="52"/>
    </row>
    <row r="1379" spans="1:9" s="53" customFormat="1">
      <c r="A1379" s="49"/>
      <c r="B1379" s="50"/>
      <c r="C1379" s="51"/>
      <c r="D1379" s="49"/>
      <c r="E1379" s="52"/>
      <c r="F1379" s="52"/>
      <c r="G1379" s="52"/>
      <c r="H1379" s="52"/>
      <c r="I1379" s="52"/>
    </row>
    <row r="1380" spans="1:9" s="53" customFormat="1">
      <c r="A1380" s="49"/>
      <c r="B1380" s="50"/>
      <c r="C1380" s="51"/>
      <c r="D1380" s="49"/>
      <c r="E1380" s="52"/>
      <c r="F1380" s="52"/>
      <c r="G1380" s="52"/>
      <c r="H1380" s="52"/>
      <c r="I1380" s="52"/>
    </row>
    <row r="1381" spans="1:9" s="53" customFormat="1">
      <c r="A1381" s="49"/>
      <c r="B1381" s="50"/>
      <c r="C1381" s="51"/>
      <c r="D1381" s="49"/>
      <c r="E1381" s="52"/>
      <c r="F1381" s="52"/>
      <c r="G1381" s="52"/>
      <c r="H1381" s="52"/>
      <c r="I1381" s="52"/>
    </row>
    <row r="1382" spans="1:9" s="53" customFormat="1">
      <c r="A1382" s="49"/>
      <c r="B1382" s="50"/>
      <c r="C1382" s="51"/>
      <c r="D1382" s="49"/>
      <c r="E1382" s="52"/>
      <c r="F1382" s="52"/>
      <c r="G1382" s="52"/>
      <c r="H1382" s="52"/>
      <c r="I1382" s="52"/>
    </row>
    <row r="1383" spans="1:9" s="53" customFormat="1">
      <c r="A1383" s="49"/>
      <c r="B1383" s="50"/>
      <c r="C1383" s="51"/>
      <c r="D1383" s="49"/>
      <c r="E1383" s="52"/>
      <c r="F1383" s="52"/>
      <c r="G1383" s="52"/>
      <c r="H1383" s="52"/>
      <c r="I1383" s="52"/>
    </row>
    <row r="1384" spans="1:9" s="53" customFormat="1">
      <c r="A1384" s="49"/>
      <c r="B1384" s="50"/>
      <c r="C1384" s="51"/>
      <c r="D1384" s="49"/>
      <c r="E1384" s="52"/>
      <c r="F1384" s="52"/>
      <c r="G1384" s="52"/>
      <c r="H1384" s="52"/>
      <c r="I1384" s="52"/>
    </row>
    <row r="1385" spans="1:9" s="53" customFormat="1">
      <c r="A1385" s="49"/>
      <c r="B1385" s="50"/>
      <c r="C1385" s="51"/>
      <c r="D1385" s="49"/>
      <c r="E1385" s="52"/>
      <c r="F1385" s="52"/>
      <c r="G1385" s="52"/>
      <c r="H1385" s="52"/>
      <c r="I1385" s="52"/>
    </row>
    <row r="1386" spans="1:9" s="53" customFormat="1">
      <c r="A1386" s="49"/>
      <c r="B1386" s="50"/>
      <c r="C1386" s="51"/>
      <c r="D1386" s="49"/>
      <c r="E1386" s="52"/>
      <c r="F1386" s="52"/>
      <c r="G1386" s="52"/>
      <c r="H1386" s="52"/>
      <c r="I1386" s="52"/>
    </row>
    <row r="1387" spans="1:9" s="53" customFormat="1">
      <c r="A1387" s="49"/>
      <c r="B1387" s="50"/>
      <c r="C1387" s="51"/>
      <c r="D1387" s="49"/>
      <c r="E1387" s="52"/>
      <c r="F1387" s="52"/>
      <c r="G1387" s="52"/>
      <c r="H1387" s="52"/>
      <c r="I1387" s="52"/>
    </row>
    <row r="1388" spans="1:9" s="53" customFormat="1">
      <c r="A1388" s="49"/>
      <c r="B1388" s="50"/>
      <c r="C1388" s="51"/>
      <c r="D1388" s="49"/>
      <c r="E1388" s="52"/>
      <c r="F1388" s="52"/>
      <c r="G1388" s="52"/>
      <c r="H1388" s="52"/>
      <c r="I1388" s="52"/>
    </row>
    <row r="1389" spans="1:9" s="53" customFormat="1">
      <c r="A1389" s="49"/>
      <c r="B1389" s="50"/>
      <c r="C1389" s="51"/>
      <c r="D1389" s="49"/>
      <c r="E1389" s="52"/>
      <c r="F1389" s="52"/>
      <c r="G1389" s="52"/>
      <c r="H1389" s="52"/>
      <c r="I1389" s="52"/>
    </row>
    <row r="1390" spans="1:9" s="53" customFormat="1">
      <c r="A1390" s="49"/>
      <c r="B1390" s="50"/>
      <c r="C1390" s="51"/>
      <c r="D1390" s="49"/>
      <c r="E1390" s="52"/>
      <c r="F1390" s="52"/>
      <c r="G1390" s="52"/>
      <c r="H1390" s="52"/>
      <c r="I1390" s="52"/>
    </row>
    <row r="1391" spans="1:9" s="53" customFormat="1">
      <c r="A1391" s="49"/>
      <c r="B1391" s="50"/>
      <c r="C1391" s="51"/>
      <c r="D1391" s="49"/>
      <c r="E1391" s="52"/>
      <c r="F1391" s="52"/>
      <c r="G1391" s="52"/>
      <c r="H1391" s="52"/>
      <c r="I1391" s="52"/>
    </row>
    <row r="1392" spans="1:9" s="53" customFormat="1">
      <c r="A1392" s="49"/>
      <c r="B1392" s="50"/>
      <c r="C1392" s="51"/>
      <c r="D1392" s="49"/>
      <c r="E1392" s="52"/>
      <c r="F1392" s="52"/>
      <c r="G1392" s="52"/>
      <c r="H1392" s="52"/>
      <c r="I1392" s="52"/>
    </row>
    <row r="1393" spans="1:9" s="53" customFormat="1">
      <c r="A1393" s="49"/>
      <c r="B1393" s="50"/>
      <c r="C1393" s="51"/>
      <c r="D1393" s="49"/>
      <c r="E1393" s="52"/>
      <c r="F1393" s="52"/>
      <c r="G1393" s="52"/>
      <c r="H1393" s="52"/>
      <c r="I1393" s="52"/>
    </row>
    <row r="1394" spans="1:9" s="53" customFormat="1">
      <c r="A1394" s="49"/>
      <c r="B1394" s="50"/>
      <c r="C1394" s="51"/>
      <c r="D1394" s="49"/>
      <c r="E1394" s="52"/>
      <c r="F1394" s="52"/>
      <c r="G1394" s="52"/>
      <c r="H1394" s="52"/>
      <c r="I1394" s="52"/>
    </row>
    <row r="1395" spans="1:9" s="53" customFormat="1">
      <c r="A1395" s="49"/>
      <c r="B1395" s="50"/>
      <c r="C1395" s="51"/>
      <c r="D1395" s="49"/>
      <c r="E1395" s="52"/>
      <c r="F1395" s="52"/>
      <c r="G1395" s="52"/>
      <c r="H1395" s="52"/>
      <c r="I1395" s="52"/>
    </row>
    <row r="1396" spans="1:9" s="53" customFormat="1">
      <c r="A1396" s="49"/>
      <c r="B1396" s="50"/>
      <c r="C1396" s="51"/>
      <c r="D1396" s="49"/>
      <c r="E1396" s="52"/>
      <c r="F1396" s="52"/>
      <c r="G1396" s="52"/>
      <c r="H1396" s="52"/>
      <c r="I1396" s="52"/>
    </row>
    <row r="1397" spans="1:9" s="53" customFormat="1">
      <c r="A1397" s="49"/>
      <c r="B1397" s="50"/>
      <c r="C1397" s="51"/>
      <c r="D1397" s="49"/>
      <c r="E1397" s="52"/>
      <c r="F1397" s="52"/>
      <c r="G1397" s="52"/>
      <c r="H1397" s="52"/>
      <c r="I1397" s="52"/>
    </row>
    <row r="1398" spans="1:9" s="53" customFormat="1">
      <c r="A1398" s="49"/>
      <c r="B1398" s="50"/>
      <c r="C1398" s="51"/>
      <c r="D1398" s="49"/>
      <c r="E1398" s="52"/>
      <c r="F1398" s="52"/>
      <c r="G1398" s="52"/>
      <c r="H1398" s="52"/>
      <c r="I1398" s="52"/>
    </row>
    <row r="1399" spans="1:9" s="53" customFormat="1">
      <c r="A1399" s="49"/>
      <c r="B1399" s="50"/>
      <c r="C1399" s="51"/>
      <c r="D1399" s="49"/>
      <c r="E1399" s="52"/>
      <c r="F1399" s="52"/>
      <c r="G1399" s="52"/>
      <c r="H1399" s="52"/>
      <c r="I1399" s="52"/>
    </row>
    <row r="1400" spans="1:9" s="53" customFormat="1">
      <c r="A1400" s="49"/>
      <c r="B1400" s="50"/>
      <c r="C1400" s="51"/>
      <c r="D1400" s="49"/>
      <c r="E1400" s="52"/>
      <c r="F1400" s="52"/>
      <c r="G1400" s="52"/>
      <c r="H1400" s="52"/>
      <c r="I1400" s="52"/>
    </row>
    <row r="1401" spans="1:9" s="53" customFormat="1">
      <c r="A1401" s="49"/>
      <c r="B1401" s="50"/>
      <c r="C1401" s="51"/>
      <c r="D1401" s="49"/>
      <c r="E1401" s="52"/>
      <c r="F1401" s="52"/>
      <c r="G1401" s="52"/>
      <c r="H1401" s="52"/>
      <c r="I1401" s="52"/>
    </row>
    <row r="1402" spans="1:9" s="53" customFormat="1">
      <c r="A1402" s="49"/>
      <c r="B1402" s="50"/>
      <c r="C1402" s="51"/>
      <c r="D1402" s="49"/>
      <c r="E1402" s="52"/>
      <c r="F1402" s="52"/>
      <c r="G1402" s="52"/>
      <c r="H1402" s="52"/>
      <c r="I1402" s="52"/>
    </row>
    <row r="1403" spans="1:9" s="53" customFormat="1">
      <c r="A1403" s="49"/>
      <c r="B1403" s="50"/>
      <c r="C1403" s="51"/>
      <c r="D1403" s="49"/>
      <c r="E1403" s="52"/>
      <c r="F1403" s="52"/>
      <c r="G1403" s="52"/>
      <c r="H1403" s="52"/>
      <c r="I1403" s="52"/>
    </row>
    <row r="1404" spans="1:9" s="53" customFormat="1">
      <c r="A1404" s="49"/>
      <c r="B1404" s="50"/>
      <c r="C1404" s="51"/>
      <c r="D1404" s="49"/>
      <c r="E1404" s="52"/>
      <c r="F1404" s="52"/>
      <c r="G1404" s="52"/>
      <c r="H1404" s="52"/>
      <c r="I1404" s="52"/>
    </row>
    <row r="1405" spans="1:9" s="53" customFormat="1">
      <c r="A1405" s="49"/>
      <c r="B1405" s="50"/>
      <c r="C1405" s="51"/>
      <c r="D1405" s="49"/>
      <c r="E1405" s="52"/>
      <c r="F1405" s="52"/>
      <c r="G1405" s="52"/>
      <c r="H1405" s="52"/>
      <c r="I1405" s="52"/>
    </row>
    <row r="1406" spans="1:9" s="53" customFormat="1">
      <c r="A1406" s="49"/>
      <c r="B1406" s="50"/>
      <c r="C1406" s="51"/>
      <c r="D1406" s="49"/>
      <c r="E1406" s="52"/>
      <c r="F1406" s="52"/>
      <c r="G1406" s="52"/>
      <c r="H1406" s="52"/>
      <c r="I1406" s="52"/>
    </row>
    <row r="1407" spans="1:9" s="53" customFormat="1">
      <c r="A1407" s="49"/>
      <c r="B1407" s="50"/>
      <c r="C1407" s="51"/>
      <c r="D1407" s="49"/>
      <c r="E1407" s="52"/>
      <c r="F1407" s="52"/>
      <c r="G1407" s="52"/>
      <c r="H1407" s="52"/>
      <c r="I1407" s="52"/>
    </row>
    <row r="1408" spans="1:9" s="53" customFormat="1">
      <c r="A1408" s="49"/>
      <c r="B1408" s="50"/>
      <c r="C1408" s="51"/>
      <c r="D1408" s="49"/>
      <c r="E1408" s="52"/>
      <c r="F1408" s="52"/>
      <c r="G1408" s="52"/>
      <c r="H1408" s="52"/>
      <c r="I1408" s="52"/>
    </row>
    <row r="1409" spans="1:9" s="53" customFormat="1">
      <c r="A1409" s="49"/>
      <c r="B1409" s="50"/>
      <c r="C1409" s="51"/>
      <c r="D1409" s="49"/>
      <c r="E1409" s="52"/>
      <c r="F1409" s="52"/>
      <c r="G1409" s="52"/>
      <c r="H1409" s="52"/>
      <c r="I1409" s="52"/>
    </row>
    <row r="1410" spans="1:9" s="53" customFormat="1">
      <c r="A1410" s="49"/>
      <c r="B1410" s="50"/>
      <c r="C1410" s="51"/>
      <c r="D1410" s="49"/>
      <c r="E1410" s="52"/>
      <c r="F1410" s="52"/>
      <c r="G1410" s="52"/>
      <c r="H1410" s="52"/>
      <c r="I1410" s="52"/>
    </row>
    <row r="1411" spans="1:9" s="53" customFormat="1">
      <c r="A1411" s="49"/>
      <c r="B1411" s="50"/>
      <c r="C1411" s="51"/>
      <c r="D1411" s="49"/>
      <c r="E1411" s="52"/>
      <c r="F1411" s="52"/>
      <c r="G1411" s="52"/>
      <c r="H1411" s="52"/>
      <c r="I1411" s="52"/>
    </row>
    <row r="1412" spans="1:9" s="53" customFormat="1">
      <c r="A1412" s="49"/>
      <c r="B1412" s="50"/>
      <c r="C1412" s="51"/>
      <c r="D1412" s="49"/>
      <c r="E1412" s="52"/>
      <c r="F1412" s="52"/>
      <c r="G1412" s="52"/>
      <c r="H1412" s="52"/>
      <c r="I1412" s="52"/>
    </row>
    <row r="1413" spans="1:9" s="53" customFormat="1">
      <c r="A1413" s="49"/>
      <c r="B1413" s="50"/>
      <c r="C1413" s="51"/>
      <c r="D1413" s="49"/>
      <c r="E1413" s="52"/>
      <c r="F1413" s="52"/>
      <c r="G1413" s="52"/>
      <c r="H1413" s="52"/>
      <c r="I1413" s="52"/>
    </row>
    <row r="1414" spans="1:9" s="53" customFormat="1">
      <c r="A1414" s="49"/>
      <c r="B1414" s="50"/>
      <c r="C1414" s="51"/>
      <c r="D1414" s="49"/>
      <c r="E1414" s="52"/>
      <c r="F1414" s="52"/>
      <c r="G1414" s="52"/>
      <c r="H1414" s="52"/>
      <c r="I1414" s="52"/>
    </row>
    <row r="1415" spans="1:9" s="53" customFormat="1">
      <c r="A1415" s="49"/>
      <c r="B1415" s="50"/>
      <c r="C1415" s="51"/>
      <c r="D1415" s="49"/>
      <c r="E1415" s="52"/>
      <c r="F1415" s="52"/>
      <c r="G1415" s="52"/>
      <c r="H1415" s="52"/>
      <c r="I1415" s="52"/>
    </row>
    <row r="1416" spans="1:9" s="53" customFormat="1">
      <c r="A1416" s="49"/>
      <c r="B1416" s="50"/>
      <c r="C1416" s="51"/>
      <c r="D1416" s="49"/>
      <c r="E1416" s="52"/>
      <c r="F1416" s="52"/>
      <c r="G1416" s="52"/>
      <c r="H1416" s="52"/>
      <c r="I1416" s="52"/>
    </row>
    <row r="1417" spans="1:9" s="53" customFormat="1">
      <c r="A1417" s="49"/>
      <c r="B1417" s="50"/>
      <c r="C1417" s="51"/>
      <c r="D1417" s="49"/>
      <c r="E1417" s="52"/>
      <c r="F1417" s="52"/>
      <c r="G1417" s="52"/>
      <c r="H1417" s="52"/>
      <c r="I1417" s="52"/>
    </row>
    <row r="1418" spans="1:9" s="53" customFormat="1">
      <c r="A1418" s="49"/>
      <c r="B1418" s="50"/>
      <c r="C1418" s="51"/>
      <c r="D1418" s="49"/>
      <c r="E1418" s="52"/>
      <c r="F1418" s="52"/>
      <c r="G1418" s="52"/>
      <c r="H1418" s="52"/>
      <c r="I1418" s="52"/>
    </row>
    <row r="1419" spans="1:9" s="53" customFormat="1">
      <c r="A1419" s="49"/>
      <c r="B1419" s="50"/>
      <c r="C1419" s="51"/>
      <c r="D1419" s="49"/>
      <c r="E1419" s="52"/>
      <c r="F1419" s="52"/>
      <c r="G1419" s="52"/>
      <c r="H1419" s="52"/>
      <c r="I1419" s="52"/>
    </row>
    <row r="1420" spans="1:9" s="53" customFormat="1">
      <c r="A1420" s="49"/>
      <c r="B1420" s="50"/>
      <c r="C1420" s="51"/>
      <c r="D1420" s="49"/>
      <c r="E1420" s="52"/>
      <c r="F1420" s="52"/>
      <c r="G1420" s="52"/>
      <c r="H1420" s="52"/>
      <c r="I1420" s="52"/>
    </row>
    <row r="1421" spans="1:9" s="53" customFormat="1">
      <c r="A1421" s="49"/>
      <c r="B1421" s="50"/>
      <c r="C1421" s="51"/>
      <c r="D1421" s="49"/>
      <c r="E1421" s="52"/>
      <c r="F1421" s="52"/>
      <c r="G1421" s="52"/>
      <c r="H1421" s="52"/>
      <c r="I1421" s="52"/>
    </row>
    <row r="1422" spans="1:9" s="53" customFormat="1">
      <c r="A1422" s="49"/>
      <c r="B1422" s="50"/>
      <c r="C1422" s="51"/>
      <c r="D1422" s="49"/>
      <c r="E1422" s="52"/>
      <c r="F1422" s="52"/>
      <c r="G1422" s="52"/>
      <c r="H1422" s="52"/>
      <c r="I1422" s="52"/>
    </row>
    <row r="1423" spans="1:9" s="53" customFormat="1">
      <c r="A1423" s="49"/>
      <c r="B1423" s="50"/>
      <c r="C1423" s="51"/>
      <c r="D1423" s="49"/>
      <c r="E1423" s="52"/>
      <c r="F1423" s="52"/>
      <c r="G1423" s="52"/>
      <c r="H1423" s="52"/>
      <c r="I1423" s="52"/>
    </row>
    <row r="1424" spans="1:9" s="53" customFormat="1">
      <c r="A1424" s="49"/>
      <c r="B1424" s="50"/>
      <c r="C1424" s="51"/>
      <c r="D1424" s="49"/>
      <c r="E1424" s="52"/>
      <c r="F1424" s="52"/>
      <c r="G1424" s="52"/>
      <c r="H1424" s="52"/>
      <c r="I1424" s="52"/>
    </row>
    <row r="1425" spans="1:9" s="53" customFormat="1">
      <c r="A1425" s="49"/>
      <c r="B1425" s="50"/>
      <c r="C1425" s="51"/>
      <c r="D1425" s="49"/>
      <c r="E1425" s="52"/>
      <c r="F1425" s="52"/>
      <c r="G1425" s="52"/>
      <c r="H1425" s="52"/>
      <c r="I1425" s="52"/>
    </row>
    <row r="1426" spans="1:9" s="53" customFormat="1">
      <c r="A1426" s="49"/>
      <c r="B1426" s="50"/>
      <c r="C1426" s="51"/>
      <c r="D1426" s="49"/>
      <c r="E1426" s="52"/>
      <c r="F1426" s="52"/>
      <c r="G1426" s="52"/>
      <c r="H1426" s="52"/>
      <c r="I1426" s="52"/>
    </row>
    <row r="1427" spans="1:9" s="53" customFormat="1">
      <c r="A1427" s="49"/>
      <c r="B1427" s="50"/>
      <c r="C1427" s="51"/>
      <c r="D1427" s="49"/>
      <c r="E1427" s="52"/>
      <c r="F1427" s="52"/>
      <c r="G1427" s="52"/>
      <c r="H1427" s="52"/>
      <c r="I1427" s="52"/>
    </row>
    <row r="1428" spans="1:9" s="53" customFormat="1">
      <c r="A1428" s="49"/>
      <c r="B1428" s="50"/>
      <c r="C1428" s="51"/>
      <c r="D1428" s="49"/>
      <c r="E1428" s="52"/>
      <c r="F1428" s="52"/>
      <c r="G1428" s="52"/>
      <c r="H1428" s="52"/>
      <c r="I1428" s="52"/>
    </row>
    <row r="1429" spans="1:9" s="53" customFormat="1">
      <c r="A1429" s="49"/>
      <c r="B1429" s="50"/>
      <c r="C1429" s="51"/>
      <c r="D1429" s="49"/>
      <c r="E1429" s="52"/>
      <c r="F1429" s="52"/>
      <c r="G1429" s="52"/>
      <c r="H1429" s="52"/>
      <c r="I1429" s="52"/>
    </row>
    <row r="1430" spans="1:9" s="53" customFormat="1">
      <c r="A1430" s="49"/>
      <c r="B1430" s="50"/>
      <c r="C1430" s="51"/>
      <c r="D1430" s="49"/>
      <c r="E1430" s="52"/>
      <c r="F1430" s="52"/>
      <c r="G1430" s="52"/>
      <c r="H1430" s="52"/>
      <c r="I1430" s="52"/>
    </row>
    <row r="1431" spans="1:9" s="53" customFormat="1">
      <c r="A1431" s="49"/>
      <c r="B1431" s="50"/>
      <c r="C1431" s="51"/>
      <c r="D1431" s="49"/>
      <c r="E1431" s="52"/>
      <c r="F1431" s="52"/>
      <c r="G1431" s="52"/>
      <c r="H1431" s="52"/>
      <c r="I1431" s="52"/>
    </row>
    <row r="1432" spans="1:9" s="53" customFormat="1">
      <c r="A1432" s="49"/>
      <c r="B1432" s="50"/>
      <c r="C1432" s="51"/>
      <c r="D1432" s="49"/>
      <c r="E1432" s="52"/>
      <c r="F1432" s="52"/>
      <c r="G1432" s="52"/>
      <c r="H1432" s="52"/>
      <c r="I1432" s="52"/>
    </row>
    <row r="1433" spans="1:9" s="53" customFormat="1">
      <c r="A1433" s="49"/>
      <c r="B1433" s="50"/>
      <c r="C1433" s="51"/>
      <c r="D1433" s="49"/>
      <c r="E1433" s="52"/>
      <c r="F1433" s="52"/>
      <c r="G1433" s="52"/>
      <c r="H1433" s="52"/>
      <c r="I1433" s="52"/>
    </row>
    <row r="1434" spans="1:9" s="53" customFormat="1">
      <c r="A1434" s="49"/>
      <c r="B1434" s="50"/>
      <c r="C1434" s="51"/>
      <c r="D1434" s="49"/>
      <c r="E1434" s="52"/>
      <c r="F1434" s="52"/>
      <c r="G1434" s="52"/>
      <c r="H1434" s="52"/>
      <c r="I1434" s="52"/>
    </row>
    <row r="1435" spans="1:9" s="53" customFormat="1">
      <c r="A1435" s="49"/>
      <c r="B1435" s="50"/>
      <c r="C1435" s="51"/>
      <c r="D1435" s="49"/>
      <c r="E1435" s="52"/>
      <c r="F1435" s="52"/>
      <c r="G1435" s="52"/>
      <c r="H1435" s="52"/>
      <c r="I1435" s="52"/>
    </row>
    <row r="1436" spans="1:9" s="53" customFormat="1">
      <c r="A1436" s="49"/>
      <c r="B1436" s="50"/>
      <c r="C1436" s="51"/>
      <c r="D1436" s="49"/>
      <c r="E1436" s="52"/>
      <c r="F1436" s="52"/>
      <c r="G1436" s="52"/>
      <c r="H1436" s="52"/>
      <c r="I1436" s="52"/>
    </row>
    <row r="1437" spans="1:9" s="53" customFormat="1">
      <c r="A1437" s="49"/>
      <c r="B1437" s="50"/>
      <c r="C1437" s="51"/>
      <c r="D1437" s="49"/>
      <c r="E1437" s="52"/>
      <c r="F1437" s="52"/>
      <c r="G1437" s="52"/>
      <c r="H1437" s="52"/>
      <c r="I1437" s="52"/>
    </row>
    <row r="1438" spans="1:9" s="53" customFormat="1">
      <c r="A1438" s="49"/>
      <c r="B1438" s="50"/>
      <c r="C1438" s="51"/>
      <c r="D1438" s="49"/>
      <c r="E1438" s="52"/>
      <c r="F1438" s="52"/>
      <c r="G1438" s="52"/>
      <c r="H1438" s="52"/>
      <c r="I1438" s="52"/>
    </row>
    <row r="1439" spans="1:9" s="53" customFormat="1">
      <c r="A1439" s="49"/>
      <c r="B1439" s="50"/>
      <c r="C1439" s="51"/>
      <c r="D1439" s="49"/>
      <c r="E1439" s="52"/>
      <c r="F1439" s="52"/>
      <c r="G1439" s="52"/>
      <c r="H1439" s="52"/>
      <c r="I1439" s="52"/>
    </row>
    <row r="1440" spans="1:9" s="53" customFormat="1">
      <c r="A1440" s="49"/>
      <c r="B1440" s="50"/>
      <c r="C1440" s="51"/>
      <c r="D1440" s="49"/>
      <c r="E1440" s="52"/>
      <c r="F1440" s="52"/>
      <c r="G1440" s="52"/>
      <c r="H1440" s="52"/>
      <c r="I1440" s="52"/>
    </row>
    <row r="1441" spans="1:9" s="53" customFormat="1">
      <c r="A1441" s="49"/>
      <c r="B1441" s="50"/>
      <c r="C1441" s="51"/>
      <c r="D1441" s="49"/>
      <c r="E1441" s="52"/>
      <c r="F1441" s="52"/>
      <c r="G1441" s="52"/>
      <c r="H1441" s="52"/>
      <c r="I1441" s="52"/>
    </row>
    <row r="1442" spans="1:9" s="53" customFormat="1">
      <c r="A1442" s="49"/>
      <c r="B1442" s="50"/>
      <c r="C1442" s="51"/>
      <c r="D1442" s="49"/>
      <c r="E1442" s="52"/>
      <c r="F1442" s="52"/>
      <c r="G1442" s="52"/>
      <c r="H1442" s="52"/>
      <c r="I1442" s="52"/>
    </row>
    <row r="1443" spans="1:9" s="53" customFormat="1">
      <c r="A1443" s="49"/>
      <c r="B1443" s="50"/>
      <c r="C1443" s="51"/>
      <c r="D1443" s="49"/>
      <c r="E1443" s="52"/>
      <c r="F1443" s="52"/>
      <c r="G1443" s="52"/>
      <c r="H1443" s="52"/>
      <c r="I1443" s="52"/>
    </row>
    <row r="1444" spans="1:9" s="53" customFormat="1">
      <c r="A1444" s="49"/>
      <c r="B1444" s="50"/>
      <c r="C1444" s="51"/>
      <c r="D1444" s="49"/>
      <c r="E1444" s="52"/>
      <c r="F1444" s="52"/>
      <c r="G1444" s="52"/>
      <c r="H1444" s="52"/>
      <c r="I1444" s="52"/>
    </row>
    <row r="1445" spans="1:9" s="53" customFormat="1">
      <c r="A1445" s="49"/>
      <c r="B1445" s="50"/>
      <c r="C1445" s="51"/>
      <c r="D1445" s="49"/>
      <c r="E1445" s="52"/>
      <c r="F1445" s="52"/>
      <c r="G1445" s="52"/>
      <c r="H1445" s="52"/>
      <c r="I1445" s="52"/>
    </row>
    <row r="1446" spans="1:9" s="53" customFormat="1">
      <c r="A1446" s="49"/>
      <c r="B1446" s="50"/>
      <c r="C1446" s="51"/>
      <c r="D1446" s="49"/>
      <c r="E1446" s="52"/>
      <c r="F1446" s="52"/>
      <c r="G1446" s="52"/>
      <c r="H1446" s="52"/>
      <c r="I1446" s="52"/>
    </row>
    <row r="1447" spans="1:9" s="53" customFormat="1">
      <c r="A1447" s="49"/>
      <c r="B1447" s="50"/>
      <c r="C1447" s="51"/>
      <c r="D1447" s="49"/>
      <c r="E1447" s="52"/>
      <c r="F1447" s="52"/>
      <c r="G1447" s="52"/>
      <c r="H1447" s="52"/>
      <c r="I1447" s="52"/>
    </row>
    <row r="1448" spans="1:9" s="53" customFormat="1">
      <c r="A1448" s="49"/>
      <c r="B1448" s="50"/>
      <c r="C1448" s="51"/>
      <c r="D1448" s="49"/>
      <c r="E1448" s="52"/>
      <c r="F1448" s="52"/>
      <c r="G1448" s="52"/>
      <c r="H1448" s="52"/>
      <c r="I1448" s="52"/>
    </row>
    <row r="1449" spans="1:9" s="53" customFormat="1">
      <c r="A1449" s="49"/>
      <c r="B1449" s="50"/>
      <c r="C1449" s="51"/>
      <c r="D1449" s="49"/>
      <c r="E1449" s="52"/>
      <c r="F1449" s="52"/>
      <c r="G1449" s="52"/>
      <c r="H1449" s="52"/>
      <c r="I1449" s="52"/>
    </row>
    <row r="1450" spans="1:9" s="53" customFormat="1">
      <c r="A1450" s="49"/>
      <c r="B1450" s="50"/>
      <c r="C1450" s="51"/>
      <c r="D1450" s="49"/>
      <c r="E1450" s="52"/>
      <c r="F1450" s="52"/>
      <c r="G1450" s="52"/>
      <c r="H1450" s="52"/>
      <c r="I1450" s="52"/>
    </row>
    <row r="1451" spans="1:9" s="53" customFormat="1">
      <c r="A1451" s="49"/>
      <c r="B1451" s="50"/>
      <c r="C1451" s="51"/>
      <c r="D1451" s="49"/>
      <c r="E1451" s="52"/>
      <c r="F1451" s="52"/>
      <c r="G1451" s="52"/>
      <c r="H1451" s="52"/>
      <c r="I1451" s="52"/>
    </row>
    <row r="1452" spans="1:9" s="53" customFormat="1">
      <c r="A1452" s="49"/>
      <c r="B1452" s="50"/>
      <c r="C1452" s="51"/>
      <c r="D1452" s="49"/>
      <c r="E1452" s="52"/>
      <c r="F1452" s="52"/>
      <c r="G1452" s="52"/>
      <c r="H1452" s="52"/>
      <c r="I1452" s="52"/>
    </row>
    <row r="1453" spans="1:9" s="53" customFormat="1">
      <c r="A1453" s="49"/>
      <c r="B1453" s="50"/>
      <c r="C1453" s="51"/>
      <c r="D1453" s="49"/>
      <c r="E1453" s="52"/>
      <c r="F1453" s="52"/>
      <c r="G1453" s="52"/>
      <c r="H1453" s="52"/>
      <c r="I1453" s="52"/>
    </row>
    <row r="1454" spans="1:9" s="53" customFormat="1">
      <c r="A1454" s="49"/>
      <c r="B1454" s="50"/>
      <c r="C1454" s="51"/>
      <c r="D1454" s="49"/>
      <c r="E1454" s="52"/>
      <c r="F1454" s="52"/>
      <c r="G1454" s="52"/>
      <c r="H1454" s="52"/>
      <c r="I1454" s="52"/>
    </row>
    <row r="1455" spans="1:9" s="53" customFormat="1">
      <c r="A1455" s="49"/>
      <c r="B1455" s="50"/>
      <c r="C1455" s="51"/>
      <c r="D1455" s="49"/>
      <c r="E1455" s="52"/>
      <c r="F1455" s="52"/>
      <c r="G1455" s="52"/>
      <c r="H1455" s="52"/>
      <c r="I1455" s="52"/>
    </row>
    <row r="1456" spans="1:9" s="53" customFormat="1">
      <c r="A1456" s="49"/>
      <c r="B1456" s="50"/>
      <c r="C1456" s="51"/>
      <c r="D1456" s="49"/>
      <c r="E1456" s="52"/>
      <c r="F1456" s="52"/>
      <c r="G1456" s="52"/>
      <c r="H1456" s="52"/>
      <c r="I1456" s="52"/>
    </row>
    <row r="1457" spans="1:9" s="53" customFormat="1">
      <c r="A1457" s="49"/>
      <c r="B1457" s="50"/>
      <c r="C1457" s="51"/>
      <c r="D1457" s="49"/>
      <c r="E1457" s="52"/>
      <c r="F1457" s="52"/>
      <c r="G1457" s="52"/>
      <c r="H1457" s="52"/>
      <c r="I1457" s="52"/>
    </row>
    <row r="1458" spans="1:9" s="53" customFormat="1">
      <c r="A1458" s="49"/>
      <c r="B1458" s="50"/>
      <c r="C1458" s="51"/>
      <c r="D1458" s="49"/>
      <c r="E1458" s="52"/>
      <c r="F1458" s="52"/>
      <c r="G1458" s="52"/>
      <c r="H1458" s="52"/>
      <c r="I1458" s="52"/>
    </row>
    <row r="1459" spans="1:9" s="53" customFormat="1">
      <c r="A1459" s="49"/>
      <c r="B1459" s="50"/>
      <c r="C1459" s="51"/>
      <c r="D1459" s="49"/>
      <c r="E1459" s="52"/>
      <c r="F1459" s="52"/>
      <c r="G1459" s="52"/>
      <c r="H1459" s="52"/>
      <c r="I1459" s="52"/>
    </row>
    <row r="1460" spans="1:9" s="53" customFormat="1">
      <c r="A1460" s="49"/>
      <c r="B1460" s="50"/>
      <c r="C1460" s="51"/>
      <c r="D1460" s="49"/>
      <c r="E1460" s="52"/>
      <c r="F1460" s="52"/>
      <c r="G1460" s="52"/>
      <c r="H1460" s="52"/>
      <c r="I1460" s="52"/>
    </row>
    <row r="1461" spans="1:9" s="53" customFormat="1">
      <c r="A1461" s="49"/>
      <c r="B1461" s="50"/>
      <c r="C1461" s="51"/>
      <c r="D1461" s="49"/>
      <c r="E1461" s="52"/>
      <c r="F1461" s="52"/>
      <c r="G1461" s="52"/>
      <c r="H1461" s="52"/>
      <c r="I1461" s="52"/>
    </row>
    <row r="1462" spans="1:9" s="53" customFormat="1">
      <c r="A1462" s="49"/>
      <c r="B1462" s="50"/>
      <c r="C1462" s="51"/>
      <c r="D1462" s="49"/>
      <c r="E1462" s="52"/>
      <c r="F1462" s="52"/>
      <c r="G1462" s="52"/>
      <c r="H1462" s="52"/>
      <c r="I1462" s="52"/>
    </row>
    <row r="1463" spans="1:9" s="53" customFormat="1">
      <c r="A1463" s="49"/>
      <c r="B1463" s="50"/>
      <c r="C1463" s="51"/>
      <c r="D1463" s="49"/>
      <c r="E1463" s="52"/>
      <c r="F1463" s="52"/>
      <c r="G1463" s="52"/>
      <c r="H1463" s="52"/>
      <c r="I1463" s="52"/>
    </row>
    <row r="1464" spans="1:9" s="53" customFormat="1">
      <c r="A1464" s="49"/>
      <c r="B1464" s="50"/>
      <c r="C1464" s="51"/>
      <c r="D1464" s="49"/>
      <c r="E1464" s="52"/>
      <c r="F1464" s="52"/>
      <c r="G1464" s="52"/>
      <c r="H1464" s="52"/>
      <c r="I1464" s="52"/>
    </row>
    <row r="1465" spans="1:9" s="53" customFormat="1">
      <c r="A1465" s="49"/>
      <c r="B1465" s="50"/>
      <c r="C1465" s="51"/>
      <c r="D1465" s="49"/>
      <c r="E1465" s="52"/>
      <c r="F1465" s="52"/>
      <c r="G1465" s="52"/>
      <c r="H1465" s="52"/>
      <c r="I1465" s="52"/>
    </row>
    <row r="1466" spans="1:9" s="53" customFormat="1">
      <c r="A1466" s="49"/>
      <c r="B1466" s="50"/>
      <c r="C1466" s="51"/>
      <c r="D1466" s="49"/>
      <c r="E1466" s="52"/>
      <c r="F1466" s="52"/>
      <c r="G1466" s="52"/>
      <c r="H1466" s="52"/>
      <c r="I1466" s="52"/>
    </row>
    <row r="1467" spans="1:9" s="53" customFormat="1">
      <c r="A1467" s="49"/>
      <c r="B1467" s="50"/>
      <c r="C1467" s="51"/>
      <c r="D1467" s="49"/>
      <c r="E1467" s="52"/>
      <c r="F1467" s="52"/>
      <c r="G1467" s="52"/>
      <c r="H1467" s="52"/>
      <c r="I1467" s="52"/>
    </row>
    <row r="1468" spans="1:9" s="53" customFormat="1">
      <c r="A1468" s="49"/>
      <c r="B1468" s="50"/>
      <c r="C1468" s="51"/>
      <c r="D1468" s="49"/>
      <c r="E1468" s="52"/>
      <c r="F1468" s="52"/>
      <c r="G1468" s="52"/>
      <c r="H1468" s="52"/>
      <c r="I1468" s="52"/>
    </row>
    <row r="1469" spans="1:9" s="53" customFormat="1">
      <c r="A1469" s="49"/>
      <c r="B1469" s="50"/>
      <c r="C1469" s="51"/>
      <c r="D1469" s="49"/>
      <c r="E1469" s="52"/>
      <c r="F1469" s="52"/>
      <c r="G1469" s="52"/>
      <c r="H1469" s="52"/>
      <c r="I1469" s="52"/>
    </row>
    <row r="1470" spans="1:9" s="53" customFormat="1">
      <c r="A1470" s="49"/>
      <c r="B1470" s="50"/>
      <c r="C1470" s="51"/>
      <c r="D1470" s="49"/>
      <c r="E1470" s="52"/>
      <c r="F1470" s="52"/>
      <c r="G1470" s="52"/>
      <c r="H1470" s="52"/>
      <c r="I1470" s="52"/>
    </row>
    <row r="1471" spans="1:9" s="53" customFormat="1">
      <c r="A1471" s="49"/>
      <c r="B1471" s="50"/>
      <c r="C1471" s="51"/>
      <c r="D1471" s="49"/>
      <c r="E1471" s="52"/>
      <c r="F1471" s="52"/>
      <c r="G1471" s="52"/>
      <c r="H1471" s="52"/>
      <c r="I1471" s="52"/>
    </row>
    <row r="1472" spans="1:9" s="53" customFormat="1">
      <c r="A1472" s="49"/>
      <c r="B1472" s="50"/>
      <c r="C1472" s="51"/>
      <c r="D1472" s="49"/>
      <c r="E1472" s="52"/>
      <c r="F1472" s="52"/>
      <c r="G1472" s="52"/>
      <c r="H1472" s="52"/>
      <c r="I1472" s="52"/>
    </row>
    <row r="1473" spans="1:9" s="53" customFormat="1">
      <c r="A1473" s="49"/>
      <c r="B1473" s="50"/>
      <c r="C1473" s="51"/>
      <c r="D1473" s="49"/>
      <c r="E1473" s="52"/>
      <c r="F1473" s="52"/>
      <c r="G1473" s="52"/>
      <c r="H1473" s="52"/>
      <c r="I1473" s="52"/>
    </row>
    <row r="1474" spans="1:9" s="53" customFormat="1">
      <c r="A1474" s="49"/>
      <c r="B1474" s="50"/>
      <c r="C1474" s="51"/>
      <c r="D1474" s="49"/>
      <c r="E1474" s="52"/>
      <c r="F1474" s="52"/>
      <c r="G1474" s="52"/>
      <c r="H1474" s="52"/>
      <c r="I1474" s="52"/>
    </row>
    <row r="1475" spans="1:9" s="53" customFormat="1">
      <c r="A1475" s="49"/>
      <c r="B1475" s="50"/>
      <c r="C1475" s="51"/>
      <c r="D1475" s="49"/>
      <c r="E1475" s="52"/>
      <c r="F1475" s="52"/>
      <c r="G1475" s="52"/>
      <c r="H1475" s="52"/>
      <c r="I1475" s="52"/>
    </row>
    <row r="1476" spans="1:9" s="53" customFormat="1">
      <c r="A1476" s="49"/>
      <c r="B1476" s="50"/>
      <c r="C1476" s="51"/>
      <c r="D1476" s="49"/>
      <c r="E1476" s="52"/>
      <c r="F1476" s="52"/>
      <c r="G1476" s="52"/>
      <c r="H1476" s="52"/>
      <c r="I1476" s="52"/>
    </row>
    <row r="1477" spans="1:9" s="53" customFormat="1">
      <c r="A1477" s="49"/>
      <c r="B1477" s="50"/>
      <c r="C1477" s="51"/>
      <c r="D1477" s="49"/>
      <c r="E1477" s="52"/>
      <c r="F1477" s="52"/>
      <c r="G1477" s="52"/>
      <c r="H1477" s="52"/>
      <c r="I1477" s="52"/>
    </row>
    <row r="1478" spans="1:9" s="53" customFormat="1">
      <c r="A1478" s="49"/>
      <c r="B1478" s="50"/>
      <c r="C1478" s="51"/>
      <c r="D1478" s="49"/>
      <c r="E1478" s="52"/>
      <c r="F1478" s="52"/>
      <c r="G1478" s="52"/>
      <c r="H1478" s="52"/>
      <c r="I1478" s="52"/>
    </row>
    <row r="1479" spans="1:9" s="53" customFormat="1">
      <c r="A1479" s="49"/>
      <c r="B1479" s="50"/>
      <c r="C1479" s="51"/>
      <c r="D1479" s="49"/>
      <c r="E1479" s="52"/>
      <c r="F1479" s="52"/>
      <c r="G1479" s="52"/>
      <c r="H1479" s="52"/>
      <c r="I1479" s="52"/>
    </row>
    <row r="1480" spans="1:9" s="53" customFormat="1">
      <c r="A1480" s="49"/>
      <c r="B1480" s="50"/>
      <c r="C1480" s="51"/>
      <c r="D1480" s="49"/>
      <c r="E1480" s="52"/>
      <c r="F1480" s="52"/>
      <c r="G1480" s="52"/>
      <c r="H1480" s="52"/>
      <c r="I1480" s="52"/>
    </row>
    <row r="1481" spans="1:9" s="53" customFormat="1">
      <c r="A1481" s="49"/>
      <c r="B1481" s="50"/>
      <c r="C1481" s="51"/>
      <c r="D1481" s="49"/>
      <c r="E1481" s="52"/>
      <c r="F1481" s="52"/>
      <c r="G1481" s="52"/>
      <c r="H1481" s="52"/>
      <c r="I1481" s="52"/>
    </row>
    <row r="1482" spans="1:9" s="53" customFormat="1">
      <c r="A1482" s="49"/>
      <c r="B1482" s="50"/>
      <c r="C1482" s="51"/>
      <c r="D1482" s="49"/>
      <c r="E1482" s="52"/>
      <c r="F1482" s="52"/>
      <c r="G1482" s="52"/>
      <c r="H1482" s="52"/>
      <c r="I1482" s="52"/>
    </row>
    <row r="1483" spans="1:9" s="53" customFormat="1">
      <c r="A1483" s="49"/>
      <c r="B1483" s="50"/>
      <c r="C1483" s="51"/>
      <c r="D1483" s="49"/>
      <c r="E1483" s="52"/>
      <c r="F1483" s="52"/>
      <c r="G1483" s="52"/>
      <c r="H1483" s="52"/>
      <c r="I1483" s="52"/>
    </row>
    <row r="1484" spans="1:9" s="53" customFormat="1">
      <c r="A1484" s="49"/>
      <c r="B1484" s="50"/>
      <c r="C1484" s="51"/>
      <c r="D1484" s="49"/>
      <c r="E1484" s="52"/>
      <c r="F1484" s="52"/>
      <c r="G1484" s="52"/>
      <c r="H1484" s="52"/>
      <c r="I1484" s="52"/>
    </row>
    <row r="1485" spans="1:9" s="53" customFormat="1">
      <c r="A1485" s="49"/>
      <c r="B1485" s="50"/>
      <c r="C1485" s="51"/>
      <c r="D1485" s="49"/>
      <c r="E1485" s="52"/>
      <c r="F1485" s="52"/>
      <c r="G1485" s="52"/>
      <c r="H1485" s="52"/>
      <c r="I1485" s="52"/>
    </row>
    <row r="1486" spans="1:9" s="53" customFormat="1">
      <c r="A1486" s="49"/>
      <c r="B1486" s="50"/>
      <c r="C1486" s="51"/>
      <c r="D1486" s="49"/>
      <c r="E1486" s="52"/>
      <c r="F1486" s="52"/>
      <c r="G1486" s="52"/>
      <c r="H1486" s="52"/>
      <c r="I1486" s="52"/>
    </row>
    <row r="1487" spans="1:9" s="53" customFormat="1">
      <c r="A1487" s="49"/>
      <c r="B1487" s="50"/>
      <c r="C1487" s="51"/>
      <c r="D1487" s="49"/>
      <c r="E1487" s="52"/>
      <c r="F1487" s="52"/>
      <c r="G1487" s="52"/>
      <c r="H1487" s="52"/>
      <c r="I1487" s="52"/>
    </row>
    <row r="1488" spans="1:9" s="53" customFormat="1">
      <c r="A1488" s="49"/>
      <c r="B1488" s="50"/>
      <c r="C1488" s="51"/>
      <c r="D1488" s="49"/>
      <c r="E1488" s="52"/>
      <c r="F1488" s="52"/>
      <c r="G1488" s="52"/>
      <c r="H1488" s="52"/>
      <c r="I1488" s="52"/>
    </row>
    <row r="1489" spans="1:9" s="53" customFormat="1">
      <c r="A1489" s="49"/>
      <c r="B1489" s="50"/>
      <c r="C1489" s="51"/>
      <c r="D1489" s="49"/>
      <c r="E1489" s="52"/>
      <c r="F1489" s="52"/>
      <c r="G1489" s="52"/>
      <c r="H1489" s="52"/>
      <c r="I1489" s="52"/>
    </row>
    <row r="1490" spans="1:9" s="53" customFormat="1">
      <c r="A1490" s="49"/>
      <c r="B1490" s="50"/>
      <c r="C1490" s="51"/>
      <c r="D1490" s="49"/>
      <c r="E1490" s="52"/>
      <c r="F1490" s="52"/>
      <c r="G1490" s="52"/>
      <c r="H1490" s="52"/>
      <c r="I1490" s="52"/>
    </row>
    <row r="1491" spans="1:9" s="53" customFormat="1">
      <c r="A1491" s="49"/>
      <c r="B1491" s="50"/>
      <c r="C1491" s="51"/>
      <c r="D1491" s="49"/>
      <c r="E1491" s="52"/>
      <c r="F1491" s="52"/>
      <c r="G1491" s="52"/>
      <c r="H1491" s="52"/>
      <c r="I1491" s="52"/>
    </row>
    <row r="1492" spans="1:9" s="53" customFormat="1">
      <c r="A1492" s="49"/>
      <c r="B1492" s="50"/>
      <c r="C1492" s="51"/>
      <c r="D1492" s="49"/>
      <c r="E1492" s="52"/>
      <c r="F1492" s="52"/>
      <c r="G1492" s="52"/>
      <c r="H1492" s="52"/>
      <c r="I1492" s="52"/>
    </row>
    <row r="1493" spans="1:9" s="53" customFormat="1">
      <c r="A1493" s="49"/>
      <c r="B1493" s="50"/>
      <c r="C1493" s="51"/>
      <c r="D1493" s="49"/>
      <c r="E1493" s="52"/>
      <c r="F1493" s="52"/>
      <c r="G1493" s="52"/>
      <c r="H1493" s="52"/>
      <c r="I1493" s="52"/>
    </row>
    <row r="1494" spans="1:9" s="53" customFormat="1">
      <c r="A1494" s="49"/>
      <c r="B1494" s="50"/>
      <c r="C1494" s="51"/>
      <c r="D1494" s="49"/>
      <c r="E1494" s="52"/>
      <c r="F1494" s="52"/>
      <c r="G1494" s="52"/>
      <c r="H1494" s="52"/>
      <c r="I1494" s="52"/>
    </row>
    <row r="1495" spans="1:9" s="53" customFormat="1">
      <c r="A1495" s="49"/>
      <c r="B1495" s="50"/>
      <c r="C1495" s="51"/>
      <c r="D1495" s="49"/>
      <c r="E1495" s="52"/>
      <c r="F1495" s="52"/>
      <c r="G1495" s="52"/>
      <c r="H1495" s="52"/>
      <c r="I1495" s="52"/>
    </row>
    <row r="1496" spans="1:9" s="53" customFormat="1">
      <c r="A1496" s="49"/>
      <c r="B1496" s="50"/>
      <c r="C1496" s="51"/>
      <c r="D1496" s="49"/>
      <c r="E1496" s="52"/>
      <c r="F1496" s="52"/>
      <c r="G1496" s="52"/>
      <c r="H1496" s="52"/>
      <c r="I1496" s="52"/>
    </row>
    <row r="1497" spans="1:9" s="53" customFormat="1">
      <c r="A1497" s="49"/>
      <c r="B1497" s="50"/>
      <c r="C1497" s="51"/>
      <c r="D1497" s="49"/>
      <c r="E1497" s="52"/>
      <c r="F1497" s="52"/>
      <c r="G1497" s="52"/>
      <c r="H1497" s="52"/>
      <c r="I1497" s="52"/>
    </row>
    <row r="1498" spans="1:9" s="53" customFormat="1">
      <c r="A1498" s="49"/>
      <c r="B1498" s="50"/>
      <c r="C1498" s="51"/>
      <c r="D1498" s="49"/>
      <c r="E1498" s="52"/>
      <c r="F1498" s="52"/>
      <c r="G1498" s="52"/>
      <c r="H1498" s="52"/>
      <c r="I1498" s="52"/>
    </row>
    <row r="1499" spans="1:9" s="53" customFormat="1">
      <c r="A1499" s="49"/>
      <c r="B1499" s="50"/>
      <c r="C1499" s="51"/>
      <c r="D1499" s="49"/>
      <c r="E1499" s="52"/>
      <c r="F1499" s="52"/>
      <c r="G1499" s="52"/>
      <c r="H1499" s="52"/>
      <c r="I1499" s="52"/>
    </row>
    <row r="1500" spans="1:9" s="53" customFormat="1">
      <c r="A1500" s="49"/>
      <c r="B1500" s="50"/>
      <c r="C1500" s="51"/>
      <c r="D1500" s="49"/>
      <c r="E1500" s="52"/>
      <c r="F1500" s="52"/>
      <c r="G1500" s="52"/>
      <c r="H1500" s="52"/>
      <c r="I1500" s="52"/>
    </row>
    <row r="1501" spans="1:9" s="53" customFormat="1">
      <c r="A1501" s="49"/>
      <c r="B1501" s="50"/>
      <c r="C1501" s="51"/>
      <c r="D1501" s="49"/>
      <c r="E1501" s="52"/>
      <c r="F1501" s="52"/>
      <c r="G1501" s="52"/>
      <c r="H1501" s="52"/>
      <c r="I1501" s="52"/>
    </row>
    <row r="1502" spans="1:9" s="53" customFormat="1">
      <c r="A1502" s="49"/>
      <c r="B1502" s="50"/>
      <c r="C1502" s="51"/>
      <c r="D1502" s="49"/>
      <c r="E1502" s="52"/>
      <c r="F1502" s="52"/>
      <c r="G1502" s="52"/>
      <c r="H1502" s="52"/>
      <c r="I1502" s="52"/>
    </row>
    <row r="1503" spans="1:9" s="53" customFormat="1">
      <c r="A1503" s="49"/>
      <c r="B1503" s="50"/>
      <c r="C1503" s="51"/>
      <c r="D1503" s="49"/>
      <c r="E1503" s="52"/>
      <c r="F1503" s="52"/>
      <c r="G1503" s="52"/>
      <c r="H1503" s="52"/>
      <c r="I1503" s="52"/>
    </row>
    <row r="1504" spans="1:9" s="53" customFormat="1">
      <c r="A1504" s="49"/>
      <c r="B1504" s="50"/>
      <c r="C1504" s="51"/>
      <c r="D1504" s="49"/>
      <c r="E1504" s="52"/>
      <c r="F1504" s="52"/>
      <c r="G1504" s="52"/>
      <c r="H1504" s="52"/>
      <c r="I1504" s="52"/>
    </row>
    <row r="1505" spans="1:9" s="53" customFormat="1">
      <c r="A1505" s="49"/>
      <c r="B1505" s="50"/>
      <c r="C1505" s="51"/>
      <c r="D1505" s="49"/>
      <c r="E1505" s="52"/>
      <c r="F1505" s="52"/>
      <c r="G1505" s="52"/>
      <c r="H1505" s="52"/>
      <c r="I1505" s="52"/>
    </row>
    <row r="1506" spans="1:9" s="53" customFormat="1">
      <c r="A1506" s="49"/>
      <c r="B1506" s="50"/>
      <c r="C1506" s="51"/>
      <c r="D1506" s="49"/>
      <c r="E1506" s="52"/>
      <c r="F1506" s="52"/>
      <c r="G1506" s="52"/>
      <c r="H1506" s="52"/>
      <c r="I1506" s="52"/>
    </row>
    <row r="1507" spans="1:9" s="53" customFormat="1">
      <c r="A1507" s="49"/>
      <c r="B1507" s="50"/>
      <c r="C1507" s="51"/>
      <c r="D1507" s="49"/>
      <c r="E1507" s="52"/>
      <c r="F1507" s="52"/>
      <c r="G1507" s="52"/>
      <c r="H1507" s="52"/>
      <c r="I1507" s="52"/>
    </row>
    <row r="1508" spans="1:9" s="53" customFormat="1">
      <c r="A1508" s="49"/>
      <c r="B1508" s="50"/>
      <c r="C1508" s="51"/>
      <c r="D1508" s="49"/>
      <c r="E1508" s="52"/>
      <c r="F1508" s="52"/>
      <c r="G1508" s="52"/>
      <c r="H1508" s="52"/>
      <c r="I1508" s="52"/>
    </row>
    <row r="1509" spans="1:9" s="53" customFormat="1">
      <c r="A1509" s="49"/>
      <c r="B1509" s="50"/>
      <c r="C1509" s="51"/>
      <c r="D1509" s="49"/>
      <c r="E1509" s="52"/>
      <c r="F1509" s="52"/>
      <c r="G1509" s="52"/>
      <c r="H1509" s="52"/>
      <c r="I1509" s="52"/>
    </row>
    <row r="1510" spans="1:9" s="53" customFormat="1">
      <c r="A1510" s="49"/>
      <c r="B1510" s="50"/>
      <c r="C1510" s="51"/>
      <c r="D1510" s="49"/>
      <c r="E1510" s="52"/>
      <c r="F1510" s="52"/>
      <c r="G1510" s="52"/>
      <c r="H1510" s="52"/>
      <c r="I1510" s="52"/>
    </row>
    <row r="1511" spans="1:9" s="53" customFormat="1">
      <c r="A1511" s="49"/>
      <c r="B1511" s="50"/>
      <c r="C1511" s="51"/>
      <c r="D1511" s="49"/>
      <c r="E1511" s="52"/>
      <c r="F1511" s="52"/>
      <c r="G1511" s="52"/>
      <c r="H1511" s="52"/>
      <c r="I1511" s="52"/>
    </row>
    <row r="1512" spans="1:9" s="53" customFormat="1">
      <c r="A1512" s="49"/>
      <c r="B1512" s="50"/>
      <c r="C1512" s="51"/>
      <c r="D1512" s="49"/>
      <c r="E1512" s="52"/>
      <c r="F1512" s="52"/>
      <c r="G1512" s="52"/>
      <c r="H1512" s="52"/>
      <c r="I1512" s="52"/>
    </row>
    <row r="1513" spans="1:9" s="53" customFormat="1">
      <c r="A1513" s="49"/>
      <c r="B1513" s="50"/>
      <c r="C1513" s="51"/>
      <c r="D1513" s="49"/>
      <c r="E1513" s="52"/>
      <c r="F1513" s="52"/>
      <c r="G1513" s="52"/>
      <c r="H1513" s="52"/>
      <c r="I1513" s="52"/>
    </row>
    <row r="1514" spans="1:9" s="53" customFormat="1">
      <c r="A1514" s="49"/>
      <c r="B1514" s="50"/>
      <c r="C1514" s="51"/>
      <c r="D1514" s="49"/>
      <c r="E1514" s="52"/>
      <c r="F1514" s="52"/>
      <c r="G1514" s="52"/>
      <c r="H1514" s="52"/>
      <c r="I1514" s="52"/>
    </row>
    <row r="1515" spans="1:9" s="53" customFormat="1">
      <c r="A1515" s="49"/>
      <c r="B1515" s="50"/>
      <c r="C1515" s="51"/>
      <c r="D1515" s="49"/>
      <c r="E1515" s="52"/>
      <c r="F1515" s="52"/>
      <c r="G1515" s="52"/>
      <c r="H1515" s="52"/>
      <c r="I1515" s="52"/>
    </row>
    <row r="1516" spans="1:9" s="53" customFormat="1">
      <c r="A1516" s="49"/>
      <c r="B1516" s="50"/>
      <c r="C1516" s="51"/>
      <c r="D1516" s="49"/>
      <c r="E1516" s="52"/>
      <c r="F1516" s="52"/>
      <c r="G1516" s="52"/>
      <c r="H1516" s="52"/>
      <c r="I1516" s="52"/>
    </row>
    <row r="1517" spans="1:9" s="53" customFormat="1">
      <c r="A1517" s="49"/>
      <c r="B1517" s="50"/>
      <c r="C1517" s="51"/>
      <c r="D1517" s="49"/>
      <c r="E1517" s="52"/>
      <c r="F1517" s="52"/>
      <c r="G1517" s="52"/>
      <c r="H1517" s="52"/>
      <c r="I1517" s="52"/>
    </row>
    <row r="1518" spans="1:9" s="53" customFormat="1">
      <c r="A1518" s="49"/>
      <c r="B1518" s="50"/>
      <c r="C1518" s="51"/>
      <c r="D1518" s="49"/>
      <c r="E1518" s="52"/>
      <c r="F1518" s="52"/>
      <c r="G1518" s="52"/>
      <c r="H1518" s="52"/>
      <c r="I1518" s="52"/>
    </row>
    <row r="1519" spans="1:9" s="53" customFormat="1">
      <c r="A1519" s="49"/>
      <c r="B1519" s="50"/>
      <c r="C1519" s="51"/>
      <c r="D1519" s="49"/>
      <c r="E1519" s="52"/>
      <c r="F1519" s="52"/>
      <c r="G1519" s="52"/>
      <c r="H1519" s="52"/>
      <c r="I1519" s="52"/>
    </row>
    <row r="1520" spans="1:9" s="53" customFormat="1">
      <c r="A1520" s="49"/>
      <c r="B1520" s="50"/>
      <c r="C1520" s="51"/>
      <c r="D1520" s="49"/>
      <c r="E1520" s="52"/>
      <c r="F1520" s="52"/>
      <c r="G1520" s="52"/>
      <c r="H1520" s="52"/>
      <c r="I1520" s="52"/>
    </row>
    <row r="1521" spans="1:9" s="53" customFormat="1">
      <c r="A1521" s="49"/>
      <c r="B1521" s="50"/>
      <c r="C1521" s="51"/>
      <c r="D1521" s="49"/>
      <c r="E1521" s="52"/>
      <c r="F1521" s="52"/>
      <c r="G1521" s="52"/>
      <c r="H1521" s="52"/>
      <c r="I1521" s="52"/>
    </row>
    <row r="1522" spans="1:9" s="53" customFormat="1">
      <c r="A1522" s="49"/>
      <c r="B1522" s="50"/>
      <c r="C1522" s="51"/>
      <c r="D1522" s="49"/>
      <c r="E1522" s="52"/>
      <c r="F1522" s="52"/>
      <c r="G1522" s="52"/>
      <c r="H1522" s="52"/>
      <c r="I1522" s="52"/>
    </row>
    <row r="1523" spans="1:9" s="53" customFormat="1">
      <c r="A1523" s="49"/>
      <c r="B1523" s="50"/>
      <c r="C1523" s="51"/>
      <c r="D1523" s="49"/>
      <c r="E1523" s="52"/>
      <c r="F1523" s="52"/>
      <c r="G1523" s="52"/>
      <c r="H1523" s="52"/>
      <c r="I1523" s="52"/>
    </row>
    <row r="1524" spans="1:9" s="53" customFormat="1">
      <c r="A1524" s="49"/>
      <c r="B1524" s="50"/>
      <c r="C1524" s="51"/>
      <c r="D1524" s="49"/>
      <c r="E1524" s="52"/>
      <c r="F1524" s="52"/>
      <c r="G1524" s="52"/>
      <c r="H1524" s="52"/>
      <c r="I1524" s="52"/>
    </row>
    <row r="1525" spans="1:9" s="53" customFormat="1">
      <c r="A1525" s="49"/>
      <c r="B1525" s="50"/>
      <c r="C1525" s="51"/>
      <c r="D1525" s="49"/>
      <c r="E1525" s="52"/>
      <c r="F1525" s="52"/>
      <c r="G1525" s="52"/>
      <c r="H1525" s="52"/>
      <c r="I1525" s="52"/>
    </row>
    <row r="1526" spans="1:9" s="53" customFormat="1">
      <c r="A1526" s="49"/>
      <c r="B1526" s="50"/>
      <c r="C1526" s="51"/>
      <c r="D1526" s="49"/>
      <c r="E1526" s="52"/>
      <c r="F1526" s="52"/>
      <c r="G1526" s="52"/>
      <c r="H1526" s="52"/>
      <c r="I1526" s="52"/>
    </row>
    <row r="1527" spans="1:9" s="53" customFormat="1">
      <c r="A1527" s="49"/>
      <c r="B1527" s="50"/>
      <c r="C1527" s="51"/>
      <c r="D1527" s="49"/>
      <c r="E1527" s="52"/>
      <c r="F1527" s="52"/>
      <c r="G1527" s="52"/>
      <c r="H1527" s="52"/>
      <c r="I1527" s="52"/>
    </row>
    <row r="1528" spans="1:9" s="53" customFormat="1">
      <c r="A1528" s="49"/>
      <c r="B1528" s="50"/>
      <c r="C1528" s="51"/>
      <c r="D1528" s="49"/>
      <c r="E1528" s="52"/>
      <c r="F1528" s="52"/>
      <c r="G1528" s="52"/>
      <c r="H1528" s="52"/>
      <c r="I1528" s="52"/>
    </row>
    <row r="1529" spans="1:9" s="53" customFormat="1">
      <c r="A1529" s="49"/>
      <c r="B1529" s="50"/>
      <c r="C1529" s="51"/>
      <c r="D1529" s="49"/>
      <c r="E1529" s="52"/>
      <c r="F1529" s="52"/>
      <c r="G1529" s="52"/>
      <c r="H1529" s="52"/>
      <c r="I1529" s="52"/>
    </row>
    <row r="1530" spans="1:9" s="53" customFormat="1">
      <c r="A1530" s="49"/>
      <c r="B1530" s="50"/>
      <c r="C1530" s="51"/>
      <c r="D1530" s="49"/>
      <c r="E1530" s="52"/>
      <c r="F1530" s="52"/>
      <c r="G1530" s="52"/>
      <c r="H1530" s="52"/>
      <c r="I1530" s="52"/>
    </row>
    <row r="1531" spans="1:9" s="53" customFormat="1">
      <c r="A1531" s="49"/>
      <c r="B1531" s="50"/>
      <c r="C1531" s="51"/>
      <c r="D1531" s="49"/>
      <c r="E1531" s="52"/>
      <c r="F1531" s="52"/>
      <c r="G1531" s="52"/>
      <c r="H1531" s="52"/>
      <c r="I1531" s="52"/>
    </row>
    <row r="1532" spans="1:9" s="53" customFormat="1">
      <c r="A1532" s="49"/>
      <c r="B1532" s="50"/>
      <c r="C1532" s="51"/>
      <c r="D1532" s="49"/>
      <c r="E1532" s="52"/>
      <c r="F1532" s="52"/>
      <c r="G1532" s="52"/>
      <c r="H1532" s="52"/>
      <c r="I1532" s="52"/>
    </row>
    <row r="1533" spans="1:9" s="53" customFormat="1">
      <c r="A1533" s="49"/>
      <c r="B1533" s="50"/>
      <c r="C1533" s="51"/>
      <c r="D1533" s="49"/>
      <c r="E1533" s="52"/>
      <c r="F1533" s="52"/>
      <c r="G1533" s="52"/>
      <c r="H1533" s="52"/>
      <c r="I1533" s="52"/>
    </row>
    <row r="1534" spans="1:9" s="53" customFormat="1">
      <c r="A1534" s="49"/>
      <c r="B1534" s="50"/>
      <c r="C1534" s="51"/>
      <c r="D1534" s="49"/>
      <c r="E1534" s="52"/>
      <c r="F1534" s="52"/>
      <c r="G1534" s="52"/>
      <c r="H1534" s="52"/>
      <c r="I1534" s="52"/>
    </row>
    <row r="1535" spans="1:9" s="53" customFormat="1">
      <c r="A1535" s="49"/>
      <c r="B1535" s="50"/>
      <c r="C1535" s="51"/>
      <c r="D1535" s="49"/>
      <c r="E1535" s="52"/>
      <c r="F1535" s="52"/>
      <c r="G1535" s="52"/>
      <c r="H1535" s="52"/>
      <c r="I1535" s="52"/>
    </row>
    <row r="1536" spans="1:9" s="53" customFormat="1">
      <c r="A1536" s="49"/>
      <c r="B1536" s="50"/>
      <c r="C1536" s="51"/>
      <c r="D1536" s="49"/>
      <c r="E1536" s="52"/>
      <c r="F1536" s="52"/>
      <c r="G1536" s="52"/>
      <c r="H1536" s="52"/>
      <c r="I1536" s="52"/>
    </row>
    <row r="1537" spans="1:9" s="53" customFormat="1">
      <c r="A1537" s="49"/>
      <c r="B1537" s="50"/>
      <c r="C1537" s="51"/>
      <c r="D1537" s="49"/>
      <c r="E1537" s="52"/>
      <c r="F1537" s="52"/>
      <c r="G1537" s="52"/>
      <c r="H1537" s="52"/>
      <c r="I1537" s="52"/>
    </row>
    <row r="1538" spans="1:9" s="53" customFormat="1">
      <c r="A1538" s="49"/>
      <c r="B1538" s="50"/>
      <c r="C1538" s="51"/>
      <c r="D1538" s="49"/>
      <c r="E1538" s="52"/>
      <c r="F1538" s="52"/>
      <c r="G1538" s="52"/>
      <c r="H1538" s="52"/>
      <c r="I1538" s="52"/>
    </row>
    <row r="1539" spans="1:9" s="53" customFormat="1">
      <c r="A1539" s="49"/>
      <c r="B1539" s="50"/>
      <c r="C1539" s="51"/>
      <c r="D1539" s="49"/>
      <c r="E1539" s="52"/>
      <c r="F1539" s="52"/>
      <c r="G1539" s="52"/>
      <c r="H1539" s="52"/>
      <c r="I1539" s="52"/>
    </row>
    <row r="1540" spans="1:9" s="53" customFormat="1">
      <c r="A1540" s="49"/>
      <c r="B1540" s="50"/>
      <c r="C1540" s="51"/>
      <c r="D1540" s="49"/>
      <c r="E1540" s="52"/>
      <c r="F1540" s="52"/>
      <c r="G1540" s="52"/>
      <c r="H1540" s="52"/>
      <c r="I1540" s="52"/>
    </row>
    <row r="1541" spans="1:9" s="53" customFormat="1">
      <c r="A1541" s="49"/>
      <c r="B1541" s="50"/>
      <c r="C1541" s="51"/>
      <c r="D1541" s="49"/>
      <c r="E1541" s="52"/>
      <c r="F1541" s="52"/>
      <c r="G1541" s="52"/>
      <c r="H1541" s="52"/>
      <c r="I1541" s="52"/>
    </row>
    <row r="1542" spans="1:9" s="53" customFormat="1">
      <c r="A1542" s="49"/>
      <c r="B1542" s="50"/>
      <c r="C1542" s="51"/>
      <c r="D1542" s="49"/>
      <c r="E1542" s="52"/>
      <c r="F1542" s="52"/>
      <c r="G1542" s="52"/>
      <c r="H1542" s="52"/>
      <c r="I1542" s="52"/>
    </row>
    <row r="1543" spans="1:9" s="53" customFormat="1">
      <c r="A1543" s="49"/>
      <c r="B1543" s="50"/>
      <c r="C1543" s="51"/>
      <c r="D1543" s="49"/>
      <c r="E1543" s="52"/>
      <c r="F1543" s="52"/>
      <c r="G1543" s="52"/>
      <c r="H1543" s="52"/>
      <c r="I1543" s="52"/>
    </row>
    <row r="1544" spans="1:9" s="53" customFormat="1">
      <c r="A1544" s="49"/>
      <c r="B1544" s="50"/>
      <c r="C1544" s="51"/>
      <c r="D1544" s="49"/>
      <c r="E1544" s="52"/>
      <c r="F1544" s="52"/>
      <c r="G1544" s="52"/>
      <c r="H1544" s="52"/>
      <c r="I1544" s="52"/>
    </row>
    <row r="1545" spans="1:9" s="53" customFormat="1">
      <c r="A1545" s="49"/>
      <c r="B1545" s="50"/>
      <c r="C1545" s="51"/>
      <c r="D1545" s="49"/>
      <c r="E1545" s="52"/>
      <c r="F1545" s="52"/>
      <c r="G1545" s="52"/>
      <c r="H1545" s="52"/>
      <c r="I1545" s="52"/>
    </row>
    <row r="1546" spans="1:9" s="53" customFormat="1">
      <c r="A1546" s="49"/>
      <c r="B1546" s="50"/>
      <c r="C1546" s="51"/>
      <c r="D1546" s="49"/>
      <c r="E1546" s="52"/>
      <c r="F1546" s="52"/>
      <c r="G1546" s="52"/>
      <c r="H1546" s="52"/>
      <c r="I1546" s="52"/>
    </row>
    <row r="1547" spans="1:9" s="53" customFormat="1">
      <c r="A1547" s="49"/>
      <c r="B1547" s="50"/>
      <c r="C1547" s="51"/>
      <c r="D1547" s="49"/>
      <c r="E1547" s="52"/>
      <c r="F1547" s="52"/>
      <c r="G1547" s="52"/>
      <c r="H1547" s="52"/>
      <c r="I1547" s="52"/>
    </row>
    <row r="1548" spans="1:9" s="53" customFormat="1">
      <c r="A1548" s="49"/>
      <c r="B1548" s="50"/>
      <c r="C1548" s="51"/>
      <c r="D1548" s="49"/>
      <c r="E1548" s="52"/>
      <c r="F1548" s="52"/>
      <c r="G1548" s="52"/>
      <c r="H1548" s="52"/>
      <c r="I1548" s="52"/>
    </row>
    <row r="1549" spans="1:9" s="53" customFormat="1">
      <c r="A1549" s="49"/>
      <c r="B1549" s="50"/>
      <c r="C1549" s="51"/>
      <c r="D1549" s="49"/>
      <c r="E1549" s="52"/>
      <c r="F1549" s="52"/>
      <c r="G1549" s="52"/>
      <c r="H1549" s="52"/>
      <c r="I1549" s="52"/>
    </row>
    <row r="1550" spans="1:9" s="53" customFormat="1">
      <c r="A1550" s="49"/>
      <c r="B1550" s="50"/>
      <c r="C1550" s="51"/>
      <c r="D1550" s="49"/>
      <c r="E1550" s="52"/>
      <c r="F1550" s="52"/>
      <c r="G1550" s="52"/>
      <c r="H1550" s="52"/>
      <c r="I1550" s="52"/>
    </row>
    <row r="1551" spans="1:9" s="53" customFormat="1">
      <c r="A1551" s="49"/>
      <c r="B1551" s="50"/>
      <c r="C1551" s="51"/>
      <c r="D1551" s="49"/>
      <c r="E1551" s="52"/>
      <c r="F1551" s="52"/>
      <c r="G1551" s="52"/>
      <c r="H1551" s="52"/>
      <c r="I1551" s="52"/>
    </row>
    <row r="1552" spans="1:9" s="53" customFormat="1">
      <c r="A1552" s="49"/>
      <c r="B1552" s="50"/>
      <c r="C1552" s="51"/>
      <c r="D1552" s="49"/>
      <c r="E1552" s="52"/>
      <c r="F1552" s="52"/>
      <c r="G1552" s="52"/>
      <c r="H1552" s="52"/>
      <c r="I1552" s="52"/>
    </row>
    <row r="1553" spans="1:9" s="53" customFormat="1">
      <c r="A1553" s="49"/>
      <c r="B1553" s="50"/>
      <c r="C1553" s="51"/>
      <c r="D1553" s="49"/>
      <c r="E1553" s="52"/>
      <c r="F1553" s="52"/>
      <c r="G1553" s="52"/>
      <c r="H1553" s="52"/>
      <c r="I1553" s="52"/>
    </row>
    <row r="1554" spans="1:9" s="53" customFormat="1">
      <c r="A1554" s="49"/>
      <c r="B1554" s="50"/>
      <c r="C1554" s="51"/>
      <c r="D1554" s="49"/>
      <c r="E1554" s="52"/>
      <c r="F1554" s="52"/>
      <c r="G1554" s="52"/>
      <c r="H1554" s="52"/>
      <c r="I1554" s="52"/>
    </row>
    <row r="1555" spans="1:9" s="53" customFormat="1">
      <c r="A1555" s="49"/>
      <c r="B1555" s="50"/>
      <c r="C1555" s="51"/>
      <c r="D1555" s="49"/>
      <c r="E1555" s="52"/>
      <c r="F1555" s="52"/>
      <c r="G1555" s="52"/>
      <c r="H1555" s="52"/>
      <c r="I1555" s="52"/>
    </row>
    <row r="1556" spans="1:9" s="53" customFormat="1">
      <c r="A1556" s="49"/>
      <c r="B1556" s="50"/>
      <c r="C1556" s="51"/>
      <c r="D1556" s="49"/>
      <c r="E1556" s="52"/>
      <c r="F1556" s="52"/>
      <c r="G1556" s="52"/>
      <c r="H1556" s="52"/>
      <c r="I1556" s="52"/>
    </row>
    <row r="1557" spans="1:9" s="53" customFormat="1">
      <c r="A1557" s="49"/>
      <c r="B1557" s="50"/>
      <c r="C1557" s="51"/>
      <c r="D1557" s="49"/>
      <c r="E1557" s="52"/>
      <c r="F1557" s="52"/>
      <c r="G1557" s="52"/>
      <c r="H1557" s="52"/>
      <c r="I1557" s="52"/>
    </row>
    <row r="1558" spans="1:9" s="53" customFormat="1">
      <c r="A1558" s="49"/>
      <c r="B1558" s="50"/>
      <c r="C1558" s="51"/>
      <c r="D1558" s="49"/>
      <c r="E1558" s="52"/>
      <c r="F1558" s="52"/>
      <c r="G1558" s="52"/>
      <c r="H1558" s="52"/>
      <c r="I1558" s="52"/>
    </row>
    <row r="1559" spans="1:9" s="53" customFormat="1">
      <c r="A1559" s="49"/>
      <c r="B1559" s="50"/>
      <c r="C1559" s="51"/>
      <c r="D1559" s="49"/>
      <c r="E1559" s="52"/>
      <c r="F1559" s="52"/>
      <c r="G1559" s="52"/>
      <c r="H1559" s="52"/>
      <c r="I1559" s="52"/>
    </row>
    <row r="1560" spans="1:9" s="53" customFormat="1">
      <c r="A1560" s="49"/>
      <c r="B1560" s="50"/>
      <c r="C1560" s="51"/>
      <c r="D1560" s="49"/>
      <c r="E1560" s="52"/>
      <c r="F1560" s="52"/>
      <c r="G1560" s="52"/>
      <c r="H1560" s="52"/>
      <c r="I1560" s="52"/>
    </row>
    <row r="1561" spans="1:9" s="53" customFormat="1">
      <c r="A1561" s="49"/>
      <c r="B1561" s="50"/>
      <c r="C1561" s="51"/>
      <c r="D1561" s="49"/>
      <c r="E1561" s="52"/>
      <c r="F1561" s="52"/>
      <c r="G1561" s="52"/>
      <c r="H1561" s="52"/>
      <c r="I1561" s="52"/>
    </row>
    <row r="1562" spans="1:9" s="53" customFormat="1">
      <c r="A1562" s="49"/>
      <c r="B1562" s="50"/>
      <c r="C1562" s="51"/>
      <c r="D1562" s="49"/>
      <c r="E1562" s="52"/>
      <c r="F1562" s="52"/>
      <c r="G1562" s="52"/>
      <c r="H1562" s="52"/>
      <c r="I1562" s="52"/>
    </row>
    <row r="1563" spans="1:9" s="53" customFormat="1">
      <c r="A1563" s="49"/>
      <c r="B1563" s="50"/>
      <c r="C1563" s="51"/>
      <c r="D1563" s="49"/>
      <c r="E1563" s="52"/>
      <c r="F1563" s="52"/>
      <c r="G1563" s="52"/>
      <c r="H1563" s="52"/>
      <c r="I1563" s="52"/>
    </row>
    <row r="1564" spans="1:9" s="53" customFormat="1">
      <c r="A1564" s="49"/>
      <c r="B1564" s="50"/>
      <c r="C1564" s="51"/>
      <c r="D1564" s="49"/>
      <c r="E1564" s="52"/>
      <c r="F1564" s="52"/>
      <c r="G1564" s="52"/>
      <c r="H1564" s="52"/>
      <c r="I1564" s="52"/>
    </row>
    <row r="1565" spans="1:9" s="53" customFormat="1">
      <c r="A1565" s="49"/>
      <c r="B1565" s="50"/>
      <c r="C1565" s="51"/>
      <c r="D1565" s="49"/>
      <c r="E1565" s="52"/>
      <c r="F1565" s="52"/>
      <c r="G1565" s="52"/>
      <c r="H1565" s="52"/>
      <c r="I1565" s="52"/>
    </row>
    <row r="1566" spans="1:9" s="53" customFormat="1">
      <c r="A1566" s="49"/>
      <c r="B1566" s="50"/>
      <c r="C1566" s="51"/>
      <c r="D1566" s="49"/>
      <c r="E1566" s="52"/>
      <c r="F1566" s="52"/>
      <c r="G1566" s="52"/>
      <c r="H1566" s="52"/>
      <c r="I1566" s="52"/>
    </row>
    <row r="1567" spans="1:9" s="53" customFormat="1">
      <c r="A1567" s="49"/>
      <c r="B1567" s="50"/>
      <c r="C1567" s="51"/>
      <c r="D1567" s="49"/>
      <c r="E1567" s="52"/>
      <c r="F1567" s="52"/>
      <c r="G1567" s="52"/>
      <c r="H1567" s="52"/>
      <c r="I1567" s="52"/>
    </row>
    <row r="1568" spans="1:9" s="53" customFormat="1">
      <c r="A1568" s="49"/>
      <c r="B1568" s="50"/>
      <c r="C1568" s="51"/>
      <c r="D1568" s="49"/>
      <c r="E1568" s="52"/>
      <c r="F1568" s="52"/>
      <c r="G1568" s="52"/>
      <c r="H1568" s="52"/>
      <c r="I1568" s="52"/>
    </row>
    <row r="1569" spans="1:9" s="53" customFormat="1">
      <c r="A1569" s="49"/>
      <c r="B1569" s="50"/>
      <c r="C1569" s="51"/>
      <c r="D1569" s="49"/>
      <c r="E1569" s="52"/>
      <c r="F1569" s="52"/>
      <c r="G1569" s="52"/>
      <c r="H1569" s="52"/>
      <c r="I1569" s="52"/>
    </row>
    <row r="1570" spans="1:9" s="53" customFormat="1">
      <c r="A1570" s="49"/>
      <c r="B1570" s="50"/>
      <c r="C1570" s="51"/>
      <c r="D1570" s="49"/>
      <c r="E1570" s="52"/>
      <c r="F1570" s="52"/>
      <c r="G1570" s="52"/>
      <c r="H1570" s="52"/>
      <c r="I1570" s="52"/>
    </row>
    <row r="1571" spans="1:9" s="53" customFormat="1">
      <c r="A1571" s="49"/>
      <c r="B1571" s="50"/>
      <c r="C1571" s="51"/>
      <c r="D1571" s="49"/>
      <c r="E1571" s="52"/>
      <c r="F1571" s="52"/>
      <c r="G1571" s="52"/>
      <c r="H1571" s="52"/>
      <c r="I1571" s="52"/>
    </row>
    <row r="1572" spans="1:9" s="53" customFormat="1">
      <c r="A1572" s="49"/>
      <c r="B1572" s="50"/>
      <c r="C1572" s="51"/>
      <c r="D1572" s="49"/>
      <c r="E1572" s="52"/>
      <c r="F1572" s="52"/>
      <c r="G1572" s="52"/>
      <c r="H1572" s="52"/>
      <c r="I1572" s="52"/>
    </row>
    <row r="1573" spans="1:9" s="53" customFormat="1">
      <c r="A1573" s="49"/>
      <c r="B1573" s="50"/>
      <c r="C1573" s="51"/>
      <c r="D1573" s="49"/>
      <c r="E1573" s="52"/>
      <c r="F1573" s="52"/>
      <c r="G1573" s="52"/>
      <c r="H1573" s="52"/>
      <c r="I1573" s="52"/>
    </row>
    <row r="1574" spans="1:9" s="53" customFormat="1">
      <c r="A1574" s="49"/>
      <c r="B1574" s="50"/>
      <c r="C1574" s="51"/>
      <c r="D1574" s="49"/>
      <c r="E1574" s="52"/>
      <c r="F1574" s="52"/>
      <c r="G1574" s="52"/>
      <c r="H1574" s="52"/>
      <c r="I1574" s="52"/>
    </row>
    <row r="1575" spans="1:9" s="53" customFormat="1">
      <c r="A1575" s="49"/>
      <c r="B1575" s="50"/>
      <c r="C1575" s="51"/>
      <c r="D1575" s="49"/>
      <c r="E1575" s="52"/>
      <c r="F1575" s="52"/>
      <c r="G1575" s="52"/>
      <c r="H1575" s="52"/>
      <c r="I1575" s="52"/>
    </row>
    <row r="1576" spans="1:9" s="53" customFormat="1">
      <c r="A1576" s="49"/>
      <c r="B1576" s="50"/>
      <c r="C1576" s="51"/>
      <c r="D1576" s="49"/>
      <c r="E1576" s="52"/>
      <c r="F1576" s="52"/>
      <c r="G1576" s="52"/>
      <c r="H1576" s="52"/>
      <c r="I1576" s="52"/>
    </row>
    <row r="1577" spans="1:9" s="53" customFormat="1">
      <c r="A1577" s="49"/>
      <c r="B1577" s="50"/>
      <c r="C1577" s="51"/>
      <c r="D1577" s="49"/>
      <c r="E1577" s="52"/>
      <c r="F1577" s="52"/>
      <c r="G1577" s="52"/>
      <c r="H1577" s="52"/>
      <c r="I1577" s="52"/>
    </row>
    <row r="1578" spans="1:9" s="53" customFormat="1">
      <c r="A1578" s="49"/>
      <c r="B1578" s="50"/>
      <c r="C1578" s="51"/>
      <c r="D1578" s="49"/>
      <c r="E1578" s="52"/>
      <c r="F1578" s="52"/>
      <c r="G1578" s="52"/>
      <c r="H1578" s="52"/>
      <c r="I1578" s="52"/>
    </row>
    <row r="1579" spans="1:9" s="53" customFormat="1">
      <c r="A1579" s="49"/>
      <c r="B1579" s="50"/>
      <c r="C1579" s="51"/>
      <c r="D1579" s="49"/>
      <c r="E1579" s="52"/>
      <c r="F1579" s="52"/>
      <c r="G1579" s="52"/>
      <c r="H1579" s="52"/>
      <c r="I1579" s="52"/>
    </row>
    <row r="1580" spans="1:9" s="53" customFormat="1">
      <c r="A1580" s="49"/>
      <c r="B1580" s="50"/>
      <c r="C1580" s="51"/>
      <c r="D1580" s="49"/>
      <c r="E1580" s="52"/>
      <c r="F1580" s="52"/>
      <c r="G1580" s="52"/>
      <c r="H1580" s="52"/>
      <c r="I1580" s="52"/>
    </row>
    <row r="1581" spans="1:9" s="53" customFormat="1">
      <c r="A1581" s="49"/>
      <c r="B1581" s="50"/>
      <c r="C1581" s="51"/>
      <c r="D1581" s="49"/>
      <c r="E1581" s="52"/>
      <c r="F1581" s="52"/>
      <c r="G1581" s="52"/>
      <c r="H1581" s="52"/>
      <c r="I1581" s="52"/>
    </row>
    <row r="1582" spans="1:9" s="53" customFormat="1">
      <c r="A1582" s="49"/>
      <c r="B1582" s="50"/>
      <c r="C1582" s="51"/>
      <c r="D1582" s="49"/>
      <c r="E1582" s="52"/>
      <c r="F1582" s="52"/>
      <c r="G1582" s="52"/>
      <c r="H1582" s="52"/>
      <c r="I1582" s="52"/>
    </row>
    <row r="1583" spans="1:9" s="53" customFormat="1">
      <c r="A1583" s="49"/>
      <c r="B1583" s="50"/>
      <c r="C1583" s="51"/>
      <c r="D1583" s="49"/>
      <c r="E1583" s="52"/>
      <c r="F1583" s="52"/>
      <c r="G1583" s="52"/>
      <c r="H1583" s="52"/>
      <c r="I1583" s="52"/>
    </row>
    <row r="1584" spans="1:9" s="53" customFormat="1">
      <c r="A1584" s="49"/>
      <c r="B1584" s="50"/>
      <c r="C1584" s="51"/>
      <c r="D1584" s="49"/>
      <c r="E1584" s="52"/>
      <c r="F1584" s="52"/>
      <c r="G1584" s="52"/>
      <c r="H1584" s="52"/>
      <c r="I1584" s="52"/>
    </row>
    <row r="1585" spans="1:9" s="53" customFormat="1">
      <c r="A1585" s="49"/>
      <c r="B1585" s="50"/>
      <c r="C1585" s="51"/>
      <c r="D1585" s="49"/>
      <c r="E1585" s="52"/>
      <c r="F1585" s="52"/>
      <c r="G1585" s="52"/>
      <c r="H1585" s="52"/>
      <c r="I1585" s="52"/>
    </row>
    <row r="1586" spans="1:9" s="53" customFormat="1">
      <c r="A1586" s="49"/>
      <c r="B1586" s="50"/>
      <c r="C1586" s="51"/>
      <c r="D1586" s="49"/>
      <c r="E1586" s="52"/>
      <c r="F1586" s="52"/>
      <c r="G1586" s="52"/>
      <c r="H1586" s="52"/>
      <c r="I1586" s="52"/>
    </row>
    <row r="1587" spans="1:9" s="53" customFormat="1">
      <c r="A1587" s="49"/>
      <c r="B1587" s="50"/>
      <c r="C1587" s="51"/>
      <c r="D1587" s="49"/>
      <c r="E1587" s="52"/>
      <c r="F1587" s="52"/>
      <c r="G1587" s="52"/>
      <c r="H1587" s="52"/>
      <c r="I1587" s="52"/>
    </row>
    <row r="1588" spans="1:9" s="53" customFormat="1">
      <c r="A1588" s="49"/>
      <c r="B1588" s="50"/>
      <c r="C1588" s="51"/>
      <c r="D1588" s="49"/>
      <c r="E1588" s="52"/>
      <c r="F1588" s="52"/>
      <c r="G1588" s="52"/>
      <c r="H1588" s="52"/>
      <c r="I1588" s="52"/>
    </row>
    <row r="1589" spans="1:9" s="53" customFormat="1">
      <c r="A1589" s="49"/>
      <c r="B1589" s="50"/>
      <c r="C1589" s="51"/>
      <c r="D1589" s="49"/>
      <c r="E1589" s="52"/>
      <c r="F1589" s="52"/>
      <c r="G1589" s="52"/>
      <c r="H1589" s="52"/>
      <c r="I1589" s="52"/>
    </row>
    <row r="1590" spans="1:9" s="53" customFormat="1">
      <c r="A1590" s="49"/>
      <c r="B1590" s="50"/>
      <c r="C1590" s="51"/>
      <c r="D1590" s="49"/>
      <c r="E1590" s="52"/>
      <c r="F1590" s="52"/>
      <c r="G1590" s="52"/>
      <c r="H1590" s="52"/>
      <c r="I1590" s="52"/>
    </row>
    <row r="1591" spans="1:9" s="53" customFormat="1">
      <c r="A1591" s="49"/>
      <c r="B1591" s="50"/>
      <c r="C1591" s="51"/>
      <c r="D1591" s="49"/>
      <c r="E1591" s="52"/>
      <c r="F1591" s="52"/>
      <c r="G1591" s="52"/>
      <c r="H1591" s="52"/>
      <c r="I1591" s="52"/>
    </row>
    <row r="1592" spans="1:9" s="53" customFormat="1">
      <c r="A1592" s="49"/>
      <c r="B1592" s="50"/>
      <c r="C1592" s="51"/>
      <c r="D1592" s="49"/>
      <c r="E1592" s="52"/>
      <c r="F1592" s="52"/>
      <c r="G1592" s="52"/>
      <c r="H1592" s="52"/>
      <c r="I1592" s="52"/>
    </row>
    <row r="1593" spans="1:9" s="53" customFormat="1">
      <c r="A1593" s="49"/>
      <c r="B1593" s="50"/>
      <c r="C1593" s="51"/>
      <c r="D1593" s="49"/>
      <c r="E1593" s="52"/>
      <c r="F1593" s="52"/>
      <c r="G1593" s="52"/>
      <c r="H1593" s="52"/>
      <c r="I1593" s="52"/>
    </row>
    <row r="1594" spans="1:9" s="53" customFormat="1">
      <c r="A1594" s="49"/>
      <c r="B1594" s="50"/>
      <c r="C1594" s="51"/>
      <c r="D1594" s="49"/>
      <c r="E1594" s="52"/>
      <c r="F1594" s="52"/>
      <c r="G1594" s="52"/>
      <c r="H1594" s="52"/>
      <c r="I1594" s="52"/>
    </row>
    <row r="1595" spans="1:9" s="53" customFormat="1">
      <c r="A1595" s="49"/>
      <c r="B1595" s="50"/>
      <c r="C1595" s="51"/>
      <c r="D1595" s="49"/>
      <c r="E1595" s="52"/>
      <c r="F1595" s="52"/>
      <c r="G1595" s="52"/>
      <c r="H1595" s="52"/>
      <c r="I1595" s="52"/>
    </row>
    <row r="1596" spans="1:9" s="53" customFormat="1">
      <c r="A1596" s="49"/>
      <c r="B1596" s="50"/>
      <c r="C1596" s="51"/>
      <c r="D1596" s="49"/>
      <c r="E1596" s="52"/>
      <c r="F1596" s="52"/>
      <c r="G1596" s="52"/>
      <c r="H1596" s="52"/>
      <c r="I1596" s="52"/>
    </row>
    <row r="1597" spans="1:9" s="53" customFormat="1">
      <c r="A1597" s="49"/>
      <c r="B1597" s="50"/>
      <c r="C1597" s="51"/>
      <c r="D1597" s="49"/>
      <c r="E1597" s="52"/>
      <c r="F1597" s="52"/>
      <c r="G1597" s="52"/>
      <c r="H1597" s="52"/>
      <c r="I1597" s="52"/>
    </row>
    <row r="1598" spans="1:9" s="53" customFormat="1">
      <c r="A1598" s="49"/>
      <c r="B1598" s="50"/>
      <c r="C1598" s="51"/>
      <c r="D1598" s="49"/>
      <c r="E1598" s="52"/>
      <c r="F1598" s="52"/>
      <c r="G1598" s="52"/>
      <c r="H1598" s="52"/>
      <c r="I1598" s="52"/>
    </row>
    <row r="1599" spans="1:9" s="53" customFormat="1">
      <c r="A1599" s="49"/>
      <c r="B1599" s="50"/>
      <c r="C1599" s="51"/>
      <c r="D1599" s="49"/>
      <c r="E1599" s="52"/>
      <c r="F1599" s="52"/>
      <c r="G1599" s="52"/>
      <c r="H1599" s="52"/>
      <c r="I1599" s="52"/>
    </row>
    <row r="1600" spans="1:9" s="53" customFormat="1">
      <c r="A1600" s="49"/>
      <c r="B1600" s="50"/>
      <c r="C1600" s="51"/>
      <c r="D1600" s="49"/>
      <c r="E1600" s="52"/>
      <c r="F1600" s="52"/>
      <c r="G1600" s="52"/>
      <c r="H1600" s="52"/>
      <c r="I1600" s="52"/>
    </row>
    <row r="1601" spans="1:9" s="53" customFormat="1">
      <c r="A1601" s="49"/>
      <c r="B1601" s="50"/>
      <c r="C1601" s="51"/>
      <c r="D1601" s="49"/>
      <c r="E1601" s="52"/>
      <c r="F1601" s="52"/>
      <c r="G1601" s="52"/>
      <c r="H1601" s="52"/>
      <c r="I1601" s="52"/>
    </row>
    <row r="1602" spans="1:9" s="53" customFormat="1">
      <c r="A1602" s="49"/>
      <c r="B1602" s="50"/>
      <c r="C1602" s="51"/>
      <c r="D1602" s="49"/>
      <c r="E1602" s="52"/>
      <c r="F1602" s="52"/>
      <c r="G1602" s="52"/>
      <c r="H1602" s="52"/>
      <c r="I1602" s="52"/>
    </row>
    <row r="1603" spans="1:9" s="53" customFormat="1">
      <c r="A1603" s="49"/>
      <c r="B1603" s="50"/>
      <c r="C1603" s="51"/>
      <c r="D1603" s="49"/>
      <c r="E1603" s="52"/>
      <c r="F1603" s="52"/>
      <c r="G1603" s="52"/>
      <c r="H1603" s="52"/>
      <c r="I1603" s="52"/>
    </row>
    <row r="1604" spans="1:9" s="53" customFormat="1">
      <c r="A1604" s="49"/>
      <c r="B1604" s="50"/>
      <c r="C1604" s="51"/>
      <c r="D1604" s="49"/>
      <c r="E1604" s="52"/>
      <c r="F1604" s="52"/>
      <c r="G1604" s="52"/>
      <c r="H1604" s="52"/>
      <c r="I1604" s="52"/>
    </row>
    <row r="1605" spans="1:9" s="53" customFormat="1">
      <c r="A1605" s="49"/>
      <c r="B1605" s="50"/>
      <c r="C1605" s="51"/>
      <c r="D1605" s="49"/>
      <c r="E1605" s="52"/>
      <c r="F1605" s="52"/>
      <c r="G1605" s="52"/>
      <c r="H1605" s="52"/>
      <c r="I1605" s="52"/>
    </row>
    <row r="1606" spans="1:9" s="53" customFormat="1">
      <c r="A1606" s="49"/>
      <c r="B1606" s="50"/>
      <c r="C1606" s="51"/>
      <c r="D1606" s="49"/>
      <c r="E1606" s="52"/>
      <c r="F1606" s="52"/>
      <c r="G1606" s="52"/>
      <c r="H1606" s="52"/>
      <c r="I1606" s="52"/>
    </row>
    <row r="1607" spans="1:9" s="53" customFormat="1">
      <c r="A1607" s="49"/>
      <c r="B1607" s="50"/>
      <c r="C1607" s="51"/>
      <c r="D1607" s="49"/>
      <c r="E1607" s="52"/>
      <c r="F1607" s="52"/>
      <c r="G1607" s="52"/>
      <c r="H1607" s="52"/>
      <c r="I1607" s="52"/>
    </row>
    <row r="1608" spans="1:9" s="53" customFormat="1">
      <c r="A1608" s="49"/>
      <c r="B1608" s="50"/>
      <c r="C1608" s="51"/>
      <c r="D1608" s="49"/>
      <c r="E1608" s="52"/>
      <c r="F1608" s="52"/>
      <c r="G1608" s="52"/>
      <c r="H1608" s="52"/>
      <c r="I1608" s="52"/>
    </row>
    <row r="1609" spans="1:9" s="53" customFormat="1">
      <c r="A1609" s="49"/>
      <c r="B1609" s="50"/>
      <c r="C1609" s="51"/>
      <c r="D1609" s="49"/>
      <c r="E1609" s="52"/>
      <c r="F1609" s="52"/>
      <c r="G1609" s="52"/>
      <c r="H1609" s="52"/>
      <c r="I1609" s="52"/>
    </row>
    <row r="1610" spans="1:9" s="53" customFormat="1">
      <c r="A1610" s="49"/>
      <c r="B1610" s="50"/>
      <c r="C1610" s="51"/>
      <c r="D1610" s="49"/>
      <c r="E1610" s="52"/>
      <c r="F1610" s="52"/>
      <c r="G1610" s="52"/>
      <c r="H1610" s="52"/>
      <c r="I1610" s="52"/>
    </row>
    <row r="1611" spans="1:9" s="53" customFormat="1">
      <c r="A1611" s="49"/>
      <c r="B1611" s="50"/>
      <c r="C1611" s="51"/>
      <c r="D1611" s="49"/>
      <c r="E1611" s="52"/>
      <c r="F1611" s="52"/>
      <c r="G1611" s="52"/>
      <c r="H1611" s="52"/>
      <c r="I1611" s="52"/>
    </row>
    <row r="1612" spans="1:9" s="53" customFormat="1">
      <c r="A1612" s="49"/>
      <c r="B1612" s="50"/>
      <c r="C1612" s="51"/>
      <c r="D1612" s="49"/>
      <c r="E1612" s="52"/>
      <c r="F1612" s="52"/>
      <c r="G1612" s="52"/>
      <c r="H1612" s="52"/>
      <c r="I1612" s="52"/>
    </row>
    <row r="1613" spans="1:9" s="53" customFormat="1">
      <c r="A1613" s="49"/>
      <c r="B1613" s="50"/>
      <c r="C1613" s="51"/>
      <c r="D1613" s="49"/>
      <c r="E1613" s="52"/>
      <c r="F1613" s="52"/>
      <c r="G1613" s="52"/>
      <c r="H1613" s="52"/>
      <c r="I1613" s="52"/>
    </row>
    <row r="1614" spans="1:9" s="53" customFormat="1">
      <c r="A1614" s="49"/>
      <c r="B1614" s="50"/>
      <c r="C1614" s="51"/>
      <c r="D1614" s="49"/>
      <c r="E1614" s="52"/>
      <c r="F1614" s="52"/>
      <c r="G1614" s="52"/>
      <c r="H1614" s="52"/>
      <c r="I1614" s="52"/>
    </row>
    <row r="1615" spans="1:9" s="53" customFormat="1">
      <c r="A1615" s="49"/>
      <c r="B1615" s="50"/>
      <c r="C1615" s="51"/>
      <c r="D1615" s="49"/>
      <c r="E1615" s="52"/>
      <c r="F1615" s="52"/>
      <c r="G1615" s="52"/>
      <c r="H1615" s="52"/>
      <c r="I1615" s="52"/>
    </row>
    <row r="1616" spans="1:9" s="53" customFormat="1">
      <c r="A1616" s="49"/>
      <c r="B1616" s="50"/>
      <c r="C1616" s="51"/>
      <c r="D1616" s="49"/>
      <c r="E1616" s="52"/>
      <c r="F1616" s="52"/>
      <c r="G1616" s="52"/>
      <c r="H1616" s="52"/>
      <c r="I1616" s="52"/>
    </row>
    <row r="1617" spans="1:9" s="53" customFormat="1">
      <c r="A1617" s="49"/>
      <c r="B1617" s="50"/>
      <c r="C1617" s="51"/>
      <c r="D1617" s="49"/>
      <c r="E1617" s="52"/>
      <c r="F1617" s="52"/>
      <c r="G1617" s="52"/>
      <c r="H1617" s="52"/>
      <c r="I1617" s="52"/>
    </row>
    <row r="1618" spans="1:9" s="53" customFormat="1">
      <c r="A1618" s="49"/>
      <c r="B1618" s="50"/>
      <c r="C1618" s="51"/>
      <c r="D1618" s="49"/>
      <c r="E1618" s="52"/>
      <c r="F1618" s="52"/>
      <c r="G1618" s="52"/>
      <c r="H1618" s="52"/>
      <c r="I1618" s="52"/>
    </row>
    <row r="1619" spans="1:9" s="53" customFormat="1">
      <c r="A1619" s="49"/>
      <c r="B1619" s="50"/>
      <c r="C1619" s="51"/>
      <c r="D1619" s="49"/>
      <c r="E1619" s="52"/>
      <c r="F1619" s="52"/>
      <c r="G1619" s="52"/>
      <c r="H1619" s="52"/>
      <c r="I1619" s="52"/>
    </row>
    <row r="1620" spans="1:9" s="53" customFormat="1">
      <c r="A1620" s="49"/>
      <c r="B1620" s="50"/>
      <c r="C1620" s="51"/>
      <c r="D1620" s="49"/>
      <c r="E1620" s="52"/>
      <c r="F1620" s="52"/>
      <c r="G1620" s="52"/>
      <c r="H1620" s="52"/>
      <c r="I1620" s="52"/>
    </row>
    <row r="1621" spans="1:9" s="53" customFormat="1">
      <c r="A1621" s="49"/>
      <c r="B1621" s="50"/>
      <c r="C1621" s="51"/>
      <c r="D1621" s="49"/>
      <c r="E1621" s="52"/>
      <c r="F1621" s="52"/>
      <c r="G1621" s="52"/>
      <c r="H1621" s="52"/>
      <c r="I1621" s="52"/>
    </row>
    <row r="1622" spans="1:9" s="53" customFormat="1">
      <c r="A1622" s="49"/>
      <c r="B1622" s="50"/>
      <c r="C1622" s="51"/>
      <c r="D1622" s="49"/>
      <c r="E1622" s="52"/>
      <c r="F1622" s="52"/>
      <c r="G1622" s="52"/>
      <c r="H1622" s="52"/>
      <c r="I1622" s="52"/>
    </row>
    <row r="1623" spans="1:9" s="53" customFormat="1">
      <c r="A1623" s="49"/>
      <c r="B1623" s="50"/>
      <c r="C1623" s="51"/>
      <c r="D1623" s="49"/>
      <c r="E1623" s="52"/>
      <c r="F1623" s="52"/>
      <c r="G1623" s="52"/>
      <c r="H1623" s="52"/>
      <c r="I1623" s="52"/>
    </row>
    <row r="1624" spans="1:9" s="53" customFormat="1">
      <c r="A1624" s="49"/>
      <c r="B1624" s="50"/>
      <c r="C1624" s="51"/>
      <c r="D1624" s="49"/>
      <c r="E1624" s="52"/>
      <c r="F1624" s="52"/>
      <c r="G1624" s="52"/>
      <c r="H1624" s="52"/>
      <c r="I1624" s="52"/>
    </row>
    <row r="1625" spans="1:9" s="53" customFormat="1">
      <c r="A1625" s="49"/>
      <c r="B1625" s="50"/>
      <c r="C1625" s="51"/>
      <c r="D1625" s="49"/>
      <c r="E1625" s="52"/>
      <c r="F1625" s="52"/>
      <c r="G1625" s="52"/>
      <c r="H1625" s="52"/>
      <c r="I1625" s="52"/>
    </row>
    <row r="1626" spans="1:9" s="53" customFormat="1">
      <c r="A1626" s="49"/>
      <c r="B1626" s="50"/>
      <c r="C1626" s="51"/>
      <c r="D1626" s="49"/>
      <c r="E1626" s="52"/>
      <c r="F1626" s="52"/>
      <c r="G1626" s="52"/>
      <c r="H1626" s="52"/>
      <c r="I1626" s="52"/>
    </row>
    <row r="1627" spans="1:9" s="53" customFormat="1">
      <c r="A1627" s="49"/>
      <c r="B1627" s="50"/>
      <c r="C1627" s="51"/>
      <c r="D1627" s="49"/>
      <c r="E1627" s="52"/>
      <c r="F1627" s="52"/>
      <c r="G1627" s="52"/>
      <c r="H1627" s="52"/>
      <c r="I1627" s="52"/>
    </row>
    <row r="1628" spans="1:9" s="53" customFormat="1">
      <c r="A1628" s="49"/>
      <c r="B1628" s="50"/>
      <c r="C1628" s="51"/>
      <c r="D1628" s="49"/>
      <c r="E1628" s="52"/>
      <c r="F1628" s="52"/>
      <c r="G1628" s="52"/>
      <c r="H1628" s="52"/>
      <c r="I1628" s="52"/>
    </row>
    <row r="1629" spans="1:9" s="53" customFormat="1">
      <c r="A1629" s="49"/>
      <c r="B1629" s="50"/>
      <c r="C1629" s="51"/>
      <c r="D1629" s="49"/>
      <c r="E1629" s="52"/>
      <c r="F1629" s="52"/>
      <c r="G1629" s="52"/>
      <c r="H1629" s="52"/>
      <c r="I1629" s="52"/>
    </row>
    <row r="1630" spans="1:9" s="53" customFormat="1">
      <c r="A1630" s="49"/>
      <c r="B1630" s="50"/>
      <c r="C1630" s="51"/>
      <c r="D1630" s="49"/>
      <c r="E1630" s="52"/>
      <c r="F1630" s="52"/>
      <c r="G1630" s="52"/>
      <c r="H1630" s="52"/>
      <c r="I1630" s="52"/>
    </row>
    <row r="1631" spans="1:9" s="53" customFormat="1">
      <c r="A1631" s="49"/>
      <c r="B1631" s="50"/>
      <c r="C1631" s="51"/>
      <c r="D1631" s="49"/>
      <c r="E1631" s="52"/>
      <c r="F1631" s="52"/>
      <c r="G1631" s="52"/>
      <c r="H1631" s="52"/>
      <c r="I1631" s="52"/>
    </row>
    <row r="1632" spans="1:9" s="53" customFormat="1">
      <c r="A1632" s="49"/>
      <c r="B1632" s="50"/>
      <c r="C1632" s="51"/>
      <c r="D1632" s="49"/>
      <c r="E1632" s="52"/>
      <c r="F1632" s="52"/>
      <c r="G1632" s="52"/>
      <c r="H1632" s="52"/>
      <c r="I1632" s="52"/>
    </row>
    <row r="1633" spans="1:9" s="53" customFormat="1">
      <c r="A1633" s="49"/>
      <c r="B1633" s="50"/>
      <c r="C1633" s="51"/>
      <c r="D1633" s="49"/>
      <c r="E1633" s="52"/>
      <c r="F1633" s="52"/>
      <c r="G1633" s="52"/>
      <c r="H1633" s="52"/>
      <c r="I1633" s="52"/>
    </row>
    <row r="1634" spans="1:9" s="53" customFormat="1">
      <c r="A1634" s="49"/>
      <c r="B1634" s="50"/>
      <c r="C1634" s="51"/>
      <c r="D1634" s="49"/>
      <c r="E1634" s="52"/>
      <c r="F1634" s="52"/>
      <c r="G1634" s="52"/>
      <c r="H1634" s="52"/>
      <c r="I1634" s="52"/>
    </row>
    <row r="1635" spans="1:9" s="53" customFormat="1">
      <c r="A1635" s="49"/>
      <c r="B1635" s="50"/>
      <c r="C1635" s="51"/>
      <c r="D1635" s="49"/>
      <c r="E1635" s="52"/>
      <c r="F1635" s="52"/>
      <c r="G1635" s="52"/>
      <c r="H1635" s="52"/>
      <c r="I1635" s="52"/>
    </row>
    <row r="1636" spans="1:9" s="53" customFormat="1">
      <c r="A1636" s="49"/>
      <c r="B1636" s="50"/>
      <c r="C1636" s="51"/>
      <c r="D1636" s="49"/>
      <c r="E1636" s="52"/>
      <c r="F1636" s="52"/>
      <c r="G1636" s="52"/>
      <c r="H1636" s="52"/>
      <c r="I1636" s="52"/>
    </row>
    <row r="1637" spans="1:9" s="53" customFormat="1">
      <c r="A1637" s="49"/>
      <c r="B1637" s="50"/>
      <c r="C1637" s="51"/>
      <c r="D1637" s="49"/>
      <c r="E1637" s="52"/>
      <c r="F1637" s="52"/>
      <c r="G1637" s="52"/>
      <c r="H1637" s="52"/>
      <c r="I1637" s="52"/>
    </row>
    <row r="1638" spans="1:9" s="53" customFormat="1">
      <c r="A1638" s="49"/>
      <c r="B1638" s="50"/>
      <c r="C1638" s="51"/>
      <c r="D1638" s="49"/>
      <c r="E1638" s="52"/>
      <c r="F1638" s="52"/>
      <c r="G1638" s="52"/>
      <c r="H1638" s="52"/>
      <c r="I1638" s="52"/>
    </row>
    <row r="1639" spans="1:9" s="53" customFormat="1">
      <c r="A1639" s="49"/>
      <c r="B1639" s="50"/>
      <c r="C1639" s="51"/>
      <c r="D1639" s="49"/>
      <c r="E1639" s="52"/>
      <c r="F1639" s="52"/>
      <c r="G1639" s="52"/>
      <c r="H1639" s="52"/>
      <c r="I1639" s="52"/>
    </row>
    <row r="1640" spans="1:9" s="53" customFormat="1">
      <c r="A1640" s="49"/>
      <c r="B1640" s="50"/>
      <c r="C1640" s="51"/>
      <c r="D1640" s="49"/>
      <c r="E1640" s="52"/>
      <c r="F1640" s="52"/>
      <c r="G1640" s="52"/>
      <c r="H1640" s="52"/>
      <c r="I1640" s="52"/>
    </row>
    <row r="1641" spans="1:9" s="53" customFormat="1">
      <c r="A1641" s="49"/>
      <c r="B1641" s="50"/>
      <c r="C1641" s="51"/>
      <c r="D1641" s="49"/>
      <c r="E1641" s="52"/>
      <c r="F1641" s="52"/>
      <c r="G1641" s="52"/>
      <c r="H1641" s="52"/>
      <c r="I1641" s="52"/>
    </row>
    <row r="1642" spans="1:9" s="53" customFormat="1">
      <c r="A1642" s="49"/>
      <c r="B1642" s="50"/>
      <c r="C1642" s="51"/>
      <c r="D1642" s="49"/>
      <c r="E1642" s="52"/>
      <c r="F1642" s="52"/>
      <c r="G1642" s="52"/>
      <c r="H1642" s="52"/>
      <c r="I1642" s="52"/>
    </row>
    <row r="1643" spans="1:9" s="53" customFormat="1">
      <c r="A1643" s="49"/>
      <c r="B1643" s="50"/>
      <c r="C1643" s="51"/>
      <c r="D1643" s="49"/>
      <c r="E1643" s="52"/>
      <c r="F1643" s="52"/>
      <c r="G1643" s="52"/>
      <c r="H1643" s="52"/>
      <c r="I1643" s="52"/>
    </row>
    <row r="1644" spans="1:9" s="53" customFormat="1">
      <c r="A1644" s="49"/>
      <c r="B1644" s="50"/>
      <c r="C1644" s="51"/>
      <c r="D1644" s="49"/>
      <c r="E1644" s="52"/>
      <c r="F1644" s="52"/>
      <c r="G1644" s="52"/>
      <c r="H1644" s="52"/>
      <c r="I1644" s="52"/>
    </row>
    <row r="1645" spans="1:9" s="53" customFormat="1">
      <c r="A1645" s="49"/>
      <c r="B1645" s="50"/>
      <c r="C1645" s="51"/>
      <c r="D1645" s="49"/>
      <c r="E1645" s="52"/>
      <c r="F1645" s="52"/>
      <c r="G1645" s="52"/>
      <c r="H1645" s="52"/>
      <c r="I1645" s="52"/>
    </row>
    <row r="1646" spans="1:9" s="53" customFormat="1">
      <c r="A1646" s="49"/>
      <c r="B1646" s="50"/>
      <c r="C1646" s="51"/>
      <c r="D1646" s="49"/>
      <c r="E1646" s="52"/>
      <c r="F1646" s="52"/>
      <c r="G1646" s="52"/>
      <c r="H1646" s="52"/>
      <c r="I1646" s="52"/>
    </row>
    <row r="1647" spans="1:9" s="53" customFormat="1">
      <c r="A1647" s="49"/>
      <c r="B1647" s="50"/>
      <c r="C1647" s="51"/>
      <c r="D1647" s="49"/>
      <c r="E1647" s="52"/>
      <c r="F1647" s="52"/>
      <c r="G1647" s="52"/>
      <c r="H1647" s="52"/>
      <c r="I1647" s="52"/>
    </row>
    <row r="1648" spans="1:9" s="53" customFormat="1">
      <c r="A1648" s="49"/>
      <c r="B1648" s="50"/>
      <c r="C1648" s="51"/>
      <c r="D1648" s="49"/>
      <c r="E1648" s="52"/>
      <c r="F1648" s="52"/>
      <c r="G1648" s="52"/>
      <c r="H1648" s="52"/>
      <c r="I1648" s="52"/>
    </row>
    <row r="1649" spans="1:9" s="53" customFormat="1">
      <c r="A1649" s="49"/>
      <c r="B1649" s="50"/>
      <c r="C1649" s="51"/>
      <c r="D1649" s="49"/>
      <c r="E1649" s="52"/>
      <c r="F1649" s="52"/>
      <c r="G1649" s="52"/>
      <c r="H1649" s="52"/>
      <c r="I1649" s="52"/>
    </row>
    <row r="1650" spans="1:9" s="53" customFormat="1">
      <c r="A1650" s="49"/>
      <c r="B1650" s="50"/>
      <c r="C1650" s="51"/>
      <c r="D1650" s="49"/>
      <c r="E1650" s="52"/>
      <c r="F1650" s="52"/>
      <c r="G1650" s="52"/>
      <c r="H1650" s="52"/>
      <c r="I1650" s="52"/>
    </row>
    <row r="1651" spans="1:9" s="53" customFormat="1">
      <c r="A1651" s="49"/>
      <c r="B1651" s="50"/>
      <c r="C1651" s="51"/>
      <c r="D1651" s="49"/>
      <c r="E1651" s="52"/>
      <c r="F1651" s="52"/>
      <c r="G1651" s="52"/>
      <c r="H1651" s="52"/>
      <c r="I1651" s="52"/>
    </row>
    <row r="1652" spans="1:9" s="53" customFormat="1">
      <c r="A1652" s="49"/>
      <c r="B1652" s="50"/>
      <c r="C1652" s="51"/>
      <c r="D1652" s="49"/>
      <c r="E1652" s="52"/>
      <c r="F1652" s="52"/>
      <c r="G1652" s="52"/>
      <c r="H1652" s="52"/>
      <c r="I1652" s="52"/>
    </row>
    <row r="1653" spans="1:9" s="53" customFormat="1">
      <c r="A1653" s="49"/>
      <c r="B1653" s="50"/>
      <c r="C1653" s="51"/>
      <c r="D1653" s="49"/>
      <c r="E1653" s="52"/>
      <c r="F1653" s="52"/>
      <c r="G1653" s="52"/>
      <c r="H1653" s="52"/>
      <c r="I1653" s="52"/>
    </row>
    <row r="1654" spans="1:9" s="53" customFormat="1">
      <c r="A1654" s="49"/>
      <c r="B1654" s="50"/>
      <c r="C1654" s="51"/>
      <c r="D1654" s="49"/>
      <c r="E1654" s="52"/>
      <c r="F1654" s="52"/>
      <c r="G1654" s="52"/>
      <c r="H1654" s="52"/>
      <c r="I1654" s="52"/>
    </row>
    <row r="1655" spans="1:9" s="53" customFormat="1">
      <c r="A1655" s="49"/>
      <c r="B1655" s="50"/>
      <c r="C1655" s="51"/>
      <c r="D1655" s="49"/>
      <c r="E1655" s="52"/>
      <c r="F1655" s="52"/>
      <c r="G1655" s="52"/>
      <c r="H1655" s="52"/>
      <c r="I1655" s="52"/>
    </row>
    <row r="1656" spans="1:9" s="53" customFormat="1">
      <c r="A1656" s="49"/>
      <c r="B1656" s="50"/>
      <c r="C1656" s="51"/>
      <c r="D1656" s="49"/>
      <c r="E1656" s="52"/>
      <c r="F1656" s="52"/>
      <c r="G1656" s="52"/>
      <c r="H1656" s="52"/>
      <c r="I1656" s="52"/>
    </row>
    <row r="1657" spans="1:9" s="53" customFormat="1">
      <c r="A1657" s="49"/>
      <c r="B1657" s="50"/>
      <c r="C1657" s="51"/>
      <c r="D1657" s="49"/>
      <c r="E1657" s="52"/>
      <c r="F1657" s="52"/>
      <c r="G1657" s="52"/>
      <c r="H1657" s="52"/>
      <c r="I1657" s="52"/>
    </row>
    <row r="1658" spans="1:9" s="53" customFormat="1">
      <c r="A1658" s="49"/>
      <c r="B1658" s="50"/>
      <c r="C1658" s="51"/>
      <c r="D1658" s="49"/>
      <c r="E1658" s="52"/>
      <c r="F1658" s="52"/>
      <c r="G1658" s="52"/>
      <c r="H1658" s="52"/>
      <c r="I1658" s="52"/>
    </row>
    <row r="1659" spans="1:9" s="53" customFormat="1">
      <c r="A1659" s="49"/>
      <c r="B1659" s="50"/>
      <c r="C1659" s="51"/>
      <c r="D1659" s="49"/>
      <c r="E1659" s="52"/>
      <c r="F1659" s="52"/>
      <c r="G1659" s="52"/>
      <c r="H1659" s="52"/>
      <c r="I1659" s="52"/>
    </row>
    <row r="1660" spans="1:9" s="53" customFormat="1">
      <c r="A1660" s="49"/>
      <c r="B1660" s="50"/>
      <c r="C1660" s="51"/>
      <c r="D1660" s="49"/>
      <c r="E1660" s="52"/>
      <c r="F1660" s="52"/>
      <c r="G1660" s="52"/>
      <c r="H1660" s="52"/>
      <c r="I1660" s="52"/>
    </row>
    <row r="1661" spans="1:9" s="53" customFormat="1">
      <c r="A1661" s="49"/>
      <c r="B1661" s="50"/>
      <c r="C1661" s="51"/>
      <c r="D1661" s="49"/>
      <c r="E1661" s="52"/>
      <c r="F1661" s="52"/>
      <c r="G1661" s="52"/>
      <c r="H1661" s="52"/>
      <c r="I1661" s="52"/>
    </row>
    <row r="1662" spans="1:9" s="53" customFormat="1">
      <c r="A1662" s="49"/>
      <c r="B1662" s="50"/>
      <c r="C1662" s="51"/>
      <c r="D1662" s="49"/>
      <c r="E1662" s="52"/>
      <c r="F1662" s="52"/>
      <c r="G1662" s="52"/>
      <c r="H1662" s="52"/>
      <c r="I1662" s="52"/>
    </row>
    <row r="1663" spans="1:9" s="53" customFormat="1">
      <c r="A1663" s="49"/>
      <c r="B1663" s="50"/>
      <c r="C1663" s="51"/>
      <c r="D1663" s="49"/>
      <c r="E1663" s="52"/>
      <c r="F1663" s="52"/>
      <c r="G1663" s="52"/>
      <c r="H1663" s="52"/>
      <c r="I1663" s="52"/>
    </row>
    <row r="1664" spans="1:9" s="53" customFormat="1">
      <c r="A1664" s="49"/>
      <c r="B1664" s="50"/>
      <c r="C1664" s="51"/>
      <c r="D1664" s="49"/>
      <c r="E1664" s="52"/>
      <c r="F1664" s="52"/>
      <c r="G1664" s="52"/>
      <c r="H1664" s="52"/>
      <c r="I1664" s="52"/>
    </row>
    <row r="1665" spans="1:9" s="53" customFormat="1">
      <c r="A1665" s="49"/>
      <c r="B1665" s="50"/>
      <c r="C1665" s="51"/>
      <c r="D1665" s="49"/>
      <c r="E1665" s="52"/>
      <c r="F1665" s="52"/>
      <c r="G1665" s="52"/>
      <c r="H1665" s="52"/>
      <c r="I1665" s="52"/>
    </row>
    <row r="1666" spans="1:9" s="53" customFormat="1">
      <c r="A1666" s="49"/>
      <c r="B1666" s="50"/>
      <c r="C1666" s="51"/>
      <c r="D1666" s="49"/>
      <c r="E1666" s="52"/>
      <c r="F1666" s="52"/>
      <c r="G1666" s="52"/>
      <c r="H1666" s="52"/>
      <c r="I1666" s="52"/>
    </row>
    <row r="1667" spans="1:9" s="53" customFormat="1">
      <c r="A1667" s="49"/>
      <c r="B1667" s="50"/>
      <c r="C1667" s="51"/>
      <c r="D1667" s="49"/>
      <c r="E1667" s="52"/>
      <c r="F1667" s="52"/>
      <c r="G1667" s="52"/>
      <c r="H1667" s="52"/>
      <c r="I1667" s="52"/>
    </row>
    <row r="1668" spans="1:9" s="53" customFormat="1">
      <c r="A1668" s="49"/>
      <c r="B1668" s="50"/>
      <c r="C1668" s="51"/>
      <c r="D1668" s="49"/>
      <c r="E1668" s="52"/>
      <c r="F1668" s="52"/>
      <c r="G1668" s="52"/>
      <c r="H1668" s="52"/>
      <c r="I1668" s="52"/>
    </row>
    <row r="1669" spans="1:9" s="53" customFormat="1">
      <c r="A1669" s="49"/>
      <c r="B1669" s="50"/>
      <c r="C1669" s="51"/>
      <c r="D1669" s="49"/>
      <c r="E1669" s="52"/>
      <c r="F1669" s="52"/>
      <c r="G1669" s="52"/>
      <c r="H1669" s="52"/>
      <c r="I1669" s="52"/>
    </row>
    <row r="1670" spans="1:9" s="53" customFormat="1">
      <c r="A1670" s="49"/>
      <c r="B1670" s="50"/>
      <c r="C1670" s="51"/>
      <c r="D1670" s="49"/>
      <c r="E1670" s="52"/>
      <c r="F1670" s="52"/>
      <c r="G1670" s="52"/>
      <c r="H1670" s="52"/>
      <c r="I1670" s="52"/>
    </row>
    <row r="1671" spans="1:9" s="53" customFormat="1">
      <c r="A1671" s="49"/>
      <c r="B1671" s="50"/>
      <c r="C1671" s="51"/>
      <c r="D1671" s="49"/>
      <c r="E1671" s="52"/>
      <c r="F1671" s="52"/>
      <c r="G1671" s="52"/>
      <c r="H1671" s="52"/>
      <c r="I1671" s="52"/>
    </row>
    <row r="1672" spans="1:9" s="53" customFormat="1">
      <c r="A1672" s="49"/>
      <c r="B1672" s="50"/>
      <c r="C1672" s="51"/>
      <c r="D1672" s="49"/>
      <c r="E1672" s="52"/>
      <c r="F1672" s="52"/>
      <c r="G1672" s="52"/>
      <c r="H1672" s="52"/>
      <c r="I1672" s="52"/>
    </row>
    <row r="1673" spans="1:9" s="53" customFormat="1">
      <c r="A1673" s="49"/>
      <c r="B1673" s="50"/>
      <c r="C1673" s="51"/>
      <c r="D1673" s="49"/>
      <c r="E1673" s="52"/>
      <c r="F1673" s="52"/>
      <c r="G1673" s="52"/>
      <c r="H1673" s="52"/>
      <c r="I1673" s="52"/>
    </row>
    <row r="1674" spans="1:9" s="53" customFormat="1">
      <c r="A1674" s="49"/>
      <c r="B1674" s="50"/>
      <c r="C1674" s="51"/>
      <c r="D1674" s="49"/>
      <c r="E1674" s="52"/>
      <c r="F1674" s="52"/>
      <c r="G1674" s="52"/>
      <c r="H1674" s="52"/>
      <c r="I1674" s="52"/>
    </row>
    <row r="1675" spans="1:9" s="53" customFormat="1">
      <c r="A1675" s="49"/>
      <c r="B1675" s="50"/>
      <c r="C1675" s="51"/>
      <c r="D1675" s="49"/>
      <c r="E1675" s="52"/>
      <c r="F1675" s="52"/>
      <c r="G1675" s="52"/>
      <c r="H1675" s="52"/>
      <c r="I1675" s="52"/>
    </row>
    <row r="1676" spans="1:9" s="53" customFormat="1">
      <c r="A1676" s="49"/>
      <c r="B1676" s="50"/>
      <c r="C1676" s="51"/>
      <c r="D1676" s="49"/>
      <c r="E1676" s="52"/>
      <c r="F1676" s="52"/>
      <c r="G1676" s="52"/>
      <c r="H1676" s="52"/>
      <c r="I1676" s="52"/>
    </row>
    <row r="1677" spans="1:9" s="53" customFormat="1">
      <c r="A1677" s="49"/>
      <c r="B1677" s="50"/>
      <c r="C1677" s="51"/>
      <c r="D1677" s="49"/>
      <c r="E1677" s="52"/>
      <c r="F1677" s="52"/>
      <c r="G1677" s="52"/>
      <c r="H1677" s="52"/>
      <c r="I1677" s="52"/>
    </row>
    <row r="1678" spans="1:9" s="53" customFormat="1">
      <c r="A1678" s="49"/>
      <c r="B1678" s="50"/>
      <c r="C1678" s="51"/>
      <c r="D1678" s="49"/>
      <c r="E1678" s="52"/>
      <c r="F1678" s="52"/>
      <c r="G1678" s="52"/>
      <c r="H1678" s="52"/>
      <c r="I1678" s="52"/>
    </row>
    <row r="1679" spans="1:9" s="53" customFormat="1">
      <c r="A1679" s="49"/>
      <c r="B1679" s="50"/>
      <c r="C1679" s="51"/>
      <c r="D1679" s="49"/>
      <c r="E1679" s="52"/>
      <c r="F1679" s="52"/>
      <c r="G1679" s="52"/>
      <c r="H1679" s="52"/>
      <c r="I1679" s="52"/>
    </row>
    <row r="1680" spans="1:9" s="53" customFormat="1">
      <c r="A1680" s="49"/>
      <c r="B1680" s="50"/>
      <c r="C1680" s="51"/>
      <c r="D1680" s="49"/>
      <c r="E1680" s="52"/>
      <c r="F1680" s="52"/>
      <c r="G1680" s="52"/>
      <c r="H1680" s="52"/>
      <c r="I1680" s="52"/>
    </row>
    <row r="1681" spans="1:9" s="53" customFormat="1">
      <c r="A1681" s="49"/>
      <c r="B1681" s="50"/>
      <c r="C1681" s="51"/>
      <c r="D1681" s="49"/>
      <c r="E1681" s="52"/>
      <c r="F1681" s="52"/>
      <c r="G1681" s="52"/>
      <c r="H1681" s="52"/>
      <c r="I1681" s="52"/>
    </row>
    <row r="1682" spans="1:9" s="53" customFormat="1">
      <c r="A1682" s="49"/>
      <c r="B1682" s="50"/>
      <c r="C1682" s="51"/>
      <c r="D1682" s="49"/>
      <c r="E1682" s="52"/>
      <c r="F1682" s="52"/>
      <c r="G1682" s="52"/>
      <c r="H1682" s="52"/>
      <c r="I1682" s="52"/>
    </row>
    <row r="1683" spans="1:9" s="53" customFormat="1">
      <c r="A1683" s="49"/>
      <c r="B1683" s="50"/>
      <c r="C1683" s="51"/>
      <c r="D1683" s="49"/>
      <c r="E1683" s="52"/>
      <c r="F1683" s="52"/>
      <c r="G1683" s="52"/>
      <c r="H1683" s="52"/>
      <c r="I1683" s="52"/>
    </row>
    <row r="1684" spans="1:9" s="53" customFormat="1">
      <c r="A1684" s="49"/>
      <c r="B1684" s="50"/>
      <c r="C1684" s="51"/>
      <c r="D1684" s="49"/>
      <c r="E1684" s="52"/>
      <c r="F1684" s="52"/>
      <c r="G1684" s="52"/>
      <c r="H1684" s="52"/>
      <c r="I1684" s="52"/>
    </row>
    <row r="1685" spans="1:9" s="53" customFormat="1">
      <c r="A1685" s="49"/>
      <c r="B1685" s="50"/>
      <c r="C1685" s="51"/>
      <c r="D1685" s="49"/>
      <c r="E1685" s="52"/>
      <c r="F1685" s="52"/>
      <c r="G1685" s="52"/>
      <c r="H1685" s="52"/>
      <c r="I1685" s="52"/>
    </row>
    <row r="1686" spans="1:9" s="53" customFormat="1">
      <c r="A1686" s="49"/>
      <c r="B1686" s="50"/>
      <c r="C1686" s="51"/>
      <c r="D1686" s="49"/>
      <c r="E1686" s="52"/>
      <c r="F1686" s="52"/>
      <c r="G1686" s="52"/>
      <c r="H1686" s="52"/>
      <c r="I1686" s="52"/>
    </row>
    <row r="1687" spans="1:9" s="53" customFormat="1">
      <c r="A1687" s="49"/>
      <c r="B1687" s="50"/>
      <c r="C1687" s="51"/>
      <c r="D1687" s="49"/>
      <c r="E1687" s="52"/>
      <c r="F1687" s="52"/>
      <c r="G1687" s="52"/>
      <c r="H1687" s="52"/>
      <c r="I1687" s="52"/>
    </row>
    <row r="1688" spans="1:9" s="53" customFormat="1">
      <c r="A1688" s="49"/>
      <c r="B1688" s="50"/>
      <c r="C1688" s="51"/>
      <c r="D1688" s="49"/>
      <c r="E1688" s="52"/>
      <c r="F1688" s="52"/>
      <c r="G1688" s="52"/>
      <c r="H1688" s="52"/>
      <c r="I1688" s="52"/>
    </row>
    <row r="1689" spans="1:9" s="53" customFormat="1">
      <c r="A1689" s="49"/>
      <c r="B1689" s="50"/>
      <c r="C1689" s="51"/>
      <c r="D1689" s="49"/>
      <c r="E1689" s="52"/>
      <c r="F1689" s="52"/>
      <c r="G1689" s="52"/>
      <c r="H1689" s="52"/>
      <c r="I1689" s="52"/>
    </row>
    <row r="1690" spans="1:9" s="53" customFormat="1">
      <c r="A1690" s="49"/>
      <c r="B1690" s="50"/>
      <c r="C1690" s="51"/>
      <c r="D1690" s="49"/>
      <c r="E1690" s="52"/>
      <c r="F1690" s="52"/>
      <c r="G1690" s="52"/>
      <c r="H1690" s="52"/>
      <c r="I1690" s="52"/>
    </row>
    <row r="1691" spans="1:9" s="53" customFormat="1">
      <c r="A1691" s="49"/>
      <c r="B1691" s="50"/>
      <c r="C1691" s="51"/>
      <c r="D1691" s="49"/>
      <c r="E1691" s="52"/>
      <c r="F1691" s="52"/>
      <c r="G1691" s="52"/>
      <c r="H1691" s="52"/>
      <c r="I1691" s="52"/>
    </row>
    <row r="1692" spans="1:9" s="53" customFormat="1">
      <c r="A1692" s="49"/>
      <c r="B1692" s="50"/>
      <c r="C1692" s="51"/>
      <c r="D1692" s="49"/>
      <c r="E1692" s="52"/>
      <c r="F1692" s="52"/>
      <c r="G1692" s="52"/>
      <c r="H1692" s="52"/>
      <c r="I1692" s="52"/>
    </row>
    <row r="1693" spans="1:9" s="53" customFormat="1">
      <c r="A1693" s="49"/>
      <c r="B1693" s="50"/>
      <c r="C1693" s="51"/>
      <c r="D1693" s="49"/>
      <c r="E1693" s="52"/>
      <c r="F1693" s="52"/>
      <c r="G1693" s="52"/>
      <c r="H1693" s="52"/>
      <c r="I1693" s="52"/>
    </row>
    <row r="1694" spans="1:9" s="53" customFormat="1">
      <c r="A1694" s="49"/>
      <c r="B1694" s="50"/>
      <c r="C1694" s="51"/>
      <c r="D1694" s="49"/>
      <c r="E1694" s="52"/>
      <c r="F1694" s="52"/>
      <c r="G1694" s="52"/>
      <c r="H1694" s="52"/>
      <c r="I1694" s="52"/>
    </row>
    <row r="1695" spans="1:9" s="53" customFormat="1">
      <c r="A1695" s="49"/>
      <c r="B1695" s="50"/>
      <c r="C1695" s="51"/>
      <c r="D1695" s="49"/>
      <c r="E1695" s="52"/>
      <c r="F1695" s="52"/>
      <c r="G1695" s="52"/>
      <c r="H1695" s="52"/>
      <c r="I1695" s="52"/>
    </row>
    <row r="1696" spans="1:9" s="53" customFormat="1">
      <c r="A1696" s="49"/>
      <c r="B1696" s="50"/>
      <c r="C1696" s="51"/>
      <c r="D1696" s="49"/>
      <c r="E1696" s="52"/>
      <c r="F1696" s="52"/>
      <c r="G1696" s="52"/>
      <c r="H1696" s="52"/>
      <c r="I1696" s="52"/>
    </row>
    <row r="1697" spans="1:9" s="53" customFormat="1">
      <c r="A1697" s="49"/>
      <c r="B1697" s="50"/>
      <c r="C1697" s="51"/>
      <c r="D1697" s="49"/>
      <c r="E1697" s="52"/>
      <c r="F1697" s="52"/>
      <c r="G1697" s="52"/>
      <c r="H1697" s="52"/>
      <c r="I1697" s="52"/>
    </row>
    <row r="1698" spans="1:9" s="53" customFormat="1">
      <c r="A1698" s="49"/>
      <c r="B1698" s="50"/>
      <c r="C1698" s="51"/>
      <c r="D1698" s="49"/>
      <c r="E1698" s="52"/>
      <c r="F1698" s="52"/>
      <c r="G1698" s="52"/>
      <c r="H1698" s="52"/>
      <c r="I1698" s="52"/>
    </row>
    <row r="1699" spans="1:9" s="53" customFormat="1">
      <c r="A1699" s="49"/>
      <c r="B1699" s="50"/>
      <c r="C1699" s="51"/>
      <c r="D1699" s="49"/>
      <c r="E1699" s="52"/>
      <c r="F1699" s="52"/>
      <c r="G1699" s="52"/>
      <c r="H1699" s="52"/>
      <c r="I1699" s="52"/>
    </row>
    <row r="1700" spans="1:9" s="53" customFormat="1">
      <c r="A1700" s="49"/>
      <c r="B1700" s="50"/>
      <c r="C1700" s="51"/>
      <c r="D1700" s="49"/>
      <c r="E1700" s="52"/>
      <c r="F1700" s="52"/>
      <c r="G1700" s="52"/>
      <c r="H1700" s="52"/>
      <c r="I1700" s="52"/>
    </row>
    <row r="1701" spans="1:9" s="53" customFormat="1">
      <c r="A1701" s="49"/>
      <c r="B1701" s="50"/>
      <c r="C1701" s="51"/>
      <c r="D1701" s="49"/>
      <c r="E1701" s="52"/>
      <c r="F1701" s="52"/>
      <c r="G1701" s="52"/>
      <c r="H1701" s="52"/>
      <c r="I1701" s="52"/>
    </row>
    <row r="1702" spans="1:9" s="53" customFormat="1">
      <c r="A1702" s="49"/>
      <c r="B1702" s="50"/>
      <c r="C1702" s="51"/>
      <c r="D1702" s="49"/>
      <c r="E1702" s="52"/>
      <c r="F1702" s="52"/>
      <c r="G1702" s="52"/>
      <c r="H1702" s="52"/>
      <c r="I1702" s="52"/>
    </row>
    <row r="1703" spans="1:9" s="53" customFormat="1">
      <c r="A1703" s="49"/>
      <c r="B1703" s="50"/>
      <c r="C1703" s="51"/>
      <c r="D1703" s="49"/>
      <c r="E1703" s="52"/>
      <c r="F1703" s="52"/>
      <c r="G1703" s="52"/>
      <c r="H1703" s="52"/>
      <c r="I1703" s="52"/>
    </row>
    <row r="1704" spans="1:9" s="53" customFormat="1">
      <c r="A1704" s="49"/>
      <c r="B1704" s="50"/>
      <c r="C1704" s="51"/>
      <c r="D1704" s="49"/>
      <c r="E1704" s="52"/>
      <c r="F1704" s="52"/>
      <c r="G1704" s="52"/>
      <c r="H1704" s="52"/>
      <c r="I1704" s="52"/>
    </row>
    <row r="1705" spans="1:9" s="53" customFormat="1">
      <c r="A1705" s="49"/>
      <c r="B1705" s="50"/>
      <c r="C1705" s="51"/>
      <c r="D1705" s="49"/>
      <c r="E1705" s="52"/>
      <c r="F1705" s="52"/>
      <c r="G1705" s="52"/>
      <c r="H1705" s="52"/>
      <c r="I1705" s="52"/>
    </row>
    <row r="1706" spans="1:9" s="53" customFormat="1">
      <c r="A1706" s="49"/>
      <c r="B1706" s="50"/>
      <c r="C1706" s="51"/>
      <c r="D1706" s="49"/>
      <c r="E1706" s="52"/>
      <c r="F1706" s="52"/>
      <c r="G1706" s="52"/>
      <c r="H1706" s="52"/>
      <c r="I1706" s="52"/>
    </row>
    <row r="1707" spans="1:9" s="53" customFormat="1">
      <c r="A1707" s="49"/>
      <c r="B1707" s="50"/>
      <c r="C1707" s="51"/>
      <c r="D1707" s="49"/>
      <c r="E1707" s="52"/>
      <c r="F1707" s="52"/>
      <c r="G1707" s="52"/>
      <c r="H1707" s="52"/>
      <c r="I1707" s="52"/>
    </row>
    <row r="1708" spans="1:9" s="53" customFormat="1">
      <c r="A1708" s="49"/>
      <c r="B1708" s="50"/>
      <c r="C1708" s="51"/>
      <c r="D1708" s="49"/>
      <c r="E1708" s="52"/>
      <c r="F1708" s="52"/>
      <c r="G1708" s="52"/>
      <c r="H1708" s="52"/>
      <c r="I1708" s="52"/>
    </row>
    <row r="1709" spans="1:9" s="53" customFormat="1">
      <c r="A1709" s="49"/>
      <c r="B1709" s="50"/>
      <c r="C1709" s="51"/>
      <c r="D1709" s="49"/>
      <c r="E1709" s="52"/>
      <c r="F1709" s="52"/>
      <c r="G1709" s="52"/>
      <c r="H1709" s="52"/>
      <c r="I1709" s="52"/>
    </row>
    <row r="1710" spans="1:9" s="53" customFormat="1">
      <c r="A1710" s="49"/>
      <c r="B1710" s="50"/>
      <c r="C1710" s="51"/>
      <c r="D1710" s="49"/>
      <c r="E1710" s="52"/>
      <c r="F1710" s="52"/>
      <c r="G1710" s="52"/>
      <c r="H1710" s="52"/>
      <c r="I1710" s="52"/>
    </row>
    <row r="1711" spans="1:9" s="53" customFormat="1">
      <c r="A1711" s="49"/>
      <c r="B1711" s="50"/>
      <c r="C1711" s="51"/>
      <c r="D1711" s="49"/>
      <c r="E1711" s="52"/>
      <c r="F1711" s="52"/>
      <c r="G1711" s="52"/>
      <c r="H1711" s="52"/>
      <c r="I1711" s="52"/>
    </row>
    <row r="1712" spans="1:9" s="53" customFormat="1">
      <c r="A1712" s="49"/>
      <c r="B1712" s="50"/>
      <c r="C1712" s="51"/>
      <c r="D1712" s="49"/>
      <c r="E1712" s="52"/>
      <c r="F1712" s="52"/>
      <c r="G1712" s="52"/>
      <c r="H1712" s="52"/>
      <c r="I1712" s="52"/>
    </row>
    <row r="1713" spans="1:9" s="53" customFormat="1">
      <c r="A1713" s="49"/>
      <c r="B1713" s="50"/>
      <c r="C1713" s="51"/>
      <c r="D1713" s="49"/>
      <c r="E1713" s="52"/>
      <c r="F1713" s="52"/>
      <c r="G1713" s="52"/>
      <c r="H1713" s="52"/>
      <c r="I1713" s="52"/>
    </row>
    <row r="1714" spans="1:9" s="53" customFormat="1">
      <c r="A1714" s="49"/>
      <c r="B1714" s="50"/>
      <c r="C1714" s="51"/>
      <c r="D1714" s="49"/>
      <c r="E1714" s="52"/>
      <c r="F1714" s="52"/>
      <c r="G1714" s="52"/>
      <c r="H1714" s="52"/>
      <c r="I1714" s="52"/>
    </row>
    <row r="1715" spans="1:9" s="53" customFormat="1">
      <c r="A1715" s="49"/>
      <c r="B1715" s="50"/>
      <c r="C1715" s="51"/>
      <c r="D1715" s="49"/>
      <c r="E1715" s="52"/>
      <c r="F1715" s="52"/>
      <c r="G1715" s="52"/>
      <c r="H1715" s="52"/>
      <c r="I1715" s="52"/>
    </row>
    <row r="1716" spans="1:9" s="53" customFormat="1">
      <c r="A1716" s="49"/>
      <c r="B1716" s="50"/>
      <c r="C1716" s="51"/>
      <c r="D1716" s="49"/>
      <c r="E1716" s="52"/>
      <c r="F1716" s="52"/>
      <c r="G1716" s="52"/>
      <c r="H1716" s="52"/>
      <c r="I1716" s="52"/>
    </row>
    <row r="1717" spans="1:9" s="53" customFormat="1">
      <c r="A1717" s="49"/>
      <c r="B1717" s="50"/>
      <c r="C1717" s="51"/>
      <c r="D1717" s="49"/>
      <c r="E1717" s="52"/>
      <c r="F1717" s="52"/>
      <c r="G1717" s="52"/>
      <c r="H1717" s="52"/>
      <c r="I1717" s="52"/>
    </row>
    <row r="1718" spans="1:9" s="53" customFormat="1">
      <c r="A1718" s="49"/>
      <c r="B1718" s="50"/>
      <c r="C1718" s="51"/>
      <c r="D1718" s="49"/>
      <c r="E1718" s="52"/>
      <c r="F1718" s="52"/>
      <c r="G1718" s="52"/>
      <c r="H1718" s="52"/>
      <c r="I1718" s="52"/>
    </row>
    <row r="1719" spans="1:9" s="53" customFormat="1">
      <c r="A1719" s="49"/>
      <c r="B1719" s="50"/>
      <c r="C1719" s="51"/>
      <c r="D1719" s="49"/>
      <c r="E1719" s="52"/>
      <c r="F1719" s="52"/>
      <c r="G1719" s="52"/>
      <c r="H1719" s="52"/>
      <c r="I1719" s="52"/>
    </row>
    <row r="1720" spans="1:9" s="53" customFormat="1">
      <c r="A1720" s="49"/>
      <c r="B1720" s="50"/>
      <c r="C1720" s="51"/>
      <c r="D1720" s="49"/>
      <c r="E1720" s="52"/>
      <c r="F1720" s="52"/>
      <c r="G1720" s="52"/>
      <c r="H1720" s="52"/>
      <c r="I1720" s="52"/>
    </row>
    <row r="1721" spans="1:9" s="53" customFormat="1">
      <c r="A1721" s="49"/>
      <c r="B1721" s="50"/>
      <c r="C1721" s="51"/>
      <c r="D1721" s="49"/>
      <c r="E1721" s="52"/>
      <c r="F1721" s="52"/>
      <c r="G1721" s="52"/>
      <c r="H1721" s="52"/>
      <c r="I1721" s="52"/>
    </row>
    <row r="1722" spans="1:9" s="53" customFormat="1">
      <c r="A1722" s="49"/>
      <c r="B1722" s="50"/>
      <c r="C1722" s="51"/>
      <c r="D1722" s="49"/>
      <c r="E1722" s="52"/>
      <c r="F1722" s="52"/>
      <c r="G1722" s="52"/>
      <c r="H1722" s="52"/>
      <c r="I1722" s="52"/>
    </row>
    <row r="1723" spans="1:9" s="53" customFormat="1">
      <c r="A1723" s="49"/>
      <c r="B1723" s="50"/>
      <c r="C1723" s="51"/>
      <c r="D1723" s="49"/>
      <c r="E1723" s="52"/>
      <c r="F1723" s="52"/>
      <c r="G1723" s="52"/>
      <c r="H1723" s="52"/>
      <c r="I1723" s="52"/>
    </row>
    <row r="1724" spans="1:9" s="53" customFormat="1">
      <c r="A1724" s="49"/>
      <c r="B1724" s="50"/>
      <c r="C1724" s="51"/>
      <c r="D1724" s="49"/>
      <c r="E1724" s="52"/>
      <c r="F1724" s="52"/>
      <c r="G1724" s="52"/>
      <c r="H1724" s="52"/>
      <c r="I1724" s="52"/>
    </row>
    <row r="1725" spans="1:9" s="53" customFormat="1">
      <c r="A1725" s="49"/>
      <c r="B1725" s="50"/>
      <c r="C1725" s="51"/>
      <c r="D1725" s="49"/>
      <c r="E1725" s="52"/>
      <c r="F1725" s="52"/>
      <c r="G1725" s="52"/>
      <c r="H1725" s="52"/>
      <c r="I1725" s="52"/>
    </row>
    <row r="1726" spans="1:9" s="53" customFormat="1">
      <c r="A1726" s="49"/>
      <c r="B1726" s="50"/>
      <c r="C1726" s="51"/>
      <c r="D1726" s="49"/>
      <c r="E1726" s="52"/>
      <c r="F1726" s="52"/>
      <c r="G1726" s="52"/>
      <c r="H1726" s="52"/>
      <c r="I1726" s="52"/>
    </row>
    <row r="1727" spans="1:9" s="53" customFormat="1">
      <c r="A1727" s="49"/>
      <c r="B1727" s="50"/>
      <c r="C1727" s="51"/>
      <c r="D1727" s="49"/>
      <c r="E1727" s="52"/>
      <c r="F1727" s="52"/>
      <c r="G1727" s="52"/>
      <c r="H1727" s="52"/>
      <c r="I1727" s="52"/>
    </row>
    <row r="1728" spans="1:9" s="53" customFormat="1">
      <c r="A1728" s="49"/>
      <c r="B1728" s="50"/>
      <c r="C1728" s="51"/>
      <c r="D1728" s="49"/>
      <c r="E1728" s="52"/>
      <c r="F1728" s="52"/>
      <c r="G1728" s="52"/>
      <c r="H1728" s="52"/>
      <c r="I1728" s="52"/>
    </row>
    <row r="1729" spans="1:9" s="53" customFormat="1">
      <c r="A1729" s="49"/>
      <c r="B1729" s="50"/>
      <c r="C1729" s="51"/>
      <c r="D1729" s="49"/>
      <c r="E1729" s="52"/>
      <c r="F1729" s="52"/>
      <c r="G1729" s="52"/>
      <c r="H1729" s="52"/>
      <c r="I1729" s="52"/>
    </row>
    <row r="1730" spans="1:9" s="53" customFormat="1">
      <c r="A1730" s="49"/>
      <c r="B1730" s="50"/>
      <c r="C1730" s="51"/>
      <c r="D1730" s="49"/>
      <c r="E1730" s="52"/>
      <c r="F1730" s="52"/>
      <c r="G1730" s="52"/>
      <c r="H1730" s="52"/>
      <c r="I1730" s="52"/>
    </row>
    <row r="1731" spans="1:9" s="53" customFormat="1">
      <c r="A1731" s="49"/>
      <c r="B1731" s="50"/>
      <c r="C1731" s="51"/>
      <c r="D1731" s="49"/>
      <c r="E1731" s="52"/>
      <c r="F1731" s="52"/>
      <c r="G1731" s="52"/>
      <c r="H1731" s="52"/>
      <c r="I1731" s="52"/>
    </row>
    <row r="1732" spans="1:9" s="53" customFormat="1">
      <c r="A1732" s="49"/>
      <c r="B1732" s="50"/>
      <c r="C1732" s="51"/>
      <c r="D1732" s="49"/>
      <c r="E1732" s="52"/>
      <c r="F1732" s="52"/>
      <c r="G1732" s="52"/>
      <c r="H1732" s="52"/>
      <c r="I1732" s="52"/>
    </row>
    <row r="1733" spans="1:9" s="53" customFormat="1">
      <c r="A1733" s="49"/>
      <c r="B1733" s="50"/>
      <c r="C1733" s="51"/>
      <c r="D1733" s="49"/>
      <c r="E1733" s="52"/>
      <c r="F1733" s="52"/>
      <c r="G1733" s="52"/>
      <c r="H1733" s="52"/>
      <c r="I1733" s="52"/>
    </row>
    <row r="1734" spans="1:9" s="53" customFormat="1">
      <c r="A1734" s="49"/>
      <c r="B1734" s="50"/>
      <c r="C1734" s="51"/>
      <c r="D1734" s="49"/>
      <c r="E1734" s="52"/>
      <c r="F1734" s="52"/>
      <c r="G1734" s="52"/>
      <c r="H1734" s="52"/>
      <c r="I1734" s="52"/>
    </row>
    <row r="1735" spans="1:9" s="53" customFormat="1">
      <c r="A1735" s="49"/>
      <c r="B1735" s="50"/>
      <c r="C1735" s="51"/>
      <c r="D1735" s="49"/>
      <c r="E1735" s="52"/>
      <c r="F1735" s="52"/>
      <c r="G1735" s="52"/>
      <c r="H1735" s="52"/>
      <c r="I1735" s="52"/>
    </row>
    <row r="1736" spans="1:9" s="53" customFormat="1">
      <c r="A1736" s="49"/>
      <c r="B1736" s="50"/>
      <c r="C1736" s="51"/>
      <c r="D1736" s="49"/>
      <c r="E1736" s="52"/>
      <c r="F1736" s="52"/>
      <c r="G1736" s="52"/>
      <c r="H1736" s="52"/>
      <c r="I1736" s="52"/>
    </row>
    <row r="1737" spans="1:9" s="53" customFormat="1">
      <c r="A1737" s="49"/>
      <c r="B1737" s="50"/>
      <c r="C1737" s="51"/>
      <c r="D1737" s="49"/>
      <c r="E1737" s="52"/>
      <c r="F1737" s="52"/>
      <c r="G1737" s="52"/>
      <c r="H1737" s="52"/>
      <c r="I1737" s="52"/>
    </row>
    <row r="1738" spans="1:9" s="53" customFormat="1">
      <c r="A1738" s="49"/>
      <c r="B1738" s="50"/>
      <c r="C1738" s="51"/>
      <c r="D1738" s="49"/>
      <c r="E1738" s="52"/>
      <c r="F1738" s="52"/>
      <c r="G1738" s="52"/>
      <c r="H1738" s="52"/>
      <c r="I1738" s="52"/>
    </row>
    <row r="1739" spans="1:9" s="53" customFormat="1">
      <c r="A1739" s="49"/>
      <c r="B1739" s="50"/>
      <c r="C1739" s="51"/>
      <c r="D1739" s="49"/>
      <c r="E1739" s="52"/>
      <c r="F1739" s="52"/>
      <c r="G1739" s="52"/>
      <c r="H1739" s="52"/>
      <c r="I1739" s="52"/>
    </row>
    <row r="1740" spans="1:9" s="53" customFormat="1">
      <c r="A1740" s="49"/>
      <c r="B1740" s="50"/>
      <c r="C1740" s="51"/>
      <c r="D1740" s="49"/>
      <c r="E1740" s="52"/>
      <c r="F1740" s="52"/>
      <c r="G1740" s="52"/>
      <c r="H1740" s="52"/>
      <c r="I1740" s="52"/>
    </row>
    <row r="1741" spans="1:9" s="53" customFormat="1">
      <c r="A1741" s="49"/>
      <c r="B1741" s="50"/>
      <c r="C1741" s="51"/>
      <c r="D1741" s="49"/>
      <c r="E1741" s="52"/>
      <c r="F1741" s="52"/>
      <c r="G1741" s="52"/>
      <c r="H1741" s="52"/>
      <c r="I1741" s="52"/>
    </row>
    <row r="1742" spans="1:9" s="53" customFormat="1">
      <c r="A1742" s="49"/>
      <c r="B1742" s="50"/>
      <c r="C1742" s="51"/>
      <c r="D1742" s="49"/>
      <c r="E1742" s="52"/>
      <c r="F1742" s="52"/>
      <c r="G1742" s="52"/>
      <c r="H1742" s="52"/>
      <c r="I1742" s="52"/>
    </row>
    <row r="1743" spans="1:9" s="53" customFormat="1">
      <c r="A1743" s="49"/>
      <c r="B1743" s="50"/>
      <c r="C1743" s="51"/>
      <c r="D1743" s="49"/>
      <c r="E1743" s="52"/>
      <c r="F1743" s="52"/>
      <c r="G1743" s="52"/>
      <c r="H1743" s="52"/>
      <c r="I1743" s="52"/>
    </row>
    <row r="1744" spans="1:9" s="53" customFormat="1">
      <c r="A1744" s="49"/>
      <c r="B1744" s="50"/>
      <c r="C1744" s="51"/>
      <c r="D1744" s="49"/>
      <c r="E1744" s="52"/>
      <c r="F1744" s="52"/>
      <c r="G1744" s="52"/>
      <c r="H1744" s="52"/>
      <c r="I1744" s="52"/>
    </row>
    <row r="1745" spans="1:9" s="53" customFormat="1">
      <c r="A1745" s="49"/>
      <c r="B1745" s="50"/>
      <c r="C1745" s="51"/>
      <c r="D1745" s="49"/>
      <c r="E1745" s="52"/>
      <c r="F1745" s="52"/>
      <c r="G1745" s="52"/>
      <c r="H1745" s="52"/>
      <c r="I1745" s="52"/>
    </row>
    <row r="1746" spans="1:9" s="53" customFormat="1">
      <c r="A1746" s="49"/>
      <c r="B1746" s="50"/>
      <c r="C1746" s="51"/>
      <c r="D1746" s="49"/>
      <c r="E1746" s="52"/>
      <c r="F1746" s="52"/>
      <c r="G1746" s="52"/>
      <c r="H1746" s="52"/>
      <c r="I1746" s="52"/>
    </row>
    <row r="1747" spans="1:9" s="53" customFormat="1">
      <c r="A1747" s="49"/>
      <c r="B1747" s="50"/>
      <c r="C1747" s="51"/>
      <c r="D1747" s="49"/>
      <c r="E1747" s="52"/>
      <c r="F1747" s="52"/>
      <c r="G1747" s="52"/>
      <c r="H1747" s="52"/>
      <c r="I1747" s="52"/>
    </row>
    <row r="1748" spans="1:9" s="53" customFormat="1">
      <c r="A1748" s="49"/>
      <c r="B1748" s="50"/>
      <c r="C1748" s="51"/>
      <c r="D1748" s="49"/>
      <c r="E1748" s="52"/>
      <c r="F1748" s="52"/>
      <c r="G1748" s="52"/>
      <c r="H1748" s="52"/>
      <c r="I1748" s="52"/>
    </row>
    <row r="1749" spans="1:9" s="53" customFormat="1">
      <c r="A1749" s="49"/>
      <c r="B1749" s="50"/>
      <c r="C1749" s="51"/>
      <c r="D1749" s="49"/>
      <c r="E1749" s="52"/>
      <c r="F1749" s="52"/>
      <c r="G1749" s="52"/>
      <c r="H1749" s="52"/>
      <c r="I1749" s="52"/>
    </row>
    <row r="1750" spans="1:9" s="53" customFormat="1">
      <c r="A1750" s="49"/>
      <c r="B1750" s="50"/>
      <c r="C1750" s="51"/>
      <c r="D1750" s="49"/>
      <c r="E1750" s="52"/>
      <c r="F1750" s="52"/>
      <c r="G1750" s="52"/>
      <c r="H1750" s="52"/>
      <c r="I1750" s="52"/>
    </row>
    <row r="1751" spans="1:9" s="53" customFormat="1">
      <c r="A1751" s="49"/>
      <c r="B1751" s="50"/>
      <c r="C1751" s="51"/>
      <c r="D1751" s="49"/>
      <c r="E1751" s="52"/>
      <c r="F1751" s="52"/>
      <c r="G1751" s="52"/>
      <c r="H1751" s="52"/>
      <c r="I1751" s="52"/>
    </row>
    <row r="1752" spans="1:9" s="53" customFormat="1">
      <c r="A1752" s="49"/>
      <c r="B1752" s="50"/>
      <c r="C1752" s="51"/>
      <c r="D1752" s="49"/>
      <c r="E1752" s="52"/>
      <c r="F1752" s="52"/>
      <c r="G1752" s="52"/>
      <c r="H1752" s="52"/>
      <c r="I1752" s="52"/>
    </row>
    <row r="1753" spans="1:9" s="53" customFormat="1">
      <c r="A1753" s="49"/>
      <c r="B1753" s="50"/>
      <c r="C1753" s="51"/>
      <c r="D1753" s="49"/>
      <c r="E1753" s="52"/>
      <c r="F1753" s="52"/>
      <c r="G1753" s="52"/>
      <c r="H1753" s="52"/>
      <c r="I1753" s="52"/>
    </row>
    <row r="1754" spans="1:9" s="53" customFormat="1">
      <c r="A1754" s="49"/>
      <c r="B1754" s="50"/>
      <c r="C1754" s="51"/>
      <c r="D1754" s="49"/>
      <c r="E1754" s="52"/>
      <c r="F1754" s="52"/>
      <c r="G1754" s="52"/>
      <c r="H1754" s="52"/>
      <c r="I1754" s="52"/>
    </row>
    <row r="1755" spans="1:9" s="53" customFormat="1">
      <c r="A1755" s="49"/>
      <c r="B1755" s="50"/>
      <c r="C1755" s="51"/>
      <c r="D1755" s="49"/>
      <c r="E1755" s="52"/>
      <c r="F1755" s="52"/>
      <c r="G1755" s="52"/>
      <c r="H1755" s="52"/>
      <c r="I1755" s="52"/>
    </row>
    <row r="1756" spans="1:9" s="53" customFormat="1">
      <c r="A1756" s="49"/>
      <c r="B1756" s="50"/>
      <c r="C1756" s="51"/>
      <c r="D1756" s="49"/>
      <c r="E1756" s="52"/>
      <c r="F1756" s="52"/>
      <c r="G1756" s="52"/>
      <c r="H1756" s="52"/>
      <c r="I1756" s="52"/>
    </row>
    <row r="1757" spans="1:9" s="53" customFormat="1">
      <c r="A1757" s="49"/>
      <c r="B1757" s="50"/>
      <c r="C1757" s="51"/>
      <c r="D1757" s="49"/>
      <c r="E1757" s="52"/>
      <c r="F1757" s="52"/>
      <c r="G1757" s="52"/>
      <c r="H1757" s="52"/>
      <c r="I1757" s="52"/>
    </row>
    <row r="1758" spans="1:9" s="53" customFormat="1">
      <c r="A1758" s="49"/>
      <c r="B1758" s="50"/>
      <c r="C1758" s="51"/>
      <c r="D1758" s="49"/>
      <c r="E1758" s="52"/>
      <c r="F1758" s="52"/>
      <c r="G1758" s="52"/>
      <c r="H1758" s="52"/>
      <c r="I1758" s="52"/>
    </row>
    <row r="1759" spans="1:9" s="53" customFormat="1">
      <c r="A1759" s="49"/>
      <c r="B1759" s="50"/>
      <c r="C1759" s="51"/>
      <c r="D1759" s="49"/>
      <c r="E1759" s="52"/>
      <c r="F1759" s="52"/>
      <c r="G1759" s="52"/>
      <c r="H1759" s="52"/>
      <c r="I1759" s="52"/>
    </row>
    <row r="1760" spans="1:9" s="53" customFormat="1">
      <c r="A1760" s="49"/>
      <c r="B1760" s="50"/>
      <c r="C1760" s="51"/>
      <c r="D1760" s="49"/>
      <c r="E1760" s="52"/>
      <c r="F1760" s="52"/>
      <c r="G1760" s="52"/>
      <c r="H1760" s="52"/>
      <c r="I1760" s="52"/>
    </row>
    <row r="1761" spans="1:9" s="53" customFormat="1">
      <c r="A1761" s="49"/>
      <c r="B1761" s="50"/>
      <c r="C1761" s="51"/>
      <c r="D1761" s="49"/>
      <c r="E1761" s="52"/>
      <c r="F1761" s="52"/>
      <c r="G1761" s="52"/>
      <c r="H1761" s="52"/>
      <c r="I1761" s="52"/>
    </row>
    <row r="1762" spans="1:9" s="53" customFormat="1">
      <c r="A1762" s="49"/>
      <c r="B1762" s="50"/>
      <c r="C1762" s="51"/>
      <c r="D1762" s="49"/>
      <c r="E1762" s="52"/>
      <c r="F1762" s="52"/>
      <c r="G1762" s="52"/>
      <c r="H1762" s="52"/>
      <c r="I1762" s="52"/>
    </row>
    <row r="1763" spans="1:9" s="53" customFormat="1">
      <c r="A1763" s="49"/>
      <c r="B1763" s="50"/>
      <c r="C1763" s="51"/>
      <c r="D1763" s="49"/>
      <c r="E1763" s="52"/>
      <c r="F1763" s="52"/>
      <c r="G1763" s="52"/>
      <c r="H1763" s="52"/>
      <c r="I1763" s="52"/>
    </row>
    <row r="1764" spans="1:9" s="53" customFormat="1">
      <c r="A1764" s="49"/>
      <c r="B1764" s="50"/>
      <c r="C1764" s="51"/>
      <c r="D1764" s="49"/>
      <c r="E1764" s="52"/>
      <c r="F1764" s="52"/>
      <c r="G1764" s="52"/>
      <c r="H1764" s="52"/>
      <c r="I1764" s="52"/>
    </row>
    <row r="1765" spans="1:9" s="53" customFormat="1">
      <c r="A1765" s="49"/>
      <c r="B1765" s="50"/>
      <c r="C1765" s="51"/>
      <c r="D1765" s="49"/>
      <c r="E1765" s="52"/>
      <c r="F1765" s="52"/>
      <c r="G1765" s="52"/>
      <c r="H1765" s="52"/>
      <c r="I1765" s="52"/>
    </row>
    <row r="1766" spans="1:9" s="53" customFormat="1">
      <c r="A1766" s="49"/>
      <c r="B1766" s="50"/>
      <c r="C1766" s="51"/>
      <c r="D1766" s="49"/>
      <c r="E1766" s="52"/>
      <c r="F1766" s="52"/>
      <c r="G1766" s="52"/>
      <c r="H1766" s="52"/>
      <c r="I1766" s="52"/>
    </row>
    <row r="1767" spans="1:9" s="53" customFormat="1">
      <c r="A1767" s="49"/>
      <c r="B1767" s="50"/>
      <c r="C1767" s="51"/>
      <c r="D1767" s="49"/>
      <c r="E1767" s="52"/>
      <c r="F1767" s="52"/>
      <c r="G1767" s="52"/>
      <c r="H1767" s="52"/>
      <c r="I1767" s="52"/>
    </row>
    <row r="1768" spans="1:9" s="53" customFormat="1">
      <c r="A1768" s="49"/>
      <c r="B1768" s="50"/>
      <c r="C1768" s="51"/>
      <c r="D1768" s="49"/>
      <c r="E1768" s="52"/>
      <c r="F1768" s="52"/>
      <c r="G1768" s="52"/>
      <c r="H1768" s="52"/>
      <c r="I1768" s="52"/>
    </row>
    <row r="1769" spans="1:9" s="53" customFormat="1">
      <c r="A1769" s="49"/>
      <c r="B1769" s="50"/>
      <c r="C1769" s="51"/>
      <c r="D1769" s="49"/>
      <c r="E1769" s="52"/>
      <c r="F1769" s="52"/>
      <c r="G1769" s="52"/>
      <c r="H1769" s="52"/>
      <c r="I1769" s="52"/>
    </row>
    <row r="1770" spans="1:9" s="53" customFormat="1">
      <c r="A1770" s="49"/>
      <c r="B1770" s="50"/>
      <c r="C1770" s="51"/>
      <c r="D1770" s="49"/>
      <c r="E1770" s="52"/>
      <c r="F1770" s="52"/>
      <c r="G1770" s="52"/>
      <c r="H1770" s="52"/>
      <c r="I1770" s="52"/>
    </row>
    <row r="1771" spans="1:9" s="53" customFormat="1">
      <c r="A1771" s="49"/>
      <c r="B1771" s="50"/>
      <c r="C1771" s="51"/>
      <c r="D1771" s="49"/>
      <c r="E1771" s="52"/>
      <c r="F1771" s="52"/>
      <c r="G1771" s="52"/>
      <c r="H1771" s="52"/>
      <c r="I1771" s="52"/>
    </row>
    <row r="1772" spans="1:9" s="53" customFormat="1">
      <c r="A1772" s="49"/>
      <c r="B1772" s="50"/>
      <c r="C1772" s="51"/>
      <c r="D1772" s="49"/>
      <c r="E1772" s="52"/>
      <c r="F1772" s="52"/>
      <c r="G1772" s="52"/>
      <c r="H1772" s="52"/>
      <c r="I1772" s="52"/>
    </row>
    <row r="1773" spans="1:9" s="53" customFormat="1">
      <c r="A1773" s="49"/>
      <c r="B1773" s="50"/>
      <c r="C1773" s="51"/>
      <c r="D1773" s="49"/>
      <c r="E1773" s="52"/>
      <c r="F1773" s="52"/>
      <c r="G1773" s="52"/>
      <c r="H1773" s="52"/>
      <c r="I1773" s="52"/>
    </row>
    <row r="1774" spans="1:9" s="53" customFormat="1">
      <c r="A1774" s="49"/>
      <c r="B1774" s="50"/>
      <c r="C1774" s="51"/>
      <c r="D1774" s="49"/>
      <c r="E1774" s="52"/>
      <c r="F1774" s="52"/>
      <c r="G1774" s="52"/>
      <c r="H1774" s="52"/>
      <c r="I1774" s="52"/>
    </row>
    <row r="1775" spans="1:9" s="53" customFormat="1">
      <c r="A1775" s="49"/>
      <c r="B1775" s="50"/>
      <c r="C1775" s="51"/>
      <c r="D1775" s="49"/>
      <c r="E1775" s="52"/>
      <c r="F1775" s="52"/>
      <c r="G1775" s="52"/>
      <c r="H1775" s="52"/>
      <c r="I1775" s="52"/>
    </row>
    <row r="1776" spans="1:9" s="53" customFormat="1">
      <c r="A1776" s="49"/>
      <c r="B1776" s="50"/>
      <c r="C1776" s="51"/>
      <c r="D1776" s="49"/>
      <c r="E1776" s="52"/>
      <c r="F1776" s="52"/>
      <c r="G1776" s="52"/>
      <c r="H1776" s="52"/>
      <c r="I1776" s="52"/>
    </row>
    <row r="1777" spans="1:9" s="53" customFormat="1">
      <c r="A1777" s="49"/>
      <c r="B1777" s="50"/>
      <c r="C1777" s="51"/>
      <c r="D1777" s="49"/>
      <c r="E1777" s="52"/>
      <c r="F1777" s="52"/>
      <c r="G1777" s="52"/>
      <c r="H1777" s="52"/>
      <c r="I1777" s="52"/>
    </row>
    <row r="1778" spans="1:9" s="53" customFormat="1">
      <c r="A1778" s="49"/>
      <c r="B1778" s="50"/>
      <c r="C1778" s="51"/>
      <c r="D1778" s="49"/>
      <c r="E1778" s="52"/>
      <c r="F1778" s="52"/>
      <c r="G1778" s="52"/>
      <c r="H1778" s="52"/>
      <c r="I1778" s="52"/>
    </row>
    <row r="1779" spans="1:9" s="53" customFormat="1">
      <c r="A1779" s="49"/>
      <c r="B1779" s="50"/>
      <c r="C1779" s="51"/>
      <c r="D1779" s="49"/>
      <c r="E1779" s="52"/>
      <c r="F1779" s="52"/>
      <c r="G1779" s="52"/>
      <c r="H1779" s="52"/>
      <c r="I1779" s="52"/>
    </row>
    <row r="1780" spans="1:9" s="53" customFormat="1">
      <c r="A1780" s="49"/>
      <c r="B1780" s="50"/>
      <c r="C1780" s="51"/>
      <c r="D1780" s="49"/>
      <c r="E1780" s="52"/>
      <c r="F1780" s="52"/>
      <c r="G1780" s="52"/>
      <c r="H1780" s="52"/>
      <c r="I1780" s="52"/>
    </row>
    <row r="1781" spans="1:9" s="53" customFormat="1">
      <c r="A1781" s="49"/>
      <c r="B1781" s="50"/>
      <c r="C1781" s="51"/>
      <c r="D1781" s="49"/>
      <c r="E1781" s="52"/>
      <c r="F1781" s="52"/>
      <c r="G1781" s="52"/>
      <c r="H1781" s="52"/>
      <c r="I1781" s="52"/>
    </row>
    <row r="1782" spans="1:9" s="53" customFormat="1">
      <c r="A1782" s="49"/>
      <c r="B1782" s="50"/>
      <c r="C1782" s="51"/>
      <c r="D1782" s="49"/>
      <c r="E1782" s="52"/>
      <c r="F1782" s="52"/>
      <c r="G1782" s="52"/>
      <c r="H1782" s="52"/>
      <c r="I1782" s="52"/>
    </row>
    <row r="1783" spans="1:9" s="53" customFormat="1">
      <c r="A1783" s="49"/>
      <c r="B1783" s="50"/>
      <c r="C1783" s="51"/>
      <c r="D1783" s="49"/>
      <c r="E1783" s="52"/>
      <c r="F1783" s="52"/>
      <c r="G1783" s="52"/>
      <c r="H1783" s="52"/>
      <c r="I1783" s="52"/>
    </row>
    <row r="1784" spans="1:9" s="53" customFormat="1">
      <c r="A1784" s="49"/>
      <c r="B1784" s="50"/>
      <c r="C1784" s="51"/>
      <c r="D1784" s="49"/>
      <c r="E1784" s="52"/>
      <c r="F1784" s="52"/>
      <c r="G1784" s="52"/>
      <c r="H1784" s="52"/>
      <c r="I1784" s="52"/>
    </row>
    <row r="1785" spans="1:9" s="53" customFormat="1">
      <c r="A1785" s="49"/>
      <c r="B1785" s="50"/>
      <c r="C1785" s="51"/>
      <c r="D1785" s="49"/>
      <c r="E1785" s="52"/>
      <c r="F1785" s="52"/>
      <c r="G1785" s="52"/>
      <c r="H1785" s="52"/>
      <c r="I1785" s="52"/>
    </row>
    <row r="1786" spans="1:9" s="53" customFormat="1">
      <c r="A1786" s="49"/>
      <c r="B1786" s="50"/>
      <c r="C1786" s="51"/>
      <c r="D1786" s="49"/>
      <c r="E1786" s="52"/>
      <c r="F1786" s="52"/>
      <c r="G1786" s="52"/>
      <c r="H1786" s="52"/>
      <c r="I1786" s="52"/>
    </row>
    <row r="1787" spans="1:9" s="53" customFormat="1">
      <c r="A1787" s="49"/>
      <c r="B1787" s="50"/>
      <c r="C1787" s="51"/>
      <c r="D1787" s="49"/>
      <c r="E1787" s="52"/>
      <c r="F1787" s="52"/>
      <c r="G1787" s="52"/>
      <c r="H1787" s="52"/>
      <c r="I1787" s="52"/>
    </row>
    <row r="1788" spans="1:9" s="53" customFormat="1">
      <c r="A1788" s="49"/>
      <c r="B1788" s="50"/>
      <c r="C1788" s="51"/>
      <c r="D1788" s="49"/>
      <c r="E1788" s="52"/>
      <c r="F1788" s="52"/>
      <c r="G1788" s="52"/>
      <c r="H1788" s="52"/>
      <c r="I1788" s="52"/>
    </row>
    <row r="1789" spans="1:9" s="53" customFormat="1">
      <c r="A1789" s="49"/>
      <c r="B1789" s="50"/>
      <c r="C1789" s="51"/>
      <c r="D1789" s="49"/>
      <c r="E1789" s="52"/>
      <c r="F1789" s="52"/>
      <c r="G1789" s="52"/>
      <c r="H1789" s="52"/>
      <c r="I1789" s="52"/>
    </row>
    <row r="1790" spans="1:9" s="53" customFormat="1">
      <c r="A1790" s="49"/>
      <c r="B1790" s="50"/>
      <c r="C1790" s="51"/>
      <c r="D1790" s="49"/>
      <c r="E1790" s="52"/>
      <c r="F1790" s="52"/>
      <c r="G1790" s="52"/>
      <c r="H1790" s="52"/>
      <c r="I1790" s="52"/>
    </row>
    <row r="1791" spans="1:9" s="53" customFormat="1">
      <c r="A1791" s="49"/>
      <c r="B1791" s="50"/>
      <c r="C1791" s="51"/>
      <c r="D1791" s="49"/>
      <c r="E1791" s="52"/>
      <c r="F1791" s="52"/>
      <c r="G1791" s="52"/>
      <c r="H1791" s="52"/>
      <c r="I1791" s="52"/>
    </row>
    <row r="1792" spans="1:9" s="53" customFormat="1">
      <c r="A1792" s="49"/>
      <c r="B1792" s="50"/>
      <c r="C1792" s="51"/>
      <c r="D1792" s="49"/>
      <c r="E1792" s="52"/>
      <c r="F1792" s="52"/>
      <c r="G1792" s="52"/>
      <c r="H1792" s="52"/>
      <c r="I1792" s="52"/>
    </row>
    <row r="1793" spans="1:9" s="53" customFormat="1">
      <c r="A1793" s="49"/>
      <c r="B1793" s="50"/>
      <c r="C1793" s="51"/>
      <c r="D1793" s="49"/>
      <c r="E1793" s="52"/>
      <c r="F1793" s="52"/>
      <c r="G1793" s="52"/>
      <c r="H1793" s="52"/>
      <c r="I1793" s="52"/>
    </row>
    <row r="1794" spans="1:9" s="53" customFormat="1">
      <c r="A1794" s="49"/>
      <c r="B1794" s="50"/>
      <c r="C1794" s="51"/>
      <c r="D1794" s="49"/>
      <c r="E1794" s="52"/>
      <c r="F1794" s="52"/>
      <c r="G1794" s="52"/>
      <c r="H1794" s="52"/>
      <c r="I1794" s="52"/>
    </row>
    <row r="1795" spans="1:9" s="53" customFormat="1">
      <c r="A1795" s="49"/>
      <c r="B1795" s="50"/>
      <c r="C1795" s="51"/>
      <c r="D1795" s="49"/>
      <c r="E1795" s="52"/>
      <c r="F1795" s="52"/>
      <c r="G1795" s="52"/>
      <c r="H1795" s="52"/>
      <c r="I1795" s="52"/>
    </row>
    <row r="1796" spans="1:9" s="53" customFormat="1">
      <c r="A1796" s="49"/>
      <c r="B1796" s="50"/>
      <c r="C1796" s="51"/>
      <c r="D1796" s="49"/>
      <c r="E1796" s="52"/>
      <c r="F1796" s="52"/>
      <c r="G1796" s="52"/>
      <c r="H1796" s="52"/>
      <c r="I1796" s="52"/>
    </row>
    <row r="1797" spans="1:9" s="53" customFormat="1">
      <c r="A1797" s="49"/>
      <c r="B1797" s="50"/>
      <c r="C1797" s="51"/>
      <c r="D1797" s="49"/>
      <c r="E1797" s="52"/>
      <c r="F1797" s="52"/>
      <c r="G1797" s="52"/>
      <c r="H1797" s="52"/>
      <c r="I1797" s="52"/>
    </row>
    <row r="1798" spans="1:9" s="53" customFormat="1">
      <c r="A1798" s="49"/>
      <c r="B1798" s="50"/>
      <c r="C1798" s="51"/>
      <c r="D1798" s="49"/>
      <c r="E1798" s="52"/>
      <c r="F1798" s="52"/>
      <c r="G1798" s="52"/>
      <c r="H1798" s="52"/>
      <c r="I1798" s="52"/>
    </row>
    <row r="1799" spans="1:9" s="53" customFormat="1">
      <c r="A1799" s="49"/>
      <c r="B1799" s="50"/>
      <c r="C1799" s="51"/>
      <c r="D1799" s="49"/>
      <c r="E1799" s="52"/>
      <c r="F1799" s="52"/>
      <c r="G1799" s="52"/>
      <c r="H1799" s="52"/>
      <c r="I1799" s="52"/>
    </row>
    <row r="1800" spans="1:9" s="53" customFormat="1">
      <c r="A1800" s="49"/>
      <c r="B1800" s="50"/>
      <c r="C1800" s="51"/>
      <c r="D1800" s="49"/>
      <c r="E1800" s="52"/>
      <c r="F1800" s="52"/>
      <c r="G1800" s="52"/>
      <c r="H1800" s="52"/>
      <c r="I1800" s="52"/>
    </row>
    <row r="1801" spans="1:9" s="53" customFormat="1">
      <c r="A1801" s="49"/>
      <c r="B1801" s="50"/>
      <c r="C1801" s="51"/>
      <c r="D1801" s="49"/>
      <c r="E1801" s="52"/>
      <c r="F1801" s="52"/>
      <c r="G1801" s="52"/>
      <c r="H1801" s="52"/>
      <c r="I1801" s="52"/>
    </row>
    <row r="1802" spans="1:9" s="53" customFormat="1">
      <c r="A1802" s="49"/>
      <c r="B1802" s="50"/>
      <c r="C1802" s="51"/>
      <c r="D1802" s="49"/>
      <c r="E1802" s="52"/>
      <c r="F1802" s="52"/>
      <c r="G1802" s="52"/>
      <c r="H1802" s="52"/>
      <c r="I1802" s="52"/>
    </row>
    <row r="1803" spans="1:9" s="53" customFormat="1">
      <c r="A1803" s="49"/>
      <c r="B1803" s="50"/>
      <c r="C1803" s="51"/>
      <c r="D1803" s="49"/>
      <c r="E1803" s="52"/>
      <c r="F1803" s="52"/>
      <c r="G1803" s="52"/>
      <c r="H1803" s="52"/>
      <c r="I1803" s="52"/>
    </row>
    <row r="1804" spans="1:9" s="53" customFormat="1">
      <c r="A1804" s="49"/>
      <c r="B1804" s="50"/>
      <c r="C1804" s="51"/>
      <c r="D1804" s="49"/>
      <c r="E1804" s="52"/>
      <c r="F1804" s="52"/>
      <c r="G1804" s="52"/>
      <c r="H1804" s="52"/>
      <c r="I1804" s="52"/>
    </row>
    <row r="1805" spans="1:9" s="53" customFormat="1">
      <c r="A1805" s="49"/>
      <c r="B1805" s="50"/>
      <c r="C1805" s="51"/>
      <c r="D1805" s="49"/>
      <c r="E1805" s="52"/>
      <c r="F1805" s="52"/>
      <c r="G1805" s="52"/>
      <c r="H1805" s="52"/>
      <c r="I1805" s="52"/>
    </row>
    <row r="1806" spans="1:9" s="53" customFormat="1">
      <c r="A1806" s="49"/>
      <c r="B1806" s="50"/>
      <c r="C1806" s="51"/>
      <c r="D1806" s="49"/>
      <c r="E1806" s="52"/>
      <c r="F1806" s="52"/>
      <c r="G1806" s="52"/>
      <c r="H1806" s="52"/>
      <c r="I1806" s="52"/>
    </row>
    <row r="1807" spans="1:9" s="53" customFormat="1">
      <c r="A1807" s="49"/>
      <c r="B1807" s="50"/>
      <c r="C1807" s="51"/>
      <c r="D1807" s="49"/>
      <c r="E1807" s="52"/>
      <c r="F1807" s="52"/>
      <c r="G1807" s="52"/>
      <c r="H1807" s="52"/>
      <c r="I1807" s="52"/>
    </row>
    <row r="1808" spans="1:9" s="53" customFormat="1">
      <c r="A1808" s="49"/>
      <c r="B1808" s="50"/>
      <c r="C1808" s="51"/>
      <c r="D1808" s="49"/>
      <c r="E1808" s="52"/>
      <c r="F1808" s="52"/>
      <c r="G1808" s="52"/>
      <c r="H1808" s="52"/>
      <c r="I1808" s="52"/>
    </row>
    <row r="1809" spans="1:9" s="53" customFormat="1">
      <c r="A1809" s="49"/>
      <c r="B1809" s="50"/>
      <c r="C1809" s="51"/>
      <c r="D1809" s="49"/>
      <c r="E1809" s="52"/>
      <c r="F1809" s="52"/>
      <c r="G1809" s="52"/>
      <c r="H1809" s="52"/>
      <c r="I1809" s="52"/>
    </row>
    <row r="1810" spans="1:9" s="53" customFormat="1">
      <c r="A1810" s="49"/>
      <c r="B1810" s="50"/>
      <c r="C1810" s="51"/>
      <c r="D1810" s="49"/>
      <c r="E1810" s="52"/>
      <c r="F1810" s="52"/>
      <c r="G1810" s="52"/>
      <c r="H1810" s="52"/>
      <c r="I1810" s="52"/>
    </row>
    <row r="1811" spans="1:9" s="53" customFormat="1">
      <c r="A1811" s="49"/>
      <c r="B1811" s="50"/>
      <c r="C1811" s="51"/>
      <c r="D1811" s="49"/>
      <c r="E1811" s="52"/>
      <c r="F1811" s="52"/>
      <c r="G1811" s="52"/>
      <c r="H1811" s="52"/>
      <c r="I1811" s="52"/>
    </row>
    <row r="1812" spans="1:9" s="53" customFormat="1">
      <c r="A1812" s="49"/>
      <c r="B1812" s="50"/>
      <c r="C1812" s="51"/>
      <c r="D1812" s="49"/>
      <c r="E1812" s="52"/>
      <c r="F1812" s="52"/>
      <c r="G1812" s="52"/>
      <c r="H1812" s="52"/>
      <c r="I1812" s="52"/>
    </row>
    <row r="1813" spans="1:9" s="53" customFormat="1">
      <c r="A1813" s="49"/>
      <c r="B1813" s="50"/>
      <c r="C1813" s="51"/>
      <c r="D1813" s="49"/>
      <c r="E1813" s="52"/>
      <c r="F1813" s="52"/>
      <c r="G1813" s="52"/>
      <c r="H1813" s="52"/>
      <c r="I1813" s="52"/>
    </row>
    <row r="1814" spans="1:9" s="53" customFormat="1">
      <c r="A1814" s="49"/>
      <c r="B1814" s="50"/>
      <c r="C1814" s="51"/>
      <c r="D1814" s="49"/>
      <c r="E1814" s="52"/>
      <c r="F1814" s="52"/>
      <c r="G1814" s="52"/>
      <c r="H1814" s="52"/>
      <c r="I1814" s="52"/>
    </row>
    <row r="1815" spans="1:9" s="53" customFormat="1">
      <c r="A1815" s="49"/>
      <c r="B1815" s="50"/>
      <c r="C1815" s="51"/>
      <c r="D1815" s="49"/>
      <c r="E1815" s="52"/>
      <c r="F1815" s="52"/>
      <c r="G1815" s="52"/>
      <c r="H1815" s="52"/>
      <c r="I1815" s="52"/>
    </row>
    <row r="1816" spans="1:9" s="53" customFormat="1">
      <c r="A1816" s="49"/>
      <c r="B1816" s="50"/>
      <c r="C1816" s="51"/>
      <c r="D1816" s="49"/>
      <c r="E1816" s="52"/>
      <c r="F1816" s="52"/>
      <c r="G1816" s="52"/>
      <c r="H1816" s="52"/>
      <c r="I1816" s="52"/>
    </row>
    <row r="1817" spans="1:9" s="53" customFormat="1">
      <c r="A1817" s="49"/>
      <c r="B1817" s="50"/>
      <c r="C1817" s="51"/>
      <c r="D1817" s="49"/>
      <c r="E1817" s="52"/>
      <c r="F1817" s="52"/>
      <c r="G1817" s="52"/>
      <c r="H1817" s="52"/>
      <c r="I1817" s="52"/>
    </row>
    <row r="1818" spans="1:9" s="53" customFormat="1">
      <c r="A1818" s="49"/>
      <c r="B1818" s="50"/>
      <c r="C1818" s="51"/>
      <c r="D1818" s="49"/>
      <c r="E1818" s="52"/>
      <c r="F1818" s="52"/>
      <c r="G1818" s="52"/>
      <c r="H1818" s="52"/>
      <c r="I1818" s="52"/>
    </row>
    <row r="1819" spans="1:9" s="53" customFormat="1">
      <c r="A1819" s="49"/>
      <c r="B1819" s="50"/>
      <c r="C1819" s="51"/>
      <c r="D1819" s="49"/>
      <c r="E1819" s="52"/>
      <c r="F1819" s="52"/>
      <c r="G1819" s="52"/>
      <c r="H1819" s="52"/>
      <c r="I1819" s="52"/>
    </row>
    <row r="1820" spans="1:9" s="53" customFormat="1">
      <c r="A1820" s="49"/>
      <c r="B1820" s="50"/>
      <c r="C1820" s="51"/>
      <c r="D1820" s="49"/>
      <c r="E1820" s="52"/>
      <c r="F1820" s="52"/>
      <c r="G1820" s="52"/>
      <c r="H1820" s="52"/>
      <c r="I1820" s="52"/>
    </row>
    <row r="1821" spans="1:9" s="53" customFormat="1">
      <c r="A1821" s="49"/>
      <c r="B1821" s="50"/>
      <c r="C1821" s="51"/>
      <c r="D1821" s="49"/>
      <c r="E1821" s="52"/>
      <c r="F1821" s="52"/>
      <c r="G1821" s="52"/>
      <c r="H1821" s="52"/>
      <c r="I1821" s="52"/>
    </row>
    <row r="1822" spans="1:9" s="53" customFormat="1">
      <c r="A1822" s="49"/>
      <c r="B1822" s="50"/>
      <c r="C1822" s="51"/>
      <c r="D1822" s="49"/>
      <c r="E1822" s="52"/>
      <c r="F1822" s="52"/>
      <c r="G1822" s="52"/>
      <c r="H1822" s="52"/>
      <c r="I1822" s="52"/>
    </row>
    <row r="1823" spans="1:9" s="53" customFormat="1">
      <c r="A1823" s="49"/>
      <c r="B1823" s="50"/>
      <c r="C1823" s="51"/>
      <c r="D1823" s="49"/>
      <c r="E1823" s="52"/>
      <c r="F1823" s="52"/>
      <c r="G1823" s="52"/>
      <c r="H1823" s="52"/>
      <c r="I1823" s="52"/>
    </row>
    <row r="1824" spans="1:9" s="53" customFormat="1">
      <c r="A1824" s="49"/>
      <c r="B1824" s="50"/>
      <c r="C1824" s="51"/>
      <c r="D1824" s="49"/>
      <c r="E1824" s="52"/>
      <c r="F1824" s="52"/>
      <c r="G1824" s="52"/>
      <c r="H1824" s="52"/>
      <c r="I1824" s="52"/>
    </row>
    <row r="1825" spans="1:9" s="53" customFormat="1">
      <c r="A1825" s="49"/>
      <c r="B1825" s="50"/>
      <c r="C1825" s="51"/>
      <c r="D1825" s="49"/>
      <c r="E1825" s="52"/>
      <c r="F1825" s="52"/>
      <c r="G1825" s="52"/>
      <c r="H1825" s="52"/>
      <c r="I1825" s="52"/>
    </row>
    <row r="1826" spans="1:9" s="53" customFormat="1">
      <c r="A1826" s="49"/>
      <c r="B1826" s="50"/>
      <c r="C1826" s="51"/>
      <c r="D1826" s="49"/>
      <c r="E1826" s="52"/>
      <c r="F1826" s="52"/>
      <c r="G1826" s="52"/>
      <c r="H1826" s="52"/>
      <c r="I1826" s="52"/>
    </row>
    <row r="1827" spans="1:9" s="53" customFormat="1">
      <c r="A1827" s="49"/>
      <c r="B1827" s="50"/>
      <c r="C1827" s="51"/>
      <c r="D1827" s="49"/>
      <c r="E1827" s="52"/>
      <c r="F1827" s="52"/>
      <c r="G1827" s="52"/>
      <c r="H1827" s="52"/>
      <c r="I1827" s="52"/>
    </row>
    <row r="1828" spans="1:9" s="53" customFormat="1">
      <c r="A1828" s="49"/>
      <c r="B1828" s="50"/>
      <c r="C1828" s="51"/>
      <c r="D1828" s="49"/>
      <c r="E1828" s="52"/>
      <c r="F1828" s="52"/>
      <c r="G1828" s="52"/>
      <c r="H1828" s="52"/>
      <c r="I1828" s="52"/>
    </row>
    <row r="1829" spans="1:9" s="53" customFormat="1">
      <c r="A1829" s="49"/>
      <c r="B1829" s="50"/>
      <c r="C1829" s="51"/>
      <c r="D1829" s="49"/>
      <c r="E1829" s="52"/>
      <c r="F1829" s="52"/>
      <c r="G1829" s="52"/>
      <c r="H1829" s="52"/>
      <c r="I1829" s="52"/>
    </row>
    <row r="1830" spans="1:9" s="53" customFormat="1">
      <c r="A1830" s="49"/>
      <c r="B1830" s="50"/>
      <c r="C1830" s="51"/>
      <c r="D1830" s="49"/>
      <c r="E1830" s="52"/>
      <c r="F1830" s="52"/>
      <c r="G1830" s="52"/>
      <c r="H1830" s="52"/>
      <c r="I1830" s="52"/>
    </row>
    <row r="1831" spans="1:9" s="53" customFormat="1">
      <c r="A1831" s="49"/>
      <c r="B1831" s="50"/>
      <c r="C1831" s="51"/>
      <c r="D1831" s="49"/>
      <c r="E1831" s="52"/>
      <c r="F1831" s="52"/>
      <c r="G1831" s="52"/>
      <c r="H1831" s="52"/>
      <c r="I1831" s="52"/>
    </row>
    <row r="1832" spans="1:9" s="53" customFormat="1">
      <c r="A1832" s="49"/>
      <c r="B1832" s="50"/>
      <c r="C1832" s="51"/>
      <c r="D1832" s="49"/>
      <c r="E1832" s="52"/>
      <c r="F1832" s="52"/>
      <c r="G1832" s="52"/>
      <c r="H1832" s="52"/>
      <c r="I1832" s="52"/>
    </row>
    <row r="1833" spans="1:9" s="53" customFormat="1">
      <c r="A1833" s="49"/>
      <c r="B1833" s="50"/>
      <c r="C1833" s="51"/>
      <c r="D1833" s="49"/>
      <c r="E1833" s="52"/>
      <c r="F1833" s="52"/>
      <c r="G1833" s="52"/>
      <c r="H1833" s="52"/>
      <c r="I1833" s="52"/>
    </row>
    <row r="1834" spans="1:9" s="53" customFormat="1">
      <c r="A1834" s="49"/>
      <c r="B1834" s="50"/>
      <c r="C1834" s="51"/>
      <c r="D1834" s="49"/>
      <c r="E1834" s="52"/>
      <c r="F1834" s="52"/>
      <c r="G1834" s="52"/>
      <c r="H1834" s="52"/>
      <c r="I1834" s="52"/>
    </row>
    <row r="1835" spans="1:9" s="53" customFormat="1">
      <c r="A1835" s="49"/>
      <c r="B1835" s="50"/>
      <c r="C1835" s="51"/>
      <c r="D1835" s="49"/>
      <c r="E1835" s="52"/>
      <c r="F1835" s="52"/>
      <c r="G1835" s="52"/>
      <c r="H1835" s="52"/>
      <c r="I1835" s="52"/>
    </row>
    <row r="1836" spans="1:9" s="53" customFormat="1">
      <c r="A1836" s="49"/>
      <c r="B1836" s="50"/>
      <c r="C1836" s="51"/>
      <c r="D1836" s="49"/>
      <c r="E1836" s="52"/>
      <c r="F1836" s="52"/>
      <c r="G1836" s="52"/>
      <c r="H1836" s="52"/>
      <c r="I1836" s="52"/>
    </row>
    <row r="1837" spans="1:9" s="53" customFormat="1">
      <c r="A1837" s="49"/>
      <c r="B1837" s="50"/>
      <c r="C1837" s="51"/>
      <c r="D1837" s="49"/>
      <c r="E1837" s="52"/>
      <c r="F1837" s="52"/>
      <c r="G1837" s="52"/>
      <c r="H1837" s="52"/>
      <c r="I1837" s="52"/>
    </row>
    <row r="1838" spans="1:9" s="53" customFormat="1">
      <c r="A1838" s="49"/>
      <c r="B1838" s="50"/>
      <c r="C1838" s="51"/>
      <c r="D1838" s="49"/>
      <c r="E1838" s="52"/>
      <c r="F1838" s="52"/>
      <c r="G1838" s="52"/>
      <c r="H1838" s="52"/>
      <c r="I1838" s="52"/>
    </row>
    <row r="1839" spans="1:9" s="53" customFormat="1">
      <c r="A1839" s="49"/>
      <c r="B1839" s="50"/>
      <c r="C1839" s="51"/>
      <c r="D1839" s="49"/>
      <c r="E1839" s="52"/>
      <c r="F1839" s="52"/>
      <c r="G1839" s="52"/>
      <c r="H1839" s="52"/>
      <c r="I1839" s="52"/>
    </row>
    <row r="1840" spans="1:9" s="53" customFormat="1">
      <c r="A1840" s="49"/>
      <c r="B1840" s="50"/>
      <c r="C1840" s="51"/>
      <c r="D1840" s="49"/>
      <c r="E1840" s="52"/>
      <c r="F1840" s="52"/>
      <c r="G1840" s="52"/>
      <c r="H1840" s="52"/>
      <c r="I1840" s="52"/>
    </row>
    <row r="1841" spans="1:9" s="53" customFormat="1">
      <c r="A1841" s="49"/>
      <c r="B1841" s="50"/>
      <c r="C1841" s="51"/>
      <c r="D1841" s="49"/>
      <c r="E1841" s="52"/>
      <c r="F1841" s="52"/>
      <c r="G1841" s="52"/>
      <c r="H1841" s="52"/>
      <c r="I1841" s="52"/>
    </row>
    <row r="1842" spans="1:9" s="53" customFormat="1">
      <c r="A1842" s="49"/>
      <c r="B1842" s="50"/>
      <c r="C1842" s="51"/>
      <c r="D1842" s="49"/>
      <c r="E1842" s="52"/>
      <c r="F1842" s="52"/>
      <c r="G1842" s="52"/>
      <c r="H1842" s="52"/>
      <c r="I1842" s="52"/>
    </row>
    <row r="1843" spans="1:9" s="53" customFormat="1">
      <c r="A1843" s="49"/>
      <c r="B1843" s="50"/>
      <c r="C1843" s="51"/>
      <c r="D1843" s="49"/>
      <c r="E1843" s="52"/>
      <c r="F1843" s="52"/>
      <c r="G1843" s="52"/>
      <c r="H1843" s="52"/>
      <c r="I1843" s="52"/>
    </row>
    <row r="1844" spans="1:9" s="53" customFormat="1">
      <c r="A1844" s="49"/>
      <c r="B1844" s="50"/>
      <c r="C1844" s="51"/>
      <c r="D1844" s="49"/>
      <c r="E1844" s="52"/>
      <c r="F1844" s="52"/>
      <c r="G1844" s="52"/>
      <c r="H1844" s="52"/>
      <c r="I1844" s="52"/>
    </row>
    <row r="1845" spans="1:9" s="53" customFormat="1">
      <c r="A1845" s="49"/>
      <c r="B1845" s="50"/>
      <c r="C1845" s="51"/>
      <c r="D1845" s="49"/>
      <c r="E1845" s="52"/>
      <c r="F1845" s="52"/>
      <c r="G1845" s="52"/>
      <c r="H1845" s="52"/>
      <c r="I1845" s="52"/>
    </row>
    <row r="1846" spans="1:9" s="53" customFormat="1">
      <c r="A1846" s="49"/>
      <c r="B1846" s="50"/>
      <c r="C1846" s="51"/>
      <c r="D1846" s="49"/>
      <c r="E1846" s="52"/>
      <c r="F1846" s="52"/>
      <c r="G1846" s="52"/>
      <c r="H1846" s="52"/>
      <c r="I1846" s="52"/>
    </row>
    <row r="1847" spans="1:9" s="53" customFormat="1">
      <c r="A1847" s="49"/>
      <c r="B1847" s="50"/>
      <c r="C1847" s="51"/>
      <c r="D1847" s="49"/>
      <c r="E1847" s="52"/>
      <c r="F1847" s="52"/>
      <c r="G1847" s="52"/>
      <c r="H1847" s="52"/>
      <c r="I1847" s="52"/>
    </row>
    <row r="1848" spans="1:9" s="53" customFormat="1">
      <c r="A1848" s="49"/>
      <c r="B1848" s="50"/>
      <c r="C1848" s="51"/>
      <c r="D1848" s="49"/>
      <c r="E1848" s="52"/>
      <c r="F1848" s="52"/>
      <c r="G1848" s="52"/>
      <c r="H1848" s="52"/>
      <c r="I1848" s="52"/>
    </row>
    <row r="1849" spans="1:9" s="53" customFormat="1">
      <c r="A1849" s="49"/>
      <c r="B1849" s="50"/>
      <c r="C1849" s="51"/>
      <c r="D1849" s="49"/>
      <c r="E1849" s="52"/>
      <c r="F1849" s="52"/>
      <c r="G1849" s="52"/>
      <c r="H1849" s="52"/>
      <c r="I1849" s="52"/>
    </row>
    <row r="1850" spans="1:9" s="53" customFormat="1">
      <c r="A1850" s="49"/>
      <c r="B1850" s="50"/>
      <c r="C1850" s="51"/>
      <c r="D1850" s="49"/>
      <c r="E1850" s="52"/>
      <c r="F1850" s="52"/>
      <c r="G1850" s="52"/>
      <c r="H1850" s="52"/>
      <c r="I1850" s="52"/>
    </row>
    <row r="1851" spans="1:9" s="53" customFormat="1">
      <c r="A1851" s="49"/>
      <c r="B1851" s="50"/>
      <c r="C1851" s="51"/>
      <c r="D1851" s="49"/>
      <c r="E1851" s="52"/>
      <c r="F1851" s="52"/>
      <c r="G1851" s="52"/>
      <c r="H1851" s="52"/>
      <c r="I1851" s="52"/>
    </row>
    <row r="1852" spans="1:9" s="53" customFormat="1">
      <c r="A1852" s="49"/>
      <c r="B1852" s="50"/>
      <c r="C1852" s="51"/>
      <c r="D1852" s="49"/>
      <c r="E1852" s="52"/>
      <c r="F1852" s="52"/>
      <c r="G1852" s="52"/>
      <c r="H1852" s="52"/>
      <c r="I1852" s="52"/>
    </row>
    <row r="1853" spans="1:9" s="53" customFormat="1">
      <c r="A1853" s="49"/>
      <c r="B1853" s="50"/>
      <c r="C1853" s="51"/>
      <c r="D1853" s="49"/>
      <c r="E1853" s="52"/>
      <c r="F1853" s="52"/>
      <c r="G1853" s="52"/>
      <c r="H1853" s="52"/>
      <c r="I1853" s="52"/>
    </row>
    <row r="1854" spans="1:9" s="53" customFormat="1">
      <c r="A1854" s="49"/>
      <c r="B1854" s="50"/>
      <c r="C1854" s="51"/>
      <c r="D1854" s="49"/>
      <c r="E1854" s="52"/>
      <c r="F1854" s="52"/>
      <c r="G1854" s="52"/>
      <c r="H1854" s="52"/>
      <c r="I1854" s="52"/>
    </row>
    <row r="1855" spans="1:9" s="53" customFormat="1">
      <c r="A1855" s="49"/>
      <c r="B1855" s="50"/>
      <c r="C1855" s="51"/>
      <c r="D1855" s="49"/>
      <c r="E1855" s="52"/>
      <c r="F1855" s="52"/>
      <c r="G1855" s="52"/>
      <c r="H1855" s="52"/>
      <c r="I1855" s="52"/>
    </row>
    <row r="1856" spans="1:9" s="53" customFormat="1">
      <c r="A1856" s="49"/>
      <c r="B1856" s="50"/>
      <c r="C1856" s="51"/>
      <c r="D1856" s="49"/>
      <c r="E1856" s="52"/>
      <c r="F1856" s="52"/>
      <c r="G1856" s="52"/>
      <c r="H1856" s="52"/>
      <c r="I1856" s="52"/>
    </row>
    <row r="1857" spans="1:9" s="53" customFormat="1">
      <c r="A1857" s="49"/>
      <c r="B1857" s="50"/>
      <c r="C1857" s="51"/>
      <c r="D1857" s="49"/>
      <c r="E1857" s="52"/>
      <c r="F1857" s="52"/>
      <c r="G1857" s="52"/>
      <c r="H1857" s="52"/>
      <c r="I1857" s="52"/>
    </row>
    <row r="1858" spans="1:9" s="53" customFormat="1">
      <c r="A1858" s="49"/>
      <c r="B1858" s="50"/>
      <c r="C1858" s="51"/>
      <c r="D1858" s="49"/>
      <c r="E1858" s="52"/>
      <c r="F1858" s="52"/>
      <c r="G1858" s="52"/>
      <c r="H1858" s="52"/>
      <c r="I1858" s="52"/>
    </row>
    <row r="1859" spans="1:9" s="53" customFormat="1">
      <c r="A1859" s="49"/>
      <c r="B1859" s="50"/>
      <c r="C1859" s="51"/>
      <c r="D1859" s="49"/>
      <c r="E1859" s="52"/>
      <c r="F1859" s="52"/>
      <c r="G1859" s="52"/>
      <c r="H1859" s="52"/>
      <c r="I1859" s="52"/>
    </row>
    <row r="1860" spans="1:9" s="53" customFormat="1">
      <c r="A1860" s="49"/>
      <c r="B1860" s="50"/>
      <c r="C1860" s="51"/>
      <c r="D1860" s="49"/>
      <c r="E1860" s="52"/>
      <c r="F1860" s="52"/>
      <c r="G1860" s="52"/>
      <c r="H1860" s="52"/>
      <c r="I1860" s="52"/>
    </row>
    <row r="1861" spans="1:9" s="53" customFormat="1">
      <c r="A1861" s="49"/>
      <c r="B1861" s="50"/>
      <c r="C1861" s="51"/>
      <c r="D1861" s="49"/>
      <c r="E1861" s="52"/>
      <c r="F1861" s="52"/>
      <c r="G1861" s="52"/>
      <c r="H1861" s="52"/>
      <c r="I1861" s="52"/>
    </row>
    <row r="1862" spans="1:9" s="53" customFormat="1">
      <c r="A1862" s="49"/>
      <c r="B1862" s="50"/>
      <c r="C1862" s="51"/>
      <c r="D1862" s="49"/>
      <c r="E1862" s="52"/>
      <c r="F1862" s="52"/>
      <c r="G1862" s="52"/>
      <c r="H1862" s="52"/>
      <c r="I1862" s="52"/>
    </row>
    <row r="1863" spans="1:9" s="53" customFormat="1">
      <c r="A1863" s="49"/>
      <c r="B1863" s="50"/>
      <c r="C1863" s="51"/>
      <c r="D1863" s="49"/>
      <c r="E1863" s="52"/>
      <c r="F1863" s="52"/>
      <c r="G1863" s="52"/>
      <c r="H1863" s="52"/>
      <c r="I1863" s="52"/>
    </row>
    <row r="1864" spans="1:9" s="53" customFormat="1">
      <c r="A1864" s="49"/>
      <c r="B1864" s="50"/>
      <c r="C1864" s="51"/>
      <c r="D1864" s="49"/>
      <c r="E1864" s="52"/>
      <c r="F1864" s="52"/>
      <c r="G1864" s="52"/>
      <c r="H1864" s="52"/>
      <c r="I1864" s="52"/>
    </row>
    <row r="1865" spans="1:9" s="53" customFormat="1">
      <c r="A1865" s="49"/>
      <c r="B1865" s="50"/>
      <c r="C1865" s="51"/>
      <c r="D1865" s="49"/>
      <c r="E1865" s="52"/>
      <c r="F1865" s="52"/>
      <c r="G1865" s="52"/>
      <c r="H1865" s="52"/>
      <c r="I1865" s="52"/>
    </row>
    <row r="1866" spans="1:9" s="53" customFormat="1">
      <c r="A1866" s="49"/>
      <c r="B1866" s="50"/>
      <c r="C1866" s="51"/>
      <c r="D1866" s="49"/>
      <c r="E1866" s="52"/>
      <c r="F1866" s="52"/>
      <c r="G1866" s="52"/>
      <c r="H1866" s="52"/>
      <c r="I1866" s="52"/>
    </row>
    <row r="1867" spans="1:9" s="53" customFormat="1">
      <c r="A1867" s="49"/>
      <c r="B1867" s="50"/>
      <c r="C1867" s="51"/>
      <c r="D1867" s="49"/>
      <c r="E1867" s="52"/>
      <c r="F1867" s="52"/>
      <c r="G1867" s="52"/>
      <c r="H1867" s="52"/>
      <c r="I1867" s="52"/>
    </row>
    <row r="1868" spans="1:9" s="53" customFormat="1">
      <c r="A1868" s="49"/>
      <c r="B1868" s="50"/>
      <c r="C1868" s="51"/>
      <c r="D1868" s="49"/>
      <c r="E1868" s="52"/>
      <c r="F1868" s="52"/>
      <c r="G1868" s="52"/>
      <c r="H1868" s="52"/>
      <c r="I1868" s="52"/>
    </row>
    <row r="1869" spans="1:9" s="53" customFormat="1">
      <c r="A1869" s="49"/>
      <c r="B1869" s="50"/>
      <c r="C1869" s="51"/>
      <c r="D1869" s="49"/>
      <c r="E1869" s="52"/>
      <c r="F1869" s="52"/>
      <c r="G1869" s="52"/>
      <c r="H1869" s="52"/>
      <c r="I1869" s="52"/>
    </row>
    <row r="1870" spans="1:9" s="53" customFormat="1">
      <c r="A1870" s="49"/>
      <c r="B1870" s="50"/>
      <c r="C1870" s="51"/>
      <c r="D1870" s="49"/>
      <c r="E1870" s="52"/>
      <c r="F1870" s="52"/>
      <c r="G1870" s="52"/>
      <c r="H1870" s="52"/>
      <c r="I1870" s="52"/>
    </row>
    <row r="1871" spans="1:9" s="53" customFormat="1">
      <c r="A1871" s="49"/>
      <c r="B1871" s="50"/>
      <c r="C1871" s="51"/>
      <c r="D1871" s="49"/>
      <c r="E1871" s="52"/>
      <c r="F1871" s="52"/>
      <c r="G1871" s="52"/>
      <c r="H1871" s="52"/>
      <c r="I1871" s="52"/>
    </row>
    <row r="1872" spans="1:9" s="53" customFormat="1">
      <c r="A1872" s="49"/>
      <c r="B1872" s="50"/>
      <c r="C1872" s="51"/>
      <c r="D1872" s="49"/>
      <c r="E1872" s="52"/>
      <c r="F1872" s="52"/>
      <c r="G1872" s="52"/>
      <c r="H1872" s="52"/>
      <c r="I1872" s="52"/>
    </row>
    <row r="1873" spans="1:9" s="53" customFormat="1">
      <c r="A1873" s="49"/>
      <c r="B1873" s="50"/>
      <c r="C1873" s="51"/>
      <c r="D1873" s="49"/>
      <c r="E1873" s="52"/>
      <c r="F1873" s="52"/>
      <c r="G1873" s="52"/>
      <c r="H1873" s="52"/>
      <c r="I1873" s="52"/>
    </row>
    <row r="1874" spans="1:9" s="53" customFormat="1">
      <c r="A1874" s="49"/>
      <c r="B1874" s="50"/>
      <c r="C1874" s="51"/>
      <c r="D1874" s="49"/>
      <c r="E1874" s="52"/>
      <c r="F1874" s="52"/>
      <c r="G1874" s="52"/>
      <c r="H1874" s="52"/>
      <c r="I1874" s="52"/>
    </row>
    <row r="1875" spans="1:9" s="53" customFormat="1">
      <c r="A1875" s="49"/>
      <c r="B1875" s="50"/>
      <c r="C1875" s="51"/>
      <c r="D1875" s="49"/>
      <c r="E1875" s="52"/>
      <c r="F1875" s="52"/>
      <c r="G1875" s="52"/>
      <c r="H1875" s="52"/>
      <c r="I1875" s="52"/>
    </row>
    <row r="1876" spans="1:9" s="53" customFormat="1">
      <c r="A1876" s="49"/>
      <c r="B1876" s="50"/>
      <c r="C1876" s="51"/>
      <c r="D1876" s="49"/>
      <c r="E1876" s="52"/>
      <c r="F1876" s="52"/>
      <c r="G1876" s="52"/>
      <c r="H1876" s="52"/>
      <c r="I1876" s="52"/>
    </row>
    <row r="1877" spans="1:9" s="53" customFormat="1">
      <c r="A1877" s="49"/>
      <c r="B1877" s="50"/>
      <c r="C1877" s="51"/>
      <c r="D1877" s="49"/>
      <c r="E1877" s="52"/>
      <c r="F1877" s="52"/>
      <c r="G1877" s="52"/>
      <c r="H1877" s="52"/>
      <c r="I1877" s="52"/>
    </row>
    <row r="1878" spans="1:9" s="53" customFormat="1">
      <c r="A1878" s="49"/>
      <c r="B1878" s="50"/>
      <c r="C1878" s="51"/>
      <c r="D1878" s="49"/>
      <c r="E1878" s="52"/>
      <c r="F1878" s="52"/>
      <c r="G1878" s="52"/>
      <c r="H1878" s="52"/>
      <c r="I1878" s="52"/>
    </row>
    <row r="1879" spans="1:9" s="53" customFormat="1">
      <c r="A1879" s="49"/>
      <c r="B1879" s="50"/>
      <c r="C1879" s="51"/>
      <c r="D1879" s="49"/>
      <c r="E1879" s="52"/>
      <c r="F1879" s="52"/>
      <c r="G1879" s="52"/>
      <c r="H1879" s="52"/>
      <c r="I1879" s="52"/>
    </row>
    <row r="1880" spans="1:9" s="53" customFormat="1">
      <c r="A1880" s="49"/>
      <c r="B1880" s="50"/>
      <c r="C1880" s="51"/>
      <c r="D1880" s="49"/>
      <c r="E1880" s="52"/>
      <c r="F1880" s="52"/>
      <c r="G1880" s="52"/>
      <c r="H1880" s="52"/>
      <c r="I1880" s="52"/>
    </row>
    <row r="1881" spans="1:9" s="53" customFormat="1">
      <c r="A1881" s="49"/>
      <c r="B1881" s="50"/>
      <c r="C1881" s="51"/>
      <c r="D1881" s="49"/>
      <c r="E1881" s="52"/>
      <c r="F1881" s="52"/>
      <c r="G1881" s="52"/>
      <c r="H1881" s="52"/>
      <c r="I1881" s="52"/>
    </row>
    <row r="1882" spans="1:9" s="53" customFormat="1">
      <c r="A1882" s="49"/>
      <c r="B1882" s="50"/>
      <c r="C1882" s="51"/>
      <c r="D1882" s="49"/>
      <c r="E1882" s="52"/>
      <c r="F1882" s="52"/>
      <c r="G1882" s="52"/>
      <c r="H1882" s="52"/>
      <c r="I1882" s="52"/>
    </row>
    <row r="1883" spans="1:9" s="53" customFormat="1">
      <c r="A1883" s="49"/>
      <c r="B1883" s="50"/>
      <c r="C1883" s="51"/>
      <c r="D1883" s="49"/>
      <c r="E1883" s="52"/>
      <c r="F1883" s="52"/>
      <c r="G1883" s="52"/>
      <c r="H1883" s="52"/>
      <c r="I1883" s="52"/>
    </row>
    <row r="1884" spans="1:9" s="53" customFormat="1">
      <c r="A1884" s="49"/>
      <c r="B1884" s="50"/>
      <c r="C1884" s="51"/>
      <c r="D1884" s="49"/>
      <c r="E1884" s="52"/>
      <c r="F1884" s="52"/>
      <c r="G1884" s="52"/>
      <c r="H1884" s="52"/>
      <c r="I1884" s="52"/>
    </row>
    <row r="1885" spans="1:9" s="53" customFormat="1">
      <c r="A1885" s="49"/>
      <c r="B1885" s="50"/>
      <c r="C1885" s="51"/>
      <c r="D1885" s="49"/>
      <c r="E1885" s="52"/>
      <c r="F1885" s="52"/>
      <c r="G1885" s="52"/>
      <c r="H1885" s="52"/>
      <c r="I1885" s="52"/>
    </row>
    <row r="1886" spans="1:9" s="53" customFormat="1">
      <c r="A1886" s="49"/>
      <c r="B1886" s="50"/>
      <c r="C1886" s="51"/>
      <c r="D1886" s="49"/>
      <c r="E1886" s="52"/>
      <c r="F1886" s="52"/>
      <c r="G1886" s="52"/>
      <c r="H1886" s="52"/>
      <c r="I1886" s="52"/>
    </row>
    <row r="1887" spans="1:9" s="53" customFormat="1">
      <c r="A1887" s="49"/>
      <c r="B1887" s="50"/>
      <c r="C1887" s="51"/>
      <c r="D1887" s="49"/>
      <c r="E1887" s="52"/>
      <c r="F1887" s="52"/>
      <c r="G1887" s="52"/>
      <c r="H1887" s="52"/>
      <c r="I1887" s="52"/>
    </row>
    <row r="1888" spans="1:9" s="53" customFormat="1">
      <c r="A1888" s="49"/>
      <c r="B1888" s="50"/>
      <c r="C1888" s="51"/>
      <c r="D1888" s="49"/>
      <c r="E1888" s="52"/>
      <c r="F1888" s="52"/>
      <c r="G1888" s="52"/>
      <c r="H1888" s="52"/>
      <c r="I1888" s="52"/>
    </row>
    <row r="1889" spans="1:9" s="53" customFormat="1">
      <c r="A1889" s="49"/>
      <c r="B1889" s="50"/>
      <c r="C1889" s="51"/>
      <c r="D1889" s="49"/>
      <c r="E1889" s="52"/>
      <c r="F1889" s="52"/>
      <c r="G1889" s="52"/>
      <c r="H1889" s="52"/>
      <c r="I1889" s="52"/>
    </row>
    <row r="1890" spans="1:9" s="53" customFormat="1">
      <c r="A1890" s="49"/>
      <c r="B1890" s="50"/>
      <c r="C1890" s="51"/>
      <c r="D1890" s="49"/>
      <c r="E1890" s="52"/>
      <c r="F1890" s="52"/>
      <c r="G1890" s="52"/>
      <c r="H1890" s="52"/>
      <c r="I1890" s="52"/>
    </row>
    <row r="1891" spans="1:9" s="53" customFormat="1">
      <c r="A1891" s="49"/>
      <c r="B1891" s="50"/>
      <c r="C1891" s="51"/>
      <c r="D1891" s="49"/>
      <c r="E1891" s="52"/>
      <c r="F1891" s="52"/>
      <c r="G1891" s="52"/>
      <c r="H1891" s="52"/>
      <c r="I1891" s="52"/>
    </row>
    <row r="1892" spans="1:9" s="53" customFormat="1">
      <c r="A1892" s="49"/>
      <c r="B1892" s="50"/>
      <c r="C1892" s="51"/>
      <c r="D1892" s="49"/>
      <c r="E1892" s="52"/>
      <c r="F1892" s="52"/>
      <c r="G1892" s="52"/>
      <c r="H1892" s="52"/>
      <c r="I1892" s="52"/>
    </row>
    <row r="1893" spans="1:9" s="53" customFormat="1">
      <c r="A1893" s="49"/>
      <c r="B1893" s="50"/>
      <c r="C1893" s="51"/>
      <c r="D1893" s="49"/>
      <c r="E1893" s="52"/>
      <c r="F1893" s="52"/>
      <c r="G1893" s="52"/>
      <c r="H1893" s="52"/>
      <c r="I1893" s="52"/>
    </row>
    <row r="1894" spans="1:9" s="53" customFormat="1">
      <c r="A1894" s="49"/>
      <c r="B1894" s="50"/>
      <c r="C1894" s="51"/>
      <c r="D1894" s="49"/>
      <c r="E1894" s="52"/>
      <c r="F1894" s="52"/>
      <c r="G1894" s="52"/>
      <c r="H1894" s="52"/>
      <c r="I1894" s="52"/>
    </row>
    <row r="1895" spans="1:9" s="53" customFormat="1">
      <c r="A1895" s="49"/>
      <c r="B1895" s="50"/>
      <c r="C1895" s="51"/>
      <c r="D1895" s="49"/>
      <c r="E1895" s="52"/>
      <c r="F1895" s="52"/>
      <c r="G1895" s="52"/>
      <c r="H1895" s="52"/>
      <c r="I1895" s="52"/>
    </row>
    <row r="1896" spans="1:9" s="53" customFormat="1">
      <c r="A1896" s="49"/>
      <c r="B1896" s="50"/>
      <c r="C1896" s="51"/>
      <c r="D1896" s="49"/>
      <c r="E1896" s="52"/>
      <c r="F1896" s="52"/>
      <c r="G1896" s="52"/>
      <c r="H1896" s="52"/>
      <c r="I1896" s="52"/>
    </row>
    <row r="1897" spans="1:9" s="53" customFormat="1">
      <c r="A1897" s="49"/>
      <c r="B1897" s="50"/>
      <c r="C1897" s="51"/>
      <c r="D1897" s="49"/>
      <c r="E1897" s="52"/>
      <c r="F1897" s="52"/>
      <c r="G1897" s="52"/>
      <c r="H1897" s="52"/>
      <c r="I1897" s="52"/>
    </row>
    <row r="1898" spans="1:9" s="53" customFormat="1">
      <c r="A1898" s="49"/>
      <c r="B1898" s="50"/>
      <c r="C1898" s="51"/>
      <c r="D1898" s="49"/>
      <c r="E1898" s="52"/>
      <c r="F1898" s="52"/>
      <c r="G1898" s="52"/>
      <c r="H1898" s="52"/>
      <c r="I1898" s="52"/>
    </row>
    <row r="1899" spans="1:9" s="53" customFormat="1">
      <c r="A1899" s="49"/>
      <c r="B1899" s="50"/>
      <c r="C1899" s="51"/>
      <c r="D1899" s="49"/>
      <c r="E1899" s="52"/>
      <c r="F1899" s="52"/>
      <c r="G1899" s="52"/>
      <c r="H1899" s="52"/>
      <c r="I1899" s="52"/>
    </row>
    <row r="1900" spans="1:9" s="53" customFormat="1">
      <c r="A1900" s="49"/>
      <c r="B1900" s="50"/>
      <c r="C1900" s="51"/>
      <c r="D1900" s="49"/>
      <c r="E1900" s="52"/>
      <c r="F1900" s="52"/>
      <c r="G1900" s="52"/>
      <c r="H1900" s="52"/>
      <c r="I1900" s="52"/>
    </row>
    <row r="1901" spans="1:9" s="53" customFormat="1">
      <c r="A1901" s="49"/>
      <c r="B1901" s="50"/>
      <c r="C1901" s="51"/>
      <c r="D1901" s="49"/>
      <c r="E1901" s="52"/>
      <c r="F1901" s="52"/>
      <c r="G1901" s="52"/>
      <c r="H1901" s="52"/>
      <c r="I1901" s="52"/>
    </row>
    <row r="1902" spans="1:9" s="53" customFormat="1">
      <c r="A1902" s="49"/>
      <c r="B1902" s="50"/>
      <c r="C1902" s="51"/>
      <c r="D1902" s="49"/>
      <c r="E1902" s="52"/>
      <c r="F1902" s="52"/>
      <c r="G1902" s="52"/>
      <c r="H1902" s="52"/>
      <c r="I1902" s="52"/>
    </row>
    <row r="1903" spans="1:9" s="53" customFormat="1">
      <c r="A1903" s="49"/>
      <c r="B1903" s="50"/>
      <c r="C1903" s="51"/>
      <c r="D1903" s="49"/>
      <c r="E1903" s="52"/>
      <c r="F1903" s="52"/>
      <c r="G1903" s="52"/>
      <c r="H1903" s="52"/>
      <c r="I1903" s="52"/>
    </row>
    <row r="1904" spans="1:9" s="53" customFormat="1">
      <c r="A1904" s="49"/>
      <c r="B1904" s="50"/>
      <c r="C1904" s="51"/>
      <c r="D1904" s="49"/>
      <c r="E1904" s="52"/>
      <c r="F1904" s="52"/>
      <c r="G1904" s="52"/>
      <c r="H1904" s="52"/>
      <c r="I1904" s="52"/>
    </row>
    <row r="1905" spans="1:9" s="53" customFormat="1">
      <c r="A1905" s="49"/>
      <c r="B1905" s="50"/>
      <c r="C1905" s="51"/>
      <c r="D1905" s="49"/>
      <c r="E1905" s="52"/>
      <c r="F1905" s="52"/>
      <c r="G1905" s="52"/>
      <c r="H1905" s="52"/>
      <c r="I1905" s="52"/>
    </row>
    <row r="1906" spans="1:9" s="53" customFormat="1">
      <c r="A1906" s="49"/>
      <c r="B1906" s="50"/>
      <c r="C1906" s="51"/>
      <c r="D1906" s="49"/>
      <c r="E1906" s="52"/>
      <c r="F1906" s="52"/>
      <c r="G1906" s="52"/>
      <c r="H1906" s="52"/>
      <c r="I1906" s="52"/>
    </row>
    <row r="1907" spans="1:9" s="53" customFormat="1">
      <c r="A1907" s="49"/>
      <c r="B1907" s="50"/>
      <c r="C1907" s="51"/>
      <c r="D1907" s="49"/>
      <c r="E1907" s="52"/>
      <c r="F1907" s="52"/>
      <c r="G1907" s="52"/>
      <c r="H1907" s="52"/>
      <c r="I1907" s="52"/>
    </row>
    <row r="1908" spans="1:9" s="53" customFormat="1">
      <c r="A1908" s="49"/>
      <c r="B1908" s="50"/>
      <c r="C1908" s="51"/>
      <c r="D1908" s="49"/>
      <c r="E1908" s="52"/>
      <c r="F1908" s="52"/>
      <c r="G1908" s="52"/>
      <c r="H1908" s="52"/>
      <c r="I1908" s="52"/>
    </row>
    <row r="1909" spans="1:9" s="53" customFormat="1">
      <c r="A1909" s="49"/>
      <c r="B1909" s="50"/>
      <c r="C1909" s="51"/>
      <c r="D1909" s="49"/>
      <c r="E1909" s="52"/>
      <c r="F1909" s="52"/>
      <c r="G1909" s="52"/>
      <c r="H1909" s="52"/>
      <c r="I1909" s="52"/>
    </row>
    <row r="1910" spans="1:9" s="53" customFormat="1">
      <c r="A1910" s="49"/>
      <c r="B1910" s="50"/>
      <c r="C1910" s="51"/>
      <c r="D1910" s="49"/>
      <c r="E1910" s="52"/>
      <c r="F1910" s="52"/>
      <c r="G1910" s="52"/>
      <c r="H1910" s="52"/>
      <c r="I1910" s="52"/>
    </row>
    <row r="1911" spans="1:9" s="53" customFormat="1">
      <c r="A1911" s="49"/>
      <c r="B1911" s="50"/>
      <c r="C1911" s="51"/>
      <c r="D1911" s="49"/>
      <c r="E1911" s="52"/>
      <c r="F1911" s="52"/>
      <c r="G1911" s="52"/>
      <c r="H1911" s="52"/>
      <c r="I1911" s="52"/>
    </row>
    <row r="1912" spans="1:9" s="53" customFormat="1">
      <c r="A1912" s="49"/>
      <c r="B1912" s="50"/>
      <c r="C1912" s="51"/>
      <c r="D1912" s="49"/>
      <c r="E1912" s="52"/>
      <c r="F1912" s="52"/>
      <c r="G1912" s="52"/>
      <c r="H1912" s="52"/>
      <c r="I1912" s="52"/>
    </row>
    <row r="1913" spans="1:9" s="53" customFormat="1">
      <c r="A1913" s="49"/>
      <c r="B1913" s="50"/>
      <c r="C1913" s="51"/>
      <c r="D1913" s="49"/>
      <c r="E1913" s="52"/>
      <c r="F1913" s="52"/>
      <c r="G1913" s="52"/>
      <c r="H1913" s="52"/>
      <c r="I1913" s="52"/>
    </row>
    <row r="1914" spans="1:9" s="53" customFormat="1">
      <c r="A1914" s="49"/>
      <c r="B1914" s="50"/>
      <c r="C1914" s="51"/>
      <c r="D1914" s="49"/>
      <c r="E1914" s="52"/>
      <c r="F1914" s="52"/>
      <c r="G1914" s="52"/>
      <c r="H1914" s="52"/>
      <c r="I1914" s="52"/>
    </row>
    <row r="1915" spans="1:9" s="53" customFormat="1">
      <c r="A1915" s="49"/>
      <c r="B1915" s="50"/>
      <c r="C1915" s="51"/>
      <c r="D1915" s="49"/>
      <c r="E1915" s="52"/>
      <c r="F1915" s="52"/>
      <c r="G1915" s="52"/>
      <c r="H1915" s="52"/>
      <c r="I1915" s="52"/>
    </row>
    <row r="1916" spans="1:9" s="53" customFormat="1">
      <c r="A1916" s="49"/>
      <c r="B1916" s="50"/>
      <c r="C1916" s="51"/>
      <c r="D1916" s="49"/>
      <c r="E1916" s="52"/>
      <c r="F1916" s="52"/>
      <c r="G1916" s="52"/>
      <c r="H1916" s="52"/>
      <c r="I1916" s="52"/>
    </row>
    <row r="1917" spans="1:9" s="53" customFormat="1">
      <c r="A1917" s="49"/>
      <c r="B1917" s="50"/>
      <c r="C1917" s="51"/>
      <c r="D1917" s="49"/>
      <c r="E1917" s="52"/>
      <c r="F1917" s="52"/>
      <c r="G1917" s="52"/>
      <c r="H1917" s="52"/>
      <c r="I1917" s="52"/>
    </row>
    <row r="1918" spans="1:9" s="53" customFormat="1">
      <c r="A1918" s="49"/>
      <c r="B1918" s="50"/>
      <c r="C1918" s="51"/>
      <c r="D1918" s="49"/>
      <c r="E1918" s="52"/>
      <c r="F1918" s="52"/>
      <c r="G1918" s="52"/>
      <c r="H1918" s="52"/>
      <c r="I1918" s="52"/>
    </row>
    <row r="1919" spans="1:9" s="53" customFormat="1">
      <c r="A1919" s="49"/>
      <c r="B1919" s="50"/>
      <c r="C1919" s="51"/>
      <c r="D1919" s="49"/>
      <c r="E1919" s="52"/>
      <c r="F1919" s="52"/>
      <c r="G1919" s="52"/>
      <c r="H1919" s="52"/>
      <c r="I1919" s="52"/>
    </row>
    <row r="1920" spans="1:9" s="53" customFormat="1">
      <c r="A1920" s="49"/>
      <c r="B1920" s="50"/>
      <c r="C1920" s="51"/>
      <c r="D1920" s="49"/>
      <c r="E1920" s="52"/>
      <c r="F1920" s="52"/>
      <c r="G1920" s="52"/>
      <c r="H1920" s="52"/>
      <c r="I1920" s="52"/>
    </row>
    <row r="1921" spans="1:9" s="53" customFormat="1">
      <c r="A1921" s="49"/>
      <c r="B1921" s="50"/>
      <c r="C1921" s="51"/>
      <c r="D1921" s="49"/>
      <c r="E1921" s="52"/>
      <c r="F1921" s="52"/>
      <c r="G1921" s="52"/>
      <c r="H1921" s="52"/>
      <c r="I1921" s="52"/>
    </row>
    <row r="1922" spans="1:9" s="53" customFormat="1">
      <c r="A1922" s="49"/>
      <c r="B1922" s="50"/>
      <c r="C1922" s="51"/>
      <c r="D1922" s="49"/>
      <c r="E1922" s="52"/>
      <c r="F1922" s="52"/>
      <c r="G1922" s="52"/>
      <c r="H1922" s="52"/>
      <c r="I1922" s="52"/>
    </row>
    <row r="1923" spans="1:9" s="53" customFormat="1">
      <c r="A1923" s="49"/>
      <c r="B1923" s="50"/>
      <c r="C1923" s="51"/>
      <c r="D1923" s="49"/>
      <c r="E1923" s="52"/>
      <c r="F1923" s="52"/>
      <c r="G1923" s="52"/>
      <c r="H1923" s="52"/>
      <c r="I1923" s="52"/>
    </row>
    <row r="1924" spans="1:9" s="53" customFormat="1">
      <c r="A1924" s="49"/>
      <c r="B1924" s="50"/>
      <c r="C1924" s="51"/>
      <c r="D1924" s="49"/>
      <c r="E1924" s="52"/>
      <c r="F1924" s="52"/>
      <c r="G1924" s="52"/>
      <c r="H1924" s="52"/>
      <c r="I1924" s="52"/>
    </row>
    <row r="1925" spans="1:9" s="53" customFormat="1">
      <c r="A1925" s="49"/>
      <c r="B1925" s="50"/>
      <c r="C1925" s="51"/>
      <c r="D1925" s="49"/>
      <c r="E1925" s="52"/>
      <c r="F1925" s="52"/>
      <c r="G1925" s="52"/>
      <c r="H1925" s="52"/>
      <c r="I1925" s="52"/>
    </row>
    <row r="1926" spans="1:9" s="53" customFormat="1">
      <c r="A1926" s="49"/>
      <c r="B1926" s="50"/>
      <c r="C1926" s="51"/>
      <c r="D1926" s="49"/>
      <c r="E1926" s="52"/>
      <c r="F1926" s="52"/>
      <c r="G1926" s="52"/>
      <c r="H1926" s="52"/>
      <c r="I1926" s="52"/>
    </row>
    <row r="1927" spans="1:9" s="53" customFormat="1">
      <c r="A1927" s="49"/>
      <c r="B1927" s="50"/>
      <c r="C1927" s="51"/>
      <c r="D1927" s="49"/>
      <c r="E1927" s="52"/>
      <c r="F1927" s="52"/>
      <c r="G1927" s="52"/>
      <c r="H1927" s="52"/>
      <c r="I1927" s="52"/>
    </row>
    <row r="1928" spans="1:9" s="53" customFormat="1">
      <c r="A1928" s="49"/>
      <c r="B1928" s="50"/>
      <c r="C1928" s="51"/>
      <c r="D1928" s="49"/>
      <c r="E1928" s="52"/>
      <c r="F1928" s="52"/>
      <c r="G1928" s="52"/>
      <c r="H1928" s="52"/>
      <c r="I1928" s="52"/>
    </row>
    <row r="1929" spans="1:9" s="53" customFormat="1">
      <c r="A1929" s="49"/>
      <c r="B1929" s="50"/>
      <c r="C1929" s="51"/>
      <c r="D1929" s="49"/>
      <c r="E1929" s="52"/>
      <c r="F1929" s="52"/>
      <c r="G1929" s="52"/>
      <c r="H1929" s="52"/>
      <c r="I1929" s="52"/>
    </row>
    <row r="1930" spans="1:9" s="53" customFormat="1">
      <c r="A1930" s="49"/>
      <c r="B1930" s="50"/>
      <c r="C1930" s="51"/>
      <c r="D1930" s="49"/>
      <c r="E1930" s="52"/>
      <c r="F1930" s="52"/>
      <c r="G1930" s="52"/>
      <c r="H1930" s="52"/>
      <c r="I1930" s="52"/>
    </row>
    <row r="1931" spans="1:9" s="53" customFormat="1">
      <c r="A1931" s="49"/>
      <c r="B1931" s="50"/>
      <c r="C1931" s="51"/>
      <c r="D1931" s="49"/>
      <c r="E1931" s="52"/>
      <c r="F1931" s="52"/>
      <c r="G1931" s="52"/>
      <c r="H1931" s="52"/>
      <c r="I1931" s="52"/>
    </row>
    <row r="1932" spans="1:9" s="53" customFormat="1">
      <c r="A1932" s="49"/>
      <c r="B1932" s="50"/>
      <c r="C1932" s="51"/>
      <c r="D1932" s="49"/>
      <c r="E1932" s="52"/>
      <c r="F1932" s="52"/>
      <c r="G1932" s="52"/>
      <c r="H1932" s="52"/>
      <c r="I1932" s="52"/>
    </row>
    <row r="1933" spans="1:9" s="53" customFormat="1">
      <c r="A1933" s="49"/>
      <c r="B1933" s="50"/>
      <c r="C1933" s="51"/>
      <c r="D1933" s="49"/>
      <c r="E1933" s="52"/>
      <c r="F1933" s="52"/>
      <c r="G1933" s="52"/>
      <c r="H1933" s="52"/>
      <c r="I1933" s="52"/>
    </row>
    <row r="1934" spans="1:9" s="53" customFormat="1">
      <c r="A1934" s="49"/>
      <c r="B1934" s="50"/>
      <c r="C1934" s="51"/>
      <c r="D1934" s="49"/>
      <c r="E1934" s="52"/>
      <c r="F1934" s="52"/>
      <c r="G1934" s="52"/>
      <c r="H1934" s="52"/>
      <c r="I1934" s="52"/>
    </row>
    <row r="1935" spans="1:9" s="53" customFormat="1">
      <c r="A1935" s="49"/>
      <c r="B1935" s="50"/>
      <c r="C1935" s="51"/>
      <c r="D1935" s="49"/>
      <c r="E1935" s="52"/>
      <c r="F1935" s="52"/>
      <c r="G1935" s="52"/>
      <c r="H1935" s="52"/>
      <c r="I1935" s="52"/>
    </row>
    <row r="1936" spans="1:9" s="53" customFormat="1">
      <c r="A1936" s="49"/>
      <c r="B1936" s="50"/>
      <c r="C1936" s="51"/>
      <c r="D1936" s="49"/>
      <c r="E1936" s="52"/>
      <c r="F1936" s="52"/>
      <c r="G1936" s="52"/>
      <c r="H1936" s="52"/>
      <c r="I1936" s="52"/>
    </row>
    <row r="1937" spans="1:9" s="53" customFormat="1">
      <c r="A1937" s="49"/>
      <c r="B1937" s="50"/>
      <c r="C1937" s="51"/>
      <c r="D1937" s="49"/>
      <c r="E1937" s="52"/>
      <c r="F1937" s="52"/>
      <c r="G1937" s="52"/>
      <c r="H1937" s="52"/>
      <c r="I1937" s="52"/>
    </row>
    <row r="1938" spans="1:9" s="53" customFormat="1">
      <c r="A1938" s="49"/>
      <c r="B1938" s="50"/>
      <c r="C1938" s="51"/>
      <c r="D1938" s="49"/>
      <c r="E1938" s="52"/>
      <c r="F1938" s="52"/>
      <c r="G1938" s="52"/>
      <c r="H1938" s="52"/>
      <c r="I1938" s="52"/>
    </row>
    <row r="1939" spans="1:9" s="53" customFormat="1">
      <c r="A1939" s="49"/>
      <c r="B1939" s="50"/>
      <c r="C1939" s="51"/>
      <c r="D1939" s="49"/>
      <c r="E1939" s="52"/>
      <c r="F1939" s="52"/>
      <c r="G1939" s="52"/>
      <c r="H1939" s="52"/>
      <c r="I1939" s="52"/>
    </row>
    <row r="1940" spans="1:9" s="53" customFormat="1">
      <c r="A1940" s="49"/>
      <c r="B1940" s="50"/>
      <c r="C1940" s="51"/>
      <c r="D1940" s="49"/>
      <c r="E1940" s="52"/>
      <c r="F1940" s="52"/>
      <c r="G1940" s="52"/>
      <c r="H1940" s="52"/>
      <c r="I1940" s="52"/>
    </row>
    <row r="1941" spans="1:9" s="53" customFormat="1">
      <c r="A1941" s="49"/>
      <c r="B1941" s="50"/>
      <c r="C1941" s="51"/>
      <c r="D1941" s="49"/>
      <c r="E1941" s="52"/>
      <c r="F1941" s="52"/>
      <c r="G1941" s="52"/>
      <c r="H1941" s="52"/>
      <c r="I1941" s="52"/>
    </row>
    <row r="1942" spans="1:9" s="53" customFormat="1">
      <c r="A1942" s="49"/>
      <c r="B1942" s="50"/>
      <c r="C1942" s="51"/>
      <c r="D1942" s="49"/>
      <c r="E1942" s="52"/>
      <c r="F1942" s="52"/>
      <c r="G1942" s="52"/>
      <c r="H1942" s="52"/>
      <c r="I1942" s="52"/>
    </row>
    <row r="1943" spans="1:9" s="53" customFormat="1">
      <c r="A1943" s="49"/>
      <c r="B1943" s="50"/>
      <c r="C1943" s="51"/>
      <c r="D1943" s="49"/>
      <c r="E1943" s="52"/>
      <c r="F1943" s="52"/>
      <c r="G1943" s="52"/>
      <c r="H1943" s="52"/>
      <c r="I1943" s="52"/>
    </row>
    <row r="1944" spans="1:9" s="53" customFormat="1">
      <c r="A1944" s="49"/>
      <c r="B1944" s="50"/>
      <c r="C1944" s="51"/>
      <c r="D1944" s="49"/>
      <c r="E1944" s="52"/>
      <c r="F1944" s="52"/>
      <c r="G1944" s="52"/>
      <c r="H1944" s="52"/>
      <c r="I1944" s="52"/>
    </row>
    <row r="1945" spans="1:9" s="53" customFormat="1">
      <c r="A1945" s="49"/>
      <c r="B1945" s="50"/>
      <c r="C1945" s="51"/>
      <c r="D1945" s="49"/>
      <c r="E1945" s="52"/>
      <c r="F1945" s="52"/>
      <c r="G1945" s="52"/>
      <c r="H1945" s="52"/>
      <c r="I1945" s="52"/>
    </row>
    <row r="1946" spans="1:9" s="53" customFormat="1">
      <c r="A1946" s="49"/>
      <c r="B1946" s="50"/>
      <c r="C1946" s="51"/>
      <c r="D1946" s="49"/>
      <c r="E1946" s="52"/>
      <c r="F1946" s="52"/>
      <c r="G1946" s="52"/>
      <c r="H1946" s="52"/>
      <c r="I1946" s="52"/>
    </row>
    <row r="1947" spans="1:9" s="53" customFormat="1">
      <c r="A1947" s="49"/>
      <c r="B1947" s="50"/>
      <c r="C1947" s="51"/>
      <c r="D1947" s="49"/>
      <c r="E1947" s="52"/>
      <c r="F1947" s="52"/>
      <c r="G1947" s="52"/>
      <c r="H1947" s="52"/>
      <c r="I1947" s="52"/>
    </row>
    <row r="1948" spans="1:9" s="53" customFormat="1">
      <c r="A1948" s="49"/>
      <c r="B1948" s="50"/>
      <c r="C1948" s="51"/>
      <c r="D1948" s="49"/>
      <c r="E1948" s="52"/>
      <c r="F1948" s="52"/>
      <c r="G1948" s="52"/>
      <c r="H1948" s="52"/>
      <c r="I1948" s="52"/>
    </row>
    <row r="1949" spans="1:9" s="53" customFormat="1">
      <c r="A1949" s="49"/>
      <c r="B1949" s="50"/>
      <c r="C1949" s="51"/>
      <c r="D1949" s="49"/>
      <c r="E1949" s="52"/>
      <c r="F1949" s="52"/>
      <c r="G1949" s="52"/>
      <c r="H1949" s="52"/>
      <c r="I1949" s="52"/>
    </row>
    <row r="1950" spans="1:9" s="53" customFormat="1">
      <c r="A1950" s="49"/>
      <c r="B1950" s="50"/>
      <c r="C1950" s="51"/>
      <c r="D1950" s="49"/>
      <c r="E1950" s="52"/>
      <c r="F1950" s="52"/>
      <c r="G1950" s="52"/>
      <c r="H1950" s="52"/>
      <c r="I1950" s="52"/>
    </row>
    <row r="1951" spans="1:9" s="53" customFormat="1">
      <c r="A1951" s="49"/>
      <c r="B1951" s="50"/>
      <c r="C1951" s="51"/>
      <c r="D1951" s="49"/>
      <c r="E1951" s="52"/>
      <c r="F1951" s="52"/>
      <c r="G1951" s="52"/>
      <c r="H1951" s="52"/>
      <c r="I1951" s="52"/>
    </row>
    <row r="1952" spans="1:9" s="53" customFormat="1">
      <c r="A1952" s="49"/>
      <c r="B1952" s="50"/>
      <c r="C1952" s="51"/>
      <c r="D1952" s="49"/>
      <c r="E1952" s="52"/>
      <c r="F1952" s="52"/>
      <c r="G1952" s="52"/>
      <c r="H1952" s="52"/>
      <c r="I1952" s="52"/>
    </row>
    <row r="1953" spans="1:9" s="53" customFormat="1">
      <c r="A1953" s="49"/>
      <c r="B1953" s="50"/>
      <c r="C1953" s="51"/>
      <c r="D1953" s="49"/>
      <c r="E1953" s="52"/>
      <c r="F1953" s="52"/>
      <c r="G1953" s="52"/>
      <c r="H1953" s="52"/>
      <c r="I1953" s="52"/>
    </row>
    <row r="1954" spans="1:9" s="53" customFormat="1">
      <c r="A1954" s="49"/>
      <c r="B1954" s="50"/>
      <c r="C1954" s="51"/>
      <c r="D1954" s="49"/>
      <c r="E1954" s="52"/>
      <c r="F1954" s="52"/>
      <c r="G1954" s="52"/>
      <c r="H1954" s="52"/>
      <c r="I1954" s="52"/>
    </row>
    <row r="1955" spans="1:9" s="53" customFormat="1">
      <c r="A1955" s="49"/>
      <c r="B1955" s="50"/>
      <c r="C1955" s="51"/>
      <c r="D1955" s="49"/>
      <c r="E1955" s="52"/>
      <c r="F1955" s="52"/>
      <c r="G1955" s="52"/>
      <c r="H1955" s="52"/>
      <c r="I1955" s="52"/>
    </row>
    <row r="1956" spans="1:9" s="53" customFormat="1">
      <c r="A1956" s="49"/>
      <c r="B1956" s="50"/>
      <c r="C1956" s="51"/>
      <c r="D1956" s="49"/>
      <c r="E1956" s="52"/>
      <c r="F1956" s="52"/>
      <c r="G1956" s="52"/>
      <c r="H1956" s="52"/>
      <c r="I1956" s="52"/>
    </row>
    <row r="1957" spans="1:9" s="53" customFormat="1">
      <c r="A1957" s="49"/>
      <c r="B1957" s="50"/>
      <c r="C1957" s="51"/>
      <c r="D1957" s="49"/>
      <c r="E1957" s="52"/>
      <c r="F1957" s="52"/>
      <c r="G1957" s="52"/>
      <c r="H1957" s="52"/>
      <c r="I1957" s="52"/>
    </row>
    <row r="1958" spans="1:9" s="53" customFormat="1">
      <c r="A1958" s="49"/>
      <c r="B1958" s="50"/>
      <c r="C1958" s="51"/>
      <c r="D1958" s="49"/>
      <c r="E1958" s="52"/>
      <c r="F1958" s="52"/>
      <c r="G1958" s="52"/>
      <c r="H1958" s="52"/>
      <c r="I1958" s="52"/>
    </row>
    <row r="1959" spans="1:9" s="53" customFormat="1">
      <c r="A1959" s="49"/>
      <c r="B1959" s="50"/>
      <c r="C1959" s="51"/>
      <c r="D1959" s="49"/>
      <c r="E1959" s="52"/>
      <c r="F1959" s="52"/>
      <c r="G1959" s="52"/>
      <c r="H1959" s="52"/>
      <c r="I1959" s="52"/>
    </row>
    <row r="1960" spans="1:9" s="53" customFormat="1">
      <c r="A1960" s="49"/>
      <c r="B1960" s="50"/>
      <c r="C1960" s="51"/>
      <c r="D1960" s="49"/>
      <c r="E1960" s="52"/>
      <c r="F1960" s="52"/>
      <c r="G1960" s="52"/>
      <c r="H1960" s="52"/>
      <c r="I1960" s="52"/>
    </row>
    <row r="1961" spans="1:9" s="53" customFormat="1">
      <c r="A1961" s="49"/>
      <c r="B1961" s="50"/>
      <c r="C1961" s="51"/>
      <c r="D1961" s="49"/>
      <c r="E1961" s="52"/>
      <c r="F1961" s="52"/>
      <c r="G1961" s="52"/>
      <c r="H1961" s="52"/>
      <c r="I1961" s="52"/>
    </row>
    <row r="1962" spans="1:9" s="53" customFormat="1">
      <c r="A1962" s="49"/>
      <c r="B1962" s="50"/>
      <c r="C1962" s="51"/>
      <c r="D1962" s="49"/>
      <c r="E1962" s="52"/>
      <c r="F1962" s="52"/>
      <c r="G1962" s="52"/>
      <c r="H1962" s="52"/>
      <c r="I1962" s="52"/>
    </row>
    <row r="1963" spans="1:9" s="53" customFormat="1">
      <c r="A1963" s="49"/>
      <c r="B1963" s="50"/>
      <c r="C1963" s="51"/>
      <c r="D1963" s="49"/>
      <c r="E1963" s="52"/>
      <c r="F1963" s="52"/>
      <c r="G1963" s="52"/>
      <c r="H1963" s="52"/>
      <c r="I1963" s="52"/>
    </row>
    <row r="1964" spans="1:9" s="53" customFormat="1">
      <c r="A1964" s="49"/>
      <c r="B1964" s="50"/>
      <c r="C1964" s="51"/>
      <c r="D1964" s="49"/>
      <c r="E1964" s="52"/>
      <c r="F1964" s="52"/>
      <c r="G1964" s="52"/>
      <c r="H1964" s="52"/>
      <c r="I1964" s="52"/>
    </row>
    <row r="1965" spans="1:9" s="53" customFormat="1">
      <c r="A1965" s="49"/>
      <c r="B1965" s="50"/>
      <c r="C1965" s="51"/>
      <c r="D1965" s="49"/>
      <c r="E1965" s="52"/>
      <c r="F1965" s="52"/>
      <c r="G1965" s="52"/>
      <c r="H1965" s="52"/>
      <c r="I1965" s="52"/>
    </row>
    <row r="1966" spans="1:9" s="53" customFormat="1">
      <c r="A1966" s="49"/>
      <c r="B1966" s="50"/>
      <c r="C1966" s="51"/>
      <c r="D1966" s="49"/>
      <c r="E1966" s="52"/>
      <c r="F1966" s="52"/>
      <c r="G1966" s="52"/>
      <c r="H1966" s="52"/>
      <c r="I1966" s="52"/>
    </row>
    <row r="1967" spans="1:9" s="53" customFormat="1">
      <c r="A1967" s="49"/>
      <c r="B1967" s="50"/>
      <c r="C1967" s="51"/>
      <c r="D1967" s="49"/>
      <c r="E1967" s="52"/>
      <c r="F1967" s="52"/>
      <c r="G1967" s="52"/>
      <c r="H1967" s="52"/>
      <c r="I1967" s="52"/>
    </row>
    <row r="1968" spans="1:9" s="53" customFormat="1">
      <c r="A1968" s="49"/>
      <c r="B1968" s="50"/>
      <c r="C1968" s="51"/>
      <c r="D1968" s="49"/>
      <c r="E1968" s="52"/>
      <c r="F1968" s="52"/>
      <c r="G1968" s="52"/>
      <c r="H1968" s="52"/>
      <c r="I1968" s="52"/>
    </row>
    <row r="1969" spans="1:9" s="53" customFormat="1">
      <c r="A1969" s="49"/>
      <c r="B1969" s="50"/>
      <c r="C1969" s="51"/>
      <c r="D1969" s="49"/>
      <c r="E1969" s="52"/>
      <c r="F1969" s="52"/>
      <c r="G1969" s="52"/>
      <c r="H1969" s="52"/>
      <c r="I1969" s="52"/>
    </row>
    <row r="1970" spans="1:9" s="53" customFormat="1">
      <c r="A1970" s="49"/>
      <c r="B1970" s="50"/>
      <c r="C1970" s="51"/>
      <c r="D1970" s="49"/>
      <c r="E1970" s="52"/>
      <c r="F1970" s="52"/>
      <c r="G1970" s="52"/>
      <c r="H1970" s="52"/>
      <c r="I1970" s="52"/>
    </row>
    <row r="1971" spans="1:9" s="53" customFormat="1">
      <c r="A1971" s="49"/>
      <c r="B1971" s="50"/>
      <c r="C1971" s="51"/>
      <c r="D1971" s="49"/>
      <c r="E1971" s="52"/>
      <c r="F1971" s="52"/>
      <c r="G1971" s="52"/>
      <c r="H1971" s="52"/>
      <c r="I1971" s="52"/>
    </row>
    <row r="1972" spans="1:9" s="53" customFormat="1">
      <c r="A1972" s="49"/>
      <c r="B1972" s="50"/>
      <c r="C1972" s="51"/>
      <c r="D1972" s="49"/>
      <c r="E1972" s="52"/>
      <c r="F1972" s="52"/>
      <c r="G1972" s="52"/>
      <c r="H1972" s="52"/>
      <c r="I1972" s="52"/>
    </row>
    <row r="1973" spans="1:9" s="53" customFormat="1">
      <c r="A1973" s="49"/>
      <c r="B1973" s="50"/>
      <c r="C1973" s="51"/>
      <c r="D1973" s="49"/>
      <c r="E1973" s="52"/>
      <c r="F1973" s="52"/>
      <c r="G1973" s="52"/>
      <c r="H1973" s="52"/>
      <c r="I1973" s="52"/>
    </row>
    <row r="1974" spans="1:9" s="53" customFormat="1">
      <c r="A1974" s="49"/>
      <c r="B1974" s="50"/>
      <c r="C1974" s="51"/>
      <c r="D1974" s="49"/>
      <c r="E1974" s="52"/>
      <c r="F1974" s="52"/>
      <c r="G1974" s="52"/>
      <c r="H1974" s="52"/>
      <c r="I1974" s="52"/>
    </row>
    <row r="1975" spans="1:9" s="53" customFormat="1">
      <c r="A1975" s="49"/>
      <c r="B1975" s="50"/>
      <c r="C1975" s="51"/>
      <c r="D1975" s="49"/>
      <c r="E1975" s="52"/>
      <c r="F1975" s="52"/>
      <c r="G1975" s="52"/>
      <c r="H1975" s="52"/>
      <c r="I1975" s="52"/>
    </row>
    <row r="1976" spans="1:9" s="53" customFormat="1">
      <c r="A1976" s="49"/>
      <c r="B1976" s="50"/>
      <c r="C1976" s="51"/>
      <c r="D1976" s="49"/>
      <c r="E1976" s="52"/>
      <c r="F1976" s="52"/>
      <c r="G1976" s="52"/>
      <c r="H1976" s="52"/>
      <c r="I1976" s="52"/>
    </row>
    <row r="1977" spans="1:9" s="53" customFormat="1">
      <c r="A1977" s="49"/>
      <c r="B1977" s="50"/>
      <c r="C1977" s="51"/>
      <c r="D1977" s="49"/>
      <c r="E1977" s="52"/>
      <c r="F1977" s="52"/>
      <c r="G1977" s="52"/>
      <c r="H1977" s="52"/>
      <c r="I1977" s="52"/>
    </row>
    <row r="1978" spans="1:9" s="53" customFormat="1">
      <c r="A1978" s="49"/>
      <c r="B1978" s="50"/>
      <c r="C1978" s="51"/>
      <c r="D1978" s="49"/>
      <c r="E1978" s="52"/>
      <c r="F1978" s="52"/>
      <c r="G1978" s="52"/>
      <c r="H1978" s="52"/>
      <c r="I1978" s="52"/>
    </row>
    <row r="1979" spans="1:9" s="53" customFormat="1">
      <c r="A1979" s="49"/>
      <c r="B1979" s="50"/>
      <c r="C1979" s="51"/>
      <c r="D1979" s="49"/>
      <c r="E1979" s="52"/>
      <c r="F1979" s="52"/>
      <c r="G1979" s="52"/>
      <c r="H1979" s="52"/>
      <c r="I1979" s="52"/>
    </row>
    <row r="1980" spans="1:9" s="53" customFormat="1">
      <c r="A1980" s="49"/>
      <c r="B1980" s="50"/>
      <c r="C1980" s="51"/>
      <c r="D1980" s="49"/>
      <c r="E1980" s="52"/>
      <c r="F1980" s="52"/>
      <c r="G1980" s="52"/>
      <c r="H1980" s="52"/>
      <c r="I1980" s="52"/>
    </row>
    <row r="1981" spans="1:9" s="53" customFormat="1">
      <c r="A1981" s="49"/>
      <c r="B1981" s="50"/>
      <c r="C1981" s="51"/>
      <c r="D1981" s="49"/>
      <c r="E1981" s="52"/>
      <c r="F1981" s="52"/>
      <c r="G1981" s="52"/>
      <c r="H1981" s="52"/>
      <c r="I1981" s="52"/>
    </row>
    <row r="1982" spans="1:9" s="53" customFormat="1">
      <c r="A1982" s="49"/>
      <c r="B1982" s="50"/>
      <c r="C1982" s="51"/>
      <c r="D1982" s="49"/>
      <c r="E1982" s="52"/>
      <c r="F1982" s="52"/>
      <c r="G1982" s="52"/>
      <c r="H1982" s="52"/>
      <c r="I1982" s="52"/>
    </row>
    <row r="1983" spans="1:9" s="53" customFormat="1">
      <c r="A1983" s="49"/>
      <c r="B1983" s="50"/>
      <c r="C1983" s="51"/>
      <c r="D1983" s="49"/>
      <c r="E1983" s="52"/>
      <c r="F1983" s="52"/>
      <c r="G1983" s="52"/>
      <c r="H1983" s="52"/>
      <c r="I1983" s="52"/>
    </row>
    <row r="1984" spans="1:9" s="53" customFormat="1">
      <c r="A1984" s="49"/>
      <c r="B1984" s="50"/>
      <c r="C1984" s="51"/>
      <c r="D1984" s="49"/>
      <c r="E1984" s="52"/>
      <c r="F1984" s="52"/>
      <c r="G1984" s="52"/>
      <c r="H1984" s="52"/>
      <c r="I1984" s="52"/>
    </row>
    <row r="1985" spans="1:9" s="53" customFormat="1">
      <c r="A1985" s="49"/>
      <c r="B1985" s="50"/>
      <c r="C1985" s="51"/>
      <c r="D1985" s="49"/>
      <c r="E1985" s="52"/>
      <c r="F1985" s="52"/>
      <c r="G1985" s="52"/>
      <c r="H1985" s="52"/>
      <c r="I1985" s="52"/>
    </row>
    <row r="1986" spans="1:9" s="53" customFormat="1">
      <c r="A1986" s="49"/>
      <c r="B1986" s="50"/>
      <c r="C1986" s="51"/>
      <c r="D1986" s="49"/>
      <c r="E1986" s="52"/>
      <c r="F1986" s="52"/>
      <c r="G1986" s="52"/>
      <c r="H1986" s="52"/>
      <c r="I1986" s="52"/>
    </row>
    <row r="1987" spans="1:9" s="53" customFormat="1">
      <c r="A1987" s="49"/>
      <c r="B1987" s="50"/>
      <c r="C1987" s="51"/>
      <c r="D1987" s="49"/>
      <c r="E1987" s="52"/>
      <c r="F1987" s="52"/>
      <c r="G1987" s="52"/>
      <c r="H1987" s="52"/>
      <c r="I1987" s="52"/>
    </row>
    <row r="1988" spans="1:9" s="53" customFormat="1">
      <c r="A1988" s="49"/>
      <c r="B1988" s="50"/>
      <c r="C1988" s="51"/>
      <c r="D1988" s="49"/>
      <c r="E1988" s="52"/>
      <c r="F1988" s="52"/>
      <c r="G1988" s="52"/>
      <c r="H1988" s="52"/>
      <c r="I1988" s="52"/>
    </row>
    <row r="1989" spans="1:9" s="53" customFormat="1">
      <c r="A1989" s="49"/>
      <c r="B1989" s="50"/>
      <c r="C1989" s="51"/>
      <c r="D1989" s="49"/>
      <c r="E1989" s="52"/>
      <c r="F1989" s="52"/>
      <c r="G1989" s="52"/>
      <c r="H1989" s="52"/>
      <c r="I1989" s="52"/>
    </row>
    <row r="1990" spans="1:9" s="53" customFormat="1">
      <c r="A1990" s="49"/>
      <c r="B1990" s="50"/>
      <c r="C1990" s="51"/>
      <c r="D1990" s="49"/>
      <c r="E1990" s="52"/>
      <c r="F1990" s="52"/>
      <c r="G1990" s="52"/>
      <c r="H1990" s="52"/>
      <c r="I1990" s="52"/>
    </row>
    <row r="1991" spans="1:9" s="53" customFormat="1">
      <c r="A1991" s="49"/>
      <c r="B1991" s="50"/>
      <c r="C1991" s="51"/>
      <c r="D1991" s="49"/>
      <c r="E1991" s="52"/>
      <c r="F1991" s="52"/>
      <c r="G1991" s="52"/>
      <c r="H1991" s="52"/>
      <c r="I1991" s="52"/>
    </row>
    <row r="1992" spans="1:9" s="53" customFormat="1">
      <c r="A1992" s="49"/>
      <c r="B1992" s="50"/>
      <c r="C1992" s="51"/>
      <c r="D1992" s="49"/>
      <c r="E1992" s="52"/>
      <c r="F1992" s="52"/>
      <c r="G1992" s="52"/>
      <c r="H1992" s="52"/>
      <c r="I1992" s="52"/>
    </row>
    <row r="1993" spans="1:9" s="53" customFormat="1">
      <c r="A1993" s="49"/>
      <c r="B1993" s="50"/>
      <c r="C1993" s="51"/>
      <c r="D1993" s="49"/>
      <c r="E1993" s="52"/>
      <c r="F1993" s="52"/>
      <c r="G1993" s="52"/>
      <c r="H1993" s="52"/>
      <c r="I1993" s="52"/>
    </row>
    <row r="1994" spans="1:9" s="53" customFormat="1">
      <c r="A1994" s="49"/>
      <c r="B1994" s="50"/>
      <c r="C1994" s="51"/>
      <c r="D1994" s="49"/>
      <c r="E1994" s="52"/>
      <c r="F1994" s="52"/>
      <c r="G1994" s="52"/>
      <c r="H1994" s="52"/>
      <c r="I1994" s="52"/>
    </row>
    <row r="1995" spans="1:9" s="53" customFormat="1">
      <c r="A1995" s="49"/>
      <c r="B1995" s="50"/>
      <c r="C1995" s="51"/>
      <c r="D1995" s="49"/>
      <c r="E1995" s="52"/>
      <c r="F1995" s="52"/>
      <c r="G1995" s="52"/>
      <c r="H1995" s="52"/>
      <c r="I1995" s="52"/>
    </row>
    <row r="1996" spans="1:9" s="53" customFormat="1">
      <c r="A1996" s="49"/>
      <c r="B1996" s="50"/>
      <c r="C1996" s="51"/>
      <c r="D1996" s="49"/>
      <c r="E1996" s="52"/>
      <c r="F1996" s="52"/>
      <c r="G1996" s="52"/>
      <c r="H1996" s="52"/>
      <c r="I1996" s="52"/>
    </row>
    <row r="1997" spans="1:9" s="53" customFormat="1">
      <c r="A1997" s="49"/>
      <c r="B1997" s="50"/>
      <c r="C1997" s="51"/>
      <c r="D1997" s="49"/>
      <c r="E1997" s="52"/>
      <c r="F1997" s="52"/>
      <c r="G1997" s="52"/>
      <c r="H1997" s="52"/>
      <c r="I1997" s="52"/>
    </row>
    <row r="1998" spans="1:9" s="53" customFormat="1">
      <c r="A1998" s="49"/>
      <c r="B1998" s="50"/>
      <c r="C1998" s="51"/>
      <c r="D1998" s="49"/>
      <c r="E1998" s="52"/>
      <c r="F1998" s="52"/>
      <c r="G1998" s="52"/>
      <c r="H1998" s="52"/>
      <c r="I1998" s="52"/>
    </row>
    <row r="1999" spans="1:9" s="53" customFormat="1">
      <c r="A1999" s="49"/>
      <c r="B1999" s="50"/>
      <c r="C1999" s="51"/>
      <c r="D1999" s="49"/>
      <c r="E1999" s="52"/>
      <c r="F1999" s="52"/>
      <c r="G1999" s="52"/>
      <c r="H1999" s="52"/>
      <c r="I1999" s="52"/>
    </row>
    <row r="2000" spans="1:9" s="53" customFormat="1">
      <c r="A2000" s="49"/>
      <c r="B2000" s="50"/>
      <c r="C2000" s="51"/>
      <c r="D2000" s="49"/>
      <c r="E2000" s="52"/>
      <c r="F2000" s="52"/>
      <c r="G2000" s="52"/>
      <c r="H2000" s="52"/>
      <c r="I2000" s="52"/>
    </row>
    <row r="2001" spans="1:9" s="53" customFormat="1">
      <c r="A2001" s="49"/>
      <c r="B2001" s="50"/>
      <c r="C2001" s="51"/>
      <c r="D2001" s="49"/>
      <c r="E2001" s="52"/>
      <c r="F2001" s="52"/>
      <c r="G2001" s="52"/>
      <c r="H2001" s="52"/>
      <c r="I2001" s="52"/>
    </row>
    <row r="2002" spans="1:9" s="53" customFormat="1">
      <c r="A2002" s="49"/>
      <c r="B2002" s="50"/>
      <c r="C2002" s="51"/>
      <c r="D2002" s="49"/>
      <c r="E2002" s="52"/>
      <c r="F2002" s="52"/>
      <c r="G2002" s="52"/>
      <c r="H2002" s="52"/>
      <c r="I2002" s="52"/>
    </row>
    <row r="2003" spans="1:9" s="53" customFormat="1">
      <c r="A2003" s="49"/>
      <c r="B2003" s="50"/>
      <c r="C2003" s="51"/>
      <c r="D2003" s="49"/>
      <c r="E2003" s="52"/>
      <c r="F2003" s="52"/>
      <c r="G2003" s="52"/>
      <c r="H2003" s="52"/>
      <c r="I2003" s="52"/>
    </row>
    <row r="2004" spans="1:9" s="53" customFormat="1">
      <c r="A2004" s="49"/>
      <c r="B2004" s="50"/>
      <c r="C2004" s="51"/>
      <c r="D2004" s="49"/>
      <c r="E2004" s="52"/>
      <c r="F2004" s="52"/>
      <c r="G2004" s="52"/>
      <c r="H2004" s="52"/>
      <c r="I2004" s="52"/>
    </row>
    <row r="2005" spans="1:9" s="53" customFormat="1">
      <c r="A2005" s="49"/>
      <c r="B2005" s="50"/>
      <c r="C2005" s="51"/>
      <c r="D2005" s="49"/>
      <c r="E2005" s="52"/>
      <c r="F2005" s="52"/>
      <c r="G2005" s="52"/>
      <c r="H2005" s="52"/>
      <c r="I2005" s="52"/>
    </row>
    <row r="2006" spans="1:9" s="53" customFormat="1">
      <c r="A2006" s="49"/>
      <c r="B2006" s="50"/>
      <c r="C2006" s="51"/>
      <c r="D2006" s="49"/>
      <c r="E2006" s="52"/>
      <c r="F2006" s="52"/>
      <c r="G2006" s="52"/>
      <c r="H2006" s="52"/>
      <c r="I2006" s="52"/>
    </row>
    <row r="2007" spans="1:9" s="53" customFormat="1">
      <c r="A2007" s="49"/>
      <c r="B2007" s="50"/>
      <c r="C2007" s="51"/>
      <c r="D2007" s="49"/>
      <c r="E2007" s="52"/>
      <c r="F2007" s="52"/>
      <c r="G2007" s="52"/>
      <c r="H2007" s="52"/>
      <c r="I2007" s="52"/>
    </row>
    <row r="2008" spans="1:9" s="53" customFormat="1">
      <c r="A2008" s="49"/>
      <c r="B2008" s="50"/>
      <c r="C2008" s="51"/>
      <c r="D2008" s="49"/>
      <c r="E2008" s="52"/>
      <c r="F2008" s="52"/>
      <c r="G2008" s="52"/>
      <c r="H2008" s="52"/>
      <c r="I2008" s="52"/>
    </row>
    <row r="2009" spans="1:9" s="53" customFormat="1">
      <c r="A2009" s="49"/>
      <c r="B2009" s="50"/>
      <c r="C2009" s="51"/>
      <c r="D2009" s="49"/>
      <c r="E2009" s="52"/>
      <c r="F2009" s="52"/>
      <c r="G2009" s="52"/>
      <c r="H2009" s="52"/>
      <c r="I2009" s="52"/>
    </row>
    <row r="2010" spans="1:9" s="53" customFormat="1">
      <c r="A2010" s="49"/>
      <c r="B2010" s="50"/>
      <c r="C2010" s="51"/>
      <c r="D2010" s="49"/>
      <c r="E2010" s="52"/>
      <c r="F2010" s="52"/>
      <c r="G2010" s="52"/>
      <c r="H2010" s="52"/>
      <c r="I2010" s="52"/>
    </row>
    <row r="2011" spans="1:9" s="53" customFormat="1">
      <c r="A2011" s="49"/>
      <c r="B2011" s="50"/>
      <c r="C2011" s="51"/>
      <c r="D2011" s="49"/>
      <c r="E2011" s="52"/>
      <c r="F2011" s="52"/>
      <c r="G2011" s="52"/>
      <c r="H2011" s="52"/>
      <c r="I2011" s="52"/>
    </row>
    <row r="2012" spans="1:9" s="53" customFormat="1">
      <c r="A2012" s="49"/>
      <c r="B2012" s="50"/>
      <c r="C2012" s="51"/>
      <c r="D2012" s="49"/>
      <c r="E2012" s="52"/>
      <c r="F2012" s="52"/>
      <c r="G2012" s="52"/>
      <c r="H2012" s="52"/>
      <c r="I2012" s="52"/>
    </row>
    <row r="2013" spans="1:9" s="53" customFormat="1">
      <c r="A2013" s="49"/>
      <c r="B2013" s="50"/>
      <c r="C2013" s="51"/>
      <c r="D2013" s="49"/>
      <c r="E2013" s="52"/>
      <c r="F2013" s="52"/>
      <c r="G2013" s="52"/>
      <c r="H2013" s="52"/>
      <c r="I2013" s="52"/>
    </row>
    <row r="2014" spans="1:9" s="53" customFormat="1">
      <c r="A2014" s="49"/>
      <c r="B2014" s="50"/>
      <c r="C2014" s="51"/>
      <c r="D2014" s="49"/>
      <c r="E2014" s="52"/>
      <c r="F2014" s="52"/>
      <c r="G2014" s="52"/>
      <c r="H2014" s="52"/>
      <c r="I2014" s="52"/>
    </row>
    <row r="2015" spans="1:9" s="53" customFormat="1">
      <c r="A2015" s="49"/>
      <c r="B2015" s="50"/>
      <c r="C2015" s="51"/>
      <c r="D2015" s="49"/>
      <c r="E2015" s="52"/>
      <c r="F2015" s="52"/>
      <c r="G2015" s="52"/>
      <c r="H2015" s="52"/>
      <c r="I2015" s="52"/>
    </row>
    <row r="2016" spans="1:9" s="53" customFormat="1">
      <c r="A2016" s="49"/>
      <c r="B2016" s="50"/>
      <c r="C2016" s="51"/>
      <c r="D2016" s="49"/>
      <c r="E2016" s="52"/>
      <c r="F2016" s="52"/>
      <c r="G2016" s="52"/>
      <c r="H2016" s="52"/>
      <c r="I2016" s="52"/>
    </row>
    <row r="2017" spans="1:9" s="53" customFormat="1">
      <c r="A2017" s="49"/>
      <c r="B2017" s="50"/>
      <c r="C2017" s="51"/>
      <c r="D2017" s="49"/>
      <c r="E2017" s="52"/>
      <c r="F2017" s="52"/>
      <c r="G2017" s="52"/>
      <c r="H2017" s="52"/>
      <c r="I2017" s="52"/>
    </row>
    <row r="2018" spans="1:9" s="53" customFormat="1">
      <c r="A2018" s="49"/>
      <c r="B2018" s="50"/>
      <c r="C2018" s="51"/>
      <c r="D2018" s="49"/>
      <c r="E2018" s="52"/>
      <c r="F2018" s="52"/>
      <c r="G2018" s="52"/>
      <c r="H2018" s="52"/>
      <c r="I2018" s="52"/>
    </row>
    <row r="2019" spans="1:9" s="53" customFormat="1">
      <c r="A2019" s="49"/>
      <c r="B2019" s="50"/>
      <c r="C2019" s="51"/>
      <c r="D2019" s="49"/>
      <c r="E2019" s="52"/>
      <c r="F2019" s="52"/>
      <c r="G2019" s="52"/>
      <c r="H2019" s="52"/>
      <c r="I2019" s="52"/>
    </row>
    <row r="2020" spans="1:9" s="53" customFormat="1">
      <c r="A2020" s="49"/>
      <c r="B2020" s="50"/>
      <c r="C2020" s="51"/>
      <c r="D2020" s="49"/>
      <c r="E2020" s="52"/>
      <c r="F2020" s="52"/>
      <c r="G2020" s="52"/>
      <c r="H2020" s="52"/>
      <c r="I2020" s="52"/>
    </row>
    <row r="2021" spans="1:9" s="53" customFormat="1">
      <c r="A2021" s="49"/>
      <c r="B2021" s="50"/>
      <c r="C2021" s="51"/>
      <c r="D2021" s="49"/>
      <c r="E2021" s="52"/>
      <c r="F2021" s="52"/>
      <c r="G2021" s="52"/>
      <c r="H2021" s="52"/>
      <c r="I2021" s="52"/>
    </row>
    <row r="2022" spans="1:9" s="53" customFormat="1">
      <c r="A2022" s="49"/>
      <c r="B2022" s="50"/>
      <c r="C2022" s="51"/>
      <c r="D2022" s="49"/>
      <c r="E2022" s="52"/>
      <c r="F2022" s="52"/>
      <c r="G2022" s="52"/>
      <c r="H2022" s="52"/>
      <c r="I2022" s="52"/>
    </row>
    <row r="2023" spans="1:9" s="53" customFormat="1">
      <c r="A2023" s="49"/>
      <c r="B2023" s="50"/>
      <c r="C2023" s="51"/>
      <c r="D2023" s="49"/>
      <c r="E2023" s="52"/>
      <c r="F2023" s="52"/>
      <c r="G2023" s="52"/>
      <c r="H2023" s="52"/>
      <c r="I2023" s="52"/>
    </row>
    <row r="2024" spans="1:9" s="53" customFormat="1">
      <c r="A2024" s="49"/>
      <c r="B2024" s="50"/>
      <c r="C2024" s="51"/>
      <c r="D2024" s="49"/>
      <c r="E2024" s="52"/>
      <c r="F2024" s="52"/>
      <c r="G2024" s="52"/>
      <c r="H2024" s="52"/>
      <c r="I2024" s="52"/>
    </row>
    <row r="2025" spans="1:9" s="53" customFormat="1">
      <c r="A2025" s="49"/>
      <c r="B2025" s="50"/>
      <c r="C2025" s="51"/>
      <c r="D2025" s="49"/>
      <c r="E2025" s="52"/>
      <c r="F2025" s="52"/>
      <c r="G2025" s="52"/>
      <c r="H2025" s="52"/>
      <c r="I2025" s="52"/>
    </row>
    <row r="2026" spans="1:9" s="53" customFormat="1">
      <c r="A2026" s="49"/>
      <c r="B2026" s="50"/>
      <c r="C2026" s="51"/>
      <c r="D2026" s="49"/>
      <c r="E2026" s="52"/>
      <c r="F2026" s="52"/>
      <c r="G2026" s="52"/>
      <c r="H2026" s="52"/>
      <c r="I2026" s="52"/>
    </row>
    <row r="2027" spans="1:9" s="53" customFormat="1">
      <c r="A2027" s="49"/>
      <c r="B2027" s="50"/>
      <c r="C2027" s="51"/>
      <c r="D2027" s="49"/>
      <c r="E2027" s="52"/>
      <c r="F2027" s="52"/>
      <c r="G2027" s="52"/>
      <c r="H2027" s="52"/>
      <c r="I2027" s="52"/>
    </row>
    <row r="2028" spans="1:9" s="53" customFormat="1">
      <c r="A2028" s="49"/>
      <c r="B2028" s="50"/>
      <c r="C2028" s="51"/>
      <c r="D2028" s="49"/>
      <c r="E2028" s="52"/>
      <c r="F2028" s="52"/>
      <c r="G2028" s="52"/>
      <c r="H2028" s="52"/>
      <c r="I2028" s="52"/>
    </row>
    <row r="2029" spans="1:9" s="53" customFormat="1">
      <c r="A2029" s="49"/>
      <c r="B2029" s="50"/>
      <c r="C2029" s="51"/>
      <c r="D2029" s="49"/>
      <c r="E2029" s="52"/>
      <c r="F2029" s="52"/>
      <c r="G2029" s="52"/>
      <c r="H2029" s="52"/>
      <c r="I2029" s="52"/>
    </row>
    <row r="2030" spans="1:9" s="53" customFormat="1">
      <c r="A2030" s="49"/>
      <c r="B2030" s="50"/>
      <c r="C2030" s="51"/>
      <c r="D2030" s="49"/>
      <c r="E2030" s="52"/>
      <c r="F2030" s="52"/>
      <c r="G2030" s="52"/>
      <c r="H2030" s="52"/>
      <c r="I2030" s="52"/>
    </row>
    <row r="2031" spans="1:9" s="53" customFormat="1">
      <c r="A2031" s="49"/>
      <c r="B2031" s="50"/>
      <c r="C2031" s="51"/>
      <c r="D2031" s="49"/>
      <c r="E2031" s="52"/>
      <c r="F2031" s="52"/>
      <c r="G2031" s="52"/>
      <c r="H2031" s="52"/>
      <c r="I2031" s="52"/>
    </row>
    <row r="2032" spans="1:9" s="53" customFormat="1">
      <c r="A2032" s="49"/>
      <c r="B2032" s="50"/>
      <c r="C2032" s="51"/>
      <c r="D2032" s="49"/>
      <c r="E2032" s="52"/>
      <c r="F2032" s="52"/>
      <c r="G2032" s="52"/>
      <c r="H2032" s="52"/>
      <c r="I2032" s="52"/>
    </row>
    <row r="2033" spans="1:9" s="53" customFormat="1">
      <c r="A2033" s="49"/>
      <c r="B2033" s="50"/>
      <c r="C2033" s="51"/>
      <c r="D2033" s="49"/>
      <c r="E2033" s="52"/>
      <c r="F2033" s="52"/>
      <c r="G2033" s="52"/>
      <c r="H2033" s="52"/>
      <c r="I2033" s="52"/>
    </row>
    <row r="2034" spans="1:9" s="53" customFormat="1">
      <c r="A2034" s="49"/>
      <c r="B2034" s="50"/>
      <c r="C2034" s="51"/>
      <c r="D2034" s="49"/>
      <c r="E2034" s="52"/>
      <c r="F2034" s="52"/>
      <c r="G2034" s="52"/>
      <c r="H2034" s="52"/>
      <c r="I2034" s="52"/>
    </row>
    <row r="2035" spans="1:9" s="53" customFormat="1">
      <c r="A2035" s="49"/>
      <c r="B2035" s="50"/>
      <c r="C2035" s="51"/>
      <c r="D2035" s="49"/>
      <c r="E2035" s="52"/>
      <c r="F2035" s="52"/>
      <c r="G2035" s="52"/>
      <c r="H2035" s="52"/>
      <c r="I2035" s="52"/>
    </row>
    <row r="2036" spans="1:9" s="53" customFormat="1">
      <c r="A2036" s="49"/>
      <c r="B2036" s="50"/>
      <c r="C2036" s="51"/>
      <c r="D2036" s="49"/>
      <c r="E2036" s="52"/>
      <c r="F2036" s="52"/>
      <c r="G2036" s="52"/>
      <c r="H2036" s="52"/>
      <c r="I2036" s="52"/>
    </row>
    <row r="2037" spans="1:9" s="53" customFormat="1">
      <c r="A2037" s="49"/>
      <c r="B2037" s="50"/>
      <c r="C2037" s="51"/>
      <c r="D2037" s="49"/>
      <c r="E2037" s="52"/>
      <c r="F2037" s="52"/>
      <c r="G2037" s="52"/>
      <c r="H2037" s="52"/>
      <c r="I2037" s="52"/>
    </row>
    <row r="2038" spans="1:9" s="53" customFormat="1">
      <c r="A2038" s="49"/>
      <c r="B2038" s="50"/>
      <c r="C2038" s="51"/>
      <c r="D2038" s="49"/>
      <c r="E2038" s="52"/>
      <c r="F2038" s="52"/>
      <c r="G2038" s="52"/>
      <c r="H2038" s="52"/>
      <c r="I2038" s="52"/>
    </row>
    <row r="2039" spans="1:9" s="53" customFormat="1">
      <c r="A2039" s="49"/>
      <c r="B2039" s="50"/>
      <c r="C2039" s="51"/>
      <c r="D2039" s="49"/>
      <c r="E2039" s="52"/>
      <c r="F2039" s="52"/>
      <c r="G2039" s="52"/>
      <c r="H2039" s="52"/>
      <c r="I2039" s="52"/>
    </row>
    <row r="2040" spans="1:9" s="53" customFormat="1">
      <c r="A2040" s="49"/>
      <c r="B2040" s="50"/>
      <c r="C2040" s="51"/>
      <c r="D2040" s="49"/>
      <c r="E2040" s="52"/>
      <c r="F2040" s="52"/>
      <c r="G2040" s="52"/>
      <c r="H2040" s="52"/>
      <c r="I2040" s="52"/>
    </row>
    <row r="2041" spans="1:9" s="53" customFormat="1">
      <c r="A2041" s="49"/>
      <c r="B2041" s="50"/>
      <c r="C2041" s="51"/>
      <c r="D2041" s="49"/>
      <c r="E2041" s="52"/>
      <c r="F2041" s="52"/>
      <c r="G2041" s="52"/>
      <c r="H2041" s="52"/>
      <c r="I2041" s="52"/>
    </row>
    <row r="2042" spans="1:9" s="53" customFormat="1">
      <c r="A2042" s="49"/>
      <c r="B2042" s="50"/>
      <c r="C2042" s="51"/>
      <c r="D2042" s="49"/>
      <c r="E2042" s="52"/>
      <c r="F2042" s="52"/>
      <c r="G2042" s="52"/>
      <c r="H2042" s="52"/>
      <c r="I2042" s="52"/>
    </row>
    <row r="2043" spans="1:9" s="53" customFormat="1">
      <c r="A2043" s="49"/>
      <c r="B2043" s="50"/>
      <c r="C2043" s="51"/>
      <c r="D2043" s="49"/>
      <c r="E2043" s="52"/>
      <c r="F2043" s="52"/>
      <c r="G2043" s="52"/>
      <c r="H2043" s="52"/>
      <c r="I2043" s="52"/>
    </row>
    <row r="2044" spans="1:9" s="53" customFormat="1">
      <c r="A2044" s="49"/>
      <c r="B2044" s="50"/>
      <c r="C2044" s="51"/>
      <c r="D2044" s="49"/>
      <c r="E2044" s="52"/>
      <c r="F2044" s="52"/>
      <c r="G2044" s="52"/>
      <c r="H2044" s="52"/>
      <c r="I2044" s="52"/>
    </row>
    <row r="2045" spans="1:9" s="53" customFormat="1">
      <c r="A2045" s="49"/>
      <c r="B2045" s="50"/>
      <c r="C2045" s="51"/>
      <c r="D2045" s="49"/>
      <c r="E2045" s="52"/>
      <c r="F2045" s="52"/>
      <c r="G2045" s="52"/>
      <c r="H2045" s="52"/>
      <c r="I2045" s="52"/>
    </row>
    <row r="2046" spans="1:9" s="53" customFormat="1">
      <c r="A2046" s="49"/>
      <c r="B2046" s="50"/>
      <c r="C2046" s="51"/>
      <c r="D2046" s="49"/>
      <c r="E2046" s="52"/>
      <c r="F2046" s="52"/>
      <c r="G2046" s="52"/>
      <c r="H2046" s="52"/>
      <c r="I2046" s="52"/>
    </row>
    <row r="2047" spans="1:9" s="53" customFormat="1">
      <c r="A2047" s="49"/>
      <c r="B2047" s="50"/>
      <c r="C2047" s="51"/>
      <c r="D2047" s="49"/>
      <c r="E2047" s="52"/>
      <c r="F2047" s="52"/>
      <c r="G2047" s="52"/>
      <c r="H2047" s="52"/>
      <c r="I2047" s="52"/>
    </row>
    <row r="2048" spans="1:9" s="53" customFormat="1">
      <c r="A2048" s="49"/>
      <c r="B2048" s="50"/>
      <c r="C2048" s="51"/>
      <c r="D2048" s="49"/>
      <c r="E2048" s="52"/>
      <c r="F2048" s="52"/>
      <c r="G2048" s="52"/>
      <c r="H2048" s="52"/>
      <c r="I2048" s="52"/>
    </row>
    <row r="2049" spans="1:9" s="53" customFormat="1">
      <c r="A2049" s="49"/>
      <c r="B2049" s="50"/>
      <c r="C2049" s="51"/>
      <c r="D2049" s="49"/>
      <c r="E2049" s="52"/>
      <c r="F2049" s="52"/>
      <c r="G2049" s="52"/>
      <c r="H2049" s="52"/>
      <c r="I2049" s="52"/>
    </row>
    <row r="2050" spans="1:9" s="53" customFormat="1">
      <c r="A2050" s="49"/>
      <c r="B2050" s="50"/>
      <c r="C2050" s="51"/>
      <c r="D2050" s="49"/>
      <c r="E2050" s="52"/>
      <c r="F2050" s="52"/>
      <c r="G2050" s="52"/>
      <c r="H2050" s="52"/>
      <c r="I2050" s="52"/>
    </row>
    <row r="2051" spans="1:9" s="53" customFormat="1">
      <c r="A2051" s="49"/>
      <c r="B2051" s="50"/>
      <c r="C2051" s="51"/>
      <c r="D2051" s="49"/>
      <c r="E2051" s="52"/>
      <c r="F2051" s="52"/>
      <c r="G2051" s="52"/>
      <c r="H2051" s="52"/>
      <c r="I2051" s="52"/>
    </row>
    <row r="2052" spans="1:9" s="53" customFormat="1">
      <c r="A2052" s="49"/>
      <c r="B2052" s="50"/>
      <c r="C2052" s="51"/>
      <c r="D2052" s="49"/>
      <c r="E2052" s="52"/>
      <c r="F2052" s="52"/>
      <c r="G2052" s="52"/>
      <c r="H2052" s="52"/>
      <c r="I2052" s="52"/>
    </row>
    <row r="2053" spans="1:9" s="53" customFormat="1">
      <c r="A2053" s="49"/>
      <c r="B2053" s="50"/>
      <c r="C2053" s="51"/>
      <c r="D2053" s="49"/>
      <c r="E2053" s="52"/>
      <c r="F2053" s="52"/>
      <c r="G2053" s="52"/>
      <c r="H2053" s="52"/>
      <c r="I2053" s="52"/>
    </row>
    <row r="2054" spans="1:9" s="53" customFormat="1">
      <c r="A2054" s="49"/>
      <c r="B2054" s="50"/>
      <c r="C2054" s="51"/>
      <c r="D2054" s="49"/>
      <c r="E2054" s="52"/>
      <c r="F2054" s="52"/>
      <c r="G2054" s="52"/>
      <c r="H2054" s="52"/>
      <c r="I2054" s="52"/>
    </row>
    <row r="2055" spans="1:9" s="53" customFormat="1">
      <c r="A2055" s="49"/>
      <c r="B2055" s="50"/>
      <c r="C2055" s="51"/>
      <c r="D2055" s="49"/>
      <c r="E2055" s="52"/>
      <c r="F2055" s="52"/>
      <c r="G2055" s="52"/>
      <c r="H2055" s="52"/>
      <c r="I2055" s="52"/>
    </row>
    <row r="2056" spans="1:9" s="53" customFormat="1">
      <c r="A2056" s="49"/>
      <c r="B2056" s="50"/>
      <c r="C2056" s="51"/>
      <c r="D2056" s="49"/>
      <c r="E2056" s="52"/>
      <c r="F2056" s="52"/>
      <c r="G2056" s="52"/>
      <c r="H2056" s="52"/>
      <c r="I2056" s="52"/>
    </row>
    <row r="2057" spans="1:9" s="53" customFormat="1">
      <c r="A2057" s="49"/>
      <c r="B2057" s="50"/>
      <c r="C2057" s="51"/>
      <c r="D2057" s="49"/>
      <c r="E2057" s="52"/>
      <c r="F2057" s="52"/>
      <c r="G2057" s="52"/>
      <c r="H2057" s="52"/>
      <c r="I2057" s="52"/>
    </row>
    <row r="2058" spans="1:9" s="53" customFormat="1">
      <c r="A2058" s="49"/>
      <c r="B2058" s="50"/>
      <c r="C2058" s="51"/>
      <c r="D2058" s="49"/>
      <c r="E2058" s="52"/>
      <c r="F2058" s="52"/>
      <c r="G2058" s="52"/>
      <c r="H2058" s="52"/>
      <c r="I2058" s="52"/>
    </row>
    <row r="2059" spans="1:9" s="53" customFormat="1">
      <c r="A2059" s="49"/>
      <c r="B2059" s="50"/>
      <c r="C2059" s="51"/>
      <c r="D2059" s="49"/>
      <c r="E2059" s="52"/>
      <c r="F2059" s="52"/>
      <c r="G2059" s="52"/>
      <c r="H2059" s="52"/>
      <c r="I2059" s="52"/>
    </row>
    <row r="2060" spans="1:9" s="53" customFormat="1">
      <c r="A2060" s="49"/>
      <c r="B2060" s="50"/>
      <c r="C2060" s="51"/>
      <c r="D2060" s="49"/>
      <c r="E2060" s="52"/>
      <c r="F2060" s="52"/>
      <c r="G2060" s="52"/>
      <c r="H2060" s="52"/>
      <c r="I2060" s="52"/>
    </row>
    <row r="2061" spans="1:9" s="53" customFormat="1">
      <c r="A2061" s="49"/>
      <c r="B2061" s="50"/>
      <c r="C2061" s="51"/>
      <c r="D2061" s="49"/>
      <c r="E2061" s="52"/>
      <c r="F2061" s="52"/>
      <c r="G2061" s="52"/>
      <c r="H2061" s="52"/>
      <c r="I2061" s="52"/>
    </row>
    <row r="2062" spans="1:9" s="53" customFormat="1">
      <c r="A2062" s="49"/>
      <c r="B2062" s="50"/>
      <c r="C2062" s="51"/>
      <c r="D2062" s="49"/>
      <c r="E2062" s="52"/>
      <c r="F2062" s="52"/>
      <c r="G2062" s="52"/>
      <c r="H2062" s="52"/>
      <c r="I2062" s="52"/>
    </row>
    <row r="2063" spans="1:9" s="53" customFormat="1">
      <c r="A2063" s="49"/>
      <c r="B2063" s="50"/>
      <c r="C2063" s="51"/>
      <c r="D2063" s="49"/>
      <c r="E2063" s="52"/>
      <c r="F2063" s="52"/>
      <c r="G2063" s="52"/>
      <c r="H2063" s="52"/>
      <c r="I2063" s="52"/>
    </row>
    <row r="2064" spans="1:9" s="53" customFormat="1">
      <c r="A2064" s="49"/>
      <c r="B2064" s="50"/>
      <c r="C2064" s="51"/>
      <c r="D2064" s="49"/>
      <c r="E2064" s="52"/>
      <c r="F2064" s="52"/>
      <c r="G2064" s="52"/>
      <c r="H2064" s="52"/>
      <c r="I2064" s="52"/>
    </row>
    <row r="2065" spans="1:9" s="53" customFormat="1">
      <c r="A2065" s="49"/>
      <c r="B2065" s="50"/>
      <c r="C2065" s="51"/>
      <c r="D2065" s="49"/>
      <c r="E2065" s="52"/>
      <c r="F2065" s="52"/>
      <c r="G2065" s="52"/>
      <c r="H2065" s="52"/>
      <c r="I2065" s="52"/>
    </row>
    <row r="2066" spans="1:9" s="53" customFormat="1">
      <c r="A2066" s="49"/>
      <c r="B2066" s="50"/>
      <c r="C2066" s="51"/>
      <c r="D2066" s="49"/>
      <c r="E2066" s="52"/>
      <c r="F2066" s="52"/>
      <c r="G2066" s="52"/>
      <c r="H2066" s="52"/>
      <c r="I2066" s="52"/>
    </row>
    <row r="2067" spans="1:9" s="53" customFormat="1">
      <c r="A2067" s="49"/>
      <c r="B2067" s="50"/>
      <c r="C2067" s="51"/>
      <c r="D2067" s="49"/>
      <c r="E2067" s="52"/>
      <c r="F2067" s="52"/>
      <c r="G2067" s="52"/>
      <c r="H2067" s="52"/>
      <c r="I2067" s="52"/>
    </row>
    <row r="2068" spans="1:9" s="53" customFormat="1">
      <c r="A2068" s="49"/>
      <c r="B2068" s="50"/>
      <c r="C2068" s="51"/>
      <c r="D2068" s="49"/>
      <c r="E2068" s="52"/>
      <c r="F2068" s="52"/>
      <c r="G2068" s="52"/>
      <c r="H2068" s="52"/>
      <c r="I2068" s="52"/>
    </row>
    <row r="2069" spans="1:9" s="53" customFormat="1">
      <c r="A2069" s="49"/>
      <c r="B2069" s="50"/>
      <c r="C2069" s="51"/>
      <c r="D2069" s="49"/>
      <c r="E2069" s="52"/>
      <c r="F2069" s="52"/>
      <c r="G2069" s="52"/>
      <c r="H2069" s="52"/>
      <c r="I2069" s="52"/>
    </row>
    <row r="2070" spans="1:9" s="53" customFormat="1">
      <c r="A2070" s="49"/>
      <c r="B2070" s="50"/>
      <c r="C2070" s="51"/>
      <c r="D2070" s="49"/>
      <c r="E2070" s="52"/>
      <c r="F2070" s="52"/>
      <c r="G2070" s="52"/>
      <c r="H2070" s="52"/>
      <c r="I2070" s="52"/>
    </row>
    <row r="2071" spans="1:9" s="53" customFormat="1">
      <c r="A2071" s="49"/>
      <c r="B2071" s="50"/>
      <c r="C2071" s="51"/>
      <c r="D2071" s="49"/>
      <c r="E2071" s="52"/>
      <c r="F2071" s="52"/>
      <c r="G2071" s="52"/>
      <c r="H2071" s="52"/>
      <c r="I2071" s="52"/>
    </row>
    <row r="2072" spans="1:9" s="53" customFormat="1">
      <c r="A2072" s="49"/>
      <c r="B2072" s="50"/>
      <c r="C2072" s="51"/>
      <c r="D2072" s="49"/>
      <c r="E2072" s="52"/>
      <c r="F2072" s="52"/>
      <c r="G2072" s="52"/>
      <c r="H2072" s="52"/>
      <c r="I2072" s="52"/>
    </row>
    <row r="2073" spans="1:9" s="53" customFormat="1">
      <c r="A2073" s="49"/>
      <c r="B2073" s="50"/>
      <c r="C2073" s="51"/>
      <c r="D2073" s="49"/>
      <c r="E2073" s="52"/>
      <c r="F2073" s="52"/>
      <c r="G2073" s="52"/>
      <c r="H2073" s="52"/>
      <c r="I2073" s="52"/>
    </row>
    <row r="2074" spans="1:9" s="53" customFormat="1">
      <c r="A2074" s="49"/>
      <c r="B2074" s="50"/>
      <c r="C2074" s="51"/>
      <c r="D2074" s="49"/>
      <c r="E2074" s="52"/>
      <c r="F2074" s="52"/>
      <c r="G2074" s="52"/>
      <c r="H2074" s="52"/>
      <c r="I2074" s="52"/>
    </row>
    <row r="2075" spans="1:9" s="53" customFormat="1">
      <c r="A2075" s="49"/>
      <c r="B2075" s="50"/>
      <c r="C2075" s="51"/>
      <c r="D2075" s="49"/>
      <c r="E2075" s="52"/>
      <c r="F2075" s="52"/>
      <c r="G2075" s="52"/>
      <c r="H2075" s="52"/>
      <c r="I2075" s="52"/>
    </row>
    <row r="2076" spans="1:9" s="53" customFormat="1">
      <c r="A2076" s="49"/>
      <c r="B2076" s="50"/>
      <c r="C2076" s="51"/>
      <c r="D2076" s="49"/>
      <c r="E2076" s="52"/>
      <c r="F2076" s="52"/>
      <c r="G2076" s="52"/>
      <c r="H2076" s="52"/>
      <c r="I2076" s="52"/>
    </row>
    <row r="2077" spans="1:9" s="53" customFormat="1">
      <c r="A2077" s="49"/>
      <c r="B2077" s="50"/>
      <c r="C2077" s="51"/>
      <c r="D2077" s="49"/>
      <c r="E2077" s="52"/>
      <c r="F2077" s="52"/>
      <c r="G2077" s="52"/>
      <c r="H2077" s="52"/>
      <c r="I2077" s="52"/>
    </row>
    <row r="2078" spans="1:9" s="53" customFormat="1">
      <c r="A2078" s="49"/>
      <c r="B2078" s="50"/>
      <c r="C2078" s="51"/>
      <c r="D2078" s="49"/>
      <c r="E2078" s="52"/>
      <c r="F2078" s="52"/>
      <c r="G2078" s="52"/>
      <c r="H2078" s="52"/>
      <c r="I2078" s="52"/>
    </row>
    <row r="2079" spans="1:9" s="53" customFormat="1">
      <c r="A2079" s="49"/>
      <c r="B2079" s="50"/>
      <c r="C2079" s="51"/>
      <c r="D2079" s="49"/>
      <c r="E2079" s="52"/>
      <c r="F2079" s="52"/>
      <c r="G2079" s="52"/>
      <c r="H2079" s="52"/>
      <c r="I2079" s="52"/>
    </row>
    <row r="2080" spans="1:9" s="53" customFormat="1">
      <c r="A2080" s="49"/>
      <c r="B2080" s="50"/>
      <c r="C2080" s="51"/>
      <c r="D2080" s="49"/>
      <c r="E2080" s="52"/>
      <c r="F2080" s="52"/>
      <c r="G2080" s="52"/>
      <c r="H2080" s="52"/>
      <c r="I2080" s="52"/>
    </row>
    <row r="2081" spans="1:9" s="53" customFormat="1">
      <c r="A2081" s="49"/>
      <c r="B2081" s="50"/>
      <c r="C2081" s="51"/>
      <c r="D2081" s="49"/>
      <c r="E2081" s="52"/>
      <c r="F2081" s="52"/>
      <c r="G2081" s="52"/>
      <c r="H2081" s="52"/>
      <c r="I2081" s="52"/>
    </row>
    <row r="2082" spans="1:9" s="53" customFormat="1">
      <c r="A2082" s="49"/>
      <c r="B2082" s="50"/>
      <c r="C2082" s="51"/>
      <c r="D2082" s="49"/>
      <c r="E2082" s="52"/>
      <c r="F2082" s="52"/>
      <c r="G2082" s="52"/>
      <c r="H2082" s="52"/>
      <c r="I2082" s="52"/>
    </row>
    <row r="2083" spans="1:9" s="53" customFormat="1">
      <c r="A2083" s="49"/>
      <c r="B2083" s="50"/>
      <c r="C2083" s="51"/>
      <c r="D2083" s="49"/>
      <c r="E2083" s="52"/>
      <c r="F2083" s="52"/>
      <c r="G2083" s="52"/>
      <c r="H2083" s="52"/>
      <c r="I2083" s="52"/>
    </row>
    <row r="2084" spans="1:9" s="53" customFormat="1">
      <c r="A2084" s="49"/>
      <c r="B2084" s="50"/>
      <c r="C2084" s="51"/>
      <c r="D2084" s="49"/>
      <c r="E2084" s="52"/>
      <c r="F2084" s="52"/>
      <c r="G2084" s="52"/>
      <c r="H2084" s="52"/>
      <c r="I2084" s="52"/>
    </row>
    <row r="2085" spans="1:9" s="53" customFormat="1">
      <c r="A2085" s="49"/>
      <c r="B2085" s="50"/>
      <c r="C2085" s="51"/>
      <c r="D2085" s="49"/>
      <c r="E2085" s="52"/>
      <c r="F2085" s="52"/>
      <c r="G2085" s="52"/>
      <c r="H2085" s="52"/>
      <c r="I2085" s="52"/>
    </row>
    <row r="2086" spans="1:9" s="53" customFormat="1">
      <c r="A2086" s="49"/>
      <c r="B2086" s="50"/>
      <c r="C2086" s="51"/>
      <c r="D2086" s="49"/>
      <c r="E2086" s="52"/>
      <c r="F2086" s="52"/>
      <c r="G2086" s="52"/>
      <c r="H2086" s="52"/>
      <c r="I2086" s="52"/>
    </row>
    <row r="2087" spans="1:9" s="53" customFormat="1">
      <c r="A2087" s="49"/>
      <c r="B2087" s="50"/>
      <c r="C2087" s="51"/>
      <c r="D2087" s="49"/>
      <c r="E2087" s="52"/>
      <c r="F2087" s="52"/>
      <c r="G2087" s="52"/>
      <c r="H2087" s="52"/>
      <c r="I2087" s="52"/>
    </row>
    <row r="2088" spans="1:9" s="53" customFormat="1">
      <c r="A2088" s="49"/>
      <c r="B2088" s="50"/>
      <c r="C2088" s="51"/>
      <c r="D2088" s="49"/>
      <c r="E2088" s="52"/>
      <c r="F2088" s="52"/>
      <c r="G2088" s="52"/>
      <c r="H2088" s="52"/>
      <c r="I2088" s="52"/>
    </row>
    <row r="2089" spans="1:9" s="53" customFormat="1">
      <c r="A2089" s="49"/>
      <c r="B2089" s="50"/>
      <c r="C2089" s="51"/>
      <c r="D2089" s="49"/>
      <c r="E2089" s="52"/>
      <c r="F2089" s="52"/>
      <c r="G2089" s="52"/>
      <c r="H2089" s="52"/>
      <c r="I2089" s="52"/>
    </row>
    <row r="2090" spans="1:9" s="53" customFormat="1">
      <c r="A2090" s="49"/>
      <c r="B2090" s="50"/>
      <c r="C2090" s="51"/>
      <c r="D2090" s="49"/>
      <c r="E2090" s="52"/>
      <c r="F2090" s="52"/>
      <c r="G2090" s="52"/>
      <c r="H2090" s="52"/>
      <c r="I2090" s="52"/>
    </row>
    <row r="2091" spans="1:9" s="53" customFormat="1">
      <c r="A2091" s="49"/>
      <c r="B2091" s="50"/>
      <c r="C2091" s="51"/>
      <c r="D2091" s="49"/>
      <c r="E2091" s="52"/>
      <c r="F2091" s="52"/>
      <c r="G2091" s="52"/>
      <c r="H2091" s="52"/>
      <c r="I2091" s="52"/>
    </row>
    <row r="2092" spans="1:9" s="53" customFormat="1">
      <c r="A2092" s="49"/>
      <c r="B2092" s="50"/>
      <c r="C2092" s="51"/>
      <c r="D2092" s="49"/>
      <c r="E2092" s="52"/>
      <c r="F2092" s="52"/>
      <c r="G2092" s="52"/>
      <c r="H2092" s="52"/>
      <c r="I2092" s="52"/>
    </row>
    <row r="2093" spans="1:9" s="53" customFormat="1">
      <c r="A2093" s="49"/>
      <c r="B2093" s="50"/>
      <c r="C2093" s="51"/>
      <c r="D2093" s="49"/>
      <c r="E2093" s="52"/>
      <c r="F2093" s="52"/>
      <c r="G2093" s="52"/>
      <c r="H2093" s="52"/>
      <c r="I2093" s="52"/>
    </row>
    <row r="2094" spans="1:9" s="53" customFormat="1">
      <c r="A2094" s="49"/>
      <c r="B2094" s="50"/>
      <c r="C2094" s="51"/>
      <c r="D2094" s="49"/>
      <c r="E2094" s="52"/>
      <c r="F2094" s="52"/>
      <c r="G2094" s="52"/>
      <c r="H2094" s="52"/>
      <c r="I2094" s="52"/>
    </row>
    <row r="2095" spans="1:9" s="53" customFormat="1">
      <c r="A2095" s="49"/>
      <c r="B2095" s="50"/>
      <c r="C2095" s="51"/>
      <c r="D2095" s="49"/>
      <c r="E2095" s="52"/>
      <c r="F2095" s="52"/>
      <c r="G2095" s="52"/>
      <c r="H2095" s="52"/>
      <c r="I2095" s="52"/>
    </row>
    <row r="2096" spans="1:9" s="53" customFormat="1">
      <c r="A2096" s="49"/>
      <c r="B2096" s="50"/>
      <c r="C2096" s="51"/>
      <c r="D2096" s="49"/>
      <c r="E2096" s="52"/>
      <c r="F2096" s="52"/>
      <c r="G2096" s="52"/>
      <c r="H2096" s="52"/>
      <c r="I2096" s="52"/>
    </row>
    <row r="2097" spans="1:9" s="53" customFormat="1">
      <c r="A2097" s="49"/>
      <c r="B2097" s="50"/>
      <c r="C2097" s="51"/>
      <c r="D2097" s="49"/>
      <c r="E2097" s="52"/>
      <c r="F2097" s="52"/>
      <c r="G2097" s="52"/>
      <c r="H2097" s="52"/>
      <c r="I2097" s="52"/>
    </row>
    <row r="2098" spans="1:9" s="53" customFormat="1">
      <c r="A2098" s="49"/>
      <c r="B2098" s="50"/>
      <c r="C2098" s="51"/>
      <c r="D2098" s="49"/>
      <c r="E2098" s="52"/>
      <c r="F2098" s="52"/>
      <c r="G2098" s="52"/>
      <c r="H2098" s="52"/>
      <c r="I2098" s="52"/>
    </row>
    <row r="2099" spans="1:9" s="53" customFormat="1">
      <c r="A2099" s="49"/>
      <c r="B2099" s="50"/>
      <c r="C2099" s="51"/>
      <c r="D2099" s="49"/>
      <c r="E2099" s="52"/>
      <c r="F2099" s="52"/>
      <c r="G2099" s="52"/>
      <c r="H2099" s="52"/>
      <c r="I2099" s="52"/>
    </row>
    <row r="2100" spans="1:9" s="53" customFormat="1">
      <c r="A2100" s="49"/>
      <c r="B2100" s="50"/>
      <c r="C2100" s="51"/>
      <c r="D2100" s="49"/>
      <c r="E2100" s="52"/>
      <c r="F2100" s="52"/>
      <c r="G2100" s="52"/>
      <c r="H2100" s="52"/>
      <c r="I2100" s="52"/>
    </row>
    <row r="2101" spans="1:9" s="53" customFormat="1">
      <c r="A2101" s="49"/>
      <c r="B2101" s="50"/>
      <c r="C2101" s="51"/>
      <c r="D2101" s="49"/>
      <c r="E2101" s="52"/>
      <c r="F2101" s="52"/>
      <c r="G2101" s="52"/>
      <c r="H2101" s="52"/>
      <c r="I2101" s="52"/>
    </row>
    <row r="2102" spans="1:9" s="53" customFormat="1">
      <c r="A2102" s="49"/>
      <c r="B2102" s="50"/>
      <c r="C2102" s="51"/>
      <c r="D2102" s="49"/>
      <c r="E2102" s="52"/>
      <c r="F2102" s="52"/>
      <c r="G2102" s="52"/>
      <c r="H2102" s="52"/>
      <c r="I2102" s="52"/>
    </row>
    <row r="2103" spans="1:9" s="53" customFormat="1">
      <c r="A2103" s="49"/>
      <c r="B2103" s="50"/>
      <c r="C2103" s="51"/>
      <c r="D2103" s="49"/>
      <c r="E2103" s="52"/>
      <c r="F2103" s="52"/>
      <c r="G2103" s="52"/>
      <c r="H2103" s="52"/>
      <c r="I2103" s="52"/>
    </row>
    <row r="2104" spans="1:9" s="53" customFormat="1">
      <c r="A2104" s="49"/>
      <c r="B2104" s="50"/>
      <c r="C2104" s="51"/>
      <c r="D2104" s="49"/>
      <c r="E2104" s="52"/>
      <c r="F2104" s="52"/>
      <c r="G2104" s="52"/>
      <c r="H2104" s="52"/>
      <c r="I2104" s="52"/>
    </row>
    <row r="2105" spans="1:9" s="53" customFormat="1">
      <c r="A2105" s="49"/>
      <c r="B2105" s="50"/>
      <c r="C2105" s="51"/>
      <c r="D2105" s="49"/>
      <c r="E2105" s="52"/>
      <c r="F2105" s="52"/>
      <c r="G2105" s="52"/>
      <c r="H2105" s="52"/>
      <c r="I2105" s="52"/>
    </row>
    <row r="2106" spans="1:9" s="53" customFormat="1">
      <c r="A2106" s="49"/>
      <c r="B2106" s="50"/>
      <c r="C2106" s="51"/>
      <c r="D2106" s="49"/>
      <c r="E2106" s="52"/>
      <c r="F2106" s="52"/>
      <c r="G2106" s="52"/>
      <c r="H2106" s="52"/>
      <c r="I2106" s="52"/>
    </row>
    <row r="2107" spans="1:9" s="53" customFormat="1">
      <c r="A2107" s="49"/>
      <c r="B2107" s="50"/>
      <c r="C2107" s="51"/>
      <c r="D2107" s="49"/>
      <c r="E2107" s="52"/>
      <c r="F2107" s="52"/>
      <c r="G2107" s="52"/>
      <c r="H2107" s="52"/>
      <c r="I2107" s="52"/>
    </row>
    <row r="2108" spans="1:9" s="53" customFormat="1">
      <c r="A2108" s="49"/>
      <c r="B2108" s="50"/>
      <c r="C2108" s="51"/>
      <c r="D2108" s="49"/>
      <c r="E2108" s="52"/>
      <c r="F2108" s="52"/>
      <c r="G2108" s="52"/>
      <c r="H2108" s="52"/>
      <c r="I2108" s="52"/>
    </row>
    <row r="2109" spans="1:9" s="53" customFormat="1">
      <c r="A2109" s="49"/>
      <c r="B2109" s="50"/>
      <c r="C2109" s="51"/>
      <c r="D2109" s="49"/>
      <c r="E2109" s="52"/>
      <c r="F2109" s="52"/>
      <c r="G2109" s="52"/>
      <c r="H2109" s="52"/>
      <c r="I2109" s="52"/>
    </row>
    <row r="2110" spans="1:9" s="53" customFormat="1">
      <c r="A2110" s="49"/>
      <c r="B2110" s="50"/>
      <c r="C2110" s="51"/>
      <c r="D2110" s="49"/>
      <c r="E2110" s="52"/>
      <c r="F2110" s="52"/>
      <c r="G2110" s="52"/>
      <c r="H2110" s="52"/>
      <c r="I2110" s="52"/>
    </row>
    <row r="2111" spans="1:9" s="53" customFormat="1">
      <c r="A2111" s="49"/>
      <c r="B2111" s="50"/>
      <c r="C2111" s="51"/>
      <c r="D2111" s="49"/>
      <c r="E2111" s="52"/>
      <c r="F2111" s="52"/>
      <c r="G2111" s="52"/>
      <c r="H2111" s="52"/>
      <c r="I2111" s="52"/>
    </row>
    <row r="2112" spans="1:9" s="53" customFormat="1">
      <c r="A2112" s="49"/>
      <c r="B2112" s="50"/>
      <c r="C2112" s="51"/>
      <c r="D2112" s="49"/>
      <c r="E2112" s="52"/>
      <c r="F2112" s="52"/>
      <c r="G2112" s="52"/>
      <c r="H2112" s="52"/>
      <c r="I2112" s="52"/>
    </row>
    <row r="2113" spans="1:9" s="53" customFormat="1">
      <c r="A2113" s="49"/>
      <c r="B2113" s="50"/>
      <c r="C2113" s="51"/>
      <c r="D2113" s="49"/>
      <c r="E2113" s="52"/>
      <c r="F2113" s="52"/>
      <c r="G2113" s="52"/>
      <c r="H2113" s="52"/>
      <c r="I2113" s="52"/>
    </row>
    <row r="2114" spans="1:9" s="53" customFormat="1">
      <c r="A2114" s="49"/>
      <c r="B2114" s="50"/>
      <c r="C2114" s="51"/>
      <c r="D2114" s="49"/>
      <c r="E2114" s="52"/>
      <c r="F2114" s="52"/>
      <c r="G2114" s="52"/>
      <c r="H2114" s="52"/>
      <c r="I2114" s="52"/>
    </row>
    <row r="2115" spans="1:9" s="53" customFormat="1">
      <c r="A2115" s="49"/>
      <c r="B2115" s="50"/>
      <c r="C2115" s="51"/>
      <c r="D2115" s="49"/>
      <c r="E2115" s="52"/>
      <c r="F2115" s="52"/>
      <c r="G2115" s="52"/>
      <c r="H2115" s="52"/>
      <c r="I2115" s="52"/>
    </row>
    <row r="2116" spans="1:9" s="53" customFormat="1">
      <c r="A2116" s="49"/>
      <c r="B2116" s="50"/>
      <c r="C2116" s="51"/>
      <c r="D2116" s="49"/>
      <c r="E2116" s="52"/>
      <c r="F2116" s="52"/>
      <c r="G2116" s="52"/>
      <c r="H2116" s="52"/>
      <c r="I2116" s="52"/>
    </row>
    <row r="2117" spans="1:9" s="53" customFormat="1">
      <c r="A2117" s="49"/>
      <c r="B2117" s="50"/>
      <c r="C2117" s="51"/>
      <c r="D2117" s="49"/>
      <c r="E2117" s="52"/>
      <c r="F2117" s="52"/>
      <c r="G2117" s="52"/>
      <c r="H2117" s="52"/>
      <c r="I2117" s="52"/>
    </row>
    <row r="2118" spans="1:9" s="53" customFormat="1">
      <c r="A2118" s="49"/>
      <c r="B2118" s="50"/>
      <c r="C2118" s="51"/>
      <c r="D2118" s="49"/>
      <c r="E2118" s="52"/>
      <c r="F2118" s="52"/>
      <c r="G2118" s="52"/>
      <c r="H2118" s="52"/>
      <c r="I2118" s="52"/>
    </row>
    <row r="2119" spans="1:9" s="53" customFormat="1">
      <c r="A2119" s="49"/>
      <c r="B2119" s="50"/>
      <c r="C2119" s="51"/>
      <c r="D2119" s="49"/>
      <c r="E2119" s="52"/>
      <c r="F2119" s="52"/>
      <c r="G2119" s="52"/>
      <c r="H2119" s="52"/>
      <c r="I2119" s="52"/>
    </row>
    <row r="2120" spans="1:9" s="53" customFormat="1">
      <c r="A2120" s="49"/>
      <c r="B2120" s="50"/>
      <c r="C2120" s="51"/>
      <c r="D2120" s="49"/>
      <c r="E2120" s="52"/>
      <c r="F2120" s="52"/>
      <c r="G2120" s="52"/>
      <c r="H2120" s="52"/>
      <c r="I2120" s="52"/>
    </row>
    <row r="2121" spans="1:9" s="53" customFormat="1">
      <c r="A2121" s="49"/>
      <c r="B2121" s="50"/>
      <c r="C2121" s="51"/>
      <c r="D2121" s="49"/>
      <c r="E2121" s="52"/>
      <c r="F2121" s="52"/>
      <c r="G2121" s="52"/>
      <c r="H2121" s="52"/>
      <c r="I2121" s="52"/>
    </row>
    <row r="2122" spans="1:9" s="53" customFormat="1">
      <c r="A2122" s="49"/>
      <c r="B2122" s="50"/>
      <c r="C2122" s="51"/>
      <c r="D2122" s="49"/>
      <c r="E2122" s="52"/>
      <c r="F2122" s="52"/>
      <c r="G2122" s="52"/>
      <c r="H2122" s="52"/>
      <c r="I2122" s="52"/>
    </row>
    <row r="2123" spans="1:9" s="53" customFormat="1">
      <c r="A2123" s="49"/>
      <c r="B2123" s="50"/>
      <c r="C2123" s="51"/>
      <c r="D2123" s="49"/>
      <c r="E2123" s="52"/>
      <c r="F2123" s="52"/>
      <c r="G2123" s="52"/>
      <c r="H2123" s="52"/>
      <c r="I2123" s="52"/>
    </row>
    <row r="2124" spans="1:9" s="53" customFormat="1">
      <c r="A2124" s="49"/>
      <c r="B2124" s="50"/>
      <c r="C2124" s="51"/>
      <c r="D2124" s="49"/>
      <c r="E2124" s="52"/>
      <c r="F2124" s="52"/>
      <c r="G2124" s="52"/>
      <c r="H2124" s="52"/>
      <c r="I2124" s="52"/>
    </row>
    <row r="2125" spans="1:9" s="53" customFormat="1">
      <c r="A2125" s="49"/>
      <c r="B2125" s="50"/>
      <c r="C2125" s="51"/>
      <c r="D2125" s="49"/>
      <c r="E2125" s="52"/>
      <c r="F2125" s="52"/>
      <c r="G2125" s="52"/>
      <c r="H2125" s="52"/>
      <c r="I2125" s="52"/>
    </row>
    <row r="2126" spans="1:9" s="53" customFormat="1">
      <c r="A2126" s="49"/>
      <c r="B2126" s="50"/>
      <c r="C2126" s="51"/>
      <c r="D2126" s="49"/>
      <c r="E2126" s="52"/>
      <c r="F2126" s="52"/>
      <c r="G2126" s="52"/>
      <c r="H2126" s="52"/>
      <c r="I2126" s="52"/>
    </row>
    <row r="2127" spans="1:9" s="53" customFormat="1">
      <c r="A2127" s="49"/>
      <c r="B2127" s="50"/>
      <c r="C2127" s="51"/>
      <c r="D2127" s="49"/>
      <c r="E2127" s="52"/>
      <c r="F2127" s="52"/>
      <c r="G2127" s="52"/>
      <c r="H2127" s="52"/>
      <c r="I2127" s="52"/>
    </row>
    <row r="2128" spans="1:9" s="53" customFormat="1">
      <c r="A2128" s="49"/>
      <c r="B2128" s="50"/>
      <c r="C2128" s="51"/>
      <c r="D2128" s="49"/>
      <c r="E2128" s="52"/>
      <c r="F2128" s="52"/>
      <c r="G2128" s="52"/>
      <c r="H2128" s="52"/>
      <c r="I2128" s="52"/>
    </row>
    <row r="2129" spans="1:9" s="53" customFormat="1">
      <c r="A2129" s="49"/>
      <c r="B2129" s="50"/>
      <c r="C2129" s="51"/>
      <c r="D2129" s="49"/>
      <c r="E2129" s="52"/>
      <c r="F2129" s="52"/>
      <c r="G2129" s="52"/>
      <c r="H2129" s="52"/>
      <c r="I2129" s="52"/>
    </row>
    <row r="2130" spans="1:9" s="53" customFormat="1">
      <c r="A2130" s="49"/>
      <c r="B2130" s="50"/>
      <c r="C2130" s="51"/>
      <c r="D2130" s="49"/>
      <c r="E2130" s="52"/>
      <c r="F2130" s="52"/>
      <c r="G2130" s="52"/>
      <c r="H2130" s="52"/>
      <c r="I2130" s="52"/>
    </row>
    <row r="2131" spans="1:9" s="53" customFormat="1">
      <c r="A2131" s="49"/>
      <c r="B2131" s="50"/>
      <c r="C2131" s="51"/>
      <c r="D2131" s="49"/>
      <c r="E2131" s="52"/>
      <c r="F2131" s="52"/>
      <c r="G2131" s="52"/>
      <c r="H2131" s="52"/>
      <c r="I2131" s="52"/>
    </row>
    <row r="2132" spans="1:9" s="53" customFormat="1">
      <c r="A2132" s="49"/>
      <c r="B2132" s="50"/>
      <c r="C2132" s="51"/>
      <c r="D2132" s="49"/>
      <c r="E2132" s="52"/>
      <c r="F2132" s="52"/>
      <c r="G2132" s="52"/>
      <c r="H2132" s="52"/>
      <c r="I2132" s="52"/>
    </row>
    <row r="2133" spans="1:9" s="53" customFormat="1">
      <c r="A2133" s="49"/>
      <c r="B2133" s="50"/>
      <c r="C2133" s="51"/>
      <c r="D2133" s="49"/>
      <c r="E2133" s="52"/>
      <c r="F2133" s="52"/>
      <c r="G2133" s="52"/>
      <c r="H2133" s="52"/>
      <c r="I2133" s="52"/>
    </row>
    <row r="2134" spans="1:9" s="53" customFormat="1">
      <c r="A2134" s="49"/>
      <c r="B2134" s="50"/>
      <c r="C2134" s="51"/>
      <c r="D2134" s="49"/>
      <c r="E2134" s="52"/>
      <c r="F2134" s="52"/>
      <c r="G2134" s="52"/>
      <c r="H2134" s="52"/>
      <c r="I2134" s="52"/>
    </row>
    <row r="2135" spans="1:9" s="53" customFormat="1">
      <c r="A2135" s="49"/>
      <c r="B2135" s="50"/>
      <c r="C2135" s="51"/>
      <c r="D2135" s="49"/>
      <c r="E2135" s="52"/>
      <c r="F2135" s="52"/>
      <c r="G2135" s="52"/>
      <c r="H2135" s="52"/>
      <c r="I2135" s="52"/>
    </row>
    <row r="2136" spans="1:9" s="53" customFormat="1">
      <c r="A2136" s="49"/>
      <c r="B2136" s="50"/>
      <c r="C2136" s="51"/>
      <c r="D2136" s="49"/>
      <c r="E2136" s="52"/>
      <c r="F2136" s="52"/>
      <c r="G2136" s="52"/>
      <c r="H2136" s="52"/>
      <c r="I2136" s="52"/>
    </row>
    <row r="2137" spans="1:9" s="53" customFormat="1">
      <c r="A2137" s="49"/>
      <c r="B2137" s="50"/>
      <c r="C2137" s="51"/>
      <c r="D2137" s="49"/>
      <c r="E2137" s="52"/>
      <c r="F2137" s="52"/>
      <c r="G2137" s="52"/>
      <c r="H2137" s="52"/>
      <c r="I2137" s="52"/>
    </row>
    <row r="2138" spans="1:9" s="53" customFormat="1">
      <c r="A2138" s="49"/>
      <c r="B2138" s="50"/>
      <c r="C2138" s="51"/>
      <c r="D2138" s="49"/>
      <c r="E2138" s="52"/>
      <c r="F2138" s="52"/>
      <c r="G2138" s="52"/>
      <c r="H2138" s="52"/>
      <c r="I2138" s="52"/>
    </row>
    <row r="2139" spans="1:9" s="53" customFormat="1">
      <c r="A2139" s="49"/>
      <c r="B2139" s="50"/>
      <c r="C2139" s="51"/>
      <c r="D2139" s="49"/>
      <c r="E2139" s="52"/>
      <c r="F2139" s="52"/>
      <c r="G2139" s="52"/>
      <c r="H2139" s="52"/>
      <c r="I2139" s="52"/>
    </row>
    <row r="2140" spans="1:9" s="53" customFormat="1">
      <c r="A2140" s="49"/>
      <c r="B2140" s="50"/>
      <c r="C2140" s="51"/>
      <c r="D2140" s="49"/>
      <c r="E2140" s="52"/>
      <c r="F2140" s="52"/>
      <c r="G2140" s="52"/>
      <c r="H2140" s="52"/>
      <c r="I2140" s="52"/>
    </row>
    <row r="2141" spans="1:9" s="53" customFormat="1">
      <c r="A2141" s="49"/>
      <c r="B2141" s="50"/>
      <c r="C2141" s="51"/>
      <c r="D2141" s="49"/>
      <c r="E2141" s="52"/>
      <c r="F2141" s="52"/>
      <c r="G2141" s="52"/>
      <c r="H2141" s="52"/>
      <c r="I2141" s="52"/>
    </row>
    <row r="2142" spans="1:9" s="53" customFormat="1">
      <c r="A2142" s="49"/>
      <c r="B2142" s="50"/>
      <c r="C2142" s="51"/>
      <c r="D2142" s="49"/>
      <c r="E2142" s="52"/>
      <c r="F2142" s="52"/>
      <c r="G2142" s="52"/>
      <c r="H2142" s="52"/>
      <c r="I2142" s="52"/>
    </row>
    <row r="2143" spans="1:9" s="53" customFormat="1">
      <c r="A2143" s="49"/>
      <c r="B2143" s="50"/>
      <c r="C2143" s="51"/>
      <c r="D2143" s="49"/>
      <c r="E2143" s="52"/>
      <c r="F2143" s="52"/>
      <c r="G2143" s="52"/>
      <c r="H2143" s="52"/>
      <c r="I2143" s="52"/>
    </row>
    <row r="2144" spans="1:9" s="53" customFormat="1">
      <c r="A2144" s="49"/>
      <c r="B2144" s="50"/>
      <c r="C2144" s="51"/>
      <c r="D2144" s="49"/>
      <c r="E2144" s="52"/>
      <c r="F2144" s="52"/>
      <c r="G2144" s="52"/>
      <c r="H2144" s="52"/>
      <c r="I2144" s="52"/>
    </row>
    <row r="2145" spans="1:9" s="53" customFormat="1">
      <c r="A2145" s="49"/>
      <c r="B2145" s="50"/>
      <c r="C2145" s="51"/>
      <c r="D2145" s="49"/>
      <c r="E2145" s="52"/>
      <c r="F2145" s="52"/>
      <c r="G2145" s="52"/>
      <c r="H2145" s="52"/>
      <c r="I2145" s="52"/>
    </row>
    <row r="2146" spans="1:9" s="53" customFormat="1">
      <c r="A2146" s="49"/>
      <c r="B2146" s="50"/>
      <c r="C2146" s="51"/>
      <c r="D2146" s="49"/>
      <c r="E2146" s="52"/>
      <c r="F2146" s="52"/>
      <c r="G2146" s="52"/>
      <c r="H2146" s="52"/>
      <c r="I2146" s="52"/>
    </row>
    <row r="2147" spans="1:9" s="53" customFormat="1">
      <c r="A2147" s="49"/>
      <c r="B2147" s="50"/>
      <c r="C2147" s="51"/>
      <c r="D2147" s="49"/>
      <c r="E2147" s="52"/>
      <c r="F2147" s="52"/>
      <c r="G2147" s="52"/>
      <c r="H2147" s="52"/>
      <c r="I2147" s="52"/>
    </row>
    <row r="2148" spans="1:9" s="53" customFormat="1">
      <c r="A2148" s="49"/>
      <c r="B2148" s="50"/>
      <c r="C2148" s="51"/>
      <c r="D2148" s="49"/>
      <c r="E2148" s="52"/>
      <c r="F2148" s="52"/>
      <c r="G2148" s="52"/>
      <c r="H2148" s="52"/>
      <c r="I2148" s="52"/>
    </row>
    <row r="2149" spans="1:9" s="53" customFormat="1">
      <c r="A2149" s="49"/>
      <c r="B2149" s="50"/>
      <c r="C2149" s="51"/>
      <c r="D2149" s="49"/>
      <c r="E2149" s="52"/>
      <c r="F2149" s="52"/>
      <c r="G2149" s="52"/>
      <c r="H2149" s="52"/>
      <c r="I2149" s="52"/>
    </row>
    <row r="2150" spans="1:9" s="53" customFormat="1">
      <c r="A2150" s="49"/>
      <c r="B2150" s="50"/>
      <c r="C2150" s="51"/>
      <c r="D2150" s="49"/>
      <c r="E2150" s="52"/>
      <c r="F2150" s="52"/>
      <c r="G2150" s="52"/>
      <c r="H2150" s="52"/>
      <c r="I2150" s="52"/>
    </row>
    <row r="2151" spans="1:9" s="53" customFormat="1">
      <c r="A2151" s="49"/>
      <c r="B2151" s="50"/>
      <c r="C2151" s="51"/>
      <c r="D2151" s="49"/>
      <c r="E2151" s="52"/>
      <c r="F2151" s="52"/>
      <c r="G2151" s="52"/>
      <c r="H2151" s="52"/>
      <c r="I2151" s="52"/>
    </row>
    <row r="2152" spans="1:9" s="53" customFormat="1">
      <c r="A2152" s="49"/>
      <c r="B2152" s="50"/>
      <c r="C2152" s="51"/>
      <c r="D2152" s="49"/>
      <c r="E2152" s="52"/>
      <c r="F2152" s="52"/>
      <c r="G2152" s="52"/>
      <c r="H2152" s="52"/>
      <c r="I2152" s="52"/>
    </row>
    <row r="2153" spans="1:9" s="53" customFormat="1">
      <c r="A2153" s="49"/>
      <c r="B2153" s="50"/>
      <c r="C2153" s="51"/>
      <c r="D2153" s="49"/>
      <c r="E2153" s="52"/>
      <c r="F2153" s="52"/>
      <c r="G2153" s="52"/>
      <c r="H2153" s="52"/>
      <c r="I2153" s="52"/>
    </row>
    <row r="2154" spans="1:9" s="53" customFormat="1">
      <c r="A2154" s="49"/>
      <c r="B2154" s="50"/>
      <c r="C2154" s="51"/>
      <c r="D2154" s="49"/>
      <c r="E2154" s="52"/>
      <c r="F2154" s="52"/>
      <c r="G2154" s="52"/>
      <c r="H2154" s="52"/>
      <c r="I2154" s="52"/>
    </row>
    <row r="2155" spans="1:9" s="53" customFormat="1">
      <c r="A2155" s="49"/>
      <c r="B2155" s="50"/>
      <c r="C2155" s="51"/>
      <c r="D2155" s="49"/>
      <c r="E2155" s="52"/>
      <c r="F2155" s="52"/>
      <c r="G2155" s="52"/>
      <c r="H2155" s="52"/>
      <c r="I2155" s="52"/>
    </row>
    <row r="2156" spans="1:9" s="53" customFormat="1">
      <c r="A2156" s="49"/>
      <c r="B2156" s="50"/>
      <c r="C2156" s="51"/>
      <c r="D2156" s="49"/>
      <c r="E2156" s="52"/>
      <c r="F2156" s="52"/>
      <c r="G2156" s="52"/>
      <c r="H2156" s="52"/>
      <c r="I2156" s="52"/>
    </row>
    <row r="2157" spans="1:9" s="53" customFormat="1">
      <c r="A2157" s="49"/>
      <c r="B2157" s="50"/>
      <c r="C2157" s="51"/>
      <c r="D2157" s="49"/>
      <c r="E2157" s="52"/>
      <c r="F2157" s="52"/>
      <c r="G2157" s="52"/>
      <c r="H2157" s="52"/>
      <c r="I2157" s="52"/>
    </row>
    <row r="2158" spans="1:9" s="53" customFormat="1">
      <c r="A2158" s="49"/>
      <c r="B2158" s="50"/>
      <c r="C2158" s="51"/>
      <c r="D2158" s="49"/>
      <c r="E2158" s="52"/>
      <c r="F2158" s="52"/>
      <c r="G2158" s="52"/>
      <c r="H2158" s="52"/>
      <c r="I2158" s="52"/>
    </row>
    <row r="2159" spans="1:9" s="53" customFormat="1">
      <c r="A2159" s="49"/>
      <c r="B2159" s="50"/>
      <c r="C2159" s="51"/>
      <c r="D2159" s="49"/>
      <c r="E2159" s="52"/>
      <c r="F2159" s="52"/>
      <c r="G2159" s="52"/>
      <c r="H2159" s="52"/>
      <c r="I2159" s="52"/>
    </row>
    <row r="2160" spans="1:9" s="53" customFormat="1">
      <c r="A2160" s="49"/>
      <c r="B2160" s="50"/>
      <c r="C2160" s="51"/>
      <c r="D2160" s="49"/>
      <c r="E2160" s="52"/>
      <c r="F2160" s="52"/>
      <c r="G2160" s="52"/>
      <c r="H2160" s="52"/>
      <c r="I2160" s="52"/>
    </row>
    <row r="2161" spans="1:9" s="53" customFormat="1">
      <c r="A2161" s="49"/>
      <c r="B2161" s="50"/>
      <c r="C2161" s="51"/>
      <c r="D2161" s="49"/>
      <c r="E2161" s="52"/>
      <c r="F2161" s="52"/>
      <c r="G2161" s="52"/>
      <c r="H2161" s="52"/>
      <c r="I2161" s="52"/>
    </row>
    <row r="2162" spans="1:9" s="53" customFormat="1">
      <c r="A2162" s="49"/>
      <c r="B2162" s="50"/>
      <c r="C2162" s="51"/>
      <c r="D2162" s="49"/>
      <c r="E2162" s="52"/>
      <c r="F2162" s="52"/>
      <c r="G2162" s="52"/>
      <c r="H2162" s="52"/>
      <c r="I2162" s="52"/>
    </row>
    <row r="2163" spans="1:9" s="53" customFormat="1">
      <c r="A2163" s="49"/>
      <c r="B2163" s="50"/>
      <c r="C2163" s="51"/>
      <c r="D2163" s="49"/>
      <c r="E2163" s="52"/>
      <c r="F2163" s="52"/>
      <c r="G2163" s="52"/>
      <c r="H2163" s="52"/>
      <c r="I2163" s="52"/>
    </row>
    <row r="2164" spans="1:9" s="53" customFormat="1">
      <c r="A2164" s="49"/>
      <c r="B2164" s="50"/>
      <c r="C2164" s="51"/>
      <c r="D2164" s="49"/>
      <c r="E2164" s="52"/>
      <c r="F2164" s="52"/>
      <c r="G2164" s="52"/>
      <c r="H2164" s="52"/>
      <c r="I2164" s="52"/>
    </row>
    <row r="2165" spans="1:9" s="53" customFormat="1">
      <c r="A2165" s="49"/>
      <c r="B2165" s="50"/>
      <c r="C2165" s="51"/>
      <c r="D2165" s="49"/>
      <c r="E2165" s="52"/>
      <c r="F2165" s="52"/>
      <c r="G2165" s="52"/>
      <c r="H2165" s="52"/>
      <c r="I2165" s="52"/>
    </row>
    <row r="2166" spans="1:9" s="53" customFormat="1">
      <c r="A2166" s="49"/>
      <c r="B2166" s="50"/>
      <c r="C2166" s="51"/>
      <c r="D2166" s="49"/>
      <c r="E2166" s="52"/>
      <c r="F2166" s="52"/>
      <c r="G2166" s="52"/>
      <c r="H2166" s="52"/>
      <c r="I2166" s="52"/>
    </row>
    <row r="2167" spans="1:9" s="53" customFormat="1">
      <c r="A2167" s="49"/>
      <c r="B2167" s="50"/>
      <c r="C2167" s="51"/>
      <c r="D2167" s="49"/>
      <c r="E2167" s="52"/>
      <c r="F2167" s="52"/>
      <c r="G2167" s="52"/>
      <c r="H2167" s="52"/>
      <c r="I2167" s="52"/>
    </row>
    <row r="2168" spans="1:9" s="53" customFormat="1">
      <c r="A2168" s="49"/>
      <c r="B2168" s="50"/>
      <c r="C2168" s="51"/>
      <c r="D2168" s="49"/>
      <c r="E2168" s="52"/>
      <c r="F2168" s="52"/>
      <c r="G2168" s="52"/>
      <c r="H2168" s="52"/>
      <c r="I2168" s="52"/>
    </row>
    <row r="2169" spans="1:9" s="53" customFormat="1">
      <c r="A2169" s="49"/>
      <c r="B2169" s="50"/>
      <c r="C2169" s="51"/>
      <c r="D2169" s="49"/>
      <c r="E2169" s="52"/>
      <c r="F2169" s="52"/>
      <c r="G2169" s="52"/>
      <c r="H2169" s="52"/>
      <c r="I2169" s="52"/>
    </row>
    <row r="2170" spans="1:9" s="53" customFormat="1">
      <c r="A2170" s="49"/>
      <c r="B2170" s="50"/>
      <c r="C2170" s="51"/>
      <c r="D2170" s="49"/>
      <c r="E2170" s="52"/>
      <c r="F2170" s="52"/>
      <c r="G2170" s="52"/>
      <c r="H2170" s="52"/>
      <c r="I2170" s="52"/>
    </row>
    <row r="2171" spans="1:9" s="53" customFormat="1">
      <c r="A2171" s="49"/>
      <c r="B2171" s="50"/>
      <c r="C2171" s="51"/>
      <c r="D2171" s="49"/>
      <c r="E2171" s="52"/>
      <c r="F2171" s="52"/>
      <c r="G2171" s="52"/>
      <c r="H2171" s="52"/>
      <c r="I2171" s="52"/>
    </row>
    <row r="2172" spans="1:9" s="53" customFormat="1">
      <c r="A2172" s="49"/>
      <c r="B2172" s="50"/>
      <c r="C2172" s="51"/>
      <c r="D2172" s="49"/>
      <c r="E2172" s="52"/>
      <c r="F2172" s="52"/>
      <c r="G2172" s="52"/>
      <c r="H2172" s="52"/>
      <c r="I2172" s="52"/>
    </row>
    <row r="2173" spans="1:9" s="53" customFormat="1">
      <c r="A2173" s="49"/>
      <c r="B2173" s="50"/>
      <c r="C2173" s="51"/>
      <c r="D2173" s="49"/>
      <c r="E2173" s="52"/>
      <c r="F2173" s="52"/>
      <c r="G2173" s="52"/>
      <c r="H2173" s="52"/>
      <c r="I2173" s="52"/>
    </row>
    <row r="2174" spans="1:9" s="53" customFormat="1">
      <c r="A2174" s="49"/>
      <c r="B2174" s="50"/>
      <c r="C2174" s="51"/>
      <c r="D2174" s="49"/>
      <c r="E2174" s="52"/>
      <c r="F2174" s="52"/>
      <c r="G2174" s="52"/>
      <c r="H2174" s="52"/>
      <c r="I2174" s="52"/>
    </row>
    <row r="2175" spans="1:9" s="53" customFormat="1">
      <c r="A2175" s="49"/>
      <c r="B2175" s="50"/>
      <c r="C2175" s="51"/>
      <c r="D2175" s="49"/>
      <c r="E2175" s="52"/>
      <c r="F2175" s="52"/>
      <c r="G2175" s="52"/>
      <c r="H2175" s="52"/>
      <c r="I2175" s="52"/>
    </row>
    <row r="2176" spans="1:9" s="53" customFormat="1">
      <c r="A2176" s="49"/>
      <c r="B2176" s="50"/>
      <c r="C2176" s="51"/>
      <c r="D2176" s="49"/>
      <c r="E2176" s="52"/>
      <c r="F2176" s="52"/>
      <c r="G2176" s="52"/>
      <c r="H2176" s="52"/>
      <c r="I2176" s="52"/>
    </row>
    <row r="2177" spans="1:9" s="53" customFormat="1">
      <c r="A2177" s="49"/>
      <c r="B2177" s="50"/>
      <c r="C2177" s="51"/>
      <c r="D2177" s="49"/>
      <c r="E2177" s="52"/>
      <c r="F2177" s="52"/>
      <c r="G2177" s="52"/>
      <c r="H2177" s="52"/>
      <c r="I2177" s="52"/>
    </row>
    <row r="2178" spans="1:9" s="53" customFormat="1">
      <c r="A2178" s="49"/>
      <c r="B2178" s="50"/>
      <c r="C2178" s="51"/>
      <c r="D2178" s="49"/>
      <c r="E2178" s="52"/>
      <c r="F2178" s="52"/>
      <c r="G2178" s="52"/>
      <c r="H2178" s="52"/>
      <c r="I2178" s="52"/>
    </row>
    <row r="2179" spans="1:9" s="53" customFormat="1">
      <c r="A2179" s="49"/>
      <c r="B2179" s="50"/>
      <c r="C2179" s="51"/>
      <c r="D2179" s="49"/>
      <c r="E2179" s="52"/>
      <c r="F2179" s="52"/>
      <c r="G2179" s="52"/>
      <c r="H2179" s="52"/>
      <c r="I2179" s="52"/>
    </row>
    <row r="2180" spans="1:9" s="53" customFormat="1">
      <c r="A2180" s="49"/>
      <c r="B2180" s="50"/>
      <c r="C2180" s="51"/>
      <c r="D2180" s="49"/>
      <c r="E2180" s="52"/>
      <c r="F2180" s="52"/>
      <c r="G2180" s="52"/>
      <c r="H2180" s="52"/>
      <c r="I2180" s="52"/>
    </row>
    <row r="2181" spans="1:9" s="53" customFormat="1">
      <c r="A2181" s="49"/>
      <c r="B2181" s="50"/>
      <c r="C2181" s="51"/>
      <c r="D2181" s="49"/>
      <c r="E2181" s="52"/>
      <c r="F2181" s="52"/>
      <c r="G2181" s="52"/>
      <c r="H2181" s="52"/>
      <c r="I2181" s="52"/>
    </row>
    <row r="2182" spans="1:9" s="53" customFormat="1">
      <c r="A2182" s="49"/>
      <c r="B2182" s="50"/>
      <c r="C2182" s="51"/>
      <c r="D2182" s="49"/>
      <c r="E2182" s="52"/>
      <c r="F2182" s="52"/>
      <c r="G2182" s="52"/>
      <c r="H2182" s="52"/>
      <c r="I2182" s="52"/>
    </row>
    <row r="2183" spans="1:9" s="53" customFormat="1">
      <c r="A2183" s="49"/>
      <c r="B2183" s="50"/>
      <c r="C2183" s="51"/>
      <c r="D2183" s="49"/>
      <c r="E2183" s="52"/>
      <c r="F2183" s="52"/>
      <c r="G2183" s="52"/>
      <c r="H2183" s="52"/>
      <c r="I2183" s="52"/>
    </row>
    <row r="2184" spans="1:9" s="53" customFormat="1">
      <c r="A2184" s="49"/>
      <c r="B2184" s="50"/>
      <c r="C2184" s="51"/>
      <c r="D2184" s="49"/>
      <c r="E2184" s="52"/>
      <c r="F2184" s="52"/>
      <c r="G2184" s="52"/>
      <c r="H2184" s="52"/>
      <c r="I2184" s="52"/>
    </row>
    <row r="2185" spans="1:9" s="53" customFormat="1">
      <c r="A2185" s="49"/>
      <c r="B2185" s="50"/>
      <c r="C2185" s="51"/>
      <c r="D2185" s="49"/>
      <c r="E2185" s="52"/>
      <c r="F2185" s="52"/>
      <c r="G2185" s="52"/>
      <c r="H2185" s="52"/>
      <c r="I2185" s="52"/>
    </row>
    <row r="2186" spans="1:9" s="53" customFormat="1">
      <c r="A2186" s="49"/>
      <c r="B2186" s="50"/>
      <c r="C2186" s="51"/>
      <c r="D2186" s="49"/>
      <c r="E2186" s="52"/>
      <c r="F2186" s="52"/>
      <c r="G2186" s="52"/>
      <c r="H2186" s="52"/>
      <c r="I2186" s="52"/>
    </row>
    <row r="2187" spans="1:9" s="53" customFormat="1">
      <c r="A2187" s="49"/>
      <c r="B2187" s="50"/>
      <c r="C2187" s="51"/>
      <c r="D2187" s="49"/>
      <c r="E2187" s="52"/>
      <c r="F2187" s="52"/>
      <c r="G2187" s="52"/>
      <c r="H2187" s="52"/>
      <c r="I2187" s="52"/>
    </row>
    <row r="2188" spans="1:9" s="53" customFormat="1">
      <c r="A2188" s="49"/>
      <c r="B2188" s="50"/>
      <c r="C2188" s="51"/>
      <c r="D2188" s="49"/>
      <c r="E2188" s="52"/>
      <c r="F2188" s="52"/>
      <c r="G2188" s="52"/>
      <c r="H2188" s="52"/>
      <c r="I2188" s="52"/>
    </row>
    <row r="2189" spans="1:9" s="53" customFormat="1">
      <c r="A2189" s="49"/>
      <c r="B2189" s="50"/>
      <c r="C2189" s="51"/>
      <c r="D2189" s="49"/>
      <c r="E2189" s="52"/>
      <c r="F2189" s="52"/>
      <c r="G2189" s="52"/>
      <c r="H2189" s="52"/>
      <c r="I2189" s="52"/>
    </row>
    <row r="2190" spans="1:9" s="53" customFormat="1">
      <c r="A2190" s="49"/>
      <c r="B2190" s="50"/>
      <c r="C2190" s="51"/>
      <c r="D2190" s="49"/>
      <c r="E2190" s="52"/>
      <c r="F2190" s="52"/>
      <c r="G2190" s="52"/>
      <c r="H2190" s="52"/>
      <c r="I2190" s="52"/>
    </row>
    <row r="2191" spans="1:9" s="53" customFormat="1">
      <c r="A2191" s="49"/>
      <c r="B2191" s="50"/>
      <c r="C2191" s="51"/>
      <c r="D2191" s="49"/>
      <c r="E2191" s="52"/>
      <c r="F2191" s="52"/>
      <c r="G2191" s="52"/>
      <c r="H2191" s="52"/>
      <c r="I2191" s="52"/>
    </row>
    <row r="2192" spans="1:9" s="53" customFormat="1">
      <c r="A2192" s="49"/>
      <c r="B2192" s="50"/>
      <c r="C2192" s="51"/>
      <c r="D2192" s="49"/>
      <c r="E2192" s="52"/>
      <c r="F2192" s="52"/>
      <c r="G2192" s="52"/>
      <c r="H2192" s="52"/>
      <c r="I2192" s="52"/>
    </row>
    <row r="2193" spans="1:9" s="53" customFormat="1">
      <c r="A2193" s="49"/>
      <c r="B2193" s="50"/>
      <c r="C2193" s="51"/>
      <c r="D2193" s="49"/>
      <c r="E2193" s="52"/>
      <c r="F2193" s="52"/>
      <c r="G2193" s="52"/>
      <c r="H2193" s="52"/>
      <c r="I2193" s="52"/>
    </row>
    <row r="2194" spans="1:9" s="53" customFormat="1">
      <c r="A2194" s="49"/>
      <c r="B2194" s="50"/>
      <c r="C2194" s="51"/>
      <c r="D2194" s="49"/>
      <c r="E2194" s="52"/>
      <c r="F2194" s="52"/>
      <c r="G2194" s="52"/>
      <c r="H2194" s="52"/>
      <c r="I2194" s="52"/>
    </row>
    <row r="2195" spans="1:9" s="53" customFormat="1">
      <c r="A2195" s="49"/>
      <c r="B2195" s="50"/>
      <c r="C2195" s="51"/>
      <c r="D2195" s="49"/>
      <c r="E2195" s="52"/>
      <c r="F2195" s="52"/>
      <c r="G2195" s="52"/>
      <c r="H2195" s="52"/>
      <c r="I2195" s="52"/>
    </row>
    <row r="2196" spans="1:9" s="53" customFormat="1">
      <c r="A2196" s="49"/>
      <c r="B2196" s="50"/>
      <c r="C2196" s="51"/>
      <c r="D2196" s="49"/>
      <c r="E2196" s="52"/>
      <c r="F2196" s="52"/>
      <c r="G2196" s="52"/>
      <c r="H2196" s="52"/>
      <c r="I2196" s="52"/>
    </row>
    <row r="2197" spans="1:9" s="53" customFormat="1">
      <c r="A2197" s="49"/>
      <c r="B2197" s="50"/>
      <c r="C2197" s="51"/>
      <c r="D2197" s="49"/>
      <c r="E2197" s="52"/>
      <c r="F2197" s="52"/>
      <c r="G2197" s="52"/>
      <c r="H2197" s="52"/>
      <c r="I2197" s="52"/>
    </row>
    <row r="2198" spans="1:9" s="53" customFormat="1">
      <c r="A2198" s="49"/>
      <c r="B2198" s="50"/>
      <c r="C2198" s="51"/>
      <c r="D2198" s="49"/>
      <c r="E2198" s="52"/>
      <c r="F2198" s="52"/>
      <c r="G2198" s="52"/>
      <c r="H2198" s="52"/>
      <c r="I2198" s="52"/>
    </row>
    <row r="2199" spans="1:9" s="53" customFormat="1">
      <c r="A2199" s="49"/>
      <c r="B2199" s="50"/>
      <c r="C2199" s="51"/>
      <c r="D2199" s="49"/>
      <c r="E2199" s="52"/>
      <c r="F2199" s="52"/>
      <c r="G2199" s="52"/>
      <c r="H2199" s="52"/>
      <c r="I2199" s="52"/>
    </row>
    <row r="2200" spans="1:9" s="53" customFormat="1">
      <c r="A2200" s="49"/>
      <c r="B2200" s="50"/>
      <c r="C2200" s="51"/>
      <c r="D2200" s="49"/>
      <c r="E2200" s="52"/>
      <c r="F2200" s="52"/>
      <c r="G2200" s="52"/>
      <c r="H2200" s="52"/>
      <c r="I2200" s="52"/>
    </row>
    <row r="2201" spans="1:9" s="53" customFormat="1">
      <c r="A2201" s="49"/>
      <c r="B2201" s="50"/>
      <c r="C2201" s="51"/>
      <c r="D2201" s="49"/>
      <c r="E2201" s="52"/>
      <c r="F2201" s="52"/>
      <c r="G2201" s="52"/>
      <c r="H2201" s="52"/>
      <c r="I2201" s="52"/>
    </row>
    <row r="2202" spans="1:9" s="53" customFormat="1">
      <c r="A2202" s="49"/>
      <c r="B2202" s="50"/>
      <c r="C2202" s="51"/>
      <c r="D2202" s="49"/>
      <c r="E2202" s="52"/>
      <c r="F2202" s="52"/>
      <c r="G2202" s="52"/>
      <c r="H2202" s="52"/>
      <c r="I2202" s="52"/>
    </row>
    <row r="2203" spans="1:9" s="53" customFormat="1">
      <c r="A2203" s="49"/>
      <c r="B2203" s="50"/>
      <c r="C2203" s="51"/>
      <c r="D2203" s="49"/>
      <c r="E2203" s="52"/>
      <c r="F2203" s="52"/>
      <c r="G2203" s="52"/>
      <c r="H2203" s="52"/>
      <c r="I2203" s="52"/>
    </row>
    <row r="2204" spans="1:9" s="53" customFormat="1">
      <c r="A2204" s="49"/>
      <c r="B2204" s="50"/>
      <c r="C2204" s="51"/>
      <c r="D2204" s="49"/>
      <c r="E2204" s="52"/>
      <c r="F2204" s="52"/>
      <c r="G2204" s="52"/>
      <c r="H2204" s="52"/>
      <c r="I2204" s="52"/>
    </row>
    <row r="2205" spans="1:9" s="53" customFormat="1">
      <c r="A2205" s="49"/>
      <c r="B2205" s="50"/>
      <c r="C2205" s="51"/>
      <c r="D2205" s="49"/>
      <c r="E2205" s="52"/>
      <c r="F2205" s="52"/>
      <c r="G2205" s="52"/>
      <c r="H2205" s="52"/>
      <c r="I2205" s="52"/>
    </row>
    <row r="2206" spans="1:9" s="53" customFormat="1">
      <c r="A2206" s="49"/>
      <c r="B2206" s="50"/>
      <c r="C2206" s="51"/>
      <c r="D2206" s="49"/>
      <c r="E2206" s="52"/>
      <c r="F2206" s="52"/>
      <c r="G2206" s="52"/>
      <c r="H2206" s="52"/>
      <c r="I2206" s="52"/>
    </row>
    <row r="2207" spans="1:9" s="53" customFormat="1">
      <c r="A2207" s="49"/>
      <c r="B2207" s="50"/>
      <c r="C2207" s="51"/>
      <c r="D2207" s="49"/>
      <c r="E2207" s="52"/>
      <c r="F2207" s="52"/>
      <c r="G2207" s="52"/>
      <c r="H2207" s="52"/>
      <c r="I2207" s="52"/>
    </row>
    <row r="2208" spans="1:9" s="53" customFormat="1">
      <c r="A2208" s="49"/>
      <c r="B2208" s="50"/>
      <c r="C2208" s="51"/>
      <c r="D2208" s="49"/>
      <c r="E2208" s="52"/>
      <c r="F2208" s="52"/>
      <c r="G2208" s="52"/>
      <c r="H2208" s="52"/>
      <c r="I2208" s="52"/>
    </row>
    <row r="2209" spans="1:9" s="53" customFormat="1">
      <c r="A2209" s="49"/>
      <c r="B2209" s="50"/>
      <c r="C2209" s="51"/>
      <c r="D2209" s="49"/>
      <c r="E2209" s="52"/>
      <c r="F2209" s="52"/>
      <c r="G2209" s="52"/>
      <c r="H2209" s="52"/>
      <c r="I2209" s="52"/>
    </row>
    <row r="2210" spans="1:9" s="53" customFormat="1">
      <c r="A2210" s="49"/>
      <c r="B2210" s="50"/>
      <c r="C2210" s="51"/>
      <c r="D2210" s="49"/>
      <c r="E2210" s="52"/>
      <c r="F2210" s="52"/>
      <c r="G2210" s="52"/>
      <c r="H2210" s="52"/>
      <c r="I2210" s="52"/>
    </row>
    <row r="2211" spans="1:9" s="53" customFormat="1">
      <c r="A2211" s="49"/>
      <c r="B2211" s="50"/>
      <c r="C2211" s="51"/>
      <c r="D2211" s="49"/>
      <c r="E2211" s="52"/>
      <c r="F2211" s="52"/>
      <c r="G2211" s="52"/>
      <c r="H2211" s="52"/>
      <c r="I2211" s="52"/>
    </row>
    <row r="2212" spans="1:9" s="53" customFormat="1">
      <c r="A2212" s="49"/>
      <c r="B2212" s="50"/>
      <c r="C2212" s="51"/>
      <c r="D2212" s="49"/>
      <c r="E2212" s="52"/>
      <c r="F2212" s="52"/>
      <c r="G2212" s="52"/>
      <c r="H2212" s="52"/>
      <c r="I2212" s="52"/>
    </row>
    <row r="2213" spans="1:9" s="53" customFormat="1">
      <c r="A2213" s="49"/>
      <c r="B2213" s="50"/>
      <c r="C2213" s="51"/>
      <c r="D2213" s="49"/>
      <c r="E2213" s="52"/>
      <c r="F2213" s="52"/>
      <c r="G2213" s="52"/>
      <c r="H2213" s="52"/>
      <c r="I2213" s="52"/>
    </row>
    <row r="2214" spans="1:9" s="53" customFormat="1">
      <c r="A2214" s="49"/>
      <c r="B2214" s="50"/>
      <c r="C2214" s="51"/>
      <c r="D2214" s="49"/>
      <c r="E2214" s="52"/>
      <c r="F2214" s="52"/>
      <c r="G2214" s="52"/>
      <c r="H2214" s="52"/>
      <c r="I2214" s="52"/>
    </row>
    <row r="2215" spans="1:9" s="53" customFormat="1">
      <c r="A2215" s="49"/>
      <c r="B2215" s="50"/>
      <c r="C2215" s="51"/>
      <c r="D2215" s="49"/>
      <c r="E2215" s="52"/>
      <c r="F2215" s="52"/>
      <c r="G2215" s="52"/>
      <c r="H2215" s="52"/>
      <c r="I2215" s="52"/>
    </row>
    <row r="2216" spans="1:9" s="53" customFormat="1">
      <c r="A2216" s="49"/>
      <c r="B2216" s="50"/>
      <c r="C2216" s="51"/>
      <c r="D2216" s="49"/>
      <c r="E2216" s="52"/>
      <c r="F2216" s="52"/>
      <c r="G2216" s="52"/>
      <c r="H2216" s="52"/>
      <c r="I2216" s="52"/>
    </row>
    <row r="2217" spans="1:9" s="53" customFormat="1">
      <c r="A2217" s="49"/>
      <c r="B2217" s="50"/>
      <c r="C2217" s="51"/>
      <c r="D2217" s="49"/>
      <c r="E2217" s="52"/>
      <c r="F2217" s="52"/>
      <c r="G2217" s="52"/>
      <c r="H2217" s="52"/>
      <c r="I2217" s="52"/>
    </row>
    <row r="2218" spans="1:9" s="53" customFormat="1">
      <c r="A2218" s="49"/>
      <c r="B2218" s="50"/>
      <c r="C2218" s="51"/>
      <c r="D2218" s="49"/>
      <c r="E2218" s="52"/>
      <c r="F2218" s="52"/>
      <c r="G2218" s="52"/>
      <c r="H2218" s="52"/>
      <c r="I2218" s="52"/>
    </row>
    <row r="2219" spans="1:9" s="53" customFormat="1">
      <c r="A2219" s="49"/>
      <c r="B2219" s="50"/>
      <c r="C2219" s="51"/>
      <c r="D2219" s="49"/>
      <c r="E2219" s="52"/>
      <c r="F2219" s="52"/>
      <c r="G2219" s="52"/>
      <c r="H2219" s="52"/>
      <c r="I2219" s="52"/>
    </row>
    <row r="2220" spans="1:9" s="53" customFormat="1">
      <c r="A2220" s="49"/>
      <c r="B2220" s="50"/>
      <c r="C2220" s="51"/>
      <c r="D2220" s="49"/>
      <c r="E2220" s="52"/>
      <c r="F2220" s="52"/>
      <c r="G2220" s="52"/>
      <c r="H2220" s="52"/>
      <c r="I2220" s="52"/>
    </row>
    <row r="2221" spans="1:9" s="53" customFormat="1">
      <c r="A2221" s="49"/>
      <c r="B2221" s="50"/>
      <c r="C2221" s="51"/>
      <c r="D2221" s="49"/>
      <c r="E2221" s="52"/>
      <c r="F2221" s="52"/>
      <c r="G2221" s="52"/>
      <c r="H2221" s="52"/>
      <c r="I2221" s="52"/>
    </row>
    <row r="2222" spans="1:9" s="53" customFormat="1">
      <c r="A2222" s="49"/>
      <c r="B2222" s="50"/>
      <c r="C2222" s="51"/>
      <c r="D2222" s="49"/>
      <c r="E2222" s="52"/>
      <c r="F2222" s="52"/>
      <c r="G2222" s="52"/>
      <c r="H2222" s="52"/>
      <c r="I2222" s="52"/>
    </row>
    <row r="2223" spans="1:9" s="53" customFormat="1">
      <c r="A2223" s="49"/>
      <c r="B2223" s="50"/>
      <c r="C2223" s="51"/>
      <c r="D2223" s="49"/>
      <c r="E2223" s="52"/>
      <c r="F2223" s="52"/>
      <c r="G2223" s="52"/>
      <c r="H2223" s="52"/>
      <c r="I2223" s="52"/>
    </row>
    <row r="2224" spans="1:9" s="53" customFormat="1">
      <c r="A2224" s="49"/>
      <c r="B2224" s="50"/>
      <c r="C2224" s="51"/>
      <c r="D2224" s="49"/>
      <c r="E2224" s="52"/>
      <c r="F2224" s="52"/>
      <c r="G2224" s="52"/>
      <c r="H2224" s="52"/>
      <c r="I2224" s="52"/>
    </row>
    <row r="2225" spans="1:9" s="53" customFormat="1">
      <c r="A2225" s="49"/>
      <c r="B2225" s="50"/>
      <c r="C2225" s="51"/>
      <c r="D2225" s="49"/>
      <c r="E2225" s="52"/>
      <c r="F2225" s="52"/>
      <c r="G2225" s="52"/>
      <c r="H2225" s="52"/>
      <c r="I2225" s="52"/>
    </row>
    <row r="2226" spans="1:9" s="53" customFormat="1">
      <c r="A2226" s="49"/>
      <c r="B2226" s="50"/>
      <c r="C2226" s="51"/>
      <c r="D2226" s="49"/>
      <c r="E2226" s="52"/>
      <c r="F2226" s="52"/>
      <c r="G2226" s="52"/>
      <c r="H2226" s="52"/>
      <c r="I2226" s="52"/>
    </row>
    <row r="2227" spans="1:9" s="53" customFormat="1">
      <c r="A2227" s="49"/>
      <c r="B2227" s="50"/>
      <c r="C2227" s="51"/>
      <c r="D2227" s="49"/>
      <c r="E2227" s="52"/>
      <c r="F2227" s="52"/>
      <c r="G2227" s="52"/>
      <c r="H2227" s="52"/>
      <c r="I2227" s="52"/>
    </row>
    <row r="2228" spans="1:9" s="53" customFormat="1">
      <c r="A2228" s="49"/>
      <c r="B2228" s="50"/>
      <c r="C2228" s="51"/>
      <c r="D2228" s="49"/>
      <c r="E2228" s="52"/>
      <c r="F2228" s="52"/>
      <c r="G2228" s="52"/>
      <c r="H2228" s="52"/>
      <c r="I2228" s="52"/>
    </row>
    <row r="2229" spans="1:9" s="53" customFormat="1">
      <c r="A2229" s="49"/>
      <c r="B2229" s="50"/>
      <c r="C2229" s="51"/>
      <c r="D2229" s="49"/>
      <c r="E2229" s="52"/>
      <c r="F2229" s="52"/>
      <c r="G2229" s="52"/>
      <c r="H2229" s="52"/>
      <c r="I2229" s="52"/>
    </row>
    <row r="2230" spans="1:9" s="53" customFormat="1">
      <c r="A2230" s="49"/>
      <c r="B2230" s="50"/>
      <c r="C2230" s="51"/>
      <c r="D2230" s="49"/>
      <c r="E2230" s="52"/>
      <c r="F2230" s="52"/>
      <c r="G2230" s="52"/>
      <c r="H2230" s="52"/>
      <c r="I2230" s="52"/>
    </row>
    <row r="2231" spans="1:9" s="53" customFormat="1">
      <c r="A2231" s="49"/>
      <c r="B2231" s="50"/>
      <c r="C2231" s="51"/>
      <c r="D2231" s="49"/>
      <c r="E2231" s="52"/>
      <c r="F2231" s="52"/>
      <c r="G2231" s="52"/>
      <c r="H2231" s="52"/>
      <c r="I2231" s="52"/>
    </row>
    <row r="2232" spans="1:9" s="53" customFormat="1">
      <c r="A2232" s="49"/>
      <c r="B2232" s="50"/>
      <c r="C2232" s="51"/>
      <c r="D2232" s="49"/>
      <c r="E2232" s="52"/>
      <c r="F2232" s="52"/>
      <c r="G2232" s="52"/>
      <c r="H2232" s="52"/>
      <c r="I2232" s="52"/>
    </row>
    <row r="2233" spans="1:9" s="53" customFormat="1">
      <c r="A2233" s="49"/>
      <c r="B2233" s="50"/>
      <c r="C2233" s="51"/>
      <c r="D2233" s="49"/>
      <c r="E2233" s="52"/>
      <c r="F2233" s="52"/>
      <c r="G2233" s="52"/>
      <c r="H2233" s="52"/>
      <c r="I2233" s="52"/>
    </row>
    <row r="2234" spans="1:9" s="53" customFormat="1">
      <c r="A2234" s="49"/>
      <c r="B2234" s="50"/>
      <c r="C2234" s="51"/>
      <c r="D2234" s="49"/>
      <c r="E2234" s="52"/>
      <c r="F2234" s="52"/>
      <c r="G2234" s="52"/>
      <c r="H2234" s="52"/>
      <c r="I2234" s="52"/>
    </row>
    <row r="2235" spans="1:9" s="53" customFormat="1">
      <c r="A2235" s="49"/>
      <c r="B2235" s="50"/>
      <c r="C2235" s="51"/>
      <c r="D2235" s="49"/>
      <c r="E2235" s="52"/>
      <c r="F2235" s="52"/>
      <c r="G2235" s="52"/>
      <c r="H2235" s="52"/>
      <c r="I2235" s="52"/>
    </row>
    <row r="2236" spans="1:9" s="53" customFormat="1">
      <c r="A2236" s="49"/>
      <c r="B2236" s="50"/>
      <c r="C2236" s="51"/>
      <c r="D2236" s="49"/>
      <c r="E2236" s="52"/>
      <c r="F2236" s="52"/>
      <c r="G2236" s="52"/>
      <c r="H2236" s="52"/>
      <c r="I2236" s="52"/>
    </row>
    <row r="2237" spans="1:9" s="53" customFormat="1">
      <c r="A2237" s="49"/>
      <c r="B2237" s="50"/>
      <c r="C2237" s="51"/>
      <c r="D2237" s="49"/>
      <c r="E2237" s="52"/>
      <c r="F2237" s="52"/>
      <c r="G2237" s="52"/>
      <c r="H2237" s="52"/>
      <c r="I2237" s="52"/>
    </row>
    <row r="2238" spans="1:9" s="53" customFormat="1">
      <c r="A2238" s="49"/>
      <c r="B2238" s="50"/>
      <c r="C2238" s="51"/>
      <c r="D2238" s="49"/>
      <c r="E2238" s="52"/>
      <c r="F2238" s="52"/>
      <c r="G2238" s="52"/>
      <c r="H2238" s="52"/>
      <c r="I2238" s="52"/>
    </row>
    <row r="2239" spans="1:9" s="53" customFormat="1">
      <c r="A2239" s="49"/>
      <c r="B2239" s="50"/>
      <c r="C2239" s="51"/>
      <c r="D2239" s="49"/>
      <c r="E2239" s="52"/>
      <c r="F2239" s="52"/>
      <c r="G2239" s="52"/>
      <c r="H2239" s="52"/>
      <c r="I2239" s="52"/>
    </row>
    <row r="2240" spans="1:9" s="53" customFormat="1">
      <c r="A2240" s="49"/>
      <c r="B2240" s="50"/>
      <c r="C2240" s="51"/>
      <c r="D2240" s="49"/>
      <c r="E2240" s="52"/>
      <c r="F2240" s="52"/>
      <c r="G2240" s="52"/>
      <c r="H2240" s="52"/>
      <c r="I2240" s="52"/>
    </row>
    <row r="2241" spans="1:9" s="53" customFormat="1">
      <c r="A2241" s="49"/>
      <c r="B2241" s="50"/>
      <c r="C2241" s="51"/>
      <c r="D2241" s="49"/>
      <c r="E2241" s="52"/>
      <c r="F2241" s="52"/>
      <c r="G2241" s="52"/>
      <c r="H2241" s="52"/>
      <c r="I2241" s="52"/>
    </row>
    <row r="2242" spans="1:9" s="53" customFormat="1">
      <c r="A2242" s="49"/>
      <c r="B2242" s="50"/>
      <c r="C2242" s="51"/>
      <c r="D2242" s="49"/>
      <c r="E2242" s="52"/>
      <c r="F2242" s="52"/>
      <c r="G2242" s="52"/>
      <c r="H2242" s="52"/>
      <c r="I2242" s="52"/>
    </row>
    <row r="2243" spans="1:9" s="53" customFormat="1">
      <c r="A2243" s="49"/>
      <c r="B2243" s="50"/>
      <c r="C2243" s="51"/>
      <c r="D2243" s="49"/>
      <c r="E2243" s="52"/>
      <c r="F2243" s="52"/>
      <c r="G2243" s="52"/>
      <c r="H2243" s="52"/>
      <c r="I2243" s="52"/>
    </row>
    <row r="2244" spans="1:9" s="53" customFormat="1">
      <c r="A2244" s="49"/>
      <c r="B2244" s="50"/>
      <c r="C2244" s="51"/>
      <c r="D2244" s="49"/>
      <c r="E2244" s="52"/>
      <c r="F2244" s="52"/>
      <c r="G2244" s="52"/>
      <c r="H2244" s="52"/>
      <c r="I2244" s="52"/>
    </row>
    <row r="2245" spans="1:9" s="53" customFormat="1">
      <c r="A2245" s="49"/>
      <c r="B2245" s="50"/>
      <c r="C2245" s="51"/>
      <c r="D2245" s="49"/>
      <c r="E2245" s="52"/>
      <c r="F2245" s="52"/>
      <c r="G2245" s="52"/>
      <c r="H2245" s="52"/>
      <c r="I2245" s="52"/>
    </row>
    <row r="2246" spans="1:9" s="53" customFormat="1">
      <c r="A2246" s="49"/>
      <c r="B2246" s="50"/>
      <c r="C2246" s="51"/>
      <c r="D2246" s="49"/>
      <c r="E2246" s="52"/>
      <c r="F2246" s="52"/>
      <c r="G2246" s="52"/>
      <c r="H2246" s="52"/>
      <c r="I2246" s="52"/>
    </row>
    <row r="2247" spans="1:9" s="53" customFormat="1">
      <c r="A2247" s="49"/>
      <c r="B2247" s="50"/>
      <c r="C2247" s="51"/>
      <c r="D2247" s="49"/>
      <c r="E2247" s="52"/>
      <c r="F2247" s="52"/>
      <c r="G2247" s="52"/>
      <c r="H2247" s="52"/>
      <c r="I2247" s="52"/>
    </row>
    <row r="2248" spans="1:9" s="53" customFormat="1">
      <c r="A2248" s="49"/>
      <c r="B2248" s="50"/>
      <c r="C2248" s="51"/>
      <c r="D2248" s="49"/>
      <c r="E2248" s="52"/>
      <c r="F2248" s="52"/>
      <c r="G2248" s="52"/>
      <c r="H2248" s="52"/>
      <c r="I2248" s="52"/>
    </row>
    <row r="2249" spans="1:9" s="53" customFormat="1">
      <c r="A2249" s="49"/>
      <c r="B2249" s="50"/>
      <c r="C2249" s="51"/>
      <c r="D2249" s="49"/>
      <c r="E2249" s="52"/>
      <c r="F2249" s="52"/>
      <c r="G2249" s="52"/>
      <c r="H2249" s="52"/>
      <c r="I2249" s="52"/>
    </row>
    <row r="2250" spans="1:9" s="53" customFormat="1">
      <c r="A2250" s="49"/>
      <c r="B2250" s="50"/>
      <c r="C2250" s="51"/>
      <c r="D2250" s="49"/>
      <c r="E2250" s="52"/>
      <c r="F2250" s="52"/>
      <c r="G2250" s="52"/>
      <c r="H2250" s="52"/>
      <c r="I2250" s="52"/>
    </row>
    <row r="2251" spans="1:9" s="53" customFormat="1">
      <c r="A2251" s="49"/>
      <c r="B2251" s="50"/>
      <c r="C2251" s="51"/>
      <c r="D2251" s="49"/>
      <c r="E2251" s="52"/>
      <c r="F2251" s="52"/>
      <c r="G2251" s="52"/>
      <c r="H2251" s="52"/>
      <c r="I2251" s="52"/>
    </row>
    <row r="2252" spans="1:9" s="53" customFormat="1">
      <c r="A2252" s="49"/>
      <c r="B2252" s="50"/>
      <c r="C2252" s="51"/>
      <c r="D2252" s="49"/>
      <c r="E2252" s="52"/>
      <c r="F2252" s="52"/>
      <c r="G2252" s="52"/>
      <c r="H2252" s="52"/>
      <c r="I2252" s="52"/>
    </row>
    <row r="2253" spans="1:9" s="53" customFormat="1">
      <c r="A2253" s="49"/>
      <c r="B2253" s="50"/>
      <c r="C2253" s="51"/>
      <c r="D2253" s="49"/>
      <c r="E2253" s="52"/>
      <c r="F2253" s="52"/>
      <c r="G2253" s="52"/>
      <c r="H2253" s="52"/>
      <c r="I2253" s="52"/>
    </row>
    <row r="2254" spans="1:9" s="53" customFormat="1">
      <c r="A2254" s="49"/>
      <c r="B2254" s="50"/>
      <c r="C2254" s="51"/>
      <c r="D2254" s="49"/>
      <c r="E2254" s="52"/>
      <c r="F2254" s="52"/>
      <c r="G2254" s="52"/>
      <c r="H2254" s="52"/>
      <c r="I2254" s="52"/>
    </row>
    <row r="2255" spans="1:9" s="53" customFormat="1">
      <c r="A2255" s="49"/>
      <c r="B2255" s="50"/>
      <c r="C2255" s="51"/>
      <c r="D2255" s="49"/>
      <c r="E2255" s="52"/>
      <c r="F2255" s="52"/>
      <c r="G2255" s="52"/>
      <c r="H2255" s="52"/>
      <c r="I2255" s="52"/>
    </row>
    <row r="2256" spans="1:9" s="53" customFormat="1">
      <c r="A2256" s="49"/>
      <c r="B2256" s="50"/>
      <c r="C2256" s="51"/>
      <c r="D2256" s="49"/>
      <c r="E2256" s="52"/>
      <c r="F2256" s="52"/>
      <c r="G2256" s="52"/>
      <c r="H2256" s="52"/>
      <c r="I2256" s="52"/>
    </row>
    <row r="2257" spans="1:9" s="53" customFormat="1">
      <c r="A2257" s="49"/>
      <c r="B2257" s="50"/>
      <c r="C2257" s="51"/>
      <c r="D2257" s="49"/>
      <c r="E2257" s="52"/>
      <c r="F2257" s="52"/>
      <c r="G2257" s="52"/>
      <c r="H2257" s="52"/>
      <c r="I2257" s="52"/>
    </row>
    <row r="2258" spans="1:9" s="53" customFormat="1">
      <c r="A2258" s="49"/>
      <c r="B2258" s="50"/>
      <c r="C2258" s="51"/>
      <c r="D2258" s="49"/>
      <c r="E2258" s="52"/>
      <c r="F2258" s="52"/>
      <c r="G2258" s="52"/>
      <c r="H2258" s="52"/>
      <c r="I2258" s="52"/>
    </row>
    <row r="2259" spans="1:9" s="53" customFormat="1">
      <c r="A2259" s="49"/>
      <c r="B2259" s="50"/>
      <c r="C2259" s="51"/>
      <c r="D2259" s="49"/>
      <c r="E2259" s="52"/>
      <c r="F2259" s="52"/>
      <c r="G2259" s="52"/>
      <c r="H2259" s="52"/>
      <c r="I2259" s="52"/>
    </row>
    <row r="2260" spans="1:9" s="53" customFormat="1">
      <c r="A2260" s="49"/>
      <c r="B2260" s="50"/>
      <c r="C2260" s="51"/>
      <c r="D2260" s="49"/>
      <c r="E2260" s="52"/>
      <c r="F2260" s="52"/>
      <c r="G2260" s="52"/>
      <c r="H2260" s="52"/>
      <c r="I2260" s="52"/>
    </row>
    <row r="2261" spans="1:9" s="53" customFormat="1">
      <c r="A2261" s="49"/>
      <c r="B2261" s="50"/>
      <c r="C2261" s="51"/>
      <c r="D2261" s="49"/>
      <c r="E2261" s="52"/>
      <c r="F2261" s="52"/>
      <c r="G2261" s="52"/>
      <c r="H2261" s="52"/>
      <c r="I2261" s="52"/>
    </row>
    <row r="2262" spans="1:9" s="53" customFormat="1">
      <c r="A2262" s="49"/>
      <c r="B2262" s="50"/>
      <c r="C2262" s="51"/>
      <c r="D2262" s="49"/>
      <c r="E2262" s="52"/>
      <c r="F2262" s="52"/>
      <c r="G2262" s="52"/>
      <c r="H2262" s="52"/>
      <c r="I2262" s="52"/>
    </row>
    <row r="2263" spans="1:9" s="53" customFormat="1">
      <c r="A2263" s="49"/>
      <c r="B2263" s="50"/>
      <c r="C2263" s="51"/>
      <c r="D2263" s="49"/>
      <c r="E2263" s="52"/>
      <c r="F2263" s="52"/>
      <c r="G2263" s="52"/>
      <c r="H2263" s="52"/>
      <c r="I2263" s="52"/>
    </row>
    <row r="2264" spans="1:9" s="53" customFormat="1">
      <c r="A2264" s="49"/>
      <c r="B2264" s="50"/>
      <c r="C2264" s="51"/>
      <c r="D2264" s="49"/>
      <c r="E2264" s="52"/>
      <c r="F2264" s="52"/>
      <c r="G2264" s="52"/>
      <c r="H2264" s="52"/>
      <c r="I2264" s="52"/>
    </row>
    <row r="2265" spans="1:9" s="53" customFormat="1">
      <c r="A2265" s="49"/>
      <c r="B2265" s="50"/>
      <c r="C2265" s="51"/>
      <c r="D2265" s="49"/>
      <c r="E2265" s="52"/>
      <c r="F2265" s="52"/>
      <c r="G2265" s="52"/>
      <c r="H2265" s="52"/>
      <c r="I2265" s="52"/>
    </row>
    <row r="2266" spans="1:9" s="53" customFormat="1">
      <c r="A2266" s="49"/>
      <c r="B2266" s="50"/>
      <c r="C2266" s="51"/>
      <c r="D2266" s="49"/>
      <c r="E2266" s="52"/>
      <c r="F2266" s="52"/>
      <c r="G2266" s="52"/>
      <c r="H2266" s="52"/>
      <c r="I2266" s="52"/>
    </row>
    <row r="2267" spans="1:9" s="53" customFormat="1">
      <c r="A2267" s="49"/>
      <c r="B2267" s="50"/>
      <c r="C2267" s="51"/>
      <c r="D2267" s="49"/>
      <c r="E2267" s="52"/>
      <c r="F2267" s="52"/>
      <c r="G2267" s="52"/>
      <c r="H2267" s="52"/>
      <c r="I2267" s="52"/>
    </row>
    <row r="2268" spans="1:9" s="53" customFormat="1">
      <c r="A2268" s="49"/>
      <c r="B2268" s="50"/>
      <c r="C2268" s="51"/>
      <c r="D2268" s="49"/>
      <c r="E2268" s="52"/>
      <c r="F2268" s="52"/>
      <c r="G2268" s="52"/>
      <c r="H2268" s="52"/>
      <c r="I2268" s="52"/>
    </row>
    <row r="2269" spans="1:9" s="53" customFormat="1">
      <c r="A2269" s="49"/>
      <c r="B2269" s="50"/>
      <c r="C2269" s="51"/>
      <c r="D2269" s="49"/>
      <c r="E2269" s="52"/>
      <c r="F2269" s="52"/>
      <c r="G2269" s="52"/>
      <c r="H2269" s="52"/>
      <c r="I2269" s="52"/>
    </row>
    <row r="2270" spans="1:9" s="53" customFormat="1">
      <c r="A2270" s="49"/>
      <c r="B2270" s="50"/>
      <c r="C2270" s="51"/>
      <c r="D2270" s="49"/>
      <c r="E2270" s="52"/>
      <c r="F2270" s="52"/>
      <c r="G2270" s="52"/>
      <c r="H2270" s="52"/>
      <c r="I2270" s="52"/>
    </row>
    <row r="2271" spans="1:9" s="53" customFormat="1">
      <c r="A2271" s="49"/>
      <c r="B2271" s="50"/>
      <c r="C2271" s="51"/>
      <c r="D2271" s="49"/>
      <c r="E2271" s="52"/>
      <c r="F2271" s="52"/>
      <c r="G2271" s="52"/>
      <c r="H2271" s="52"/>
      <c r="I2271" s="52"/>
    </row>
    <row r="2272" spans="1:9" s="53" customFormat="1">
      <c r="A2272" s="49"/>
      <c r="B2272" s="50"/>
      <c r="C2272" s="51"/>
      <c r="D2272" s="49"/>
      <c r="E2272" s="52"/>
      <c r="F2272" s="52"/>
      <c r="G2272" s="52"/>
      <c r="H2272" s="52"/>
      <c r="I2272" s="52"/>
    </row>
    <row r="2273" spans="1:9" s="53" customFormat="1">
      <c r="A2273" s="49"/>
      <c r="B2273" s="50"/>
      <c r="C2273" s="51"/>
      <c r="D2273" s="49"/>
      <c r="E2273" s="52"/>
      <c r="F2273" s="52"/>
      <c r="G2273" s="52"/>
      <c r="H2273" s="52"/>
      <c r="I2273" s="52"/>
    </row>
    <row r="2274" spans="1:9" s="53" customFormat="1">
      <c r="A2274" s="49"/>
      <c r="B2274" s="50"/>
      <c r="C2274" s="51"/>
      <c r="D2274" s="49"/>
      <c r="E2274" s="52"/>
      <c r="F2274" s="52"/>
      <c r="G2274" s="52"/>
      <c r="H2274" s="52"/>
      <c r="I2274" s="52"/>
    </row>
    <row r="2275" spans="1:9" s="53" customFormat="1">
      <c r="A2275" s="49"/>
      <c r="B2275" s="50"/>
      <c r="C2275" s="51"/>
      <c r="D2275" s="49"/>
      <c r="E2275" s="52"/>
      <c r="F2275" s="52"/>
      <c r="G2275" s="52"/>
      <c r="H2275" s="52"/>
      <c r="I2275" s="52"/>
    </row>
    <row r="2276" spans="1:9" s="53" customFormat="1">
      <c r="A2276" s="49"/>
      <c r="B2276" s="50"/>
      <c r="C2276" s="51"/>
      <c r="D2276" s="49"/>
      <c r="E2276" s="52"/>
      <c r="F2276" s="52"/>
      <c r="G2276" s="52"/>
      <c r="H2276" s="52"/>
      <c r="I2276" s="52"/>
    </row>
    <row r="2277" spans="1:9" s="53" customFormat="1">
      <c r="A2277" s="49"/>
      <c r="B2277" s="50"/>
      <c r="C2277" s="51"/>
      <c r="D2277" s="49"/>
      <c r="E2277" s="52"/>
      <c r="F2277" s="52"/>
      <c r="G2277" s="52"/>
      <c r="H2277" s="52"/>
      <c r="I2277" s="52"/>
    </row>
    <row r="2278" spans="1:9" s="53" customFormat="1">
      <c r="A2278" s="49"/>
      <c r="B2278" s="50"/>
      <c r="C2278" s="51"/>
      <c r="D2278" s="49"/>
      <c r="E2278" s="52"/>
      <c r="F2278" s="52"/>
      <c r="G2278" s="52"/>
      <c r="H2278" s="52"/>
      <c r="I2278" s="52"/>
    </row>
    <row r="2279" spans="1:9" s="53" customFormat="1">
      <c r="A2279" s="49"/>
      <c r="B2279" s="50"/>
      <c r="C2279" s="51"/>
      <c r="D2279" s="49"/>
      <c r="E2279" s="52"/>
      <c r="F2279" s="52"/>
      <c r="G2279" s="52"/>
      <c r="H2279" s="52"/>
      <c r="I2279" s="52"/>
    </row>
    <row r="2280" spans="1:9" s="53" customFormat="1">
      <c r="A2280" s="49"/>
      <c r="B2280" s="50"/>
      <c r="C2280" s="51"/>
      <c r="D2280" s="49"/>
      <c r="E2280" s="52"/>
      <c r="F2280" s="52"/>
      <c r="G2280" s="52"/>
      <c r="H2280" s="52"/>
      <c r="I2280" s="52"/>
    </row>
    <row r="2281" spans="1:9" s="53" customFormat="1">
      <c r="A2281" s="49"/>
      <c r="B2281" s="50"/>
      <c r="C2281" s="51"/>
      <c r="D2281" s="49"/>
      <c r="E2281" s="52"/>
      <c r="F2281" s="52"/>
      <c r="G2281" s="52"/>
      <c r="H2281" s="52"/>
      <c r="I2281" s="52"/>
    </row>
    <row r="2282" spans="1:9" s="53" customFormat="1">
      <c r="A2282" s="49"/>
      <c r="B2282" s="50"/>
      <c r="C2282" s="51"/>
      <c r="D2282" s="49"/>
      <c r="E2282" s="52"/>
      <c r="F2282" s="52"/>
      <c r="G2282" s="52"/>
      <c r="H2282" s="52"/>
      <c r="I2282" s="52"/>
    </row>
    <row r="2283" spans="1:9" s="53" customFormat="1">
      <c r="A2283" s="49"/>
      <c r="B2283" s="50"/>
      <c r="C2283" s="51"/>
      <c r="D2283" s="49"/>
      <c r="E2283" s="52"/>
      <c r="F2283" s="52"/>
      <c r="G2283" s="52"/>
      <c r="H2283" s="52"/>
      <c r="I2283" s="52"/>
    </row>
    <row r="2284" spans="1:9" s="53" customFormat="1">
      <c r="A2284" s="49"/>
      <c r="B2284" s="50"/>
      <c r="C2284" s="51"/>
      <c r="D2284" s="49"/>
      <c r="E2284" s="52"/>
      <c r="F2284" s="52"/>
      <c r="G2284" s="52"/>
      <c r="H2284" s="52"/>
      <c r="I2284" s="52"/>
    </row>
    <row r="2285" spans="1:9" s="53" customFormat="1">
      <c r="A2285" s="49"/>
      <c r="B2285" s="50"/>
      <c r="C2285" s="51"/>
      <c r="D2285" s="49"/>
      <c r="E2285" s="52"/>
      <c r="F2285" s="52"/>
      <c r="G2285" s="52"/>
      <c r="H2285" s="52"/>
      <c r="I2285" s="52"/>
    </row>
    <row r="2286" spans="1:9" s="53" customFormat="1">
      <c r="A2286" s="49"/>
      <c r="B2286" s="50"/>
      <c r="C2286" s="51"/>
      <c r="D2286" s="49"/>
      <c r="E2286" s="52"/>
      <c r="F2286" s="52"/>
      <c r="G2286" s="52"/>
      <c r="H2286" s="52"/>
      <c r="I2286" s="52"/>
    </row>
    <row r="2287" spans="1:9" s="53" customFormat="1">
      <c r="A2287" s="49"/>
      <c r="B2287" s="50"/>
      <c r="C2287" s="51"/>
      <c r="D2287" s="49"/>
      <c r="E2287" s="52"/>
      <c r="F2287" s="52"/>
      <c r="G2287" s="52"/>
      <c r="H2287" s="52"/>
      <c r="I2287" s="52"/>
    </row>
    <row r="2288" spans="1:9" s="53" customFormat="1">
      <c r="A2288" s="49"/>
      <c r="B2288" s="50"/>
      <c r="C2288" s="51"/>
      <c r="D2288" s="49"/>
      <c r="E2288" s="52"/>
      <c r="F2288" s="52"/>
      <c r="G2288" s="52"/>
      <c r="H2288" s="52"/>
      <c r="I2288" s="52"/>
    </row>
    <row r="2289" spans="1:9" s="53" customFormat="1">
      <c r="A2289" s="49"/>
      <c r="B2289" s="50"/>
      <c r="C2289" s="51"/>
      <c r="D2289" s="49"/>
      <c r="E2289" s="52"/>
      <c r="F2289" s="52"/>
      <c r="G2289" s="52"/>
      <c r="H2289" s="52"/>
      <c r="I2289" s="52"/>
    </row>
    <row r="2290" spans="1:9" s="53" customFormat="1">
      <c r="A2290" s="49"/>
      <c r="B2290" s="50"/>
      <c r="C2290" s="51"/>
      <c r="D2290" s="49"/>
      <c r="E2290" s="52"/>
      <c r="F2290" s="52"/>
      <c r="G2290" s="52"/>
      <c r="H2290" s="52"/>
      <c r="I2290" s="52"/>
    </row>
    <row r="2291" spans="1:9" s="53" customFormat="1">
      <c r="A2291" s="49"/>
      <c r="B2291" s="50"/>
      <c r="C2291" s="51"/>
      <c r="D2291" s="49"/>
      <c r="E2291" s="52"/>
      <c r="F2291" s="52"/>
      <c r="G2291" s="52"/>
      <c r="H2291" s="52"/>
      <c r="I2291" s="52"/>
    </row>
    <row r="2292" spans="1:9" s="53" customFormat="1">
      <c r="A2292" s="49"/>
      <c r="B2292" s="50"/>
      <c r="C2292" s="51"/>
      <c r="D2292" s="49"/>
      <c r="E2292" s="52"/>
      <c r="F2292" s="52"/>
      <c r="G2292" s="52"/>
      <c r="H2292" s="52"/>
      <c r="I2292" s="52"/>
    </row>
    <row r="2293" spans="1:9" s="53" customFormat="1">
      <c r="A2293" s="49"/>
      <c r="B2293" s="50"/>
      <c r="C2293" s="51"/>
      <c r="D2293" s="49"/>
      <c r="E2293" s="52"/>
      <c r="F2293" s="52"/>
      <c r="G2293" s="52"/>
      <c r="H2293" s="52"/>
      <c r="I2293" s="52"/>
    </row>
    <row r="2294" spans="1:9" s="53" customFormat="1">
      <c r="A2294" s="49"/>
      <c r="B2294" s="50"/>
      <c r="C2294" s="51"/>
      <c r="D2294" s="49"/>
      <c r="E2294" s="52"/>
      <c r="F2294" s="52"/>
      <c r="G2294" s="52"/>
      <c r="H2294" s="52"/>
      <c r="I2294" s="52"/>
    </row>
    <row r="2295" spans="1:9" s="53" customFormat="1">
      <c r="A2295" s="49"/>
      <c r="B2295" s="50"/>
      <c r="C2295" s="51"/>
      <c r="D2295" s="49"/>
      <c r="E2295" s="52"/>
      <c r="F2295" s="52"/>
      <c r="G2295" s="52"/>
      <c r="H2295" s="52"/>
      <c r="I2295" s="52"/>
    </row>
    <row r="2296" spans="1:9" s="53" customFormat="1">
      <c r="A2296" s="49"/>
      <c r="B2296" s="50"/>
      <c r="C2296" s="51"/>
      <c r="D2296" s="49"/>
      <c r="E2296" s="52"/>
      <c r="F2296" s="52"/>
      <c r="G2296" s="52"/>
      <c r="H2296" s="52"/>
      <c r="I2296" s="52"/>
    </row>
    <row r="2297" spans="1:9" s="53" customFormat="1">
      <c r="A2297" s="49"/>
      <c r="B2297" s="50"/>
      <c r="C2297" s="51"/>
      <c r="D2297" s="49"/>
      <c r="E2297" s="52"/>
      <c r="F2297" s="52"/>
      <c r="G2297" s="52"/>
      <c r="H2297" s="52"/>
      <c r="I2297" s="52"/>
    </row>
    <row r="2298" spans="1:9" s="53" customFormat="1">
      <c r="A2298" s="49"/>
      <c r="B2298" s="50"/>
      <c r="C2298" s="51"/>
      <c r="D2298" s="49"/>
      <c r="E2298" s="52"/>
      <c r="F2298" s="52"/>
      <c r="G2298" s="52"/>
      <c r="H2298" s="52"/>
      <c r="I2298" s="52"/>
    </row>
    <row r="2299" spans="1:9" s="53" customFormat="1">
      <c r="A2299" s="49"/>
      <c r="B2299" s="50"/>
      <c r="C2299" s="51"/>
      <c r="D2299" s="49"/>
      <c r="E2299" s="52"/>
      <c r="F2299" s="52"/>
      <c r="G2299" s="52"/>
      <c r="H2299" s="52"/>
      <c r="I2299" s="52"/>
    </row>
    <row r="2300" spans="1:9" s="53" customFormat="1">
      <c r="A2300" s="49"/>
      <c r="B2300" s="50"/>
      <c r="C2300" s="51"/>
      <c r="D2300" s="49"/>
      <c r="E2300" s="52"/>
      <c r="F2300" s="52"/>
      <c r="G2300" s="52"/>
      <c r="H2300" s="52"/>
      <c r="I2300" s="52"/>
    </row>
    <row r="2301" spans="1:9" s="53" customFormat="1">
      <c r="A2301" s="49"/>
      <c r="B2301" s="50"/>
      <c r="C2301" s="51"/>
      <c r="D2301" s="49"/>
      <c r="E2301" s="52"/>
      <c r="F2301" s="52"/>
      <c r="G2301" s="52"/>
      <c r="H2301" s="52"/>
      <c r="I2301" s="52"/>
    </row>
    <row r="2302" spans="1:9" s="53" customFormat="1">
      <c r="A2302" s="49"/>
      <c r="B2302" s="50"/>
      <c r="C2302" s="51"/>
      <c r="D2302" s="49"/>
      <c r="E2302" s="52"/>
      <c r="F2302" s="52"/>
      <c r="G2302" s="52"/>
      <c r="H2302" s="52"/>
      <c r="I2302" s="52"/>
    </row>
    <row r="2303" spans="1:9" s="53" customFormat="1">
      <c r="A2303" s="49"/>
      <c r="B2303" s="50"/>
      <c r="C2303" s="51"/>
      <c r="D2303" s="49"/>
      <c r="E2303" s="52"/>
      <c r="F2303" s="52"/>
      <c r="G2303" s="52"/>
      <c r="H2303" s="52"/>
      <c r="I2303" s="52"/>
    </row>
    <row r="2304" spans="1:9" s="53" customFormat="1">
      <c r="A2304" s="49"/>
      <c r="B2304" s="50"/>
      <c r="C2304" s="51"/>
      <c r="D2304" s="49"/>
      <c r="E2304" s="52"/>
      <c r="F2304" s="52"/>
      <c r="G2304" s="52"/>
      <c r="H2304" s="52"/>
      <c r="I2304" s="52"/>
    </row>
    <row r="2305" spans="1:9" s="53" customFormat="1">
      <c r="A2305" s="49"/>
      <c r="B2305" s="50"/>
      <c r="C2305" s="51"/>
      <c r="D2305" s="49"/>
      <c r="E2305" s="52"/>
      <c r="F2305" s="52"/>
      <c r="G2305" s="52"/>
      <c r="H2305" s="52"/>
      <c r="I2305" s="52"/>
    </row>
    <row r="2306" spans="1:9" s="53" customFormat="1">
      <c r="A2306" s="49"/>
      <c r="B2306" s="50"/>
      <c r="C2306" s="51"/>
      <c r="D2306" s="49"/>
      <c r="E2306" s="52"/>
      <c r="F2306" s="52"/>
      <c r="G2306" s="52"/>
      <c r="H2306" s="52"/>
      <c r="I2306" s="52"/>
    </row>
    <row r="2307" spans="1:9" s="53" customFormat="1">
      <c r="A2307" s="49"/>
      <c r="B2307" s="50"/>
      <c r="C2307" s="51"/>
      <c r="D2307" s="49"/>
      <c r="E2307" s="52"/>
      <c r="F2307" s="52"/>
      <c r="G2307" s="52"/>
      <c r="H2307" s="52"/>
      <c r="I2307" s="52"/>
    </row>
    <row r="2308" spans="1:9" s="53" customFormat="1">
      <c r="A2308" s="49"/>
      <c r="B2308" s="50"/>
      <c r="C2308" s="51"/>
      <c r="D2308" s="49"/>
      <c r="E2308" s="52"/>
      <c r="F2308" s="52"/>
      <c r="G2308" s="52"/>
      <c r="H2308" s="52"/>
      <c r="I2308" s="52"/>
    </row>
    <row r="2309" spans="1:9" s="53" customFormat="1">
      <c r="A2309" s="49"/>
      <c r="B2309" s="50"/>
      <c r="C2309" s="51"/>
      <c r="D2309" s="49"/>
      <c r="E2309" s="52"/>
      <c r="F2309" s="52"/>
      <c r="G2309" s="52"/>
      <c r="H2309" s="52"/>
      <c r="I2309" s="52"/>
    </row>
    <row r="2310" spans="1:9" s="53" customFormat="1">
      <c r="A2310" s="49"/>
      <c r="B2310" s="50"/>
      <c r="C2310" s="51"/>
      <c r="D2310" s="49"/>
      <c r="E2310" s="52"/>
      <c r="F2310" s="52"/>
      <c r="G2310" s="52"/>
      <c r="H2310" s="52"/>
      <c r="I2310" s="52"/>
    </row>
    <row r="2311" spans="1:9" s="53" customFormat="1">
      <c r="A2311" s="49"/>
      <c r="B2311" s="50"/>
      <c r="C2311" s="51"/>
      <c r="D2311" s="49"/>
      <c r="E2311" s="52"/>
      <c r="F2311" s="52"/>
      <c r="G2311" s="52"/>
      <c r="H2311" s="52"/>
      <c r="I2311" s="52"/>
    </row>
    <row r="2312" spans="1:9" s="53" customFormat="1">
      <c r="A2312" s="49"/>
      <c r="B2312" s="50"/>
      <c r="C2312" s="51"/>
      <c r="D2312" s="49"/>
      <c r="E2312" s="52"/>
      <c r="F2312" s="52"/>
      <c r="G2312" s="52"/>
      <c r="H2312" s="52"/>
      <c r="I2312" s="52"/>
    </row>
    <row r="2313" spans="1:9" s="53" customFormat="1">
      <c r="A2313" s="49"/>
      <c r="B2313" s="50"/>
      <c r="C2313" s="51"/>
      <c r="D2313" s="49"/>
      <c r="E2313" s="52"/>
      <c r="F2313" s="52"/>
      <c r="G2313" s="52"/>
      <c r="H2313" s="52"/>
      <c r="I2313" s="52"/>
    </row>
    <row r="2314" spans="1:9" s="53" customFormat="1">
      <c r="A2314" s="49"/>
      <c r="B2314" s="50"/>
      <c r="C2314" s="51"/>
      <c r="D2314" s="49"/>
      <c r="E2314" s="52"/>
      <c r="F2314" s="52"/>
      <c r="G2314" s="52"/>
      <c r="H2314" s="52"/>
      <c r="I2314" s="52"/>
    </row>
    <row r="2315" spans="1:9" s="53" customFormat="1">
      <c r="A2315" s="49"/>
      <c r="B2315" s="50"/>
      <c r="C2315" s="51"/>
      <c r="D2315" s="49"/>
      <c r="E2315" s="52"/>
      <c r="F2315" s="52"/>
      <c r="G2315" s="52"/>
      <c r="H2315" s="52"/>
      <c r="I2315" s="52"/>
    </row>
    <row r="2316" spans="1:9" s="53" customFormat="1">
      <c r="A2316" s="49"/>
      <c r="B2316" s="50"/>
      <c r="C2316" s="51"/>
      <c r="D2316" s="49"/>
      <c r="E2316" s="52"/>
      <c r="F2316" s="52"/>
      <c r="G2316" s="52"/>
      <c r="H2316" s="52"/>
      <c r="I2316" s="52"/>
    </row>
    <row r="2317" spans="1:9" s="53" customFormat="1">
      <c r="A2317" s="49"/>
      <c r="B2317" s="50"/>
      <c r="C2317" s="51"/>
      <c r="D2317" s="49"/>
      <c r="E2317" s="52"/>
      <c r="F2317" s="52"/>
      <c r="G2317" s="52"/>
      <c r="H2317" s="52"/>
      <c r="I2317" s="52"/>
    </row>
    <row r="2318" spans="1:9" s="53" customFormat="1">
      <c r="A2318" s="49"/>
      <c r="B2318" s="50"/>
      <c r="C2318" s="51"/>
      <c r="D2318" s="49"/>
      <c r="E2318" s="52"/>
      <c r="F2318" s="52"/>
      <c r="G2318" s="52"/>
      <c r="H2318" s="52"/>
      <c r="I2318" s="52"/>
    </row>
    <row r="2319" spans="1:9" s="53" customFormat="1">
      <c r="A2319" s="49"/>
      <c r="B2319" s="50"/>
      <c r="C2319" s="51"/>
      <c r="D2319" s="49"/>
      <c r="E2319" s="52"/>
      <c r="F2319" s="52"/>
      <c r="G2319" s="52"/>
      <c r="H2319" s="52"/>
      <c r="I2319" s="52"/>
    </row>
    <row r="2320" spans="1:9" s="53" customFormat="1">
      <c r="A2320" s="49"/>
      <c r="B2320" s="50"/>
      <c r="C2320" s="51"/>
      <c r="D2320" s="49"/>
      <c r="E2320" s="52"/>
      <c r="F2320" s="52"/>
      <c r="G2320" s="52"/>
      <c r="H2320" s="52"/>
      <c r="I2320" s="52"/>
    </row>
    <row r="2321" spans="1:9" s="53" customFormat="1">
      <c r="A2321" s="49"/>
      <c r="B2321" s="50"/>
      <c r="C2321" s="51"/>
      <c r="D2321" s="49"/>
      <c r="E2321" s="52"/>
      <c r="F2321" s="52"/>
      <c r="G2321" s="52"/>
      <c r="H2321" s="52"/>
      <c r="I2321" s="52"/>
    </row>
    <row r="2322" spans="1:9" s="53" customFormat="1">
      <c r="A2322" s="49"/>
      <c r="B2322" s="50"/>
      <c r="C2322" s="51"/>
      <c r="D2322" s="49"/>
      <c r="E2322" s="52"/>
      <c r="F2322" s="52"/>
      <c r="G2322" s="52"/>
      <c r="H2322" s="52"/>
      <c r="I2322" s="52"/>
    </row>
    <row r="2323" spans="1:9" s="53" customFormat="1">
      <c r="A2323" s="49"/>
      <c r="B2323" s="50"/>
      <c r="C2323" s="51"/>
      <c r="D2323" s="49"/>
      <c r="E2323" s="52"/>
      <c r="F2323" s="52"/>
      <c r="G2323" s="52"/>
      <c r="H2323" s="52"/>
      <c r="I2323" s="52"/>
    </row>
    <row r="2324" spans="1:9" s="53" customFormat="1">
      <c r="A2324" s="49"/>
      <c r="B2324" s="50"/>
      <c r="C2324" s="51"/>
      <c r="D2324" s="49"/>
      <c r="E2324" s="52"/>
      <c r="F2324" s="52"/>
      <c r="G2324" s="52"/>
      <c r="H2324" s="52"/>
      <c r="I2324" s="52"/>
    </row>
    <row r="2325" spans="1:9" s="53" customFormat="1">
      <c r="A2325" s="49"/>
      <c r="B2325" s="50"/>
      <c r="C2325" s="51"/>
      <c r="D2325" s="49"/>
      <c r="E2325" s="52"/>
      <c r="F2325" s="52"/>
      <c r="G2325" s="52"/>
      <c r="H2325" s="52"/>
      <c r="I2325" s="52"/>
    </row>
    <row r="2326" spans="1:9" s="53" customFormat="1">
      <c r="A2326" s="49"/>
      <c r="B2326" s="50"/>
      <c r="C2326" s="51"/>
      <c r="D2326" s="49"/>
      <c r="E2326" s="52"/>
      <c r="F2326" s="52"/>
      <c r="G2326" s="52"/>
      <c r="H2326" s="52"/>
      <c r="I2326" s="52"/>
    </row>
    <row r="2327" spans="1:9" s="53" customFormat="1">
      <c r="A2327" s="49"/>
      <c r="B2327" s="50"/>
      <c r="C2327" s="51"/>
      <c r="D2327" s="49"/>
      <c r="E2327" s="52"/>
      <c r="F2327" s="52"/>
      <c r="G2327" s="52"/>
      <c r="H2327" s="52"/>
      <c r="I2327" s="52"/>
    </row>
    <row r="2328" spans="1:9" s="53" customFormat="1">
      <c r="A2328" s="49"/>
      <c r="B2328" s="50"/>
      <c r="C2328" s="51"/>
      <c r="D2328" s="49"/>
      <c r="E2328" s="52"/>
      <c r="F2328" s="52"/>
      <c r="G2328" s="52"/>
      <c r="H2328" s="52"/>
      <c r="I2328" s="52"/>
    </row>
    <row r="2329" spans="1:9" s="53" customFormat="1">
      <c r="A2329" s="49"/>
      <c r="B2329" s="50"/>
      <c r="C2329" s="51"/>
      <c r="D2329" s="49"/>
      <c r="E2329" s="52"/>
      <c r="F2329" s="52"/>
      <c r="G2329" s="52"/>
      <c r="H2329" s="52"/>
      <c r="I2329" s="52"/>
    </row>
    <row r="2330" spans="1:9" s="53" customFormat="1">
      <c r="A2330" s="49"/>
      <c r="B2330" s="50"/>
      <c r="C2330" s="51"/>
      <c r="D2330" s="49"/>
      <c r="E2330" s="52"/>
      <c r="F2330" s="52"/>
      <c r="G2330" s="52"/>
      <c r="H2330" s="52"/>
      <c r="I2330" s="52"/>
    </row>
    <row r="2331" spans="1:9" s="53" customFormat="1">
      <c r="A2331" s="49"/>
      <c r="B2331" s="50"/>
      <c r="C2331" s="51"/>
      <c r="D2331" s="49"/>
      <c r="E2331" s="52"/>
      <c r="F2331" s="52"/>
      <c r="G2331" s="52"/>
      <c r="H2331" s="52"/>
      <c r="I2331" s="52"/>
    </row>
    <row r="2332" spans="1:9" s="53" customFormat="1">
      <c r="A2332" s="49"/>
      <c r="B2332" s="50"/>
      <c r="C2332" s="51"/>
      <c r="D2332" s="49"/>
      <c r="E2332" s="52"/>
      <c r="F2332" s="52"/>
      <c r="G2332" s="52"/>
      <c r="H2332" s="52"/>
      <c r="I2332" s="52"/>
    </row>
    <row r="2333" spans="1:9" s="53" customFormat="1">
      <c r="A2333" s="49"/>
      <c r="B2333" s="50"/>
      <c r="C2333" s="51"/>
      <c r="D2333" s="49"/>
      <c r="E2333" s="52"/>
      <c r="F2333" s="52"/>
      <c r="G2333" s="52"/>
      <c r="H2333" s="52"/>
      <c r="I2333" s="52"/>
    </row>
    <row r="2334" spans="1:9" s="53" customFormat="1">
      <c r="A2334" s="49"/>
      <c r="B2334" s="50"/>
      <c r="C2334" s="51"/>
      <c r="D2334" s="49"/>
      <c r="E2334" s="52"/>
      <c r="F2334" s="52"/>
      <c r="G2334" s="52"/>
      <c r="H2334" s="52"/>
      <c r="I2334" s="52"/>
    </row>
    <row r="2335" spans="1:9" s="53" customFormat="1">
      <c r="A2335" s="49"/>
      <c r="B2335" s="50"/>
      <c r="C2335" s="51"/>
      <c r="D2335" s="49"/>
      <c r="E2335" s="52"/>
      <c r="F2335" s="52"/>
      <c r="G2335" s="52"/>
      <c r="H2335" s="52"/>
      <c r="I2335" s="52"/>
    </row>
    <row r="2336" spans="1:9" s="53" customFormat="1">
      <c r="A2336" s="49"/>
      <c r="B2336" s="50"/>
      <c r="C2336" s="51"/>
      <c r="D2336" s="49"/>
      <c r="E2336" s="52"/>
      <c r="F2336" s="52"/>
      <c r="G2336" s="52"/>
      <c r="H2336" s="52"/>
      <c r="I2336" s="52"/>
    </row>
    <row r="2337" spans="1:9" s="53" customFormat="1">
      <c r="A2337" s="49"/>
      <c r="B2337" s="50"/>
      <c r="C2337" s="51"/>
      <c r="D2337" s="49"/>
      <c r="E2337" s="52"/>
      <c r="F2337" s="52"/>
      <c r="G2337" s="52"/>
      <c r="H2337" s="52"/>
      <c r="I2337" s="52"/>
    </row>
    <row r="2338" spans="1:9" s="53" customFormat="1">
      <c r="A2338" s="49"/>
      <c r="B2338" s="50"/>
      <c r="C2338" s="51"/>
      <c r="D2338" s="49"/>
      <c r="E2338" s="52"/>
      <c r="F2338" s="52"/>
      <c r="G2338" s="52"/>
      <c r="H2338" s="52"/>
      <c r="I2338" s="52"/>
    </row>
    <row r="2339" spans="1:9" s="53" customFormat="1">
      <c r="A2339" s="49"/>
      <c r="B2339" s="50"/>
      <c r="C2339" s="51"/>
      <c r="D2339" s="49"/>
      <c r="E2339" s="52"/>
      <c r="F2339" s="52"/>
      <c r="G2339" s="52"/>
      <c r="H2339" s="52"/>
      <c r="I2339" s="52"/>
    </row>
    <row r="2340" spans="1:9" s="53" customFormat="1">
      <c r="A2340" s="49"/>
      <c r="B2340" s="50"/>
      <c r="C2340" s="51"/>
      <c r="D2340" s="49"/>
      <c r="E2340" s="52"/>
      <c r="F2340" s="52"/>
      <c r="G2340" s="52"/>
      <c r="H2340" s="52"/>
      <c r="I2340" s="52"/>
    </row>
    <row r="2341" spans="1:9" s="53" customFormat="1">
      <c r="A2341" s="49"/>
      <c r="B2341" s="50"/>
      <c r="C2341" s="51"/>
      <c r="D2341" s="49"/>
      <c r="E2341" s="52"/>
      <c r="F2341" s="52"/>
      <c r="G2341" s="52"/>
      <c r="H2341" s="52"/>
      <c r="I2341" s="52"/>
    </row>
    <row r="2342" spans="1:9" s="53" customFormat="1">
      <c r="A2342" s="49"/>
      <c r="B2342" s="50"/>
      <c r="C2342" s="51"/>
      <c r="D2342" s="49"/>
      <c r="E2342" s="52"/>
      <c r="F2342" s="52"/>
      <c r="G2342" s="52"/>
      <c r="H2342" s="52"/>
      <c r="I2342" s="52"/>
    </row>
    <row r="2343" spans="1:9" s="53" customFormat="1">
      <c r="A2343" s="49"/>
      <c r="B2343" s="50"/>
      <c r="C2343" s="51"/>
      <c r="D2343" s="49"/>
      <c r="E2343" s="52"/>
      <c r="F2343" s="52"/>
      <c r="G2343" s="52"/>
      <c r="H2343" s="52"/>
      <c r="I2343" s="52"/>
    </row>
    <row r="2344" spans="1:9" s="53" customFormat="1">
      <c r="A2344" s="49"/>
      <c r="B2344" s="50"/>
      <c r="C2344" s="51"/>
      <c r="D2344" s="49"/>
      <c r="E2344" s="52"/>
      <c r="F2344" s="52"/>
      <c r="G2344" s="52"/>
      <c r="H2344" s="52"/>
      <c r="I2344" s="52"/>
    </row>
    <row r="2345" spans="1:9" s="53" customFormat="1">
      <c r="A2345" s="49"/>
      <c r="B2345" s="50"/>
      <c r="C2345" s="51"/>
      <c r="D2345" s="49"/>
      <c r="E2345" s="52"/>
      <c r="F2345" s="52"/>
      <c r="G2345" s="52"/>
      <c r="H2345" s="52"/>
      <c r="I2345" s="52"/>
    </row>
    <row r="2346" spans="1:9" s="53" customFormat="1">
      <c r="A2346" s="49"/>
      <c r="B2346" s="50"/>
      <c r="C2346" s="51"/>
      <c r="D2346" s="49"/>
      <c r="E2346" s="52"/>
      <c r="F2346" s="52"/>
      <c r="G2346" s="52"/>
      <c r="H2346" s="52"/>
      <c r="I2346" s="52"/>
    </row>
    <row r="2347" spans="1:9" s="53" customFormat="1">
      <c r="A2347" s="49"/>
      <c r="B2347" s="50"/>
      <c r="C2347" s="51"/>
      <c r="D2347" s="49"/>
      <c r="E2347" s="52"/>
      <c r="F2347" s="52"/>
      <c r="G2347" s="52"/>
      <c r="H2347" s="52"/>
      <c r="I2347" s="52"/>
    </row>
    <row r="2348" spans="1:9" s="53" customFormat="1">
      <c r="A2348" s="49"/>
      <c r="B2348" s="50"/>
      <c r="C2348" s="51"/>
      <c r="D2348" s="49"/>
      <c r="E2348" s="52"/>
      <c r="F2348" s="52"/>
      <c r="G2348" s="52"/>
      <c r="H2348" s="52"/>
      <c r="I2348" s="52"/>
    </row>
    <row r="2349" spans="1:9" s="53" customFormat="1">
      <c r="A2349" s="49"/>
      <c r="B2349" s="50"/>
      <c r="C2349" s="51"/>
      <c r="D2349" s="49"/>
      <c r="E2349" s="52"/>
      <c r="F2349" s="52"/>
      <c r="G2349" s="52"/>
      <c r="H2349" s="52"/>
      <c r="I2349" s="52"/>
    </row>
    <row r="2350" spans="1:9" s="53" customFormat="1">
      <c r="A2350" s="49"/>
      <c r="B2350" s="50"/>
      <c r="C2350" s="51"/>
      <c r="D2350" s="49"/>
      <c r="E2350" s="52"/>
      <c r="F2350" s="52"/>
      <c r="G2350" s="52"/>
      <c r="H2350" s="52"/>
      <c r="I2350" s="52"/>
    </row>
    <row r="2351" spans="1:9" s="53" customFormat="1">
      <c r="A2351" s="49"/>
      <c r="B2351" s="50"/>
      <c r="C2351" s="51"/>
      <c r="D2351" s="49"/>
      <c r="E2351" s="52"/>
      <c r="F2351" s="52"/>
      <c r="G2351" s="52"/>
      <c r="H2351" s="52"/>
      <c r="I2351" s="52"/>
    </row>
    <row r="2352" spans="1:9" s="53" customFormat="1">
      <c r="A2352" s="49"/>
      <c r="B2352" s="50"/>
      <c r="C2352" s="51"/>
      <c r="D2352" s="49"/>
      <c r="E2352" s="52"/>
      <c r="F2352" s="52"/>
      <c r="G2352" s="52"/>
      <c r="H2352" s="52"/>
      <c r="I2352" s="52"/>
    </row>
    <row r="2353" spans="1:9" s="53" customFormat="1">
      <c r="A2353" s="49"/>
      <c r="B2353" s="50"/>
      <c r="C2353" s="51"/>
      <c r="D2353" s="49"/>
      <c r="E2353" s="52"/>
      <c r="F2353" s="52"/>
      <c r="G2353" s="52"/>
      <c r="H2353" s="52"/>
      <c r="I2353" s="52"/>
    </row>
    <row r="2354" spans="1:9" s="53" customFormat="1">
      <c r="A2354" s="49"/>
      <c r="B2354" s="50"/>
      <c r="C2354" s="51"/>
      <c r="D2354" s="49"/>
      <c r="E2354" s="52"/>
      <c r="F2354" s="52"/>
      <c r="G2354" s="52"/>
      <c r="H2354" s="52"/>
      <c r="I2354" s="52"/>
    </row>
    <row r="2355" spans="1:9" s="53" customFormat="1">
      <c r="A2355" s="49"/>
      <c r="B2355" s="50"/>
      <c r="C2355" s="51"/>
      <c r="D2355" s="49"/>
      <c r="E2355" s="52"/>
      <c r="F2355" s="52"/>
      <c r="G2355" s="52"/>
      <c r="H2355" s="52"/>
      <c r="I2355" s="52"/>
    </row>
    <row r="2356" spans="1:9" s="53" customFormat="1">
      <c r="A2356" s="49"/>
      <c r="B2356" s="50"/>
      <c r="C2356" s="51"/>
      <c r="D2356" s="49"/>
      <c r="E2356" s="52"/>
      <c r="F2356" s="52"/>
      <c r="G2356" s="52"/>
      <c r="H2356" s="52"/>
      <c r="I2356" s="52"/>
    </row>
    <row r="2357" spans="1:9" s="53" customFormat="1">
      <c r="A2357" s="49"/>
      <c r="B2357" s="50"/>
      <c r="C2357" s="51"/>
      <c r="D2357" s="49"/>
      <c r="E2357" s="52"/>
      <c r="F2357" s="52"/>
      <c r="G2357" s="52"/>
      <c r="H2357" s="52"/>
      <c r="I2357" s="52"/>
    </row>
    <row r="2358" spans="1:9" s="53" customFormat="1">
      <c r="A2358" s="49"/>
      <c r="B2358" s="50"/>
      <c r="C2358" s="51"/>
      <c r="D2358" s="49"/>
      <c r="E2358" s="52"/>
      <c r="F2358" s="52"/>
      <c r="G2358" s="52"/>
      <c r="H2358" s="52"/>
      <c r="I2358" s="52"/>
    </row>
    <row r="2359" spans="1:9" s="53" customFormat="1">
      <c r="A2359" s="49"/>
      <c r="B2359" s="50"/>
      <c r="C2359" s="51"/>
      <c r="D2359" s="49"/>
      <c r="E2359" s="52"/>
      <c r="F2359" s="52"/>
      <c r="G2359" s="52"/>
      <c r="H2359" s="52"/>
      <c r="I2359" s="52"/>
    </row>
    <row r="2360" spans="1:9" s="53" customFormat="1">
      <c r="A2360" s="49"/>
      <c r="B2360" s="50"/>
      <c r="C2360" s="51"/>
      <c r="D2360" s="49"/>
      <c r="E2360" s="52"/>
      <c r="F2360" s="52"/>
      <c r="G2360" s="52"/>
      <c r="H2360" s="52"/>
      <c r="I2360" s="52"/>
    </row>
    <row r="2361" spans="1:9" s="53" customFormat="1">
      <c r="A2361" s="49"/>
      <c r="B2361" s="50"/>
      <c r="C2361" s="51"/>
      <c r="D2361" s="49"/>
      <c r="E2361" s="52"/>
      <c r="F2361" s="52"/>
      <c r="G2361" s="52"/>
      <c r="H2361" s="52"/>
      <c r="I2361" s="52"/>
    </row>
    <row r="2362" spans="1:9" s="53" customFormat="1">
      <c r="A2362" s="49"/>
      <c r="B2362" s="50"/>
      <c r="C2362" s="51"/>
      <c r="D2362" s="49"/>
      <c r="E2362" s="52"/>
      <c r="F2362" s="52"/>
      <c r="G2362" s="52"/>
      <c r="H2362" s="52"/>
      <c r="I2362" s="52"/>
    </row>
    <row r="2363" spans="1:9" s="53" customFormat="1">
      <c r="A2363" s="49"/>
      <c r="B2363" s="50"/>
      <c r="C2363" s="51"/>
      <c r="D2363" s="49"/>
      <c r="E2363" s="52"/>
      <c r="F2363" s="52"/>
      <c r="G2363" s="52"/>
      <c r="H2363" s="52"/>
      <c r="I2363" s="52"/>
    </row>
    <row r="2364" spans="1:9" s="53" customFormat="1">
      <c r="A2364" s="49"/>
      <c r="B2364" s="50"/>
      <c r="C2364" s="51"/>
      <c r="D2364" s="49"/>
      <c r="E2364" s="52"/>
      <c r="F2364" s="52"/>
      <c r="G2364" s="52"/>
      <c r="H2364" s="52"/>
      <c r="I2364" s="52"/>
    </row>
    <row r="2365" spans="1:9" s="53" customFormat="1">
      <c r="A2365" s="49"/>
      <c r="B2365" s="50"/>
      <c r="C2365" s="51"/>
      <c r="D2365" s="49"/>
      <c r="E2365" s="52"/>
      <c r="F2365" s="52"/>
      <c r="G2365" s="52"/>
      <c r="H2365" s="52"/>
      <c r="I2365" s="52"/>
    </row>
    <row r="2366" spans="1:9" s="53" customFormat="1">
      <c r="A2366" s="49"/>
      <c r="B2366" s="50"/>
      <c r="C2366" s="51"/>
      <c r="D2366" s="49"/>
      <c r="E2366" s="52"/>
      <c r="F2366" s="52"/>
      <c r="G2366" s="52"/>
      <c r="H2366" s="52"/>
      <c r="I2366" s="52"/>
    </row>
    <row r="2367" spans="1:9" s="53" customFormat="1">
      <c r="A2367" s="49"/>
      <c r="B2367" s="50"/>
      <c r="C2367" s="51"/>
      <c r="D2367" s="49"/>
      <c r="E2367" s="52"/>
      <c r="F2367" s="52"/>
      <c r="G2367" s="52"/>
      <c r="H2367" s="52"/>
      <c r="I2367" s="52"/>
    </row>
    <row r="2368" spans="1:9" s="53" customFormat="1">
      <c r="A2368" s="49"/>
      <c r="B2368" s="50"/>
      <c r="C2368" s="51"/>
      <c r="D2368" s="49"/>
      <c r="E2368" s="52"/>
      <c r="F2368" s="52"/>
      <c r="G2368" s="52"/>
      <c r="H2368" s="52"/>
      <c r="I2368" s="52"/>
    </row>
    <row r="2369" spans="1:9" s="53" customFormat="1">
      <c r="A2369" s="49"/>
      <c r="B2369" s="50"/>
      <c r="C2369" s="51"/>
      <c r="D2369" s="49"/>
      <c r="E2369" s="52"/>
      <c r="F2369" s="52"/>
      <c r="G2369" s="52"/>
      <c r="H2369" s="52"/>
      <c r="I2369" s="52"/>
    </row>
    <row r="2370" spans="1:9" s="53" customFormat="1">
      <c r="A2370" s="49"/>
      <c r="B2370" s="50"/>
      <c r="C2370" s="51"/>
      <c r="D2370" s="49"/>
      <c r="E2370" s="52"/>
      <c r="F2370" s="52"/>
      <c r="G2370" s="52"/>
      <c r="H2370" s="52"/>
      <c r="I2370" s="52"/>
    </row>
    <row r="2371" spans="1:9" s="53" customFormat="1">
      <c r="A2371" s="49"/>
      <c r="B2371" s="50"/>
      <c r="C2371" s="51"/>
      <c r="D2371" s="49"/>
      <c r="E2371" s="52"/>
      <c r="F2371" s="52"/>
      <c r="G2371" s="52"/>
      <c r="H2371" s="52"/>
      <c r="I2371" s="52"/>
    </row>
    <row r="2372" spans="1:9" s="53" customFormat="1">
      <c r="A2372" s="49"/>
      <c r="B2372" s="50"/>
      <c r="C2372" s="51"/>
      <c r="D2372" s="49"/>
      <c r="E2372" s="52"/>
      <c r="F2372" s="52"/>
      <c r="G2372" s="52"/>
      <c r="H2372" s="52"/>
      <c r="I2372" s="52"/>
    </row>
    <row r="2373" spans="1:9" s="53" customFormat="1">
      <c r="A2373" s="49"/>
      <c r="B2373" s="50"/>
      <c r="C2373" s="51"/>
      <c r="D2373" s="49"/>
      <c r="E2373" s="52"/>
      <c r="F2373" s="52"/>
      <c r="G2373" s="52"/>
      <c r="H2373" s="52"/>
      <c r="I2373" s="52"/>
    </row>
    <row r="2374" spans="1:9" s="53" customFormat="1">
      <c r="A2374" s="49"/>
      <c r="B2374" s="50"/>
      <c r="C2374" s="51"/>
      <c r="D2374" s="49"/>
      <c r="E2374" s="52"/>
      <c r="F2374" s="52"/>
      <c r="G2374" s="52"/>
      <c r="H2374" s="52"/>
      <c r="I2374" s="52"/>
    </row>
    <row r="2375" spans="1:9" s="53" customFormat="1">
      <c r="A2375" s="49"/>
      <c r="B2375" s="50"/>
      <c r="C2375" s="51"/>
      <c r="D2375" s="49"/>
      <c r="E2375" s="52"/>
      <c r="F2375" s="52"/>
      <c r="G2375" s="52"/>
      <c r="H2375" s="52"/>
      <c r="I2375" s="52"/>
    </row>
    <row r="2376" spans="1:9" s="53" customFormat="1">
      <c r="A2376" s="49"/>
      <c r="B2376" s="50"/>
      <c r="C2376" s="51"/>
      <c r="D2376" s="49"/>
      <c r="E2376" s="52"/>
      <c r="F2376" s="52"/>
      <c r="G2376" s="52"/>
      <c r="H2376" s="52"/>
      <c r="I2376" s="52"/>
    </row>
    <row r="2377" spans="1:9" s="53" customFormat="1">
      <c r="A2377" s="49"/>
      <c r="B2377" s="50"/>
      <c r="C2377" s="51"/>
      <c r="D2377" s="49"/>
      <c r="E2377" s="52"/>
      <c r="F2377" s="52"/>
      <c r="G2377" s="52"/>
      <c r="H2377" s="52"/>
      <c r="I2377" s="52"/>
    </row>
    <row r="2378" spans="1:9" s="53" customFormat="1">
      <c r="A2378" s="49"/>
      <c r="B2378" s="50"/>
      <c r="C2378" s="51"/>
      <c r="D2378" s="49"/>
      <c r="E2378" s="52"/>
      <c r="F2378" s="52"/>
      <c r="G2378" s="52"/>
      <c r="H2378" s="52"/>
      <c r="I2378" s="52"/>
    </row>
    <row r="2379" spans="1:9" s="53" customFormat="1">
      <c r="A2379" s="49"/>
      <c r="B2379" s="50"/>
      <c r="C2379" s="51"/>
      <c r="D2379" s="49"/>
      <c r="E2379" s="52"/>
      <c r="F2379" s="52"/>
      <c r="G2379" s="52"/>
      <c r="H2379" s="52"/>
      <c r="I2379" s="52"/>
    </row>
    <row r="2380" spans="1:9" s="53" customFormat="1">
      <c r="A2380" s="49"/>
      <c r="B2380" s="50"/>
      <c r="C2380" s="51"/>
      <c r="D2380" s="49"/>
      <c r="E2380" s="52"/>
      <c r="F2380" s="52"/>
      <c r="G2380" s="52"/>
      <c r="H2380" s="52"/>
      <c r="I2380" s="52"/>
    </row>
    <row r="2381" spans="1:9" s="53" customFormat="1">
      <c r="A2381" s="49"/>
      <c r="B2381" s="50"/>
      <c r="C2381" s="51"/>
      <c r="D2381" s="49"/>
      <c r="E2381" s="52"/>
      <c r="F2381" s="52"/>
      <c r="G2381" s="52"/>
      <c r="H2381" s="52"/>
      <c r="I2381" s="52"/>
    </row>
    <row r="2382" spans="1:9" s="53" customFormat="1">
      <c r="A2382" s="49"/>
      <c r="B2382" s="50"/>
      <c r="C2382" s="51"/>
      <c r="D2382" s="49"/>
      <c r="E2382" s="52"/>
      <c r="F2382" s="52"/>
      <c r="G2382" s="52"/>
      <c r="H2382" s="52"/>
      <c r="I2382" s="52"/>
    </row>
    <row r="2383" spans="1:9" s="53" customFormat="1">
      <c r="A2383" s="49"/>
      <c r="B2383" s="50"/>
      <c r="C2383" s="51"/>
      <c r="D2383" s="49"/>
      <c r="E2383" s="52"/>
      <c r="F2383" s="52"/>
      <c r="G2383" s="52"/>
      <c r="H2383" s="52"/>
      <c r="I2383" s="52"/>
    </row>
    <row r="2384" spans="1:9" s="53" customFormat="1">
      <c r="A2384" s="49"/>
      <c r="B2384" s="50"/>
      <c r="C2384" s="51"/>
      <c r="D2384" s="49"/>
      <c r="E2384" s="52"/>
      <c r="F2384" s="52"/>
      <c r="G2384" s="52"/>
      <c r="H2384" s="52"/>
      <c r="I2384" s="52"/>
    </row>
    <row r="2385" spans="1:9" s="53" customFormat="1">
      <c r="A2385" s="49"/>
      <c r="B2385" s="50"/>
      <c r="C2385" s="51"/>
      <c r="D2385" s="49"/>
      <c r="E2385" s="52"/>
      <c r="F2385" s="52"/>
      <c r="G2385" s="52"/>
      <c r="H2385" s="52"/>
      <c r="I2385" s="52"/>
    </row>
    <row r="2386" spans="1:9" s="53" customFormat="1">
      <c r="A2386" s="49"/>
      <c r="B2386" s="50"/>
      <c r="C2386" s="51"/>
      <c r="D2386" s="49"/>
      <c r="E2386" s="52"/>
      <c r="F2386" s="52"/>
      <c r="G2386" s="52"/>
      <c r="H2386" s="52"/>
      <c r="I2386" s="52"/>
    </row>
    <row r="2387" spans="1:9" s="53" customFormat="1">
      <c r="A2387" s="49"/>
      <c r="B2387" s="50"/>
      <c r="C2387" s="51"/>
      <c r="D2387" s="49"/>
      <c r="E2387" s="52"/>
      <c r="F2387" s="52"/>
      <c r="G2387" s="52"/>
      <c r="H2387" s="52"/>
      <c r="I2387" s="52"/>
    </row>
    <row r="2388" spans="1:9" s="53" customFormat="1">
      <c r="A2388" s="49"/>
      <c r="B2388" s="50"/>
      <c r="C2388" s="51"/>
      <c r="D2388" s="49"/>
      <c r="E2388" s="52"/>
      <c r="F2388" s="52"/>
      <c r="G2388" s="52"/>
      <c r="H2388" s="52"/>
      <c r="I2388" s="52"/>
    </row>
    <row r="2389" spans="1:9" s="53" customFormat="1">
      <c r="A2389" s="49"/>
      <c r="B2389" s="50"/>
      <c r="C2389" s="51"/>
      <c r="D2389" s="49"/>
      <c r="E2389" s="52"/>
      <c r="F2389" s="52"/>
      <c r="G2389" s="52"/>
      <c r="H2389" s="52"/>
      <c r="I2389" s="52"/>
    </row>
    <row r="2390" spans="1:9" s="53" customFormat="1">
      <c r="A2390" s="49"/>
      <c r="B2390" s="50"/>
      <c r="C2390" s="51"/>
      <c r="D2390" s="49"/>
      <c r="E2390" s="52"/>
      <c r="F2390" s="52"/>
      <c r="G2390" s="52"/>
      <c r="H2390" s="52"/>
      <c r="I2390" s="52"/>
    </row>
    <row r="2391" spans="1:9" s="53" customFormat="1">
      <c r="A2391" s="49"/>
      <c r="B2391" s="50"/>
      <c r="C2391" s="51"/>
      <c r="D2391" s="49"/>
      <c r="E2391" s="52"/>
      <c r="F2391" s="52"/>
      <c r="G2391" s="52"/>
      <c r="H2391" s="52"/>
      <c r="I2391" s="52"/>
    </row>
    <row r="2392" spans="1:9" s="53" customFormat="1">
      <c r="A2392" s="49"/>
      <c r="B2392" s="50"/>
      <c r="C2392" s="51"/>
      <c r="D2392" s="49"/>
      <c r="E2392" s="52"/>
      <c r="F2392" s="52"/>
      <c r="G2392" s="52"/>
      <c r="H2392" s="52"/>
      <c r="I2392" s="52"/>
    </row>
    <row r="2393" spans="1:9" s="53" customFormat="1">
      <c r="A2393" s="49"/>
      <c r="B2393" s="50"/>
      <c r="C2393" s="51"/>
      <c r="D2393" s="49"/>
      <c r="E2393" s="52"/>
      <c r="F2393" s="52"/>
      <c r="G2393" s="52"/>
      <c r="H2393" s="52"/>
      <c r="I2393" s="52"/>
    </row>
    <row r="2394" spans="1:9" s="53" customFormat="1">
      <c r="A2394" s="49"/>
      <c r="B2394" s="50"/>
      <c r="C2394" s="51"/>
      <c r="D2394" s="49"/>
      <c r="E2394" s="52"/>
      <c r="F2394" s="52"/>
      <c r="G2394" s="52"/>
      <c r="H2394" s="52"/>
      <c r="I2394" s="52"/>
    </row>
    <row r="2395" spans="1:9" s="53" customFormat="1">
      <c r="A2395" s="49"/>
      <c r="B2395" s="50"/>
      <c r="C2395" s="51"/>
      <c r="D2395" s="49"/>
      <c r="E2395" s="52"/>
      <c r="F2395" s="52"/>
      <c r="G2395" s="52"/>
      <c r="H2395" s="52"/>
      <c r="I2395" s="52"/>
    </row>
    <row r="2396" spans="1:9" s="53" customFormat="1">
      <c r="A2396" s="49"/>
      <c r="B2396" s="50"/>
      <c r="C2396" s="51"/>
      <c r="D2396" s="49"/>
      <c r="E2396" s="52"/>
      <c r="F2396" s="52"/>
      <c r="G2396" s="52"/>
      <c r="H2396" s="52"/>
      <c r="I2396" s="52"/>
    </row>
    <row r="2397" spans="1:9" s="53" customFormat="1">
      <c r="A2397" s="49"/>
      <c r="B2397" s="50"/>
      <c r="C2397" s="51"/>
      <c r="D2397" s="49"/>
      <c r="E2397" s="52"/>
      <c r="F2397" s="52"/>
      <c r="G2397" s="52"/>
      <c r="H2397" s="52"/>
      <c r="I2397" s="52"/>
    </row>
    <row r="2398" spans="1:9" s="53" customFormat="1">
      <c r="A2398" s="49"/>
      <c r="B2398" s="50"/>
      <c r="C2398" s="51"/>
      <c r="D2398" s="49"/>
      <c r="E2398" s="52"/>
      <c r="F2398" s="52"/>
      <c r="G2398" s="52"/>
      <c r="H2398" s="52"/>
      <c r="I2398" s="52"/>
    </row>
    <row r="2399" spans="1:9" s="53" customFormat="1">
      <c r="A2399" s="49"/>
      <c r="B2399" s="50"/>
      <c r="C2399" s="51"/>
      <c r="D2399" s="49"/>
      <c r="E2399" s="52"/>
      <c r="F2399" s="52"/>
      <c r="G2399" s="52"/>
      <c r="H2399" s="52"/>
      <c r="I2399" s="52"/>
    </row>
    <row r="2400" spans="1:9" s="53" customFormat="1">
      <c r="A2400" s="49"/>
      <c r="B2400" s="50"/>
      <c r="C2400" s="51"/>
      <c r="D2400" s="49"/>
      <c r="E2400" s="52"/>
      <c r="F2400" s="52"/>
      <c r="G2400" s="52"/>
      <c r="H2400" s="52"/>
      <c r="I2400" s="52"/>
    </row>
    <row r="2401" spans="1:9" s="53" customFormat="1">
      <c r="A2401" s="49"/>
      <c r="B2401" s="50"/>
      <c r="C2401" s="51"/>
      <c r="D2401" s="49"/>
      <c r="E2401" s="52"/>
      <c r="F2401" s="52"/>
      <c r="G2401" s="52"/>
      <c r="H2401" s="52"/>
      <c r="I2401" s="52"/>
    </row>
    <row r="2402" spans="1:9" s="53" customFormat="1">
      <c r="A2402" s="49"/>
      <c r="B2402" s="50"/>
      <c r="C2402" s="51"/>
      <c r="D2402" s="49"/>
      <c r="E2402" s="52"/>
      <c r="F2402" s="52"/>
      <c r="G2402" s="52"/>
      <c r="H2402" s="52"/>
      <c r="I2402" s="52"/>
    </row>
    <row r="2403" spans="1:9" s="53" customFormat="1">
      <c r="A2403" s="49"/>
      <c r="B2403" s="50"/>
      <c r="C2403" s="51"/>
      <c r="D2403" s="49"/>
      <c r="E2403" s="52"/>
      <c r="F2403" s="52"/>
      <c r="G2403" s="52"/>
      <c r="H2403" s="52"/>
      <c r="I2403" s="52"/>
    </row>
    <row r="2404" spans="1:9" s="53" customFormat="1">
      <c r="A2404" s="49"/>
      <c r="B2404" s="50"/>
      <c r="C2404" s="51"/>
      <c r="D2404" s="49"/>
      <c r="E2404" s="52"/>
      <c r="F2404" s="52"/>
      <c r="G2404" s="52"/>
      <c r="H2404" s="52"/>
      <c r="I2404" s="52"/>
    </row>
    <row r="2405" spans="1:9" s="53" customFormat="1">
      <c r="A2405" s="49"/>
      <c r="B2405" s="50"/>
      <c r="C2405" s="51"/>
      <c r="D2405" s="49"/>
      <c r="E2405" s="52"/>
      <c r="F2405" s="52"/>
      <c r="G2405" s="52"/>
      <c r="H2405" s="52"/>
      <c r="I2405" s="52"/>
    </row>
    <row r="2406" spans="1:9" s="53" customFormat="1">
      <c r="A2406" s="49"/>
      <c r="B2406" s="50"/>
      <c r="C2406" s="51"/>
      <c r="D2406" s="49"/>
      <c r="E2406" s="52"/>
      <c r="F2406" s="52"/>
      <c r="G2406" s="52"/>
      <c r="H2406" s="52"/>
      <c r="I2406" s="52"/>
    </row>
    <row r="2407" spans="1:9" s="53" customFormat="1">
      <c r="A2407" s="49"/>
      <c r="B2407" s="50"/>
      <c r="C2407" s="51"/>
      <c r="D2407" s="49"/>
      <c r="E2407" s="52"/>
      <c r="F2407" s="52"/>
      <c r="G2407" s="52"/>
      <c r="H2407" s="52"/>
      <c r="I2407" s="52"/>
    </row>
    <row r="2408" spans="1:9" s="53" customFormat="1">
      <c r="A2408" s="49"/>
      <c r="B2408" s="50"/>
      <c r="C2408" s="51"/>
      <c r="D2408" s="49"/>
      <c r="E2408" s="52"/>
      <c r="F2408" s="52"/>
      <c r="G2408" s="52"/>
      <c r="H2408" s="52"/>
      <c r="I2408" s="52"/>
    </row>
    <row r="2409" spans="1:9" s="53" customFormat="1">
      <c r="A2409" s="49"/>
      <c r="B2409" s="50"/>
      <c r="C2409" s="51"/>
      <c r="D2409" s="49"/>
      <c r="E2409" s="52"/>
      <c r="F2409" s="52"/>
      <c r="G2409" s="52"/>
      <c r="H2409" s="52"/>
      <c r="I2409" s="52"/>
    </row>
    <row r="2410" spans="1:9" s="53" customFormat="1">
      <c r="A2410" s="49"/>
      <c r="B2410" s="50"/>
      <c r="C2410" s="51"/>
      <c r="D2410" s="49"/>
      <c r="E2410" s="52"/>
      <c r="F2410" s="52"/>
      <c r="G2410" s="52"/>
      <c r="H2410" s="52"/>
      <c r="I2410" s="52"/>
    </row>
    <row r="2411" spans="1:9" s="53" customFormat="1">
      <c r="A2411" s="49"/>
      <c r="B2411" s="50"/>
      <c r="C2411" s="51"/>
      <c r="D2411" s="49"/>
      <c r="E2411" s="52"/>
      <c r="F2411" s="52"/>
      <c r="G2411" s="52"/>
      <c r="H2411" s="52"/>
      <c r="I2411" s="52"/>
    </row>
    <row r="2412" spans="1:9" s="53" customFormat="1">
      <c r="A2412" s="49"/>
      <c r="B2412" s="50"/>
      <c r="C2412" s="51"/>
      <c r="D2412" s="49"/>
      <c r="E2412" s="52"/>
      <c r="F2412" s="52"/>
      <c r="G2412" s="52"/>
      <c r="H2412" s="52"/>
      <c r="I2412" s="52"/>
    </row>
    <row r="2413" spans="1:9" s="53" customFormat="1">
      <c r="A2413" s="49"/>
      <c r="B2413" s="50"/>
      <c r="C2413" s="51"/>
      <c r="D2413" s="49"/>
      <c r="E2413" s="52"/>
      <c r="F2413" s="52"/>
      <c r="G2413" s="52"/>
      <c r="H2413" s="52"/>
      <c r="I2413" s="52"/>
    </row>
    <row r="2414" spans="1:9" s="53" customFormat="1">
      <c r="A2414" s="49"/>
      <c r="B2414" s="50"/>
      <c r="C2414" s="51"/>
      <c r="D2414" s="49"/>
      <c r="E2414" s="52"/>
      <c r="F2414" s="52"/>
      <c r="G2414" s="52"/>
      <c r="H2414" s="52"/>
      <c r="I2414" s="52"/>
    </row>
    <row r="2415" spans="1:9" s="53" customFormat="1">
      <c r="A2415" s="49"/>
      <c r="B2415" s="50"/>
      <c r="C2415" s="51"/>
      <c r="D2415" s="49"/>
      <c r="E2415" s="52"/>
      <c r="F2415" s="52"/>
      <c r="G2415" s="52"/>
      <c r="H2415" s="52"/>
      <c r="I2415" s="52"/>
    </row>
    <row r="2416" spans="1:9" s="53" customFormat="1">
      <c r="A2416" s="49"/>
      <c r="B2416" s="50"/>
      <c r="C2416" s="51"/>
      <c r="D2416" s="49"/>
      <c r="E2416" s="52"/>
      <c r="F2416" s="52"/>
      <c r="G2416" s="52"/>
      <c r="H2416" s="52"/>
      <c r="I2416" s="52"/>
    </row>
    <row r="2417" spans="1:9" s="53" customFormat="1">
      <c r="A2417" s="49"/>
      <c r="B2417" s="50"/>
      <c r="C2417" s="51"/>
      <c r="D2417" s="49"/>
      <c r="E2417" s="52"/>
      <c r="F2417" s="52"/>
      <c r="G2417" s="52"/>
      <c r="H2417" s="52"/>
      <c r="I2417" s="52"/>
    </row>
    <row r="2418" spans="1:9" s="53" customFormat="1">
      <c r="A2418" s="49"/>
      <c r="B2418" s="50"/>
      <c r="C2418" s="51"/>
      <c r="D2418" s="49"/>
      <c r="E2418" s="52"/>
      <c r="F2418" s="52"/>
      <c r="G2418" s="52"/>
      <c r="H2418" s="52"/>
      <c r="I2418" s="52"/>
    </row>
    <row r="2419" spans="1:9" s="53" customFormat="1">
      <c r="A2419" s="49"/>
      <c r="B2419" s="50"/>
      <c r="C2419" s="51"/>
      <c r="D2419" s="49"/>
      <c r="E2419" s="52"/>
      <c r="F2419" s="52"/>
      <c r="G2419" s="52"/>
      <c r="H2419" s="52"/>
      <c r="I2419" s="52"/>
    </row>
    <row r="2420" spans="1:9" s="53" customFormat="1">
      <c r="A2420" s="49"/>
      <c r="B2420" s="50"/>
      <c r="C2420" s="51"/>
      <c r="D2420" s="49"/>
      <c r="E2420" s="52"/>
      <c r="F2420" s="52"/>
      <c r="G2420" s="52"/>
      <c r="H2420" s="52"/>
      <c r="I2420" s="52"/>
    </row>
    <row r="2421" spans="1:9" s="53" customFormat="1">
      <c r="A2421" s="49"/>
      <c r="B2421" s="50"/>
      <c r="C2421" s="51"/>
      <c r="D2421" s="49"/>
      <c r="E2421" s="52"/>
      <c r="F2421" s="52"/>
      <c r="G2421" s="52"/>
      <c r="H2421" s="52"/>
      <c r="I2421" s="52"/>
    </row>
    <row r="2422" spans="1:9" s="53" customFormat="1">
      <c r="A2422" s="49"/>
      <c r="B2422" s="50"/>
      <c r="C2422" s="51"/>
      <c r="D2422" s="49"/>
      <c r="E2422" s="52"/>
      <c r="F2422" s="52"/>
      <c r="G2422" s="52"/>
      <c r="H2422" s="52"/>
      <c r="I2422" s="52"/>
    </row>
    <row r="2423" spans="1:9" s="53" customFormat="1">
      <c r="A2423" s="49"/>
      <c r="B2423" s="50"/>
      <c r="C2423" s="51"/>
      <c r="D2423" s="49"/>
      <c r="E2423" s="52"/>
      <c r="F2423" s="52"/>
      <c r="G2423" s="52"/>
      <c r="H2423" s="52"/>
      <c r="I2423" s="52"/>
    </row>
    <row r="2424" spans="1:9" s="53" customFormat="1">
      <c r="A2424" s="49"/>
      <c r="B2424" s="50"/>
      <c r="C2424" s="51"/>
      <c r="D2424" s="49"/>
      <c r="E2424" s="52"/>
      <c r="F2424" s="52"/>
      <c r="G2424" s="52"/>
      <c r="H2424" s="52"/>
      <c r="I2424" s="52"/>
    </row>
    <row r="2425" spans="1:9" s="53" customFormat="1">
      <c r="A2425" s="49"/>
      <c r="B2425" s="50"/>
      <c r="C2425" s="51"/>
      <c r="D2425" s="49"/>
      <c r="E2425" s="52"/>
      <c r="F2425" s="52"/>
      <c r="G2425" s="52"/>
      <c r="H2425" s="52"/>
      <c r="I2425" s="52"/>
    </row>
    <row r="2426" spans="1:9" s="53" customFormat="1">
      <c r="A2426" s="49"/>
      <c r="B2426" s="50"/>
      <c r="C2426" s="51"/>
      <c r="D2426" s="49"/>
      <c r="E2426" s="52"/>
      <c r="F2426" s="52"/>
      <c r="G2426" s="52"/>
      <c r="H2426" s="52"/>
      <c r="I2426" s="52"/>
    </row>
    <row r="2427" spans="1:9" s="53" customFormat="1">
      <c r="A2427" s="49"/>
      <c r="B2427" s="50"/>
      <c r="C2427" s="51"/>
      <c r="D2427" s="49"/>
      <c r="E2427" s="52"/>
      <c r="F2427" s="52"/>
      <c r="G2427" s="52"/>
      <c r="H2427" s="52"/>
      <c r="I2427" s="52"/>
    </row>
    <row r="2428" spans="1:9" s="53" customFormat="1">
      <c r="A2428" s="49"/>
      <c r="B2428" s="50"/>
      <c r="C2428" s="51"/>
      <c r="D2428" s="49"/>
      <c r="E2428" s="52"/>
      <c r="F2428" s="52"/>
      <c r="G2428" s="52"/>
      <c r="H2428" s="52"/>
      <c r="I2428" s="52"/>
    </row>
    <row r="2429" spans="1:9" s="53" customFormat="1">
      <c r="A2429" s="49"/>
      <c r="B2429" s="50"/>
      <c r="C2429" s="51"/>
      <c r="D2429" s="49"/>
      <c r="E2429" s="52"/>
      <c r="F2429" s="52"/>
      <c r="G2429" s="52"/>
      <c r="H2429" s="52"/>
      <c r="I2429" s="52"/>
    </row>
    <row r="2430" spans="1:9" s="53" customFormat="1">
      <c r="A2430" s="49"/>
      <c r="B2430" s="50"/>
      <c r="C2430" s="51"/>
      <c r="D2430" s="49"/>
      <c r="E2430" s="52"/>
      <c r="F2430" s="52"/>
      <c r="G2430" s="52"/>
      <c r="H2430" s="52"/>
      <c r="I2430" s="52"/>
    </row>
    <row r="2431" spans="1:9" s="53" customFormat="1">
      <c r="A2431" s="49"/>
      <c r="B2431" s="50"/>
      <c r="C2431" s="51"/>
      <c r="D2431" s="49"/>
      <c r="E2431" s="52"/>
      <c r="F2431" s="52"/>
      <c r="G2431" s="52"/>
      <c r="H2431" s="52"/>
      <c r="I2431" s="52"/>
    </row>
    <row r="2432" spans="1:9" s="53" customFormat="1">
      <c r="A2432" s="49"/>
      <c r="B2432" s="50"/>
      <c r="C2432" s="51"/>
      <c r="D2432" s="49"/>
      <c r="E2432" s="52"/>
      <c r="F2432" s="52"/>
      <c r="G2432" s="52"/>
      <c r="H2432" s="52"/>
      <c r="I2432" s="52"/>
    </row>
    <row r="2433" spans="1:9" s="53" customFormat="1">
      <c r="A2433" s="49"/>
      <c r="B2433" s="50"/>
      <c r="C2433" s="51"/>
      <c r="D2433" s="49"/>
      <c r="E2433" s="52"/>
      <c r="F2433" s="52"/>
      <c r="G2433" s="52"/>
      <c r="H2433" s="52"/>
      <c r="I2433" s="52"/>
    </row>
    <row r="2434" spans="1:9" s="53" customFormat="1">
      <c r="A2434" s="49"/>
      <c r="B2434" s="50"/>
      <c r="C2434" s="51"/>
      <c r="D2434" s="49"/>
      <c r="E2434" s="52"/>
      <c r="F2434" s="52"/>
      <c r="G2434" s="52"/>
      <c r="H2434" s="52"/>
      <c r="I2434" s="52"/>
    </row>
    <row r="2435" spans="1:9" s="53" customFormat="1">
      <c r="A2435" s="49"/>
      <c r="B2435" s="50"/>
      <c r="C2435" s="51"/>
      <c r="D2435" s="49"/>
      <c r="E2435" s="52"/>
      <c r="F2435" s="52"/>
      <c r="G2435" s="52"/>
      <c r="H2435" s="52"/>
      <c r="I2435" s="52"/>
    </row>
    <row r="2436" spans="1:9" s="53" customFormat="1">
      <c r="A2436" s="49"/>
      <c r="B2436" s="50"/>
      <c r="C2436" s="51"/>
      <c r="D2436" s="49"/>
      <c r="E2436" s="52"/>
      <c r="F2436" s="52"/>
      <c r="G2436" s="52"/>
      <c r="H2436" s="52"/>
      <c r="I2436" s="52"/>
    </row>
    <row r="2437" spans="1:9" s="53" customFormat="1">
      <c r="A2437" s="49"/>
      <c r="B2437" s="50"/>
      <c r="C2437" s="51"/>
      <c r="D2437" s="49"/>
      <c r="E2437" s="52"/>
      <c r="F2437" s="52"/>
      <c r="G2437" s="52"/>
      <c r="H2437" s="52"/>
      <c r="I2437" s="52"/>
    </row>
    <row r="2438" spans="1:9" s="53" customFormat="1">
      <c r="A2438" s="49"/>
      <c r="B2438" s="50"/>
      <c r="C2438" s="51"/>
      <c r="D2438" s="49"/>
      <c r="E2438" s="52"/>
      <c r="F2438" s="52"/>
      <c r="G2438" s="52"/>
      <c r="H2438" s="52"/>
      <c r="I2438" s="52"/>
    </row>
    <row r="2439" spans="1:9" s="53" customFormat="1">
      <c r="A2439" s="49"/>
      <c r="B2439" s="50"/>
      <c r="C2439" s="51"/>
      <c r="D2439" s="49"/>
      <c r="E2439" s="52"/>
      <c r="F2439" s="52"/>
      <c r="G2439" s="52"/>
      <c r="H2439" s="52"/>
      <c r="I2439" s="52"/>
    </row>
    <row r="2440" spans="1:9" s="53" customFormat="1">
      <c r="A2440" s="49"/>
      <c r="B2440" s="50"/>
      <c r="C2440" s="51"/>
      <c r="D2440" s="49"/>
      <c r="E2440" s="52"/>
      <c r="F2440" s="52"/>
      <c r="G2440" s="52"/>
      <c r="H2440" s="52"/>
      <c r="I2440" s="52"/>
    </row>
    <row r="2441" spans="1:9" s="53" customFormat="1">
      <c r="A2441" s="49"/>
      <c r="B2441" s="50"/>
      <c r="C2441" s="51"/>
      <c r="D2441" s="49"/>
      <c r="E2441" s="52"/>
      <c r="F2441" s="52"/>
      <c r="G2441" s="52"/>
      <c r="H2441" s="52"/>
      <c r="I2441" s="52"/>
    </row>
    <row r="2442" spans="1:9" s="53" customFormat="1">
      <c r="A2442" s="49"/>
      <c r="B2442" s="50"/>
      <c r="C2442" s="51"/>
      <c r="D2442" s="49"/>
      <c r="E2442" s="52"/>
      <c r="F2442" s="52"/>
      <c r="G2442" s="52"/>
      <c r="H2442" s="52"/>
      <c r="I2442" s="52"/>
    </row>
    <row r="2443" spans="1:9" s="53" customFormat="1">
      <c r="A2443" s="49"/>
      <c r="B2443" s="50"/>
      <c r="C2443" s="51"/>
      <c r="D2443" s="49"/>
      <c r="E2443" s="52"/>
      <c r="F2443" s="52"/>
      <c r="G2443" s="52"/>
      <c r="H2443" s="52"/>
      <c r="I2443" s="52"/>
    </row>
    <row r="2444" spans="1:9" s="53" customFormat="1">
      <c r="A2444" s="49"/>
      <c r="B2444" s="50"/>
      <c r="C2444" s="51"/>
      <c r="D2444" s="49"/>
      <c r="E2444" s="52"/>
      <c r="F2444" s="52"/>
      <c r="G2444" s="52"/>
      <c r="H2444" s="52"/>
      <c r="I2444" s="52"/>
    </row>
    <row r="2445" spans="1:9" s="53" customFormat="1">
      <c r="A2445" s="49"/>
      <c r="B2445" s="50"/>
      <c r="C2445" s="51"/>
      <c r="D2445" s="49"/>
      <c r="E2445" s="52"/>
      <c r="F2445" s="52"/>
      <c r="G2445" s="52"/>
      <c r="H2445" s="52"/>
      <c r="I2445" s="52"/>
    </row>
    <row r="2446" spans="1:9" s="53" customFormat="1">
      <c r="A2446" s="49"/>
      <c r="B2446" s="50"/>
      <c r="C2446" s="51"/>
      <c r="D2446" s="49"/>
      <c r="E2446" s="52"/>
      <c r="F2446" s="52"/>
      <c r="G2446" s="52"/>
      <c r="H2446" s="52"/>
      <c r="I2446" s="52"/>
    </row>
    <row r="2447" spans="1:9" s="53" customFormat="1">
      <c r="A2447" s="49"/>
      <c r="B2447" s="50"/>
      <c r="C2447" s="51"/>
      <c r="D2447" s="49"/>
      <c r="E2447" s="52"/>
      <c r="F2447" s="52"/>
      <c r="G2447" s="52"/>
      <c r="H2447" s="52"/>
      <c r="I2447" s="52"/>
    </row>
    <row r="2448" spans="1:9" s="53" customFormat="1">
      <c r="A2448" s="49"/>
      <c r="B2448" s="50"/>
      <c r="C2448" s="51"/>
      <c r="D2448" s="49"/>
      <c r="E2448" s="52"/>
      <c r="F2448" s="52"/>
      <c r="G2448" s="52"/>
      <c r="H2448" s="52"/>
      <c r="I2448" s="52"/>
    </row>
    <row r="2449" spans="1:9" s="53" customFormat="1">
      <c r="A2449" s="49"/>
      <c r="B2449" s="50"/>
      <c r="C2449" s="51"/>
      <c r="D2449" s="49"/>
      <c r="E2449" s="52"/>
      <c r="F2449" s="52"/>
      <c r="G2449" s="52"/>
      <c r="H2449" s="52"/>
      <c r="I2449" s="52"/>
    </row>
    <row r="2450" spans="1:9" s="53" customFormat="1">
      <c r="A2450" s="49"/>
      <c r="B2450" s="50"/>
      <c r="C2450" s="51"/>
      <c r="D2450" s="49"/>
      <c r="E2450" s="52"/>
      <c r="F2450" s="52"/>
      <c r="G2450" s="52"/>
      <c r="H2450" s="52"/>
      <c r="I2450" s="52"/>
    </row>
    <row r="2451" spans="1:9" s="53" customFormat="1">
      <c r="A2451" s="49"/>
      <c r="B2451" s="50"/>
      <c r="C2451" s="51"/>
      <c r="D2451" s="49"/>
      <c r="E2451" s="52"/>
      <c r="F2451" s="52"/>
      <c r="G2451" s="52"/>
      <c r="H2451" s="52"/>
      <c r="I2451" s="52"/>
    </row>
    <row r="2452" spans="1:9" s="53" customFormat="1">
      <c r="A2452" s="49"/>
      <c r="B2452" s="50"/>
      <c r="C2452" s="51"/>
      <c r="D2452" s="49"/>
      <c r="E2452" s="52"/>
      <c r="F2452" s="52"/>
      <c r="G2452" s="52"/>
      <c r="H2452" s="52"/>
      <c r="I2452" s="52"/>
    </row>
    <row r="2453" spans="1:9" s="53" customFormat="1">
      <c r="A2453" s="49"/>
      <c r="B2453" s="50"/>
      <c r="C2453" s="51"/>
      <c r="D2453" s="49"/>
      <c r="E2453" s="52"/>
      <c r="F2453" s="52"/>
      <c r="G2453" s="52"/>
      <c r="H2453" s="52"/>
      <c r="I2453" s="52"/>
    </row>
    <row r="2454" spans="1:9" s="53" customFormat="1">
      <c r="A2454" s="49"/>
      <c r="B2454" s="50"/>
      <c r="C2454" s="51"/>
      <c r="D2454" s="49"/>
      <c r="E2454" s="52"/>
      <c r="F2454" s="52"/>
      <c r="G2454" s="52"/>
      <c r="H2454" s="52"/>
      <c r="I2454" s="52"/>
    </row>
    <row r="2455" spans="1:9" s="53" customFormat="1">
      <c r="A2455" s="49"/>
      <c r="B2455" s="50"/>
      <c r="C2455" s="51"/>
      <c r="D2455" s="49"/>
      <c r="E2455" s="52"/>
      <c r="F2455" s="52"/>
      <c r="G2455" s="52"/>
      <c r="H2455" s="52"/>
      <c r="I2455" s="52"/>
    </row>
    <row r="2456" spans="1:9" s="53" customFormat="1">
      <c r="A2456" s="49"/>
      <c r="B2456" s="50"/>
      <c r="C2456" s="51"/>
      <c r="D2456" s="49"/>
      <c r="E2456" s="52"/>
      <c r="F2456" s="52"/>
      <c r="G2456" s="52"/>
      <c r="H2456" s="52"/>
      <c r="I2456" s="52"/>
    </row>
    <row r="2457" spans="1:9" s="53" customFormat="1">
      <c r="A2457" s="49"/>
      <c r="B2457" s="50"/>
      <c r="C2457" s="51"/>
      <c r="D2457" s="49"/>
      <c r="E2457" s="52"/>
      <c r="F2457" s="52"/>
      <c r="G2457" s="52"/>
      <c r="H2457" s="52"/>
      <c r="I2457" s="52"/>
    </row>
    <row r="2458" spans="1:9" s="53" customFormat="1">
      <c r="A2458" s="49"/>
      <c r="B2458" s="50"/>
      <c r="C2458" s="51"/>
      <c r="D2458" s="49"/>
      <c r="E2458" s="52"/>
      <c r="F2458" s="52"/>
      <c r="G2458" s="52"/>
      <c r="H2458" s="52"/>
      <c r="I2458" s="52"/>
    </row>
    <row r="2459" spans="1:9" s="53" customFormat="1">
      <c r="A2459" s="49"/>
      <c r="B2459" s="50"/>
      <c r="C2459" s="51"/>
      <c r="D2459" s="49"/>
      <c r="E2459" s="52"/>
      <c r="F2459" s="52"/>
      <c r="G2459" s="52"/>
      <c r="H2459" s="52"/>
      <c r="I2459" s="52"/>
    </row>
    <row r="2460" spans="1:9" s="53" customFormat="1">
      <c r="A2460" s="49"/>
      <c r="B2460" s="50"/>
      <c r="C2460" s="51"/>
      <c r="D2460" s="49"/>
      <c r="E2460" s="52"/>
      <c r="F2460" s="52"/>
      <c r="G2460" s="52"/>
      <c r="H2460" s="52"/>
      <c r="I2460" s="52"/>
    </row>
    <row r="2461" spans="1:9" s="53" customFormat="1">
      <c r="A2461" s="49"/>
      <c r="B2461" s="50"/>
      <c r="C2461" s="51"/>
      <c r="D2461" s="49"/>
      <c r="E2461" s="52"/>
      <c r="F2461" s="52"/>
      <c r="G2461" s="52"/>
      <c r="H2461" s="52"/>
      <c r="I2461" s="52"/>
    </row>
    <row r="2462" spans="1:9" s="53" customFormat="1">
      <c r="A2462" s="49"/>
      <c r="B2462" s="50"/>
      <c r="C2462" s="51"/>
      <c r="D2462" s="49"/>
      <c r="E2462" s="52"/>
      <c r="F2462" s="52"/>
      <c r="G2462" s="52"/>
      <c r="H2462" s="52"/>
      <c r="I2462" s="52"/>
    </row>
    <row r="2463" spans="1:9" s="53" customFormat="1">
      <c r="A2463" s="49"/>
      <c r="B2463" s="50"/>
      <c r="C2463" s="51"/>
      <c r="D2463" s="49"/>
      <c r="E2463" s="52"/>
      <c r="F2463" s="52"/>
      <c r="G2463" s="52"/>
      <c r="H2463" s="52"/>
      <c r="I2463" s="52"/>
    </row>
    <row r="2464" spans="1:9" s="53" customFormat="1">
      <c r="A2464" s="49"/>
      <c r="B2464" s="50"/>
      <c r="C2464" s="51"/>
      <c r="D2464" s="49"/>
      <c r="E2464" s="52"/>
      <c r="F2464" s="52"/>
      <c r="G2464" s="52"/>
      <c r="H2464" s="52"/>
      <c r="I2464" s="52"/>
    </row>
    <row r="2465" spans="1:9" s="53" customFormat="1">
      <c r="A2465" s="49"/>
      <c r="B2465" s="50"/>
      <c r="C2465" s="51"/>
      <c r="D2465" s="49"/>
      <c r="E2465" s="52"/>
      <c r="F2465" s="52"/>
      <c r="G2465" s="52"/>
      <c r="H2465" s="52"/>
      <c r="I2465" s="52"/>
    </row>
    <row r="2466" spans="1:9" s="53" customFormat="1">
      <c r="A2466" s="49"/>
      <c r="B2466" s="50"/>
      <c r="C2466" s="51"/>
      <c r="D2466" s="49"/>
      <c r="E2466" s="52"/>
      <c r="F2466" s="52"/>
      <c r="G2466" s="52"/>
      <c r="H2466" s="52"/>
      <c r="I2466" s="52"/>
    </row>
    <row r="2467" spans="1:9" s="53" customFormat="1">
      <c r="A2467" s="49"/>
      <c r="B2467" s="50"/>
      <c r="C2467" s="51"/>
      <c r="D2467" s="49"/>
      <c r="E2467" s="52"/>
      <c r="F2467" s="52"/>
      <c r="G2467" s="52"/>
      <c r="H2467" s="52"/>
      <c r="I2467" s="52"/>
    </row>
    <row r="2468" spans="1:9" s="53" customFormat="1">
      <c r="A2468" s="49"/>
      <c r="B2468" s="50"/>
      <c r="C2468" s="51"/>
      <c r="D2468" s="49"/>
      <c r="E2468" s="52"/>
      <c r="F2468" s="52"/>
      <c r="G2468" s="52"/>
      <c r="H2468" s="52"/>
      <c r="I2468" s="52"/>
    </row>
    <row r="2469" spans="1:9" s="53" customFormat="1">
      <c r="A2469" s="49"/>
      <c r="B2469" s="50"/>
      <c r="C2469" s="51"/>
      <c r="D2469" s="49"/>
      <c r="E2469" s="52"/>
      <c r="F2469" s="52"/>
      <c r="G2469" s="52"/>
      <c r="H2469" s="52"/>
      <c r="I2469" s="52"/>
    </row>
    <row r="2470" spans="1:9" s="53" customFormat="1">
      <c r="A2470" s="49"/>
      <c r="B2470" s="50"/>
      <c r="C2470" s="51"/>
      <c r="D2470" s="49"/>
      <c r="E2470" s="52"/>
      <c r="F2470" s="52"/>
      <c r="G2470" s="52"/>
      <c r="H2470" s="52"/>
      <c r="I2470" s="52"/>
    </row>
    <row r="2471" spans="1:9" s="53" customFormat="1">
      <c r="A2471" s="49"/>
      <c r="B2471" s="50"/>
      <c r="C2471" s="51"/>
      <c r="D2471" s="49"/>
      <c r="E2471" s="52"/>
      <c r="F2471" s="52"/>
      <c r="G2471" s="52"/>
      <c r="H2471" s="52"/>
      <c r="I2471" s="52"/>
    </row>
    <row r="2472" spans="1:9" s="53" customFormat="1">
      <c r="A2472" s="49"/>
      <c r="B2472" s="50"/>
      <c r="C2472" s="51"/>
      <c r="D2472" s="49"/>
      <c r="E2472" s="52"/>
      <c r="F2472" s="52"/>
      <c r="G2472" s="52"/>
      <c r="H2472" s="52"/>
      <c r="I2472" s="52"/>
    </row>
    <row r="2473" spans="1:9" s="53" customFormat="1">
      <c r="A2473" s="49"/>
      <c r="B2473" s="50"/>
      <c r="C2473" s="51"/>
      <c r="D2473" s="49"/>
      <c r="E2473" s="52"/>
      <c r="F2473" s="52"/>
      <c r="G2473" s="52"/>
      <c r="H2473" s="52"/>
      <c r="I2473" s="52"/>
    </row>
    <row r="2474" spans="1:9" s="53" customFormat="1">
      <c r="A2474" s="49"/>
      <c r="B2474" s="50"/>
      <c r="C2474" s="51"/>
      <c r="D2474" s="49"/>
      <c r="E2474" s="52"/>
      <c r="F2474" s="52"/>
      <c r="G2474" s="52"/>
      <c r="H2474" s="52"/>
      <c r="I2474" s="52"/>
    </row>
    <row r="2475" spans="1:9" s="53" customFormat="1">
      <c r="A2475" s="49"/>
      <c r="B2475" s="50"/>
      <c r="C2475" s="51"/>
      <c r="D2475" s="49"/>
      <c r="E2475" s="52"/>
      <c r="F2475" s="52"/>
      <c r="G2475" s="52"/>
      <c r="H2475" s="52"/>
      <c r="I2475" s="52"/>
    </row>
    <row r="2476" spans="1:9" s="53" customFormat="1">
      <c r="A2476" s="49"/>
      <c r="B2476" s="50"/>
      <c r="C2476" s="51"/>
      <c r="D2476" s="49"/>
      <c r="E2476" s="52"/>
      <c r="F2476" s="52"/>
      <c r="G2476" s="52"/>
      <c r="H2476" s="52"/>
      <c r="I2476" s="52"/>
    </row>
    <row r="2477" spans="1:9" s="53" customFormat="1">
      <c r="A2477" s="49"/>
      <c r="B2477" s="50"/>
      <c r="C2477" s="51"/>
      <c r="D2477" s="49"/>
      <c r="E2477" s="52"/>
      <c r="F2477" s="52"/>
      <c r="G2477" s="52"/>
      <c r="H2477" s="52"/>
      <c r="I2477" s="52"/>
    </row>
    <row r="2478" spans="1:9" s="53" customFormat="1">
      <c r="A2478" s="49"/>
      <c r="B2478" s="50"/>
      <c r="C2478" s="51"/>
      <c r="D2478" s="49"/>
      <c r="E2478" s="52"/>
      <c r="F2478" s="52"/>
      <c r="G2478" s="52"/>
      <c r="H2478" s="52"/>
      <c r="I2478" s="52"/>
    </row>
    <row r="2479" spans="1:9" s="53" customFormat="1">
      <c r="A2479" s="49"/>
      <c r="B2479" s="50"/>
      <c r="C2479" s="51"/>
      <c r="D2479" s="49"/>
      <c r="E2479" s="52"/>
      <c r="F2479" s="52"/>
      <c r="G2479" s="52"/>
      <c r="H2479" s="52"/>
      <c r="I2479" s="52"/>
    </row>
    <row r="2480" spans="1:9" s="53" customFormat="1">
      <c r="A2480" s="49"/>
      <c r="B2480" s="50"/>
      <c r="C2480" s="51"/>
      <c r="D2480" s="49"/>
      <c r="E2480" s="52"/>
      <c r="F2480" s="52"/>
      <c r="G2480" s="52"/>
      <c r="H2480" s="52"/>
      <c r="I2480" s="52"/>
    </row>
    <row r="2481" spans="1:9" s="53" customFormat="1">
      <c r="A2481" s="49"/>
      <c r="B2481" s="50"/>
      <c r="C2481" s="51"/>
      <c r="D2481" s="49"/>
      <c r="E2481" s="52"/>
      <c r="F2481" s="52"/>
      <c r="G2481" s="52"/>
      <c r="H2481" s="52"/>
      <c r="I2481" s="52"/>
    </row>
    <row r="2482" spans="1:9" s="53" customFormat="1">
      <c r="A2482" s="49"/>
      <c r="B2482" s="50"/>
      <c r="C2482" s="51"/>
      <c r="D2482" s="49"/>
      <c r="E2482" s="52"/>
      <c r="F2482" s="52"/>
      <c r="G2482" s="52"/>
      <c r="H2482" s="52"/>
      <c r="I2482" s="52"/>
    </row>
    <row r="2483" spans="1:9" s="53" customFormat="1">
      <c r="A2483" s="49"/>
      <c r="B2483" s="50"/>
      <c r="C2483" s="51"/>
      <c r="D2483" s="49"/>
      <c r="E2483" s="52"/>
      <c r="F2483" s="52"/>
      <c r="G2483" s="52"/>
      <c r="H2483" s="52"/>
      <c r="I2483" s="52"/>
    </row>
    <row r="2484" spans="1:9" s="53" customFormat="1">
      <c r="A2484" s="49"/>
      <c r="B2484" s="50"/>
      <c r="C2484" s="51"/>
      <c r="D2484" s="49"/>
      <c r="E2484" s="52"/>
      <c r="F2484" s="52"/>
      <c r="G2484" s="52"/>
      <c r="H2484" s="52"/>
      <c r="I2484" s="52"/>
    </row>
    <row r="2485" spans="1:9" s="53" customFormat="1">
      <c r="A2485" s="49"/>
      <c r="B2485" s="50"/>
      <c r="C2485" s="51"/>
      <c r="D2485" s="49"/>
      <c r="E2485" s="52"/>
      <c r="F2485" s="52"/>
      <c r="G2485" s="52"/>
      <c r="H2485" s="52"/>
      <c r="I2485" s="52"/>
    </row>
    <row r="2486" spans="1:9" s="53" customFormat="1">
      <c r="A2486" s="49"/>
      <c r="B2486" s="50"/>
      <c r="C2486" s="51"/>
      <c r="D2486" s="49"/>
      <c r="E2486" s="52"/>
      <c r="F2486" s="52"/>
      <c r="G2486" s="52"/>
      <c r="H2486" s="52"/>
      <c r="I2486" s="52"/>
    </row>
    <row r="2487" spans="1:9" s="53" customFormat="1">
      <c r="A2487" s="49"/>
      <c r="B2487" s="50"/>
      <c r="C2487" s="51"/>
      <c r="D2487" s="49"/>
      <c r="E2487" s="52"/>
      <c r="F2487" s="52"/>
      <c r="G2487" s="52"/>
      <c r="H2487" s="52"/>
      <c r="I2487" s="52"/>
    </row>
    <row r="2488" spans="1:9" s="53" customFormat="1">
      <c r="A2488" s="49"/>
      <c r="B2488" s="50"/>
      <c r="C2488" s="51"/>
      <c r="D2488" s="49"/>
      <c r="E2488" s="52"/>
      <c r="F2488" s="52"/>
      <c r="G2488" s="52"/>
      <c r="H2488" s="52"/>
      <c r="I2488" s="52"/>
    </row>
    <row r="2489" spans="1:9" s="53" customFormat="1">
      <c r="A2489" s="49"/>
      <c r="B2489" s="50"/>
      <c r="C2489" s="51"/>
      <c r="D2489" s="49"/>
      <c r="E2489" s="52"/>
      <c r="F2489" s="52"/>
      <c r="G2489" s="52"/>
      <c r="H2489" s="52"/>
      <c r="I2489" s="52"/>
    </row>
    <row r="2490" spans="1:9" s="53" customFormat="1">
      <c r="A2490" s="49"/>
      <c r="B2490" s="50"/>
      <c r="C2490" s="51"/>
      <c r="D2490" s="49"/>
      <c r="E2490" s="52"/>
      <c r="F2490" s="52"/>
      <c r="G2490" s="52"/>
      <c r="H2490" s="52"/>
      <c r="I2490" s="52"/>
    </row>
    <row r="2491" spans="1:9" s="53" customFormat="1">
      <c r="A2491" s="49"/>
      <c r="B2491" s="50"/>
      <c r="C2491" s="51"/>
      <c r="D2491" s="49"/>
      <c r="E2491" s="52"/>
      <c r="F2491" s="52"/>
      <c r="G2491" s="52"/>
      <c r="H2491" s="52"/>
      <c r="I2491" s="52"/>
    </row>
    <row r="2492" spans="1:9" s="53" customFormat="1">
      <c r="A2492" s="49"/>
      <c r="B2492" s="50"/>
      <c r="C2492" s="51"/>
      <c r="D2492" s="49"/>
      <c r="E2492" s="52"/>
      <c r="F2492" s="52"/>
      <c r="G2492" s="52"/>
      <c r="H2492" s="52"/>
      <c r="I2492" s="52"/>
    </row>
    <row r="2493" spans="1:9" s="53" customFormat="1">
      <c r="A2493" s="49"/>
      <c r="B2493" s="50"/>
      <c r="C2493" s="51"/>
      <c r="D2493" s="49"/>
      <c r="E2493" s="52"/>
      <c r="F2493" s="52"/>
      <c r="G2493" s="52"/>
      <c r="H2493" s="52"/>
      <c r="I2493" s="52"/>
    </row>
    <row r="2494" spans="1:9" s="53" customFormat="1">
      <c r="A2494" s="49"/>
      <c r="B2494" s="50"/>
      <c r="C2494" s="51"/>
      <c r="D2494" s="49"/>
      <c r="E2494" s="52"/>
      <c r="F2494" s="52"/>
      <c r="G2494" s="52"/>
      <c r="H2494" s="52"/>
      <c r="I2494" s="52"/>
    </row>
    <row r="2495" spans="1:9" s="53" customFormat="1">
      <c r="A2495" s="49"/>
      <c r="B2495" s="50"/>
      <c r="C2495" s="51"/>
      <c r="D2495" s="49"/>
      <c r="E2495" s="52"/>
      <c r="F2495" s="52"/>
      <c r="G2495" s="52"/>
      <c r="H2495" s="52"/>
      <c r="I2495" s="52"/>
    </row>
    <row r="2496" spans="1:9" s="53" customFormat="1">
      <c r="A2496" s="49"/>
      <c r="B2496" s="50"/>
      <c r="C2496" s="51"/>
      <c r="D2496" s="49"/>
      <c r="E2496" s="52"/>
      <c r="F2496" s="52"/>
      <c r="G2496" s="52"/>
      <c r="H2496" s="52"/>
      <c r="I2496" s="52"/>
    </row>
    <row r="2497" spans="1:9" s="53" customFormat="1">
      <c r="A2497" s="49"/>
      <c r="B2497" s="50"/>
      <c r="C2497" s="51"/>
      <c r="D2497" s="49"/>
      <c r="E2497" s="52"/>
      <c r="F2497" s="52"/>
      <c r="G2497" s="52"/>
      <c r="H2497" s="52"/>
      <c r="I2497" s="52"/>
    </row>
    <row r="2498" spans="1:9" s="53" customFormat="1">
      <c r="A2498" s="49"/>
      <c r="B2498" s="50"/>
      <c r="C2498" s="51"/>
      <c r="D2498" s="49"/>
      <c r="E2498" s="52"/>
      <c r="F2498" s="52"/>
      <c r="G2498" s="52"/>
      <c r="H2498" s="52"/>
      <c r="I2498" s="52"/>
    </row>
    <row r="2499" spans="1:9" s="53" customFormat="1">
      <c r="A2499" s="49"/>
      <c r="B2499" s="50"/>
      <c r="C2499" s="51"/>
      <c r="D2499" s="49"/>
      <c r="E2499" s="52"/>
      <c r="F2499" s="52"/>
      <c r="G2499" s="52"/>
      <c r="H2499" s="52"/>
      <c r="I2499" s="52"/>
    </row>
    <row r="2500" spans="1:9" s="53" customFormat="1">
      <c r="A2500" s="49"/>
      <c r="B2500" s="50"/>
      <c r="C2500" s="51"/>
      <c r="D2500" s="49"/>
      <c r="E2500" s="52"/>
      <c r="F2500" s="52"/>
      <c r="G2500" s="52"/>
      <c r="H2500" s="52"/>
      <c r="I2500" s="52"/>
    </row>
    <row r="2501" spans="1:9" s="53" customFormat="1">
      <c r="A2501" s="49"/>
      <c r="B2501" s="50"/>
      <c r="C2501" s="51"/>
      <c r="D2501" s="49"/>
      <c r="E2501" s="52"/>
      <c r="F2501" s="52"/>
      <c r="G2501" s="52"/>
      <c r="H2501" s="52"/>
      <c r="I2501" s="52"/>
    </row>
    <row r="2502" spans="1:9" s="53" customFormat="1">
      <c r="A2502" s="49"/>
      <c r="B2502" s="50"/>
      <c r="C2502" s="51"/>
      <c r="D2502" s="49"/>
      <c r="E2502" s="52"/>
      <c r="F2502" s="52"/>
      <c r="G2502" s="52"/>
      <c r="H2502" s="52"/>
      <c r="I2502" s="52"/>
    </row>
    <row r="2503" spans="1:9" s="53" customFormat="1">
      <c r="A2503" s="49"/>
      <c r="B2503" s="50"/>
      <c r="C2503" s="51"/>
      <c r="D2503" s="49"/>
      <c r="E2503" s="52"/>
      <c r="F2503" s="52"/>
      <c r="G2503" s="52"/>
      <c r="H2503" s="52"/>
      <c r="I2503" s="52"/>
    </row>
    <row r="2504" spans="1:9" s="53" customFormat="1">
      <c r="A2504" s="49"/>
      <c r="B2504" s="50"/>
      <c r="C2504" s="51"/>
      <c r="D2504" s="49"/>
      <c r="E2504" s="52"/>
      <c r="F2504" s="52"/>
      <c r="G2504" s="52"/>
      <c r="H2504" s="52"/>
      <c r="I2504" s="52"/>
    </row>
    <row r="2505" spans="1:9" s="53" customFormat="1">
      <c r="A2505" s="49"/>
      <c r="B2505" s="50"/>
      <c r="C2505" s="51"/>
      <c r="D2505" s="49"/>
      <c r="E2505" s="52"/>
      <c r="F2505" s="52"/>
      <c r="G2505" s="52"/>
      <c r="H2505" s="52"/>
      <c r="I2505" s="52"/>
    </row>
    <row r="2506" spans="1:9" s="53" customFormat="1">
      <c r="A2506" s="49"/>
      <c r="B2506" s="50"/>
      <c r="C2506" s="51"/>
      <c r="D2506" s="49"/>
      <c r="E2506" s="52"/>
      <c r="F2506" s="52"/>
      <c r="G2506" s="52"/>
      <c r="H2506" s="52"/>
      <c r="I2506" s="52"/>
    </row>
    <row r="2507" spans="1:9" s="53" customFormat="1">
      <c r="A2507" s="49"/>
      <c r="B2507" s="50"/>
      <c r="C2507" s="51"/>
      <c r="D2507" s="49"/>
      <c r="E2507" s="52"/>
      <c r="F2507" s="52"/>
      <c r="G2507" s="52"/>
      <c r="H2507" s="52"/>
      <c r="I2507" s="52"/>
    </row>
    <row r="2508" spans="1:9" s="53" customFormat="1">
      <c r="A2508" s="49"/>
      <c r="B2508" s="50"/>
      <c r="C2508" s="51"/>
      <c r="D2508" s="49"/>
      <c r="E2508" s="52"/>
      <c r="F2508" s="52"/>
      <c r="G2508" s="52"/>
      <c r="H2508" s="52"/>
      <c r="I2508" s="52"/>
    </row>
    <row r="2509" spans="1:9" s="53" customFormat="1">
      <c r="A2509" s="49"/>
      <c r="B2509" s="50"/>
      <c r="C2509" s="51"/>
      <c r="D2509" s="49"/>
      <c r="E2509" s="52"/>
      <c r="F2509" s="52"/>
      <c r="G2509" s="52"/>
      <c r="H2509" s="52"/>
      <c r="I2509" s="52"/>
    </row>
    <row r="2510" spans="1:9" s="53" customFormat="1">
      <c r="A2510" s="49"/>
      <c r="B2510" s="50"/>
      <c r="C2510" s="51"/>
      <c r="D2510" s="49"/>
      <c r="E2510" s="52"/>
      <c r="F2510" s="52"/>
      <c r="G2510" s="52"/>
      <c r="H2510" s="52"/>
      <c r="I2510" s="52"/>
    </row>
    <row r="2511" spans="1:9" s="53" customFormat="1">
      <c r="A2511" s="49"/>
      <c r="B2511" s="50"/>
      <c r="C2511" s="51"/>
      <c r="D2511" s="49"/>
      <c r="E2511" s="52"/>
      <c r="F2511" s="52"/>
      <c r="G2511" s="52"/>
      <c r="H2511" s="52"/>
      <c r="I2511" s="52"/>
    </row>
    <row r="2512" spans="1:9" s="53" customFormat="1">
      <c r="A2512" s="49"/>
      <c r="B2512" s="50"/>
      <c r="C2512" s="51"/>
      <c r="D2512" s="49"/>
      <c r="E2512" s="52"/>
      <c r="F2512" s="52"/>
      <c r="G2512" s="52"/>
      <c r="H2512" s="52"/>
      <c r="I2512" s="52"/>
    </row>
    <row r="2513" spans="1:9" s="53" customFormat="1">
      <c r="A2513" s="49"/>
      <c r="B2513" s="50"/>
      <c r="C2513" s="51"/>
      <c r="D2513" s="49"/>
      <c r="E2513" s="52"/>
      <c r="F2513" s="52"/>
      <c r="G2513" s="52"/>
      <c r="H2513" s="52"/>
      <c r="I2513" s="52"/>
    </row>
    <row r="2514" spans="1:9" s="53" customFormat="1">
      <c r="A2514" s="49"/>
      <c r="B2514" s="50"/>
      <c r="C2514" s="51"/>
      <c r="D2514" s="49"/>
      <c r="E2514" s="52"/>
      <c r="F2514" s="52"/>
      <c r="G2514" s="52"/>
      <c r="H2514" s="52"/>
      <c r="I2514" s="52"/>
    </row>
    <row r="2515" spans="1:9" s="53" customFormat="1">
      <c r="A2515" s="49"/>
      <c r="B2515" s="50"/>
      <c r="C2515" s="51"/>
      <c r="D2515" s="49"/>
      <c r="E2515" s="52"/>
      <c r="F2515" s="52"/>
      <c r="G2515" s="52"/>
      <c r="H2515" s="52"/>
      <c r="I2515" s="52"/>
    </row>
    <row r="2516" spans="1:9" s="53" customFormat="1">
      <c r="A2516" s="49"/>
      <c r="B2516" s="50"/>
      <c r="C2516" s="51"/>
      <c r="D2516" s="49"/>
      <c r="E2516" s="52"/>
      <c r="F2516" s="52"/>
      <c r="G2516" s="52"/>
      <c r="H2516" s="52"/>
      <c r="I2516" s="52"/>
    </row>
    <row r="2517" spans="1:9" s="53" customFormat="1">
      <c r="A2517" s="49"/>
      <c r="B2517" s="50"/>
      <c r="C2517" s="51"/>
      <c r="D2517" s="49"/>
      <c r="E2517" s="52"/>
      <c r="F2517" s="52"/>
      <c r="G2517" s="52"/>
      <c r="H2517" s="52"/>
      <c r="I2517" s="52"/>
    </row>
    <row r="2518" spans="1:9" s="53" customFormat="1">
      <c r="A2518" s="49"/>
      <c r="B2518" s="50"/>
      <c r="C2518" s="51"/>
      <c r="D2518" s="49"/>
      <c r="E2518" s="52"/>
      <c r="F2518" s="52"/>
      <c r="G2518" s="52"/>
      <c r="H2518" s="52"/>
      <c r="I2518" s="52"/>
    </row>
    <row r="2519" spans="1:9" s="53" customFormat="1">
      <c r="A2519" s="49"/>
      <c r="B2519" s="50"/>
      <c r="C2519" s="51"/>
      <c r="D2519" s="49"/>
      <c r="E2519" s="52"/>
      <c r="F2519" s="52"/>
      <c r="G2519" s="52"/>
      <c r="H2519" s="52"/>
      <c r="I2519" s="52"/>
    </row>
    <row r="2520" spans="1:9" s="53" customFormat="1">
      <c r="A2520" s="49"/>
      <c r="B2520" s="50"/>
      <c r="C2520" s="51"/>
      <c r="D2520" s="49"/>
      <c r="E2520" s="52"/>
      <c r="F2520" s="52"/>
      <c r="G2520" s="52"/>
      <c r="H2520" s="52"/>
      <c r="I2520" s="52"/>
    </row>
    <row r="2521" spans="1:9" s="53" customFormat="1">
      <c r="A2521" s="49"/>
      <c r="B2521" s="50"/>
      <c r="C2521" s="51"/>
      <c r="D2521" s="49"/>
      <c r="E2521" s="52"/>
      <c r="F2521" s="52"/>
      <c r="G2521" s="52"/>
      <c r="H2521" s="52"/>
      <c r="I2521" s="52"/>
    </row>
    <row r="2522" spans="1:9" s="53" customFormat="1">
      <c r="A2522" s="49"/>
      <c r="B2522" s="50"/>
      <c r="C2522" s="51"/>
      <c r="D2522" s="49"/>
      <c r="E2522" s="52"/>
      <c r="F2522" s="52"/>
      <c r="G2522" s="52"/>
      <c r="H2522" s="52"/>
      <c r="I2522" s="52"/>
    </row>
    <row r="2523" spans="1:9" s="53" customFormat="1">
      <c r="A2523" s="49"/>
      <c r="B2523" s="50"/>
      <c r="C2523" s="51"/>
      <c r="D2523" s="49"/>
      <c r="E2523" s="52"/>
      <c r="F2523" s="52"/>
      <c r="G2523" s="52"/>
      <c r="H2523" s="52"/>
      <c r="I2523" s="52"/>
    </row>
    <row r="2524" spans="1:9" s="53" customFormat="1">
      <c r="A2524" s="49"/>
      <c r="B2524" s="50"/>
      <c r="C2524" s="51"/>
      <c r="D2524" s="49"/>
      <c r="E2524" s="52"/>
      <c r="F2524" s="52"/>
      <c r="G2524" s="52"/>
      <c r="H2524" s="52"/>
      <c r="I2524" s="52"/>
    </row>
    <row r="2525" spans="1:9" s="53" customFormat="1">
      <c r="A2525" s="49"/>
      <c r="B2525" s="50"/>
      <c r="C2525" s="51"/>
      <c r="D2525" s="49"/>
      <c r="E2525" s="52"/>
      <c r="F2525" s="52"/>
      <c r="G2525" s="52"/>
      <c r="H2525" s="52"/>
      <c r="I2525" s="52"/>
    </row>
    <row r="2526" spans="1:9" s="53" customFormat="1">
      <c r="A2526" s="49"/>
      <c r="B2526" s="50"/>
      <c r="C2526" s="51"/>
      <c r="D2526" s="49"/>
      <c r="E2526" s="52"/>
      <c r="F2526" s="52"/>
      <c r="G2526" s="52"/>
      <c r="H2526" s="52"/>
      <c r="I2526" s="52"/>
    </row>
    <row r="2527" spans="1:9" s="53" customFormat="1">
      <c r="A2527" s="49"/>
      <c r="B2527" s="50"/>
      <c r="C2527" s="51"/>
      <c r="D2527" s="49"/>
      <c r="E2527" s="52"/>
      <c r="F2527" s="52"/>
      <c r="G2527" s="52"/>
      <c r="H2527" s="52"/>
      <c r="I2527" s="52"/>
    </row>
    <row r="2528" spans="1:9" s="53" customFormat="1">
      <c r="A2528" s="49"/>
      <c r="B2528" s="50"/>
      <c r="C2528" s="51"/>
      <c r="D2528" s="49"/>
      <c r="E2528" s="52"/>
      <c r="F2528" s="52"/>
      <c r="G2528" s="52"/>
      <c r="H2528" s="52"/>
      <c r="I2528" s="52"/>
    </row>
    <row r="2529" spans="1:9" s="53" customFormat="1">
      <c r="A2529" s="49"/>
      <c r="B2529" s="50"/>
      <c r="C2529" s="51"/>
      <c r="D2529" s="49"/>
      <c r="E2529" s="52"/>
      <c r="F2529" s="52"/>
      <c r="G2529" s="52"/>
      <c r="H2529" s="52"/>
      <c r="I2529" s="52"/>
    </row>
    <row r="2530" spans="1:9" s="53" customFormat="1">
      <c r="A2530" s="49"/>
      <c r="B2530" s="50"/>
      <c r="C2530" s="51"/>
      <c r="D2530" s="49"/>
      <c r="E2530" s="52"/>
      <c r="F2530" s="52"/>
      <c r="G2530" s="52"/>
      <c r="H2530" s="52"/>
      <c r="I2530" s="52"/>
    </row>
    <row r="2531" spans="1:9" s="53" customFormat="1">
      <c r="A2531" s="49"/>
      <c r="B2531" s="50"/>
      <c r="C2531" s="51"/>
      <c r="D2531" s="49"/>
      <c r="E2531" s="52"/>
      <c r="F2531" s="52"/>
      <c r="G2531" s="52"/>
      <c r="H2531" s="52"/>
      <c r="I2531" s="52"/>
    </row>
    <row r="2532" spans="1:9" s="53" customFormat="1">
      <c r="A2532" s="49"/>
      <c r="B2532" s="50"/>
      <c r="C2532" s="51"/>
      <c r="D2532" s="49"/>
      <c r="E2532" s="52"/>
      <c r="F2532" s="52"/>
      <c r="G2532" s="52"/>
      <c r="H2532" s="52"/>
      <c r="I2532" s="52"/>
    </row>
    <row r="2533" spans="1:9" s="53" customFormat="1">
      <c r="A2533" s="49"/>
      <c r="B2533" s="50"/>
      <c r="C2533" s="51"/>
      <c r="D2533" s="49"/>
      <c r="E2533" s="52"/>
      <c r="F2533" s="52"/>
      <c r="G2533" s="52"/>
      <c r="H2533" s="52"/>
      <c r="I2533" s="52"/>
    </row>
    <row r="2534" spans="1:9" s="53" customFormat="1">
      <c r="A2534" s="49"/>
      <c r="B2534" s="50"/>
      <c r="C2534" s="51"/>
      <c r="D2534" s="49"/>
      <c r="E2534" s="52"/>
      <c r="F2534" s="52"/>
      <c r="G2534" s="52"/>
      <c r="H2534" s="52"/>
      <c r="I2534" s="52"/>
    </row>
    <row r="2535" spans="1:9" s="53" customFormat="1">
      <c r="A2535" s="49"/>
      <c r="B2535" s="50"/>
      <c r="C2535" s="51"/>
      <c r="D2535" s="49"/>
      <c r="E2535" s="52"/>
      <c r="F2535" s="52"/>
      <c r="G2535" s="52"/>
      <c r="H2535" s="52"/>
      <c r="I2535" s="52"/>
    </row>
    <row r="2536" spans="1:9" s="53" customFormat="1">
      <c r="A2536" s="49"/>
      <c r="B2536" s="50"/>
      <c r="C2536" s="51"/>
      <c r="D2536" s="49"/>
      <c r="E2536" s="52"/>
      <c r="F2536" s="52"/>
      <c r="G2536" s="52"/>
      <c r="H2536" s="52"/>
      <c r="I2536" s="52"/>
    </row>
    <row r="2537" spans="1:9" s="53" customFormat="1">
      <c r="A2537" s="49"/>
      <c r="B2537" s="50"/>
      <c r="C2537" s="51"/>
      <c r="D2537" s="49"/>
      <c r="E2537" s="52"/>
      <c r="F2537" s="52"/>
      <c r="G2537" s="52"/>
      <c r="H2537" s="52"/>
      <c r="I2537" s="52"/>
    </row>
    <row r="2538" spans="1:9" s="53" customFormat="1">
      <c r="A2538" s="49"/>
      <c r="B2538" s="50"/>
      <c r="C2538" s="51"/>
      <c r="D2538" s="49"/>
      <c r="E2538" s="52"/>
      <c r="F2538" s="52"/>
      <c r="G2538" s="52"/>
      <c r="H2538" s="52"/>
      <c r="I2538" s="52"/>
    </row>
    <row r="2539" spans="1:9" s="53" customFormat="1">
      <c r="A2539" s="49"/>
      <c r="B2539" s="50"/>
      <c r="C2539" s="51"/>
      <c r="D2539" s="49"/>
      <c r="E2539" s="52"/>
      <c r="F2539" s="52"/>
      <c r="G2539" s="52"/>
      <c r="H2539" s="52"/>
      <c r="I2539" s="52"/>
    </row>
    <row r="2540" spans="1:9" s="53" customFormat="1">
      <c r="A2540" s="49"/>
      <c r="B2540" s="50"/>
      <c r="C2540" s="51"/>
      <c r="D2540" s="49"/>
      <c r="E2540" s="52"/>
      <c r="F2540" s="52"/>
      <c r="G2540" s="52"/>
      <c r="H2540" s="52"/>
      <c r="I2540" s="52"/>
    </row>
    <row r="2541" spans="1:9" s="53" customFormat="1">
      <c r="A2541" s="49"/>
      <c r="B2541" s="50"/>
      <c r="C2541" s="51"/>
      <c r="D2541" s="49"/>
      <c r="E2541" s="52"/>
      <c r="F2541" s="52"/>
      <c r="G2541" s="52"/>
      <c r="H2541" s="52"/>
      <c r="I2541" s="52"/>
    </row>
    <row r="2542" spans="1:9" s="53" customFormat="1">
      <c r="A2542" s="49"/>
      <c r="B2542" s="50"/>
      <c r="C2542" s="51"/>
      <c r="D2542" s="49"/>
      <c r="E2542" s="52"/>
      <c r="F2542" s="52"/>
      <c r="G2542" s="52"/>
      <c r="H2542" s="52"/>
      <c r="I2542" s="52"/>
    </row>
    <row r="2543" spans="1:9" s="53" customFormat="1">
      <c r="A2543" s="49"/>
      <c r="B2543" s="50"/>
      <c r="C2543" s="51"/>
      <c r="D2543" s="49"/>
      <c r="E2543" s="52"/>
      <c r="F2543" s="52"/>
      <c r="G2543" s="52"/>
      <c r="H2543" s="52"/>
      <c r="I2543" s="52"/>
    </row>
    <row r="2544" spans="1:9" s="53" customFormat="1">
      <c r="A2544" s="49"/>
      <c r="B2544" s="50"/>
      <c r="C2544" s="51"/>
      <c r="D2544" s="49"/>
      <c r="E2544" s="52"/>
      <c r="F2544" s="52"/>
      <c r="G2544" s="52"/>
      <c r="H2544" s="52"/>
      <c r="I2544" s="52"/>
    </row>
    <row r="2545" spans="1:9" s="53" customFormat="1">
      <c r="A2545" s="49"/>
      <c r="B2545" s="50"/>
      <c r="C2545" s="51"/>
      <c r="D2545" s="49"/>
      <c r="E2545" s="52"/>
      <c r="F2545" s="52"/>
      <c r="G2545" s="52"/>
      <c r="H2545" s="52"/>
      <c r="I2545" s="52"/>
    </row>
    <row r="2546" spans="1:9" s="53" customFormat="1">
      <c r="A2546" s="49"/>
      <c r="B2546" s="50"/>
      <c r="C2546" s="51"/>
      <c r="D2546" s="49"/>
      <c r="E2546" s="52"/>
      <c r="F2546" s="52"/>
      <c r="G2546" s="52"/>
      <c r="H2546" s="52"/>
      <c r="I2546" s="52"/>
    </row>
    <row r="2547" spans="1:9" s="53" customFormat="1">
      <c r="A2547" s="49"/>
      <c r="B2547" s="50"/>
      <c r="C2547" s="51"/>
      <c r="D2547" s="49"/>
      <c r="E2547" s="52"/>
      <c r="F2547" s="52"/>
      <c r="G2547" s="52"/>
      <c r="H2547" s="52"/>
      <c r="I2547" s="52"/>
    </row>
    <row r="2548" spans="1:9" s="53" customFormat="1">
      <c r="A2548" s="49"/>
      <c r="B2548" s="50"/>
      <c r="C2548" s="51"/>
      <c r="D2548" s="49"/>
      <c r="E2548" s="52"/>
      <c r="F2548" s="52"/>
      <c r="G2548" s="52"/>
      <c r="H2548" s="52"/>
      <c r="I2548" s="52"/>
    </row>
    <row r="2549" spans="1:9" s="53" customFormat="1">
      <c r="A2549" s="49"/>
      <c r="B2549" s="50"/>
      <c r="C2549" s="51"/>
      <c r="D2549" s="49"/>
      <c r="E2549" s="52"/>
      <c r="F2549" s="52"/>
      <c r="G2549" s="52"/>
      <c r="H2549" s="52"/>
      <c r="I2549" s="52"/>
    </row>
    <row r="2550" spans="1:9" s="53" customFormat="1">
      <c r="A2550" s="49"/>
      <c r="B2550" s="50"/>
      <c r="C2550" s="51"/>
      <c r="D2550" s="49"/>
      <c r="E2550" s="52"/>
      <c r="F2550" s="52"/>
      <c r="G2550" s="52"/>
      <c r="H2550" s="52"/>
      <c r="I2550" s="52"/>
    </row>
    <row r="2551" spans="1:9" s="53" customFormat="1">
      <c r="A2551" s="49"/>
      <c r="B2551" s="50"/>
      <c r="C2551" s="51"/>
      <c r="D2551" s="49"/>
      <c r="E2551" s="52"/>
      <c r="F2551" s="52"/>
      <c r="G2551" s="52"/>
      <c r="H2551" s="52"/>
      <c r="I2551" s="52"/>
    </row>
    <row r="2552" spans="1:9" s="53" customFormat="1">
      <c r="A2552" s="49"/>
      <c r="B2552" s="50"/>
      <c r="C2552" s="51"/>
      <c r="D2552" s="49"/>
      <c r="E2552" s="52"/>
      <c r="F2552" s="52"/>
      <c r="G2552" s="52"/>
      <c r="H2552" s="52"/>
      <c r="I2552" s="52"/>
    </row>
    <row r="2553" spans="1:9" s="53" customFormat="1">
      <c r="A2553" s="49"/>
      <c r="B2553" s="50"/>
      <c r="C2553" s="51"/>
      <c r="D2553" s="49"/>
      <c r="E2553" s="52"/>
      <c r="F2553" s="52"/>
      <c r="G2553" s="52"/>
      <c r="H2553" s="52"/>
      <c r="I2553" s="52"/>
    </row>
    <row r="2554" spans="1:9" s="53" customFormat="1">
      <c r="A2554" s="49"/>
      <c r="B2554" s="50"/>
      <c r="C2554" s="51"/>
      <c r="D2554" s="49"/>
      <c r="E2554" s="52"/>
      <c r="F2554" s="52"/>
      <c r="G2554" s="52"/>
      <c r="H2554" s="52"/>
      <c r="I2554" s="52"/>
    </row>
    <row r="2555" spans="1:9" s="53" customFormat="1">
      <c r="A2555" s="49"/>
      <c r="B2555" s="50"/>
      <c r="C2555" s="51"/>
      <c r="D2555" s="49"/>
      <c r="E2555" s="52"/>
      <c r="F2555" s="52"/>
      <c r="G2555" s="52"/>
      <c r="H2555" s="52"/>
      <c r="I2555" s="52"/>
    </row>
    <row r="2556" spans="1:9" s="53" customFormat="1">
      <c r="A2556" s="49"/>
      <c r="B2556" s="50"/>
      <c r="C2556" s="51"/>
      <c r="D2556" s="49"/>
      <c r="E2556" s="52"/>
      <c r="F2556" s="52"/>
      <c r="G2556" s="52"/>
      <c r="H2556" s="52"/>
      <c r="I2556" s="52"/>
    </row>
    <row r="2557" spans="1:9" s="53" customFormat="1">
      <c r="A2557" s="49"/>
      <c r="B2557" s="50"/>
      <c r="C2557" s="51"/>
      <c r="D2557" s="49"/>
      <c r="E2557" s="52"/>
      <c r="F2557" s="52"/>
      <c r="G2557" s="52"/>
      <c r="H2557" s="52"/>
      <c r="I2557" s="52"/>
    </row>
    <row r="2558" spans="1:9" s="53" customFormat="1">
      <c r="A2558" s="49"/>
      <c r="B2558" s="50"/>
      <c r="C2558" s="51"/>
      <c r="D2558" s="49"/>
      <c r="E2558" s="52"/>
      <c r="F2558" s="52"/>
      <c r="G2558" s="52"/>
      <c r="H2558" s="52"/>
      <c r="I2558" s="52"/>
    </row>
    <row r="2559" spans="1:9" s="53" customFormat="1">
      <c r="A2559" s="49"/>
      <c r="B2559" s="50"/>
      <c r="C2559" s="51"/>
      <c r="D2559" s="49"/>
      <c r="E2559" s="52"/>
      <c r="F2559" s="52"/>
      <c r="G2559" s="52"/>
      <c r="H2559" s="52"/>
      <c r="I2559" s="52"/>
    </row>
    <row r="2560" spans="1:9" s="53" customFormat="1">
      <c r="A2560" s="49"/>
      <c r="B2560" s="50"/>
      <c r="C2560" s="51"/>
      <c r="D2560" s="49"/>
      <c r="E2560" s="52"/>
      <c r="F2560" s="52"/>
      <c r="G2560" s="52"/>
      <c r="H2560" s="52"/>
      <c r="I2560" s="52"/>
    </row>
    <row r="2561" spans="1:9" s="53" customFormat="1">
      <c r="A2561" s="49"/>
      <c r="B2561" s="50"/>
      <c r="C2561" s="51"/>
      <c r="D2561" s="49"/>
      <c r="E2561" s="52"/>
      <c r="F2561" s="52"/>
      <c r="G2561" s="52"/>
      <c r="H2561" s="52"/>
      <c r="I2561" s="52"/>
    </row>
    <row r="2562" spans="1:9" s="53" customFormat="1">
      <c r="A2562" s="49"/>
      <c r="B2562" s="50"/>
      <c r="C2562" s="51"/>
      <c r="D2562" s="49"/>
      <c r="E2562" s="52"/>
      <c r="F2562" s="52"/>
      <c r="G2562" s="52"/>
      <c r="H2562" s="52"/>
      <c r="I2562" s="52"/>
    </row>
    <row r="2563" spans="1:9" s="53" customFormat="1">
      <c r="A2563" s="49"/>
      <c r="B2563" s="50"/>
      <c r="C2563" s="51"/>
      <c r="D2563" s="49"/>
      <c r="E2563" s="52"/>
      <c r="F2563" s="52"/>
      <c r="G2563" s="52"/>
      <c r="H2563" s="52"/>
      <c r="I2563" s="52"/>
    </row>
    <row r="2564" spans="1:9" s="53" customFormat="1">
      <c r="A2564" s="49"/>
      <c r="B2564" s="50"/>
      <c r="C2564" s="51"/>
      <c r="D2564" s="49"/>
      <c r="E2564" s="52"/>
      <c r="F2564" s="52"/>
      <c r="G2564" s="52"/>
      <c r="H2564" s="52"/>
      <c r="I2564" s="52"/>
    </row>
    <row r="2565" spans="1:9" s="53" customFormat="1">
      <c r="A2565" s="49"/>
      <c r="B2565" s="50"/>
      <c r="C2565" s="51"/>
      <c r="D2565" s="49"/>
      <c r="E2565" s="52"/>
      <c r="F2565" s="52"/>
      <c r="G2565" s="52"/>
      <c r="H2565" s="52"/>
      <c r="I2565" s="52"/>
    </row>
    <row r="2566" spans="1:9" s="53" customFormat="1">
      <c r="A2566" s="49"/>
      <c r="B2566" s="50"/>
      <c r="C2566" s="51"/>
      <c r="D2566" s="49"/>
      <c r="E2566" s="52"/>
      <c r="F2566" s="52"/>
      <c r="G2566" s="52"/>
      <c r="H2566" s="52"/>
      <c r="I2566" s="52"/>
    </row>
    <row r="2567" spans="1:9" s="53" customFormat="1">
      <c r="A2567" s="49"/>
      <c r="B2567" s="50"/>
      <c r="C2567" s="51"/>
      <c r="D2567" s="49"/>
      <c r="E2567" s="52"/>
      <c r="F2567" s="52"/>
      <c r="G2567" s="52"/>
      <c r="H2567" s="52"/>
      <c r="I2567" s="52"/>
    </row>
    <row r="2568" spans="1:9" s="53" customFormat="1">
      <c r="A2568" s="49"/>
      <c r="B2568" s="50"/>
      <c r="C2568" s="51"/>
      <c r="D2568" s="49"/>
      <c r="E2568" s="52"/>
      <c r="F2568" s="52"/>
      <c r="G2568" s="52"/>
      <c r="H2568" s="52"/>
      <c r="I2568" s="52"/>
    </row>
    <row r="2569" spans="1:9" s="53" customFormat="1">
      <c r="A2569" s="49"/>
      <c r="B2569" s="50"/>
      <c r="C2569" s="51"/>
      <c r="D2569" s="49"/>
      <c r="E2569" s="52"/>
      <c r="F2569" s="52"/>
      <c r="G2569" s="52"/>
      <c r="H2569" s="52"/>
      <c r="I2569" s="52"/>
    </row>
    <row r="2570" spans="1:9" s="53" customFormat="1">
      <c r="A2570" s="49"/>
      <c r="B2570" s="50"/>
      <c r="C2570" s="51"/>
      <c r="D2570" s="49"/>
      <c r="E2570" s="52"/>
      <c r="F2570" s="52"/>
      <c r="G2570" s="52"/>
      <c r="H2570" s="52"/>
      <c r="I2570" s="52"/>
    </row>
    <row r="2571" spans="1:9" s="53" customFormat="1">
      <c r="A2571" s="49"/>
      <c r="B2571" s="50"/>
      <c r="C2571" s="51"/>
      <c r="D2571" s="49"/>
      <c r="E2571" s="52"/>
      <c r="F2571" s="52"/>
      <c r="G2571" s="52"/>
      <c r="H2571" s="52"/>
      <c r="I2571" s="52"/>
    </row>
    <row r="2572" spans="1:9" s="53" customFormat="1">
      <c r="A2572" s="49"/>
      <c r="B2572" s="50"/>
      <c r="C2572" s="51"/>
      <c r="D2572" s="49"/>
      <c r="E2572" s="52"/>
      <c r="F2572" s="52"/>
      <c r="G2572" s="52"/>
      <c r="H2572" s="52"/>
      <c r="I2572" s="52"/>
    </row>
    <row r="2573" spans="1:9" s="53" customFormat="1">
      <c r="A2573" s="49"/>
      <c r="B2573" s="50"/>
      <c r="C2573" s="51"/>
      <c r="D2573" s="49"/>
      <c r="E2573" s="52"/>
      <c r="F2573" s="52"/>
      <c r="G2573" s="52"/>
      <c r="H2573" s="52"/>
      <c r="I2573" s="52"/>
    </row>
    <row r="2574" spans="1:9" s="53" customFormat="1">
      <c r="A2574" s="49"/>
      <c r="B2574" s="50"/>
      <c r="C2574" s="51"/>
      <c r="D2574" s="49"/>
      <c r="E2574" s="52"/>
      <c r="F2574" s="52"/>
      <c r="G2574" s="52"/>
      <c r="H2574" s="52"/>
      <c r="I2574" s="52"/>
    </row>
    <row r="2575" spans="1:9" s="53" customFormat="1">
      <c r="A2575" s="49"/>
      <c r="B2575" s="50"/>
      <c r="C2575" s="51"/>
      <c r="D2575" s="49"/>
      <c r="E2575" s="52"/>
      <c r="F2575" s="52"/>
      <c r="G2575" s="52"/>
      <c r="H2575" s="52"/>
      <c r="I2575" s="52"/>
    </row>
    <row r="2576" spans="1:9" s="53" customFormat="1">
      <c r="A2576" s="49"/>
      <c r="B2576" s="50"/>
      <c r="C2576" s="51"/>
      <c r="D2576" s="49"/>
      <c r="E2576" s="52"/>
      <c r="F2576" s="52"/>
      <c r="G2576" s="52"/>
      <c r="H2576" s="52"/>
      <c r="I2576" s="52"/>
    </row>
    <row r="2577" spans="1:9" s="53" customFormat="1">
      <c r="A2577" s="49"/>
      <c r="B2577" s="50"/>
      <c r="C2577" s="51"/>
      <c r="D2577" s="49"/>
      <c r="E2577" s="52"/>
      <c r="F2577" s="52"/>
      <c r="G2577" s="52"/>
      <c r="H2577" s="52"/>
      <c r="I2577" s="52"/>
    </row>
    <row r="2578" spans="1:9" s="53" customFormat="1">
      <c r="A2578" s="49"/>
      <c r="B2578" s="50"/>
      <c r="C2578" s="51"/>
      <c r="D2578" s="49"/>
      <c r="E2578" s="52"/>
      <c r="F2578" s="52"/>
      <c r="G2578" s="52"/>
      <c r="H2578" s="52"/>
      <c r="I2578" s="52"/>
    </row>
    <row r="2579" spans="1:9" s="53" customFormat="1">
      <c r="A2579" s="49"/>
      <c r="B2579" s="50"/>
      <c r="C2579" s="51"/>
      <c r="D2579" s="49"/>
      <c r="E2579" s="52"/>
      <c r="F2579" s="52"/>
      <c r="G2579" s="52"/>
      <c r="H2579" s="52"/>
      <c r="I2579" s="52"/>
    </row>
    <row r="2580" spans="1:9" s="53" customFormat="1">
      <c r="A2580" s="49"/>
      <c r="B2580" s="50"/>
      <c r="C2580" s="51"/>
      <c r="D2580" s="49"/>
      <c r="E2580" s="52"/>
      <c r="F2580" s="52"/>
      <c r="G2580" s="52"/>
      <c r="H2580" s="52"/>
      <c r="I2580" s="52"/>
    </row>
    <row r="2581" spans="1:9" s="53" customFormat="1">
      <c r="A2581" s="49"/>
      <c r="B2581" s="50"/>
      <c r="C2581" s="51"/>
      <c r="D2581" s="49"/>
      <c r="E2581" s="52"/>
      <c r="F2581" s="52"/>
      <c r="G2581" s="52"/>
      <c r="H2581" s="52"/>
      <c r="I2581" s="52"/>
    </row>
    <row r="2582" spans="1:9" s="53" customFormat="1">
      <c r="A2582" s="49"/>
      <c r="B2582" s="50"/>
      <c r="C2582" s="51"/>
      <c r="D2582" s="49"/>
      <c r="E2582" s="52"/>
      <c r="F2582" s="52"/>
      <c r="G2582" s="52"/>
      <c r="H2582" s="52"/>
      <c r="I2582" s="52"/>
    </row>
    <row r="2583" spans="1:9" s="53" customFormat="1">
      <c r="A2583" s="49"/>
      <c r="B2583" s="50"/>
      <c r="C2583" s="51"/>
      <c r="D2583" s="49"/>
      <c r="E2583" s="52"/>
      <c r="F2583" s="52"/>
      <c r="G2583" s="52"/>
      <c r="H2583" s="52"/>
      <c r="I2583" s="52"/>
    </row>
    <row r="2584" spans="1:9" s="53" customFormat="1">
      <c r="A2584" s="49"/>
      <c r="B2584" s="50"/>
      <c r="C2584" s="51"/>
      <c r="D2584" s="49"/>
      <c r="E2584" s="52"/>
      <c r="F2584" s="52"/>
      <c r="G2584" s="52"/>
      <c r="H2584" s="52"/>
      <c r="I2584" s="52"/>
    </row>
    <row r="2585" spans="1:9" s="53" customFormat="1">
      <c r="A2585" s="49"/>
      <c r="B2585" s="50"/>
      <c r="C2585" s="51"/>
      <c r="D2585" s="49"/>
      <c r="E2585" s="52"/>
      <c r="F2585" s="52"/>
      <c r="G2585" s="52"/>
      <c r="H2585" s="52"/>
      <c r="I2585" s="52"/>
    </row>
    <row r="2586" spans="1:9" s="53" customFormat="1">
      <c r="A2586" s="49"/>
      <c r="B2586" s="50"/>
      <c r="C2586" s="51"/>
      <c r="D2586" s="49"/>
      <c r="E2586" s="52"/>
      <c r="F2586" s="52"/>
      <c r="G2586" s="52"/>
      <c r="H2586" s="52"/>
      <c r="I2586" s="52"/>
    </row>
    <row r="2587" spans="1:9" s="53" customFormat="1">
      <c r="A2587" s="49"/>
      <c r="B2587" s="50"/>
      <c r="C2587" s="51"/>
      <c r="D2587" s="49"/>
      <c r="E2587" s="52"/>
      <c r="F2587" s="52"/>
      <c r="G2587" s="52"/>
      <c r="H2587" s="52"/>
      <c r="I2587" s="52"/>
    </row>
    <row r="2588" spans="1:9" s="53" customFormat="1">
      <c r="A2588" s="49"/>
      <c r="B2588" s="50"/>
      <c r="C2588" s="51"/>
      <c r="D2588" s="49"/>
      <c r="E2588" s="52"/>
      <c r="F2588" s="52"/>
      <c r="G2588" s="52"/>
      <c r="H2588" s="52"/>
      <c r="I2588" s="52"/>
    </row>
    <row r="2589" spans="1:9" s="53" customFormat="1">
      <c r="A2589" s="49"/>
      <c r="B2589" s="50"/>
      <c r="C2589" s="51"/>
      <c r="D2589" s="49"/>
      <c r="E2589" s="52"/>
      <c r="F2589" s="52"/>
      <c r="G2589" s="52"/>
      <c r="H2589" s="52"/>
      <c r="I2589" s="52"/>
    </row>
    <row r="2590" spans="1:9" s="53" customFormat="1">
      <c r="A2590" s="49"/>
      <c r="B2590" s="50"/>
      <c r="C2590" s="51"/>
      <c r="D2590" s="49"/>
      <c r="E2590" s="52"/>
      <c r="F2590" s="52"/>
      <c r="G2590" s="52"/>
      <c r="H2590" s="52"/>
      <c r="I2590" s="52"/>
    </row>
    <row r="2591" spans="1:9" s="53" customFormat="1">
      <c r="A2591" s="49"/>
      <c r="B2591" s="50"/>
      <c r="C2591" s="51"/>
      <c r="D2591" s="49"/>
      <c r="E2591" s="52"/>
      <c r="F2591" s="52"/>
      <c r="G2591" s="52"/>
      <c r="H2591" s="52"/>
      <c r="I2591" s="52"/>
    </row>
    <row r="2592" spans="1:9" s="53" customFormat="1">
      <c r="A2592" s="49"/>
      <c r="B2592" s="50"/>
      <c r="C2592" s="51"/>
      <c r="D2592" s="49"/>
      <c r="E2592" s="52"/>
      <c r="F2592" s="52"/>
      <c r="G2592" s="52"/>
      <c r="H2592" s="52"/>
      <c r="I2592" s="52"/>
    </row>
    <row r="2593" spans="1:9" s="53" customFormat="1">
      <c r="A2593" s="49"/>
      <c r="B2593" s="50"/>
      <c r="C2593" s="51"/>
      <c r="D2593" s="49"/>
      <c r="E2593" s="52"/>
      <c r="F2593" s="52"/>
      <c r="G2593" s="52"/>
      <c r="H2593" s="52"/>
      <c r="I2593" s="52"/>
    </row>
    <row r="2594" spans="1:9" s="53" customFormat="1">
      <c r="A2594" s="49"/>
      <c r="B2594" s="50"/>
      <c r="C2594" s="51"/>
      <c r="D2594" s="49"/>
      <c r="E2594" s="52"/>
      <c r="F2594" s="52"/>
      <c r="G2594" s="52"/>
      <c r="H2594" s="52"/>
      <c r="I2594" s="52"/>
    </row>
    <row r="2595" spans="1:9" s="53" customFormat="1">
      <c r="A2595" s="49"/>
      <c r="B2595" s="50"/>
      <c r="C2595" s="51"/>
      <c r="D2595" s="49"/>
      <c r="E2595" s="52"/>
      <c r="F2595" s="52"/>
      <c r="G2595" s="52"/>
      <c r="H2595" s="52"/>
      <c r="I2595" s="52"/>
    </row>
    <row r="2596" spans="1:9" s="53" customFormat="1">
      <c r="A2596" s="49"/>
      <c r="B2596" s="50"/>
      <c r="C2596" s="51"/>
      <c r="D2596" s="49"/>
      <c r="E2596" s="52"/>
      <c r="F2596" s="52"/>
      <c r="G2596" s="52"/>
      <c r="H2596" s="52"/>
      <c r="I2596" s="52"/>
    </row>
    <row r="2597" spans="1:9" s="53" customFormat="1">
      <c r="A2597" s="49"/>
      <c r="B2597" s="50"/>
      <c r="C2597" s="51"/>
      <c r="D2597" s="49"/>
      <c r="E2597" s="52"/>
      <c r="F2597" s="52"/>
      <c r="G2597" s="52"/>
      <c r="H2597" s="52"/>
      <c r="I2597" s="52"/>
    </row>
    <row r="2598" spans="1:9" s="53" customFormat="1">
      <c r="A2598" s="49"/>
      <c r="B2598" s="50"/>
      <c r="C2598" s="51"/>
      <c r="D2598" s="49"/>
      <c r="E2598" s="52"/>
      <c r="F2598" s="52"/>
      <c r="G2598" s="52"/>
      <c r="H2598" s="52"/>
      <c r="I2598" s="52"/>
    </row>
    <row r="2599" spans="1:9" s="53" customFormat="1">
      <c r="A2599" s="49"/>
      <c r="B2599" s="50"/>
      <c r="C2599" s="51"/>
      <c r="D2599" s="49"/>
      <c r="E2599" s="52"/>
      <c r="F2599" s="52"/>
      <c r="G2599" s="52"/>
      <c r="H2599" s="52"/>
      <c r="I2599" s="52"/>
    </row>
    <row r="2600" spans="1:9" s="53" customFormat="1">
      <c r="A2600" s="49"/>
      <c r="B2600" s="50"/>
      <c r="C2600" s="51"/>
      <c r="D2600" s="49"/>
      <c r="E2600" s="52"/>
      <c r="F2600" s="52"/>
      <c r="G2600" s="52"/>
      <c r="H2600" s="52"/>
      <c r="I2600" s="52"/>
    </row>
    <row r="2601" spans="1:9" s="53" customFormat="1">
      <c r="A2601" s="49"/>
      <c r="B2601" s="50"/>
      <c r="C2601" s="51"/>
      <c r="D2601" s="49"/>
      <c r="E2601" s="52"/>
      <c r="F2601" s="52"/>
      <c r="G2601" s="52"/>
      <c r="H2601" s="52"/>
      <c r="I2601" s="52"/>
    </row>
    <row r="2602" spans="1:9" s="53" customFormat="1">
      <c r="A2602" s="49"/>
      <c r="B2602" s="50"/>
      <c r="C2602" s="51"/>
      <c r="D2602" s="49"/>
      <c r="E2602" s="52"/>
      <c r="F2602" s="52"/>
      <c r="G2602" s="52"/>
      <c r="H2602" s="52"/>
      <c r="I2602" s="52"/>
    </row>
    <row r="2603" spans="1:9" s="53" customFormat="1">
      <c r="A2603" s="49"/>
      <c r="B2603" s="50"/>
      <c r="C2603" s="51"/>
      <c r="D2603" s="49"/>
      <c r="E2603" s="52"/>
      <c r="F2603" s="52"/>
      <c r="G2603" s="52"/>
      <c r="H2603" s="52"/>
      <c r="I2603" s="52"/>
    </row>
    <row r="2604" spans="1:9" s="53" customFormat="1">
      <c r="A2604" s="49"/>
      <c r="B2604" s="50"/>
      <c r="C2604" s="51"/>
      <c r="D2604" s="49"/>
      <c r="E2604" s="52"/>
      <c r="F2604" s="52"/>
      <c r="G2604" s="52"/>
      <c r="H2604" s="52"/>
      <c r="I2604" s="52"/>
    </row>
    <row r="2605" spans="1:9" s="53" customFormat="1">
      <c r="A2605" s="49"/>
      <c r="B2605" s="50"/>
      <c r="C2605" s="51"/>
      <c r="D2605" s="49"/>
      <c r="E2605" s="52"/>
      <c r="F2605" s="52"/>
      <c r="G2605" s="52"/>
      <c r="H2605" s="52"/>
      <c r="I2605" s="52"/>
    </row>
    <row r="2606" spans="1:9" s="53" customFormat="1">
      <c r="A2606" s="49"/>
      <c r="B2606" s="50"/>
      <c r="C2606" s="51"/>
      <c r="D2606" s="49"/>
      <c r="E2606" s="52"/>
      <c r="F2606" s="52"/>
      <c r="G2606" s="52"/>
      <c r="H2606" s="52"/>
      <c r="I2606" s="52"/>
    </row>
    <row r="2607" spans="1:9" s="53" customFormat="1">
      <c r="A2607" s="49"/>
      <c r="B2607" s="50"/>
      <c r="C2607" s="51"/>
      <c r="D2607" s="49"/>
      <c r="E2607" s="52"/>
      <c r="F2607" s="52"/>
      <c r="G2607" s="52"/>
      <c r="H2607" s="52"/>
      <c r="I2607" s="52"/>
    </row>
    <row r="2608" spans="1:9" s="53" customFormat="1">
      <c r="A2608" s="49"/>
      <c r="B2608" s="50"/>
      <c r="C2608" s="51"/>
      <c r="D2608" s="49"/>
      <c r="E2608" s="52"/>
      <c r="F2608" s="52"/>
      <c r="G2608" s="52"/>
      <c r="H2608" s="52"/>
      <c r="I2608" s="52"/>
    </row>
    <row r="2609" spans="1:9" s="53" customFormat="1">
      <c r="A2609" s="49"/>
      <c r="B2609" s="50"/>
      <c r="C2609" s="51"/>
      <c r="D2609" s="49"/>
      <c r="E2609" s="52"/>
      <c r="F2609" s="52"/>
      <c r="G2609" s="52"/>
      <c r="H2609" s="52"/>
      <c r="I2609" s="52"/>
    </row>
    <row r="2610" spans="1:9" s="53" customFormat="1">
      <c r="A2610" s="49"/>
      <c r="B2610" s="50"/>
      <c r="C2610" s="51"/>
      <c r="D2610" s="49"/>
      <c r="E2610" s="52"/>
      <c r="F2610" s="52"/>
      <c r="G2610" s="52"/>
      <c r="H2610" s="52"/>
      <c r="I2610" s="52"/>
    </row>
    <row r="2611" spans="1:9" s="53" customFormat="1">
      <c r="A2611" s="49"/>
      <c r="B2611" s="50"/>
      <c r="C2611" s="51"/>
      <c r="D2611" s="49"/>
      <c r="E2611" s="52"/>
      <c r="F2611" s="52"/>
      <c r="G2611" s="52"/>
      <c r="H2611" s="52"/>
      <c r="I2611" s="52"/>
    </row>
    <row r="2612" spans="1:9" s="53" customFormat="1">
      <c r="A2612" s="49"/>
      <c r="B2612" s="50"/>
      <c r="C2612" s="51"/>
      <c r="D2612" s="49"/>
      <c r="E2612" s="52"/>
      <c r="F2612" s="52"/>
      <c r="G2612" s="52"/>
      <c r="H2612" s="52"/>
      <c r="I2612" s="52"/>
    </row>
    <row r="2613" spans="1:9" s="53" customFormat="1">
      <c r="A2613" s="49"/>
      <c r="B2613" s="50"/>
      <c r="C2613" s="51"/>
      <c r="D2613" s="49"/>
      <c r="E2613" s="52"/>
      <c r="F2613" s="52"/>
      <c r="G2613" s="52"/>
      <c r="H2613" s="52"/>
      <c r="I2613" s="52"/>
    </row>
    <row r="2614" spans="1:9" s="53" customFormat="1">
      <c r="A2614" s="49"/>
      <c r="B2614" s="50"/>
      <c r="C2614" s="51"/>
      <c r="D2614" s="49"/>
      <c r="E2614" s="52"/>
      <c r="F2614" s="52"/>
      <c r="G2614" s="52"/>
      <c r="H2614" s="52"/>
      <c r="I2614" s="52"/>
    </row>
    <row r="2615" spans="1:9" s="53" customFormat="1">
      <c r="A2615" s="49"/>
      <c r="B2615" s="50"/>
      <c r="C2615" s="51"/>
      <c r="D2615" s="49"/>
      <c r="E2615" s="52"/>
      <c r="F2615" s="52"/>
      <c r="G2615" s="52"/>
      <c r="H2615" s="52"/>
      <c r="I2615" s="52"/>
    </row>
    <row r="2616" spans="1:9" s="53" customFormat="1">
      <c r="A2616" s="49"/>
      <c r="B2616" s="50"/>
      <c r="C2616" s="51"/>
      <c r="D2616" s="49"/>
      <c r="E2616" s="52"/>
      <c r="F2616" s="52"/>
      <c r="G2616" s="52"/>
      <c r="H2616" s="52"/>
      <c r="I2616" s="52"/>
    </row>
    <row r="2617" spans="1:9" s="53" customFormat="1">
      <c r="A2617" s="49"/>
      <c r="B2617" s="50"/>
      <c r="C2617" s="51"/>
      <c r="D2617" s="49"/>
      <c r="E2617" s="52"/>
      <c r="F2617" s="52"/>
      <c r="G2617" s="52"/>
      <c r="H2617" s="52"/>
      <c r="I2617" s="52"/>
    </row>
    <row r="2618" spans="1:9" s="53" customFormat="1">
      <c r="A2618" s="49"/>
      <c r="B2618" s="50"/>
      <c r="C2618" s="51"/>
      <c r="D2618" s="49"/>
      <c r="E2618" s="52"/>
      <c r="F2618" s="52"/>
      <c r="G2618" s="52"/>
      <c r="H2618" s="52"/>
      <c r="I2618" s="52"/>
    </row>
    <row r="2619" spans="1:9" s="53" customFormat="1">
      <c r="A2619" s="49"/>
      <c r="B2619" s="50"/>
      <c r="C2619" s="51"/>
      <c r="D2619" s="49"/>
      <c r="E2619" s="52"/>
      <c r="F2619" s="52"/>
      <c r="G2619" s="52"/>
      <c r="H2619" s="52"/>
      <c r="I2619" s="52"/>
    </row>
    <row r="2620" spans="1:9" s="53" customFormat="1">
      <c r="A2620" s="49"/>
      <c r="B2620" s="50"/>
      <c r="C2620" s="51"/>
      <c r="D2620" s="49"/>
      <c r="E2620" s="52"/>
      <c r="F2620" s="52"/>
      <c r="G2620" s="52"/>
      <c r="H2620" s="52"/>
      <c r="I2620" s="52"/>
    </row>
    <row r="2621" spans="1:9" s="53" customFormat="1">
      <c r="A2621" s="49"/>
      <c r="B2621" s="50"/>
      <c r="C2621" s="51"/>
      <c r="D2621" s="49"/>
      <c r="E2621" s="52"/>
      <c r="F2621" s="52"/>
      <c r="G2621" s="52"/>
      <c r="H2621" s="52"/>
      <c r="I2621" s="52"/>
    </row>
    <row r="2622" spans="1:9" s="53" customFormat="1">
      <c r="A2622" s="49"/>
      <c r="B2622" s="50"/>
      <c r="C2622" s="51"/>
      <c r="D2622" s="49"/>
      <c r="E2622" s="52"/>
      <c r="F2622" s="52"/>
      <c r="G2622" s="52"/>
      <c r="H2622" s="52"/>
      <c r="I2622" s="52"/>
    </row>
    <row r="2623" spans="1:9" s="53" customFormat="1">
      <c r="A2623" s="49"/>
      <c r="B2623" s="50"/>
      <c r="C2623" s="51"/>
      <c r="D2623" s="49"/>
      <c r="E2623" s="52"/>
      <c r="F2623" s="52"/>
      <c r="G2623" s="52"/>
      <c r="H2623" s="52"/>
      <c r="I2623" s="52"/>
    </row>
    <row r="2624" spans="1:9" s="53" customFormat="1">
      <c r="A2624" s="49"/>
      <c r="B2624" s="50"/>
      <c r="C2624" s="51"/>
      <c r="D2624" s="49"/>
      <c r="E2624" s="52"/>
      <c r="F2624" s="52"/>
      <c r="G2624" s="52"/>
      <c r="H2624" s="52"/>
      <c r="I2624" s="52"/>
    </row>
    <row r="2625" spans="1:9" s="53" customFormat="1">
      <c r="A2625" s="49"/>
      <c r="B2625" s="50"/>
      <c r="C2625" s="51"/>
      <c r="D2625" s="49"/>
      <c r="E2625" s="52"/>
      <c r="F2625" s="52"/>
      <c r="G2625" s="52"/>
      <c r="H2625" s="52"/>
      <c r="I2625" s="52"/>
    </row>
    <row r="2626" spans="1:9" s="53" customFormat="1">
      <c r="A2626" s="49"/>
      <c r="B2626" s="50"/>
      <c r="C2626" s="51"/>
      <c r="D2626" s="49"/>
      <c r="E2626" s="52"/>
      <c r="F2626" s="52"/>
      <c r="G2626" s="52"/>
      <c r="H2626" s="52"/>
      <c r="I2626" s="52"/>
    </row>
    <row r="2627" spans="1:9" s="53" customFormat="1">
      <c r="A2627" s="49"/>
      <c r="B2627" s="50"/>
      <c r="C2627" s="51"/>
      <c r="D2627" s="49"/>
      <c r="E2627" s="52"/>
      <c r="F2627" s="52"/>
      <c r="G2627" s="52"/>
      <c r="H2627" s="52"/>
      <c r="I2627" s="52"/>
    </row>
    <row r="2628" spans="1:9" s="53" customFormat="1">
      <c r="A2628" s="49"/>
      <c r="B2628" s="50"/>
      <c r="C2628" s="51"/>
      <c r="D2628" s="49"/>
      <c r="E2628" s="52"/>
      <c r="F2628" s="52"/>
      <c r="G2628" s="52"/>
      <c r="H2628" s="52"/>
      <c r="I2628" s="52"/>
    </row>
    <row r="2629" spans="1:9" s="53" customFormat="1">
      <c r="A2629" s="49"/>
      <c r="B2629" s="50"/>
      <c r="C2629" s="51"/>
      <c r="D2629" s="49"/>
      <c r="E2629" s="52"/>
      <c r="F2629" s="52"/>
      <c r="G2629" s="52"/>
      <c r="H2629" s="52"/>
      <c r="I2629" s="52"/>
    </row>
    <row r="2630" spans="1:9" s="53" customFormat="1">
      <c r="A2630" s="49"/>
      <c r="B2630" s="50"/>
      <c r="C2630" s="51"/>
      <c r="D2630" s="49"/>
      <c r="E2630" s="52"/>
      <c r="F2630" s="52"/>
      <c r="G2630" s="52"/>
      <c r="H2630" s="52"/>
      <c r="I2630" s="52"/>
    </row>
    <row r="2631" spans="1:9" s="53" customFormat="1">
      <c r="A2631" s="49"/>
      <c r="B2631" s="50"/>
      <c r="C2631" s="51"/>
      <c r="D2631" s="49"/>
      <c r="E2631" s="52"/>
      <c r="F2631" s="52"/>
      <c r="G2631" s="52"/>
      <c r="H2631" s="52"/>
      <c r="I2631" s="52"/>
    </row>
    <row r="2632" spans="1:9" s="53" customFormat="1">
      <c r="A2632" s="49"/>
      <c r="B2632" s="50"/>
      <c r="C2632" s="51"/>
      <c r="D2632" s="49"/>
      <c r="E2632" s="52"/>
      <c r="F2632" s="52"/>
      <c r="G2632" s="52"/>
      <c r="H2632" s="52"/>
      <c r="I2632" s="52"/>
    </row>
    <row r="2633" spans="1:9" s="53" customFormat="1">
      <c r="A2633" s="49"/>
      <c r="B2633" s="50"/>
      <c r="C2633" s="51"/>
      <c r="D2633" s="49"/>
      <c r="E2633" s="52"/>
      <c r="F2633" s="52"/>
      <c r="G2633" s="52"/>
      <c r="H2633" s="52"/>
      <c r="I2633" s="52"/>
    </row>
    <row r="2634" spans="1:9" s="53" customFormat="1">
      <c r="A2634" s="49"/>
      <c r="B2634" s="50"/>
      <c r="C2634" s="51"/>
      <c r="D2634" s="49"/>
      <c r="E2634" s="52"/>
      <c r="F2634" s="52"/>
      <c r="G2634" s="52"/>
      <c r="H2634" s="52"/>
      <c r="I2634" s="52"/>
    </row>
    <row r="2635" spans="1:9" s="53" customFormat="1">
      <c r="A2635" s="49"/>
      <c r="B2635" s="50"/>
      <c r="C2635" s="51"/>
      <c r="D2635" s="49"/>
      <c r="E2635" s="52"/>
      <c r="F2635" s="52"/>
      <c r="G2635" s="52"/>
      <c r="H2635" s="52"/>
      <c r="I2635" s="52"/>
    </row>
    <row r="2636" spans="1:9" s="53" customFormat="1">
      <c r="A2636" s="49"/>
      <c r="B2636" s="50"/>
      <c r="C2636" s="51"/>
      <c r="D2636" s="49"/>
      <c r="E2636" s="52"/>
      <c r="F2636" s="52"/>
      <c r="G2636" s="52"/>
      <c r="H2636" s="52"/>
      <c r="I2636" s="52"/>
    </row>
    <row r="2637" spans="1:9" s="53" customFormat="1">
      <c r="A2637" s="49"/>
      <c r="B2637" s="50"/>
      <c r="C2637" s="51"/>
      <c r="D2637" s="49"/>
      <c r="E2637" s="52"/>
      <c r="F2637" s="52"/>
      <c r="G2637" s="52"/>
      <c r="H2637" s="52"/>
      <c r="I2637" s="52"/>
    </row>
    <row r="2638" spans="1:9" s="53" customFormat="1">
      <c r="A2638" s="49"/>
      <c r="B2638" s="50"/>
      <c r="C2638" s="51"/>
      <c r="D2638" s="49"/>
      <c r="E2638" s="52"/>
      <c r="F2638" s="52"/>
      <c r="G2638" s="52"/>
      <c r="H2638" s="52"/>
      <c r="I2638" s="52"/>
    </row>
    <row r="2639" spans="1:9" s="53" customFormat="1">
      <c r="A2639" s="49"/>
      <c r="B2639" s="50"/>
      <c r="C2639" s="51"/>
      <c r="D2639" s="49"/>
      <c r="E2639" s="52"/>
      <c r="F2639" s="52"/>
      <c r="G2639" s="52"/>
      <c r="H2639" s="52"/>
      <c r="I2639" s="52"/>
    </row>
    <row r="2640" spans="1:9" s="53" customFormat="1">
      <c r="A2640" s="49"/>
      <c r="B2640" s="50"/>
      <c r="C2640" s="51"/>
      <c r="D2640" s="49"/>
      <c r="E2640" s="52"/>
      <c r="F2640" s="52"/>
      <c r="G2640" s="52"/>
      <c r="H2640" s="52"/>
      <c r="I2640" s="52"/>
    </row>
    <row r="2641" spans="1:9" s="53" customFormat="1">
      <c r="A2641" s="49"/>
      <c r="B2641" s="50"/>
      <c r="C2641" s="51"/>
      <c r="D2641" s="49"/>
      <c r="E2641" s="52"/>
      <c r="F2641" s="52"/>
      <c r="G2641" s="52"/>
      <c r="H2641" s="52"/>
      <c r="I2641" s="52"/>
    </row>
    <row r="2642" spans="1:9" s="53" customFormat="1">
      <c r="A2642" s="49"/>
      <c r="B2642" s="50"/>
      <c r="C2642" s="51"/>
      <c r="D2642" s="49"/>
      <c r="E2642" s="52"/>
      <c r="F2642" s="52"/>
      <c r="G2642" s="52"/>
      <c r="H2642" s="52"/>
      <c r="I2642" s="52"/>
    </row>
    <row r="2643" spans="1:9" s="53" customFormat="1">
      <c r="A2643" s="49"/>
      <c r="B2643" s="50"/>
      <c r="C2643" s="51"/>
      <c r="D2643" s="49"/>
      <c r="E2643" s="52"/>
      <c r="F2643" s="52"/>
      <c r="G2643" s="52"/>
      <c r="H2643" s="52"/>
      <c r="I2643" s="52"/>
    </row>
    <row r="2644" spans="1:9" s="53" customFormat="1">
      <c r="A2644" s="49"/>
      <c r="B2644" s="50"/>
      <c r="C2644" s="51"/>
      <c r="D2644" s="49"/>
      <c r="E2644" s="52"/>
      <c r="F2644" s="52"/>
      <c r="G2644" s="52"/>
      <c r="H2644" s="52"/>
      <c r="I2644" s="52"/>
    </row>
    <row r="2645" spans="1:9" s="53" customFormat="1">
      <c r="A2645" s="49"/>
      <c r="B2645" s="50"/>
      <c r="C2645" s="51"/>
      <c r="D2645" s="49"/>
      <c r="E2645" s="52"/>
      <c r="F2645" s="52"/>
      <c r="G2645" s="52"/>
      <c r="H2645" s="52"/>
      <c r="I2645" s="52"/>
    </row>
    <row r="2646" spans="1:9" s="53" customFormat="1">
      <c r="A2646" s="49"/>
      <c r="B2646" s="50"/>
      <c r="C2646" s="51"/>
      <c r="D2646" s="49"/>
      <c r="E2646" s="52"/>
      <c r="F2646" s="52"/>
      <c r="G2646" s="52"/>
      <c r="H2646" s="52"/>
      <c r="I2646" s="52"/>
    </row>
    <row r="2647" spans="1:9" s="53" customFormat="1">
      <c r="A2647" s="49"/>
      <c r="B2647" s="50"/>
      <c r="C2647" s="51"/>
      <c r="D2647" s="49"/>
      <c r="E2647" s="52"/>
      <c r="F2647" s="52"/>
      <c r="G2647" s="52"/>
      <c r="H2647" s="52"/>
      <c r="I2647" s="52"/>
    </row>
    <row r="2648" spans="1:9" s="53" customFormat="1">
      <c r="A2648" s="49"/>
      <c r="B2648" s="50"/>
      <c r="C2648" s="51"/>
      <c r="D2648" s="49"/>
      <c r="E2648" s="52"/>
      <c r="F2648" s="52"/>
      <c r="G2648" s="52"/>
      <c r="H2648" s="52"/>
      <c r="I2648" s="52"/>
    </row>
    <row r="2649" spans="1:9" s="53" customFormat="1">
      <c r="A2649" s="49"/>
      <c r="B2649" s="50"/>
      <c r="C2649" s="51"/>
      <c r="D2649" s="49"/>
      <c r="E2649" s="52"/>
      <c r="F2649" s="52"/>
      <c r="G2649" s="52"/>
      <c r="H2649" s="52"/>
      <c r="I2649" s="52"/>
    </row>
    <row r="2650" spans="1:9" s="53" customFormat="1">
      <c r="A2650" s="49"/>
      <c r="B2650" s="50"/>
      <c r="C2650" s="51"/>
      <c r="D2650" s="49"/>
      <c r="E2650" s="52"/>
      <c r="F2650" s="52"/>
      <c r="G2650" s="52"/>
      <c r="H2650" s="52"/>
      <c r="I2650" s="52"/>
    </row>
    <row r="2651" spans="1:9" s="53" customFormat="1">
      <c r="A2651" s="49"/>
      <c r="B2651" s="50"/>
      <c r="C2651" s="51"/>
      <c r="D2651" s="49"/>
      <c r="E2651" s="52"/>
      <c r="F2651" s="52"/>
      <c r="G2651" s="52"/>
      <c r="H2651" s="52"/>
      <c r="I2651" s="52"/>
    </row>
    <row r="2652" spans="1:9" s="53" customFormat="1">
      <c r="A2652" s="49"/>
      <c r="B2652" s="50"/>
      <c r="C2652" s="51"/>
      <c r="D2652" s="49"/>
      <c r="E2652" s="52"/>
      <c r="F2652" s="52"/>
      <c r="G2652" s="52"/>
      <c r="H2652" s="52"/>
      <c r="I2652" s="52"/>
    </row>
    <row r="2653" spans="1:9" s="53" customFormat="1">
      <c r="A2653" s="49"/>
      <c r="B2653" s="50"/>
      <c r="C2653" s="51"/>
      <c r="D2653" s="49"/>
      <c r="E2653" s="52"/>
      <c r="F2653" s="52"/>
      <c r="G2653" s="52"/>
      <c r="H2653" s="52"/>
      <c r="I2653" s="52"/>
    </row>
    <row r="2654" spans="1:9" s="53" customFormat="1">
      <c r="A2654" s="49"/>
      <c r="B2654" s="50"/>
      <c r="C2654" s="51"/>
      <c r="D2654" s="49"/>
      <c r="E2654" s="52"/>
      <c r="F2654" s="52"/>
      <c r="G2654" s="52"/>
      <c r="H2654" s="52"/>
      <c r="I2654" s="52"/>
    </row>
    <row r="2655" spans="1:9" s="53" customFormat="1">
      <c r="A2655" s="49"/>
      <c r="B2655" s="50"/>
      <c r="C2655" s="51"/>
      <c r="D2655" s="49"/>
      <c r="E2655" s="52"/>
      <c r="F2655" s="52"/>
      <c r="G2655" s="52"/>
      <c r="H2655" s="52"/>
      <c r="I2655" s="52"/>
    </row>
    <row r="2656" spans="1:9" s="53" customFormat="1">
      <c r="A2656" s="49"/>
      <c r="B2656" s="50"/>
      <c r="C2656" s="51"/>
      <c r="D2656" s="49"/>
      <c r="E2656" s="52"/>
      <c r="F2656" s="52"/>
      <c r="G2656" s="52"/>
      <c r="H2656" s="52"/>
      <c r="I2656" s="52"/>
    </row>
    <row r="2657" spans="1:9" s="53" customFormat="1">
      <c r="A2657" s="49"/>
      <c r="B2657" s="50"/>
      <c r="C2657" s="51"/>
      <c r="D2657" s="49"/>
      <c r="E2657" s="52"/>
      <c r="F2657" s="52"/>
      <c r="G2657" s="52"/>
      <c r="H2657" s="52"/>
      <c r="I2657" s="52"/>
    </row>
    <row r="2658" spans="1:9" s="53" customFormat="1">
      <c r="A2658" s="49"/>
      <c r="B2658" s="50"/>
      <c r="C2658" s="51"/>
      <c r="D2658" s="49"/>
      <c r="E2658" s="52"/>
      <c r="F2658" s="52"/>
      <c r="G2658" s="52"/>
      <c r="H2658" s="52"/>
      <c r="I2658" s="52"/>
    </row>
    <row r="2659" spans="1:9" s="53" customFormat="1">
      <c r="A2659" s="49"/>
      <c r="B2659" s="50"/>
      <c r="C2659" s="51"/>
      <c r="D2659" s="49"/>
      <c r="E2659" s="52"/>
      <c r="F2659" s="52"/>
      <c r="G2659" s="52"/>
      <c r="H2659" s="52"/>
      <c r="I2659" s="52"/>
    </row>
    <row r="2660" spans="1:9" s="53" customFormat="1">
      <c r="A2660" s="49"/>
      <c r="B2660" s="50"/>
      <c r="C2660" s="51"/>
      <c r="D2660" s="49"/>
      <c r="E2660" s="52"/>
      <c r="F2660" s="52"/>
      <c r="G2660" s="52"/>
      <c r="H2660" s="52"/>
      <c r="I2660" s="52"/>
    </row>
    <row r="2661" spans="1:9" s="53" customFormat="1">
      <c r="A2661" s="49"/>
      <c r="B2661" s="50"/>
      <c r="C2661" s="51"/>
      <c r="D2661" s="49"/>
      <c r="E2661" s="52"/>
      <c r="F2661" s="52"/>
      <c r="G2661" s="52"/>
      <c r="H2661" s="52"/>
      <c r="I2661" s="52"/>
    </row>
    <row r="2662" spans="1:9" s="53" customFormat="1">
      <c r="A2662" s="49"/>
      <c r="B2662" s="50"/>
      <c r="C2662" s="51"/>
      <c r="D2662" s="49"/>
      <c r="E2662" s="52"/>
      <c r="F2662" s="52"/>
      <c r="G2662" s="52"/>
      <c r="H2662" s="52"/>
      <c r="I2662" s="52"/>
    </row>
    <row r="2663" spans="1:9" s="53" customFormat="1">
      <c r="A2663" s="49"/>
      <c r="B2663" s="50"/>
      <c r="C2663" s="51"/>
      <c r="D2663" s="49"/>
      <c r="E2663" s="52"/>
      <c r="F2663" s="52"/>
      <c r="G2663" s="52"/>
      <c r="H2663" s="52"/>
      <c r="I2663" s="52"/>
    </row>
    <row r="2664" spans="1:9" s="53" customFormat="1">
      <c r="A2664" s="49"/>
      <c r="B2664" s="50"/>
      <c r="C2664" s="51"/>
      <c r="D2664" s="49"/>
      <c r="E2664" s="52"/>
      <c r="F2664" s="52"/>
      <c r="G2664" s="52"/>
      <c r="H2664" s="52"/>
      <c r="I2664" s="52"/>
    </row>
    <row r="2665" spans="1:9" s="53" customFormat="1">
      <c r="A2665" s="49"/>
      <c r="B2665" s="50"/>
      <c r="C2665" s="51"/>
      <c r="D2665" s="49"/>
      <c r="E2665" s="52"/>
      <c r="F2665" s="52"/>
      <c r="G2665" s="52"/>
      <c r="H2665" s="52"/>
      <c r="I2665" s="52"/>
    </row>
    <row r="2666" spans="1:9" s="53" customFormat="1">
      <c r="A2666" s="49"/>
      <c r="B2666" s="50"/>
      <c r="C2666" s="51"/>
      <c r="D2666" s="49"/>
      <c r="E2666" s="52"/>
      <c r="F2666" s="52"/>
      <c r="G2666" s="52"/>
      <c r="H2666" s="52"/>
      <c r="I2666" s="52"/>
    </row>
    <row r="2667" spans="1:9" s="53" customFormat="1">
      <c r="A2667" s="49"/>
      <c r="B2667" s="50"/>
      <c r="C2667" s="51"/>
      <c r="D2667" s="49"/>
      <c r="E2667" s="52"/>
      <c r="F2667" s="52"/>
      <c r="G2667" s="52"/>
      <c r="H2667" s="52"/>
      <c r="I2667" s="52"/>
    </row>
    <row r="2668" spans="1:9" s="53" customFormat="1">
      <c r="A2668" s="49"/>
      <c r="B2668" s="50"/>
      <c r="C2668" s="51"/>
      <c r="D2668" s="49"/>
      <c r="E2668" s="52"/>
      <c r="F2668" s="52"/>
      <c r="G2668" s="52"/>
      <c r="H2668" s="52"/>
      <c r="I2668" s="52"/>
    </row>
    <row r="2669" spans="1:9" s="53" customFormat="1">
      <c r="A2669" s="49"/>
      <c r="B2669" s="50"/>
      <c r="C2669" s="51"/>
      <c r="D2669" s="49"/>
      <c r="E2669" s="52"/>
      <c r="F2669" s="52"/>
      <c r="G2669" s="52"/>
      <c r="H2669" s="52"/>
      <c r="I2669" s="52"/>
    </row>
    <row r="2670" spans="1:9" s="53" customFormat="1">
      <c r="A2670" s="49"/>
      <c r="B2670" s="50"/>
      <c r="C2670" s="51"/>
      <c r="D2670" s="49"/>
      <c r="E2670" s="52"/>
      <c r="F2670" s="52"/>
      <c r="G2670" s="52"/>
      <c r="H2670" s="52"/>
      <c r="I2670" s="52"/>
    </row>
    <row r="2671" spans="1:9" s="53" customFormat="1">
      <c r="A2671" s="49"/>
      <c r="B2671" s="50"/>
      <c r="C2671" s="51"/>
      <c r="D2671" s="49"/>
      <c r="E2671" s="52"/>
      <c r="F2671" s="52"/>
      <c r="G2671" s="52"/>
      <c r="H2671" s="52"/>
      <c r="I2671" s="52"/>
    </row>
    <row r="2672" spans="1:9" s="53" customFormat="1">
      <c r="A2672" s="49"/>
      <c r="B2672" s="50"/>
      <c r="C2672" s="51"/>
      <c r="D2672" s="49"/>
      <c r="E2672" s="52"/>
      <c r="F2672" s="52"/>
      <c r="G2672" s="52"/>
      <c r="H2672" s="52"/>
      <c r="I2672" s="52"/>
    </row>
    <row r="2673" spans="1:9" s="53" customFormat="1">
      <c r="A2673" s="49"/>
      <c r="B2673" s="50"/>
      <c r="C2673" s="51"/>
      <c r="D2673" s="49"/>
      <c r="E2673" s="52"/>
      <c r="F2673" s="52"/>
      <c r="G2673" s="52"/>
      <c r="H2673" s="52"/>
      <c r="I2673" s="52"/>
    </row>
    <row r="2674" spans="1:9" s="53" customFormat="1">
      <c r="A2674" s="49"/>
      <c r="B2674" s="50"/>
      <c r="C2674" s="51"/>
      <c r="D2674" s="49"/>
      <c r="E2674" s="52"/>
      <c r="F2674" s="52"/>
      <c r="G2674" s="52"/>
      <c r="H2674" s="52"/>
      <c r="I2674" s="52"/>
    </row>
    <row r="2675" spans="1:9" s="53" customFormat="1">
      <c r="A2675" s="49"/>
      <c r="B2675" s="50"/>
      <c r="C2675" s="51"/>
      <c r="D2675" s="49"/>
      <c r="E2675" s="52"/>
      <c r="F2675" s="52"/>
      <c r="G2675" s="52"/>
      <c r="H2675" s="52"/>
      <c r="I2675" s="52"/>
    </row>
    <row r="2676" spans="1:9" s="53" customFormat="1">
      <c r="A2676" s="49"/>
      <c r="B2676" s="50"/>
      <c r="C2676" s="51"/>
      <c r="D2676" s="49"/>
      <c r="E2676" s="52"/>
      <c r="F2676" s="52"/>
      <c r="G2676" s="52"/>
      <c r="H2676" s="52"/>
      <c r="I2676" s="52"/>
    </row>
    <row r="2677" spans="1:9" s="53" customFormat="1">
      <c r="A2677" s="49"/>
      <c r="B2677" s="50"/>
      <c r="C2677" s="51"/>
      <c r="D2677" s="49"/>
      <c r="E2677" s="52"/>
      <c r="F2677" s="52"/>
      <c r="G2677" s="52"/>
      <c r="H2677" s="52"/>
      <c r="I2677" s="52"/>
    </row>
    <row r="2678" spans="1:9" s="53" customFormat="1">
      <c r="A2678" s="49"/>
      <c r="B2678" s="50"/>
      <c r="C2678" s="51"/>
      <c r="D2678" s="49"/>
      <c r="E2678" s="52"/>
      <c r="F2678" s="52"/>
      <c r="G2678" s="52"/>
      <c r="H2678" s="52"/>
      <c r="I2678" s="52"/>
    </row>
    <row r="2679" spans="1:9" s="53" customFormat="1">
      <c r="A2679" s="49"/>
      <c r="B2679" s="50"/>
      <c r="C2679" s="51"/>
      <c r="D2679" s="49"/>
      <c r="E2679" s="52"/>
      <c r="F2679" s="52"/>
      <c r="G2679" s="52"/>
      <c r="H2679" s="52"/>
      <c r="I2679" s="52"/>
    </row>
    <row r="2680" spans="1:9" s="53" customFormat="1">
      <c r="A2680" s="49"/>
      <c r="B2680" s="50"/>
      <c r="C2680" s="51"/>
      <c r="D2680" s="49"/>
      <c r="E2680" s="52"/>
      <c r="F2680" s="52"/>
      <c r="G2680" s="52"/>
      <c r="H2680" s="52"/>
      <c r="I2680" s="52"/>
    </row>
    <row r="2681" spans="1:9" s="53" customFormat="1">
      <c r="A2681" s="49"/>
      <c r="B2681" s="50"/>
      <c r="C2681" s="51"/>
      <c r="D2681" s="49"/>
      <c r="E2681" s="52"/>
      <c r="F2681" s="52"/>
      <c r="G2681" s="52"/>
      <c r="H2681" s="52"/>
      <c r="I2681" s="52"/>
    </row>
    <row r="2682" spans="1:9" s="53" customFormat="1">
      <c r="A2682" s="49"/>
      <c r="B2682" s="50"/>
      <c r="C2682" s="51"/>
      <c r="D2682" s="49"/>
      <c r="E2682" s="52"/>
      <c r="F2682" s="52"/>
      <c r="G2682" s="52"/>
      <c r="H2682" s="52"/>
      <c r="I2682" s="52"/>
    </row>
    <row r="2683" spans="1:9" s="53" customFormat="1">
      <c r="A2683" s="49"/>
      <c r="B2683" s="50"/>
      <c r="C2683" s="51"/>
      <c r="D2683" s="49"/>
      <c r="E2683" s="52"/>
      <c r="F2683" s="52"/>
      <c r="G2683" s="52"/>
      <c r="H2683" s="52"/>
      <c r="I2683" s="52"/>
    </row>
    <row r="2684" spans="1:9" s="53" customFormat="1">
      <c r="A2684" s="49"/>
      <c r="B2684" s="50"/>
      <c r="C2684" s="51"/>
      <c r="D2684" s="49"/>
      <c r="E2684" s="52"/>
      <c r="F2684" s="52"/>
      <c r="G2684" s="52"/>
      <c r="H2684" s="52"/>
      <c r="I2684" s="52"/>
    </row>
    <row r="2685" spans="1:9" s="53" customFormat="1">
      <c r="A2685" s="49"/>
      <c r="B2685" s="50"/>
      <c r="C2685" s="51"/>
      <c r="D2685" s="49"/>
      <c r="E2685" s="52"/>
      <c r="F2685" s="52"/>
      <c r="G2685" s="52"/>
      <c r="H2685" s="52"/>
      <c r="I2685" s="52"/>
    </row>
    <row r="2686" spans="1:9" s="53" customFormat="1">
      <c r="A2686" s="49"/>
      <c r="B2686" s="50"/>
      <c r="C2686" s="51"/>
      <c r="D2686" s="49"/>
      <c r="E2686" s="52"/>
      <c r="F2686" s="52"/>
      <c r="G2686" s="52"/>
      <c r="H2686" s="52"/>
      <c r="I2686" s="52"/>
    </row>
    <row r="2687" spans="1:9" s="53" customFormat="1">
      <c r="A2687" s="49"/>
      <c r="B2687" s="50"/>
      <c r="C2687" s="51"/>
      <c r="D2687" s="49"/>
      <c r="E2687" s="52"/>
      <c r="F2687" s="52"/>
      <c r="G2687" s="52"/>
      <c r="H2687" s="52"/>
      <c r="I2687" s="52"/>
    </row>
    <row r="2688" spans="1:9" s="53" customFormat="1">
      <c r="A2688" s="49"/>
      <c r="B2688" s="50"/>
      <c r="C2688" s="51"/>
      <c r="D2688" s="49"/>
      <c r="E2688" s="52"/>
      <c r="F2688" s="52"/>
      <c r="G2688" s="52"/>
      <c r="H2688" s="52"/>
      <c r="I2688" s="52"/>
    </row>
    <row r="2689" spans="1:9" s="53" customFormat="1">
      <c r="A2689" s="49"/>
      <c r="B2689" s="50"/>
      <c r="C2689" s="51"/>
      <c r="D2689" s="49"/>
      <c r="E2689" s="52"/>
      <c r="F2689" s="52"/>
      <c r="G2689" s="52"/>
      <c r="H2689" s="52"/>
      <c r="I2689" s="52"/>
    </row>
    <row r="2690" spans="1:9" s="53" customFormat="1">
      <c r="A2690" s="49"/>
      <c r="B2690" s="50"/>
      <c r="C2690" s="51"/>
      <c r="D2690" s="49"/>
      <c r="E2690" s="52"/>
      <c r="F2690" s="52"/>
      <c r="G2690" s="52"/>
      <c r="H2690" s="52"/>
      <c r="I2690" s="52"/>
    </row>
    <row r="2691" spans="1:9" s="53" customFormat="1">
      <c r="A2691" s="49"/>
      <c r="B2691" s="50"/>
      <c r="C2691" s="51"/>
      <c r="D2691" s="49"/>
      <c r="E2691" s="52"/>
      <c r="F2691" s="52"/>
      <c r="G2691" s="52"/>
      <c r="H2691" s="52"/>
      <c r="I2691" s="52"/>
    </row>
    <row r="2692" spans="1:9" s="53" customFormat="1">
      <c r="A2692" s="49"/>
      <c r="B2692" s="50"/>
      <c r="C2692" s="51"/>
      <c r="D2692" s="49"/>
      <c r="E2692" s="52"/>
      <c r="F2692" s="52"/>
      <c r="G2692" s="52"/>
      <c r="H2692" s="52"/>
      <c r="I2692" s="52"/>
    </row>
    <row r="2693" spans="1:9" s="53" customFormat="1">
      <c r="A2693" s="49"/>
      <c r="B2693" s="50"/>
      <c r="C2693" s="51"/>
      <c r="D2693" s="49"/>
      <c r="E2693" s="52"/>
      <c r="F2693" s="52"/>
      <c r="G2693" s="52"/>
      <c r="H2693" s="52"/>
      <c r="I2693" s="52"/>
    </row>
    <row r="2694" spans="1:9" s="53" customFormat="1">
      <c r="A2694" s="49"/>
      <c r="B2694" s="50"/>
      <c r="C2694" s="51"/>
      <c r="D2694" s="49"/>
      <c r="E2694" s="52"/>
      <c r="F2694" s="52"/>
      <c r="G2694" s="52"/>
      <c r="H2694" s="52"/>
      <c r="I2694" s="52"/>
    </row>
    <row r="2695" spans="1:9" s="53" customFormat="1">
      <c r="A2695" s="49"/>
      <c r="B2695" s="50"/>
      <c r="C2695" s="51"/>
      <c r="D2695" s="49"/>
      <c r="E2695" s="52"/>
      <c r="F2695" s="52"/>
      <c r="G2695" s="52"/>
      <c r="H2695" s="52"/>
      <c r="I2695" s="52"/>
    </row>
    <row r="2696" spans="1:9" s="53" customFormat="1">
      <c r="A2696" s="49"/>
      <c r="B2696" s="50"/>
      <c r="C2696" s="51"/>
      <c r="D2696" s="49"/>
      <c r="E2696" s="52"/>
      <c r="F2696" s="52"/>
      <c r="G2696" s="52"/>
      <c r="H2696" s="52"/>
      <c r="I2696" s="52"/>
    </row>
    <row r="2697" spans="1:9" s="53" customFormat="1">
      <c r="A2697" s="49"/>
      <c r="B2697" s="50"/>
      <c r="C2697" s="51"/>
      <c r="D2697" s="49"/>
      <c r="E2697" s="52"/>
      <c r="F2697" s="52"/>
      <c r="G2697" s="52"/>
      <c r="H2697" s="52"/>
      <c r="I2697" s="52"/>
    </row>
    <row r="2698" spans="1:9" s="53" customFormat="1">
      <c r="A2698" s="49"/>
      <c r="B2698" s="50"/>
      <c r="C2698" s="51"/>
      <c r="D2698" s="49"/>
      <c r="E2698" s="52"/>
      <c r="F2698" s="52"/>
      <c r="G2698" s="52"/>
      <c r="H2698" s="52"/>
      <c r="I2698" s="52"/>
    </row>
    <row r="2699" spans="1:9" s="53" customFormat="1">
      <c r="A2699" s="49"/>
      <c r="B2699" s="50"/>
      <c r="C2699" s="51"/>
      <c r="D2699" s="49"/>
      <c r="E2699" s="52"/>
      <c r="F2699" s="52"/>
      <c r="G2699" s="52"/>
      <c r="H2699" s="52"/>
      <c r="I2699" s="52"/>
    </row>
    <row r="2700" spans="1:9" s="53" customFormat="1">
      <c r="A2700" s="49"/>
      <c r="B2700" s="50"/>
      <c r="C2700" s="51"/>
      <c r="D2700" s="49"/>
      <c r="E2700" s="52"/>
      <c r="F2700" s="52"/>
      <c r="G2700" s="52"/>
      <c r="H2700" s="52"/>
      <c r="I2700" s="52"/>
    </row>
    <row r="2701" spans="1:9" s="53" customFormat="1">
      <c r="A2701" s="49"/>
      <c r="B2701" s="50"/>
      <c r="C2701" s="51"/>
      <c r="D2701" s="49"/>
      <c r="E2701" s="52"/>
      <c r="F2701" s="52"/>
      <c r="G2701" s="52"/>
      <c r="H2701" s="52"/>
      <c r="I2701" s="52"/>
    </row>
    <row r="2702" spans="1:9" s="53" customFormat="1">
      <c r="A2702" s="49"/>
      <c r="B2702" s="50"/>
      <c r="C2702" s="51"/>
      <c r="D2702" s="49"/>
      <c r="E2702" s="52"/>
      <c r="F2702" s="52"/>
      <c r="G2702" s="52"/>
      <c r="H2702" s="52"/>
      <c r="I2702" s="52"/>
    </row>
    <row r="2703" spans="1:9" s="53" customFormat="1">
      <c r="A2703" s="49"/>
      <c r="B2703" s="50"/>
      <c r="C2703" s="51"/>
      <c r="D2703" s="49"/>
      <c r="E2703" s="52"/>
      <c r="F2703" s="52"/>
      <c r="G2703" s="52"/>
      <c r="H2703" s="52"/>
      <c r="I2703" s="52"/>
    </row>
    <row r="2704" spans="1:9" s="53" customFormat="1">
      <c r="A2704" s="49"/>
      <c r="B2704" s="50"/>
      <c r="C2704" s="51"/>
      <c r="D2704" s="49"/>
      <c r="E2704" s="52"/>
      <c r="F2704" s="52"/>
      <c r="G2704" s="52"/>
      <c r="H2704" s="52"/>
      <c r="I2704" s="52"/>
    </row>
    <row r="2705" spans="1:9" s="53" customFormat="1">
      <c r="A2705" s="49"/>
      <c r="B2705" s="50"/>
      <c r="C2705" s="51"/>
      <c r="D2705" s="49"/>
      <c r="E2705" s="52"/>
      <c r="F2705" s="52"/>
      <c r="G2705" s="52"/>
      <c r="H2705" s="52"/>
      <c r="I2705" s="52"/>
    </row>
    <row r="2706" spans="1:9" s="53" customFormat="1">
      <c r="A2706" s="49"/>
      <c r="B2706" s="50"/>
      <c r="C2706" s="51"/>
      <c r="D2706" s="49"/>
      <c r="E2706" s="52"/>
      <c r="F2706" s="52"/>
      <c r="G2706" s="52"/>
      <c r="H2706" s="52"/>
      <c r="I2706" s="52"/>
    </row>
    <row r="2707" spans="1:9" s="53" customFormat="1">
      <c r="A2707" s="49"/>
      <c r="B2707" s="50"/>
      <c r="C2707" s="51"/>
      <c r="D2707" s="49"/>
      <c r="E2707" s="52"/>
      <c r="F2707" s="52"/>
      <c r="G2707" s="52"/>
      <c r="H2707" s="52"/>
      <c r="I2707" s="52"/>
    </row>
    <row r="2708" spans="1:9" s="53" customFormat="1">
      <c r="A2708" s="49"/>
      <c r="B2708" s="50"/>
      <c r="C2708" s="51"/>
      <c r="D2708" s="49"/>
      <c r="E2708" s="52"/>
      <c r="F2708" s="52"/>
      <c r="G2708" s="52"/>
      <c r="H2708" s="52"/>
      <c r="I2708" s="52"/>
    </row>
    <row r="2709" spans="1:9" s="53" customFormat="1">
      <c r="A2709" s="49"/>
      <c r="B2709" s="50"/>
      <c r="C2709" s="51"/>
      <c r="D2709" s="49"/>
      <c r="E2709" s="52"/>
      <c r="F2709" s="52"/>
      <c r="G2709" s="52"/>
      <c r="H2709" s="52"/>
      <c r="I2709" s="52"/>
    </row>
    <row r="2710" spans="1:9" s="53" customFormat="1">
      <c r="A2710" s="49"/>
      <c r="B2710" s="50"/>
      <c r="C2710" s="51"/>
      <c r="D2710" s="49"/>
      <c r="E2710" s="52"/>
      <c r="F2710" s="52"/>
      <c r="G2710" s="52"/>
      <c r="H2710" s="52"/>
      <c r="I2710" s="52"/>
    </row>
    <row r="2711" spans="1:9" s="53" customFormat="1">
      <c r="A2711" s="49"/>
      <c r="B2711" s="50"/>
      <c r="C2711" s="51"/>
      <c r="D2711" s="49"/>
      <c r="E2711" s="52"/>
      <c r="F2711" s="52"/>
      <c r="G2711" s="52"/>
      <c r="H2711" s="52"/>
      <c r="I2711" s="52"/>
    </row>
    <row r="2712" spans="1:9" s="53" customFormat="1">
      <c r="A2712" s="49"/>
      <c r="B2712" s="50"/>
      <c r="C2712" s="51"/>
      <c r="D2712" s="49"/>
      <c r="E2712" s="52"/>
      <c r="F2712" s="52"/>
      <c r="G2712" s="52"/>
      <c r="H2712" s="52"/>
      <c r="I2712" s="52"/>
    </row>
    <row r="2713" spans="1:9" s="53" customFormat="1">
      <c r="A2713" s="49"/>
      <c r="B2713" s="50"/>
      <c r="C2713" s="51"/>
      <c r="D2713" s="49"/>
      <c r="E2713" s="52"/>
      <c r="F2713" s="52"/>
      <c r="G2713" s="52"/>
      <c r="H2713" s="52"/>
      <c r="I2713" s="52"/>
    </row>
    <row r="2714" spans="1:9" s="53" customFormat="1">
      <c r="A2714" s="49"/>
      <c r="B2714" s="50"/>
      <c r="C2714" s="51"/>
      <c r="D2714" s="49"/>
      <c r="E2714" s="52"/>
      <c r="F2714" s="52"/>
      <c r="G2714" s="52"/>
      <c r="H2714" s="52"/>
      <c r="I2714" s="52"/>
    </row>
    <row r="2715" spans="1:9" s="53" customFormat="1">
      <c r="A2715" s="49"/>
      <c r="B2715" s="50"/>
      <c r="C2715" s="51"/>
      <c r="D2715" s="49"/>
      <c r="E2715" s="52"/>
      <c r="F2715" s="52"/>
      <c r="G2715" s="52"/>
      <c r="H2715" s="52"/>
      <c r="I2715" s="52"/>
    </row>
    <row r="2716" spans="1:9" s="53" customFormat="1">
      <c r="A2716" s="49"/>
      <c r="B2716" s="50"/>
      <c r="C2716" s="51"/>
      <c r="D2716" s="49"/>
      <c r="E2716" s="52"/>
      <c r="F2716" s="52"/>
      <c r="G2716" s="52"/>
      <c r="H2716" s="52"/>
      <c r="I2716" s="52"/>
    </row>
    <row r="2717" spans="1:9" s="53" customFormat="1">
      <c r="A2717" s="49"/>
      <c r="B2717" s="50"/>
      <c r="C2717" s="51"/>
      <c r="D2717" s="49"/>
      <c r="E2717" s="52"/>
      <c r="F2717" s="52"/>
      <c r="G2717" s="52"/>
      <c r="H2717" s="52"/>
      <c r="I2717" s="52"/>
    </row>
    <row r="2718" spans="1:9" s="53" customFormat="1">
      <c r="A2718" s="49"/>
      <c r="B2718" s="50"/>
      <c r="C2718" s="51"/>
      <c r="D2718" s="49"/>
      <c r="E2718" s="52"/>
      <c r="F2718" s="52"/>
      <c r="G2718" s="52"/>
      <c r="H2718" s="52"/>
      <c r="I2718" s="52"/>
    </row>
    <row r="2719" spans="1:9" s="53" customFormat="1">
      <c r="A2719" s="49"/>
      <c r="B2719" s="50"/>
      <c r="C2719" s="51"/>
      <c r="D2719" s="49"/>
      <c r="E2719" s="52"/>
      <c r="F2719" s="52"/>
      <c r="G2719" s="52"/>
      <c r="H2719" s="52"/>
      <c r="I2719" s="52"/>
    </row>
    <row r="2720" spans="1:9" s="53" customFormat="1">
      <c r="A2720" s="49"/>
      <c r="B2720" s="50"/>
      <c r="C2720" s="51"/>
      <c r="D2720" s="49"/>
      <c r="E2720" s="52"/>
      <c r="F2720" s="52"/>
      <c r="G2720" s="52"/>
      <c r="H2720" s="52"/>
      <c r="I2720" s="52"/>
    </row>
    <row r="2721" spans="1:9" s="53" customFormat="1">
      <c r="A2721" s="49"/>
      <c r="B2721" s="50"/>
      <c r="C2721" s="51"/>
      <c r="D2721" s="49"/>
      <c r="E2721" s="52"/>
      <c r="F2721" s="52"/>
      <c r="G2721" s="52"/>
      <c r="H2721" s="52"/>
      <c r="I2721" s="52"/>
    </row>
    <row r="2722" spans="1:9" s="53" customFormat="1">
      <c r="A2722" s="49"/>
      <c r="B2722" s="50"/>
      <c r="C2722" s="51"/>
      <c r="D2722" s="49"/>
      <c r="E2722" s="52"/>
      <c r="F2722" s="52"/>
      <c r="G2722" s="52"/>
      <c r="H2722" s="52"/>
      <c r="I2722" s="52"/>
    </row>
    <row r="2723" spans="1:9" s="53" customFormat="1">
      <c r="A2723" s="49"/>
      <c r="B2723" s="50"/>
      <c r="C2723" s="51"/>
      <c r="D2723" s="49"/>
      <c r="E2723" s="52"/>
      <c r="F2723" s="52"/>
      <c r="G2723" s="52"/>
      <c r="H2723" s="52"/>
      <c r="I2723" s="52"/>
    </row>
    <row r="2724" spans="1:9" s="53" customFormat="1">
      <c r="A2724" s="49"/>
      <c r="B2724" s="50"/>
      <c r="C2724" s="51"/>
      <c r="D2724" s="49"/>
      <c r="E2724" s="52"/>
      <c r="F2724" s="52"/>
      <c r="G2724" s="52"/>
      <c r="H2724" s="52"/>
      <c r="I2724" s="52"/>
    </row>
    <row r="2725" spans="1:9" s="53" customFormat="1">
      <c r="A2725" s="49"/>
      <c r="B2725" s="50"/>
      <c r="C2725" s="51"/>
      <c r="D2725" s="49"/>
      <c r="E2725" s="52"/>
      <c r="F2725" s="52"/>
      <c r="G2725" s="52"/>
      <c r="H2725" s="52"/>
      <c r="I2725" s="52"/>
    </row>
    <row r="2726" spans="1:9" s="53" customFormat="1">
      <c r="A2726" s="49"/>
      <c r="B2726" s="50"/>
      <c r="C2726" s="51"/>
      <c r="D2726" s="49"/>
      <c r="E2726" s="52"/>
      <c r="F2726" s="52"/>
      <c r="G2726" s="52"/>
      <c r="H2726" s="52"/>
      <c r="I2726" s="52"/>
    </row>
    <row r="2727" spans="1:9" s="53" customFormat="1">
      <c r="A2727" s="49"/>
      <c r="B2727" s="50"/>
      <c r="C2727" s="51"/>
      <c r="D2727" s="49"/>
      <c r="E2727" s="52"/>
      <c r="F2727" s="52"/>
      <c r="G2727" s="52"/>
      <c r="H2727" s="52"/>
      <c r="I2727" s="52"/>
    </row>
    <row r="2728" spans="1:9" s="53" customFormat="1">
      <c r="A2728" s="49"/>
      <c r="B2728" s="50"/>
      <c r="C2728" s="51"/>
      <c r="D2728" s="49"/>
      <c r="E2728" s="52"/>
      <c r="F2728" s="52"/>
      <c r="G2728" s="52"/>
      <c r="H2728" s="52"/>
      <c r="I2728" s="52"/>
    </row>
    <row r="2729" spans="1:9" s="53" customFormat="1">
      <c r="A2729" s="49"/>
      <c r="B2729" s="50"/>
      <c r="C2729" s="51"/>
      <c r="D2729" s="49"/>
      <c r="E2729" s="52"/>
      <c r="F2729" s="52"/>
      <c r="G2729" s="52"/>
      <c r="H2729" s="52"/>
      <c r="I2729" s="52"/>
    </row>
    <row r="2730" spans="1:9" s="53" customFormat="1">
      <c r="A2730" s="49"/>
      <c r="B2730" s="50"/>
      <c r="C2730" s="51"/>
      <c r="D2730" s="49"/>
      <c r="E2730" s="52"/>
      <c r="F2730" s="52"/>
      <c r="G2730" s="52"/>
      <c r="H2730" s="52"/>
      <c r="I2730" s="52"/>
    </row>
    <row r="2731" spans="1:9" s="53" customFormat="1">
      <c r="A2731" s="49"/>
      <c r="B2731" s="50"/>
      <c r="C2731" s="51"/>
      <c r="D2731" s="49"/>
      <c r="E2731" s="52"/>
      <c r="F2731" s="52"/>
      <c r="G2731" s="52"/>
      <c r="H2731" s="52"/>
      <c r="I2731" s="52"/>
    </row>
    <row r="2732" spans="1:9" s="53" customFormat="1">
      <c r="A2732" s="49"/>
      <c r="B2732" s="50"/>
      <c r="C2732" s="51"/>
      <c r="D2732" s="49"/>
      <c r="E2732" s="52"/>
      <c r="F2732" s="52"/>
      <c r="G2732" s="52"/>
      <c r="H2732" s="52"/>
      <c r="I2732" s="52"/>
    </row>
    <row r="2733" spans="1:9" s="53" customFormat="1">
      <c r="A2733" s="49"/>
      <c r="B2733" s="50"/>
      <c r="C2733" s="51"/>
      <c r="D2733" s="49"/>
      <c r="E2733" s="52"/>
      <c r="F2733" s="52"/>
      <c r="G2733" s="52"/>
      <c r="H2733" s="52"/>
      <c r="I2733" s="52"/>
    </row>
    <row r="2734" spans="1:9" s="53" customFormat="1">
      <c r="A2734" s="49"/>
      <c r="B2734" s="50"/>
      <c r="C2734" s="51"/>
      <c r="D2734" s="49"/>
      <c r="E2734" s="52"/>
      <c r="F2734" s="52"/>
      <c r="G2734" s="52"/>
      <c r="H2734" s="52"/>
      <c r="I2734" s="52"/>
    </row>
    <row r="2735" spans="1:9" s="53" customFormat="1">
      <c r="A2735" s="49"/>
      <c r="B2735" s="50"/>
      <c r="C2735" s="51"/>
      <c r="D2735" s="49"/>
      <c r="E2735" s="52"/>
      <c r="F2735" s="52"/>
      <c r="G2735" s="52"/>
      <c r="H2735" s="52"/>
      <c r="I2735" s="52"/>
    </row>
    <row r="2736" spans="1:9" s="53" customFormat="1">
      <c r="A2736" s="49"/>
      <c r="B2736" s="50"/>
      <c r="C2736" s="51"/>
      <c r="D2736" s="49"/>
      <c r="E2736" s="52"/>
      <c r="F2736" s="52"/>
      <c r="G2736" s="52"/>
      <c r="H2736" s="52"/>
      <c r="I2736" s="52"/>
    </row>
    <row r="2737" spans="1:9" s="53" customFormat="1">
      <c r="A2737" s="49"/>
      <c r="B2737" s="50"/>
      <c r="C2737" s="51"/>
      <c r="D2737" s="49"/>
      <c r="E2737" s="52"/>
      <c r="F2737" s="52"/>
      <c r="G2737" s="52"/>
      <c r="H2737" s="52"/>
      <c r="I2737" s="52"/>
    </row>
    <row r="2738" spans="1:9" s="53" customFormat="1">
      <c r="A2738" s="49"/>
      <c r="B2738" s="50"/>
      <c r="C2738" s="51"/>
      <c r="D2738" s="49"/>
      <c r="E2738" s="52"/>
      <c r="F2738" s="52"/>
      <c r="G2738" s="52"/>
      <c r="H2738" s="52"/>
      <c r="I2738" s="52"/>
    </row>
    <row r="2739" spans="1:9" s="53" customFormat="1">
      <c r="A2739" s="49"/>
      <c r="B2739" s="50"/>
      <c r="C2739" s="51"/>
      <c r="D2739" s="49"/>
      <c r="E2739" s="52"/>
      <c r="F2739" s="52"/>
      <c r="G2739" s="52"/>
      <c r="H2739" s="52"/>
      <c r="I2739" s="52"/>
    </row>
    <row r="2740" spans="1:9" s="53" customFormat="1">
      <c r="A2740" s="49"/>
      <c r="B2740" s="50"/>
      <c r="C2740" s="51"/>
      <c r="D2740" s="49"/>
      <c r="E2740" s="52"/>
      <c r="F2740" s="52"/>
      <c r="G2740" s="52"/>
      <c r="H2740" s="52"/>
      <c r="I2740" s="52"/>
    </row>
    <row r="2741" spans="1:9" s="53" customFormat="1">
      <c r="A2741" s="49"/>
      <c r="B2741" s="50"/>
      <c r="C2741" s="51"/>
      <c r="D2741" s="49"/>
      <c r="E2741" s="52"/>
      <c r="F2741" s="52"/>
      <c r="G2741" s="52"/>
      <c r="H2741" s="52"/>
      <c r="I2741" s="52"/>
    </row>
    <row r="2742" spans="1:9" s="53" customFormat="1">
      <c r="A2742" s="49"/>
      <c r="B2742" s="50"/>
      <c r="C2742" s="51"/>
      <c r="D2742" s="49"/>
      <c r="E2742" s="52"/>
      <c r="F2742" s="52"/>
      <c r="G2742" s="52"/>
      <c r="H2742" s="52"/>
      <c r="I2742" s="52"/>
    </row>
    <row r="2743" spans="1:9" s="53" customFormat="1">
      <c r="A2743" s="49"/>
      <c r="B2743" s="50"/>
      <c r="C2743" s="51"/>
      <c r="D2743" s="49"/>
      <c r="E2743" s="52"/>
      <c r="F2743" s="52"/>
      <c r="G2743" s="52"/>
      <c r="H2743" s="52"/>
      <c r="I2743" s="52"/>
    </row>
    <row r="2744" spans="1:9" s="53" customFormat="1">
      <c r="A2744" s="49"/>
      <c r="B2744" s="50"/>
      <c r="C2744" s="51"/>
      <c r="D2744" s="49"/>
      <c r="E2744" s="52"/>
      <c r="F2744" s="52"/>
      <c r="G2744" s="52"/>
      <c r="H2744" s="52"/>
      <c r="I2744" s="52"/>
    </row>
    <row r="2745" spans="1:9" s="53" customFormat="1">
      <c r="A2745" s="49"/>
      <c r="B2745" s="50"/>
      <c r="C2745" s="51"/>
      <c r="D2745" s="49"/>
      <c r="E2745" s="52"/>
      <c r="F2745" s="52"/>
      <c r="G2745" s="52"/>
      <c r="H2745" s="52"/>
      <c r="I2745" s="52"/>
    </row>
    <row r="2746" spans="1:9" s="53" customFormat="1">
      <c r="A2746" s="49"/>
      <c r="B2746" s="50"/>
      <c r="C2746" s="51"/>
      <c r="D2746" s="49"/>
      <c r="E2746" s="52"/>
      <c r="F2746" s="52"/>
      <c r="G2746" s="52"/>
      <c r="H2746" s="52"/>
      <c r="I2746" s="52"/>
    </row>
    <row r="2747" spans="1:9" s="53" customFormat="1">
      <c r="A2747" s="49"/>
      <c r="B2747" s="50"/>
      <c r="C2747" s="51"/>
      <c r="D2747" s="49"/>
      <c r="E2747" s="52"/>
      <c r="F2747" s="52"/>
      <c r="G2747" s="52"/>
      <c r="H2747" s="52"/>
      <c r="I2747" s="52"/>
    </row>
    <row r="2748" spans="1:9" s="53" customFormat="1">
      <c r="A2748" s="49"/>
      <c r="B2748" s="50"/>
      <c r="C2748" s="51"/>
      <c r="D2748" s="49"/>
      <c r="E2748" s="52"/>
      <c r="F2748" s="52"/>
      <c r="G2748" s="52"/>
      <c r="H2748" s="52"/>
      <c r="I2748" s="52"/>
    </row>
    <row r="2749" spans="1:9" s="53" customFormat="1">
      <c r="A2749" s="49"/>
      <c r="B2749" s="50"/>
      <c r="C2749" s="51"/>
      <c r="D2749" s="49"/>
      <c r="E2749" s="52"/>
      <c r="F2749" s="52"/>
      <c r="G2749" s="52"/>
      <c r="H2749" s="52"/>
      <c r="I2749" s="52"/>
    </row>
    <row r="2750" spans="1:9" s="53" customFormat="1">
      <c r="A2750" s="49"/>
      <c r="B2750" s="50"/>
      <c r="C2750" s="51"/>
      <c r="D2750" s="49"/>
      <c r="E2750" s="52"/>
      <c r="F2750" s="52"/>
      <c r="G2750" s="52"/>
      <c r="H2750" s="52"/>
      <c r="I2750" s="52"/>
    </row>
    <row r="2751" spans="1:9" s="53" customFormat="1">
      <c r="A2751" s="49"/>
      <c r="B2751" s="50"/>
      <c r="C2751" s="51"/>
      <c r="D2751" s="49"/>
      <c r="E2751" s="52"/>
      <c r="F2751" s="52"/>
      <c r="G2751" s="52"/>
      <c r="H2751" s="52"/>
      <c r="I2751" s="52"/>
    </row>
    <row r="2752" spans="1:9" s="53" customFormat="1">
      <c r="A2752" s="49"/>
      <c r="B2752" s="50"/>
      <c r="C2752" s="51"/>
      <c r="D2752" s="49"/>
      <c r="E2752" s="52"/>
      <c r="F2752" s="52"/>
      <c r="G2752" s="52"/>
      <c r="H2752" s="52"/>
      <c r="I2752" s="52"/>
    </row>
    <row r="2753" spans="1:9" s="53" customFormat="1">
      <c r="A2753" s="49"/>
      <c r="B2753" s="50"/>
      <c r="C2753" s="51"/>
      <c r="D2753" s="49"/>
      <c r="E2753" s="52"/>
      <c r="F2753" s="52"/>
      <c r="G2753" s="52"/>
      <c r="H2753" s="52"/>
      <c r="I2753" s="52"/>
    </row>
    <row r="2754" spans="1:9" s="53" customFormat="1">
      <c r="A2754" s="49"/>
      <c r="B2754" s="50"/>
      <c r="C2754" s="51"/>
      <c r="D2754" s="49"/>
      <c r="E2754" s="52"/>
      <c r="F2754" s="52"/>
      <c r="G2754" s="52"/>
      <c r="H2754" s="52"/>
      <c r="I2754" s="52"/>
    </row>
    <row r="2755" spans="1:9" s="53" customFormat="1">
      <c r="A2755" s="49"/>
      <c r="B2755" s="50"/>
      <c r="C2755" s="51"/>
      <c r="D2755" s="49"/>
      <c r="E2755" s="52"/>
      <c r="F2755" s="52"/>
      <c r="G2755" s="52"/>
      <c r="H2755" s="52"/>
      <c r="I2755" s="52"/>
    </row>
    <row r="2756" spans="1:9" s="53" customFormat="1">
      <c r="A2756" s="49"/>
      <c r="B2756" s="50"/>
      <c r="C2756" s="51"/>
      <c r="D2756" s="49"/>
      <c r="E2756" s="52"/>
      <c r="F2756" s="52"/>
      <c r="G2756" s="52"/>
      <c r="H2756" s="52"/>
      <c r="I2756" s="52"/>
    </row>
    <row r="2757" spans="1:9" s="53" customFormat="1">
      <c r="A2757" s="49"/>
      <c r="B2757" s="50"/>
      <c r="C2757" s="51"/>
      <c r="D2757" s="49"/>
      <c r="E2757" s="52"/>
      <c r="F2757" s="52"/>
      <c r="G2757" s="52"/>
      <c r="H2757" s="52"/>
      <c r="I2757" s="52"/>
    </row>
    <row r="2758" spans="1:9" s="53" customFormat="1">
      <c r="A2758" s="49"/>
      <c r="B2758" s="50"/>
      <c r="C2758" s="51"/>
      <c r="D2758" s="49"/>
      <c r="E2758" s="52"/>
      <c r="F2758" s="52"/>
      <c r="G2758" s="52"/>
      <c r="H2758" s="52"/>
      <c r="I2758" s="52"/>
    </row>
    <row r="2759" spans="1:9" s="53" customFormat="1">
      <c r="A2759" s="49"/>
      <c r="B2759" s="50"/>
      <c r="C2759" s="51"/>
      <c r="D2759" s="49"/>
      <c r="E2759" s="52"/>
      <c r="F2759" s="52"/>
      <c r="G2759" s="52"/>
      <c r="H2759" s="52"/>
      <c r="I2759" s="52"/>
    </row>
    <row r="2760" spans="1:9" s="53" customFormat="1">
      <c r="A2760" s="49"/>
      <c r="B2760" s="50"/>
      <c r="C2760" s="51"/>
      <c r="D2760" s="49"/>
      <c r="E2760" s="52"/>
      <c r="F2760" s="52"/>
      <c r="G2760" s="52"/>
      <c r="H2760" s="52"/>
      <c r="I2760" s="52"/>
    </row>
    <row r="2761" spans="1:9" s="53" customFormat="1">
      <c r="A2761" s="49"/>
      <c r="B2761" s="50"/>
      <c r="C2761" s="51"/>
      <c r="D2761" s="49"/>
      <c r="E2761" s="52"/>
      <c r="F2761" s="52"/>
      <c r="G2761" s="52"/>
      <c r="H2761" s="52"/>
      <c r="I2761" s="52"/>
    </row>
    <row r="2762" spans="1:9" s="53" customFormat="1">
      <c r="A2762" s="49"/>
      <c r="B2762" s="50"/>
      <c r="C2762" s="51"/>
      <c r="D2762" s="49"/>
      <c r="E2762" s="52"/>
      <c r="F2762" s="52"/>
      <c r="G2762" s="52"/>
      <c r="H2762" s="52"/>
      <c r="I2762" s="52"/>
    </row>
    <row r="2763" spans="1:9" s="53" customFormat="1">
      <c r="A2763" s="49"/>
      <c r="B2763" s="50"/>
      <c r="C2763" s="51"/>
      <c r="D2763" s="49"/>
      <c r="E2763" s="52"/>
      <c r="F2763" s="52"/>
      <c r="G2763" s="52"/>
      <c r="H2763" s="52"/>
      <c r="I2763" s="52"/>
    </row>
    <row r="2764" spans="1:9" s="53" customFormat="1">
      <c r="A2764" s="49"/>
      <c r="B2764" s="50"/>
      <c r="C2764" s="51"/>
      <c r="D2764" s="49"/>
      <c r="E2764" s="52"/>
      <c r="F2764" s="52"/>
      <c r="G2764" s="52"/>
      <c r="H2764" s="52"/>
      <c r="I2764" s="52"/>
    </row>
    <row r="2765" spans="1:9" s="53" customFormat="1">
      <c r="A2765" s="49"/>
      <c r="B2765" s="50"/>
      <c r="C2765" s="51"/>
      <c r="D2765" s="49"/>
      <c r="E2765" s="52"/>
      <c r="F2765" s="52"/>
      <c r="G2765" s="52"/>
      <c r="H2765" s="52"/>
      <c r="I2765" s="52"/>
    </row>
    <row r="2766" spans="1:9" s="53" customFormat="1">
      <c r="A2766" s="49"/>
      <c r="B2766" s="50"/>
      <c r="C2766" s="51"/>
      <c r="D2766" s="49"/>
      <c r="E2766" s="52"/>
      <c r="F2766" s="52"/>
      <c r="G2766" s="52"/>
      <c r="H2766" s="52"/>
      <c r="I2766" s="52"/>
    </row>
    <row r="2767" spans="1:9" s="53" customFormat="1">
      <c r="A2767" s="49"/>
      <c r="B2767" s="50"/>
      <c r="C2767" s="51"/>
      <c r="D2767" s="49"/>
      <c r="E2767" s="52"/>
      <c r="F2767" s="52"/>
      <c r="G2767" s="52"/>
      <c r="H2767" s="52"/>
      <c r="I2767" s="52"/>
    </row>
    <row r="2768" spans="1:9" s="53" customFormat="1">
      <c r="A2768" s="49"/>
      <c r="B2768" s="50"/>
      <c r="C2768" s="51"/>
      <c r="D2768" s="49"/>
      <c r="E2768" s="52"/>
      <c r="F2768" s="52"/>
      <c r="G2768" s="52"/>
      <c r="H2768" s="52"/>
      <c r="I2768" s="52"/>
    </row>
    <row r="2769" spans="1:9" s="53" customFormat="1">
      <c r="A2769" s="49"/>
      <c r="B2769" s="50"/>
      <c r="C2769" s="51"/>
      <c r="D2769" s="49"/>
      <c r="E2769" s="52"/>
      <c r="F2769" s="52"/>
      <c r="G2769" s="52"/>
      <c r="H2769" s="52"/>
      <c r="I2769" s="52"/>
    </row>
    <row r="2770" spans="1:9" s="53" customFormat="1">
      <c r="A2770" s="49"/>
      <c r="B2770" s="50"/>
      <c r="C2770" s="51"/>
      <c r="D2770" s="49"/>
      <c r="E2770" s="52"/>
      <c r="F2770" s="52"/>
      <c r="G2770" s="52"/>
      <c r="H2770" s="52"/>
      <c r="I2770" s="52"/>
    </row>
    <row r="2771" spans="1:9" s="53" customFormat="1">
      <c r="A2771" s="49"/>
      <c r="B2771" s="50"/>
      <c r="C2771" s="51"/>
      <c r="D2771" s="49"/>
      <c r="E2771" s="52"/>
      <c r="F2771" s="52"/>
      <c r="G2771" s="52"/>
      <c r="H2771" s="52"/>
      <c r="I2771" s="52"/>
    </row>
    <row r="2772" spans="1:9" s="53" customFormat="1">
      <c r="A2772" s="49"/>
      <c r="B2772" s="50"/>
      <c r="C2772" s="51"/>
      <c r="D2772" s="49"/>
      <c r="E2772" s="52"/>
      <c r="F2772" s="52"/>
      <c r="G2772" s="52"/>
      <c r="H2772" s="52"/>
      <c r="I2772" s="52"/>
    </row>
    <row r="2773" spans="1:9" s="53" customFormat="1">
      <c r="A2773" s="49"/>
      <c r="B2773" s="50"/>
      <c r="C2773" s="51"/>
      <c r="D2773" s="49"/>
      <c r="E2773" s="52"/>
      <c r="F2773" s="52"/>
      <c r="G2773" s="52"/>
      <c r="H2773" s="52"/>
      <c r="I2773" s="52"/>
    </row>
    <row r="2774" spans="1:9" s="53" customFormat="1">
      <c r="A2774" s="49"/>
      <c r="B2774" s="50"/>
      <c r="C2774" s="51"/>
      <c r="D2774" s="49"/>
      <c r="E2774" s="52"/>
      <c r="F2774" s="52"/>
      <c r="G2774" s="52"/>
      <c r="H2774" s="52"/>
      <c r="I2774" s="52"/>
    </row>
    <row r="2775" spans="1:9" s="53" customFormat="1">
      <c r="A2775" s="49"/>
      <c r="B2775" s="50"/>
      <c r="C2775" s="51"/>
      <c r="D2775" s="49"/>
      <c r="E2775" s="52"/>
      <c r="F2775" s="52"/>
      <c r="G2775" s="52"/>
      <c r="H2775" s="52"/>
      <c r="I2775" s="52"/>
    </row>
    <row r="2776" spans="1:9" s="53" customFormat="1">
      <c r="A2776" s="49"/>
      <c r="B2776" s="50"/>
      <c r="C2776" s="51"/>
      <c r="D2776" s="49"/>
      <c r="E2776" s="52"/>
      <c r="F2776" s="52"/>
      <c r="G2776" s="52"/>
      <c r="H2776" s="52"/>
      <c r="I2776" s="52"/>
    </row>
    <row r="2777" spans="1:9" s="53" customFormat="1">
      <c r="A2777" s="49"/>
      <c r="B2777" s="50"/>
      <c r="C2777" s="51"/>
      <c r="D2777" s="49"/>
      <c r="E2777" s="52"/>
      <c r="F2777" s="52"/>
      <c r="G2777" s="52"/>
      <c r="H2777" s="52"/>
      <c r="I2777" s="52"/>
    </row>
    <row r="2778" spans="1:9" s="53" customFormat="1">
      <c r="A2778" s="49"/>
      <c r="B2778" s="50"/>
      <c r="C2778" s="51"/>
      <c r="D2778" s="49"/>
      <c r="E2778" s="52"/>
      <c r="F2778" s="52"/>
      <c r="G2778" s="52"/>
      <c r="H2778" s="52"/>
      <c r="I2778" s="52"/>
    </row>
    <row r="2779" spans="1:9" s="53" customFormat="1">
      <c r="A2779" s="49"/>
      <c r="B2779" s="50"/>
      <c r="C2779" s="51"/>
      <c r="D2779" s="49"/>
      <c r="E2779" s="52"/>
      <c r="F2779" s="52"/>
      <c r="G2779" s="52"/>
      <c r="H2779" s="52"/>
      <c r="I2779" s="52"/>
    </row>
    <row r="2780" spans="1:9" s="53" customFormat="1">
      <c r="A2780" s="49"/>
      <c r="B2780" s="50"/>
      <c r="C2780" s="51"/>
      <c r="D2780" s="49"/>
      <c r="E2780" s="52"/>
      <c r="F2780" s="52"/>
      <c r="G2780" s="52"/>
      <c r="H2780" s="52"/>
      <c r="I2780" s="52"/>
    </row>
    <row r="2781" spans="1:9" s="53" customFormat="1">
      <c r="A2781" s="49"/>
      <c r="B2781" s="50"/>
      <c r="C2781" s="51"/>
      <c r="D2781" s="49"/>
      <c r="E2781" s="52"/>
      <c r="F2781" s="52"/>
      <c r="G2781" s="52"/>
      <c r="H2781" s="52"/>
      <c r="I2781" s="52"/>
    </row>
    <row r="2782" spans="1:9" s="53" customFormat="1">
      <c r="A2782" s="49"/>
      <c r="B2782" s="50"/>
      <c r="C2782" s="51"/>
      <c r="D2782" s="49"/>
      <c r="E2782" s="52"/>
      <c r="F2782" s="52"/>
      <c r="G2782" s="52"/>
      <c r="H2782" s="52"/>
      <c r="I2782" s="52"/>
    </row>
    <row r="2783" spans="1:9" s="53" customFormat="1">
      <c r="A2783" s="49"/>
      <c r="B2783" s="50"/>
      <c r="C2783" s="51"/>
      <c r="D2783" s="49"/>
      <c r="E2783" s="52"/>
      <c r="F2783" s="52"/>
      <c r="G2783" s="52"/>
      <c r="H2783" s="52"/>
      <c r="I2783" s="52"/>
    </row>
    <row r="2784" spans="1:9" s="53" customFormat="1">
      <c r="A2784" s="49"/>
      <c r="B2784" s="50"/>
      <c r="C2784" s="51"/>
      <c r="D2784" s="49"/>
      <c r="E2784" s="52"/>
      <c r="F2784" s="52"/>
      <c r="G2784" s="52"/>
      <c r="H2784" s="52"/>
      <c r="I2784" s="52"/>
    </row>
    <row r="2785" spans="1:9" s="53" customFormat="1">
      <c r="A2785" s="49"/>
      <c r="B2785" s="50"/>
      <c r="C2785" s="51"/>
      <c r="D2785" s="49"/>
      <c r="E2785" s="52"/>
      <c r="F2785" s="52"/>
      <c r="G2785" s="52"/>
      <c r="H2785" s="52"/>
      <c r="I2785" s="52"/>
    </row>
    <row r="2786" spans="1:9" s="53" customFormat="1">
      <c r="A2786" s="49"/>
      <c r="B2786" s="50"/>
      <c r="C2786" s="51"/>
      <c r="D2786" s="49"/>
      <c r="E2786" s="52"/>
      <c r="F2786" s="52"/>
      <c r="G2786" s="52"/>
      <c r="H2786" s="52"/>
      <c r="I2786" s="52"/>
    </row>
    <row r="2787" spans="1:9" s="53" customFormat="1">
      <c r="A2787" s="49"/>
      <c r="B2787" s="50"/>
      <c r="C2787" s="51"/>
      <c r="D2787" s="49"/>
      <c r="E2787" s="52"/>
      <c r="F2787" s="52"/>
      <c r="G2787" s="52"/>
      <c r="H2787" s="52"/>
      <c r="I2787" s="52"/>
    </row>
    <row r="2788" spans="1:9" s="53" customFormat="1">
      <c r="A2788" s="49"/>
      <c r="B2788" s="50"/>
      <c r="C2788" s="51"/>
      <c r="D2788" s="49"/>
      <c r="E2788" s="52"/>
      <c r="F2788" s="52"/>
      <c r="G2788" s="52"/>
      <c r="H2788" s="52"/>
      <c r="I2788" s="52"/>
    </row>
    <row r="2789" spans="1:9" s="53" customFormat="1">
      <c r="A2789" s="49"/>
      <c r="B2789" s="50"/>
      <c r="C2789" s="51"/>
      <c r="D2789" s="49"/>
      <c r="E2789" s="52"/>
      <c r="F2789" s="52"/>
      <c r="G2789" s="52"/>
      <c r="H2789" s="52"/>
      <c r="I2789" s="52"/>
    </row>
    <row r="2790" spans="1:9" s="53" customFormat="1">
      <c r="A2790" s="49"/>
      <c r="B2790" s="50"/>
      <c r="C2790" s="51"/>
      <c r="D2790" s="49"/>
      <c r="E2790" s="52"/>
      <c r="F2790" s="52"/>
      <c r="G2790" s="52"/>
      <c r="H2790" s="52"/>
      <c r="I2790" s="52"/>
    </row>
    <row r="2791" spans="1:9" s="53" customFormat="1">
      <c r="A2791" s="49"/>
      <c r="B2791" s="50"/>
      <c r="C2791" s="51"/>
      <c r="D2791" s="49"/>
      <c r="E2791" s="52"/>
      <c r="F2791" s="52"/>
      <c r="G2791" s="52"/>
      <c r="H2791" s="52"/>
      <c r="I2791" s="52"/>
    </row>
    <row r="2792" spans="1:9" s="53" customFormat="1">
      <c r="A2792" s="49"/>
      <c r="B2792" s="50"/>
      <c r="C2792" s="51"/>
      <c r="D2792" s="49"/>
      <c r="E2792" s="52"/>
      <c r="F2792" s="52"/>
      <c r="G2792" s="52"/>
      <c r="H2792" s="52"/>
      <c r="I2792" s="52"/>
    </row>
    <row r="2793" spans="1:9" s="53" customFormat="1">
      <c r="A2793" s="49"/>
      <c r="B2793" s="50"/>
      <c r="C2793" s="51"/>
      <c r="D2793" s="49"/>
      <c r="E2793" s="52"/>
      <c r="F2793" s="52"/>
      <c r="G2793" s="52"/>
      <c r="H2793" s="52"/>
      <c r="I2793" s="52"/>
    </row>
    <row r="2794" spans="1:9" s="53" customFormat="1">
      <c r="A2794" s="49"/>
      <c r="B2794" s="50"/>
      <c r="C2794" s="51"/>
      <c r="D2794" s="49"/>
      <c r="E2794" s="52"/>
      <c r="F2794" s="52"/>
      <c r="G2794" s="52"/>
      <c r="H2794" s="52"/>
      <c r="I2794" s="52"/>
    </row>
    <row r="2795" spans="1:9" s="53" customFormat="1">
      <c r="A2795" s="49"/>
      <c r="B2795" s="50"/>
      <c r="C2795" s="51"/>
      <c r="D2795" s="49"/>
      <c r="E2795" s="52"/>
      <c r="F2795" s="52"/>
      <c r="G2795" s="52"/>
      <c r="H2795" s="52"/>
      <c r="I2795" s="52"/>
    </row>
    <row r="2796" spans="1:9" s="53" customFormat="1">
      <c r="A2796" s="49"/>
      <c r="B2796" s="50"/>
      <c r="C2796" s="51"/>
      <c r="D2796" s="49"/>
      <c r="E2796" s="52"/>
      <c r="F2796" s="52"/>
      <c r="G2796" s="52"/>
      <c r="H2796" s="52"/>
      <c r="I2796" s="52"/>
    </row>
    <row r="2797" spans="1:9" s="53" customFormat="1">
      <c r="A2797" s="49"/>
      <c r="B2797" s="50"/>
      <c r="C2797" s="51"/>
      <c r="D2797" s="49"/>
      <c r="E2797" s="52"/>
      <c r="F2797" s="52"/>
      <c r="G2797" s="52"/>
      <c r="H2797" s="52"/>
      <c r="I2797" s="52"/>
    </row>
    <row r="2798" spans="1:9" s="53" customFormat="1">
      <c r="A2798" s="49"/>
      <c r="B2798" s="50"/>
      <c r="C2798" s="51"/>
      <c r="D2798" s="49"/>
      <c r="E2798" s="52"/>
      <c r="F2798" s="52"/>
      <c r="G2798" s="52"/>
      <c r="H2798" s="52"/>
      <c r="I2798" s="52"/>
    </row>
    <row r="2799" spans="1:9" s="53" customFormat="1">
      <c r="A2799" s="49"/>
      <c r="B2799" s="50"/>
      <c r="C2799" s="51"/>
      <c r="D2799" s="49"/>
      <c r="E2799" s="52"/>
      <c r="F2799" s="52"/>
      <c r="G2799" s="52"/>
      <c r="H2799" s="52"/>
      <c r="I2799" s="52"/>
    </row>
    <row r="2800" spans="1:9" s="53" customFormat="1">
      <c r="A2800" s="49"/>
      <c r="B2800" s="50"/>
      <c r="C2800" s="51"/>
      <c r="D2800" s="49"/>
      <c r="E2800" s="52"/>
      <c r="F2800" s="52"/>
      <c r="G2800" s="52"/>
      <c r="H2800" s="52"/>
      <c r="I2800" s="52"/>
    </row>
    <row r="2801" spans="1:9" s="53" customFormat="1">
      <c r="A2801" s="49"/>
      <c r="B2801" s="50"/>
      <c r="C2801" s="51"/>
      <c r="D2801" s="49"/>
      <c r="E2801" s="52"/>
      <c r="F2801" s="52"/>
      <c r="G2801" s="52"/>
      <c r="H2801" s="52"/>
      <c r="I2801" s="52"/>
    </row>
    <row r="2802" spans="1:9" s="53" customFormat="1">
      <c r="A2802" s="49"/>
      <c r="B2802" s="50"/>
      <c r="C2802" s="51"/>
      <c r="D2802" s="49"/>
      <c r="E2802" s="52"/>
      <c r="F2802" s="52"/>
      <c r="G2802" s="52"/>
      <c r="H2802" s="52"/>
      <c r="I2802" s="52"/>
    </row>
    <row r="2803" spans="1:9" s="53" customFormat="1">
      <c r="A2803" s="49"/>
      <c r="B2803" s="50"/>
      <c r="C2803" s="51"/>
      <c r="D2803" s="49"/>
      <c r="E2803" s="52"/>
      <c r="F2803" s="52"/>
      <c r="G2803" s="52"/>
      <c r="H2803" s="52"/>
      <c r="I2803" s="52"/>
    </row>
    <row r="2804" spans="1:9" s="53" customFormat="1">
      <c r="A2804" s="49"/>
      <c r="B2804" s="50"/>
      <c r="C2804" s="51"/>
      <c r="D2804" s="49"/>
      <c r="E2804" s="52"/>
      <c r="F2804" s="52"/>
      <c r="G2804" s="52"/>
      <c r="H2804" s="52"/>
      <c r="I2804" s="52"/>
    </row>
    <row r="2805" spans="1:9" s="53" customFormat="1">
      <c r="A2805" s="49"/>
      <c r="B2805" s="50"/>
      <c r="C2805" s="51"/>
      <c r="D2805" s="49"/>
      <c r="E2805" s="52"/>
      <c r="F2805" s="52"/>
      <c r="G2805" s="52"/>
      <c r="H2805" s="52"/>
      <c r="I2805" s="52"/>
    </row>
    <row r="2806" spans="1:9" s="53" customFormat="1">
      <c r="A2806" s="49"/>
      <c r="B2806" s="50"/>
      <c r="C2806" s="51"/>
      <c r="D2806" s="49"/>
      <c r="E2806" s="52"/>
      <c r="F2806" s="52"/>
      <c r="G2806" s="52"/>
      <c r="H2806" s="52"/>
      <c r="I2806" s="52"/>
    </row>
    <row r="2807" spans="1:9" s="53" customFormat="1">
      <c r="A2807" s="49"/>
      <c r="B2807" s="50"/>
      <c r="C2807" s="51"/>
      <c r="D2807" s="49"/>
      <c r="E2807" s="52"/>
      <c r="F2807" s="52"/>
      <c r="G2807" s="52"/>
      <c r="H2807" s="52"/>
      <c r="I2807" s="52"/>
    </row>
    <row r="2808" spans="1:9" s="53" customFormat="1">
      <c r="A2808" s="49"/>
      <c r="B2808" s="50"/>
      <c r="C2808" s="51"/>
      <c r="D2808" s="49"/>
      <c r="E2808" s="52"/>
      <c r="F2808" s="52"/>
      <c r="G2808" s="52"/>
      <c r="H2808" s="52"/>
      <c r="I2808" s="52"/>
    </row>
    <row r="2809" spans="1:9" s="53" customFormat="1">
      <c r="A2809" s="49"/>
      <c r="B2809" s="50"/>
      <c r="C2809" s="51"/>
      <c r="D2809" s="49"/>
      <c r="E2809" s="52"/>
      <c r="F2809" s="52"/>
      <c r="G2809" s="52"/>
      <c r="H2809" s="52"/>
      <c r="I2809" s="52"/>
    </row>
    <row r="2810" spans="1:9" s="53" customFormat="1">
      <c r="A2810" s="49"/>
      <c r="B2810" s="50"/>
      <c r="C2810" s="51"/>
      <c r="D2810" s="49"/>
      <c r="E2810" s="52"/>
      <c r="F2810" s="52"/>
      <c r="G2810" s="52"/>
      <c r="H2810" s="52"/>
      <c r="I2810" s="52"/>
    </row>
    <row r="2811" spans="1:9" s="53" customFormat="1">
      <c r="A2811" s="49"/>
      <c r="B2811" s="50"/>
      <c r="C2811" s="51"/>
      <c r="D2811" s="49"/>
      <c r="E2811" s="52"/>
      <c r="F2811" s="52"/>
      <c r="G2811" s="52"/>
      <c r="H2811" s="52"/>
      <c r="I2811" s="52"/>
    </row>
    <row r="2812" spans="1:9" s="53" customFormat="1">
      <c r="A2812" s="49"/>
      <c r="B2812" s="50"/>
      <c r="C2812" s="51"/>
      <c r="D2812" s="49"/>
      <c r="E2812" s="52"/>
      <c r="F2812" s="52"/>
      <c r="G2812" s="52"/>
      <c r="H2812" s="52"/>
      <c r="I2812" s="52"/>
    </row>
    <row r="2813" spans="1:9" s="53" customFormat="1">
      <c r="A2813" s="49"/>
      <c r="B2813" s="50"/>
      <c r="C2813" s="51"/>
      <c r="D2813" s="49"/>
      <c r="E2813" s="52"/>
      <c r="F2813" s="52"/>
      <c r="G2813" s="52"/>
      <c r="H2813" s="52"/>
      <c r="I2813" s="52"/>
    </row>
    <row r="2814" spans="1:9" s="53" customFormat="1">
      <c r="A2814" s="49"/>
      <c r="B2814" s="50"/>
      <c r="C2814" s="51"/>
      <c r="D2814" s="49"/>
      <c r="E2814" s="52"/>
      <c r="F2814" s="52"/>
      <c r="G2814" s="52"/>
      <c r="H2814" s="52"/>
      <c r="I2814" s="52"/>
    </row>
    <row r="2815" spans="1:9" s="53" customFormat="1">
      <c r="A2815" s="49"/>
      <c r="B2815" s="50"/>
      <c r="C2815" s="51"/>
      <c r="D2815" s="49"/>
      <c r="E2815" s="52"/>
      <c r="F2815" s="52"/>
      <c r="G2815" s="52"/>
      <c r="H2815" s="52"/>
      <c r="I2815" s="52"/>
    </row>
    <row r="2816" spans="1:9" s="53" customFormat="1">
      <c r="A2816" s="49"/>
      <c r="B2816" s="50"/>
      <c r="C2816" s="51"/>
      <c r="D2816" s="49"/>
      <c r="E2816" s="52"/>
      <c r="F2816" s="52"/>
      <c r="G2816" s="52"/>
      <c r="H2816" s="52"/>
      <c r="I2816" s="52"/>
    </row>
    <row r="2817" spans="1:9" s="53" customFormat="1">
      <c r="A2817" s="49"/>
      <c r="B2817" s="50"/>
      <c r="C2817" s="51"/>
      <c r="D2817" s="49"/>
      <c r="E2817" s="52"/>
      <c r="F2817" s="52"/>
      <c r="G2817" s="52"/>
      <c r="H2817" s="52"/>
      <c r="I2817" s="52"/>
    </row>
    <row r="2818" spans="1:9" s="53" customFormat="1">
      <c r="A2818" s="49"/>
      <c r="B2818" s="50"/>
      <c r="C2818" s="51"/>
      <c r="D2818" s="49"/>
      <c r="E2818" s="52"/>
      <c r="F2818" s="52"/>
      <c r="G2818" s="52"/>
      <c r="H2818" s="52"/>
      <c r="I2818" s="52"/>
    </row>
    <row r="2819" spans="1:9" s="53" customFormat="1">
      <c r="A2819" s="49"/>
      <c r="B2819" s="50"/>
      <c r="C2819" s="51"/>
      <c r="D2819" s="49"/>
      <c r="E2819" s="52"/>
      <c r="F2819" s="52"/>
      <c r="G2819" s="52"/>
      <c r="H2819" s="52"/>
      <c r="I2819" s="52"/>
    </row>
    <row r="2820" spans="1:9" s="53" customFormat="1">
      <c r="A2820" s="49"/>
      <c r="B2820" s="50"/>
      <c r="C2820" s="51"/>
      <c r="D2820" s="49"/>
      <c r="E2820" s="52"/>
      <c r="F2820" s="52"/>
      <c r="G2820" s="52"/>
      <c r="H2820" s="52"/>
      <c r="I2820" s="52"/>
    </row>
    <row r="2821" spans="1:9" s="53" customFormat="1">
      <c r="A2821" s="49"/>
      <c r="B2821" s="50"/>
      <c r="C2821" s="51"/>
      <c r="D2821" s="49"/>
      <c r="E2821" s="52"/>
      <c r="F2821" s="52"/>
      <c r="G2821" s="52"/>
      <c r="H2821" s="52"/>
      <c r="I2821" s="52"/>
    </row>
    <row r="2822" spans="1:9" s="53" customFormat="1">
      <c r="A2822" s="49"/>
      <c r="B2822" s="50"/>
      <c r="C2822" s="51"/>
      <c r="D2822" s="49"/>
      <c r="E2822" s="52"/>
      <c r="F2822" s="52"/>
      <c r="G2822" s="52"/>
      <c r="H2822" s="52"/>
      <c r="I2822" s="52"/>
    </row>
    <row r="2823" spans="1:9" s="53" customFormat="1">
      <c r="A2823" s="49"/>
      <c r="B2823" s="50"/>
      <c r="C2823" s="51"/>
      <c r="D2823" s="49"/>
      <c r="E2823" s="52"/>
      <c r="F2823" s="52"/>
      <c r="G2823" s="52"/>
      <c r="H2823" s="52"/>
      <c r="I2823" s="52"/>
    </row>
    <row r="2824" spans="1:9" s="53" customFormat="1">
      <c r="A2824" s="49"/>
      <c r="B2824" s="50"/>
      <c r="C2824" s="51"/>
      <c r="D2824" s="49"/>
      <c r="E2824" s="52"/>
      <c r="F2824" s="52"/>
      <c r="G2824" s="52"/>
      <c r="H2824" s="52"/>
      <c r="I2824" s="52"/>
    </row>
    <row r="2825" spans="1:9" s="53" customFormat="1">
      <c r="A2825" s="49"/>
      <c r="B2825" s="50"/>
      <c r="C2825" s="51"/>
      <c r="D2825" s="49"/>
      <c r="E2825" s="52"/>
      <c r="F2825" s="52"/>
      <c r="G2825" s="52"/>
      <c r="H2825" s="52"/>
      <c r="I2825" s="52"/>
    </row>
    <row r="2826" spans="1:9" s="53" customFormat="1">
      <c r="A2826" s="49"/>
      <c r="B2826" s="50"/>
      <c r="C2826" s="51"/>
      <c r="D2826" s="49"/>
      <c r="E2826" s="52"/>
      <c r="F2826" s="52"/>
      <c r="G2826" s="52"/>
      <c r="H2826" s="52"/>
      <c r="I2826" s="52"/>
    </row>
    <row r="2827" spans="1:9" s="53" customFormat="1">
      <c r="A2827" s="49"/>
      <c r="B2827" s="50"/>
      <c r="C2827" s="51"/>
      <c r="D2827" s="49"/>
      <c r="E2827" s="52"/>
      <c r="F2827" s="52"/>
      <c r="G2827" s="52"/>
      <c r="H2827" s="52"/>
      <c r="I2827" s="52"/>
    </row>
    <row r="2828" spans="1:9" s="53" customFormat="1">
      <c r="A2828" s="49"/>
      <c r="B2828" s="50"/>
      <c r="C2828" s="51"/>
      <c r="D2828" s="49"/>
      <c r="E2828" s="52"/>
      <c r="F2828" s="52"/>
      <c r="G2828" s="52"/>
      <c r="H2828" s="52"/>
      <c r="I2828" s="52"/>
    </row>
    <row r="2829" spans="1:9" s="53" customFormat="1">
      <c r="A2829" s="49"/>
      <c r="B2829" s="50"/>
      <c r="C2829" s="51"/>
      <c r="D2829" s="49"/>
      <c r="E2829" s="52"/>
      <c r="F2829" s="52"/>
      <c r="G2829" s="52"/>
      <c r="H2829" s="52"/>
      <c r="I2829" s="52"/>
    </row>
    <row r="2830" spans="1:9" s="53" customFormat="1">
      <c r="A2830" s="49"/>
      <c r="B2830" s="50"/>
      <c r="C2830" s="51"/>
      <c r="D2830" s="49"/>
      <c r="E2830" s="52"/>
      <c r="F2830" s="52"/>
      <c r="G2830" s="52"/>
      <c r="H2830" s="52"/>
      <c r="I2830" s="52"/>
    </row>
    <row r="2831" spans="1:9" s="53" customFormat="1">
      <c r="A2831" s="49"/>
      <c r="B2831" s="50"/>
      <c r="C2831" s="51"/>
      <c r="D2831" s="49"/>
      <c r="E2831" s="52"/>
      <c r="F2831" s="52"/>
      <c r="G2831" s="52"/>
      <c r="H2831" s="52"/>
      <c r="I2831" s="52"/>
    </row>
    <row r="2832" spans="1:9" s="53" customFormat="1">
      <c r="A2832" s="49"/>
      <c r="B2832" s="50"/>
      <c r="C2832" s="51"/>
      <c r="D2832" s="49"/>
      <c r="E2832" s="52"/>
      <c r="F2832" s="52"/>
      <c r="G2832" s="52"/>
      <c r="H2832" s="52"/>
      <c r="I2832" s="52"/>
    </row>
    <row r="2833" spans="1:9" s="53" customFormat="1">
      <c r="A2833" s="49"/>
      <c r="B2833" s="50"/>
      <c r="C2833" s="51"/>
      <c r="D2833" s="49"/>
      <c r="E2833" s="52"/>
      <c r="F2833" s="52"/>
      <c r="G2833" s="52"/>
      <c r="H2833" s="52"/>
      <c r="I2833" s="52"/>
    </row>
    <row r="2834" spans="1:9" s="53" customFormat="1">
      <c r="A2834" s="49"/>
      <c r="B2834" s="50"/>
      <c r="C2834" s="51"/>
      <c r="D2834" s="49"/>
      <c r="E2834" s="52"/>
      <c r="F2834" s="52"/>
      <c r="G2834" s="52"/>
      <c r="H2834" s="52"/>
      <c r="I2834" s="52"/>
    </row>
    <row r="2835" spans="1:9" s="53" customFormat="1">
      <c r="A2835" s="49"/>
      <c r="B2835" s="50"/>
      <c r="C2835" s="51"/>
      <c r="D2835" s="49"/>
      <c r="E2835" s="52"/>
      <c r="F2835" s="52"/>
      <c r="G2835" s="52"/>
      <c r="H2835" s="52"/>
      <c r="I2835" s="52"/>
    </row>
    <row r="2836" spans="1:9" s="53" customFormat="1">
      <c r="A2836" s="49"/>
      <c r="B2836" s="50"/>
      <c r="C2836" s="51"/>
      <c r="D2836" s="49"/>
      <c r="E2836" s="52"/>
      <c r="F2836" s="52"/>
      <c r="G2836" s="52"/>
      <c r="H2836" s="52"/>
      <c r="I2836" s="52"/>
    </row>
    <row r="2837" spans="1:9" s="53" customFormat="1">
      <c r="A2837" s="49"/>
      <c r="B2837" s="50"/>
      <c r="C2837" s="51"/>
      <c r="D2837" s="49"/>
      <c r="E2837" s="52"/>
      <c r="F2837" s="52"/>
      <c r="G2837" s="52"/>
      <c r="H2837" s="52"/>
      <c r="I2837" s="52"/>
    </row>
    <row r="2838" spans="1:9" s="53" customFormat="1">
      <c r="A2838" s="49"/>
      <c r="B2838" s="50"/>
      <c r="C2838" s="51"/>
      <c r="D2838" s="49"/>
      <c r="E2838" s="52"/>
      <c r="F2838" s="52"/>
      <c r="G2838" s="52"/>
      <c r="H2838" s="52"/>
      <c r="I2838" s="52"/>
    </row>
    <row r="2839" spans="1:9" s="53" customFormat="1">
      <c r="A2839" s="49"/>
      <c r="B2839" s="50"/>
      <c r="C2839" s="51"/>
      <c r="D2839" s="49"/>
      <c r="E2839" s="52"/>
      <c r="F2839" s="52"/>
      <c r="G2839" s="52"/>
      <c r="H2839" s="52"/>
      <c r="I2839" s="52"/>
    </row>
    <row r="2840" spans="1:9" s="53" customFormat="1">
      <c r="A2840" s="49"/>
      <c r="B2840" s="50"/>
      <c r="C2840" s="51"/>
      <c r="D2840" s="49"/>
      <c r="E2840" s="52"/>
      <c r="F2840" s="52"/>
      <c r="G2840" s="52"/>
      <c r="H2840" s="52"/>
      <c r="I2840" s="52"/>
    </row>
    <row r="2841" spans="1:9" s="53" customFormat="1">
      <c r="A2841" s="49"/>
      <c r="B2841" s="50"/>
      <c r="C2841" s="51"/>
      <c r="D2841" s="49"/>
      <c r="E2841" s="52"/>
      <c r="F2841" s="52"/>
      <c r="G2841" s="52"/>
      <c r="H2841" s="52"/>
      <c r="I2841" s="52"/>
    </row>
    <row r="2842" spans="1:9" s="53" customFormat="1">
      <c r="A2842" s="49"/>
      <c r="B2842" s="50"/>
      <c r="C2842" s="51"/>
      <c r="D2842" s="49"/>
      <c r="E2842" s="52"/>
      <c r="F2842" s="52"/>
      <c r="G2842" s="52"/>
      <c r="H2842" s="52"/>
      <c r="I2842" s="52"/>
    </row>
    <row r="2843" spans="1:9" s="53" customFormat="1">
      <c r="A2843" s="49"/>
      <c r="B2843" s="50"/>
      <c r="C2843" s="51"/>
      <c r="D2843" s="49"/>
      <c r="E2843" s="52"/>
      <c r="F2843" s="52"/>
      <c r="G2843" s="52"/>
      <c r="H2843" s="52"/>
      <c r="I2843" s="52"/>
    </row>
    <row r="2844" spans="1:9" s="53" customFormat="1">
      <c r="A2844" s="49"/>
      <c r="B2844" s="50"/>
      <c r="C2844" s="51"/>
      <c r="D2844" s="49"/>
      <c r="E2844" s="52"/>
      <c r="F2844" s="52"/>
      <c r="G2844" s="52"/>
      <c r="H2844" s="52"/>
      <c r="I2844" s="52"/>
    </row>
    <row r="2845" spans="1:9" s="53" customFormat="1">
      <c r="A2845" s="49"/>
      <c r="B2845" s="50"/>
      <c r="C2845" s="51"/>
      <c r="D2845" s="49"/>
      <c r="E2845" s="52"/>
      <c r="F2845" s="52"/>
      <c r="G2845" s="52"/>
      <c r="H2845" s="52"/>
      <c r="I2845" s="52"/>
    </row>
    <row r="2846" spans="1:9" s="53" customFormat="1">
      <c r="A2846" s="49"/>
      <c r="B2846" s="50"/>
      <c r="C2846" s="51"/>
      <c r="D2846" s="49"/>
      <c r="E2846" s="52"/>
      <c r="F2846" s="52"/>
      <c r="G2846" s="52"/>
      <c r="H2846" s="52"/>
      <c r="I2846" s="52"/>
    </row>
    <row r="2847" spans="1:9" s="53" customFormat="1">
      <c r="A2847" s="49"/>
      <c r="B2847" s="50"/>
      <c r="C2847" s="51"/>
      <c r="D2847" s="49"/>
      <c r="E2847" s="52"/>
      <c r="F2847" s="52"/>
      <c r="G2847" s="52"/>
      <c r="H2847" s="52"/>
      <c r="I2847" s="52"/>
    </row>
    <row r="2848" spans="1:9" s="53" customFormat="1">
      <c r="A2848" s="49"/>
      <c r="B2848" s="50"/>
      <c r="C2848" s="51"/>
      <c r="D2848" s="49"/>
      <c r="E2848" s="52"/>
      <c r="F2848" s="52"/>
      <c r="G2848" s="52"/>
      <c r="H2848" s="52"/>
      <c r="I2848" s="52"/>
    </row>
    <row r="2849" spans="1:9" s="53" customFormat="1">
      <c r="A2849" s="49"/>
      <c r="B2849" s="50"/>
      <c r="C2849" s="51"/>
      <c r="D2849" s="49"/>
      <c r="E2849" s="52"/>
      <c r="F2849" s="52"/>
      <c r="G2849" s="52"/>
      <c r="H2849" s="52"/>
      <c r="I2849" s="52"/>
    </row>
    <row r="2850" spans="1:9" s="53" customFormat="1">
      <c r="A2850" s="49"/>
      <c r="B2850" s="50"/>
      <c r="C2850" s="51"/>
      <c r="D2850" s="49"/>
      <c r="E2850" s="52"/>
      <c r="F2850" s="52"/>
      <c r="G2850" s="52"/>
      <c r="H2850" s="52"/>
      <c r="I2850" s="52"/>
    </row>
    <row r="2851" spans="1:9" s="53" customFormat="1">
      <c r="A2851" s="49"/>
      <c r="B2851" s="50"/>
      <c r="C2851" s="51"/>
      <c r="D2851" s="49"/>
      <c r="E2851" s="52"/>
      <c r="F2851" s="52"/>
      <c r="G2851" s="52"/>
      <c r="H2851" s="52"/>
      <c r="I2851" s="52"/>
    </row>
    <row r="2852" spans="1:9" s="53" customFormat="1">
      <c r="A2852" s="49"/>
      <c r="B2852" s="50"/>
      <c r="C2852" s="51"/>
      <c r="D2852" s="49"/>
      <c r="E2852" s="52"/>
      <c r="F2852" s="52"/>
      <c r="G2852" s="52"/>
      <c r="H2852" s="52"/>
      <c r="I2852" s="52"/>
    </row>
    <row r="2853" spans="1:9" s="53" customFormat="1">
      <c r="A2853" s="49"/>
      <c r="B2853" s="50"/>
      <c r="C2853" s="51"/>
      <c r="D2853" s="49"/>
      <c r="E2853" s="52"/>
      <c r="F2853" s="52"/>
      <c r="G2853" s="52"/>
      <c r="H2853" s="52"/>
      <c r="I2853" s="52"/>
    </row>
    <row r="2854" spans="1:9" s="53" customFormat="1">
      <c r="A2854" s="49"/>
      <c r="B2854" s="50"/>
      <c r="C2854" s="51"/>
      <c r="D2854" s="49"/>
      <c r="E2854" s="52"/>
      <c r="F2854" s="52"/>
      <c r="G2854" s="52"/>
      <c r="H2854" s="52"/>
      <c r="I2854" s="52"/>
    </row>
    <row r="2855" spans="1:9" s="53" customFormat="1">
      <c r="A2855" s="49"/>
      <c r="B2855" s="50"/>
      <c r="C2855" s="51"/>
      <c r="D2855" s="49"/>
      <c r="E2855" s="52"/>
      <c r="F2855" s="52"/>
      <c r="G2855" s="52"/>
      <c r="H2855" s="52"/>
      <c r="I2855" s="52"/>
    </row>
    <row r="2856" spans="1:9" s="53" customFormat="1">
      <c r="A2856" s="49"/>
      <c r="B2856" s="50"/>
      <c r="C2856" s="51"/>
      <c r="D2856" s="49"/>
      <c r="E2856" s="52"/>
      <c r="F2856" s="52"/>
      <c r="G2856" s="52"/>
      <c r="H2856" s="52"/>
      <c r="I2856" s="52"/>
    </row>
    <row r="2857" spans="1:9" s="53" customFormat="1">
      <c r="A2857" s="49"/>
      <c r="B2857" s="50"/>
      <c r="C2857" s="51"/>
      <c r="D2857" s="49"/>
      <c r="E2857" s="52"/>
      <c r="F2857" s="52"/>
      <c r="G2857" s="52"/>
      <c r="H2857" s="52"/>
      <c r="I2857" s="52"/>
    </row>
    <row r="2858" spans="1:9" s="53" customFormat="1">
      <c r="A2858" s="49"/>
      <c r="B2858" s="50"/>
      <c r="C2858" s="51"/>
      <c r="D2858" s="49"/>
      <c r="E2858" s="52"/>
      <c r="F2858" s="52"/>
      <c r="G2858" s="52"/>
      <c r="H2858" s="52"/>
      <c r="I2858" s="52"/>
    </row>
    <row r="2859" spans="1:9" s="53" customFormat="1">
      <c r="A2859" s="49"/>
      <c r="B2859" s="50"/>
      <c r="C2859" s="51"/>
      <c r="D2859" s="49"/>
      <c r="E2859" s="52"/>
      <c r="F2859" s="52"/>
      <c r="G2859" s="52"/>
      <c r="H2859" s="52"/>
      <c r="I2859" s="52"/>
    </row>
    <row r="2860" spans="1:9" s="53" customFormat="1">
      <c r="A2860" s="49"/>
      <c r="B2860" s="50"/>
      <c r="C2860" s="51"/>
      <c r="D2860" s="49"/>
      <c r="E2860" s="52"/>
      <c r="F2860" s="52"/>
      <c r="G2860" s="52"/>
      <c r="H2860" s="52"/>
      <c r="I2860" s="52"/>
    </row>
    <row r="2861" spans="1:9" s="53" customFormat="1">
      <c r="A2861" s="49"/>
      <c r="B2861" s="50"/>
      <c r="C2861" s="51"/>
      <c r="D2861" s="49"/>
      <c r="E2861" s="52"/>
      <c r="F2861" s="52"/>
      <c r="G2861" s="52"/>
      <c r="H2861" s="52"/>
      <c r="I2861" s="52"/>
    </row>
    <row r="2862" spans="1:9" s="53" customFormat="1">
      <c r="A2862" s="49"/>
      <c r="B2862" s="50"/>
      <c r="C2862" s="51"/>
      <c r="D2862" s="49"/>
      <c r="E2862" s="52"/>
      <c r="F2862" s="52"/>
      <c r="G2862" s="52"/>
      <c r="H2862" s="52"/>
      <c r="I2862" s="52"/>
    </row>
    <row r="2863" spans="1:9" s="53" customFormat="1">
      <c r="A2863" s="49"/>
      <c r="B2863" s="50"/>
      <c r="C2863" s="51"/>
      <c r="D2863" s="49"/>
      <c r="E2863" s="52"/>
      <c r="F2863" s="52"/>
      <c r="G2863" s="52"/>
      <c r="H2863" s="52"/>
      <c r="I2863" s="52"/>
    </row>
    <row r="2864" spans="1:9" s="53" customFormat="1">
      <c r="A2864" s="49"/>
      <c r="B2864" s="50"/>
      <c r="C2864" s="51"/>
      <c r="D2864" s="49"/>
      <c r="E2864" s="52"/>
      <c r="F2864" s="52"/>
      <c r="G2864" s="52"/>
      <c r="H2864" s="52"/>
      <c r="I2864" s="52"/>
    </row>
    <row r="2865" spans="1:9" s="53" customFormat="1">
      <c r="A2865" s="49"/>
      <c r="B2865" s="50"/>
      <c r="C2865" s="51"/>
      <c r="D2865" s="49"/>
      <c r="E2865" s="52"/>
      <c r="F2865" s="52"/>
      <c r="G2865" s="52"/>
      <c r="H2865" s="52"/>
      <c r="I2865" s="52"/>
    </row>
    <row r="2866" spans="1:9" s="53" customFormat="1">
      <c r="A2866" s="49"/>
      <c r="B2866" s="50"/>
      <c r="C2866" s="51"/>
      <c r="D2866" s="49"/>
      <c r="E2866" s="52"/>
      <c r="F2866" s="52"/>
      <c r="G2866" s="52"/>
      <c r="H2866" s="52"/>
      <c r="I2866" s="52"/>
    </row>
    <row r="2867" spans="1:9" s="53" customFormat="1">
      <c r="A2867" s="49"/>
      <c r="B2867" s="50"/>
      <c r="C2867" s="51"/>
      <c r="D2867" s="49"/>
      <c r="E2867" s="52"/>
      <c r="F2867" s="52"/>
      <c r="G2867" s="52"/>
      <c r="H2867" s="52"/>
      <c r="I2867" s="52"/>
    </row>
    <row r="2868" spans="1:9" s="53" customFormat="1">
      <c r="A2868" s="49"/>
      <c r="B2868" s="50"/>
      <c r="C2868" s="51"/>
      <c r="D2868" s="49"/>
      <c r="E2868" s="52"/>
      <c r="F2868" s="52"/>
      <c r="G2868" s="52"/>
      <c r="H2868" s="52"/>
      <c r="I2868" s="52"/>
    </row>
    <row r="2869" spans="1:9" s="53" customFormat="1">
      <c r="A2869" s="49"/>
      <c r="B2869" s="50"/>
      <c r="C2869" s="51"/>
      <c r="D2869" s="49"/>
      <c r="E2869" s="52"/>
      <c r="F2869" s="52"/>
      <c r="G2869" s="52"/>
      <c r="H2869" s="52"/>
      <c r="I2869" s="52"/>
    </row>
    <row r="2870" spans="1:9" s="53" customFormat="1">
      <c r="A2870" s="49"/>
      <c r="B2870" s="50"/>
      <c r="C2870" s="51"/>
      <c r="D2870" s="49"/>
      <c r="E2870" s="52"/>
      <c r="F2870" s="52"/>
      <c r="G2870" s="52"/>
      <c r="H2870" s="52"/>
      <c r="I2870" s="52"/>
    </row>
    <row r="2871" spans="1:9" s="53" customFormat="1">
      <c r="A2871" s="49"/>
      <c r="B2871" s="50"/>
      <c r="C2871" s="51"/>
      <c r="D2871" s="49"/>
      <c r="E2871" s="52"/>
      <c r="F2871" s="52"/>
      <c r="G2871" s="52"/>
      <c r="H2871" s="52"/>
      <c r="I2871" s="52"/>
    </row>
    <row r="2872" spans="1:9" s="53" customFormat="1">
      <c r="A2872" s="49"/>
      <c r="B2872" s="50"/>
      <c r="C2872" s="51"/>
      <c r="D2872" s="49"/>
      <c r="E2872" s="52"/>
      <c r="F2872" s="52"/>
      <c r="G2872" s="52"/>
      <c r="H2872" s="52"/>
      <c r="I2872" s="52"/>
    </row>
    <row r="2873" spans="1:9" s="53" customFormat="1">
      <c r="A2873" s="49"/>
      <c r="B2873" s="50"/>
      <c r="C2873" s="51"/>
      <c r="D2873" s="49"/>
      <c r="E2873" s="52"/>
      <c r="F2873" s="52"/>
      <c r="G2873" s="52"/>
      <c r="H2873" s="52"/>
      <c r="I2873" s="52"/>
    </row>
    <row r="2874" spans="1:9" s="53" customFormat="1">
      <c r="A2874" s="49"/>
      <c r="B2874" s="50"/>
      <c r="C2874" s="51"/>
      <c r="D2874" s="49"/>
      <c r="E2874" s="52"/>
      <c r="F2874" s="52"/>
      <c r="G2874" s="52"/>
      <c r="H2874" s="52"/>
      <c r="I2874" s="52"/>
    </row>
    <row r="2875" spans="1:9" s="53" customFormat="1">
      <c r="A2875" s="49"/>
      <c r="B2875" s="50"/>
      <c r="C2875" s="51"/>
      <c r="D2875" s="49"/>
      <c r="E2875" s="52"/>
      <c r="F2875" s="52"/>
      <c r="G2875" s="52"/>
      <c r="H2875" s="52"/>
      <c r="I2875" s="52"/>
    </row>
    <row r="2876" spans="1:9" s="53" customFormat="1">
      <c r="A2876" s="49"/>
      <c r="B2876" s="50"/>
      <c r="C2876" s="51"/>
      <c r="D2876" s="49"/>
      <c r="E2876" s="52"/>
      <c r="F2876" s="52"/>
      <c r="G2876" s="52"/>
      <c r="H2876" s="52"/>
      <c r="I2876" s="52"/>
    </row>
    <row r="2877" spans="1:9" s="53" customFormat="1">
      <c r="A2877" s="49"/>
      <c r="B2877" s="50"/>
      <c r="C2877" s="51"/>
      <c r="D2877" s="49"/>
      <c r="E2877" s="52"/>
      <c r="F2877" s="52"/>
      <c r="G2877" s="52"/>
      <c r="H2877" s="52"/>
      <c r="I2877" s="52"/>
    </row>
    <row r="2878" spans="1:9" s="53" customFormat="1">
      <c r="A2878" s="49"/>
      <c r="B2878" s="50"/>
      <c r="C2878" s="51"/>
      <c r="D2878" s="49"/>
      <c r="E2878" s="52"/>
      <c r="F2878" s="52"/>
      <c r="G2878" s="52"/>
      <c r="H2878" s="52"/>
      <c r="I2878" s="52"/>
    </row>
    <row r="2879" spans="1:9" s="53" customFormat="1">
      <c r="A2879" s="49"/>
      <c r="B2879" s="50"/>
      <c r="C2879" s="51"/>
      <c r="D2879" s="49"/>
      <c r="E2879" s="52"/>
      <c r="F2879" s="52"/>
      <c r="G2879" s="52"/>
      <c r="H2879" s="52"/>
      <c r="I2879" s="52"/>
    </row>
    <row r="2880" spans="1:9" s="53" customFormat="1">
      <c r="A2880" s="49"/>
      <c r="B2880" s="50"/>
      <c r="C2880" s="51"/>
      <c r="D2880" s="49"/>
      <c r="E2880" s="52"/>
      <c r="F2880" s="52"/>
      <c r="G2880" s="52"/>
      <c r="H2880" s="52"/>
      <c r="I2880" s="52"/>
    </row>
    <row r="2881" spans="1:9" s="53" customFormat="1">
      <c r="A2881" s="49"/>
      <c r="B2881" s="50"/>
      <c r="C2881" s="51"/>
      <c r="D2881" s="49"/>
      <c r="E2881" s="52"/>
      <c r="F2881" s="52"/>
      <c r="G2881" s="52"/>
      <c r="H2881" s="52"/>
      <c r="I2881" s="52"/>
    </row>
    <row r="2882" spans="1:9" s="53" customFormat="1">
      <c r="A2882" s="49"/>
      <c r="B2882" s="50"/>
      <c r="C2882" s="51"/>
      <c r="D2882" s="49"/>
      <c r="E2882" s="52"/>
      <c r="F2882" s="52"/>
      <c r="G2882" s="52"/>
      <c r="H2882" s="52"/>
      <c r="I2882" s="52"/>
    </row>
    <row r="2883" spans="1:9" s="53" customFormat="1">
      <c r="A2883" s="49"/>
      <c r="B2883" s="50"/>
      <c r="C2883" s="51"/>
      <c r="D2883" s="49"/>
      <c r="E2883" s="52"/>
      <c r="F2883" s="52"/>
      <c r="G2883" s="52"/>
      <c r="H2883" s="52"/>
      <c r="I2883" s="52"/>
    </row>
    <row r="2884" spans="1:9" s="53" customFormat="1">
      <c r="A2884" s="49"/>
      <c r="B2884" s="50"/>
      <c r="C2884" s="51"/>
      <c r="D2884" s="49"/>
      <c r="E2884" s="52"/>
      <c r="F2884" s="52"/>
      <c r="G2884" s="52"/>
      <c r="H2884" s="52"/>
      <c r="I2884" s="52"/>
    </row>
    <row r="2885" spans="1:9" s="53" customFormat="1">
      <c r="A2885" s="49"/>
      <c r="B2885" s="50"/>
      <c r="C2885" s="51"/>
      <c r="D2885" s="49"/>
      <c r="E2885" s="52"/>
      <c r="F2885" s="52"/>
      <c r="G2885" s="52"/>
      <c r="H2885" s="52"/>
      <c r="I2885" s="52"/>
    </row>
    <row r="2886" spans="1:9" s="53" customFormat="1">
      <c r="A2886" s="49"/>
      <c r="B2886" s="50"/>
      <c r="C2886" s="51"/>
      <c r="D2886" s="49"/>
      <c r="E2886" s="52"/>
      <c r="F2886" s="52"/>
      <c r="G2886" s="52"/>
      <c r="H2886" s="52"/>
      <c r="I2886" s="52"/>
    </row>
    <row r="2887" spans="1:9" s="53" customFormat="1">
      <c r="A2887" s="49"/>
      <c r="B2887" s="50"/>
      <c r="C2887" s="51"/>
      <c r="D2887" s="49"/>
      <c r="E2887" s="52"/>
      <c r="F2887" s="52"/>
      <c r="G2887" s="52"/>
      <c r="H2887" s="52"/>
      <c r="I2887" s="52"/>
    </row>
    <row r="2888" spans="1:9" s="53" customFormat="1">
      <c r="A2888" s="49"/>
      <c r="B2888" s="50"/>
      <c r="C2888" s="51"/>
      <c r="D2888" s="49"/>
      <c r="E2888" s="52"/>
      <c r="F2888" s="52"/>
      <c r="G2888" s="52"/>
      <c r="H2888" s="52"/>
      <c r="I2888" s="52"/>
    </row>
    <row r="2889" spans="1:9" s="53" customFormat="1">
      <c r="A2889" s="49"/>
      <c r="B2889" s="50"/>
      <c r="C2889" s="51"/>
      <c r="D2889" s="49"/>
      <c r="E2889" s="52"/>
      <c r="F2889" s="52"/>
      <c r="G2889" s="52"/>
      <c r="H2889" s="52"/>
      <c r="I2889" s="52"/>
    </row>
    <row r="2890" spans="1:9" s="53" customFormat="1">
      <c r="A2890" s="49"/>
      <c r="B2890" s="50"/>
      <c r="C2890" s="51"/>
      <c r="D2890" s="49"/>
      <c r="E2890" s="52"/>
      <c r="F2890" s="52"/>
      <c r="G2890" s="52"/>
      <c r="H2890" s="52"/>
      <c r="I2890" s="52"/>
    </row>
    <row r="2891" spans="1:9" s="53" customFormat="1">
      <c r="A2891" s="49"/>
      <c r="B2891" s="50"/>
      <c r="C2891" s="51"/>
      <c r="D2891" s="49"/>
      <c r="E2891" s="52"/>
      <c r="F2891" s="52"/>
      <c r="G2891" s="52"/>
      <c r="H2891" s="52"/>
      <c r="I2891" s="52"/>
    </row>
    <row r="2892" spans="1:9" s="53" customFormat="1">
      <c r="A2892" s="49"/>
      <c r="B2892" s="50"/>
      <c r="C2892" s="51"/>
      <c r="D2892" s="49"/>
      <c r="E2892" s="52"/>
      <c r="F2892" s="52"/>
      <c r="G2892" s="52"/>
      <c r="H2892" s="52"/>
      <c r="I2892" s="52"/>
    </row>
    <row r="2893" spans="1:9" s="53" customFormat="1">
      <c r="A2893" s="49"/>
      <c r="B2893" s="50"/>
      <c r="C2893" s="51"/>
      <c r="D2893" s="49"/>
      <c r="E2893" s="52"/>
      <c r="F2893" s="52"/>
      <c r="G2893" s="52"/>
      <c r="H2893" s="52"/>
      <c r="I2893" s="52"/>
    </row>
    <row r="2894" spans="1:9" s="53" customFormat="1">
      <c r="A2894" s="49"/>
      <c r="B2894" s="50"/>
      <c r="C2894" s="51"/>
      <c r="D2894" s="49"/>
      <c r="E2894" s="52"/>
      <c r="F2894" s="52"/>
      <c r="G2894" s="52"/>
      <c r="H2894" s="52"/>
      <c r="I2894" s="52"/>
    </row>
    <row r="2895" spans="1:9" s="53" customFormat="1">
      <c r="A2895" s="49"/>
      <c r="B2895" s="50"/>
      <c r="C2895" s="51"/>
      <c r="D2895" s="49"/>
      <c r="E2895" s="52"/>
      <c r="F2895" s="52"/>
      <c r="G2895" s="52"/>
      <c r="H2895" s="52"/>
      <c r="I2895" s="52"/>
    </row>
    <row r="2896" spans="1:9" s="53" customFormat="1">
      <c r="A2896" s="49"/>
      <c r="B2896" s="50"/>
      <c r="C2896" s="51"/>
      <c r="D2896" s="49"/>
      <c r="E2896" s="52"/>
      <c r="F2896" s="52"/>
      <c r="G2896" s="52"/>
      <c r="H2896" s="52"/>
      <c r="I2896" s="52"/>
    </row>
    <row r="2897" spans="1:9" s="53" customFormat="1">
      <c r="A2897" s="49"/>
      <c r="B2897" s="50"/>
      <c r="C2897" s="51"/>
      <c r="D2897" s="49"/>
      <c r="E2897" s="52"/>
      <c r="F2897" s="52"/>
      <c r="G2897" s="52"/>
      <c r="H2897" s="52"/>
      <c r="I2897" s="52"/>
    </row>
    <row r="2898" spans="1:9" s="53" customFormat="1">
      <c r="A2898" s="49"/>
      <c r="B2898" s="50"/>
      <c r="C2898" s="51"/>
      <c r="D2898" s="49"/>
      <c r="E2898" s="52"/>
      <c r="F2898" s="52"/>
      <c r="G2898" s="52"/>
      <c r="H2898" s="52"/>
      <c r="I2898" s="52"/>
    </row>
    <row r="2899" spans="1:9" s="53" customFormat="1">
      <c r="A2899" s="49"/>
      <c r="B2899" s="50"/>
      <c r="C2899" s="51"/>
      <c r="D2899" s="49"/>
      <c r="E2899" s="52"/>
      <c r="F2899" s="52"/>
      <c r="G2899" s="52"/>
      <c r="H2899" s="52"/>
      <c r="I2899" s="52"/>
    </row>
    <row r="2900" spans="1:9" s="53" customFormat="1">
      <c r="A2900" s="49"/>
      <c r="B2900" s="50"/>
      <c r="C2900" s="51"/>
      <c r="D2900" s="49"/>
      <c r="E2900" s="52"/>
      <c r="F2900" s="52"/>
      <c r="G2900" s="52"/>
      <c r="H2900" s="52"/>
      <c r="I2900" s="52"/>
    </row>
    <row r="2901" spans="1:9" s="53" customFormat="1">
      <c r="A2901" s="49"/>
      <c r="B2901" s="50"/>
      <c r="C2901" s="51"/>
      <c r="D2901" s="49"/>
      <c r="E2901" s="52"/>
      <c r="F2901" s="52"/>
      <c r="G2901" s="52"/>
      <c r="H2901" s="52"/>
      <c r="I2901" s="52"/>
    </row>
    <row r="2902" spans="1:9" s="53" customFormat="1">
      <c r="A2902" s="49"/>
      <c r="B2902" s="50"/>
      <c r="C2902" s="51"/>
      <c r="D2902" s="49"/>
      <c r="E2902" s="52"/>
      <c r="F2902" s="52"/>
      <c r="G2902" s="52"/>
      <c r="H2902" s="52"/>
      <c r="I2902" s="52"/>
    </row>
    <row r="2903" spans="1:9" s="53" customFormat="1">
      <c r="A2903" s="49"/>
      <c r="B2903" s="50"/>
      <c r="C2903" s="51"/>
      <c r="D2903" s="49"/>
      <c r="E2903" s="52"/>
      <c r="F2903" s="52"/>
      <c r="G2903" s="52"/>
      <c r="H2903" s="52"/>
      <c r="I2903" s="52"/>
    </row>
    <row r="2904" spans="1:9" s="53" customFormat="1">
      <c r="A2904" s="49"/>
      <c r="B2904" s="50"/>
      <c r="C2904" s="51"/>
      <c r="D2904" s="49"/>
      <c r="E2904" s="52"/>
      <c r="F2904" s="52"/>
      <c r="G2904" s="52"/>
      <c r="H2904" s="52"/>
      <c r="I2904" s="52"/>
    </row>
    <row r="2905" spans="1:9" s="53" customFormat="1">
      <c r="A2905" s="49"/>
      <c r="B2905" s="50"/>
      <c r="C2905" s="51"/>
      <c r="D2905" s="49"/>
      <c r="E2905" s="52"/>
      <c r="F2905" s="52"/>
      <c r="G2905" s="52"/>
      <c r="H2905" s="52"/>
      <c r="I2905" s="52"/>
    </row>
    <row r="2906" spans="1:9" s="53" customFormat="1">
      <c r="A2906" s="49"/>
      <c r="B2906" s="50"/>
      <c r="C2906" s="51"/>
      <c r="D2906" s="49"/>
      <c r="E2906" s="52"/>
      <c r="F2906" s="52"/>
      <c r="G2906" s="52"/>
      <c r="H2906" s="52"/>
      <c r="I2906" s="52"/>
    </row>
    <row r="2907" spans="1:9" s="53" customFormat="1">
      <c r="A2907" s="49"/>
      <c r="B2907" s="50"/>
      <c r="C2907" s="51"/>
      <c r="D2907" s="49"/>
      <c r="E2907" s="52"/>
      <c r="F2907" s="52"/>
      <c r="G2907" s="52"/>
      <c r="H2907" s="52"/>
      <c r="I2907" s="52"/>
    </row>
    <row r="2908" spans="1:9" s="53" customFormat="1">
      <c r="A2908" s="49"/>
      <c r="B2908" s="50"/>
      <c r="C2908" s="51"/>
      <c r="D2908" s="49"/>
      <c r="E2908" s="52"/>
      <c r="F2908" s="52"/>
      <c r="G2908" s="52"/>
      <c r="H2908" s="52"/>
      <c r="I2908" s="52"/>
    </row>
    <row r="2909" spans="1:9" s="53" customFormat="1">
      <c r="A2909" s="49"/>
      <c r="B2909" s="50"/>
      <c r="C2909" s="51"/>
      <c r="D2909" s="49"/>
      <c r="E2909" s="52"/>
      <c r="F2909" s="52"/>
      <c r="G2909" s="52"/>
      <c r="H2909" s="52"/>
      <c r="I2909" s="52"/>
    </row>
    <row r="2910" spans="1:9" s="53" customFormat="1">
      <c r="A2910" s="49"/>
      <c r="B2910" s="50"/>
      <c r="C2910" s="51"/>
      <c r="D2910" s="49"/>
      <c r="E2910" s="52"/>
      <c r="F2910" s="52"/>
      <c r="G2910" s="52"/>
      <c r="H2910" s="52"/>
      <c r="I2910" s="52"/>
    </row>
    <row r="2911" spans="1:9" s="53" customFormat="1">
      <c r="A2911" s="49"/>
      <c r="B2911" s="50"/>
      <c r="C2911" s="51"/>
      <c r="D2911" s="49"/>
      <c r="E2911" s="52"/>
      <c r="F2911" s="52"/>
      <c r="G2911" s="52"/>
      <c r="H2911" s="52"/>
      <c r="I2911" s="52"/>
    </row>
    <row r="2912" spans="1:9" s="53" customFormat="1">
      <c r="A2912" s="49"/>
      <c r="B2912" s="50"/>
      <c r="C2912" s="51"/>
      <c r="D2912" s="49"/>
      <c r="E2912" s="52"/>
      <c r="F2912" s="52"/>
      <c r="G2912" s="52"/>
      <c r="H2912" s="52"/>
      <c r="I2912" s="52"/>
    </row>
    <row r="2913" spans="1:9" s="53" customFormat="1">
      <c r="A2913" s="49"/>
      <c r="B2913" s="50"/>
      <c r="C2913" s="51"/>
      <c r="D2913" s="49"/>
      <c r="E2913" s="52"/>
      <c r="F2913" s="52"/>
      <c r="G2913" s="52"/>
      <c r="H2913" s="52"/>
      <c r="I2913" s="52"/>
    </row>
    <row r="2914" spans="1:9" s="53" customFormat="1">
      <c r="A2914" s="49"/>
      <c r="B2914" s="50"/>
      <c r="C2914" s="51"/>
      <c r="D2914" s="49"/>
      <c r="E2914" s="52"/>
      <c r="F2914" s="52"/>
      <c r="G2914" s="52"/>
      <c r="H2914" s="52"/>
      <c r="I2914" s="52"/>
    </row>
    <row r="2915" spans="1:9" s="53" customFormat="1">
      <c r="A2915" s="49"/>
      <c r="B2915" s="50"/>
      <c r="C2915" s="51"/>
      <c r="D2915" s="49"/>
      <c r="E2915" s="52"/>
      <c r="F2915" s="52"/>
      <c r="G2915" s="52"/>
      <c r="H2915" s="52"/>
      <c r="I2915" s="52"/>
    </row>
    <row r="2916" spans="1:9" s="53" customFormat="1">
      <c r="A2916" s="49"/>
      <c r="B2916" s="50"/>
      <c r="C2916" s="51"/>
      <c r="D2916" s="49"/>
      <c r="E2916" s="52"/>
      <c r="F2916" s="52"/>
      <c r="G2916" s="52"/>
      <c r="H2916" s="52"/>
      <c r="I2916" s="52"/>
    </row>
    <row r="2917" spans="1:9" s="53" customFormat="1">
      <c r="A2917" s="49"/>
      <c r="B2917" s="50"/>
      <c r="C2917" s="51"/>
      <c r="D2917" s="49"/>
      <c r="E2917" s="52"/>
      <c r="F2917" s="52"/>
      <c r="G2917" s="52"/>
      <c r="H2917" s="52"/>
      <c r="I2917" s="52"/>
    </row>
    <row r="2918" spans="1:9" s="53" customFormat="1">
      <c r="A2918" s="49"/>
      <c r="B2918" s="50"/>
      <c r="C2918" s="51"/>
      <c r="D2918" s="49"/>
      <c r="E2918" s="52"/>
      <c r="F2918" s="52"/>
      <c r="G2918" s="52"/>
      <c r="H2918" s="52"/>
      <c r="I2918" s="52"/>
    </row>
    <row r="2919" spans="1:9" s="53" customFormat="1">
      <c r="A2919" s="49"/>
      <c r="B2919" s="50"/>
      <c r="C2919" s="51"/>
      <c r="D2919" s="49"/>
      <c r="E2919" s="52"/>
      <c r="F2919" s="52"/>
      <c r="G2919" s="52"/>
      <c r="H2919" s="52"/>
      <c r="I2919" s="52"/>
    </row>
    <row r="2920" spans="1:9" s="53" customFormat="1">
      <c r="A2920" s="49"/>
      <c r="B2920" s="50"/>
      <c r="C2920" s="51"/>
      <c r="D2920" s="49"/>
      <c r="E2920" s="52"/>
      <c r="F2920" s="52"/>
      <c r="G2920" s="52"/>
      <c r="H2920" s="52"/>
      <c r="I2920" s="52"/>
    </row>
    <row r="2921" spans="1:9" s="53" customFormat="1">
      <c r="A2921" s="49"/>
      <c r="B2921" s="50"/>
      <c r="C2921" s="51"/>
      <c r="D2921" s="49"/>
      <c r="E2921" s="52"/>
      <c r="F2921" s="52"/>
      <c r="G2921" s="52"/>
      <c r="H2921" s="52"/>
      <c r="I2921" s="52"/>
    </row>
    <row r="2922" spans="1:9" s="53" customFormat="1">
      <c r="A2922" s="49"/>
      <c r="B2922" s="50"/>
      <c r="C2922" s="51"/>
      <c r="D2922" s="49"/>
      <c r="E2922" s="52"/>
      <c r="F2922" s="52"/>
      <c r="G2922" s="52"/>
      <c r="H2922" s="52"/>
      <c r="I2922" s="52"/>
    </row>
    <row r="2923" spans="1:9" s="53" customFormat="1">
      <c r="A2923" s="49"/>
      <c r="B2923" s="50"/>
      <c r="C2923" s="51"/>
      <c r="D2923" s="49"/>
      <c r="E2923" s="52"/>
      <c r="F2923" s="52"/>
      <c r="G2923" s="52"/>
      <c r="H2923" s="52"/>
      <c r="I2923" s="52"/>
    </row>
    <row r="2924" spans="1:9" s="53" customFormat="1">
      <c r="A2924" s="49"/>
      <c r="B2924" s="50"/>
      <c r="C2924" s="51"/>
      <c r="D2924" s="49"/>
      <c r="E2924" s="52"/>
      <c r="F2924" s="52"/>
      <c r="G2924" s="52"/>
      <c r="H2924" s="52"/>
      <c r="I2924" s="52"/>
    </row>
    <row r="2925" spans="1:9" s="53" customFormat="1">
      <c r="A2925" s="49"/>
      <c r="B2925" s="50"/>
      <c r="C2925" s="51"/>
      <c r="D2925" s="49"/>
      <c r="E2925" s="52"/>
      <c r="F2925" s="52"/>
      <c r="G2925" s="52"/>
      <c r="H2925" s="52"/>
      <c r="I2925" s="52"/>
    </row>
    <row r="2926" spans="1:9" s="53" customFormat="1">
      <c r="A2926" s="49"/>
      <c r="B2926" s="50"/>
      <c r="C2926" s="51"/>
      <c r="D2926" s="49"/>
      <c r="E2926" s="52"/>
      <c r="F2926" s="52"/>
      <c r="G2926" s="52"/>
      <c r="H2926" s="52"/>
      <c r="I2926" s="52"/>
    </row>
    <row r="2927" spans="1:9" s="53" customFormat="1">
      <c r="A2927" s="49"/>
      <c r="B2927" s="50"/>
      <c r="C2927" s="51"/>
      <c r="D2927" s="49"/>
      <c r="E2927" s="52"/>
      <c r="F2927" s="52"/>
      <c r="G2927" s="52"/>
      <c r="H2927" s="52"/>
      <c r="I2927" s="52"/>
    </row>
    <row r="2928" spans="1:9" s="53" customFormat="1">
      <c r="A2928" s="49"/>
      <c r="B2928" s="50"/>
      <c r="C2928" s="51"/>
      <c r="D2928" s="49"/>
      <c r="E2928" s="52"/>
      <c r="F2928" s="52"/>
      <c r="G2928" s="52"/>
      <c r="H2928" s="52"/>
      <c r="I2928" s="52"/>
    </row>
    <row r="2929" spans="1:9" s="53" customFormat="1">
      <c r="A2929" s="49"/>
      <c r="B2929" s="50"/>
      <c r="C2929" s="51"/>
      <c r="D2929" s="49"/>
      <c r="E2929" s="52"/>
      <c r="F2929" s="52"/>
      <c r="G2929" s="52"/>
      <c r="H2929" s="52"/>
      <c r="I2929" s="52"/>
    </row>
    <row r="2930" spans="1:9" s="53" customFormat="1">
      <c r="A2930" s="49"/>
      <c r="B2930" s="50"/>
      <c r="C2930" s="51"/>
      <c r="D2930" s="49"/>
      <c r="E2930" s="52"/>
      <c r="F2930" s="52"/>
      <c r="G2930" s="52"/>
      <c r="H2930" s="52"/>
      <c r="I2930" s="52"/>
    </row>
    <row r="2931" spans="1:9" s="53" customFormat="1">
      <c r="A2931" s="49"/>
      <c r="B2931" s="50"/>
      <c r="C2931" s="51"/>
      <c r="D2931" s="49"/>
      <c r="E2931" s="52"/>
      <c r="F2931" s="52"/>
      <c r="G2931" s="52"/>
      <c r="H2931" s="52"/>
      <c r="I2931" s="52"/>
    </row>
    <row r="2932" spans="1:9" s="53" customFormat="1">
      <c r="A2932" s="49"/>
      <c r="B2932" s="50"/>
      <c r="C2932" s="51"/>
      <c r="D2932" s="49"/>
      <c r="E2932" s="52"/>
      <c r="F2932" s="52"/>
      <c r="G2932" s="52"/>
      <c r="H2932" s="52"/>
      <c r="I2932" s="52"/>
    </row>
    <row r="2933" spans="1:9" s="53" customFormat="1">
      <c r="A2933" s="49"/>
      <c r="B2933" s="50"/>
      <c r="C2933" s="51"/>
      <c r="D2933" s="49"/>
      <c r="E2933" s="52"/>
      <c r="F2933" s="52"/>
      <c r="G2933" s="52"/>
      <c r="H2933" s="52"/>
      <c r="I2933" s="52"/>
    </row>
    <row r="2934" spans="1:9" s="53" customFormat="1">
      <c r="A2934" s="49"/>
      <c r="B2934" s="50"/>
      <c r="C2934" s="51"/>
      <c r="D2934" s="49"/>
      <c r="E2934" s="52"/>
      <c r="F2934" s="52"/>
      <c r="G2934" s="52"/>
      <c r="H2934" s="52"/>
      <c r="I2934" s="52"/>
    </row>
    <row r="2935" spans="1:9" s="53" customFormat="1">
      <c r="A2935" s="49"/>
      <c r="B2935" s="50"/>
      <c r="C2935" s="51"/>
      <c r="D2935" s="49"/>
      <c r="E2935" s="52"/>
      <c r="F2935" s="52"/>
      <c r="G2935" s="52"/>
      <c r="H2935" s="52"/>
      <c r="I2935" s="52"/>
    </row>
    <row r="2936" spans="1:9" s="53" customFormat="1">
      <c r="A2936" s="49"/>
      <c r="B2936" s="50"/>
      <c r="C2936" s="51"/>
      <c r="D2936" s="49"/>
      <c r="E2936" s="52"/>
      <c r="F2936" s="52"/>
      <c r="G2936" s="52"/>
      <c r="H2936" s="52"/>
      <c r="I2936" s="52"/>
    </row>
    <row r="2937" spans="1:9" s="53" customFormat="1">
      <c r="A2937" s="49"/>
      <c r="B2937" s="50"/>
      <c r="C2937" s="51"/>
      <c r="D2937" s="49"/>
      <c r="E2937" s="52"/>
      <c r="F2937" s="52"/>
      <c r="G2937" s="52"/>
      <c r="H2937" s="52"/>
      <c r="I2937" s="52"/>
    </row>
    <row r="2938" spans="1:9" s="53" customFormat="1">
      <c r="A2938" s="49"/>
      <c r="B2938" s="50"/>
      <c r="C2938" s="51"/>
      <c r="D2938" s="49"/>
      <c r="E2938" s="52"/>
      <c r="F2938" s="52"/>
      <c r="G2938" s="52"/>
      <c r="H2938" s="52"/>
      <c r="I2938" s="52"/>
    </row>
    <row r="2939" spans="1:9" s="53" customFormat="1">
      <c r="A2939" s="49"/>
      <c r="B2939" s="50"/>
      <c r="C2939" s="51"/>
      <c r="D2939" s="49"/>
      <c r="E2939" s="52"/>
      <c r="F2939" s="52"/>
      <c r="G2939" s="52"/>
      <c r="H2939" s="52"/>
      <c r="I2939" s="52"/>
    </row>
    <row r="2940" spans="1:9" s="53" customFormat="1">
      <c r="A2940" s="49"/>
      <c r="B2940" s="50"/>
      <c r="C2940" s="51"/>
      <c r="D2940" s="49"/>
      <c r="E2940" s="52"/>
      <c r="F2940" s="52"/>
      <c r="G2940" s="52"/>
      <c r="H2940" s="52"/>
      <c r="I2940" s="52"/>
    </row>
    <row r="2941" spans="1:9" s="53" customFormat="1">
      <c r="A2941" s="49"/>
      <c r="B2941" s="50"/>
      <c r="C2941" s="51"/>
      <c r="D2941" s="49"/>
      <c r="E2941" s="52"/>
      <c r="F2941" s="52"/>
      <c r="G2941" s="52"/>
      <c r="H2941" s="52"/>
      <c r="I2941" s="52"/>
    </row>
    <row r="2942" spans="1:9" s="53" customFormat="1">
      <c r="A2942" s="49"/>
      <c r="B2942" s="50"/>
      <c r="C2942" s="51"/>
      <c r="D2942" s="49"/>
      <c r="E2942" s="52"/>
      <c r="F2942" s="52"/>
      <c r="G2942" s="52"/>
      <c r="H2942" s="52"/>
      <c r="I2942" s="52"/>
    </row>
    <row r="2943" spans="1:9" s="53" customFormat="1">
      <c r="A2943" s="49"/>
      <c r="B2943" s="50"/>
      <c r="C2943" s="51"/>
      <c r="D2943" s="49"/>
      <c r="E2943" s="52"/>
      <c r="F2943" s="52"/>
      <c r="G2943" s="52"/>
      <c r="H2943" s="52"/>
      <c r="I2943" s="52"/>
    </row>
    <row r="2944" spans="1:9" s="53" customFormat="1">
      <c r="A2944" s="49"/>
      <c r="B2944" s="50"/>
      <c r="C2944" s="51"/>
      <c r="D2944" s="49"/>
      <c r="E2944" s="52"/>
      <c r="F2944" s="52"/>
      <c r="G2944" s="52"/>
      <c r="H2944" s="52"/>
      <c r="I2944" s="52"/>
    </row>
    <row r="2945" spans="1:9" s="53" customFormat="1">
      <c r="A2945" s="49"/>
      <c r="B2945" s="50"/>
      <c r="C2945" s="51"/>
      <c r="D2945" s="49"/>
      <c r="E2945" s="52"/>
      <c r="F2945" s="52"/>
      <c r="G2945" s="52"/>
      <c r="H2945" s="52"/>
      <c r="I2945" s="52"/>
    </row>
    <row r="2946" spans="1:9" s="53" customFormat="1">
      <c r="A2946" s="49"/>
      <c r="B2946" s="50"/>
      <c r="C2946" s="51"/>
      <c r="D2946" s="49"/>
      <c r="E2946" s="52"/>
      <c r="F2946" s="52"/>
      <c r="G2946" s="52"/>
      <c r="H2946" s="52"/>
      <c r="I2946" s="52"/>
    </row>
    <row r="2947" spans="1:9" s="53" customFormat="1">
      <c r="A2947" s="49"/>
      <c r="B2947" s="50"/>
      <c r="C2947" s="51"/>
      <c r="D2947" s="49"/>
      <c r="E2947" s="52"/>
      <c r="F2947" s="52"/>
      <c r="G2947" s="52"/>
      <c r="H2947" s="52"/>
      <c r="I2947" s="52"/>
    </row>
    <row r="2948" spans="1:9" s="53" customFormat="1">
      <c r="A2948" s="49"/>
      <c r="B2948" s="50"/>
      <c r="C2948" s="51"/>
      <c r="D2948" s="49"/>
      <c r="E2948" s="52"/>
      <c r="F2948" s="52"/>
      <c r="G2948" s="52"/>
      <c r="H2948" s="52"/>
      <c r="I2948" s="52"/>
    </row>
    <row r="2949" spans="1:9" s="53" customFormat="1">
      <c r="A2949" s="49"/>
      <c r="B2949" s="50"/>
      <c r="C2949" s="51"/>
      <c r="D2949" s="49"/>
      <c r="E2949" s="52"/>
      <c r="F2949" s="52"/>
      <c r="G2949" s="52"/>
      <c r="H2949" s="52"/>
      <c r="I2949" s="52"/>
    </row>
    <row r="2950" spans="1:9" s="53" customFormat="1">
      <c r="A2950" s="49"/>
      <c r="B2950" s="50"/>
      <c r="C2950" s="51"/>
      <c r="D2950" s="49"/>
      <c r="E2950" s="52"/>
      <c r="F2950" s="52"/>
      <c r="G2950" s="52"/>
      <c r="H2950" s="52"/>
      <c r="I2950" s="52"/>
    </row>
    <row r="2951" spans="1:9" s="53" customFormat="1">
      <c r="A2951" s="49"/>
      <c r="B2951" s="50"/>
      <c r="C2951" s="51"/>
      <c r="D2951" s="49"/>
      <c r="E2951" s="52"/>
      <c r="F2951" s="52"/>
      <c r="G2951" s="52"/>
      <c r="H2951" s="52"/>
      <c r="I2951" s="52"/>
    </row>
    <row r="2952" spans="1:9" s="53" customFormat="1">
      <c r="A2952" s="49"/>
      <c r="B2952" s="50"/>
      <c r="C2952" s="51"/>
      <c r="D2952" s="49"/>
      <c r="E2952" s="52"/>
      <c r="F2952" s="52"/>
      <c r="G2952" s="52"/>
      <c r="H2952" s="52"/>
      <c r="I2952" s="52"/>
    </row>
    <row r="2953" spans="1:9" s="53" customFormat="1">
      <c r="A2953" s="49"/>
      <c r="B2953" s="50"/>
      <c r="C2953" s="51"/>
      <c r="D2953" s="49"/>
      <c r="E2953" s="52"/>
      <c r="F2953" s="52"/>
      <c r="G2953" s="52"/>
      <c r="H2953" s="52"/>
      <c r="I2953" s="52"/>
    </row>
    <row r="2954" spans="1:9" s="53" customFormat="1">
      <c r="A2954" s="49"/>
      <c r="B2954" s="50"/>
      <c r="C2954" s="51"/>
      <c r="D2954" s="49"/>
      <c r="E2954" s="52"/>
      <c r="F2954" s="52"/>
      <c r="G2954" s="52"/>
      <c r="H2954" s="52"/>
      <c r="I2954" s="52"/>
    </row>
    <row r="2955" spans="1:9" s="53" customFormat="1">
      <c r="A2955" s="49"/>
      <c r="B2955" s="50"/>
      <c r="C2955" s="51"/>
      <c r="D2955" s="49"/>
      <c r="E2955" s="52"/>
      <c r="F2955" s="52"/>
      <c r="G2955" s="52"/>
      <c r="H2955" s="52"/>
      <c r="I2955" s="52"/>
    </row>
    <row r="2956" spans="1:9" s="53" customFormat="1">
      <c r="A2956" s="49"/>
      <c r="B2956" s="50"/>
      <c r="C2956" s="51"/>
      <c r="D2956" s="49"/>
      <c r="E2956" s="52"/>
      <c r="F2956" s="52"/>
      <c r="G2956" s="52"/>
      <c r="H2956" s="52"/>
      <c r="I2956" s="52"/>
    </row>
    <row r="2957" spans="1:9" s="53" customFormat="1">
      <c r="A2957" s="49"/>
      <c r="B2957" s="50"/>
      <c r="C2957" s="51"/>
      <c r="D2957" s="49"/>
      <c r="E2957" s="52"/>
      <c r="F2957" s="52"/>
      <c r="G2957" s="52"/>
      <c r="H2957" s="52"/>
      <c r="I2957" s="52"/>
    </row>
    <row r="2958" spans="1:9" s="53" customFormat="1">
      <c r="A2958" s="49"/>
      <c r="B2958" s="50"/>
      <c r="C2958" s="51"/>
      <c r="D2958" s="49"/>
      <c r="E2958" s="52"/>
      <c r="F2958" s="52"/>
      <c r="G2958" s="52"/>
      <c r="H2958" s="52"/>
      <c r="I2958" s="52"/>
    </row>
    <row r="2959" spans="1:9" s="53" customFormat="1">
      <c r="A2959" s="49"/>
      <c r="B2959" s="50"/>
      <c r="C2959" s="51"/>
      <c r="D2959" s="49"/>
      <c r="E2959" s="52"/>
      <c r="F2959" s="52"/>
      <c r="G2959" s="52"/>
      <c r="H2959" s="52"/>
      <c r="I2959" s="52"/>
    </row>
    <row r="2960" spans="1:9" s="53" customFormat="1">
      <c r="A2960" s="49"/>
      <c r="B2960" s="50"/>
      <c r="C2960" s="51"/>
      <c r="D2960" s="49"/>
      <c r="E2960" s="52"/>
      <c r="F2960" s="52"/>
      <c r="G2960" s="52"/>
      <c r="H2960" s="52"/>
      <c r="I2960" s="52"/>
    </row>
    <row r="2961" spans="1:9" s="53" customFormat="1">
      <c r="A2961" s="49"/>
      <c r="B2961" s="50"/>
      <c r="C2961" s="51"/>
      <c r="D2961" s="49"/>
      <c r="E2961" s="52"/>
      <c r="F2961" s="52"/>
      <c r="G2961" s="52"/>
      <c r="H2961" s="52"/>
      <c r="I2961" s="52"/>
    </row>
    <row r="2962" spans="1:9" s="53" customFormat="1">
      <c r="A2962" s="49"/>
      <c r="B2962" s="50"/>
      <c r="C2962" s="51"/>
      <c r="D2962" s="49"/>
      <c r="E2962" s="52"/>
      <c r="F2962" s="52"/>
      <c r="G2962" s="52"/>
      <c r="H2962" s="52"/>
      <c r="I2962" s="52"/>
    </row>
    <row r="2963" spans="1:9" s="53" customFormat="1">
      <c r="A2963" s="49"/>
      <c r="B2963" s="50"/>
      <c r="C2963" s="51"/>
      <c r="D2963" s="49"/>
      <c r="E2963" s="52"/>
      <c r="F2963" s="52"/>
      <c r="G2963" s="52"/>
      <c r="H2963" s="52"/>
      <c r="I2963" s="52"/>
    </row>
    <row r="2964" spans="1:9" s="53" customFormat="1">
      <c r="A2964" s="49"/>
      <c r="B2964" s="50"/>
      <c r="C2964" s="51"/>
      <c r="D2964" s="49"/>
      <c r="E2964" s="52"/>
      <c r="F2964" s="52"/>
      <c r="G2964" s="52"/>
      <c r="H2964" s="52"/>
      <c r="I2964" s="52"/>
    </row>
    <row r="2965" spans="1:9" s="53" customFormat="1">
      <c r="A2965" s="49"/>
      <c r="B2965" s="50"/>
      <c r="C2965" s="51"/>
      <c r="D2965" s="49"/>
      <c r="E2965" s="52"/>
      <c r="F2965" s="52"/>
      <c r="G2965" s="52"/>
      <c r="H2965" s="52"/>
      <c r="I2965" s="52"/>
    </row>
    <row r="2966" spans="1:9" s="53" customFormat="1">
      <c r="A2966" s="49"/>
      <c r="B2966" s="50"/>
      <c r="C2966" s="51"/>
      <c r="D2966" s="49"/>
      <c r="E2966" s="52"/>
      <c r="F2966" s="52"/>
      <c r="G2966" s="52"/>
      <c r="H2966" s="52"/>
      <c r="I2966" s="52"/>
    </row>
    <row r="2967" spans="1:9" s="53" customFormat="1">
      <c r="A2967" s="49"/>
      <c r="B2967" s="50"/>
      <c r="C2967" s="51"/>
      <c r="D2967" s="49"/>
      <c r="E2967" s="52"/>
      <c r="F2967" s="52"/>
      <c r="G2967" s="52"/>
      <c r="H2967" s="52"/>
      <c r="I2967" s="52"/>
    </row>
    <row r="2968" spans="1:9" s="53" customFormat="1">
      <c r="A2968" s="49"/>
      <c r="B2968" s="50"/>
      <c r="C2968" s="51"/>
      <c r="D2968" s="49"/>
      <c r="E2968" s="52"/>
      <c r="F2968" s="52"/>
      <c r="G2968" s="52"/>
      <c r="H2968" s="52"/>
      <c r="I2968" s="52"/>
    </row>
    <row r="2969" spans="1:9" s="53" customFormat="1">
      <c r="A2969" s="49"/>
      <c r="B2969" s="50"/>
      <c r="C2969" s="51"/>
      <c r="D2969" s="49"/>
      <c r="E2969" s="52"/>
      <c r="F2969" s="52"/>
      <c r="G2969" s="52"/>
      <c r="H2969" s="52"/>
      <c r="I2969" s="52"/>
    </row>
    <row r="2970" spans="1:9" s="53" customFormat="1">
      <c r="A2970" s="49"/>
      <c r="B2970" s="50"/>
      <c r="C2970" s="51"/>
      <c r="D2970" s="49"/>
      <c r="E2970" s="52"/>
      <c r="F2970" s="52"/>
      <c r="G2970" s="52"/>
      <c r="H2970" s="52"/>
      <c r="I2970" s="52"/>
    </row>
    <row r="2971" spans="1:9" s="53" customFormat="1">
      <c r="A2971" s="49"/>
      <c r="B2971" s="50"/>
      <c r="C2971" s="51"/>
      <c r="D2971" s="49"/>
      <c r="E2971" s="52"/>
      <c r="F2971" s="52"/>
      <c r="G2971" s="52"/>
      <c r="H2971" s="52"/>
      <c r="I2971" s="52"/>
    </row>
    <row r="2972" spans="1:9" s="53" customFormat="1">
      <c r="A2972" s="49"/>
      <c r="B2972" s="50"/>
      <c r="C2972" s="51"/>
      <c r="D2972" s="49"/>
      <c r="E2972" s="52"/>
      <c r="F2972" s="52"/>
      <c r="G2972" s="52"/>
      <c r="H2972" s="52"/>
      <c r="I2972" s="52"/>
    </row>
    <row r="2973" spans="1:9" s="53" customFormat="1">
      <c r="A2973" s="49"/>
      <c r="B2973" s="50"/>
      <c r="C2973" s="51"/>
      <c r="D2973" s="49"/>
      <c r="E2973" s="52"/>
      <c r="F2973" s="52"/>
      <c r="G2973" s="52"/>
      <c r="H2973" s="52"/>
      <c r="I2973" s="52"/>
    </row>
    <row r="2974" spans="1:9" s="53" customFormat="1">
      <c r="A2974" s="49"/>
      <c r="B2974" s="50"/>
      <c r="C2974" s="51"/>
      <c r="D2974" s="49"/>
      <c r="E2974" s="52"/>
      <c r="F2974" s="52"/>
      <c r="G2974" s="52"/>
      <c r="H2974" s="52"/>
      <c r="I2974" s="52"/>
    </row>
    <row r="2975" spans="1:9" s="53" customFormat="1">
      <c r="A2975" s="49"/>
      <c r="B2975" s="50"/>
      <c r="C2975" s="51"/>
      <c r="D2975" s="49"/>
      <c r="E2975" s="52"/>
      <c r="F2975" s="52"/>
      <c r="G2975" s="52"/>
      <c r="H2975" s="52"/>
      <c r="I2975" s="52"/>
    </row>
    <row r="2976" spans="1:9" s="53" customFormat="1">
      <c r="A2976" s="49"/>
      <c r="B2976" s="50"/>
      <c r="C2976" s="51"/>
      <c r="D2976" s="49"/>
      <c r="E2976" s="52"/>
      <c r="F2976" s="52"/>
      <c r="G2976" s="52"/>
      <c r="H2976" s="52"/>
      <c r="I2976" s="52"/>
    </row>
    <row r="2977" spans="1:9" s="53" customFormat="1">
      <c r="A2977" s="49"/>
      <c r="B2977" s="50"/>
      <c r="C2977" s="51"/>
      <c r="D2977" s="49"/>
      <c r="E2977" s="52"/>
      <c r="F2977" s="52"/>
      <c r="G2977" s="52"/>
      <c r="H2977" s="52"/>
      <c r="I2977" s="52"/>
    </row>
    <row r="2978" spans="1:9" s="53" customFormat="1">
      <c r="A2978" s="49"/>
      <c r="B2978" s="50"/>
      <c r="C2978" s="51"/>
      <c r="D2978" s="49"/>
      <c r="E2978" s="52"/>
      <c r="F2978" s="52"/>
      <c r="G2978" s="52"/>
      <c r="H2978" s="52"/>
      <c r="I2978" s="52"/>
    </row>
    <row r="2979" spans="1:9" s="53" customFormat="1">
      <c r="A2979" s="49"/>
      <c r="B2979" s="50"/>
      <c r="C2979" s="51"/>
      <c r="D2979" s="49"/>
      <c r="E2979" s="52"/>
      <c r="F2979" s="52"/>
      <c r="G2979" s="52"/>
      <c r="H2979" s="52"/>
      <c r="I2979" s="52"/>
    </row>
    <row r="2980" spans="1:9" s="53" customFormat="1">
      <c r="A2980" s="49"/>
      <c r="B2980" s="50"/>
      <c r="C2980" s="51"/>
      <c r="D2980" s="49"/>
      <c r="E2980" s="52"/>
      <c r="F2980" s="52"/>
      <c r="G2980" s="52"/>
      <c r="H2980" s="52"/>
      <c r="I2980" s="52"/>
    </row>
    <row r="2981" spans="1:9" s="53" customFormat="1">
      <c r="A2981" s="49"/>
      <c r="B2981" s="50"/>
      <c r="C2981" s="51"/>
      <c r="D2981" s="49"/>
      <c r="E2981" s="52"/>
      <c r="F2981" s="52"/>
      <c r="G2981" s="52"/>
      <c r="H2981" s="52"/>
      <c r="I2981" s="52"/>
    </row>
    <row r="2982" spans="1:9" s="53" customFormat="1">
      <c r="A2982" s="49"/>
      <c r="B2982" s="50"/>
      <c r="C2982" s="51"/>
      <c r="D2982" s="49"/>
      <c r="E2982" s="52"/>
      <c r="F2982" s="52"/>
      <c r="G2982" s="52"/>
      <c r="H2982" s="52"/>
      <c r="I2982" s="52"/>
    </row>
    <row r="2983" spans="1:9" s="53" customFormat="1">
      <c r="A2983" s="49"/>
      <c r="B2983" s="50"/>
      <c r="C2983" s="51"/>
      <c r="D2983" s="49"/>
      <c r="E2983" s="52"/>
      <c r="F2983" s="52"/>
      <c r="G2983" s="52"/>
      <c r="H2983" s="52"/>
      <c r="I2983" s="52"/>
    </row>
    <row r="2984" spans="1:9" s="53" customFormat="1">
      <c r="A2984" s="49"/>
      <c r="B2984" s="50"/>
      <c r="C2984" s="51"/>
      <c r="D2984" s="49"/>
      <c r="E2984" s="52"/>
      <c r="F2984" s="52"/>
      <c r="G2984" s="52"/>
      <c r="H2984" s="52"/>
      <c r="I2984" s="52"/>
    </row>
    <row r="2985" spans="1:9" s="53" customFormat="1">
      <c r="A2985" s="49"/>
      <c r="B2985" s="50"/>
      <c r="C2985" s="51"/>
      <c r="D2985" s="49"/>
      <c r="E2985" s="52"/>
      <c r="F2985" s="52"/>
      <c r="G2985" s="52"/>
      <c r="H2985" s="52"/>
      <c r="I2985" s="52"/>
    </row>
    <row r="2986" spans="1:9" s="53" customFormat="1">
      <c r="A2986" s="49"/>
      <c r="B2986" s="50"/>
      <c r="C2986" s="51"/>
      <c r="D2986" s="49"/>
      <c r="E2986" s="52"/>
      <c r="F2986" s="52"/>
      <c r="G2986" s="52"/>
      <c r="H2986" s="52"/>
      <c r="I2986" s="52"/>
    </row>
    <row r="2987" spans="1:9" s="53" customFormat="1">
      <c r="A2987" s="49"/>
      <c r="B2987" s="50"/>
      <c r="C2987" s="51"/>
      <c r="D2987" s="49"/>
      <c r="E2987" s="52"/>
      <c r="F2987" s="52"/>
      <c r="G2987" s="52"/>
      <c r="H2987" s="52"/>
      <c r="I2987" s="52"/>
    </row>
    <row r="2988" spans="1:9" s="53" customFormat="1">
      <c r="A2988" s="49"/>
      <c r="B2988" s="50"/>
      <c r="C2988" s="51"/>
      <c r="D2988" s="49"/>
      <c r="E2988" s="52"/>
      <c r="F2988" s="52"/>
      <c r="G2988" s="52"/>
      <c r="H2988" s="52"/>
      <c r="I2988" s="52"/>
    </row>
    <row r="2989" spans="1:9" s="53" customFormat="1">
      <c r="A2989" s="49"/>
      <c r="B2989" s="50"/>
      <c r="C2989" s="51"/>
      <c r="D2989" s="49"/>
      <c r="E2989" s="52"/>
      <c r="F2989" s="52"/>
      <c r="G2989" s="52"/>
      <c r="H2989" s="52"/>
      <c r="I2989" s="52"/>
    </row>
    <row r="2990" spans="1:9" s="53" customFormat="1">
      <c r="A2990" s="49"/>
      <c r="B2990" s="50"/>
      <c r="C2990" s="51"/>
      <c r="D2990" s="49"/>
      <c r="E2990" s="52"/>
      <c r="F2990" s="52"/>
      <c r="G2990" s="52"/>
      <c r="H2990" s="52"/>
      <c r="I2990" s="52"/>
    </row>
    <row r="2991" spans="1:9" s="53" customFormat="1">
      <c r="A2991" s="49"/>
      <c r="B2991" s="50"/>
      <c r="C2991" s="51"/>
      <c r="D2991" s="49"/>
      <c r="E2991" s="52"/>
      <c r="F2991" s="52"/>
      <c r="G2991" s="52"/>
      <c r="H2991" s="52"/>
      <c r="I2991" s="52"/>
    </row>
    <row r="2992" spans="1:9" s="53" customFormat="1">
      <c r="A2992" s="49"/>
      <c r="B2992" s="50"/>
      <c r="C2992" s="51"/>
      <c r="D2992" s="49"/>
      <c r="E2992" s="52"/>
      <c r="F2992" s="52"/>
      <c r="G2992" s="52"/>
      <c r="H2992" s="52"/>
      <c r="I2992" s="52"/>
    </row>
    <row r="2993" spans="1:9" s="53" customFormat="1">
      <c r="A2993" s="49"/>
      <c r="B2993" s="50"/>
      <c r="C2993" s="51"/>
      <c r="D2993" s="49"/>
      <c r="E2993" s="52"/>
      <c r="F2993" s="52"/>
      <c r="G2993" s="52"/>
      <c r="H2993" s="52"/>
      <c r="I2993" s="52"/>
    </row>
    <row r="2994" spans="1:9" s="53" customFormat="1">
      <c r="A2994" s="49"/>
      <c r="B2994" s="50"/>
      <c r="C2994" s="51"/>
      <c r="D2994" s="49"/>
      <c r="E2994" s="52"/>
      <c r="F2994" s="52"/>
      <c r="G2994" s="52"/>
      <c r="H2994" s="52"/>
      <c r="I2994" s="52"/>
    </row>
    <row r="2995" spans="1:9" s="53" customFormat="1">
      <c r="A2995" s="49"/>
      <c r="B2995" s="50"/>
      <c r="C2995" s="51"/>
      <c r="D2995" s="49"/>
      <c r="E2995" s="52"/>
      <c r="F2995" s="52"/>
      <c r="G2995" s="52"/>
      <c r="H2995" s="52"/>
      <c r="I2995" s="52"/>
    </row>
    <row r="2996" spans="1:9" s="53" customFormat="1">
      <c r="A2996" s="49"/>
      <c r="B2996" s="50"/>
      <c r="C2996" s="51"/>
      <c r="D2996" s="49"/>
      <c r="E2996" s="52"/>
      <c r="F2996" s="52"/>
      <c r="G2996" s="52"/>
      <c r="H2996" s="52"/>
      <c r="I2996" s="52"/>
    </row>
    <row r="2997" spans="1:9" s="53" customFormat="1">
      <c r="A2997" s="49"/>
      <c r="B2997" s="50"/>
      <c r="C2997" s="51"/>
      <c r="D2997" s="49"/>
      <c r="E2997" s="52"/>
      <c r="F2997" s="52"/>
      <c r="G2997" s="52"/>
      <c r="H2997" s="52"/>
      <c r="I2997" s="52"/>
    </row>
    <row r="2998" spans="1:9" s="53" customFormat="1">
      <c r="A2998" s="49"/>
      <c r="B2998" s="50"/>
      <c r="C2998" s="51"/>
      <c r="D2998" s="49"/>
      <c r="E2998" s="52"/>
      <c r="F2998" s="52"/>
      <c r="G2998" s="52"/>
      <c r="H2998" s="52"/>
      <c r="I2998" s="52"/>
    </row>
    <row r="2999" spans="1:9" s="53" customFormat="1">
      <c r="A2999" s="49"/>
      <c r="B2999" s="50"/>
      <c r="C2999" s="51"/>
      <c r="D2999" s="49"/>
      <c r="E2999" s="52"/>
      <c r="F2999" s="52"/>
      <c r="G2999" s="52"/>
      <c r="H2999" s="52"/>
      <c r="I2999" s="52"/>
    </row>
    <row r="3000" spans="1:9" s="53" customFormat="1">
      <c r="A3000" s="49"/>
      <c r="B3000" s="50"/>
      <c r="C3000" s="51"/>
      <c r="D3000" s="49"/>
      <c r="E3000" s="52"/>
      <c r="F3000" s="52"/>
      <c r="G3000" s="52"/>
      <c r="H3000" s="52"/>
      <c r="I3000" s="52"/>
    </row>
    <row r="3001" spans="1:9" s="53" customFormat="1">
      <c r="A3001" s="49"/>
      <c r="B3001" s="50"/>
      <c r="C3001" s="51"/>
      <c r="D3001" s="49"/>
      <c r="E3001" s="52"/>
      <c r="F3001" s="52"/>
      <c r="G3001" s="52"/>
      <c r="H3001" s="52"/>
      <c r="I3001" s="52"/>
    </row>
    <row r="3002" spans="1:9" s="53" customFormat="1">
      <c r="A3002" s="49"/>
      <c r="B3002" s="50"/>
      <c r="C3002" s="51"/>
      <c r="D3002" s="49"/>
      <c r="E3002" s="52"/>
      <c r="F3002" s="52"/>
      <c r="G3002" s="52"/>
      <c r="H3002" s="52"/>
      <c r="I3002" s="52"/>
    </row>
    <row r="3003" spans="1:9" s="53" customFormat="1">
      <c r="A3003" s="49"/>
      <c r="B3003" s="50"/>
      <c r="C3003" s="51"/>
      <c r="D3003" s="49"/>
      <c r="E3003" s="52"/>
      <c r="F3003" s="52"/>
      <c r="G3003" s="52"/>
      <c r="H3003" s="52"/>
      <c r="I3003" s="52"/>
    </row>
    <row r="3004" spans="1:9" s="53" customFormat="1">
      <c r="A3004" s="49"/>
      <c r="B3004" s="50"/>
      <c r="C3004" s="51"/>
      <c r="D3004" s="49"/>
      <c r="E3004" s="52"/>
      <c r="F3004" s="52"/>
      <c r="G3004" s="52"/>
      <c r="H3004" s="52"/>
      <c r="I3004" s="52"/>
    </row>
    <row r="3005" spans="1:9" s="53" customFormat="1">
      <c r="A3005" s="49"/>
      <c r="B3005" s="50"/>
      <c r="C3005" s="51"/>
      <c r="D3005" s="49"/>
      <c r="E3005" s="52"/>
      <c r="F3005" s="52"/>
      <c r="G3005" s="52"/>
      <c r="H3005" s="52"/>
      <c r="I3005" s="52"/>
    </row>
    <row r="3006" spans="1:9" s="53" customFormat="1">
      <c r="A3006" s="49"/>
      <c r="B3006" s="50"/>
      <c r="C3006" s="51"/>
      <c r="D3006" s="49"/>
      <c r="E3006" s="52"/>
      <c r="F3006" s="52"/>
      <c r="G3006" s="52"/>
      <c r="H3006" s="52"/>
      <c r="I3006" s="52"/>
    </row>
    <row r="3007" spans="1:9" s="53" customFormat="1">
      <c r="A3007" s="49"/>
      <c r="B3007" s="50"/>
      <c r="C3007" s="51"/>
      <c r="D3007" s="49"/>
      <c r="E3007" s="52"/>
      <c r="F3007" s="52"/>
      <c r="G3007" s="52"/>
      <c r="H3007" s="52"/>
      <c r="I3007" s="52"/>
    </row>
    <row r="3008" spans="1:9" s="53" customFormat="1">
      <c r="A3008" s="49"/>
      <c r="B3008" s="50"/>
      <c r="C3008" s="51"/>
      <c r="D3008" s="49"/>
      <c r="E3008" s="52"/>
      <c r="F3008" s="52"/>
      <c r="G3008" s="52"/>
      <c r="H3008" s="52"/>
      <c r="I3008" s="52"/>
    </row>
    <row r="3009" spans="1:9" s="53" customFormat="1">
      <c r="A3009" s="49"/>
      <c r="B3009" s="50"/>
      <c r="C3009" s="51"/>
      <c r="D3009" s="49"/>
      <c r="E3009" s="52"/>
      <c r="F3009" s="52"/>
      <c r="G3009" s="52"/>
      <c r="H3009" s="52"/>
      <c r="I3009" s="52"/>
    </row>
    <row r="3010" spans="1:9" s="53" customFormat="1">
      <c r="A3010" s="49"/>
      <c r="B3010" s="50"/>
      <c r="C3010" s="51"/>
      <c r="D3010" s="49"/>
      <c r="E3010" s="52"/>
      <c r="F3010" s="52"/>
      <c r="G3010" s="52"/>
      <c r="H3010" s="52"/>
      <c r="I3010" s="52"/>
    </row>
    <row r="3011" spans="1:9" s="53" customFormat="1">
      <c r="A3011" s="49"/>
      <c r="B3011" s="50"/>
      <c r="C3011" s="51"/>
      <c r="D3011" s="49"/>
      <c r="E3011" s="52"/>
      <c r="F3011" s="52"/>
      <c r="G3011" s="52"/>
      <c r="H3011" s="52"/>
      <c r="I3011" s="52"/>
    </row>
    <row r="3012" spans="1:9" s="53" customFormat="1">
      <c r="A3012" s="49"/>
      <c r="B3012" s="50"/>
      <c r="C3012" s="51"/>
      <c r="D3012" s="49"/>
      <c r="E3012" s="52"/>
      <c r="F3012" s="52"/>
      <c r="G3012" s="52"/>
      <c r="H3012" s="52"/>
      <c r="I3012" s="52"/>
    </row>
    <row r="3013" spans="1:9" s="53" customFormat="1">
      <c r="A3013" s="49"/>
      <c r="B3013" s="50"/>
      <c r="C3013" s="51"/>
      <c r="D3013" s="49"/>
      <c r="E3013" s="52"/>
      <c r="F3013" s="52"/>
      <c r="G3013" s="52"/>
      <c r="H3013" s="52"/>
      <c r="I3013" s="52"/>
    </row>
    <row r="3014" spans="1:9" s="53" customFormat="1">
      <c r="A3014" s="49"/>
      <c r="B3014" s="50"/>
      <c r="C3014" s="51"/>
      <c r="D3014" s="49"/>
      <c r="E3014" s="52"/>
      <c r="F3014" s="52"/>
      <c r="G3014" s="52"/>
      <c r="H3014" s="52"/>
      <c r="I3014" s="52"/>
    </row>
    <row r="3015" spans="1:9" s="53" customFormat="1">
      <c r="A3015" s="49"/>
      <c r="B3015" s="50"/>
      <c r="C3015" s="51"/>
      <c r="D3015" s="49"/>
      <c r="E3015" s="52"/>
      <c r="F3015" s="52"/>
      <c r="G3015" s="52"/>
      <c r="H3015" s="52"/>
      <c r="I3015" s="52"/>
    </row>
    <row r="3016" spans="1:9" s="53" customFormat="1">
      <c r="A3016" s="49"/>
      <c r="B3016" s="50"/>
      <c r="C3016" s="51"/>
      <c r="D3016" s="49"/>
      <c r="E3016" s="52"/>
      <c r="F3016" s="52"/>
      <c r="G3016" s="52"/>
      <c r="H3016" s="52"/>
      <c r="I3016" s="52"/>
    </row>
    <row r="3017" spans="1:9" s="53" customFormat="1">
      <c r="A3017" s="49"/>
      <c r="B3017" s="50"/>
      <c r="C3017" s="51"/>
      <c r="D3017" s="49"/>
      <c r="E3017" s="52"/>
      <c r="F3017" s="52"/>
      <c r="G3017" s="52"/>
      <c r="H3017" s="52"/>
      <c r="I3017" s="52"/>
    </row>
    <row r="3018" spans="1:9" s="53" customFormat="1">
      <c r="A3018" s="49"/>
      <c r="B3018" s="50"/>
      <c r="C3018" s="51"/>
      <c r="D3018" s="49"/>
      <c r="E3018" s="52"/>
      <c r="F3018" s="52"/>
      <c r="G3018" s="52"/>
      <c r="H3018" s="52"/>
      <c r="I3018" s="52"/>
    </row>
    <row r="3019" spans="1:9" s="53" customFormat="1">
      <c r="A3019" s="49"/>
      <c r="B3019" s="50"/>
      <c r="C3019" s="51"/>
      <c r="D3019" s="49"/>
      <c r="E3019" s="52"/>
      <c r="F3019" s="52"/>
      <c r="G3019" s="52"/>
      <c r="H3019" s="52"/>
      <c r="I3019" s="52"/>
    </row>
    <row r="3020" spans="1:9" s="53" customFormat="1">
      <c r="A3020" s="49"/>
      <c r="B3020" s="50"/>
      <c r="C3020" s="51"/>
      <c r="D3020" s="49"/>
      <c r="E3020" s="52"/>
      <c r="F3020" s="52"/>
      <c r="G3020" s="52"/>
      <c r="H3020" s="52"/>
      <c r="I3020" s="52"/>
    </row>
    <row r="3021" spans="1:9" s="53" customFormat="1">
      <c r="A3021" s="49"/>
      <c r="B3021" s="50"/>
      <c r="C3021" s="51"/>
      <c r="D3021" s="49"/>
      <c r="E3021" s="52"/>
      <c r="F3021" s="52"/>
      <c r="G3021" s="52"/>
      <c r="H3021" s="52"/>
      <c r="I3021" s="52"/>
    </row>
    <row r="3022" spans="1:9" s="53" customFormat="1">
      <c r="A3022" s="49"/>
      <c r="B3022" s="50"/>
      <c r="C3022" s="51"/>
      <c r="D3022" s="49"/>
      <c r="E3022" s="52"/>
      <c r="F3022" s="52"/>
      <c r="G3022" s="52"/>
      <c r="H3022" s="52"/>
      <c r="I3022" s="52"/>
    </row>
    <row r="3023" spans="1:9" s="53" customFormat="1">
      <c r="A3023" s="49"/>
      <c r="B3023" s="50"/>
      <c r="C3023" s="51"/>
      <c r="D3023" s="49"/>
      <c r="E3023" s="52"/>
      <c r="F3023" s="52"/>
      <c r="G3023" s="52"/>
      <c r="H3023" s="52"/>
      <c r="I3023" s="52"/>
    </row>
    <row r="3024" spans="1:9" s="53" customFormat="1">
      <c r="A3024" s="49"/>
      <c r="B3024" s="50"/>
      <c r="C3024" s="51"/>
      <c r="D3024" s="49"/>
      <c r="E3024" s="52"/>
      <c r="F3024" s="52"/>
      <c r="G3024" s="52"/>
      <c r="H3024" s="52"/>
      <c r="I3024" s="52"/>
    </row>
    <row r="3025" spans="1:9" s="53" customFormat="1">
      <c r="A3025" s="49"/>
      <c r="B3025" s="50"/>
      <c r="C3025" s="51"/>
      <c r="D3025" s="49"/>
      <c r="E3025" s="52"/>
      <c r="F3025" s="52"/>
      <c r="G3025" s="52"/>
      <c r="H3025" s="52"/>
      <c r="I3025" s="52"/>
    </row>
    <row r="3026" spans="1:9" s="53" customFormat="1">
      <c r="A3026" s="49"/>
      <c r="B3026" s="50"/>
      <c r="C3026" s="51"/>
      <c r="D3026" s="49"/>
      <c r="E3026" s="52"/>
      <c r="F3026" s="52"/>
      <c r="G3026" s="52"/>
      <c r="H3026" s="52"/>
      <c r="I3026" s="52"/>
    </row>
    <row r="3027" spans="1:9" s="53" customFormat="1">
      <c r="A3027" s="49"/>
      <c r="B3027" s="50"/>
      <c r="C3027" s="51"/>
      <c r="D3027" s="49"/>
      <c r="E3027" s="52"/>
      <c r="F3027" s="52"/>
      <c r="G3027" s="52"/>
      <c r="H3027" s="52"/>
      <c r="I3027" s="52"/>
    </row>
    <row r="3028" spans="1:9" s="53" customFormat="1">
      <c r="A3028" s="49"/>
      <c r="B3028" s="50"/>
      <c r="C3028" s="51"/>
      <c r="D3028" s="49"/>
      <c r="E3028" s="52"/>
      <c r="F3028" s="52"/>
      <c r="G3028" s="52"/>
      <c r="H3028" s="52"/>
      <c r="I3028" s="52"/>
    </row>
    <row r="3029" spans="1:9" s="53" customFormat="1">
      <c r="A3029" s="49"/>
      <c r="B3029" s="50"/>
      <c r="C3029" s="51"/>
      <c r="D3029" s="49"/>
      <c r="E3029" s="52"/>
      <c r="F3029" s="52"/>
      <c r="G3029" s="52"/>
      <c r="H3029" s="52"/>
      <c r="I3029" s="52"/>
    </row>
    <row r="3030" spans="1:9" s="53" customFormat="1">
      <c r="A3030" s="49"/>
      <c r="B3030" s="50"/>
      <c r="C3030" s="51"/>
      <c r="D3030" s="49"/>
      <c r="E3030" s="52"/>
      <c r="F3030" s="52"/>
      <c r="G3030" s="52"/>
      <c r="H3030" s="52"/>
      <c r="I3030" s="52"/>
    </row>
    <row r="3031" spans="1:9" s="53" customFormat="1">
      <c r="A3031" s="49"/>
      <c r="B3031" s="50"/>
      <c r="C3031" s="51"/>
      <c r="D3031" s="49"/>
      <c r="E3031" s="52"/>
      <c r="F3031" s="52"/>
      <c r="G3031" s="52"/>
      <c r="H3031" s="52"/>
      <c r="I3031" s="52"/>
    </row>
    <row r="3032" spans="1:9" s="53" customFormat="1">
      <c r="A3032" s="49"/>
      <c r="B3032" s="50"/>
      <c r="C3032" s="51"/>
      <c r="D3032" s="49"/>
      <c r="E3032" s="52"/>
      <c r="F3032" s="52"/>
      <c r="G3032" s="52"/>
      <c r="H3032" s="52"/>
      <c r="I3032" s="52"/>
    </row>
    <row r="3033" spans="1:9" s="53" customFormat="1">
      <c r="A3033" s="49"/>
      <c r="B3033" s="50"/>
      <c r="C3033" s="51"/>
      <c r="D3033" s="49"/>
      <c r="E3033" s="52"/>
      <c r="F3033" s="52"/>
      <c r="G3033" s="52"/>
      <c r="H3033" s="52"/>
      <c r="I3033" s="52"/>
    </row>
    <row r="3034" spans="1:9" s="53" customFormat="1">
      <c r="A3034" s="49"/>
      <c r="B3034" s="50"/>
      <c r="C3034" s="51"/>
      <c r="D3034" s="49"/>
      <c r="E3034" s="52"/>
      <c r="F3034" s="52"/>
      <c r="G3034" s="52"/>
      <c r="H3034" s="52"/>
      <c r="I3034" s="52"/>
    </row>
    <row r="3035" spans="1:9" s="53" customFormat="1">
      <c r="A3035" s="49"/>
      <c r="B3035" s="50"/>
      <c r="C3035" s="51"/>
      <c r="D3035" s="49"/>
      <c r="E3035" s="52"/>
      <c r="F3035" s="52"/>
      <c r="G3035" s="52"/>
      <c r="H3035" s="52"/>
      <c r="I3035" s="52"/>
    </row>
    <row r="3036" spans="1:9" s="53" customFormat="1">
      <c r="A3036" s="49"/>
      <c r="B3036" s="50"/>
      <c r="C3036" s="51"/>
      <c r="D3036" s="49"/>
      <c r="E3036" s="52"/>
      <c r="F3036" s="52"/>
      <c r="G3036" s="52"/>
      <c r="H3036" s="52"/>
      <c r="I3036" s="52"/>
    </row>
    <row r="3037" spans="1:9" s="53" customFormat="1">
      <c r="A3037" s="49"/>
      <c r="B3037" s="50"/>
      <c r="C3037" s="51"/>
      <c r="D3037" s="49"/>
      <c r="E3037" s="52"/>
      <c r="F3037" s="52"/>
      <c r="G3037" s="52"/>
      <c r="H3037" s="52"/>
      <c r="I3037" s="52"/>
    </row>
    <row r="3038" spans="1:9" s="53" customFormat="1">
      <c r="A3038" s="49"/>
      <c r="B3038" s="50"/>
      <c r="C3038" s="51"/>
      <c r="D3038" s="49"/>
      <c r="E3038" s="52"/>
      <c r="F3038" s="52"/>
      <c r="G3038" s="52"/>
      <c r="H3038" s="52"/>
      <c r="I3038" s="52"/>
    </row>
    <row r="3039" spans="1:9" s="53" customFormat="1">
      <c r="A3039" s="49"/>
      <c r="B3039" s="50"/>
      <c r="C3039" s="51"/>
      <c r="D3039" s="49"/>
      <c r="E3039" s="52"/>
      <c r="F3039" s="52"/>
      <c r="G3039" s="52"/>
      <c r="H3039" s="52"/>
      <c r="I3039" s="52"/>
    </row>
    <row r="3040" spans="1:9" s="53" customFormat="1">
      <c r="A3040" s="49"/>
      <c r="B3040" s="50"/>
      <c r="C3040" s="51"/>
      <c r="D3040" s="49"/>
      <c r="E3040" s="52"/>
      <c r="F3040" s="52"/>
      <c r="G3040" s="52"/>
      <c r="H3040" s="52"/>
      <c r="I3040" s="52"/>
    </row>
    <row r="3041" spans="1:9" s="53" customFormat="1">
      <c r="A3041" s="49"/>
      <c r="B3041" s="50"/>
      <c r="C3041" s="51"/>
      <c r="D3041" s="49"/>
      <c r="E3041" s="52"/>
      <c r="F3041" s="52"/>
      <c r="G3041" s="52"/>
      <c r="H3041" s="52"/>
      <c r="I3041" s="52"/>
    </row>
    <row r="3042" spans="1:9" s="53" customFormat="1">
      <c r="A3042" s="49"/>
      <c r="B3042" s="50"/>
      <c r="C3042" s="51"/>
      <c r="D3042" s="49"/>
      <c r="E3042" s="52"/>
      <c r="F3042" s="52"/>
      <c r="G3042" s="52"/>
      <c r="H3042" s="52"/>
      <c r="I3042" s="52"/>
    </row>
    <row r="3043" spans="1:9" s="53" customFormat="1">
      <c r="A3043" s="49"/>
      <c r="B3043" s="50"/>
      <c r="C3043" s="51"/>
      <c r="D3043" s="49"/>
      <c r="E3043" s="52"/>
      <c r="F3043" s="52"/>
      <c r="G3043" s="52"/>
      <c r="H3043" s="52"/>
      <c r="I3043" s="52"/>
    </row>
    <row r="3044" spans="1:9" s="53" customFormat="1">
      <c r="A3044" s="49"/>
      <c r="B3044" s="50"/>
      <c r="C3044" s="51"/>
      <c r="D3044" s="49"/>
      <c r="E3044" s="52"/>
      <c r="F3044" s="52"/>
      <c r="G3044" s="52"/>
      <c r="H3044" s="52"/>
      <c r="I3044" s="52"/>
    </row>
    <row r="3045" spans="1:9" s="53" customFormat="1">
      <c r="A3045" s="49"/>
      <c r="B3045" s="50"/>
      <c r="C3045" s="51"/>
      <c r="D3045" s="49"/>
      <c r="E3045" s="52"/>
      <c r="F3045" s="52"/>
      <c r="G3045" s="52"/>
      <c r="H3045" s="52"/>
      <c r="I3045" s="52"/>
    </row>
    <row r="3046" spans="1:9" s="53" customFormat="1">
      <c r="A3046" s="49"/>
      <c r="B3046" s="50"/>
      <c r="C3046" s="51"/>
      <c r="D3046" s="49"/>
      <c r="E3046" s="52"/>
      <c r="F3046" s="52"/>
      <c r="G3046" s="52"/>
      <c r="H3046" s="52"/>
      <c r="I3046" s="52"/>
    </row>
    <row r="3047" spans="1:9" s="53" customFormat="1">
      <c r="A3047" s="49"/>
      <c r="B3047" s="50"/>
      <c r="C3047" s="51"/>
      <c r="D3047" s="49"/>
      <c r="E3047" s="52"/>
      <c r="F3047" s="52"/>
      <c r="G3047" s="52"/>
      <c r="H3047" s="52"/>
      <c r="I3047" s="52"/>
    </row>
    <row r="3048" spans="1:9" s="53" customFormat="1">
      <c r="A3048" s="49"/>
      <c r="B3048" s="50"/>
      <c r="C3048" s="51"/>
      <c r="D3048" s="49"/>
      <c r="E3048" s="52"/>
      <c r="F3048" s="52"/>
      <c r="G3048" s="52"/>
      <c r="H3048" s="52"/>
      <c r="I3048" s="52"/>
    </row>
    <row r="3049" spans="1:9" s="53" customFormat="1">
      <c r="A3049" s="49"/>
      <c r="B3049" s="50"/>
      <c r="C3049" s="51"/>
      <c r="D3049" s="49"/>
      <c r="E3049" s="52"/>
      <c r="F3049" s="52"/>
      <c r="G3049" s="52"/>
      <c r="H3049" s="52"/>
      <c r="I3049" s="52"/>
    </row>
    <row r="3050" spans="1:9" s="53" customFormat="1">
      <c r="A3050" s="49"/>
      <c r="B3050" s="50"/>
      <c r="C3050" s="51"/>
      <c r="D3050" s="49"/>
      <c r="E3050" s="52"/>
      <c r="F3050" s="52"/>
      <c r="G3050" s="52"/>
      <c r="H3050" s="52"/>
      <c r="I3050" s="52"/>
    </row>
    <row r="3051" spans="1:9" s="53" customFormat="1">
      <c r="A3051" s="49"/>
      <c r="B3051" s="50"/>
      <c r="C3051" s="51"/>
      <c r="D3051" s="49"/>
      <c r="E3051" s="52"/>
      <c r="F3051" s="52"/>
      <c r="G3051" s="52"/>
      <c r="H3051" s="52"/>
      <c r="I3051" s="52"/>
    </row>
    <row r="3052" spans="1:9" s="53" customFormat="1">
      <c r="A3052" s="49"/>
      <c r="B3052" s="50"/>
      <c r="C3052" s="51"/>
      <c r="D3052" s="49"/>
      <c r="E3052" s="52"/>
      <c r="F3052" s="52"/>
      <c r="G3052" s="52"/>
      <c r="H3052" s="52"/>
      <c r="I3052" s="52"/>
    </row>
    <row r="3053" spans="1:9" s="53" customFormat="1">
      <c r="A3053" s="49"/>
      <c r="B3053" s="50"/>
      <c r="C3053" s="51"/>
      <c r="D3053" s="49"/>
      <c r="E3053" s="52"/>
      <c r="F3053" s="52"/>
      <c r="G3053" s="52"/>
      <c r="H3053" s="52"/>
      <c r="I3053" s="52"/>
    </row>
    <row r="3054" spans="1:9" s="53" customFormat="1">
      <c r="A3054" s="49"/>
      <c r="B3054" s="50"/>
      <c r="C3054" s="51"/>
      <c r="D3054" s="49"/>
      <c r="E3054" s="52"/>
      <c r="F3054" s="52"/>
      <c r="G3054" s="52"/>
      <c r="H3054" s="52"/>
      <c r="I3054" s="52"/>
    </row>
    <row r="3055" spans="1:9" s="53" customFormat="1">
      <c r="A3055" s="49"/>
      <c r="B3055" s="50"/>
      <c r="C3055" s="51"/>
      <c r="D3055" s="49"/>
      <c r="E3055" s="52"/>
      <c r="F3055" s="52"/>
      <c r="G3055" s="52"/>
      <c r="H3055" s="52"/>
      <c r="I3055" s="52"/>
    </row>
    <row r="3056" spans="1:9" s="53" customFormat="1">
      <c r="A3056" s="49"/>
      <c r="B3056" s="50"/>
      <c r="C3056" s="51"/>
      <c r="D3056" s="49"/>
      <c r="E3056" s="52"/>
      <c r="F3056" s="52"/>
      <c r="G3056" s="52"/>
      <c r="H3056" s="52"/>
      <c r="I3056" s="52"/>
    </row>
    <row r="3057" spans="1:9" s="53" customFormat="1">
      <c r="A3057" s="49"/>
      <c r="B3057" s="50"/>
      <c r="C3057" s="51"/>
      <c r="D3057" s="49"/>
      <c r="E3057" s="52"/>
      <c r="F3057" s="52"/>
      <c r="G3057" s="52"/>
      <c r="H3057" s="52"/>
      <c r="I3057" s="52"/>
    </row>
    <row r="3058" spans="1:9" s="53" customFormat="1">
      <c r="A3058" s="49"/>
      <c r="B3058" s="50"/>
      <c r="C3058" s="51"/>
      <c r="D3058" s="49"/>
      <c r="E3058" s="52"/>
      <c r="F3058" s="52"/>
      <c r="G3058" s="52"/>
      <c r="H3058" s="52"/>
      <c r="I3058" s="52"/>
    </row>
    <row r="3059" spans="1:9" s="53" customFormat="1">
      <c r="A3059" s="49"/>
      <c r="B3059" s="50"/>
      <c r="C3059" s="51"/>
      <c r="D3059" s="49"/>
      <c r="E3059" s="52"/>
      <c r="F3059" s="52"/>
      <c r="G3059" s="52"/>
      <c r="H3059" s="52"/>
      <c r="I3059" s="52"/>
    </row>
    <row r="3060" spans="1:9" s="53" customFormat="1">
      <c r="A3060" s="49"/>
      <c r="B3060" s="50"/>
      <c r="C3060" s="51"/>
      <c r="D3060" s="49"/>
      <c r="E3060" s="52"/>
      <c r="F3060" s="52"/>
      <c r="G3060" s="52"/>
      <c r="H3060" s="52"/>
      <c r="I3060" s="52"/>
    </row>
    <row r="3061" spans="1:9" s="53" customFormat="1">
      <c r="A3061" s="49"/>
      <c r="B3061" s="50"/>
      <c r="C3061" s="51"/>
      <c r="D3061" s="49"/>
      <c r="E3061" s="52"/>
      <c r="F3061" s="52"/>
      <c r="G3061" s="52"/>
      <c r="H3061" s="52"/>
      <c r="I3061" s="52"/>
    </row>
    <row r="3062" spans="1:9" s="53" customFormat="1">
      <c r="A3062" s="49"/>
      <c r="B3062" s="50"/>
      <c r="C3062" s="51"/>
      <c r="D3062" s="49"/>
      <c r="E3062" s="52"/>
      <c r="F3062" s="52"/>
      <c r="G3062" s="52"/>
      <c r="H3062" s="52"/>
      <c r="I3062" s="52"/>
    </row>
    <row r="3063" spans="1:9" s="53" customFormat="1">
      <c r="A3063" s="49"/>
      <c r="B3063" s="50"/>
      <c r="C3063" s="51"/>
      <c r="D3063" s="49"/>
      <c r="E3063" s="52"/>
      <c r="F3063" s="52"/>
      <c r="G3063" s="52"/>
      <c r="H3063" s="52"/>
      <c r="I3063" s="52"/>
    </row>
    <row r="3064" spans="1:9" s="53" customFormat="1">
      <c r="A3064" s="49"/>
      <c r="B3064" s="50"/>
      <c r="C3064" s="51"/>
      <c r="D3064" s="49"/>
      <c r="E3064" s="52"/>
      <c r="F3064" s="52"/>
      <c r="G3064" s="52"/>
      <c r="H3064" s="52"/>
      <c r="I3064" s="52"/>
    </row>
    <row r="3065" spans="1:9" s="53" customFormat="1">
      <c r="A3065" s="49"/>
      <c r="B3065" s="50"/>
      <c r="C3065" s="51"/>
      <c r="D3065" s="49"/>
      <c r="E3065" s="52"/>
      <c r="F3065" s="52"/>
      <c r="G3065" s="52"/>
      <c r="H3065" s="52"/>
      <c r="I3065" s="52"/>
    </row>
    <row r="3066" spans="1:9" s="53" customFormat="1">
      <c r="A3066" s="49"/>
      <c r="B3066" s="50"/>
      <c r="C3066" s="51"/>
      <c r="D3066" s="49"/>
      <c r="E3066" s="52"/>
      <c r="F3066" s="52"/>
      <c r="G3066" s="52"/>
      <c r="H3066" s="52"/>
      <c r="I3066" s="52"/>
    </row>
    <row r="3067" spans="1:9" s="53" customFormat="1">
      <c r="A3067" s="49"/>
      <c r="B3067" s="50"/>
      <c r="C3067" s="51"/>
      <c r="D3067" s="49"/>
      <c r="E3067" s="52"/>
      <c r="F3067" s="52"/>
      <c r="G3067" s="52"/>
      <c r="H3067" s="52"/>
      <c r="I3067" s="52"/>
    </row>
    <row r="3068" spans="1:9" s="53" customFormat="1">
      <c r="A3068" s="49"/>
      <c r="B3068" s="50"/>
      <c r="C3068" s="51"/>
      <c r="D3068" s="49"/>
      <c r="E3068" s="52"/>
      <c r="F3068" s="52"/>
      <c r="G3068" s="52"/>
      <c r="H3068" s="52"/>
      <c r="I3068" s="52"/>
    </row>
    <row r="3069" spans="1:9" s="53" customFormat="1">
      <c r="A3069" s="49"/>
      <c r="B3069" s="50"/>
      <c r="C3069" s="51"/>
      <c r="D3069" s="49"/>
      <c r="E3069" s="52"/>
      <c r="F3069" s="52"/>
      <c r="G3069" s="52"/>
      <c r="H3069" s="52"/>
      <c r="I3069" s="52"/>
    </row>
    <row r="3070" spans="1:9" s="53" customFormat="1">
      <c r="A3070" s="49"/>
      <c r="B3070" s="50"/>
      <c r="C3070" s="51"/>
      <c r="D3070" s="49"/>
      <c r="E3070" s="52"/>
      <c r="F3070" s="52"/>
      <c r="G3070" s="52"/>
      <c r="H3070" s="52"/>
      <c r="I3070" s="52"/>
    </row>
    <row r="3071" spans="1:9" s="53" customFormat="1">
      <c r="A3071" s="49"/>
      <c r="B3071" s="50"/>
      <c r="C3071" s="51"/>
      <c r="D3071" s="49"/>
      <c r="E3071" s="52"/>
      <c r="F3071" s="52"/>
      <c r="G3071" s="52"/>
      <c r="H3071" s="52"/>
      <c r="I3071" s="52"/>
    </row>
    <row r="3072" spans="1:9" s="53" customFormat="1">
      <c r="A3072" s="49"/>
      <c r="B3072" s="50"/>
      <c r="C3072" s="51"/>
      <c r="D3072" s="49"/>
      <c r="E3072" s="52"/>
      <c r="F3072" s="52"/>
      <c r="G3072" s="52"/>
      <c r="H3072" s="52"/>
      <c r="I3072" s="52"/>
    </row>
    <row r="3073" spans="1:9" s="53" customFormat="1">
      <c r="A3073" s="49"/>
      <c r="B3073" s="50"/>
      <c r="C3073" s="51"/>
      <c r="D3073" s="49"/>
      <c r="E3073" s="52"/>
      <c r="F3073" s="52"/>
      <c r="G3073" s="52"/>
      <c r="H3073" s="52"/>
      <c r="I3073" s="52"/>
    </row>
    <row r="3074" spans="1:9" s="53" customFormat="1">
      <c r="A3074" s="49"/>
      <c r="B3074" s="50"/>
      <c r="C3074" s="51"/>
      <c r="D3074" s="49"/>
      <c r="E3074" s="52"/>
      <c r="F3074" s="52"/>
      <c r="G3074" s="52"/>
      <c r="H3074" s="52"/>
      <c r="I3074" s="52"/>
    </row>
    <row r="3075" spans="1:9" s="53" customFormat="1">
      <c r="A3075" s="49"/>
      <c r="B3075" s="50"/>
      <c r="C3075" s="51"/>
      <c r="D3075" s="49"/>
      <c r="E3075" s="52"/>
      <c r="F3075" s="52"/>
      <c r="G3075" s="52"/>
      <c r="H3075" s="52"/>
      <c r="I3075" s="52"/>
    </row>
    <row r="3076" spans="1:9" s="53" customFormat="1">
      <c r="A3076" s="49"/>
      <c r="B3076" s="50"/>
      <c r="C3076" s="51"/>
      <c r="D3076" s="49"/>
      <c r="E3076" s="52"/>
      <c r="F3076" s="52"/>
      <c r="G3076" s="52"/>
      <c r="H3076" s="52"/>
      <c r="I3076" s="52"/>
    </row>
    <row r="3077" spans="1:9" s="53" customFormat="1">
      <c r="A3077" s="49"/>
      <c r="B3077" s="50"/>
      <c r="C3077" s="51"/>
      <c r="D3077" s="49"/>
      <c r="E3077" s="52"/>
      <c r="F3077" s="52"/>
      <c r="G3077" s="52"/>
      <c r="H3077" s="52"/>
      <c r="I3077" s="52"/>
    </row>
    <row r="3078" spans="1:9" s="53" customFormat="1">
      <c r="A3078" s="49"/>
      <c r="B3078" s="50"/>
      <c r="C3078" s="51"/>
      <c r="D3078" s="49"/>
      <c r="E3078" s="52"/>
      <c r="F3078" s="52"/>
      <c r="G3078" s="52"/>
      <c r="H3078" s="52"/>
      <c r="I3078" s="52"/>
    </row>
    <row r="3079" spans="1:9" s="53" customFormat="1">
      <c r="A3079" s="49"/>
      <c r="B3079" s="50"/>
      <c r="C3079" s="51"/>
      <c r="D3079" s="49"/>
      <c r="E3079" s="52"/>
      <c r="F3079" s="52"/>
      <c r="G3079" s="52"/>
      <c r="H3079" s="52"/>
      <c r="I3079" s="52"/>
    </row>
    <row r="3080" spans="1:9" s="53" customFormat="1">
      <c r="A3080" s="49"/>
      <c r="B3080" s="50"/>
      <c r="C3080" s="51"/>
      <c r="D3080" s="49"/>
      <c r="E3080" s="52"/>
      <c r="F3080" s="52"/>
      <c r="G3080" s="52"/>
      <c r="H3080" s="52"/>
      <c r="I3080" s="52"/>
    </row>
    <row r="3081" spans="1:9" s="53" customFormat="1">
      <c r="A3081" s="49"/>
      <c r="B3081" s="50"/>
      <c r="C3081" s="51"/>
      <c r="D3081" s="49"/>
      <c r="E3081" s="52"/>
      <c r="F3081" s="52"/>
      <c r="G3081" s="52"/>
      <c r="H3081" s="52"/>
      <c r="I3081" s="52"/>
    </row>
    <row r="3082" spans="1:9" s="53" customFormat="1">
      <c r="A3082" s="49"/>
      <c r="B3082" s="50"/>
      <c r="C3082" s="51"/>
      <c r="D3082" s="49"/>
      <c r="E3082" s="52"/>
      <c r="F3082" s="52"/>
      <c r="G3082" s="52"/>
      <c r="H3082" s="52"/>
      <c r="I3082" s="52"/>
    </row>
    <row r="3083" spans="1:9" s="53" customFormat="1">
      <c r="A3083" s="49"/>
      <c r="B3083" s="50"/>
      <c r="C3083" s="51"/>
      <c r="D3083" s="49"/>
      <c r="E3083" s="52"/>
      <c r="F3083" s="52"/>
      <c r="G3083" s="52"/>
      <c r="H3083" s="52"/>
      <c r="I3083" s="52"/>
    </row>
    <row r="3084" spans="1:9" s="53" customFormat="1">
      <c r="A3084" s="49"/>
      <c r="B3084" s="50"/>
      <c r="C3084" s="51"/>
      <c r="D3084" s="49"/>
      <c r="E3084" s="52"/>
      <c r="F3084" s="52"/>
      <c r="G3084" s="52"/>
      <c r="H3084" s="52"/>
      <c r="I3084" s="52"/>
    </row>
    <row r="3085" spans="1:9" s="53" customFormat="1">
      <c r="A3085" s="49"/>
      <c r="B3085" s="50"/>
      <c r="C3085" s="51"/>
      <c r="D3085" s="49"/>
      <c r="E3085" s="52"/>
      <c r="F3085" s="52"/>
      <c r="G3085" s="52"/>
      <c r="H3085" s="52"/>
      <c r="I3085" s="52"/>
    </row>
    <row r="3086" spans="1:9" s="53" customFormat="1">
      <c r="A3086" s="49"/>
      <c r="B3086" s="50"/>
      <c r="C3086" s="51"/>
      <c r="D3086" s="49"/>
      <c r="E3086" s="52"/>
      <c r="F3086" s="52"/>
      <c r="G3086" s="52"/>
      <c r="H3086" s="52"/>
      <c r="I3086" s="52"/>
    </row>
    <row r="3087" spans="1:9" s="53" customFormat="1">
      <c r="A3087" s="49"/>
      <c r="B3087" s="50"/>
      <c r="C3087" s="51"/>
      <c r="D3087" s="49"/>
      <c r="E3087" s="52"/>
      <c r="F3087" s="52"/>
      <c r="G3087" s="52"/>
      <c r="H3087" s="52"/>
      <c r="I3087" s="52"/>
    </row>
    <row r="3088" spans="1:9" s="53" customFormat="1">
      <c r="A3088" s="49"/>
      <c r="B3088" s="50"/>
      <c r="C3088" s="51"/>
      <c r="D3088" s="49"/>
      <c r="E3088" s="52"/>
      <c r="F3088" s="52"/>
      <c r="G3088" s="52"/>
      <c r="H3088" s="52"/>
      <c r="I3088" s="52"/>
    </row>
    <row r="3089" spans="1:9" s="53" customFormat="1">
      <c r="A3089" s="49"/>
      <c r="B3089" s="50"/>
      <c r="C3089" s="51"/>
      <c r="D3089" s="49"/>
      <c r="E3089" s="52"/>
      <c r="F3089" s="52"/>
      <c r="G3089" s="52"/>
      <c r="H3089" s="52"/>
      <c r="I3089" s="52"/>
    </row>
    <row r="3090" spans="1:9" s="53" customFormat="1">
      <c r="A3090" s="49"/>
      <c r="B3090" s="50"/>
      <c r="C3090" s="51"/>
      <c r="D3090" s="49"/>
      <c r="E3090" s="52"/>
      <c r="F3090" s="52"/>
      <c r="G3090" s="52"/>
      <c r="H3090" s="52"/>
      <c r="I3090" s="52"/>
    </row>
    <row r="3091" spans="1:9" s="53" customFormat="1">
      <c r="A3091" s="49"/>
      <c r="B3091" s="50"/>
      <c r="C3091" s="51"/>
      <c r="D3091" s="49"/>
      <c r="E3091" s="52"/>
      <c r="F3091" s="52"/>
      <c r="G3091" s="52"/>
      <c r="H3091" s="52"/>
      <c r="I3091" s="52"/>
    </row>
    <row r="3092" spans="1:9" s="53" customFormat="1">
      <c r="A3092" s="49"/>
      <c r="B3092" s="50"/>
      <c r="C3092" s="51"/>
      <c r="D3092" s="49"/>
      <c r="E3092" s="52"/>
      <c r="F3092" s="52"/>
      <c r="G3092" s="52"/>
      <c r="H3092" s="52"/>
      <c r="I3092" s="52"/>
    </row>
    <row r="3093" spans="1:9" s="53" customFormat="1">
      <c r="A3093" s="49"/>
      <c r="B3093" s="50"/>
      <c r="C3093" s="51"/>
      <c r="D3093" s="49"/>
      <c r="E3093" s="52"/>
      <c r="F3093" s="52"/>
      <c r="G3093" s="52"/>
      <c r="H3093" s="52"/>
      <c r="I3093" s="52"/>
    </row>
    <row r="3094" spans="1:9" s="53" customFormat="1">
      <c r="A3094" s="49"/>
      <c r="B3094" s="50"/>
      <c r="C3094" s="51"/>
      <c r="D3094" s="49"/>
      <c r="E3094" s="52"/>
      <c r="F3094" s="52"/>
      <c r="G3094" s="52"/>
      <c r="H3094" s="52"/>
      <c r="I3094" s="52"/>
    </row>
    <row r="3095" spans="1:9" s="53" customFormat="1">
      <c r="A3095" s="49"/>
      <c r="B3095" s="50"/>
      <c r="C3095" s="51"/>
      <c r="D3095" s="49"/>
      <c r="E3095" s="52"/>
      <c r="F3095" s="52"/>
      <c r="G3095" s="52"/>
      <c r="H3095" s="52"/>
      <c r="I3095" s="52"/>
    </row>
    <row r="3096" spans="1:9" s="53" customFormat="1">
      <c r="A3096" s="49"/>
      <c r="B3096" s="50"/>
      <c r="C3096" s="51"/>
      <c r="D3096" s="49"/>
      <c r="E3096" s="52"/>
      <c r="F3096" s="52"/>
      <c r="G3096" s="52"/>
      <c r="H3096" s="52"/>
      <c r="I3096" s="52"/>
    </row>
    <row r="3097" spans="1:9" s="53" customFormat="1">
      <c r="A3097" s="49"/>
      <c r="B3097" s="50"/>
      <c r="C3097" s="51"/>
      <c r="D3097" s="49"/>
      <c r="E3097" s="52"/>
      <c r="F3097" s="52"/>
      <c r="G3097" s="52"/>
      <c r="H3097" s="52"/>
      <c r="I3097" s="52"/>
    </row>
    <row r="3098" spans="1:9" s="53" customFormat="1">
      <c r="A3098" s="49"/>
      <c r="B3098" s="50"/>
      <c r="C3098" s="51"/>
      <c r="D3098" s="49"/>
      <c r="E3098" s="52"/>
      <c r="F3098" s="52"/>
      <c r="G3098" s="52"/>
      <c r="H3098" s="52"/>
      <c r="I3098" s="52"/>
    </row>
    <row r="3099" spans="1:9" s="53" customFormat="1">
      <c r="A3099" s="49"/>
      <c r="B3099" s="50"/>
      <c r="C3099" s="51"/>
      <c r="D3099" s="49"/>
      <c r="E3099" s="52"/>
      <c r="F3099" s="52"/>
      <c r="G3099" s="52"/>
      <c r="H3099" s="52"/>
      <c r="I3099" s="52"/>
    </row>
    <row r="3100" spans="1:9" s="53" customFormat="1">
      <c r="A3100" s="49"/>
      <c r="B3100" s="50"/>
      <c r="C3100" s="51"/>
      <c r="D3100" s="49"/>
      <c r="E3100" s="52"/>
      <c r="F3100" s="52"/>
      <c r="G3100" s="52"/>
      <c r="H3100" s="52"/>
      <c r="I3100" s="52"/>
    </row>
    <row r="3101" spans="1:9" s="53" customFormat="1">
      <c r="A3101" s="49"/>
      <c r="B3101" s="50"/>
      <c r="C3101" s="51"/>
      <c r="D3101" s="49"/>
      <c r="E3101" s="52"/>
      <c r="F3101" s="52"/>
      <c r="G3101" s="52"/>
      <c r="H3101" s="52"/>
      <c r="I3101" s="52"/>
    </row>
    <row r="3102" spans="1:9" s="53" customFormat="1">
      <c r="A3102" s="49"/>
      <c r="B3102" s="50"/>
      <c r="C3102" s="51"/>
      <c r="D3102" s="49"/>
      <c r="E3102" s="52"/>
      <c r="F3102" s="52"/>
      <c r="G3102" s="52"/>
      <c r="H3102" s="52"/>
      <c r="I3102" s="52"/>
    </row>
    <row r="3103" spans="1:9" s="53" customFormat="1">
      <c r="A3103" s="49"/>
      <c r="B3103" s="50"/>
      <c r="C3103" s="51"/>
      <c r="D3103" s="49"/>
      <c r="E3103" s="52"/>
      <c r="F3103" s="52"/>
      <c r="G3103" s="52"/>
      <c r="H3103" s="52"/>
      <c r="I3103" s="52"/>
    </row>
    <row r="3104" spans="1:9" s="53" customFormat="1">
      <c r="A3104" s="49"/>
      <c r="B3104" s="50"/>
      <c r="C3104" s="51"/>
      <c r="D3104" s="49"/>
      <c r="E3104" s="52"/>
      <c r="F3104" s="52"/>
      <c r="G3104" s="52"/>
      <c r="H3104" s="52"/>
      <c r="I3104" s="52"/>
    </row>
    <row r="3105" spans="1:9" s="53" customFormat="1">
      <c r="A3105" s="49"/>
      <c r="B3105" s="50"/>
      <c r="C3105" s="51"/>
      <c r="D3105" s="49"/>
      <c r="E3105" s="52"/>
      <c r="F3105" s="52"/>
      <c r="G3105" s="52"/>
      <c r="H3105" s="52"/>
      <c r="I3105" s="52"/>
    </row>
    <row r="3106" spans="1:9" s="53" customFormat="1">
      <c r="A3106" s="49"/>
      <c r="B3106" s="50"/>
      <c r="C3106" s="51"/>
      <c r="D3106" s="49"/>
      <c r="E3106" s="52"/>
      <c r="F3106" s="52"/>
      <c r="G3106" s="52"/>
      <c r="H3106" s="52"/>
      <c r="I3106" s="52"/>
    </row>
    <row r="3107" spans="1:9" s="53" customFormat="1">
      <c r="A3107" s="49"/>
      <c r="B3107" s="50"/>
      <c r="C3107" s="51"/>
      <c r="D3107" s="49"/>
      <c r="E3107" s="52"/>
      <c r="F3107" s="52"/>
      <c r="G3107" s="52"/>
      <c r="H3107" s="52"/>
      <c r="I3107" s="52"/>
    </row>
    <row r="3108" spans="1:9" s="53" customFormat="1">
      <c r="A3108" s="49"/>
      <c r="B3108" s="50"/>
      <c r="C3108" s="51"/>
      <c r="D3108" s="49"/>
      <c r="E3108" s="52"/>
      <c r="F3108" s="52"/>
      <c r="G3108" s="52"/>
      <c r="H3108" s="52"/>
      <c r="I3108" s="52"/>
    </row>
    <row r="3109" spans="1:9" s="53" customFormat="1">
      <c r="A3109" s="49"/>
      <c r="B3109" s="50"/>
      <c r="C3109" s="51"/>
      <c r="D3109" s="49"/>
      <c r="E3109" s="52"/>
      <c r="F3109" s="52"/>
      <c r="G3109" s="52"/>
      <c r="H3109" s="52"/>
      <c r="I3109" s="52"/>
    </row>
    <row r="3110" spans="1:9" s="53" customFormat="1">
      <c r="A3110" s="49"/>
      <c r="B3110" s="50"/>
      <c r="C3110" s="51"/>
      <c r="D3110" s="49"/>
      <c r="E3110" s="52"/>
      <c r="F3110" s="52"/>
      <c r="G3110" s="52"/>
      <c r="H3110" s="52"/>
      <c r="I3110" s="52"/>
    </row>
    <row r="3111" spans="1:9" s="53" customFormat="1">
      <c r="A3111" s="49"/>
      <c r="B3111" s="50"/>
      <c r="C3111" s="51"/>
      <c r="D3111" s="49"/>
      <c r="E3111" s="52"/>
      <c r="F3111" s="52"/>
      <c r="G3111" s="52"/>
      <c r="H3111" s="52"/>
      <c r="I3111" s="52"/>
    </row>
    <row r="3112" spans="1:9" s="53" customFormat="1">
      <c r="A3112" s="49"/>
      <c r="B3112" s="50"/>
      <c r="C3112" s="51"/>
      <c r="D3112" s="49"/>
      <c r="E3112" s="52"/>
      <c r="F3112" s="52"/>
      <c r="G3112" s="52"/>
      <c r="H3112" s="52"/>
      <c r="I3112" s="52"/>
    </row>
    <row r="3113" spans="1:9" s="53" customFormat="1">
      <c r="A3113" s="49"/>
      <c r="B3113" s="50"/>
      <c r="C3113" s="51"/>
      <c r="D3113" s="49"/>
      <c r="E3113" s="52"/>
      <c r="F3113" s="52"/>
      <c r="G3113" s="52"/>
      <c r="H3113" s="52"/>
      <c r="I3113" s="52"/>
    </row>
    <row r="3114" spans="1:9" s="53" customFormat="1">
      <c r="A3114" s="49"/>
      <c r="B3114" s="50"/>
      <c r="C3114" s="51"/>
      <c r="D3114" s="49"/>
      <c r="E3114" s="52"/>
      <c r="F3114" s="52"/>
      <c r="G3114" s="52"/>
      <c r="H3114" s="52"/>
      <c r="I3114" s="52"/>
    </row>
    <row r="3115" spans="1:9" s="53" customFormat="1">
      <c r="A3115" s="49"/>
      <c r="B3115" s="50"/>
      <c r="C3115" s="51"/>
      <c r="D3115" s="49"/>
      <c r="E3115" s="52"/>
      <c r="F3115" s="52"/>
      <c r="G3115" s="52"/>
      <c r="H3115" s="52"/>
      <c r="I3115" s="52"/>
    </row>
    <row r="3116" spans="1:9" s="53" customFormat="1">
      <c r="A3116" s="49"/>
      <c r="B3116" s="50"/>
      <c r="C3116" s="51"/>
      <c r="D3116" s="49"/>
      <c r="E3116" s="52"/>
      <c r="F3116" s="52"/>
      <c r="G3116" s="52"/>
      <c r="H3116" s="52"/>
      <c r="I3116" s="52"/>
    </row>
    <row r="3117" spans="1:9" s="53" customFormat="1">
      <c r="A3117" s="49"/>
      <c r="B3117" s="50"/>
      <c r="C3117" s="51"/>
      <c r="D3117" s="49"/>
      <c r="E3117" s="52"/>
      <c r="F3117" s="52"/>
      <c r="G3117" s="52"/>
      <c r="H3117" s="52"/>
      <c r="I3117" s="52"/>
    </row>
    <row r="3118" spans="1:9" s="53" customFormat="1">
      <c r="A3118" s="49"/>
      <c r="B3118" s="50"/>
      <c r="C3118" s="51"/>
      <c r="D3118" s="49"/>
      <c r="E3118" s="52"/>
      <c r="F3118" s="52"/>
      <c r="G3118" s="52"/>
      <c r="H3118" s="52"/>
      <c r="I3118" s="52"/>
    </row>
    <row r="3119" spans="1:9" s="53" customFormat="1">
      <c r="A3119" s="49"/>
      <c r="B3119" s="50"/>
      <c r="C3119" s="51"/>
      <c r="D3119" s="49"/>
      <c r="E3119" s="52"/>
      <c r="F3119" s="52"/>
      <c r="G3119" s="52"/>
      <c r="H3119" s="52"/>
      <c r="I3119" s="52"/>
    </row>
    <row r="3120" spans="1:9" s="53" customFormat="1">
      <c r="A3120" s="49"/>
      <c r="B3120" s="50"/>
      <c r="C3120" s="51"/>
      <c r="D3120" s="49"/>
      <c r="E3120" s="52"/>
      <c r="F3120" s="52"/>
      <c r="G3120" s="52"/>
      <c r="H3120" s="52"/>
      <c r="I3120" s="52"/>
    </row>
    <row r="3121" spans="1:9" s="53" customFormat="1">
      <c r="A3121" s="49"/>
      <c r="B3121" s="50"/>
      <c r="C3121" s="51"/>
      <c r="D3121" s="49"/>
      <c r="E3121" s="52"/>
      <c r="F3121" s="52"/>
      <c r="G3121" s="52"/>
      <c r="H3121" s="52"/>
      <c r="I3121" s="52"/>
    </row>
    <row r="3122" spans="1:9" s="53" customFormat="1">
      <c r="A3122" s="49"/>
      <c r="B3122" s="50"/>
      <c r="C3122" s="51"/>
      <c r="D3122" s="49"/>
      <c r="E3122" s="52"/>
      <c r="F3122" s="52"/>
      <c r="G3122" s="52"/>
      <c r="H3122" s="52"/>
      <c r="I3122" s="52"/>
    </row>
    <row r="3123" spans="1:9" s="53" customFormat="1">
      <c r="A3123" s="49"/>
      <c r="B3123" s="50"/>
      <c r="C3123" s="51"/>
      <c r="D3123" s="49"/>
      <c r="E3123" s="52"/>
      <c r="F3123" s="52"/>
      <c r="G3123" s="52"/>
      <c r="H3123" s="52"/>
      <c r="I3123" s="52"/>
    </row>
    <row r="3124" spans="1:9" s="53" customFormat="1">
      <c r="A3124" s="49"/>
      <c r="B3124" s="50"/>
      <c r="C3124" s="51"/>
      <c r="D3124" s="49"/>
      <c r="E3124" s="52"/>
      <c r="F3124" s="52"/>
      <c r="G3124" s="52"/>
      <c r="H3124" s="52"/>
      <c r="I3124" s="52"/>
    </row>
    <row r="3125" spans="1:9" s="53" customFormat="1">
      <c r="A3125" s="49"/>
      <c r="B3125" s="50"/>
      <c r="C3125" s="51"/>
      <c r="D3125" s="49"/>
      <c r="E3125" s="52"/>
      <c r="F3125" s="52"/>
      <c r="G3125" s="52"/>
      <c r="H3125" s="52"/>
      <c r="I3125" s="52"/>
    </row>
    <row r="3126" spans="1:9" s="53" customFormat="1">
      <c r="A3126" s="49"/>
      <c r="B3126" s="50"/>
      <c r="C3126" s="51"/>
      <c r="D3126" s="49"/>
      <c r="E3126" s="52"/>
      <c r="F3126" s="52"/>
      <c r="G3126" s="52"/>
      <c r="H3126" s="52"/>
      <c r="I3126" s="52"/>
    </row>
    <row r="3127" spans="1:9" s="53" customFormat="1">
      <c r="A3127" s="49"/>
      <c r="B3127" s="50"/>
      <c r="C3127" s="51"/>
      <c r="D3127" s="49"/>
      <c r="E3127" s="52"/>
      <c r="F3127" s="52"/>
      <c r="G3127" s="52"/>
      <c r="H3127" s="52"/>
      <c r="I3127" s="52"/>
    </row>
    <row r="3128" spans="1:9" s="53" customFormat="1">
      <c r="A3128" s="49"/>
      <c r="B3128" s="50"/>
      <c r="C3128" s="51"/>
      <c r="D3128" s="49"/>
      <c r="E3128" s="52"/>
      <c r="F3128" s="52"/>
      <c r="G3128" s="52"/>
      <c r="H3128" s="52"/>
      <c r="I3128" s="52"/>
    </row>
    <row r="3129" spans="1:9" s="53" customFormat="1">
      <c r="A3129" s="49"/>
      <c r="B3129" s="50"/>
      <c r="C3129" s="51"/>
      <c r="D3129" s="49"/>
      <c r="E3129" s="52"/>
      <c r="F3129" s="52"/>
      <c r="G3129" s="52"/>
      <c r="H3129" s="52"/>
      <c r="I3129" s="52"/>
    </row>
    <row r="3130" spans="1:9" s="53" customFormat="1">
      <c r="A3130" s="49"/>
      <c r="B3130" s="50"/>
      <c r="C3130" s="51"/>
      <c r="D3130" s="49"/>
      <c r="E3130" s="52"/>
      <c r="F3130" s="52"/>
      <c r="G3130" s="52"/>
      <c r="H3130" s="52"/>
      <c r="I3130" s="52"/>
    </row>
    <row r="3131" spans="1:9" s="53" customFormat="1">
      <c r="A3131" s="49"/>
      <c r="B3131" s="50"/>
      <c r="C3131" s="51"/>
      <c r="D3131" s="49"/>
      <c r="E3131" s="52"/>
      <c r="F3131" s="52"/>
      <c r="G3131" s="52"/>
      <c r="H3131" s="52"/>
      <c r="I3131" s="52"/>
    </row>
    <row r="3132" spans="1:9" s="53" customFormat="1">
      <c r="A3132" s="49"/>
      <c r="B3132" s="50"/>
      <c r="C3132" s="51"/>
      <c r="D3132" s="49"/>
      <c r="E3132" s="52"/>
      <c r="F3132" s="52"/>
      <c r="G3132" s="52"/>
      <c r="H3132" s="52"/>
      <c r="I3132" s="52"/>
    </row>
    <row r="3133" spans="1:9" s="53" customFormat="1">
      <c r="A3133" s="49"/>
      <c r="B3133" s="50"/>
      <c r="C3133" s="51"/>
      <c r="D3133" s="49"/>
      <c r="E3133" s="52"/>
      <c r="F3133" s="52"/>
      <c r="G3133" s="52"/>
      <c r="H3133" s="52"/>
      <c r="I3133" s="52"/>
    </row>
    <row r="3134" spans="1:9" s="53" customFormat="1">
      <c r="A3134" s="49"/>
      <c r="B3134" s="50"/>
      <c r="C3134" s="51"/>
      <c r="D3134" s="49"/>
      <c r="E3134" s="52"/>
      <c r="F3134" s="52"/>
      <c r="G3134" s="52"/>
      <c r="H3134" s="52"/>
      <c r="I3134" s="52"/>
    </row>
    <row r="3135" spans="1:9" s="53" customFormat="1">
      <c r="A3135" s="49"/>
      <c r="B3135" s="50"/>
      <c r="C3135" s="51"/>
      <c r="D3135" s="49"/>
      <c r="E3135" s="52"/>
      <c r="F3135" s="52"/>
      <c r="G3135" s="52"/>
      <c r="H3135" s="52"/>
      <c r="I3135" s="52"/>
    </row>
    <row r="3136" spans="1:9" s="53" customFormat="1">
      <c r="A3136" s="49"/>
      <c r="B3136" s="50"/>
      <c r="C3136" s="51"/>
      <c r="D3136" s="49"/>
      <c r="E3136" s="52"/>
      <c r="F3136" s="52"/>
      <c r="G3136" s="52"/>
      <c r="H3136" s="52"/>
      <c r="I3136" s="52"/>
    </row>
    <row r="3137" spans="1:9" s="53" customFormat="1">
      <c r="A3137" s="49"/>
      <c r="B3137" s="50"/>
      <c r="C3137" s="51"/>
      <c r="D3137" s="49"/>
      <c r="E3137" s="52"/>
      <c r="F3137" s="52"/>
      <c r="G3137" s="52"/>
      <c r="H3137" s="52"/>
      <c r="I3137" s="52"/>
    </row>
    <row r="3138" spans="1:9" s="53" customFormat="1">
      <c r="A3138" s="49"/>
      <c r="B3138" s="50"/>
      <c r="C3138" s="51"/>
      <c r="D3138" s="49"/>
      <c r="E3138" s="52"/>
      <c r="F3138" s="52"/>
      <c r="G3138" s="52"/>
      <c r="H3138" s="52"/>
      <c r="I3138" s="52"/>
    </row>
    <row r="3139" spans="1:9" s="53" customFormat="1">
      <c r="A3139" s="49"/>
      <c r="B3139" s="50"/>
      <c r="C3139" s="51"/>
      <c r="D3139" s="49"/>
      <c r="E3139" s="52"/>
      <c r="F3139" s="52"/>
      <c r="G3139" s="52"/>
      <c r="H3139" s="52"/>
      <c r="I3139" s="52"/>
    </row>
    <row r="3140" spans="1:9" s="53" customFormat="1">
      <c r="A3140" s="49"/>
      <c r="B3140" s="50"/>
      <c r="C3140" s="51"/>
      <c r="D3140" s="49"/>
      <c r="E3140" s="52"/>
      <c r="F3140" s="52"/>
      <c r="G3140" s="52"/>
      <c r="H3140" s="52"/>
      <c r="I3140" s="52"/>
    </row>
    <row r="3141" spans="1:9" s="53" customFormat="1">
      <c r="A3141" s="49"/>
      <c r="B3141" s="50"/>
      <c r="C3141" s="51"/>
      <c r="D3141" s="49"/>
      <c r="E3141" s="52"/>
      <c r="F3141" s="52"/>
      <c r="G3141" s="52"/>
      <c r="H3141" s="52"/>
      <c r="I3141" s="52"/>
    </row>
    <row r="3142" spans="1:9" s="53" customFormat="1">
      <c r="A3142" s="49"/>
      <c r="B3142" s="50"/>
      <c r="C3142" s="51"/>
      <c r="D3142" s="49"/>
      <c r="E3142" s="52"/>
      <c r="F3142" s="52"/>
      <c r="G3142" s="52"/>
      <c r="H3142" s="52"/>
      <c r="I3142" s="52"/>
    </row>
    <row r="3143" spans="1:9" s="53" customFormat="1">
      <c r="A3143" s="49"/>
      <c r="B3143" s="50"/>
      <c r="C3143" s="51"/>
      <c r="D3143" s="49"/>
      <c r="E3143" s="52"/>
      <c r="F3143" s="52"/>
      <c r="G3143" s="52"/>
      <c r="H3143" s="52"/>
      <c r="I3143" s="52"/>
    </row>
    <row r="3144" spans="1:9" s="53" customFormat="1">
      <c r="A3144" s="49"/>
      <c r="B3144" s="50"/>
      <c r="C3144" s="51"/>
      <c r="D3144" s="49"/>
      <c r="E3144" s="52"/>
      <c r="F3144" s="52"/>
      <c r="G3144" s="52"/>
      <c r="H3144" s="52"/>
      <c r="I3144" s="52"/>
    </row>
    <row r="3145" spans="1:9" s="53" customFormat="1">
      <c r="A3145" s="49"/>
      <c r="B3145" s="50"/>
      <c r="C3145" s="51"/>
      <c r="D3145" s="49"/>
      <c r="E3145" s="52"/>
      <c r="F3145" s="52"/>
      <c r="G3145" s="52"/>
      <c r="H3145" s="52"/>
      <c r="I3145" s="52"/>
    </row>
    <row r="3146" spans="1:9" s="53" customFormat="1">
      <c r="A3146" s="49"/>
      <c r="B3146" s="50"/>
      <c r="C3146" s="51"/>
      <c r="D3146" s="49"/>
      <c r="E3146" s="52"/>
      <c r="F3146" s="52"/>
      <c r="G3146" s="52"/>
      <c r="H3146" s="52"/>
      <c r="I3146" s="52"/>
    </row>
    <row r="3147" spans="1:9" s="53" customFormat="1">
      <c r="A3147" s="49"/>
      <c r="B3147" s="50"/>
      <c r="C3147" s="51"/>
      <c r="D3147" s="49"/>
      <c r="E3147" s="52"/>
      <c r="F3147" s="52"/>
      <c r="G3147" s="52"/>
      <c r="H3147" s="52"/>
      <c r="I3147" s="52"/>
    </row>
    <row r="3148" spans="1:9" s="53" customFormat="1">
      <c r="A3148" s="49"/>
      <c r="B3148" s="50"/>
      <c r="C3148" s="51"/>
      <c r="D3148" s="49"/>
      <c r="E3148" s="52"/>
      <c r="F3148" s="52"/>
      <c r="G3148" s="52"/>
      <c r="H3148" s="52"/>
      <c r="I3148" s="52"/>
    </row>
    <row r="3149" spans="1:9" s="53" customFormat="1">
      <c r="A3149" s="49"/>
      <c r="B3149" s="50"/>
      <c r="C3149" s="51"/>
      <c r="D3149" s="49"/>
      <c r="E3149" s="52"/>
      <c r="F3149" s="52"/>
      <c r="G3149" s="52"/>
      <c r="H3149" s="52"/>
      <c r="I3149" s="52"/>
    </row>
    <row r="3150" spans="1:9" s="53" customFormat="1">
      <c r="A3150" s="49"/>
      <c r="B3150" s="50"/>
      <c r="C3150" s="51"/>
      <c r="D3150" s="49"/>
      <c r="E3150" s="52"/>
      <c r="F3150" s="52"/>
      <c r="G3150" s="52"/>
      <c r="H3150" s="52"/>
      <c r="I3150" s="52"/>
    </row>
    <row r="3151" spans="1:9" s="53" customFormat="1">
      <c r="A3151" s="49"/>
      <c r="B3151" s="50"/>
      <c r="C3151" s="51"/>
      <c r="D3151" s="49"/>
      <c r="E3151" s="52"/>
      <c r="F3151" s="52"/>
      <c r="G3151" s="52"/>
      <c r="H3151" s="52"/>
      <c r="I3151" s="52"/>
    </row>
    <row r="3152" spans="1:9" s="53" customFormat="1">
      <c r="A3152" s="49"/>
      <c r="B3152" s="50"/>
      <c r="C3152" s="51"/>
      <c r="D3152" s="49"/>
      <c r="E3152" s="52"/>
      <c r="F3152" s="52"/>
      <c r="G3152" s="52"/>
      <c r="H3152" s="52"/>
      <c r="I3152" s="52"/>
    </row>
    <row r="3153" spans="1:9" s="53" customFormat="1">
      <c r="A3153" s="49"/>
      <c r="B3153" s="50"/>
      <c r="C3153" s="51"/>
      <c r="D3153" s="49"/>
      <c r="E3153" s="52"/>
      <c r="F3153" s="52"/>
      <c r="G3153" s="52"/>
      <c r="H3153" s="52"/>
      <c r="I3153" s="52"/>
    </row>
    <row r="3154" spans="1:9" s="53" customFormat="1">
      <c r="A3154" s="49"/>
      <c r="B3154" s="50"/>
      <c r="C3154" s="51"/>
      <c r="D3154" s="49"/>
      <c r="E3154" s="52"/>
      <c r="F3154" s="52"/>
      <c r="G3154" s="52"/>
      <c r="H3154" s="52"/>
      <c r="I3154" s="52"/>
    </row>
    <row r="3155" spans="1:9" s="53" customFormat="1">
      <c r="A3155" s="49"/>
      <c r="B3155" s="50"/>
      <c r="C3155" s="51"/>
      <c r="D3155" s="49"/>
      <c r="E3155" s="52"/>
      <c r="F3155" s="52"/>
      <c r="G3155" s="52"/>
      <c r="H3155" s="52"/>
      <c r="I3155" s="52"/>
    </row>
    <row r="3156" spans="1:9" s="53" customFormat="1">
      <c r="A3156" s="49"/>
      <c r="B3156" s="50"/>
      <c r="C3156" s="51"/>
      <c r="D3156" s="49"/>
      <c r="E3156" s="52"/>
      <c r="F3156" s="52"/>
      <c r="G3156" s="52"/>
      <c r="H3156" s="52"/>
      <c r="I3156" s="52"/>
    </row>
    <row r="3157" spans="1:9" s="53" customFormat="1">
      <c r="A3157" s="49"/>
      <c r="B3157" s="50"/>
      <c r="C3157" s="51"/>
      <c r="D3157" s="49"/>
      <c r="E3157" s="52"/>
      <c r="F3157" s="52"/>
      <c r="G3157" s="52"/>
      <c r="H3157" s="52"/>
      <c r="I3157" s="52"/>
    </row>
    <row r="3158" spans="1:9" s="53" customFormat="1">
      <c r="A3158" s="49"/>
      <c r="B3158" s="50"/>
      <c r="C3158" s="51"/>
      <c r="D3158" s="49"/>
      <c r="E3158" s="52"/>
      <c r="F3158" s="52"/>
      <c r="G3158" s="52"/>
      <c r="H3158" s="52"/>
      <c r="I3158" s="52"/>
    </row>
    <row r="3159" spans="1:9" s="53" customFormat="1">
      <c r="A3159" s="49"/>
      <c r="B3159" s="50"/>
      <c r="C3159" s="51"/>
      <c r="D3159" s="49"/>
      <c r="E3159" s="52"/>
      <c r="F3159" s="52"/>
      <c r="G3159" s="52"/>
      <c r="H3159" s="52"/>
      <c r="I3159" s="52"/>
    </row>
    <row r="3160" spans="1:9" s="53" customFormat="1">
      <c r="A3160" s="49"/>
      <c r="B3160" s="50"/>
      <c r="C3160" s="51"/>
      <c r="D3160" s="49"/>
      <c r="E3160" s="52"/>
      <c r="F3160" s="52"/>
      <c r="G3160" s="52"/>
      <c r="H3160" s="52"/>
      <c r="I3160" s="52"/>
    </row>
    <row r="3161" spans="1:9" s="53" customFormat="1">
      <c r="A3161" s="49"/>
      <c r="B3161" s="50"/>
      <c r="C3161" s="51"/>
      <c r="D3161" s="49"/>
      <c r="E3161" s="52"/>
      <c r="F3161" s="52"/>
      <c r="G3161" s="52"/>
      <c r="H3161" s="52"/>
      <c r="I3161" s="52"/>
    </row>
    <row r="3162" spans="1:9" s="53" customFormat="1">
      <c r="A3162" s="49"/>
      <c r="B3162" s="50"/>
      <c r="C3162" s="51"/>
      <c r="D3162" s="49"/>
      <c r="E3162" s="52"/>
      <c r="F3162" s="52"/>
      <c r="G3162" s="52"/>
      <c r="H3162" s="52"/>
      <c r="I3162" s="52"/>
    </row>
    <row r="3163" spans="1:9" s="53" customFormat="1">
      <c r="A3163" s="49"/>
      <c r="B3163" s="50"/>
      <c r="C3163" s="51"/>
      <c r="D3163" s="49"/>
      <c r="E3163" s="52"/>
      <c r="F3163" s="52"/>
      <c r="G3163" s="52"/>
      <c r="H3163" s="52"/>
      <c r="I3163" s="52"/>
    </row>
    <row r="3164" spans="1:9" s="53" customFormat="1">
      <c r="A3164" s="49"/>
      <c r="B3164" s="50"/>
      <c r="C3164" s="51"/>
      <c r="D3164" s="49"/>
      <c r="E3164" s="52"/>
      <c r="F3164" s="52"/>
      <c r="G3164" s="52"/>
      <c r="H3164" s="52"/>
      <c r="I3164" s="52"/>
    </row>
    <row r="3165" spans="1:9" s="53" customFormat="1">
      <c r="A3165" s="49"/>
      <c r="B3165" s="50"/>
      <c r="C3165" s="51"/>
      <c r="D3165" s="49"/>
      <c r="E3165" s="52"/>
      <c r="F3165" s="52"/>
      <c r="G3165" s="52"/>
      <c r="H3165" s="52"/>
      <c r="I3165" s="52"/>
    </row>
    <row r="3166" spans="1:9" s="53" customFormat="1">
      <c r="A3166" s="49"/>
      <c r="B3166" s="50"/>
      <c r="C3166" s="51"/>
      <c r="D3166" s="49"/>
      <c r="E3166" s="52"/>
      <c r="F3166" s="52"/>
      <c r="G3166" s="52"/>
      <c r="H3166" s="52"/>
      <c r="I3166" s="52"/>
    </row>
    <row r="3167" spans="1:9" s="53" customFormat="1">
      <c r="A3167" s="49"/>
      <c r="B3167" s="50"/>
      <c r="C3167" s="51"/>
      <c r="D3167" s="49"/>
      <c r="E3167" s="52"/>
      <c r="F3167" s="52"/>
      <c r="G3167" s="52"/>
      <c r="H3167" s="52"/>
      <c r="I3167" s="52"/>
    </row>
    <row r="3168" spans="1:9" s="53" customFormat="1">
      <c r="A3168" s="49"/>
      <c r="B3168" s="50"/>
      <c r="C3168" s="51"/>
      <c r="D3168" s="49"/>
      <c r="E3168" s="52"/>
      <c r="F3168" s="52"/>
      <c r="G3168" s="52"/>
      <c r="H3168" s="52"/>
      <c r="I3168" s="52"/>
    </row>
    <row r="3169" spans="1:9" s="53" customFormat="1">
      <c r="A3169" s="49"/>
      <c r="B3169" s="50"/>
      <c r="C3169" s="51"/>
      <c r="D3169" s="49"/>
      <c r="E3169" s="52"/>
      <c r="F3169" s="52"/>
      <c r="G3169" s="52"/>
      <c r="H3169" s="52"/>
      <c r="I3169" s="52"/>
    </row>
    <row r="3170" spans="1:9" s="53" customFormat="1">
      <c r="A3170" s="49"/>
      <c r="B3170" s="50"/>
      <c r="C3170" s="51"/>
      <c r="D3170" s="49"/>
      <c r="E3170" s="52"/>
      <c r="F3170" s="52"/>
      <c r="G3170" s="52"/>
      <c r="H3170" s="52"/>
      <c r="I3170" s="52"/>
    </row>
    <row r="3171" spans="1:9" s="53" customFormat="1">
      <c r="A3171" s="49"/>
      <c r="B3171" s="50"/>
      <c r="C3171" s="51"/>
      <c r="D3171" s="49"/>
      <c r="E3171" s="52"/>
      <c r="F3171" s="52"/>
      <c r="G3171" s="52"/>
      <c r="H3171" s="52"/>
      <c r="I3171" s="52"/>
    </row>
    <row r="3172" spans="1:9" s="53" customFormat="1">
      <c r="A3172" s="49"/>
      <c r="B3172" s="50"/>
      <c r="C3172" s="51"/>
      <c r="D3172" s="49"/>
      <c r="E3172" s="52"/>
      <c r="F3172" s="52"/>
      <c r="G3172" s="52"/>
      <c r="H3172" s="52"/>
      <c r="I3172" s="52"/>
    </row>
    <row r="3173" spans="1:9" s="53" customFormat="1">
      <c r="A3173" s="49"/>
      <c r="B3173" s="50"/>
      <c r="C3173" s="51"/>
      <c r="D3173" s="49"/>
      <c r="E3173" s="52"/>
      <c r="F3173" s="52"/>
      <c r="G3173" s="52"/>
      <c r="H3173" s="52"/>
      <c r="I3173" s="52"/>
    </row>
    <row r="3174" spans="1:9" s="53" customFormat="1">
      <c r="A3174" s="49"/>
      <c r="B3174" s="50"/>
      <c r="C3174" s="51"/>
      <c r="D3174" s="49"/>
      <c r="E3174" s="52"/>
      <c r="F3174" s="52"/>
      <c r="G3174" s="52"/>
      <c r="H3174" s="52"/>
      <c r="I3174" s="52"/>
    </row>
    <row r="3175" spans="1:9" s="53" customFormat="1">
      <c r="A3175" s="49"/>
      <c r="B3175" s="50"/>
      <c r="C3175" s="51"/>
      <c r="D3175" s="49"/>
      <c r="E3175" s="52"/>
      <c r="F3175" s="52"/>
      <c r="G3175" s="52"/>
      <c r="H3175" s="52"/>
      <c r="I3175" s="52"/>
    </row>
    <row r="3176" spans="1:9" s="53" customFormat="1">
      <c r="A3176" s="49"/>
      <c r="B3176" s="50"/>
      <c r="C3176" s="51"/>
      <c r="D3176" s="49"/>
      <c r="E3176" s="52"/>
      <c r="F3176" s="52"/>
      <c r="G3176" s="52"/>
      <c r="H3176" s="52"/>
      <c r="I3176" s="52"/>
    </row>
    <row r="3177" spans="1:9" s="53" customFormat="1">
      <c r="A3177" s="49"/>
      <c r="B3177" s="50"/>
      <c r="C3177" s="51"/>
      <c r="D3177" s="49"/>
      <c r="E3177" s="52"/>
      <c r="F3177" s="52"/>
      <c r="G3177" s="52"/>
      <c r="H3177" s="52"/>
      <c r="I3177" s="52"/>
    </row>
    <row r="3178" spans="1:9" s="53" customFormat="1">
      <c r="A3178" s="49"/>
      <c r="B3178" s="50"/>
      <c r="C3178" s="51"/>
      <c r="D3178" s="49"/>
      <c r="E3178" s="52"/>
      <c r="F3178" s="52"/>
      <c r="G3178" s="52"/>
      <c r="H3178" s="52"/>
      <c r="I3178" s="52"/>
    </row>
    <row r="3179" spans="1:9" s="53" customFormat="1">
      <c r="A3179" s="49"/>
      <c r="B3179" s="50"/>
      <c r="C3179" s="51"/>
      <c r="D3179" s="49"/>
      <c r="E3179" s="52"/>
      <c r="F3179" s="52"/>
      <c r="G3179" s="52"/>
      <c r="H3179" s="52"/>
      <c r="I3179" s="52"/>
    </row>
    <row r="3180" spans="1:9" s="53" customFormat="1">
      <c r="A3180" s="49"/>
      <c r="B3180" s="50"/>
      <c r="C3180" s="51"/>
      <c r="D3180" s="49"/>
      <c r="E3180" s="52"/>
      <c r="F3180" s="52"/>
      <c r="G3180" s="52"/>
      <c r="H3180" s="52"/>
      <c r="I3180" s="52"/>
    </row>
    <row r="3181" spans="1:9" s="53" customFormat="1">
      <c r="A3181" s="49"/>
      <c r="B3181" s="50"/>
      <c r="C3181" s="51"/>
      <c r="D3181" s="49"/>
      <c r="E3181" s="52"/>
      <c r="F3181" s="52"/>
      <c r="G3181" s="52"/>
      <c r="H3181" s="52"/>
      <c r="I3181" s="52"/>
    </row>
    <row r="3182" spans="1:9" s="53" customFormat="1">
      <c r="A3182" s="49"/>
      <c r="B3182" s="50"/>
      <c r="C3182" s="51"/>
      <c r="D3182" s="49"/>
      <c r="E3182" s="52"/>
      <c r="F3182" s="52"/>
      <c r="G3182" s="52"/>
      <c r="H3182" s="52"/>
      <c r="I3182" s="52"/>
    </row>
    <row r="3183" spans="1:9" s="53" customFormat="1">
      <c r="A3183" s="49"/>
      <c r="B3183" s="50"/>
      <c r="C3183" s="51"/>
      <c r="D3183" s="49"/>
      <c r="E3183" s="52"/>
      <c r="F3183" s="52"/>
      <c r="G3183" s="52"/>
      <c r="H3183" s="52"/>
      <c r="I3183" s="52"/>
    </row>
    <row r="3184" spans="1:9" s="53" customFormat="1">
      <c r="A3184" s="49"/>
      <c r="B3184" s="50"/>
      <c r="C3184" s="51"/>
      <c r="D3184" s="49"/>
      <c r="E3184" s="52"/>
      <c r="F3184" s="52"/>
      <c r="G3184" s="52"/>
      <c r="H3184" s="52"/>
      <c r="I3184" s="52"/>
    </row>
    <row r="3185" spans="1:9" s="53" customFormat="1">
      <c r="A3185" s="49"/>
      <c r="B3185" s="50"/>
      <c r="C3185" s="51"/>
      <c r="D3185" s="49"/>
      <c r="E3185" s="52"/>
      <c r="F3185" s="52"/>
      <c r="G3185" s="52"/>
      <c r="H3185" s="52"/>
      <c r="I3185" s="52"/>
    </row>
    <row r="3186" spans="1:9" s="53" customFormat="1">
      <c r="A3186" s="49"/>
      <c r="B3186" s="50"/>
      <c r="C3186" s="51"/>
      <c r="D3186" s="49"/>
      <c r="E3186" s="52"/>
      <c r="F3186" s="52"/>
      <c r="G3186" s="52"/>
      <c r="H3186" s="52"/>
      <c r="I3186" s="52"/>
    </row>
    <row r="3187" spans="1:9" s="53" customFormat="1">
      <c r="A3187" s="49"/>
      <c r="B3187" s="50"/>
      <c r="C3187" s="51"/>
      <c r="D3187" s="49"/>
      <c r="E3187" s="52"/>
      <c r="F3187" s="52"/>
      <c r="G3187" s="52"/>
      <c r="H3187" s="52"/>
      <c r="I3187" s="52"/>
    </row>
    <row r="3188" spans="1:9" s="53" customFormat="1">
      <c r="A3188" s="49"/>
      <c r="B3188" s="50"/>
      <c r="C3188" s="51"/>
      <c r="D3188" s="49"/>
      <c r="E3188" s="52"/>
      <c r="F3188" s="52"/>
      <c r="G3188" s="52"/>
      <c r="H3188" s="52"/>
      <c r="I3188" s="52"/>
    </row>
    <row r="3189" spans="1:9" s="53" customFormat="1">
      <c r="A3189" s="49"/>
      <c r="B3189" s="50"/>
      <c r="C3189" s="51"/>
      <c r="D3189" s="49"/>
      <c r="E3189" s="52"/>
      <c r="F3189" s="52"/>
      <c r="G3189" s="52"/>
      <c r="H3189" s="52"/>
      <c r="I3189" s="52"/>
    </row>
    <row r="3190" spans="1:9" s="53" customFormat="1">
      <c r="A3190" s="49"/>
      <c r="B3190" s="50"/>
      <c r="C3190" s="51"/>
      <c r="D3190" s="49"/>
      <c r="E3190" s="52"/>
      <c r="F3190" s="52"/>
      <c r="G3190" s="52"/>
      <c r="H3190" s="52"/>
      <c r="I3190" s="52"/>
    </row>
    <row r="3191" spans="1:9" s="53" customFormat="1">
      <c r="A3191" s="49"/>
      <c r="B3191" s="50"/>
      <c r="C3191" s="51"/>
      <c r="D3191" s="49"/>
      <c r="E3191" s="52"/>
      <c r="F3191" s="52"/>
      <c r="G3191" s="52"/>
      <c r="H3191" s="52"/>
      <c r="I3191" s="52"/>
    </row>
    <row r="3192" spans="1:9" s="53" customFormat="1">
      <c r="A3192" s="49"/>
      <c r="B3192" s="50"/>
      <c r="C3192" s="51"/>
      <c r="D3192" s="49"/>
      <c r="E3192" s="52"/>
      <c r="F3192" s="52"/>
      <c r="G3192" s="52"/>
      <c r="H3192" s="52"/>
      <c r="I3192" s="52"/>
    </row>
    <row r="3193" spans="1:9" s="53" customFormat="1">
      <c r="A3193" s="49"/>
      <c r="B3193" s="50"/>
      <c r="C3193" s="51"/>
      <c r="D3193" s="49"/>
      <c r="E3193" s="52"/>
      <c r="F3193" s="52"/>
      <c r="G3193" s="52"/>
      <c r="H3193" s="52"/>
      <c r="I3193" s="52"/>
    </row>
    <row r="3194" spans="1:9" s="53" customFormat="1">
      <c r="A3194" s="49"/>
      <c r="B3194" s="50"/>
      <c r="C3194" s="51"/>
      <c r="D3194" s="49"/>
      <c r="E3194" s="52"/>
      <c r="F3194" s="52"/>
      <c r="G3194" s="52"/>
      <c r="H3194" s="52"/>
      <c r="I3194" s="52"/>
    </row>
    <row r="3195" spans="1:9" s="53" customFormat="1">
      <c r="A3195" s="49"/>
      <c r="B3195" s="50"/>
      <c r="C3195" s="51"/>
      <c r="D3195" s="49"/>
      <c r="E3195" s="52"/>
      <c r="F3195" s="52"/>
      <c r="G3195" s="52"/>
      <c r="H3195" s="52"/>
      <c r="I3195" s="52"/>
    </row>
    <row r="3196" spans="1:9" s="53" customFormat="1">
      <c r="A3196" s="49"/>
      <c r="B3196" s="50"/>
      <c r="C3196" s="51"/>
      <c r="D3196" s="49"/>
      <c r="E3196" s="52"/>
      <c r="F3196" s="52"/>
      <c r="G3196" s="52"/>
      <c r="H3196" s="52"/>
      <c r="I3196" s="52"/>
    </row>
    <row r="3197" spans="1:9" s="53" customFormat="1">
      <c r="A3197" s="49"/>
      <c r="B3197" s="50"/>
      <c r="C3197" s="51"/>
      <c r="D3197" s="49"/>
      <c r="E3197" s="52"/>
      <c r="F3197" s="52"/>
      <c r="G3197" s="52"/>
      <c r="H3197" s="52"/>
      <c r="I3197" s="52"/>
    </row>
    <row r="3198" spans="1:9" s="53" customFormat="1">
      <c r="A3198" s="49"/>
      <c r="B3198" s="50"/>
      <c r="C3198" s="51"/>
      <c r="D3198" s="49"/>
      <c r="E3198" s="52"/>
      <c r="F3198" s="52"/>
      <c r="G3198" s="52"/>
      <c r="H3198" s="52"/>
      <c r="I3198" s="52"/>
    </row>
    <row r="3199" spans="1:9" s="53" customFormat="1">
      <c r="A3199" s="49"/>
      <c r="B3199" s="50"/>
      <c r="C3199" s="51"/>
      <c r="D3199" s="49"/>
      <c r="E3199" s="52"/>
      <c r="F3199" s="52"/>
      <c r="G3199" s="52"/>
      <c r="H3199" s="52"/>
      <c r="I3199" s="52"/>
    </row>
    <row r="3200" spans="1:9" s="53" customFormat="1">
      <c r="A3200" s="54"/>
      <c r="B3200" s="55"/>
      <c r="C3200" s="56"/>
      <c r="D3200" s="54"/>
      <c r="E3200" s="52"/>
      <c r="F3200" s="52"/>
      <c r="G3200" s="52"/>
      <c r="H3200" s="52"/>
      <c r="I3200" s="52"/>
    </row>
    <row r="3201" spans="1:9" s="53" customFormat="1">
      <c r="A3201" s="54"/>
      <c r="B3201" s="55"/>
      <c r="C3201" s="56"/>
      <c r="D3201" s="54"/>
      <c r="E3201" s="52"/>
      <c r="F3201" s="52"/>
      <c r="G3201" s="52"/>
      <c r="H3201" s="52"/>
      <c r="I3201" s="52"/>
    </row>
    <row r="3202" spans="1:9" s="53" customFormat="1">
      <c r="A3202" s="54"/>
      <c r="B3202" s="55"/>
      <c r="C3202" s="56"/>
      <c r="D3202" s="54"/>
      <c r="E3202" s="52"/>
      <c r="F3202" s="52"/>
      <c r="G3202" s="52"/>
      <c r="H3202" s="52"/>
      <c r="I3202" s="52"/>
    </row>
    <row r="3203" spans="1:9" s="53" customFormat="1">
      <c r="A3203" s="54"/>
      <c r="B3203" s="55"/>
      <c r="C3203" s="56"/>
      <c r="D3203" s="54"/>
      <c r="E3203" s="52"/>
      <c r="F3203" s="52"/>
      <c r="G3203" s="52"/>
      <c r="H3203" s="52"/>
      <c r="I3203" s="52"/>
    </row>
    <row r="3204" spans="1:9" s="53" customFormat="1">
      <c r="A3204" s="54"/>
      <c r="B3204" s="55"/>
      <c r="C3204" s="56"/>
      <c r="D3204" s="54"/>
      <c r="E3204" s="52"/>
      <c r="F3204" s="52"/>
      <c r="G3204" s="52"/>
      <c r="H3204" s="52"/>
      <c r="I3204" s="52"/>
    </row>
    <row r="3205" spans="1:9" s="53" customFormat="1">
      <c r="A3205" s="54"/>
      <c r="B3205" s="55"/>
      <c r="C3205" s="56"/>
      <c r="D3205" s="54"/>
      <c r="E3205" s="52"/>
      <c r="F3205" s="52"/>
      <c r="G3205" s="52"/>
      <c r="H3205" s="52"/>
      <c r="I3205" s="52"/>
    </row>
    <row r="3206" spans="1:9" s="53" customFormat="1">
      <c r="A3206" s="54"/>
      <c r="B3206" s="55"/>
      <c r="C3206" s="56"/>
      <c r="D3206" s="54"/>
      <c r="E3206" s="52"/>
      <c r="F3206" s="52"/>
      <c r="G3206" s="52"/>
      <c r="H3206" s="52"/>
      <c r="I3206" s="52"/>
    </row>
    <row r="3207" spans="1:9" s="53" customFormat="1">
      <c r="A3207" s="54"/>
      <c r="B3207" s="55"/>
      <c r="C3207" s="56"/>
      <c r="D3207" s="54"/>
      <c r="E3207" s="52"/>
      <c r="F3207" s="52"/>
      <c r="G3207" s="52"/>
      <c r="H3207" s="52"/>
      <c r="I3207" s="52"/>
    </row>
    <row r="3208" spans="1:9" s="53" customFormat="1">
      <c r="A3208" s="54"/>
      <c r="B3208" s="55"/>
      <c r="C3208" s="56"/>
      <c r="D3208" s="54"/>
      <c r="E3208" s="52"/>
      <c r="F3208" s="52"/>
      <c r="G3208" s="52"/>
      <c r="H3208" s="52"/>
      <c r="I3208" s="52"/>
    </row>
    <row r="3209" spans="1:9" s="53" customFormat="1">
      <c r="A3209" s="54"/>
      <c r="B3209" s="55"/>
      <c r="C3209" s="56"/>
      <c r="D3209" s="54"/>
      <c r="E3209" s="52"/>
      <c r="F3209" s="52"/>
      <c r="G3209" s="52"/>
      <c r="H3209" s="52"/>
      <c r="I3209" s="52"/>
    </row>
    <row r="3210" spans="1:9" s="53" customFormat="1">
      <c r="A3210" s="54"/>
      <c r="B3210" s="55"/>
      <c r="C3210" s="56"/>
      <c r="D3210" s="54"/>
      <c r="E3210" s="52"/>
      <c r="F3210" s="52"/>
      <c r="G3210" s="52"/>
      <c r="H3210" s="52"/>
      <c r="I3210" s="52"/>
    </row>
    <row r="3211" spans="1:9" s="53" customFormat="1">
      <c r="A3211" s="54"/>
      <c r="B3211" s="55"/>
      <c r="C3211" s="56"/>
      <c r="D3211" s="54"/>
      <c r="E3211" s="52"/>
      <c r="F3211" s="52"/>
      <c r="G3211" s="52"/>
      <c r="H3211" s="52"/>
      <c r="I3211" s="52"/>
    </row>
    <row r="3212" spans="1:9" s="53" customFormat="1">
      <c r="A3212" s="54"/>
      <c r="B3212" s="55"/>
      <c r="C3212" s="56"/>
      <c r="D3212" s="54"/>
      <c r="E3212" s="52"/>
      <c r="F3212" s="52"/>
      <c r="G3212" s="52"/>
      <c r="H3212" s="52"/>
      <c r="I3212" s="52"/>
    </row>
    <row r="3213" spans="1:9" s="53" customFormat="1">
      <c r="A3213" s="54"/>
      <c r="B3213" s="55"/>
      <c r="C3213" s="56"/>
      <c r="D3213" s="54"/>
      <c r="E3213" s="52"/>
      <c r="F3213" s="52"/>
      <c r="G3213" s="52"/>
      <c r="H3213" s="52"/>
      <c r="I3213" s="52"/>
    </row>
    <row r="3214" spans="1:9" s="53" customFormat="1">
      <c r="A3214" s="54"/>
      <c r="B3214" s="55"/>
      <c r="C3214" s="56"/>
      <c r="D3214" s="54"/>
      <c r="E3214" s="52"/>
      <c r="F3214" s="52"/>
      <c r="G3214" s="52"/>
      <c r="H3214" s="52"/>
      <c r="I3214" s="52"/>
    </row>
    <row r="3215" spans="1:9" s="53" customFormat="1">
      <c r="A3215" s="54"/>
      <c r="B3215" s="55"/>
      <c r="C3215" s="56"/>
      <c r="D3215" s="54"/>
      <c r="E3215" s="52"/>
      <c r="F3215" s="52"/>
      <c r="G3215" s="52"/>
      <c r="H3215" s="52"/>
      <c r="I3215" s="52"/>
    </row>
    <row r="3216" spans="1:9" s="53" customFormat="1">
      <c r="A3216" s="54"/>
      <c r="B3216" s="55"/>
      <c r="C3216" s="56"/>
      <c r="D3216" s="54"/>
      <c r="E3216" s="52"/>
      <c r="F3216" s="52"/>
      <c r="G3216" s="52"/>
      <c r="H3216" s="52"/>
      <c r="I3216" s="52"/>
    </row>
    <row r="3217" spans="1:9" s="53" customFormat="1">
      <c r="A3217" s="54"/>
      <c r="B3217" s="55"/>
      <c r="C3217" s="56"/>
      <c r="D3217" s="54"/>
      <c r="E3217" s="52"/>
      <c r="F3217" s="52"/>
      <c r="G3217" s="52"/>
      <c r="H3217" s="52"/>
      <c r="I3217" s="52"/>
    </row>
    <row r="3218" spans="1:9" s="53" customFormat="1">
      <c r="A3218" s="54"/>
      <c r="B3218" s="55"/>
      <c r="C3218" s="56"/>
      <c r="D3218" s="54"/>
      <c r="E3218" s="52"/>
      <c r="F3218" s="52"/>
      <c r="G3218" s="52"/>
      <c r="H3218" s="52"/>
      <c r="I3218" s="52"/>
    </row>
    <row r="3219" spans="1:9" s="53" customFormat="1">
      <c r="A3219" s="54"/>
      <c r="B3219" s="55"/>
      <c r="C3219" s="56"/>
      <c r="D3219" s="54"/>
      <c r="E3219" s="52"/>
      <c r="F3219" s="52"/>
      <c r="G3219" s="52"/>
      <c r="H3219" s="52"/>
      <c r="I3219" s="52"/>
    </row>
    <row r="3220" spans="1:9" s="53" customFormat="1">
      <c r="A3220" s="54"/>
      <c r="B3220" s="55"/>
      <c r="C3220" s="56"/>
      <c r="D3220" s="54"/>
      <c r="E3220" s="52"/>
      <c r="F3220" s="52"/>
      <c r="G3220" s="52"/>
      <c r="H3220" s="52"/>
      <c r="I3220" s="52"/>
    </row>
    <row r="3221" spans="1:9" s="53" customFormat="1">
      <c r="A3221" s="54"/>
      <c r="B3221" s="55"/>
      <c r="C3221" s="56"/>
      <c r="D3221" s="54"/>
      <c r="E3221" s="52"/>
      <c r="F3221" s="52"/>
      <c r="G3221" s="52"/>
      <c r="H3221" s="52"/>
      <c r="I3221" s="52"/>
    </row>
    <row r="3222" spans="1:9" s="53" customFormat="1">
      <c r="A3222" s="54"/>
      <c r="B3222" s="55"/>
      <c r="C3222" s="56"/>
      <c r="D3222" s="54"/>
      <c r="E3222" s="52"/>
      <c r="F3222" s="52"/>
      <c r="G3222" s="52"/>
      <c r="H3222" s="52"/>
      <c r="I3222" s="52"/>
    </row>
    <row r="3223" spans="1:9" s="53" customFormat="1">
      <c r="A3223" s="54"/>
      <c r="B3223" s="55"/>
      <c r="C3223" s="56"/>
      <c r="D3223" s="54"/>
      <c r="E3223" s="52"/>
      <c r="F3223" s="52"/>
      <c r="G3223" s="52"/>
      <c r="H3223" s="52"/>
      <c r="I3223" s="52"/>
    </row>
    <row r="3224" spans="1:9" s="53" customFormat="1">
      <c r="A3224" s="54"/>
      <c r="B3224" s="55"/>
      <c r="C3224" s="56"/>
      <c r="D3224" s="54"/>
      <c r="E3224" s="52"/>
      <c r="F3224" s="52"/>
      <c r="G3224" s="52"/>
      <c r="H3224" s="52"/>
      <c r="I3224" s="52"/>
    </row>
    <row r="3225" spans="1:9" s="53" customFormat="1">
      <c r="A3225" s="54"/>
      <c r="B3225" s="55"/>
      <c r="C3225" s="56"/>
      <c r="D3225" s="54"/>
      <c r="E3225" s="52"/>
      <c r="F3225" s="52"/>
      <c r="G3225" s="52"/>
      <c r="H3225" s="52"/>
      <c r="I3225" s="52"/>
    </row>
    <row r="3226" spans="1:9" s="53" customFormat="1">
      <c r="A3226" s="54"/>
      <c r="B3226" s="55"/>
      <c r="C3226" s="56"/>
      <c r="D3226" s="54"/>
      <c r="E3226" s="52"/>
      <c r="F3226" s="52"/>
      <c r="G3226" s="52"/>
      <c r="H3226" s="52"/>
      <c r="I3226" s="52"/>
    </row>
    <row r="3227" spans="1:9" s="53" customFormat="1">
      <c r="A3227" s="54"/>
      <c r="B3227" s="55"/>
      <c r="C3227" s="56"/>
      <c r="D3227" s="54"/>
      <c r="E3227" s="52"/>
      <c r="F3227" s="52"/>
      <c r="G3227" s="52"/>
      <c r="H3227" s="52"/>
      <c r="I3227" s="52"/>
    </row>
    <row r="3228" spans="1:9" s="53" customFormat="1">
      <c r="A3228" s="54"/>
      <c r="B3228" s="55"/>
      <c r="C3228" s="56"/>
      <c r="D3228" s="54"/>
      <c r="E3228" s="52"/>
      <c r="F3228" s="52"/>
      <c r="G3228" s="52"/>
      <c r="H3228" s="52"/>
      <c r="I3228" s="52"/>
    </row>
    <row r="3229" spans="1:9" s="53" customFormat="1">
      <c r="A3229" s="54"/>
      <c r="B3229" s="55"/>
      <c r="C3229" s="56"/>
      <c r="D3229" s="54"/>
      <c r="E3229" s="52"/>
      <c r="F3229" s="52"/>
      <c r="G3229" s="52"/>
      <c r="H3229" s="52"/>
      <c r="I3229" s="52"/>
    </row>
    <row r="3230" spans="1:9" s="53" customFormat="1">
      <c r="A3230" s="54"/>
      <c r="B3230" s="55"/>
      <c r="C3230" s="56"/>
      <c r="D3230" s="54"/>
      <c r="E3230" s="52"/>
      <c r="F3230" s="52"/>
      <c r="G3230" s="52"/>
      <c r="H3230" s="52"/>
      <c r="I3230" s="52"/>
    </row>
    <row r="3231" spans="1:9" s="53" customFormat="1">
      <c r="A3231" s="54"/>
      <c r="B3231" s="55"/>
      <c r="C3231" s="56"/>
      <c r="D3231" s="54"/>
      <c r="E3231" s="52"/>
      <c r="F3231" s="52"/>
      <c r="G3231" s="52"/>
      <c r="H3231" s="52"/>
      <c r="I3231" s="52"/>
    </row>
    <row r="3232" spans="1:9" s="53" customFormat="1">
      <c r="A3232" s="54"/>
      <c r="B3232" s="55"/>
      <c r="C3232" s="56"/>
      <c r="D3232" s="54"/>
      <c r="E3232" s="52"/>
      <c r="F3232" s="52"/>
      <c r="G3232" s="52"/>
      <c r="H3232" s="52"/>
      <c r="I3232" s="52"/>
    </row>
    <row r="3233" spans="1:9" s="53" customFormat="1">
      <c r="A3233" s="54"/>
      <c r="B3233" s="55"/>
      <c r="C3233" s="56"/>
      <c r="D3233" s="54"/>
      <c r="E3233" s="52"/>
      <c r="F3233" s="52"/>
      <c r="G3233" s="52"/>
      <c r="H3233" s="52"/>
      <c r="I3233" s="52"/>
    </row>
    <row r="3234" spans="1:9" s="53" customFormat="1">
      <c r="A3234" s="54"/>
      <c r="B3234" s="55"/>
      <c r="C3234" s="56"/>
      <c r="D3234" s="54"/>
      <c r="E3234" s="52"/>
      <c r="F3234" s="52"/>
      <c r="G3234" s="52"/>
      <c r="H3234" s="52"/>
      <c r="I3234" s="52"/>
    </row>
    <row r="3235" spans="1:9" s="53" customFormat="1">
      <c r="A3235" s="54"/>
      <c r="B3235" s="55"/>
      <c r="C3235" s="56"/>
      <c r="D3235" s="54"/>
      <c r="E3235" s="52"/>
      <c r="F3235" s="52"/>
      <c r="G3235" s="52"/>
      <c r="H3235" s="52"/>
      <c r="I3235" s="52"/>
    </row>
    <row r="3236" spans="1:9" s="53" customFormat="1">
      <c r="A3236" s="54"/>
      <c r="B3236" s="55"/>
      <c r="C3236" s="56"/>
      <c r="D3236" s="54"/>
      <c r="E3236" s="52"/>
      <c r="F3236" s="52"/>
      <c r="G3236" s="52"/>
      <c r="H3236" s="52"/>
      <c r="I3236" s="52"/>
    </row>
    <row r="3237" spans="1:9" s="53" customFormat="1">
      <c r="A3237" s="54"/>
      <c r="B3237" s="55"/>
      <c r="C3237" s="56"/>
      <c r="D3237" s="54"/>
      <c r="E3237" s="52"/>
      <c r="F3237" s="52"/>
      <c r="G3237" s="52"/>
      <c r="H3237" s="52"/>
      <c r="I3237" s="52"/>
    </row>
    <row r="3238" spans="1:9" s="53" customFormat="1">
      <c r="A3238" s="54"/>
      <c r="B3238" s="55"/>
      <c r="C3238" s="56"/>
      <c r="D3238" s="54"/>
      <c r="E3238" s="52"/>
      <c r="F3238" s="52"/>
      <c r="G3238" s="52"/>
      <c r="H3238" s="52"/>
      <c r="I3238" s="52"/>
    </row>
    <row r="3239" spans="1:9" s="53" customFormat="1">
      <c r="A3239" s="54"/>
      <c r="B3239" s="55"/>
      <c r="C3239" s="56"/>
      <c r="D3239" s="54"/>
      <c r="E3239" s="52"/>
      <c r="F3239" s="52"/>
      <c r="G3239" s="52"/>
      <c r="H3239" s="52"/>
      <c r="I3239" s="52"/>
    </row>
    <row r="3240" spans="1:9" s="53" customFormat="1">
      <c r="A3240" s="54"/>
      <c r="B3240" s="55"/>
      <c r="C3240" s="56"/>
      <c r="D3240" s="54"/>
      <c r="E3240" s="52"/>
      <c r="F3240" s="52"/>
      <c r="G3240" s="52"/>
      <c r="H3240" s="52"/>
      <c r="I3240" s="52"/>
    </row>
    <row r="3241" spans="1:9" s="53" customFormat="1">
      <c r="A3241" s="54"/>
      <c r="B3241" s="55"/>
      <c r="C3241" s="56"/>
      <c r="D3241" s="54"/>
      <c r="E3241" s="52"/>
      <c r="F3241" s="52"/>
      <c r="G3241" s="52"/>
      <c r="H3241" s="52"/>
      <c r="I3241" s="52"/>
    </row>
    <row r="3242" spans="1:9" s="53" customFormat="1">
      <c r="A3242" s="54"/>
      <c r="B3242" s="55"/>
      <c r="C3242" s="56"/>
      <c r="D3242" s="54"/>
      <c r="E3242" s="52"/>
      <c r="F3242" s="52"/>
      <c r="G3242" s="52"/>
      <c r="H3242" s="52"/>
      <c r="I3242" s="52"/>
    </row>
    <row r="3243" spans="1:9" s="53" customFormat="1">
      <c r="A3243" s="54"/>
      <c r="B3243" s="55"/>
      <c r="C3243" s="56"/>
      <c r="D3243" s="54"/>
      <c r="E3243" s="52"/>
      <c r="F3243" s="52"/>
      <c r="G3243" s="52"/>
      <c r="H3243" s="52"/>
      <c r="I3243" s="52"/>
    </row>
    <row r="3244" spans="1:9" s="53" customFormat="1">
      <c r="A3244" s="54"/>
      <c r="B3244" s="55"/>
      <c r="C3244" s="56"/>
      <c r="D3244" s="54"/>
      <c r="E3244" s="52"/>
      <c r="F3244" s="52"/>
      <c r="G3244" s="52"/>
      <c r="H3244" s="52"/>
      <c r="I3244" s="52"/>
    </row>
    <row r="3245" spans="1:9" s="53" customFormat="1">
      <c r="A3245" s="54"/>
      <c r="B3245" s="55"/>
      <c r="C3245" s="56"/>
      <c r="D3245" s="54"/>
      <c r="E3245" s="52"/>
      <c r="F3245" s="52"/>
      <c r="G3245" s="52"/>
      <c r="H3245" s="52"/>
      <c r="I3245" s="52"/>
    </row>
    <row r="3246" spans="1:9" s="53" customFormat="1">
      <c r="A3246" s="54"/>
      <c r="B3246" s="55"/>
      <c r="C3246" s="56"/>
      <c r="D3246" s="54"/>
      <c r="E3246" s="52"/>
      <c r="F3246" s="52"/>
      <c r="G3246" s="52"/>
      <c r="H3246" s="52"/>
      <c r="I3246" s="52"/>
    </row>
    <row r="3247" spans="1:9" s="53" customFormat="1">
      <c r="A3247" s="54"/>
      <c r="B3247" s="55"/>
      <c r="C3247" s="56"/>
      <c r="D3247" s="54"/>
      <c r="E3247" s="52"/>
      <c r="F3247" s="52"/>
      <c r="G3247" s="52"/>
      <c r="H3247" s="52"/>
      <c r="I3247" s="52"/>
    </row>
    <row r="3248" spans="1:9" s="53" customFormat="1">
      <c r="A3248" s="54"/>
      <c r="B3248" s="55"/>
      <c r="C3248" s="56"/>
      <c r="D3248" s="54"/>
      <c r="E3248" s="52"/>
      <c r="F3248" s="52"/>
      <c r="G3248" s="52"/>
      <c r="H3248" s="52"/>
      <c r="I3248" s="52"/>
    </row>
    <row r="3249" spans="1:9" s="53" customFormat="1">
      <c r="A3249" s="54"/>
      <c r="B3249" s="55"/>
      <c r="C3249" s="56"/>
      <c r="D3249" s="54"/>
      <c r="E3249" s="52"/>
      <c r="F3249" s="52"/>
      <c r="G3249" s="52"/>
      <c r="H3249" s="52"/>
      <c r="I3249" s="52"/>
    </row>
    <row r="3250" spans="1:9" s="53" customFormat="1">
      <c r="A3250" s="54"/>
      <c r="B3250" s="55"/>
      <c r="C3250" s="56"/>
      <c r="D3250" s="54"/>
      <c r="E3250" s="52"/>
      <c r="F3250" s="52"/>
      <c r="G3250" s="52"/>
      <c r="H3250" s="52"/>
      <c r="I3250" s="52"/>
    </row>
    <row r="3251" spans="1:9" s="53" customFormat="1">
      <c r="A3251" s="54"/>
      <c r="B3251" s="55"/>
      <c r="C3251" s="56"/>
      <c r="D3251" s="54"/>
      <c r="E3251" s="52"/>
      <c r="F3251" s="52"/>
      <c r="G3251" s="52"/>
      <c r="H3251" s="52"/>
      <c r="I3251" s="52"/>
    </row>
    <row r="3252" spans="1:9" s="53" customFormat="1">
      <c r="A3252" s="54"/>
      <c r="B3252" s="55"/>
      <c r="C3252" s="56"/>
      <c r="D3252" s="54"/>
      <c r="E3252" s="52"/>
      <c r="F3252" s="52"/>
      <c r="G3252" s="52"/>
      <c r="H3252" s="52"/>
      <c r="I3252" s="52"/>
    </row>
    <row r="3253" spans="1:9" s="53" customFormat="1">
      <c r="A3253" s="54"/>
      <c r="B3253" s="55"/>
      <c r="C3253" s="56"/>
      <c r="D3253" s="54"/>
      <c r="E3253" s="52"/>
      <c r="F3253" s="52"/>
      <c r="G3253" s="52"/>
      <c r="H3253" s="52"/>
      <c r="I3253" s="52"/>
    </row>
    <row r="3254" spans="1:9" s="53" customFormat="1">
      <c r="A3254" s="54"/>
      <c r="B3254" s="55"/>
      <c r="C3254" s="56"/>
      <c r="D3254" s="54"/>
      <c r="E3254" s="52"/>
      <c r="F3254" s="52"/>
      <c r="G3254" s="52"/>
      <c r="H3254" s="52"/>
      <c r="I3254" s="52"/>
    </row>
    <row r="3255" spans="1:9" s="53" customFormat="1">
      <c r="A3255" s="54"/>
      <c r="B3255" s="55"/>
      <c r="C3255" s="56"/>
      <c r="D3255" s="54"/>
      <c r="E3255" s="52"/>
      <c r="F3255" s="52"/>
      <c r="G3255" s="52"/>
      <c r="H3255" s="52"/>
      <c r="I3255" s="52"/>
    </row>
    <row r="3256" spans="1:9" s="53" customFormat="1">
      <c r="A3256" s="54"/>
      <c r="B3256" s="55"/>
      <c r="C3256" s="56"/>
      <c r="D3256" s="54"/>
      <c r="E3256" s="52"/>
      <c r="F3256" s="52"/>
      <c r="G3256" s="52"/>
      <c r="H3256" s="52"/>
      <c r="I3256" s="52"/>
    </row>
    <row r="3257" spans="1:9" s="53" customFormat="1">
      <c r="A3257" s="54"/>
      <c r="B3257" s="55"/>
      <c r="C3257" s="56"/>
      <c r="D3257" s="54"/>
      <c r="E3257" s="52"/>
      <c r="F3257" s="52"/>
      <c r="G3257" s="52"/>
      <c r="H3257" s="52"/>
      <c r="I3257" s="52"/>
    </row>
    <row r="3258" spans="1:9" s="53" customFormat="1">
      <c r="A3258" s="54"/>
      <c r="B3258" s="55"/>
      <c r="C3258" s="56"/>
      <c r="D3258" s="54"/>
      <c r="E3258" s="52"/>
      <c r="F3258" s="52"/>
      <c r="G3258" s="52"/>
      <c r="H3258" s="52"/>
      <c r="I3258" s="52"/>
    </row>
    <row r="3259" spans="1:9" s="53" customFormat="1">
      <c r="A3259" s="54"/>
      <c r="B3259" s="55"/>
      <c r="C3259" s="56"/>
      <c r="D3259" s="54"/>
      <c r="E3259" s="52"/>
      <c r="F3259" s="52"/>
      <c r="G3259" s="52"/>
      <c r="H3259" s="52"/>
      <c r="I3259" s="52"/>
    </row>
    <row r="3260" spans="1:9" s="53" customFormat="1">
      <c r="A3260" s="54"/>
      <c r="B3260" s="55"/>
      <c r="C3260" s="56"/>
      <c r="D3260" s="54"/>
      <c r="E3260" s="52"/>
      <c r="F3260" s="52"/>
      <c r="G3260" s="52"/>
      <c r="H3260" s="52"/>
      <c r="I3260" s="52"/>
    </row>
    <row r="3261" spans="1:9" s="53" customFormat="1">
      <c r="A3261" s="54"/>
      <c r="B3261" s="55"/>
      <c r="C3261" s="56"/>
      <c r="D3261" s="54"/>
      <c r="E3261" s="52"/>
      <c r="F3261" s="52"/>
      <c r="G3261" s="52"/>
      <c r="H3261" s="52"/>
      <c r="I3261" s="52"/>
    </row>
    <row r="3262" spans="1:9" s="53" customFormat="1">
      <c r="A3262" s="54"/>
      <c r="B3262" s="55"/>
      <c r="C3262" s="56"/>
      <c r="D3262" s="54"/>
      <c r="E3262" s="52"/>
      <c r="F3262" s="52"/>
      <c r="G3262" s="52"/>
      <c r="H3262" s="52"/>
      <c r="I3262" s="52"/>
    </row>
    <row r="3263" spans="1:9" s="53" customFormat="1">
      <c r="A3263" s="54"/>
      <c r="B3263" s="55"/>
      <c r="C3263" s="56"/>
      <c r="D3263" s="54"/>
      <c r="E3263" s="52"/>
      <c r="F3263" s="52"/>
      <c r="G3263" s="52"/>
      <c r="H3263" s="52"/>
      <c r="I3263" s="52"/>
    </row>
    <row r="3264" spans="1:9" s="53" customFormat="1">
      <c r="A3264" s="54"/>
      <c r="B3264" s="55"/>
      <c r="C3264" s="56"/>
      <c r="D3264" s="54"/>
      <c r="E3264" s="52"/>
      <c r="F3264" s="52"/>
      <c r="G3264" s="52"/>
      <c r="H3264" s="52"/>
      <c r="I3264" s="52"/>
    </row>
    <row r="3265" spans="1:9" s="53" customFormat="1">
      <c r="A3265" s="54"/>
      <c r="B3265" s="55"/>
      <c r="C3265" s="56"/>
      <c r="D3265" s="54"/>
      <c r="E3265" s="52"/>
      <c r="F3265" s="52"/>
      <c r="G3265" s="52"/>
      <c r="H3265" s="52"/>
      <c r="I3265" s="52"/>
    </row>
    <row r="3266" spans="1:9" s="53" customFormat="1">
      <c r="A3266" s="54"/>
      <c r="B3266" s="55"/>
      <c r="C3266" s="56"/>
      <c r="D3266" s="54"/>
      <c r="E3266" s="52"/>
      <c r="F3266" s="52"/>
      <c r="G3266" s="52"/>
      <c r="H3266" s="52"/>
      <c r="I3266" s="52"/>
    </row>
    <row r="3267" spans="1:9" s="53" customFormat="1">
      <c r="A3267" s="54"/>
      <c r="B3267" s="55"/>
      <c r="C3267" s="56"/>
      <c r="D3267" s="54"/>
      <c r="E3267" s="52"/>
      <c r="F3267" s="52"/>
      <c r="G3267" s="52"/>
      <c r="H3267" s="52"/>
      <c r="I3267" s="52"/>
    </row>
    <row r="3268" spans="1:9" s="53" customFormat="1">
      <c r="A3268" s="54"/>
      <c r="B3268" s="55"/>
      <c r="C3268" s="56"/>
      <c r="D3268" s="54"/>
      <c r="E3268" s="52"/>
      <c r="F3268" s="52"/>
      <c r="G3268" s="52"/>
      <c r="H3268" s="52"/>
      <c r="I3268" s="52"/>
    </row>
    <row r="3269" spans="1:9" s="53" customFormat="1">
      <c r="A3269" s="54"/>
      <c r="B3269" s="55"/>
      <c r="C3269" s="56"/>
      <c r="D3269" s="54"/>
      <c r="E3269" s="52"/>
      <c r="F3269" s="52"/>
      <c r="G3269" s="52"/>
      <c r="H3269" s="52"/>
      <c r="I3269" s="52"/>
    </row>
    <row r="3270" spans="1:9" s="53" customFormat="1">
      <c r="A3270" s="54"/>
      <c r="B3270" s="55"/>
      <c r="C3270" s="56"/>
      <c r="D3270" s="54"/>
      <c r="E3270" s="52"/>
      <c r="F3270" s="52"/>
      <c r="G3270" s="52"/>
      <c r="H3270" s="52"/>
      <c r="I3270" s="52"/>
    </row>
    <row r="3271" spans="1:9" s="53" customFormat="1">
      <c r="A3271" s="54"/>
      <c r="B3271" s="55"/>
      <c r="C3271" s="56"/>
      <c r="D3271" s="54"/>
      <c r="E3271" s="52"/>
      <c r="F3271" s="52"/>
      <c r="G3271" s="52"/>
      <c r="H3271" s="52"/>
      <c r="I3271" s="52"/>
    </row>
    <row r="3272" spans="1:9" s="53" customFormat="1">
      <c r="A3272" s="54"/>
      <c r="B3272" s="55"/>
      <c r="C3272" s="56"/>
      <c r="D3272" s="54"/>
      <c r="E3272" s="52"/>
      <c r="F3272" s="52"/>
      <c r="G3272" s="52"/>
      <c r="H3272" s="52"/>
      <c r="I3272" s="52"/>
    </row>
    <row r="3273" spans="1:9" s="53" customFormat="1">
      <c r="A3273" s="54"/>
      <c r="B3273" s="55"/>
      <c r="C3273" s="56"/>
      <c r="D3273" s="54"/>
      <c r="E3273" s="52"/>
      <c r="F3273" s="52"/>
      <c r="G3273" s="52"/>
      <c r="H3273" s="52"/>
      <c r="I3273" s="52"/>
    </row>
    <row r="3274" spans="1:9" s="53" customFormat="1">
      <c r="A3274" s="54"/>
      <c r="B3274" s="55"/>
      <c r="C3274" s="56"/>
      <c r="D3274" s="54"/>
      <c r="E3274" s="52"/>
      <c r="F3274" s="52"/>
      <c r="G3274" s="52"/>
      <c r="H3274" s="52"/>
      <c r="I3274" s="52"/>
    </row>
    <row r="3275" spans="1:9" s="53" customFormat="1">
      <c r="A3275" s="54"/>
      <c r="B3275" s="55"/>
      <c r="C3275" s="56"/>
      <c r="D3275" s="54"/>
      <c r="E3275" s="52"/>
      <c r="F3275" s="52"/>
      <c r="G3275" s="52"/>
      <c r="H3275" s="52"/>
      <c r="I3275" s="52"/>
    </row>
    <row r="3276" spans="1:9" s="53" customFormat="1">
      <c r="A3276" s="54"/>
      <c r="B3276" s="55"/>
      <c r="C3276" s="56"/>
      <c r="D3276" s="54"/>
      <c r="E3276" s="52"/>
      <c r="F3276" s="52"/>
      <c r="G3276" s="52"/>
      <c r="H3276" s="52"/>
      <c r="I3276" s="52"/>
    </row>
    <row r="3277" spans="1:9" s="53" customFormat="1">
      <c r="A3277" s="54"/>
      <c r="B3277" s="55"/>
      <c r="C3277" s="56"/>
      <c r="D3277" s="54"/>
      <c r="E3277" s="52"/>
      <c r="F3277" s="52"/>
      <c r="G3277" s="52"/>
      <c r="H3277" s="52"/>
      <c r="I3277" s="52"/>
    </row>
    <row r="3278" spans="1:9" s="53" customFormat="1">
      <c r="A3278" s="54"/>
      <c r="B3278" s="55"/>
      <c r="C3278" s="56"/>
      <c r="D3278" s="54"/>
      <c r="E3278" s="52"/>
      <c r="F3278" s="52"/>
      <c r="G3278" s="52"/>
      <c r="H3278" s="52"/>
      <c r="I3278" s="52"/>
    </row>
    <row r="3279" spans="1:9" s="53" customFormat="1">
      <c r="A3279" s="54"/>
      <c r="B3279" s="55"/>
      <c r="C3279" s="56"/>
      <c r="D3279" s="54"/>
      <c r="E3279" s="52"/>
      <c r="F3279" s="52"/>
      <c r="G3279" s="52"/>
      <c r="H3279" s="52"/>
      <c r="I3279" s="52"/>
    </row>
    <row r="3280" spans="1:9" s="53" customFormat="1">
      <c r="A3280" s="54"/>
      <c r="B3280" s="55"/>
      <c r="C3280" s="56"/>
      <c r="D3280" s="54"/>
      <c r="E3280" s="52"/>
      <c r="F3280" s="52"/>
      <c r="G3280" s="52"/>
      <c r="H3280" s="52"/>
      <c r="I3280" s="52"/>
    </row>
    <row r="3281" spans="1:9" s="53" customFormat="1">
      <c r="A3281" s="54"/>
      <c r="B3281" s="55"/>
      <c r="C3281" s="56"/>
      <c r="D3281" s="54"/>
      <c r="E3281" s="52"/>
      <c r="F3281" s="52"/>
      <c r="G3281" s="52"/>
      <c r="H3281" s="52"/>
      <c r="I3281" s="52"/>
    </row>
    <row r="3282" spans="1:9" s="53" customFormat="1">
      <c r="A3282" s="54"/>
      <c r="B3282" s="55"/>
      <c r="C3282" s="56"/>
      <c r="D3282" s="54"/>
      <c r="E3282" s="52"/>
      <c r="F3282" s="52"/>
      <c r="G3282" s="52"/>
      <c r="H3282" s="52"/>
      <c r="I3282" s="52"/>
    </row>
    <row r="3283" spans="1:9" s="53" customFormat="1">
      <c r="A3283" s="54"/>
      <c r="B3283" s="55"/>
      <c r="C3283" s="56"/>
      <c r="D3283" s="54"/>
      <c r="E3283" s="52"/>
      <c r="F3283" s="52"/>
      <c r="G3283" s="52"/>
      <c r="H3283" s="52"/>
      <c r="I3283" s="52"/>
    </row>
    <row r="3284" spans="1:9" s="53" customFormat="1">
      <c r="A3284" s="54"/>
      <c r="B3284" s="55"/>
      <c r="C3284" s="56"/>
      <c r="D3284" s="54"/>
      <c r="E3284" s="52"/>
      <c r="F3284" s="52"/>
      <c r="G3284" s="52"/>
      <c r="H3284" s="52"/>
      <c r="I3284" s="52"/>
    </row>
    <row r="3285" spans="1:9" s="53" customFormat="1">
      <c r="A3285" s="54"/>
      <c r="B3285" s="55"/>
      <c r="C3285" s="56"/>
      <c r="D3285" s="54"/>
      <c r="E3285" s="52"/>
      <c r="F3285" s="52"/>
      <c r="G3285" s="52"/>
      <c r="H3285" s="52"/>
      <c r="I3285" s="52"/>
    </row>
    <row r="3286" spans="1:9" s="53" customFormat="1">
      <c r="A3286" s="54"/>
      <c r="B3286" s="55"/>
      <c r="C3286" s="56"/>
      <c r="D3286" s="54"/>
      <c r="E3286" s="52"/>
      <c r="F3286" s="52"/>
      <c r="G3286" s="52"/>
      <c r="H3286" s="52"/>
      <c r="I3286" s="52"/>
    </row>
    <row r="3287" spans="1:9" s="53" customFormat="1">
      <c r="A3287" s="54"/>
      <c r="B3287" s="55"/>
      <c r="C3287" s="56"/>
      <c r="D3287" s="54"/>
      <c r="E3287" s="52"/>
      <c r="F3287" s="52"/>
      <c r="G3287" s="52"/>
      <c r="H3287" s="52"/>
      <c r="I3287" s="52"/>
    </row>
  </sheetData>
  <mergeCells count="48">
    <mergeCell ref="I1:I2"/>
    <mergeCell ref="A1:A2"/>
    <mergeCell ref="E1:E2"/>
    <mergeCell ref="F1:F2"/>
    <mergeCell ref="A10:A11"/>
    <mergeCell ref="C10:C11"/>
    <mergeCell ref="D10:D11"/>
    <mergeCell ref="G1:G2"/>
    <mergeCell ref="H1:H2"/>
    <mergeCell ref="B1:B2"/>
    <mergeCell ref="D1:D2"/>
    <mergeCell ref="C1:C2"/>
    <mergeCell ref="A6:A7"/>
    <mergeCell ref="C6:C7"/>
    <mergeCell ref="D6:D7"/>
    <mergeCell ref="A8:A9"/>
    <mergeCell ref="C8:C9"/>
    <mergeCell ref="D8:D9"/>
    <mergeCell ref="A12:A13"/>
    <mergeCell ref="C12:C13"/>
    <mergeCell ref="D12:D13"/>
    <mergeCell ref="A14:A15"/>
    <mergeCell ref="C14:C15"/>
    <mergeCell ref="D14:D15"/>
    <mergeCell ref="A16:A17"/>
    <mergeCell ref="C16:C17"/>
    <mergeCell ref="D16:D17"/>
    <mergeCell ref="A18:A19"/>
    <mergeCell ref="C18:C19"/>
    <mergeCell ref="D18:D19"/>
    <mergeCell ref="A20:A21"/>
    <mergeCell ref="C20:C21"/>
    <mergeCell ref="D20:D21"/>
    <mergeCell ref="A22:A23"/>
    <mergeCell ref="C22:C23"/>
    <mergeCell ref="D22:D23"/>
    <mergeCell ref="A33:A34"/>
    <mergeCell ref="C33:C34"/>
    <mergeCell ref="D33:D34"/>
    <mergeCell ref="A39:A40"/>
    <mergeCell ref="C39:C40"/>
    <mergeCell ref="D39:D40"/>
    <mergeCell ref="A35:A36"/>
    <mergeCell ref="C35:C36"/>
    <mergeCell ref="D35:D36"/>
    <mergeCell ref="A37:A38"/>
    <mergeCell ref="C37:C38"/>
    <mergeCell ref="D37:D38"/>
  </mergeCells>
  <pageMargins left="0.78740157480314965" right="0.19685039370078741" top="0.94488188976377963" bottom="0.94488188976377963" header="0.51181102362204722" footer="0.51181102362204722"/>
  <pageSetup paperSize="9" scale="70" fitToHeight="0" orientation="portrait" r:id="rId1"/>
  <headerFooter alignWithMargins="0">
    <oddHeader xml:space="preserve">&amp;CVZDUCHOTECHNIKA
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/>
  </sheetPr>
  <dimension ref="A1:BH90"/>
  <sheetViews>
    <sheetView topLeftCell="A9" workbookViewId="0">
      <selection activeCell="F36" sqref="F36"/>
    </sheetView>
  </sheetViews>
  <sheetFormatPr defaultRowHeight="12.5" outlineLevelRow="1"/>
  <cols>
    <col min="1" max="1" width="4.26953125" style="29" customWidth="1"/>
    <col min="2" max="2" width="14.453125" style="46" customWidth="1"/>
    <col min="3" max="3" width="38.26953125" style="46" customWidth="1"/>
    <col min="4" max="4" width="4.54296875" style="29" customWidth="1"/>
    <col min="5" max="5" width="10.54296875" style="29" customWidth="1"/>
    <col min="6" max="6" width="9.81640625" style="29" customWidth="1"/>
    <col min="7" max="7" width="12.7265625" style="29" customWidth="1"/>
    <col min="8" max="21" width="0" style="29" hidden="1" customWidth="1"/>
    <col min="22" max="28" width="8.7265625" style="29"/>
    <col min="29" max="39" width="0" style="29" hidden="1" customWidth="1"/>
    <col min="40" max="16384" width="8.7265625" style="29"/>
  </cols>
  <sheetData>
    <row r="1" spans="1:60" ht="15.75" customHeight="1">
      <c r="A1" s="541" t="s">
        <v>67</v>
      </c>
      <c r="B1" s="541"/>
      <c r="C1" s="541"/>
      <c r="D1" s="541"/>
      <c r="E1" s="541"/>
      <c r="F1" s="541"/>
      <c r="G1" s="541"/>
      <c r="AE1" s="29" t="s">
        <v>68</v>
      </c>
    </row>
    <row r="2" spans="1:60" ht="25" customHeight="1">
      <c r="A2" s="233" t="s">
        <v>69</v>
      </c>
      <c r="B2" s="330"/>
      <c r="C2" s="542" t="s">
        <v>2183</v>
      </c>
      <c r="D2" s="543"/>
      <c r="E2" s="543"/>
      <c r="F2" s="543"/>
      <c r="G2" s="544"/>
      <c r="AE2" s="29" t="s">
        <v>70</v>
      </c>
    </row>
    <row r="3" spans="1:60" ht="25" customHeight="1">
      <c r="A3" s="233" t="s">
        <v>71</v>
      </c>
      <c r="B3" s="330"/>
      <c r="C3" s="542" t="s">
        <v>443</v>
      </c>
      <c r="D3" s="543"/>
      <c r="E3" s="543"/>
      <c r="F3" s="543"/>
      <c r="G3" s="544"/>
      <c r="AE3" s="29" t="s">
        <v>72</v>
      </c>
    </row>
    <row r="4" spans="1:60" ht="25" hidden="1" customHeight="1">
      <c r="A4" s="233" t="s">
        <v>73</v>
      </c>
      <c r="B4" s="330"/>
      <c r="C4" s="542"/>
      <c r="D4" s="543"/>
      <c r="E4" s="543"/>
      <c r="F4" s="543"/>
      <c r="G4" s="544"/>
      <c r="AE4" s="29" t="s">
        <v>74</v>
      </c>
    </row>
    <row r="5" spans="1:60" ht="14.5" hidden="1" customHeight="1">
      <c r="A5" s="234" t="s">
        <v>75</v>
      </c>
      <c r="B5" s="235"/>
      <c r="C5" s="236"/>
      <c r="D5" s="237"/>
      <c r="E5" s="237"/>
      <c r="F5" s="237"/>
      <c r="G5" s="238"/>
      <c r="AE5" s="29" t="s">
        <v>76</v>
      </c>
    </row>
    <row r="6" spans="1:60" ht="14.5">
      <c r="A6"/>
      <c r="B6" s="239"/>
      <c r="C6" s="239"/>
      <c r="D6"/>
      <c r="E6"/>
      <c r="F6"/>
      <c r="G6"/>
    </row>
    <row r="7" spans="1:60" ht="38.5">
      <c r="A7" s="240" t="s">
        <v>77</v>
      </c>
      <c r="B7" s="241" t="s">
        <v>78</v>
      </c>
      <c r="C7" s="241" t="s">
        <v>79</v>
      </c>
      <c r="D7" s="240" t="s">
        <v>80</v>
      </c>
      <c r="E7" s="240" t="s">
        <v>81</v>
      </c>
      <c r="F7" s="242" t="s">
        <v>82</v>
      </c>
      <c r="G7" s="240" t="s">
        <v>63</v>
      </c>
      <c r="H7" s="30" t="s">
        <v>83</v>
      </c>
      <c r="I7" s="30" t="s">
        <v>84</v>
      </c>
      <c r="J7" s="30" t="s">
        <v>85</v>
      </c>
      <c r="K7" s="30" t="s">
        <v>86</v>
      </c>
      <c r="L7" s="30" t="s">
        <v>87</v>
      </c>
      <c r="M7" s="30" t="s">
        <v>88</v>
      </c>
      <c r="N7" s="30" t="s">
        <v>89</v>
      </c>
      <c r="O7" s="30" t="s">
        <v>90</v>
      </c>
      <c r="P7" s="30" t="s">
        <v>91</v>
      </c>
      <c r="Q7" s="30" t="s">
        <v>92</v>
      </c>
      <c r="R7" s="30" t="s">
        <v>93</v>
      </c>
      <c r="S7" s="30" t="s">
        <v>94</v>
      </c>
      <c r="T7" s="30" t="s">
        <v>95</v>
      </c>
      <c r="U7" s="30" t="s">
        <v>96</v>
      </c>
    </row>
    <row r="8" spans="1:60" ht="14.5">
      <c r="A8" s="243" t="s">
        <v>97</v>
      </c>
      <c r="B8" s="244" t="s">
        <v>434</v>
      </c>
      <c r="C8" s="245" t="s">
        <v>1239</v>
      </c>
      <c r="D8" s="246"/>
      <c r="E8" s="247"/>
      <c r="F8" s="248"/>
      <c r="G8" s="248">
        <f>SUMIF(AE9:AE14,"&lt;&gt;NOR",G9:G14)</f>
        <v>0</v>
      </c>
      <c r="H8" s="33"/>
      <c r="I8" s="33" t="e">
        <f>SUM(I9:I14)</f>
        <v>#REF!</v>
      </c>
      <c r="J8" s="33"/>
      <c r="K8" s="33" t="e">
        <f>SUM(K9:K14)</f>
        <v>#REF!</v>
      </c>
      <c r="L8" s="33"/>
      <c r="M8" s="33" t="e">
        <f>SUM(M9:M14)</f>
        <v>#REF!</v>
      </c>
      <c r="N8" s="32"/>
      <c r="O8" s="32" t="e">
        <f>SUM(O9:O14)</f>
        <v>#REF!</v>
      </c>
      <c r="P8" s="32"/>
      <c r="Q8" s="32" t="e">
        <f>SUM(Q9:Q14)</f>
        <v>#REF!</v>
      </c>
      <c r="R8" s="32"/>
      <c r="S8" s="32"/>
      <c r="T8" s="31"/>
      <c r="U8" s="32" t="e">
        <f>SUM(U9:U14)</f>
        <v>#REF!</v>
      </c>
      <c r="AE8" s="29" t="s">
        <v>98</v>
      </c>
    </row>
    <row r="9" spans="1:60" outlineLevel="1">
      <c r="A9" s="249">
        <v>1</v>
      </c>
      <c r="B9" s="250" t="s">
        <v>2103</v>
      </c>
      <c r="C9" s="251" t="s">
        <v>2104</v>
      </c>
      <c r="D9" s="252" t="s">
        <v>116</v>
      </c>
      <c r="E9" s="253">
        <v>3</v>
      </c>
      <c r="F9" s="320">
        <v>0</v>
      </c>
      <c r="G9" s="254">
        <f t="shared" ref="G9:G14" si="0">ROUND(E9*F9,2)</f>
        <v>0</v>
      </c>
      <c r="H9" s="35">
        <v>0</v>
      </c>
      <c r="I9" s="35" t="e">
        <f>ROUND(#REF!*H9,2)</f>
        <v>#REF!</v>
      </c>
      <c r="J9" s="35">
        <v>975</v>
      </c>
      <c r="K9" s="35" t="e">
        <f>ROUND(#REF!*J9,2)</f>
        <v>#REF!</v>
      </c>
      <c r="L9" s="35">
        <v>0</v>
      </c>
      <c r="M9" s="35" t="e">
        <f>#REF!*(1+L9/100)</f>
        <v>#REF!</v>
      </c>
      <c r="N9" s="34">
        <v>0</v>
      </c>
      <c r="O9" s="34" t="e">
        <f>ROUND(#REF!*N9,5)</f>
        <v>#REF!</v>
      </c>
      <c r="P9" s="34">
        <v>0</v>
      </c>
      <c r="Q9" s="34" t="e">
        <f>ROUND(#REF!*P9,5)</f>
        <v>#REF!</v>
      </c>
      <c r="R9" s="34"/>
      <c r="S9" s="34"/>
      <c r="T9" s="36">
        <v>2.335</v>
      </c>
      <c r="U9" s="34" t="e">
        <f>ROUND(#REF!*T9,2)</f>
        <v>#REF!</v>
      </c>
      <c r="V9" s="37"/>
      <c r="W9" s="37"/>
      <c r="X9" s="37"/>
      <c r="Y9" s="37"/>
      <c r="Z9" s="37"/>
      <c r="AA9" s="37"/>
      <c r="AB9" s="37"/>
      <c r="AC9" s="37"/>
      <c r="AD9" s="37"/>
      <c r="AE9" s="37" t="s">
        <v>102</v>
      </c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</row>
    <row r="10" spans="1:60" outlineLevel="1">
      <c r="A10" s="249">
        <v>2</v>
      </c>
      <c r="B10" s="250" t="s">
        <v>2105</v>
      </c>
      <c r="C10" s="251" t="s">
        <v>2106</v>
      </c>
      <c r="D10" s="252" t="s">
        <v>116</v>
      </c>
      <c r="E10" s="253">
        <v>3</v>
      </c>
      <c r="F10" s="320">
        <v>0</v>
      </c>
      <c r="G10" s="254">
        <f t="shared" si="0"/>
        <v>0</v>
      </c>
      <c r="H10" s="35">
        <v>0</v>
      </c>
      <c r="I10" s="35" t="e">
        <f>ROUND(#REF!*H10,2)</f>
        <v>#REF!</v>
      </c>
      <c r="J10" s="35">
        <v>148.5</v>
      </c>
      <c r="K10" s="35" t="e">
        <f>ROUND(#REF!*J10,2)</f>
        <v>#REF!</v>
      </c>
      <c r="L10" s="35">
        <v>0</v>
      </c>
      <c r="M10" s="35" t="e">
        <f>#REF!*(1+L10/100)</f>
        <v>#REF!</v>
      </c>
      <c r="N10" s="34">
        <v>0</v>
      </c>
      <c r="O10" s="34" t="e">
        <f>ROUND(#REF!*N10,5)</f>
        <v>#REF!</v>
      </c>
      <c r="P10" s="34">
        <v>0</v>
      </c>
      <c r="Q10" s="34" t="e">
        <f>ROUND(#REF!*P10,5)</f>
        <v>#REF!</v>
      </c>
      <c r="R10" s="34"/>
      <c r="S10" s="34"/>
      <c r="T10" s="36">
        <v>0.34499999999999997</v>
      </c>
      <c r="U10" s="34" t="e">
        <f>ROUND(#REF!*T10,2)</f>
        <v>#REF!</v>
      </c>
      <c r="V10" s="37"/>
      <c r="W10" s="37"/>
      <c r="X10" s="37"/>
      <c r="Y10" s="37"/>
      <c r="Z10" s="37"/>
      <c r="AA10" s="37"/>
      <c r="AB10" s="37"/>
      <c r="AC10" s="37"/>
      <c r="AD10" s="37"/>
      <c r="AE10" s="37" t="s">
        <v>102</v>
      </c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</row>
    <row r="11" spans="1:60" outlineLevel="1">
      <c r="A11" s="249">
        <v>3</v>
      </c>
      <c r="B11" s="250" t="s">
        <v>2107</v>
      </c>
      <c r="C11" s="251" t="s">
        <v>2108</v>
      </c>
      <c r="D11" s="252" t="s">
        <v>116</v>
      </c>
      <c r="E11" s="253">
        <v>2</v>
      </c>
      <c r="F11" s="320">
        <v>0</v>
      </c>
      <c r="G11" s="254">
        <f t="shared" si="0"/>
        <v>0</v>
      </c>
      <c r="H11" s="35">
        <v>0</v>
      </c>
      <c r="I11" s="35" t="e">
        <f>ROUND(#REF!*H11,2)</f>
        <v>#REF!</v>
      </c>
      <c r="J11" s="35">
        <v>296.5</v>
      </c>
      <c r="K11" s="35" t="e">
        <f>ROUND(#REF!*J11,2)</f>
        <v>#REF!</v>
      </c>
      <c r="L11" s="35">
        <v>0</v>
      </c>
      <c r="M11" s="35" t="e">
        <f>#REF!*(1+L11/100)</f>
        <v>#REF!</v>
      </c>
      <c r="N11" s="34">
        <v>0</v>
      </c>
      <c r="O11" s="34" t="e">
        <f>ROUND(#REF!*N11,5)</f>
        <v>#REF!</v>
      </c>
      <c r="P11" s="34">
        <v>0</v>
      </c>
      <c r="Q11" s="34" t="e">
        <f>ROUND(#REF!*P11,5)</f>
        <v>#REF!</v>
      </c>
      <c r="R11" s="34"/>
      <c r="S11" s="34"/>
      <c r="T11" s="36">
        <v>1.0999999999999999E-2</v>
      </c>
      <c r="U11" s="34" t="e">
        <f>ROUND(#REF!*T11,2)</f>
        <v>#REF!</v>
      </c>
      <c r="V11" s="37"/>
      <c r="W11" s="37"/>
      <c r="X11" s="37"/>
      <c r="Y11" s="37"/>
      <c r="Z11" s="37"/>
      <c r="AA11" s="37"/>
      <c r="AB11" s="37"/>
      <c r="AC11" s="37"/>
      <c r="AD11" s="37"/>
      <c r="AE11" s="37" t="s">
        <v>102</v>
      </c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</row>
    <row r="12" spans="1:60" outlineLevel="1">
      <c r="A12" s="249">
        <v>4</v>
      </c>
      <c r="B12" s="250" t="s">
        <v>2109</v>
      </c>
      <c r="C12" s="251" t="s">
        <v>2110</v>
      </c>
      <c r="D12" s="252" t="s">
        <v>116</v>
      </c>
      <c r="E12" s="253">
        <v>2</v>
      </c>
      <c r="F12" s="320">
        <v>0</v>
      </c>
      <c r="G12" s="254">
        <f t="shared" si="0"/>
        <v>0</v>
      </c>
      <c r="H12" s="35">
        <v>0</v>
      </c>
      <c r="I12" s="35" t="e">
        <f>ROUND(#REF!*H12,2)</f>
        <v>#REF!</v>
      </c>
      <c r="J12" s="35">
        <v>19.3</v>
      </c>
      <c r="K12" s="35" t="e">
        <f>ROUND(#REF!*J12,2)</f>
        <v>#REF!</v>
      </c>
      <c r="L12" s="35">
        <v>0</v>
      </c>
      <c r="M12" s="35" t="e">
        <f>#REF!*(1+L12/100)</f>
        <v>#REF!</v>
      </c>
      <c r="N12" s="34">
        <v>0</v>
      </c>
      <c r="O12" s="34" t="e">
        <f>ROUND(#REF!*N12,5)</f>
        <v>#REF!</v>
      </c>
      <c r="P12" s="34">
        <v>0</v>
      </c>
      <c r="Q12" s="34" t="e">
        <f>ROUND(#REF!*P12,5)</f>
        <v>#REF!</v>
      </c>
      <c r="R12" s="34"/>
      <c r="S12" s="34"/>
      <c r="T12" s="36">
        <v>8.9999999999999993E-3</v>
      </c>
      <c r="U12" s="34" t="e">
        <f>ROUND(#REF!*T12,2)</f>
        <v>#REF!</v>
      </c>
      <c r="V12" s="37"/>
      <c r="W12" s="37"/>
      <c r="X12" s="37"/>
      <c r="Y12" s="37"/>
      <c r="Z12" s="37"/>
      <c r="AA12" s="37"/>
      <c r="AB12" s="37"/>
      <c r="AC12" s="37"/>
      <c r="AD12" s="37"/>
      <c r="AE12" s="37" t="s">
        <v>102</v>
      </c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</row>
    <row r="13" spans="1:60" outlineLevel="1">
      <c r="A13" s="249">
        <v>5</v>
      </c>
      <c r="B13" s="250" t="s">
        <v>2111</v>
      </c>
      <c r="C13" s="251" t="s">
        <v>2112</v>
      </c>
      <c r="D13" s="252" t="s">
        <v>116</v>
      </c>
      <c r="E13" s="253">
        <v>1</v>
      </c>
      <c r="F13" s="320">
        <v>0</v>
      </c>
      <c r="G13" s="254">
        <f t="shared" si="0"/>
        <v>0</v>
      </c>
      <c r="H13" s="35">
        <v>0</v>
      </c>
      <c r="I13" s="35" t="e">
        <f>ROUND(#REF!*H13,2)</f>
        <v>#REF!</v>
      </c>
      <c r="J13" s="35">
        <v>563</v>
      </c>
      <c r="K13" s="35" t="e">
        <f>ROUND(#REF!*J13,2)</f>
        <v>#REF!</v>
      </c>
      <c r="L13" s="35">
        <v>0</v>
      </c>
      <c r="M13" s="35" t="e">
        <f>#REF!*(1+L13/100)</f>
        <v>#REF!</v>
      </c>
      <c r="N13" s="34">
        <v>0</v>
      </c>
      <c r="O13" s="34" t="e">
        <f>ROUND(#REF!*N13,5)</f>
        <v>#REF!</v>
      </c>
      <c r="P13" s="34">
        <v>0</v>
      </c>
      <c r="Q13" s="34" t="e">
        <f>ROUND(#REF!*P13,5)</f>
        <v>#REF!</v>
      </c>
      <c r="R13" s="34"/>
      <c r="S13" s="34"/>
      <c r="T13" s="36">
        <v>1.1499999999999999</v>
      </c>
      <c r="U13" s="34" t="e">
        <f>ROUND(#REF!*T13,2)</f>
        <v>#REF!</v>
      </c>
      <c r="V13" s="37"/>
      <c r="W13" s="37"/>
      <c r="X13" s="37"/>
      <c r="Y13" s="37"/>
      <c r="Z13" s="37"/>
      <c r="AA13" s="37"/>
      <c r="AB13" s="37"/>
      <c r="AC13" s="37"/>
      <c r="AD13" s="37"/>
      <c r="AE13" s="37" t="s">
        <v>102</v>
      </c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</row>
    <row r="14" spans="1:60" ht="20" outlineLevel="1">
      <c r="A14" s="249">
        <v>6</v>
      </c>
      <c r="B14" s="250" t="s">
        <v>2113</v>
      </c>
      <c r="C14" s="251" t="s">
        <v>2114</v>
      </c>
      <c r="D14" s="252" t="s">
        <v>116</v>
      </c>
      <c r="E14" s="253">
        <v>2</v>
      </c>
      <c r="F14" s="320">
        <v>0</v>
      </c>
      <c r="G14" s="254">
        <f t="shared" si="0"/>
        <v>0</v>
      </c>
      <c r="H14" s="35">
        <v>691.64</v>
      </c>
      <c r="I14" s="35" t="e">
        <f>ROUND(#REF!*H14,2)</f>
        <v>#REF!</v>
      </c>
      <c r="J14" s="35">
        <v>682.36</v>
      </c>
      <c r="K14" s="35" t="e">
        <f>ROUND(#REF!*J14,2)</f>
        <v>#REF!</v>
      </c>
      <c r="L14" s="35">
        <v>0</v>
      </c>
      <c r="M14" s="35" t="e">
        <f>#REF!*(1+L14/100)</f>
        <v>#REF!</v>
      </c>
      <c r="N14" s="34">
        <v>1.7</v>
      </c>
      <c r="O14" s="34" t="e">
        <f>ROUND(#REF!*N14,5)</f>
        <v>#REF!</v>
      </c>
      <c r="P14" s="34">
        <v>0</v>
      </c>
      <c r="Q14" s="34" t="e">
        <f>ROUND(#REF!*P14,5)</f>
        <v>#REF!</v>
      </c>
      <c r="R14" s="34"/>
      <c r="S14" s="34"/>
      <c r="T14" s="36">
        <v>1.587</v>
      </c>
      <c r="U14" s="34" t="e">
        <f>ROUND(#REF!*T14,2)</f>
        <v>#REF!</v>
      </c>
      <c r="V14" s="37"/>
      <c r="W14" s="37"/>
      <c r="X14" s="37"/>
      <c r="Y14" s="37"/>
      <c r="Z14" s="37"/>
      <c r="AA14" s="37"/>
      <c r="AB14" s="37"/>
      <c r="AC14" s="37"/>
      <c r="AD14" s="37"/>
      <c r="AE14" s="37" t="s">
        <v>102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</row>
    <row r="15" spans="1:60" ht="14.5">
      <c r="A15" s="255" t="s">
        <v>97</v>
      </c>
      <c r="B15" s="256" t="s">
        <v>60</v>
      </c>
      <c r="C15" s="257" t="s">
        <v>59</v>
      </c>
      <c r="D15" s="258"/>
      <c r="E15" s="259"/>
      <c r="F15" s="260"/>
      <c r="G15" s="260">
        <f>SUMIF(AE16:AE18,"&lt;&gt;NOR",G16:G18)</f>
        <v>0</v>
      </c>
      <c r="H15" s="40"/>
      <c r="I15" s="40" t="e">
        <f>SUM(I16:I18)</f>
        <v>#REF!</v>
      </c>
      <c r="J15" s="40"/>
      <c r="K15" s="40" t="e">
        <f>SUM(K16:K18)</f>
        <v>#REF!</v>
      </c>
      <c r="L15" s="40"/>
      <c r="M15" s="40" t="e">
        <f>SUM(M16:M18)</f>
        <v>#REF!</v>
      </c>
      <c r="N15" s="39"/>
      <c r="O15" s="39" t="e">
        <f>SUM(O16:O18)</f>
        <v>#REF!</v>
      </c>
      <c r="P15" s="39"/>
      <c r="Q15" s="39" t="e">
        <f>SUM(Q16:Q18)</f>
        <v>#REF!</v>
      </c>
      <c r="R15" s="39"/>
      <c r="S15" s="39"/>
      <c r="T15" s="41"/>
      <c r="U15" s="39" t="e">
        <f>SUM(U16:U18)</f>
        <v>#REF!</v>
      </c>
      <c r="AE15" s="29" t="s">
        <v>98</v>
      </c>
    </row>
    <row r="16" spans="1:60" outlineLevel="1">
      <c r="A16" s="249">
        <v>7</v>
      </c>
      <c r="B16" s="250" t="s">
        <v>452</v>
      </c>
      <c r="C16" s="251" t="s">
        <v>453</v>
      </c>
      <c r="D16" s="252" t="s">
        <v>121</v>
      </c>
      <c r="E16" s="253">
        <v>20</v>
      </c>
      <c r="F16" s="320">
        <v>0</v>
      </c>
      <c r="G16" s="254">
        <f>ROUND(E16*F16,2)</f>
        <v>0</v>
      </c>
      <c r="H16" s="35">
        <v>47.92</v>
      </c>
      <c r="I16" s="35" t="e">
        <f>ROUND(#REF!*H16,2)</f>
        <v>#REF!</v>
      </c>
      <c r="J16" s="35">
        <v>226.57999999999998</v>
      </c>
      <c r="K16" s="35" t="e">
        <f>ROUND(#REF!*J16,2)</f>
        <v>#REF!</v>
      </c>
      <c r="L16" s="35">
        <v>0</v>
      </c>
      <c r="M16" s="35" t="e">
        <f>#REF!*(1+L16/100)</f>
        <v>#REF!</v>
      </c>
      <c r="N16" s="34">
        <v>4.0869999999999997E-2</v>
      </c>
      <c r="O16" s="34" t="e">
        <f>ROUND(#REF!*N16,5)</f>
        <v>#REF!</v>
      </c>
      <c r="P16" s="34">
        <v>0</v>
      </c>
      <c r="Q16" s="34" t="e">
        <f>ROUND(#REF!*P16,5)</f>
        <v>#REF!</v>
      </c>
      <c r="R16" s="34"/>
      <c r="S16" s="34"/>
      <c r="T16" s="36">
        <v>0.47499999999999998</v>
      </c>
      <c r="U16" s="34" t="e">
        <f>ROUND(#REF!*T16,2)</f>
        <v>#REF!</v>
      </c>
      <c r="V16" s="37"/>
      <c r="W16" s="37"/>
      <c r="X16" s="37"/>
      <c r="Y16" s="37"/>
      <c r="Z16" s="37"/>
      <c r="AA16" s="37"/>
      <c r="AB16" s="37"/>
      <c r="AC16" s="37"/>
      <c r="AD16" s="37"/>
      <c r="AE16" s="37" t="s">
        <v>102</v>
      </c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</row>
    <row r="17" spans="1:60" outlineLevel="1">
      <c r="A17" s="249">
        <v>8</v>
      </c>
      <c r="B17" s="250" t="s">
        <v>454</v>
      </c>
      <c r="C17" s="251" t="s">
        <v>455</v>
      </c>
      <c r="D17" s="252" t="s">
        <v>121</v>
      </c>
      <c r="E17" s="253">
        <v>20</v>
      </c>
      <c r="F17" s="320">
        <v>0</v>
      </c>
      <c r="G17" s="254">
        <f>ROUND(E17*F17,2)</f>
        <v>0</v>
      </c>
      <c r="H17" s="35">
        <v>53.51</v>
      </c>
      <c r="I17" s="35" t="e">
        <f>ROUND(#REF!*H17,2)</f>
        <v>#REF!</v>
      </c>
      <c r="J17" s="35">
        <v>315.49</v>
      </c>
      <c r="K17" s="35" t="e">
        <f>ROUND(#REF!*J17,2)</f>
        <v>#REF!</v>
      </c>
      <c r="L17" s="35">
        <v>0</v>
      </c>
      <c r="M17" s="35" t="e">
        <f>#REF!*(1+L17/100)</f>
        <v>#REF!</v>
      </c>
      <c r="N17" s="34">
        <v>4.5580000000000002E-2</v>
      </c>
      <c r="O17" s="34" t="e">
        <f>ROUND(#REF!*N17,5)</f>
        <v>#REF!</v>
      </c>
      <c r="P17" s="34">
        <v>0</v>
      </c>
      <c r="Q17" s="34" t="e">
        <f>ROUND(#REF!*P17,5)</f>
        <v>#REF!</v>
      </c>
      <c r="R17" s="34"/>
      <c r="S17" s="34"/>
      <c r="T17" s="36">
        <v>0.60799999999999998</v>
      </c>
      <c r="U17" s="34" t="e">
        <f>ROUND(#REF!*T17,2)</f>
        <v>#REF!</v>
      </c>
      <c r="V17" s="37"/>
      <c r="W17" s="37"/>
      <c r="X17" s="37"/>
      <c r="Y17" s="37"/>
      <c r="Z17" s="37"/>
      <c r="AA17" s="37"/>
      <c r="AB17" s="37"/>
      <c r="AC17" s="37"/>
      <c r="AD17" s="37"/>
      <c r="AE17" s="37" t="s">
        <v>102</v>
      </c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</row>
    <row r="18" spans="1:60" outlineLevel="1">
      <c r="A18" s="249">
        <v>9</v>
      </c>
      <c r="B18" s="250" t="s">
        <v>456</v>
      </c>
      <c r="C18" s="251" t="s">
        <v>457</v>
      </c>
      <c r="D18" s="252" t="s">
        <v>121</v>
      </c>
      <c r="E18" s="253">
        <v>20</v>
      </c>
      <c r="F18" s="320">
        <v>0</v>
      </c>
      <c r="G18" s="254">
        <f>ROUND(E18*F18,2)</f>
        <v>0</v>
      </c>
      <c r="H18" s="35">
        <v>3.26</v>
      </c>
      <c r="I18" s="35" t="e">
        <f>ROUND(#REF!*H18,2)</f>
        <v>#REF!</v>
      </c>
      <c r="J18" s="35">
        <v>38.04</v>
      </c>
      <c r="K18" s="35" t="e">
        <f>ROUND(#REF!*J18,2)</f>
        <v>#REF!</v>
      </c>
      <c r="L18" s="35">
        <v>0</v>
      </c>
      <c r="M18" s="35" t="e">
        <f>#REF!*(1+L18/100)</f>
        <v>#REF!</v>
      </c>
      <c r="N18" s="34">
        <v>2.9299999999999999E-3</v>
      </c>
      <c r="O18" s="34" t="e">
        <f>ROUND(#REF!*N18,5)</f>
        <v>#REF!</v>
      </c>
      <c r="P18" s="34">
        <v>0</v>
      </c>
      <c r="Q18" s="34" t="e">
        <f>ROUND(#REF!*P18,5)</f>
        <v>#REF!</v>
      </c>
      <c r="R18" s="34"/>
      <c r="S18" s="34"/>
      <c r="T18" s="36">
        <v>7.3249999999999996E-2</v>
      </c>
      <c r="U18" s="34" t="e">
        <f>ROUND(#REF!*T18,2)</f>
        <v>#REF!</v>
      </c>
      <c r="V18" s="37"/>
      <c r="W18" s="37"/>
      <c r="X18" s="37"/>
      <c r="Y18" s="37"/>
      <c r="Z18" s="37"/>
      <c r="AA18" s="37"/>
      <c r="AB18" s="37"/>
      <c r="AC18" s="37"/>
      <c r="AD18" s="37"/>
      <c r="AE18" s="37" t="s">
        <v>102</v>
      </c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</row>
    <row r="19" spans="1:60" ht="14.5">
      <c r="A19" s="255" t="s">
        <v>97</v>
      </c>
      <c r="B19" s="256" t="s">
        <v>50</v>
      </c>
      <c r="C19" s="257" t="s">
        <v>49</v>
      </c>
      <c r="D19" s="258"/>
      <c r="E19" s="259"/>
      <c r="F19" s="260">
        <v>0</v>
      </c>
      <c r="G19" s="260">
        <f>SUMIF(AE20:AE22,"&lt;&gt;NOR",G20:G22)</f>
        <v>0</v>
      </c>
      <c r="H19" s="40"/>
      <c r="I19" s="40" t="e">
        <f>SUM(I20:I22)</f>
        <v>#REF!</v>
      </c>
      <c r="J19" s="40"/>
      <c r="K19" s="40" t="e">
        <f>SUM(K20:K22)</f>
        <v>#REF!</v>
      </c>
      <c r="L19" s="40"/>
      <c r="M19" s="40" t="e">
        <f>SUM(M20:M22)</f>
        <v>#REF!</v>
      </c>
      <c r="N19" s="39"/>
      <c r="O19" s="39" t="e">
        <f>SUM(O20:O22)</f>
        <v>#REF!</v>
      </c>
      <c r="P19" s="39"/>
      <c r="Q19" s="39" t="e">
        <f>SUM(Q20:Q22)</f>
        <v>#REF!</v>
      </c>
      <c r="R19" s="39"/>
      <c r="S19" s="39"/>
      <c r="T19" s="41"/>
      <c r="U19" s="39" t="e">
        <f>SUM(U20:U22)</f>
        <v>#REF!</v>
      </c>
      <c r="AE19" s="29" t="s">
        <v>98</v>
      </c>
    </row>
    <row r="20" spans="1:60" outlineLevel="1">
      <c r="A20" s="249">
        <v>10</v>
      </c>
      <c r="B20" s="250" t="s">
        <v>458</v>
      </c>
      <c r="C20" s="251" t="s">
        <v>459</v>
      </c>
      <c r="D20" s="252" t="s">
        <v>304</v>
      </c>
      <c r="E20" s="253">
        <v>20</v>
      </c>
      <c r="F20" s="320">
        <v>0</v>
      </c>
      <c r="G20" s="254">
        <f>ROUND(E20*F20,2)</f>
        <v>0</v>
      </c>
      <c r="H20" s="35">
        <v>14.36</v>
      </c>
      <c r="I20" s="35" t="e">
        <f>ROUND(#REF!*H20,2)</f>
        <v>#REF!</v>
      </c>
      <c r="J20" s="35">
        <v>265.64</v>
      </c>
      <c r="K20" s="35" t="e">
        <f>ROUND(#REF!*J20,2)</f>
        <v>#REF!</v>
      </c>
      <c r="L20" s="35">
        <v>0</v>
      </c>
      <c r="M20" s="35" t="e">
        <f>#REF!*(1+L20/100)</f>
        <v>#REF!</v>
      </c>
      <c r="N20" s="34">
        <v>4.8999999999999998E-4</v>
      </c>
      <c r="O20" s="34" t="e">
        <f>ROUND(#REF!*N20,5)</f>
        <v>#REF!</v>
      </c>
      <c r="P20" s="34">
        <v>0.04</v>
      </c>
      <c r="Q20" s="34" t="e">
        <f>ROUND(#REF!*P20,5)</f>
        <v>#REF!</v>
      </c>
      <c r="R20" s="34"/>
      <c r="S20" s="34"/>
      <c r="T20" s="36">
        <v>0.66800000000000004</v>
      </c>
      <c r="U20" s="34" t="e">
        <f>ROUND(#REF!*T20,2)</f>
        <v>#REF!</v>
      </c>
      <c r="V20" s="37"/>
      <c r="W20" s="37"/>
      <c r="X20" s="37"/>
      <c r="Y20" s="37"/>
      <c r="Z20" s="37"/>
      <c r="AA20" s="37"/>
      <c r="AB20" s="37"/>
      <c r="AC20" s="37"/>
      <c r="AD20" s="37"/>
      <c r="AE20" s="37" t="s">
        <v>102</v>
      </c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</row>
    <row r="21" spans="1:60" outlineLevel="1">
      <c r="A21" s="249">
        <v>11</v>
      </c>
      <c r="B21" s="250" t="s">
        <v>251</v>
      </c>
      <c r="C21" s="251" t="s">
        <v>252</v>
      </c>
      <c r="D21" s="252" t="s">
        <v>107</v>
      </c>
      <c r="E21" s="253">
        <v>1</v>
      </c>
      <c r="F21" s="320">
        <v>0</v>
      </c>
      <c r="G21" s="254">
        <f>ROUND(E21*F21,2)</f>
        <v>0</v>
      </c>
      <c r="H21" s="35">
        <v>0</v>
      </c>
      <c r="I21" s="35" t="e">
        <f>ROUND(#REF!*H21,2)</f>
        <v>#REF!</v>
      </c>
      <c r="J21" s="35">
        <v>264</v>
      </c>
      <c r="K21" s="35" t="e">
        <f>ROUND(#REF!*J21,2)</f>
        <v>#REF!</v>
      </c>
      <c r="L21" s="35">
        <v>0</v>
      </c>
      <c r="M21" s="35" t="e">
        <f>#REF!*(1+L21/100)</f>
        <v>#REF!</v>
      </c>
      <c r="N21" s="34">
        <v>0</v>
      </c>
      <c r="O21" s="34" t="e">
        <f>ROUND(#REF!*N21,5)</f>
        <v>#REF!</v>
      </c>
      <c r="P21" s="34">
        <v>0</v>
      </c>
      <c r="Q21" s="34" t="e">
        <f>ROUND(#REF!*P21,5)</f>
        <v>#REF!</v>
      </c>
      <c r="R21" s="34"/>
      <c r="S21" s="34"/>
      <c r="T21" s="36">
        <v>0.49</v>
      </c>
      <c r="U21" s="34" t="e">
        <f>ROUND(#REF!*T21,2)</f>
        <v>#REF!</v>
      </c>
      <c r="V21" s="37"/>
      <c r="W21" s="37"/>
      <c r="X21" s="37"/>
      <c r="Y21" s="37"/>
      <c r="Z21" s="37"/>
      <c r="AA21" s="37"/>
      <c r="AB21" s="37"/>
      <c r="AC21" s="37"/>
      <c r="AD21" s="37"/>
      <c r="AE21" s="37" t="s">
        <v>102</v>
      </c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</row>
    <row r="22" spans="1:60" outlineLevel="1">
      <c r="A22" s="249">
        <v>12</v>
      </c>
      <c r="B22" s="250" t="s">
        <v>253</v>
      </c>
      <c r="C22" s="251" t="s">
        <v>460</v>
      </c>
      <c r="D22" s="252" t="s">
        <v>107</v>
      </c>
      <c r="E22" s="253">
        <v>100</v>
      </c>
      <c r="F22" s="320">
        <v>0</v>
      </c>
      <c r="G22" s="254">
        <f>ROUND(E22*F22,2)</f>
        <v>0</v>
      </c>
      <c r="H22" s="35">
        <v>0</v>
      </c>
      <c r="I22" s="35" t="e">
        <f>ROUND(#REF!*H22,2)</f>
        <v>#REF!</v>
      </c>
      <c r="J22" s="35">
        <v>25</v>
      </c>
      <c r="K22" s="35" t="e">
        <f>ROUND(#REF!*J22,2)</f>
        <v>#REF!</v>
      </c>
      <c r="L22" s="35">
        <v>0</v>
      </c>
      <c r="M22" s="35" t="e">
        <f>#REF!*(1+L22/100)</f>
        <v>#REF!</v>
      </c>
      <c r="N22" s="34">
        <v>0</v>
      </c>
      <c r="O22" s="34" t="e">
        <f>ROUND(#REF!*N22,5)</f>
        <v>#REF!</v>
      </c>
      <c r="P22" s="34">
        <v>0</v>
      </c>
      <c r="Q22" s="34" t="e">
        <f>ROUND(#REF!*P22,5)</f>
        <v>#REF!</v>
      </c>
      <c r="R22" s="34"/>
      <c r="S22" s="34"/>
      <c r="T22" s="36">
        <v>0</v>
      </c>
      <c r="U22" s="34" t="e">
        <f>ROUND(#REF!*T22,2)</f>
        <v>#REF!</v>
      </c>
      <c r="V22" s="37"/>
      <c r="W22" s="37"/>
      <c r="X22" s="37"/>
      <c r="Y22" s="37"/>
      <c r="Z22" s="37"/>
      <c r="AA22" s="37"/>
      <c r="AB22" s="37"/>
      <c r="AC22" s="37"/>
      <c r="AD22" s="37"/>
      <c r="AE22" s="37" t="s">
        <v>102</v>
      </c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</row>
    <row r="23" spans="1:60" ht="14.5">
      <c r="A23" s="255" t="s">
        <v>97</v>
      </c>
      <c r="B23" s="256" t="s">
        <v>444</v>
      </c>
      <c r="C23" s="257" t="s">
        <v>445</v>
      </c>
      <c r="D23" s="258"/>
      <c r="E23" s="259"/>
      <c r="F23" s="260"/>
      <c r="G23" s="260">
        <f>SUMIF(AE24:AE38,"&lt;&gt;NOR",G24:G38)</f>
        <v>0</v>
      </c>
      <c r="H23" s="40"/>
      <c r="I23" s="40" t="e">
        <f>SUM(I24:I38)</f>
        <v>#REF!</v>
      </c>
      <c r="J23" s="40"/>
      <c r="K23" s="40" t="e">
        <f>SUM(K24:K38)</f>
        <v>#REF!</v>
      </c>
      <c r="L23" s="40"/>
      <c r="M23" s="40" t="e">
        <f>SUM(M24:M38)</f>
        <v>#REF!</v>
      </c>
      <c r="N23" s="39"/>
      <c r="O23" s="39" t="e">
        <f>SUM(O24:O38)</f>
        <v>#REF!</v>
      </c>
      <c r="P23" s="39"/>
      <c r="Q23" s="39" t="e">
        <f>SUM(Q24:Q38)</f>
        <v>#REF!</v>
      </c>
      <c r="R23" s="39"/>
      <c r="S23" s="39"/>
      <c r="T23" s="41"/>
      <c r="U23" s="39" t="e">
        <f>SUM(U24:U38)</f>
        <v>#REF!</v>
      </c>
      <c r="AE23" s="29" t="s">
        <v>98</v>
      </c>
    </row>
    <row r="24" spans="1:60" outlineLevel="1">
      <c r="A24" s="249">
        <v>13</v>
      </c>
      <c r="B24" s="250" t="s">
        <v>465</v>
      </c>
      <c r="C24" s="251" t="s">
        <v>466</v>
      </c>
      <c r="D24" s="252" t="s">
        <v>101</v>
      </c>
      <c r="E24" s="253">
        <v>2</v>
      </c>
      <c r="F24" s="320">
        <v>0</v>
      </c>
      <c r="G24" s="254">
        <f t="shared" ref="G24:G38" si="1">ROUND(E24*F24,2)</f>
        <v>0</v>
      </c>
      <c r="H24" s="35">
        <v>0</v>
      </c>
      <c r="I24" s="35" t="e">
        <f>ROUND(#REF!*H24,2)</f>
        <v>#REF!</v>
      </c>
      <c r="J24" s="35">
        <v>85.5</v>
      </c>
      <c r="K24" s="35" t="e">
        <f>ROUND(#REF!*J24,2)</f>
        <v>#REF!</v>
      </c>
      <c r="L24" s="35">
        <v>0</v>
      </c>
      <c r="M24" s="35" t="e">
        <f>#REF!*(1+L24/100)</f>
        <v>#REF!</v>
      </c>
      <c r="N24" s="34">
        <v>0</v>
      </c>
      <c r="O24" s="34" t="e">
        <f>ROUND(#REF!*N24,5)</f>
        <v>#REF!</v>
      </c>
      <c r="P24" s="34">
        <v>0</v>
      </c>
      <c r="Q24" s="34" t="e">
        <f>ROUND(#REF!*P24,5)</f>
        <v>#REF!</v>
      </c>
      <c r="R24" s="34"/>
      <c r="S24" s="34"/>
      <c r="T24" s="36">
        <v>0.157</v>
      </c>
      <c r="U24" s="34" t="e">
        <f>ROUND(#REF!*T24,2)</f>
        <v>#REF!</v>
      </c>
      <c r="V24" s="37"/>
      <c r="W24" s="37"/>
      <c r="X24" s="37"/>
      <c r="Y24" s="37"/>
      <c r="Z24" s="37"/>
      <c r="AA24" s="37"/>
      <c r="AB24" s="37"/>
      <c r="AC24" s="37"/>
      <c r="AD24" s="37"/>
      <c r="AE24" s="37" t="s">
        <v>102</v>
      </c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</row>
    <row r="25" spans="1:60" outlineLevel="1">
      <c r="A25" s="249">
        <v>14</v>
      </c>
      <c r="B25" s="250" t="s">
        <v>467</v>
      </c>
      <c r="C25" s="251" t="s">
        <v>468</v>
      </c>
      <c r="D25" s="252" t="s">
        <v>101</v>
      </c>
      <c r="E25" s="253">
        <v>4</v>
      </c>
      <c r="F25" s="320">
        <v>0</v>
      </c>
      <c r="G25" s="254">
        <f t="shared" si="1"/>
        <v>0</v>
      </c>
      <c r="H25" s="35">
        <v>0</v>
      </c>
      <c r="I25" s="35" t="e">
        <f>ROUND(#REF!*H25,2)</f>
        <v>#REF!</v>
      </c>
      <c r="J25" s="35">
        <v>94.8</v>
      </c>
      <c r="K25" s="35" t="e">
        <f>ROUND(#REF!*J25,2)</f>
        <v>#REF!</v>
      </c>
      <c r="L25" s="35">
        <v>0</v>
      </c>
      <c r="M25" s="35" t="e">
        <f>#REF!*(1+L25/100)</f>
        <v>#REF!</v>
      </c>
      <c r="N25" s="34">
        <v>0</v>
      </c>
      <c r="O25" s="34" t="e">
        <f>ROUND(#REF!*N25,5)</f>
        <v>#REF!</v>
      </c>
      <c r="P25" s="34">
        <v>0</v>
      </c>
      <c r="Q25" s="34" t="e">
        <f>ROUND(#REF!*P25,5)</f>
        <v>#REF!</v>
      </c>
      <c r="R25" s="34"/>
      <c r="S25" s="34"/>
      <c r="T25" s="36">
        <v>0.17399999999999999</v>
      </c>
      <c r="U25" s="34" t="e">
        <f>ROUND(#REF!*T25,2)</f>
        <v>#REF!</v>
      </c>
      <c r="V25" s="37"/>
      <c r="W25" s="37"/>
      <c r="X25" s="37"/>
      <c r="Y25" s="37"/>
      <c r="Z25" s="37"/>
      <c r="AA25" s="37"/>
      <c r="AB25" s="37"/>
      <c r="AC25" s="37"/>
      <c r="AD25" s="37"/>
      <c r="AE25" s="37" t="s">
        <v>102</v>
      </c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</row>
    <row r="26" spans="1:60" outlineLevel="1">
      <c r="A26" s="249">
        <v>15</v>
      </c>
      <c r="B26" s="250" t="s">
        <v>469</v>
      </c>
      <c r="C26" s="251" t="s">
        <v>470</v>
      </c>
      <c r="D26" s="252" t="s">
        <v>101</v>
      </c>
      <c r="E26" s="253">
        <v>1</v>
      </c>
      <c r="F26" s="320">
        <v>0</v>
      </c>
      <c r="G26" s="254">
        <f t="shared" si="1"/>
        <v>0</v>
      </c>
      <c r="H26" s="35">
        <v>0</v>
      </c>
      <c r="I26" s="35" t="e">
        <f>ROUND(#REF!*H26,2)</f>
        <v>#REF!</v>
      </c>
      <c r="J26" s="35">
        <v>141</v>
      </c>
      <c r="K26" s="35" t="e">
        <f>ROUND(#REF!*J26,2)</f>
        <v>#REF!</v>
      </c>
      <c r="L26" s="35">
        <v>0</v>
      </c>
      <c r="M26" s="35" t="e">
        <f>#REF!*(1+L26/100)</f>
        <v>#REF!</v>
      </c>
      <c r="N26" s="34">
        <v>0</v>
      </c>
      <c r="O26" s="34" t="e">
        <f>ROUND(#REF!*N26,5)</f>
        <v>#REF!</v>
      </c>
      <c r="P26" s="34">
        <v>0</v>
      </c>
      <c r="Q26" s="34" t="e">
        <f>ROUND(#REF!*P26,5)</f>
        <v>#REF!</v>
      </c>
      <c r="R26" s="34"/>
      <c r="S26" s="34"/>
      <c r="T26" s="36">
        <v>0.25900000000000001</v>
      </c>
      <c r="U26" s="34" t="e">
        <f>ROUND(#REF!*T26,2)</f>
        <v>#REF!</v>
      </c>
      <c r="V26" s="37"/>
      <c r="W26" s="37"/>
      <c r="X26" s="37"/>
      <c r="Y26" s="37"/>
      <c r="Z26" s="37"/>
      <c r="AA26" s="37"/>
      <c r="AB26" s="37"/>
      <c r="AC26" s="37"/>
      <c r="AD26" s="37"/>
      <c r="AE26" s="37" t="s">
        <v>102</v>
      </c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</row>
    <row r="27" spans="1:60" outlineLevel="1">
      <c r="A27" s="249">
        <v>16</v>
      </c>
      <c r="B27" s="250" t="s">
        <v>471</v>
      </c>
      <c r="C27" s="251" t="s">
        <v>472</v>
      </c>
      <c r="D27" s="252" t="s">
        <v>304</v>
      </c>
      <c r="E27" s="253">
        <v>25</v>
      </c>
      <c r="F27" s="320">
        <v>0</v>
      </c>
      <c r="G27" s="254">
        <f t="shared" si="1"/>
        <v>0</v>
      </c>
      <c r="H27" s="35">
        <v>0</v>
      </c>
      <c r="I27" s="35" t="e">
        <f>ROUND(#REF!*H27,2)</f>
        <v>#REF!</v>
      </c>
      <c r="J27" s="35">
        <v>32.200000000000003</v>
      </c>
      <c r="K27" s="35" t="e">
        <f>ROUND(#REF!*J27,2)</f>
        <v>#REF!</v>
      </c>
      <c r="L27" s="35">
        <v>0</v>
      </c>
      <c r="M27" s="35" t="e">
        <f>#REF!*(1+L27/100)</f>
        <v>#REF!</v>
      </c>
      <c r="N27" s="34">
        <v>0</v>
      </c>
      <c r="O27" s="34" t="e">
        <f>ROUND(#REF!*N27,5)</f>
        <v>#REF!</v>
      </c>
      <c r="P27" s="34">
        <v>0</v>
      </c>
      <c r="Q27" s="34" t="e">
        <f>ROUND(#REF!*P27,5)</f>
        <v>#REF!</v>
      </c>
      <c r="R27" s="34"/>
      <c r="S27" s="34"/>
      <c r="T27" s="36">
        <v>5.8999999999999997E-2</v>
      </c>
      <c r="U27" s="34" t="e">
        <f>ROUND(#REF!*T27,2)</f>
        <v>#REF!</v>
      </c>
      <c r="V27" s="37"/>
      <c r="W27" s="37"/>
      <c r="X27" s="37"/>
      <c r="Y27" s="37"/>
      <c r="Z27" s="37"/>
      <c r="AA27" s="37"/>
      <c r="AB27" s="37"/>
      <c r="AC27" s="37"/>
      <c r="AD27" s="37"/>
      <c r="AE27" s="37" t="s">
        <v>102</v>
      </c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</row>
    <row r="28" spans="1:60" outlineLevel="1">
      <c r="A28" s="249">
        <v>17</v>
      </c>
      <c r="B28" s="250" t="s">
        <v>2115</v>
      </c>
      <c r="C28" s="251" t="s">
        <v>2116</v>
      </c>
      <c r="D28" s="252" t="s">
        <v>304</v>
      </c>
      <c r="E28" s="253">
        <v>20</v>
      </c>
      <c r="F28" s="320">
        <v>0</v>
      </c>
      <c r="G28" s="254">
        <f t="shared" si="1"/>
        <v>0</v>
      </c>
      <c r="H28" s="35">
        <v>0.74</v>
      </c>
      <c r="I28" s="35" t="e">
        <f>ROUND(#REF!*H28,2)</f>
        <v>#REF!</v>
      </c>
      <c r="J28" s="35">
        <v>26.16</v>
      </c>
      <c r="K28" s="35" t="e">
        <f>ROUND(#REF!*J28,2)</f>
        <v>#REF!</v>
      </c>
      <c r="L28" s="35">
        <v>0</v>
      </c>
      <c r="M28" s="35" t="e">
        <f>#REF!*(1+L28/100)</f>
        <v>#REF!</v>
      </c>
      <c r="N28" s="34">
        <v>0</v>
      </c>
      <c r="O28" s="34" t="e">
        <f>ROUND(#REF!*N28,5)</f>
        <v>#REF!</v>
      </c>
      <c r="P28" s="34">
        <v>0</v>
      </c>
      <c r="Q28" s="34" t="e">
        <f>ROUND(#REF!*P28,5)</f>
        <v>#REF!</v>
      </c>
      <c r="R28" s="34"/>
      <c r="S28" s="34"/>
      <c r="T28" s="36">
        <v>4.8000000000000001E-2</v>
      </c>
      <c r="U28" s="34" t="e">
        <f>ROUND(#REF!*T28,2)</f>
        <v>#REF!</v>
      </c>
      <c r="V28" s="37"/>
      <c r="W28" s="37"/>
      <c r="X28" s="37"/>
      <c r="Y28" s="37"/>
      <c r="Z28" s="37"/>
      <c r="AA28" s="37"/>
      <c r="AB28" s="37"/>
      <c r="AC28" s="37"/>
      <c r="AD28" s="37"/>
      <c r="AE28" s="37" t="s">
        <v>102</v>
      </c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</row>
    <row r="29" spans="1:60" outlineLevel="1">
      <c r="A29" s="249">
        <v>18</v>
      </c>
      <c r="B29" s="250" t="s">
        <v>473</v>
      </c>
      <c r="C29" s="251" t="s">
        <v>474</v>
      </c>
      <c r="D29" s="252" t="s">
        <v>304</v>
      </c>
      <c r="E29" s="253">
        <v>10</v>
      </c>
      <c r="F29" s="320">
        <v>0</v>
      </c>
      <c r="G29" s="254">
        <f t="shared" si="1"/>
        <v>0</v>
      </c>
      <c r="H29" s="35">
        <v>115.81</v>
      </c>
      <c r="I29" s="35" t="e">
        <f>ROUND(#REF!*H29,2)</f>
        <v>#REF!</v>
      </c>
      <c r="J29" s="35">
        <v>174.19</v>
      </c>
      <c r="K29" s="35" t="e">
        <f>ROUND(#REF!*J29,2)</f>
        <v>#REF!</v>
      </c>
      <c r="L29" s="35">
        <v>0</v>
      </c>
      <c r="M29" s="35" t="e">
        <f>#REF!*(1+L29/100)</f>
        <v>#REF!</v>
      </c>
      <c r="N29" s="34">
        <v>3.8000000000000002E-4</v>
      </c>
      <c r="O29" s="34" t="e">
        <f>ROUND(#REF!*N29,5)</f>
        <v>#REF!</v>
      </c>
      <c r="P29" s="34">
        <v>0</v>
      </c>
      <c r="Q29" s="34" t="e">
        <f>ROUND(#REF!*P29,5)</f>
        <v>#REF!</v>
      </c>
      <c r="R29" s="34"/>
      <c r="S29" s="34"/>
      <c r="T29" s="36">
        <v>0.32</v>
      </c>
      <c r="U29" s="34" t="e">
        <f>ROUND(#REF!*T29,2)</f>
        <v>#REF!</v>
      </c>
      <c r="V29" s="37"/>
      <c r="W29" s="37"/>
      <c r="X29" s="37"/>
      <c r="Y29" s="37"/>
      <c r="Z29" s="37"/>
      <c r="AA29" s="37"/>
      <c r="AB29" s="37"/>
      <c r="AC29" s="37"/>
      <c r="AD29" s="37"/>
      <c r="AE29" s="37" t="s">
        <v>102</v>
      </c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</row>
    <row r="30" spans="1:60" outlineLevel="1">
      <c r="A30" s="249">
        <v>19</v>
      </c>
      <c r="B30" s="250" t="s">
        <v>475</v>
      </c>
      <c r="C30" s="251" t="s">
        <v>476</v>
      </c>
      <c r="D30" s="252" t="s">
        <v>304</v>
      </c>
      <c r="E30" s="253">
        <v>5</v>
      </c>
      <c r="F30" s="320">
        <v>0</v>
      </c>
      <c r="G30" s="254">
        <f t="shared" si="1"/>
        <v>0</v>
      </c>
      <c r="H30" s="35">
        <v>129.59</v>
      </c>
      <c r="I30" s="35" t="e">
        <f>ROUND(#REF!*H30,2)</f>
        <v>#REF!</v>
      </c>
      <c r="J30" s="35">
        <v>195.41</v>
      </c>
      <c r="K30" s="35" t="e">
        <f>ROUND(#REF!*J30,2)</f>
        <v>#REF!</v>
      </c>
      <c r="L30" s="35">
        <v>0</v>
      </c>
      <c r="M30" s="35" t="e">
        <f>#REF!*(1+L30/100)</f>
        <v>#REF!</v>
      </c>
      <c r="N30" s="34">
        <v>4.6999999999999999E-4</v>
      </c>
      <c r="O30" s="34" t="e">
        <f>ROUND(#REF!*N30,5)</f>
        <v>#REF!</v>
      </c>
      <c r="P30" s="34">
        <v>0</v>
      </c>
      <c r="Q30" s="34" t="e">
        <f>ROUND(#REF!*P30,5)</f>
        <v>#REF!</v>
      </c>
      <c r="R30" s="34"/>
      <c r="S30" s="34"/>
      <c r="T30" s="36">
        <v>0.35899999999999999</v>
      </c>
      <c r="U30" s="34" t="e">
        <f>ROUND(#REF!*T30,2)</f>
        <v>#REF!</v>
      </c>
      <c r="V30" s="37"/>
      <c r="W30" s="37"/>
      <c r="X30" s="37"/>
      <c r="Y30" s="37"/>
      <c r="Z30" s="37"/>
      <c r="AA30" s="37"/>
      <c r="AB30" s="37"/>
      <c r="AC30" s="37"/>
      <c r="AD30" s="37"/>
      <c r="AE30" s="37" t="s">
        <v>102</v>
      </c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</row>
    <row r="31" spans="1:60" outlineLevel="1">
      <c r="A31" s="249">
        <v>20</v>
      </c>
      <c r="B31" s="250" t="s">
        <v>477</v>
      </c>
      <c r="C31" s="251" t="s">
        <v>478</v>
      </c>
      <c r="D31" s="252" t="s">
        <v>304</v>
      </c>
      <c r="E31" s="253">
        <v>5</v>
      </c>
      <c r="F31" s="320">
        <v>0</v>
      </c>
      <c r="G31" s="254">
        <f t="shared" si="1"/>
        <v>0</v>
      </c>
      <c r="H31" s="35">
        <v>292.77999999999997</v>
      </c>
      <c r="I31" s="35" t="e">
        <f>ROUND(#REF!*H31,2)</f>
        <v>#REF!</v>
      </c>
      <c r="J31" s="35">
        <v>445.22</v>
      </c>
      <c r="K31" s="35" t="e">
        <f>ROUND(#REF!*J31,2)</f>
        <v>#REF!</v>
      </c>
      <c r="L31" s="35">
        <v>0</v>
      </c>
      <c r="M31" s="35" t="e">
        <f>#REF!*(1+L31/100)</f>
        <v>#REF!</v>
      </c>
      <c r="N31" s="34">
        <v>7.7999999999999999E-4</v>
      </c>
      <c r="O31" s="34" t="e">
        <f>ROUND(#REF!*N31,5)</f>
        <v>#REF!</v>
      </c>
      <c r="P31" s="34">
        <v>0</v>
      </c>
      <c r="Q31" s="34" t="e">
        <f>ROUND(#REF!*P31,5)</f>
        <v>#REF!</v>
      </c>
      <c r="R31" s="34"/>
      <c r="S31" s="34"/>
      <c r="T31" s="36">
        <v>0.81899999999999995</v>
      </c>
      <c r="U31" s="34" t="e">
        <f>ROUND(#REF!*T31,2)</f>
        <v>#REF!</v>
      </c>
      <c r="V31" s="37"/>
      <c r="W31" s="37"/>
      <c r="X31" s="37"/>
      <c r="Y31" s="37"/>
      <c r="Z31" s="37"/>
      <c r="AA31" s="37"/>
      <c r="AB31" s="37"/>
      <c r="AC31" s="37"/>
      <c r="AD31" s="37"/>
      <c r="AE31" s="37" t="s">
        <v>102</v>
      </c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</row>
    <row r="32" spans="1:60" outlineLevel="1">
      <c r="A32" s="249">
        <v>21</v>
      </c>
      <c r="B32" s="250" t="s">
        <v>479</v>
      </c>
      <c r="C32" s="251" t="s">
        <v>480</v>
      </c>
      <c r="D32" s="252" t="s">
        <v>304</v>
      </c>
      <c r="E32" s="253">
        <v>5</v>
      </c>
      <c r="F32" s="320">
        <v>0</v>
      </c>
      <c r="G32" s="254">
        <f t="shared" si="1"/>
        <v>0</v>
      </c>
      <c r="H32" s="35">
        <v>409.75</v>
      </c>
      <c r="I32" s="35" t="e">
        <f>ROUND(#REF!*H32,2)</f>
        <v>#REF!</v>
      </c>
      <c r="J32" s="35">
        <v>433.25</v>
      </c>
      <c r="K32" s="35" t="e">
        <f>ROUND(#REF!*J32,2)</f>
        <v>#REF!</v>
      </c>
      <c r="L32" s="35">
        <v>0</v>
      </c>
      <c r="M32" s="35" t="e">
        <f>#REF!*(1+L32/100)</f>
        <v>#REF!</v>
      </c>
      <c r="N32" s="34">
        <v>1.31E-3</v>
      </c>
      <c r="O32" s="34" t="e">
        <f>ROUND(#REF!*N32,5)</f>
        <v>#REF!</v>
      </c>
      <c r="P32" s="34">
        <v>0</v>
      </c>
      <c r="Q32" s="34" t="e">
        <f>ROUND(#REF!*P32,5)</f>
        <v>#REF!</v>
      </c>
      <c r="R32" s="34"/>
      <c r="S32" s="34"/>
      <c r="T32" s="36">
        <v>0.79700000000000004</v>
      </c>
      <c r="U32" s="34" t="e">
        <f>ROUND(#REF!*T32,2)</f>
        <v>#REF!</v>
      </c>
      <c r="V32" s="37"/>
      <c r="W32" s="37"/>
      <c r="X32" s="37"/>
      <c r="Y32" s="37"/>
      <c r="Z32" s="37"/>
      <c r="AA32" s="37"/>
      <c r="AB32" s="37"/>
      <c r="AC32" s="37"/>
      <c r="AD32" s="37"/>
      <c r="AE32" s="37" t="s">
        <v>102</v>
      </c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</row>
    <row r="33" spans="1:60" outlineLevel="1">
      <c r="A33" s="249">
        <v>22</v>
      </c>
      <c r="B33" s="250" t="s">
        <v>2117</v>
      </c>
      <c r="C33" s="251" t="s">
        <v>2118</v>
      </c>
      <c r="D33" s="252" t="s">
        <v>304</v>
      </c>
      <c r="E33" s="253">
        <v>5</v>
      </c>
      <c r="F33" s="320">
        <v>0</v>
      </c>
      <c r="G33" s="254">
        <f t="shared" si="1"/>
        <v>0</v>
      </c>
      <c r="H33" s="35">
        <v>446.53</v>
      </c>
      <c r="I33" s="35" t="e">
        <f>ROUND(#REF!*H33,2)</f>
        <v>#REF!</v>
      </c>
      <c r="J33" s="35">
        <v>435.47</v>
      </c>
      <c r="K33" s="35" t="e">
        <f>ROUND(#REF!*J33,2)</f>
        <v>#REF!</v>
      </c>
      <c r="L33" s="35">
        <v>0</v>
      </c>
      <c r="M33" s="35" t="e">
        <f>#REF!*(1+L33/100)</f>
        <v>#REF!</v>
      </c>
      <c r="N33" s="34">
        <v>2.0999999999999999E-3</v>
      </c>
      <c r="O33" s="34" t="e">
        <f>ROUND(#REF!*N33,5)</f>
        <v>#REF!</v>
      </c>
      <c r="P33" s="34">
        <v>0</v>
      </c>
      <c r="Q33" s="34" t="e">
        <f>ROUND(#REF!*P33,5)</f>
        <v>#REF!</v>
      </c>
      <c r="R33" s="34"/>
      <c r="S33" s="34"/>
      <c r="T33" s="36">
        <v>0.8</v>
      </c>
      <c r="U33" s="34" t="e">
        <f>ROUND(#REF!*T33,2)</f>
        <v>#REF!</v>
      </c>
      <c r="V33" s="37"/>
      <c r="W33" s="37"/>
      <c r="X33" s="37"/>
      <c r="Y33" s="37"/>
      <c r="Z33" s="37"/>
      <c r="AA33" s="37"/>
      <c r="AB33" s="37"/>
      <c r="AC33" s="37"/>
      <c r="AD33" s="37"/>
      <c r="AE33" s="37" t="s">
        <v>102</v>
      </c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</row>
    <row r="34" spans="1:60" outlineLevel="1">
      <c r="A34" s="249">
        <v>23</v>
      </c>
      <c r="B34" s="250" t="s">
        <v>2119</v>
      </c>
      <c r="C34" s="251" t="s">
        <v>2120</v>
      </c>
      <c r="D34" s="252" t="s">
        <v>304</v>
      </c>
      <c r="E34" s="253">
        <v>15</v>
      </c>
      <c r="F34" s="320">
        <v>0</v>
      </c>
      <c r="G34" s="254">
        <f t="shared" si="1"/>
        <v>0</v>
      </c>
      <c r="H34" s="35">
        <v>596.53</v>
      </c>
      <c r="I34" s="35" t="e">
        <f>ROUND(#REF!*H34,2)</f>
        <v>#REF!</v>
      </c>
      <c r="J34" s="35">
        <v>435.47</v>
      </c>
      <c r="K34" s="35" t="e">
        <f>ROUND(#REF!*J34,2)</f>
        <v>#REF!</v>
      </c>
      <c r="L34" s="35">
        <v>0</v>
      </c>
      <c r="M34" s="35" t="e">
        <f>#REF!*(1+L34/100)</f>
        <v>#REF!</v>
      </c>
      <c r="N34" s="34">
        <v>2.5200000000000001E-3</v>
      </c>
      <c r="O34" s="34" t="e">
        <f>ROUND(#REF!*N34,5)</f>
        <v>#REF!</v>
      </c>
      <c r="P34" s="34">
        <v>0</v>
      </c>
      <c r="Q34" s="34" t="e">
        <f>ROUND(#REF!*P34,5)</f>
        <v>#REF!</v>
      </c>
      <c r="R34" s="34"/>
      <c r="S34" s="34"/>
      <c r="T34" s="36">
        <v>0.8</v>
      </c>
      <c r="U34" s="34" t="e">
        <f>ROUND(#REF!*T34,2)</f>
        <v>#REF!</v>
      </c>
      <c r="V34" s="37"/>
      <c r="W34" s="37"/>
      <c r="X34" s="37"/>
      <c r="Y34" s="37"/>
      <c r="Z34" s="37"/>
      <c r="AA34" s="37"/>
      <c r="AB34" s="37"/>
      <c r="AC34" s="37"/>
      <c r="AD34" s="37"/>
      <c r="AE34" s="37" t="s">
        <v>102</v>
      </c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</row>
    <row r="35" spans="1:60" ht="20" outlineLevel="1">
      <c r="A35" s="249">
        <v>24</v>
      </c>
      <c r="B35" s="250" t="s">
        <v>481</v>
      </c>
      <c r="C35" s="251" t="s">
        <v>482</v>
      </c>
      <c r="D35" s="252" t="s">
        <v>101</v>
      </c>
      <c r="E35" s="253">
        <v>1</v>
      </c>
      <c r="F35" s="320">
        <v>0</v>
      </c>
      <c r="G35" s="254">
        <f t="shared" si="1"/>
        <v>0</v>
      </c>
      <c r="H35" s="35">
        <v>401</v>
      </c>
      <c r="I35" s="35" t="e">
        <f>ROUND(#REF!*H35,2)</f>
        <v>#REF!</v>
      </c>
      <c r="J35" s="35">
        <v>0</v>
      </c>
      <c r="K35" s="35" t="e">
        <f>ROUND(#REF!*J35,2)</f>
        <v>#REF!</v>
      </c>
      <c r="L35" s="35">
        <v>0</v>
      </c>
      <c r="M35" s="35" t="e">
        <f>#REF!*(1+L35/100)</f>
        <v>#REF!</v>
      </c>
      <c r="N35" s="34">
        <v>9.0000000000000006E-5</v>
      </c>
      <c r="O35" s="34" t="e">
        <f>ROUND(#REF!*N35,5)</f>
        <v>#REF!</v>
      </c>
      <c r="P35" s="34">
        <v>0</v>
      </c>
      <c r="Q35" s="34" t="e">
        <f>ROUND(#REF!*P35,5)</f>
        <v>#REF!</v>
      </c>
      <c r="R35" s="34"/>
      <c r="S35" s="34"/>
      <c r="T35" s="36">
        <v>0</v>
      </c>
      <c r="U35" s="34" t="e">
        <f>ROUND(#REF!*T35,2)</f>
        <v>#REF!</v>
      </c>
      <c r="V35" s="37"/>
      <c r="W35" s="37"/>
      <c r="X35" s="37"/>
      <c r="Y35" s="37"/>
      <c r="Z35" s="37"/>
      <c r="AA35" s="37"/>
      <c r="AB35" s="37"/>
      <c r="AC35" s="37"/>
      <c r="AD35" s="37"/>
      <c r="AE35" s="37" t="s">
        <v>113</v>
      </c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</row>
    <row r="36" spans="1:60" outlineLevel="1">
      <c r="A36" s="249">
        <v>25</v>
      </c>
      <c r="B36" s="250" t="s">
        <v>2121</v>
      </c>
      <c r="C36" s="251" t="s">
        <v>2122</v>
      </c>
      <c r="D36" s="252" t="s">
        <v>101</v>
      </c>
      <c r="E36" s="253">
        <v>1</v>
      </c>
      <c r="F36" s="320">
        <v>0</v>
      </c>
      <c r="G36" s="254">
        <f t="shared" si="1"/>
        <v>0</v>
      </c>
      <c r="H36" s="35">
        <v>5940</v>
      </c>
      <c r="I36" s="35" t="e">
        <f>ROUND(#REF!*H36,2)</f>
        <v>#REF!</v>
      </c>
      <c r="J36" s="35">
        <v>0</v>
      </c>
      <c r="K36" s="35" t="e">
        <f>ROUND(#REF!*J36,2)</f>
        <v>#REF!</v>
      </c>
      <c r="L36" s="35">
        <v>0</v>
      </c>
      <c r="M36" s="35" t="e">
        <f>#REF!*(1+L36/100)</f>
        <v>#REF!</v>
      </c>
      <c r="N36" s="34">
        <v>1.6199999999999999E-3</v>
      </c>
      <c r="O36" s="34" t="e">
        <f>ROUND(#REF!*N36,5)</f>
        <v>#REF!</v>
      </c>
      <c r="P36" s="34">
        <v>0</v>
      </c>
      <c r="Q36" s="34" t="e">
        <f>ROUND(#REF!*P36,5)</f>
        <v>#REF!</v>
      </c>
      <c r="R36" s="34"/>
      <c r="S36" s="34"/>
      <c r="T36" s="36">
        <v>0</v>
      </c>
      <c r="U36" s="34" t="e">
        <f>ROUND(#REF!*T36,2)</f>
        <v>#REF!</v>
      </c>
      <c r="V36" s="37"/>
      <c r="W36" s="37"/>
      <c r="X36" s="37"/>
      <c r="Y36" s="37"/>
      <c r="Z36" s="37"/>
      <c r="AA36" s="37"/>
      <c r="AB36" s="37"/>
      <c r="AC36" s="37"/>
      <c r="AD36" s="37"/>
      <c r="AE36" s="37" t="s">
        <v>113</v>
      </c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</row>
    <row r="37" spans="1:60" outlineLevel="1">
      <c r="A37" s="249">
        <v>26</v>
      </c>
      <c r="B37" s="250" t="s">
        <v>1235</v>
      </c>
      <c r="C37" s="251" t="s">
        <v>1236</v>
      </c>
      <c r="D37" s="252" t="s">
        <v>101</v>
      </c>
      <c r="E37" s="253">
        <v>1</v>
      </c>
      <c r="F37" s="320">
        <v>0</v>
      </c>
      <c r="G37" s="254">
        <f t="shared" si="1"/>
        <v>0</v>
      </c>
      <c r="H37" s="35">
        <v>1626</v>
      </c>
      <c r="I37" s="35" t="e">
        <f>ROUND(#REF!*H37,2)</f>
        <v>#REF!</v>
      </c>
      <c r="J37" s="35">
        <v>0</v>
      </c>
      <c r="K37" s="35" t="e">
        <f>ROUND(#REF!*J37,2)</f>
        <v>#REF!</v>
      </c>
      <c r="L37" s="35">
        <v>0</v>
      </c>
      <c r="M37" s="35" t="e">
        <f>#REF!*(1+L37/100)</f>
        <v>#REF!</v>
      </c>
      <c r="N37" s="34">
        <v>4.8999999999999998E-4</v>
      </c>
      <c r="O37" s="34" t="e">
        <f>ROUND(#REF!*N37,5)</f>
        <v>#REF!</v>
      </c>
      <c r="P37" s="34">
        <v>0</v>
      </c>
      <c r="Q37" s="34" t="e">
        <f>ROUND(#REF!*P37,5)</f>
        <v>#REF!</v>
      </c>
      <c r="R37" s="34"/>
      <c r="S37" s="34"/>
      <c r="T37" s="36">
        <v>0</v>
      </c>
      <c r="U37" s="34" t="e">
        <f>ROUND(#REF!*T37,2)</f>
        <v>#REF!</v>
      </c>
      <c r="V37" s="37"/>
      <c r="W37" s="37"/>
      <c r="X37" s="37"/>
      <c r="Y37" s="37"/>
      <c r="Z37" s="37"/>
      <c r="AA37" s="37"/>
      <c r="AB37" s="37"/>
      <c r="AC37" s="37"/>
      <c r="AD37" s="37"/>
      <c r="AE37" s="37" t="s">
        <v>113</v>
      </c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</row>
    <row r="38" spans="1:60" outlineLevel="1">
      <c r="A38" s="249">
        <v>27</v>
      </c>
      <c r="B38" s="250" t="s">
        <v>485</v>
      </c>
      <c r="C38" s="251" t="s">
        <v>486</v>
      </c>
      <c r="D38" s="252" t="s">
        <v>65</v>
      </c>
      <c r="E38" s="253">
        <v>423</v>
      </c>
      <c r="F38" s="320">
        <v>0</v>
      </c>
      <c r="G38" s="254">
        <f t="shared" si="1"/>
        <v>0</v>
      </c>
      <c r="H38" s="35">
        <v>0</v>
      </c>
      <c r="I38" s="35" t="e">
        <f>ROUND(#REF!*H38,2)</f>
        <v>#REF!</v>
      </c>
      <c r="J38" s="35">
        <v>2</v>
      </c>
      <c r="K38" s="35" t="e">
        <f>ROUND(#REF!*J38,2)</f>
        <v>#REF!</v>
      </c>
      <c r="L38" s="35">
        <v>0</v>
      </c>
      <c r="M38" s="35" t="e">
        <f>#REF!*(1+L38/100)</f>
        <v>#REF!</v>
      </c>
      <c r="N38" s="34">
        <v>0</v>
      </c>
      <c r="O38" s="34" t="e">
        <f>ROUND(#REF!*N38,5)</f>
        <v>#REF!</v>
      </c>
      <c r="P38" s="34">
        <v>0</v>
      </c>
      <c r="Q38" s="34" t="e">
        <f>ROUND(#REF!*P38,5)</f>
        <v>#REF!</v>
      </c>
      <c r="R38" s="34"/>
      <c r="S38" s="34"/>
      <c r="T38" s="36">
        <v>0</v>
      </c>
      <c r="U38" s="34" t="e">
        <f>ROUND(#REF!*T38,2)</f>
        <v>#REF!</v>
      </c>
      <c r="V38" s="37"/>
      <c r="W38" s="37"/>
      <c r="X38" s="37"/>
      <c r="Y38" s="37"/>
      <c r="Z38" s="37"/>
      <c r="AA38" s="37"/>
      <c r="AB38" s="37"/>
      <c r="AC38" s="37"/>
      <c r="AD38" s="37"/>
      <c r="AE38" s="37" t="s">
        <v>102</v>
      </c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</row>
    <row r="39" spans="1:60" ht="14.5">
      <c r="A39" s="255" t="s">
        <v>97</v>
      </c>
      <c r="B39" s="256" t="s">
        <v>446</v>
      </c>
      <c r="C39" s="257" t="s">
        <v>447</v>
      </c>
      <c r="D39" s="258"/>
      <c r="E39" s="259"/>
      <c r="F39" s="260"/>
      <c r="G39" s="260">
        <f>SUMIF(AE40:AE61,"&lt;&gt;NOR",G40:G61)</f>
        <v>0</v>
      </c>
      <c r="H39" s="40"/>
      <c r="I39" s="40" t="e">
        <f>SUM(I40:I61)</f>
        <v>#REF!</v>
      </c>
      <c r="J39" s="40"/>
      <c r="K39" s="40" t="e">
        <f>SUM(K40:K61)</f>
        <v>#REF!</v>
      </c>
      <c r="L39" s="40"/>
      <c r="M39" s="40" t="e">
        <f>SUM(M40:M61)</f>
        <v>#REF!</v>
      </c>
      <c r="N39" s="39"/>
      <c r="O39" s="39" t="e">
        <f>SUM(O40:O61)</f>
        <v>#REF!</v>
      </c>
      <c r="P39" s="39"/>
      <c r="Q39" s="39" t="e">
        <f>SUM(Q40:Q61)</f>
        <v>#REF!</v>
      </c>
      <c r="R39" s="39"/>
      <c r="S39" s="39"/>
      <c r="T39" s="41"/>
      <c r="U39" s="39" t="e">
        <f>SUM(U40:U61)</f>
        <v>#REF!</v>
      </c>
      <c r="AE39" s="29" t="s">
        <v>98</v>
      </c>
    </row>
    <row r="40" spans="1:60" outlineLevel="1">
      <c r="A40" s="249">
        <v>28</v>
      </c>
      <c r="B40" s="250" t="s">
        <v>491</v>
      </c>
      <c r="C40" s="251" t="s">
        <v>492</v>
      </c>
      <c r="D40" s="252" t="s">
        <v>101</v>
      </c>
      <c r="E40" s="253">
        <v>11</v>
      </c>
      <c r="F40" s="320">
        <v>0</v>
      </c>
      <c r="G40" s="254">
        <f t="shared" ref="G40:G61" si="2">ROUND(E40*F40,2)</f>
        <v>0</v>
      </c>
      <c r="H40" s="35">
        <v>0</v>
      </c>
      <c r="I40" s="35" t="e">
        <f>ROUND(#REF!*H40,2)</f>
        <v>#REF!</v>
      </c>
      <c r="J40" s="35">
        <v>246.5</v>
      </c>
      <c r="K40" s="35" t="e">
        <f>ROUND(#REF!*J40,2)</f>
        <v>#REF!</v>
      </c>
      <c r="L40" s="35">
        <v>0</v>
      </c>
      <c r="M40" s="35" t="e">
        <f>#REF!*(1+L40/100)</f>
        <v>#REF!</v>
      </c>
      <c r="N40" s="34">
        <v>0</v>
      </c>
      <c r="O40" s="34" t="e">
        <f>ROUND(#REF!*N40,5)</f>
        <v>#REF!</v>
      </c>
      <c r="P40" s="34">
        <v>0</v>
      </c>
      <c r="Q40" s="34" t="e">
        <f>ROUND(#REF!*P40,5)</f>
        <v>#REF!</v>
      </c>
      <c r="R40" s="34"/>
      <c r="S40" s="34"/>
      <c r="T40" s="36">
        <v>0.42499999999999999</v>
      </c>
      <c r="U40" s="34" t="e">
        <f>ROUND(#REF!*T40,2)</f>
        <v>#REF!</v>
      </c>
      <c r="V40" s="37"/>
      <c r="W40" s="37"/>
      <c r="X40" s="37"/>
      <c r="Y40" s="37"/>
      <c r="Z40" s="37"/>
      <c r="AA40" s="37"/>
      <c r="AB40" s="37"/>
      <c r="AC40" s="37"/>
      <c r="AD40" s="37"/>
      <c r="AE40" s="37" t="s">
        <v>102</v>
      </c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</row>
    <row r="41" spans="1:60" outlineLevel="1">
      <c r="A41" s="249">
        <v>29</v>
      </c>
      <c r="B41" s="250" t="s">
        <v>493</v>
      </c>
      <c r="C41" s="251" t="s">
        <v>494</v>
      </c>
      <c r="D41" s="252" t="s">
        <v>304</v>
      </c>
      <c r="E41" s="253">
        <v>70</v>
      </c>
      <c r="F41" s="320">
        <v>0</v>
      </c>
      <c r="G41" s="254">
        <f t="shared" si="2"/>
        <v>0</v>
      </c>
      <c r="H41" s="35">
        <v>0.44</v>
      </c>
      <c r="I41" s="35" t="e">
        <f>ROUND(#REF!*H41,2)</f>
        <v>#REF!</v>
      </c>
      <c r="J41" s="35">
        <v>22.86</v>
      </c>
      <c r="K41" s="35" t="e">
        <f>ROUND(#REF!*J41,2)</f>
        <v>#REF!</v>
      </c>
      <c r="L41" s="35">
        <v>0</v>
      </c>
      <c r="M41" s="35" t="e">
        <f>#REF!*(1+L41/100)</f>
        <v>#REF!</v>
      </c>
      <c r="N41" s="34">
        <v>0</v>
      </c>
      <c r="O41" s="34" t="e">
        <f>ROUND(#REF!*N41,5)</f>
        <v>#REF!</v>
      </c>
      <c r="P41" s="34">
        <v>0</v>
      </c>
      <c r="Q41" s="34" t="e">
        <f>ROUND(#REF!*P41,5)</f>
        <v>#REF!</v>
      </c>
      <c r="R41" s="34"/>
      <c r="S41" s="34"/>
      <c r="T41" s="36">
        <v>4.2000000000000003E-2</v>
      </c>
      <c r="U41" s="34" t="e">
        <f>ROUND(#REF!*T41,2)</f>
        <v>#REF!</v>
      </c>
      <c r="V41" s="37"/>
      <c r="W41" s="37"/>
      <c r="X41" s="37"/>
      <c r="Y41" s="37"/>
      <c r="Z41" s="37"/>
      <c r="AA41" s="37"/>
      <c r="AB41" s="37"/>
      <c r="AC41" s="37"/>
      <c r="AD41" s="37"/>
      <c r="AE41" s="37" t="s">
        <v>102</v>
      </c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</row>
    <row r="42" spans="1:60" outlineLevel="1">
      <c r="A42" s="249">
        <v>30</v>
      </c>
      <c r="B42" s="250" t="s">
        <v>495</v>
      </c>
      <c r="C42" s="251" t="s">
        <v>496</v>
      </c>
      <c r="D42" s="252" t="s">
        <v>304</v>
      </c>
      <c r="E42" s="253">
        <v>70</v>
      </c>
      <c r="F42" s="320">
        <v>0</v>
      </c>
      <c r="G42" s="254">
        <f t="shared" si="2"/>
        <v>0</v>
      </c>
      <c r="H42" s="35">
        <v>1.87</v>
      </c>
      <c r="I42" s="35" t="e">
        <f>ROUND(#REF!*H42,2)</f>
        <v>#REF!</v>
      </c>
      <c r="J42" s="35">
        <v>33.830000000000005</v>
      </c>
      <c r="K42" s="35" t="e">
        <f>ROUND(#REF!*J42,2)</f>
        <v>#REF!</v>
      </c>
      <c r="L42" s="35">
        <v>0</v>
      </c>
      <c r="M42" s="35" t="e">
        <f>#REF!*(1+L42/100)</f>
        <v>#REF!</v>
      </c>
      <c r="N42" s="34">
        <v>1.0000000000000001E-5</v>
      </c>
      <c r="O42" s="34" t="e">
        <f>ROUND(#REF!*N42,5)</f>
        <v>#REF!</v>
      </c>
      <c r="P42" s="34">
        <v>0</v>
      </c>
      <c r="Q42" s="34" t="e">
        <f>ROUND(#REF!*P42,5)</f>
        <v>#REF!</v>
      </c>
      <c r="R42" s="34"/>
      <c r="S42" s="34"/>
      <c r="T42" s="36">
        <v>6.2E-2</v>
      </c>
      <c r="U42" s="34" t="e">
        <f>ROUND(#REF!*T42,2)</f>
        <v>#REF!</v>
      </c>
      <c r="V42" s="37"/>
      <c r="W42" s="37"/>
      <c r="X42" s="37"/>
      <c r="Y42" s="37"/>
      <c r="Z42" s="37"/>
      <c r="AA42" s="37"/>
      <c r="AB42" s="37"/>
      <c r="AC42" s="37"/>
      <c r="AD42" s="37"/>
      <c r="AE42" s="37" t="s">
        <v>102</v>
      </c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</row>
    <row r="43" spans="1:60" outlineLevel="1">
      <c r="A43" s="249">
        <v>31</v>
      </c>
      <c r="B43" s="250" t="s">
        <v>497</v>
      </c>
      <c r="C43" s="251" t="s">
        <v>498</v>
      </c>
      <c r="D43" s="252" t="s">
        <v>304</v>
      </c>
      <c r="E43" s="253">
        <v>25</v>
      </c>
      <c r="F43" s="320">
        <v>0</v>
      </c>
      <c r="G43" s="254">
        <f t="shared" si="2"/>
        <v>0</v>
      </c>
      <c r="H43" s="35">
        <v>15.04</v>
      </c>
      <c r="I43" s="35" t="e">
        <f>ROUND(#REF!*H43,2)</f>
        <v>#REF!</v>
      </c>
      <c r="J43" s="35">
        <v>64.56</v>
      </c>
      <c r="K43" s="35" t="e">
        <f>ROUND(#REF!*J43,2)</f>
        <v>#REF!</v>
      </c>
      <c r="L43" s="35">
        <v>0</v>
      </c>
      <c r="M43" s="35" t="e">
        <f>#REF!*(1+L43/100)</f>
        <v>#REF!</v>
      </c>
      <c r="N43" s="34">
        <v>2.0000000000000002E-5</v>
      </c>
      <c r="O43" s="34" t="e">
        <f>ROUND(#REF!*N43,5)</f>
        <v>#REF!</v>
      </c>
      <c r="P43" s="34">
        <v>0</v>
      </c>
      <c r="Q43" s="34" t="e">
        <f>ROUND(#REF!*P43,5)</f>
        <v>#REF!</v>
      </c>
      <c r="R43" s="34"/>
      <c r="S43" s="34"/>
      <c r="T43" s="36">
        <v>0.129</v>
      </c>
      <c r="U43" s="34" t="e">
        <f>ROUND(#REF!*T43,2)</f>
        <v>#REF!</v>
      </c>
      <c r="V43" s="37"/>
      <c r="W43" s="37"/>
      <c r="X43" s="37"/>
      <c r="Y43" s="37"/>
      <c r="Z43" s="37"/>
      <c r="AA43" s="37"/>
      <c r="AB43" s="37"/>
      <c r="AC43" s="37"/>
      <c r="AD43" s="37"/>
      <c r="AE43" s="37" t="s">
        <v>102</v>
      </c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</row>
    <row r="44" spans="1:60" outlineLevel="1">
      <c r="A44" s="249">
        <v>32</v>
      </c>
      <c r="B44" s="250" t="s">
        <v>499</v>
      </c>
      <c r="C44" s="251" t="s">
        <v>500</v>
      </c>
      <c r="D44" s="252" t="s">
        <v>304</v>
      </c>
      <c r="E44" s="253">
        <v>10</v>
      </c>
      <c r="F44" s="320">
        <v>0</v>
      </c>
      <c r="G44" s="254">
        <f t="shared" si="2"/>
        <v>0</v>
      </c>
      <c r="H44" s="35">
        <v>17.420000000000002</v>
      </c>
      <c r="I44" s="35" t="e">
        <f>ROUND(#REF!*H44,2)</f>
        <v>#REF!</v>
      </c>
      <c r="J44" s="35">
        <v>64.48</v>
      </c>
      <c r="K44" s="35" t="e">
        <f>ROUND(#REF!*J44,2)</f>
        <v>#REF!</v>
      </c>
      <c r="L44" s="35">
        <v>0</v>
      </c>
      <c r="M44" s="35" t="e">
        <f>#REF!*(1+L44/100)</f>
        <v>#REF!</v>
      </c>
      <c r="N44" s="34">
        <v>4.0000000000000003E-5</v>
      </c>
      <c r="O44" s="34" t="e">
        <f>ROUND(#REF!*N44,5)</f>
        <v>#REF!</v>
      </c>
      <c r="P44" s="34">
        <v>0</v>
      </c>
      <c r="Q44" s="34" t="e">
        <f>ROUND(#REF!*P44,5)</f>
        <v>#REF!</v>
      </c>
      <c r="R44" s="34"/>
      <c r="S44" s="34"/>
      <c r="T44" s="36">
        <v>0.129</v>
      </c>
      <c r="U44" s="34" t="e">
        <f>ROUND(#REF!*T44,2)</f>
        <v>#REF!</v>
      </c>
      <c r="V44" s="37"/>
      <c r="W44" s="37"/>
      <c r="X44" s="37"/>
      <c r="Y44" s="37"/>
      <c r="Z44" s="37"/>
      <c r="AA44" s="37"/>
      <c r="AB44" s="37"/>
      <c r="AC44" s="37"/>
      <c r="AD44" s="37"/>
      <c r="AE44" s="37" t="s">
        <v>102</v>
      </c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</row>
    <row r="45" spans="1:60" outlineLevel="1">
      <c r="A45" s="249">
        <v>33</v>
      </c>
      <c r="B45" s="250" t="s">
        <v>503</v>
      </c>
      <c r="C45" s="251" t="s">
        <v>504</v>
      </c>
      <c r="D45" s="252" t="s">
        <v>304</v>
      </c>
      <c r="E45" s="253">
        <v>35</v>
      </c>
      <c r="F45" s="320">
        <v>0</v>
      </c>
      <c r="G45" s="254">
        <f t="shared" si="2"/>
        <v>0</v>
      </c>
      <c r="H45" s="35">
        <v>0</v>
      </c>
      <c r="I45" s="35" t="e">
        <f>ROUND(#REF!*H45,2)</f>
        <v>#REF!</v>
      </c>
      <c r="J45" s="35">
        <v>270</v>
      </c>
      <c r="K45" s="35" t="e">
        <f>ROUND(#REF!*J45,2)</f>
        <v>#REF!</v>
      </c>
      <c r="L45" s="35">
        <v>0</v>
      </c>
      <c r="M45" s="35" t="e">
        <f>#REF!*(1+L45/100)</f>
        <v>#REF!</v>
      </c>
      <c r="N45" s="34">
        <v>0</v>
      </c>
      <c r="O45" s="34" t="e">
        <f>ROUND(#REF!*N45,5)</f>
        <v>#REF!</v>
      </c>
      <c r="P45" s="34">
        <v>0</v>
      </c>
      <c r="Q45" s="34" t="e">
        <f>ROUND(#REF!*P45,5)</f>
        <v>#REF!</v>
      </c>
      <c r="R45" s="34"/>
      <c r="S45" s="34"/>
      <c r="T45" s="36">
        <v>0</v>
      </c>
      <c r="U45" s="34" t="e">
        <f>ROUND(#REF!*T45,2)</f>
        <v>#REF!</v>
      </c>
      <c r="V45" s="37"/>
      <c r="W45" s="37"/>
      <c r="X45" s="37"/>
      <c r="Y45" s="37"/>
      <c r="Z45" s="37"/>
      <c r="AA45" s="37"/>
      <c r="AB45" s="37"/>
      <c r="AC45" s="37"/>
      <c r="AD45" s="37"/>
      <c r="AE45" s="37" t="s">
        <v>102</v>
      </c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</row>
    <row r="46" spans="1:60" outlineLevel="1">
      <c r="A46" s="249">
        <v>34</v>
      </c>
      <c r="B46" s="250" t="s">
        <v>503</v>
      </c>
      <c r="C46" s="251" t="s">
        <v>505</v>
      </c>
      <c r="D46" s="252" t="s">
        <v>304</v>
      </c>
      <c r="E46" s="253">
        <v>45</v>
      </c>
      <c r="F46" s="320">
        <v>0</v>
      </c>
      <c r="G46" s="254">
        <f t="shared" si="2"/>
        <v>0</v>
      </c>
      <c r="H46" s="35">
        <v>0</v>
      </c>
      <c r="I46" s="35" t="e">
        <f>ROUND(#REF!*H46,2)</f>
        <v>#REF!</v>
      </c>
      <c r="J46" s="35">
        <v>224.5</v>
      </c>
      <c r="K46" s="35" t="e">
        <f>ROUND(#REF!*J46,2)</f>
        <v>#REF!</v>
      </c>
      <c r="L46" s="35">
        <v>0</v>
      </c>
      <c r="M46" s="35" t="e">
        <f>#REF!*(1+L46/100)</f>
        <v>#REF!</v>
      </c>
      <c r="N46" s="34">
        <v>0</v>
      </c>
      <c r="O46" s="34" t="e">
        <f>ROUND(#REF!*N46,5)</f>
        <v>#REF!</v>
      </c>
      <c r="P46" s="34">
        <v>0</v>
      </c>
      <c r="Q46" s="34" t="e">
        <f>ROUND(#REF!*P46,5)</f>
        <v>#REF!</v>
      </c>
      <c r="R46" s="34"/>
      <c r="S46" s="34"/>
      <c r="T46" s="36">
        <v>0</v>
      </c>
      <c r="U46" s="34" t="e">
        <f>ROUND(#REF!*T46,2)</f>
        <v>#REF!</v>
      </c>
      <c r="V46" s="37"/>
      <c r="W46" s="37"/>
      <c r="X46" s="37"/>
      <c r="Y46" s="37"/>
      <c r="Z46" s="37"/>
      <c r="AA46" s="37"/>
      <c r="AB46" s="37"/>
      <c r="AC46" s="37"/>
      <c r="AD46" s="37"/>
      <c r="AE46" s="37" t="s">
        <v>102</v>
      </c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</row>
    <row r="47" spans="1:60" outlineLevel="1">
      <c r="A47" s="249">
        <v>35</v>
      </c>
      <c r="B47" s="250" t="s">
        <v>503</v>
      </c>
      <c r="C47" s="251" t="s">
        <v>506</v>
      </c>
      <c r="D47" s="252" t="s">
        <v>304</v>
      </c>
      <c r="E47" s="253">
        <v>25</v>
      </c>
      <c r="F47" s="320">
        <v>0</v>
      </c>
      <c r="G47" s="254">
        <f t="shared" si="2"/>
        <v>0</v>
      </c>
      <c r="H47" s="35">
        <v>0</v>
      </c>
      <c r="I47" s="35" t="e">
        <f>ROUND(#REF!*H47,2)</f>
        <v>#REF!</v>
      </c>
      <c r="J47" s="35">
        <v>272.5</v>
      </c>
      <c r="K47" s="35" t="e">
        <f>ROUND(#REF!*J47,2)</f>
        <v>#REF!</v>
      </c>
      <c r="L47" s="35">
        <v>0</v>
      </c>
      <c r="M47" s="35" t="e">
        <f>#REF!*(1+L47/100)</f>
        <v>#REF!</v>
      </c>
      <c r="N47" s="34">
        <v>0</v>
      </c>
      <c r="O47" s="34" t="e">
        <f>ROUND(#REF!*N47,5)</f>
        <v>#REF!</v>
      </c>
      <c r="P47" s="34">
        <v>0</v>
      </c>
      <c r="Q47" s="34" t="e">
        <f>ROUND(#REF!*P47,5)</f>
        <v>#REF!</v>
      </c>
      <c r="R47" s="34"/>
      <c r="S47" s="34"/>
      <c r="T47" s="36">
        <v>0</v>
      </c>
      <c r="U47" s="34" t="e">
        <f>ROUND(#REF!*T47,2)</f>
        <v>#REF!</v>
      </c>
      <c r="V47" s="37"/>
      <c r="W47" s="37"/>
      <c r="X47" s="37"/>
      <c r="Y47" s="37"/>
      <c r="Z47" s="37"/>
      <c r="AA47" s="37"/>
      <c r="AB47" s="37"/>
      <c r="AC47" s="37"/>
      <c r="AD47" s="37"/>
      <c r="AE47" s="37" t="s">
        <v>102</v>
      </c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</row>
    <row r="48" spans="1:60" outlineLevel="1">
      <c r="A48" s="249">
        <v>36</v>
      </c>
      <c r="B48" s="250" t="s">
        <v>507</v>
      </c>
      <c r="C48" s="251" t="s">
        <v>508</v>
      </c>
      <c r="D48" s="252" t="s">
        <v>304</v>
      </c>
      <c r="E48" s="253">
        <v>45</v>
      </c>
      <c r="F48" s="320">
        <v>0</v>
      </c>
      <c r="G48" s="254">
        <f t="shared" si="2"/>
        <v>0</v>
      </c>
      <c r="H48" s="35">
        <v>8.09</v>
      </c>
      <c r="I48" s="35" t="e">
        <f>ROUND(#REF!*H48,2)</f>
        <v>#REF!</v>
      </c>
      <c r="J48" s="35">
        <v>197.41</v>
      </c>
      <c r="K48" s="35" t="e">
        <f>ROUND(#REF!*J48,2)</f>
        <v>#REF!</v>
      </c>
      <c r="L48" s="35">
        <v>0</v>
      </c>
      <c r="M48" s="35" t="e">
        <f>#REF!*(1+L48/100)</f>
        <v>#REF!</v>
      </c>
      <c r="N48" s="34">
        <v>2.7999999999999998E-4</v>
      </c>
      <c r="O48" s="34" t="e">
        <f>ROUND(#REF!*N48,5)</f>
        <v>#REF!</v>
      </c>
      <c r="P48" s="34">
        <v>0</v>
      </c>
      <c r="Q48" s="34" t="e">
        <f>ROUND(#REF!*P48,5)</f>
        <v>#REF!</v>
      </c>
      <c r="R48" s="34"/>
      <c r="S48" s="34"/>
      <c r="T48" s="36">
        <v>0.36516999999999999</v>
      </c>
      <c r="U48" s="34" t="e">
        <f>ROUND(#REF!*T48,2)</f>
        <v>#REF!</v>
      </c>
      <c r="V48" s="37"/>
      <c r="W48" s="37"/>
      <c r="X48" s="37"/>
      <c r="Y48" s="37"/>
      <c r="Z48" s="37"/>
      <c r="AA48" s="37"/>
      <c r="AB48" s="37"/>
      <c r="AC48" s="37"/>
      <c r="AD48" s="37"/>
      <c r="AE48" s="37" t="s">
        <v>102</v>
      </c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</row>
    <row r="49" spans="1:60" outlineLevel="1">
      <c r="A49" s="249">
        <v>37</v>
      </c>
      <c r="B49" s="250" t="s">
        <v>509</v>
      </c>
      <c r="C49" s="251" t="s">
        <v>510</v>
      </c>
      <c r="D49" s="252" t="s">
        <v>304</v>
      </c>
      <c r="E49" s="253">
        <v>25</v>
      </c>
      <c r="F49" s="320">
        <v>0</v>
      </c>
      <c r="G49" s="254">
        <f t="shared" si="2"/>
        <v>0</v>
      </c>
      <c r="H49" s="35">
        <v>8.09</v>
      </c>
      <c r="I49" s="35" t="e">
        <f>ROUND(#REF!*H49,2)</f>
        <v>#REF!</v>
      </c>
      <c r="J49" s="35">
        <v>215.91</v>
      </c>
      <c r="K49" s="35" t="e">
        <f>ROUND(#REF!*J49,2)</f>
        <v>#REF!</v>
      </c>
      <c r="L49" s="35">
        <v>0</v>
      </c>
      <c r="M49" s="35" t="e">
        <f>#REF!*(1+L49/100)</f>
        <v>#REF!</v>
      </c>
      <c r="N49" s="34">
        <v>2.7999999999999998E-4</v>
      </c>
      <c r="O49" s="34" t="e">
        <f>ROUND(#REF!*N49,5)</f>
        <v>#REF!</v>
      </c>
      <c r="P49" s="34">
        <v>0</v>
      </c>
      <c r="Q49" s="34" t="e">
        <f>ROUND(#REF!*P49,5)</f>
        <v>#REF!</v>
      </c>
      <c r="R49" s="34"/>
      <c r="S49" s="34"/>
      <c r="T49" s="36">
        <v>0.40018999999999999</v>
      </c>
      <c r="U49" s="34" t="e">
        <f>ROUND(#REF!*T49,2)</f>
        <v>#REF!</v>
      </c>
      <c r="V49" s="37"/>
      <c r="W49" s="37"/>
      <c r="X49" s="37"/>
      <c r="Y49" s="37"/>
      <c r="Z49" s="37"/>
      <c r="AA49" s="37"/>
      <c r="AB49" s="37"/>
      <c r="AC49" s="37"/>
      <c r="AD49" s="37"/>
      <c r="AE49" s="37" t="s">
        <v>102</v>
      </c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</row>
    <row r="50" spans="1:60" ht="20" outlineLevel="1">
      <c r="A50" s="249">
        <v>38</v>
      </c>
      <c r="B50" s="250" t="s">
        <v>511</v>
      </c>
      <c r="C50" s="251" t="s">
        <v>512</v>
      </c>
      <c r="D50" s="252" t="s">
        <v>304</v>
      </c>
      <c r="E50" s="253">
        <v>70</v>
      </c>
      <c r="F50" s="320">
        <v>0</v>
      </c>
      <c r="G50" s="254">
        <f t="shared" si="2"/>
        <v>0</v>
      </c>
      <c r="H50" s="35">
        <v>0</v>
      </c>
      <c r="I50" s="35" t="e">
        <f>ROUND(#REF!*H50,2)</f>
        <v>#REF!</v>
      </c>
      <c r="J50" s="35">
        <v>41</v>
      </c>
      <c r="K50" s="35" t="e">
        <f>ROUND(#REF!*J50,2)</f>
        <v>#REF!</v>
      </c>
      <c r="L50" s="35">
        <v>0</v>
      </c>
      <c r="M50" s="35" t="e">
        <f>#REF!*(1+L50/100)</f>
        <v>#REF!</v>
      </c>
      <c r="N50" s="34">
        <v>0</v>
      </c>
      <c r="O50" s="34" t="e">
        <f>ROUND(#REF!*N50,5)</f>
        <v>#REF!</v>
      </c>
      <c r="P50" s="34">
        <v>0</v>
      </c>
      <c r="Q50" s="34" t="e">
        <f>ROUND(#REF!*P50,5)</f>
        <v>#REF!</v>
      </c>
      <c r="R50" s="34"/>
      <c r="S50" s="34"/>
      <c r="T50" s="36">
        <v>8.2000000000000003E-2</v>
      </c>
      <c r="U50" s="34" t="e">
        <f>ROUND(#REF!*T50,2)</f>
        <v>#REF!</v>
      </c>
      <c r="V50" s="37"/>
      <c r="W50" s="37"/>
      <c r="X50" s="37"/>
      <c r="Y50" s="37"/>
      <c r="Z50" s="37"/>
      <c r="AA50" s="37"/>
      <c r="AB50" s="37"/>
      <c r="AC50" s="37"/>
      <c r="AD50" s="37"/>
      <c r="AE50" s="37" t="s">
        <v>102</v>
      </c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</row>
    <row r="51" spans="1:60" outlineLevel="1">
      <c r="A51" s="249">
        <v>39</v>
      </c>
      <c r="B51" s="250" t="s">
        <v>513</v>
      </c>
      <c r="C51" s="251" t="s">
        <v>515</v>
      </c>
      <c r="D51" s="252" t="s">
        <v>101</v>
      </c>
      <c r="E51" s="253">
        <v>1</v>
      </c>
      <c r="F51" s="320">
        <v>0</v>
      </c>
      <c r="G51" s="254">
        <f t="shared" si="2"/>
        <v>0</v>
      </c>
      <c r="H51" s="35">
        <v>311</v>
      </c>
      <c r="I51" s="35" t="e">
        <f>ROUND(#REF!*H51,2)</f>
        <v>#REF!</v>
      </c>
      <c r="J51" s="35">
        <v>0</v>
      </c>
      <c r="K51" s="35" t="e">
        <f>ROUND(#REF!*J51,2)</f>
        <v>#REF!</v>
      </c>
      <c r="L51" s="35">
        <v>0</v>
      </c>
      <c r="M51" s="35" t="e">
        <f>#REF!*(1+L51/100)</f>
        <v>#REF!</v>
      </c>
      <c r="N51" s="34">
        <v>1.3999999999999999E-4</v>
      </c>
      <c r="O51" s="34" t="e">
        <f>ROUND(#REF!*N51,5)</f>
        <v>#REF!</v>
      </c>
      <c r="P51" s="34">
        <v>0</v>
      </c>
      <c r="Q51" s="34" t="e">
        <f>ROUND(#REF!*P51,5)</f>
        <v>#REF!</v>
      </c>
      <c r="R51" s="34"/>
      <c r="S51" s="34"/>
      <c r="T51" s="36">
        <v>0</v>
      </c>
      <c r="U51" s="34" t="e">
        <f>ROUND(#REF!*T51,2)</f>
        <v>#REF!</v>
      </c>
      <c r="V51" s="37"/>
      <c r="W51" s="37"/>
      <c r="X51" s="37"/>
      <c r="Y51" s="37"/>
      <c r="Z51" s="37"/>
      <c r="AA51" s="37"/>
      <c r="AB51" s="37"/>
      <c r="AC51" s="37"/>
      <c r="AD51" s="37"/>
      <c r="AE51" s="37" t="s">
        <v>113</v>
      </c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</row>
    <row r="52" spans="1:60" outlineLevel="1">
      <c r="A52" s="249">
        <v>40</v>
      </c>
      <c r="B52" s="250" t="s">
        <v>513</v>
      </c>
      <c r="C52" s="251" t="s">
        <v>516</v>
      </c>
      <c r="D52" s="252" t="s">
        <v>101</v>
      </c>
      <c r="E52" s="253">
        <v>1</v>
      </c>
      <c r="F52" s="320">
        <v>0</v>
      </c>
      <c r="G52" s="254">
        <f t="shared" si="2"/>
        <v>0</v>
      </c>
      <c r="H52" s="35">
        <v>315</v>
      </c>
      <c r="I52" s="35" t="e">
        <f>ROUND(#REF!*H52,2)</f>
        <v>#REF!</v>
      </c>
      <c r="J52" s="35">
        <v>0</v>
      </c>
      <c r="K52" s="35" t="e">
        <f>ROUND(#REF!*J52,2)</f>
        <v>#REF!</v>
      </c>
      <c r="L52" s="35">
        <v>0</v>
      </c>
      <c r="M52" s="35" t="e">
        <f>#REF!*(1+L52/100)</f>
        <v>#REF!</v>
      </c>
      <c r="N52" s="34">
        <v>3.1E-4</v>
      </c>
      <c r="O52" s="34" t="e">
        <f>ROUND(#REF!*N52,5)</f>
        <v>#REF!</v>
      </c>
      <c r="P52" s="34">
        <v>0</v>
      </c>
      <c r="Q52" s="34" t="e">
        <f>ROUND(#REF!*P52,5)</f>
        <v>#REF!</v>
      </c>
      <c r="R52" s="34"/>
      <c r="S52" s="34"/>
      <c r="T52" s="36">
        <v>0</v>
      </c>
      <c r="U52" s="34" t="e">
        <f>ROUND(#REF!*T52,2)</f>
        <v>#REF!</v>
      </c>
      <c r="V52" s="37"/>
      <c r="W52" s="37"/>
      <c r="X52" s="37"/>
      <c r="Y52" s="37"/>
      <c r="Z52" s="37"/>
      <c r="AA52" s="37"/>
      <c r="AB52" s="37"/>
      <c r="AC52" s="37"/>
      <c r="AD52" s="37"/>
      <c r="AE52" s="37" t="s">
        <v>113</v>
      </c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</row>
    <row r="53" spans="1:60" outlineLevel="1">
      <c r="A53" s="249">
        <v>41</v>
      </c>
      <c r="B53" s="250" t="s">
        <v>513</v>
      </c>
      <c r="C53" s="251" t="s">
        <v>2123</v>
      </c>
      <c r="D53" s="252" t="s">
        <v>530</v>
      </c>
      <c r="E53" s="253">
        <v>1</v>
      </c>
      <c r="F53" s="320">
        <v>0</v>
      </c>
      <c r="G53" s="254">
        <f t="shared" si="2"/>
        <v>0</v>
      </c>
      <c r="H53" s="35">
        <v>1750</v>
      </c>
      <c r="I53" s="35" t="e">
        <f>ROUND(#REF!*H53,2)</f>
        <v>#REF!</v>
      </c>
      <c r="J53" s="35">
        <v>0</v>
      </c>
      <c r="K53" s="35" t="e">
        <f>ROUND(#REF!*J53,2)</f>
        <v>#REF!</v>
      </c>
      <c r="L53" s="35">
        <v>0</v>
      </c>
      <c r="M53" s="35" t="e">
        <f>#REF!*(1+L53/100)</f>
        <v>#REF!</v>
      </c>
      <c r="N53" s="34">
        <v>4.8999999999999998E-4</v>
      </c>
      <c r="O53" s="34" t="e">
        <f>ROUND(#REF!*N53,5)</f>
        <v>#REF!</v>
      </c>
      <c r="P53" s="34">
        <v>0</v>
      </c>
      <c r="Q53" s="34" t="e">
        <f>ROUND(#REF!*P53,5)</f>
        <v>#REF!</v>
      </c>
      <c r="R53" s="34"/>
      <c r="S53" s="34"/>
      <c r="T53" s="36">
        <v>0</v>
      </c>
      <c r="U53" s="34" t="e">
        <f>ROUND(#REF!*T53,2)</f>
        <v>#REF!</v>
      </c>
      <c r="V53" s="37"/>
      <c r="W53" s="37"/>
      <c r="X53" s="37"/>
      <c r="Y53" s="37"/>
      <c r="Z53" s="37"/>
      <c r="AA53" s="37"/>
      <c r="AB53" s="37"/>
      <c r="AC53" s="37"/>
      <c r="AD53" s="37"/>
      <c r="AE53" s="37" t="s">
        <v>113</v>
      </c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</row>
    <row r="54" spans="1:60" outlineLevel="1">
      <c r="A54" s="249">
        <v>42</v>
      </c>
      <c r="B54" s="250" t="s">
        <v>503</v>
      </c>
      <c r="C54" s="251" t="s">
        <v>519</v>
      </c>
      <c r="D54" s="252" t="s">
        <v>101</v>
      </c>
      <c r="E54" s="253">
        <v>1</v>
      </c>
      <c r="F54" s="320">
        <v>0</v>
      </c>
      <c r="G54" s="254">
        <f t="shared" si="2"/>
        <v>0</v>
      </c>
      <c r="H54" s="35">
        <v>501.87</v>
      </c>
      <c r="I54" s="35" t="e">
        <f>ROUND(#REF!*H54,2)</f>
        <v>#REF!</v>
      </c>
      <c r="J54" s="35">
        <v>748.13</v>
      </c>
      <c r="K54" s="35" t="e">
        <f>ROUND(#REF!*J54,2)</f>
        <v>#REF!</v>
      </c>
      <c r="L54" s="35">
        <v>0</v>
      </c>
      <c r="M54" s="35" t="e">
        <f>#REF!*(1+L54/100)</f>
        <v>#REF!</v>
      </c>
      <c r="N54" s="34">
        <v>2.15E-3</v>
      </c>
      <c r="O54" s="34" t="e">
        <f>ROUND(#REF!*N54,5)</f>
        <v>#REF!</v>
      </c>
      <c r="P54" s="34">
        <v>0</v>
      </c>
      <c r="Q54" s="34" t="e">
        <f>ROUND(#REF!*P54,5)</f>
        <v>#REF!</v>
      </c>
      <c r="R54" s="34"/>
      <c r="S54" s="34"/>
      <c r="T54" s="36">
        <v>0.372</v>
      </c>
      <c r="U54" s="34" t="e">
        <f>ROUND(#REF!*T54,2)</f>
        <v>#REF!</v>
      </c>
      <c r="V54" s="37"/>
      <c r="W54" s="37"/>
      <c r="X54" s="37"/>
      <c r="Y54" s="37"/>
      <c r="Z54" s="37"/>
      <c r="AA54" s="37"/>
      <c r="AB54" s="37"/>
      <c r="AC54" s="37"/>
      <c r="AD54" s="37"/>
      <c r="AE54" s="37" t="s">
        <v>102</v>
      </c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</row>
    <row r="55" spans="1:60" outlineLevel="1">
      <c r="A55" s="249">
        <v>43</v>
      </c>
      <c r="B55" s="250" t="s">
        <v>520</v>
      </c>
      <c r="C55" s="251" t="s">
        <v>521</v>
      </c>
      <c r="D55" s="252" t="s">
        <v>101</v>
      </c>
      <c r="E55" s="253">
        <v>1</v>
      </c>
      <c r="F55" s="320">
        <v>0</v>
      </c>
      <c r="G55" s="254">
        <f t="shared" si="2"/>
        <v>0</v>
      </c>
      <c r="H55" s="35">
        <v>239.58</v>
      </c>
      <c r="I55" s="35" t="e">
        <f>ROUND(#REF!*H55,2)</f>
        <v>#REF!</v>
      </c>
      <c r="J55" s="35">
        <v>213.92</v>
      </c>
      <c r="K55" s="35" t="e">
        <f>ROUND(#REF!*J55,2)</f>
        <v>#REF!</v>
      </c>
      <c r="L55" s="35">
        <v>0</v>
      </c>
      <c r="M55" s="35" t="e">
        <f>#REF!*(1+L55/100)</f>
        <v>#REF!</v>
      </c>
      <c r="N55" s="34">
        <v>1.9400000000000001E-3</v>
      </c>
      <c r="O55" s="34" t="e">
        <f>ROUND(#REF!*N55,5)</f>
        <v>#REF!</v>
      </c>
      <c r="P55" s="34">
        <v>0</v>
      </c>
      <c r="Q55" s="34" t="e">
        <f>ROUND(#REF!*P55,5)</f>
        <v>#REF!</v>
      </c>
      <c r="R55" s="34"/>
      <c r="S55" s="34"/>
      <c r="T55" s="36">
        <v>0.39300000000000002</v>
      </c>
      <c r="U55" s="34" t="e">
        <f>ROUND(#REF!*T55,2)</f>
        <v>#REF!</v>
      </c>
      <c r="V55" s="37"/>
      <c r="W55" s="37"/>
      <c r="X55" s="37"/>
      <c r="Y55" s="37"/>
      <c r="Z55" s="37"/>
      <c r="AA55" s="37"/>
      <c r="AB55" s="37"/>
      <c r="AC55" s="37"/>
      <c r="AD55" s="37"/>
      <c r="AE55" s="37" t="s">
        <v>102</v>
      </c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</row>
    <row r="56" spans="1:60" outlineLevel="1">
      <c r="A56" s="249">
        <v>44</v>
      </c>
      <c r="B56" s="250" t="s">
        <v>522</v>
      </c>
      <c r="C56" s="251" t="s">
        <v>523</v>
      </c>
      <c r="D56" s="252" t="s">
        <v>101</v>
      </c>
      <c r="E56" s="253">
        <v>1</v>
      </c>
      <c r="F56" s="320">
        <v>0</v>
      </c>
      <c r="G56" s="254">
        <f t="shared" si="2"/>
        <v>0</v>
      </c>
      <c r="H56" s="35">
        <v>3.92</v>
      </c>
      <c r="I56" s="35" t="e">
        <f>ROUND(#REF!*H56,2)</f>
        <v>#REF!</v>
      </c>
      <c r="J56" s="35">
        <v>89.88</v>
      </c>
      <c r="K56" s="35" t="e">
        <f>ROUND(#REF!*J56,2)</f>
        <v>#REF!</v>
      </c>
      <c r="L56" s="35">
        <v>0</v>
      </c>
      <c r="M56" s="35" t="e">
        <f>#REF!*(1+L56/100)</f>
        <v>#REF!</v>
      </c>
      <c r="N56" s="34">
        <v>0</v>
      </c>
      <c r="O56" s="34" t="e">
        <f>ROUND(#REF!*N56,5)</f>
        <v>#REF!</v>
      </c>
      <c r="P56" s="34">
        <v>0</v>
      </c>
      <c r="Q56" s="34" t="e">
        <f>ROUND(#REF!*P56,5)</f>
        <v>#REF!</v>
      </c>
      <c r="R56" s="34"/>
      <c r="S56" s="34"/>
      <c r="T56" s="36">
        <v>0.16500000000000001</v>
      </c>
      <c r="U56" s="34" t="e">
        <f>ROUND(#REF!*T56,2)</f>
        <v>#REF!</v>
      </c>
      <c r="V56" s="37"/>
      <c r="W56" s="37"/>
      <c r="X56" s="37"/>
      <c r="Y56" s="37"/>
      <c r="Z56" s="37"/>
      <c r="AA56" s="37"/>
      <c r="AB56" s="37"/>
      <c r="AC56" s="37"/>
      <c r="AD56" s="37"/>
      <c r="AE56" s="37" t="s">
        <v>102</v>
      </c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</row>
    <row r="57" spans="1:60" outlineLevel="1">
      <c r="A57" s="249">
        <v>45</v>
      </c>
      <c r="B57" s="250" t="s">
        <v>524</v>
      </c>
      <c r="C57" s="251" t="s">
        <v>525</v>
      </c>
      <c r="D57" s="252" t="s">
        <v>101</v>
      </c>
      <c r="E57" s="253">
        <v>1</v>
      </c>
      <c r="F57" s="320">
        <v>0</v>
      </c>
      <c r="G57" s="254">
        <f t="shared" si="2"/>
        <v>0</v>
      </c>
      <c r="H57" s="35">
        <v>5.22</v>
      </c>
      <c r="I57" s="35" t="e">
        <f>ROUND(#REF!*H57,2)</f>
        <v>#REF!</v>
      </c>
      <c r="J57" s="35">
        <v>112.78</v>
      </c>
      <c r="K57" s="35" t="e">
        <f>ROUND(#REF!*J57,2)</f>
        <v>#REF!</v>
      </c>
      <c r="L57" s="35">
        <v>0</v>
      </c>
      <c r="M57" s="35" t="e">
        <f>#REF!*(1+L57/100)</f>
        <v>#REF!</v>
      </c>
      <c r="N57" s="34">
        <v>0</v>
      </c>
      <c r="O57" s="34" t="e">
        <f>ROUND(#REF!*N57,5)</f>
        <v>#REF!</v>
      </c>
      <c r="P57" s="34">
        <v>0</v>
      </c>
      <c r="Q57" s="34" t="e">
        <f>ROUND(#REF!*P57,5)</f>
        <v>#REF!</v>
      </c>
      <c r="R57" s="34"/>
      <c r="S57" s="34"/>
      <c r="T57" s="36">
        <v>0.20699999999999999</v>
      </c>
      <c r="U57" s="34" t="e">
        <f>ROUND(#REF!*T57,2)</f>
        <v>#REF!</v>
      </c>
      <c r="V57" s="37"/>
      <c r="W57" s="37"/>
      <c r="X57" s="37"/>
      <c r="Y57" s="37"/>
      <c r="Z57" s="37"/>
      <c r="AA57" s="37"/>
      <c r="AB57" s="37"/>
      <c r="AC57" s="37"/>
      <c r="AD57" s="37"/>
      <c r="AE57" s="37" t="s">
        <v>102</v>
      </c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</row>
    <row r="58" spans="1:60" outlineLevel="1">
      <c r="A58" s="249">
        <v>46</v>
      </c>
      <c r="B58" s="250" t="s">
        <v>526</v>
      </c>
      <c r="C58" s="251" t="s">
        <v>527</v>
      </c>
      <c r="D58" s="252" t="s">
        <v>101</v>
      </c>
      <c r="E58" s="253">
        <v>1</v>
      </c>
      <c r="F58" s="320">
        <v>0</v>
      </c>
      <c r="G58" s="254">
        <f t="shared" si="2"/>
        <v>0</v>
      </c>
      <c r="H58" s="35">
        <v>1439.8</v>
      </c>
      <c r="I58" s="35" t="e">
        <f>ROUND(#REF!*H58,2)</f>
        <v>#REF!</v>
      </c>
      <c r="J58" s="35">
        <v>119.20000000000005</v>
      </c>
      <c r="K58" s="35" t="e">
        <f>ROUND(#REF!*J58,2)</f>
        <v>#REF!</v>
      </c>
      <c r="L58" s="35">
        <v>0</v>
      </c>
      <c r="M58" s="35" t="e">
        <f>#REF!*(1+L58/100)</f>
        <v>#REF!</v>
      </c>
      <c r="N58" s="34">
        <v>2.5000000000000001E-3</v>
      </c>
      <c r="O58" s="34" t="e">
        <f>ROUND(#REF!*N58,5)</f>
        <v>#REF!</v>
      </c>
      <c r="P58" s="34">
        <v>0</v>
      </c>
      <c r="Q58" s="34" t="e">
        <f>ROUND(#REF!*P58,5)</f>
        <v>#REF!</v>
      </c>
      <c r="R58" s="34"/>
      <c r="S58" s="34"/>
      <c r="T58" s="36">
        <v>0.219</v>
      </c>
      <c r="U58" s="34" t="e">
        <f>ROUND(#REF!*T58,2)</f>
        <v>#REF!</v>
      </c>
      <c r="V58" s="37"/>
      <c r="W58" s="37"/>
      <c r="X58" s="37"/>
      <c r="Y58" s="37"/>
      <c r="Z58" s="37"/>
      <c r="AA58" s="37"/>
      <c r="AB58" s="37"/>
      <c r="AC58" s="37"/>
      <c r="AD58" s="37"/>
      <c r="AE58" s="37" t="s">
        <v>102</v>
      </c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</row>
    <row r="59" spans="1:60" outlineLevel="1">
      <c r="A59" s="249">
        <v>47</v>
      </c>
      <c r="B59" s="250" t="s">
        <v>536</v>
      </c>
      <c r="C59" s="251" t="s">
        <v>537</v>
      </c>
      <c r="D59" s="252" t="s">
        <v>101</v>
      </c>
      <c r="E59" s="253">
        <v>2</v>
      </c>
      <c r="F59" s="320">
        <v>0</v>
      </c>
      <c r="G59" s="254">
        <f t="shared" si="2"/>
        <v>0</v>
      </c>
      <c r="H59" s="35">
        <v>0</v>
      </c>
      <c r="I59" s="35" t="e">
        <f>ROUND(#REF!*H59,2)</f>
        <v>#REF!</v>
      </c>
      <c r="J59" s="35">
        <v>89.9</v>
      </c>
      <c r="K59" s="35" t="e">
        <f>ROUND(#REF!*J59,2)</f>
        <v>#REF!</v>
      </c>
      <c r="L59" s="35">
        <v>0</v>
      </c>
      <c r="M59" s="35" t="e">
        <f>#REF!*(1+L59/100)</f>
        <v>#REF!</v>
      </c>
      <c r="N59" s="34">
        <v>0</v>
      </c>
      <c r="O59" s="34" t="e">
        <f>ROUND(#REF!*N59,5)</f>
        <v>#REF!</v>
      </c>
      <c r="P59" s="34">
        <v>0</v>
      </c>
      <c r="Q59" s="34" t="e">
        <f>ROUND(#REF!*P59,5)</f>
        <v>#REF!</v>
      </c>
      <c r="R59" s="34"/>
      <c r="S59" s="34"/>
      <c r="T59" s="36">
        <v>0.16500000000000001</v>
      </c>
      <c r="U59" s="34" t="e">
        <f>ROUND(#REF!*T59,2)</f>
        <v>#REF!</v>
      </c>
      <c r="V59" s="37"/>
      <c r="W59" s="37"/>
      <c r="X59" s="37"/>
      <c r="Y59" s="37"/>
      <c r="Z59" s="37"/>
      <c r="AA59" s="37"/>
      <c r="AB59" s="37"/>
      <c r="AC59" s="37"/>
      <c r="AD59" s="37"/>
      <c r="AE59" s="37" t="s">
        <v>102</v>
      </c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</row>
    <row r="60" spans="1:60" ht="20" outlineLevel="1">
      <c r="A60" s="249">
        <v>48</v>
      </c>
      <c r="B60" s="250" t="s">
        <v>538</v>
      </c>
      <c r="C60" s="251" t="s">
        <v>539</v>
      </c>
      <c r="D60" s="252" t="s">
        <v>101</v>
      </c>
      <c r="E60" s="253">
        <v>1</v>
      </c>
      <c r="F60" s="320">
        <v>0</v>
      </c>
      <c r="G60" s="254">
        <f t="shared" si="2"/>
        <v>0</v>
      </c>
      <c r="H60" s="35">
        <v>172.82</v>
      </c>
      <c r="I60" s="35" t="e">
        <f>ROUND(#REF!*H60,2)</f>
        <v>#REF!</v>
      </c>
      <c r="J60" s="35">
        <v>155.68</v>
      </c>
      <c r="K60" s="35" t="e">
        <f>ROUND(#REF!*J60,2)</f>
        <v>#REF!</v>
      </c>
      <c r="L60" s="35">
        <v>0</v>
      </c>
      <c r="M60" s="35" t="e">
        <f>#REF!*(1+L60/100)</f>
        <v>#REF!</v>
      </c>
      <c r="N60" s="34">
        <v>2.1000000000000001E-4</v>
      </c>
      <c r="O60" s="34" t="e">
        <f>ROUND(#REF!*N60,5)</f>
        <v>#REF!</v>
      </c>
      <c r="P60" s="34">
        <v>0</v>
      </c>
      <c r="Q60" s="34" t="e">
        <f>ROUND(#REF!*P60,5)</f>
        <v>#REF!</v>
      </c>
      <c r="R60" s="34"/>
      <c r="S60" s="34"/>
      <c r="T60" s="36">
        <v>0.28599999999999998</v>
      </c>
      <c r="U60" s="34" t="e">
        <f>ROUND(#REF!*T60,2)</f>
        <v>#REF!</v>
      </c>
      <c r="V60" s="37"/>
      <c r="W60" s="37"/>
      <c r="X60" s="37"/>
      <c r="Y60" s="37"/>
      <c r="Z60" s="37"/>
      <c r="AA60" s="37"/>
      <c r="AB60" s="37"/>
      <c r="AC60" s="37"/>
      <c r="AD60" s="37"/>
      <c r="AE60" s="37" t="s">
        <v>102</v>
      </c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</row>
    <row r="61" spans="1:60" outlineLevel="1">
      <c r="A61" s="249">
        <v>49</v>
      </c>
      <c r="B61" s="250" t="s">
        <v>540</v>
      </c>
      <c r="C61" s="251" t="s">
        <v>541</v>
      </c>
      <c r="D61" s="252" t="s">
        <v>65</v>
      </c>
      <c r="E61" s="253">
        <v>601</v>
      </c>
      <c r="F61" s="320">
        <v>0</v>
      </c>
      <c r="G61" s="254">
        <f t="shared" si="2"/>
        <v>0</v>
      </c>
      <c r="H61" s="35">
        <v>0</v>
      </c>
      <c r="I61" s="35" t="e">
        <f>ROUND(#REF!*H61,2)</f>
        <v>#REF!</v>
      </c>
      <c r="J61" s="35">
        <v>1.4</v>
      </c>
      <c r="K61" s="35" t="e">
        <f>ROUND(#REF!*J61,2)</f>
        <v>#REF!</v>
      </c>
      <c r="L61" s="35">
        <v>0</v>
      </c>
      <c r="M61" s="35" t="e">
        <f>#REF!*(1+L61/100)</f>
        <v>#REF!</v>
      </c>
      <c r="N61" s="34">
        <v>0</v>
      </c>
      <c r="O61" s="34" t="e">
        <f>ROUND(#REF!*N61,5)</f>
        <v>#REF!</v>
      </c>
      <c r="P61" s="34">
        <v>0</v>
      </c>
      <c r="Q61" s="34" t="e">
        <f>ROUND(#REF!*P61,5)</f>
        <v>#REF!</v>
      </c>
      <c r="R61" s="34"/>
      <c r="S61" s="34"/>
      <c r="T61" s="36">
        <v>0</v>
      </c>
      <c r="U61" s="34" t="e">
        <f>ROUND(#REF!*T61,2)</f>
        <v>#REF!</v>
      </c>
      <c r="V61" s="37"/>
      <c r="W61" s="37"/>
      <c r="X61" s="37"/>
      <c r="Y61" s="37"/>
      <c r="Z61" s="37"/>
      <c r="AA61" s="37"/>
      <c r="AB61" s="37"/>
      <c r="AC61" s="37"/>
      <c r="AD61" s="37"/>
      <c r="AE61" s="37" t="s">
        <v>102</v>
      </c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</row>
    <row r="62" spans="1:60" ht="14.5">
      <c r="A62" s="255" t="s">
        <v>97</v>
      </c>
      <c r="B62" s="256" t="s">
        <v>450</v>
      </c>
      <c r="C62" s="257" t="s">
        <v>451</v>
      </c>
      <c r="D62" s="258"/>
      <c r="E62" s="259"/>
      <c r="F62" s="260"/>
      <c r="G62" s="260">
        <f>SUMIF(AE63:AE87,"&lt;&gt;NOR",G63:G87)</f>
        <v>0</v>
      </c>
      <c r="H62" s="40"/>
      <c r="I62" s="40" t="e">
        <f>SUM(I63:I87)</f>
        <v>#REF!</v>
      </c>
      <c r="J62" s="40"/>
      <c r="K62" s="40" t="e">
        <f>SUM(K63:K87)</f>
        <v>#REF!</v>
      </c>
      <c r="L62" s="40"/>
      <c r="M62" s="40" t="e">
        <f>SUM(M63:M87)</f>
        <v>#REF!</v>
      </c>
      <c r="N62" s="39"/>
      <c r="O62" s="39" t="e">
        <f>SUM(O63:O87)</f>
        <v>#REF!</v>
      </c>
      <c r="P62" s="39"/>
      <c r="Q62" s="39" t="e">
        <f>SUM(Q63:Q87)</f>
        <v>#REF!</v>
      </c>
      <c r="R62" s="39"/>
      <c r="S62" s="39"/>
      <c r="T62" s="41"/>
      <c r="U62" s="39" t="e">
        <f>SUM(U63:U87)</f>
        <v>#REF!</v>
      </c>
      <c r="AE62" s="29" t="s">
        <v>98</v>
      </c>
    </row>
    <row r="63" spans="1:60" ht="20" outlineLevel="1">
      <c r="A63" s="249">
        <v>50</v>
      </c>
      <c r="B63" s="250" t="s">
        <v>586</v>
      </c>
      <c r="C63" s="251" t="s">
        <v>587</v>
      </c>
      <c r="D63" s="252" t="s">
        <v>530</v>
      </c>
      <c r="E63" s="253">
        <v>1</v>
      </c>
      <c r="F63" s="320">
        <v>0</v>
      </c>
      <c r="G63" s="254">
        <f t="shared" ref="G63:G87" si="3">ROUND(E63*F63,2)</f>
        <v>0</v>
      </c>
      <c r="H63" s="35">
        <v>4972.08</v>
      </c>
      <c r="I63" s="35" t="e">
        <f>ROUND(#REF!*H63,2)</f>
        <v>#REF!</v>
      </c>
      <c r="J63" s="35">
        <v>572.92000000000007</v>
      </c>
      <c r="K63" s="35" t="e">
        <f>ROUND(#REF!*J63,2)</f>
        <v>#REF!</v>
      </c>
      <c r="L63" s="35">
        <v>0</v>
      </c>
      <c r="M63" s="35" t="e">
        <f>#REF!*(1+L63/100)</f>
        <v>#REF!</v>
      </c>
      <c r="N63" s="34">
        <v>1.772E-2</v>
      </c>
      <c r="O63" s="34" t="e">
        <f>ROUND(#REF!*N63,5)</f>
        <v>#REF!</v>
      </c>
      <c r="P63" s="34">
        <v>0</v>
      </c>
      <c r="Q63" s="34" t="e">
        <f>ROUND(#REF!*P63,5)</f>
        <v>#REF!</v>
      </c>
      <c r="R63" s="34"/>
      <c r="S63" s="34"/>
      <c r="T63" s="36">
        <v>0.97299999999999998</v>
      </c>
      <c r="U63" s="34" t="e">
        <f>ROUND(#REF!*T63,2)</f>
        <v>#REF!</v>
      </c>
      <c r="V63" s="37"/>
      <c r="W63" s="37"/>
      <c r="X63" s="37"/>
      <c r="Y63" s="37"/>
      <c r="Z63" s="37"/>
      <c r="AA63" s="37"/>
      <c r="AB63" s="37"/>
      <c r="AC63" s="37"/>
      <c r="AD63" s="37"/>
      <c r="AE63" s="37" t="s">
        <v>102</v>
      </c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</row>
    <row r="64" spans="1:60" outlineLevel="1">
      <c r="A64" s="249">
        <v>51</v>
      </c>
      <c r="B64" s="250" t="s">
        <v>588</v>
      </c>
      <c r="C64" s="251" t="s">
        <v>589</v>
      </c>
      <c r="D64" s="252" t="s">
        <v>530</v>
      </c>
      <c r="E64" s="253">
        <v>1</v>
      </c>
      <c r="F64" s="320">
        <v>0</v>
      </c>
      <c r="G64" s="254">
        <f t="shared" si="3"/>
        <v>0</v>
      </c>
      <c r="H64" s="35">
        <v>205.89</v>
      </c>
      <c r="I64" s="35" t="e">
        <f>ROUND(#REF!*H64,2)</f>
        <v>#REF!</v>
      </c>
      <c r="J64" s="35">
        <v>660.11</v>
      </c>
      <c r="K64" s="35" t="e">
        <f>ROUND(#REF!*J64,2)</f>
        <v>#REF!</v>
      </c>
      <c r="L64" s="35">
        <v>0</v>
      </c>
      <c r="M64" s="35" t="e">
        <f>#REF!*(1+L64/100)</f>
        <v>#REF!</v>
      </c>
      <c r="N64" s="34">
        <v>8.8999999999999995E-4</v>
      </c>
      <c r="O64" s="34" t="e">
        <f>ROUND(#REF!*N64,5)</f>
        <v>#REF!</v>
      </c>
      <c r="P64" s="34">
        <v>0</v>
      </c>
      <c r="Q64" s="34" t="e">
        <f>ROUND(#REF!*P64,5)</f>
        <v>#REF!</v>
      </c>
      <c r="R64" s="34"/>
      <c r="S64" s="34"/>
      <c r="T64" s="36">
        <v>1.1200000000000001</v>
      </c>
      <c r="U64" s="34" t="e">
        <f>ROUND(#REF!*T64,2)</f>
        <v>#REF!</v>
      </c>
      <c r="V64" s="37"/>
      <c r="W64" s="37"/>
      <c r="X64" s="37"/>
      <c r="Y64" s="37"/>
      <c r="Z64" s="37"/>
      <c r="AA64" s="37"/>
      <c r="AB64" s="37"/>
      <c r="AC64" s="37"/>
      <c r="AD64" s="37"/>
      <c r="AE64" s="37" t="s">
        <v>102</v>
      </c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</row>
    <row r="65" spans="1:60" outlineLevel="1">
      <c r="A65" s="249">
        <v>52</v>
      </c>
      <c r="B65" s="250" t="s">
        <v>590</v>
      </c>
      <c r="C65" s="251" t="s">
        <v>591</v>
      </c>
      <c r="D65" s="252" t="s">
        <v>530</v>
      </c>
      <c r="E65" s="253">
        <v>1</v>
      </c>
      <c r="F65" s="320">
        <v>0</v>
      </c>
      <c r="G65" s="254">
        <f t="shared" si="3"/>
        <v>0</v>
      </c>
      <c r="H65" s="35">
        <v>9141.24</v>
      </c>
      <c r="I65" s="35" t="e">
        <f>ROUND(#REF!*H65,2)</f>
        <v>#REF!</v>
      </c>
      <c r="J65" s="35">
        <v>1118.7600000000002</v>
      </c>
      <c r="K65" s="35" t="e">
        <f>ROUND(#REF!*J65,2)</f>
        <v>#REF!</v>
      </c>
      <c r="L65" s="35">
        <v>0</v>
      </c>
      <c r="M65" s="35" t="e">
        <f>#REF!*(1+L65/100)</f>
        <v>#REF!</v>
      </c>
      <c r="N65" s="34">
        <v>1.2970000000000001E-2</v>
      </c>
      <c r="O65" s="34" t="e">
        <f>ROUND(#REF!*N65,5)</f>
        <v>#REF!</v>
      </c>
      <c r="P65" s="34">
        <v>0</v>
      </c>
      <c r="Q65" s="34" t="e">
        <f>ROUND(#REF!*P65,5)</f>
        <v>#REF!</v>
      </c>
      <c r="R65" s="34"/>
      <c r="S65" s="34"/>
      <c r="T65" s="36">
        <v>1.9</v>
      </c>
      <c r="U65" s="34" t="e">
        <f>ROUND(#REF!*T65,2)</f>
        <v>#REF!</v>
      </c>
      <c r="V65" s="37"/>
      <c r="W65" s="37"/>
      <c r="X65" s="37"/>
      <c r="Y65" s="37"/>
      <c r="Z65" s="37"/>
      <c r="AA65" s="37"/>
      <c r="AB65" s="37"/>
      <c r="AC65" s="37"/>
      <c r="AD65" s="37"/>
      <c r="AE65" s="37" t="s">
        <v>102</v>
      </c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</row>
    <row r="66" spans="1:60" outlineLevel="1">
      <c r="A66" s="249">
        <v>53</v>
      </c>
      <c r="B66" s="250" t="s">
        <v>592</v>
      </c>
      <c r="C66" s="251" t="s">
        <v>593</v>
      </c>
      <c r="D66" s="252" t="s">
        <v>530</v>
      </c>
      <c r="E66" s="253">
        <v>1</v>
      </c>
      <c r="F66" s="320">
        <v>0</v>
      </c>
      <c r="G66" s="254">
        <f t="shared" si="3"/>
        <v>0</v>
      </c>
      <c r="H66" s="35">
        <v>0</v>
      </c>
      <c r="I66" s="35" t="e">
        <f>ROUND(#REF!*H66,2)</f>
        <v>#REF!</v>
      </c>
      <c r="J66" s="35">
        <v>1119</v>
      </c>
      <c r="K66" s="35" t="e">
        <f>ROUND(#REF!*J66,2)</f>
        <v>#REF!</v>
      </c>
      <c r="L66" s="35">
        <v>0</v>
      </c>
      <c r="M66" s="35" t="e">
        <f>#REF!*(1+L66/100)</f>
        <v>#REF!</v>
      </c>
      <c r="N66" s="34">
        <v>0</v>
      </c>
      <c r="O66" s="34" t="e">
        <f>ROUND(#REF!*N66,5)</f>
        <v>#REF!</v>
      </c>
      <c r="P66" s="34">
        <v>0</v>
      </c>
      <c r="Q66" s="34" t="e">
        <f>ROUND(#REF!*P66,5)</f>
        <v>#REF!</v>
      </c>
      <c r="R66" s="34"/>
      <c r="S66" s="34"/>
      <c r="T66" s="36">
        <v>1.9</v>
      </c>
      <c r="U66" s="34" t="e">
        <f>ROUND(#REF!*T66,2)</f>
        <v>#REF!</v>
      </c>
      <c r="V66" s="37"/>
      <c r="W66" s="37"/>
      <c r="X66" s="37"/>
      <c r="Y66" s="37"/>
      <c r="Z66" s="37"/>
      <c r="AA66" s="37"/>
      <c r="AB66" s="37"/>
      <c r="AC66" s="37"/>
      <c r="AD66" s="37"/>
      <c r="AE66" s="37" t="s">
        <v>102</v>
      </c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</row>
    <row r="67" spans="1:60" outlineLevel="1">
      <c r="A67" s="249">
        <v>54</v>
      </c>
      <c r="B67" s="250" t="s">
        <v>594</v>
      </c>
      <c r="C67" s="251" t="s">
        <v>595</v>
      </c>
      <c r="D67" s="252" t="s">
        <v>101</v>
      </c>
      <c r="E67" s="253">
        <v>1</v>
      </c>
      <c r="F67" s="320">
        <v>0</v>
      </c>
      <c r="G67" s="254">
        <f t="shared" si="3"/>
        <v>0</v>
      </c>
      <c r="H67" s="35">
        <v>2295</v>
      </c>
      <c r="I67" s="35" t="e">
        <f>ROUND(#REF!*H67,2)</f>
        <v>#REF!</v>
      </c>
      <c r="J67" s="35">
        <v>0</v>
      </c>
      <c r="K67" s="35" t="e">
        <f>ROUND(#REF!*J67,2)</f>
        <v>#REF!</v>
      </c>
      <c r="L67" s="35">
        <v>0</v>
      </c>
      <c r="M67" s="35" t="e">
        <f>#REF!*(1+L67/100)</f>
        <v>#REF!</v>
      </c>
      <c r="N67" s="34">
        <v>3.2000000000000003E-4</v>
      </c>
      <c r="O67" s="34" t="e">
        <f>ROUND(#REF!*N67,5)</f>
        <v>#REF!</v>
      </c>
      <c r="P67" s="34">
        <v>0</v>
      </c>
      <c r="Q67" s="34" t="e">
        <f>ROUND(#REF!*P67,5)</f>
        <v>#REF!</v>
      </c>
      <c r="R67" s="34"/>
      <c r="S67" s="34"/>
      <c r="T67" s="36">
        <v>0</v>
      </c>
      <c r="U67" s="34" t="e">
        <f>ROUND(#REF!*T67,2)</f>
        <v>#REF!</v>
      </c>
      <c r="V67" s="37"/>
      <c r="W67" s="37"/>
      <c r="X67" s="37"/>
      <c r="Y67" s="37"/>
      <c r="Z67" s="37"/>
      <c r="AA67" s="37"/>
      <c r="AB67" s="37"/>
      <c r="AC67" s="37"/>
      <c r="AD67" s="37"/>
      <c r="AE67" s="37" t="s">
        <v>113</v>
      </c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</row>
    <row r="68" spans="1:60" ht="20" outlineLevel="1">
      <c r="A68" s="249">
        <v>55</v>
      </c>
      <c r="B68" s="250" t="s">
        <v>596</v>
      </c>
      <c r="C68" s="251" t="s">
        <v>597</v>
      </c>
      <c r="D68" s="252" t="s">
        <v>402</v>
      </c>
      <c r="E68" s="253">
        <v>1</v>
      </c>
      <c r="F68" s="320">
        <v>0</v>
      </c>
      <c r="G68" s="254">
        <f t="shared" si="3"/>
        <v>0</v>
      </c>
      <c r="H68" s="35">
        <v>0</v>
      </c>
      <c r="I68" s="35" t="e">
        <f>ROUND(#REF!*H68,2)</f>
        <v>#REF!</v>
      </c>
      <c r="J68" s="35">
        <v>186</v>
      </c>
      <c r="K68" s="35" t="e">
        <f>ROUND(#REF!*J68,2)</f>
        <v>#REF!</v>
      </c>
      <c r="L68" s="35">
        <v>0</v>
      </c>
      <c r="M68" s="35" t="e">
        <f>#REF!*(1+L68/100)</f>
        <v>#REF!</v>
      </c>
      <c r="N68" s="34">
        <v>0</v>
      </c>
      <c r="O68" s="34" t="e">
        <f>ROUND(#REF!*N68,5)</f>
        <v>#REF!</v>
      </c>
      <c r="P68" s="34">
        <v>0</v>
      </c>
      <c r="Q68" s="34" t="e">
        <f>ROUND(#REF!*P68,5)</f>
        <v>#REF!</v>
      </c>
      <c r="R68" s="34"/>
      <c r="S68" s="34"/>
      <c r="T68" s="36">
        <v>0</v>
      </c>
      <c r="U68" s="34" t="e">
        <f>ROUND(#REF!*T68,2)</f>
        <v>#REF!</v>
      </c>
      <c r="V68" s="37"/>
      <c r="W68" s="37"/>
      <c r="X68" s="37"/>
      <c r="Y68" s="37"/>
      <c r="Z68" s="37"/>
      <c r="AA68" s="37"/>
      <c r="AB68" s="37"/>
      <c r="AC68" s="37"/>
      <c r="AD68" s="37"/>
      <c r="AE68" s="37" t="s">
        <v>102</v>
      </c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</row>
    <row r="69" spans="1:60" outlineLevel="1">
      <c r="A69" s="249">
        <v>56</v>
      </c>
      <c r="B69" s="250" t="s">
        <v>598</v>
      </c>
      <c r="C69" s="251" t="s">
        <v>599</v>
      </c>
      <c r="D69" s="252" t="s">
        <v>530</v>
      </c>
      <c r="E69" s="253">
        <v>1</v>
      </c>
      <c r="F69" s="320">
        <v>0</v>
      </c>
      <c r="G69" s="254">
        <f t="shared" si="3"/>
        <v>0</v>
      </c>
      <c r="H69" s="35">
        <v>2019.89</v>
      </c>
      <c r="I69" s="35" t="e">
        <f>ROUND(#REF!*H69,2)</f>
        <v>#REF!</v>
      </c>
      <c r="J69" s="35">
        <v>700.1099999999999</v>
      </c>
      <c r="K69" s="35" t="e">
        <f>ROUND(#REF!*J69,2)</f>
        <v>#REF!</v>
      </c>
      <c r="L69" s="35">
        <v>0</v>
      </c>
      <c r="M69" s="35" t="e">
        <f>#REF!*(1+L69/100)</f>
        <v>#REF!</v>
      </c>
      <c r="N69" s="34">
        <v>1.7010000000000001E-2</v>
      </c>
      <c r="O69" s="34" t="e">
        <f>ROUND(#REF!*N69,5)</f>
        <v>#REF!</v>
      </c>
      <c r="P69" s="34">
        <v>0</v>
      </c>
      <c r="Q69" s="34" t="e">
        <f>ROUND(#REF!*P69,5)</f>
        <v>#REF!</v>
      </c>
      <c r="R69" s="34"/>
      <c r="S69" s="34"/>
      <c r="T69" s="36">
        <v>1.1890000000000001</v>
      </c>
      <c r="U69" s="34" t="e">
        <f>ROUND(#REF!*T69,2)</f>
        <v>#REF!</v>
      </c>
      <c r="V69" s="37"/>
      <c r="W69" s="37"/>
      <c r="X69" s="37"/>
      <c r="Y69" s="37"/>
      <c r="Z69" s="37"/>
      <c r="AA69" s="37"/>
      <c r="AB69" s="37"/>
      <c r="AC69" s="37"/>
      <c r="AD69" s="37"/>
      <c r="AE69" s="37" t="s">
        <v>102</v>
      </c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</row>
    <row r="70" spans="1:60" outlineLevel="1">
      <c r="A70" s="249">
        <v>57</v>
      </c>
      <c r="B70" s="250" t="s">
        <v>600</v>
      </c>
      <c r="C70" s="251" t="s">
        <v>2124</v>
      </c>
      <c r="D70" s="252" t="s">
        <v>530</v>
      </c>
      <c r="E70" s="253">
        <v>1</v>
      </c>
      <c r="F70" s="320">
        <v>0</v>
      </c>
      <c r="G70" s="254">
        <f t="shared" si="3"/>
        <v>0</v>
      </c>
      <c r="H70" s="35">
        <v>1974.89</v>
      </c>
      <c r="I70" s="35" t="e">
        <f>ROUND(#REF!*H70,2)</f>
        <v>#REF!</v>
      </c>
      <c r="J70" s="35">
        <v>700.1099999999999</v>
      </c>
      <c r="K70" s="35" t="e">
        <f>ROUND(#REF!*J70,2)</f>
        <v>#REF!</v>
      </c>
      <c r="L70" s="35">
        <v>0</v>
      </c>
      <c r="M70" s="35" t="e">
        <f>#REF!*(1+L70/100)</f>
        <v>#REF!</v>
      </c>
      <c r="N70" s="34">
        <v>8.9999999999999993E-3</v>
      </c>
      <c r="O70" s="34" t="e">
        <f>ROUND(#REF!*N70,5)</f>
        <v>#REF!</v>
      </c>
      <c r="P70" s="34">
        <v>0</v>
      </c>
      <c r="Q70" s="34" t="e">
        <f>ROUND(#REF!*P70,5)</f>
        <v>#REF!</v>
      </c>
      <c r="R70" s="34"/>
      <c r="S70" s="34"/>
      <c r="T70" s="36">
        <v>1.1890000000000001</v>
      </c>
      <c r="U70" s="34" t="e">
        <f>ROUND(#REF!*T70,2)</f>
        <v>#REF!</v>
      </c>
      <c r="V70" s="37"/>
      <c r="W70" s="37"/>
      <c r="X70" s="37"/>
      <c r="Y70" s="37"/>
      <c r="Z70" s="37"/>
      <c r="AA70" s="37"/>
      <c r="AB70" s="37"/>
      <c r="AC70" s="37"/>
      <c r="AD70" s="37"/>
      <c r="AE70" s="37" t="s">
        <v>102</v>
      </c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</row>
    <row r="71" spans="1:60" outlineLevel="1">
      <c r="A71" s="249">
        <v>58</v>
      </c>
      <c r="B71" s="250" t="s">
        <v>602</v>
      </c>
      <c r="C71" s="251" t="s">
        <v>603</v>
      </c>
      <c r="D71" s="252" t="s">
        <v>530</v>
      </c>
      <c r="E71" s="253">
        <v>2</v>
      </c>
      <c r="F71" s="320">
        <v>0</v>
      </c>
      <c r="G71" s="254">
        <f t="shared" si="3"/>
        <v>0</v>
      </c>
      <c r="H71" s="35">
        <v>146.44</v>
      </c>
      <c r="I71" s="35" t="e">
        <f>ROUND(#REF!*H71,2)</f>
        <v>#REF!</v>
      </c>
      <c r="J71" s="35">
        <v>820.56</v>
      </c>
      <c r="K71" s="35" t="e">
        <f>ROUND(#REF!*J71,2)</f>
        <v>#REF!</v>
      </c>
      <c r="L71" s="35">
        <v>0</v>
      </c>
      <c r="M71" s="35" t="e">
        <f>#REF!*(1+L71/100)</f>
        <v>#REF!</v>
      </c>
      <c r="N71" s="34">
        <v>1.41E-3</v>
      </c>
      <c r="O71" s="34" t="e">
        <f>ROUND(#REF!*N71,5)</f>
        <v>#REF!</v>
      </c>
      <c r="P71" s="34">
        <v>0</v>
      </c>
      <c r="Q71" s="34" t="e">
        <f>ROUND(#REF!*P71,5)</f>
        <v>#REF!</v>
      </c>
      <c r="R71" s="34"/>
      <c r="S71" s="34"/>
      <c r="T71" s="36">
        <v>1.575</v>
      </c>
      <c r="U71" s="34" t="e">
        <f>ROUND(#REF!*T71,2)</f>
        <v>#REF!</v>
      </c>
      <c r="V71" s="37"/>
      <c r="W71" s="37"/>
      <c r="X71" s="37"/>
      <c r="Y71" s="37"/>
      <c r="Z71" s="37"/>
      <c r="AA71" s="37"/>
      <c r="AB71" s="37"/>
      <c r="AC71" s="37"/>
      <c r="AD71" s="37"/>
      <c r="AE71" s="37" t="s">
        <v>102</v>
      </c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</row>
    <row r="72" spans="1:60" ht="20" outlineLevel="1">
      <c r="A72" s="249">
        <v>59</v>
      </c>
      <c r="B72" s="250" t="s">
        <v>604</v>
      </c>
      <c r="C72" s="251" t="s">
        <v>605</v>
      </c>
      <c r="D72" s="252" t="s">
        <v>101</v>
      </c>
      <c r="E72" s="253">
        <v>2</v>
      </c>
      <c r="F72" s="320">
        <v>0</v>
      </c>
      <c r="G72" s="254">
        <f t="shared" si="3"/>
        <v>0</v>
      </c>
      <c r="H72" s="35">
        <v>2340.98</v>
      </c>
      <c r="I72" s="35" t="e">
        <f>ROUND(#REF!*H72,2)</f>
        <v>#REF!</v>
      </c>
      <c r="J72" s="35">
        <v>264.02</v>
      </c>
      <c r="K72" s="35" t="e">
        <f>ROUND(#REF!*J72,2)</f>
        <v>#REF!</v>
      </c>
      <c r="L72" s="35">
        <v>0</v>
      </c>
      <c r="M72" s="35" t="e">
        <f>#REF!*(1+L72/100)</f>
        <v>#REF!</v>
      </c>
      <c r="N72" s="34">
        <v>8.4999999999999995E-4</v>
      </c>
      <c r="O72" s="34" t="e">
        <f>ROUND(#REF!*N72,5)</f>
        <v>#REF!</v>
      </c>
      <c r="P72" s="34">
        <v>0</v>
      </c>
      <c r="Q72" s="34" t="e">
        <f>ROUND(#REF!*P72,5)</f>
        <v>#REF!</v>
      </c>
      <c r="R72" s="34"/>
      <c r="S72" s="34"/>
      <c r="T72" s="36">
        <v>0.48499999999999999</v>
      </c>
      <c r="U72" s="34" t="e">
        <f>ROUND(#REF!*T72,2)</f>
        <v>#REF!</v>
      </c>
      <c r="V72" s="37"/>
      <c r="W72" s="37"/>
      <c r="X72" s="37"/>
      <c r="Y72" s="37"/>
      <c r="Z72" s="37"/>
      <c r="AA72" s="37"/>
      <c r="AB72" s="37"/>
      <c r="AC72" s="37"/>
      <c r="AD72" s="37"/>
      <c r="AE72" s="37" t="s">
        <v>102</v>
      </c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</row>
    <row r="73" spans="1:60" outlineLevel="1">
      <c r="A73" s="249">
        <v>60</v>
      </c>
      <c r="B73" s="250" t="s">
        <v>606</v>
      </c>
      <c r="C73" s="251" t="s">
        <v>607</v>
      </c>
      <c r="D73" s="252" t="s">
        <v>101</v>
      </c>
      <c r="E73" s="253">
        <v>3</v>
      </c>
      <c r="F73" s="320">
        <v>0</v>
      </c>
      <c r="G73" s="254">
        <f t="shared" si="3"/>
        <v>0</v>
      </c>
      <c r="H73" s="35">
        <v>8.82</v>
      </c>
      <c r="I73" s="35" t="e">
        <f>ROUND(#REF!*H73,2)</f>
        <v>#REF!</v>
      </c>
      <c r="J73" s="35">
        <v>242.68</v>
      </c>
      <c r="K73" s="35" t="e">
        <f>ROUND(#REF!*J73,2)</f>
        <v>#REF!</v>
      </c>
      <c r="L73" s="35">
        <v>0</v>
      </c>
      <c r="M73" s="35" t="e">
        <f>#REF!*(1+L73/100)</f>
        <v>#REF!</v>
      </c>
      <c r="N73" s="34">
        <v>4.0000000000000003E-5</v>
      </c>
      <c r="O73" s="34" t="e">
        <f>ROUND(#REF!*N73,5)</f>
        <v>#REF!</v>
      </c>
      <c r="P73" s="34">
        <v>0</v>
      </c>
      <c r="Q73" s="34" t="e">
        <f>ROUND(#REF!*P73,5)</f>
        <v>#REF!</v>
      </c>
      <c r="R73" s="34"/>
      <c r="S73" s="34"/>
      <c r="T73" s="36">
        <v>0.44500000000000001</v>
      </c>
      <c r="U73" s="34" t="e">
        <f>ROUND(#REF!*T73,2)</f>
        <v>#REF!</v>
      </c>
      <c r="V73" s="37"/>
      <c r="W73" s="37"/>
      <c r="X73" s="37"/>
      <c r="Y73" s="37"/>
      <c r="Z73" s="37"/>
      <c r="AA73" s="37"/>
      <c r="AB73" s="37"/>
      <c r="AC73" s="37"/>
      <c r="AD73" s="37"/>
      <c r="AE73" s="37" t="s">
        <v>102</v>
      </c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</row>
    <row r="74" spans="1:60" outlineLevel="1">
      <c r="A74" s="249">
        <v>61</v>
      </c>
      <c r="B74" s="250" t="s">
        <v>608</v>
      </c>
      <c r="C74" s="251" t="s">
        <v>609</v>
      </c>
      <c r="D74" s="252" t="s">
        <v>101</v>
      </c>
      <c r="E74" s="253">
        <v>2</v>
      </c>
      <c r="F74" s="320">
        <v>0</v>
      </c>
      <c r="G74" s="254">
        <f t="shared" si="3"/>
        <v>0</v>
      </c>
      <c r="H74" s="35">
        <v>290.10000000000002</v>
      </c>
      <c r="I74" s="35" t="e">
        <f>ROUND(#REF!*H74,2)</f>
        <v>#REF!</v>
      </c>
      <c r="J74" s="35">
        <v>133.89999999999998</v>
      </c>
      <c r="K74" s="35" t="e">
        <f>ROUND(#REF!*J74,2)</f>
        <v>#REF!</v>
      </c>
      <c r="L74" s="35">
        <v>0</v>
      </c>
      <c r="M74" s="35" t="e">
        <f>#REF!*(1+L74/100)</f>
        <v>#REF!</v>
      </c>
      <c r="N74" s="34">
        <v>2.0000000000000001E-4</v>
      </c>
      <c r="O74" s="34" t="e">
        <f>ROUND(#REF!*N74,5)</f>
        <v>#REF!</v>
      </c>
      <c r="P74" s="34">
        <v>0</v>
      </c>
      <c r="Q74" s="34" t="e">
        <f>ROUND(#REF!*P74,5)</f>
        <v>#REF!</v>
      </c>
      <c r="R74" s="34"/>
      <c r="S74" s="34"/>
      <c r="T74" s="36">
        <v>0.246</v>
      </c>
      <c r="U74" s="34" t="e">
        <f>ROUND(#REF!*T74,2)</f>
        <v>#REF!</v>
      </c>
      <c r="V74" s="37"/>
      <c r="W74" s="37"/>
      <c r="X74" s="37"/>
      <c r="Y74" s="37"/>
      <c r="Z74" s="37"/>
      <c r="AA74" s="37"/>
      <c r="AB74" s="37"/>
      <c r="AC74" s="37"/>
      <c r="AD74" s="37"/>
      <c r="AE74" s="37" t="s">
        <v>102</v>
      </c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</row>
    <row r="75" spans="1:60" outlineLevel="1">
      <c r="A75" s="249">
        <v>62</v>
      </c>
      <c r="B75" s="250" t="s">
        <v>610</v>
      </c>
      <c r="C75" s="251" t="s">
        <v>611</v>
      </c>
      <c r="D75" s="252" t="s">
        <v>101</v>
      </c>
      <c r="E75" s="253">
        <v>2</v>
      </c>
      <c r="F75" s="320">
        <v>0</v>
      </c>
      <c r="G75" s="254">
        <f t="shared" si="3"/>
        <v>0</v>
      </c>
      <c r="H75" s="35">
        <v>45.12</v>
      </c>
      <c r="I75" s="35" t="e">
        <f>ROUND(#REF!*H75,2)</f>
        <v>#REF!</v>
      </c>
      <c r="J75" s="35">
        <v>134.38</v>
      </c>
      <c r="K75" s="35" t="e">
        <f>ROUND(#REF!*J75,2)</f>
        <v>#REF!</v>
      </c>
      <c r="L75" s="35">
        <v>0</v>
      </c>
      <c r="M75" s="35" t="e">
        <f>#REF!*(1+L75/100)</f>
        <v>#REF!</v>
      </c>
      <c r="N75" s="34">
        <v>1E-4</v>
      </c>
      <c r="O75" s="34" t="e">
        <f>ROUND(#REF!*N75,5)</f>
        <v>#REF!</v>
      </c>
      <c r="P75" s="34">
        <v>0</v>
      </c>
      <c r="Q75" s="34" t="e">
        <f>ROUND(#REF!*P75,5)</f>
        <v>#REF!</v>
      </c>
      <c r="R75" s="34"/>
      <c r="S75" s="34"/>
      <c r="T75" s="36">
        <v>0.246</v>
      </c>
      <c r="U75" s="34" t="e">
        <f>ROUND(#REF!*T75,2)</f>
        <v>#REF!</v>
      </c>
      <c r="V75" s="37"/>
      <c r="W75" s="37"/>
      <c r="X75" s="37"/>
      <c r="Y75" s="37"/>
      <c r="Z75" s="37"/>
      <c r="AA75" s="37"/>
      <c r="AB75" s="37"/>
      <c r="AC75" s="37"/>
      <c r="AD75" s="37"/>
      <c r="AE75" s="37" t="s">
        <v>102</v>
      </c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</row>
    <row r="76" spans="1:60" outlineLevel="1">
      <c r="A76" s="249">
        <v>63</v>
      </c>
      <c r="B76" s="250" t="s">
        <v>612</v>
      </c>
      <c r="C76" s="251" t="s">
        <v>613</v>
      </c>
      <c r="D76" s="252" t="s">
        <v>530</v>
      </c>
      <c r="E76" s="253">
        <v>6</v>
      </c>
      <c r="F76" s="320">
        <v>0</v>
      </c>
      <c r="G76" s="254">
        <f t="shared" si="3"/>
        <v>0</v>
      </c>
      <c r="H76" s="35">
        <v>48.2</v>
      </c>
      <c r="I76" s="35" t="e">
        <f>ROUND(#REF!*H76,2)</f>
        <v>#REF!</v>
      </c>
      <c r="J76" s="35">
        <v>95.8</v>
      </c>
      <c r="K76" s="35" t="e">
        <f>ROUND(#REF!*J76,2)</f>
        <v>#REF!</v>
      </c>
      <c r="L76" s="35">
        <v>0</v>
      </c>
      <c r="M76" s="35" t="e">
        <f>#REF!*(1+L76/100)</f>
        <v>#REF!</v>
      </c>
      <c r="N76" s="34">
        <v>8.0000000000000007E-5</v>
      </c>
      <c r="O76" s="34" t="e">
        <f>ROUND(#REF!*N76,5)</f>
        <v>#REF!</v>
      </c>
      <c r="P76" s="34">
        <v>0</v>
      </c>
      <c r="Q76" s="34" t="e">
        <f>ROUND(#REF!*P76,5)</f>
        <v>#REF!</v>
      </c>
      <c r="R76" s="34"/>
      <c r="S76" s="34"/>
      <c r="T76" s="36">
        <v>0.17599999999999999</v>
      </c>
      <c r="U76" s="34" t="e">
        <f>ROUND(#REF!*T76,2)</f>
        <v>#REF!</v>
      </c>
      <c r="V76" s="37"/>
      <c r="W76" s="37"/>
      <c r="X76" s="37"/>
      <c r="Y76" s="37"/>
      <c r="Z76" s="37"/>
      <c r="AA76" s="37"/>
      <c r="AB76" s="37"/>
      <c r="AC76" s="37"/>
      <c r="AD76" s="37"/>
      <c r="AE76" s="37" t="s">
        <v>102</v>
      </c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</row>
    <row r="77" spans="1:60" outlineLevel="1">
      <c r="A77" s="249">
        <v>64</v>
      </c>
      <c r="B77" s="250" t="s">
        <v>614</v>
      </c>
      <c r="C77" s="251" t="s">
        <v>615</v>
      </c>
      <c r="D77" s="252" t="s">
        <v>530</v>
      </c>
      <c r="E77" s="253">
        <v>6</v>
      </c>
      <c r="F77" s="320">
        <v>0</v>
      </c>
      <c r="G77" s="254">
        <f t="shared" si="3"/>
        <v>0</v>
      </c>
      <c r="H77" s="35">
        <v>321</v>
      </c>
      <c r="I77" s="35" t="e">
        <f>ROUND(#REF!*H77,2)</f>
        <v>#REF!</v>
      </c>
      <c r="J77" s="35">
        <v>67.5</v>
      </c>
      <c r="K77" s="35" t="e">
        <f>ROUND(#REF!*J77,2)</f>
        <v>#REF!</v>
      </c>
      <c r="L77" s="35">
        <v>0</v>
      </c>
      <c r="M77" s="35" t="e">
        <f>#REF!*(1+L77/100)</f>
        <v>#REF!</v>
      </c>
      <c r="N77" s="34">
        <v>2.4000000000000001E-4</v>
      </c>
      <c r="O77" s="34" t="e">
        <f>ROUND(#REF!*N77,5)</f>
        <v>#REF!</v>
      </c>
      <c r="P77" s="34">
        <v>0</v>
      </c>
      <c r="Q77" s="34" t="e">
        <f>ROUND(#REF!*P77,5)</f>
        <v>#REF!</v>
      </c>
      <c r="R77" s="34"/>
      <c r="S77" s="34"/>
      <c r="T77" s="36">
        <v>0.124</v>
      </c>
      <c r="U77" s="34" t="e">
        <f>ROUND(#REF!*T77,2)</f>
        <v>#REF!</v>
      </c>
      <c r="V77" s="37"/>
      <c r="W77" s="37"/>
      <c r="X77" s="37"/>
      <c r="Y77" s="37"/>
      <c r="Z77" s="37"/>
      <c r="AA77" s="37"/>
      <c r="AB77" s="37"/>
      <c r="AC77" s="37"/>
      <c r="AD77" s="37"/>
      <c r="AE77" s="37" t="s">
        <v>102</v>
      </c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</row>
    <row r="78" spans="1:60" ht="20" outlineLevel="1">
      <c r="A78" s="249">
        <v>65</v>
      </c>
      <c r="B78" s="250" t="s">
        <v>596</v>
      </c>
      <c r="C78" s="251" t="s">
        <v>1366</v>
      </c>
      <c r="D78" s="252" t="s">
        <v>101</v>
      </c>
      <c r="E78" s="253">
        <v>1</v>
      </c>
      <c r="F78" s="320">
        <v>0</v>
      </c>
      <c r="G78" s="254">
        <f t="shared" si="3"/>
        <v>0</v>
      </c>
      <c r="H78" s="35">
        <v>1721.03</v>
      </c>
      <c r="I78" s="35" t="e">
        <f>ROUND(#REF!*H78,2)</f>
        <v>#REF!</v>
      </c>
      <c r="J78" s="35">
        <v>256.97000000000003</v>
      </c>
      <c r="K78" s="35" t="e">
        <f>ROUND(#REF!*J78,2)</f>
        <v>#REF!</v>
      </c>
      <c r="L78" s="35">
        <v>0</v>
      </c>
      <c r="M78" s="35" t="e">
        <f>#REF!*(1+L78/100)</f>
        <v>#REF!</v>
      </c>
      <c r="N78" s="34">
        <v>1.5200000000000001E-3</v>
      </c>
      <c r="O78" s="34" t="e">
        <f>ROUND(#REF!*N78,5)</f>
        <v>#REF!</v>
      </c>
      <c r="P78" s="34">
        <v>0</v>
      </c>
      <c r="Q78" s="34" t="e">
        <f>ROUND(#REF!*P78,5)</f>
        <v>#REF!</v>
      </c>
      <c r="R78" s="34"/>
      <c r="S78" s="34"/>
      <c r="T78" s="36">
        <v>0.58699999999999997</v>
      </c>
      <c r="U78" s="34" t="e">
        <f>ROUND(#REF!*T78,2)</f>
        <v>#REF!</v>
      </c>
      <c r="V78" s="37"/>
      <c r="W78" s="37"/>
      <c r="X78" s="37"/>
      <c r="Y78" s="37"/>
      <c r="Z78" s="37"/>
      <c r="AA78" s="37"/>
      <c r="AB78" s="37"/>
      <c r="AC78" s="37"/>
      <c r="AD78" s="37"/>
      <c r="AE78" s="37" t="s">
        <v>102</v>
      </c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</row>
    <row r="79" spans="1:60" outlineLevel="1">
      <c r="A79" s="249">
        <v>66</v>
      </c>
      <c r="B79" s="250" t="s">
        <v>617</v>
      </c>
      <c r="C79" s="251" t="s">
        <v>618</v>
      </c>
      <c r="D79" s="252" t="s">
        <v>101</v>
      </c>
      <c r="E79" s="253">
        <v>1</v>
      </c>
      <c r="F79" s="320">
        <v>0</v>
      </c>
      <c r="G79" s="254">
        <f t="shared" si="3"/>
        <v>0</v>
      </c>
      <c r="H79" s="35">
        <v>91.02</v>
      </c>
      <c r="I79" s="35" t="e">
        <f>ROUND(#REF!*H79,2)</f>
        <v>#REF!</v>
      </c>
      <c r="J79" s="35">
        <v>354.98</v>
      </c>
      <c r="K79" s="35" t="e">
        <f>ROUND(#REF!*J79,2)</f>
        <v>#REF!</v>
      </c>
      <c r="L79" s="35">
        <v>0</v>
      </c>
      <c r="M79" s="35" t="e">
        <f>#REF!*(1+L79/100)</f>
        <v>#REF!</v>
      </c>
      <c r="N79" s="34">
        <v>1.2999999999999999E-4</v>
      </c>
      <c r="O79" s="34" t="e">
        <f>ROUND(#REF!*N79,5)</f>
        <v>#REF!</v>
      </c>
      <c r="P79" s="34">
        <v>0</v>
      </c>
      <c r="Q79" s="34" t="e">
        <f>ROUND(#REF!*P79,5)</f>
        <v>#REF!</v>
      </c>
      <c r="R79" s="34"/>
      <c r="S79" s="34"/>
      <c r="T79" s="36">
        <v>0.65500000000000003</v>
      </c>
      <c r="U79" s="34" t="e">
        <f>ROUND(#REF!*T79,2)</f>
        <v>#REF!</v>
      </c>
      <c r="V79" s="37"/>
      <c r="W79" s="37"/>
      <c r="X79" s="37"/>
      <c r="Y79" s="37"/>
      <c r="Z79" s="37"/>
      <c r="AA79" s="37"/>
      <c r="AB79" s="37"/>
      <c r="AC79" s="37"/>
      <c r="AD79" s="37"/>
      <c r="AE79" s="37" t="s">
        <v>102</v>
      </c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</row>
    <row r="80" spans="1:60" ht="20" outlineLevel="1">
      <c r="A80" s="249">
        <v>67</v>
      </c>
      <c r="B80" s="250" t="s">
        <v>619</v>
      </c>
      <c r="C80" s="251" t="s">
        <v>2125</v>
      </c>
      <c r="D80" s="252" t="s">
        <v>101</v>
      </c>
      <c r="E80" s="253">
        <v>1</v>
      </c>
      <c r="F80" s="320">
        <v>0</v>
      </c>
      <c r="G80" s="254">
        <f t="shared" si="3"/>
        <v>0</v>
      </c>
      <c r="H80" s="35">
        <v>4075</v>
      </c>
      <c r="I80" s="35" t="e">
        <f>ROUND(#REF!*H80,2)</f>
        <v>#REF!</v>
      </c>
      <c r="J80" s="35">
        <v>0</v>
      </c>
      <c r="K80" s="35" t="e">
        <f>ROUND(#REF!*J80,2)</f>
        <v>#REF!</v>
      </c>
      <c r="L80" s="35">
        <v>0</v>
      </c>
      <c r="M80" s="35" t="e">
        <f>#REF!*(1+L80/100)</f>
        <v>#REF!</v>
      </c>
      <c r="N80" s="34">
        <v>3.4799999999999998E-2</v>
      </c>
      <c r="O80" s="34" t="e">
        <f>ROUND(#REF!*N80,5)</f>
        <v>#REF!</v>
      </c>
      <c r="P80" s="34">
        <v>0</v>
      </c>
      <c r="Q80" s="34" t="e">
        <f>ROUND(#REF!*P80,5)</f>
        <v>#REF!</v>
      </c>
      <c r="R80" s="34"/>
      <c r="S80" s="34"/>
      <c r="T80" s="36">
        <v>0</v>
      </c>
      <c r="U80" s="34" t="e">
        <f>ROUND(#REF!*T80,2)</f>
        <v>#REF!</v>
      </c>
      <c r="V80" s="37"/>
      <c r="W80" s="37"/>
      <c r="X80" s="37"/>
      <c r="Y80" s="37"/>
      <c r="Z80" s="37"/>
      <c r="AA80" s="37"/>
      <c r="AB80" s="37"/>
      <c r="AC80" s="37"/>
      <c r="AD80" s="37"/>
      <c r="AE80" s="37" t="s">
        <v>113</v>
      </c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</row>
    <row r="81" spans="1:60" outlineLevel="1">
      <c r="A81" s="249">
        <v>68</v>
      </c>
      <c r="B81" s="250" t="s">
        <v>621</v>
      </c>
      <c r="C81" s="251" t="s">
        <v>1367</v>
      </c>
      <c r="D81" s="252" t="s">
        <v>101</v>
      </c>
      <c r="E81" s="253">
        <v>1</v>
      </c>
      <c r="F81" s="320">
        <v>0</v>
      </c>
      <c r="G81" s="254">
        <f t="shared" si="3"/>
        <v>0</v>
      </c>
      <c r="H81" s="35">
        <v>7580</v>
      </c>
      <c r="I81" s="35" t="e">
        <f>ROUND(#REF!*H81,2)</f>
        <v>#REF!</v>
      </c>
      <c r="J81" s="35">
        <v>0</v>
      </c>
      <c r="K81" s="35" t="e">
        <f>ROUND(#REF!*J81,2)</f>
        <v>#REF!</v>
      </c>
      <c r="L81" s="35">
        <v>0</v>
      </c>
      <c r="M81" s="35" t="e">
        <f>#REF!*(1+L81/100)</f>
        <v>#REF!</v>
      </c>
      <c r="N81" s="34">
        <v>0.01</v>
      </c>
      <c r="O81" s="34" t="e">
        <f>ROUND(#REF!*N81,5)</f>
        <v>#REF!</v>
      </c>
      <c r="P81" s="34">
        <v>0</v>
      </c>
      <c r="Q81" s="34" t="e">
        <f>ROUND(#REF!*P81,5)</f>
        <v>#REF!</v>
      </c>
      <c r="R81" s="34"/>
      <c r="S81" s="34"/>
      <c r="T81" s="36">
        <v>0</v>
      </c>
      <c r="U81" s="34" t="e">
        <f>ROUND(#REF!*T81,2)</f>
        <v>#REF!</v>
      </c>
      <c r="V81" s="37"/>
      <c r="W81" s="37"/>
      <c r="X81" s="37"/>
      <c r="Y81" s="37"/>
      <c r="Z81" s="37"/>
      <c r="AA81" s="37"/>
      <c r="AB81" s="37"/>
      <c r="AC81" s="37"/>
      <c r="AD81" s="37"/>
      <c r="AE81" s="37" t="s">
        <v>113</v>
      </c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</row>
    <row r="82" spans="1:60" ht="20" outlineLevel="1">
      <c r="A82" s="249">
        <v>69</v>
      </c>
      <c r="B82" s="250" t="s">
        <v>623</v>
      </c>
      <c r="C82" s="251" t="s">
        <v>1368</v>
      </c>
      <c r="D82" s="252" t="s">
        <v>101</v>
      </c>
      <c r="E82" s="253">
        <v>1</v>
      </c>
      <c r="F82" s="320">
        <v>0</v>
      </c>
      <c r="G82" s="254">
        <f t="shared" si="3"/>
        <v>0</v>
      </c>
      <c r="H82" s="35">
        <v>682.1</v>
      </c>
      <c r="I82" s="35" t="e">
        <f>ROUND(#REF!*H82,2)</f>
        <v>#REF!</v>
      </c>
      <c r="J82" s="35">
        <v>133.89999999999998</v>
      </c>
      <c r="K82" s="35" t="e">
        <f>ROUND(#REF!*J82,2)</f>
        <v>#REF!</v>
      </c>
      <c r="L82" s="35">
        <v>0</v>
      </c>
      <c r="M82" s="35" t="e">
        <f>#REF!*(1+L82/100)</f>
        <v>#REF!</v>
      </c>
      <c r="N82" s="34">
        <v>3.3E-4</v>
      </c>
      <c r="O82" s="34" t="e">
        <f>ROUND(#REF!*N82,5)</f>
        <v>#REF!</v>
      </c>
      <c r="P82" s="34">
        <v>0</v>
      </c>
      <c r="Q82" s="34" t="e">
        <f>ROUND(#REF!*P82,5)</f>
        <v>#REF!</v>
      </c>
      <c r="R82" s="34"/>
      <c r="S82" s="34"/>
      <c r="T82" s="36">
        <v>0.246</v>
      </c>
      <c r="U82" s="34" t="e">
        <f>ROUND(#REF!*T82,2)</f>
        <v>#REF!</v>
      </c>
      <c r="V82" s="37"/>
      <c r="W82" s="37"/>
      <c r="X82" s="37"/>
      <c r="Y82" s="37"/>
      <c r="Z82" s="37"/>
      <c r="AA82" s="37"/>
      <c r="AB82" s="37"/>
      <c r="AC82" s="37"/>
      <c r="AD82" s="37"/>
      <c r="AE82" s="37" t="s">
        <v>102</v>
      </c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</row>
    <row r="83" spans="1:60" outlineLevel="1">
      <c r="A83" s="249">
        <v>70</v>
      </c>
      <c r="B83" s="250" t="s">
        <v>625</v>
      </c>
      <c r="C83" s="251" t="s">
        <v>626</v>
      </c>
      <c r="D83" s="252" t="s">
        <v>101</v>
      </c>
      <c r="E83" s="253">
        <v>1</v>
      </c>
      <c r="F83" s="320">
        <v>0</v>
      </c>
      <c r="G83" s="254">
        <f t="shared" si="3"/>
        <v>0</v>
      </c>
      <c r="H83" s="35">
        <v>1762.76</v>
      </c>
      <c r="I83" s="35" t="e">
        <f>ROUND(#REF!*H83,2)</f>
        <v>#REF!</v>
      </c>
      <c r="J83" s="35">
        <v>242.24</v>
      </c>
      <c r="K83" s="35" t="e">
        <f>ROUND(#REF!*J83,2)</f>
        <v>#REF!</v>
      </c>
      <c r="L83" s="35">
        <v>0</v>
      </c>
      <c r="M83" s="35" t="e">
        <f>#REF!*(1+L83/100)</f>
        <v>#REF!</v>
      </c>
      <c r="N83" s="34">
        <v>1.0399999999999999E-3</v>
      </c>
      <c r="O83" s="34" t="e">
        <f>ROUND(#REF!*N83,5)</f>
        <v>#REF!</v>
      </c>
      <c r="P83" s="34">
        <v>0</v>
      </c>
      <c r="Q83" s="34" t="e">
        <f>ROUND(#REF!*P83,5)</f>
        <v>#REF!</v>
      </c>
      <c r="R83" s="34"/>
      <c r="S83" s="34"/>
      <c r="T83" s="36">
        <v>0.44500000000000001</v>
      </c>
      <c r="U83" s="34" t="e">
        <f>ROUND(#REF!*T83,2)</f>
        <v>#REF!</v>
      </c>
      <c r="V83" s="37"/>
      <c r="W83" s="37"/>
      <c r="X83" s="37"/>
      <c r="Y83" s="37"/>
      <c r="Z83" s="37"/>
      <c r="AA83" s="37"/>
      <c r="AB83" s="37"/>
      <c r="AC83" s="37"/>
      <c r="AD83" s="37"/>
      <c r="AE83" s="37" t="s">
        <v>102</v>
      </c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</row>
    <row r="84" spans="1:60" outlineLevel="1">
      <c r="A84" s="249">
        <v>71</v>
      </c>
      <c r="B84" s="250" t="s">
        <v>627</v>
      </c>
      <c r="C84" s="251" t="s">
        <v>628</v>
      </c>
      <c r="D84" s="252" t="s">
        <v>101</v>
      </c>
      <c r="E84" s="253">
        <v>1</v>
      </c>
      <c r="F84" s="320">
        <v>0</v>
      </c>
      <c r="G84" s="254">
        <f t="shared" si="3"/>
        <v>0</v>
      </c>
      <c r="H84" s="35">
        <v>42.99</v>
      </c>
      <c r="I84" s="35" t="e">
        <f>ROUND(#REF!*H84,2)</f>
        <v>#REF!</v>
      </c>
      <c r="J84" s="35">
        <v>136.51</v>
      </c>
      <c r="K84" s="35" t="e">
        <f>ROUND(#REF!*J84,2)</f>
        <v>#REF!</v>
      </c>
      <c r="L84" s="35">
        <v>0</v>
      </c>
      <c r="M84" s="35" t="e">
        <f>#REF!*(1+L84/100)</f>
        <v>#REF!</v>
      </c>
      <c r="N84" s="34">
        <v>1.4999999999999999E-4</v>
      </c>
      <c r="O84" s="34" t="e">
        <f>ROUND(#REF!*N84,5)</f>
        <v>#REF!</v>
      </c>
      <c r="P84" s="34">
        <v>0</v>
      </c>
      <c r="Q84" s="34" t="e">
        <f>ROUND(#REF!*P84,5)</f>
        <v>#REF!</v>
      </c>
      <c r="R84" s="34"/>
      <c r="S84" s="34"/>
      <c r="T84" s="36">
        <v>0.25</v>
      </c>
      <c r="U84" s="34" t="e">
        <f>ROUND(#REF!*T84,2)</f>
        <v>#REF!</v>
      </c>
      <c r="V84" s="37"/>
      <c r="W84" s="37"/>
      <c r="X84" s="37"/>
      <c r="Y84" s="37"/>
      <c r="Z84" s="37"/>
      <c r="AA84" s="37"/>
      <c r="AB84" s="37"/>
      <c r="AC84" s="37"/>
      <c r="AD84" s="37"/>
      <c r="AE84" s="37" t="s">
        <v>102</v>
      </c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</row>
    <row r="85" spans="1:60" ht="20" outlineLevel="1">
      <c r="A85" s="249">
        <v>72</v>
      </c>
      <c r="B85" s="250" t="s">
        <v>629</v>
      </c>
      <c r="C85" s="251" t="s">
        <v>630</v>
      </c>
      <c r="D85" s="252" t="s">
        <v>101</v>
      </c>
      <c r="E85" s="253">
        <v>2</v>
      </c>
      <c r="F85" s="320">
        <v>0</v>
      </c>
      <c r="G85" s="254">
        <f t="shared" si="3"/>
        <v>0</v>
      </c>
      <c r="H85" s="35">
        <v>519.1</v>
      </c>
      <c r="I85" s="35" t="e">
        <f>ROUND(#REF!*H85,2)</f>
        <v>#REF!</v>
      </c>
      <c r="J85" s="35">
        <v>133.89999999999998</v>
      </c>
      <c r="K85" s="35" t="e">
        <f>ROUND(#REF!*J85,2)</f>
        <v>#REF!</v>
      </c>
      <c r="L85" s="35">
        <v>0</v>
      </c>
      <c r="M85" s="35" t="e">
        <f>#REF!*(1+L85/100)</f>
        <v>#REF!</v>
      </c>
      <c r="N85" s="34">
        <v>2.0000000000000001E-4</v>
      </c>
      <c r="O85" s="34" t="e">
        <f>ROUND(#REF!*N85,5)</f>
        <v>#REF!</v>
      </c>
      <c r="P85" s="34">
        <v>0</v>
      </c>
      <c r="Q85" s="34" t="e">
        <f>ROUND(#REF!*P85,5)</f>
        <v>#REF!</v>
      </c>
      <c r="R85" s="34"/>
      <c r="S85" s="34"/>
      <c r="T85" s="36">
        <v>0.246</v>
      </c>
      <c r="U85" s="34" t="e">
        <f>ROUND(#REF!*T85,2)</f>
        <v>#REF!</v>
      </c>
      <c r="V85" s="37"/>
      <c r="W85" s="37"/>
      <c r="X85" s="37"/>
      <c r="Y85" s="37"/>
      <c r="Z85" s="37"/>
      <c r="AA85" s="37"/>
      <c r="AB85" s="37"/>
      <c r="AC85" s="37"/>
      <c r="AD85" s="37"/>
      <c r="AE85" s="37" t="s">
        <v>102</v>
      </c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</row>
    <row r="86" spans="1:60" outlineLevel="1">
      <c r="A86" s="249">
        <v>73</v>
      </c>
      <c r="B86" s="250" t="s">
        <v>631</v>
      </c>
      <c r="C86" s="251" t="s">
        <v>632</v>
      </c>
      <c r="D86" s="252" t="s">
        <v>101</v>
      </c>
      <c r="E86" s="253">
        <v>2</v>
      </c>
      <c r="F86" s="320">
        <v>0</v>
      </c>
      <c r="G86" s="254">
        <f t="shared" si="3"/>
        <v>0</v>
      </c>
      <c r="H86" s="35">
        <v>232</v>
      </c>
      <c r="I86" s="35" t="e">
        <f>ROUND(#REF!*H86,2)</f>
        <v>#REF!</v>
      </c>
      <c r="J86" s="35">
        <v>0</v>
      </c>
      <c r="K86" s="35" t="e">
        <f>ROUND(#REF!*J86,2)</f>
        <v>#REF!</v>
      </c>
      <c r="L86" s="35">
        <v>0</v>
      </c>
      <c r="M86" s="35" t="e">
        <f>#REF!*(1+L86/100)</f>
        <v>#REF!</v>
      </c>
      <c r="N86" s="34">
        <v>2.0000000000000001E-4</v>
      </c>
      <c r="O86" s="34" t="e">
        <f>ROUND(#REF!*N86,5)</f>
        <v>#REF!</v>
      </c>
      <c r="P86" s="34">
        <v>0</v>
      </c>
      <c r="Q86" s="34" t="e">
        <f>ROUND(#REF!*P86,5)</f>
        <v>#REF!</v>
      </c>
      <c r="R86" s="34"/>
      <c r="S86" s="34"/>
      <c r="T86" s="36">
        <v>0</v>
      </c>
      <c r="U86" s="34" t="e">
        <f>ROUND(#REF!*T86,2)</f>
        <v>#REF!</v>
      </c>
      <c r="V86" s="37"/>
      <c r="W86" s="37"/>
      <c r="X86" s="37"/>
      <c r="Y86" s="37"/>
      <c r="Z86" s="37"/>
      <c r="AA86" s="37"/>
      <c r="AB86" s="37"/>
      <c r="AC86" s="37"/>
      <c r="AD86" s="37"/>
      <c r="AE86" s="37" t="s">
        <v>113</v>
      </c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</row>
    <row r="87" spans="1:60" outlineLevel="1">
      <c r="A87" s="261">
        <v>74</v>
      </c>
      <c r="B87" s="262" t="s">
        <v>633</v>
      </c>
      <c r="C87" s="263" t="s">
        <v>634</v>
      </c>
      <c r="D87" s="264" t="s">
        <v>65</v>
      </c>
      <c r="E87" s="265">
        <v>568</v>
      </c>
      <c r="F87" s="321">
        <v>0</v>
      </c>
      <c r="G87" s="266">
        <f t="shared" si="3"/>
        <v>0</v>
      </c>
      <c r="H87" s="43">
        <v>0</v>
      </c>
      <c r="I87" s="43" t="e">
        <f>ROUND(#REF!*H87,2)</f>
        <v>#REF!</v>
      </c>
      <c r="J87" s="43">
        <v>0.35</v>
      </c>
      <c r="K87" s="43" t="e">
        <f>ROUND(#REF!*J87,2)</f>
        <v>#REF!</v>
      </c>
      <c r="L87" s="43">
        <v>0</v>
      </c>
      <c r="M87" s="43" t="e">
        <f>#REF!*(1+L87/100)</f>
        <v>#REF!</v>
      </c>
      <c r="N87" s="42">
        <v>0</v>
      </c>
      <c r="O87" s="42" t="e">
        <f>ROUND(#REF!*N87,5)</f>
        <v>#REF!</v>
      </c>
      <c r="P87" s="42">
        <v>0</v>
      </c>
      <c r="Q87" s="42" t="e">
        <f>ROUND(#REF!*P87,5)</f>
        <v>#REF!</v>
      </c>
      <c r="R87" s="42"/>
      <c r="S87" s="42"/>
      <c r="T87" s="44">
        <v>0</v>
      </c>
      <c r="U87" s="42" t="e">
        <f>ROUND(#REF!*T87,2)</f>
        <v>#REF!</v>
      </c>
      <c r="V87" s="37"/>
      <c r="W87" s="37"/>
      <c r="X87" s="37"/>
      <c r="Y87" s="37"/>
      <c r="Z87" s="37"/>
      <c r="AA87" s="37"/>
      <c r="AB87" s="37"/>
      <c r="AC87" s="37"/>
      <c r="AD87" s="37"/>
      <c r="AE87" s="37" t="s">
        <v>102</v>
      </c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</row>
    <row r="88" spans="1:60" ht="14.5">
      <c r="A88" s="322"/>
      <c r="B88" s="323" t="s">
        <v>385</v>
      </c>
      <c r="C88" s="324" t="s">
        <v>385</v>
      </c>
      <c r="D88" s="322"/>
      <c r="E88" s="322"/>
      <c r="F88" s="322"/>
      <c r="G88" s="322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AC88" s="29">
        <v>15</v>
      </c>
      <c r="AD88" s="29">
        <v>21</v>
      </c>
    </row>
    <row r="89" spans="1:60" ht="13">
      <c r="A89" s="325"/>
      <c r="B89" s="326" t="s">
        <v>63</v>
      </c>
      <c r="C89" s="327" t="s">
        <v>385</v>
      </c>
      <c r="D89" s="328"/>
      <c r="E89" s="328"/>
      <c r="F89" s="328"/>
      <c r="G89" s="329">
        <f>G8+G15+G19+G23+G39+G62</f>
        <v>0</v>
      </c>
      <c r="AE89" s="29" t="s">
        <v>386</v>
      </c>
    </row>
    <row r="90" spans="1:60" ht="14.5">
      <c r="A90" s="322"/>
      <c r="B90" s="323" t="s">
        <v>385</v>
      </c>
      <c r="C90" s="324" t="s">
        <v>385</v>
      </c>
      <c r="D90" s="322"/>
      <c r="E90" s="322"/>
      <c r="F90" s="322"/>
      <c r="G90" s="322"/>
    </row>
  </sheetData>
  <sheetProtection password="CD92" sheet="1" objects="1" scenarios="1" selectLockedCells="1"/>
  <mergeCells count="4">
    <mergeCell ref="A1:G1"/>
    <mergeCell ref="C2:G2"/>
    <mergeCell ref="C3:G3"/>
    <mergeCell ref="C4:G4"/>
  </mergeCells>
  <pageMargins left="0.39370078740157499" right="0.196850393700787" top="0.78740157499999996" bottom="0.78740157499999996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23"/>
  <sheetViews>
    <sheetView zoomScale="115" zoomScaleNormal="115" workbookViewId="0">
      <selection activeCell="F20" sqref="F20"/>
    </sheetView>
  </sheetViews>
  <sheetFormatPr defaultColWidth="9.1796875" defaultRowHeight="10"/>
  <cols>
    <col min="1" max="1" width="6.453125" style="69" customWidth="1"/>
    <col min="2" max="2" width="6.26953125" style="162" customWidth="1"/>
    <col min="3" max="3" width="49.26953125" style="77" customWidth="1"/>
    <col min="4" max="4" width="7.54296875" style="162" customWidth="1"/>
    <col min="5" max="5" width="7.26953125" style="162" customWidth="1"/>
    <col min="6" max="7" width="8.7265625" style="154" customWidth="1"/>
    <col min="8" max="8" width="4.1796875" style="77" customWidth="1"/>
    <col min="9" max="10" width="9.54296875" style="138" hidden="1" customWidth="1"/>
    <col min="11" max="11" width="6.81640625" style="139" hidden="1" customWidth="1"/>
    <col min="12" max="13" width="8.7265625" style="138" hidden="1" customWidth="1"/>
    <col min="14" max="14" width="9.1796875" style="77"/>
    <col min="15" max="15" width="15" style="95" bestFit="1" customWidth="1"/>
    <col min="16" max="17" width="8.453125" style="95" customWidth="1"/>
    <col min="18" max="20" width="9.1796875" style="77"/>
    <col min="21" max="21" width="15" style="77" bestFit="1" customWidth="1"/>
    <col min="22" max="256" width="9.1796875" style="77"/>
    <col min="257" max="257" width="6.453125" style="77" customWidth="1"/>
    <col min="258" max="258" width="6.26953125" style="77" customWidth="1"/>
    <col min="259" max="259" width="49.26953125" style="77" customWidth="1"/>
    <col min="260" max="260" width="7.54296875" style="77" customWidth="1"/>
    <col min="261" max="261" width="7.26953125" style="77" customWidth="1"/>
    <col min="262" max="263" width="8.7265625" style="77" customWidth="1"/>
    <col min="264" max="264" width="4.1796875" style="77" customWidth="1"/>
    <col min="265" max="269" width="0" style="77" hidden="1" customWidth="1"/>
    <col min="270" max="270" width="9.1796875" style="77"/>
    <col min="271" max="271" width="15" style="77" bestFit="1" customWidth="1"/>
    <col min="272" max="273" width="8.453125" style="77" customWidth="1"/>
    <col min="274" max="276" width="9.1796875" style="77"/>
    <col min="277" max="277" width="15" style="77" bestFit="1" customWidth="1"/>
    <col min="278" max="512" width="9.1796875" style="77"/>
    <col min="513" max="513" width="6.453125" style="77" customWidth="1"/>
    <col min="514" max="514" width="6.26953125" style="77" customWidth="1"/>
    <col min="515" max="515" width="49.26953125" style="77" customWidth="1"/>
    <col min="516" max="516" width="7.54296875" style="77" customWidth="1"/>
    <col min="517" max="517" width="7.26953125" style="77" customWidth="1"/>
    <col min="518" max="519" width="8.7265625" style="77" customWidth="1"/>
    <col min="520" max="520" width="4.1796875" style="77" customWidth="1"/>
    <col min="521" max="525" width="0" style="77" hidden="1" customWidth="1"/>
    <col min="526" max="526" width="9.1796875" style="77"/>
    <col min="527" max="527" width="15" style="77" bestFit="1" customWidth="1"/>
    <col min="528" max="529" width="8.453125" style="77" customWidth="1"/>
    <col min="530" max="532" width="9.1796875" style="77"/>
    <col min="533" max="533" width="15" style="77" bestFit="1" customWidth="1"/>
    <col min="534" max="768" width="9.1796875" style="77"/>
    <col min="769" max="769" width="6.453125" style="77" customWidth="1"/>
    <col min="770" max="770" width="6.26953125" style="77" customWidth="1"/>
    <col min="771" max="771" width="49.26953125" style="77" customWidth="1"/>
    <col min="772" max="772" width="7.54296875" style="77" customWidth="1"/>
    <col min="773" max="773" width="7.26953125" style="77" customWidth="1"/>
    <col min="774" max="775" width="8.7265625" style="77" customWidth="1"/>
    <col min="776" max="776" width="4.1796875" style="77" customWidth="1"/>
    <col min="777" max="781" width="0" style="77" hidden="1" customWidth="1"/>
    <col min="782" max="782" width="9.1796875" style="77"/>
    <col min="783" max="783" width="15" style="77" bestFit="1" customWidth="1"/>
    <col min="784" max="785" width="8.453125" style="77" customWidth="1"/>
    <col min="786" max="788" width="9.1796875" style="77"/>
    <col min="789" max="789" width="15" style="77" bestFit="1" customWidth="1"/>
    <col min="790" max="1024" width="9.1796875" style="77"/>
    <col min="1025" max="1025" width="6.453125" style="77" customWidth="1"/>
    <col min="1026" max="1026" width="6.26953125" style="77" customWidth="1"/>
    <col min="1027" max="1027" width="49.26953125" style="77" customWidth="1"/>
    <col min="1028" max="1028" width="7.54296875" style="77" customWidth="1"/>
    <col min="1029" max="1029" width="7.26953125" style="77" customWidth="1"/>
    <col min="1030" max="1031" width="8.7265625" style="77" customWidth="1"/>
    <col min="1032" max="1032" width="4.1796875" style="77" customWidth="1"/>
    <col min="1033" max="1037" width="0" style="77" hidden="1" customWidth="1"/>
    <col min="1038" max="1038" width="9.1796875" style="77"/>
    <col min="1039" max="1039" width="15" style="77" bestFit="1" customWidth="1"/>
    <col min="1040" max="1041" width="8.453125" style="77" customWidth="1"/>
    <col min="1042" max="1044" width="9.1796875" style="77"/>
    <col min="1045" max="1045" width="15" style="77" bestFit="1" customWidth="1"/>
    <col min="1046" max="1280" width="9.1796875" style="77"/>
    <col min="1281" max="1281" width="6.453125" style="77" customWidth="1"/>
    <col min="1282" max="1282" width="6.26953125" style="77" customWidth="1"/>
    <col min="1283" max="1283" width="49.26953125" style="77" customWidth="1"/>
    <col min="1284" max="1284" width="7.54296875" style="77" customWidth="1"/>
    <col min="1285" max="1285" width="7.26953125" style="77" customWidth="1"/>
    <col min="1286" max="1287" width="8.7265625" style="77" customWidth="1"/>
    <col min="1288" max="1288" width="4.1796875" style="77" customWidth="1"/>
    <col min="1289" max="1293" width="0" style="77" hidden="1" customWidth="1"/>
    <col min="1294" max="1294" width="9.1796875" style="77"/>
    <col min="1295" max="1295" width="15" style="77" bestFit="1" customWidth="1"/>
    <col min="1296" max="1297" width="8.453125" style="77" customWidth="1"/>
    <col min="1298" max="1300" width="9.1796875" style="77"/>
    <col min="1301" max="1301" width="15" style="77" bestFit="1" customWidth="1"/>
    <col min="1302" max="1536" width="9.1796875" style="77"/>
    <col min="1537" max="1537" width="6.453125" style="77" customWidth="1"/>
    <col min="1538" max="1538" width="6.26953125" style="77" customWidth="1"/>
    <col min="1539" max="1539" width="49.26953125" style="77" customWidth="1"/>
    <col min="1540" max="1540" width="7.54296875" style="77" customWidth="1"/>
    <col min="1541" max="1541" width="7.26953125" style="77" customWidth="1"/>
    <col min="1542" max="1543" width="8.7265625" style="77" customWidth="1"/>
    <col min="1544" max="1544" width="4.1796875" style="77" customWidth="1"/>
    <col min="1545" max="1549" width="0" style="77" hidden="1" customWidth="1"/>
    <col min="1550" max="1550" width="9.1796875" style="77"/>
    <col min="1551" max="1551" width="15" style="77" bestFit="1" customWidth="1"/>
    <col min="1552" max="1553" width="8.453125" style="77" customWidth="1"/>
    <col min="1554" max="1556" width="9.1796875" style="77"/>
    <col min="1557" max="1557" width="15" style="77" bestFit="1" customWidth="1"/>
    <col min="1558" max="1792" width="9.1796875" style="77"/>
    <col min="1793" max="1793" width="6.453125" style="77" customWidth="1"/>
    <col min="1794" max="1794" width="6.26953125" style="77" customWidth="1"/>
    <col min="1795" max="1795" width="49.26953125" style="77" customWidth="1"/>
    <col min="1796" max="1796" width="7.54296875" style="77" customWidth="1"/>
    <col min="1797" max="1797" width="7.26953125" style="77" customWidth="1"/>
    <col min="1798" max="1799" width="8.7265625" style="77" customWidth="1"/>
    <col min="1800" max="1800" width="4.1796875" style="77" customWidth="1"/>
    <col min="1801" max="1805" width="0" style="77" hidden="1" customWidth="1"/>
    <col min="1806" max="1806" width="9.1796875" style="77"/>
    <col min="1807" max="1807" width="15" style="77" bestFit="1" customWidth="1"/>
    <col min="1808" max="1809" width="8.453125" style="77" customWidth="1"/>
    <col min="1810" max="1812" width="9.1796875" style="77"/>
    <col min="1813" max="1813" width="15" style="77" bestFit="1" customWidth="1"/>
    <col min="1814" max="2048" width="9.1796875" style="77"/>
    <col min="2049" max="2049" width="6.453125" style="77" customWidth="1"/>
    <col min="2050" max="2050" width="6.26953125" style="77" customWidth="1"/>
    <col min="2051" max="2051" width="49.26953125" style="77" customWidth="1"/>
    <col min="2052" max="2052" width="7.54296875" style="77" customWidth="1"/>
    <col min="2053" max="2053" width="7.26953125" style="77" customWidth="1"/>
    <col min="2054" max="2055" width="8.7265625" style="77" customWidth="1"/>
    <col min="2056" max="2056" width="4.1796875" style="77" customWidth="1"/>
    <col min="2057" max="2061" width="0" style="77" hidden="1" customWidth="1"/>
    <col min="2062" max="2062" width="9.1796875" style="77"/>
    <col min="2063" max="2063" width="15" style="77" bestFit="1" customWidth="1"/>
    <col min="2064" max="2065" width="8.453125" style="77" customWidth="1"/>
    <col min="2066" max="2068" width="9.1796875" style="77"/>
    <col min="2069" max="2069" width="15" style="77" bestFit="1" customWidth="1"/>
    <col min="2070" max="2304" width="9.1796875" style="77"/>
    <col min="2305" max="2305" width="6.453125" style="77" customWidth="1"/>
    <col min="2306" max="2306" width="6.26953125" style="77" customWidth="1"/>
    <col min="2307" max="2307" width="49.26953125" style="77" customWidth="1"/>
    <col min="2308" max="2308" width="7.54296875" style="77" customWidth="1"/>
    <col min="2309" max="2309" width="7.26953125" style="77" customWidth="1"/>
    <col min="2310" max="2311" width="8.7265625" style="77" customWidth="1"/>
    <col min="2312" max="2312" width="4.1796875" style="77" customWidth="1"/>
    <col min="2313" max="2317" width="0" style="77" hidden="1" customWidth="1"/>
    <col min="2318" max="2318" width="9.1796875" style="77"/>
    <col min="2319" max="2319" width="15" style="77" bestFit="1" customWidth="1"/>
    <col min="2320" max="2321" width="8.453125" style="77" customWidth="1"/>
    <col min="2322" max="2324" width="9.1796875" style="77"/>
    <col min="2325" max="2325" width="15" style="77" bestFit="1" customWidth="1"/>
    <col min="2326" max="2560" width="9.1796875" style="77"/>
    <col min="2561" max="2561" width="6.453125" style="77" customWidth="1"/>
    <col min="2562" max="2562" width="6.26953125" style="77" customWidth="1"/>
    <col min="2563" max="2563" width="49.26953125" style="77" customWidth="1"/>
    <col min="2564" max="2564" width="7.54296875" style="77" customWidth="1"/>
    <col min="2565" max="2565" width="7.26953125" style="77" customWidth="1"/>
    <col min="2566" max="2567" width="8.7265625" style="77" customWidth="1"/>
    <col min="2568" max="2568" width="4.1796875" style="77" customWidth="1"/>
    <col min="2569" max="2573" width="0" style="77" hidden="1" customWidth="1"/>
    <col min="2574" max="2574" width="9.1796875" style="77"/>
    <col min="2575" max="2575" width="15" style="77" bestFit="1" customWidth="1"/>
    <col min="2576" max="2577" width="8.453125" style="77" customWidth="1"/>
    <col min="2578" max="2580" width="9.1796875" style="77"/>
    <col min="2581" max="2581" width="15" style="77" bestFit="1" customWidth="1"/>
    <col min="2582" max="2816" width="9.1796875" style="77"/>
    <col min="2817" max="2817" width="6.453125" style="77" customWidth="1"/>
    <col min="2818" max="2818" width="6.26953125" style="77" customWidth="1"/>
    <col min="2819" max="2819" width="49.26953125" style="77" customWidth="1"/>
    <col min="2820" max="2820" width="7.54296875" style="77" customWidth="1"/>
    <col min="2821" max="2821" width="7.26953125" style="77" customWidth="1"/>
    <col min="2822" max="2823" width="8.7265625" style="77" customWidth="1"/>
    <col min="2824" max="2824" width="4.1796875" style="77" customWidth="1"/>
    <col min="2825" max="2829" width="0" style="77" hidden="1" customWidth="1"/>
    <col min="2830" max="2830" width="9.1796875" style="77"/>
    <col min="2831" max="2831" width="15" style="77" bestFit="1" customWidth="1"/>
    <col min="2832" max="2833" width="8.453125" style="77" customWidth="1"/>
    <col min="2834" max="2836" width="9.1796875" style="77"/>
    <col min="2837" max="2837" width="15" style="77" bestFit="1" customWidth="1"/>
    <col min="2838" max="3072" width="9.1796875" style="77"/>
    <col min="3073" max="3073" width="6.453125" style="77" customWidth="1"/>
    <col min="3074" max="3074" width="6.26953125" style="77" customWidth="1"/>
    <col min="3075" max="3075" width="49.26953125" style="77" customWidth="1"/>
    <col min="3076" max="3076" width="7.54296875" style="77" customWidth="1"/>
    <col min="3077" max="3077" width="7.26953125" style="77" customWidth="1"/>
    <col min="3078" max="3079" width="8.7265625" style="77" customWidth="1"/>
    <col min="3080" max="3080" width="4.1796875" style="77" customWidth="1"/>
    <col min="3081" max="3085" width="0" style="77" hidden="1" customWidth="1"/>
    <col min="3086" max="3086" width="9.1796875" style="77"/>
    <col min="3087" max="3087" width="15" style="77" bestFit="1" customWidth="1"/>
    <col min="3088" max="3089" width="8.453125" style="77" customWidth="1"/>
    <col min="3090" max="3092" width="9.1796875" style="77"/>
    <col min="3093" max="3093" width="15" style="77" bestFit="1" customWidth="1"/>
    <col min="3094" max="3328" width="9.1796875" style="77"/>
    <col min="3329" max="3329" width="6.453125" style="77" customWidth="1"/>
    <col min="3330" max="3330" width="6.26953125" style="77" customWidth="1"/>
    <col min="3331" max="3331" width="49.26953125" style="77" customWidth="1"/>
    <col min="3332" max="3332" width="7.54296875" style="77" customWidth="1"/>
    <col min="3333" max="3333" width="7.26953125" style="77" customWidth="1"/>
    <col min="3334" max="3335" width="8.7265625" style="77" customWidth="1"/>
    <col min="3336" max="3336" width="4.1796875" style="77" customWidth="1"/>
    <col min="3337" max="3341" width="0" style="77" hidden="1" customWidth="1"/>
    <col min="3342" max="3342" width="9.1796875" style="77"/>
    <col min="3343" max="3343" width="15" style="77" bestFit="1" customWidth="1"/>
    <col min="3344" max="3345" width="8.453125" style="77" customWidth="1"/>
    <col min="3346" max="3348" width="9.1796875" style="77"/>
    <col min="3349" max="3349" width="15" style="77" bestFit="1" customWidth="1"/>
    <col min="3350" max="3584" width="9.1796875" style="77"/>
    <col min="3585" max="3585" width="6.453125" style="77" customWidth="1"/>
    <col min="3586" max="3586" width="6.26953125" style="77" customWidth="1"/>
    <col min="3587" max="3587" width="49.26953125" style="77" customWidth="1"/>
    <col min="3588" max="3588" width="7.54296875" style="77" customWidth="1"/>
    <col min="3589" max="3589" width="7.26953125" style="77" customWidth="1"/>
    <col min="3590" max="3591" width="8.7265625" style="77" customWidth="1"/>
    <col min="3592" max="3592" width="4.1796875" style="77" customWidth="1"/>
    <col min="3593" max="3597" width="0" style="77" hidden="1" customWidth="1"/>
    <col min="3598" max="3598" width="9.1796875" style="77"/>
    <col min="3599" max="3599" width="15" style="77" bestFit="1" customWidth="1"/>
    <col min="3600" max="3601" width="8.453125" style="77" customWidth="1"/>
    <col min="3602" max="3604" width="9.1796875" style="77"/>
    <col min="3605" max="3605" width="15" style="77" bestFit="1" customWidth="1"/>
    <col min="3606" max="3840" width="9.1796875" style="77"/>
    <col min="3841" max="3841" width="6.453125" style="77" customWidth="1"/>
    <col min="3842" max="3842" width="6.26953125" style="77" customWidth="1"/>
    <col min="3843" max="3843" width="49.26953125" style="77" customWidth="1"/>
    <col min="3844" max="3844" width="7.54296875" style="77" customWidth="1"/>
    <col min="3845" max="3845" width="7.26953125" style="77" customWidth="1"/>
    <col min="3846" max="3847" width="8.7265625" style="77" customWidth="1"/>
    <col min="3848" max="3848" width="4.1796875" style="77" customWidth="1"/>
    <col min="3849" max="3853" width="0" style="77" hidden="1" customWidth="1"/>
    <col min="3854" max="3854" width="9.1796875" style="77"/>
    <col min="3855" max="3855" width="15" style="77" bestFit="1" customWidth="1"/>
    <col min="3856" max="3857" width="8.453125" style="77" customWidth="1"/>
    <col min="3858" max="3860" width="9.1796875" style="77"/>
    <col min="3861" max="3861" width="15" style="77" bestFit="1" customWidth="1"/>
    <col min="3862" max="4096" width="9.1796875" style="77"/>
    <col min="4097" max="4097" width="6.453125" style="77" customWidth="1"/>
    <col min="4098" max="4098" width="6.26953125" style="77" customWidth="1"/>
    <col min="4099" max="4099" width="49.26953125" style="77" customWidth="1"/>
    <col min="4100" max="4100" width="7.54296875" style="77" customWidth="1"/>
    <col min="4101" max="4101" width="7.26953125" style="77" customWidth="1"/>
    <col min="4102" max="4103" width="8.7265625" style="77" customWidth="1"/>
    <col min="4104" max="4104" width="4.1796875" style="77" customWidth="1"/>
    <col min="4105" max="4109" width="0" style="77" hidden="1" customWidth="1"/>
    <col min="4110" max="4110" width="9.1796875" style="77"/>
    <col min="4111" max="4111" width="15" style="77" bestFit="1" customWidth="1"/>
    <col min="4112" max="4113" width="8.453125" style="77" customWidth="1"/>
    <col min="4114" max="4116" width="9.1796875" style="77"/>
    <col min="4117" max="4117" width="15" style="77" bestFit="1" customWidth="1"/>
    <col min="4118" max="4352" width="9.1796875" style="77"/>
    <col min="4353" max="4353" width="6.453125" style="77" customWidth="1"/>
    <col min="4354" max="4354" width="6.26953125" style="77" customWidth="1"/>
    <col min="4355" max="4355" width="49.26953125" style="77" customWidth="1"/>
    <col min="4356" max="4356" width="7.54296875" style="77" customWidth="1"/>
    <col min="4357" max="4357" width="7.26953125" style="77" customWidth="1"/>
    <col min="4358" max="4359" width="8.7265625" style="77" customWidth="1"/>
    <col min="4360" max="4360" width="4.1796875" style="77" customWidth="1"/>
    <col min="4361" max="4365" width="0" style="77" hidden="1" customWidth="1"/>
    <col min="4366" max="4366" width="9.1796875" style="77"/>
    <col min="4367" max="4367" width="15" style="77" bestFit="1" customWidth="1"/>
    <col min="4368" max="4369" width="8.453125" style="77" customWidth="1"/>
    <col min="4370" max="4372" width="9.1796875" style="77"/>
    <col min="4373" max="4373" width="15" style="77" bestFit="1" customWidth="1"/>
    <col min="4374" max="4608" width="9.1796875" style="77"/>
    <col min="4609" max="4609" width="6.453125" style="77" customWidth="1"/>
    <col min="4610" max="4610" width="6.26953125" style="77" customWidth="1"/>
    <col min="4611" max="4611" width="49.26953125" style="77" customWidth="1"/>
    <col min="4612" max="4612" width="7.54296875" style="77" customWidth="1"/>
    <col min="4613" max="4613" width="7.26953125" style="77" customWidth="1"/>
    <col min="4614" max="4615" width="8.7265625" style="77" customWidth="1"/>
    <col min="4616" max="4616" width="4.1796875" style="77" customWidth="1"/>
    <col min="4617" max="4621" width="0" style="77" hidden="1" customWidth="1"/>
    <col min="4622" max="4622" width="9.1796875" style="77"/>
    <col min="4623" max="4623" width="15" style="77" bestFit="1" customWidth="1"/>
    <col min="4624" max="4625" width="8.453125" style="77" customWidth="1"/>
    <col min="4626" max="4628" width="9.1796875" style="77"/>
    <col min="4629" max="4629" width="15" style="77" bestFit="1" customWidth="1"/>
    <col min="4630" max="4864" width="9.1796875" style="77"/>
    <col min="4865" max="4865" width="6.453125" style="77" customWidth="1"/>
    <col min="4866" max="4866" width="6.26953125" style="77" customWidth="1"/>
    <col min="4867" max="4867" width="49.26953125" style="77" customWidth="1"/>
    <col min="4868" max="4868" width="7.54296875" style="77" customWidth="1"/>
    <col min="4869" max="4869" width="7.26953125" style="77" customWidth="1"/>
    <col min="4870" max="4871" width="8.7265625" style="77" customWidth="1"/>
    <col min="4872" max="4872" width="4.1796875" style="77" customWidth="1"/>
    <col min="4873" max="4877" width="0" style="77" hidden="1" customWidth="1"/>
    <col min="4878" max="4878" width="9.1796875" style="77"/>
    <col min="4879" max="4879" width="15" style="77" bestFit="1" customWidth="1"/>
    <col min="4880" max="4881" width="8.453125" style="77" customWidth="1"/>
    <col min="4882" max="4884" width="9.1796875" style="77"/>
    <col min="4885" max="4885" width="15" style="77" bestFit="1" customWidth="1"/>
    <col min="4886" max="5120" width="9.1796875" style="77"/>
    <col min="5121" max="5121" width="6.453125" style="77" customWidth="1"/>
    <col min="5122" max="5122" width="6.26953125" style="77" customWidth="1"/>
    <col min="5123" max="5123" width="49.26953125" style="77" customWidth="1"/>
    <col min="5124" max="5124" width="7.54296875" style="77" customWidth="1"/>
    <col min="5125" max="5125" width="7.26953125" style="77" customWidth="1"/>
    <col min="5126" max="5127" width="8.7265625" style="77" customWidth="1"/>
    <col min="5128" max="5128" width="4.1796875" style="77" customWidth="1"/>
    <col min="5129" max="5133" width="0" style="77" hidden="1" customWidth="1"/>
    <col min="5134" max="5134" width="9.1796875" style="77"/>
    <col min="5135" max="5135" width="15" style="77" bestFit="1" customWidth="1"/>
    <col min="5136" max="5137" width="8.453125" style="77" customWidth="1"/>
    <col min="5138" max="5140" width="9.1796875" style="77"/>
    <col min="5141" max="5141" width="15" style="77" bestFit="1" customWidth="1"/>
    <col min="5142" max="5376" width="9.1796875" style="77"/>
    <col min="5377" max="5377" width="6.453125" style="77" customWidth="1"/>
    <col min="5378" max="5378" width="6.26953125" style="77" customWidth="1"/>
    <col min="5379" max="5379" width="49.26953125" style="77" customWidth="1"/>
    <col min="5380" max="5380" width="7.54296875" style="77" customWidth="1"/>
    <col min="5381" max="5381" width="7.26953125" style="77" customWidth="1"/>
    <col min="5382" max="5383" width="8.7265625" style="77" customWidth="1"/>
    <col min="5384" max="5384" width="4.1796875" style="77" customWidth="1"/>
    <col min="5385" max="5389" width="0" style="77" hidden="1" customWidth="1"/>
    <col min="5390" max="5390" width="9.1796875" style="77"/>
    <col min="5391" max="5391" width="15" style="77" bestFit="1" customWidth="1"/>
    <col min="5392" max="5393" width="8.453125" style="77" customWidth="1"/>
    <col min="5394" max="5396" width="9.1796875" style="77"/>
    <col min="5397" max="5397" width="15" style="77" bestFit="1" customWidth="1"/>
    <col min="5398" max="5632" width="9.1796875" style="77"/>
    <col min="5633" max="5633" width="6.453125" style="77" customWidth="1"/>
    <col min="5634" max="5634" width="6.26953125" style="77" customWidth="1"/>
    <col min="5635" max="5635" width="49.26953125" style="77" customWidth="1"/>
    <col min="5636" max="5636" width="7.54296875" style="77" customWidth="1"/>
    <col min="5637" max="5637" width="7.26953125" style="77" customWidth="1"/>
    <col min="5638" max="5639" width="8.7265625" style="77" customWidth="1"/>
    <col min="5640" max="5640" width="4.1796875" style="77" customWidth="1"/>
    <col min="5641" max="5645" width="0" style="77" hidden="1" customWidth="1"/>
    <col min="5646" max="5646" width="9.1796875" style="77"/>
    <col min="5647" max="5647" width="15" style="77" bestFit="1" customWidth="1"/>
    <col min="5648" max="5649" width="8.453125" style="77" customWidth="1"/>
    <col min="5650" max="5652" width="9.1796875" style="77"/>
    <col min="5653" max="5653" width="15" style="77" bestFit="1" customWidth="1"/>
    <col min="5654" max="5888" width="9.1796875" style="77"/>
    <col min="5889" max="5889" width="6.453125" style="77" customWidth="1"/>
    <col min="5890" max="5890" width="6.26953125" style="77" customWidth="1"/>
    <col min="5891" max="5891" width="49.26953125" style="77" customWidth="1"/>
    <col min="5892" max="5892" width="7.54296875" style="77" customWidth="1"/>
    <col min="5893" max="5893" width="7.26953125" style="77" customWidth="1"/>
    <col min="5894" max="5895" width="8.7265625" style="77" customWidth="1"/>
    <col min="5896" max="5896" width="4.1796875" style="77" customWidth="1"/>
    <col min="5897" max="5901" width="0" style="77" hidden="1" customWidth="1"/>
    <col min="5902" max="5902" width="9.1796875" style="77"/>
    <col min="5903" max="5903" width="15" style="77" bestFit="1" customWidth="1"/>
    <col min="5904" max="5905" width="8.453125" style="77" customWidth="1"/>
    <col min="5906" max="5908" width="9.1796875" style="77"/>
    <col min="5909" max="5909" width="15" style="77" bestFit="1" customWidth="1"/>
    <col min="5910" max="6144" width="9.1796875" style="77"/>
    <col min="6145" max="6145" width="6.453125" style="77" customWidth="1"/>
    <col min="6146" max="6146" width="6.26953125" style="77" customWidth="1"/>
    <col min="6147" max="6147" width="49.26953125" style="77" customWidth="1"/>
    <col min="6148" max="6148" width="7.54296875" style="77" customWidth="1"/>
    <col min="6149" max="6149" width="7.26953125" style="77" customWidth="1"/>
    <col min="6150" max="6151" width="8.7265625" style="77" customWidth="1"/>
    <col min="6152" max="6152" width="4.1796875" style="77" customWidth="1"/>
    <col min="6153" max="6157" width="0" style="77" hidden="1" customWidth="1"/>
    <col min="6158" max="6158" width="9.1796875" style="77"/>
    <col min="6159" max="6159" width="15" style="77" bestFit="1" customWidth="1"/>
    <col min="6160" max="6161" width="8.453125" style="77" customWidth="1"/>
    <col min="6162" max="6164" width="9.1796875" style="77"/>
    <col min="6165" max="6165" width="15" style="77" bestFit="1" customWidth="1"/>
    <col min="6166" max="6400" width="9.1796875" style="77"/>
    <col min="6401" max="6401" width="6.453125" style="77" customWidth="1"/>
    <col min="6402" max="6402" width="6.26953125" style="77" customWidth="1"/>
    <col min="6403" max="6403" width="49.26953125" style="77" customWidth="1"/>
    <col min="6404" max="6404" width="7.54296875" style="77" customWidth="1"/>
    <col min="6405" max="6405" width="7.26953125" style="77" customWidth="1"/>
    <col min="6406" max="6407" width="8.7265625" style="77" customWidth="1"/>
    <col min="6408" max="6408" width="4.1796875" style="77" customWidth="1"/>
    <col min="6409" max="6413" width="0" style="77" hidden="1" customWidth="1"/>
    <col min="6414" max="6414" width="9.1796875" style="77"/>
    <col min="6415" max="6415" width="15" style="77" bestFit="1" customWidth="1"/>
    <col min="6416" max="6417" width="8.453125" style="77" customWidth="1"/>
    <col min="6418" max="6420" width="9.1796875" style="77"/>
    <col min="6421" max="6421" width="15" style="77" bestFit="1" customWidth="1"/>
    <col min="6422" max="6656" width="9.1796875" style="77"/>
    <col min="6657" max="6657" width="6.453125" style="77" customWidth="1"/>
    <col min="6658" max="6658" width="6.26953125" style="77" customWidth="1"/>
    <col min="6659" max="6659" width="49.26953125" style="77" customWidth="1"/>
    <col min="6660" max="6660" width="7.54296875" style="77" customWidth="1"/>
    <col min="6661" max="6661" width="7.26953125" style="77" customWidth="1"/>
    <col min="6662" max="6663" width="8.7265625" style="77" customWidth="1"/>
    <col min="6664" max="6664" width="4.1796875" style="77" customWidth="1"/>
    <col min="6665" max="6669" width="0" style="77" hidden="1" customWidth="1"/>
    <col min="6670" max="6670" width="9.1796875" style="77"/>
    <col min="6671" max="6671" width="15" style="77" bestFit="1" customWidth="1"/>
    <col min="6672" max="6673" width="8.453125" style="77" customWidth="1"/>
    <col min="6674" max="6676" width="9.1796875" style="77"/>
    <col min="6677" max="6677" width="15" style="77" bestFit="1" customWidth="1"/>
    <col min="6678" max="6912" width="9.1796875" style="77"/>
    <col min="6913" max="6913" width="6.453125" style="77" customWidth="1"/>
    <col min="6914" max="6914" width="6.26953125" style="77" customWidth="1"/>
    <col min="6915" max="6915" width="49.26953125" style="77" customWidth="1"/>
    <col min="6916" max="6916" width="7.54296875" style="77" customWidth="1"/>
    <col min="6917" max="6917" width="7.26953125" style="77" customWidth="1"/>
    <col min="6918" max="6919" width="8.7265625" style="77" customWidth="1"/>
    <col min="6920" max="6920" width="4.1796875" style="77" customWidth="1"/>
    <col min="6921" max="6925" width="0" style="77" hidden="1" customWidth="1"/>
    <col min="6926" max="6926" width="9.1796875" style="77"/>
    <col min="6927" max="6927" width="15" style="77" bestFit="1" customWidth="1"/>
    <col min="6928" max="6929" width="8.453125" style="77" customWidth="1"/>
    <col min="6930" max="6932" width="9.1796875" style="77"/>
    <col min="6933" max="6933" width="15" style="77" bestFit="1" customWidth="1"/>
    <col min="6934" max="7168" width="9.1796875" style="77"/>
    <col min="7169" max="7169" width="6.453125" style="77" customWidth="1"/>
    <col min="7170" max="7170" width="6.26953125" style="77" customWidth="1"/>
    <col min="7171" max="7171" width="49.26953125" style="77" customWidth="1"/>
    <col min="7172" max="7172" width="7.54296875" style="77" customWidth="1"/>
    <col min="7173" max="7173" width="7.26953125" style="77" customWidth="1"/>
    <col min="7174" max="7175" width="8.7265625" style="77" customWidth="1"/>
    <col min="7176" max="7176" width="4.1796875" style="77" customWidth="1"/>
    <col min="7177" max="7181" width="0" style="77" hidden="1" customWidth="1"/>
    <col min="7182" max="7182" width="9.1796875" style="77"/>
    <col min="7183" max="7183" width="15" style="77" bestFit="1" customWidth="1"/>
    <col min="7184" max="7185" width="8.453125" style="77" customWidth="1"/>
    <col min="7186" max="7188" width="9.1796875" style="77"/>
    <col min="7189" max="7189" width="15" style="77" bestFit="1" customWidth="1"/>
    <col min="7190" max="7424" width="9.1796875" style="77"/>
    <col min="7425" max="7425" width="6.453125" style="77" customWidth="1"/>
    <col min="7426" max="7426" width="6.26953125" style="77" customWidth="1"/>
    <col min="7427" max="7427" width="49.26953125" style="77" customWidth="1"/>
    <col min="7428" max="7428" width="7.54296875" style="77" customWidth="1"/>
    <col min="7429" max="7429" width="7.26953125" style="77" customWidth="1"/>
    <col min="7430" max="7431" width="8.7265625" style="77" customWidth="1"/>
    <col min="7432" max="7432" width="4.1796875" style="77" customWidth="1"/>
    <col min="7433" max="7437" width="0" style="77" hidden="1" customWidth="1"/>
    <col min="7438" max="7438" width="9.1796875" style="77"/>
    <col min="7439" max="7439" width="15" style="77" bestFit="1" customWidth="1"/>
    <col min="7440" max="7441" width="8.453125" style="77" customWidth="1"/>
    <col min="7442" max="7444" width="9.1796875" style="77"/>
    <col min="7445" max="7445" width="15" style="77" bestFit="1" customWidth="1"/>
    <col min="7446" max="7680" width="9.1796875" style="77"/>
    <col min="7681" max="7681" width="6.453125" style="77" customWidth="1"/>
    <col min="7682" max="7682" width="6.26953125" style="77" customWidth="1"/>
    <col min="7683" max="7683" width="49.26953125" style="77" customWidth="1"/>
    <col min="7684" max="7684" width="7.54296875" style="77" customWidth="1"/>
    <col min="7685" max="7685" width="7.26953125" style="77" customWidth="1"/>
    <col min="7686" max="7687" width="8.7265625" style="77" customWidth="1"/>
    <col min="7688" max="7688" width="4.1796875" style="77" customWidth="1"/>
    <col min="7689" max="7693" width="0" style="77" hidden="1" customWidth="1"/>
    <col min="7694" max="7694" width="9.1796875" style="77"/>
    <col min="7695" max="7695" width="15" style="77" bestFit="1" customWidth="1"/>
    <col min="7696" max="7697" width="8.453125" style="77" customWidth="1"/>
    <col min="7698" max="7700" width="9.1796875" style="77"/>
    <col min="7701" max="7701" width="15" style="77" bestFit="1" customWidth="1"/>
    <col min="7702" max="7936" width="9.1796875" style="77"/>
    <col min="7937" max="7937" width="6.453125" style="77" customWidth="1"/>
    <col min="7938" max="7938" width="6.26953125" style="77" customWidth="1"/>
    <col min="7939" max="7939" width="49.26953125" style="77" customWidth="1"/>
    <col min="7940" max="7940" width="7.54296875" style="77" customWidth="1"/>
    <col min="7941" max="7941" width="7.26953125" style="77" customWidth="1"/>
    <col min="7942" max="7943" width="8.7265625" style="77" customWidth="1"/>
    <col min="7944" max="7944" width="4.1796875" style="77" customWidth="1"/>
    <col min="7945" max="7949" width="0" style="77" hidden="1" customWidth="1"/>
    <col min="7950" max="7950" width="9.1796875" style="77"/>
    <col min="7951" max="7951" width="15" style="77" bestFit="1" customWidth="1"/>
    <col min="7952" max="7953" width="8.453125" style="77" customWidth="1"/>
    <col min="7954" max="7956" width="9.1796875" style="77"/>
    <col min="7957" max="7957" width="15" style="77" bestFit="1" customWidth="1"/>
    <col min="7958" max="8192" width="9.1796875" style="77"/>
    <col min="8193" max="8193" width="6.453125" style="77" customWidth="1"/>
    <col min="8194" max="8194" width="6.26953125" style="77" customWidth="1"/>
    <col min="8195" max="8195" width="49.26953125" style="77" customWidth="1"/>
    <col min="8196" max="8196" width="7.54296875" style="77" customWidth="1"/>
    <col min="8197" max="8197" width="7.26953125" style="77" customWidth="1"/>
    <col min="8198" max="8199" width="8.7265625" style="77" customWidth="1"/>
    <col min="8200" max="8200" width="4.1796875" style="77" customWidth="1"/>
    <col min="8201" max="8205" width="0" style="77" hidden="1" customWidth="1"/>
    <col min="8206" max="8206" width="9.1796875" style="77"/>
    <col min="8207" max="8207" width="15" style="77" bestFit="1" customWidth="1"/>
    <col min="8208" max="8209" width="8.453125" style="77" customWidth="1"/>
    <col min="8210" max="8212" width="9.1796875" style="77"/>
    <col min="8213" max="8213" width="15" style="77" bestFit="1" customWidth="1"/>
    <col min="8214" max="8448" width="9.1796875" style="77"/>
    <col min="8449" max="8449" width="6.453125" style="77" customWidth="1"/>
    <col min="8450" max="8450" width="6.26953125" style="77" customWidth="1"/>
    <col min="8451" max="8451" width="49.26953125" style="77" customWidth="1"/>
    <col min="8452" max="8452" width="7.54296875" style="77" customWidth="1"/>
    <col min="8453" max="8453" width="7.26953125" style="77" customWidth="1"/>
    <col min="8454" max="8455" width="8.7265625" style="77" customWidth="1"/>
    <col min="8456" max="8456" width="4.1796875" style="77" customWidth="1"/>
    <col min="8457" max="8461" width="0" style="77" hidden="1" customWidth="1"/>
    <col min="8462" max="8462" width="9.1796875" style="77"/>
    <col min="8463" max="8463" width="15" style="77" bestFit="1" customWidth="1"/>
    <col min="8464" max="8465" width="8.453125" style="77" customWidth="1"/>
    <col min="8466" max="8468" width="9.1796875" style="77"/>
    <col min="8469" max="8469" width="15" style="77" bestFit="1" customWidth="1"/>
    <col min="8470" max="8704" width="9.1796875" style="77"/>
    <col min="8705" max="8705" width="6.453125" style="77" customWidth="1"/>
    <col min="8706" max="8706" width="6.26953125" style="77" customWidth="1"/>
    <col min="8707" max="8707" width="49.26953125" style="77" customWidth="1"/>
    <col min="8708" max="8708" width="7.54296875" style="77" customWidth="1"/>
    <col min="8709" max="8709" width="7.26953125" style="77" customWidth="1"/>
    <col min="8710" max="8711" width="8.7265625" style="77" customWidth="1"/>
    <col min="8712" max="8712" width="4.1796875" style="77" customWidth="1"/>
    <col min="8713" max="8717" width="0" style="77" hidden="1" customWidth="1"/>
    <col min="8718" max="8718" width="9.1796875" style="77"/>
    <col min="8719" max="8719" width="15" style="77" bestFit="1" customWidth="1"/>
    <col min="8720" max="8721" width="8.453125" style="77" customWidth="1"/>
    <col min="8722" max="8724" width="9.1796875" style="77"/>
    <col min="8725" max="8725" width="15" style="77" bestFit="1" customWidth="1"/>
    <col min="8726" max="8960" width="9.1796875" style="77"/>
    <col min="8961" max="8961" width="6.453125" style="77" customWidth="1"/>
    <col min="8962" max="8962" width="6.26953125" style="77" customWidth="1"/>
    <col min="8963" max="8963" width="49.26953125" style="77" customWidth="1"/>
    <col min="8964" max="8964" width="7.54296875" style="77" customWidth="1"/>
    <col min="8965" max="8965" width="7.26953125" style="77" customWidth="1"/>
    <col min="8966" max="8967" width="8.7265625" style="77" customWidth="1"/>
    <col min="8968" max="8968" width="4.1796875" style="77" customWidth="1"/>
    <col min="8969" max="8973" width="0" style="77" hidden="1" customWidth="1"/>
    <col min="8974" max="8974" width="9.1796875" style="77"/>
    <col min="8975" max="8975" width="15" style="77" bestFit="1" customWidth="1"/>
    <col min="8976" max="8977" width="8.453125" style="77" customWidth="1"/>
    <col min="8978" max="8980" width="9.1796875" style="77"/>
    <col min="8981" max="8981" width="15" style="77" bestFit="1" customWidth="1"/>
    <col min="8982" max="9216" width="9.1796875" style="77"/>
    <col min="9217" max="9217" width="6.453125" style="77" customWidth="1"/>
    <col min="9218" max="9218" width="6.26953125" style="77" customWidth="1"/>
    <col min="9219" max="9219" width="49.26953125" style="77" customWidth="1"/>
    <col min="9220" max="9220" width="7.54296875" style="77" customWidth="1"/>
    <col min="9221" max="9221" width="7.26953125" style="77" customWidth="1"/>
    <col min="9222" max="9223" width="8.7265625" style="77" customWidth="1"/>
    <col min="9224" max="9224" width="4.1796875" style="77" customWidth="1"/>
    <col min="9225" max="9229" width="0" style="77" hidden="1" customWidth="1"/>
    <col min="9230" max="9230" width="9.1796875" style="77"/>
    <col min="9231" max="9231" width="15" style="77" bestFit="1" customWidth="1"/>
    <col min="9232" max="9233" width="8.453125" style="77" customWidth="1"/>
    <col min="9234" max="9236" width="9.1796875" style="77"/>
    <col min="9237" max="9237" width="15" style="77" bestFit="1" customWidth="1"/>
    <col min="9238" max="9472" width="9.1796875" style="77"/>
    <col min="9473" max="9473" width="6.453125" style="77" customWidth="1"/>
    <col min="9474" max="9474" width="6.26953125" style="77" customWidth="1"/>
    <col min="9475" max="9475" width="49.26953125" style="77" customWidth="1"/>
    <col min="9476" max="9476" width="7.54296875" style="77" customWidth="1"/>
    <col min="9477" max="9477" width="7.26953125" style="77" customWidth="1"/>
    <col min="9478" max="9479" width="8.7265625" style="77" customWidth="1"/>
    <col min="9480" max="9480" width="4.1796875" style="77" customWidth="1"/>
    <col min="9481" max="9485" width="0" style="77" hidden="1" customWidth="1"/>
    <col min="9486" max="9486" width="9.1796875" style="77"/>
    <col min="9487" max="9487" width="15" style="77" bestFit="1" customWidth="1"/>
    <col min="9488" max="9489" width="8.453125" style="77" customWidth="1"/>
    <col min="9490" max="9492" width="9.1796875" style="77"/>
    <col min="9493" max="9493" width="15" style="77" bestFit="1" customWidth="1"/>
    <col min="9494" max="9728" width="9.1796875" style="77"/>
    <col min="9729" max="9729" width="6.453125" style="77" customWidth="1"/>
    <col min="9730" max="9730" width="6.26953125" style="77" customWidth="1"/>
    <col min="9731" max="9731" width="49.26953125" style="77" customWidth="1"/>
    <col min="9732" max="9732" width="7.54296875" style="77" customWidth="1"/>
    <col min="9733" max="9733" width="7.26953125" style="77" customWidth="1"/>
    <col min="9734" max="9735" width="8.7265625" style="77" customWidth="1"/>
    <col min="9736" max="9736" width="4.1796875" style="77" customWidth="1"/>
    <col min="9737" max="9741" width="0" style="77" hidden="1" customWidth="1"/>
    <col min="9742" max="9742" width="9.1796875" style="77"/>
    <col min="9743" max="9743" width="15" style="77" bestFit="1" customWidth="1"/>
    <col min="9744" max="9745" width="8.453125" style="77" customWidth="1"/>
    <col min="9746" max="9748" width="9.1796875" style="77"/>
    <col min="9749" max="9749" width="15" style="77" bestFit="1" customWidth="1"/>
    <col min="9750" max="9984" width="9.1796875" style="77"/>
    <col min="9985" max="9985" width="6.453125" style="77" customWidth="1"/>
    <col min="9986" max="9986" width="6.26953125" style="77" customWidth="1"/>
    <col min="9987" max="9987" width="49.26953125" style="77" customWidth="1"/>
    <col min="9988" max="9988" width="7.54296875" style="77" customWidth="1"/>
    <col min="9989" max="9989" width="7.26953125" style="77" customWidth="1"/>
    <col min="9990" max="9991" width="8.7265625" style="77" customWidth="1"/>
    <col min="9992" max="9992" width="4.1796875" style="77" customWidth="1"/>
    <col min="9993" max="9997" width="0" style="77" hidden="1" customWidth="1"/>
    <col min="9998" max="9998" width="9.1796875" style="77"/>
    <col min="9999" max="9999" width="15" style="77" bestFit="1" customWidth="1"/>
    <col min="10000" max="10001" width="8.453125" style="77" customWidth="1"/>
    <col min="10002" max="10004" width="9.1796875" style="77"/>
    <col min="10005" max="10005" width="15" style="77" bestFit="1" customWidth="1"/>
    <col min="10006" max="10240" width="9.1796875" style="77"/>
    <col min="10241" max="10241" width="6.453125" style="77" customWidth="1"/>
    <col min="10242" max="10242" width="6.26953125" style="77" customWidth="1"/>
    <col min="10243" max="10243" width="49.26953125" style="77" customWidth="1"/>
    <col min="10244" max="10244" width="7.54296875" style="77" customWidth="1"/>
    <col min="10245" max="10245" width="7.26953125" style="77" customWidth="1"/>
    <col min="10246" max="10247" width="8.7265625" style="77" customWidth="1"/>
    <col min="10248" max="10248" width="4.1796875" style="77" customWidth="1"/>
    <col min="10249" max="10253" width="0" style="77" hidden="1" customWidth="1"/>
    <col min="10254" max="10254" width="9.1796875" style="77"/>
    <col min="10255" max="10255" width="15" style="77" bestFit="1" customWidth="1"/>
    <col min="10256" max="10257" width="8.453125" style="77" customWidth="1"/>
    <col min="10258" max="10260" width="9.1796875" style="77"/>
    <col min="10261" max="10261" width="15" style="77" bestFit="1" customWidth="1"/>
    <col min="10262" max="10496" width="9.1796875" style="77"/>
    <col min="10497" max="10497" width="6.453125" style="77" customWidth="1"/>
    <col min="10498" max="10498" width="6.26953125" style="77" customWidth="1"/>
    <col min="10499" max="10499" width="49.26953125" style="77" customWidth="1"/>
    <col min="10500" max="10500" width="7.54296875" style="77" customWidth="1"/>
    <col min="10501" max="10501" width="7.26953125" style="77" customWidth="1"/>
    <col min="10502" max="10503" width="8.7265625" style="77" customWidth="1"/>
    <col min="10504" max="10504" width="4.1796875" style="77" customWidth="1"/>
    <col min="10505" max="10509" width="0" style="77" hidden="1" customWidth="1"/>
    <col min="10510" max="10510" width="9.1796875" style="77"/>
    <col min="10511" max="10511" width="15" style="77" bestFit="1" customWidth="1"/>
    <col min="10512" max="10513" width="8.453125" style="77" customWidth="1"/>
    <col min="10514" max="10516" width="9.1796875" style="77"/>
    <col min="10517" max="10517" width="15" style="77" bestFit="1" customWidth="1"/>
    <col min="10518" max="10752" width="9.1796875" style="77"/>
    <col min="10753" max="10753" width="6.453125" style="77" customWidth="1"/>
    <col min="10754" max="10754" width="6.26953125" style="77" customWidth="1"/>
    <col min="10755" max="10755" width="49.26953125" style="77" customWidth="1"/>
    <col min="10756" max="10756" width="7.54296875" style="77" customWidth="1"/>
    <col min="10757" max="10757" width="7.26953125" style="77" customWidth="1"/>
    <col min="10758" max="10759" width="8.7265625" style="77" customWidth="1"/>
    <col min="10760" max="10760" width="4.1796875" style="77" customWidth="1"/>
    <col min="10761" max="10765" width="0" style="77" hidden="1" customWidth="1"/>
    <col min="10766" max="10766" width="9.1796875" style="77"/>
    <col min="10767" max="10767" width="15" style="77" bestFit="1" customWidth="1"/>
    <col min="10768" max="10769" width="8.453125" style="77" customWidth="1"/>
    <col min="10770" max="10772" width="9.1796875" style="77"/>
    <col min="10773" max="10773" width="15" style="77" bestFit="1" customWidth="1"/>
    <col min="10774" max="11008" width="9.1796875" style="77"/>
    <col min="11009" max="11009" width="6.453125" style="77" customWidth="1"/>
    <col min="11010" max="11010" width="6.26953125" style="77" customWidth="1"/>
    <col min="11011" max="11011" width="49.26953125" style="77" customWidth="1"/>
    <col min="11012" max="11012" width="7.54296875" style="77" customWidth="1"/>
    <col min="11013" max="11013" width="7.26953125" style="77" customWidth="1"/>
    <col min="11014" max="11015" width="8.7265625" style="77" customWidth="1"/>
    <col min="11016" max="11016" width="4.1796875" style="77" customWidth="1"/>
    <col min="11017" max="11021" width="0" style="77" hidden="1" customWidth="1"/>
    <col min="11022" max="11022" width="9.1796875" style="77"/>
    <col min="11023" max="11023" width="15" style="77" bestFit="1" customWidth="1"/>
    <col min="11024" max="11025" width="8.453125" style="77" customWidth="1"/>
    <col min="11026" max="11028" width="9.1796875" style="77"/>
    <col min="11029" max="11029" width="15" style="77" bestFit="1" customWidth="1"/>
    <col min="11030" max="11264" width="9.1796875" style="77"/>
    <col min="11265" max="11265" width="6.453125" style="77" customWidth="1"/>
    <col min="11266" max="11266" width="6.26953125" style="77" customWidth="1"/>
    <col min="11267" max="11267" width="49.26953125" style="77" customWidth="1"/>
    <col min="11268" max="11268" width="7.54296875" style="77" customWidth="1"/>
    <col min="11269" max="11269" width="7.26953125" style="77" customWidth="1"/>
    <col min="11270" max="11271" width="8.7265625" style="77" customWidth="1"/>
    <col min="11272" max="11272" width="4.1796875" style="77" customWidth="1"/>
    <col min="11273" max="11277" width="0" style="77" hidden="1" customWidth="1"/>
    <col min="11278" max="11278" width="9.1796875" style="77"/>
    <col min="11279" max="11279" width="15" style="77" bestFit="1" customWidth="1"/>
    <col min="11280" max="11281" width="8.453125" style="77" customWidth="1"/>
    <col min="11282" max="11284" width="9.1796875" style="77"/>
    <col min="11285" max="11285" width="15" style="77" bestFit="1" customWidth="1"/>
    <col min="11286" max="11520" width="9.1796875" style="77"/>
    <col min="11521" max="11521" width="6.453125" style="77" customWidth="1"/>
    <col min="11522" max="11522" width="6.26953125" style="77" customWidth="1"/>
    <col min="11523" max="11523" width="49.26953125" style="77" customWidth="1"/>
    <col min="11524" max="11524" width="7.54296875" style="77" customWidth="1"/>
    <col min="11525" max="11525" width="7.26953125" style="77" customWidth="1"/>
    <col min="11526" max="11527" width="8.7265625" style="77" customWidth="1"/>
    <col min="11528" max="11528" width="4.1796875" style="77" customWidth="1"/>
    <col min="11529" max="11533" width="0" style="77" hidden="1" customWidth="1"/>
    <col min="11534" max="11534" width="9.1796875" style="77"/>
    <col min="11535" max="11535" width="15" style="77" bestFit="1" customWidth="1"/>
    <col min="11536" max="11537" width="8.453125" style="77" customWidth="1"/>
    <col min="11538" max="11540" width="9.1796875" style="77"/>
    <col min="11541" max="11541" width="15" style="77" bestFit="1" customWidth="1"/>
    <col min="11542" max="11776" width="9.1796875" style="77"/>
    <col min="11777" max="11777" width="6.453125" style="77" customWidth="1"/>
    <col min="11778" max="11778" width="6.26953125" style="77" customWidth="1"/>
    <col min="11779" max="11779" width="49.26953125" style="77" customWidth="1"/>
    <col min="11780" max="11780" width="7.54296875" style="77" customWidth="1"/>
    <col min="11781" max="11781" width="7.26953125" style="77" customWidth="1"/>
    <col min="11782" max="11783" width="8.7265625" style="77" customWidth="1"/>
    <col min="11784" max="11784" width="4.1796875" style="77" customWidth="1"/>
    <col min="11785" max="11789" width="0" style="77" hidden="1" customWidth="1"/>
    <col min="11790" max="11790" width="9.1796875" style="77"/>
    <col min="11791" max="11791" width="15" style="77" bestFit="1" customWidth="1"/>
    <col min="11792" max="11793" width="8.453125" style="77" customWidth="1"/>
    <col min="11794" max="11796" width="9.1796875" style="77"/>
    <col min="11797" max="11797" width="15" style="77" bestFit="1" customWidth="1"/>
    <col min="11798" max="12032" width="9.1796875" style="77"/>
    <col min="12033" max="12033" width="6.453125" style="77" customWidth="1"/>
    <col min="12034" max="12034" width="6.26953125" style="77" customWidth="1"/>
    <col min="12035" max="12035" width="49.26953125" style="77" customWidth="1"/>
    <col min="12036" max="12036" width="7.54296875" style="77" customWidth="1"/>
    <col min="12037" max="12037" width="7.26953125" style="77" customWidth="1"/>
    <col min="12038" max="12039" width="8.7265625" style="77" customWidth="1"/>
    <col min="12040" max="12040" width="4.1796875" style="77" customWidth="1"/>
    <col min="12041" max="12045" width="0" style="77" hidden="1" customWidth="1"/>
    <col min="12046" max="12046" width="9.1796875" style="77"/>
    <col min="12047" max="12047" width="15" style="77" bestFit="1" customWidth="1"/>
    <col min="12048" max="12049" width="8.453125" style="77" customWidth="1"/>
    <col min="12050" max="12052" width="9.1796875" style="77"/>
    <col min="12053" max="12053" width="15" style="77" bestFit="1" customWidth="1"/>
    <col min="12054" max="12288" width="9.1796875" style="77"/>
    <col min="12289" max="12289" width="6.453125" style="77" customWidth="1"/>
    <col min="12290" max="12290" width="6.26953125" style="77" customWidth="1"/>
    <col min="12291" max="12291" width="49.26953125" style="77" customWidth="1"/>
    <col min="12292" max="12292" width="7.54296875" style="77" customWidth="1"/>
    <col min="12293" max="12293" width="7.26953125" style="77" customWidth="1"/>
    <col min="12294" max="12295" width="8.7265625" style="77" customWidth="1"/>
    <col min="12296" max="12296" width="4.1796875" style="77" customWidth="1"/>
    <col min="12297" max="12301" width="0" style="77" hidden="1" customWidth="1"/>
    <col min="12302" max="12302" width="9.1796875" style="77"/>
    <col min="12303" max="12303" width="15" style="77" bestFit="1" customWidth="1"/>
    <col min="12304" max="12305" width="8.453125" style="77" customWidth="1"/>
    <col min="12306" max="12308" width="9.1796875" style="77"/>
    <col min="12309" max="12309" width="15" style="77" bestFit="1" customWidth="1"/>
    <col min="12310" max="12544" width="9.1796875" style="77"/>
    <col min="12545" max="12545" width="6.453125" style="77" customWidth="1"/>
    <col min="12546" max="12546" width="6.26953125" style="77" customWidth="1"/>
    <col min="12547" max="12547" width="49.26953125" style="77" customWidth="1"/>
    <col min="12548" max="12548" width="7.54296875" style="77" customWidth="1"/>
    <col min="12549" max="12549" width="7.26953125" style="77" customWidth="1"/>
    <col min="12550" max="12551" width="8.7265625" style="77" customWidth="1"/>
    <col min="12552" max="12552" width="4.1796875" style="77" customWidth="1"/>
    <col min="12553" max="12557" width="0" style="77" hidden="1" customWidth="1"/>
    <col min="12558" max="12558" width="9.1796875" style="77"/>
    <col min="12559" max="12559" width="15" style="77" bestFit="1" customWidth="1"/>
    <col min="12560" max="12561" width="8.453125" style="77" customWidth="1"/>
    <col min="12562" max="12564" width="9.1796875" style="77"/>
    <col min="12565" max="12565" width="15" style="77" bestFit="1" customWidth="1"/>
    <col min="12566" max="12800" width="9.1796875" style="77"/>
    <col min="12801" max="12801" width="6.453125" style="77" customWidth="1"/>
    <col min="12802" max="12802" width="6.26953125" style="77" customWidth="1"/>
    <col min="12803" max="12803" width="49.26953125" style="77" customWidth="1"/>
    <col min="12804" max="12804" width="7.54296875" style="77" customWidth="1"/>
    <col min="12805" max="12805" width="7.26953125" style="77" customWidth="1"/>
    <col min="12806" max="12807" width="8.7265625" style="77" customWidth="1"/>
    <col min="12808" max="12808" width="4.1796875" style="77" customWidth="1"/>
    <col min="12809" max="12813" width="0" style="77" hidden="1" customWidth="1"/>
    <col min="12814" max="12814" width="9.1796875" style="77"/>
    <col min="12815" max="12815" width="15" style="77" bestFit="1" customWidth="1"/>
    <col min="12816" max="12817" width="8.453125" style="77" customWidth="1"/>
    <col min="12818" max="12820" width="9.1796875" style="77"/>
    <col min="12821" max="12821" width="15" style="77" bestFit="1" customWidth="1"/>
    <col min="12822" max="13056" width="9.1796875" style="77"/>
    <col min="13057" max="13057" width="6.453125" style="77" customWidth="1"/>
    <col min="13058" max="13058" width="6.26953125" style="77" customWidth="1"/>
    <col min="13059" max="13059" width="49.26953125" style="77" customWidth="1"/>
    <col min="13060" max="13060" width="7.54296875" style="77" customWidth="1"/>
    <col min="13061" max="13061" width="7.26953125" style="77" customWidth="1"/>
    <col min="13062" max="13063" width="8.7265625" style="77" customWidth="1"/>
    <col min="13064" max="13064" width="4.1796875" style="77" customWidth="1"/>
    <col min="13065" max="13069" width="0" style="77" hidden="1" customWidth="1"/>
    <col min="13070" max="13070" width="9.1796875" style="77"/>
    <col min="13071" max="13071" width="15" style="77" bestFit="1" customWidth="1"/>
    <col min="13072" max="13073" width="8.453125" style="77" customWidth="1"/>
    <col min="13074" max="13076" width="9.1796875" style="77"/>
    <col min="13077" max="13077" width="15" style="77" bestFit="1" customWidth="1"/>
    <col min="13078" max="13312" width="9.1796875" style="77"/>
    <col min="13313" max="13313" width="6.453125" style="77" customWidth="1"/>
    <col min="13314" max="13314" width="6.26953125" style="77" customWidth="1"/>
    <col min="13315" max="13315" width="49.26953125" style="77" customWidth="1"/>
    <col min="13316" max="13316" width="7.54296875" style="77" customWidth="1"/>
    <col min="13317" max="13317" width="7.26953125" style="77" customWidth="1"/>
    <col min="13318" max="13319" width="8.7265625" style="77" customWidth="1"/>
    <col min="13320" max="13320" width="4.1796875" style="77" customWidth="1"/>
    <col min="13321" max="13325" width="0" style="77" hidden="1" customWidth="1"/>
    <col min="13326" max="13326" width="9.1796875" style="77"/>
    <col min="13327" max="13327" width="15" style="77" bestFit="1" customWidth="1"/>
    <col min="13328" max="13329" width="8.453125" style="77" customWidth="1"/>
    <col min="13330" max="13332" width="9.1796875" style="77"/>
    <col min="13333" max="13333" width="15" style="77" bestFit="1" customWidth="1"/>
    <col min="13334" max="13568" width="9.1796875" style="77"/>
    <col min="13569" max="13569" width="6.453125" style="77" customWidth="1"/>
    <col min="13570" max="13570" width="6.26953125" style="77" customWidth="1"/>
    <col min="13571" max="13571" width="49.26953125" style="77" customWidth="1"/>
    <col min="13572" max="13572" width="7.54296875" style="77" customWidth="1"/>
    <col min="13573" max="13573" width="7.26953125" style="77" customWidth="1"/>
    <col min="13574" max="13575" width="8.7265625" style="77" customWidth="1"/>
    <col min="13576" max="13576" width="4.1796875" style="77" customWidth="1"/>
    <col min="13577" max="13581" width="0" style="77" hidden="1" customWidth="1"/>
    <col min="13582" max="13582" width="9.1796875" style="77"/>
    <col min="13583" max="13583" width="15" style="77" bestFit="1" customWidth="1"/>
    <col min="13584" max="13585" width="8.453125" style="77" customWidth="1"/>
    <col min="13586" max="13588" width="9.1796875" style="77"/>
    <col min="13589" max="13589" width="15" style="77" bestFit="1" customWidth="1"/>
    <col min="13590" max="13824" width="9.1796875" style="77"/>
    <col min="13825" max="13825" width="6.453125" style="77" customWidth="1"/>
    <col min="13826" max="13826" width="6.26953125" style="77" customWidth="1"/>
    <col min="13827" max="13827" width="49.26953125" style="77" customWidth="1"/>
    <col min="13828" max="13828" width="7.54296875" style="77" customWidth="1"/>
    <col min="13829" max="13829" width="7.26953125" style="77" customWidth="1"/>
    <col min="13830" max="13831" width="8.7265625" style="77" customWidth="1"/>
    <col min="13832" max="13832" width="4.1796875" style="77" customWidth="1"/>
    <col min="13833" max="13837" width="0" style="77" hidden="1" customWidth="1"/>
    <col min="13838" max="13838" width="9.1796875" style="77"/>
    <col min="13839" max="13839" width="15" style="77" bestFit="1" customWidth="1"/>
    <col min="13840" max="13841" width="8.453125" style="77" customWidth="1"/>
    <col min="13842" max="13844" width="9.1796875" style="77"/>
    <col min="13845" max="13845" width="15" style="77" bestFit="1" customWidth="1"/>
    <col min="13846" max="14080" width="9.1796875" style="77"/>
    <col min="14081" max="14081" width="6.453125" style="77" customWidth="1"/>
    <col min="14082" max="14082" width="6.26953125" style="77" customWidth="1"/>
    <col min="14083" max="14083" width="49.26953125" style="77" customWidth="1"/>
    <col min="14084" max="14084" width="7.54296875" style="77" customWidth="1"/>
    <col min="14085" max="14085" width="7.26953125" style="77" customWidth="1"/>
    <col min="14086" max="14087" width="8.7265625" style="77" customWidth="1"/>
    <col min="14088" max="14088" width="4.1796875" style="77" customWidth="1"/>
    <col min="14089" max="14093" width="0" style="77" hidden="1" customWidth="1"/>
    <col min="14094" max="14094" width="9.1796875" style="77"/>
    <col min="14095" max="14095" width="15" style="77" bestFit="1" customWidth="1"/>
    <col min="14096" max="14097" width="8.453125" style="77" customWidth="1"/>
    <col min="14098" max="14100" width="9.1796875" style="77"/>
    <col min="14101" max="14101" width="15" style="77" bestFit="1" customWidth="1"/>
    <col min="14102" max="14336" width="9.1796875" style="77"/>
    <col min="14337" max="14337" width="6.453125" style="77" customWidth="1"/>
    <col min="14338" max="14338" width="6.26953125" style="77" customWidth="1"/>
    <col min="14339" max="14339" width="49.26953125" style="77" customWidth="1"/>
    <col min="14340" max="14340" width="7.54296875" style="77" customWidth="1"/>
    <col min="14341" max="14341" width="7.26953125" style="77" customWidth="1"/>
    <col min="14342" max="14343" width="8.7265625" style="77" customWidth="1"/>
    <col min="14344" max="14344" width="4.1796875" style="77" customWidth="1"/>
    <col min="14345" max="14349" width="0" style="77" hidden="1" customWidth="1"/>
    <col min="14350" max="14350" width="9.1796875" style="77"/>
    <col min="14351" max="14351" width="15" style="77" bestFit="1" customWidth="1"/>
    <col min="14352" max="14353" width="8.453125" style="77" customWidth="1"/>
    <col min="14354" max="14356" width="9.1796875" style="77"/>
    <col min="14357" max="14357" width="15" style="77" bestFit="1" customWidth="1"/>
    <col min="14358" max="14592" width="9.1796875" style="77"/>
    <col min="14593" max="14593" width="6.453125" style="77" customWidth="1"/>
    <col min="14594" max="14594" width="6.26953125" style="77" customWidth="1"/>
    <col min="14595" max="14595" width="49.26953125" style="77" customWidth="1"/>
    <col min="14596" max="14596" width="7.54296875" style="77" customWidth="1"/>
    <col min="14597" max="14597" width="7.26953125" style="77" customWidth="1"/>
    <col min="14598" max="14599" width="8.7265625" style="77" customWidth="1"/>
    <col min="14600" max="14600" width="4.1796875" style="77" customWidth="1"/>
    <col min="14601" max="14605" width="0" style="77" hidden="1" customWidth="1"/>
    <col min="14606" max="14606" width="9.1796875" style="77"/>
    <col min="14607" max="14607" width="15" style="77" bestFit="1" customWidth="1"/>
    <col min="14608" max="14609" width="8.453125" style="77" customWidth="1"/>
    <col min="14610" max="14612" width="9.1796875" style="77"/>
    <col min="14613" max="14613" width="15" style="77" bestFit="1" customWidth="1"/>
    <col min="14614" max="14848" width="9.1796875" style="77"/>
    <col min="14849" max="14849" width="6.453125" style="77" customWidth="1"/>
    <col min="14850" max="14850" width="6.26953125" style="77" customWidth="1"/>
    <col min="14851" max="14851" width="49.26953125" style="77" customWidth="1"/>
    <col min="14852" max="14852" width="7.54296875" style="77" customWidth="1"/>
    <col min="14853" max="14853" width="7.26953125" style="77" customWidth="1"/>
    <col min="14854" max="14855" width="8.7265625" style="77" customWidth="1"/>
    <col min="14856" max="14856" width="4.1796875" style="77" customWidth="1"/>
    <col min="14857" max="14861" width="0" style="77" hidden="1" customWidth="1"/>
    <col min="14862" max="14862" width="9.1796875" style="77"/>
    <col min="14863" max="14863" width="15" style="77" bestFit="1" customWidth="1"/>
    <col min="14864" max="14865" width="8.453125" style="77" customWidth="1"/>
    <col min="14866" max="14868" width="9.1796875" style="77"/>
    <col min="14869" max="14869" width="15" style="77" bestFit="1" customWidth="1"/>
    <col min="14870" max="15104" width="9.1796875" style="77"/>
    <col min="15105" max="15105" width="6.453125" style="77" customWidth="1"/>
    <col min="15106" max="15106" width="6.26953125" style="77" customWidth="1"/>
    <col min="15107" max="15107" width="49.26953125" style="77" customWidth="1"/>
    <col min="15108" max="15108" width="7.54296875" style="77" customWidth="1"/>
    <col min="15109" max="15109" width="7.26953125" style="77" customWidth="1"/>
    <col min="15110" max="15111" width="8.7265625" style="77" customWidth="1"/>
    <col min="15112" max="15112" width="4.1796875" style="77" customWidth="1"/>
    <col min="15113" max="15117" width="0" style="77" hidden="1" customWidth="1"/>
    <col min="15118" max="15118" width="9.1796875" style="77"/>
    <col min="15119" max="15119" width="15" style="77" bestFit="1" customWidth="1"/>
    <col min="15120" max="15121" width="8.453125" style="77" customWidth="1"/>
    <col min="15122" max="15124" width="9.1796875" style="77"/>
    <col min="15125" max="15125" width="15" style="77" bestFit="1" customWidth="1"/>
    <col min="15126" max="15360" width="9.1796875" style="77"/>
    <col min="15361" max="15361" width="6.453125" style="77" customWidth="1"/>
    <col min="15362" max="15362" width="6.26953125" style="77" customWidth="1"/>
    <col min="15363" max="15363" width="49.26953125" style="77" customWidth="1"/>
    <col min="15364" max="15364" width="7.54296875" style="77" customWidth="1"/>
    <col min="15365" max="15365" width="7.26953125" style="77" customWidth="1"/>
    <col min="15366" max="15367" width="8.7265625" style="77" customWidth="1"/>
    <col min="15368" max="15368" width="4.1796875" style="77" customWidth="1"/>
    <col min="15369" max="15373" width="0" style="77" hidden="1" customWidth="1"/>
    <col min="15374" max="15374" width="9.1796875" style="77"/>
    <col min="15375" max="15375" width="15" style="77" bestFit="1" customWidth="1"/>
    <col min="15376" max="15377" width="8.453125" style="77" customWidth="1"/>
    <col min="15378" max="15380" width="9.1796875" style="77"/>
    <col min="15381" max="15381" width="15" style="77" bestFit="1" customWidth="1"/>
    <col min="15382" max="15616" width="9.1796875" style="77"/>
    <col min="15617" max="15617" width="6.453125" style="77" customWidth="1"/>
    <col min="15618" max="15618" width="6.26953125" style="77" customWidth="1"/>
    <col min="15619" max="15619" width="49.26953125" style="77" customWidth="1"/>
    <col min="15620" max="15620" width="7.54296875" style="77" customWidth="1"/>
    <col min="15621" max="15621" width="7.26953125" style="77" customWidth="1"/>
    <col min="15622" max="15623" width="8.7265625" style="77" customWidth="1"/>
    <col min="15624" max="15624" width="4.1796875" style="77" customWidth="1"/>
    <col min="15625" max="15629" width="0" style="77" hidden="1" customWidth="1"/>
    <col min="15630" max="15630" width="9.1796875" style="77"/>
    <col min="15631" max="15631" width="15" style="77" bestFit="1" customWidth="1"/>
    <col min="15632" max="15633" width="8.453125" style="77" customWidth="1"/>
    <col min="15634" max="15636" width="9.1796875" style="77"/>
    <col min="15637" max="15637" width="15" style="77" bestFit="1" customWidth="1"/>
    <col min="15638" max="15872" width="9.1796875" style="77"/>
    <col min="15873" max="15873" width="6.453125" style="77" customWidth="1"/>
    <col min="15874" max="15874" width="6.26953125" style="77" customWidth="1"/>
    <col min="15875" max="15875" width="49.26953125" style="77" customWidth="1"/>
    <col min="15876" max="15876" width="7.54296875" style="77" customWidth="1"/>
    <col min="15877" max="15877" width="7.26953125" style="77" customWidth="1"/>
    <col min="15878" max="15879" width="8.7265625" style="77" customWidth="1"/>
    <col min="15880" max="15880" width="4.1796875" style="77" customWidth="1"/>
    <col min="15881" max="15885" width="0" style="77" hidden="1" customWidth="1"/>
    <col min="15886" max="15886" width="9.1796875" style="77"/>
    <col min="15887" max="15887" width="15" style="77" bestFit="1" customWidth="1"/>
    <col min="15888" max="15889" width="8.453125" style="77" customWidth="1"/>
    <col min="15890" max="15892" width="9.1796875" style="77"/>
    <col min="15893" max="15893" width="15" style="77" bestFit="1" customWidth="1"/>
    <col min="15894" max="16128" width="9.1796875" style="77"/>
    <col min="16129" max="16129" width="6.453125" style="77" customWidth="1"/>
    <col min="16130" max="16130" width="6.26953125" style="77" customWidth="1"/>
    <col min="16131" max="16131" width="49.26953125" style="77" customWidth="1"/>
    <col min="16132" max="16132" width="7.54296875" style="77" customWidth="1"/>
    <col min="16133" max="16133" width="7.26953125" style="77" customWidth="1"/>
    <col min="16134" max="16135" width="8.7265625" style="77" customWidth="1"/>
    <col min="16136" max="16136" width="4.1796875" style="77" customWidth="1"/>
    <col min="16137" max="16141" width="0" style="77" hidden="1" customWidth="1"/>
    <col min="16142" max="16142" width="9.1796875" style="77"/>
    <col min="16143" max="16143" width="15" style="77" bestFit="1" customWidth="1"/>
    <col min="16144" max="16145" width="8.453125" style="77" customWidth="1"/>
    <col min="16146" max="16148" width="9.1796875" style="77"/>
    <col min="16149" max="16149" width="15" style="77" bestFit="1" customWidth="1"/>
    <col min="16150" max="16384" width="9.1796875" style="77"/>
  </cols>
  <sheetData>
    <row r="1" spans="1:17" s="59" customFormat="1" ht="20.5" thickBot="1">
      <c r="A1" s="57" t="s">
        <v>635</v>
      </c>
      <c r="B1" s="58" t="s">
        <v>636</v>
      </c>
      <c r="C1" s="59" t="s">
        <v>637</v>
      </c>
      <c r="D1" s="60" t="s">
        <v>80</v>
      </c>
      <c r="E1" s="60" t="s">
        <v>638</v>
      </c>
      <c r="F1" s="60" t="s">
        <v>82</v>
      </c>
      <c r="G1" s="60" t="s">
        <v>639</v>
      </c>
      <c r="I1" s="61" t="s">
        <v>93</v>
      </c>
      <c r="J1" s="61" t="s">
        <v>640</v>
      </c>
      <c r="K1" s="61" t="s">
        <v>641</v>
      </c>
      <c r="L1" s="61" t="s">
        <v>642</v>
      </c>
      <c r="M1" s="61" t="s">
        <v>643</v>
      </c>
      <c r="O1" s="57"/>
      <c r="P1" s="57"/>
      <c r="Q1" s="57"/>
    </row>
    <row r="2" spans="1:17" s="66" customFormat="1" ht="10.5" thickTop="1">
      <c r="A2" s="62"/>
      <c r="B2" s="63"/>
      <c r="C2" s="64"/>
      <c r="D2" s="63"/>
      <c r="E2" s="63"/>
      <c r="F2" s="473"/>
      <c r="G2" s="65"/>
      <c r="I2" s="67"/>
      <c r="J2" s="67"/>
      <c r="K2" s="68"/>
      <c r="L2" s="67"/>
      <c r="M2" s="67"/>
      <c r="O2" s="69"/>
      <c r="P2" s="69"/>
      <c r="Q2" s="69"/>
    </row>
    <row r="3" spans="1:17" s="66" customFormat="1">
      <c r="A3" s="126" t="s">
        <v>714</v>
      </c>
      <c r="B3" s="93"/>
      <c r="C3" s="85"/>
      <c r="D3" s="93"/>
      <c r="E3" s="93"/>
      <c r="F3" s="448"/>
      <c r="G3" s="73"/>
      <c r="I3" s="74"/>
      <c r="J3" s="74"/>
      <c r="K3" s="75"/>
      <c r="L3" s="74"/>
      <c r="M3" s="74"/>
      <c r="O3" s="69"/>
      <c r="P3" s="69"/>
      <c r="Q3" s="69"/>
    </row>
    <row r="4" spans="1:17" s="66" customFormat="1">
      <c r="A4" s="127"/>
      <c r="B4" s="96"/>
      <c r="C4" s="82" t="s">
        <v>1803</v>
      </c>
      <c r="D4" s="95"/>
      <c r="E4" s="128"/>
      <c r="F4" s="449"/>
      <c r="G4" s="97"/>
      <c r="I4" s="74"/>
      <c r="J4" s="74"/>
      <c r="K4" s="75"/>
      <c r="L4" s="74"/>
      <c r="M4" s="74"/>
      <c r="O4" s="69"/>
      <c r="P4" s="69"/>
      <c r="Q4" s="69"/>
    </row>
    <row r="5" spans="1:17" s="66" customFormat="1" ht="30">
      <c r="A5" s="127"/>
      <c r="B5" s="96"/>
      <c r="C5" s="77" t="s">
        <v>1804</v>
      </c>
      <c r="D5" s="95"/>
      <c r="E5" s="128"/>
      <c r="F5" s="449"/>
      <c r="G5" s="97"/>
      <c r="I5" s="74"/>
      <c r="J5" s="74"/>
      <c r="K5" s="75"/>
      <c r="L5" s="74"/>
      <c r="M5" s="74"/>
      <c r="O5" s="69"/>
      <c r="P5" s="69"/>
      <c r="Q5" s="69"/>
    </row>
    <row r="6" spans="1:17" s="66" customFormat="1">
      <c r="A6" s="129" t="s">
        <v>717</v>
      </c>
      <c r="B6" s="76" t="s">
        <v>645</v>
      </c>
      <c r="C6" s="123" t="s">
        <v>1805</v>
      </c>
      <c r="D6" s="69">
        <v>1</v>
      </c>
      <c r="E6" s="128" t="s">
        <v>402</v>
      </c>
      <c r="F6" s="452">
        <v>0</v>
      </c>
      <c r="G6" s="78">
        <f>D6*F6</f>
        <v>0</v>
      </c>
      <c r="I6" s="74"/>
      <c r="J6" s="114">
        <v>2636</v>
      </c>
      <c r="K6" s="79">
        <v>0.22</v>
      </c>
      <c r="L6" s="74">
        <f>J6*K6</f>
        <v>579.91999999999996</v>
      </c>
      <c r="M6" s="74">
        <f>L6+J6</f>
        <v>3215.92</v>
      </c>
      <c r="O6" s="129"/>
      <c r="P6" s="69"/>
      <c r="Q6" s="69"/>
    </row>
    <row r="7" spans="1:17" s="66" customFormat="1">
      <c r="A7" s="129" t="s">
        <v>719</v>
      </c>
      <c r="B7" s="76" t="s">
        <v>645</v>
      </c>
      <c r="C7" s="123" t="s">
        <v>1806</v>
      </c>
      <c r="D7" s="69">
        <v>1</v>
      </c>
      <c r="E7" s="128" t="s">
        <v>402</v>
      </c>
      <c r="F7" s="452">
        <v>0</v>
      </c>
      <c r="G7" s="78">
        <f>D7*F7</f>
        <v>0</v>
      </c>
      <c r="I7" s="74"/>
      <c r="J7" s="114">
        <v>2927</v>
      </c>
      <c r="K7" s="79">
        <v>0.22</v>
      </c>
      <c r="L7" s="74">
        <f>J7*K7</f>
        <v>643.94000000000005</v>
      </c>
      <c r="M7" s="74">
        <f>L7+J7</f>
        <v>3570.94</v>
      </c>
      <c r="O7" s="129"/>
      <c r="P7" s="69"/>
      <c r="Q7" s="69"/>
    </row>
    <row r="8" spans="1:17" s="66" customFormat="1">
      <c r="A8" s="129"/>
      <c r="B8" s="76"/>
      <c r="C8" s="123"/>
      <c r="D8" s="69"/>
      <c r="E8" s="128"/>
      <c r="F8" s="452"/>
      <c r="G8" s="78"/>
      <c r="I8" s="74"/>
      <c r="J8" s="114"/>
      <c r="K8" s="79"/>
      <c r="L8" s="74"/>
      <c r="M8" s="74"/>
      <c r="O8" s="129"/>
      <c r="P8" s="69"/>
      <c r="Q8" s="69"/>
    </row>
    <row r="9" spans="1:17" s="66" customFormat="1">
      <c r="A9" s="129"/>
      <c r="B9" s="76"/>
      <c r="C9" s="131" t="s">
        <v>1807</v>
      </c>
      <c r="D9" s="69"/>
      <c r="E9" s="128"/>
      <c r="F9" s="449"/>
      <c r="G9" s="78"/>
      <c r="I9" s="74"/>
      <c r="J9" s="74"/>
      <c r="K9" s="79"/>
      <c r="L9" s="74"/>
      <c r="M9" s="74"/>
      <c r="O9" s="129"/>
      <c r="P9" s="69"/>
      <c r="Q9" s="69"/>
    </row>
    <row r="10" spans="1:17" s="66" customFormat="1" ht="12" customHeight="1">
      <c r="A10" s="129"/>
      <c r="B10" s="76"/>
      <c r="C10" s="77" t="s">
        <v>1808</v>
      </c>
      <c r="D10" s="69"/>
      <c r="E10" s="128"/>
      <c r="F10" s="449"/>
      <c r="G10" s="78"/>
      <c r="I10" s="74"/>
      <c r="J10" s="74"/>
      <c r="K10" s="79"/>
      <c r="L10" s="74"/>
      <c r="M10" s="74"/>
      <c r="O10" s="129"/>
      <c r="P10" s="69"/>
      <c r="Q10" s="69"/>
    </row>
    <row r="11" spans="1:17" s="66" customFormat="1" ht="20">
      <c r="A11" s="129" t="s">
        <v>721</v>
      </c>
      <c r="B11" s="76" t="s">
        <v>645</v>
      </c>
      <c r="C11" s="166" t="s">
        <v>1809</v>
      </c>
      <c r="D11" s="69">
        <v>1</v>
      </c>
      <c r="E11" s="128" t="s">
        <v>402</v>
      </c>
      <c r="F11" s="449">
        <v>0</v>
      </c>
      <c r="G11" s="78">
        <f>D11*F11</f>
        <v>0</v>
      </c>
      <c r="I11" s="74"/>
      <c r="J11" s="74">
        <v>6246</v>
      </c>
      <c r="K11" s="79">
        <v>0.22</v>
      </c>
      <c r="L11" s="74">
        <f>J11*K11</f>
        <v>1374.1200000000001</v>
      </c>
      <c r="M11" s="74">
        <f>L11+J11</f>
        <v>7620.12</v>
      </c>
      <c r="O11" s="129"/>
      <c r="P11" s="69"/>
      <c r="Q11" s="69"/>
    </row>
    <row r="12" spans="1:17" s="66" customFormat="1">
      <c r="A12" s="126"/>
      <c r="B12" s="93"/>
      <c r="C12" s="85"/>
      <c r="D12" s="93"/>
      <c r="E12" s="93"/>
      <c r="F12" s="448"/>
      <c r="G12" s="73"/>
      <c r="I12" s="74"/>
      <c r="J12" s="74"/>
      <c r="K12" s="75"/>
      <c r="L12" s="74"/>
      <c r="M12" s="74"/>
      <c r="O12" s="129"/>
      <c r="P12" s="69"/>
      <c r="Q12" s="69"/>
    </row>
    <row r="13" spans="1:17" s="66" customFormat="1" ht="10.5">
      <c r="A13" s="127" t="s">
        <v>727</v>
      </c>
      <c r="B13" s="96"/>
      <c r="C13" s="107"/>
      <c r="D13" s="96"/>
      <c r="E13" s="96"/>
      <c r="F13" s="449"/>
      <c r="G13" s="91">
        <f>SUM(G4:G12)</f>
        <v>0</v>
      </c>
      <c r="I13" s="74"/>
      <c r="J13" s="74"/>
      <c r="K13" s="75"/>
      <c r="L13" s="74"/>
      <c r="M13" s="74"/>
      <c r="O13" s="69"/>
      <c r="P13" s="69"/>
      <c r="Q13" s="69"/>
    </row>
    <row r="14" spans="1:17" s="66" customFormat="1" ht="10.5">
      <c r="A14" s="127"/>
      <c r="B14" s="96"/>
      <c r="C14" s="107"/>
      <c r="D14" s="96"/>
      <c r="E14" s="96"/>
      <c r="F14" s="449"/>
      <c r="G14" s="91"/>
      <c r="I14" s="74"/>
      <c r="J14" s="74"/>
      <c r="K14" s="75"/>
      <c r="L14" s="74"/>
      <c r="M14" s="74"/>
      <c r="O14" s="69"/>
      <c r="P14" s="69"/>
      <c r="Q14" s="69"/>
    </row>
    <row r="15" spans="1:17" s="66" customFormat="1">
      <c r="A15" s="106"/>
      <c r="B15" s="96"/>
      <c r="C15" s="107"/>
      <c r="D15" s="96"/>
      <c r="E15" s="96"/>
      <c r="F15" s="449"/>
      <c r="G15" s="97"/>
      <c r="I15" s="74"/>
      <c r="J15" s="74"/>
      <c r="K15" s="75"/>
      <c r="L15" s="74"/>
      <c r="M15" s="74"/>
    </row>
    <row r="16" spans="1:17" s="66" customFormat="1" ht="10.5">
      <c r="A16" s="133" t="s">
        <v>738</v>
      </c>
      <c r="B16" s="108"/>
      <c r="C16" s="109"/>
      <c r="D16" s="108"/>
      <c r="E16" s="108"/>
      <c r="F16" s="451"/>
      <c r="G16" s="110"/>
      <c r="I16" s="74"/>
      <c r="J16" s="74"/>
      <c r="K16" s="75"/>
      <c r="L16" s="74"/>
      <c r="M16" s="74"/>
    </row>
    <row r="17" spans="1:17" s="66" customFormat="1">
      <c r="A17" s="134" t="s">
        <v>739</v>
      </c>
      <c r="B17" s="96" t="s">
        <v>676</v>
      </c>
      <c r="C17" s="107" t="s">
        <v>740</v>
      </c>
      <c r="D17" s="96">
        <v>24</v>
      </c>
      <c r="E17" s="96" t="s">
        <v>741</v>
      </c>
      <c r="F17" s="449">
        <v>0</v>
      </c>
      <c r="G17" s="78">
        <f>D17*F17</f>
        <v>0</v>
      </c>
      <c r="I17" s="74"/>
      <c r="J17" s="74"/>
      <c r="K17" s="75"/>
      <c r="L17" s="74"/>
      <c r="M17" s="74"/>
    </row>
    <row r="18" spans="1:17" s="66" customFormat="1">
      <c r="A18" s="134" t="s">
        <v>742</v>
      </c>
      <c r="B18" s="96" t="s">
        <v>676</v>
      </c>
      <c r="C18" s="107" t="s">
        <v>745</v>
      </c>
      <c r="D18" s="96">
        <v>1</v>
      </c>
      <c r="E18" s="96" t="s">
        <v>674</v>
      </c>
      <c r="F18" s="449">
        <v>0</v>
      </c>
      <c r="G18" s="78">
        <f>D18*F18</f>
        <v>0</v>
      </c>
      <c r="I18" s="74"/>
      <c r="J18" s="74"/>
      <c r="K18" s="75"/>
      <c r="L18" s="74"/>
      <c r="M18" s="74"/>
    </row>
    <row r="19" spans="1:17" s="66" customFormat="1">
      <c r="A19" s="143"/>
      <c r="B19" s="93"/>
      <c r="C19" s="85"/>
      <c r="D19" s="93"/>
      <c r="E19" s="93"/>
      <c r="F19" s="448"/>
      <c r="G19" s="73"/>
      <c r="I19" s="74"/>
      <c r="J19" s="74"/>
      <c r="K19" s="75"/>
      <c r="L19" s="74"/>
      <c r="M19" s="74"/>
    </row>
    <row r="20" spans="1:17" s="66" customFormat="1" ht="10.5">
      <c r="A20" s="124" t="s">
        <v>752</v>
      </c>
      <c r="B20" s="90"/>
      <c r="C20" s="89"/>
      <c r="D20" s="90"/>
      <c r="E20" s="90"/>
      <c r="F20" s="447"/>
      <c r="G20" s="91">
        <f>SUM(G17:G19)</f>
        <v>0</v>
      </c>
      <c r="I20" s="74"/>
      <c r="J20" s="74"/>
      <c r="K20" s="75"/>
      <c r="L20" s="74"/>
      <c r="M20" s="74"/>
    </row>
    <row r="21" spans="1:17" s="66" customFormat="1">
      <c r="A21" s="106"/>
      <c r="B21" s="96"/>
      <c r="C21" s="107"/>
      <c r="D21" s="96"/>
      <c r="E21" s="96"/>
      <c r="F21" s="449"/>
      <c r="G21" s="97"/>
      <c r="I21" s="74"/>
      <c r="J21" s="74"/>
      <c r="K21" s="75"/>
      <c r="L21" s="74"/>
      <c r="M21" s="74"/>
      <c r="O21" s="69"/>
      <c r="P21" s="69"/>
      <c r="Q21" s="69"/>
    </row>
    <row r="22" spans="1:17">
      <c r="F22" s="479"/>
    </row>
    <row r="23" spans="1:17">
      <c r="A23" s="69" t="s">
        <v>1847</v>
      </c>
      <c r="F23" s="479"/>
      <c r="G23" s="154">
        <f>G13+G20</f>
        <v>0</v>
      </c>
    </row>
  </sheetData>
  <sheetProtection password="CD92" sheet="1" objects="1" scenarios="1" selectLockedCells="1"/>
  <pageMargins left="0.39370078740157483" right="0.51181102362204722" top="0.43307086614173229" bottom="0.74803149606299213" header="0.39370078740157483" footer="0.39370078740157483"/>
  <pageSetup paperSize="9" orientation="portrait" r:id="rId1"/>
  <headerFooter alignWithMargins="0">
    <oddFooter>&amp;LROZPOČET:D1.4.a ZAŘÍZENÍ PRO VYTÁPĚNÍ STAVEB&amp;RStránka 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229"/>
  <sheetViews>
    <sheetView topLeftCell="A37" zoomScaleNormal="100" workbookViewId="0">
      <selection activeCell="E89" sqref="E89"/>
    </sheetView>
  </sheetViews>
  <sheetFormatPr defaultColWidth="9.08984375" defaultRowHeight="14.5"/>
  <cols>
    <col min="1" max="1" width="4.54296875" style="178" customWidth="1"/>
    <col min="2" max="2" width="54" style="178" customWidth="1"/>
    <col min="3" max="4" width="4.90625" style="178" customWidth="1"/>
    <col min="5" max="5" width="12.54296875" style="178" customWidth="1"/>
    <col min="6" max="6" width="12.6328125" style="178" customWidth="1"/>
    <col min="7" max="9" width="9.08984375" style="178"/>
    <col min="10" max="10" width="12.54296875" style="178" hidden="1" customWidth="1"/>
    <col min="11" max="11" width="9.08984375" style="178" hidden="1" customWidth="1"/>
    <col min="12" max="16384" width="9.08984375" style="178"/>
  </cols>
  <sheetData>
    <row r="1" spans="1:11" s="176" customFormat="1" ht="12.5">
      <c r="A1" s="192" t="s">
        <v>1840</v>
      </c>
      <c r="B1" s="193" t="s">
        <v>2176</v>
      </c>
      <c r="C1" s="194"/>
      <c r="D1" s="196"/>
      <c r="E1" s="196"/>
      <c r="F1" s="196"/>
    </row>
    <row r="2" spans="1:11" s="176" customFormat="1" ht="12.5">
      <c r="A2" s="192" t="s">
        <v>1841</v>
      </c>
      <c r="B2" s="193" t="s">
        <v>2184</v>
      </c>
      <c r="C2" s="194"/>
      <c r="D2" s="196"/>
      <c r="E2" s="196"/>
      <c r="F2" s="196"/>
    </row>
    <row r="3" spans="1:11" s="176" customFormat="1" ht="12.5">
      <c r="A3" s="192" t="s">
        <v>1843</v>
      </c>
      <c r="B3" s="195" t="s">
        <v>1844</v>
      </c>
      <c r="C3" s="194"/>
      <c r="D3" s="196"/>
      <c r="E3" s="196"/>
      <c r="F3" s="196"/>
    </row>
    <row r="4" spans="1:11" s="176" customFormat="1" ht="3" customHeight="1">
      <c r="A4" s="196" t="s">
        <v>385</v>
      </c>
      <c r="B4" s="196"/>
      <c r="C4" s="196"/>
      <c r="D4" s="196"/>
      <c r="E4" s="196"/>
      <c r="F4" s="196"/>
    </row>
    <row r="5" spans="1:11" s="180" customFormat="1" ht="14.25" customHeight="1">
      <c r="A5" s="197" t="s">
        <v>1845</v>
      </c>
      <c r="B5" s="197" t="s">
        <v>1846</v>
      </c>
      <c r="C5" s="197" t="s">
        <v>1854</v>
      </c>
      <c r="D5" s="197" t="s">
        <v>1855</v>
      </c>
      <c r="E5" s="200" t="s">
        <v>1856</v>
      </c>
      <c r="F5" s="198" t="s">
        <v>1847</v>
      </c>
      <c r="J5" s="179" t="s">
        <v>1856</v>
      </c>
    </row>
    <row r="6" spans="1:11" s="176" customFormat="1" ht="14.25" customHeight="1">
      <c r="A6" s="201" t="s">
        <v>385</v>
      </c>
      <c r="B6" s="201"/>
      <c r="C6" s="201"/>
      <c r="D6" s="201"/>
      <c r="E6" s="458"/>
      <c r="F6" s="201"/>
      <c r="G6" s="181"/>
      <c r="J6" s="181"/>
    </row>
    <row r="7" spans="1:11" s="183" customFormat="1" ht="14">
      <c r="A7" s="202" t="s">
        <v>385</v>
      </c>
      <c r="B7" s="203" t="s">
        <v>1848</v>
      </c>
      <c r="C7" s="202"/>
      <c r="D7" s="202"/>
      <c r="E7" s="459"/>
      <c r="F7" s="202"/>
      <c r="J7" s="182"/>
    </row>
    <row r="8" spans="1:11" s="186" customFormat="1" ht="12.5">
      <c r="A8" s="204">
        <v>1</v>
      </c>
      <c r="B8" s="205" t="s">
        <v>1857</v>
      </c>
      <c r="C8" s="206" t="s">
        <v>676</v>
      </c>
      <c r="D8" s="206">
        <v>20</v>
      </c>
      <c r="E8" s="460">
        <v>0</v>
      </c>
      <c r="F8" s="207">
        <f t="shared" ref="F8:F27" si="0">D8*E8</f>
        <v>0</v>
      </c>
      <c r="J8" s="185">
        <v>13.2</v>
      </c>
      <c r="K8" s="186">
        <v>0.8</v>
      </c>
    </row>
    <row r="9" spans="1:11" s="186" customFormat="1" ht="12.5">
      <c r="A9" s="204">
        <v>2</v>
      </c>
      <c r="B9" s="205" t="s">
        <v>1858</v>
      </c>
      <c r="C9" s="206" t="s">
        <v>676</v>
      </c>
      <c r="D9" s="206">
        <v>20</v>
      </c>
      <c r="E9" s="460">
        <v>0</v>
      </c>
      <c r="F9" s="207">
        <f t="shared" si="0"/>
        <v>0</v>
      </c>
      <c r="J9" s="185">
        <v>17.3</v>
      </c>
      <c r="K9" s="186">
        <v>0.8</v>
      </c>
    </row>
    <row r="10" spans="1:11" s="186" customFormat="1" ht="12.5">
      <c r="A10" s="204">
        <v>3</v>
      </c>
      <c r="B10" s="205" t="s">
        <v>1859</v>
      </c>
      <c r="C10" s="206" t="s">
        <v>676</v>
      </c>
      <c r="D10" s="206">
        <v>5</v>
      </c>
      <c r="E10" s="460">
        <v>0</v>
      </c>
      <c r="F10" s="207">
        <f t="shared" si="0"/>
        <v>0</v>
      </c>
      <c r="J10" s="185">
        <v>21.6</v>
      </c>
      <c r="K10" s="186">
        <v>0.8</v>
      </c>
    </row>
    <row r="11" spans="1:11" s="186" customFormat="1" ht="12.5">
      <c r="A11" s="204">
        <v>4</v>
      </c>
      <c r="B11" s="205" t="s">
        <v>1860</v>
      </c>
      <c r="C11" s="206" t="s">
        <v>676</v>
      </c>
      <c r="D11" s="206">
        <v>12</v>
      </c>
      <c r="E11" s="460">
        <v>0</v>
      </c>
      <c r="F11" s="207">
        <f t="shared" si="0"/>
        <v>0</v>
      </c>
      <c r="J11" s="185"/>
    </row>
    <row r="12" spans="1:11" s="186" customFormat="1" ht="12.5">
      <c r="A12" s="204">
        <v>5</v>
      </c>
      <c r="B12" s="205" t="s">
        <v>1861</v>
      </c>
      <c r="C12" s="206" t="s">
        <v>1862</v>
      </c>
      <c r="D12" s="206">
        <v>3</v>
      </c>
      <c r="E12" s="460">
        <v>0</v>
      </c>
      <c r="F12" s="207">
        <f t="shared" si="0"/>
        <v>0</v>
      </c>
      <c r="J12" s="185"/>
    </row>
    <row r="13" spans="1:11" s="186" customFormat="1" ht="12.5">
      <c r="A13" s="204">
        <v>6</v>
      </c>
      <c r="B13" s="205" t="s">
        <v>1863</v>
      </c>
      <c r="C13" s="206" t="s">
        <v>1862</v>
      </c>
      <c r="D13" s="206">
        <v>30</v>
      </c>
      <c r="E13" s="460">
        <v>0</v>
      </c>
      <c r="F13" s="207">
        <f t="shared" si="0"/>
        <v>0</v>
      </c>
      <c r="J13" s="185">
        <v>7.7</v>
      </c>
      <c r="K13" s="186">
        <v>0.8</v>
      </c>
    </row>
    <row r="14" spans="1:11" s="186" customFormat="1" ht="12.5">
      <c r="A14" s="204">
        <v>7</v>
      </c>
      <c r="B14" s="205" t="s">
        <v>1864</v>
      </c>
      <c r="C14" s="206" t="s">
        <v>1862</v>
      </c>
      <c r="D14" s="206">
        <v>2</v>
      </c>
      <c r="E14" s="460">
        <v>0</v>
      </c>
      <c r="F14" s="207">
        <f t="shared" si="0"/>
        <v>0</v>
      </c>
      <c r="J14" s="185"/>
    </row>
    <row r="15" spans="1:11" s="186" customFormat="1" ht="12.5">
      <c r="A15" s="204">
        <v>8</v>
      </c>
      <c r="B15" s="205" t="s">
        <v>1865</v>
      </c>
      <c r="C15" s="206" t="s">
        <v>1862</v>
      </c>
      <c r="D15" s="206">
        <v>10</v>
      </c>
      <c r="E15" s="460">
        <v>0</v>
      </c>
      <c r="F15" s="207">
        <f t="shared" si="0"/>
        <v>0</v>
      </c>
      <c r="J15" s="185">
        <v>31.3</v>
      </c>
      <c r="K15" s="186">
        <v>0.8</v>
      </c>
    </row>
    <row r="16" spans="1:11" s="186" customFormat="1" ht="12.5">
      <c r="A16" s="204">
        <v>9</v>
      </c>
      <c r="B16" s="205" t="s">
        <v>1866</v>
      </c>
      <c r="C16" s="206" t="s">
        <v>1862</v>
      </c>
      <c r="D16" s="206">
        <v>5</v>
      </c>
      <c r="E16" s="460">
        <v>0</v>
      </c>
      <c r="F16" s="207">
        <f t="shared" si="0"/>
        <v>0</v>
      </c>
      <c r="J16" s="185">
        <v>78.8</v>
      </c>
      <c r="K16" s="186">
        <v>0.8</v>
      </c>
    </row>
    <row r="17" spans="1:11" s="186" customFormat="1" ht="12.5">
      <c r="A17" s="204">
        <v>10</v>
      </c>
      <c r="B17" s="205" t="s">
        <v>1867</v>
      </c>
      <c r="C17" s="206" t="s">
        <v>1862</v>
      </c>
      <c r="D17" s="206">
        <v>6</v>
      </c>
      <c r="E17" s="460">
        <v>0</v>
      </c>
      <c r="F17" s="207">
        <f t="shared" si="0"/>
        <v>0</v>
      </c>
      <c r="J17" s="185">
        <v>7.14</v>
      </c>
      <c r="K17" s="186">
        <v>0.8</v>
      </c>
    </row>
    <row r="18" spans="1:11" s="186" customFormat="1" ht="12.5">
      <c r="A18" s="204">
        <v>11</v>
      </c>
      <c r="B18" s="205" t="s">
        <v>1868</v>
      </c>
      <c r="C18" s="206" t="s">
        <v>1862</v>
      </c>
      <c r="D18" s="206">
        <v>4</v>
      </c>
      <c r="E18" s="460">
        <v>0</v>
      </c>
      <c r="F18" s="207">
        <f t="shared" si="0"/>
        <v>0</v>
      </c>
      <c r="J18" s="185">
        <v>17.600000000000001</v>
      </c>
      <c r="K18" s="186">
        <v>0.8</v>
      </c>
    </row>
    <row r="19" spans="1:11" s="186" customFormat="1" ht="12.5">
      <c r="A19" s="204">
        <v>12</v>
      </c>
      <c r="B19" s="205" t="s">
        <v>1869</v>
      </c>
      <c r="C19" s="206" t="s">
        <v>1862</v>
      </c>
      <c r="D19" s="206">
        <v>1</v>
      </c>
      <c r="E19" s="460">
        <v>0</v>
      </c>
      <c r="F19" s="207">
        <f t="shared" si="0"/>
        <v>0</v>
      </c>
      <c r="J19" s="185">
        <v>64</v>
      </c>
      <c r="K19" s="186">
        <v>0.8</v>
      </c>
    </row>
    <row r="20" spans="1:11" s="186" customFormat="1" ht="12.5">
      <c r="A20" s="204">
        <v>13</v>
      </c>
      <c r="B20" s="205" t="s">
        <v>1870</v>
      </c>
      <c r="C20" s="206" t="s">
        <v>1862</v>
      </c>
      <c r="D20" s="206">
        <v>1</v>
      </c>
      <c r="E20" s="460">
        <v>0</v>
      </c>
      <c r="F20" s="207">
        <f t="shared" si="0"/>
        <v>0</v>
      </c>
      <c r="J20" s="185"/>
    </row>
    <row r="21" spans="1:11" s="186" customFormat="1" ht="12.5">
      <c r="A21" s="204">
        <v>14</v>
      </c>
      <c r="B21" s="205" t="s">
        <v>1871</v>
      </c>
      <c r="C21" s="206" t="s">
        <v>676</v>
      </c>
      <c r="D21" s="206">
        <v>80</v>
      </c>
      <c r="E21" s="460">
        <v>0</v>
      </c>
      <c r="F21" s="207">
        <f>D21*E21</f>
        <v>0</v>
      </c>
      <c r="J21" s="185">
        <v>10.8</v>
      </c>
      <c r="K21" s="186">
        <v>0.8</v>
      </c>
    </row>
    <row r="22" spans="1:11" s="186" customFormat="1" ht="12.5">
      <c r="A22" s="204">
        <v>15</v>
      </c>
      <c r="B22" s="205" t="s">
        <v>1872</v>
      </c>
      <c r="C22" s="206" t="s">
        <v>676</v>
      </c>
      <c r="D22" s="206">
        <v>150</v>
      </c>
      <c r="E22" s="460">
        <v>0</v>
      </c>
      <c r="F22" s="207">
        <f>D22*E22</f>
        <v>0</v>
      </c>
      <c r="J22" s="185">
        <v>10.8</v>
      </c>
      <c r="K22" s="186">
        <v>0.8</v>
      </c>
    </row>
    <row r="23" spans="1:11" s="186" customFormat="1" ht="12.5">
      <c r="A23" s="204">
        <v>16</v>
      </c>
      <c r="B23" s="205" t="s">
        <v>1873</v>
      </c>
      <c r="C23" s="206" t="s">
        <v>676</v>
      </c>
      <c r="D23" s="206">
        <v>210</v>
      </c>
      <c r="E23" s="460">
        <v>0</v>
      </c>
      <c r="F23" s="207">
        <f t="shared" si="0"/>
        <v>0</v>
      </c>
      <c r="J23" s="185">
        <v>10.5</v>
      </c>
      <c r="K23" s="186">
        <v>0.8</v>
      </c>
    </row>
    <row r="24" spans="1:11" s="186" customFormat="1" ht="12.5">
      <c r="A24" s="204">
        <v>17</v>
      </c>
      <c r="B24" s="205" t="s">
        <v>1874</v>
      </c>
      <c r="C24" s="206" t="s">
        <v>676</v>
      </c>
      <c r="D24" s="206">
        <v>280</v>
      </c>
      <c r="E24" s="460">
        <v>0</v>
      </c>
      <c r="F24" s="207">
        <f t="shared" si="0"/>
        <v>0</v>
      </c>
      <c r="J24" s="185">
        <v>16.8</v>
      </c>
      <c r="K24" s="186">
        <v>0.8</v>
      </c>
    </row>
    <row r="25" spans="1:11" s="186" customFormat="1" ht="12.5">
      <c r="A25" s="204">
        <v>18</v>
      </c>
      <c r="B25" s="205" t="s">
        <v>1875</v>
      </c>
      <c r="C25" s="206" t="s">
        <v>676</v>
      </c>
      <c r="D25" s="206">
        <v>30</v>
      </c>
      <c r="E25" s="460">
        <v>0</v>
      </c>
      <c r="F25" s="207">
        <f t="shared" si="0"/>
        <v>0</v>
      </c>
      <c r="J25" s="185">
        <v>17.8</v>
      </c>
      <c r="K25" s="186">
        <v>0.8</v>
      </c>
    </row>
    <row r="26" spans="1:11" s="186" customFormat="1" ht="12.5">
      <c r="A26" s="204">
        <v>19</v>
      </c>
      <c r="B26" s="205" t="s">
        <v>1876</v>
      </c>
      <c r="C26" s="206" t="s">
        <v>676</v>
      </c>
      <c r="D26" s="206">
        <v>10</v>
      </c>
      <c r="E26" s="460">
        <v>0</v>
      </c>
      <c r="F26" s="207">
        <f t="shared" si="0"/>
        <v>0</v>
      </c>
      <c r="J26" s="185">
        <v>17.8</v>
      </c>
      <c r="K26" s="186">
        <v>0.8</v>
      </c>
    </row>
    <row r="27" spans="1:11" s="186" customFormat="1" ht="12.5">
      <c r="A27" s="204">
        <v>20</v>
      </c>
      <c r="B27" s="205" t="s">
        <v>1877</v>
      </c>
      <c r="C27" s="206" t="s">
        <v>676</v>
      </c>
      <c r="D27" s="206">
        <v>15</v>
      </c>
      <c r="E27" s="460">
        <v>0</v>
      </c>
      <c r="F27" s="207">
        <f t="shared" si="0"/>
        <v>0</v>
      </c>
      <c r="J27" s="185">
        <v>17.8</v>
      </c>
      <c r="K27" s="186">
        <v>0.8</v>
      </c>
    </row>
    <row r="28" spans="1:11" s="186" customFormat="1" ht="12.5">
      <c r="A28" s="204">
        <v>21</v>
      </c>
      <c r="B28" s="205" t="s">
        <v>1878</v>
      </c>
      <c r="C28" s="206" t="s">
        <v>676</v>
      </c>
      <c r="D28" s="206">
        <v>30</v>
      </c>
      <c r="E28" s="460">
        <v>0</v>
      </c>
      <c r="F28" s="207">
        <f>D28*E28</f>
        <v>0</v>
      </c>
      <c r="J28" s="185">
        <v>3.9</v>
      </c>
      <c r="K28" s="186">
        <v>0.8</v>
      </c>
    </row>
    <row r="29" spans="1:11" s="186" customFormat="1" ht="12.5">
      <c r="A29" s="204">
        <v>22</v>
      </c>
      <c r="B29" s="205" t="s">
        <v>1879</v>
      </c>
      <c r="C29" s="206" t="s">
        <v>676</v>
      </c>
      <c r="D29" s="206">
        <v>40</v>
      </c>
      <c r="E29" s="460">
        <v>0</v>
      </c>
      <c r="F29" s="207">
        <f>D29*E29</f>
        <v>0</v>
      </c>
      <c r="J29" s="185">
        <v>12.7</v>
      </c>
      <c r="K29" s="186">
        <v>0.8</v>
      </c>
    </row>
    <row r="30" spans="1:11" s="186" customFormat="1" ht="12.5">
      <c r="A30" s="204">
        <v>23</v>
      </c>
      <c r="B30" s="205" t="s">
        <v>1880</v>
      </c>
      <c r="C30" s="206" t="s">
        <v>676</v>
      </c>
      <c r="D30" s="206">
        <v>4</v>
      </c>
      <c r="E30" s="460">
        <v>0</v>
      </c>
      <c r="F30" s="207">
        <f>D30*E30</f>
        <v>0</v>
      </c>
      <c r="J30" s="185"/>
    </row>
    <row r="31" spans="1:11" s="186" customFormat="1" ht="12.5">
      <c r="A31" s="204">
        <v>24</v>
      </c>
      <c r="B31" s="205" t="s">
        <v>1881</v>
      </c>
      <c r="C31" s="206" t="s">
        <v>676</v>
      </c>
      <c r="D31" s="206">
        <v>20</v>
      </c>
      <c r="E31" s="460">
        <v>0</v>
      </c>
      <c r="F31" s="207">
        <f t="shared" ref="F31:F59" si="1">D31*E31</f>
        <v>0</v>
      </c>
      <c r="J31" s="185">
        <v>7.6</v>
      </c>
      <c r="K31" s="186">
        <v>0.8</v>
      </c>
    </row>
    <row r="32" spans="1:11" s="186" customFormat="1" ht="12.5">
      <c r="A32" s="204">
        <v>25</v>
      </c>
      <c r="B32" s="205" t="s">
        <v>1882</v>
      </c>
      <c r="C32" s="206" t="s">
        <v>676</v>
      </c>
      <c r="D32" s="206">
        <v>50</v>
      </c>
      <c r="E32" s="460">
        <v>0</v>
      </c>
      <c r="F32" s="207">
        <f t="shared" si="1"/>
        <v>0</v>
      </c>
      <c r="J32" s="185"/>
    </row>
    <row r="33" spans="1:11" s="186" customFormat="1" ht="12.5">
      <c r="A33" s="204">
        <v>26</v>
      </c>
      <c r="B33" s="205" t="s">
        <v>1883</v>
      </c>
      <c r="C33" s="206" t="s">
        <v>676</v>
      </c>
      <c r="D33" s="206">
        <v>15</v>
      </c>
      <c r="E33" s="460">
        <v>0</v>
      </c>
      <c r="F33" s="207">
        <f>D33*E33</f>
        <v>0</v>
      </c>
      <c r="J33" s="185"/>
    </row>
    <row r="34" spans="1:11" s="186" customFormat="1" ht="12.5">
      <c r="A34" s="204">
        <v>27</v>
      </c>
      <c r="B34" s="205" t="s">
        <v>1884</v>
      </c>
      <c r="C34" s="206" t="s">
        <v>676</v>
      </c>
      <c r="D34" s="206">
        <v>40</v>
      </c>
      <c r="E34" s="460">
        <v>0</v>
      </c>
      <c r="F34" s="207">
        <f t="shared" si="1"/>
        <v>0</v>
      </c>
      <c r="J34" s="185"/>
    </row>
    <row r="35" spans="1:11" s="186" customFormat="1" ht="12.5">
      <c r="A35" s="204">
        <v>28</v>
      </c>
      <c r="B35" s="205" t="s">
        <v>1885</v>
      </c>
      <c r="C35" s="206" t="s">
        <v>1862</v>
      </c>
      <c r="D35" s="206">
        <v>15</v>
      </c>
      <c r="E35" s="460">
        <v>0</v>
      </c>
      <c r="F35" s="207">
        <f t="shared" si="1"/>
        <v>0</v>
      </c>
    </row>
    <row r="36" spans="1:11" s="186" customFormat="1" ht="12.5">
      <c r="A36" s="204">
        <v>29</v>
      </c>
      <c r="B36" s="205" t="s">
        <v>1886</v>
      </c>
      <c r="C36" s="206" t="s">
        <v>1862</v>
      </c>
      <c r="D36" s="206">
        <v>2</v>
      </c>
      <c r="E36" s="460">
        <v>0</v>
      </c>
      <c r="F36" s="207">
        <f t="shared" si="1"/>
        <v>0</v>
      </c>
    </row>
    <row r="37" spans="1:11" s="186" customFormat="1" ht="12.5">
      <c r="A37" s="204">
        <v>30</v>
      </c>
      <c r="B37" s="205" t="s">
        <v>1887</v>
      </c>
      <c r="C37" s="206" t="s">
        <v>1862</v>
      </c>
      <c r="D37" s="206">
        <v>65</v>
      </c>
      <c r="E37" s="460">
        <v>0</v>
      </c>
      <c r="F37" s="207">
        <f t="shared" si="1"/>
        <v>0</v>
      </c>
    </row>
    <row r="38" spans="1:11" s="186" customFormat="1" ht="12.5">
      <c r="A38" s="204">
        <v>31</v>
      </c>
      <c r="B38" s="205" t="s">
        <v>1888</v>
      </c>
      <c r="C38" s="206" t="s">
        <v>1862</v>
      </c>
      <c r="D38" s="206">
        <v>10</v>
      </c>
      <c r="E38" s="460">
        <v>0</v>
      </c>
      <c r="F38" s="207">
        <f t="shared" si="1"/>
        <v>0</v>
      </c>
    </row>
    <row r="39" spans="1:11" s="186" customFormat="1" ht="12.5">
      <c r="A39" s="204">
        <v>32</v>
      </c>
      <c r="B39" s="205" t="s">
        <v>1889</v>
      </c>
      <c r="C39" s="206" t="s">
        <v>1862</v>
      </c>
      <c r="D39" s="206">
        <v>2</v>
      </c>
      <c r="E39" s="460">
        <v>0</v>
      </c>
      <c r="F39" s="207">
        <f t="shared" si="1"/>
        <v>0</v>
      </c>
      <c r="J39" s="185">
        <v>123</v>
      </c>
      <c r="K39" s="186">
        <v>0.8</v>
      </c>
    </row>
    <row r="40" spans="1:11" s="186" customFormat="1" ht="12.5">
      <c r="A40" s="204">
        <v>33</v>
      </c>
      <c r="B40" s="205" t="s">
        <v>1890</v>
      </c>
      <c r="C40" s="206" t="s">
        <v>1862</v>
      </c>
      <c r="D40" s="206">
        <v>1</v>
      </c>
      <c r="E40" s="460">
        <v>0</v>
      </c>
      <c r="F40" s="207">
        <f t="shared" si="1"/>
        <v>0</v>
      </c>
      <c r="J40" s="185">
        <v>152</v>
      </c>
      <c r="K40" s="186">
        <v>0.8</v>
      </c>
    </row>
    <row r="41" spans="1:11" s="186" customFormat="1" ht="12.5">
      <c r="A41" s="204">
        <v>34</v>
      </c>
      <c r="B41" s="205" t="s">
        <v>1891</v>
      </c>
      <c r="C41" s="206" t="s">
        <v>1862</v>
      </c>
      <c r="D41" s="206">
        <v>2</v>
      </c>
      <c r="E41" s="460">
        <v>0</v>
      </c>
      <c r="F41" s="207">
        <f t="shared" si="1"/>
        <v>0</v>
      </c>
      <c r="J41" s="185">
        <v>123</v>
      </c>
      <c r="K41" s="186">
        <v>0.8</v>
      </c>
    </row>
    <row r="42" spans="1:11" s="186" customFormat="1" ht="12.5">
      <c r="A42" s="204">
        <v>35</v>
      </c>
      <c r="B42" s="205" t="s">
        <v>1892</v>
      </c>
      <c r="C42" s="206" t="s">
        <v>1862</v>
      </c>
      <c r="D42" s="206">
        <v>1</v>
      </c>
      <c r="E42" s="460">
        <v>0</v>
      </c>
      <c r="F42" s="207">
        <f t="shared" si="1"/>
        <v>0</v>
      </c>
      <c r="J42" s="185">
        <v>123</v>
      </c>
      <c r="K42" s="186">
        <v>0.8</v>
      </c>
    </row>
    <row r="43" spans="1:11" s="186" customFormat="1" ht="12.5">
      <c r="A43" s="204">
        <v>36</v>
      </c>
      <c r="B43" s="205" t="s">
        <v>1893</v>
      </c>
      <c r="C43" s="206" t="s">
        <v>1862</v>
      </c>
      <c r="D43" s="206">
        <v>2</v>
      </c>
      <c r="E43" s="460">
        <v>0</v>
      </c>
      <c r="F43" s="207">
        <f t="shared" si="1"/>
        <v>0</v>
      </c>
      <c r="J43" s="185">
        <v>161</v>
      </c>
      <c r="K43" s="186">
        <v>0.8</v>
      </c>
    </row>
    <row r="44" spans="1:11" s="186" customFormat="1" ht="12.5">
      <c r="A44" s="204">
        <v>37</v>
      </c>
      <c r="B44" s="205" t="s">
        <v>1894</v>
      </c>
      <c r="C44" s="206" t="s">
        <v>1862</v>
      </c>
      <c r="D44" s="206">
        <v>1</v>
      </c>
      <c r="E44" s="460">
        <v>0</v>
      </c>
      <c r="F44" s="207">
        <f t="shared" si="1"/>
        <v>0</v>
      </c>
      <c r="J44" s="185"/>
    </row>
    <row r="45" spans="1:11" s="186" customFormat="1" ht="16.75" customHeight="1">
      <c r="A45" s="204">
        <v>38</v>
      </c>
      <c r="B45" s="205" t="s">
        <v>1895</v>
      </c>
      <c r="C45" s="206" t="s">
        <v>1862</v>
      </c>
      <c r="D45" s="206">
        <v>13</v>
      </c>
      <c r="E45" s="460">
        <v>0</v>
      </c>
      <c r="F45" s="207">
        <f t="shared" si="1"/>
        <v>0</v>
      </c>
      <c r="J45" s="185">
        <v>116</v>
      </c>
      <c r="K45" s="186">
        <v>0.8</v>
      </c>
    </row>
    <row r="46" spans="1:11" s="186" customFormat="1" ht="16.75" customHeight="1">
      <c r="A46" s="204">
        <v>39</v>
      </c>
      <c r="B46" s="205" t="s">
        <v>1896</v>
      </c>
      <c r="C46" s="206" t="s">
        <v>1862</v>
      </c>
      <c r="D46" s="206">
        <v>4</v>
      </c>
      <c r="E46" s="460">
        <v>0</v>
      </c>
      <c r="F46" s="207">
        <f t="shared" si="1"/>
        <v>0</v>
      </c>
      <c r="J46" s="185">
        <v>116</v>
      </c>
      <c r="K46" s="186">
        <v>0.8</v>
      </c>
    </row>
    <row r="47" spans="1:11" s="186" customFormat="1" ht="16.75" customHeight="1">
      <c r="A47" s="204">
        <v>40</v>
      </c>
      <c r="B47" s="205" t="s">
        <v>1897</v>
      </c>
      <c r="C47" s="206" t="s">
        <v>1862</v>
      </c>
      <c r="D47" s="206">
        <v>1</v>
      </c>
      <c r="E47" s="460">
        <v>0</v>
      </c>
      <c r="F47" s="207">
        <f t="shared" si="1"/>
        <v>0</v>
      </c>
      <c r="J47" s="185">
        <v>116</v>
      </c>
      <c r="K47" s="186">
        <v>0.8</v>
      </c>
    </row>
    <row r="48" spans="1:11" s="186" customFormat="1" ht="16.75" customHeight="1">
      <c r="A48" s="204">
        <v>41</v>
      </c>
      <c r="B48" s="205" t="s">
        <v>1898</v>
      </c>
      <c r="C48" s="206" t="s">
        <v>1862</v>
      </c>
      <c r="D48" s="206">
        <v>1</v>
      </c>
      <c r="E48" s="460">
        <v>0</v>
      </c>
      <c r="F48" s="207">
        <f t="shared" si="1"/>
        <v>0</v>
      </c>
      <c r="J48" s="185"/>
    </row>
    <row r="49" spans="1:11" s="186" customFormat="1" ht="16.75" customHeight="1">
      <c r="A49" s="204">
        <v>42</v>
      </c>
      <c r="B49" s="205" t="s">
        <v>1899</v>
      </c>
      <c r="C49" s="206" t="s">
        <v>1862</v>
      </c>
      <c r="D49" s="206">
        <v>1</v>
      </c>
      <c r="E49" s="460">
        <v>0</v>
      </c>
      <c r="F49" s="207">
        <f t="shared" si="1"/>
        <v>0</v>
      </c>
      <c r="J49" s="185"/>
    </row>
    <row r="50" spans="1:11" s="186" customFormat="1" ht="16.75" customHeight="1">
      <c r="A50" s="204">
        <v>43</v>
      </c>
      <c r="B50" s="205" t="s">
        <v>1900</v>
      </c>
      <c r="C50" s="206" t="s">
        <v>1862</v>
      </c>
      <c r="D50" s="206">
        <v>2</v>
      </c>
      <c r="E50" s="460">
        <v>0</v>
      </c>
      <c r="F50" s="207">
        <f t="shared" si="1"/>
        <v>0</v>
      </c>
      <c r="J50" s="185"/>
    </row>
    <row r="51" spans="1:11" s="186" customFormat="1" ht="16.75" customHeight="1">
      <c r="A51" s="204">
        <v>44</v>
      </c>
      <c r="B51" s="205" t="s">
        <v>1901</v>
      </c>
      <c r="C51" s="206" t="s">
        <v>1862</v>
      </c>
      <c r="D51" s="206">
        <v>1</v>
      </c>
      <c r="E51" s="460">
        <v>0</v>
      </c>
      <c r="F51" s="207">
        <f t="shared" si="1"/>
        <v>0</v>
      </c>
      <c r="J51" s="185"/>
    </row>
    <row r="52" spans="1:11" s="186" customFormat="1" ht="12.5">
      <c r="A52" s="204">
        <v>45</v>
      </c>
      <c r="B52" s="205" t="s">
        <v>1902</v>
      </c>
      <c r="C52" s="206" t="s">
        <v>1862</v>
      </c>
      <c r="D52" s="206">
        <v>1</v>
      </c>
      <c r="E52" s="460">
        <v>0</v>
      </c>
      <c r="F52" s="207">
        <f t="shared" si="1"/>
        <v>0</v>
      </c>
      <c r="J52" s="185"/>
    </row>
    <row r="53" spans="1:11" s="186" customFormat="1" ht="12.5">
      <c r="A53" s="204">
        <v>46</v>
      </c>
      <c r="B53" s="205" t="s">
        <v>1903</v>
      </c>
      <c r="C53" s="206" t="s">
        <v>1862</v>
      </c>
      <c r="D53" s="206">
        <v>1</v>
      </c>
      <c r="E53" s="460">
        <v>0</v>
      </c>
      <c r="F53" s="207">
        <f t="shared" si="1"/>
        <v>0</v>
      </c>
      <c r="J53" s="185"/>
    </row>
    <row r="54" spans="1:11" s="186" customFormat="1" ht="12.5">
      <c r="A54" s="204">
        <v>47</v>
      </c>
      <c r="B54" s="205" t="s">
        <v>1904</v>
      </c>
      <c r="C54" s="206" t="s">
        <v>1862</v>
      </c>
      <c r="D54" s="206">
        <v>1</v>
      </c>
      <c r="E54" s="460">
        <v>0</v>
      </c>
      <c r="F54" s="207">
        <f t="shared" si="1"/>
        <v>0</v>
      </c>
      <c r="J54" s="185"/>
    </row>
    <row r="55" spans="1:11" s="186" customFormat="1" ht="12.5">
      <c r="A55" s="204">
        <v>48</v>
      </c>
      <c r="B55" s="205" t="s">
        <v>1905</v>
      </c>
      <c r="C55" s="206" t="s">
        <v>1862</v>
      </c>
      <c r="D55" s="206">
        <v>2</v>
      </c>
      <c r="E55" s="460">
        <v>0</v>
      </c>
      <c r="F55" s="207">
        <f t="shared" si="1"/>
        <v>0</v>
      </c>
      <c r="J55" s="185"/>
    </row>
    <row r="56" spans="1:11" s="186" customFormat="1" ht="12.5">
      <c r="A56" s="204">
        <v>49</v>
      </c>
      <c r="B56" s="205" t="s">
        <v>1906</v>
      </c>
      <c r="C56" s="206" t="s">
        <v>1862</v>
      </c>
      <c r="D56" s="206">
        <v>8</v>
      </c>
      <c r="E56" s="460">
        <v>0</v>
      </c>
      <c r="F56" s="207">
        <f t="shared" si="1"/>
        <v>0</v>
      </c>
      <c r="J56" s="185">
        <v>12</v>
      </c>
      <c r="K56" s="186">
        <v>0.8</v>
      </c>
    </row>
    <row r="57" spans="1:11" s="186" customFormat="1" ht="12.5">
      <c r="A57" s="204">
        <v>50</v>
      </c>
      <c r="B57" s="205" t="s">
        <v>1907</v>
      </c>
      <c r="C57" s="206" t="s">
        <v>1862</v>
      </c>
      <c r="D57" s="206">
        <v>8</v>
      </c>
      <c r="E57" s="460">
        <v>0</v>
      </c>
      <c r="F57" s="207">
        <f t="shared" si="1"/>
        <v>0</v>
      </c>
      <c r="J57" s="185">
        <v>14</v>
      </c>
      <c r="K57" s="186">
        <v>0.8</v>
      </c>
    </row>
    <row r="58" spans="1:11" s="186" customFormat="1" ht="12.5">
      <c r="A58" s="204">
        <v>51</v>
      </c>
      <c r="B58" s="205" t="s">
        <v>1908</v>
      </c>
      <c r="C58" s="206" t="s">
        <v>1862</v>
      </c>
      <c r="D58" s="206">
        <v>1</v>
      </c>
      <c r="E58" s="460">
        <v>0</v>
      </c>
      <c r="F58" s="207">
        <f t="shared" si="1"/>
        <v>0</v>
      </c>
      <c r="J58" s="185"/>
    </row>
    <row r="59" spans="1:11" s="186" customFormat="1" ht="12.5">
      <c r="A59" s="204">
        <v>52</v>
      </c>
      <c r="B59" s="205" t="s">
        <v>1909</v>
      </c>
      <c r="C59" s="206" t="s">
        <v>1910</v>
      </c>
      <c r="D59" s="206">
        <v>1</v>
      </c>
      <c r="E59" s="460">
        <v>0</v>
      </c>
      <c r="F59" s="207">
        <f t="shared" si="1"/>
        <v>0</v>
      </c>
      <c r="J59" s="185">
        <v>8500</v>
      </c>
      <c r="K59" s="186">
        <v>0.8</v>
      </c>
    </row>
    <row r="60" spans="1:11" s="186" customFormat="1" ht="12.5">
      <c r="A60" s="208" t="s">
        <v>385</v>
      </c>
      <c r="B60" s="209" t="s">
        <v>1911</v>
      </c>
      <c r="C60" s="209"/>
      <c r="D60" s="209"/>
      <c r="E60" s="461"/>
      <c r="F60" s="210">
        <f>SUM(F8:F59)</f>
        <v>0</v>
      </c>
      <c r="J60" s="187"/>
      <c r="K60" s="186">
        <v>0.8</v>
      </c>
    </row>
    <row r="61" spans="1:11" s="186" customFormat="1" ht="14.25" customHeight="1">
      <c r="A61" s="208" t="s">
        <v>385</v>
      </c>
      <c r="B61" s="208"/>
      <c r="C61" s="208"/>
      <c r="D61" s="208"/>
      <c r="E61" s="462"/>
      <c r="F61" s="208"/>
      <c r="K61" s="186">
        <v>0.8</v>
      </c>
    </row>
    <row r="62" spans="1:11" s="186" customFormat="1" ht="38.4" customHeight="1">
      <c r="A62" s="206" t="s">
        <v>385</v>
      </c>
      <c r="B62" s="211" t="s">
        <v>1912</v>
      </c>
      <c r="C62" s="206"/>
      <c r="D62" s="206"/>
      <c r="E62" s="463"/>
      <c r="F62" s="206"/>
      <c r="J62" s="184"/>
      <c r="K62" s="186">
        <v>0.8</v>
      </c>
    </row>
    <row r="63" spans="1:11" s="186" customFormat="1" ht="13.25" customHeight="1">
      <c r="A63" s="206"/>
      <c r="B63" s="211"/>
      <c r="C63" s="206"/>
      <c r="D63" s="206"/>
      <c r="E63" s="463"/>
      <c r="F63" s="206"/>
      <c r="J63" s="184"/>
    </row>
    <row r="64" spans="1:11" s="186" customFormat="1" ht="13">
      <c r="A64" s="208" t="s">
        <v>385</v>
      </c>
      <c r="B64" s="212" t="s">
        <v>1913</v>
      </c>
      <c r="C64" s="208"/>
      <c r="D64" s="208"/>
      <c r="E64" s="462"/>
      <c r="F64" s="208"/>
      <c r="K64" s="186">
        <v>0.8</v>
      </c>
    </row>
    <row r="65" spans="1:11" s="186" customFormat="1" ht="12.5">
      <c r="A65" s="213">
        <v>1</v>
      </c>
      <c r="B65" s="214" t="s">
        <v>1914</v>
      </c>
      <c r="C65" s="208" t="s">
        <v>1862</v>
      </c>
      <c r="D65" s="208">
        <v>1</v>
      </c>
      <c r="E65" s="460">
        <v>0</v>
      </c>
      <c r="F65" s="207">
        <f>D65*E65</f>
        <v>0</v>
      </c>
    </row>
    <row r="66" spans="1:11" s="186" customFormat="1" ht="12.5">
      <c r="A66" s="213">
        <v>2</v>
      </c>
      <c r="B66" s="214" t="s">
        <v>1915</v>
      </c>
      <c r="C66" s="208" t="s">
        <v>1862</v>
      </c>
      <c r="D66" s="208">
        <v>1</v>
      </c>
      <c r="E66" s="460">
        <v>0</v>
      </c>
      <c r="F66" s="207">
        <f t="shared" ref="F66:F68" si="2">D66*E66</f>
        <v>0</v>
      </c>
    </row>
    <row r="67" spans="1:11" s="186" customFormat="1" ht="12.5">
      <c r="A67" s="213">
        <v>4</v>
      </c>
      <c r="B67" s="214" t="s">
        <v>1916</v>
      </c>
      <c r="C67" s="208" t="s">
        <v>1862</v>
      </c>
      <c r="D67" s="208">
        <v>1</v>
      </c>
      <c r="E67" s="460">
        <v>0</v>
      </c>
      <c r="F67" s="207">
        <f>D67*E67</f>
        <v>0</v>
      </c>
    </row>
    <row r="68" spans="1:11" s="186" customFormat="1" ht="12.5">
      <c r="A68" s="213">
        <v>3</v>
      </c>
      <c r="B68" s="214" t="s">
        <v>1917</v>
      </c>
      <c r="C68" s="208" t="s">
        <v>1862</v>
      </c>
      <c r="D68" s="208">
        <v>1</v>
      </c>
      <c r="E68" s="460">
        <v>0</v>
      </c>
      <c r="F68" s="207">
        <f t="shared" si="2"/>
        <v>0</v>
      </c>
    </row>
    <row r="69" spans="1:11" s="186" customFormat="1" ht="12.5">
      <c r="A69" s="213">
        <v>5</v>
      </c>
      <c r="B69" s="214" t="s">
        <v>1957</v>
      </c>
      <c r="C69" s="208" t="s">
        <v>1862</v>
      </c>
      <c r="D69" s="208">
        <v>1</v>
      </c>
      <c r="E69" s="460">
        <v>0</v>
      </c>
      <c r="F69" s="207">
        <f>D69*E69</f>
        <v>0</v>
      </c>
    </row>
    <row r="70" spans="1:11" s="186" customFormat="1" ht="12.5">
      <c r="A70" s="213"/>
      <c r="B70" s="215" t="s">
        <v>1911</v>
      </c>
      <c r="C70" s="209"/>
      <c r="D70" s="209"/>
      <c r="E70" s="464"/>
      <c r="F70" s="216">
        <f>SUM(F65:F69)</f>
        <v>0</v>
      </c>
    </row>
    <row r="71" spans="1:11" s="188" customFormat="1" ht="14">
      <c r="A71" s="217"/>
      <c r="B71" s="218"/>
      <c r="C71" s="199"/>
      <c r="D71" s="199"/>
      <c r="E71" s="465"/>
      <c r="F71" s="219"/>
      <c r="J71" s="177"/>
    </row>
    <row r="72" spans="1:11" s="188" customFormat="1" ht="14">
      <c r="A72" s="217"/>
      <c r="B72" s="218"/>
      <c r="C72" s="199"/>
      <c r="D72" s="199"/>
      <c r="E72" s="465"/>
      <c r="F72" s="219"/>
      <c r="J72" s="177"/>
    </row>
    <row r="73" spans="1:11" s="186" customFormat="1" ht="13">
      <c r="A73" s="208" t="s">
        <v>385</v>
      </c>
      <c r="B73" s="212" t="s">
        <v>1849</v>
      </c>
      <c r="C73" s="208"/>
      <c r="D73" s="208"/>
      <c r="E73" s="462"/>
      <c r="F73" s="208"/>
      <c r="K73" s="186">
        <v>0.8</v>
      </c>
    </row>
    <row r="74" spans="1:11" s="186" customFormat="1" ht="12.5">
      <c r="A74" s="204">
        <v>1</v>
      </c>
      <c r="B74" s="205" t="s">
        <v>1919</v>
      </c>
      <c r="C74" s="206" t="s">
        <v>1862</v>
      </c>
      <c r="D74" s="206">
        <v>1</v>
      </c>
      <c r="E74" s="460">
        <v>0</v>
      </c>
      <c r="F74" s="220">
        <f>D74*E74</f>
        <v>0</v>
      </c>
      <c r="J74" s="185">
        <v>165000</v>
      </c>
      <c r="K74" s="186">
        <v>0.8</v>
      </c>
    </row>
    <row r="75" spans="1:11" s="186" customFormat="1" ht="12.5">
      <c r="A75" s="204">
        <v>2</v>
      </c>
      <c r="B75" s="205" t="s">
        <v>1920</v>
      </c>
      <c r="C75" s="206" t="s">
        <v>1862</v>
      </c>
      <c r="D75" s="206">
        <v>5</v>
      </c>
      <c r="E75" s="460">
        <v>0</v>
      </c>
      <c r="F75" s="220">
        <f t="shared" ref="F75:F77" si="3">D75*E75</f>
        <v>0</v>
      </c>
      <c r="J75" s="185"/>
    </row>
    <row r="76" spans="1:11" s="186" customFormat="1" ht="12.5">
      <c r="A76" s="204">
        <v>3</v>
      </c>
      <c r="B76" s="205" t="s">
        <v>1921</v>
      </c>
      <c r="C76" s="206" t="s">
        <v>1910</v>
      </c>
      <c r="D76" s="206">
        <v>1</v>
      </c>
      <c r="E76" s="460">
        <v>0</v>
      </c>
      <c r="F76" s="220">
        <f t="shared" si="3"/>
        <v>0</v>
      </c>
      <c r="J76" s="185">
        <v>12500</v>
      </c>
      <c r="K76" s="186">
        <v>0.8</v>
      </c>
    </row>
    <row r="77" spans="1:11" s="186" customFormat="1" ht="25">
      <c r="A77" s="204">
        <v>4</v>
      </c>
      <c r="B77" s="205" t="s">
        <v>1922</v>
      </c>
      <c r="C77" s="213" t="s">
        <v>1910</v>
      </c>
      <c r="D77" s="221">
        <v>1</v>
      </c>
      <c r="E77" s="466">
        <v>0</v>
      </c>
      <c r="F77" s="223">
        <f t="shared" si="3"/>
        <v>0</v>
      </c>
      <c r="J77" s="185"/>
    </row>
    <row r="78" spans="1:11" s="186" customFormat="1" ht="12.5">
      <c r="A78" s="208" t="s">
        <v>385</v>
      </c>
      <c r="B78" s="209" t="s">
        <v>1911</v>
      </c>
      <c r="C78" s="209"/>
      <c r="D78" s="209"/>
      <c r="E78" s="460"/>
      <c r="F78" s="220">
        <f>SUM(F74:F77)</f>
        <v>0</v>
      </c>
      <c r="J78" s="187"/>
      <c r="K78" s="186">
        <v>0.8</v>
      </c>
    </row>
    <row r="79" spans="1:11" s="188" customFormat="1" ht="14">
      <c r="A79" s="217"/>
      <c r="B79" s="218"/>
      <c r="C79" s="199"/>
      <c r="D79" s="199"/>
      <c r="E79" s="465"/>
      <c r="F79" s="219"/>
      <c r="J79" s="177"/>
    </row>
    <row r="80" spans="1:11" s="186" customFormat="1" ht="14.25" customHeight="1">
      <c r="A80" s="208" t="s">
        <v>385</v>
      </c>
      <c r="B80" s="208"/>
      <c r="C80" s="208"/>
      <c r="D80" s="208"/>
      <c r="E80" s="462"/>
      <c r="F80" s="208"/>
      <c r="K80" s="186">
        <v>0.8</v>
      </c>
    </row>
    <row r="81" spans="1:11" s="186" customFormat="1" ht="14.25" customHeight="1">
      <c r="A81" s="208" t="s">
        <v>385</v>
      </c>
      <c r="B81" s="208"/>
      <c r="C81" s="208"/>
      <c r="D81" s="208"/>
      <c r="E81" s="462"/>
      <c r="F81" s="208"/>
      <c r="K81" s="186">
        <v>0.8</v>
      </c>
    </row>
    <row r="82" spans="1:11" s="186" customFormat="1" ht="13">
      <c r="A82" s="208" t="s">
        <v>385</v>
      </c>
      <c r="B82" s="212" t="s">
        <v>1850</v>
      </c>
      <c r="C82" s="208"/>
      <c r="D82" s="208"/>
      <c r="E82" s="462"/>
      <c r="F82" s="208"/>
      <c r="K82" s="186">
        <v>0.8</v>
      </c>
    </row>
    <row r="83" spans="1:11" s="188" customFormat="1" ht="14">
      <c r="A83" s="193" t="s">
        <v>385</v>
      </c>
      <c r="B83" s="224" t="s">
        <v>1923</v>
      </c>
      <c r="C83" s="193"/>
      <c r="D83" s="193"/>
      <c r="E83" s="467"/>
      <c r="F83" s="219"/>
      <c r="J83" s="175"/>
      <c r="K83" s="188">
        <v>0.8</v>
      </c>
    </row>
    <row r="84" spans="1:11" s="186" customFormat="1" ht="12.5">
      <c r="A84" s="204">
        <v>1</v>
      </c>
      <c r="B84" s="205" t="s">
        <v>1924</v>
      </c>
      <c r="C84" s="206" t="s">
        <v>1862</v>
      </c>
      <c r="D84" s="206">
        <v>1</v>
      </c>
      <c r="E84" s="460">
        <v>0</v>
      </c>
      <c r="F84" s="220">
        <f>D84*E84</f>
        <v>0</v>
      </c>
      <c r="J84" s="184"/>
    </row>
    <row r="85" spans="1:11" s="186" customFormat="1" ht="12.5">
      <c r="A85" s="204">
        <v>2</v>
      </c>
      <c r="B85" s="205" t="s">
        <v>1925</v>
      </c>
      <c r="C85" s="206" t="s">
        <v>1862</v>
      </c>
      <c r="D85" s="206">
        <v>1</v>
      </c>
      <c r="E85" s="460">
        <v>0</v>
      </c>
      <c r="F85" s="220">
        <f t="shared" ref="F85:F98" si="4">D85*E85</f>
        <v>0</v>
      </c>
      <c r="J85" s="184"/>
    </row>
    <row r="86" spans="1:11" s="186" customFormat="1" ht="12.5">
      <c r="A86" s="204">
        <v>3</v>
      </c>
      <c r="B86" s="205" t="s">
        <v>1926</v>
      </c>
      <c r="C86" s="206" t="s">
        <v>1862</v>
      </c>
      <c r="D86" s="206">
        <v>1</v>
      </c>
      <c r="E86" s="460">
        <v>0</v>
      </c>
      <c r="F86" s="220">
        <f t="shared" si="4"/>
        <v>0</v>
      </c>
      <c r="J86" s="184"/>
    </row>
    <row r="87" spans="1:11" s="186" customFormat="1" ht="12.5">
      <c r="A87" s="204">
        <v>4</v>
      </c>
      <c r="B87" s="205" t="s">
        <v>1927</v>
      </c>
      <c r="C87" s="206" t="s">
        <v>1862</v>
      </c>
      <c r="D87" s="206">
        <v>1</v>
      </c>
      <c r="E87" s="460">
        <v>0</v>
      </c>
      <c r="F87" s="220">
        <f t="shared" si="4"/>
        <v>0</v>
      </c>
      <c r="J87" s="185">
        <v>3950</v>
      </c>
      <c r="K87" s="186">
        <v>0.7</v>
      </c>
    </row>
    <row r="88" spans="1:11" s="186" customFormat="1" ht="12.5">
      <c r="A88" s="204">
        <v>5</v>
      </c>
      <c r="B88" s="205" t="s">
        <v>1959</v>
      </c>
      <c r="C88" s="206" t="s">
        <v>1862</v>
      </c>
      <c r="D88" s="206">
        <v>2</v>
      </c>
      <c r="E88" s="460">
        <v>0</v>
      </c>
      <c r="F88" s="220">
        <f t="shared" si="4"/>
        <v>0</v>
      </c>
      <c r="J88" s="185"/>
    </row>
    <row r="89" spans="1:11" s="186" customFormat="1" ht="12.5">
      <c r="A89" s="204">
        <v>6</v>
      </c>
      <c r="B89" s="205" t="s">
        <v>1928</v>
      </c>
      <c r="C89" s="206" t="s">
        <v>1862</v>
      </c>
      <c r="D89" s="206">
        <v>1</v>
      </c>
      <c r="E89" s="460">
        <v>0</v>
      </c>
      <c r="F89" s="220">
        <f t="shared" si="4"/>
        <v>0</v>
      </c>
      <c r="J89" s="185"/>
    </row>
    <row r="90" spans="1:11" s="186" customFormat="1" ht="12.5">
      <c r="A90" s="204">
        <v>7</v>
      </c>
      <c r="B90" s="205" t="s">
        <v>1929</v>
      </c>
      <c r="C90" s="206" t="s">
        <v>1862</v>
      </c>
      <c r="D90" s="206">
        <v>1</v>
      </c>
      <c r="E90" s="460">
        <v>0</v>
      </c>
      <c r="F90" s="220">
        <f t="shared" si="4"/>
        <v>0</v>
      </c>
      <c r="J90" s="185">
        <v>2064</v>
      </c>
      <c r="K90" s="186">
        <v>0.7</v>
      </c>
    </row>
    <row r="91" spans="1:11" s="186" customFormat="1" ht="12.5">
      <c r="A91" s="204">
        <v>8</v>
      </c>
      <c r="B91" s="205" t="s">
        <v>1930</v>
      </c>
      <c r="C91" s="206" t="s">
        <v>1862</v>
      </c>
      <c r="D91" s="206">
        <v>3</v>
      </c>
      <c r="E91" s="460">
        <v>0</v>
      </c>
      <c r="F91" s="220">
        <f t="shared" si="4"/>
        <v>0</v>
      </c>
      <c r="J91" s="185">
        <v>115</v>
      </c>
      <c r="K91" s="186">
        <v>0.7</v>
      </c>
    </row>
    <row r="92" spans="1:11" s="186" customFormat="1" ht="12.5">
      <c r="A92" s="204">
        <v>9</v>
      </c>
      <c r="B92" s="205" t="s">
        <v>1931</v>
      </c>
      <c r="C92" s="206" t="s">
        <v>1862</v>
      </c>
      <c r="D92" s="206">
        <v>1</v>
      </c>
      <c r="E92" s="460">
        <v>0</v>
      </c>
      <c r="F92" s="220">
        <f t="shared" si="4"/>
        <v>0</v>
      </c>
      <c r="J92" s="185"/>
    </row>
    <row r="93" spans="1:11" s="186" customFormat="1" ht="12.5">
      <c r="A93" s="204">
        <v>10</v>
      </c>
      <c r="B93" s="205" t="s">
        <v>1932</v>
      </c>
      <c r="C93" s="206" t="s">
        <v>1862</v>
      </c>
      <c r="D93" s="206">
        <v>11</v>
      </c>
      <c r="E93" s="460">
        <v>0</v>
      </c>
      <c r="F93" s="220">
        <f t="shared" si="4"/>
        <v>0</v>
      </c>
      <c r="J93" s="185">
        <v>84</v>
      </c>
      <c r="K93" s="186">
        <v>0.7</v>
      </c>
    </row>
    <row r="94" spans="1:11" s="186" customFormat="1" ht="12.5">
      <c r="A94" s="204">
        <v>11</v>
      </c>
      <c r="B94" s="205" t="s">
        <v>1933</v>
      </c>
      <c r="C94" s="206" t="s">
        <v>1862</v>
      </c>
      <c r="D94" s="206">
        <v>1</v>
      </c>
      <c r="E94" s="460">
        <v>0</v>
      </c>
      <c r="F94" s="220">
        <f t="shared" si="4"/>
        <v>0</v>
      </c>
      <c r="J94" s="185"/>
    </row>
    <row r="95" spans="1:11" s="186" customFormat="1" ht="12.5">
      <c r="A95" s="204">
        <v>12</v>
      </c>
      <c r="B95" s="205" t="s">
        <v>1934</v>
      </c>
      <c r="C95" s="206" t="s">
        <v>1862</v>
      </c>
      <c r="D95" s="206">
        <v>5</v>
      </c>
      <c r="E95" s="460">
        <v>0</v>
      </c>
      <c r="F95" s="220">
        <f t="shared" si="4"/>
        <v>0</v>
      </c>
      <c r="J95" s="185"/>
    </row>
    <row r="96" spans="1:11" s="186" customFormat="1" ht="12.5">
      <c r="A96" s="204">
        <v>13</v>
      </c>
      <c r="B96" s="205" t="s">
        <v>1935</v>
      </c>
      <c r="C96" s="206" t="s">
        <v>1862</v>
      </c>
      <c r="D96" s="206">
        <v>25</v>
      </c>
      <c r="E96" s="460">
        <v>0</v>
      </c>
      <c r="F96" s="220">
        <f t="shared" si="4"/>
        <v>0</v>
      </c>
      <c r="J96" s="185">
        <v>3.3</v>
      </c>
      <c r="K96" s="186">
        <v>0.7</v>
      </c>
    </row>
    <row r="97" spans="1:11" s="186" customFormat="1" ht="25">
      <c r="A97" s="204">
        <v>14</v>
      </c>
      <c r="B97" s="205" t="s">
        <v>1936</v>
      </c>
      <c r="C97" s="213" t="s">
        <v>1910</v>
      </c>
      <c r="D97" s="221">
        <v>1</v>
      </c>
      <c r="E97" s="468">
        <v>0</v>
      </c>
      <c r="F97" s="220">
        <f t="shared" si="4"/>
        <v>0</v>
      </c>
      <c r="J97" s="185">
        <v>2300</v>
      </c>
      <c r="K97" s="186">
        <v>0.7</v>
      </c>
    </row>
    <row r="98" spans="1:11" s="186" customFormat="1" ht="12.5">
      <c r="A98" s="204">
        <v>15</v>
      </c>
      <c r="B98" s="205" t="s">
        <v>1937</v>
      </c>
      <c r="C98" s="206" t="s">
        <v>1910</v>
      </c>
      <c r="D98" s="206">
        <v>1</v>
      </c>
      <c r="E98" s="460">
        <v>0</v>
      </c>
      <c r="F98" s="223">
        <f t="shared" si="4"/>
        <v>0</v>
      </c>
      <c r="J98" s="185">
        <v>3800</v>
      </c>
      <c r="K98" s="186">
        <v>0.7</v>
      </c>
    </row>
    <row r="99" spans="1:11" s="186" customFormat="1" ht="12.5">
      <c r="A99" s="208" t="s">
        <v>385</v>
      </c>
      <c r="B99" s="209" t="s">
        <v>1911</v>
      </c>
      <c r="C99" s="209"/>
      <c r="D99" s="209"/>
      <c r="E99" s="469"/>
      <c r="F99" s="220">
        <f>SUM(F84:F98)</f>
        <v>0</v>
      </c>
      <c r="J99" s="187"/>
      <c r="K99" s="186">
        <v>0.7</v>
      </c>
    </row>
    <row r="100" spans="1:11" s="186" customFormat="1" ht="13">
      <c r="A100" s="208"/>
      <c r="B100" s="212"/>
      <c r="C100" s="208"/>
      <c r="D100" s="208"/>
      <c r="E100" s="462"/>
      <c r="F100" s="208"/>
    </row>
    <row r="101" spans="1:11" s="186" customFormat="1" ht="14.25" customHeight="1">
      <c r="A101" s="226" t="s">
        <v>385</v>
      </c>
      <c r="B101" s="227"/>
      <c r="C101" s="226"/>
      <c r="D101" s="226"/>
      <c r="E101" s="470"/>
      <c r="F101" s="206"/>
      <c r="J101" s="189"/>
      <c r="K101" s="186">
        <v>0.7</v>
      </c>
    </row>
    <row r="102" spans="1:11" s="186" customFormat="1" ht="14.25" customHeight="1">
      <c r="A102" s="208" t="s">
        <v>385</v>
      </c>
      <c r="B102" s="228" t="s">
        <v>1851</v>
      </c>
      <c r="C102" s="208"/>
      <c r="D102" s="208"/>
      <c r="E102" s="462"/>
      <c r="F102" s="208"/>
      <c r="K102" s="186">
        <v>0.7</v>
      </c>
    </row>
    <row r="103" spans="1:11" s="186" customFormat="1" ht="26.4" customHeight="1">
      <c r="A103" s="204">
        <v>1</v>
      </c>
      <c r="B103" s="205" t="s">
        <v>1938</v>
      </c>
      <c r="C103" s="213" t="s">
        <v>1862</v>
      </c>
      <c r="D103" s="221">
        <v>4.8000000000000001E-2</v>
      </c>
      <c r="E103" s="468">
        <v>0</v>
      </c>
      <c r="F103" s="225">
        <f>D103*E103</f>
        <v>0</v>
      </c>
      <c r="J103" s="185">
        <v>3100</v>
      </c>
      <c r="K103" s="186">
        <v>0.7</v>
      </c>
    </row>
    <row r="104" spans="1:11" s="186" customFormat="1" ht="27" customHeight="1">
      <c r="A104" s="204">
        <v>2</v>
      </c>
      <c r="B104" s="205" t="s">
        <v>1939</v>
      </c>
      <c r="C104" s="213" t="s">
        <v>1862</v>
      </c>
      <c r="D104" s="221">
        <v>0.01</v>
      </c>
      <c r="E104" s="468">
        <v>0</v>
      </c>
      <c r="F104" s="225">
        <f>D104*E104</f>
        <v>0</v>
      </c>
      <c r="J104" s="185">
        <v>1500</v>
      </c>
      <c r="K104" s="186">
        <v>0.7</v>
      </c>
    </row>
    <row r="105" spans="1:11" s="186" customFormat="1" ht="12.5">
      <c r="A105" s="208" t="s">
        <v>385</v>
      </c>
      <c r="B105" s="209" t="s">
        <v>1911</v>
      </c>
      <c r="C105" s="209"/>
      <c r="D105" s="209"/>
      <c r="E105" s="461"/>
      <c r="F105" s="210">
        <f>SUM(F103:F104)</f>
        <v>0</v>
      </c>
      <c r="J105" s="187"/>
      <c r="K105" s="186">
        <v>0.7</v>
      </c>
    </row>
    <row r="106" spans="1:11" s="186" customFormat="1" ht="12.5">
      <c r="A106" s="208"/>
      <c r="B106" s="208"/>
      <c r="C106" s="208"/>
      <c r="D106" s="208"/>
      <c r="E106" s="462"/>
      <c r="F106" s="220"/>
    </row>
    <row r="107" spans="1:11" s="186" customFormat="1" ht="14.25" customHeight="1">
      <c r="A107" s="208" t="s">
        <v>385</v>
      </c>
      <c r="B107" s="208"/>
      <c r="C107" s="208"/>
      <c r="D107" s="208"/>
      <c r="E107" s="462"/>
      <c r="F107" s="208"/>
      <c r="K107" s="186">
        <v>0.7</v>
      </c>
    </row>
    <row r="108" spans="1:11" s="186" customFormat="1" ht="13">
      <c r="A108" s="208" t="s">
        <v>385</v>
      </c>
      <c r="B108" s="212" t="s">
        <v>1852</v>
      </c>
      <c r="C108" s="208"/>
      <c r="D108" s="208"/>
      <c r="E108" s="462"/>
      <c r="F108" s="208"/>
      <c r="K108" s="186">
        <v>0.7</v>
      </c>
    </row>
    <row r="109" spans="1:11" s="186" customFormat="1" ht="12.5">
      <c r="A109" s="213">
        <v>1</v>
      </c>
      <c r="B109" s="214" t="s">
        <v>1940</v>
      </c>
      <c r="C109" s="208" t="s">
        <v>1941</v>
      </c>
      <c r="D109" s="208">
        <v>2</v>
      </c>
      <c r="E109" s="460">
        <v>0</v>
      </c>
      <c r="F109" s="207">
        <f t="shared" ref="F109:F114" si="5">D109*E109</f>
        <v>0</v>
      </c>
    </row>
    <row r="110" spans="1:11" s="186" customFormat="1" ht="12.5">
      <c r="A110" s="213">
        <v>2</v>
      </c>
      <c r="B110" s="214" t="s">
        <v>1966</v>
      </c>
      <c r="C110" s="208" t="s">
        <v>1941</v>
      </c>
      <c r="D110" s="208">
        <v>4</v>
      </c>
      <c r="E110" s="460">
        <v>0</v>
      </c>
      <c r="F110" s="207">
        <f t="shared" si="5"/>
        <v>0</v>
      </c>
    </row>
    <row r="111" spans="1:11" s="186" customFormat="1" ht="12.5">
      <c r="A111" s="213">
        <v>3</v>
      </c>
      <c r="B111" s="214" t="s">
        <v>1942</v>
      </c>
      <c r="C111" s="208" t="s">
        <v>1941</v>
      </c>
      <c r="D111" s="208">
        <v>4</v>
      </c>
      <c r="E111" s="460">
        <v>0</v>
      </c>
      <c r="F111" s="207">
        <f t="shared" si="5"/>
        <v>0</v>
      </c>
      <c r="J111" s="185">
        <v>250</v>
      </c>
      <c r="K111" s="186">
        <v>0.7</v>
      </c>
    </row>
    <row r="112" spans="1:11" s="186" customFormat="1" ht="12.5">
      <c r="A112" s="213">
        <v>4</v>
      </c>
      <c r="B112" s="205" t="s">
        <v>1943</v>
      </c>
      <c r="C112" s="206" t="s">
        <v>1941</v>
      </c>
      <c r="D112" s="206">
        <v>2</v>
      </c>
      <c r="E112" s="460">
        <v>0</v>
      </c>
      <c r="F112" s="207">
        <f t="shared" si="5"/>
        <v>0</v>
      </c>
      <c r="J112" s="185">
        <v>250</v>
      </c>
      <c r="K112" s="186">
        <v>0.7</v>
      </c>
    </row>
    <row r="113" spans="1:11" s="186" customFormat="1" ht="25">
      <c r="A113" s="213">
        <v>5</v>
      </c>
      <c r="B113" s="205" t="s">
        <v>1944</v>
      </c>
      <c r="C113" s="213" t="s">
        <v>1941</v>
      </c>
      <c r="D113" s="221">
        <v>5</v>
      </c>
      <c r="E113" s="468">
        <v>0</v>
      </c>
      <c r="F113" s="225">
        <f t="shared" si="5"/>
        <v>0</v>
      </c>
      <c r="J113" s="185">
        <v>250</v>
      </c>
      <c r="K113" s="186">
        <v>0.7</v>
      </c>
    </row>
    <row r="114" spans="1:11" s="186" customFormat="1" ht="12.5">
      <c r="A114" s="213">
        <v>6</v>
      </c>
      <c r="B114" s="205" t="s">
        <v>1945</v>
      </c>
      <c r="C114" s="206" t="s">
        <v>1941</v>
      </c>
      <c r="D114" s="206">
        <v>30</v>
      </c>
      <c r="E114" s="460">
        <v>0</v>
      </c>
      <c r="F114" s="207">
        <f t="shared" si="5"/>
        <v>0</v>
      </c>
      <c r="J114" s="187"/>
      <c r="K114" s="186">
        <v>0.7</v>
      </c>
    </row>
    <row r="115" spans="1:11" s="186" customFormat="1" ht="14.25" customHeight="1">
      <c r="A115" s="208" t="s">
        <v>385</v>
      </c>
      <c r="B115" s="209" t="s">
        <v>1911</v>
      </c>
      <c r="C115" s="209"/>
      <c r="D115" s="209"/>
      <c r="E115" s="461"/>
      <c r="F115" s="210">
        <f>SUM(F109:F114)</f>
        <v>0</v>
      </c>
      <c r="K115" s="186">
        <v>0.7</v>
      </c>
    </row>
    <row r="116" spans="1:11" s="186" customFormat="1" ht="14.25" customHeight="1">
      <c r="A116" s="208" t="s">
        <v>385</v>
      </c>
      <c r="B116" s="208"/>
      <c r="C116" s="208"/>
      <c r="D116" s="208"/>
      <c r="E116" s="462"/>
      <c r="F116" s="208"/>
      <c r="K116" s="186">
        <v>0.7</v>
      </c>
    </row>
    <row r="117" spans="1:11" s="186" customFormat="1" ht="12.5">
      <c r="A117" s="208" t="s">
        <v>385</v>
      </c>
      <c r="B117" s="208"/>
      <c r="C117" s="208"/>
      <c r="D117" s="208"/>
      <c r="E117" s="462"/>
      <c r="F117" s="208"/>
      <c r="K117" s="186">
        <v>0.7</v>
      </c>
    </row>
    <row r="118" spans="1:11" s="186" customFormat="1" ht="13">
      <c r="A118" s="208" t="s">
        <v>385</v>
      </c>
      <c r="B118" s="212" t="s">
        <v>1853</v>
      </c>
      <c r="C118" s="208"/>
      <c r="D118" s="208"/>
      <c r="E118" s="462"/>
      <c r="F118" s="208"/>
    </row>
    <row r="119" spans="1:11" s="186" customFormat="1" ht="13">
      <c r="A119" s="208"/>
      <c r="B119" s="212"/>
      <c r="C119" s="208"/>
      <c r="D119" s="208"/>
      <c r="E119" s="462"/>
      <c r="F119" s="208"/>
      <c r="J119" s="185">
        <v>300</v>
      </c>
      <c r="K119" s="186">
        <v>0.7</v>
      </c>
    </row>
    <row r="120" spans="1:11" s="186" customFormat="1" ht="25">
      <c r="A120" s="204">
        <v>1</v>
      </c>
      <c r="B120" s="205" t="s">
        <v>1946</v>
      </c>
      <c r="C120" s="213" t="s">
        <v>1941</v>
      </c>
      <c r="D120" s="221">
        <v>8</v>
      </c>
      <c r="E120" s="468">
        <v>0</v>
      </c>
      <c r="F120" s="220">
        <f>D120*E120</f>
        <v>0</v>
      </c>
    </row>
    <row r="121" spans="1:11" s="186" customFormat="1" ht="12.5">
      <c r="A121" s="213">
        <v>2</v>
      </c>
      <c r="B121" s="208" t="s">
        <v>1963</v>
      </c>
      <c r="C121" s="208" t="s">
        <v>1941</v>
      </c>
      <c r="D121" s="208">
        <v>4</v>
      </c>
      <c r="E121" s="468">
        <v>0</v>
      </c>
      <c r="F121" s="220">
        <f>D121*E121</f>
        <v>0</v>
      </c>
    </row>
    <row r="122" spans="1:11" s="186" customFormat="1" ht="12.5">
      <c r="A122" s="208"/>
      <c r="B122" s="209" t="s">
        <v>1911</v>
      </c>
      <c r="C122" s="209"/>
      <c r="D122" s="209"/>
      <c r="E122" s="461"/>
      <c r="F122" s="210">
        <f>SUM(F120:F121)</f>
        <v>0</v>
      </c>
    </row>
    <row r="123" spans="1:11" s="186" customFormat="1" ht="12.5">
      <c r="E123" s="471"/>
    </row>
    <row r="124" spans="1:11" s="190" customFormat="1" ht="13">
      <c r="E124" s="472"/>
      <c r="K124" s="176"/>
    </row>
    <row r="125" spans="1:11" s="190" customFormat="1" ht="15.5">
      <c r="B125" s="433" t="s">
        <v>2204</v>
      </c>
      <c r="E125" s="472"/>
      <c r="F125" s="434">
        <f>F60+F70+F78+F99+F105+F115+F122</f>
        <v>0</v>
      </c>
      <c r="K125" s="176"/>
    </row>
    <row r="126" spans="1:11" s="190" customFormat="1" ht="13">
      <c r="K126" s="176"/>
    </row>
    <row r="127" spans="1:11" s="190" customFormat="1" ht="13">
      <c r="K127" s="176"/>
    </row>
    <row r="128" spans="1:11" s="190" customFormat="1" ht="13">
      <c r="K128" s="176"/>
    </row>
    <row r="129" spans="11:11" s="190" customFormat="1" ht="13">
      <c r="K129" s="176"/>
    </row>
    <row r="130" spans="11:11">
      <c r="K130" s="188"/>
    </row>
    <row r="131" spans="11:11">
      <c r="K131" s="188"/>
    </row>
    <row r="132" spans="11:11">
      <c r="K132" s="188"/>
    </row>
    <row r="133" spans="11:11">
      <c r="K133" s="188"/>
    </row>
    <row r="134" spans="11:11">
      <c r="K134" s="188"/>
    </row>
    <row r="135" spans="11:11">
      <c r="K135" s="188"/>
    </row>
    <row r="136" spans="11:11">
      <c r="K136" s="188"/>
    </row>
    <row r="137" spans="11:11">
      <c r="K137" s="188"/>
    </row>
    <row r="138" spans="11:11">
      <c r="K138" s="188"/>
    </row>
    <row r="139" spans="11:11">
      <c r="K139" s="188"/>
    </row>
    <row r="140" spans="11:11">
      <c r="K140" s="188"/>
    </row>
    <row r="141" spans="11:11">
      <c r="K141" s="188"/>
    </row>
    <row r="142" spans="11:11">
      <c r="K142" s="188"/>
    </row>
    <row r="143" spans="11:11">
      <c r="K143" s="188"/>
    </row>
    <row r="144" spans="11:11">
      <c r="K144" s="188"/>
    </row>
    <row r="145" spans="11:11">
      <c r="K145" s="188"/>
    </row>
    <row r="146" spans="11:11">
      <c r="K146" s="188"/>
    </row>
    <row r="147" spans="11:11">
      <c r="K147" s="188"/>
    </row>
    <row r="148" spans="11:11">
      <c r="K148" s="188"/>
    </row>
    <row r="149" spans="11:11">
      <c r="K149" s="188"/>
    </row>
    <row r="150" spans="11:11">
      <c r="K150" s="188"/>
    </row>
    <row r="151" spans="11:11">
      <c r="K151" s="188"/>
    </row>
    <row r="152" spans="11:11">
      <c r="K152" s="188"/>
    </row>
    <row r="153" spans="11:11">
      <c r="K153" s="188"/>
    </row>
    <row r="154" spans="11:11">
      <c r="K154" s="188"/>
    </row>
    <row r="155" spans="11:11">
      <c r="K155" s="188"/>
    </row>
    <row r="156" spans="11:11">
      <c r="K156" s="188"/>
    </row>
    <row r="157" spans="11:11">
      <c r="K157" s="188"/>
    </row>
    <row r="158" spans="11:11">
      <c r="K158" s="188"/>
    </row>
    <row r="159" spans="11:11">
      <c r="K159" s="188"/>
    </row>
    <row r="160" spans="11:11">
      <c r="K160" s="188"/>
    </row>
    <row r="161" spans="11:11">
      <c r="K161" s="188"/>
    </row>
    <row r="162" spans="11:11">
      <c r="K162" s="188"/>
    </row>
    <row r="163" spans="11:11">
      <c r="K163" s="188"/>
    </row>
    <row r="164" spans="11:11">
      <c r="K164" s="188"/>
    </row>
    <row r="165" spans="11:11">
      <c r="K165" s="188"/>
    </row>
    <row r="166" spans="11:11">
      <c r="K166" s="188"/>
    </row>
    <row r="167" spans="11:11">
      <c r="K167" s="188"/>
    </row>
    <row r="168" spans="11:11">
      <c r="K168" s="188"/>
    </row>
    <row r="169" spans="11:11">
      <c r="K169" s="188"/>
    </row>
    <row r="170" spans="11:11">
      <c r="K170" s="188"/>
    </row>
    <row r="171" spans="11:11">
      <c r="K171" s="188"/>
    </row>
    <row r="172" spans="11:11">
      <c r="K172" s="188"/>
    </row>
    <row r="173" spans="11:11">
      <c r="K173" s="188"/>
    </row>
    <row r="174" spans="11:11">
      <c r="K174" s="188"/>
    </row>
    <row r="175" spans="11:11">
      <c r="K175" s="188"/>
    </row>
    <row r="176" spans="11:11">
      <c r="K176" s="188"/>
    </row>
    <row r="177" spans="11:11">
      <c r="K177" s="188"/>
    </row>
    <row r="178" spans="11:11">
      <c r="K178" s="188"/>
    </row>
    <row r="179" spans="11:11">
      <c r="K179" s="188"/>
    </row>
    <row r="180" spans="11:11">
      <c r="K180" s="188"/>
    </row>
    <row r="181" spans="11:11">
      <c r="K181" s="188"/>
    </row>
    <row r="182" spans="11:11">
      <c r="K182" s="188"/>
    </row>
    <row r="183" spans="11:11">
      <c r="K183" s="188"/>
    </row>
    <row r="184" spans="11:11">
      <c r="K184" s="188"/>
    </row>
    <row r="185" spans="11:11">
      <c r="K185" s="188"/>
    </row>
    <row r="186" spans="11:11">
      <c r="K186" s="188"/>
    </row>
    <row r="187" spans="11:11">
      <c r="K187" s="188"/>
    </row>
    <row r="188" spans="11:11">
      <c r="K188" s="188"/>
    </row>
    <row r="189" spans="11:11">
      <c r="K189" s="188"/>
    </row>
    <row r="190" spans="11:11">
      <c r="K190" s="188"/>
    </row>
    <row r="191" spans="11:11">
      <c r="K191" s="188"/>
    </row>
    <row r="192" spans="11:11">
      <c r="K192" s="188"/>
    </row>
    <row r="193" spans="11:11">
      <c r="K193" s="188"/>
    </row>
    <row r="194" spans="11:11">
      <c r="K194" s="188"/>
    </row>
    <row r="195" spans="11:11">
      <c r="K195" s="188"/>
    </row>
    <row r="196" spans="11:11">
      <c r="K196" s="188"/>
    </row>
    <row r="197" spans="11:11">
      <c r="K197" s="188"/>
    </row>
    <row r="198" spans="11:11">
      <c r="K198" s="188"/>
    </row>
    <row r="199" spans="11:11">
      <c r="K199" s="188"/>
    </row>
    <row r="200" spans="11:11">
      <c r="K200" s="188"/>
    </row>
    <row r="201" spans="11:11">
      <c r="K201" s="188"/>
    </row>
    <row r="202" spans="11:11">
      <c r="K202" s="188"/>
    </row>
    <row r="203" spans="11:11">
      <c r="K203" s="188"/>
    </row>
    <row r="204" spans="11:11">
      <c r="K204" s="188"/>
    </row>
    <row r="205" spans="11:11">
      <c r="K205" s="188"/>
    </row>
    <row r="206" spans="11:11">
      <c r="K206" s="188"/>
    </row>
    <row r="207" spans="11:11">
      <c r="K207" s="188"/>
    </row>
    <row r="208" spans="11:11">
      <c r="K208" s="188"/>
    </row>
    <row r="209" spans="11:11">
      <c r="K209" s="188"/>
    </row>
    <row r="210" spans="11:11">
      <c r="K210" s="188"/>
    </row>
    <row r="211" spans="11:11">
      <c r="K211" s="188"/>
    </row>
    <row r="212" spans="11:11">
      <c r="K212" s="188"/>
    </row>
    <row r="213" spans="11:11">
      <c r="K213" s="188"/>
    </row>
    <row r="214" spans="11:11">
      <c r="K214" s="188"/>
    </row>
    <row r="215" spans="11:11">
      <c r="K215" s="188"/>
    </row>
    <row r="216" spans="11:11">
      <c r="K216" s="188"/>
    </row>
    <row r="217" spans="11:11">
      <c r="K217" s="188"/>
    </row>
    <row r="218" spans="11:11">
      <c r="K218" s="188"/>
    </row>
    <row r="219" spans="11:11">
      <c r="K219" s="188"/>
    </row>
    <row r="220" spans="11:11">
      <c r="K220" s="188"/>
    </row>
    <row r="221" spans="11:11">
      <c r="K221" s="188"/>
    </row>
    <row r="222" spans="11:11">
      <c r="K222" s="188"/>
    </row>
    <row r="223" spans="11:11">
      <c r="K223" s="188"/>
    </row>
    <row r="224" spans="11:11">
      <c r="K224" s="188"/>
    </row>
    <row r="225" spans="11:11">
      <c r="K225" s="188"/>
    </row>
    <row r="226" spans="11:11">
      <c r="K226" s="188"/>
    </row>
    <row r="227" spans="11:11">
      <c r="K227" s="188"/>
    </row>
    <row r="228" spans="11:11">
      <c r="K228" s="188"/>
    </row>
    <row r="229" spans="11:11">
      <c r="K229" s="188"/>
    </row>
  </sheetData>
  <sheetProtection password="CD92" sheet="1" objects="1" scenarios="1" selectLockedCells="1"/>
  <pageMargins left="0.39370078740157483" right="0.39370078740157483" top="0.39370078740157483" bottom="0.39370078740157483" header="0.51181102362204722" footer="0.31496062992125984"/>
  <pageSetup paperSize="9" orientation="portrait" r:id="rId1"/>
  <headerFooter>
    <oddFooter>&amp;C&amp;C&amp;P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outlinePr summaryBelow="0"/>
  </sheetPr>
  <dimension ref="A1:BH227"/>
  <sheetViews>
    <sheetView topLeftCell="A157" workbookViewId="0">
      <selection activeCell="F204" sqref="F204"/>
    </sheetView>
  </sheetViews>
  <sheetFormatPr defaultRowHeight="12.5" outlineLevelRow="1"/>
  <cols>
    <col min="1" max="1" width="4.1796875" style="29" customWidth="1"/>
    <col min="2" max="2" width="14.36328125" style="46" customWidth="1"/>
    <col min="3" max="3" width="38.1796875" style="46" customWidth="1"/>
    <col min="4" max="4" width="4.453125" style="29" customWidth="1"/>
    <col min="5" max="5" width="10.453125" style="29" customWidth="1"/>
    <col min="6" max="6" width="9.81640625" style="29" customWidth="1"/>
    <col min="7" max="7" width="12.6328125" style="29" customWidth="1"/>
    <col min="8" max="13" width="0" style="29" hidden="1" customWidth="1"/>
    <col min="14" max="17" width="8.7265625" style="29"/>
    <col min="18" max="21" width="0" style="29" hidden="1" customWidth="1"/>
    <col min="22" max="28" width="8.7265625" style="29"/>
    <col min="29" max="39" width="0" style="29" hidden="1" customWidth="1"/>
    <col min="40" max="52" width="8.7265625" style="29"/>
    <col min="53" max="53" width="73.26953125" style="29" customWidth="1"/>
    <col min="54" max="16384" width="8.7265625" style="29"/>
  </cols>
  <sheetData>
    <row r="1" spans="1:60" ht="15.75" customHeight="1">
      <c r="A1" s="541" t="s">
        <v>67</v>
      </c>
      <c r="B1" s="541"/>
      <c r="C1" s="541"/>
      <c r="D1" s="541"/>
      <c r="E1" s="541"/>
      <c r="F1" s="541"/>
      <c r="G1" s="541"/>
      <c r="H1"/>
      <c r="I1"/>
      <c r="J1"/>
      <c r="K1"/>
      <c r="L1"/>
      <c r="M1"/>
      <c r="N1"/>
      <c r="O1"/>
      <c r="P1"/>
      <c r="Q1"/>
      <c r="AE1" s="29" t="s">
        <v>68</v>
      </c>
    </row>
    <row r="2" spans="1:60" ht="25" customHeight="1">
      <c r="A2" s="233" t="s">
        <v>69</v>
      </c>
      <c r="B2" s="319"/>
      <c r="C2" s="542" t="s">
        <v>2185</v>
      </c>
      <c r="D2" s="543"/>
      <c r="E2" s="543"/>
      <c r="F2" s="543"/>
      <c r="G2" s="544"/>
      <c r="H2"/>
      <c r="I2"/>
      <c r="J2"/>
      <c r="K2"/>
      <c r="L2"/>
      <c r="M2"/>
      <c r="N2"/>
      <c r="O2"/>
      <c r="P2"/>
      <c r="Q2"/>
      <c r="AE2" s="29" t="s">
        <v>70</v>
      </c>
    </row>
    <row r="3" spans="1:60" ht="25" customHeight="1">
      <c r="A3" s="233" t="s">
        <v>71</v>
      </c>
      <c r="B3" s="319"/>
      <c r="C3" s="542" t="s">
        <v>1369</v>
      </c>
      <c r="D3" s="543"/>
      <c r="E3" s="543"/>
      <c r="F3" s="543"/>
      <c r="G3" s="544"/>
      <c r="H3"/>
      <c r="I3"/>
      <c r="J3"/>
      <c r="K3"/>
      <c r="L3"/>
      <c r="M3"/>
      <c r="N3"/>
      <c r="O3"/>
      <c r="P3"/>
      <c r="Q3"/>
      <c r="AE3" s="29" t="s">
        <v>72</v>
      </c>
    </row>
    <row r="4" spans="1:60" ht="25" hidden="1" customHeight="1">
      <c r="A4" s="233" t="s">
        <v>73</v>
      </c>
      <c r="B4" s="319"/>
      <c r="C4" s="542"/>
      <c r="D4" s="543"/>
      <c r="E4" s="543"/>
      <c r="F4" s="543"/>
      <c r="G4" s="544"/>
      <c r="H4"/>
      <c r="I4"/>
      <c r="J4"/>
      <c r="K4"/>
      <c r="L4"/>
      <c r="M4"/>
      <c r="N4"/>
      <c r="O4"/>
      <c r="P4"/>
      <c r="Q4"/>
      <c r="AE4" s="29" t="s">
        <v>74</v>
      </c>
    </row>
    <row r="5" spans="1:60" ht="14.5" hidden="1" customHeight="1">
      <c r="A5" s="234" t="s">
        <v>75</v>
      </c>
      <c r="B5" s="235"/>
      <c r="C5" s="236"/>
      <c r="D5" s="237"/>
      <c r="E5" s="237"/>
      <c r="F5" s="237"/>
      <c r="G5" s="238"/>
      <c r="H5"/>
      <c r="I5"/>
      <c r="J5"/>
      <c r="K5"/>
      <c r="L5"/>
      <c r="M5"/>
      <c r="N5"/>
      <c r="O5"/>
      <c r="P5"/>
      <c r="Q5"/>
      <c r="AE5" s="29" t="s">
        <v>76</v>
      </c>
    </row>
    <row r="6" spans="1:60" ht="14.5">
      <c r="A6"/>
      <c r="B6" s="239"/>
      <c r="C6" s="239"/>
      <c r="D6"/>
      <c r="E6"/>
      <c r="F6"/>
      <c r="G6"/>
      <c r="H6"/>
      <c r="I6"/>
      <c r="J6"/>
      <c r="K6"/>
      <c r="L6"/>
      <c r="M6"/>
      <c r="N6"/>
      <c r="O6"/>
      <c r="P6"/>
      <c r="Q6"/>
    </row>
    <row r="7" spans="1:60" ht="43.5">
      <c r="A7" s="240" t="s">
        <v>77</v>
      </c>
      <c r="B7" s="241" t="s">
        <v>78</v>
      </c>
      <c r="C7" s="241" t="s">
        <v>79</v>
      </c>
      <c r="D7" s="240" t="s">
        <v>80</v>
      </c>
      <c r="E7" s="240" t="s">
        <v>81</v>
      </c>
      <c r="F7" s="242" t="s">
        <v>82</v>
      </c>
      <c r="G7" s="240" t="s">
        <v>63</v>
      </c>
      <c r="H7" s="311" t="s">
        <v>83</v>
      </c>
      <c r="I7" s="311" t="s">
        <v>84</v>
      </c>
      <c r="J7" s="311" t="s">
        <v>85</v>
      </c>
      <c r="K7" s="311" t="s">
        <v>86</v>
      </c>
      <c r="L7" s="311" t="s">
        <v>87</v>
      </c>
      <c r="M7" s="311" t="s">
        <v>88</v>
      </c>
      <c r="N7" s="311" t="s">
        <v>89</v>
      </c>
      <c r="O7" s="311" t="s">
        <v>90</v>
      </c>
      <c r="P7" s="311" t="s">
        <v>91</v>
      </c>
      <c r="Q7" s="311" t="s">
        <v>92</v>
      </c>
      <c r="R7" s="30" t="s">
        <v>93</v>
      </c>
      <c r="S7" s="30" t="s">
        <v>94</v>
      </c>
      <c r="T7" s="30" t="s">
        <v>95</v>
      </c>
      <c r="U7" s="30" t="s">
        <v>96</v>
      </c>
    </row>
    <row r="8" spans="1:60" ht="14.5">
      <c r="A8" s="243" t="s">
        <v>97</v>
      </c>
      <c r="B8" s="244" t="s">
        <v>62</v>
      </c>
      <c r="C8" s="245" t="s">
        <v>61</v>
      </c>
      <c r="D8" s="312"/>
      <c r="E8" s="247"/>
      <c r="F8" s="248"/>
      <c r="G8" s="248">
        <f>SUMIF(AE9:AE31,"&lt;&gt;NOR",G9:G31)</f>
        <v>0</v>
      </c>
      <c r="H8" s="248"/>
      <c r="I8" s="248">
        <f>SUM(I9:I31)</f>
        <v>0</v>
      </c>
      <c r="J8" s="248"/>
      <c r="K8" s="248">
        <f>SUM(K9:K31)</f>
        <v>0</v>
      </c>
      <c r="L8" s="248"/>
      <c r="M8" s="248">
        <f>SUM(M9:M31)</f>
        <v>0</v>
      </c>
      <c r="N8" s="312"/>
      <c r="O8" s="312">
        <f>SUM(O9:O31)</f>
        <v>1.3918299999999999</v>
      </c>
      <c r="P8" s="312"/>
      <c r="Q8" s="312">
        <f>SUM(Q9:Q31)</f>
        <v>0</v>
      </c>
      <c r="R8" s="32"/>
      <c r="S8" s="32"/>
      <c r="T8" s="31"/>
      <c r="U8" s="32" t="e">
        <f>SUM(U9:U32)</f>
        <v>#REF!</v>
      </c>
      <c r="AE8" s="29" t="s">
        <v>98</v>
      </c>
    </row>
    <row r="9" spans="1:60" ht="20" outlineLevel="1">
      <c r="A9" s="249">
        <v>1</v>
      </c>
      <c r="B9" s="250" t="s">
        <v>99</v>
      </c>
      <c r="C9" s="251" t="s">
        <v>100</v>
      </c>
      <c r="D9" s="313" t="s">
        <v>101</v>
      </c>
      <c r="E9" s="253">
        <v>1</v>
      </c>
      <c r="F9" s="320">
        <v>0</v>
      </c>
      <c r="G9" s="254">
        <f>ROUND(E9*F9,2)</f>
        <v>0</v>
      </c>
      <c r="H9" s="254"/>
      <c r="I9" s="254">
        <f>ROUND(E9*H9,2)</f>
        <v>0</v>
      </c>
      <c r="J9" s="254"/>
      <c r="K9" s="254">
        <f>ROUND(E9*J9,2)</f>
        <v>0</v>
      </c>
      <c r="L9" s="254">
        <v>15</v>
      </c>
      <c r="M9" s="254">
        <f>G9*(1+L9/100)</f>
        <v>0</v>
      </c>
      <c r="N9" s="313">
        <v>9.2160000000000006E-2</v>
      </c>
      <c r="O9" s="313">
        <f>ROUND(E9*N9,5)</f>
        <v>9.2160000000000006E-2</v>
      </c>
      <c r="P9" s="313">
        <v>0</v>
      </c>
      <c r="Q9" s="313">
        <f>ROUND(E9*P9,5)</f>
        <v>0</v>
      </c>
      <c r="R9" s="34"/>
      <c r="S9" s="34"/>
      <c r="T9" s="36">
        <v>0.49748999999999999</v>
      </c>
      <c r="U9" s="34" t="e">
        <f>ROUND(#REF!*T9,2)</f>
        <v>#REF!</v>
      </c>
      <c r="V9" s="37"/>
      <c r="W9" s="37"/>
      <c r="X9" s="37"/>
      <c r="Y9" s="37"/>
      <c r="Z9" s="37"/>
      <c r="AA9" s="37"/>
      <c r="AB9" s="37"/>
      <c r="AC9" s="37"/>
      <c r="AD9" s="37"/>
      <c r="AE9" s="37" t="s">
        <v>102</v>
      </c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</row>
    <row r="10" spans="1:60" outlineLevel="1">
      <c r="A10" s="249"/>
      <c r="B10" s="250"/>
      <c r="C10" s="536" t="s">
        <v>103</v>
      </c>
      <c r="D10" s="537"/>
      <c r="E10" s="538"/>
      <c r="F10" s="539"/>
      <c r="G10" s="540"/>
      <c r="H10" s="254"/>
      <c r="I10" s="254"/>
      <c r="J10" s="254"/>
      <c r="K10" s="254"/>
      <c r="L10" s="254"/>
      <c r="M10" s="254"/>
      <c r="N10" s="313"/>
      <c r="O10" s="313"/>
      <c r="P10" s="313"/>
      <c r="Q10" s="313"/>
      <c r="R10" s="34"/>
      <c r="S10" s="34"/>
      <c r="T10" s="36"/>
      <c r="U10" s="34"/>
      <c r="V10" s="37"/>
      <c r="W10" s="37"/>
      <c r="X10" s="37"/>
      <c r="Y10" s="37"/>
      <c r="Z10" s="37"/>
      <c r="AA10" s="37"/>
      <c r="AB10" s="37"/>
      <c r="AC10" s="37"/>
      <c r="AD10" s="37"/>
      <c r="AE10" s="37" t="s">
        <v>104</v>
      </c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8" t="e">
        <f>#REF!</f>
        <v>#REF!</v>
      </c>
      <c r="BB10" s="37"/>
      <c r="BC10" s="37"/>
      <c r="BD10" s="37"/>
      <c r="BE10" s="37"/>
      <c r="BF10" s="37"/>
      <c r="BG10" s="37"/>
      <c r="BH10" s="37"/>
    </row>
    <row r="11" spans="1:60" outlineLevel="1">
      <c r="A11" s="249">
        <v>2</v>
      </c>
      <c r="B11" s="250" t="s">
        <v>105</v>
      </c>
      <c r="C11" s="251" t="s">
        <v>106</v>
      </c>
      <c r="D11" s="313" t="s">
        <v>107</v>
      </c>
      <c r="E11" s="253">
        <v>4.7999999999999996E-3</v>
      </c>
      <c r="F11" s="320">
        <f>H11+J11</f>
        <v>0</v>
      </c>
      <c r="G11" s="254">
        <f>ROUND(E11*F11,2)</f>
        <v>0</v>
      </c>
      <c r="H11" s="254"/>
      <c r="I11" s="254">
        <f>ROUND(E11*H11,2)</f>
        <v>0</v>
      </c>
      <c r="J11" s="254"/>
      <c r="K11" s="254">
        <f>ROUND(E11*J11,2)</f>
        <v>0</v>
      </c>
      <c r="L11" s="254">
        <v>15</v>
      </c>
      <c r="M11" s="254">
        <f>G11*(1+L11/100)</f>
        <v>0</v>
      </c>
      <c r="N11" s="313">
        <v>1.9539999999999998E-2</v>
      </c>
      <c r="O11" s="313">
        <f>ROUND(E11*N11,5)</f>
        <v>9.0000000000000006E-5</v>
      </c>
      <c r="P11" s="313">
        <v>0</v>
      </c>
      <c r="Q11" s="313">
        <f>ROUND(E11*P11,5)</f>
        <v>0</v>
      </c>
      <c r="R11" s="34"/>
      <c r="S11" s="34"/>
      <c r="T11" s="36">
        <v>18.175000000000001</v>
      </c>
      <c r="U11" s="34" t="e">
        <f>ROUND(#REF!*T11,2)</f>
        <v>#REF!</v>
      </c>
      <c r="V11" s="37"/>
      <c r="W11" s="37"/>
      <c r="X11" s="37"/>
      <c r="Y11" s="37"/>
      <c r="Z11" s="37"/>
      <c r="AA11" s="37"/>
      <c r="AB11" s="37"/>
      <c r="AC11" s="37"/>
      <c r="AD11" s="37"/>
      <c r="AE11" s="37" t="s">
        <v>102</v>
      </c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</row>
    <row r="12" spans="1:60" outlineLevel="1">
      <c r="A12" s="249"/>
      <c r="B12" s="250"/>
      <c r="C12" s="314" t="s">
        <v>1370</v>
      </c>
      <c r="D12" s="315"/>
      <c r="E12" s="316">
        <v>4.7999999999999996E-3</v>
      </c>
      <c r="F12" s="254"/>
      <c r="G12" s="254"/>
      <c r="H12" s="254"/>
      <c r="I12" s="254"/>
      <c r="J12" s="254"/>
      <c r="K12" s="254"/>
      <c r="L12" s="254"/>
      <c r="M12" s="254"/>
      <c r="N12" s="313"/>
      <c r="O12" s="313"/>
      <c r="P12" s="313"/>
      <c r="Q12" s="313"/>
      <c r="R12" s="34"/>
      <c r="S12" s="34"/>
      <c r="T12" s="36"/>
      <c r="U12" s="34"/>
      <c r="V12" s="37"/>
      <c r="W12" s="37"/>
      <c r="X12" s="37"/>
      <c r="Y12" s="37"/>
      <c r="Z12" s="37"/>
      <c r="AA12" s="37"/>
      <c r="AB12" s="37"/>
      <c r="AC12" s="37"/>
      <c r="AD12" s="37"/>
      <c r="AE12" s="37" t="s">
        <v>109</v>
      </c>
      <c r="AF12" s="37">
        <v>0</v>
      </c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</row>
    <row r="13" spans="1:60" outlineLevel="1">
      <c r="A13" s="249">
        <v>3</v>
      </c>
      <c r="B13" s="250" t="s">
        <v>111</v>
      </c>
      <c r="C13" s="251" t="s">
        <v>112</v>
      </c>
      <c r="D13" s="313" t="s">
        <v>107</v>
      </c>
      <c r="E13" s="253">
        <v>4.7999999999999996E-3</v>
      </c>
      <c r="F13" s="320">
        <f>H13+J13</f>
        <v>0</v>
      </c>
      <c r="G13" s="254">
        <f>ROUND(E13*F13,2)</f>
        <v>0</v>
      </c>
      <c r="H13" s="254"/>
      <c r="I13" s="254">
        <f>ROUND(E13*H13,2)</f>
        <v>0</v>
      </c>
      <c r="J13" s="254"/>
      <c r="K13" s="254">
        <f>ROUND(E13*J13,2)</f>
        <v>0</v>
      </c>
      <c r="L13" s="254">
        <v>15</v>
      </c>
      <c r="M13" s="254">
        <f>G13*(1+L13/100)</f>
        <v>0</v>
      </c>
      <c r="N13" s="313">
        <v>1</v>
      </c>
      <c r="O13" s="313">
        <f>ROUND(E13*N13,5)</f>
        <v>4.7999999999999996E-3</v>
      </c>
      <c r="P13" s="313">
        <v>0</v>
      </c>
      <c r="Q13" s="313">
        <f>ROUND(E13*P13,5)</f>
        <v>0</v>
      </c>
      <c r="R13" s="34"/>
      <c r="S13" s="34"/>
      <c r="T13" s="36">
        <v>0</v>
      </c>
      <c r="U13" s="34" t="e">
        <f>ROUND(#REF!*T13,2)</f>
        <v>#REF!</v>
      </c>
      <c r="V13" s="37"/>
      <c r="W13" s="37"/>
      <c r="X13" s="37"/>
      <c r="Y13" s="37"/>
      <c r="Z13" s="37"/>
      <c r="AA13" s="37"/>
      <c r="AB13" s="37"/>
      <c r="AC13" s="37"/>
      <c r="AD13" s="37"/>
      <c r="AE13" s="37" t="s">
        <v>113</v>
      </c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</row>
    <row r="14" spans="1:60" ht="20" outlineLevel="1">
      <c r="A14" s="249">
        <v>4</v>
      </c>
      <c r="B14" s="250" t="s">
        <v>124</v>
      </c>
      <c r="C14" s="251" t="s">
        <v>1371</v>
      </c>
      <c r="D14" s="313" t="s">
        <v>121</v>
      </c>
      <c r="E14" s="253">
        <v>5.59</v>
      </c>
      <c r="F14" s="320">
        <f>H14+J14</f>
        <v>0</v>
      </c>
      <c r="G14" s="254">
        <f>ROUND(E14*F14,2)</f>
        <v>0</v>
      </c>
      <c r="H14" s="254"/>
      <c r="I14" s="254">
        <f>ROUND(E14*H14,2)</f>
        <v>0</v>
      </c>
      <c r="J14" s="254"/>
      <c r="K14" s="254">
        <f>ROUND(E14*J14,2)</f>
        <v>0</v>
      </c>
      <c r="L14" s="254">
        <v>15</v>
      </c>
      <c r="M14" s="254">
        <f>G14*(1+L14/100)</f>
        <v>0</v>
      </c>
      <c r="N14" s="313">
        <v>1.2370000000000001E-2</v>
      </c>
      <c r="O14" s="313">
        <f>ROUND(E14*N14,5)</f>
        <v>6.9150000000000003E-2</v>
      </c>
      <c r="P14" s="313">
        <v>0</v>
      </c>
      <c r="Q14" s="313">
        <f>ROUND(E14*P14,5)</f>
        <v>0</v>
      </c>
      <c r="R14" s="34"/>
      <c r="S14" s="34"/>
      <c r="T14" s="36">
        <v>0.69</v>
      </c>
      <c r="U14" s="34" t="e">
        <f>ROUND(#REF!*T14,2)</f>
        <v>#REF!</v>
      </c>
      <c r="V14" s="37"/>
      <c r="W14" s="37"/>
      <c r="X14" s="37"/>
      <c r="Y14" s="37"/>
      <c r="Z14" s="37"/>
      <c r="AA14" s="37"/>
      <c r="AB14" s="37"/>
      <c r="AC14" s="37"/>
      <c r="AD14" s="37"/>
      <c r="AE14" s="37" t="s">
        <v>102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</row>
    <row r="15" spans="1:60" outlineLevel="1">
      <c r="A15" s="249"/>
      <c r="B15" s="250"/>
      <c r="C15" s="536" t="s">
        <v>126</v>
      </c>
      <c r="D15" s="537"/>
      <c r="E15" s="538"/>
      <c r="F15" s="539"/>
      <c r="G15" s="540"/>
      <c r="H15" s="254"/>
      <c r="I15" s="254"/>
      <c r="J15" s="254"/>
      <c r="K15" s="254"/>
      <c r="L15" s="254"/>
      <c r="M15" s="254"/>
      <c r="N15" s="313"/>
      <c r="O15" s="313"/>
      <c r="P15" s="313"/>
      <c r="Q15" s="313"/>
      <c r="R15" s="34"/>
      <c r="S15" s="34"/>
      <c r="T15" s="36"/>
      <c r="U15" s="34"/>
      <c r="V15" s="37"/>
      <c r="W15" s="37"/>
      <c r="X15" s="37"/>
      <c r="Y15" s="37"/>
      <c r="Z15" s="37"/>
      <c r="AA15" s="37"/>
      <c r="AB15" s="37"/>
      <c r="AC15" s="37"/>
      <c r="AD15" s="37"/>
      <c r="AE15" s="37" t="s">
        <v>104</v>
      </c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8" t="e">
        <f>#REF!</f>
        <v>#REF!</v>
      </c>
      <c r="BB15" s="37"/>
      <c r="BC15" s="37"/>
      <c r="BD15" s="37"/>
      <c r="BE15" s="37"/>
      <c r="BF15" s="37"/>
      <c r="BG15" s="37"/>
      <c r="BH15" s="37"/>
    </row>
    <row r="16" spans="1:60" outlineLevel="1">
      <c r="A16" s="249"/>
      <c r="B16" s="250"/>
      <c r="C16" s="314" t="s">
        <v>1372</v>
      </c>
      <c r="D16" s="315"/>
      <c r="E16" s="316">
        <v>5.59</v>
      </c>
      <c r="F16" s="254"/>
      <c r="G16" s="254"/>
      <c r="H16" s="254"/>
      <c r="I16" s="254"/>
      <c r="J16" s="254"/>
      <c r="K16" s="254"/>
      <c r="L16" s="254"/>
      <c r="M16" s="254"/>
      <c r="N16" s="313"/>
      <c r="O16" s="313"/>
      <c r="P16" s="313"/>
      <c r="Q16" s="313"/>
      <c r="R16" s="34"/>
      <c r="S16" s="34"/>
      <c r="T16" s="36"/>
      <c r="U16" s="34"/>
      <c r="V16" s="37"/>
      <c r="W16" s="37"/>
      <c r="X16" s="37"/>
      <c r="Y16" s="37"/>
      <c r="Z16" s="37"/>
      <c r="AA16" s="37"/>
      <c r="AB16" s="37"/>
      <c r="AC16" s="37"/>
      <c r="AD16" s="37"/>
      <c r="AE16" s="37" t="s">
        <v>109</v>
      </c>
      <c r="AF16" s="37">
        <v>0</v>
      </c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</row>
    <row r="17" spans="1:60" ht="20" outlineLevel="1">
      <c r="A17" s="249">
        <v>5</v>
      </c>
      <c r="B17" s="250" t="s">
        <v>124</v>
      </c>
      <c r="C17" s="251" t="s">
        <v>128</v>
      </c>
      <c r="D17" s="313" t="s">
        <v>121</v>
      </c>
      <c r="E17" s="253">
        <v>1.61</v>
      </c>
      <c r="F17" s="320">
        <f>H17+J17</f>
        <v>0</v>
      </c>
      <c r="G17" s="254">
        <f>ROUND(E17*F17,2)</f>
        <v>0</v>
      </c>
      <c r="H17" s="254"/>
      <c r="I17" s="254">
        <f>ROUND(E17*H17,2)</f>
        <v>0</v>
      </c>
      <c r="J17" s="254"/>
      <c r="K17" s="254">
        <f>ROUND(E17*J17,2)</f>
        <v>0</v>
      </c>
      <c r="L17" s="254">
        <v>15</v>
      </c>
      <c r="M17" s="254">
        <f>G17*(1+L17/100)</f>
        <v>0</v>
      </c>
      <c r="N17" s="313">
        <v>1.2370000000000001E-2</v>
      </c>
      <c r="O17" s="313">
        <f>ROUND(E17*N17,5)</f>
        <v>1.992E-2</v>
      </c>
      <c r="P17" s="313">
        <v>0</v>
      </c>
      <c r="Q17" s="313">
        <f>ROUND(E17*P17,5)</f>
        <v>0</v>
      </c>
      <c r="R17" s="34"/>
      <c r="S17" s="34"/>
      <c r="T17" s="36">
        <v>0.69</v>
      </c>
      <c r="U17" s="34" t="e">
        <f>ROUND(#REF!*T17,2)</f>
        <v>#REF!</v>
      </c>
      <c r="V17" s="37"/>
      <c r="W17" s="37"/>
      <c r="X17" s="37"/>
      <c r="Y17" s="37"/>
      <c r="Z17" s="37"/>
      <c r="AA17" s="37"/>
      <c r="AB17" s="37"/>
      <c r="AC17" s="37"/>
      <c r="AD17" s="37"/>
      <c r="AE17" s="37" t="s">
        <v>102</v>
      </c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</row>
    <row r="18" spans="1:60" outlineLevel="1">
      <c r="A18" s="249"/>
      <c r="B18" s="250"/>
      <c r="C18" s="536" t="s">
        <v>129</v>
      </c>
      <c r="D18" s="537"/>
      <c r="E18" s="538"/>
      <c r="F18" s="539"/>
      <c r="G18" s="540"/>
      <c r="H18" s="254"/>
      <c r="I18" s="254"/>
      <c r="J18" s="254"/>
      <c r="K18" s="254"/>
      <c r="L18" s="254"/>
      <c r="M18" s="254"/>
      <c r="N18" s="313"/>
      <c r="O18" s="313"/>
      <c r="P18" s="313"/>
      <c r="Q18" s="313"/>
      <c r="R18" s="34"/>
      <c r="S18" s="34"/>
      <c r="T18" s="36"/>
      <c r="U18" s="34"/>
      <c r="V18" s="37"/>
      <c r="W18" s="37"/>
      <c r="X18" s="37"/>
      <c r="Y18" s="37"/>
      <c r="Z18" s="37"/>
      <c r="AA18" s="37"/>
      <c r="AB18" s="37"/>
      <c r="AC18" s="37"/>
      <c r="AD18" s="37"/>
      <c r="AE18" s="37" t="s">
        <v>104</v>
      </c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8" t="e">
        <f>#REF!</f>
        <v>#REF!</v>
      </c>
      <c r="BB18" s="37"/>
      <c r="BC18" s="37"/>
      <c r="BD18" s="37"/>
      <c r="BE18" s="37"/>
      <c r="BF18" s="37"/>
      <c r="BG18" s="37"/>
      <c r="BH18" s="37"/>
    </row>
    <row r="19" spans="1:60" outlineLevel="1">
      <c r="A19" s="249"/>
      <c r="B19" s="250"/>
      <c r="C19" s="314" t="s">
        <v>1373</v>
      </c>
      <c r="D19" s="315"/>
      <c r="E19" s="316">
        <v>1.61</v>
      </c>
      <c r="F19" s="254"/>
      <c r="G19" s="254"/>
      <c r="H19" s="254"/>
      <c r="I19" s="254"/>
      <c r="J19" s="254"/>
      <c r="K19" s="254"/>
      <c r="L19" s="254"/>
      <c r="M19" s="254"/>
      <c r="N19" s="313"/>
      <c r="O19" s="313"/>
      <c r="P19" s="313"/>
      <c r="Q19" s="313"/>
      <c r="R19" s="34"/>
      <c r="S19" s="34"/>
      <c r="T19" s="36"/>
      <c r="U19" s="34"/>
      <c r="V19" s="37"/>
      <c r="W19" s="37"/>
      <c r="X19" s="37"/>
      <c r="Y19" s="37"/>
      <c r="Z19" s="37"/>
      <c r="AA19" s="37"/>
      <c r="AB19" s="37"/>
      <c r="AC19" s="37"/>
      <c r="AD19" s="37"/>
      <c r="AE19" s="37" t="s">
        <v>109</v>
      </c>
      <c r="AF19" s="37">
        <v>0</v>
      </c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</row>
    <row r="20" spans="1:60" ht="20" outlineLevel="1">
      <c r="A20" s="249">
        <v>6</v>
      </c>
      <c r="B20" s="250" t="s">
        <v>765</v>
      </c>
      <c r="C20" s="251" t="s">
        <v>766</v>
      </c>
      <c r="D20" s="313" t="s">
        <v>121</v>
      </c>
      <c r="E20" s="253">
        <v>8.8159999999999989</v>
      </c>
      <c r="F20" s="320">
        <f>H20+J20</f>
        <v>0</v>
      </c>
      <c r="G20" s="254">
        <f>ROUND(E20*F20,2)</f>
        <v>0</v>
      </c>
      <c r="H20" s="254"/>
      <c r="I20" s="254">
        <f>ROUND(E20*H20,2)</f>
        <v>0</v>
      </c>
      <c r="J20" s="254"/>
      <c r="K20" s="254">
        <f>ROUND(E20*J20,2)</f>
        <v>0</v>
      </c>
      <c r="L20" s="254">
        <v>15</v>
      </c>
      <c r="M20" s="254">
        <f>G20*(1+L20/100)</f>
        <v>0</v>
      </c>
      <c r="N20" s="313">
        <v>2.5420000000000002E-2</v>
      </c>
      <c r="O20" s="313">
        <f>ROUND(E20*N20,5)</f>
        <v>0.22409999999999999</v>
      </c>
      <c r="P20" s="313">
        <v>0</v>
      </c>
      <c r="Q20" s="313">
        <f>ROUND(E20*P20,5)</f>
        <v>0</v>
      </c>
      <c r="R20" s="34"/>
      <c r="S20" s="34"/>
      <c r="T20" s="36">
        <v>0.52915000000000001</v>
      </c>
      <c r="U20" s="34" t="e">
        <f>ROUND(#REF!*T20,2)</f>
        <v>#REF!</v>
      </c>
      <c r="V20" s="37"/>
      <c r="W20" s="37"/>
      <c r="X20" s="37"/>
      <c r="Y20" s="37"/>
      <c r="Z20" s="37"/>
      <c r="AA20" s="37"/>
      <c r="AB20" s="37"/>
      <c r="AC20" s="37"/>
      <c r="AD20" s="37"/>
      <c r="AE20" s="37" t="s">
        <v>102</v>
      </c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</row>
    <row r="21" spans="1:60" outlineLevel="1">
      <c r="A21" s="249"/>
      <c r="B21" s="250"/>
      <c r="C21" s="314" t="s">
        <v>1374</v>
      </c>
      <c r="D21" s="315"/>
      <c r="E21" s="316">
        <v>8.8160000000000007</v>
      </c>
      <c r="F21" s="254"/>
      <c r="G21" s="254"/>
      <c r="H21" s="254"/>
      <c r="I21" s="254"/>
      <c r="J21" s="254"/>
      <c r="K21" s="254"/>
      <c r="L21" s="254"/>
      <c r="M21" s="254"/>
      <c r="N21" s="313"/>
      <c r="O21" s="313"/>
      <c r="P21" s="313"/>
      <c r="Q21" s="313"/>
      <c r="R21" s="34"/>
      <c r="S21" s="34"/>
      <c r="T21" s="36"/>
      <c r="U21" s="34"/>
      <c r="V21" s="37"/>
      <c r="W21" s="37"/>
      <c r="X21" s="37"/>
      <c r="Y21" s="37"/>
      <c r="Z21" s="37"/>
      <c r="AA21" s="37"/>
      <c r="AB21" s="37"/>
      <c r="AC21" s="37"/>
      <c r="AD21" s="37"/>
      <c r="AE21" s="37" t="s">
        <v>109</v>
      </c>
      <c r="AF21" s="37">
        <v>0</v>
      </c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</row>
    <row r="22" spans="1:60" ht="20" outlineLevel="1">
      <c r="A22" s="249">
        <v>7</v>
      </c>
      <c r="B22" s="250" t="s">
        <v>137</v>
      </c>
      <c r="C22" s="251" t="s">
        <v>138</v>
      </c>
      <c r="D22" s="313" t="s">
        <v>121</v>
      </c>
      <c r="E22" s="253">
        <v>24.002500000000001</v>
      </c>
      <c r="F22" s="320">
        <f>H22+J22</f>
        <v>0</v>
      </c>
      <c r="G22" s="254">
        <f>ROUND(E22*F22,2)</f>
        <v>0</v>
      </c>
      <c r="H22" s="254"/>
      <c r="I22" s="254">
        <f>ROUND(E22*H22,2)</f>
        <v>0</v>
      </c>
      <c r="J22" s="254"/>
      <c r="K22" s="254">
        <f>ROUND(E22*J22,2)</f>
        <v>0</v>
      </c>
      <c r="L22" s="254">
        <v>15</v>
      </c>
      <c r="M22" s="254">
        <f>G22*(1+L22/100)</f>
        <v>0</v>
      </c>
      <c r="N22" s="313">
        <v>1.2149999999999999E-2</v>
      </c>
      <c r="O22" s="313">
        <f>ROUND(E22*N22,5)</f>
        <v>0.29163</v>
      </c>
      <c r="P22" s="313">
        <v>0</v>
      </c>
      <c r="Q22" s="313">
        <f>ROUND(E22*P22,5)</f>
        <v>0</v>
      </c>
      <c r="R22" s="34"/>
      <c r="S22" s="34"/>
      <c r="T22" s="36">
        <v>0.24199999999999999</v>
      </c>
      <c r="U22" s="34" t="e">
        <f>ROUND(#REF!*T22,2)</f>
        <v>#REF!</v>
      </c>
      <c r="V22" s="37"/>
      <c r="W22" s="37"/>
      <c r="X22" s="37"/>
      <c r="Y22" s="37"/>
      <c r="Z22" s="37"/>
      <c r="AA22" s="37"/>
      <c r="AB22" s="37"/>
      <c r="AC22" s="37"/>
      <c r="AD22" s="37"/>
      <c r="AE22" s="37" t="s">
        <v>102</v>
      </c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</row>
    <row r="23" spans="1:60" outlineLevel="1">
      <c r="A23" s="249"/>
      <c r="B23" s="250"/>
      <c r="C23" s="314" t="s">
        <v>1375</v>
      </c>
      <c r="D23" s="315"/>
      <c r="E23" s="316">
        <v>20.85</v>
      </c>
      <c r="F23" s="254"/>
      <c r="G23" s="254"/>
      <c r="H23" s="254"/>
      <c r="I23" s="254"/>
      <c r="J23" s="254"/>
      <c r="K23" s="254"/>
      <c r="L23" s="254"/>
      <c r="M23" s="254"/>
      <c r="N23" s="313"/>
      <c r="O23" s="313"/>
      <c r="P23" s="313"/>
      <c r="Q23" s="313"/>
      <c r="R23" s="34"/>
      <c r="S23" s="34"/>
      <c r="T23" s="36">
        <v>1.0109999999999999</v>
      </c>
      <c r="U23" s="34" t="e">
        <f>ROUND(#REF!*T23,2)</f>
        <v>#REF!</v>
      </c>
      <c r="V23" s="37"/>
      <c r="W23" s="37"/>
      <c r="X23" s="37"/>
      <c r="Y23" s="37"/>
      <c r="Z23" s="37"/>
      <c r="AA23" s="37"/>
      <c r="AB23" s="37"/>
      <c r="AC23" s="37"/>
      <c r="AD23" s="37"/>
      <c r="AE23" s="37" t="s">
        <v>102</v>
      </c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</row>
    <row r="24" spans="1:60" outlineLevel="1">
      <c r="A24" s="249"/>
      <c r="B24" s="250"/>
      <c r="C24" s="314" t="s">
        <v>1376</v>
      </c>
      <c r="D24" s="315"/>
      <c r="E24" s="316">
        <v>3.1524999999999999</v>
      </c>
      <c r="F24" s="254"/>
      <c r="G24" s="254"/>
      <c r="H24" s="254"/>
      <c r="I24" s="254"/>
      <c r="J24" s="254"/>
      <c r="K24" s="254"/>
      <c r="L24" s="254"/>
      <c r="M24" s="254"/>
      <c r="N24" s="313"/>
      <c r="O24" s="313"/>
      <c r="P24" s="313"/>
      <c r="Q24" s="313"/>
      <c r="R24" s="34"/>
      <c r="S24" s="34"/>
      <c r="T24" s="36"/>
      <c r="U24" s="34"/>
      <c r="V24" s="37"/>
      <c r="W24" s="37"/>
      <c r="X24" s="37"/>
      <c r="Y24" s="37"/>
      <c r="Z24" s="37"/>
      <c r="AA24" s="37"/>
      <c r="AB24" s="37"/>
      <c r="AC24" s="37"/>
      <c r="AD24" s="37"/>
      <c r="AE24" s="37" t="s">
        <v>109</v>
      </c>
      <c r="AF24" s="37">
        <v>0</v>
      </c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</row>
    <row r="25" spans="1:60" ht="20" outlineLevel="1">
      <c r="A25" s="249">
        <v>8</v>
      </c>
      <c r="B25" s="250" t="s">
        <v>141</v>
      </c>
      <c r="C25" s="251" t="s">
        <v>142</v>
      </c>
      <c r="D25" s="313" t="s">
        <v>121</v>
      </c>
      <c r="E25" s="253">
        <v>44.7</v>
      </c>
      <c r="F25" s="320">
        <f>H25+J25</f>
        <v>0</v>
      </c>
      <c r="G25" s="254">
        <f>ROUND(E25*F25,2)</f>
        <v>0</v>
      </c>
      <c r="H25" s="254"/>
      <c r="I25" s="254">
        <f>ROUND(E25*H25,2)</f>
        <v>0</v>
      </c>
      <c r="J25" s="254"/>
      <c r="K25" s="254">
        <f>ROUND(E25*J25,2)</f>
        <v>0</v>
      </c>
      <c r="L25" s="254">
        <v>15</v>
      </c>
      <c r="M25" s="254">
        <f>G25*(1+L25/100)</f>
        <v>0</v>
      </c>
      <c r="N25" s="313">
        <v>1.2149999999999999E-2</v>
      </c>
      <c r="O25" s="313">
        <f>ROUND(E25*N25,5)</f>
        <v>0.54310999999999998</v>
      </c>
      <c r="P25" s="313">
        <v>0</v>
      </c>
      <c r="Q25" s="313">
        <f>ROUND(E25*P25,5)</f>
        <v>0</v>
      </c>
      <c r="R25" s="34"/>
      <c r="S25" s="34"/>
      <c r="T25" s="36"/>
      <c r="U25" s="34"/>
      <c r="V25" s="37"/>
      <c r="W25" s="37"/>
      <c r="X25" s="37"/>
      <c r="Y25" s="37"/>
      <c r="Z25" s="37"/>
      <c r="AA25" s="37"/>
      <c r="AB25" s="37"/>
      <c r="AC25" s="37"/>
      <c r="AD25" s="37"/>
      <c r="AE25" s="37" t="s">
        <v>109</v>
      </c>
      <c r="AF25" s="37">
        <v>0</v>
      </c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</row>
    <row r="26" spans="1:60" outlineLevel="1">
      <c r="A26" s="249"/>
      <c r="B26" s="250"/>
      <c r="C26" s="314" t="s">
        <v>1377</v>
      </c>
      <c r="D26" s="315"/>
      <c r="E26" s="316">
        <v>44.7</v>
      </c>
      <c r="F26" s="254"/>
      <c r="G26" s="254"/>
      <c r="H26" s="254"/>
      <c r="I26" s="254"/>
      <c r="J26" s="254"/>
      <c r="K26" s="254"/>
      <c r="L26" s="254"/>
      <c r="M26" s="254"/>
      <c r="N26" s="313"/>
      <c r="O26" s="313"/>
      <c r="P26" s="313"/>
      <c r="Q26" s="313"/>
      <c r="R26" s="34"/>
      <c r="S26" s="34"/>
      <c r="T26" s="36">
        <v>1.0109999999999999</v>
      </c>
      <c r="U26" s="34" t="e">
        <f>ROUND(#REF!*T26,2)</f>
        <v>#REF!</v>
      </c>
      <c r="V26" s="37"/>
      <c r="W26" s="37"/>
      <c r="X26" s="37"/>
      <c r="Y26" s="37"/>
      <c r="Z26" s="37"/>
      <c r="AA26" s="37"/>
      <c r="AB26" s="37"/>
      <c r="AC26" s="37"/>
      <c r="AD26" s="37"/>
      <c r="AE26" s="37" t="s">
        <v>102</v>
      </c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</row>
    <row r="27" spans="1:60" ht="20" outlineLevel="1">
      <c r="A27" s="249">
        <v>9</v>
      </c>
      <c r="B27" s="250" t="s">
        <v>114</v>
      </c>
      <c r="C27" s="251" t="s">
        <v>115</v>
      </c>
      <c r="D27" s="313" t="s">
        <v>116</v>
      </c>
      <c r="E27" s="253">
        <v>0.09</v>
      </c>
      <c r="F27" s="320">
        <f>H27+J27</f>
        <v>0</v>
      </c>
      <c r="G27" s="254">
        <f>ROUND(E27*F27,2)</f>
        <v>0</v>
      </c>
      <c r="H27" s="254"/>
      <c r="I27" s="254">
        <f>ROUND(E27*H27,2)</f>
        <v>0</v>
      </c>
      <c r="J27" s="254"/>
      <c r="K27" s="254">
        <f>ROUND(E27*J27,2)</f>
        <v>0</v>
      </c>
      <c r="L27" s="254">
        <v>15</v>
      </c>
      <c r="M27" s="254">
        <f>G27*(1+L27/100)</f>
        <v>0</v>
      </c>
      <c r="N27" s="313">
        <v>1.62836</v>
      </c>
      <c r="O27" s="313">
        <f>ROUND(E27*N27,5)</f>
        <v>0.14655000000000001</v>
      </c>
      <c r="P27" s="313">
        <v>0</v>
      </c>
      <c r="Q27" s="313">
        <f>ROUND(E27*P27,5)</f>
        <v>0</v>
      </c>
      <c r="R27" s="34"/>
      <c r="S27" s="34"/>
      <c r="T27" s="36"/>
      <c r="U27" s="34"/>
      <c r="V27" s="37"/>
      <c r="W27" s="37"/>
      <c r="X27" s="37"/>
      <c r="Y27" s="37"/>
      <c r="Z27" s="37"/>
      <c r="AA27" s="37"/>
      <c r="AB27" s="37"/>
      <c r="AC27" s="37"/>
      <c r="AD27" s="37"/>
      <c r="AE27" s="37" t="s">
        <v>109</v>
      </c>
      <c r="AF27" s="37">
        <v>0</v>
      </c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</row>
    <row r="28" spans="1:60" outlineLevel="1">
      <c r="A28" s="249"/>
      <c r="B28" s="250"/>
      <c r="C28" s="536" t="s">
        <v>1378</v>
      </c>
      <c r="D28" s="537"/>
      <c r="E28" s="538"/>
      <c r="F28" s="539"/>
      <c r="G28" s="540"/>
      <c r="H28" s="254"/>
      <c r="I28" s="254"/>
      <c r="J28" s="254"/>
      <c r="K28" s="254"/>
      <c r="L28" s="254"/>
      <c r="M28" s="254"/>
      <c r="N28" s="313"/>
      <c r="O28" s="313"/>
      <c r="P28" s="313"/>
      <c r="Q28" s="313"/>
      <c r="R28" s="34"/>
      <c r="S28" s="34"/>
      <c r="T28" s="36">
        <v>4.8899999999999997</v>
      </c>
      <c r="U28" s="34" t="e">
        <f>ROUND(#REF!*T28,2)</f>
        <v>#REF!</v>
      </c>
      <c r="V28" s="37"/>
      <c r="W28" s="37"/>
      <c r="X28" s="37"/>
      <c r="Y28" s="37"/>
      <c r="Z28" s="37"/>
      <c r="AA28" s="37"/>
      <c r="AB28" s="37"/>
      <c r="AC28" s="37"/>
      <c r="AD28" s="37"/>
      <c r="AE28" s="37" t="s">
        <v>102</v>
      </c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</row>
    <row r="29" spans="1:60" outlineLevel="1">
      <c r="A29" s="249"/>
      <c r="B29" s="250"/>
      <c r="C29" s="314" t="s">
        <v>1379</v>
      </c>
      <c r="D29" s="315"/>
      <c r="E29" s="316">
        <v>0.09</v>
      </c>
      <c r="F29" s="254"/>
      <c r="G29" s="254"/>
      <c r="H29" s="254"/>
      <c r="I29" s="254"/>
      <c r="J29" s="254"/>
      <c r="K29" s="254"/>
      <c r="L29" s="254"/>
      <c r="M29" s="254"/>
      <c r="N29" s="313"/>
      <c r="O29" s="313"/>
      <c r="P29" s="313"/>
      <c r="Q29" s="313"/>
      <c r="R29" s="34"/>
      <c r="S29" s="34"/>
      <c r="T29" s="36"/>
      <c r="U29" s="34"/>
      <c r="V29" s="37"/>
      <c r="W29" s="37"/>
      <c r="X29" s="37"/>
      <c r="Y29" s="37"/>
      <c r="Z29" s="37"/>
      <c r="AA29" s="37"/>
      <c r="AB29" s="37"/>
      <c r="AC29" s="37"/>
      <c r="AD29" s="37"/>
      <c r="AE29" s="37" t="s">
        <v>104</v>
      </c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8" t="e">
        <f>#REF!</f>
        <v>#REF!</v>
      </c>
      <c r="BB29" s="37"/>
      <c r="BC29" s="37"/>
      <c r="BD29" s="37"/>
      <c r="BE29" s="37"/>
      <c r="BF29" s="37"/>
      <c r="BG29" s="37"/>
      <c r="BH29" s="37"/>
    </row>
    <row r="30" spans="1:60" outlineLevel="1">
      <c r="A30" s="249">
        <v>10</v>
      </c>
      <c r="B30" s="250" t="s">
        <v>144</v>
      </c>
      <c r="C30" s="251" t="s">
        <v>145</v>
      </c>
      <c r="D30" s="313" t="s">
        <v>101</v>
      </c>
      <c r="E30" s="253">
        <v>1</v>
      </c>
      <c r="F30" s="320">
        <f>H30+J30</f>
        <v>0</v>
      </c>
      <c r="G30" s="254">
        <f>ROUND(E30*F30,2)</f>
        <v>0</v>
      </c>
      <c r="H30" s="254"/>
      <c r="I30" s="254">
        <f>ROUND(E30*H30,2)</f>
        <v>0</v>
      </c>
      <c r="J30" s="254"/>
      <c r="K30" s="254">
        <f>ROUND(E30*J30,2)</f>
        <v>0</v>
      </c>
      <c r="L30" s="254">
        <v>15</v>
      </c>
      <c r="M30" s="254">
        <f>G30*(1+L30/100)</f>
        <v>0</v>
      </c>
      <c r="N30" s="313">
        <v>1.6000000000000001E-4</v>
      </c>
      <c r="O30" s="313">
        <f>ROUND(E30*N30,5)</f>
        <v>1.6000000000000001E-4</v>
      </c>
      <c r="P30" s="313">
        <v>0</v>
      </c>
      <c r="Q30" s="313">
        <f>ROUND(E30*P30,5)</f>
        <v>0</v>
      </c>
      <c r="R30" s="34"/>
      <c r="S30" s="34"/>
      <c r="T30" s="36"/>
      <c r="U30" s="34"/>
      <c r="V30" s="37"/>
      <c r="W30" s="37"/>
      <c r="X30" s="37"/>
      <c r="Y30" s="37"/>
      <c r="Z30" s="37"/>
      <c r="AA30" s="37"/>
      <c r="AB30" s="37"/>
      <c r="AC30" s="37"/>
      <c r="AD30" s="37"/>
      <c r="AE30" s="37" t="s">
        <v>109</v>
      </c>
      <c r="AF30" s="37">
        <v>0</v>
      </c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</row>
    <row r="31" spans="1:60" outlineLevel="1">
      <c r="A31" s="249">
        <v>11</v>
      </c>
      <c r="B31" s="250" t="s">
        <v>144</v>
      </c>
      <c r="C31" s="251" t="s">
        <v>777</v>
      </c>
      <c r="D31" s="313" t="s">
        <v>101</v>
      </c>
      <c r="E31" s="253">
        <v>1</v>
      </c>
      <c r="F31" s="320">
        <f>H31+J31</f>
        <v>0</v>
      </c>
      <c r="G31" s="254">
        <f>ROUND(E31*F31,2)</f>
        <v>0</v>
      </c>
      <c r="H31" s="254"/>
      <c r="I31" s="254">
        <f>ROUND(E31*H31,2)</f>
        <v>0</v>
      </c>
      <c r="J31" s="254"/>
      <c r="K31" s="254">
        <f>ROUND(E31*J31,2)</f>
        <v>0</v>
      </c>
      <c r="L31" s="254">
        <v>15</v>
      </c>
      <c r="M31" s="254">
        <f>G31*(1+L31/100)</f>
        <v>0</v>
      </c>
      <c r="N31" s="313">
        <v>1.6000000000000001E-4</v>
      </c>
      <c r="O31" s="313">
        <f>ROUND(E31*N31,5)</f>
        <v>1.6000000000000001E-4</v>
      </c>
      <c r="P31" s="313">
        <v>0</v>
      </c>
      <c r="Q31" s="313">
        <f>ROUND(E31*P31,5)</f>
        <v>0</v>
      </c>
      <c r="R31" s="34"/>
      <c r="S31" s="34"/>
      <c r="T31" s="36">
        <v>1.24</v>
      </c>
      <c r="U31" s="34" t="e">
        <f>ROUND(#REF!*T31,2)</f>
        <v>#REF!</v>
      </c>
      <c r="V31" s="37"/>
      <c r="W31" s="37"/>
      <c r="X31" s="37"/>
      <c r="Y31" s="37"/>
      <c r="Z31" s="37"/>
      <c r="AA31" s="37"/>
      <c r="AB31" s="37"/>
      <c r="AC31" s="37"/>
      <c r="AD31" s="37"/>
      <c r="AE31" s="37" t="s">
        <v>102</v>
      </c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</row>
    <row r="32" spans="1:60" ht="14.5" outlineLevel="1">
      <c r="A32" s="255" t="s">
        <v>97</v>
      </c>
      <c r="B32" s="256" t="s">
        <v>60</v>
      </c>
      <c r="C32" s="257" t="s">
        <v>59</v>
      </c>
      <c r="D32" s="317"/>
      <c r="E32" s="259"/>
      <c r="F32" s="260"/>
      <c r="G32" s="260">
        <f>SUMIF(AE33:AE53,"&lt;&gt;NOR",G33:G53)</f>
        <v>0</v>
      </c>
      <c r="H32" s="260"/>
      <c r="I32" s="260">
        <f>SUM(I33:I53)</f>
        <v>0</v>
      </c>
      <c r="J32" s="260"/>
      <c r="K32" s="260">
        <f>SUM(K33:K53)</f>
        <v>0</v>
      </c>
      <c r="L32" s="260"/>
      <c r="M32" s="260">
        <f>SUM(M33:M53)</f>
        <v>0</v>
      </c>
      <c r="N32" s="317"/>
      <c r="O32" s="317">
        <f>SUM(O33:O53)</f>
        <v>5.5740800000000004</v>
      </c>
      <c r="P32" s="317"/>
      <c r="Q32" s="317">
        <f>SUM(Q33:Q53)</f>
        <v>0</v>
      </c>
      <c r="R32" s="34"/>
      <c r="S32" s="34"/>
      <c r="T32" s="36">
        <v>1.24</v>
      </c>
      <c r="U32" s="34" t="e">
        <f>ROUND(#REF!*T32,2)</f>
        <v>#REF!</v>
      </c>
      <c r="V32" s="37"/>
      <c r="W32" s="37"/>
      <c r="X32" s="37"/>
      <c r="Y32" s="37"/>
      <c r="Z32" s="37"/>
      <c r="AA32" s="37"/>
      <c r="AB32" s="37"/>
      <c r="AC32" s="37"/>
      <c r="AD32" s="37"/>
      <c r="AE32" s="37" t="s">
        <v>102</v>
      </c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</row>
    <row r="33" spans="1:60">
      <c r="A33" s="249">
        <v>12</v>
      </c>
      <c r="B33" s="250" t="s">
        <v>147</v>
      </c>
      <c r="C33" s="251" t="s">
        <v>148</v>
      </c>
      <c r="D33" s="313" t="s">
        <v>121</v>
      </c>
      <c r="E33" s="253">
        <v>190.4528</v>
      </c>
      <c r="F33" s="320">
        <f>H33+J33</f>
        <v>0</v>
      </c>
      <c r="G33" s="254">
        <f>ROUND(E33*F33,2)</f>
        <v>0</v>
      </c>
      <c r="H33" s="254"/>
      <c r="I33" s="254">
        <f>ROUND(E33*H33,2)</f>
        <v>0</v>
      </c>
      <c r="J33" s="254"/>
      <c r="K33" s="254">
        <f>ROUND(E33*J33,2)</f>
        <v>0</v>
      </c>
      <c r="L33" s="254">
        <v>15</v>
      </c>
      <c r="M33" s="254">
        <f>G33*(1+L33/100)</f>
        <v>0</v>
      </c>
      <c r="N33" s="313">
        <v>3.2000000000000003E-4</v>
      </c>
      <c r="O33" s="313">
        <f>ROUND(E33*N33,5)</f>
        <v>6.0940000000000001E-2</v>
      </c>
      <c r="P33" s="313">
        <v>0</v>
      </c>
      <c r="Q33" s="313">
        <f>ROUND(E33*P33,5)</f>
        <v>0</v>
      </c>
      <c r="R33" s="39"/>
      <c r="S33" s="39"/>
      <c r="T33" s="41"/>
      <c r="U33" s="39" t="e">
        <f>SUM(U34:U58)</f>
        <v>#REF!</v>
      </c>
      <c r="AE33" s="29" t="s">
        <v>98</v>
      </c>
    </row>
    <row r="34" spans="1:60" outlineLevel="1">
      <c r="A34" s="249"/>
      <c r="B34" s="250"/>
      <c r="C34" s="314" t="s">
        <v>1380</v>
      </c>
      <c r="D34" s="315"/>
      <c r="E34" s="316">
        <v>18.513000000000002</v>
      </c>
      <c r="F34" s="254"/>
      <c r="G34" s="254"/>
      <c r="H34" s="254"/>
      <c r="I34" s="254"/>
      <c r="J34" s="254"/>
      <c r="K34" s="254"/>
      <c r="L34" s="254"/>
      <c r="M34" s="254"/>
      <c r="N34" s="313"/>
      <c r="O34" s="313"/>
      <c r="P34" s="313"/>
      <c r="Q34" s="313"/>
      <c r="R34" s="34"/>
      <c r="S34" s="34"/>
      <c r="T34" s="36">
        <v>7.0000000000000007E-2</v>
      </c>
      <c r="U34" s="34" t="e">
        <f>ROUND(#REF!*T34,2)</f>
        <v>#REF!</v>
      </c>
      <c r="V34" s="37"/>
      <c r="W34" s="37"/>
      <c r="X34" s="37"/>
      <c r="Y34" s="37"/>
      <c r="Z34" s="37"/>
      <c r="AA34" s="37"/>
      <c r="AB34" s="37"/>
      <c r="AC34" s="37"/>
      <c r="AD34" s="37"/>
      <c r="AE34" s="37" t="s">
        <v>102</v>
      </c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</row>
    <row r="35" spans="1:60" outlineLevel="1">
      <c r="A35" s="249"/>
      <c r="B35" s="250"/>
      <c r="C35" s="314" t="s">
        <v>1381</v>
      </c>
      <c r="D35" s="315"/>
      <c r="E35" s="316">
        <v>44.212200000000003</v>
      </c>
      <c r="F35" s="254"/>
      <c r="G35" s="254"/>
      <c r="H35" s="254"/>
      <c r="I35" s="254"/>
      <c r="J35" s="254"/>
      <c r="K35" s="254"/>
      <c r="L35" s="254"/>
      <c r="M35" s="254"/>
      <c r="N35" s="313"/>
      <c r="O35" s="313"/>
      <c r="P35" s="313"/>
      <c r="Q35" s="313"/>
      <c r="R35" s="34"/>
      <c r="S35" s="34"/>
      <c r="T35" s="36"/>
      <c r="U35" s="34"/>
      <c r="V35" s="37"/>
      <c r="W35" s="37"/>
      <c r="X35" s="37"/>
      <c r="Y35" s="37"/>
      <c r="Z35" s="37"/>
      <c r="AA35" s="37"/>
      <c r="AB35" s="37"/>
      <c r="AC35" s="37"/>
      <c r="AD35" s="37"/>
      <c r="AE35" s="37" t="s">
        <v>109</v>
      </c>
      <c r="AF35" s="37">
        <v>0</v>
      </c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</row>
    <row r="36" spans="1:60" outlineLevel="1">
      <c r="A36" s="249"/>
      <c r="B36" s="250"/>
      <c r="C36" s="314" t="s">
        <v>1382</v>
      </c>
      <c r="D36" s="315"/>
      <c r="E36" s="316">
        <v>52.2804</v>
      </c>
      <c r="F36" s="254"/>
      <c r="G36" s="254"/>
      <c r="H36" s="254"/>
      <c r="I36" s="254"/>
      <c r="J36" s="254"/>
      <c r="K36" s="254"/>
      <c r="L36" s="254"/>
      <c r="M36" s="254"/>
      <c r="N36" s="313"/>
      <c r="O36" s="313"/>
      <c r="P36" s="313"/>
      <c r="Q36" s="313"/>
      <c r="R36" s="34"/>
      <c r="S36" s="34"/>
      <c r="T36" s="36"/>
      <c r="U36" s="34"/>
      <c r="V36" s="37"/>
      <c r="W36" s="37"/>
      <c r="X36" s="37"/>
      <c r="Y36" s="37"/>
      <c r="Z36" s="37"/>
      <c r="AA36" s="37"/>
      <c r="AB36" s="37"/>
      <c r="AC36" s="37"/>
      <c r="AD36" s="37"/>
      <c r="AE36" s="37" t="s">
        <v>109</v>
      </c>
      <c r="AF36" s="37">
        <v>0</v>
      </c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</row>
    <row r="37" spans="1:60" outlineLevel="1">
      <c r="A37" s="249"/>
      <c r="B37" s="250"/>
      <c r="C37" s="314" t="s">
        <v>1383</v>
      </c>
      <c r="D37" s="315"/>
      <c r="E37" s="316">
        <v>47.089199999999998</v>
      </c>
      <c r="F37" s="254"/>
      <c r="G37" s="254"/>
      <c r="H37" s="254"/>
      <c r="I37" s="254"/>
      <c r="J37" s="254"/>
      <c r="K37" s="254"/>
      <c r="L37" s="254"/>
      <c r="M37" s="254"/>
      <c r="N37" s="313"/>
      <c r="O37" s="313"/>
      <c r="P37" s="313"/>
      <c r="Q37" s="313"/>
      <c r="R37" s="34"/>
      <c r="S37" s="34"/>
      <c r="T37" s="36"/>
      <c r="U37" s="34"/>
      <c r="V37" s="37"/>
      <c r="W37" s="37"/>
      <c r="X37" s="37"/>
      <c r="Y37" s="37"/>
      <c r="Z37" s="37"/>
      <c r="AA37" s="37"/>
      <c r="AB37" s="37"/>
      <c r="AC37" s="37"/>
      <c r="AD37" s="37"/>
      <c r="AE37" s="37" t="s">
        <v>109</v>
      </c>
      <c r="AF37" s="37">
        <v>0</v>
      </c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</row>
    <row r="38" spans="1:60" outlineLevel="1">
      <c r="A38" s="249"/>
      <c r="B38" s="250"/>
      <c r="C38" s="314" t="s">
        <v>1384</v>
      </c>
      <c r="D38" s="315"/>
      <c r="E38" s="316">
        <v>28.358000000000001</v>
      </c>
      <c r="F38" s="254"/>
      <c r="G38" s="254"/>
      <c r="H38" s="254"/>
      <c r="I38" s="254"/>
      <c r="J38" s="254"/>
      <c r="K38" s="254"/>
      <c r="L38" s="254"/>
      <c r="M38" s="254"/>
      <c r="N38" s="313"/>
      <c r="O38" s="313"/>
      <c r="P38" s="313"/>
      <c r="Q38" s="313"/>
      <c r="R38" s="34"/>
      <c r="S38" s="34"/>
      <c r="T38" s="36"/>
      <c r="U38" s="34"/>
      <c r="V38" s="37"/>
      <c r="W38" s="37"/>
      <c r="X38" s="37"/>
      <c r="Y38" s="37"/>
      <c r="Z38" s="37"/>
      <c r="AA38" s="37"/>
      <c r="AB38" s="37"/>
      <c r="AC38" s="37"/>
      <c r="AD38" s="37"/>
      <c r="AE38" s="37" t="s">
        <v>109</v>
      </c>
      <c r="AF38" s="37">
        <v>0</v>
      </c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</row>
    <row r="39" spans="1:60" outlineLevel="1">
      <c r="A39" s="249">
        <v>13</v>
      </c>
      <c r="B39" s="250" t="s">
        <v>870</v>
      </c>
      <c r="C39" s="251" t="s">
        <v>871</v>
      </c>
      <c r="D39" s="313" t="s">
        <v>121</v>
      </c>
      <c r="E39" s="253">
        <v>163.7988</v>
      </c>
      <c r="F39" s="320">
        <f>H39+J39</f>
        <v>0</v>
      </c>
      <c r="G39" s="254">
        <f>ROUND(E39*F39,2)</f>
        <v>0</v>
      </c>
      <c r="H39" s="254"/>
      <c r="I39" s="254">
        <f>ROUND(E39*H39,2)</f>
        <v>0</v>
      </c>
      <c r="J39" s="254"/>
      <c r="K39" s="254">
        <f>ROUND(E39*J39,2)</f>
        <v>0</v>
      </c>
      <c r="L39" s="254">
        <v>15</v>
      </c>
      <c r="M39" s="254">
        <f>G39*(1+L39/100)</f>
        <v>0</v>
      </c>
      <c r="N39" s="313">
        <v>2.1919999999999999E-2</v>
      </c>
      <c r="O39" s="313">
        <f>ROUND(E39*N39,5)</f>
        <v>3.5904699999999998</v>
      </c>
      <c r="P39" s="313">
        <v>0</v>
      </c>
      <c r="Q39" s="313">
        <f>ROUND(E39*P39,5)</f>
        <v>0</v>
      </c>
      <c r="R39" s="34"/>
      <c r="S39" s="34"/>
      <c r="T39" s="36"/>
      <c r="U39" s="34"/>
      <c r="V39" s="37"/>
      <c r="W39" s="37"/>
      <c r="X39" s="37"/>
      <c r="Y39" s="37"/>
      <c r="Z39" s="37"/>
      <c r="AA39" s="37"/>
      <c r="AB39" s="37"/>
      <c r="AC39" s="37"/>
      <c r="AD39" s="37"/>
      <c r="AE39" s="37" t="s">
        <v>109</v>
      </c>
      <c r="AF39" s="37">
        <v>0</v>
      </c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</row>
    <row r="40" spans="1:60" outlineLevel="1">
      <c r="A40" s="249"/>
      <c r="B40" s="250"/>
      <c r="C40" s="314" t="s">
        <v>1385</v>
      </c>
      <c r="D40" s="315"/>
      <c r="E40" s="316">
        <v>19.927</v>
      </c>
      <c r="F40" s="254"/>
      <c r="G40" s="254"/>
      <c r="H40" s="254"/>
      <c r="I40" s="254"/>
      <c r="J40" s="254"/>
      <c r="K40" s="254"/>
      <c r="L40" s="254"/>
      <c r="M40" s="254"/>
      <c r="N40" s="313"/>
      <c r="O40" s="313"/>
      <c r="P40" s="313"/>
      <c r="Q40" s="313"/>
      <c r="R40" s="34"/>
      <c r="S40" s="34"/>
      <c r="T40" s="36">
        <v>0.377</v>
      </c>
      <c r="U40" s="34" t="e">
        <f>ROUND(#REF!*T40,2)</f>
        <v>#REF!</v>
      </c>
      <c r="V40" s="37"/>
      <c r="W40" s="37"/>
      <c r="X40" s="37"/>
      <c r="Y40" s="37"/>
      <c r="Z40" s="37"/>
      <c r="AA40" s="37"/>
      <c r="AB40" s="37"/>
      <c r="AC40" s="37"/>
      <c r="AD40" s="37"/>
      <c r="AE40" s="37" t="s">
        <v>102</v>
      </c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</row>
    <row r="41" spans="1:60" outlineLevel="1">
      <c r="A41" s="249"/>
      <c r="B41" s="250"/>
      <c r="C41" s="314" t="s">
        <v>1386</v>
      </c>
      <c r="D41" s="315"/>
      <c r="E41" s="316">
        <v>44.502200000000002</v>
      </c>
      <c r="F41" s="254"/>
      <c r="G41" s="254"/>
      <c r="H41" s="254"/>
      <c r="I41" s="254"/>
      <c r="J41" s="254"/>
      <c r="K41" s="254"/>
      <c r="L41" s="254"/>
      <c r="M41" s="254"/>
      <c r="N41" s="313"/>
      <c r="O41" s="313"/>
      <c r="P41" s="313"/>
      <c r="Q41" s="313"/>
      <c r="R41" s="34"/>
      <c r="S41" s="34"/>
      <c r="T41" s="36"/>
      <c r="U41" s="34"/>
      <c r="V41" s="37"/>
      <c r="W41" s="37"/>
      <c r="X41" s="37"/>
      <c r="Y41" s="37"/>
      <c r="Z41" s="37"/>
      <c r="AA41" s="37"/>
      <c r="AB41" s="37"/>
      <c r="AC41" s="37"/>
      <c r="AD41" s="37"/>
      <c r="AE41" s="37" t="s">
        <v>109</v>
      </c>
      <c r="AF41" s="37">
        <v>0</v>
      </c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</row>
    <row r="42" spans="1:60" outlineLevel="1">
      <c r="A42" s="249"/>
      <c r="B42" s="250"/>
      <c r="C42" s="314" t="s">
        <v>1387</v>
      </c>
      <c r="D42" s="315"/>
      <c r="E42" s="316">
        <v>52.2804</v>
      </c>
      <c r="F42" s="254"/>
      <c r="G42" s="254"/>
      <c r="H42" s="254"/>
      <c r="I42" s="254"/>
      <c r="J42" s="254"/>
      <c r="K42" s="254"/>
      <c r="L42" s="254"/>
      <c r="M42" s="254"/>
      <c r="N42" s="313"/>
      <c r="O42" s="313"/>
      <c r="P42" s="313"/>
      <c r="Q42" s="313"/>
      <c r="R42" s="34"/>
      <c r="S42" s="34"/>
      <c r="T42" s="36"/>
      <c r="U42" s="34"/>
      <c r="V42" s="37"/>
      <c r="W42" s="37"/>
      <c r="X42" s="37"/>
      <c r="Y42" s="37"/>
      <c r="Z42" s="37"/>
      <c r="AA42" s="37"/>
      <c r="AB42" s="37"/>
      <c r="AC42" s="37"/>
      <c r="AD42" s="37"/>
      <c r="AE42" s="37" t="s">
        <v>109</v>
      </c>
      <c r="AF42" s="37">
        <v>0</v>
      </c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</row>
    <row r="43" spans="1:60" outlineLevel="1">
      <c r="A43" s="249"/>
      <c r="B43" s="250"/>
      <c r="C43" s="314" t="s">
        <v>1383</v>
      </c>
      <c r="D43" s="315"/>
      <c r="E43" s="316">
        <v>47.089199999999998</v>
      </c>
      <c r="F43" s="254"/>
      <c r="G43" s="254"/>
      <c r="H43" s="254"/>
      <c r="I43" s="254"/>
      <c r="J43" s="254"/>
      <c r="K43" s="254"/>
      <c r="L43" s="254"/>
      <c r="M43" s="254"/>
      <c r="N43" s="313"/>
      <c r="O43" s="313"/>
      <c r="P43" s="313"/>
      <c r="Q43" s="313"/>
      <c r="R43" s="34"/>
      <c r="S43" s="34"/>
      <c r="T43" s="36"/>
      <c r="U43" s="34"/>
      <c r="V43" s="37"/>
      <c r="W43" s="37"/>
      <c r="X43" s="37"/>
      <c r="Y43" s="37"/>
      <c r="Z43" s="37"/>
      <c r="AA43" s="37"/>
      <c r="AB43" s="37"/>
      <c r="AC43" s="37"/>
      <c r="AD43" s="37"/>
      <c r="AE43" s="37" t="s">
        <v>109</v>
      </c>
      <c r="AF43" s="37">
        <v>0</v>
      </c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</row>
    <row r="44" spans="1:60" outlineLevel="1">
      <c r="A44" s="249">
        <v>14</v>
      </c>
      <c r="B44" s="250" t="s">
        <v>166</v>
      </c>
      <c r="C44" s="251" t="s">
        <v>167</v>
      </c>
      <c r="D44" s="313" t="s">
        <v>121</v>
      </c>
      <c r="E44" s="253">
        <v>14.367000000000001</v>
      </c>
      <c r="F44" s="320">
        <f>H44+J44</f>
        <v>0</v>
      </c>
      <c r="G44" s="254">
        <f>ROUND(E44*F44,2)</f>
        <v>0</v>
      </c>
      <c r="H44" s="254"/>
      <c r="I44" s="254">
        <f>ROUND(E44*H44,2)</f>
        <v>0</v>
      </c>
      <c r="J44" s="254"/>
      <c r="K44" s="254">
        <f>ROUND(E44*J44,2)</f>
        <v>0</v>
      </c>
      <c r="L44" s="254">
        <v>15</v>
      </c>
      <c r="M44" s="254">
        <f>G44*(1+L44/100)</f>
        <v>0</v>
      </c>
      <c r="N44" s="313">
        <v>3.9210000000000002E-2</v>
      </c>
      <c r="O44" s="313">
        <f>ROUND(E44*N44,5)</f>
        <v>0.56333</v>
      </c>
      <c r="P44" s="313">
        <v>0</v>
      </c>
      <c r="Q44" s="313">
        <f>ROUND(E44*P44,5)</f>
        <v>0</v>
      </c>
      <c r="R44" s="34"/>
      <c r="S44" s="34"/>
      <c r="T44" s="36"/>
      <c r="U44" s="34"/>
      <c r="V44" s="37"/>
      <c r="W44" s="37"/>
      <c r="X44" s="37"/>
      <c r="Y44" s="37"/>
      <c r="Z44" s="37"/>
      <c r="AA44" s="37"/>
      <c r="AB44" s="37"/>
      <c r="AC44" s="37"/>
      <c r="AD44" s="37"/>
      <c r="AE44" s="37" t="s">
        <v>109</v>
      </c>
      <c r="AF44" s="37">
        <v>0</v>
      </c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</row>
    <row r="45" spans="1:60" outlineLevel="1">
      <c r="A45" s="249"/>
      <c r="B45" s="250"/>
      <c r="C45" s="314" t="s">
        <v>1388</v>
      </c>
      <c r="D45" s="315"/>
      <c r="E45" s="316">
        <v>13.167</v>
      </c>
      <c r="F45" s="254"/>
      <c r="G45" s="254"/>
      <c r="H45" s="254"/>
      <c r="I45" s="254"/>
      <c r="J45" s="254"/>
      <c r="K45" s="254"/>
      <c r="L45" s="254"/>
      <c r="M45" s="254"/>
      <c r="N45" s="313"/>
      <c r="O45" s="313"/>
      <c r="P45" s="313"/>
      <c r="Q45" s="313"/>
      <c r="R45" s="34"/>
      <c r="S45" s="34"/>
      <c r="T45" s="36">
        <v>0.36199999999999999</v>
      </c>
      <c r="U45" s="34" t="e">
        <f>ROUND(#REF!*T45,2)</f>
        <v>#REF!</v>
      </c>
      <c r="V45" s="37"/>
      <c r="W45" s="37"/>
      <c r="X45" s="37"/>
      <c r="Y45" s="37"/>
      <c r="Z45" s="37"/>
      <c r="AA45" s="37"/>
      <c r="AB45" s="37"/>
      <c r="AC45" s="37"/>
      <c r="AD45" s="37"/>
      <c r="AE45" s="37" t="s">
        <v>102</v>
      </c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</row>
    <row r="46" spans="1:60" outlineLevel="1">
      <c r="A46" s="249"/>
      <c r="B46" s="250"/>
      <c r="C46" s="314" t="s">
        <v>1389</v>
      </c>
      <c r="D46" s="315"/>
      <c r="E46" s="316">
        <v>1.2</v>
      </c>
      <c r="F46" s="254"/>
      <c r="G46" s="254"/>
      <c r="H46" s="254"/>
      <c r="I46" s="254"/>
      <c r="J46" s="254"/>
      <c r="K46" s="254"/>
      <c r="L46" s="254"/>
      <c r="M46" s="254"/>
      <c r="N46" s="313"/>
      <c r="O46" s="313"/>
      <c r="P46" s="313"/>
      <c r="Q46" s="313"/>
      <c r="R46" s="34"/>
      <c r="S46" s="34"/>
      <c r="T46" s="36"/>
      <c r="U46" s="34"/>
      <c r="V46" s="37"/>
      <c r="W46" s="37"/>
      <c r="X46" s="37"/>
      <c r="Y46" s="37"/>
      <c r="Z46" s="37"/>
      <c r="AA46" s="37"/>
      <c r="AB46" s="37"/>
      <c r="AC46" s="37"/>
      <c r="AD46" s="37"/>
      <c r="AE46" s="37" t="s">
        <v>109</v>
      </c>
      <c r="AF46" s="37">
        <v>0</v>
      </c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</row>
    <row r="47" spans="1:60" outlineLevel="1">
      <c r="A47" s="249">
        <v>15</v>
      </c>
      <c r="B47" s="250" t="s">
        <v>170</v>
      </c>
      <c r="C47" s="251" t="s">
        <v>171</v>
      </c>
      <c r="D47" s="313" t="s">
        <v>121</v>
      </c>
      <c r="E47" s="253">
        <v>159.68880000000001</v>
      </c>
      <c r="F47" s="320">
        <f>H47+J47</f>
        <v>0</v>
      </c>
      <c r="G47" s="254">
        <f>ROUND(E47*F47,2)</f>
        <v>0</v>
      </c>
      <c r="H47" s="254"/>
      <c r="I47" s="254">
        <f>ROUND(E47*H47,2)</f>
        <v>0</v>
      </c>
      <c r="J47" s="254"/>
      <c r="K47" s="254">
        <f>ROUND(E47*J47,2)</f>
        <v>0</v>
      </c>
      <c r="L47" s="254">
        <v>15</v>
      </c>
      <c r="M47" s="254">
        <f>G47*(1+L47/100)</f>
        <v>0</v>
      </c>
      <c r="N47" s="313">
        <v>8.5100000000000002E-3</v>
      </c>
      <c r="O47" s="313">
        <f>ROUND(E47*N47,5)</f>
        <v>1.3589500000000001</v>
      </c>
      <c r="P47" s="313">
        <v>0</v>
      </c>
      <c r="Q47" s="313">
        <f>ROUND(E47*P47,5)</f>
        <v>0</v>
      </c>
      <c r="R47" s="34"/>
      <c r="S47" s="34"/>
      <c r="T47" s="36"/>
      <c r="U47" s="34"/>
      <c r="V47" s="37"/>
      <c r="W47" s="37"/>
      <c r="X47" s="37"/>
      <c r="Y47" s="37"/>
      <c r="Z47" s="37"/>
      <c r="AA47" s="37"/>
      <c r="AB47" s="37"/>
      <c r="AC47" s="37"/>
      <c r="AD47" s="37"/>
      <c r="AE47" s="37" t="s">
        <v>109</v>
      </c>
      <c r="AF47" s="37">
        <v>0</v>
      </c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</row>
    <row r="48" spans="1:60" outlineLevel="1">
      <c r="A48" s="249"/>
      <c r="B48" s="250"/>
      <c r="C48" s="314" t="s">
        <v>1380</v>
      </c>
      <c r="D48" s="315"/>
      <c r="E48" s="316">
        <v>18.513000000000002</v>
      </c>
      <c r="F48" s="254"/>
      <c r="G48" s="254"/>
      <c r="H48" s="254"/>
      <c r="I48" s="254"/>
      <c r="J48" s="254"/>
      <c r="K48" s="254"/>
      <c r="L48" s="254"/>
      <c r="M48" s="254"/>
      <c r="N48" s="313"/>
      <c r="O48" s="313"/>
      <c r="P48" s="313"/>
      <c r="Q48" s="313"/>
      <c r="R48" s="34"/>
      <c r="S48" s="34"/>
      <c r="T48" s="36">
        <v>0.39600000000000002</v>
      </c>
      <c r="U48" s="34" t="e">
        <f>ROUND(#REF!*T48,2)</f>
        <v>#REF!</v>
      </c>
      <c r="V48" s="37"/>
      <c r="W48" s="37"/>
      <c r="X48" s="37"/>
      <c r="Y48" s="37"/>
      <c r="Z48" s="37"/>
      <c r="AA48" s="37"/>
      <c r="AB48" s="37"/>
      <c r="AC48" s="37"/>
      <c r="AD48" s="37"/>
      <c r="AE48" s="37" t="s">
        <v>102</v>
      </c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</row>
    <row r="49" spans="1:60" ht="20" outlineLevel="1">
      <c r="A49" s="249"/>
      <c r="B49" s="250"/>
      <c r="C49" s="314" t="s">
        <v>1390</v>
      </c>
      <c r="D49" s="315"/>
      <c r="E49" s="316">
        <v>41.806199999999997</v>
      </c>
      <c r="F49" s="254"/>
      <c r="G49" s="254"/>
      <c r="H49" s="254"/>
      <c r="I49" s="254"/>
      <c r="J49" s="254"/>
      <c r="K49" s="254"/>
      <c r="L49" s="254"/>
      <c r="M49" s="254"/>
      <c r="N49" s="313"/>
      <c r="O49" s="313"/>
      <c r="P49" s="313"/>
      <c r="Q49" s="313"/>
      <c r="R49" s="34"/>
      <c r="S49" s="34"/>
      <c r="T49" s="36"/>
      <c r="U49" s="34"/>
      <c r="V49" s="37"/>
      <c r="W49" s="37"/>
      <c r="X49" s="37"/>
      <c r="Y49" s="37"/>
      <c r="Z49" s="37"/>
      <c r="AA49" s="37"/>
      <c r="AB49" s="37"/>
      <c r="AC49" s="37"/>
      <c r="AD49" s="37"/>
      <c r="AE49" s="37" t="s">
        <v>109</v>
      </c>
      <c r="AF49" s="37">
        <v>0</v>
      </c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</row>
    <row r="50" spans="1:60" outlineLevel="1">
      <c r="A50" s="249"/>
      <c r="B50" s="250"/>
      <c r="C50" s="314" t="s">
        <v>1382</v>
      </c>
      <c r="D50" s="315"/>
      <c r="E50" s="316">
        <v>52.2804</v>
      </c>
      <c r="F50" s="254"/>
      <c r="G50" s="254"/>
      <c r="H50" s="254"/>
      <c r="I50" s="254"/>
      <c r="J50" s="254"/>
      <c r="K50" s="254"/>
      <c r="L50" s="254"/>
      <c r="M50" s="254"/>
      <c r="N50" s="313"/>
      <c r="O50" s="313"/>
      <c r="P50" s="313"/>
      <c r="Q50" s="313"/>
      <c r="R50" s="34"/>
      <c r="S50" s="34"/>
      <c r="T50" s="36"/>
      <c r="U50" s="34"/>
      <c r="V50" s="37"/>
      <c r="W50" s="37"/>
      <c r="X50" s="37"/>
      <c r="Y50" s="37"/>
      <c r="Z50" s="37"/>
      <c r="AA50" s="37"/>
      <c r="AB50" s="37"/>
      <c r="AC50" s="37"/>
      <c r="AD50" s="37"/>
      <c r="AE50" s="37" t="s">
        <v>109</v>
      </c>
      <c r="AF50" s="37">
        <v>0</v>
      </c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</row>
    <row r="51" spans="1:60" outlineLevel="1">
      <c r="A51" s="249"/>
      <c r="B51" s="250"/>
      <c r="C51" s="314" t="s">
        <v>1383</v>
      </c>
      <c r="D51" s="315"/>
      <c r="E51" s="316">
        <v>47.089199999999998</v>
      </c>
      <c r="F51" s="254"/>
      <c r="G51" s="254"/>
      <c r="H51" s="254"/>
      <c r="I51" s="254"/>
      <c r="J51" s="254"/>
      <c r="K51" s="254"/>
      <c r="L51" s="254"/>
      <c r="M51" s="254"/>
      <c r="N51" s="313"/>
      <c r="O51" s="313"/>
      <c r="P51" s="313"/>
      <c r="Q51" s="313"/>
      <c r="R51" s="34"/>
      <c r="S51" s="34"/>
      <c r="T51" s="36">
        <v>0.32500000000000001</v>
      </c>
      <c r="U51" s="34" t="e">
        <f>ROUND(#REF!*T51,2)</f>
        <v>#REF!</v>
      </c>
      <c r="V51" s="37"/>
      <c r="W51" s="37"/>
      <c r="X51" s="37"/>
      <c r="Y51" s="37"/>
      <c r="Z51" s="37"/>
      <c r="AA51" s="37"/>
      <c r="AB51" s="37"/>
      <c r="AC51" s="37"/>
      <c r="AD51" s="37"/>
      <c r="AE51" s="37" t="s">
        <v>102</v>
      </c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</row>
    <row r="52" spans="1:60" outlineLevel="1">
      <c r="A52" s="249">
        <v>16</v>
      </c>
      <c r="B52" s="250" t="s">
        <v>175</v>
      </c>
      <c r="C52" s="251" t="s">
        <v>176</v>
      </c>
      <c r="D52" s="313" t="s">
        <v>121</v>
      </c>
      <c r="E52" s="253">
        <v>9.8231999999999999</v>
      </c>
      <c r="F52" s="320">
        <f>H52+J52</f>
        <v>0</v>
      </c>
      <c r="G52" s="254">
        <f>ROUND(E52*F52,2)</f>
        <v>0</v>
      </c>
      <c r="H52" s="254"/>
      <c r="I52" s="254">
        <f>ROUND(E52*H52,2)</f>
        <v>0</v>
      </c>
      <c r="J52" s="254"/>
      <c r="K52" s="254">
        <f>ROUND(E52*J52,2)</f>
        <v>0</v>
      </c>
      <c r="L52" s="254">
        <v>15</v>
      </c>
      <c r="M52" s="254">
        <f>G52*(1+L52/100)</f>
        <v>0</v>
      </c>
      <c r="N52" s="313">
        <v>4.0000000000000003E-5</v>
      </c>
      <c r="O52" s="313">
        <f>ROUND(E52*N52,5)</f>
        <v>3.8999999999999999E-4</v>
      </c>
      <c r="P52" s="313">
        <v>0</v>
      </c>
      <c r="Q52" s="313">
        <f>ROUND(E52*P52,5)</f>
        <v>0</v>
      </c>
      <c r="R52" s="34"/>
      <c r="S52" s="34"/>
      <c r="T52" s="36"/>
      <c r="U52" s="34"/>
      <c r="V52" s="37"/>
      <c r="W52" s="37"/>
      <c r="X52" s="37"/>
      <c r="Y52" s="37"/>
      <c r="Z52" s="37"/>
      <c r="AA52" s="37"/>
      <c r="AB52" s="37"/>
      <c r="AC52" s="37"/>
      <c r="AD52" s="37"/>
      <c r="AE52" s="37" t="s">
        <v>109</v>
      </c>
      <c r="AF52" s="37">
        <v>0</v>
      </c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</row>
    <row r="53" spans="1:60" outlineLevel="1">
      <c r="A53" s="249"/>
      <c r="B53" s="250"/>
      <c r="C53" s="314" t="s">
        <v>1391</v>
      </c>
      <c r="D53" s="315"/>
      <c r="E53" s="316">
        <v>9.8231999999999999</v>
      </c>
      <c r="F53" s="254"/>
      <c r="G53" s="254"/>
      <c r="H53" s="254"/>
      <c r="I53" s="254"/>
      <c r="J53" s="254"/>
      <c r="K53" s="254"/>
      <c r="L53" s="254"/>
      <c r="M53" s="254"/>
      <c r="N53" s="313"/>
      <c r="O53" s="313"/>
      <c r="P53" s="313"/>
      <c r="Q53" s="313"/>
      <c r="R53" s="34"/>
      <c r="S53" s="34"/>
      <c r="T53" s="36"/>
      <c r="U53" s="34"/>
      <c r="V53" s="37"/>
      <c r="W53" s="37"/>
      <c r="X53" s="37"/>
      <c r="Y53" s="37"/>
      <c r="Z53" s="37"/>
      <c r="AA53" s="37"/>
      <c r="AB53" s="37"/>
      <c r="AC53" s="37"/>
      <c r="AD53" s="37"/>
      <c r="AE53" s="37" t="s">
        <v>109</v>
      </c>
      <c r="AF53" s="37">
        <v>0</v>
      </c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</row>
    <row r="54" spans="1:60" ht="14.5" outlineLevel="1">
      <c r="A54" s="255" t="s">
        <v>97</v>
      </c>
      <c r="B54" s="256" t="s">
        <v>58</v>
      </c>
      <c r="C54" s="257" t="s">
        <v>57</v>
      </c>
      <c r="D54" s="317"/>
      <c r="E54" s="259"/>
      <c r="F54" s="260"/>
      <c r="G54" s="260">
        <f>SUMIF(AE55:AE62,"&lt;&gt;NOR",G55:G62)</f>
        <v>0</v>
      </c>
      <c r="H54" s="260"/>
      <c r="I54" s="260">
        <f>SUM(I55:I62)</f>
        <v>0</v>
      </c>
      <c r="J54" s="260"/>
      <c r="K54" s="260">
        <f>SUM(K55:K62)</f>
        <v>0</v>
      </c>
      <c r="L54" s="260"/>
      <c r="M54" s="260">
        <f>SUM(M55:M62)</f>
        <v>0</v>
      </c>
      <c r="N54" s="317"/>
      <c r="O54" s="317">
        <f>SUM(O55:O62)</f>
        <v>5.5211699999999997</v>
      </c>
      <c r="P54" s="317"/>
      <c r="Q54" s="317">
        <f>SUM(Q55:Q62)</f>
        <v>0</v>
      </c>
      <c r="R54" s="34"/>
      <c r="S54" s="34"/>
      <c r="T54" s="36"/>
      <c r="U54" s="34"/>
      <c r="V54" s="37"/>
      <c r="W54" s="37"/>
      <c r="X54" s="37"/>
      <c r="Y54" s="37"/>
      <c r="Z54" s="37"/>
      <c r="AA54" s="37"/>
      <c r="AB54" s="37"/>
      <c r="AC54" s="37"/>
      <c r="AD54" s="37"/>
      <c r="AE54" s="37" t="s">
        <v>109</v>
      </c>
      <c r="AF54" s="37">
        <v>0</v>
      </c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</row>
    <row r="55" spans="1:60" ht="20" outlineLevel="1">
      <c r="A55" s="249">
        <v>17</v>
      </c>
      <c r="B55" s="250" t="s">
        <v>178</v>
      </c>
      <c r="C55" s="251" t="s">
        <v>179</v>
      </c>
      <c r="D55" s="313" t="s">
        <v>121</v>
      </c>
      <c r="E55" s="253">
        <v>5</v>
      </c>
      <c r="F55" s="320">
        <f>H55+J55</f>
        <v>0</v>
      </c>
      <c r="G55" s="254">
        <f>ROUND(E55*F55,2)</f>
        <v>0</v>
      </c>
      <c r="H55" s="254"/>
      <c r="I55" s="254">
        <f>ROUND(E55*H55,2)</f>
        <v>0</v>
      </c>
      <c r="J55" s="254"/>
      <c r="K55" s="254">
        <f>ROUND(E55*J55,2)</f>
        <v>0</v>
      </c>
      <c r="L55" s="254">
        <v>15</v>
      </c>
      <c r="M55" s="254">
        <f>G55*(1+L55/100)</f>
        <v>0</v>
      </c>
      <c r="N55" s="313">
        <v>2.5999999999999998E-4</v>
      </c>
      <c r="O55" s="313">
        <f>ROUND(E55*N55,5)</f>
        <v>1.2999999999999999E-3</v>
      </c>
      <c r="P55" s="313">
        <v>0</v>
      </c>
      <c r="Q55" s="313">
        <f>ROUND(E55*P55,5)</f>
        <v>0</v>
      </c>
      <c r="R55" s="34"/>
      <c r="S55" s="34"/>
      <c r="T55" s="36"/>
      <c r="U55" s="34"/>
      <c r="V55" s="37"/>
      <c r="W55" s="37"/>
      <c r="X55" s="37"/>
      <c r="Y55" s="37"/>
      <c r="Z55" s="37"/>
      <c r="AA55" s="37"/>
      <c r="AB55" s="37"/>
      <c r="AC55" s="37"/>
      <c r="AD55" s="37"/>
      <c r="AE55" s="37" t="s">
        <v>109</v>
      </c>
      <c r="AF55" s="37">
        <v>0</v>
      </c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</row>
    <row r="56" spans="1:60" outlineLevel="1">
      <c r="A56" s="249"/>
      <c r="B56" s="250"/>
      <c r="C56" s="314" t="s">
        <v>2049</v>
      </c>
      <c r="D56" s="315"/>
      <c r="E56" s="316">
        <v>5</v>
      </c>
      <c r="F56" s="254"/>
      <c r="G56" s="254"/>
      <c r="H56" s="254"/>
      <c r="I56" s="254"/>
      <c r="J56" s="254"/>
      <c r="K56" s="254"/>
      <c r="L56" s="254"/>
      <c r="M56" s="254"/>
      <c r="N56" s="313"/>
      <c r="O56" s="313"/>
      <c r="P56" s="313"/>
      <c r="Q56" s="313"/>
      <c r="R56" s="34"/>
      <c r="S56" s="34"/>
      <c r="T56" s="36"/>
      <c r="U56" s="34"/>
      <c r="V56" s="37"/>
      <c r="W56" s="37"/>
      <c r="X56" s="37"/>
      <c r="Y56" s="37"/>
      <c r="Z56" s="37"/>
      <c r="AA56" s="37"/>
      <c r="AB56" s="37"/>
      <c r="AC56" s="37"/>
      <c r="AD56" s="37"/>
      <c r="AE56" s="37" t="s">
        <v>109</v>
      </c>
      <c r="AF56" s="37">
        <v>0</v>
      </c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</row>
    <row r="57" spans="1:60" outlineLevel="1">
      <c r="A57" s="249">
        <v>18</v>
      </c>
      <c r="B57" s="250" t="s">
        <v>180</v>
      </c>
      <c r="C57" s="251" t="s">
        <v>181</v>
      </c>
      <c r="D57" s="313" t="s">
        <v>121</v>
      </c>
      <c r="E57" s="253">
        <v>60.550000000000004</v>
      </c>
      <c r="F57" s="320">
        <f>H57+J57</f>
        <v>0</v>
      </c>
      <c r="G57" s="254">
        <f>ROUND(E57*F57,2)</f>
        <v>0</v>
      </c>
      <c r="H57" s="254"/>
      <c r="I57" s="254">
        <f>ROUND(E57*H57,2)</f>
        <v>0</v>
      </c>
      <c r="J57" s="254"/>
      <c r="K57" s="254">
        <f>ROUND(E57*J57,2)</f>
        <v>0</v>
      </c>
      <c r="L57" s="254">
        <v>15</v>
      </c>
      <c r="M57" s="254">
        <f>G57*(1+L57/100)</f>
        <v>0</v>
      </c>
      <c r="N57" s="313">
        <v>2.7890000000000002E-2</v>
      </c>
      <c r="O57" s="313">
        <f>ROUND(E57*N57,5)</f>
        <v>1.6887399999999999</v>
      </c>
      <c r="P57" s="313">
        <v>0</v>
      </c>
      <c r="Q57" s="313">
        <f>ROUND(E57*P57,5)</f>
        <v>0</v>
      </c>
      <c r="R57" s="34"/>
      <c r="S57" s="34"/>
      <c r="T57" s="36">
        <v>7.8E-2</v>
      </c>
      <c r="U57" s="34" t="e">
        <f>ROUND(#REF!*T57,2)</f>
        <v>#REF!</v>
      </c>
      <c r="V57" s="37"/>
      <c r="W57" s="37"/>
      <c r="X57" s="37"/>
      <c r="Y57" s="37"/>
      <c r="Z57" s="37"/>
      <c r="AA57" s="37"/>
      <c r="AB57" s="37"/>
      <c r="AC57" s="37"/>
      <c r="AD57" s="37"/>
      <c r="AE57" s="37" t="s">
        <v>102</v>
      </c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</row>
    <row r="58" spans="1:60" outlineLevel="1">
      <c r="A58" s="249"/>
      <c r="B58" s="250"/>
      <c r="C58" s="314" t="s">
        <v>2050</v>
      </c>
      <c r="D58" s="315"/>
      <c r="E58" s="316">
        <v>60.55</v>
      </c>
      <c r="F58" s="254"/>
      <c r="G58" s="254"/>
      <c r="H58" s="254"/>
      <c r="I58" s="254"/>
      <c r="J58" s="254"/>
      <c r="K58" s="254"/>
      <c r="L58" s="254"/>
      <c r="M58" s="254"/>
      <c r="N58" s="313"/>
      <c r="O58" s="313"/>
      <c r="P58" s="313"/>
      <c r="Q58" s="313"/>
      <c r="R58" s="34"/>
      <c r="S58" s="34"/>
      <c r="T58" s="36"/>
      <c r="U58" s="34"/>
      <c r="V58" s="37"/>
      <c r="W58" s="37"/>
      <c r="X58" s="37"/>
      <c r="Y58" s="37"/>
      <c r="Z58" s="37"/>
      <c r="AA58" s="37"/>
      <c r="AB58" s="37"/>
      <c r="AC58" s="37"/>
      <c r="AD58" s="37"/>
      <c r="AE58" s="37" t="s">
        <v>109</v>
      </c>
      <c r="AF58" s="37">
        <v>0</v>
      </c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</row>
    <row r="59" spans="1:60" ht="20">
      <c r="A59" s="249">
        <v>19</v>
      </c>
      <c r="B59" s="250" t="s">
        <v>187</v>
      </c>
      <c r="C59" s="251" t="s">
        <v>188</v>
      </c>
      <c r="D59" s="313" t="s">
        <v>116</v>
      </c>
      <c r="E59" s="253">
        <v>7.8715000000000011</v>
      </c>
      <c r="F59" s="320">
        <f>H59+J59</f>
        <v>0</v>
      </c>
      <c r="G59" s="254">
        <f>ROUND(E59*F59,2)</f>
        <v>0</v>
      </c>
      <c r="H59" s="254"/>
      <c r="I59" s="254">
        <f>ROUND(E59*H59,2)</f>
        <v>0</v>
      </c>
      <c r="J59" s="254"/>
      <c r="K59" s="254">
        <f>ROUND(E59*J59,2)</f>
        <v>0</v>
      </c>
      <c r="L59" s="254">
        <v>15</v>
      </c>
      <c r="M59" s="254">
        <f>G59*(1+L59/100)</f>
        <v>0</v>
      </c>
      <c r="N59" s="313">
        <v>0.42</v>
      </c>
      <c r="O59" s="313">
        <f>ROUND(E59*N59,5)</f>
        <v>3.3060299999999998</v>
      </c>
      <c r="P59" s="313">
        <v>0</v>
      </c>
      <c r="Q59" s="313">
        <f>ROUND(E59*P59,5)</f>
        <v>0</v>
      </c>
      <c r="R59" s="39"/>
      <c r="S59" s="39"/>
      <c r="T59" s="41"/>
      <c r="U59" s="39" t="e">
        <f>SUM(U60:U67)</f>
        <v>#REF!</v>
      </c>
      <c r="AE59" s="29" t="s">
        <v>98</v>
      </c>
    </row>
    <row r="60" spans="1:60" outlineLevel="1">
      <c r="A60" s="249"/>
      <c r="B60" s="250"/>
      <c r="C60" s="314" t="s">
        <v>2051</v>
      </c>
      <c r="D60" s="315"/>
      <c r="E60" s="316">
        <v>7.8715000000000002</v>
      </c>
      <c r="F60" s="254"/>
      <c r="G60" s="254"/>
      <c r="H60" s="254"/>
      <c r="I60" s="254"/>
      <c r="J60" s="254"/>
      <c r="K60" s="254"/>
      <c r="L60" s="254"/>
      <c r="M60" s="254"/>
      <c r="N60" s="313"/>
      <c r="O60" s="313"/>
      <c r="P60" s="313"/>
      <c r="Q60" s="313"/>
      <c r="R60" s="34"/>
      <c r="S60" s="34"/>
      <c r="T60" s="36">
        <v>0.09</v>
      </c>
      <c r="U60" s="34" t="e">
        <f>ROUND(#REF!*T60,2)</f>
        <v>#REF!</v>
      </c>
      <c r="V60" s="37"/>
      <c r="W60" s="37"/>
      <c r="X60" s="37"/>
      <c r="Y60" s="37"/>
      <c r="Z60" s="37"/>
      <c r="AA60" s="37"/>
      <c r="AB60" s="37"/>
      <c r="AC60" s="37"/>
      <c r="AD60" s="37"/>
      <c r="AE60" s="37" t="s">
        <v>102</v>
      </c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</row>
    <row r="61" spans="1:60" outlineLevel="1">
      <c r="A61" s="249">
        <v>20</v>
      </c>
      <c r="B61" s="250" t="s">
        <v>1977</v>
      </c>
      <c r="C61" s="251" t="s">
        <v>2052</v>
      </c>
      <c r="D61" s="313" t="s">
        <v>121</v>
      </c>
      <c r="E61" s="253">
        <v>5</v>
      </c>
      <c r="F61" s="320">
        <f>H61+J61</f>
        <v>0</v>
      </c>
      <c r="G61" s="254">
        <f>ROUND(E61*F61,2)</f>
        <v>0</v>
      </c>
      <c r="H61" s="254"/>
      <c r="I61" s="254">
        <f>ROUND(E61*H61,2)</f>
        <v>0</v>
      </c>
      <c r="J61" s="254"/>
      <c r="K61" s="254">
        <f>ROUND(E61*J61,2)</f>
        <v>0</v>
      </c>
      <c r="L61" s="254">
        <v>15</v>
      </c>
      <c r="M61" s="254">
        <f>G61*(1+L61/100)</f>
        <v>0</v>
      </c>
      <c r="N61" s="313">
        <v>0.105</v>
      </c>
      <c r="O61" s="313">
        <f>ROUND(E61*N61,5)</f>
        <v>0.52500000000000002</v>
      </c>
      <c r="P61" s="313">
        <v>0</v>
      </c>
      <c r="Q61" s="313">
        <f>ROUND(E61*P61,5)</f>
        <v>0</v>
      </c>
      <c r="R61" s="34"/>
      <c r="S61" s="34"/>
      <c r="T61" s="36"/>
      <c r="U61" s="34"/>
      <c r="V61" s="37"/>
      <c r="W61" s="37"/>
      <c r="X61" s="37"/>
      <c r="Y61" s="37"/>
      <c r="Z61" s="37"/>
      <c r="AA61" s="37"/>
      <c r="AB61" s="37"/>
      <c r="AC61" s="37"/>
      <c r="AD61" s="37"/>
      <c r="AE61" s="37" t="s">
        <v>109</v>
      </c>
      <c r="AF61" s="37">
        <v>0</v>
      </c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</row>
    <row r="62" spans="1:60" ht="20" outlineLevel="1">
      <c r="A62" s="249">
        <v>21</v>
      </c>
      <c r="B62" s="250" t="s">
        <v>2053</v>
      </c>
      <c r="C62" s="251" t="s">
        <v>2054</v>
      </c>
      <c r="D62" s="313" t="s">
        <v>304</v>
      </c>
      <c r="E62" s="253">
        <v>5</v>
      </c>
      <c r="F62" s="320">
        <f>H62+J62</f>
        <v>0</v>
      </c>
      <c r="G62" s="254">
        <f>ROUND(E62*F62,2)</f>
        <v>0</v>
      </c>
      <c r="H62" s="254"/>
      <c r="I62" s="254">
        <f>ROUND(E62*H62,2)</f>
        <v>0</v>
      </c>
      <c r="J62" s="254"/>
      <c r="K62" s="254">
        <f>ROUND(E62*J62,2)</f>
        <v>0</v>
      </c>
      <c r="L62" s="254">
        <v>15</v>
      </c>
      <c r="M62" s="254">
        <f>G62*(1+L62/100)</f>
        <v>0</v>
      </c>
      <c r="N62" s="313">
        <v>2.0000000000000002E-5</v>
      </c>
      <c r="O62" s="313">
        <f>ROUND(E62*N62,5)</f>
        <v>1E-4</v>
      </c>
      <c r="P62" s="313">
        <v>0</v>
      </c>
      <c r="Q62" s="313">
        <f>ROUND(E62*P62,5)</f>
        <v>0</v>
      </c>
      <c r="R62" s="34"/>
      <c r="S62" s="34"/>
      <c r="T62" s="36">
        <v>0.3</v>
      </c>
      <c r="U62" s="34" t="e">
        <f>ROUND(#REF!*T62,2)</f>
        <v>#REF!</v>
      </c>
      <c r="V62" s="37"/>
      <c r="W62" s="37"/>
      <c r="X62" s="37"/>
      <c r="Y62" s="37"/>
      <c r="Z62" s="37"/>
      <c r="AA62" s="37"/>
      <c r="AB62" s="37"/>
      <c r="AC62" s="37"/>
      <c r="AD62" s="37"/>
      <c r="AE62" s="37" t="s">
        <v>102</v>
      </c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</row>
    <row r="63" spans="1:60" ht="14.5" outlineLevel="1">
      <c r="A63" s="255" t="s">
        <v>97</v>
      </c>
      <c r="B63" s="256" t="s">
        <v>54</v>
      </c>
      <c r="C63" s="257" t="s">
        <v>53</v>
      </c>
      <c r="D63" s="317"/>
      <c r="E63" s="259"/>
      <c r="F63" s="260"/>
      <c r="G63" s="260">
        <f>SUMIF(AE64:AE68,"&lt;&gt;NOR",G64:G68)</f>
        <v>0</v>
      </c>
      <c r="H63" s="260"/>
      <c r="I63" s="260">
        <f>SUM(I64:I68)</f>
        <v>0</v>
      </c>
      <c r="J63" s="260"/>
      <c r="K63" s="260">
        <f>SUM(K64:K68)</f>
        <v>0</v>
      </c>
      <c r="L63" s="260"/>
      <c r="M63" s="260">
        <f>SUM(M64:M68)</f>
        <v>0</v>
      </c>
      <c r="N63" s="317"/>
      <c r="O63" s="317">
        <f>SUM(O64:O68)</f>
        <v>6.8720000000000003E-2</v>
      </c>
      <c r="P63" s="317"/>
      <c r="Q63" s="317">
        <f>SUM(Q64:Q68)</f>
        <v>0</v>
      </c>
      <c r="R63" s="34"/>
      <c r="S63" s="34"/>
      <c r="T63" s="36"/>
      <c r="U63" s="34"/>
      <c r="V63" s="37"/>
      <c r="W63" s="37"/>
      <c r="X63" s="37"/>
      <c r="Y63" s="37"/>
      <c r="Z63" s="37"/>
      <c r="AA63" s="37"/>
      <c r="AB63" s="37"/>
      <c r="AC63" s="37"/>
      <c r="AD63" s="37"/>
      <c r="AE63" s="37" t="s">
        <v>109</v>
      </c>
      <c r="AF63" s="37">
        <v>0</v>
      </c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</row>
    <row r="64" spans="1:60" outlineLevel="1">
      <c r="A64" s="249">
        <v>22</v>
      </c>
      <c r="B64" s="250" t="s">
        <v>196</v>
      </c>
      <c r="C64" s="251" t="s">
        <v>197</v>
      </c>
      <c r="D64" s="313" t="s">
        <v>121</v>
      </c>
      <c r="E64" s="253">
        <v>80</v>
      </c>
      <c r="F64" s="320">
        <f>H64+J64</f>
        <v>0</v>
      </c>
      <c r="G64" s="254">
        <f>ROUND(E64*F64,2)</f>
        <v>0</v>
      </c>
      <c r="H64" s="254"/>
      <c r="I64" s="254">
        <f>ROUND(E64*H64,2)</f>
        <v>0</v>
      </c>
      <c r="J64" s="254"/>
      <c r="K64" s="254">
        <f>ROUND(E64*J64,2)</f>
        <v>0</v>
      </c>
      <c r="L64" s="254">
        <v>15</v>
      </c>
      <c r="M64" s="254">
        <f>G64*(1+L64/100)</f>
        <v>0</v>
      </c>
      <c r="N64" s="313">
        <v>4.0000000000000003E-5</v>
      </c>
      <c r="O64" s="313">
        <f>ROUND(E64*N64,5)</f>
        <v>3.2000000000000002E-3</v>
      </c>
      <c r="P64" s="313">
        <v>0</v>
      </c>
      <c r="Q64" s="313">
        <f>ROUND(E64*P64,5)</f>
        <v>0</v>
      </c>
      <c r="R64" s="34"/>
      <c r="S64" s="34"/>
      <c r="T64" s="36">
        <v>1.8360000000000001</v>
      </c>
      <c r="U64" s="34" t="e">
        <f>ROUND(#REF!*T64,2)</f>
        <v>#REF!</v>
      </c>
      <c r="V64" s="37"/>
      <c r="W64" s="37"/>
      <c r="X64" s="37"/>
      <c r="Y64" s="37"/>
      <c r="Z64" s="37"/>
      <c r="AA64" s="37"/>
      <c r="AB64" s="37"/>
      <c r="AC64" s="37"/>
      <c r="AD64" s="37"/>
      <c r="AE64" s="37" t="s">
        <v>102</v>
      </c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</row>
    <row r="65" spans="1:60" ht="12.5" customHeight="1" outlineLevel="1">
      <c r="A65" s="249"/>
      <c r="B65" s="250"/>
      <c r="C65" s="536" t="s">
        <v>198</v>
      </c>
      <c r="D65" s="537"/>
      <c r="E65" s="538"/>
      <c r="F65" s="539"/>
      <c r="G65" s="540"/>
      <c r="H65" s="254"/>
      <c r="I65" s="254"/>
      <c r="J65" s="254"/>
      <c r="K65" s="254"/>
      <c r="L65" s="254"/>
      <c r="M65" s="254"/>
      <c r="N65" s="313"/>
      <c r="O65" s="313"/>
      <c r="P65" s="313"/>
      <c r="Q65" s="313"/>
      <c r="R65" s="34"/>
      <c r="S65" s="34"/>
      <c r="T65" s="36"/>
      <c r="U65" s="34"/>
      <c r="V65" s="37"/>
      <c r="W65" s="37"/>
      <c r="X65" s="37"/>
      <c r="Y65" s="37"/>
      <c r="Z65" s="37"/>
      <c r="AA65" s="37"/>
      <c r="AB65" s="37"/>
      <c r="AC65" s="37"/>
      <c r="AD65" s="37"/>
      <c r="AE65" s="37" t="s">
        <v>109</v>
      </c>
      <c r="AF65" s="37">
        <v>0</v>
      </c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</row>
    <row r="66" spans="1:60" outlineLevel="1">
      <c r="A66" s="249">
        <v>23</v>
      </c>
      <c r="B66" s="250" t="s">
        <v>199</v>
      </c>
      <c r="C66" s="251" t="s">
        <v>200</v>
      </c>
      <c r="D66" s="313" t="s">
        <v>101</v>
      </c>
      <c r="E66" s="253">
        <v>2</v>
      </c>
      <c r="F66" s="320">
        <f>H66+J66</f>
        <v>0</v>
      </c>
      <c r="G66" s="254">
        <f>ROUND(E66*F66,2)</f>
        <v>0</v>
      </c>
      <c r="H66" s="254"/>
      <c r="I66" s="254">
        <f>ROUND(E66*H66,2)</f>
        <v>0</v>
      </c>
      <c r="J66" s="254"/>
      <c r="K66" s="254">
        <f>ROUND(E66*J66,2)</f>
        <v>0</v>
      </c>
      <c r="L66" s="254">
        <v>15</v>
      </c>
      <c r="M66" s="254">
        <f>G66*(1+L66/100)</f>
        <v>0</v>
      </c>
      <c r="N66" s="313">
        <v>1.6379999999999999E-2</v>
      </c>
      <c r="O66" s="313">
        <f>ROUND(E66*N66,5)</f>
        <v>3.2759999999999997E-2</v>
      </c>
      <c r="P66" s="313">
        <v>0</v>
      </c>
      <c r="Q66" s="313">
        <f>ROUND(E66*P66,5)</f>
        <v>0</v>
      </c>
      <c r="R66" s="34"/>
      <c r="S66" s="34"/>
      <c r="T66" s="36">
        <v>0.48399999999999999</v>
      </c>
      <c r="U66" s="34" t="e">
        <f>ROUND(#REF!*T66,2)</f>
        <v>#REF!</v>
      </c>
      <c r="V66" s="37"/>
      <c r="W66" s="37"/>
      <c r="X66" s="37"/>
      <c r="Y66" s="37"/>
      <c r="Z66" s="37"/>
      <c r="AA66" s="37"/>
      <c r="AB66" s="37"/>
      <c r="AC66" s="37"/>
      <c r="AD66" s="37"/>
      <c r="AE66" s="37" t="s">
        <v>102</v>
      </c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</row>
    <row r="67" spans="1:60" outlineLevel="1">
      <c r="A67" s="249">
        <v>24</v>
      </c>
      <c r="B67" s="250" t="s">
        <v>199</v>
      </c>
      <c r="C67" s="251" t="s">
        <v>201</v>
      </c>
      <c r="D67" s="313" t="s">
        <v>101</v>
      </c>
      <c r="E67" s="253">
        <v>2</v>
      </c>
      <c r="F67" s="320">
        <f>H67+J67</f>
        <v>0</v>
      </c>
      <c r="G67" s="254">
        <f>ROUND(E67*F67,2)</f>
        <v>0</v>
      </c>
      <c r="H67" s="254"/>
      <c r="I67" s="254">
        <f>ROUND(E67*H67,2)</f>
        <v>0</v>
      </c>
      <c r="J67" s="254"/>
      <c r="K67" s="254">
        <f>ROUND(E67*J67,2)</f>
        <v>0</v>
      </c>
      <c r="L67" s="254">
        <v>15</v>
      </c>
      <c r="M67" s="254">
        <f>G67*(1+L67/100)</f>
        <v>0</v>
      </c>
      <c r="N67" s="313">
        <v>1.6379999999999999E-2</v>
      </c>
      <c r="O67" s="313">
        <f>ROUND(E67*N67,5)</f>
        <v>3.2759999999999997E-2</v>
      </c>
      <c r="P67" s="313">
        <v>0</v>
      </c>
      <c r="Q67" s="313">
        <f>ROUND(E67*P67,5)</f>
        <v>0</v>
      </c>
      <c r="R67" s="34"/>
      <c r="S67" s="34"/>
      <c r="T67" s="36"/>
      <c r="U67" s="34"/>
      <c r="V67" s="37"/>
      <c r="W67" s="37"/>
      <c r="X67" s="37"/>
      <c r="Y67" s="37"/>
      <c r="Z67" s="37"/>
      <c r="AA67" s="37"/>
      <c r="AB67" s="37"/>
      <c r="AC67" s="37"/>
      <c r="AD67" s="37"/>
      <c r="AE67" s="37" t="s">
        <v>109</v>
      </c>
      <c r="AF67" s="37">
        <v>0</v>
      </c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</row>
    <row r="68" spans="1:60" ht="12.5" customHeight="1">
      <c r="A68" s="249"/>
      <c r="B68" s="250"/>
      <c r="C68" s="536" t="s">
        <v>202</v>
      </c>
      <c r="D68" s="537"/>
      <c r="E68" s="538"/>
      <c r="F68" s="539"/>
      <c r="G68" s="540"/>
      <c r="H68" s="254"/>
      <c r="I68" s="254"/>
      <c r="J68" s="254"/>
      <c r="K68" s="254"/>
      <c r="L68" s="254"/>
      <c r="M68" s="254"/>
      <c r="N68" s="313"/>
      <c r="O68" s="313"/>
      <c r="P68" s="313"/>
      <c r="Q68" s="313"/>
      <c r="R68" s="39"/>
      <c r="S68" s="39"/>
      <c r="T68" s="41"/>
      <c r="U68" s="39" t="e">
        <f>SUM(U69:U73)</f>
        <v>#REF!</v>
      </c>
      <c r="AE68" s="29" t="s">
        <v>98</v>
      </c>
    </row>
    <row r="69" spans="1:60" ht="14.5" outlineLevel="1">
      <c r="A69" s="255" t="s">
        <v>97</v>
      </c>
      <c r="B69" s="256" t="s">
        <v>52</v>
      </c>
      <c r="C69" s="257" t="s">
        <v>51</v>
      </c>
      <c r="D69" s="317"/>
      <c r="E69" s="259"/>
      <c r="F69" s="260"/>
      <c r="G69" s="260">
        <f>SUMIF(AE70:AE89,"&lt;&gt;NOR",G70:G89)</f>
        <v>0</v>
      </c>
      <c r="H69" s="260"/>
      <c r="I69" s="260">
        <f>SUM(I70:I89)</f>
        <v>0</v>
      </c>
      <c r="J69" s="260"/>
      <c r="K69" s="260">
        <f>SUM(K70:K89)</f>
        <v>0</v>
      </c>
      <c r="L69" s="260"/>
      <c r="M69" s="260">
        <f>SUM(M70:M89)</f>
        <v>0</v>
      </c>
      <c r="N69" s="317"/>
      <c r="O69" s="317">
        <f>SUM(O70:O89)</f>
        <v>2.1110000000000004E-2</v>
      </c>
      <c r="P69" s="317"/>
      <c r="Q69" s="317">
        <f>SUM(Q70:Q89)</f>
        <v>17.532160000000001</v>
      </c>
      <c r="R69" s="34"/>
      <c r="S69" s="34"/>
      <c r="T69" s="36">
        <v>0.308</v>
      </c>
      <c r="U69" s="34" t="e">
        <f>ROUND(#REF!*T69,2)</f>
        <v>#REF!</v>
      </c>
      <c r="V69" s="37"/>
      <c r="W69" s="37"/>
      <c r="X69" s="37"/>
      <c r="Y69" s="37"/>
      <c r="Z69" s="37"/>
      <c r="AA69" s="37"/>
      <c r="AB69" s="37"/>
      <c r="AC69" s="37"/>
      <c r="AD69" s="37"/>
      <c r="AE69" s="37" t="s">
        <v>102</v>
      </c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</row>
    <row r="70" spans="1:60" ht="30.5" customHeight="1" outlineLevel="1">
      <c r="A70" s="249">
        <v>25</v>
      </c>
      <c r="B70" s="250" t="s">
        <v>206</v>
      </c>
      <c r="C70" s="251" t="s">
        <v>207</v>
      </c>
      <c r="D70" s="313" t="s">
        <v>101</v>
      </c>
      <c r="E70" s="253">
        <v>6</v>
      </c>
      <c r="F70" s="320">
        <f>H70+J70</f>
        <v>0</v>
      </c>
      <c r="G70" s="254">
        <f>ROUND(E70*F70,2)</f>
        <v>0</v>
      </c>
      <c r="H70" s="254"/>
      <c r="I70" s="254">
        <f>ROUND(E70*H70,2)</f>
        <v>0</v>
      </c>
      <c r="J70" s="254"/>
      <c r="K70" s="254">
        <f>ROUND(E70*J70,2)</f>
        <v>0</v>
      </c>
      <c r="L70" s="254">
        <v>15</v>
      </c>
      <c r="M70" s="254">
        <f>G70*(1+L70/100)</f>
        <v>0</v>
      </c>
      <c r="N70" s="313">
        <v>0</v>
      </c>
      <c r="O70" s="313">
        <f>ROUND(E70*N70,5)</f>
        <v>0</v>
      </c>
      <c r="P70" s="313">
        <v>0</v>
      </c>
      <c r="Q70" s="313">
        <f>ROUND(E70*P70,5)</f>
        <v>0</v>
      </c>
      <c r="R70" s="34"/>
      <c r="S70" s="34"/>
      <c r="T70" s="36"/>
      <c r="U70" s="34"/>
      <c r="V70" s="37"/>
      <c r="W70" s="37"/>
      <c r="X70" s="37"/>
      <c r="Y70" s="37"/>
      <c r="Z70" s="37"/>
      <c r="AA70" s="37"/>
      <c r="AB70" s="37"/>
      <c r="AC70" s="37"/>
      <c r="AD70" s="37"/>
      <c r="AE70" s="37" t="s">
        <v>104</v>
      </c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8" t="e">
        <f>#REF!</f>
        <v>#REF!</v>
      </c>
      <c r="BB70" s="37"/>
      <c r="BC70" s="37"/>
      <c r="BD70" s="37"/>
      <c r="BE70" s="37"/>
      <c r="BF70" s="37"/>
      <c r="BG70" s="37"/>
      <c r="BH70" s="37"/>
    </row>
    <row r="71" spans="1:60" outlineLevel="1">
      <c r="A71" s="249">
        <v>26</v>
      </c>
      <c r="B71" s="250" t="s">
        <v>212</v>
      </c>
      <c r="C71" s="251" t="s">
        <v>213</v>
      </c>
      <c r="D71" s="313" t="s">
        <v>121</v>
      </c>
      <c r="E71" s="253">
        <v>8.08</v>
      </c>
      <c r="F71" s="320">
        <f>H71+J71</f>
        <v>0</v>
      </c>
      <c r="G71" s="254">
        <f>ROUND(E71*F71,2)</f>
        <v>0</v>
      </c>
      <c r="H71" s="254"/>
      <c r="I71" s="254">
        <f>ROUND(E71*H71,2)</f>
        <v>0</v>
      </c>
      <c r="J71" s="254"/>
      <c r="K71" s="254">
        <f>ROUND(E71*J71,2)</f>
        <v>0</v>
      </c>
      <c r="L71" s="254">
        <v>15</v>
      </c>
      <c r="M71" s="254">
        <f>G71*(1+L71/100)</f>
        <v>0</v>
      </c>
      <c r="N71" s="313">
        <v>1.17E-3</v>
      </c>
      <c r="O71" s="313">
        <f>ROUND(E71*N71,5)</f>
        <v>9.4500000000000001E-3</v>
      </c>
      <c r="P71" s="313">
        <v>8.7999999999999995E-2</v>
      </c>
      <c r="Q71" s="313">
        <f>ROUND(E71*P71,5)</f>
        <v>0.71104000000000001</v>
      </c>
      <c r="R71" s="34"/>
      <c r="S71" s="34"/>
      <c r="T71" s="36">
        <v>0.37</v>
      </c>
      <c r="U71" s="34" t="e">
        <f>ROUND(#REF!*T71,2)</f>
        <v>#REF!</v>
      </c>
      <c r="V71" s="37"/>
      <c r="W71" s="37"/>
      <c r="X71" s="37"/>
      <c r="Y71" s="37"/>
      <c r="Z71" s="37"/>
      <c r="AA71" s="37"/>
      <c r="AB71" s="37"/>
      <c r="AC71" s="37"/>
      <c r="AD71" s="37"/>
      <c r="AE71" s="37" t="s">
        <v>102</v>
      </c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</row>
    <row r="72" spans="1:60" outlineLevel="1">
      <c r="A72" s="249"/>
      <c r="B72" s="250"/>
      <c r="C72" s="314" t="s">
        <v>1393</v>
      </c>
      <c r="D72" s="315"/>
      <c r="E72" s="316">
        <v>8.08</v>
      </c>
      <c r="F72" s="254"/>
      <c r="G72" s="254"/>
      <c r="H72" s="254"/>
      <c r="I72" s="254"/>
      <c r="J72" s="254"/>
      <c r="K72" s="254"/>
      <c r="L72" s="254"/>
      <c r="M72" s="254"/>
      <c r="N72" s="313"/>
      <c r="O72" s="313"/>
      <c r="P72" s="313"/>
      <c r="Q72" s="313"/>
      <c r="R72" s="34"/>
      <c r="S72" s="34"/>
      <c r="T72" s="36">
        <v>0.37</v>
      </c>
      <c r="U72" s="34" t="e">
        <f>ROUND(#REF!*T72,2)</f>
        <v>#REF!</v>
      </c>
      <c r="V72" s="37"/>
      <c r="W72" s="37"/>
      <c r="X72" s="37"/>
      <c r="Y72" s="37"/>
      <c r="Z72" s="37"/>
      <c r="AA72" s="37"/>
      <c r="AB72" s="37"/>
      <c r="AC72" s="37"/>
      <c r="AD72" s="37"/>
      <c r="AE72" s="37" t="s">
        <v>102</v>
      </c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</row>
    <row r="73" spans="1:60" ht="20.5" customHeight="1" outlineLevel="1">
      <c r="A73" s="249">
        <v>27</v>
      </c>
      <c r="B73" s="250" t="s">
        <v>218</v>
      </c>
      <c r="C73" s="251" t="s">
        <v>219</v>
      </c>
      <c r="D73" s="313" t="s">
        <v>116</v>
      </c>
      <c r="E73" s="253">
        <v>8.109</v>
      </c>
      <c r="F73" s="320">
        <f>H73+J73</f>
        <v>0</v>
      </c>
      <c r="G73" s="254">
        <f>ROUND(E73*F73,2)</f>
        <v>0</v>
      </c>
      <c r="H73" s="254"/>
      <c r="I73" s="254">
        <f>ROUND(E73*H73,2)</f>
        <v>0</v>
      </c>
      <c r="J73" s="254"/>
      <c r="K73" s="254">
        <f>ROUND(E73*J73,2)</f>
        <v>0</v>
      </c>
      <c r="L73" s="254">
        <v>15</v>
      </c>
      <c r="M73" s="254">
        <f>G73*(1+L73/100)</f>
        <v>0</v>
      </c>
      <c r="N73" s="313">
        <v>0</v>
      </c>
      <c r="O73" s="313">
        <f>ROUND(E73*N73,5)</f>
        <v>0</v>
      </c>
      <c r="P73" s="313">
        <v>1.4</v>
      </c>
      <c r="Q73" s="313">
        <f>ROUND(E73*P73,5)</f>
        <v>11.352600000000001</v>
      </c>
      <c r="R73" s="34"/>
      <c r="S73" s="34"/>
      <c r="T73" s="36"/>
      <c r="U73" s="34"/>
      <c r="V73" s="37"/>
      <c r="W73" s="37"/>
      <c r="X73" s="37"/>
      <c r="Y73" s="37"/>
      <c r="Z73" s="37"/>
      <c r="AA73" s="37"/>
      <c r="AB73" s="37"/>
      <c r="AC73" s="37"/>
      <c r="AD73" s="37"/>
      <c r="AE73" s="37" t="s">
        <v>104</v>
      </c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8" t="e">
        <f>#REF!</f>
        <v>#REF!</v>
      </c>
      <c r="BB73" s="37"/>
      <c r="BC73" s="37"/>
      <c r="BD73" s="37"/>
      <c r="BE73" s="37"/>
      <c r="BF73" s="37"/>
      <c r="BG73" s="37"/>
      <c r="BH73" s="37"/>
    </row>
    <row r="74" spans="1:60">
      <c r="A74" s="249"/>
      <c r="B74" s="250"/>
      <c r="C74" s="314" t="s">
        <v>1394</v>
      </c>
      <c r="D74" s="315"/>
      <c r="E74" s="316">
        <v>7.0590000000000002</v>
      </c>
      <c r="F74" s="254"/>
      <c r="G74" s="254"/>
      <c r="H74" s="254"/>
      <c r="I74" s="254"/>
      <c r="J74" s="254"/>
      <c r="K74" s="254"/>
      <c r="L74" s="254"/>
      <c r="M74" s="254"/>
      <c r="N74" s="313"/>
      <c r="O74" s="313"/>
      <c r="P74" s="313"/>
      <c r="Q74" s="313"/>
      <c r="R74" s="39"/>
      <c r="S74" s="39"/>
      <c r="T74" s="41"/>
      <c r="U74" s="39" t="e">
        <f>SUM(U75:U94)</f>
        <v>#REF!</v>
      </c>
      <c r="AE74" s="29" t="s">
        <v>98</v>
      </c>
    </row>
    <row r="75" spans="1:60" outlineLevel="1">
      <c r="A75" s="249"/>
      <c r="B75" s="250"/>
      <c r="C75" s="314" t="s">
        <v>1395</v>
      </c>
      <c r="D75" s="315"/>
      <c r="E75" s="316">
        <v>1.05</v>
      </c>
      <c r="F75" s="254"/>
      <c r="G75" s="254"/>
      <c r="H75" s="254"/>
      <c r="I75" s="254"/>
      <c r="J75" s="254"/>
      <c r="K75" s="254"/>
      <c r="L75" s="254"/>
      <c r="M75" s="254"/>
      <c r="N75" s="313"/>
      <c r="O75" s="313"/>
      <c r="P75" s="313"/>
      <c r="Q75" s="313"/>
      <c r="R75" s="34"/>
      <c r="S75" s="34"/>
      <c r="T75" s="36">
        <v>0.05</v>
      </c>
      <c r="U75" s="34" t="e">
        <f>ROUND(#REF!*T75,2)</f>
        <v>#REF!</v>
      </c>
      <c r="V75" s="37"/>
      <c r="W75" s="37"/>
      <c r="X75" s="37"/>
      <c r="Y75" s="37"/>
      <c r="Z75" s="37"/>
      <c r="AA75" s="37"/>
      <c r="AB75" s="37"/>
      <c r="AC75" s="37"/>
      <c r="AD75" s="37"/>
      <c r="AE75" s="37" t="s">
        <v>102</v>
      </c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</row>
    <row r="76" spans="1:60" ht="20" outlineLevel="1">
      <c r="A76" s="249">
        <v>28</v>
      </c>
      <c r="B76" s="250" t="s">
        <v>232</v>
      </c>
      <c r="C76" s="251" t="s">
        <v>233</v>
      </c>
      <c r="D76" s="313" t="s">
        <v>116</v>
      </c>
      <c r="E76" s="253">
        <v>0.84</v>
      </c>
      <c r="F76" s="320">
        <f>H76+J76</f>
        <v>0</v>
      </c>
      <c r="G76" s="254">
        <f>ROUND(E76*F76,2)</f>
        <v>0</v>
      </c>
      <c r="H76" s="254"/>
      <c r="I76" s="254">
        <f>ROUND(E76*H76,2)</f>
        <v>0</v>
      </c>
      <c r="J76" s="254"/>
      <c r="K76" s="254">
        <f>ROUND(E76*J76,2)</f>
        <v>0</v>
      </c>
      <c r="L76" s="254">
        <v>15</v>
      </c>
      <c r="M76" s="254">
        <f>G76*(1+L76/100)</f>
        <v>0</v>
      </c>
      <c r="N76" s="313">
        <v>0</v>
      </c>
      <c r="O76" s="313">
        <f>ROUND(E76*N76,5)</f>
        <v>0</v>
      </c>
      <c r="P76" s="313">
        <v>2.2000000000000002</v>
      </c>
      <c r="Q76" s="313">
        <f>ROUND(E76*P76,5)</f>
        <v>1.8480000000000001</v>
      </c>
      <c r="R76" s="34"/>
      <c r="S76" s="34"/>
      <c r="T76" s="36">
        <v>0.55600000000000005</v>
      </c>
      <c r="U76" s="34" t="e">
        <f>ROUND(#REF!*T76,2)</f>
        <v>#REF!</v>
      </c>
      <c r="V76" s="37"/>
      <c r="W76" s="37"/>
      <c r="X76" s="37"/>
      <c r="Y76" s="37"/>
      <c r="Z76" s="37"/>
      <c r="AA76" s="37"/>
      <c r="AB76" s="37"/>
      <c r="AC76" s="37"/>
      <c r="AD76" s="37"/>
      <c r="AE76" s="37" t="s">
        <v>102</v>
      </c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</row>
    <row r="77" spans="1:60" outlineLevel="1">
      <c r="A77" s="249"/>
      <c r="B77" s="250"/>
      <c r="C77" s="314" t="s">
        <v>1396</v>
      </c>
      <c r="D77" s="315"/>
      <c r="E77" s="316">
        <v>0.84</v>
      </c>
      <c r="F77" s="254"/>
      <c r="G77" s="254"/>
      <c r="H77" s="254"/>
      <c r="I77" s="254"/>
      <c r="J77" s="254"/>
      <c r="K77" s="254"/>
      <c r="L77" s="254"/>
      <c r="M77" s="254"/>
      <c r="N77" s="313"/>
      <c r="O77" s="313"/>
      <c r="P77" s="313"/>
      <c r="Q77" s="313"/>
      <c r="R77" s="34"/>
      <c r="S77" s="34"/>
      <c r="T77" s="36"/>
      <c r="U77" s="34"/>
      <c r="V77" s="37"/>
      <c r="W77" s="37"/>
      <c r="X77" s="37"/>
      <c r="Y77" s="37"/>
      <c r="Z77" s="37"/>
      <c r="AA77" s="37"/>
      <c r="AB77" s="37"/>
      <c r="AC77" s="37"/>
      <c r="AD77" s="37"/>
      <c r="AE77" s="37" t="s">
        <v>109</v>
      </c>
      <c r="AF77" s="37">
        <v>0</v>
      </c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</row>
    <row r="78" spans="1:60" ht="20" outlineLevel="1">
      <c r="A78" s="249">
        <v>29</v>
      </c>
      <c r="B78" s="250" t="s">
        <v>221</v>
      </c>
      <c r="C78" s="251" t="s">
        <v>222</v>
      </c>
      <c r="D78" s="313" t="s">
        <v>121</v>
      </c>
      <c r="E78" s="253">
        <v>5.35</v>
      </c>
      <c r="F78" s="320">
        <f>H78+J78</f>
        <v>0</v>
      </c>
      <c r="G78" s="254">
        <f>ROUND(E78*F78,2)</f>
        <v>0</v>
      </c>
      <c r="H78" s="254"/>
      <c r="I78" s="254">
        <f>ROUND(E78*H78,2)</f>
        <v>0</v>
      </c>
      <c r="J78" s="254"/>
      <c r="K78" s="254">
        <f>ROUND(E78*J78,2)</f>
        <v>0</v>
      </c>
      <c r="L78" s="254">
        <v>15</v>
      </c>
      <c r="M78" s="254">
        <f>G78*(1+L78/100)</f>
        <v>0</v>
      </c>
      <c r="N78" s="313">
        <v>0</v>
      </c>
      <c r="O78" s="313">
        <f>ROUND(E78*N78,5)</f>
        <v>0</v>
      </c>
      <c r="P78" s="313">
        <v>0.02</v>
      </c>
      <c r="Q78" s="313">
        <f>ROUND(E78*P78,5)</f>
        <v>0.107</v>
      </c>
      <c r="R78" s="34"/>
      <c r="S78" s="34"/>
      <c r="T78" s="36">
        <v>1.0509999999999999</v>
      </c>
      <c r="U78" s="34" t="e">
        <f>ROUND(#REF!*T78,2)</f>
        <v>#REF!</v>
      </c>
      <c r="V78" s="37"/>
      <c r="W78" s="37"/>
      <c r="X78" s="37"/>
      <c r="Y78" s="37"/>
      <c r="Z78" s="37"/>
      <c r="AA78" s="37"/>
      <c r="AB78" s="37"/>
      <c r="AC78" s="37"/>
      <c r="AD78" s="37"/>
      <c r="AE78" s="37" t="s">
        <v>102</v>
      </c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</row>
    <row r="79" spans="1:60" outlineLevel="1">
      <c r="A79" s="249"/>
      <c r="B79" s="250"/>
      <c r="C79" s="314" t="s">
        <v>1397</v>
      </c>
      <c r="D79" s="315"/>
      <c r="E79" s="316">
        <v>5.35</v>
      </c>
      <c r="F79" s="254"/>
      <c r="G79" s="254"/>
      <c r="H79" s="254"/>
      <c r="I79" s="254"/>
      <c r="J79" s="254"/>
      <c r="K79" s="254"/>
      <c r="L79" s="254"/>
      <c r="M79" s="254"/>
      <c r="N79" s="313"/>
      <c r="O79" s="313"/>
      <c r="P79" s="313"/>
      <c r="Q79" s="313"/>
      <c r="R79" s="34"/>
      <c r="S79" s="34"/>
      <c r="T79" s="36"/>
      <c r="U79" s="34"/>
      <c r="V79" s="37"/>
      <c r="W79" s="37"/>
      <c r="X79" s="37"/>
      <c r="Y79" s="37"/>
      <c r="Z79" s="37"/>
      <c r="AA79" s="37"/>
      <c r="AB79" s="37"/>
      <c r="AC79" s="37"/>
      <c r="AD79" s="37"/>
      <c r="AE79" s="37" t="s">
        <v>109</v>
      </c>
      <c r="AF79" s="37">
        <v>0</v>
      </c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</row>
    <row r="80" spans="1:60" outlineLevel="1">
      <c r="A80" s="249">
        <v>30</v>
      </c>
      <c r="B80" s="250" t="s">
        <v>226</v>
      </c>
      <c r="C80" s="251" t="s">
        <v>227</v>
      </c>
      <c r="D80" s="313" t="s">
        <v>121</v>
      </c>
      <c r="E80" s="253">
        <v>13.127800000000001</v>
      </c>
      <c r="F80" s="320">
        <f>H80+J80</f>
        <v>0</v>
      </c>
      <c r="G80" s="254">
        <f>ROUND(E80*F80,2)</f>
        <v>0</v>
      </c>
      <c r="H80" s="254"/>
      <c r="I80" s="254">
        <f>ROUND(E80*H80,2)</f>
        <v>0</v>
      </c>
      <c r="J80" s="254"/>
      <c r="K80" s="254">
        <f>ROUND(E80*J80,2)</f>
        <v>0</v>
      </c>
      <c r="L80" s="254">
        <v>15</v>
      </c>
      <c r="M80" s="254">
        <f>G80*(1+L80/100)</f>
        <v>0</v>
      </c>
      <c r="N80" s="313">
        <v>6.7000000000000002E-4</v>
      </c>
      <c r="O80" s="313">
        <f>ROUND(E80*N80,5)</f>
        <v>8.8000000000000005E-3</v>
      </c>
      <c r="P80" s="313">
        <v>0.184</v>
      </c>
      <c r="Q80" s="313">
        <f>ROUND(E80*P80,5)</f>
        <v>2.4155199999999999</v>
      </c>
      <c r="R80" s="34"/>
      <c r="S80" s="34"/>
      <c r="T80" s="36"/>
      <c r="U80" s="34"/>
      <c r="V80" s="37"/>
      <c r="W80" s="37"/>
      <c r="X80" s="37"/>
      <c r="Y80" s="37"/>
      <c r="Z80" s="37"/>
      <c r="AA80" s="37"/>
      <c r="AB80" s="37"/>
      <c r="AC80" s="37"/>
      <c r="AD80" s="37"/>
      <c r="AE80" s="37" t="s">
        <v>109</v>
      </c>
      <c r="AF80" s="37">
        <v>0</v>
      </c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</row>
    <row r="81" spans="1:60" outlineLevel="1">
      <c r="A81" s="249"/>
      <c r="B81" s="250"/>
      <c r="C81" s="314" t="s">
        <v>1398</v>
      </c>
      <c r="D81" s="315"/>
      <c r="E81" s="316">
        <v>6.0259999999999998</v>
      </c>
      <c r="F81" s="254"/>
      <c r="G81" s="254"/>
      <c r="H81" s="254"/>
      <c r="I81" s="254"/>
      <c r="J81" s="254"/>
      <c r="K81" s="254"/>
      <c r="L81" s="254"/>
      <c r="M81" s="254"/>
      <c r="N81" s="313"/>
      <c r="O81" s="313"/>
      <c r="P81" s="313"/>
      <c r="Q81" s="313"/>
      <c r="R81" s="34"/>
      <c r="S81" s="34"/>
      <c r="T81" s="36">
        <v>4.6550000000000002</v>
      </c>
      <c r="U81" s="34" t="e">
        <f>ROUND(#REF!*T81,2)</f>
        <v>#REF!</v>
      </c>
      <c r="V81" s="37"/>
      <c r="W81" s="37"/>
      <c r="X81" s="37"/>
      <c r="Y81" s="37"/>
      <c r="Z81" s="37"/>
      <c r="AA81" s="37"/>
      <c r="AB81" s="37"/>
      <c r="AC81" s="37"/>
      <c r="AD81" s="37"/>
      <c r="AE81" s="37" t="s">
        <v>102</v>
      </c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</row>
    <row r="82" spans="1:60" outlineLevel="1">
      <c r="A82" s="249"/>
      <c r="B82" s="250"/>
      <c r="C82" s="314" t="s">
        <v>986</v>
      </c>
      <c r="D82" s="315"/>
      <c r="E82" s="316">
        <v>3.1</v>
      </c>
      <c r="F82" s="254"/>
      <c r="G82" s="254"/>
      <c r="H82" s="254"/>
      <c r="I82" s="254"/>
      <c r="J82" s="254"/>
      <c r="K82" s="254"/>
      <c r="L82" s="254"/>
      <c r="M82" s="254"/>
      <c r="N82" s="313"/>
      <c r="O82" s="313"/>
      <c r="P82" s="313"/>
      <c r="Q82" s="313"/>
      <c r="R82" s="34"/>
      <c r="S82" s="34"/>
      <c r="T82" s="36"/>
      <c r="U82" s="34"/>
      <c r="V82" s="37"/>
      <c r="W82" s="37"/>
      <c r="X82" s="37"/>
      <c r="Y82" s="37"/>
      <c r="Z82" s="37"/>
      <c r="AA82" s="37"/>
      <c r="AB82" s="37"/>
      <c r="AC82" s="37"/>
      <c r="AD82" s="37"/>
      <c r="AE82" s="37" t="s">
        <v>109</v>
      </c>
      <c r="AF82" s="37">
        <v>0</v>
      </c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</row>
    <row r="83" spans="1:60" outlineLevel="1">
      <c r="A83" s="249"/>
      <c r="B83" s="250"/>
      <c r="C83" s="314" t="s">
        <v>1399</v>
      </c>
      <c r="D83" s="315"/>
      <c r="E83" s="316">
        <v>4.0018000000000002</v>
      </c>
      <c r="F83" s="254"/>
      <c r="G83" s="254"/>
      <c r="H83" s="254"/>
      <c r="I83" s="254"/>
      <c r="J83" s="254"/>
      <c r="K83" s="254"/>
      <c r="L83" s="254"/>
      <c r="M83" s="254"/>
      <c r="N83" s="313"/>
      <c r="O83" s="313"/>
      <c r="P83" s="313"/>
      <c r="Q83" s="313"/>
      <c r="R83" s="34"/>
      <c r="S83" s="34"/>
      <c r="T83" s="36">
        <v>7.8E-2</v>
      </c>
      <c r="U83" s="34" t="e">
        <f>ROUND(#REF!*T83,2)</f>
        <v>#REF!</v>
      </c>
      <c r="V83" s="37"/>
      <c r="W83" s="37"/>
      <c r="X83" s="37"/>
      <c r="Y83" s="37"/>
      <c r="Z83" s="37"/>
      <c r="AA83" s="37"/>
      <c r="AB83" s="37"/>
      <c r="AC83" s="37"/>
      <c r="AD83" s="37"/>
      <c r="AE83" s="37" t="s">
        <v>102</v>
      </c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</row>
    <row r="84" spans="1:60" outlineLevel="1">
      <c r="A84" s="249">
        <v>31</v>
      </c>
      <c r="B84" s="250" t="s">
        <v>1400</v>
      </c>
      <c r="C84" s="251" t="s">
        <v>1401</v>
      </c>
      <c r="D84" s="313" t="s">
        <v>116</v>
      </c>
      <c r="E84" s="253">
        <v>0.42</v>
      </c>
      <c r="F84" s="320">
        <f>H84+J84</f>
        <v>0</v>
      </c>
      <c r="G84" s="254">
        <f>ROUND(E84*F84,2)</f>
        <v>0</v>
      </c>
      <c r="H84" s="254"/>
      <c r="I84" s="254">
        <f>ROUND(E84*H84,2)</f>
        <v>0</v>
      </c>
      <c r="J84" s="254"/>
      <c r="K84" s="254">
        <f>ROUND(E84*J84,2)</f>
        <v>0</v>
      </c>
      <c r="L84" s="254">
        <v>15</v>
      </c>
      <c r="M84" s="254">
        <f>G84*(1+L84/100)</f>
        <v>0</v>
      </c>
      <c r="N84" s="313">
        <v>6.6600000000000001E-3</v>
      </c>
      <c r="O84" s="313">
        <f>ROUND(E84*N84,5)</f>
        <v>2.8E-3</v>
      </c>
      <c r="P84" s="313">
        <v>2.4</v>
      </c>
      <c r="Q84" s="313">
        <f>ROUND(E84*P84,5)</f>
        <v>1.008</v>
      </c>
      <c r="R84" s="34"/>
      <c r="S84" s="34"/>
      <c r="T84" s="36"/>
      <c r="U84" s="34"/>
      <c r="V84" s="37"/>
      <c r="W84" s="37"/>
      <c r="X84" s="37"/>
      <c r="Y84" s="37"/>
      <c r="Z84" s="37"/>
      <c r="AA84" s="37"/>
      <c r="AB84" s="37"/>
      <c r="AC84" s="37"/>
      <c r="AD84" s="37"/>
      <c r="AE84" s="37" t="s">
        <v>109</v>
      </c>
      <c r="AF84" s="37">
        <v>0</v>
      </c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</row>
    <row r="85" spans="1:60" outlineLevel="1">
      <c r="A85" s="249"/>
      <c r="B85" s="250"/>
      <c r="C85" s="536" t="s">
        <v>1402</v>
      </c>
      <c r="D85" s="537"/>
      <c r="E85" s="538"/>
      <c r="F85" s="539"/>
      <c r="G85" s="540"/>
      <c r="H85" s="254"/>
      <c r="I85" s="254"/>
      <c r="J85" s="254"/>
      <c r="K85" s="254"/>
      <c r="L85" s="254"/>
      <c r="M85" s="254"/>
      <c r="N85" s="313"/>
      <c r="O85" s="313"/>
      <c r="P85" s="313"/>
      <c r="Q85" s="313"/>
      <c r="R85" s="34"/>
      <c r="S85" s="34"/>
      <c r="T85" s="36">
        <v>0.22700000000000001</v>
      </c>
      <c r="U85" s="34" t="e">
        <f>ROUND(#REF!*T85,2)</f>
        <v>#REF!</v>
      </c>
      <c r="V85" s="37"/>
      <c r="W85" s="37"/>
      <c r="X85" s="37"/>
      <c r="Y85" s="37"/>
      <c r="Z85" s="37"/>
      <c r="AA85" s="37"/>
      <c r="AB85" s="37"/>
      <c r="AC85" s="37"/>
      <c r="AD85" s="37"/>
      <c r="AE85" s="37" t="s">
        <v>102</v>
      </c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</row>
    <row r="86" spans="1:60" outlineLevel="1">
      <c r="A86" s="249"/>
      <c r="B86" s="250"/>
      <c r="C86" s="314" t="s">
        <v>1403</v>
      </c>
      <c r="D86" s="315"/>
      <c r="E86" s="316">
        <v>0.42</v>
      </c>
      <c r="F86" s="254"/>
      <c r="G86" s="254"/>
      <c r="H86" s="254"/>
      <c r="I86" s="254"/>
      <c r="J86" s="254"/>
      <c r="K86" s="254"/>
      <c r="L86" s="254"/>
      <c r="M86" s="254"/>
      <c r="N86" s="313"/>
      <c r="O86" s="313"/>
      <c r="P86" s="313"/>
      <c r="Q86" s="313"/>
      <c r="R86" s="34"/>
      <c r="S86" s="34"/>
      <c r="T86" s="36"/>
      <c r="U86" s="34"/>
      <c r="V86" s="37"/>
      <c r="W86" s="37"/>
      <c r="X86" s="37"/>
      <c r="Y86" s="37"/>
      <c r="Z86" s="37"/>
      <c r="AA86" s="37"/>
      <c r="AB86" s="37"/>
      <c r="AC86" s="37"/>
      <c r="AD86" s="37"/>
      <c r="AE86" s="37" t="s">
        <v>109</v>
      </c>
      <c r="AF86" s="37">
        <v>0</v>
      </c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</row>
    <row r="87" spans="1:60" outlineLevel="1">
      <c r="A87" s="249">
        <v>32</v>
      </c>
      <c r="B87" s="250" t="s">
        <v>1311</v>
      </c>
      <c r="C87" s="251" t="s">
        <v>1312</v>
      </c>
      <c r="D87" s="313" t="s">
        <v>116</v>
      </c>
      <c r="E87" s="253">
        <v>0.05</v>
      </c>
      <c r="F87" s="320">
        <f>H87+J87</f>
        <v>0</v>
      </c>
      <c r="G87" s="254">
        <f>ROUND(E87*F87,2)</f>
        <v>0</v>
      </c>
      <c r="H87" s="254"/>
      <c r="I87" s="254">
        <f>ROUND(E87*H87,2)</f>
        <v>0</v>
      </c>
      <c r="J87" s="254"/>
      <c r="K87" s="254">
        <f>ROUND(E87*J87,2)</f>
        <v>0</v>
      </c>
      <c r="L87" s="254">
        <v>15</v>
      </c>
      <c r="M87" s="254">
        <f>G87*(1+L87/100)</f>
        <v>0</v>
      </c>
      <c r="N87" s="313">
        <v>1.2800000000000001E-3</v>
      </c>
      <c r="O87" s="313">
        <f>ROUND(E87*N87,5)</f>
        <v>6.0000000000000002E-5</v>
      </c>
      <c r="P87" s="313">
        <v>1.8</v>
      </c>
      <c r="Q87" s="313">
        <f>ROUND(E87*P87,5)</f>
        <v>0.09</v>
      </c>
      <c r="R87" s="34"/>
      <c r="S87" s="34"/>
      <c r="T87" s="36"/>
      <c r="U87" s="34"/>
      <c r="V87" s="37"/>
      <c r="W87" s="37"/>
      <c r="X87" s="37"/>
      <c r="Y87" s="37"/>
      <c r="Z87" s="37"/>
      <c r="AA87" s="37"/>
      <c r="AB87" s="37"/>
      <c r="AC87" s="37"/>
      <c r="AD87" s="37"/>
      <c r="AE87" s="37" t="s">
        <v>109</v>
      </c>
      <c r="AF87" s="37">
        <v>0</v>
      </c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</row>
    <row r="88" spans="1:60" outlineLevel="1">
      <c r="A88" s="249"/>
      <c r="B88" s="250"/>
      <c r="C88" s="536" t="s">
        <v>1404</v>
      </c>
      <c r="D88" s="537"/>
      <c r="E88" s="538"/>
      <c r="F88" s="539"/>
      <c r="G88" s="540"/>
      <c r="H88" s="254"/>
      <c r="I88" s="254"/>
      <c r="J88" s="254"/>
      <c r="K88" s="254"/>
      <c r="L88" s="254"/>
      <c r="M88" s="254"/>
      <c r="N88" s="313"/>
      <c r="O88" s="313"/>
      <c r="P88" s="313"/>
      <c r="Q88" s="313"/>
      <c r="R88" s="34"/>
      <c r="S88" s="34"/>
      <c r="T88" s="36"/>
      <c r="U88" s="34"/>
      <c r="V88" s="37"/>
      <c r="W88" s="37"/>
      <c r="X88" s="37"/>
      <c r="Y88" s="37"/>
      <c r="Z88" s="37"/>
      <c r="AA88" s="37"/>
      <c r="AB88" s="37"/>
      <c r="AC88" s="37"/>
      <c r="AD88" s="37"/>
      <c r="AE88" s="37" t="s">
        <v>109</v>
      </c>
      <c r="AF88" s="37">
        <v>0</v>
      </c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</row>
    <row r="89" spans="1:60" outlineLevel="1">
      <c r="A89" s="249"/>
      <c r="B89" s="250"/>
      <c r="C89" s="314" t="s">
        <v>1405</v>
      </c>
      <c r="D89" s="315"/>
      <c r="E89" s="316">
        <v>0.05</v>
      </c>
      <c r="F89" s="254"/>
      <c r="G89" s="254"/>
      <c r="H89" s="254"/>
      <c r="I89" s="254"/>
      <c r="J89" s="254"/>
      <c r="K89" s="254"/>
      <c r="L89" s="254"/>
      <c r="M89" s="254"/>
      <c r="N89" s="313"/>
      <c r="O89" s="313"/>
      <c r="P89" s="313"/>
      <c r="Q89" s="313"/>
      <c r="R89" s="34"/>
      <c r="S89" s="34"/>
      <c r="T89" s="36">
        <v>6.72</v>
      </c>
      <c r="U89" s="34" t="e">
        <f>ROUND(#REF!*T89,2)</f>
        <v>#REF!</v>
      </c>
      <c r="V89" s="37"/>
      <c r="W89" s="37"/>
      <c r="X89" s="37"/>
      <c r="Y89" s="37"/>
      <c r="Z89" s="37"/>
      <c r="AA89" s="37"/>
      <c r="AB89" s="37"/>
      <c r="AC89" s="37"/>
      <c r="AD89" s="37"/>
      <c r="AE89" s="37" t="s">
        <v>102</v>
      </c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</row>
    <row r="90" spans="1:60" ht="14.5" outlineLevel="1">
      <c r="A90" s="255" t="s">
        <v>97</v>
      </c>
      <c r="B90" s="256" t="s">
        <v>50</v>
      </c>
      <c r="C90" s="257" t="s">
        <v>49</v>
      </c>
      <c r="D90" s="317"/>
      <c r="E90" s="259"/>
      <c r="F90" s="260"/>
      <c r="G90" s="260">
        <f>SUMIF(AE91:AE107,"&lt;&gt;NOR",G91:G107)</f>
        <v>0</v>
      </c>
      <c r="H90" s="260"/>
      <c r="I90" s="260">
        <f>SUM(I91:I107)</f>
        <v>0</v>
      </c>
      <c r="J90" s="260"/>
      <c r="K90" s="260">
        <f>SUM(K91:K107)</f>
        <v>0</v>
      </c>
      <c r="L90" s="260"/>
      <c r="M90" s="260">
        <f>SUM(M91:M107)</f>
        <v>0</v>
      </c>
      <c r="N90" s="317"/>
      <c r="O90" s="317">
        <f>SUM(O91:O107)</f>
        <v>1.34E-3</v>
      </c>
      <c r="P90" s="317"/>
      <c r="Q90" s="317">
        <f>SUM(Q91:Q107)</f>
        <v>7.9938700000000003</v>
      </c>
      <c r="R90" s="34"/>
      <c r="S90" s="34"/>
      <c r="T90" s="36"/>
      <c r="U90" s="34"/>
      <c r="V90" s="37"/>
      <c r="W90" s="37"/>
      <c r="X90" s="37"/>
      <c r="Y90" s="37"/>
      <c r="Z90" s="37"/>
      <c r="AA90" s="37"/>
      <c r="AB90" s="37"/>
      <c r="AC90" s="37"/>
      <c r="AD90" s="37"/>
      <c r="AE90" s="37" t="s">
        <v>104</v>
      </c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8" t="e">
        <f>#REF!</f>
        <v>#REF!</v>
      </c>
      <c r="BB90" s="37"/>
      <c r="BC90" s="37"/>
      <c r="BD90" s="37"/>
      <c r="BE90" s="37"/>
      <c r="BF90" s="37"/>
      <c r="BG90" s="37"/>
      <c r="BH90" s="37"/>
    </row>
    <row r="91" spans="1:60" outlineLevel="1">
      <c r="A91" s="249">
        <v>33</v>
      </c>
      <c r="B91" s="250" t="s">
        <v>235</v>
      </c>
      <c r="C91" s="251" t="s">
        <v>236</v>
      </c>
      <c r="D91" s="313" t="s">
        <v>121</v>
      </c>
      <c r="E91" s="253">
        <v>12.291</v>
      </c>
      <c r="F91" s="320">
        <f>H91+J91</f>
        <v>0</v>
      </c>
      <c r="G91" s="254">
        <f>ROUND(E91*F91,2)</f>
        <v>0</v>
      </c>
      <c r="H91" s="254"/>
      <c r="I91" s="254">
        <f>ROUND(E91*H91,2)</f>
        <v>0</v>
      </c>
      <c r="J91" s="254"/>
      <c r="K91" s="254">
        <f>ROUND(E91*J91,2)</f>
        <v>0</v>
      </c>
      <c r="L91" s="254">
        <v>15</v>
      </c>
      <c r="M91" s="254">
        <f>G91*(1+L91/100)</f>
        <v>0</v>
      </c>
      <c r="N91" s="313">
        <v>0</v>
      </c>
      <c r="O91" s="313">
        <f>ROUND(E91*N91,5)</f>
        <v>0</v>
      </c>
      <c r="P91" s="313">
        <v>6.8000000000000005E-2</v>
      </c>
      <c r="Q91" s="313">
        <f>ROUND(E91*P91,5)</f>
        <v>0.83579000000000003</v>
      </c>
      <c r="R91" s="34"/>
      <c r="S91" s="34"/>
      <c r="T91" s="36"/>
      <c r="U91" s="34"/>
      <c r="V91" s="37"/>
      <c r="W91" s="37"/>
      <c r="X91" s="37"/>
      <c r="Y91" s="37"/>
      <c r="Z91" s="37"/>
      <c r="AA91" s="37"/>
      <c r="AB91" s="37"/>
      <c r="AC91" s="37"/>
      <c r="AD91" s="37"/>
      <c r="AE91" s="37" t="s">
        <v>109</v>
      </c>
      <c r="AF91" s="37">
        <v>0</v>
      </c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</row>
    <row r="92" spans="1:60" outlineLevel="1">
      <c r="A92" s="249"/>
      <c r="B92" s="250"/>
      <c r="C92" s="314" t="s">
        <v>1406</v>
      </c>
      <c r="D92" s="315"/>
      <c r="E92" s="316">
        <v>12.291</v>
      </c>
      <c r="F92" s="254"/>
      <c r="G92" s="254"/>
      <c r="H92" s="254"/>
      <c r="I92" s="254"/>
      <c r="J92" s="254"/>
      <c r="K92" s="254"/>
      <c r="L92" s="254"/>
      <c r="M92" s="254"/>
      <c r="N92" s="313"/>
      <c r="O92" s="313"/>
      <c r="P92" s="313"/>
      <c r="Q92" s="313"/>
      <c r="R92" s="34"/>
      <c r="S92" s="34"/>
      <c r="T92" s="36">
        <v>1.52</v>
      </c>
      <c r="U92" s="34" t="e">
        <f>ROUND(#REF!*T92,2)</f>
        <v>#REF!</v>
      </c>
      <c r="V92" s="37"/>
      <c r="W92" s="37"/>
      <c r="X92" s="37"/>
      <c r="Y92" s="37"/>
      <c r="Z92" s="37"/>
      <c r="AA92" s="37"/>
      <c r="AB92" s="37"/>
      <c r="AC92" s="37"/>
      <c r="AD92" s="37"/>
      <c r="AE92" s="37" t="s">
        <v>102</v>
      </c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</row>
    <row r="93" spans="1:60" outlineLevel="1">
      <c r="A93" s="249">
        <v>34</v>
      </c>
      <c r="B93" s="250" t="s">
        <v>238</v>
      </c>
      <c r="C93" s="251" t="s">
        <v>239</v>
      </c>
      <c r="D93" s="313" t="s">
        <v>121</v>
      </c>
      <c r="E93" s="253">
        <v>13.436999999999999</v>
      </c>
      <c r="F93" s="320">
        <f>H93+J93</f>
        <v>0</v>
      </c>
      <c r="G93" s="254">
        <f>ROUND(E93*F93,2)</f>
        <v>0</v>
      </c>
      <c r="H93" s="254"/>
      <c r="I93" s="254">
        <f>ROUND(E93*H93,2)</f>
        <v>0</v>
      </c>
      <c r="J93" s="254"/>
      <c r="K93" s="254">
        <f>ROUND(E93*J93,2)</f>
        <v>0</v>
      </c>
      <c r="L93" s="254">
        <v>15</v>
      </c>
      <c r="M93" s="254">
        <f>G93*(1+L93/100)</f>
        <v>0</v>
      </c>
      <c r="N93" s="313">
        <v>0</v>
      </c>
      <c r="O93" s="313">
        <f>ROUND(E93*N93,5)</f>
        <v>0</v>
      </c>
      <c r="P93" s="313">
        <v>4.5999999999999999E-2</v>
      </c>
      <c r="Q93" s="313">
        <f>ROUND(E93*P93,5)</f>
        <v>0.61809999999999998</v>
      </c>
      <c r="R93" s="34"/>
      <c r="S93" s="34"/>
      <c r="T93" s="36"/>
      <c r="U93" s="34"/>
      <c r="V93" s="37"/>
      <c r="W93" s="37"/>
      <c r="X93" s="37"/>
      <c r="Y93" s="37"/>
      <c r="Z93" s="37"/>
      <c r="AA93" s="37"/>
      <c r="AB93" s="37"/>
      <c r="AC93" s="37"/>
      <c r="AD93" s="37"/>
      <c r="AE93" s="37" t="s">
        <v>104</v>
      </c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8" t="e">
        <f>#REF!</f>
        <v>#REF!</v>
      </c>
      <c r="BB93" s="37"/>
      <c r="BC93" s="37"/>
      <c r="BD93" s="37"/>
      <c r="BE93" s="37"/>
      <c r="BF93" s="37"/>
      <c r="BG93" s="37"/>
      <c r="BH93" s="37"/>
    </row>
    <row r="94" spans="1:60" outlineLevel="1">
      <c r="A94" s="249"/>
      <c r="B94" s="250"/>
      <c r="C94" s="536" t="s">
        <v>240</v>
      </c>
      <c r="D94" s="537"/>
      <c r="E94" s="538"/>
      <c r="F94" s="539"/>
      <c r="G94" s="540"/>
      <c r="H94" s="254"/>
      <c r="I94" s="254"/>
      <c r="J94" s="254"/>
      <c r="K94" s="254"/>
      <c r="L94" s="254"/>
      <c r="M94" s="254"/>
      <c r="N94" s="313"/>
      <c r="O94" s="313"/>
      <c r="P94" s="313"/>
      <c r="Q94" s="313"/>
      <c r="R94" s="34"/>
      <c r="S94" s="34"/>
      <c r="T94" s="36"/>
      <c r="U94" s="34"/>
      <c r="V94" s="37"/>
      <c r="W94" s="37"/>
      <c r="X94" s="37"/>
      <c r="Y94" s="37"/>
      <c r="Z94" s="37"/>
      <c r="AA94" s="37"/>
      <c r="AB94" s="37"/>
      <c r="AC94" s="37"/>
      <c r="AD94" s="37"/>
      <c r="AE94" s="37" t="s">
        <v>109</v>
      </c>
      <c r="AF94" s="37">
        <v>0</v>
      </c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</row>
    <row r="95" spans="1:60">
      <c r="A95" s="249"/>
      <c r="B95" s="250"/>
      <c r="C95" s="314" t="s">
        <v>1407</v>
      </c>
      <c r="D95" s="315"/>
      <c r="E95" s="316">
        <v>13.436999999999999</v>
      </c>
      <c r="F95" s="254"/>
      <c r="G95" s="254"/>
      <c r="H95" s="254"/>
      <c r="I95" s="254"/>
      <c r="J95" s="254"/>
      <c r="K95" s="254"/>
      <c r="L95" s="254"/>
      <c r="M95" s="254"/>
      <c r="N95" s="313"/>
      <c r="O95" s="313"/>
      <c r="P95" s="313"/>
      <c r="Q95" s="313"/>
      <c r="R95" s="39"/>
      <c r="S95" s="39"/>
      <c r="T95" s="41"/>
      <c r="U95" s="39" t="e">
        <f>SUM(U96:U112)</f>
        <v>#REF!</v>
      </c>
      <c r="AE95" s="29" t="s">
        <v>98</v>
      </c>
    </row>
    <row r="96" spans="1:60" ht="20" outlineLevel="1">
      <c r="A96" s="249">
        <v>35</v>
      </c>
      <c r="B96" s="250" t="s">
        <v>242</v>
      </c>
      <c r="C96" s="251" t="s">
        <v>243</v>
      </c>
      <c r="D96" s="313" t="s">
        <v>121</v>
      </c>
      <c r="E96" s="253">
        <v>64.8</v>
      </c>
      <c r="F96" s="320">
        <f>H96+J96</f>
        <v>0</v>
      </c>
      <c r="G96" s="254">
        <f>ROUND(E96*F96,2)</f>
        <v>0</v>
      </c>
      <c r="H96" s="254"/>
      <c r="I96" s="254">
        <f>ROUND(E96*H96,2)</f>
        <v>0</v>
      </c>
      <c r="J96" s="254"/>
      <c r="K96" s="254">
        <f>ROUND(E96*J96,2)</f>
        <v>0</v>
      </c>
      <c r="L96" s="254">
        <v>15</v>
      </c>
      <c r="M96" s="254">
        <f>G96*(1+L96/100)</f>
        <v>0</v>
      </c>
      <c r="N96" s="313">
        <v>0</v>
      </c>
      <c r="O96" s="313">
        <f>ROUND(E96*N96,5)</f>
        <v>0</v>
      </c>
      <c r="P96" s="313">
        <v>0.05</v>
      </c>
      <c r="Q96" s="313">
        <f>ROUND(E96*P96,5)</f>
        <v>3.24</v>
      </c>
      <c r="R96" s="34"/>
      <c r="S96" s="34"/>
      <c r="T96" s="36">
        <v>0.3</v>
      </c>
      <c r="U96" s="34" t="e">
        <f>ROUND(#REF!*T96,2)</f>
        <v>#REF!</v>
      </c>
      <c r="V96" s="37"/>
      <c r="W96" s="37"/>
      <c r="X96" s="37"/>
      <c r="Y96" s="37"/>
      <c r="Z96" s="37"/>
      <c r="AA96" s="37"/>
      <c r="AB96" s="37"/>
      <c r="AC96" s="37"/>
      <c r="AD96" s="37"/>
      <c r="AE96" s="37" t="s">
        <v>102</v>
      </c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</row>
    <row r="97" spans="1:60" outlineLevel="1">
      <c r="A97" s="249"/>
      <c r="B97" s="250"/>
      <c r="C97" s="314" t="s">
        <v>1408</v>
      </c>
      <c r="D97" s="315"/>
      <c r="E97" s="316">
        <v>64.8</v>
      </c>
      <c r="F97" s="254"/>
      <c r="G97" s="254"/>
      <c r="H97" s="254"/>
      <c r="I97" s="254"/>
      <c r="J97" s="254"/>
      <c r="K97" s="254"/>
      <c r="L97" s="254"/>
      <c r="M97" s="254"/>
      <c r="N97" s="313"/>
      <c r="O97" s="313"/>
      <c r="P97" s="313"/>
      <c r="Q97" s="313"/>
      <c r="R97" s="34"/>
      <c r="S97" s="34"/>
      <c r="T97" s="36"/>
      <c r="U97" s="34"/>
      <c r="V97" s="37"/>
      <c r="W97" s="37"/>
      <c r="X97" s="37"/>
      <c r="Y97" s="37"/>
      <c r="Z97" s="37"/>
      <c r="AA97" s="37"/>
      <c r="AB97" s="37"/>
      <c r="AC97" s="37"/>
      <c r="AD97" s="37"/>
      <c r="AE97" s="37" t="s">
        <v>109</v>
      </c>
      <c r="AF97" s="37">
        <v>0</v>
      </c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</row>
    <row r="98" spans="1:60" outlineLevel="1">
      <c r="A98" s="249">
        <v>36</v>
      </c>
      <c r="B98" s="250" t="s">
        <v>900</v>
      </c>
      <c r="C98" s="251" t="s">
        <v>901</v>
      </c>
      <c r="D98" s="313" t="s">
        <v>121</v>
      </c>
      <c r="E98" s="253">
        <v>163.7988</v>
      </c>
      <c r="F98" s="320">
        <f>H98+J98</f>
        <v>0</v>
      </c>
      <c r="G98" s="254">
        <f>ROUND(E98*F98,2)</f>
        <v>0</v>
      </c>
      <c r="H98" s="254"/>
      <c r="I98" s="254">
        <f>ROUND(E98*H98,2)</f>
        <v>0</v>
      </c>
      <c r="J98" s="254"/>
      <c r="K98" s="254">
        <f>ROUND(E98*J98,2)</f>
        <v>0</v>
      </c>
      <c r="L98" s="254">
        <v>15</v>
      </c>
      <c r="M98" s="254">
        <f>G98*(1+L98/100)</f>
        <v>0</v>
      </c>
      <c r="N98" s="313">
        <v>0</v>
      </c>
      <c r="O98" s="313">
        <f>ROUND(E98*N98,5)</f>
        <v>0</v>
      </c>
      <c r="P98" s="313">
        <v>0.02</v>
      </c>
      <c r="Q98" s="313">
        <f>ROUND(E98*P98,5)</f>
        <v>3.2759800000000001</v>
      </c>
      <c r="R98" s="34"/>
      <c r="S98" s="34"/>
      <c r="T98" s="36">
        <v>0.26</v>
      </c>
      <c r="U98" s="34" t="e">
        <f>ROUND(#REF!*T98,2)</f>
        <v>#REF!</v>
      </c>
      <c r="V98" s="37"/>
      <c r="W98" s="37"/>
      <c r="X98" s="37"/>
      <c r="Y98" s="37"/>
      <c r="Z98" s="37"/>
      <c r="AA98" s="37"/>
      <c r="AB98" s="37"/>
      <c r="AC98" s="37"/>
      <c r="AD98" s="37"/>
      <c r="AE98" s="37" t="s">
        <v>102</v>
      </c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</row>
    <row r="99" spans="1:60" outlineLevel="1">
      <c r="A99" s="249"/>
      <c r="B99" s="250"/>
      <c r="C99" s="314" t="s">
        <v>1385</v>
      </c>
      <c r="D99" s="315"/>
      <c r="E99" s="316">
        <v>19.927</v>
      </c>
      <c r="F99" s="254"/>
      <c r="G99" s="254"/>
      <c r="H99" s="254"/>
      <c r="I99" s="254"/>
      <c r="J99" s="254"/>
      <c r="K99" s="254"/>
      <c r="L99" s="254"/>
      <c r="M99" s="254"/>
      <c r="N99" s="313"/>
      <c r="O99" s="313"/>
      <c r="P99" s="313"/>
      <c r="Q99" s="313"/>
      <c r="R99" s="34"/>
      <c r="S99" s="34"/>
      <c r="T99" s="36"/>
      <c r="U99" s="34"/>
      <c r="V99" s="37"/>
      <c r="W99" s="37"/>
      <c r="X99" s="37"/>
      <c r="Y99" s="37"/>
      <c r="Z99" s="37"/>
      <c r="AA99" s="37"/>
      <c r="AB99" s="37"/>
      <c r="AC99" s="37"/>
      <c r="AD99" s="37"/>
      <c r="AE99" s="37" t="s">
        <v>104</v>
      </c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8" t="e">
        <f>#REF!</f>
        <v>#REF!</v>
      </c>
      <c r="BB99" s="37"/>
      <c r="BC99" s="37"/>
      <c r="BD99" s="37"/>
      <c r="BE99" s="37"/>
      <c r="BF99" s="37"/>
      <c r="BG99" s="37"/>
      <c r="BH99" s="37"/>
    </row>
    <row r="100" spans="1:60" outlineLevel="1">
      <c r="A100" s="249"/>
      <c r="B100" s="250"/>
      <c r="C100" s="314" t="s">
        <v>1386</v>
      </c>
      <c r="D100" s="315"/>
      <c r="E100" s="316">
        <v>44.502200000000002</v>
      </c>
      <c r="F100" s="254"/>
      <c r="G100" s="254"/>
      <c r="H100" s="254"/>
      <c r="I100" s="254"/>
      <c r="J100" s="254"/>
      <c r="K100" s="254"/>
      <c r="L100" s="254"/>
      <c r="M100" s="254"/>
      <c r="N100" s="313"/>
      <c r="O100" s="313"/>
      <c r="P100" s="313"/>
      <c r="Q100" s="313"/>
      <c r="R100" s="34"/>
      <c r="S100" s="34"/>
      <c r="T100" s="36"/>
      <c r="U100" s="34"/>
      <c r="V100" s="37"/>
      <c r="W100" s="37"/>
      <c r="X100" s="37"/>
      <c r="Y100" s="37"/>
      <c r="Z100" s="37"/>
      <c r="AA100" s="37"/>
      <c r="AB100" s="37"/>
      <c r="AC100" s="37"/>
      <c r="AD100" s="37"/>
      <c r="AE100" s="37" t="s">
        <v>109</v>
      </c>
      <c r="AF100" s="37">
        <v>0</v>
      </c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</row>
    <row r="101" spans="1:60" outlineLevel="1">
      <c r="A101" s="249"/>
      <c r="B101" s="250"/>
      <c r="C101" s="314" t="s">
        <v>1387</v>
      </c>
      <c r="D101" s="315"/>
      <c r="E101" s="316">
        <v>52.2804</v>
      </c>
      <c r="F101" s="254"/>
      <c r="G101" s="254"/>
      <c r="H101" s="254"/>
      <c r="I101" s="254"/>
      <c r="J101" s="254"/>
      <c r="K101" s="254"/>
      <c r="L101" s="254"/>
      <c r="M101" s="254"/>
      <c r="N101" s="313"/>
      <c r="O101" s="313"/>
      <c r="P101" s="313"/>
      <c r="Q101" s="313"/>
      <c r="R101" s="34"/>
      <c r="S101" s="34"/>
      <c r="T101" s="36">
        <v>0.33</v>
      </c>
      <c r="U101" s="34" t="e">
        <f>ROUND(#REF!*T101,2)</f>
        <v>#REF!</v>
      </c>
      <c r="V101" s="37"/>
      <c r="W101" s="37"/>
      <c r="X101" s="37"/>
      <c r="Y101" s="37"/>
      <c r="Z101" s="37"/>
      <c r="AA101" s="37"/>
      <c r="AB101" s="37"/>
      <c r="AC101" s="37"/>
      <c r="AD101" s="37"/>
      <c r="AE101" s="37" t="s">
        <v>102</v>
      </c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</row>
    <row r="102" spans="1:60" outlineLevel="1">
      <c r="A102" s="249"/>
      <c r="B102" s="250"/>
      <c r="C102" s="314" t="s">
        <v>1383</v>
      </c>
      <c r="D102" s="315"/>
      <c r="E102" s="316">
        <v>47.089199999999998</v>
      </c>
      <c r="F102" s="254"/>
      <c r="G102" s="254"/>
      <c r="H102" s="254"/>
      <c r="I102" s="254"/>
      <c r="J102" s="254"/>
      <c r="K102" s="254"/>
      <c r="L102" s="254"/>
      <c r="M102" s="254"/>
      <c r="N102" s="313"/>
      <c r="O102" s="313"/>
      <c r="P102" s="313"/>
      <c r="Q102" s="313"/>
      <c r="R102" s="34"/>
      <c r="S102" s="34"/>
      <c r="T102" s="36"/>
      <c r="U102" s="34"/>
      <c r="V102" s="37"/>
      <c r="W102" s="37"/>
      <c r="X102" s="37"/>
      <c r="Y102" s="37"/>
      <c r="Z102" s="37"/>
      <c r="AA102" s="37"/>
      <c r="AB102" s="37"/>
      <c r="AC102" s="37"/>
      <c r="AD102" s="37"/>
      <c r="AE102" s="37" t="s">
        <v>109</v>
      </c>
      <c r="AF102" s="37">
        <v>0</v>
      </c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</row>
    <row r="103" spans="1:60" outlineLevel="1">
      <c r="A103" s="249">
        <v>37</v>
      </c>
      <c r="B103" s="250" t="s">
        <v>247</v>
      </c>
      <c r="C103" s="251" t="s">
        <v>813</v>
      </c>
      <c r="D103" s="313" t="s">
        <v>101</v>
      </c>
      <c r="E103" s="253">
        <v>2</v>
      </c>
      <c r="F103" s="320">
        <f>H103+J103</f>
        <v>0</v>
      </c>
      <c r="G103" s="254">
        <f>ROUND(E103*F103,2)</f>
        <v>0</v>
      </c>
      <c r="H103" s="254"/>
      <c r="I103" s="254">
        <f>ROUND(E103*H103,2)</f>
        <v>0</v>
      </c>
      <c r="J103" s="254"/>
      <c r="K103" s="254">
        <f>ROUND(E103*J103,2)</f>
        <v>0</v>
      </c>
      <c r="L103" s="254">
        <v>15</v>
      </c>
      <c r="M103" s="254">
        <f>G103*(1+L103/100)</f>
        <v>0</v>
      </c>
      <c r="N103" s="313">
        <v>6.7000000000000002E-4</v>
      </c>
      <c r="O103" s="313">
        <f>ROUND(E103*N103,5)</f>
        <v>1.34E-3</v>
      </c>
      <c r="P103" s="313">
        <v>1.2E-2</v>
      </c>
      <c r="Q103" s="313">
        <f>ROUND(E103*P103,5)</f>
        <v>2.4E-2</v>
      </c>
      <c r="R103" s="34"/>
      <c r="S103" s="34"/>
      <c r="T103" s="36">
        <v>0.13</v>
      </c>
      <c r="U103" s="34" t="e">
        <f>ROUND(#REF!*T103,2)</f>
        <v>#REF!</v>
      </c>
      <c r="V103" s="37"/>
      <c r="W103" s="37"/>
      <c r="X103" s="37"/>
      <c r="Y103" s="37"/>
      <c r="Z103" s="37"/>
      <c r="AA103" s="37"/>
      <c r="AB103" s="37"/>
      <c r="AC103" s="37"/>
      <c r="AD103" s="37"/>
      <c r="AE103" s="37" t="s">
        <v>102</v>
      </c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</row>
    <row r="104" spans="1:60" outlineLevel="1">
      <c r="A104" s="249">
        <v>38</v>
      </c>
      <c r="B104" s="250" t="s">
        <v>249</v>
      </c>
      <c r="C104" s="251" t="s">
        <v>250</v>
      </c>
      <c r="D104" s="313" t="s">
        <v>107</v>
      </c>
      <c r="E104" s="253">
        <v>28.08</v>
      </c>
      <c r="F104" s="320">
        <f>H104+J104</f>
        <v>0</v>
      </c>
      <c r="G104" s="254">
        <f>ROUND(E104*F104,2)</f>
        <v>0</v>
      </c>
      <c r="H104" s="254"/>
      <c r="I104" s="254">
        <f>ROUND(E104*H104,2)</f>
        <v>0</v>
      </c>
      <c r="J104" s="254"/>
      <c r="K104" s="254">
        <f>ROUND(E104*J104,2)</f>
        <v>0</v>
      </c>
      <c r="L104" s="254">
        <v>15</v>
      </c>
      <c r="M104" s="254">
        <f>G104*(1+L104/100)</f>
        <v>0</v>
      </c>
      <c r="N104" s="313">
        <v>0</v>
      </c>
      <c r="O104" s="313">
        <f>ROUND(E104*N104,5)</f>
        <v>0</v>
      </c>
      <c r="P104" s="313">
        <v>0</v>
      </c>
      <c r="Q104" s="313">
        <f>ROUND(E104*P104,5)</f>
        <v>0</v>
      </c>
      <c r="R104" s="34"/>
      <c r="S104" s="34"/>
      <c r="T104" s="36"/>
      <c r="U104" s="34"/>
      <c r="V104" s="37"/>
      <c r="W104" s="37"/>
      <c r="X104" s="37"/>
      <c r="Y104" s="37"/>
      <c r="Z104" s="37"/>
      <c r="AA104" s="37"/>
      <c r="AB104" s="37"/>
      <c r="AC104" s="37"/>
      <c r="AD104" s="37"/>
      <c r="AE104" s="37" t="s">
        <v>109</v>
      </c>
      <c r="AF104" s="37">
        <v>0</v>
      </c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</row>
    <row r="105" spans="1:60" outlineLevel="1">
      <c r="A105" s="249">
        <v>39</v>
      </c>
      <c r="B105" s="250" t="s">
        <v>251</v>
      </c>
      <c r="C105" s="251" t="s">
        <v>252</v>
      </c>
      <c r="D105" s="313" t="s">
        <v>107</v>
      </c>
      <c r="E105" s="253">
        <v>28.08</v>
      </c>
      <c r="F105" s="320">
        <f>H105+J105</f>
        <v>0</v>
      </c>
      <c r="G105" s="254">
        <f>ROUND(E105*F105,2)</f>
        <v>0</v>
      </c>
      <c r="H105" s="254"/>
      <c r="I105" s="254">
        <f>ROUND(E105*H105,2)</f>
        <v>0</v>
      </c>
      <c r="J105" s="254"/>
      <c r="K105" s="254">
        <f>ROUND(E105*J105,2)</f>
        <v>0</v>
      </c>
      <c r="L105" s="254">
        <v>15</v>
      </c>
      <c r="M105" s="254">
        <f>G105*(1+L105/100)</f>
        <v>0</v>
      </c>
      <c r="N105" s="313">
        <v>0</v>
      </c>
      <c r="O105" s="313">
        <f>ROUND(E105*N105,5)</f>
        <v>0</v>
      </c>
      <c r="P105" s="313">
        <v>0</v>
      </c>
      <c r="Q105" s="313">
        <f>ROUND(E105*P105,5)</f>
        <v>0</v>
      </c>
      <c r="R105" s="34"/>
      <c r="S105" s="34"/>
      <c r="T105" s="36"/>
      <c r="U105" s="34"/>
      <c r="V105" s="37"/>
      <c r="W105" s="37"/>
      <c r="X105" s="37"/>
      <c r="Y105" s="37"/>
      <c r="Z105" s="37"/>
      <c r="AA105" s="37"/>
      <c r="AB105" s="37"/>
      <c r="AC105" s="37"/>
      <c r="AD105" s="37"/>
      <c r="AE105" s="37" t="s">
        <v>109</v>
      </c>
      <c r="AF105" s="37">
        <v>0</v>
      </c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</row>
    <row r="106" spans="1:60" outlineLevel="1">
      <c r="A106" s="249">
        <v>40</v>
      </c>
      <c r="B106" s="250" t="s">
        <v>253</v>
      </c>
      <c r="C106" s="251" t="s">
        <v>814</v>
      </c>
      <c r="D106" s="313" t="s">
        <v>107</v>
      </c>
      <c r="E106" s="253">
        <v>28.08</v>
      </c>
      <c r="F106" s="320">
        <f>H106+J106</f>
        <v>0</v>
      </c>
      <c r="G106" s="254">
        <f>ROUND(E106*F106,2)</f>
        <v>0</v>
      </c>
      <c r="H106" s="254"/>
      <c r="I106" s="254">
        <f>ROUND(E106*H106,2)</f>
        <v>0</v>
      </c>
      <c r="J106" s="254"/>
      <c r="K106" s="254">
        <f>ROUND(E106*J106,2)</f>
        <v>0</v>
      </c>
      <c r="L106" s="254">
        <v>15</v>
      </c>
      <c r="M106" s="254">
        <f>G106*(1+L106/100)</f>
        <v>0</v>
      </c>
      <c r="N106" s="313">
        <v>0</v>
      </c>
      <c r="O106" s="313">
        <f>ROUND(E106*N106,5)</f>
        <v>0</v>
      </c>
      <c r="P106" s="313">
        <v>0</v>
      </c>
      <c r="Q106" s="313">
        <f>ROUND(E106*P106,5)</f>
        <v>0</v>
      </c>
      <c r="R106" s="34"/>
      <c r="S106" s="34"/>
      <c r="T106" s="36"/>
      <c r="U106" s="34"/>
      <c r="V106" s="37"/>
      <c r="W106" s="37"/>
      <c r="X106" s="37"/>
      <c r="Y106" s="37"/>
      <c r="Z106" s="37"/>
      <c r="AA106" s="37"/>
      <c r="AB106" s="37"/>
      <c r="AC106" s="37"/>
      <c r="AD106" s="37"/>
      <c r="AE106" s="37" t="s">
        <v>109</v>
      </c>
      <c r="AF106" s="37">
        <v>0</v>
      </c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</row>
    <row r="107" spans="1:60" ht="20" outlineLevel="1">
      <c r="A107" s="249">
        <v>41</v>
      </c>
      <c r="B107" s="250" t="s">
        <v>255</v>
      </c>
      <c r="C107" s="251" t="s">
        <v>256</v>
      </c>
      <c r="D107" s="313" t="s">
        <v>107</v>
      </c>
      <c r="E107" s="253">
        <v>28.08</v>
      </c>
      <c r="F107" s="320">
        <f>H107+J107</f>
        <v>0</v>
      </c>
      <c r="G107" s="254">
        <f>ROUND(E107*F107,2)</f>
        <v>0</v>
      </c>
      <c r="H107" s="254"/>
      <c r="I107" s="254">
        <f>ROUND(E107*H107,2)</f>
        <v>0</v>
      </c>
      <c r="J107" s="254"/>
      <c r="K107" s="254">
        <f>ROUND(E107*J107,2)</f>
        <v>0</v>
      </c>
      <c r="L107" s="254">
        <v>15</v>
      </c>
      <c r="M107" s="254">
        <f>G107*(1+L107/100)</f>
        <v>0</v>
      </c>
      <c r="N107" s="313">
        <v>0</v>
      </c>
      <c r="O107" s="313">
        <f>ROUND(E107*N107,5)</f>
        <v>0</v>
      </c>
      <c r="P107" s="313">
        <v>0</v>
      </c>
      <c r="Q107" s="313">
        <f>ROUND(E107*P107,5)</f>
        <v>0</v>
      </c>
      <c r="R107" s="34"/>
      <c r="S107" s="34"/>
      <c r="T107" s="36"/>
      <c r="U107" s="34"/>
      <c r="V107" s="37"/>
      <c r="W107" s="37"/>
      <c r="X107" s="37"/>
      <c r="Y107" s="37"/>
      <c r="Z107" s="37"/>
      <c r="AA107" s="37"/>
      <c r="AB107" s="37"/>
      <c r="AC107" s="37"/>
      <c r="AD107" s="37"/>
      <c r="AE107" s="37" t="s">
        <v>109</v>
      </c>
      <c r="AF107" s="37">
        <v>0</v>
      </c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</row>
    <row r="108" spans="1:60" ht="14.5" outlineLevel="1">
      <c r="A108" s="255" t="s">
        <v>97</v>
      </c>
      <c r="B108" s="256" t="s">
        <v>48</v>
      </c>
      <c r="C108" s="257" t="s">
        <v>47</v>
      </c>
      <c r="D108" s="317"/>
      <c r="E108" s="259"/>
      <c r="F108" s="260"/>
      <c r="G108" s="260">
        <f>SUMIF(AE109:AE110,"&lt;&gt;NOR",G109:G110)</f>
        <v>0</v>
      </c>
      <c r="H108" s="260"/>
      <c r="I108" s="260">
        <f>SUM(I109:I110)</f>
        <v>0</v>
      </c>
      <c r="J108" s="260"/>
      <c r="K108" s="260">
        <f>SUM(K109:K110)</f>
        <v>0</v>
      </c>
      <c r="L108" s="260"/>
      <c r="M108" s="260">
        <f>SUM(M109:M110)</f>
        <v>0</v>
      </c>
      <c r="N108" s="317"/>
      <c r="O108" s="317">
        <f>SUM(O109:O110)</f>
        <v>0</v>
      </c>
      <c r="P108" s="317"/>
      <c r="Q108" s="317">
        <f>SUM(Q109:Q110)</f>
        <v>0</v>
      </c>
      <c r="R108" s="34"/>
      <c r="S108" s="34"/>
      <c r="T108" s="36">
        <v>0.61399999999999999</v>
      </c>
      <c r="U108" s="34" t="e">
        <f>ROUND(#REF!*T108,2)</f>
        <v>#REF!</v>
      </c>
      <c r="V108" s="37"/>
      <c r="W108" s="37"/>
      <c r="X108" s="37"/>
      <c r="Y108" s="37"/>
      <c r="Z108" s="37"/>
      <c r="AA108" s="37"/>
      <c r="AB108" s="37"/>
      <c r="AC108" s="37"/>
      <c r="AD108" s="37"/>
      <c r="AE108" s="37" t="s">
        <v>102</v>
      </c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</row>
    <row r="109" spans="1:60" outlineLevel="1">
      <c r="A109" s="249">
        <v>42</v>
      </c>
      <c r="B109" s="250" t="s">
        <v>257</v>
      </c>
      <c r="C109" s="251" t="s">
        <v>258</v>
      </c>
      <c r="D109" s="313" t="s">
        <v>107</v>
      </c>
      <c r="E109" s="253">
        <v>12.578250000000001</v>
      </c>
      <c r="F109" s="320">
        <f>H109+J109</f>
        <v>0</v>
      </c>
      <c r="G109" s="254">
        <f>ROUND(E109*F109,2)</f>
        <v>0</v>
      </c>
      <c r="H109" s="254"/>
      <c r="I109" s="254">
        <f>ROUND(E109*H109,2)</f>
        <v>0</v>
      </c>
      <c r="J109" s="254"/>
      <c r="K109" s="254">
        <f>ROUND(E109*J109,2)</f>
        <v>0</v>
      </c>
      <c r="L109" s="254">
        <v>15</v>
      </c>
      <c r="M109" s="254">
        <f>G109*(1+L109/100)</f>
        <v>0</v>
      </c>
      <c r="N109" s="313">
        <v>0</v>
      </c>
      <c r="O109" s="313">
        <f>ROUND(E109*N109,5)</f>
        <v>0</v>
      </c>
      <c r="P109" s="313">
        <v>0</v>
      </c>
      <c r="Q109" s="313">
        <f>ROUND(E109*P109,5)</f>
        <v>0</v>
      </c>
      <c r="R109" s="34"/>
      <c r="S109" s="34"/>
      <c r="T109" s="36">
        <v>0.94199999999999995</v>
      </c>
      <c r="U109" s="34" t="e">
        <f>ROUND(#REF!*T109,2)</f>
        <v>#REF!</v>
      </c>
      <c r="V109" s="37"/>
      <c r="W109" s="37"/>
      <c r="X109" s="37"/>
      <c r="Y109" s="37"/>
      <c r="Z109" s="37"/>
      <c r="AA109" s="37"/>
      <c r="AB109" s="37"/>
      <c r="AC109" s="37"/>
      <c r="AD109" s="37"/>
      <c r="AE109" s="37" t="s">
        <v>102</v>
      </c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</row>
    <row r="110" spans="1:60" outlineLevel="1">
      <c r="A110" s="249"/>
      <c r="B110" s="250"/>
      <c r="C110" s="314" t="s">
        <v>2055</v>
      </c>
      <c r="D110" s="315"/>
      <c r="E110" s="316">
        <v>12.578250000000001</v>
      </c>
      <c r="F110" s="254"/>
      <c r="G110" s="254"/>
      <c r="H110" s="254"/>
      <c r="I110" s="254"/>
      <c r="J110" s="254"/>
      <c r="K110" s="254"/>
      <c r="L110" s="254"/>
      <c r="M110" s="254"/>
      <c r="N110" s="313"/>
      <c r="O110" s="313"/>
      <c r="P110" s="313"/>
      <c r="Q110" s="313"/>
      <c r="R110" s="34"/>
      <c r="S110" s="34"/>
      <c r="T110" s="36">
        <v>0.49</v>
      </c>
      <c r="U110" s="34" t="e">
        <f>ROUND(#REF!*T110,2)</f>
        <v>#REF!</v>
      </c>
      <c r="V110" s="37"/>
      <c r="W110" s="37"/>
      <c r="X110" s="37"/>
      <c r="Y110" s="37"/>
      <c r="Z110" s="37"/>
      <c r="AA110" s="37"/>
      <c r="AB110" s="37"/>
      <c r="AC110" s="37"/>
      <c r="AD110" s="37"/>
      <c r="AE110" s="37" t="s">
        <v>102</v>
      </c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</row>
    <row r="111" spans="1:60" ht="14.5" outlineLevel="1">
      <c r="A111" s="255" t="s">
        <v>97</v>
      </c>
      <c r="B111" s="256" t="s">
        <v>46</v>
      </c>
      <c r="C111" s="257" t="s">
        <v>45</v>
      </c>
      <c r="D111" s="317"/>
      <c r="E111" s="259"/>
      <c r="F111" s="260"/>
      <c r="G111" s="260">
        <f>SUMIF(AE112:AE114,"&lt;&gt;NOR",G112:G114)</f>
        <v>0</v>
      </c>
      <c r="H111" s="260"/>
      <c r="I111" s="260">
        <f>SUM(I112:I114)</f>
        <v>0</v>
      </c>
      <c r="J111" s="260"/>
      <c r="K111" s="260">
        <f>SUM(K112:K114)</f>
        <v>0</v>
      </c>
      <c r="L111" s="260"/>
      <c r="M111" s="260">
        <f>SUM(M112:M114)</f>
        <v>0</v>
      </c>
      <c r="N111" s="317"/>
      <c r="O111" s="317">
        <f>SUM(O112:O114)</f>
        <v>4.172E-2</v>
      </c>
      <c r="P111" s="317"/>
      <c r="Q111" s="317">
        <f>SUM(Q112:Q114)</f>
        <v>0</v>
      </c>
      <c r="R111" s="34"/>
      <c r="S111" s="34"/>
      <c r="T111" s="36">
        <v>0</v>
      </c>
      <c r="U111" s="34" t="e">
        <f>ROUND(#REF!*T111,2)</f>
        <v>#REF!</v>
      </c>
      <c r="V111" s="37"/>
      <c r="W111" s="37"/>
      <c r="X111" s="37"/>
      <c r="Y111" s="37"/>
      <c r="Z111" s="37"/>
      <c r="AA111" s="37"/>
      <c r="AB111" s="37"/>
      <c r="AC111" s="37"/>
      <c r="AD111" s="37"/>
      <c r="AE111" s="37" t="s">
        <v>102</v>
      </c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</row>
    <row r="112" spans="1:60" ht="20" outlineLevel="1">
      <c r="A112" s="249">
        <v>43</v>
      </c>
      <c r="B112" s="250" t="s">
        <v>259</v>
      </c>
      <c r="C112" s="251" t="s">
        <v>260</v>
      </c>
      <c r="D112" s="313" t="s">
        <v>121</v>
      </c>
      <c r="E112" s="253">
        <v>12.27</v>
      </c>
      <c r="F112" s="320">
        <f>H112+J112</f>
        <v>0</v>
      </c>
      <c r="G112" s="254">
        <f>ROUND(E112*F112,2)</f>
        <v>0</v>
      </c>
      <c r="H112" s="254"/>
      <c r="I112" s="254">
        <f>ROUND(E112*H112,2)</f>
        <v>0</v>
      </c>
      <c r="J112" s="254"/>
      <c r="K112" s="254">
        <f>ROUND(E112*J112,2)</f>
        <v>0</v>
      </c>
      <c r="L112" s="254">
        <v>15</v>
      </c>
      <c r="M112" s="254">
        <f>G112*(1+L112/100)</f>
        <v>0</v>
      </c>
      <c r="N112" s="313">
        <v>3.3999999999999998E-3</v>
      </c>
      <c r="O112" s="313">
        <f>ROUND(E112*N112,5)</f>
        <v>4.172E-2</v>
      </c>
      <c r="P112" s="313">
        <v>0</v>
      </c>
      <c r="Q112" s="313">
        <f>ROUND(E112*P112,5)</f>
        <v>0</v>
      </c>
      <c r="R112" s="34"/>
      <c r="S112" s="34"/>
      <c r="T112" s="36">
        <v>0</v>
      </c>
      <c r="U112" s="34" t="e">
        <f>ROUND(#REF!*T112,2)</f>
        <v>#REF!</v>
      </c>
      <c r="V112" s="37"/>
      <c r="W112" s="37"/>
      <c r="X112" s="37"/>
      <c r="Y112" s="37"/>
      <c r="Z112" s="37"/>
      <c r="AA112" s="37"/>
      <c r="AB112" s="37"/>
      <c r="AC112" s="37"/>
      <c r="AD112" s="37"/>
      <c r="AE112" s="37" t="s">
        <v>102</v>
      </c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</row>
    <row r="113" spans="1:60">
      <c r="A113" s="249"/>
      <c r="B113" s="250"/>
      <c r="C113" s="314" t="s">
        <v>1409</v>
      </c>
      <c r="D113" s="315"/>
      <c r="E113" s="316">
        <v>12.27</v>
      </c>
      <c r="F113" s="254"/>
      <c r="G113" s="254"/>
      <c r="H113" s="254"/>
      <c r="I113" s="254"/>
      <c r="J113" s="254"/>
      <c r="K113" s="254"/>
      <c r="L113" s="254"/>
      <c r="M113" s="254"/>
      <c r="N113" s="313"/>
      <c r="O113" s="313"/>
      <c r="P113" s="313"/>
      <c r="Q113" s="313"/>
      <c r="R113" s="39"/>
      <c r="S113" s="39"/>
      <c r="T113" s="41"/>
      <c r="U113" s="39" t="e">
        <f>SUM(U114:U114)</f>
        <v>#REF!</v>
      </c>
      <c r="AE113" s="29" t="s">
        <v>98</v>
      </c>
    </row>
    <row r="114" spans="1:60" outlineLevel="1">
      <c r="A114" s="249">
        <v>44</v>
      </c>
      <c r="B114" s="250" t="s">
        <v>262</v>
      </c>
      <c r="C114" s="251" t="s">
        <v>263</v>
      </c>
      <c r="D114" s="313" t="s">
        <v>107</v>
      </c>
      <c r="E114" s="253">
        <v>4.172E-2</v>
      </c>
      <c r="F114" s="320">
        <f>H114+J114</f>
        <v>0</v>
      </c>
      <c r="G114" s="254">
        <f>ROUND(E114*F114,2)</f>
        <v>0</v>
      </c>
      <c r="H114" s="254"/>
      <c r="I114" s="254">
        <f>ROUND(E114*H114,2)</f>
        <v>0</v>
      </c>
      <c r="J114" s="254"/>
      <c r="K114" s="254">
        <f>ROUND(E114*J114,2)</f>
        <v>0</v>
      </c>
      <c r="L114" s="254">
        <v>15</v>
      </c>
      <c r="M114" s="254">
        <f>G114*(1+L114/100)</f>
        <v>0</v>
      </c>
      <c r="N114" s="313">
        <v>0</v>
      </c>
      <c r="O114" s="313">
        <f>ROUND(E114*N114,5)</f>
        <v>0</v>
      </c>
      <c r="P114" s="313">
        <v>0</v>
      </c>
      <c r="Q114" s="313">
        <f>ROUND(E114*P114,5)</f>
        <v>0</v>
      </c>
      <c r="R114" s="34"/>
      <c r="S114" s="34"/>
      <c r="T114" s="36">
        <v>0.85199999999999998</v>
      </c>
      <c r="U114" s="34" t="e">
        <f>ROUND(#REF!*T114,2)</f>
        <v>#REF!</v>
      </c>
      <c r="V114" s="37"/>
      <c r="W114" s="37"/>
      <c r="X114" s="37"/>
      <c r="Y114" s="37"/>
      <c r="Z114" s="37"/>
      <c r="AA114" s="37"/>
      <c r="AB114" s="37"/>
      <c r="AC114" s="37"/>
      <c r="AD114" s="37"/>
      <c r="AE114" s="37" t="s">
        <v>102</v>
      </c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</row>
    <row r="115" spans="1:60" ht="14.5">
      <c r="A115" s="255" t="s">
        <v>97</v>
      </c>
      <c r="B115" s="256" t="s">
        <v>44</v>
      </c>
      <c r="C115" s="257" t="s">
        <v>43</v>
      </c>
      <c r="D115" s="317"/>
      <c r="E115" s="259"/>
      <c r="F115" s="260"/>
      <c r="G115" s="260">
        <f>SUMIF(AE116:AE122,"&lt;&gt;NOR",G116:G122)</f>
        <v>0</v>
      </c>
      <c r="H115" s="260"/>
      <c r="I115" s="260">
        <f>SUM(I116:I122)</f>
        <v>0</v>
      </c>
      <c r="J115" s="260"/>
      <c r="K115" s="260">
        <f>SUM(K116:K122)</f>
        <v>0</v>
      </c>
      <c r="L115" s="260"/>
      <c r="M115" s="260">
        <f>SUM(M116:M122)</f>
        <v>0</v>
      </c>
      <c r="N115" s="317"/>
      <c r="O115" s="317">
        <f>SUM(O116:O122)</f>
        <v>2.368E-2</v>
      </c>
      <c r="P115" s="317"/>
      <c r="Q115" s="317">
        <f>SUM(Q116:Q122)</f>
        <v>0</v>
      </c>
      <c r="R115" s="39"/>
      <c r="S115" s="39"/>
      <c r="T115" s="41"/>
      <c r="U115" s="39" t="e">
        <f>SUM(U116:U118)</f>
        <v>#REF!</v>
      </c>
      <c r="AE115" s="29" t="s">
        <v>98</v>
      </c>
    </row>
    <row r="116" spans="1:60" ht="20" outlineLevel="1">
      <c r="A116" s="249">
        <v>45</v>
      </c>
      <c r="B116" s="250" t="s">
        <v>264</v>
      </c>
      <c r="C116" s="251" t="s">
        <v>265</v>
      </c>
      <c r="D116" s="313" t="s">
        <v>121</v>
      </c>
      <c r="E116" s="253">
        <v>5.59</v>
      </c>
      <c r="F116" s="320">
        <f>H116+J116</f>
        <v>0</v>
      </c>
      <c r="G116" s="254">
        <f>ROUND(E116*F116,2)</f>
        <v>0</v>
      </c>
      <c r="H116" s="254"/>
      <c r="I116" s="254">
        <f>ROUND(E116*H116,2)</f>
        <v>0</v>
      </c>
      <c r="J116" s="254"/>
      <c r="K116" s="254">
        <f>ROUND(E116*J116,2)</f>
        <v>0</v>
      </c>
      <c r="L116" s="254">
        <v>15</v>
      </c>
      <c r="M116" s="254">
        <f>G116*(1+L116/100)</f>
        <v>0</v>
      </c>
      <c r="N116" s="313">
        <v>2.3000000000000001E-4</v>
      </c>
      <c r="O116" s="313">
        <f>ROUND(E116*N116,5)</f>
        <v>1.2899999999999999E-3</v>
      </c>
      <c r="P116" s="313">
        <v>0</v>
      </c>
      <c r="Q116" s="313">
        <f>ROUND(E116*P116,5)</f>
        <v>0</v>
      </c>
      <c r="R116" s="34"/>
      <c r="S116" s="34"/>
      <c r="T116" s="36">
        <v>0.38500000000000001</v>
      </c>
      <c r="U116" s="34" t="e">
        <f>ROUND(#REF!*T116,2)</f>
        <v>#REF!</v>
      </c>
      <c r="V116" s="37"/>
      <c r="W116" s="37"/>
      <c r="X116" s="37"/>
      <c r="Y116" s="37"/>
      <c r="Z116" s="37"/>
      <c r="AA116" s="37"/>
      <c r="AB116" s="37"/>
      <c r="AC116" s="37"/>
      <c r="AD116" s="37"/>
      <c r="AE116" s="37" t="s">
        <v>102</v>
      </c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</row>
    <row r="117" spans="1:60" outlineLevel="1">
      <c r="A117" s="249"/>
      <c r="B117" s="250"/>
      <c r="C117" s="314" t="s">
        <v>1372</v>
      </c>
      <c r="D117" s="315"/>
      <c r="E117" s="316">
        <v>5.59</v>
      </c>
      <c r="F117" s="254"/>
      <c r="G117" s="254"/>
      <c r="H117" s="254"/>
      <c r="I117" s="254"/>
      <c r="J117" s="254"/>
      <c r="K117" s="254"/>
      <c r="L117" s="254"/>
      <c r="M117" s="254"/>
      <c r="N117" s="313"/>
      <c r="O117" s="313"/>
      <c r="P117" s="313"/>
      <c r="Q117" s="313"/>
      <c r="R117" s="34"/>
      <c r="S117" s="34"/>
      <c r="T117" s="36"/>
      <c r="U117" s="34"/>
      <c r="V117" s="37"/>
      <c r="W117" s="37"/>
      <c r="X117" s="37"/>
      <c r="Y117" s="37"/>
      <c r="Z117" s="37"/>
      <c r="AA117" s="37"/>
      <c r="AB117" s="37"/>
      <c r="AC117" s="37"/>
      <c r="AD117" s="37"/>
      <c r="AE117" s="37" t="s">
        <v>109</v>
      </c>
      <c r="AF117" s="37">
        <v>0</v>
      </c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</row>
    <row r="118" spans="1:60" outlineLevel="1">
      <c r="A118" s="249">
        <v>46</v>
      </c>
      <c r="B118" s="250" t="s">
        <v>267</v>
      </c>
      <c r="C118" s="251" t="s">
        <v>1410</v>
      </c>
      <c r="D118" s="313" t="s">
        <v>121</v>
      </c>
      <c r="E118" s="253">
        <v>6.0372000000000003</v>
      </c>
      <c r="F118" s="320">
        <f>H118+J118</f>
        <v>0</v>
      </c>
      <c r="G118" s="254">
        <f>ROUND(E118*F118,2)</f>
        <v>0</v>
      </c>
      <c r="H118" s="254"/>
      <c r="I118" s="254">
        <f>ROUND(E118*H118,2)</f>
        <v>0</v>
      </c>
      <c r="J118" s="254"/>
      <c r="K118" s="254">
        <f>ROUND(E118*J118,2)</f>
        <v>0</v>
      </c>
      <c r="L118" s="254">
        <v>15</v>
      </c>
      <c r="M118" s="254">
        <f>G118*(1+L118/100)</f>
        <v>0</v>
      </c>
      <c r="N118" s="313">
        <v>3.5999999999999999E-3</v>
      </c>
      <c r="O118" s="313">
        <f>ROUND(E118*N118,5)</f>
        <v>2.1729999999999999E-2</v>
      </c>
      <c r="P118" s="313">
        <v>0</v>
      </c>
      <c r="Q118" s="313">
        <f>ROUND(E118*P118,5)</f>
        <v>0</v>
      </c>
      <c r="R118" s="34"/>
      <c r="S118" s="34"/>
      <c r="T118" s="36">
        <v>1.5669999999999999</v>
      </c>
      <c r="U118" s="34" t="e">
        <f>ROUND(#REF!*T118,2)</f>
        <v>#REF!</v>
      </c>
      <c r="V118" s="37"/>
      <c r="W118" s="37"/>
      <c r="X118" s="37"/>
      <c r="Y118" s="37"/>
      <c r="Z118" s="37"/>
      <c r="AA118" s="37"/>
      <c r="AB118" s="37"/>
      <c r="AC118" s="37"/>
      <c r="AD118" s="37"/>
      <c r="AE118" s="37" t="s">
        <v>102</v>
      </c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</row>
    <row r="119" spans="1:60">
      <c r="A119" s="249"/>
      <c r="B119" s="250"/>
      <c r="C119" s="314" t="s">
        <v>1411</v>
      </c>
      <c r="D119" s="315"/>
      <c r="E119" s="316">
        <v>6.0372000000000003</v>
      </c>
      <c r="F119" s="254"/>
      <c r="G119" s="254"/>
      <c r="H119" s="254"/>
      <c r="I119" s="254"/>
      <c r="J119" s="254"/>
      <c r="K119" s="254"/>
      <c r="L119" s="254"/>
      <c r="M119" s="254"/>
      <c r="N119" s="313"/>
      <c r="O119" s="313"/>
      <c r="P119" s="313"/>
      <c r="Q119" s="313"/>
      <c r="R119" s="39"/>
      <c r="S119" s="39"/>
      <c r="T119" s="41"/>
      <c r="U119" s="39" t="e">
        <f>SUM(U120:U126)</f>
        <v>#REF!</v>
      </c>
      <c r="AE119" s="29" t="s">
        <v>98</v>
      </c>
    </row>
    <row r="120" spans="1:60" outlineLevel="1">
      <c r="A120" s="249">
        <v>47</v>
      </c>
      <c r="B120" s="250" t="s">
        <v>270</v>
      </c>
      <c r="C120" s="251" t="s">
        <v>271</v>
      </c>
      <c r="D120" s="313" t="s">
        <v>121</v>
      </c>
      <c r="E120" s="253">
        <v>65.55</v>
      </c>
      <c r="F120" s="320">
        <f>H120+J120</f>
        <v>0</v>
      </c>
      <c r="G120" s="254">
        <f>ROUND(E120*F120,2)</f>
        <v>0</v>
      </c>
      <c r="H120" s="254"/>
      <c r="I120" s="254">
        <f>ROUND(E120*H120,2)</f>
        <v>0</v>
      </c>
      <c r="J120" s="254"/>
      <c r="K120" s="254">
        <f>ROUND(E120*J120,2)</f>
        <v>0</v>
      </c>
      <c r="L120" s="254">
        <v>15</v>
      </c>
      <c r="M120" s="254">
        <f>G120*(1+L120/100)</f>
        <v>0</v>
      </c>
      <c r="N120" s="313">
        <v>1.0000000000000001E-5</v>
      </c>
      <c r="O120" s="313">
        <f>ROUND(E120*N120,5)</f>
        <v>6.6E-4</v>
      </c>
      <c r="P120" s="313">
        <v>0</v>
      </c>
      <c r="Q120" s="313">
        <f>ROUND(E120*P120,5)</f>
        <v>0</v>
      </c>
      <c r="R120" s="34"/>
      <c r="S120" s="34"/>
      <c r="T120" s="36">
        <v>0.161</v>
      </c>
      <c r="U120" s="34" t="e">
        <f>ROUND(#REF!*T120,2)</f>
        <v>#REF!</v>
      </c>
      <c r="V120" s="37"/>
      <c r="W120" s="37"/>
      <c r="X120" s="37"/>
      <c r="Y120" s="37"/>
      <c r="Z120" s="37"/>
      <c r="AA120" s="37"/>
      <c r="AB120" s="37"/>
      <c r="AC120" s="37"/>
      <c r="AD120" s="37"/>
      <c r="AE120" s="37" t="s">
        <v>102</v>
      </c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</row>
    <row r="121" spans="1:60" outlineLevel="1">
      <c r="A121" s="249"/>
      <c r="B121" s="250"/>
      <c r="C121" s="314" t="s">
        <v>1392</v>
      </c>
      <c r="D121" s="315"/>
      <c r="E121" s="316">
        <v>65.55</v>
      </c>
      <c r="F121" s="254"/>
      <c r="G121" s="254"/>
      <c r="H121" s="254"/>
      <c r="I121" s="254"/>
      <c r="J121" s="254"/>
      <c r="K121" s="254"/>
      <c r="L121" s="254"/>
      <c r="M121" s="254"/>
      <c r="N121" s="313"/>
      <c r="O121" s="313"/>
      <c r="P121" s="313"/>
      <c r="Q121" s="313"/>
      <c r="R121" s="34"/>
      <c r="S121" s="34"/>
      <c r="T121" s="36"/>
      <c r="U121" s="34"/>
      <c r="V121" s="37"/>
      <c r="W121" s="37"/>
      <c r="X121" s="37"/>
      <c r="Y121" s="37"/>
      <c r="Z121" s="37"/>
      <c r="AA121" s="37"/>
      <c r="AB121" s="37"/>
      <c r="AC121" s="37"/>
      <c r="AD121" s="37"/>
      <c r="AE121" s="37" t="s">
        <v>109</v>
      </c>
      <c r="AF121" s="37">
        <v>0</v>
      </c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</row>
    <row r="122" spans="1:60" outlineLevel="1">
      <c r="A122" s="249">
        <v>48</v>
      </c>
      <c r="B122" s="250" t="s">
        <v>272</v>
      </c>
      <c r="C122" s="251" t="s">
        <v>273</v>
      </c>
      <c r="D122" s="313" t="s">
        <v>107</v>
      </c>
      <c r="E122" s="253">
        <v>2.368E-2</v>
      </c>
      <c r="F122" s="320">
        <f>H122+J122</f>
        <v>0</v>
      </c>
      <c r="G122" s="254">
        <f>ROUND(E122*F122,2)</f>
        <v>0</v>
      </c>
      <c r="H122" s="254"/>
      <c r="I122" s="254">
        <f>ROUND(E122*H122,2)</f>
        <v>0</v>
      </c>
      <c r="J122" s="254"/>
      <c r="K122" s="254">
        <f>ROUND(E122*J122,2)</f>
        <v>0</v>
      </c>
      <c r="L122" s="254">
        <v>15</v>
      </c>
      <c r="M122" s="254">
        <f>G122*(1+L122/100)</f>
        <v>0</v>
      </c>
      <c r="N122" s="313">
        <v>0</v>
      </c>
      <c r="O122" s="313">
        <f>ROUND(E122*N122,5)</f>
        <v>0</v>
      </c>
      <c r="P122" s="313">
        <v>0</v>
      </c>
      <c r="Q122" s="313">
        <f>ROUND(E122*P122,5)</f>
        <v>0</v>
      </c>
      <c r="R122" s="34"/>
      <c r="S122" s="34"/>
      <c r="T122" s="36">
        <v>0</v>
      </c>
      <c r="U122" s="34" t="e">
        <f>ROUND(#REF!*T122,2)</f>
        <v>#REF!</v>
      </c>
      <c r="V122" s="37"/>
      <c r="W122" s="37"/>
      <c r="X122" s="37"/>
      <c r="Y122" s="37"/>
      <c r="Z122" s="37"/>
      <c r="AA122" s="37"/>
      <c r="AB122" s="37"/>
      <c r="AC122" s="37"/>
      <c r="AD122" s="37"/>
      <c r="AE122" s="37" t="s">
        <v>113</v>
      </c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</row>
    <row r="123" spans="1:60" ht="14.5" outlineLevel="1">
      <c r="A123" s="255" t="s">
        <v>97</v>
      </c>
      <c r="B123" s="256" t="s">
        <v>42</v>
      </c>
      <c r="C123" s="257" t="s">
        <v>41</v>
      </c>
      <c r="D123" s="317"/>
      <c r="E123" s="259"/>
      <c r="F123" s="260"/>
      <c r="G123" s="260">
        <f>SUMIF(AE124:AE131,"&lt;&gt;NOR",G124:G131)</f>
        <v>0</v>
      </c>
      <c r="H123" s="260"/>
      <c r="I123" s="260">
        <f>SUM(I124:I131)</f>
        <v>0</v>
      </c>
      <c r="J123" s="260"/>
      <c r="K123" s="260">
        <f>SUM(K124:K131)</f>
        <v>0</v>
      </c>
      <c r="L123" s="260"/>
      <c r="M123" s="260">
        <f>SUM(M124:M131)</f>
        <v>0</v>
      </c>
      <c r="N123" s="317"/>
      <c r="O123" s="317">
        <f>SUM(O124:O131)</f>
        <v>0.8478</v>
      </c>
      <c r="P123" s="317"/>
      <c r="Q123" s="317">
        <f>SUM(Q124:Q131)</f>
        <v>0.86880000000000002</v>
      </c>
      <c r="R123" s="34"/>
      <c r="S123" s="34"/>
      <c r="T123" s="36"/>
      <c r="U123" s="34"/>
      <c r="V123" s="37"/>
      <c r="W123" s="37"/>
      <c r="X123" s="37"/>
      <c r="Y123" s="37"/>
      <c r="Z123" s="37"/>
      <c r="AA123" s="37"/>
      <c r="AB123" s="37"/>
      <c r="AC123" s="37"/>
      <c r="AD123" s="37"/>
      <c r="AE123" s="37" t="s">
        <v>109</v>
      </c>
      <c r="AF123" s="37">
        <v>0</v>
      </c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</row>
    <row r="124" spans="1:60" outlineLevel="1">
      <c r="A124" s="249">
        <v>49</v>
      </c>
      <c r="B124" s="250" t="s">
        <v>1412</v>
      </c>
      <c r="C124" s="251" t="s">
        <v>1413</v>
      </c>
      <c r="D124" s="313" t="s">
        <v>121</v>
      </c>
      <c r="E124" s="253">
        <v>54.3</v>
      </c>
      <c r="F124" s="320">
        <f>H124+J124</f>
        <v>0</v>
      </c>
      <c r="G124" s="254">
        <f>ROUND(E124*F124,2)</f>
        <v>0</v>
      </c>
      <c r="H124" s="254"/>
      <c r="I124" s="254">
        <f>ROUND(E124*H124,2)</f>
        <v>0</v>
      </c>
      <c r="J124" s="254"/>
      <c r="K124" s="254">
        <f>ROUND(E124*J124,2)</f>
        <v>0</v>
      </c>
      <c r="L124" s="254">
        <v>15</v>
      </c>
      <c r="M124" s="254">
        <f>G124*(1+L124/100)</f>
        <v>0</v>
      </c>
      <c r="N124" s="313">
        <v>0</v>
      </c>
      <c r="O124" s="313">
        <f>ROUND(E124*N124,5)</f>
        <v>0</v>
      </c>
      <c r="P124" s="313">
        <v>1.6E-2</v>
      </c>
      <c r="Q124" s="313">
        <f>ROUND(E124*P124,5)</f>
        <v>0.86880000000000002</v>
      </c>
      <c r="R124" s="34"/>
      <c r="S124" s="34"/>
      <c r="T124" s="36">
        <v>7.0000000000000007E-2</v>
      </c>
      <c r="U124" s="34" t="e">
        <f>ROUND(#REF!*T124,2)</f>
        <v>#REF!</v>
      </c>
      <c r="V124" s="37"/>
      <c r="W124" s="37"/>
      <c r="X124" s="37"/>
      <c r="Y124" s="37"/>
      <c r="Z124" s="37"/>
      <c r="AA124" s="37"/>
      <c r="AB124" s="37"/>
      <c r="AC124" s="37"/>
      <c r="AD124" s="37"/>
      <c r="AE124" s="37" t="s">
        <v>102</v>
      </c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</row>
    <row r="125" spans="1:60" outlineLevel="1">
      <c r="A125" s="249"/>
      <c r="B125" s="250"/>
      <c r="C125" s="536" t="s">
        <v>1414</v>
      </c>
      <c r="D125" s="537"/>
      <c r="E125" s="538"/>
      <c r="F125" s="539"/>
      <c r="G125" s="540"/>
      <c r="H125" s="254"/>
      <c r="I125" s="254"/>
      <c r="J125" s="254"/>
      <c r="K125" s="254"/>
      <c r="L125" s="254"/>
      <c r="M125" s="254"/>
      <c r="N125" s="313"/>
      <c r="O125" s="313"/>
      <c r="P125" s="313"/>
      <c r="Q125" s="313"/>
      <c r="R125" s="34"/>
      <c r="S125" s="34"/>
      <c r="T125" s="36"/>
      <c r="U125" s="34"/>
      <c r="V125" s="37"/>
      <c r="W125" s="37"/>
      <c r="X125" s="37"/>
      <c r="Y125" s="37"/>
      <c r="Z125" s="37"/>
      <c r="AA125" s="37"/>
      <c r="AB125" s="37"/>
      <c r="AC125" s="37"/>
      <c r="AD125" s="37"/>
      <c r="AE125" s="37" t="s">
        <v>109</v>
      </c>
      <c r="AF125" s="37">
        <v>0</v>
      </c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</row>
    <row r="126" spans="1:60" outlineLevel="1">
      <c r="A126" s="249"/>
      <c r="B126" s="250"/>
      <c r="C126" s="314" t="s">
        <v>1415</v>
      </c>
      <c r="D126" s="315"/>
      <c r="E126" s="316">
        <v>54.3</v>
      </c>
      <c r="F126" s="254"/>
      <c r="G126" s="254"/>
      <c r="H126" s="254"/>
      <c r="I126" s="254"/>
      <c r="J126" s="254"/>
      <c r="K126" s="254"/>
      <c r="L126" s="254"/>
      <c r="M126" s="254"/>
      <c r="N126" s="313"/>
      <c r="O126" s="313"/>
      <c r="P126" s="313"/>
      <c r="Q126" s="313"/>
      <c r="R126" s="34"/>
      <c r="S126" s="34"/>
      <c r="T126" s="36">
        <v>1.74</v>
      </c>
      <c r="U126" s="34" t="e">
        <f>ROUND(#REF!*T126,2)</f>
        <v>#REF!</v>
      </c>
      <c r="V126" s="37"/>
      <c r="W126" s="37"/>
      <c r="X126" s="37"/>
      <c r="Y126" s="37"/>
      <c r="Z126" s="37"/>
      <c r="AA126" s="37"/>
      <c r="AB126" s="37"/>
      <c r="AC126" s="37"/>
      <c r="AD126" s="37"/>
      <c r="AE126" s="37" t="s">
        <v>102</v>
      </c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</row>
    <row r="127" spans="1:60" ht="20">
      <c r="A127" s="249">
        <v>50</v>
      </c>
      <c r="B127" s="250" t="s">
        <v>909</v>
      </c>
      <c r="C127" s="251" t="s">
        <v>910</v>
      </c>
      <c r="D127" s="313" t="s">
        <v>121</v>
      </c>
      <c r="E127" s="253">
        <v>55.1</v>
      </c>
      <c r="F127" s="320">
        <f>H127+J127</f>
        <v>0</v>
      </c>
      <c r="G127" s="254">
        <f>ROUND(E127*F127,2)</f>
        <v>0</v>
      </c>
      <c r="H127" s="254"/>
      <c r="I127" s="254">
        <f>ROUND(E127*H127,2)</f>
        <v>0</v>
      </c>
      <c r="J127" s="254"/>
      <c r="K127" s="254">
        <f>ROUND(E127*J127,2)</f>
        <v>0</v>
      </c>
      <c r="L127" s="254">
        <v>15</v>
      </c>
      <c r="M127" s="254">
        <f>G127*(1+L127/100)</f>
        <v>0</v>
      </c>
      <c r="N127" s="313">
        <v>1.426E-2</v>
      </c>
      <c r="O127" s="313">
        <f>ROUND(E127*N127,5)</f>
        <v>0.78573000000000004</v>
      </c>
      <c r="P127" s="313">
        <v>0</v>
      </c>
      <c r="Q127" s="313">
        <f>ROUND(E127*P127,5)</f>
        <v>0</v>
      </c>
      <c r="R127" s="39"/>
      <c r="S127" s="39"/>
      <c r="T127" s="41"/>
      <c r="U127" s="39" t="e">
        <f>SUM(U128:U135)</f>
        <v>#REF!</v>
      </c>
      <c r="AE127" s="29" t="s">
        <v>98</v>
      </c>
    </row>
    <row r="128" spans="1:60" outlineLevel="1">
      <c r="A128" s="249"/>
      <c r="B128" s="250"/>
      <c r="C128" s="314" t="s">
        <v>1416</v>
      </c>
      <c r="D128" s="315"/>
      <c r="E128" s="316">
        <v>55.1</v>
      </c>
      <c r="F128" s="254"/>
      <c r="G128" s="254"/>
      <c r="H128" s="254"/>
      <c r="I128" s="254"/>
      <c r="J128" s="254"/>
      <c r="K128" s="254"/>
      <c r="L128" s="254"/>
      <c r="M128" s="254"/>
      <c r="N128" s="313"/>
      <c r="O128" s="313"/>
      <c r="P128" s="313"/>
      <c r="Q128" s="313"/>
      <c r="R128" s="34"/>
      <c r="S128" s="34"/>
      <c r="T128" s="36">
        <v>0.14000000000000001</v>
      </c>
      <c r="U128" s="34" t="e">
        <f>ROUND(#REF!*T128,2)</f>
        <v>#REF!</v>
      </c>
      <c r="V128" s="37"/>
      <c r="W128" s="37"/>
      <c r="X128" s="37"/>
      <c r="Y128" s="37"/>
      <c r="Z128" s="37"/>
      <c r="AA128" s="37"/>
      <c r="AB128" s="37"/>
      <c r="AC128" s="37"/>
      <c r="AD128" s="37"/>
      <c r="AE128" s="37" t="s">
        <v>102</v>
      </c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</row>
    <row r="129" spans="1:60" ht="20" outlineLevel="1">
      <c r="A129" s="249">
        <v>51</v>
      </c>
      <c r="B129" s="250" t="s">
        <v>1417</v>
      </c>
      <c r="C129" s="251" t="s">
        <v>1418</v>
      </c>
      <c r="D129" s="313" t="s">
        <v>121</v>
      </c>
      <c r="E129" s="253">
        <v>10.45</v>
      </c>
      <c r="F129" s="320">
        <f>H129+J129</f>
        <v>0</v>
      </c>
      <c r="G129" s="254">
        <f>ROUND(E129*F129,2)</f>
        <v>0</v>
      </c>
      <c r="H129" s="254"/>
      <c r="I129" s="254">
        <f>ROUND(E129*H129,2)</f>
        <v>0</v>
      </c>
      <c r="J129" s="254"/>
      <c r="K129" s="254">
        <f>ROUND(E129*J129,2)</f>
        <v>0</v>
      </c>
      <c r="L129" s="254">
        <v>15</v>
      </c>
      <c r="M129" s="254">
        <f>G129*(1+L129/100)</f>
        <v>0</v>
      </c>
      <c r="N129" s="313">
        <v>5.94E-3</v>
      </c>
      <c r="O129" s="313">
        <f>ROUND(E129*N129,5)</f>
        <v>6.207E-2</v>
      </c>
      <c r="P129" s="313">
        <v>0</v>
      </c>
      <c r="Q129" s="313">
        <f>ROUND(E129*P129,5)</f>
        <v>0</v>
      </c>
      <c r="R129" s="34"/>
      <c r="S129" s="34"/>
      <c r="T129" s="36"/>
      <c r="U129" s="34"/>
      <c r="V129" s="37"/>
      <c r="W129" s="37"/>
      <c r="X129" s="37"/>
      <c r="Y129" s="37"/>
      <c r="Z129" s="37"/>
      <c r="AA129" s="37"/>
      <c r="AB129" s="37"/>
      <c r="AC129" s="37"/>
      <c r="AD129" s="37"/>
      <c r="AE129" s="37" t="s">
        <v>104</v>
      </c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8" t="e">
        <f>#REF!</f>
        <v>#REF!</v>
      </c>
      <c r="BB129" s="37"/>
      <c r="BC129" s="37"/>
      <c r="BD129" s="37"/>
      <c r="BE129" s="37"/>
      <c r="BF129" s="37"/>
      <c r="BG129" s="37"/>
      <c r="BH129" s="37"/>
    </row>
    <row r="130" spans="1:60" outlineLevel="1">
      <c r="A130" s="249"/>
      <c r="B130" s="250"/>
      <c r="C130" s="314" t="s">
        <v>1419</v>
      </c>
      <c r="D130" s="315"/>
      <c r="E130" s="316">
        <v>10.45</v>
      </c>
      <c r="F130" s="254"/>
      <c r="G130" s="254"/>
      <c r="H130" s="254"/>
      <c r="I130" s="254"/>
      <c r="J130" s="254"/>
      <c r="K130" s="254"/>
      <c r="L130" s="254"/>
      <c r="M130" s="254"/>
      <c r="N130" s="313"/>
      <c r="O130" s="313"/>
      <c r="P130" s="313"/>
      <c r="Q130" s="313"/>
      <c r="R130" s="34"/>
      <c r="S130" s="34"/>
      <c r="T130" s="36"/>
      <c r="U130" s="34"/>
      <c r="V130" s="37"/>
      <c r="W130" s="37"/>
      <c r="X130" s="37"/>
      <c r="Y130" s="37"/>
      <c r="Z130" s="37"/>
      <c r="AA130" s="37"/>
      <c r="AB130" s="37"/>
      <c r="AC130" s="37"/>
      <c r="AD130" s="37"/>
      <c r="AE130" s="37" t="s">
        <v>109</v>
      </c>
      <c r="AF130" s="37">
        <v>0</v>
      </c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</row>
    <row r="131" spans="1:60" outlineLevel="1">
      <c r="A131" s="249">
        <v>52</v>
      </c>
      <c r="B131" s="250" t="s">
        <v>1420</v>
      </c>
      <c r="C131" s="251" t="s">
        <v>1421</v>
      </c>
      <c r="D131" s="313" t="s">
        <v>107</v>
      </c>
      <c r="E131" s="253">
        <v>0.8478</v>
      </c>
      <c r="F131" s="320">
        <f>H131+J131</f>
        <v>0</v>
      </c>
      <c r="G131" s="254">
        <f>ROUND(E131*F131,2)</f>
        <v>0</v>
      </c>
      <c r="H131" s="254"/>
      <c r="I131" s="254">
        <f>ROUND(E131*H131,2)</f>
        <v>0</v>
      </c>
      <c r="J131" s="254"/>
      <c r="K131" s="254">
        <f>ROUND(E131*J131,2)</f>
        <v>0</v>
      </c>
      <c r="L131" s="254">
        <v>15</v>
      </c>
      <c r="M131" s="254">
        <f>G131*(1+L131/100)</f>
        <v>0</v>
      </c>
      <c r="N131" s="313">
        <v>0</v>
      </c>
      <c r="O131" s="313">
        <f>ROUND(E131*N131,5)</f>
        <v>0</v>
      </c>
      <c r="P131" s="313">
        <v>0</v>
      </c>
      <c r="Q131" s="313">
        <f>ROUND(E131*P131,5)</f>
        <v>0</v>
      </c>
      <c r="R131" s="34"/>
      <c r="S131" s="34"/>
      <c r="T131" s="36">
        <v>0.252</v>
      </c>
      <c r="U131" s="34" t="e">
        <f>ROUND(#REF!*T131,2)</f>
        <v>#REF!</v>
      </c>
      <c r="V131" s="37"/>
      <c r="W131" s="37"/>
      <c r="X131" s="37"/>
      <c r="Y131" s="37"/>
      <c r="Z131" s="37"/>
      <c r="AA131" s="37"/>
      <c r="AB131" s="37"/>
      <c r="AC131" s="37"/>
      <c r="AD131" s="37"/>
      <c r="AE131" s="37" t="s">
        <v>102</v>
      </c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</row>
    <row r="132" spans="1:60" ht="14.5" outlineLevel="1">
      <c r="A132" s="255" t="s">
        <v>97</v>
      </c>
      <c r="B132" s="256" t="s">
        <v>40</v>
      </c>
      <c r="C132" s="257" t="s">
        <v>39</v>
      </c>
      <c r="D132" s="317"/>
      <c r="E132" s="259"/>
      <c r="F132" s="260"/>
      <c r="G132" s="260">
        <f>SUMIF(AE133:AE152,"&lt;&gt;NOR",G133:G152)</f>
        <v>0</v>
      </c>
      <c r="H132" s="260"/>
      <c r="I132" s="260">
        <f>SUM(I133:I152)</f>
        <v>0</v>
      </c>
      <c r="J132" s="260"/>
      <c r="K132" s="260">
        <f>SUM(K133:K152)</f>
        <v>0</v>
      </c>
      <c r="L132" s="260"/>
      <c r="M132" s="260">
        <f>SUM(M133:M152)</f>
        <v>0</v>
      </c>
      <c r="N132" s="317"/>
      <c r="O132" s="317">
        <f>SUM(O133:O152)</f>
        <v>0.17298000000000002</v>
      </c>
      <c r="P132" s="317"/>
      <c r="Q132" s="317">
        <f>SUM(Q133:Q152)</f>
        <v>0.40700000000000003</v>
      </c>
      <c r="R132" s="34"/>
      <c r="S132" s="34"/>
      <c r="T132" s="36"/>
      <c r="U132" s="34"/>
      <c r="V132" s="37"/>
      <c r="W132" s="37"/>
      <c r="X132" s="37"/>
      <c r="Y132" s="37"/>
      <c r="Z132" s="37"/>
      <c r="AA132" s="37"/>
      <c r="AB132" s="37"/>
      <c r="AC132" s="37"/>
      <c r="AD132" s="37"/>
      <c r="AE132" s="37" t="s">
        <v>109</v>
      </c>
      <c r="AF132" s="37">
        <v>0</v>
      </c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</row>
    <row r="133" spans="1:60" outlineLevel="1">
      <c r="A133" s="249">
        <v>53</v>
      </c>
      <c r="B133" s="250" t="s">
        <v>277</v>
      </c>
      <c r="C133" s="251" t="s">
        <v>1229</v>
      </c>
      <c r="D133" s="313" t="s">
        <v>101</v>
      </c>
      <c r="E133" s="253">
        <v>1</v>
      </c>
      <c r="F133" s="320">
        <f t="shared" ref="F133:F143" si="0">H133+J133</f>
        <v>0</v>
      </c>
      <c r="G133" s="254">
        <f t="shared" ref="G133:G143" si="1">ROUND(E133*F133,2)</f>
        <v>0</v>
      </c>
      <c r="H133" s="254"/>
      <c r="I133" s="254">
        <f t="shared" ref="I133:I143" si="2">ROUND(E133*H133,2)</f>
        <v>0</v>
      </c>
      <c r="J133" s="254"/>
      <c r="K133" s="254">
        <f t="shared" ref="K133:K143" si="3">ROUND(E133*J133,2)</f>
        <v>0</v>
      </c>
      <c r="L133" s="254">
        <v>15</v>
      </c>
      <c r="M133" s="254">
        <f t="shared" ref="M133:M143" si="4">G133*(1+L133/100)</f>
        <v>0</v>
      </c>
      <c r="N133" s="313">
        <v>0</v>
      </c>
      <c r="O133" s="313">
        <f t="shared" ref="O133:O143" si="5">ROUND(E133*N133,5)</f>
        <v>0</v>
      </c>
      <c r="P133" s="313">
        <v>0.1104</v>
      </c>
      <c r="Q133" s="313">
        <f t="shared" ref="Q133:Q143" si="6">ROUND(E133*P133,5)</f>
        <v>0.1104</v>
      </c>
      <c r="R133" s="34"/>
      <c r="S133" s="34"/>
      <c r="T133" s="36">
        <v>0.29899999999999999</v>
      </c>
      <c r="U133" s="34" t="e">
        <f>ROUND(#REF!*T133,2)</f>
        <v>#REF!</v>
      </c>
      <c r="V133" s="37"/>
      <c r="W133" s="37"/>
      <c r="X133" s="37"/>
      <c r="Y133" s="37"/>
      <c r="Z133" s="37"/>
      <c r="AA133" s="37"/>
      <c r="AB133" s="37"/>
      <c r="AC133" s="37"/>
      <c r="AD133" s="37"/>
      <c r="AE133" s="37" t="s">
        <v>102</v>
      </c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</row>
    <row r="134" spans="1:60" outlineLevel="1">
      <c r="A134" s="249">
        <v>54</v>
      </c>
      <c r="B134" s="250" t="s">
        <v>279</v>
      </c>
      <c r="C134" s="251" t="s">
        <v>280</v>
      </c>
      <c r="D134" s="313" t="s">
        <v>101</v>
      </c>
      <c r="E134" s="253">
        <v>1</v>
      </c>
      <c r="F134" s="320">
        <f t="shared" si="0"/>
        <v>0</v>
      </c>
      <c r="G134" s="254">
        <f t="shared" si="1"/>
        <v>0</v>
      </c>
      <c r="H134" s="254"/>
      <c r="I134" s="254">
        <f t="shared" si="2"/>
        <v>0</v>
      </c>
      <c r="J134" s="254"/>
      <c r="K134" s="254">
        <f t="shared" si="3"/>
        <v>0</v>
      </c>
      <c r="L134" s="254">
        <v>15</v>
      </c>
      <c r="M134" s="254">
        <f t="shared" si="4"/>
        <v>0</v>
      </c>
      <c r="N134" s="313">
        <v>0</v>
      </c>
      <c r="O134" s="313">
        <f t="shared" si="5"/>
        <v>0</v>
      </c>
      <c r="P134" s="313">
        <v>0.16600000000000001</v>
      </c>
      <c r="Q134" s="313">
        <f t="shared" si="6"/>
        <v>0.16600000000000001</v>
      </c>
      <c r="R134" s="34"/>
      <c r="S134" s="34"/>
      <c r="T134" s="36"/>
      <c r="U134" s="34"/>
      <c r="V134" s="37"/>
      <c r="W134" s="37"/>
      <c r="X134" s="37"/>
      <c r="Y134" s="37"/>
      <c r="Z134" s="37"/>
      <c r="AA134" s="37"/>
      <c r="AB134" s="37"/>
      <c r="AC134" s="37"/>
      <c r="AD134" s="37"/>
      <c r="AE134" s="37" t="s">
        <v>109</v>
      </c>
      <c r="AF134" s="37">
        <v>0</v>
      </c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</row>
    <row r="135" spans="1:60" outlineLevel="1">
      <c r="A135" s="249">
        <v>55</v>
      </c>
      <c r="B135" s="250" t="s">
        <v>281</v>
      </c>
      <c r="C135" s="251" t="s">
        <v>282</v>
      </c>
      <c r="D135" s="313" t="s">
        <v>101</v>
      </c>
      <c r="E135" s="253">
        <v>3</v>
      </c>
      <c r="F135" s="320">
        <f t="shared" si="0"/>
        <v>0</v>
      </c>
      <c r="G135" s="254">
        <f t="shared" si="1"/>
        <v>0</v>
      </c>
      <c r="H135" s="254"/>
      <c r="I135" s="254">
        <f t="shared" si="2"/>
        <v>0</v>
      </c>
      <c r="J135" s="254"/>
      <c r="K135" s="254">
        <f t="shared" si="3"/>
        <v>0</v>
      </c>
      <c r="L135" s="254">
        <v>15</v>
      </c>
      <c r="M135" s="254">
        <f t="shared" si="4"/>
        <v>0</v>
      </c>
      <c r="N135" s="313">
        <v>2.0000000000000002E-5</v>
      </c>
      <c r="O135" s="313">
        <f t="shared" si="5"/>
        <v>6.0000000000000002E-5</v>
      </c>
      <c r="P135" s="313">
        <v>0</v>
      </c>
      <c r="Q135" s="313">
        <f t="shared" si="6"/>
        <v>0</v>
      </c>
      <c r="R135" s="34"/>
      <c r="S135" s="34"/>
      <c r="T135" s="36">
        <v>1.7509999999999999</v>
      </c>
      <c r="U135" s="34" t="e">
        <f>ROUND(#REF!*T135,2)</f>
        <v>#REF!</v>
      </c>
      <c r="V135" s="37"/>
      <c r="W135" s="37"/>
      <c r="X135" s="37"/>
      <c r="Y135" s="37"/>
      <c r="Z135" s="37"/>
      <c r="AA135" s="37"/>
      <c r="AB135" s="37"/>
      <c r="AC135" s="37"/>
      <c r="AD135" s="37"/>
      <c r="AE135" s="37" t="s">
        <v>102</v>
      </c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</row>
    <row r="136" spans="1:60" ht="20">
      <c r="A136" s="249">
        <v>56</v>
      </c>
      <c r="B136" s="250" t="s">
        <v>283</v>
      </c>
      <c r="C136" s="251" t="s">
        <v>284</v>
      </c>
      <c r="D136" s="313" t="s">
        <v>101</v>
      </c>
      <c r="E136" s="253">
        <v>1</v>
      </c>
      <c r="F136" s="320">
        <f t="shared" si="0"/>
        <v>0</v>
      </c>
      <c r="G136" s="254">
        <f t="shared" si="1"/>
        <v>0</v>
      </c>
      <c r="H136" s="254"/>
      <c r="I136" s="254">
        <f t="shared" si="2"/>
        <v>0</v>
      </c>
      <c r="J136" s="254"/>
      <c r="K136" s="254">
        <f t="shared" si="3"/>
        <v>0</v>
      </c>
      <c r="L136" s="254">
        <v>15</v>
      </c>
      <c r="M136" s="254">
        <f t="shared" si="4"/>
        <v>0</v>
      </c>
      <c r="N136" s="313">
        <v>2.937E-2</v>
      </c>
      <c r="O136" s="313">
        <f t="shared" si="5"/>
        <v>2.937E-2</v>
      </c>
      <c r="P136" s="313">
        <v>0</v>
      </c>
      <c r="Q136" s="313">
        <f t="shared" si="6"/>
        <v>0</v>
      </c>
      <c r="R136" s="39"/>
      <c r="S136" s="39"/>
      <c r="T136" s="41"/>
      <c r="U136" s="39" t="e">
        <f>SUM(U137:U156)</f>
        <v>#REF!</v>
      </c>
      <c r="AE136" s="29" t="s">
        <v>98</v>
      </c>
    </row>
    <row r="137" spans="1:60" ht="20" outlineLevel="1">
      <c r="A137" s="249">
        <v>57</v>
      </c>
      <c r="B137" s="250" t="s">
        <v>290</v>
      </c>
      <c r="C137" s="251" t="s">
        <v>291</v>
      </c>
      <c r="D137" s="313" t="s">
        <v>101</v>
      </c>
      <c r="E137" s="253">
        <v>1</v>
      </c>
      <c r="F137" s="320">
        <f t="shared" si="0"/>
        <v>0</v>
      </c>
      <c r="G137" s="254">
        <f t="shared" si="1"/>
        <v>0</v>
      </c>
      <c r="H137" s="254"/>
      <c r="I137" s="254">
        <f t="shared" si="2"/>
        <v>0</v>
      </c>
      <c r="J137" s="254"/>
      <c r="K137" s="254">
        <f t="shared" si="3"/>
        <v>0</v>
      </c>
      <c r="L137" s="254">
        <v>15</v>
      </c>
      <c r="M137" s="254">
        <f t="shared" si="4"/>
        <v>0</v>
      </c>
      <c r="N137" s="313">
        <v>1.6E-2</v>
      </c>
      <c r="O137" s="313">
        <f t="shared" si="5"/>
        <v>1.6E-2</v>
      </c>
      <c r="P137" s="313">
        <v>0</v>
      </c>
      <c r="Q137" s="313">
        <f t="shared" si="6"/>
        <v>0</v>
      </c>
      <c r="R137" s="34"/>
      <c r="S137" s="34"/>
      <c r="T137" s="36">
        <v>0.46</v>
      </c>
      <c r="U137" s="34" t="e">
        <f>ROUND(#REF!*T137,2)</f>
        <v>#REF!</v>
      </c>
      <c r="V137" s="37"/>
      <c r="W137" s="37"/>
      <c r="X137" s="37"/>
      <c r="Y137" s="37"/>
      <c r="Z137" s="37"/>
      <c r="AA137" s="37"/>
      <c r="AB137" s="37"/>
      <c r="AC137" s="37"/>
      <c r="AD137" s="37"/>
      <c r="AE137" s="37" t="s">
        <v>102</v>
      </c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</row>
    <row r="138" spans="1:60" ht="20" outlineLevel="1">
      <c r="A138" s="249">
        <v>58</v>
      </c>
      <c r="B138" s="250" t="s">
        <v>1422</v>
      </c>
      <c r="C138" s="251" t="s">
        <v>1423</v>
      </c>
      <c r="D138" s="313" t="s">
        <v>101</v>
      </c>
      <c r="E138" s="253">
        <v>2</v>
      </c>
      <c r="F138" s="320">
        <f t="shared" si="0"/>
        <v>0</v>
      </c>
      <c r="G138" s="254">
        <f t="shared" si="1"/>
        <v>0</v>
      </c>
      <c r="H138" s="254"/>
      <c r="I138" s="254">
        <f t="shared" si="2"/>
        <v>0</v>
      </c>
      <c r="J138" s="254"/>
      <c r="K138" s="254">
        <f t="shared" si="3"/>
        <v>0</v>
      </c>
      <c r="L138" s="254">
        <v>15</v>
      </c>
      <c r="M138" s="254">
        <f t="shared" si="4"/>
        <v>0</v>
      </c>
      <c r="N138" s="313">
        <v>1.6E-2</v>
      </c>
      <c r="O138" s="313">
        <f t="shared" si="5"/>
        <v>3.2000000000000001E-2</v>
      </c>
      <c r="P138" s="313">
        <v>0</v>
      </c>
      <c r="Q138" s="313">
        <f t="shared" si="6"/>
        <v>0</v>
      </c>
      <c r="R138" s="34"/>
      <c r="S138" s="34"/>
      <c r="T138" s="36">
        <v>0.88</v>
      </c>
      <c r="U138" s="34" t="e">
        <f>ROUND(#REF!*T138,2)</f>
        <v>#REF!</v>
      </c>
      <c r="V138" s="37"/>
      <c r="W138" s="37"/>
      <c r="X138" s="37"/>
      <c r="Y138" s="37"/>
      <c r="Z138" s="37"/>
      <c r="AA138" s="37"/>
      <c r="AB138" s="37"/>
      <c r="AC138" s="37"/>
      <c r="AD138" s="37"/>
      <c r="AE138" s="37" t="s">
        <v>102</v>
      </c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</row>
    <row r="139" spans="1:60" ht="20" outlineLevel="1">
      <c r="A139" s="249">
        <v>59</v>
      </c>
      <c r="B139" s="250" t="s">
        <v>1424</v>
      </c>
      <c r="C139" s="251" t="s">
        <v>1425</v>
      </c>
      <c r="D139" s="313" t="s">
        <v>101</v>
      </c>
      <c r="E139" s="253">
        <v>1</v>
      </c>
      <c r="F139" s="320">
        <f t="shared" si="0"/>
        <v>0</v>
      </c>
      <c r="G139" s="254">
        <f t="shared" si="1"/>
        <v>0</v>
      </c>
      <c r="H139" s="254"/>
      <c r="I139" s="254">
        <f t="shared" si="2"/>
        <v>0</v>
      </c>
      <c r="J139" s="254"/>
      <c r="K139" s="254">
        <f t="shared" si="3"/>
        <v>0</v>
      </c>
      <c r="L139" s="254">
        <v>15</v>
      </c>
      <c r="M139" s="254">
        <f t="shared" si="4"/>
        <v>0</v>
      </c>
      <c r="N139" s="313">
        <v>2.1000000000000001E-2</v>
      </c>
      <c r="O139" s="313">
        <f t="shared" si="5"/>
        <v>2.1000000000000001E-2</v>
      </c>
      <c r="P139" s="313">
        <v>0</v>
      </c>
      <c r="Q139" s="313">
        <f t="shared" si="6"/>
        <v>0</v>
      </c>
      <c r="R139" s="34"/>
      <c r="S139" s="34"/>
      <c r="T139" s="36">
        <v>4.0199999999999996</v>
      </c>
      <c r="U139" s="34" t="e">
        <f>ROUND(#REF!*T139,2)</f>
        <v>#REF!</v>
      </c>
      <c r="V139" s="37"/>
      <c r="W139" s="37"/>
      <c r="X139" s="37"/>
      <c r="Y139" s="37"/>
      <c r="Z139" s="37"/>
      <c r="AA139" s="37"/>
      <c r="AB139" s="37"/>
      <c r="AC139" s="37"/>
      <c r="AD139" s="37"/>
      <c r="AE139" s="37" t="s">
        <v>102</v>
      </c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</row>
    <row r="140" spans="1:60" ht="20" outlineLevel="1">
      <c r="A140" s="249">
        <v>60</v>
      </c>
      <c r="B140" s="250" t="s">
        <v>1426</v>
      </c>
      <c r="C140" s="251" t="s">
        <v>1427</v>
      </c>
      <c r="D140" s="313" t="s">
        <v>101</v>
      </c>
      <c r="E140" s="253">
        <v>1</v>
      </c>
      <c r="F140" s="320">
        <f t="shared" si="0"/>
        <v>0</v>
      </c>
      <c r="G140" s="254">
        <f t="shared" si="1"/>
        <v>0</v>
      </c>
      <c r="H140" s="254"/>
      <c r="I140" s="254">
        <f t="shared" si="2"/>
        <v>0</v>
      </c>
      <c r="J140" s="254"/>
      <c r="K140" s="254">
        <f t="shared" si="3"/>
        <v>0</v>
      </c>
      <c r="L140" s="254">
        <v>15</v>
      </c>
      <c r="M140" s="254">
        <f t="shared" si="4"/>
        <v>0</v>
      </c>
      <c r="N140" s="313">
        <v>2.1999999999999999E-2</v>
      </c>
      <c r="O140" s="313">
        <f t="shared" si="5"/>
        <v>2.1999999999999999E-2</v>
      </c>
      <c r="P140" s="313">
        <v>0</v>
      </c>
      <c r="Q140" s="313">
        <f t="shared" si="6"/>
        <v>0</v>
      </c>
      <c r="R140" s="34"/>
      <c r="S140" s="34"/>
      <c r="T140" s="36">
        <v>1.86</v>
      </c>
      <c r="U140" s="34" t="e">
        <f>ROUND(#REF!*T140,2)</f>
        <v>#REF!</v>
      </c>
      <c r="V140" s="37"/>
      <c r="W140" s="37"/>
      <c r="X140" s="37"/>
      <c r="Y140" s="37"/>
      <c r="Z140" s="37"/>
      <c r="AA140" s="37"/>
      <c r="AB140" s="37"/>
      <c r="AC140" s="37"/>
      <c r="AD140" s="37"/>
      <c r="AE140" s="37" t="s">
        <v>102</v>
      </c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</row>
    <row r="141" spans="1:60" ht="20" outlineLevel="1">
      <c r="A141" s="249">
        <v>61</v>
      </c>
      <c r="B141" s="250" t="s">
        <v>292</v>
      </c>
      <c r="C141" s="251" t="s">
        <v>1230</v>
      </c>
      <c r="D141" s="313" t="s">
        <v>101</v>
      </c>
      <c r="E141" s="253">
        <v>1</v>
      </c>
      <c r="F141" s="320">
        <f t="shared" si="0"/>
        <v>0</v>
      </c>
      <c r="G141" s="254">
        <f t="shared" si="1"/>
        <v>0</v>
      </c>
      <c r="H141" s="254"/>
      <c r="I141" s="254">
        <f t="shared" si="2"/>
        <v>0</v>
      </c>
      <c r="J141" s="254"/>
      <c r="K141" s="254">
        <f t="shared" si="3"/>
        <v>0</v>
      </c>
      <c r="L141" s="254">
        <v>15</v>
      </c>
      <c r="M141" s="254">
        <f t="shared" si="4"/>
        <v>0</v>
      </c>
      <c r="N141" s="313">
        <v>0.02</v>
      </c>
      <c r="O141" s="313">
        <f t="shared" si="5"/>
        <v>0.02</v>
      </c>
      <c r="P141" s="313">
        <v>0</v>
      </c>
      <c r="Q141" s="313">
        <f t="shared" si="6"/>
        <v>0</v>
      </c>
      <c r="R141" s="34"/>
      <c r="S141" s="34"/>
      <c r="T141" s="36">
        <v>0</v>
      </c>
      <c r="U141" s="34" t="e">
        <f>ROUND(#REF!*T141,2)</f>
        <v>#REF!</v>
      </c>
      <c r="V141" s="37"/>
      <c r="W141" s="37"/>
      <c r="X141" s="37"/>
      <c r="Y141" s="37"/>
      <c r="Z141" s="37"/>
      <c r="AA141" s="37"/>
      <c r="AB141" s="37"/>
      <c r="AC141" s="37"/>
      <c r="AD141" s="37"/>
      <c r="AE141" s="37" t="s">
        <v>113</v>
      </c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</row>
    <row r="142" spans="1:60" ht="20" outlineLevel="1">
      <c r="A142" s="249">
        <v>62</v>
      </c>
      <c r="B142" s="250" t="s">
        <v>294</v>
      </c>
      <c r="C142" s="251" t="s">
        <v>1428</v>
      </c>
      <c r="D142" s="313" t="s">
        <v>101</v>
      </c>
      <c r="E142" s="253">
        <v>1</v>
      </c>
      <c r="F142" s="320">
        <f t="shared" si="0"/>
        <v>0</v>
      </c>
      <c r="G142" s="254">
        <f t="shared" si="1"/>
        <v>0</v>
      </c>
      <c r="H142" s="254"/>
      <c r="I142" s="254">
        <f t="shared" si="2"/>
        <v>0</v>
      </c>
      <c r="J142" s="254"/>
      <c r="K142" s="254">
        <f t="shared" si="3"/>
        <v>0</v>
      </c>
      <c r="L142" s="254">
        <v>15</v>
      </c>
      <c r="M142" s="254">
        <f t="shared" si="4"/>
        <v>0</v>
      </c>
      <c r="N142" s="313">
        <v>1.4999999999999999E-2</v>
      </c>
      <c r="O142" s="313">
        <f t="shared" si="5"/>
        <v>1.4999999999999999E-2</v>
      </c>
      <c r="P142" s="313">
        <v>0</v>
      </c>
      <c r="Q142" s="313">
        <f t="shared" si="6"/>
        <v>0</v>
      </c>
      <c r="R142" s="34"/>
      <c r="S142" s="34"/>
      <c r="T142" s="36">
        <v>0</v>
      </c>
      <c r="U142" s="34" t="e">
        <f>ROUND(#REF!*T142,2)</f>
        <v>#REF!</v>
      </c>
      <c r="V142" s="37"/>
      <c r="W142" s="37"/>
      <c r="X142" s="37"/>
      <c r="Y142" s="37"/>
      <c r="Z142" s="37"/>
      <c r="AA142" s="37"/>
      <c r="AB142" s="37"/>
      <c r="AC142" s="37"/>
      <c r="AD142" s="37"/>
      <c r="AE142" s="37" t="s">
        <v>113</v>
      </c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</row>
    <row r="143" spans="1:60" outlineLevel="1">
      <c r="A143" s="249">
        <v>63</v>
      </c>
      <c r="B143" s="250" t="s">
        <v>296</v>
      </c>
      <c r="C143" s="251" t="s">
        <v>1429</v>
      </c>
      <c r="D143" s="313" t="s">
        <v>101</v>
      </c>
      <c r="E143" s="253">
        <v>1</v>
      </c>
      <c r="F143" s="320">
        <f t="shared" si="0"/>
        <v>0</v>
      </c>
      <c r="G143" s="254">
        <f t="shared" si="1"/>
        <v>0</v>
      </c>
      <c r="H143" s="254"/>
      <c r="I143" s="254">
        <f t="shared" si="2"/>
        <v>0</v>
      </c>
      <c r="J143" s="254"/>
      <c r="K143" s="254">
        <f t="shared" si="3"/>
        <v>0</v>
      </c>
      <c r="L143" s="254">
        <v>15</v>
      </c>
      <c r="M143" s="254">
        <f t="shared" si="4"/>
        <v>0</v>
      </c>
      <c r="N143" s="313">
        <v>1.7000000000000001E-2</v>
      </c>
      <c r="O143" s="313">
        <f t="shared" si="5"/>
        <v>1.7000000000000001E-2</v>
      </c>
      <c r="P143" s="313">
        <v>0</v>
      </c>
      <c r="Q143" s="313">
        <f t="shared" si="6"/>
        <v>0</v>
      </c>
      <c r="R143" s="34"/>
      <c r="S143" s="34"/>
      <c r="T143" s="36">
        <v>0</v>
      </c>
      <c r="U143" s="34" t="e">
        <f>ROUND(#REF!*T143,2)</f>
        <v>#REF!</v>
      </c>
      <c r="V143" s="37"/>
      <c r="W143" s="37"/>
      <c r="X143" s="37"/>
      <c r="Y143" s="37"/>
      <c r="Z143" s="37"/>
      <c r="AA143" s="37"/>
      <c r="AB143" s="37"/>
      <c r="AC143" s="37"/>
      <c r="AD143" s="37"/>
      <c r="AE143" s="37" t="s">
        <v>113</v>
      </c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</row>
    <row r="144" spans="1:60" ht="12.5" customHeight="1" outlineLevel="1">
      <c r="A144" s="249"/>
      <c r="B144" s="250"/>
      <c r="C144" s="536" t="s">
        <v>299</v>
      </c>
      <c r="D144" s="537"/>
      <c r="E144" s="538"/>
      <c r="F144" s="539"/>
      <c r="G144" s="540"/>
      <c r="H144" s="254"/>
      <c r="I144" s="254"/>
      <c r="J144" s="254"/>
      <c r="K144" s="254"/>
      <c r="L144" s="254"/>
      <c r="M144" s="254"/>
      <c r="N144" s="313"/>
      <c r="O144" s="313"/>
      <c r="P144" s="313"/>
      <c r="Q144" s="313"/>
      <c r="R144" s="34"/>
      <c r="S144" s="34"/>
      <c r="T144" s="36">
        <v>0</v>
      </c>
      <c r="U144" s="34" t="e">
        <f>ROUND(#REF!*T144,2)</f>
        <v>#REF!</v>
      </c>
      <c r="V144" s="37"/>
      <c r="W144" s="37"/>
      <c r="X144" s="37"/>
      <c r="Y144" s="37"/>
      <c r="Z144" s="37"/>
      <c r="AA144" s="37"/>
      <c r="AB144" s="37"/>
      <c r="AC144" s="37"/>
      <c r="AD144" s="37"/>
      <c r="AE144" s="37" t="s">
        <v>113</v>
      </c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</row>
    <row r="145" spans="1:60" ht="12.5" customHeight="1" outlineLevel="1">
      <c r="A145" s="249"/>
      <c r="B145" s="250"/>
      <c r="C145" s="536" t="s">
        <v>300</v>
      </c>
      <c r="D145" s="537"/>
      <c r="E145" s="538"/>
      <c r="F145" s="539"/>
      <c r="G145" s="540"/>
      <c r="H145" s="254"/>
      <c r="I145" s="254"/>
      <c r="J145" s="254"/>
      <c r="K145" s="254"/>
      <c r="L145" s="254"/>
      <c r="M145" s="254"/>
      <c r="N145" s="313"/>
      <c r="O145" s="313"/>
      <c r="P145" s="313"/>
      <c r="Q145" s="313"/>
      <c r="R145" s="34"/>
      <c r="S145" s="34"/>
      <c r="T145" s="36">
        <v>0</v>
      </c>
      <c r="U145" s="34" t="e">
        <f>ROUND(#REF!*T145,2)</f>
        <v>#REF!</v>
      </c>
      <c r="V145" s="37"/>
      <c r="W145" s="37"/>
      <c r="X145" s="37"/>
      <c r="Y145" s="37"/>
      <c r="Z145" s="37"/>
      <c r="AA145" s="37"/>
      <c r="AB145" s="37"/>
      <c r="AC145" s="37"/>
      <c r="AD145" s="37"/>
      <c r="AE145" s="37" t="s">
        <v>113</v>
      </c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</row>
    <row r="146" spans="1:60" ht="20" outlineLevel="1">
      <c r="A146" s="249">
        <v>64</v>
      </c>
      <c r="B146" s="250" t="s">
        <v>302</v>
      </c>
      <c r="C146" s="251" t="s">
        <v>818</v>
      </c>
      <c r="D146" s="313" t="s">
        <v>304</v>
      </c>
      <c r="E146" s="253">
        <v>2.6</v>
      </c>
      <c r="F146" s="320">
        <f>H146+J146</f>
        <v>0</v>
      </c>
      <c r="G146" s="254">
        <f>ROUND(E146*F146,2)</f>
        <v>0</v>
      </c>
      <c r="H146" s="254"/>
      <c r="I146" s="254">
        <f>ROUND(E146*H146,2)</f>
        <v>0</v>
      </c>
      <c r="J146" s="254"/>
      <c r="K146" s="254">
        <f>ROUND(E146*J146,2)</f>
        <v>0</v>
      </c>
      <c r="L146" s="254">
        <v>15</v>
      </c>
      <c r="M146" s="254">
        <f>G146*(1+L146/100)</f>
        <v>0</v>
      </c>
      <c r="N146" s="313">
        <v>2.1000000000000001E-4</v>
      </c>
      <c r="O146" s="313">
        <f>ROUND(E146*N146,5)</f>
        <v>5.5000000000000003E-4</v>
      </c>
      <c r="P146" s="313">
        <v>0</v>
      </c>
      <c r="Q146" s="313">
        <f>ROUND(E146*P146,5)</f>
        <v>0</v>
      </c>
      <c r="R146" s="34"/>
      <c r="S146" s="34"/>
      <c r="T146" s="36">
        <v>0</v>
      </c>
      <c r="U146" s="34" t="e">
        <f>ROUND(#REF!*T146,2)</f>
        <v>#REF!</v>
      </c>
      <c r="V146" s="37"/>
      <c r="W146" s="37"/>
      <c r="X146" s="37"/>
      <c r="Y146" s="37"/>
      <c r="Z146" s="37"/>
      <c r="AA146" s="37"/>
      <c r="AB146" s="37"/>
      <c r="AC146" s="37"/>
      <c r="AD146" s="37"/>
      <c r="AE146" s="37" t="s">
        <v>113</v>
      </c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</row>
    <row r="147" spans="1:60" outlineLevel="1">
      <c r="A147" s="249"/>
      <c r="B147" s="250"/>
      <c r="C147" s="314" t="s">
        <v>1430</v>
      </c>
      <c r="D147" s="315"/>
      <c r="E147" s="316">
        <v>2.6</v>
      </c>
      <c r="F147" s="254"/>
      <c r="G147" s="254"/>
      <c r="H147" s="254"/>
      <c r="I147" s="254"/>
      <c r="J147" s="254"/>
      <c r="K147" s="254"/>
      <c r="L147" s="254"/>
      <c r="M147" s="254"/>
      <c r="N147" s="313"/>
      <c r="O147" s="313"/>
      <c r="P147" s="313"/>
      <c r="Q147" s="313"/>
      <c r="R147" s="34"/>
      <c r="S147" s="34"/>
      <c r="T147" s="36">
        <v>0</v>
      </c>
      <c r="U147" s="34" t="e">
        <f>ROUND(#REF!*T147,2)</f>
        <v>#REF!</v>
      </c>
      <c r="V147" s="37"/>
      <c r="W147" s="37"/>
      <c r="X147" s="37"/>
      <c r="Y147" s="37"/>
      <c r="Z147" s="37"/>
      <c r="AA147" s="37"/>
      <c r="AB147" s="37"/>
      <c r="AC147" s="37"/>
      <c r="AD147" s="37"/>
      <c r="AE147" s="37" t="s">
        <v>113</v>
      </c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</row>
    <row r="148" spans="1:60" outlineLevel="1">
      <c r="A148" s="249">
        <v>65</v>
      </c>
      <c r="B148" s="250" t="s">
        <v>306</v>
      </c>
      <c r="C148" s="251" t="s">
        <v>307</v>
      </c>
      <c r="D148" s="313" t="s">
        <v>308</v>
      </c>
      <c r="E148" s="253">
        <v>1</v>
      </c>
      <c r="F148" s="320">
        <f>H148+J148</f>
        <v>0</v>
      </c>
      <c r="G148" s="254">
        <f>ROUND(E148*F148,2)</f>
        <v>0</v>
      </c>
      <c r="H148" s="254"/>
      <c r="I148" s="254">
        <f>ROUND(E148*H148,2)</f>
        <v>0</v>
      </c>
      <c r="J148" s="254"/>
      <c r="K148" s="254">
        <f>ROUND(E148*J148,2)</f>
        <v>0</v>
      </c>
      <c r="L148" s="254">
        <v>15</v>
      </c>
      <c r="M148" s="254">
        <f>G148*(1+L148/100)</f>
        <v>0</v>
      </c>
      <c r="N148" s="313">
        <v>0</v>
      </c>
      <c r="O148" s="313">
        <f>ROUND(E148*N148,5)</f>
        <v>0</v>
      </c>
      <c r="P148" s="313">
        <v>0</v>
      </c>
      <c r="Q148" s="313">
        <f>ROUND(E148*P148,5)</f>
        <v>0</v>
      </c>
      <c r="R148" s="34"/>
      <c r="S148" s="34"/>
      <c r="T148" s="36"/>
      <c r="U148" s="34"/>
      <c r="V148" s="37"/>
      <c r="W148" s="37"/>
      <c r="X148" s="37"/>
      <c r="Y148" s="37"/>
      <c r="Z148" s="37"/>
      <c r="AA148" s="37"/>
      <c r="AB148" s="37"/>
      <c r="AC148" s="37"/>
      <c r="AD148" s="37"/>
      <c r="AE148" s="37" t="s">
        <v>104</v>
      </c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8" t="e">
        <f>#REF!</f>
        <v>#REF!</v>
      </c>
      <c r="BB148" s="37"/>
      <c r="BC148" s="37"/>
      <c r="BD148" s="37"/>
      <c r="BE148" s="37"/>
      <c r="BF148" s="37"/>
      <c r="BG148" s="37"/>
      <c r="BH148" s="37"/>
    </row>
    <row r="149" spans="1:60" ht="12.5" customHeight="1" outlineLevel="1">
      <c r="A149" s="249"/>
      <c r="B149" s="250"/>
      <c r="C149" s="536" t="s">
        <v>309</v>
      </c>
      <c r="D149" s="537"/>
      <c r="E149" s="538"/>
      <c r="F149" s="539"/>
      <c r="G149" s="540"/>
      <c r="H149" s="254"/>
      <c r="I149" s="254"/>
      <c r="J149" s="254"/>
      <c r="K149" s="254"/>
      <c r="L149" s="254"/>
      <c r="M149" s="254"/>
      <c r="N149" s="313"/>
      <c r="O149" s="313"/>
      <c r="P149" s="313"/>
      <c r="Q149" s="313"/>
      <c r="R149" s="34"/>
      <c r="S149" s="34"/>
      <c r="T149" s="36"/>
      <c r="U149" s="34"/>
      <c r="V149" s="37"/>
      <c r="W149" s="37"/>
      <c r="X149" s="37"/>
      <c r="Y149" s="37"/>
      <c r="Z149" s="37"/>
      <c r="AA149" s="37"/>
      <c r="AB149" s="37"/>
      <c r="AC149" s="37"/>
      <c r="AD149" s="37"/>
      <c r="AE149" s="37" t="s">
        <v>104</v>
      </c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8" t="e">
        <f>#REF!</f>
        <v>#REF!</v>
      </c>
      <c r="BB149" s="37"/>
      <c r="BC149" s="37"/>
      <c r="BD149" s="37"/>
      <c r="BE149" s="37"/>
      <c r="BF149" s="37"/>
      <c r="BG149" s="37"/>
      <c r="BH149" s="37"/>
    </row>
    <row r="150" spans="1:60" outlineLevel="1">
      <c r="A150" s="249">
        <v>66</v>
      </c>
      <c r="B150" s="250" t="s">
        <v>1188</v>
      </c>
      <c r="C150" s="251" t="s">
        <v>1189</v>
      </c>
      <c r="D150" s="313" t="s">
        <v>121</v>
      </c>
      <c r="E150" s="253">
        <v>4</v>
      </c>
      <c r="F150" s="320">
        <f>H150+J150</f>
        <v>0</v>
      </c>
      <c r="G150" s="254">
        <f>ROUND(E150*F150,2)</f>
        <v>0</v>
      </c>
      <c r="H150" s="254"/>
      <c r="I150" s="254">
        <f>ROUND(E150*H150,2)</f>
        <v>0</v>
      </c>
      <c r="J150" s="254"/>
      <c r="K150" s="254">
        <f>ROUND(E150*J150,2)</f>
        <v>0</v>
      </c>
      <c r="L150" s="254">
        <v>15</v>
      </c>
      <c r="M150" s="254">
        <f>G150*(1+L150/100)</f>
        <v>0</v>
      </c>
      <c r="N150" s="313">
        <v>0</v>
      </c>
      <c r="O150" s="313">
        <f>ROUND(E150*N150,5)</f>
        <v>0</v>
      </c>
      <c r="P150" s="313">
        <v>2.4649999999999998E-2</v>
      </c>
      <c r="Q150" s="313">
        <f>ROUND(E150*P150,5)</f>
        <v>9.8599999999999993E-2</v>
      </c>
      <c r="R150" s="34"/>
      <c r="S150" s="34"/>
      <c r="T150" s="36">
        <v>0.28000000000000003</v>
      </c>
      <c r="U150" s="34" t="e">
        <f>ROUND(#REF!*T150,2)</f>
        <v>#REF!</v>
      </c>
      <c r="V150" s="37"/>
      <c r="W150" s="37"/>
      <c r="X150" s="37"/>
      <c r="Y150" s="37"/>
      <c r="Z150" s="37"/>
      <c r="AA150" s="37"/>
      <c r="AB150" s="37"/>
      <c r="AC150" s="37"/>
      <c r="AD150" s="37"/>
      <c r="AE150" s="37" t="s">
        <v>102</v>
      </c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</row>
    <row r="151" spans="1:60" outlineLevel="1">
      <c r="A151" s="249">
        <v>67</v>
      </c>
      <c r="B151" s="250" t="s">
        <v>1191</v>
      </c>
      <c r="C151" s="251" t="s">
        <v>1192</v>
      </c>
      <c r="D151" s="313" t="s">
        <v>121</v>
      </c>
      <c r="E151" s="253">
        <v>4</v>
      </c>
      <c r="F151" s="320">
        <f>H151+J151</f>
        <v>0</v>
      </c>
      <c r="G151" s="254">
        <f>ROUND(E151*F151,2)</f>
        <v>0</v>
      </c>
      <c r="H151" s="254"/>
      <c r="I151" s="254">
        <f>ROUND(E151*H151,2)</f>
        <v>0</v>
      </c>
      <c r="J151" s="254"/>
      <c r="K151" s="254">
        <f>ROUND(E151*J151,2)</f>
        <v>0</v>
      </c>
      <c r="L151" s="254">
        <v>15</v>
      </c>
      <c r="M151" s="254">
        <f>G151*(1+L151/100)</f>
        <v>0</v>
      </c>
      <c r="N151" s="313">
        <v>0</v>
      </c>
      <c r="O151" s="313">
        <f>ROUND(E151*N151,5)</f>
        <v>0</v>
      </c>
      <c r="P151" s="313">
        <v>8.0000000000000002E-3</v>
      </c>
      <c r="Q151" s="313">
        <f>ROUND(E151*P151,5)</f>
        <v>3.2000000000000001E-2</v>
      </c>
      <c r="R151" s="34"/>
      <c r="S151" s="34"/>
      <c r="T151" s="36"/>
      <c r="U151" s="34"/>
      <c r="V151" s="37"/>
      <c r="W151" s="37"/>
      <c r="X151" s="37"/>
      <c r="Y151" s="37"/>
      <c r="Z151" s="37"/>
      <c r="AA151" s="37"/>
      <c r="AB151" s="37"/>
      <c r="AC151" s="37"/>
      <c r="AD151" s="37"/>
      <c r="AE151" s="37" t="s">
        <v>109</v>
      </c>
      <c r="AF151" s="37">
        <v>0</v>
      </c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</row>
    <row r="152" spans="1:60" outlineLevel="1">
      <c r="A152" s="249">
        <v>68</v>
      </c>
      <c r="B152" s="250" t="s">
        <v>310</v>
      </c>
      <c r="C152" s="251" t="s">
        <v>311</v>
      </c>
      <c r="D152" s="313" t="s">
        <v>107</v>
      </c>
      <c r="E152" s="253">
        <v>0.17297999999999999</v>
      </c>
      <c r="F152" s="320">
        <f>H152+J152</f>
        <v>0</v>
      </c>
      <c r="G152" s="254">
        <f>ROUND(E152*F152,2)</f>
        <v>0</v>
      </c>
      <c r="H152" s="254"/>
      <c r="I152" s="254">
        <f>ROUND(E152*H152,2)</f>
        <v>0</v>
      </c>
      <c r="J152" s="254"/>
      <c r="K152" s="254">
        <f>ROUND(E152*J152,2)</f>
        <v>0</v>
      </c>
      <c r="L152" s="254">
        <v>15</v>
      </c>
      <c r="M152" s="254">
        <f>G152*(1+L152/100)</f>
        <v>0</v>
      </c>
      <c r="N152" s="313">
        <v>0</v>
      </c>
      <c r="O152" s="313">
        <f>ROUND(E152*N152,5)</f>
        <v>0</v>
      </c>
      <c r="P152" s="313">
        <v>0</v>
      </c>
      <c r="Q152" s="313">
        <f>ROUND(E152*P152,5)</f>
        <v>0</v>
      </c>
      <c r="R152" s="34"/>
      <c r="S152" s="34"/>
      <c r="T152" s="36">
        <v>10.728</v>
      </c>
      <c r="U152" s="34" t="e">
        <f>ROUND(#REF!*T152,2)</f>
        <v>#REF!</v>
      </c>
      <c r="V152" s="37"/>
      <c r="W152" s="37"/>
      <c r="X152" s="37"/>
      <c r="Y152" s="37"/>
      <c r="Z152" s="37"/>
      <c r="AA152" s="37"/>
      <c r="AB152" s="37"/>
      <c r="AC152" s="37"/>
      <c r="AD152" s="37"/>
      <c r="AE152" s="37" t="s">
        <v>102</v>
      </c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</row>
    <row r="153" spans="1:60" ht="20.5" customHeight="1" outlineLevel="1">
      <c r="A153" s="255" t="s">
        <v>97</v>
      </c>
      <c r="B153" s="256" t="s">
        <v>38</v>
      </c>
      <c r="C153" s="257" t="s">
        <v>37</v>
      </c>
      <c r="D153" s="317"/>
      <c r="E153" s="259"/>
      <c r="F153" s="260"/>
      <c r="G153" s="260">
        <f>SUMIF(AE154:AE161,"&lt;&gt;NOR",G154:G161)</f>
        <v>0</v>
      </c>
      <c r="H153" s="260"/>
      <c r="I153" s="260">
        <f>SUM(I154:I161)</f>
        <v>0</v>
      </c>
      <c r="J153" s="260"/>
      <c r="K153" s="260">
        <f>SUM(K154:K161)</f>
        <v>0</v>
      </c>
      <c r="L153" s="260"/>
      <c r="M153" s="260">
        <f>SUM(M154:M161)</f>
        <v>0</v>
      </c>
      <c r="N153" s="317"/>
      <c r="O153" s="317">
        <f>SUM(O154:O161)</f>
        <v>0.13338</v>
      </c>
      <c r="P153" s="317"/>
      <c r="Q153" s="317">
        <f>SUM(Q154:Q161)</f>
        <v>0</v>
      </c>
      <c r="R153" s="34"/>
      <c r="S153" s="34"/>
      <c r="T153" s="36"/>
      <c r="U153" s="34"/>
      <c r="V153" s="37"/>
      <c r="W153" s="37"/>
      <c r="X153" s="37"/>
      <c r="Y153" s="37"/>
      <c r="Z153" s="37"/>
      <c r="AA153" s="37"/>
      <c r="AB153" s="37"/>
      <c r="AC153" s="37"/>
      <c r="AD153" s="37"/>
      <c r="AE153" s="37" t="s">
        <v>104</v>
      </c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8" t="e">
        <f>#REF!</f>
        <v>#REF!</v>
      </c>
      <c r="BB153" s="37"/>
      <c r="BC153" s="37"/>
      <c r="BD153" s="37"/>
      <c r="BE153" s="37"/>
      <c r="BF153" s="37"/>
      <c r="BG153" s="37"/>
      <c r="BH153" s="37"/>
    </row>
    <row r="154" spans="1:60" outlineLevel="1">
      <c r="A154" s="249">
        <v>69</v>
      </c>
      <c r="B154" s="250" t="s">
        <v>312</v>
      </c>
      <c r="C154" s="251" t="s">
        <v>313</v>
      </c>
      <c r="D154" s="313" t="s">
        <v>121</v>
      </c>
      <c r="E154" s="253">
        <v>5</v>
      </c>
      <c r="F154" s="320">
        <f>H154+J154</f>
        <v>0</v>
      </c>
      <c r="G154" s="254">
        <f>ROUND(E154*F154,2)</f>
        <v>0</v>
      </c>
      <c r="H154" s="254"/>
      <c r="I154" s="254">
        <f>ROUND(E154*H154,2)</f>
        <v>0</v>
      </c>
      <c r="J154" s="254"/>
      <c r="K154" s="254">
        <f>ROUND(E154*J154,2)</f>
        <v>0</v>
      </c>
      <c r="L154" s="254">
        <v>15</v>
      </c>
      <c r="M154" s="254">
        <f>G154*(1+L154/100)</f>
        <v>0</v>
      </c>
      <c r="N154" s="313">
        <v>0</v>
      </c>
      <c r="O154" s="313">
        <f>ROUND(E154*N154,5)</f>
        <v>0</v>
      </c>
      <c r="P154" s="313">
        <v>0</v>
      </c>
      <c r="Q154" s="313">
        <f>ROUND(E154*P154,5)</f>
        <v>0</v>
      </c>
      <c r="R154" s="34"/>
      <c r="S154" s="34"/>
      <c r="T154" s="36">
        <v>0.25</v>
      </c>
      <c r="U154" s="34" t="e">
        <f>ROUND(#REF!*T154,2)</f>
        <v>#REF!</v>
      </c>
      <c r="V154" s="37"/>
      <c r="W154" s="37"/>
      <c r="X154" s="37"/>
      <c r="Y154" s="37"/>
      <c r="Z154" s="37"/>
      <c r="AA154" s="37"/>
      <c r="AB154" s="37"/>
      <c r="AC154" s="37"/>
      <c r="AD154" s="37"/>
      <c r="AE154" s="37" t="s">
        <v>102</v>
      </c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</row>
    <row r="155" spans="1:60" outlineLevel="1">
      <c r="A155" s="249"/>
      <c r="B155" s="250"/>
      <c r="C155" s="314" t="s">
        <v>2056</v>
      </c>
      <c r="D155" s="315"/>
      <c r="E155" s="316">
        <v>5</v>
      </c>
      <c r="F155" s="254"/>
      <c r="G155" s="254"/>
      <c r="H155" s="254"/>
      <c r="I155" s="254"/>
      <c r="J155" s="254"/>
      <c r="K155" s="254"/>
      <c r="L155" s="254"/>
      <c r="M155" s="254"/>
      <c r="N155" s="313"/>
      <c r="O155" s="313"/>
      <c r="P155" s="313"/>
      <c r="Q155" s="313"/>
      <c r="R155" s="34"/>
      <c r="S155" s="34"/>
      <c r="T155" s="36">
        <v>6.6000000000000003E-2</v>
      </c>
      <c r="U155" s="34" t="e">
        <f>ROUND(#REF!*T155,2)</f>
        <v>#REF!</v>
      </c>
      <c r="V155" s="37"/>
      <c r="W155" s="37"/>
      <c r="X155" s="37"/>
      <c r="Y155" s="37"/>
      <c r="Z155" s="37"/>
      <c r="AA155" s="37"/>
      <c r="AB155" s="37"/>
      <c r="AC155" s="37"/>
      <c r="AD155" s="37"/>
      <c r="AE155" s="37" t="s">
        <v>102</v>
      </c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</row>
    <row r="156" spans="1:60" ht="20" outlineLevel="1">
      <c r="A156" s="249">
        <v>70</v>
      </c>
      <c r="B156" s="250" t="s">
        <v>314</v>
      </c>
      <c r="C156" s="251" t="s">
        <v>315</v>
      </c>
      <c r="D156" s="313" t="s">
        <v>121</v>
      </c>
      <c r="E156" s="253">
        <v>5</v>
      </c>
      <c r="F156" s="320">
        <f>H156+J156</f>
        <v>0</v>
      </c>
      <c r="G156" s="254">
        <f>ROUND(E156*F156,2)</f>
        <v>0</v>
      </c>
      <c r="H156" s="254"/>
      <c r="I156" s="254">
        <f>ROUND(E156*H156,2)</f>
        <v>0</v>
      </c>
      <c r="J156" s="254"/>
      <c r="K156" s="254">
        <f>ROUND(E156*J156,2)</f>
        <v>0</v>
      </c>
      <c r="L156" s="254">
        <v>15</v>
      </c>
      <c r="M156" s="254">
        <f>G156*(1+L156/100)</f>
        <v>0</v>
      </c>
      <c r="N156" s="313">
        <v>2.1000000000000001E-4</v>
      </c>
      <c r="O156" s="313">
        <f>ROUND(E156*N156,5)</f>
        <v>1.0499999999999999E-3</v>
      </c>
      <c r="P156" s="313">
        <v>0</v>
      </c>
      <c r="Q156" s="313">
        <f>ROUND(E156*P156,5)</f>
        <v>0</v>
      </c>
      <c r="R156" s="34"/>
      <c r="S156" s="34"/>
      <c r="T156" s="36">
        <v>2.2549999999999999</v>
      </c>
      <c r="U156" s="34" t="e">
        <f>ROUND(#REF!*T156,2)</f>
        <v>#REF!</v>
      </c>
      <c r="V156" s="37"/>
      <c r="W156" s="37"/>
      <c r="X156" s="37"/>
      <c r="Y156" s="37"/>
      <c r="Z156" s="37"/>
      <c r="AA156" s="37"/>
      <c r="AB156" s="37"/>
      <c r="AC156" s="37"/>
      <c r="AD156" s="37"/>
      <c r="AE156" s="37" t="s">
        <v>102</v>
      </c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</row>
    <row r="157" spans="1:60" ht="20">
      <c r="A157" s="249">
        <v>71</v>
      </c>
      <c r="B157" s="250" t="s">
        <v>316</v>
      </c>
      <c r="C157" s="251" t="s">
        <v>317</v>
      </c>
      <c r="D157" s="313" t="s">
        <v>121</v>
      </c>
      <c r="E157" s="253">
        <v>5</v>
      </c>
      <c r="F157" s="320">
        <f>H157+J157</f>
        <v>0</v>
      </c>
      <c r="G157" s="254">
        <f>ROUND(E157*F157,2)</f>
        <v>0</v>
      </c>
      <c r="H157" s="254"/>
      <c r="I157" s="254">
        <f>ROUND(E157*H157,2)</f>
        <v>0</v>
      </c>
      <c r="J157" s="254"/>
      <c r="K157" s="254">
        <f>ROUND(E157*J157,2)</f>
        <v>0</v>
      </c>
      <c r="L157" s="254">
        <v>15</v>
      </c>
      <c r="M157" s="254">
        <f>G157*(1+L157/100)</f>
        <v>0</v>
      </c>
      <c r="N157" s="313">
        <v>3.7100000000000002E-3</v>
      </c>
      <c r="O157" s="313">
        <f>ROUND(E157*N157,5)</f>
        <v>1.8550000000000001E-2</v>
      </c>
      <c r="P157" s="313">
        <v>0</v>
      </c>
      <c r="Q157" s="313">
        <f>ROUND(E157*P157,5)</f>
        <v>0</v>
      </c>
      <c r="R157" s="39"/>
      <c r="S157" s="39"/>
      <c r="T157" s="41"/>
      <c r="U157" s="39" t="e">
        <f>SUM(U158:U170)</f>
        <v>#REF!</v>
      </c>
      <c r="AE157" s="29" t="s">
        <v>98</v>
      </c>
    </row>
    <row r="158" spans="1:60" outlineLevel="1">
      <c r="A158" s="249">
        <v>72</v>
      </c>
      <c r="B158" s="250" t="s">
        <v>318</v>
      </c>
      <c r="C158" s="251" t="s">
        <v>319</v>
      </c>
      <c r="D158" s="313" t="s">
        <v>121</v>
      </c>
      <c r="E158" s="253">
        <v>5.4</v>
      </c>
      <c r="F158" s="320">
        <f>H158+J158</f>
        <v>0</v>
      </c>
      <c r="G158" s="254">
        <f>ROUND(E158*F158,2)</f>
        <v>0</v>
      </c>
      <c r="H158" s="254"/>
      <c r="I158" s="254">
        <f>ROUND(E158*H158,2)</f>
        <v>0</v>
      </c>
      <c r="J158" s="254"/>
      <c r="K158" s="254">
        <f>ROUND(E158*J158,2)</f>
        <v>0</v>
      </c>
      <c r="L158" s="254">
        <v>15</v>
      </c>
      <c r="M158" s="254">
        <f>G158*(1+L158/100)</f>
        <v>0</v>
      </c>
      <c r="N158" s="313">
        <v>2.07E-2</v>
      </c>
      <c r="O158" s="313">
        <f>ROUND(E158*N158,5)</f>
        <v>0.11178</v>
      </c>
      <c r="P158" s="313">
        <v>0</v>
      </c>
      <c r="Q158" s="313">
        <f>ROUND(E158*P158,5)</f>
        <v>0</v>
      </c>
      <c r="R158" s="34"/>
      <c r="S158" s="34"/>
      <c r="T158" s="36">
        <v>1.6E-2</v>
      </c>
      <c r="U158" s="34" t="e">
        <f>ROUND(#REF!*T158,2)</f>
        <v>#REF!</v>
      </c>
      <c r="V158" s="37"/>
      <c r="W158" s="37"/>
      <c r="X158" s="37"/>
      <c r="Y158" s="37"/>
      <c r="Z158" s="37"/>
      <c r="AA158" s="37"/>
      <c r="AB158" s="37"/>
      <c r="AC158" s="37"/>
      <c r="AD158" s="37"/>
      <c r="AE158" s="37" t="s">
        <v>102</v>
      </c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</row>
    <row r="159" spans="1:60" outlineLevel="1">
      <c r="A159" s="249"/>
      <c r="B159" s="250"/>
      <c r="C159" s="314" t="s">
        <v>2057</v>
      </c>
      <c r="D159" s="315"/>
      <c r="E159" s="316">
        <v>5.4</v>
      </c>
      <c r="F159" s="254"/>
      <c r="G159" s="254"/>
      <c r="H159" s="254"/>
      <c r="I159" s="254"/>
      <c r="J159" s="254"/>
      <c r="K159" s="254"/>
      <c r="L159" s="254"/>
      <c r="M159" s="254"/>
      <c r="N159" s="313"/>
      <c r="O159" s="313"/>
      <c r="P159" s="313"/>
      <c r="Q159" s="313"/>
      <c r="R159" s="34"/>
      <c r="S159" s="34"/>
      <c r="T159" s="36"/>
      <c r="U159" s="34"/>
      <c r="V159" s="37"/>
      <c r="W159" s="37"/>
      <c r="X159" s="37"/>
      <c r="Y159" s="37"/>
      <c r="Z159" s="37"/>
      <c r="AA159" s="37"/>
      <c r="AB159" s="37"/>
      <c r="AC159" s="37"/>
      <c r="AD159" s="37"/>
      <c r="AE159" s="37" t="s">
        <v>109</v>
      </c>
      <c r="AF159" s="37">
        <v>0</v>
      </c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</row>
    <row r="160" spans="1:60" ht="20" outlineLevel="1">
      <c r="A160" s="249">
        <v>73</v>
      </c>
      <c r="B160" s="250" t="s">
        <v>320</v>
      </c>
      <c r="C160" s="251" t="s">
        <v>920</v>
      </c>
      <c r="D160" s="313" t="s">
        <v>121</v>
      </c>
      <c r="E160" s="253">
        <v>5</v>
      </c>
      <c r="F160" s="320">
        <f>H160+J160</f>
        <v>0</v>
      </c>
      <c r="G160" s="254">
        <f>ROUND(E160*F160,2)</f>
        <v>0</v>
      </c>
      <c r="H160" s="254"/>
      <c r="I160" s="254">
        <f>ROUND(E160*H160,2)</f>
        <v>0</v>
      </c>
      <c r="J160" s="254"/>
      <c r="K160" s="254">
        <f>ROUND(E160*J160,2)</f>
        <v>0</v>
      </c>
      <c r="L160" s="254">
        <v>15</v>
      </c>
      <c r="M160" s="254">
        <f>G160*(1+L160/100)</f>
        <v>0</v>
      </c>
      <c r="N160" s="313">
        <v>4.0000000000000002E-4</v>
      </c>
      <c r="O160" s="313">
        <f>ROUND(E160*N160,5)</f>
        <v>2E-3</v>
      </c>
      <c r="P160" s="313">
        <v>0</v>
      </c>
      <c r="Q160" s="313">
        <f>ROUND(E160*P160,5)</f>
        <v>0</v>
      </c>
      <c r="R160" s="34"/>
      <c r="S160" s="34"/>
      <c r="T160" s="36">
        <v>0.05</v>
      </c>
      <c r="U160" s="34" t="e">
        <f>ROUND(#REF!*T160,2)</f>
        <v>#REF!</v>
      </c>
      <c r="V160" s="37"/>
      <c r="W160" s="37"/>
      <c r="X160" s="37"/>
      <c r="Y160" s="37"/>
      <c r="Z160" s="37"/>
      <c r="AA160" s="37"/>
      <c r="AB160" s="37"/>
      <c r="AC160" s="37"/>
      <c r="AD160" s="37"/>
      <c r="AE160" s="37" t="s">
        <v>102</v>
      </c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</row>
    <row r="161" spans="1:60" outlineLevel="1">
      <c r="A161" s="249">
        <v>74</v>
      </c>
      <c r="B161" s="250" t="s">
        <v>324</v>
      </c>
      <c r="C161" s="251" t="s">
        <v>325</v>
      </c>
      <c r="D161" s="313" t="s">
        <v>107</v>
      </c>
      <c r="E161" s="253">
        <v>0.13338</v>
      </c>
      <c r="F161" s="320">
        <f>H161+J161</f>
        <v>0</v>
      </c>
      <c r="G161" s="254">
        <f>ROUND(E161*F161,2)</f>
        <v>0</v>
      </c>
      <c r="H161" s="254"/>
      <c r="I161" s="254">
        <f>ROUND(E161*H161,2)</f>
        <v>0</v>
      </c>
      <c r="J161" s="254"/>
      <c r="K161" s="254">
        <f>ROUND(E161*J161,2)</f>
        <v>0</v>
      </c>
      <c r="L161" s="254">
        <v>15</v>
      </c>
      <c r="M161" s="254">
        <f>G161*(1+L161/100)</f>
        <v>0</v>
      </c>
      <c r="N161" s="313">
        <v>0</v>
      </c>
      <c r="O161" s="313">
        <f>ROUND(E161*N161,5)</f>
        <v>0</v>
      </c>
      <c r="P161" s="313">
        <v>0</v>
      </c>
      <c r="Q161" s="313">
        <f>ROUND(E161*P161,5)</f>
        <v>0</v>
      </c>
      <c r="R161" s="34"/>
      <c r="S161" s="34"/>
      <c r="T161" s="36">
        <v>0.98599999999999999</v>
      </c>
      <c r="U161" s="34" t="e">
        <f>ROUND(#REF!*T161,2)</f>
        <v>#REF!</v>
      </c>
      <c r="V161" s="37"/>
      <c r="W161" s="37"/>
      <c r="X161" s="37"/>
      <c r="Y161" s="37"/>
      <c r="Z161" s="37"/>
      <c r="AA161" s="37"/>
      <c r="AB161" s="37"/>
      <c r="AC161" s="37"/>
      <c r="AD161" s="37"/>
      <c r="AE161" s="37" t="s">
        <v>102</v>
      </c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</row>
    <row r="162" spans="1:60" ht="14.5" outlineLevel="1">
      <c r="A162" s="255" t="s">
        <v>97</v>
      </c>
      <c r="B162" s="256" t="s">
        <v>36</v>
      </c>
      <c r="C162" s="257" t="s">
        <v>35</v>
      </c>
      <c r="D162" s="317"/>
      <c r="E162" s="259"/>
      <c r="F162" s="260"/>
      <c r="G162" s="260">
        <f>SUMIF(AE163:AE176,"&lt;&gt;NOR",G163:G176)</f>
        <v>0</v>
      </c>
      <c r="H162" s="260"/>
      <c r="I162" s="260">
        <f>SUM(I163:I176)</f>
        <v>0</v>
      </c>
      <c r="J162" s="260"/>
      <c r="K162" s="260">
        <f>SUM(K163:K176)</f>
        <v>0</v>
      </c>
      <c r="L162" s="260"/>
      <c r="M162" s="260">
        <f>SUM(M163:M176)</f>
        <v>0</v>
      </c>
      <c r="N162" s="317"/>
      <c r="O162" s="317">
        <f>SUM(O163:O176)</f>
        <v>0.54971999999999999</v>
      </c>
      <c r="P162" s="317"/>
      <c r="Q162" s="317">
        <f>SUM(Q163:Q176)</f>
        <v>1.2728600000000001</v>
      </c>
      <c r="R162" s="34"/>
      <c r="S162" s="34"/>
      <c r="T162" s="36"/>
      <c r="U162" s="34"/>
      <c r="V162" s="37"/>
      <c r="W162" s="37"/>
      <c r="X162" s="37"/>
      <c r="Y162" s="37"/>
      <c r="Z162" s="37"/>
      <c r="AA162" s="37"/>
      <c r="AB162" s="37"/>
      <c r="AC162" s="37"/>
      <c r="AD162" s="37"/>
      <c r="AE162" s="37" t="s">
        <v>109</v>
      </c>
      <c r="AF162" s="37">
        <v>0</v>
      </c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</row>
    <row r="163" spans="1:60" ht="20" outlineLevel="1">
      <c r="A163" s="249">
        <v>75</v>
      </c>
      <c r="B163" s="250" t="s">
        <v>1199</v>
      </c>
      <c r="C163" s="251" t="s">
        <v>1431</v>
      </c>
      <c r="D163" s="313" t="s">
        <v>121</v>
      </c>
      <c r="E163" s="253">
        <v>19.850000000000001</v>
      </c>
      <c r="F163" s="320">
        <f>H163+J163</f>
        <v>0</v>
      </c>
      <c r="G163" s="254">
        <f>ROUND(E163*F163,2)</f>
        <v>0</v>
      </c>
      <c r="H163" s="254"/>
      <c r="I163" s="254">
        <f>ROUND(E163*H163,2)</f>
        <v>0</v>
      </c>
      <c r="J163" s="254"/>
      <c r="K163" s="254">
        <f>ROUND(E163*J163,2)</f>
        <v>0</v>
      </c>
      <c r="L163" s="254">
        <v>15</v>
      </c>
      <c r="M163" s="254">
        <f>G163*(1+L163/100)</f>
        <v>0</v>
      </c>
      <c r="N163" s="313">
        <v>0</v>
      </c>
      <c r="O163" s="313">
        <f>ROUND(E163*N163,5)</f>
        <v>0</v>
      </c>
      <c r="P163" s="313">
        <v>8.9099999999999995E-3</v>
      </c>
      <c r="Q163" s="313">
        <f>ROUND(E163*P163,5)</f>
        <v>0.17685999999999999</v>
      </c>
      <c r="R163" s="34"/>
      <c r="S163" s="34"/>
      <c r="T163" s="36">
        <v>0</v>
      </c>
      <c r="U163" s="34" t="e">
        <f>ROUND(#REF!*T163,2)</f>
        <v>#REF!</v>
      </c>
      <c r="V163" s="37"/>
      <c r="W163" s="37"/>
      <c r="X163" s="37"/>
      <c r="Y163" s="37"/>
      <c r="Z163" s="37"/>
      <c r="AA163" s="37"/>
      <c r="AB163" s="37"/>
      <c r="AC163" s="37"/>
      <c r="AD163" s="37"/>
      <c r="AE163" s="37" t="s">
        <v>113</v>
      </c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</row>
    <row r="164" spans="1:60" outlineLevel="1">
      <c r="A164" s="249"/>
      <c r="B164" s="250"/>
      <c r="C164" s="314" t="s">
        <v>1432</v>
      </c>
      <c r="D164" s="315"/>
      <c r="E164" s="316">
        <v>19.850000000000001</v>
      </c>
      <c r="F164" s="254"/>
      <c r="G164" s="254"/>
      <c r="H164" s="254"/>
      <c r="I164" s="254"/>
      <c r="J164" s="254"/>
      <c r="K164" s="254"/>
      <c r="L164" s="254"/>
      <c r="M164" s="254"/>
      <c r="N164" s="313"/>
      <c r="O164" s="313"/>
      <c r="P164" s="313"/>
      <c r="Q164" s="313"/>
      <c r="R164" s="34"/>
      <c r="S164" s="34"/>
      <c r="T164" s="36"/>
      <c r="U164" s="34"/>
      <c r="V164" s="37"/>
      <c r="W164" s="37"/>
      <c r="X164" s="37"/>
      <c r="Y164" s="37"/>
      <c r="Z164" s="37"/>
      <c r="AA164" s="37"/>
      <c r="AB164" s="37"/>
      <c r="AC164" s="37"/>
      <c r="AD164" s="37"/>
      <c r="AE164" s="37" t="s">
        <v>109</v>
      </c>
      <c r="AF164" s="37">
        <v>0</v>
      </c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</row>
    <row r="165" spans="1:60" outlineLevel="1">
      <c r="A165" s="249">
        <v>76</v>
      </c>
      <c r="B165" s="250" t="s">
        <v>326</v>
      </c>
      <c r="C165" s="251" t="s">
        <v>327</v>
      </c>
      <c r="D165" s="313" t="s">
        <v>121</v>
      </c>
      <c r="E165" s="253">
        <v>54.8</v>
      </c>
      <c r="F165" s="320">
        <f>H165+J165</f>
        <v>0</v>
      </c>
      <c r="G165" s="254">
        <f>ROUND(E165*F165,2)</f>
        <v>0</v>
      </c>
      <c r="H165" s="254"/>
      <c r="I165" s="254">
        <f>ROUND(E165*H165,2)</f>
        <v>0</v>
      </c>
      <c r="J165" s="254"/>
      <c r="K165" s="254">
        <f>ROUND(E165*J165,2)</f>
        <v>0</v>
      </c>
      <c r="L165" s="254">
        <v>15</v>
      </c>
      <c r="M165" s="254">
        <f>G165*(1+L165/100)</f>
        <v>0</v>
      </c>
      <c r="N165" s="313">
        <v>0</v>
      </c>
      <c r="O165" s="313">
        <f>ROUND(E165*N165,5)</f>
        <v>0</v>
      </c>
      <c r="P165" s="313">
        <v>0.02</v>
      </c>
      <c r="Q165" s="313">
        <f>ROUND(E165*P165,5)</f>
        <v>1.0960000000000001</v>
      </c>
      <c r="R165" s="34"/>
      <c r="S165" s="34"/>
      <c r="T165" s="36"/>
      <c r="U165" s="34"/>
      <c r="V165" s="37"/>
      <c r="W165" s="37"/>
      <c r="X165" s="37"/>
      <c r="Y165" s="37"/>
      <c r="Z165" s="37"/>
      <c r="AA165" s="37"/>
      <c r="AB165" s="37"/>
      <c r="AC165" s="37"/>
      <c r="AD165" s="37"/>
      <c r="AE165" s="37" t="s">
        <v>109</v>
      </c>
      <c r="AF165" s="37">
        <v>0</v>
      </c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</row>
    <row r="166" spans="1:60" outlineLevel="1">
      <c r="A166" s="249"/>
      <c r="B166" s="250"/>
      <c r="C166" s="314" t="s">
        <v>1433</v>
      </c>
      <c r="D166" s="315"/>
      <c r="E166" s="316">
        <v>54.8</v>
      </c>
      <c r="F166" s="254"/>
      <c r="G166" s="254"/>
      <c r="H166" s="254"/>
      <c r="I166" s="254"/>
      <c r="J166" s="254"/>
      <c r="K166" s="254"/>
      <c r="L166" s="254"/>
      <c r="M166" s="254"/>
      <c r="N166" s="313"/>
      <c r="O166" s="313"/>
      <c r="P166" s="313"/>
      <c r="Q166" s="313"/>
      <c r="R166" s="34"/>
      <c r="S166" s="34"/>
      <c r="T166" s="36">
        <v>0</v>
      </c>
      <c r="U166" s="34" t="e">
        <f>ROUND(#REF!*T166,2)</f>
        <v>#REF!</v>
      </c>
      <c r="V166" s="37"/>
      <c r="W166" s="37"/>
      <c r="X166" s="37"/>
      <c r="Y166" s="37"/>
      <c r="Z166" s="37"/>
      <c r="AA166" s="37"/>
      <c r="AB166" s="37"/>
      <c r="AC166" s="37"/>
      <c r="AD166" s="37"/>
      <c r="AE166" s="37" t="s">
        <v>102</v>
      </c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</row>
    <row r="167" spans="1:60" outlineLevel="1">
      <c r="A167" s="249">
        <v>77</v>
      </c>
      <c r="B167" s="250" t="s">
        <v>328</v>
      </c>
      <c r="C167" s="251" t="s">
        <v>329</v>
      </c>
      <c r="D167" s="313" t="s">
        <v>121</v>
      </c>
      <c r="E167" s="253">
        <v>60.550000000000004</v>
      </c>
      <c r="F167" s="320">
        <f>H167+J167</f>
        <v>0</v>
      </c>
      <c r="G167" s="254">
        <f>ROUND(E167*F167,2)</f>
        <v>0</v>
      </c>
      <c r="H167" s="254"/>
      <c r="I167" s="254">
        <f>ROUND(E167*H167,2)</f>
        <v>0</v>
      </c>
      <c r="J167" s="254"/>
      <c r="K167" s="254">
        <f>ROUND(E167*J167,2)</f>
        <v>0</v>
      </c>
      <c r="L167" s="254">
        <v>15</v>
      </c>
      <c r="M167" s="254">
        <f>G167*(1+L167/100)</f>
        <v>0</v>
      </c>
      <c r="N167" s="313">
        <v>0</v>
      </c>
      <c r="O167" s="313">
        <f>ROUND(E167*N167,5)</f>
        <v>0</v>
      </c>
      <c r="P167" s="313">
        <v>0</v>
      </c>
      <c r="Q167" s="313">
        <f>ROUND(E167*P167,5)</f>
        <v>0</v>
      </c>
      <c r="R167" s="34"/>
      <c r="S167" s="34"/>
      <c r="T167" s="36">
        <v>0.23599999999999999</v>
      </c>
      <c r="U167" s="34" t="e">
        <f>ROUND(#REF!*T167,2)</f>
        <v>#REF!</v>
      </c>
      <c r="V167" s="37"/>
      <c r="W167" s="37"/>
      <c r="X167" s="37"/>
      <c r="Y167" s="37"/>
      <c r="Z167" s="37"/>
      <c r="AA167" s="37"/>
      <c r="AB167" s="37"/>
      <c r="AC167" s="37"/>
      <c r="AD167" s="37"/>
      <c r="AE167" s="37" t="s">
        <v>102</v>
      </c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</row>
    <row r="168" spans="1:60" outlineLevel="1">
      <c r="A168" s="249"/>
      <c r="B168" s="250"/>
      <c r="C168" s="314" t="s">
        <v>2058</v>
      </c>
      <c r="D168" s="315"/>
      <c r="E168" s="316">
        <v>60.55</v>
      </c>
      <c r="F168" s="254"/>
      <c r="G168" s="254"/>
      <c r="H168" s="254"/>
      <c r="I168" s="254"/>
      <c r="J168" s="254"/>
      <c r="K168" s="254"/>
      <c r="L168" s="254"/>
      <c r="M168" s="254"/>
      <c r="N168" s="313"/>
      <c r="O168" s="313"/>
      <c r="P168" s="313"/>
      <c r="Q168" s="313"/>
      <c r="R168" s="34"/>
      <c r="S168" s="34"/>
      <c r="T168" s="36"/>
      <c r="U168" s="34"/>
      <c r="V168" s="37"/>
      <c r="W168" s="37"/>
      <c r="X168" s="37"/>
      <c r="Y168" s="37"/>
      <c r="Z168" s="37"/>
      <c r="AA168" s="37"/>
      <c r="AB168" s="37"/>
      <c r="AC168" s="37"/>
      <c r="AD168" s="37"/>
      <c r="AE168" s="37" t="s">
        <v>109</v>
      </c>
      <c r="AF168" s="37">
        <v>0</v>
      </c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</row>
    <row r="169" spans="1:60" outlineLevel="1">
      <c r="A169" s="249">
        <v>78</v>
      </c>
      <c r="B169" s="250" t="s">
        <v>330</v>
      </c>
      <c r="C169" s="251" t="s">
        <v>331</v>
      </c>
      <c r="D169" s="313" t="s">
        <v>121</v>
      </c>
      <c r="E169" s="253">
        <v>60.55</v>
      </c>
      <c r="F169" s="320">
        <f>H169+J169</f>
        <v>0</v>
      </c>
      <c r="G169" s="254">
        <f>ROUND(E169*F169,2)</f>
        <v>0</v>
      </c>
      <c r="H169" s="254"/>
      <c r="I169" s="254">
        <f>ROUND(E169*H169,2)</f>
        <v>0</v>
      </c>
      <c r="J169" s="254"/>
      <c r="K169" s="254">
        <f>ROUND(E169*J169,2)</f>
        <v>0</v>
      </c>
      <c r="L169" s="254">
        <v>15</v>
      </c>
      <c r="M169" s="254">
        <f>G169*(1+L169/100)</f>
        <v>0</v>
      </c>
      <c r="N169" s="313">
        <v>0</v>
      </c>
      <c r="O169" s="313">
        <f>ROUND(E169*N169,5)</f>
        <v>0</v>
      </c>
      <c r="P169" s="313">
        <v>0</v>
      </c>
      <c r="Q169" s="313">
        <f>ROUND(E169*P169,5)</f>
        <v>0</v>
      </c>
      <c r="R169" s="34"/>
      <c r="S169" s="34"/>
      <c r="T169" s="36">
        <v>0.12</v>
      </c>
      <c r="U169" s="34" t="e">
        <f>ROUND(#REF!*T169,2)</f>
        <v>#REF!</v>
      </c>
      <c r="V169" s="37"/>
      <c r="W169" s="37"/>
      <c r="X169" s="37"/>
      <c r="Y169" s="37"/>
      <c r="Z169" s="37"/>
      <c r="AA169" s="37"/>
      <c r="AB169" s="37"/>
      <c r="AC169" s="37"/>
      <c r="AD169" s="37"/>
      <c r="AE169" s="37" t="s">
        <v>102</v>
      </c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</row>
    <row r="170" spans="1:60" ht="20" outlineLevel="1">
      <c r="A170" s="249">
        <v>79</v>
      </c>
      <c r="B170" s="250" t="s">
        <v>332</v>
      </c>
      <c r="C170" s="251" t="s">
        <v>333</v>
      </c>
      <c r="D170" s="313" t="s">
        <v>121</v>
      </c>
      <c r="E170" s="253">
        <v>65.394000000000005</v>
      </c>
      <c r="F170" s="320">
        <f>H170+J170</f>
        <v>0</v>
      </c>
      <c r="G170" s="254">
        <f>ROUND(E170*F170,2)</f>
        <v>0</v>
      </c>
      <c r="H170" s="254"/>
      <c r="I170" s="254">
        <f>ROUND(E170*H170,2)</f>
        <v>0</v>
      </c>
      <c r="J170" s="254"/>
      <c r="K170" s="254">
        <f>ROUND(E170*J170,2)</f>
        <v>0</v>
      </c>
      <c r="L170" s="254">
        <v>15</v>
      </c>
      <c r="M170" s="254">
        <f>G170*(1+L170/100)</f>
        <v>0</v>
      </c>
      <c r="N170" s="313">
        <v>8.3000000000000001E-3</v>
      </c>
      <c r="O170" s="313">
        <f>ROUND(E170*N170,5)</f>
        <v>0.54276999999999997</v>
      </c>
      <c r="P170" s="313">
        <v>0</v>
      </c>
      <c r="Q170" s="313">
        <f>ROUND(E170*P170,5)</f>
        <v>0</v>
      </c>
      <c r="R170" s="34"/>
      <c r="S170" s="34"/>
      <c r="T170" s="36">
        <v>1.5980000000000001</v>
      </c>
      <c r="U170" s="34" t="e">
        <f>ROUND(#REF!*T170,2)</f>
        <v>#REF!</v>
      </c>
      <c r="V170" s="37"/>
      <c r="W170" s="37"/>
      <c r="X170" s="37"/>
      <c r="Y170" s="37"/>
      <c r="Z170" s="37"/>
      <c r="AA170" s="37"/>
      <c r="AB170" s="37"/>
      <c r="AC170" s="37"/>
      <c r="AD170" s="37"/>
      <c r="AE170" s="37" t="s">
        <v>102</v>
      </c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</row>
    <row r="171" spans="1:60">
      <c r="A171" s="249"/>
      <c r="B171" s="250"/>
      <c r="C171" s="314" t="s">
        <v>2059</v>
      </c>
      <c r="D171" s="315"/>
      <c r="E171" s="316">
        <v>65.394000000000005</v>
      </c>
      <c r="F171" s="254"/>
      <c r="G171" s="254"/>
      <c r="H171" s="254"/>
      <c r="I171" s="254"/>
      <c r="J171" s="254"/>
      <c r="K171" s="254"/>
      <c r="L171" s="254"/>
      <c r="M171" s="254"/>
      <c r="N171" s="313"/>
      <c r="O171" s="313"/>
      <c r="P171" s="313"/>
      <c r="Q171" s="313"/>
      <c r="R171" s="39"/>
      <c r="S171" s="39"/>
      <c r="T171" s="41"/>
      <c r="U171" s="39" t="e">
        <f>SUM(U172:U185)</f>
        <v>#REF!</v>
      </c>
      <c r="AE171" s="29" t="s">
        <v>98</v>
      </c>
    </row>
    <row r="172" spans="1:60" outlineLevel="1">
      <c r="A172" s="249">
        <v>80</v>
      </c>
      <c r="B172" s="250" t="s">
        <v>334</v>
      </c>
      <c r="C172" s="251" t="s">
        <v>1434</v>
      </c>
      <c r="D172" s="313" t="s">
        <v>304</v>
      </c>
      <c r="E172" s="253">
        <v>55.7</v>
      </c>
      <c r="F172" s="320">
        <f>H172+J172</f>
        <v>0</v>
      </c>
      <c r="G172" s="254">
        <f>ROUND(E172*F172,2)</f>
        <v>0</v>
      </c>
      <c r="H172" s="254"/>
      <c r="I172" s="254">
        <f>ROUND(E172*H172,2)</f>
        <v>0</v>
      </c>
      <c r="J172" s="254"/>
      <c r="K172" s="254">
        <f>ROUND(E172*J172,2)</f>
        <v>0</v>
      </c>
      <c r="L172" s="254">
        <v>15</v>
      </c>
      <c r="M172" s="254">
        <f>G172*(1+L172/100)</f>
        <v>0</v>
      </c>
      <c r="N172" s="313">
        <v>6.0000000000000002E-5</v>
      </c>
      <c r="O172" s="313">
        <f>ROUND(E172*N172,5)</f>
        <v>3.3400000000000001E-3</v>
      </c>
      <c r="P172" s="313">
        <v>0</v>
      </c>
      <c r="Q172" s="313">
        <f>ROUND(E172*P172,5)</f>
        <v>0</v>
      </c>
      <c r="R172" s="34"/>
      <c r="S172" s="34"/>
      <c r="T172" s="36">
        <v>0.15</v>
      </c>
      <c r="U172" s="34" t="e">
        <f>ROUND(#REF!*T172,2)</f>
        <v>#REF!</v>
      </c>
      <c r="V172" s="37"/>
      <c r="W172" s="37"/>
      <c r="X172" s="37"/>
      <c r="Y172" s="37"/>
      <c r="Z172" s="37"/>
      <c r="AA172" s="37"/>
      <c r="AB172" s="37"/>
      <c r="AC172" s="37"/>
      <c r="AD172" s="37"/>
      <c r="AE172" s="37" t="s">
        <v>102</v>
      </c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</row>
    <row r="173" spans="1:60" outlineLevel="1">
      <c r="A173" s="249"/>
      <c r="B173" s="250"/>
      <c r="C173" s="314" t="s">
        <v>2060</v>
      </c>
      <c r="D173" s="315"/>
      <c r="E173" s="316">
        <v>55.7</v>
      </c>
      <c r="F173" s="254"/>
      <c r="G173" s="254"/>
      <c r="H173" s="254"/>
      <c r="I173" s="254"/>
      <c r="J173" s="254"/>
      <c r="K173" s="254"/>
      <c r="L173" s="254"/>
      <c r="M173" s="254"/>
      <c r="N173" s="313"/>
      <c r="O173" s="313"/>
      <c r="P173" s="313"/>
      <c r="Q173" s="313"/>
      <c r="R173" s="34"/>
      <c r="S173" s="34"/>
      <c r="T173" s="36"/>
      <c r="U173" s="34"/>
      <c r="V173" s="37"/>
      <c r="W173" s="37"/>
      <c r="X173" s="37"/>
      <c r="Y173" s="37"/>
      <c r="Z173" s="37"/>
      <c r="AA173" s="37"/>
      <c r="AB173" s="37"/>
      <c r="AC173" s="37"/>
      <c r="AD173" s="37"/>
      <c r="AE173" s="37" t="s">
        <v>109</v>
      </c>
      <c r="AF173" s="37">
        <v>0</v>
      </c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</row>
    <row r="174" spans="1:60" outlineLevel="1">
      <c r="A174" s="249">
        <v>81</v>
      </c>
      <c r="B174" s="250" t="s">
        <v>334</v>
      </c>
      <c r="C174" s="251" t="s">
        <v>337</v>
      </c>
      <c r="D174" s="313" t="s">
        <v>304</v>
      </c>
      <c r="E174" s="253">
        <v>60.156000000000006</v>
      </c>
      <c r="F174" s="320">
        <f>H174+J174</f>
        <v>0</v>
      </c>
      <c r="G174" s="254">
        <f>ROUND(E174*F174,2)</f>
        <v>0</v>
      </c>
      <c r="H174" s="254"/>
      <c r="I174" s="254">
        <f>ROUND(E174*H174,2)</f>
        <v>0</v>
      </c>
      <c r="J174" s="254"/>
      <c r="K174" s="254">
        <f>ROUND(E174*J174,2)</f>
        <v>0</v>
      </c>
      <c r="L174" s="254">
        <v>15</v>
      </c>
      <c r="M174" s="254">
        <f>G174*(1+L174/100)</f>
        <v>0</v>
      </c>
      <c r="N174" s="313">
        <v>6.0000000000000002E-5</v>
      </c>
      <c r="O174" s="313">
        <f>ROUND(E174*N174,5)</f>
        <v>3.6099999999999999E-3</v>
      </c>
      <c r="P174" s="313">
        <v>0</v>
      </c>
      <c r="Q174" s="313">
        <f>ROUND(E174*P174,5)</f>
        <v>0</v>
      </c>
      <c r="R174" s="34"/>
      <c r="S174" s="34"/>
      <c r="T174" s="36">
        <v>0.24</v>
      </c>
      <c r="U174" s="34" t="e">
        <f>ROUND(#REF!*T174,2)</f>
        <v>#REF!</v>
      </c>
      <c r="V174" s="37"/>
      <c r="W174" s="37"/>
      <c r="X174" s="37"/>
      <c r="Y174" s="37"/>
      <c r="Z174" s="37"/>
      <c r="AA174" s="37"/>
      <c r="AB174" s="37"/>
      <c r="AC174" s="37"/>
      <c r="AD174" s="37"/>
      <c r="AE174" s="37" t="s">
        <v>102</v>
      </c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</row>
    <row r="175" spans="1:60" outlineLevel="1">
      <c r="A175" s="249"/>
      <c r="B175" s="250"/>
      <c r="C175" s="314" t="s">
        <v>2061</v>
      </c>
      <c r="D175" s="315"/>
      <c r="E175" s="316">
        <v>60.155999999999999</v>
      </c>
      <c r="F175" s="254"/>
      <c r="G175" s="254"/>
      <c r="H175" s="254"/>
      <c r="I175" s="254"/>
      <c r="J175" s="254"/>
      <c r="K175" s="254"/>
      <c r="L175" s="254"/>
      <c r="M175" s="254"/>
      <c r="N175" s="313"/>
      <c r="O175" s="313"/>
      <c r="P175" s="313"/>
      <c r="Q175" s="313"/>
      <c r="R175" s="34"/>
      <c r="S175" s="34"/>
      <c r="T175" s="36"/>
      <c r="U175" s="34"/>
      <c r="V175" s="37"/>
      <c r="W175" s="37"/>
      <c r="X175" s="37"/>
      <c r="Y175" s="37"/>
      <c r="Z175" s="37"/>
      <c r="AA175" s="37"/>
      <c r="AB175" s="37"/>
      <c r="AC175" s="37"/>
      <c r="AD175" s="37"/>
      <c r="AE175" s="37" t="s">
        <v>109</v>
      </c>
      <c r="AF175" s="37">
        <v>0</v>
      </c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</row>
    <row r="176" spans="1:60" outlineLevel="1">
      <c r="A176" s="249">
        <v>82</v>
      </c>
      <c r="B176" s="250" t="s">
        <v>338</v>
      </c>
      <c r="C176" s="251" t="s">
        <v>339</v>
      </c>
      <c r="D176" s="313" t="s">
        <v>107</v>
      </c>
      <c r="E176" s="253">
        <v>0.54971999999999999</v>
      </c>
      <c r="F176" s="320">
        <f>H176+J176</f>
        <v>0</v>
      </c>
      <c r="G176" s="254">
        <f>ROUND(E176*F176,2)</f>
        <v>0</v>
      </c>
      <c r="H176" s="254"/>
      <c r="I176" s="254">
        <f>ROUND(E176*H176,2)</f>
        <v>0</v>
      </c>
      <c r="J176" s="254"/>
      <c r="K176" s="254">
        <f>ROUND(E176*J176,2)</f>
        <v>0</v>
      </c>
      <c r="L176" s="254">
        <v>15</v>
      </c>
      <c r="M176" s="254">
        <f>G176*(1+L176/100)</f>
        <v>0</v>
      </c>
      <c r="N176" s="313">
        <v>0</v>
      </c>
      <c r="O176" s="313">
        <f>ROUND(E176*N176,5)</f>
        <v>0</v>
      </c>
      <c r="P176" s="313">
        <v>0</v>
      </c>
      <c r="Q176" s="313">
        <f>ROUND(E176*P176,5)</f>
        <v>0</v>
      </c>
      <c r="R176" s="34"/>
      <c r="S176" s="34"/>
      <c r="T176" s="36">
        <v>1.6E-2</v>
      </c>
      <c r="U176" s="34" t="e">
        <f>ROUND(#REF!*T176,2)</f>
        <v>#REF!</v>
      </c>
      <c r="V176" s="37"/>
      <c r="W176" s="37"/>
      <c r="X176" s="37"/>
      <c r="Y176" s="37"/>
      <c r="Z176" s="37"/>
      <c r="AA176" s="37"/>
      <c r="AB176" s="37"/>
      <c r="AC176" s="37"/>
      <c r="AD176" s="37"/>
      <c r="AE176" s="37" t="s">
        <v>102</v>
      </c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</row>
    <row r="177" spans="1:60" ht="14.5" outlineLevel="1">
      <c r="A177" s="255" t="s">
        <v>97</v>
      </c>
      <c r="B177" s="256" t="s">
        <v>34</v>
      </c>
      <c r="C177" s="257" t="s">
        <v>33</v>
      </c>
      <c r="D177" s="317"/>
      <c r="E177" s="259"/>
      <c r="F177" s="260"/>
      <c r="G177" s="260">
        <f>SUMIF(AE178:AE179,"&lt;&gt;NOR",G178:G179)</f>
        <v>0</v>
      </c>
      <c r="H177" s="260"/>
      <c r="I177" s="260">
        <f>SUM(I178:I179)</f>
        <v>0</v>
      </c>
      <c r="J177" s="260"/>
      <c r="K177" s="260">
        <f>SUM(K178:K179)</f>
        <v>0</v>
      </c>
      <c r="L177" s="260"/>
      <c r="M177" s="260">
        <f>SUM(M178:M179)</f>
        <v>0</v>
      </c>
      <c r="N177" s="317"/>
      <c r="O177" s="317">
        <f>SUM(O178:O179)</f>
        <v>0</v>
      </c>
      <c r="P177" s="317"/>
      <c r="Q177" s="317">
        <f>SUM(Q178:Q179)</f>
        <v>1.4399999999999999E-3</v>
      </c>
      <c r="R177" s="34"/>
      <c r="S177" s="34"/>
      <c r="T177" s="36"/>
      <c r="U177" s="34"/>
      <c r="V177" s="37"/>
      <c r="W177" s="37"/>
      <c r="X177" s="37"/>
      <c r="Y177" s="37"/>
      <c r="Z177" s="37"/>
      <c r="AA177" s="37"/>
      <c r="AB177" s="37"/>
      <c r="AC177" s="37"/>
      <c r="AD177" s="37"/>
      <c r="AE177" s="37" t="s">
        <v>109</v>
      </c>
      <c r="AF177" s="37">
        <v>0</v>
      </c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</row>
    <row r="178" spans="1:60" ht="20" outlineLevel="1">
      <c r="A178" s="249">
        <v>83</v>
      </c>
      <c r="B178" s="250" t="s">
        <v>340</v>
      </c>
      <c r="C178" s="251" t="s">
        <v>341</v>
      </c>
      <c r="D178" s="313" t="s">
        <v>121</v>
      </c>
      <c r="E178" s="253">
        <v>1.1499999999999999</v>
      </c>
      <c r="F178" s="320">
        <f>H178+J178</f>
        <v>0</v>
      </c>
      <c r="G178" s="254">
        <f>ROUND(E178*F178,2)</f>
        <v>0</v>
      </c>
      <c r="H178" s="254"/>
      <c r="I178" s="254">
        <f>ROUND(E178*H178,2)</f>
        <v>0</v>
      </c>
      <c r="J178" s="254"/>
      <c r="K178" s="254">
        <f>ROUND(E178*J178,2)</f>
        <v>0</v>
      </c>
      <c r="L178" s="254">
        <v>15</v>
      </c>
      <c r="M178" s="254">
        <f>G178*(1+L178/100)</f>
        <v>0</v>
      </c>
      <c r="N178" s="313">
        <v>0</v>
      </c>
      <c r="O178" s="313">
        <f>ROUND(E178*N178,5)</f>
        <v>0</v>
      </c>
      <c r="P178" s="313">
        <v>1E-3</v>
      </c>
      <c r="Q178" s="313">
        <f>ROUND(E178*P178,5)</f>
        <v>1.15E-3</v>
      </c>
      <c r="R178" s="34"/>
      <c r="S178" s="34"/>
      <c r="T178" s="36">
        <v>0.55000000000000004</v>
      </c>
      <c r="U178" s="34" t="e">
        <f>ROUND(#REF!*T178,2)</f>
        <v>#REF!</v>
      </c>
      <c r="V178" s="37"/>
      <c r="W178" s="37"/>
      <c r="X178" s="37"/>
      <c r="Y178" s="37"/>
      <c r="Z178" s="37"/>
      <c r="AA178" s="37"/>
      <c r="AB178" s="37"/>
      <c r="AC178" s="37"/>
      <c r="AD178" s="37"/>
      <c r="AE178" s="37" t="s">
        <v>102</v>
      </c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</row>
    <row r="179" spans="1:60" outlineLevel="1">
      <c r="A179" s="249">
        <v>84</v>
      </c>
      <c r="B179" s="250" t="s">
        <v>346</v>
      </c>
      <c r="C179" s="251" t="s">
        <v>347</v>
      </c>
      <c r="D179" s="313" t="s">
        <v>304</v>
      </c>
      <c r="E179" s="253">
        <v>3.6</v>
      </c>
      <c r="F179" s="320">
        <f>H179+J179</f>
        <v>0</v>
      </c>
      <c r="G179" s="254">
        <f>ROUND(E179*F179,2)</f>
        <v>0</v>
      </c>
      <c r="H179" s="254"/>
      <c r="I179" s="254">
        <f>ROUND(E179*H179,2)</f>
        <v>0</v>
      </c>
      <c r="J179" s="254"/>
      <c r="K179" s="254">
        <f>ROUND(E179*J179,2)</f>
        <v>0</v>
      </c>
      <c r="L179" s="254">
        <v>15</v>
      </c>
      <c r="M179" s="254">
        <f>G179*(1+L179/100)</f>
        <v>0</v>
      </c>
      <c r="N179" s="313">
        <v>0</v>
      </c>
      <c r="O179" s="313">
        <f>ROUND(E179*N179,5)</f>
        <v>0</v>
      </c>
      <c r="P179" s="313">
        <v>8.0000000000000007E-5</v>
      </c>
      <c r="Q179" s="313">
        <f>ROUND(E179*P179,5)</f>
        <v>2.9E-4</v>
      </c>
      <c r="R179" s="34"/>
      <c r="S179" s="34"/>
      <c r="T179" s="36">
        <v>0</v>
      </c>
      <c r="U179" s="34" t="e">
        <f>ROUND(#REF!*T179,2)</f>
        <v>#REF!</v>
      </c>
      <c r="V179" s="37"/>
      <c r="W179" s="37"/>
      <c r="X179" s="37"/>
      <c r="Y179" s="37"/>
      <c r="Z179" s="37"/>
      <c r="AA179" s="37"/>
      <c r="AB179" s="37"/>
      <c r="AC179" s="37"/>
      <c r="AD179" s="37"/>
      <c r="AE179" s="37" t="s">
        <v>113</v>
      </c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</row>
    <row r="180" spans="1:60" ht="14.5" outlineLevel="1">
      <c r="A180" s="255" t="s">
        <v>97</v>
      </c>
      <c r="B180" s="256" t="s">
        <v>32</v>
      </c>
      <c r="C180" s="257" t="s">
        <v>31</v>
      </c>
      <c r="D180" s="317"/>
      <c r="E180" s="259"/>
      <c r="F180" s="260"/>
      <c r="G180" s="260">
        <f>SUMIF(AE181:AE195,"&lt;&gt;NOR",G181:G195)</f>
        <v>0</v>
      </c>
      <c r="H180" s="260"/>
      <c r="I180" s="260">
        <f>SUM(I181:I195)</f>
        <v>0</v>
      </c>
      <c r="J180" s="260"/>
      <c r="K180" s="260">
        <f>SUM(K181:K195)</f>
        <v>0</v>
      </c>
      <c r="L180" s="260"/>
      <c r="M180" s="260">
        <f>SUM(M181:M195)</f>
        <v>0</v>
      </c>
      <c r="N180" s="317"/>
      <c r="O180" s="317">
        <f>SUM(O181:O195)</f>
        <v>0.62156999999999996</v>
      </c>
      <c r="P180" s="317"/>
      <c r="Q180" s="317">
        <f>SUM(Q181:Q195)</f>
        <v>0</v>
      </c>
      <c r="R180" s="34"/>
      <c r="S180" s="34"/>
      <c r="T180" s="36"/>
      <c r="U180" s="34"/>
      <c r="V180" s="37"/>
      <c r="W180" s="37"/>
      <c r="X180" s="37"/>
      <c r="Y180" s="37"/>
      <c r="Z180" s="37"/>
      <c r="AA180" s="37"/>
      <c r="AB180" s="37"/>
      <c r="AC180" s="37"/>
      <c r="AD180" s="37"/>
      <c r="AE180" s="37" t="s">
        <v>109</v>
      </c>
      <c r="AF180" s="37">
        <v>0</v>
      </c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</row>
    <row r="181" spans="1:60" outlineLevel="1">
      <c r="A181" s="249">
        <v>85</v>
      </c>
      <c r="B181" s="250" t="s">
        <v>350</v>
      </c>
      <c r="C181" s="251" t="s">
        <v>1233</v>
      </c>
      <c r="D181" s="313" t="s">
        <v>121</v>
      </c>
      <c r="E181" s="253">
        <v>23.454499999999999</v>
      </c>
      <c r="F181" s="320">
        <f>H181+J181</f>
        <v>0</v>
      </c>
      <c r="G181" s="254">
        <f>ROUND(E181*F181,2)</f>
        <v>0</v>
      </c>
      <c r="H181" s="254"/>
      <c r="I181" s="254">
        <f>ROUND(E181*H181,2)</f>
        <v>0</v>
      </c>
      <c r="J181" s="254"/>
      <c r="K181" s="254">
        <f>ROUND(E181*J181,2)</f>
        <v>0</v>
      </c>
      <c r="L181" s="254">
        <v>15</v>
      </c>
      <c r="M181" s="254">
        <f>G181*(1+L181/100)</f>
        <v>0</v>
      </c>
      <c r="N181" s="313">
        <v>1.6000000000000001E-4</v>
      </c>
      <c r="O181" s="313">
        <f>ROUND(E181*N181,5)</f>
        <v>3.7499999999999999E-3</v>
      </c>
      <c r="P181" s="313">
        <v>0</v>
      </c>
      <c r="Q181" s="313">
        <f>ROUND(E181*P181,5)</f>
        <v>0</v>
      </c>
      <c r="R181" s="34"/>
      <c r="S181" s="34"/>
      <c r="T181" s="36">
        <v>0.152</v>
      </c>
      <c r="U181" s="34" t="e">
        <f>ROUND(#REF!*T181,2)</f>
        <v>#REF!</v>
      </c>
      <c r="V181" s="37"/>
      <c r="W181" s="37"/>
      <c r="X181" s="37"/>
      <c r="Y181" s="37"/>
      <c r="Z181" s="37"/>
      <c r="AA181" s="37"/>
      <c r="AB181" s="37"/>
      <c r="AC181" s="37"/>
      <c r="AD181" s="37"/>
      <c r="AE181" s="37" t="s">
        <v>102</v>
      </c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</row>
    <row r="182" spans="1:60" outlineLevel="1">
      <c r="A182" s="249"/>
      <c r="B182" s="250"/>
      <c r="C182" s="314" t="s">
        <v>1435</v>
      </c>
      <c r="D182" s="315"/>
      <c r="E182" s="316">
        <v>21.054500000000001</v>
      </c>
      <c r="F182" s="254"/>
      <c r="G182" s="254"/>
      <c r="H182" s="254"/>
      <c r="I182" s="254"/>
      <c r="J182" s="254"/>
      <c r="K182" s="254"/>
      <c r="L182" s="254"/>
      <c r="M182" s="254"/>
      <c r="N182" s="313"/>
      <c r="O182" s="313"/>
      <c r="P182" s="313"/>
      <c r="Q182" s="313"/>
      <c r="R182" s="34"/>
      <c r="S182" s="34"/>
      <c r="T182" s="36"/>
      <c r="U182" s="34"/>
      <c r="V182" s="37"/>
      <c r="W182" s="37"/>
      <c r="X182" s="37"/>
      <c r="Y182" s="37"/>
      <c r="Z182" s="37"/>
      <c r="AA182" s="37"/>
      <c r="AB182" s="37"/>
      <c r="AC182" s="37"/>
      <c r="AD182" s="37"/>
      <c r="AE182" s="37" t="s">
        <v>109</v>
      </c>
      <c r="AF182" s="37">
        <v>0</v>
      </c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</row>
    <row r="183" spans="1:60" outlineLevel="1">
      <c r="A183" s="249"/>
      <c r="B183" s="250"/>
      <c r="C183" s="314" t="s">
        <v>1436</v>
      </c>
      <c r="D183" s="315"/>
      <c r="E183" s="316">
        <v>2.4</v>
      </c>
      <c r="F183" s="254"/>
      <c r="G183" s="254"/>
      <c r="H183" s="254"/>
      <c r="I183" s="254"/>
      <c r="J183" s="254"/>
      <c r="K183" s="254"/>
      <c r="L183" s="254"/>
      <c r="M183" s="254"/>
      <c r="N183" s="313"/>
      <c r="O183" s="313"/>
      <c r="P183" s="313"/>
      <c r="Q183" s="313"/>
      <c r="R183" s="34"/>
      <c r="S183" s="34"/>
      <c r="T183" s="36">
        <v>0.152</v>
      </c>
      <c r="U183" s="34" t="e">
        <f>ROUND(#REF!*T183,2)</f>
        <v>#REF!</v>
      </c>
      <c r="V183" s="37"/>
      <c r="W183" s="37"/>
      <c r="X183" s="37"/>
      <c r="Y183" s="37"/>
      <c r="Z183" s="37"/>
      <c r="AA183" s="37"/>
      <c r="AB183" s="37"/>
      <c r="AC183" s="37"/>
      <c r="AD183" s="37"/>
      <c r="AE183" s="37" t="s">
        <v>102</v>
      </c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</row>
    <row r="184" spans="1:60" ht="20" outlineLevel="1">
      <c r="A184" s="249">
        <v>86</v>
      </c>
      <c r="B184" s="250" t="s">
        <v>353</v>
      </c>
      <c r="C184" s="251" t="s">
        <v>354</v>
      </c>
      <c r="D184" s="313" t="s">
        <v>121</v>
      </c>
      <c r="E184" s="253">
        <v>21.054500000000001</v>
      </c>
      <c r="F184" s="320">
        <f>H184+J184</f>
        <v>0</v>
      </c>
      <c r="G184" s="254">
        <f>ROUND(E184*F184,2)</f>
        <v>0</v>
      </c>
      <c r="H184" s="254"/>
      <c r="I184" s="254">
        <f>ROUND(E184*H184,2)</f>
        <v>0</v>
      </c>
      <c r="J184" s="254"/>
      <c r="K184" s="254">
        <f>ROUND(E184*J184,2)</f>
        <v>0</v>
      </c>
      <c r="L184" s="254">
        <v>15</v>
      </c>
      <c r="M184" s="254">
        <f>G184*(1+L184/100)</f>
        <v>0</v>
      </c>
      <c r="N184" s="313">
        <v>3.9100000000000003E-3</v>
      </c>
      <c r="O184" s="313">
        <f>ROUND(E184*N184,5)</f>
        <v>8.2320000000000004E-2</v>
      </c>
      <c r="P184" s="313">
        <v>0</v>
      </c>
      <c r="Q184" s="313">
        <f>ROUND(E184*P184,5)</f>
        <v>0</v>
      </c>
      <c r="R184" s="34"/>
      <c r="S184" s="34"/>
      <c r="T184" s="36"/>
      <c r="U184" s="34"/>
      <c r="V184" s="37"/>
      <c r="W184" s="37"/>
      <c r="X184" s="37"/>
      <c r="Y184" s="37"/>
      <c r="Z184" s="37"/>
      <c r="AA184" s="37"/>
      <c r="AB184" s="37"/>
      <c r="AC184" s="37"/>
      <c r="AD184" s="37"/>
      <c r="AE184" s="37" t="s">
        <v>109</v>
      </c>
      <c r="AF184" s="37">
        <v>0</v>
      </c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</row>
    <row r="185" spans="1:60" ht="12.5" customHeight="1" outlineLevel="1">
      <c r="A185" s="249"/>
      <c r="B185" s="250"/>
      <c r="C185" s="536" t="s">
        <v>355</v>
      </c>
      <c r="D185" s="537"/>
      <c r="E185" s="538"/>
      <c r="F185" s="539"/>
      <c r="G185" s="540"/>
      <c r="H185" s="254"/>
      <c r="I185" s="254"/>
      <c r="J185" s="254"/>
      <c r="K185" s="254"/>
      <c r="L185" s="254"/>
      <c r="M185" s="254"/>
      <c r="N185" s="313"/>
      <c r="O185" s="313"/>
      <c r="P185" s="313"/>
      <c r="Q185" s="313"/>
      <c r="R185" s="34"/>
      <c r="S185" s="34"/>
      <c r="T185" s="36">
        <v>2.4009999999999998</v>
      </c>
      <c r="U185" s="34" t="e">
        <f>ROUND(#REF!*T185,2)</f>
        <v>#REF!</v>
      </c>
      <c r="V185" s="37"/>
      <c r="W185" s="37"/>
      <c r="X185" s="37"/>
      <c r="Y185" s="37"/>
      <c r="Z185" s="37"/>
      <c r="AA185" s="37"/>
      <c r="AB185" s="37"/>
      <c r="AC185" s="37"/>
      <c r="AD185" s="37"/>
      <c r="AE185" s="37" t="s">
        <v>102</v>
      </c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</row>
    <row r="186" spans="1:60">
      <c r="A186" s="249"/>
      <c r="B186" s="250"/>
      <c r="C186" s="314" t="s">
        <v>1435</v>
      </c>
      <c r="D186" s="315"/>
      <c r="E186" s="316">
        <v>21.054500000000001</v>
      </c>
      <c r="F186" s="254"/>
      <c r="G186" s="254"/>
      <c r="H186" s="254"/>
      <c r="I186" s="254"/>
      <c r="J186" s="254"/>
      <c r="K186" s="254"/>
      <c r="L186" s="254"/>
      <c r="M186" s="254"/>
      <c r="N186" s="313"/>
      <c r="O186" s="313"/>
      <c r="P186" s="313"/>
      <c r="Q186" s="313"/>
      <c r="R186" s="39"/>
      <c r="S186" s="39"/>
      <c r="T186" s="41"/>
      <c r="U186" s="39" t="e">
        <f>SUM(U187:U188)</f>
        <v>#REF!</v>
      </c>
      <c r="AE186" s="29" t="s">
        <v>98</v>
      </c>
    </row>
    <row r="187" spans="1:60" outlineLevel="1">
      <c r="A187" s="249">
        <v>87</v>
      </c>
      <c r="B187" s="250" t="s">
        <v>318</v>
      </c>
      <c r="C187" s="251" t="s">
        <v>357</v>
      </c>
      <c r="D187" s="313" t="s">
        <v>121</v>
      </c>
      <c r="E187" s="253">
        <v>22.738859999999999</v>
      </c>
      <c r="F187" s="320">
        <f>H187+J187</f>
        <v>0</v>
      </c>
      <c r="G187" s="254">
        <f>ROUND(E187*F187,2)</f>
        <v>0</v>
      </c>
      <c r="H187" s="254"/>
      <c r="I187" s="254">
        <f>ROUND(E187*H187,2)</f>
        <v>0</v>
      </c>
      <c r="J187" s="254"/>
      <c r="K187" s="254">
        <f>ROUND(E187*J187,2)</f>
        <v>0</v>
      </c>
      <c r="L187" s="254">
        <v>15</v>
      </c>
      <c r="M187" s="254">
        <f>G187*(1+L187/100)</f>
        <v>0</v>
      </c>
      <c r="N187" s="313">
        <v>2.07E-2</v>
      </c>
      <c r="O187" s="313">
        <f>ROUND(E187*N187,5)</f>
        <v>0.47069</v>
      </c>
      <c r="P187" s="313">
        <v>0</v>
      </c>
      <c r="Q187" s="313">
        <f>ROUND(E187*P187,5)</f>
        <v>0</v>
      </c>
      <c r="R187" s="34"/>
      <c r="S187" s="34"/>
      <c r="T187" s="36">
        <v>0.115</v>
      </c>
      <c r="U187" s="34" t="e">
        <f>ROUND(#REF!*T187,2)</f>
        <v>#REF!</v>
      </c>
      <c r="V187" s="37"/>
      <c r="W187" s="37"/>
      <c r="X187" s="37"/>
      <c r="Y187" s="37"/>
      <c r="Z187" s="37"/>
      <c r="AA187" s="37"/>
      <c r="AB187" s="37"/>
      <c r="AC187" s="37"/>
      <c r="AD187" s="37"/>
      <c r="AE187" s="37" t="s">
        <v>102</v>
      </c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</row>
    <row r="188" spans="1:60" outlineLevel="1">
      <c r="A188" s="249"/>
      <c r="B188" s="250"/>
      <c r="C188" s="314" t="s">
        <v>1437</v>
      </c>
      <c r="D188" s="315"/>
      <c r="E188" s="316">
        <v>22.738859999999999</v>
      </c>
      <c r="F188" s="254"/>
      <c r="G188" s="254"/>
      <c r="H188" s="254"/>
      <c r="I188" s="254"/>
      <c r="J188" s="254"/>
      <c r="K188" s="254"/>
      <c r="L188" s="254"/>
      <c r="M188" s="254"/>
      <c r="N188" s="313"/>
      <c r="O188" s="313"/>
      <c r="P188" s="313"/>
      <c r="Q188" s="313"/>
      <c r="R188" s="34"/>
      <c r="S188" s="34"/>
      <c r="T188" s="36">
        <v>3.5000000000000003E-2</v>
      </c>
      <c r="U188" s="34" t="e">
        <f>ROUND(#REF!*T188,2)</f>
        <v>#REF!</v>
      </c>
      <c r="V188" s="37"/>
      <c r="W188" s="37"/>
      <c r="X188" s="37"/>
      <c r="Y188" s="37"/>
      <c r="Z188" s="37"/>
      <c r="AA188" s="37"/>
      <c r="AB188" s="37"/>
      <c r="AC188" s="37"/>
      <c r="AD188" s="37"/>
      <c r="AE188" s="37" t="s">
        <v>102</v>
      </c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</row>
    <row r="189" spans="1:60" ht="20">
      <c r="A189" s="249">
        <v>88</v>
      </c>
      <c r="B189" s="250" t="s">
        <v>359</v>
      </c>
      <c r="C189" s="251" t="s">
        <v>360</v>
      </c>
      <c r="D189" s="313" t="s">
        <v>121</v>
      </c>
      <c r="E189" s="253">
        <v>2.4</v>
      </c>
      <c r="F189" s="320">
        <f>H189+J189</f>
        <v>0</v>
      </c>
      <c r="G189" s="254">
        <f>ROUND(E189*F189,2)</f>
        <v>0</v>
      </c>
      <c r="H189" s="254"/>
      <c r="I189" s="254">
        <f>ROUND(E189*H189,2)</f>
        <v>0</v>
      </c>
      <c r="J189" s="254"/>
      <c r="K189" s="254">
        <f>ROUND(E189*J189,2)</f>
        <v>0</v>
      </c>
      <c r="L189" s="254">
        <v>15</v>
      </c>
      <c r="M189" s="254">
        <f>G189*(1+L189/100)</f>
        <v>0</v>
      </c>
      <c r="N189" s="313">
        <v>3.98E-3</v>
      </c>
      <c r="O189" s="313">
        <f>ROUND(E189*N189,5)</f>
        <v>9.5499999999999995E-3</v>
      </c>
      <c r="P189" s="313">
        <v>0</v>
      </c>
      <c r="Q189" s="313">
        <f>ROUND(E189*P189,5)</f>
        <v>0</v>
      </c>
      <c r="R189" s="39"/>
      <c r="S189" s="39"/>
      <c r="T189" s="41"/>
      <c r="U189" s="39" t="e">
        <f>SUM(U190:U204)</f>
        <v>#REF!</v>
      </c>
      <c r="AE189" s="29" t="s">
        <v>98</v>
      </c>
    </row>
    <row r="190" spans="1:60" outlineLevel="1">
      <c r="A190" s="249"/>
      <c r="B190" s="250"/>
      <c r="C190" s="314" t="s">
        <v>1436</v>
      </c>
      <c r="D190" s="315"/>
      <c r="E190" s="316">
        <v>2.4</v>
      </c>
      <c r="F190" s="254"/>
      <c r="G190" s="254"/>
      <c r="H190" s="254"/>
      <c r="I190" s="254"/>
      <c r="J190" s="254"/>
      <c r="K190" s="254"/>
      <c r="L190" s="254"/>
      <c r="M190" s="254"/>
      <c r="N190" s="313"/>
      <c r="O190" s="313"/>
      <c r="P190" s="313"/>
      <c r="Q190" s="313"/>
      <c r="R190" s="34"/>
      <c r="S190" s="34"/>
      <c r="T190" s="36">
        <v>0.05</v>
      </c>
      <c r="U190" s="34" t="e">
        <f>ROUND(#REF!*T190,2)</f>
        <v>#REF!</v>
      </c>
      <c r="V190" s="37"/>
      <c r="W190" s="37"/>
      <c r="X190" s="37"/>
      <c r="Y190" s="37"/>
      <c r="Z190" s="37"/>
      <c r="AA190" s="37"/>
      <c r="AB190" s="37"/>
      <c r="AC190" s="37"/>
      <c r="AD190" s="37"/>
      <c r="AE190" s="37" t="s">
        <v>102</v>
      </c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</row>
    <row r="191" spans="1:60" outlineLevel="1">
      <c r="A191" s="249">
        <v>89</v>
      </c>
      <c r="B191" s="250" t="s">
        <v>318</v>
      </c>
      <c r="C191" s="251" t="s">
        <v>1081</v>
      </c>
      <c r="D191" s="313" t="s">
        <v>121</v>
      </c>
      <c r="E191" s="253">
        <v>2.5920000000000001</v>
      </c>
      <c r="F191" s="320">
        <f>H191+J191</f>
        <v>0</v>
      </c>
      <c r="G191" s="254">
        <f>ROUND(E191*F191,2)</f>
        <v>0</v>
      </c>
      <c r="H191" s="254"/>
      <c r="I191" s="254">
        <f>ROUND(E191*H191,2)</f>
        <v>0</v>
      </c>
      <c r="J191" s="254"/>
      <c r="K191" s="254">
        <f>ROUND(E191*J191,2)</f>
        <v>0</v>
      </c>
      <c r="L191" s="254">
        <v>15</v>
      </c>
      <c r="M191" s="254">
        <f>G191*(1+L191/100)</f>
        <v>0</v>
      </c>
      <c r="N191" s="313">
        <v>2.07E-2</v>
      </c>
      <c r="O191" s="313">
        <f>ROUND(E191*N191,5)</f>
        <v>5.3650000000000003E-2</v>
      </c>
      <c r="P191" s="313">
        <v>0</v>
      </c>
      <c r="Q191" s="313">
        <f>ROUND(E191*P191,5)</f>
        <v>0</v>
      </c>
      <c r="R191" s="34"/>
      <c r="S191" s="34"/>
      <c r="T191" s="36"/>
      <c r="U191" s="34"/>
      <c r="V191" s="37"/>
      <c r="W191" s="37"/>
      <c r="X191" s="37"/>
      <c r="Y191" s="37"/>
      <c r="Z191" s="37"/>
      <c r="AA191" s="37"/>
      <c r="AB191" s="37"/>
      <c r="AC191" s="37"/>
      <c r="AD191" s="37"/>
      <c r="AE191" s="37" t="s">
        <v>109</v>
      </c>
      <c r="AF191" s="37">
        <v>0</v>
      </c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</row>
    <row r="192" spans="1:60" outlineLevel="1">
      <c r="A192" s="249"/>
      <c r="B192" s="250"/>
      <c r="C192" s="314" t="s">
        <v>1438</v>
      </c>
      <c r="D192" s="315"/>
      <c r="E192" s="316">
        <v>2.5920000000000001</v>
      </c>
      <c r="F192" s="254"/>
      <c r="G192" s="254"/>
      <c r="H192" s="254"/>
      <c r="I192" s="254"/>
      <c r="J192" s="254"/>
      <c r="K192" s="254"/>
      <c r="L192" s="254"/>
      <c r="M192" s="254"/>
      <c r="N192" s="313"/>
      <c r="O192" s="313"/>
      <c r="P192" s="313"/>
      <c r="Q192" s="313"/>
      <c r="R192" s="34"/>
      <c r="S192" s="34"/>
      <c r="T192" s="36"/>
      <c r="U192" s="34"/>
      <c r="V192" s="37"/>
      <c r="W192" s="37"/>
      <c r="X192" s="37"/>
      <c r="Y192" s="37"/>
      <c r="Z192" s="37"/>
      <c r="AA192" s="37"/>
      <c r="AB192" s="37"/>
      <c r="AC192" s="37"/>
      <c r="AD192" s="37"/>
      <c r="AE192" s="37" t="s">
        <v>109</v>
      </c>
      <c r="AF192" s="37">
        <v>0</v>
      </c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</row>
    <row r="193" spans="1:60" ht="20" outlineLevel="1">
      <c r="A193" s="249">
        <v>90</v>
      </c>
      <c r="B193" s="250" t="s">
        <v>323</v>
      </c>
      <c r="C193" s="251" t="s">
        <v>364</v>
      </c>
      <c r="D193" s="313" t="s">
        <v>304</v>
      </c>
      <c r="E193" s="253">
        <v>16.138000000000002</v>
      </c>
      <c r="F193" s="320">
        <f>H193+J193</f>
        <v>0</v>
      </c>
      <c r="G193" s="254">
        <f>ROUND(E193*F193,2)</f>
        <v>0</v>
      </c>
      <c r="H193" s="254"/>
      <c r="I193" s="254">
        <f>ROUND(E193*H193,2)</f>
        <v>0</v>
      </c>
      <c r="J193" s="254"/>
      <c r="K193" s="254">
        <f>ROUND(E193*J193,2)</f>
        <v>0</v>
      </c>
      <c r="L193" s="254">
        <v>15</v>
      </c>
      <c r="M193" s="254">
        <f>G193*(1+L193/100)</f>
        <v>0</v>
      </c>
      <c r="N193" s="313">
        <v>1E-4</v>
      </c>
      <c r="O193" s="313">
        <f>ROUND(E193*N193,5)</f>
        <v>1.6100000000000001E-3</v>
      </c>
      <c r="P193" s="313">
        <v>0</v>
      </c>
      <c r="Q193" s="313">
        <f>ROUND(E193*P193,5)</f>
        <v>0</v>
      </c>
      <c r="R193" s="34"/>
      <c r="S193" s="34"/>
      <c r="T193" s="36">
        <v>1.1040000000000001</v>
      </c>
      <c r="U193" s="34" t="e">
        <f>ROUND(#REF!*T193,2)</f>
        <v>#REF!</v>
      </c>
      <c r="V193" s="37"/>
      <c r="W193" s="37"/>
      <c r="X193" s="37"/>
      <c r="Y193" s="37"/>
      <c r="Z193" s="37"/>
      <c r="AA193" s="37"/>
      <c r="AB193" s="37"/>
      <c r="AC193" s="37"/>
      <c r="AD193" s="37"/>
      <c r="AE193" s="37" t="s">
        <v>102</v>
      </c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</row>
    <row r="194" spans="1:60" outlineLevel="1">
      <c r="A194" s="249"/>
      <c r="B194" s="250"/>
      <c r="C194" s="314" t="s">
        <v>1439</v>
      </c>
      <c r="D194" s="315"/>
      <c r="E194" s="316">
        <v>16.138000000000002</v>
      </c>
      <c r="F194" s="254"/>
      <c r="G194" s="254"/>
      <c r="H194" s="254"/>
      <c r="I194" s="254"/>
      <c r="J194" s="254"/>
      <c r="K194" s="254"/>
      <c r="L194" s="254"/>
      <c r="M194" s="254"/>
      <c r="N194" s="313"/>
      <c r="O194" s="313"/>
      <c r="P194" s="313"/>
      <c r="Q194" s="313"/>
      <c r="R194" s="34"/>
      <c r="S194" s="34"/>
      <c r="T194" s="36"/>
      <c r="U194" s="34"/>
      <c r="V194" s="37"/>
      <c r="W194" s="37"/>
      <c r="X194" s="37"/>
      <c r="Y194" s="37"/>
      <c r="Z194" s="37"/>
      <c r="AA194" s="37"/>
      <c r="AB194" s="37"/>
      <c r="AC194" s="37"/>
      <c r="AD194" s="37"/>
      <c r="AE194" s="37" t="s">
        <v>104</v>
      </c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8" t="e">
        <f>#REF!</f>
        <v>#REF!</v>
      </c>
      <c r="BB194" s="37"/>
      <c r="BC194" s="37"/>
      <c r="BD194" s="37"/>
      <c r="BE194" s="37"/>
      <c r="BF194" s="37"/>
      <c r="BG194" s="37"/>
      <c r="BH194" s="37"/>
    </row>
    <row r="195" spans="1:60" outlineLevel="1">
      <c r="A195" s="249">
        <v>91</v>
      </c>
      <c r="B195" s="250" t="s">
        <v>366</v>
      </c>
      <c r="C195" s="251" t="s">
        <v>367</v>
      </c>
      <c r="D195" s="313" t="s">
        <v>107</v>
      </c>
      <c r="E195" s="253">
        <v>0.62156999999999996</v>
      </c>
      <c r="F195" s="320">
        <f>H195+J195</f>
        <v>0</v>
      </c>
      <c r="G195" s="254">
        <f>ROUND(E195*F195,2)</f>
        <v>0</v>
      </c>
      <c r="H195" s="254"/>
      <c r="I195" s="254">
        <f>ROUND(E195*H195,2)</f>
        <v>0</v>
      </c>
      <c r="J195" s="254"/>
      <c r="K195" s="254">
        <f>ROUND(E195*J195,2)</f>
        <v>0</v>
      </c>
      <c r="L195" s="254">
        <v>15</v>
      </c>
      <c r="M195" s="254">
        <f>G195*(1+L195/100)</f>
        <v>0</v>
      </c>
      <c r="N195" s="313">
        <v>0</v>
      </c>
      <c r="O195" s="313">
        <f>ROUND(E195*N195,5)</f>
        <v>0</v>
      </c>
      <c r="P195" s="313">
        <v>0</v>
      </c>
      <c r="Q195" s="313">
        <f>ROUND(E195*P195,5)</f>
        <v>0</v>
      </c>
      <c r="R195" s="34"/>
      <c r="S195" s="34"/>
      <c r="T195" s="36"/>
      <c r="U195" s="34"/>
      <c r="V195" s="37"/>
      <c r="W195" s="37"/>
      <c r="X195" s="37"/>
      <c r="Y195" s="37"/>
      <c r="Z195" s="37"/>
      <c r="AA195" s="37"/>
      <c r="AB195" s="37"/>
      <c r="AC195" s="37"/>
      <c r="AD195" s="37"/>
      <c r="AE195" s="37" t="s">
        <v>109</v>
      </c>
      <c r="AF195" s="37">
        <v>0</v>
      </c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</row>
    <row r="196" spans="1:60" ht="14.5" outlineLevel="1">
      <c r="A196" s="255" t="s">
        <v>97</v>
      </c>
      <c r="B196" s="256" t="s">
        <v>30</v>
      </c>
      <c r="C196" s="257" t="s">
        <v>29</v>
      </c>
      <c r="D196" s="317"/>
      <c r="E196" s="259"/>
      <c r="F196" s="260"/>
      <c r="G196" s="260">
        <f>SUMIF(AE197:AE210,"&lt;&gt;NOR",G197:G210)</f>
        <v>0</v>
      </c>
      <c r="H196" s="260"/>
      <c r="I196" s="260">
        <f>SUM(I197:I210)</f>
        <v>0</v>
      </c>
      <c r="J196" s="260"/>
      <c r="K196" s="260">
        <f>SUM(K197:K210)</f>
        <v>0</v>
      </c>
      <c r="L196" s="260"/>
      <c r="M196" s="260">
        <f>SUM(M197:M210)</f>
        <v>0</v>
      </c>
      <c r="N196" s="317"/>
      <c r="O196" s="317">
        <f>SUM(O197:O210)</f>
        <v>0.17086999999999999</v>
      </c>
      <c r="P196" s="317"/>
      <c r="Q196" s="317">
        <f>SUM(Q197:Q210)</f>
        <v>0</v>
      </c>
      <c r="R196" s="34"/>
      <c r="S196" s="34"/>
      <c r="T196" s="36">
        <v>0</v>
      </c>
      <c r="U196" s="34" t="e">
        <f>ROUND(#REF!*T196,2)</f>
        <v>#REF!</v>
      </c>
      <c r="V196" s="37"/>
      <c r="W196" s="37"/>
      <c r="X196" s="37"/>
      <c r="Y196" s="37"/>
      <c r="Z196" s="37"/>
      <c r="AA196" s="37"/>
      <c r="AB196" s="37"/>
      <c r="AC196" s="37"/>
      <c r="AD196" s="37"/>
      <c r="AE196" s="37" t="s">
        <v>113</v>
      </c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</row>
    <row r="197" spans="1:60" outlineLevel="1">
      <c r="A197" s="249">
        <v>92</v>
      </c>
      <c r="B197" s="250" t="s">
        <v>368</v>
      </c>
      <c r="C197" s="251" t="s">
        <v>369</v>
      </c>
      <c r="D197" s="313" t="s">
        <v>121</v>
      </c>
      <c r="E197" s="253">
        <v>163.7988</v>
      </c>
      <c r="F197" s="320">
        <v>0</v>
      </c>
      <c r="G197" s="254">
        <f>ROUND(E197*F197,2)</f>
        <v>0</v>
      </c>
      <c r="H197" s="254"/>
      <c r="I197" s="254">
        <f>ROUND(E197*H197,2)</f>
        <v>0</v>
      </c>
      <c r="J197" s="254"/>
      <c r="K197" s="254">
        <f>ROUND(E197*J197,2)</f>
        <v>0</v>
      </c>
      <c r="L197" s="254">
        <v>15</v>
      </c>
      <c r="M197" s="254">
        <f>G197*(1+L197/100)</f>
        <v>0</v>
      </c>
      <c r="N197" s="313">
        <v>0</v>
      </c>
      <c r="O197" s="313">
        <f>ROUND(E197*N197,5)</f>
        <v>0</v>
      </c>
      <c r="P197" s="313">
        <v>0</v>
      </c>
      <c r="Q197" s="313">
        <f>ROUND(E197*P197,5)</f>
        <v>0</v>
      </c>
      <c r="R197" s="34"/>
      <c r="S197" s="34"/>
      <c r="T197" s="36"/>
      <c r="U197" s="34"/>
      <c r="V197" s="37"/>
      <c r="W197" s="37"/>
      <c r="X197" s="37"/>
      <c r="Y197" s="37"/>
      <c r="Z197" s="37"/>
      <c r="AA197" s="37"/>
      <c r="AB197" s="37"/>
      <c r="AC197" s="37"/>
      <c r="AD197" s="37"/>
      <c r="AE197" s="37" t="s">
        <v>109</v>
      </c>
      <c r="AF197" s="37">
        <v>0</v>
      </c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</row>
    <row r="198" spans="1:60" outlineLevel="1">
      <c r="A198" s="249"/>
      <c r="B198" s="250"/>
      <c r="C198" s="314" t="s">
        <v>1385</v>
      </c>
      <c r="D198" s="315"/>
      <c r="E198" s="316">
        <v>19.927</v>
      </c>
      <c r="F198" s="254"/>
      <c r="G198" s="254"/>
      <c r="H198" s="254"/>
      <c r="I198" s="254"/>
      <c r="J198" s="254"/>
      <c r="K198" s="254"/>
      <c r="L198" s="254"/>
      <c r="M198" s="254"/>
      <c r="N198" s="313"/>
      <c r="O198" s="313"/>
      <c r="P198" s="313"/>
      <c r="Q198" s="313"/>
      <c r="R198" s="34"/>
      <c r="S198" s="34"/>
      <c r="T198" s="36">
        <v>1.448</v>
      </c>
      <c r="U198" s="34" t="e">
        <f>ROUND(#REF!*T198,2)</f>
        <v>#REF!</v>
      </c>
      <c r="V198" s="37"/>
      <c r="W198" s="37"/>
      <c r="X198" s="37"/>
      <c r="Y198" s="37"/>
      <c r="Z198" s="37"/>
      <c r="AA198" s="37"/>
      <c r="AB198" s="37"/>
      <c r="AC198" s="37"/>
      <c r="AD198" s="37"/>
      <c r="AE198" s="37" t="s">
        <v>102</v>
      </c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</row>
    <row r="199" spans="1:60" outlineLevel="1">
      <c r="A199" s="249"/>
      <c r="B199" s="250"/>
      <c r="C199" s="314" t="s">
        <v>1386</v>
      </c>
      <c r="D199" s="315"/>
      <c r="E199" s="316">
        <v>44.502200000000002</v>
      </c>
      <c r="F199" s="254"/>
      <c r="G199" s="254"/>
      <c r="H199" s="254"/>
      <c r="I199" s="254"/>
      <c r="J199" s="254"/>
      <c r="K199" s="254"/>
      <c r="L199" s="254"/>
      <c r="M199" s="254"/>
      <c r="N199" s="313"/>
      <c r="O199" s="313"/>
      <c r="P199" s="313"/>
      <c r="Q199" s="313"/>
      <c r="R199" s="34"/>
      <c r="S199" s="34"/>
      <c r="T199" s="36"/>
      <c r="U199" s="34"/>
      <c r="V199" s="37"/>
      <c r="W199" s="37"/>
      <c r="X199" s="37"/>
      <c r="Y199" s="37"/>
      <c r="Z199" s="37"/>
      <c r="AA199" s="37"/>
      <c r="AB199" s="37"/>
      <c r="AC199" s="37"/>
      <c r="AD199" s="37"/>
      <c r="AE199" s="37" t="s">
        <v>109</v>
      </c>
      <c r="AF199" s="37">
        <v>0</v>
      </c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</row>
    <row r="200" spans="1:60" outlineLevel="1">
      <c r="A200" s="249"/>
      <c r="B200" s="250"/>
      <c r="C200" s="314" t="s">
        <v>1387</v>
      </c>
      <c r="D200" s="315"/>
      <c r="E200" s="316">
        <v>52.2804</v>
      </c>
      <c r="F200" s="254"/>
      <c r="G200" s="254"/>
      <c r="H200" s="254"/>
      <c r="I200" s="254"/>
      <c r="J200" s="254"/>
      <c r="K200" s="254"/>
      <c r="L200" s="254"/>
      <c r="M200" s="254"/>
      <c r="N200" s="313"/>
      <c r="O200" s="313"/>
      <c r="P200" s="313"/>
      <c r="Q200" s="313"/>
      <c r="R200" s="34"/>
      <c r="S200" s="34"/>
      <c r="T200" s="36">
        <v>0</v>
      </c>
      <c r="U200" s="34" t="e">
        <f>ROUND(#REF!*T200,2)</f>
        <v>#REF!</v>
      </c>
      <c r="V200" s="37"/>
      <c r="W200" s="37"/>
      <c r="X200" s="37"/>
      <c r="Y200" s="37"/>
      <c r="Z200" s="37"/>
      <c r="AA200" s="37"/>
      <c r="AB200" s="37"/>
      <c r="AC200" s="37"/>
      <c r="AD200" s="37"/>
      <c r="AE200" s="37" t="s">
        <v>113</v>
      </c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</row>
    <row r="201" spans="1:60" outlineLevel="1">
      <c r="A201" s="249"/>
      <c r="B201" s="250"/>
      <c r="C201" s="314" t="s">
        <v>1383</v>
      </c>
      <c r="D201" s="315"/>
      <c r="E201" s="316">
        <v>47.089199999999998</v>
      </c>
      <c r="F201" s="254"/>
      <c r="G201" s="254"/>
      <c r="H201" s="254"/>
      <c r="I201" s="254"/>
      <c r="J201" s="254"/>
      <c r="K201" s="254"/>
      <c r="L201" s="254"/>
      <c r="M201" s="254"/>
      <c r="N201" s="313"/>
      <c r="O201" s="313"/>
      <c r="P201" s="313"/>
      <c r="Q201" s="313"/>
      <c r="R201" s="34"/>
      <c r="S201" s="34"/>
      <c r="T201" s="36"/>
      <c r="U201" s="34"/>
      <c r="V201" s="37"/>
      <c r="W201" s="37"/>
      <c r="X201" s="37"/>
      <c r="Y201" s="37"/>
      <c r="Z201" s="37"/>
      <c r="AA201" s="37"/>
      <c r="AB201" s="37"/>
      <c r="AC201" s="37"/>
      <c r="AD201" s="37"/>
      <c r="AE201" s="37" t="s">
        <v>109</v>
      </c>
      <c r="AF201" s="37">
        <v>0</v>
      </c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</row>
    <row r="202" spans="1:60" outlineLevel="1">
      <c r="A202" s="249">
        <v>93</v>
      </c>
      <c r="B202" s="250" t="s">
        <v>370</v>
      </c>
      <c r="C202" s="251" t="s">
        <v>371</v>
      </c>
      <c r="D202" s="313" t="s">
        <v>121</v>
      </c>
      <c r="E202" s="253">
        <v>65.55</v>
      </c>
      <c r="F202" s="320">
        <v>0</v>
      </c>
      <c r="G202" s="254">
        <f>ROUND(E202*F202,2)</f>
        <v>0</v>
      </c>
      <c r="H202" s="254"/>
      <c r="I202" s="254">
        <f>ROUND(E202*H202,2)</f>
        <v>0</v>
      </c>
      <c r="J202" s="254"/>
      <c r="K202" s="254">
        <f>ROUND(E202*J202,2)</f>
        <v>0</v>
      </c>
      <c r="L202" s="254">
        <v>15</v>
      </c>
      <c r="M202" s="254">
        <f>G202*(1+L202/100)</f>
        <v>0</v>
      </c>
      <c r="N202" s="313">
        <v>3.5E-4</v>
      </c>
      <c r="O202" s="313">
        <f>ROUND(E202*N202,5)</f>
        <v>2.2939999999999999E-2</v>
      </c>
      <c r="P202" s="313">
        <v>0</v>
      </c>
      <c r="Q202" s="313">
        <f>ROUND(E202*P202,5)</f>
        <v>0</v>
      </c>
      <c r="R202" s="34"/>
      <c r="S202" s="34"/>
      <c r="T202" s="36">
        <v>0.12</v>
      </c>
      <c r="U202" s="34" t="e">
        <f>ROUND(#REF!*T202,2)</f>
        <v>#REF!</v>
      </c>
      <c r="V202" s="37"/>
      <c r="W202" s="37"/>
      <c r="X202" s="37"/>
      <c r="Y202" s="37"/>
      <c r="Z202" s="37"/>
      <c r="AA202" s="37"/>
      <c r="AB202" s="37"/>
      <c r="AC202" s="37"/>
      <c r="AD202" s="37"/>
      <c r="AE202" s="37" t="s">
        <v>102</v>
      </c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</row>
    <row r="203" spans="1:60" outlineLevel="1">
      <c r="A203" s="249"/>
      <c r="B203" s="250"/>
      <c r="C203" s="314" t="s">
        <v>1392</v>
      </c>
      <c r="D203" s="315"/>
      <c r="E203" s="316">
        <v>65.55</v>
      </c>
      <c r="F203" s="254"/>
      <c r="G203" s="254"/>
      <c r="H203" s="254"/>
      <c r="I203" s="254"/>
      <c r="J203" s="254"/>
      <c r="K203" s="254"/>
      <c r="L203" s="254"/>
      <c r="M203" s="254"/>
      <c r="N203" s="313"/>
      <c r="O203" s="313"/>
      <c r="P203" s="313"/>
      <c r="Q203" s="313"/>
      <c r="R203" s="34"/>
      <c r="S203" s="34"/>
      <c r="T203" s="36"/>
      <c r="U203" s="34"/>
      <c r="V203" s="37"/>
      <c r="W203" s="37"/>
      <c r="X203" s="37"/>
      <c r="Y203" s="37"/>
      <c r="Z203" s="37"/>
      <c r="AA203" s="37"/>
      <c r="AB203" s="37"/>
      <c r="AC203" s="37"/>
      <c r="AD203" s="37"/>
      <c r="AE203" s="37" t="s">
        <v>109</v>
      </c>
      <c r="AF203" s="37">
        <v>0</v>
      </c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</row>
    <row r="204" spans="1:60" outlineLevel="1">
      <c r="A204" s="249">
        <v>94</v>
      </c>
      <c r="B204" s="250" t="s">
        <v>372</v>
      </c>
      <c r="C204" s="251" t="s">
        <v>373</v>
      </c>
      <c r="D204" s="313" t="s">
        <v>121</v>
      </c>
      <c r="E204" s="253">
        <v>242.505</v>
      </c>
      <c r="F204" s="320">
        <f>H204+J204</f>
        <v>0</v>
      </c>
      <c r="G204" s="254">
        <f>ROUND(E204*F204,2)</f>
        <v>0</v>
      </c>
      <c r="H204" s="254"/>
      <c r="I204" s="254">
        <f>ROUND(E204*H204,2)</f>
        <v>0</v>
      </c>
      <c r="J204" s="254"/>
      <c r="K204" s="254">
        <f>ROUND(E204*J204,2)</f>
        <v>0</v>
      </c>
      <c r="L204" s="254">
        <v>15</v>
      </c>
      <c r="M204" s="254">
        <f>G204*(1+L204/100)</f>
        <v>0</v>
      </c>
      <c r="N204" s="313">
        <v>1.4999999999999999E-4</v>
      </c>
      <c r="O204" s="313">
        <f>ROUND(E204*N204,5)</f>
        <v>3.6380000000000003E-2</v>
      </c>
      <c r="P204" s="313">
        <v>0</v>
      </c>
      <c r="Q204" s="313">
        <f>ROUND(E204*P204,5)</f>
        <v>0</v>
      </c>
      <c r="R204" s="34"/>
      <c r="S204" s="34"/>
      <c r="T204" s="36">
        <v>1.5980000000000001</v>
      </c>
      <c r="U204" s="34" t="e">
        <f>ROUND(#REF!*T204,2)</f>
        <v>#REF!</v>
      </c>
      <c r="V204" s="37"/>
      <c r="W204" s="37"/>
      <c r="X204" s="37"/>
      <c r="Y204" s="37"/>
      <c r="Z204" s="37"/>
      <c r="AA204" s="37"/>
      <c r="AB204" s="37"/>
      <c r="AC204" s="37"/>
      <c r="AD204" s="37"/>
      <c r="AE204" s="37" t="s">
        <v>102</v>
      </c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</row>
    <row r="205" spans="1:60">
      <c r="A205" s="249"/>
      <c r="B205" s="250"/>
      <c r="C205" s="314" t="s">
        <v>1440</v>
      </c>
      <c r="D205" s="315"/>
      <c r="E205" s="316">
        <v>31.234999999999999</v>
      </c>
      <c r="F205" s="254"/>
      <c r="G205" s="254"/>
      <c r="H205" s="254"/>
      <c r="I205" s="254"/>
      <c r="J205" s="254"/>
      <c r="K205" s="254"/>
      <c r="L205" s="254"/>
      <c r="M205" s="254"/>
      <c r="N205" s="313"/>
      <c r="O205" s="313"/>
      <c r="P205" s="313"/>
      <c r="Q205" s="313"/>
      <c r="R205" s="39"/>
      <c r="S205" s="39"/>
      <c r="T205" s="41"/>
      <c r="U205" s="39" t="e">
        <f>SUM(U206:U219)</f>
        <v>#REF!</v>
      </c>
      <c r="AE205" s="29" t="s">
        <v>98</v>
      </c>
    </row>
    <row r="206" spans="1:60" outlineLevel="1">
      <c r="A206" s="249"/>
      <c r="B206" s="250"/>
      <c r="C206" s="314" t="s">
        <v>1441</v>
      </c>
      <c r="D206" s="315"/>
      <c r="E206" s="316">
        <v>59.85</v>
      </c>
      <c r="F206" s="254"/>
      <c r="G206" s="254"/>
      <c r="H206" s="254"/>
      <c r="I206" s="254"/>
      <c r="J206" s="254"/>
      <c r="K206" s="254"/>
      <c r="L206" s="254"/>
      <c r="M206" s="254"/>
      <c r="N206" s="313"/>
      <c r="O206" s="313"/>
      <c r="P206" s="313"/>
      <c r="Q206" s="313"/>
      <c r="R206" s="34"/>
      <c r="S206" s="34"/>
      <c r="T206" s="36">
        <v>6.9709999999999994E-2</v>
      </c>
      <c r="U206" s="34" t="e">
        <f>ROUND(#REF!*T206,2)</f>
        <v>#REF!</v>
      </c>
      <c r="V206" s="37"/>
      <c r="W206" s="37"/>
      <c r="X206" s="37"/>
      <c r="Y206" s="37"/>
      <c r="Z206" s="37"/>
      <c r="AA206" s="37"/>
      <c r="AB206" s="37"/>
      <c r="AC206" s="37"/>
      <c r="AD206" s="37"/>
      <c r="AE206" s="37" t="s">
        <v>102</v>
      </c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</row>
    <row r="207" spans="1:60" outlineLevel="1">
      <c r="A207" s="249"/>
      <c r="B207" s="250"/>
      <c r="C207" s="314" t="s">
        <v>1442</v>
      </c>
      <c r="D207" s="315"/>
      <c r="E207" s="316">
        <v>73.099999999999994</v>
      </c>
      <c r="F207" s="254"/>
      <c r="G207" s="254"/>
      <c r="H207" s="254"/>
      <c r="I207" s="254"/>
      <c r="J207" s="254"/>
      <c r="K207" s="254"/>
      <c r="L207" s="254"/>
      <c r="M207" s="254"/>
      <c r="N207" s="313"/>
      <c r="O207" s="313"/>
      <c r="P207" s="313"/>
      <c r="Q207" s="313"/>
      <c r="R207" s="34"/>
      <c r="S207" s="34"/>
      <c r="T207" s="36"/>
      <c r="U207" s="34"/>
      <c r="V207" s="37"/>
      <c r="W207" s="37"/>
      <c r="X207" s="37"/>
      <c r="Y207" s="37"/>
      <c r="Z207" s="37"/>
      <c r="AA207" s="37"/>
      <c r="AB207" s="37"/>
      <c r="AC207" s="37"/>
      <c r="AD207" s="37"/>
      <c r="AE207" s="37" t="s">
        <v>109</v>
      </c>
      <c r="AF207" s="37">
        <v>0</v>
      </c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</row>
    <row r="208" spans="1:60" outlineLevel="1">
      <c r="A208" s="249"/>
      <c r="B208" s="250"/>
      <c r="C208" s="314" t="s">
        <v>1443</v>
      </c>
      <c r="D208" s="315"/>
      <c r="E208" s="316">
        <v>67.650000000000006</v>
      </c>
      <c r="F208" s="254"/>
      <c r="G208" s="254"/>
      <c r="H208" s="254"/>
      <c r="I208" s="254"/>
      <c r="J208" s="254"/>
      <c r="K208" s="254"/>
      <c r="L208" s="254"/>
      <c r="M208" s="254"/>
      <c r="N208" s="313"/>
      <c r="O208" s="313"/>
      <c r="P208" s="313"/>
      <c r="Q208" s="313"/>
      <c r="R208" s="34"/>
      <c r="S208" s="34"/>
      <c r="T208" s="36"/>
      <c r="U208" s="34"/>
      <c r="V208" s="37"/>
      <c r="W208" s="37"/>
      <c r="X208" s="37"/>
      <c r="Y208" s="37"/>
      <c r="Z208" s="37"/>
      <c r="AA208" s="37"/>
      <c r="AB208" s="37"/>
      <c r="AC208" s="37"/>
      <c r="AD208" s="37"/>
      <c r="AE208" s="37" t="s">
        <v>109</v>
      </c>
      <c r="AF208" s="37">
        <v>0</v>
      </c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</row>
    <row r="209" spans="1:60" outlineLevel="1">
      <c r="A209" s="249"/>
      <c r="B209" s="250"/>
      <c r="C209" s="314" t="s">
        <v>1444</v>
      </c>
      <c r="D209" s="315"/>
      <c r="E209" s="316">
        <v>10.67</v>
      </c>
      <c r="F209" s="254"/>
      <c r="G209" s="254"/>
      <c r="H209" s="254"/>
      <c r="I209" s="254"/>
      <c r="J209" s="254"/>
      <c r="K209" s="254"/>
      <c r="L209" s="254"/>
      <c r="M209" s="254"/>
      <c r="N209" s="313"/>
      <c r="O209" s="313"/>
      <c r="P209" s="313"/>
      <c r="Q209" s="313"/>
      <c r="R209" s="34"/>
      <c r="S209" s="34"/>
      <c r="T209" s="36"/>
      <c r="U209" s="34"/>
      <c r="V209" s="37"/>
      <c r="W209" s="37"/>
      <c r="X209" s="37"/>
      <c r="Y209" s="37"/>
      <c r="Z209" s="37"/>
      <c r="AA209" s="37"/>
      <c r="AB209" s="37"/>
      <c r="AC209" s="37"/>
      <c r="AD209" s="37"/>
      <c r="AE209" s="37" t="s">
        <v>109</v>
      </c>
      <c r="AF209" s="37">
        <v>0</v>
      </c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</row>
    <row r="210" spans="1:60" outlineLevel="1">
      <c r="A210" s="249">
        <v>95</v>
      </c>
      <c r="B210" s="250" t="s">
        <v>380</v>
      </c>
      <c r="C210" s="251" t="s">
        <v>381</v>
      </c>
      <c r="D210" s="313" t="s">
        <v>121</v>
      </c>
      <c r="E210" s="253">
        <v>242.505</v>
      </c>
      <c r="F210" s="320">
        <v>0</v>
      </c>
      <c r="G210" s="254">
        <f>ROUND(E210*F210,2)</f>
        <v>0</v>
      </c>
      <c r="H210" s="254"/>
      <c r="I210" s="254">
        <f>ROUND(E210*H210,2)</f>
        <v>0</v>
      </c>
      <c r="J210" s="254"/>
      <c r="K210" s="254">
        <f>ROUND(E210*J210,2)</f>
        <v>0</v>
      </c>
      <c r="L210" s="254">
        <v>15</v>
      </c>
      <c r="M210" s="254">
        <f>G210*(1+L210/100)</f>
        <v>0</v>
      </c>
      <c r="N210" s="313">
        <v>4.6000000000000001E-4</v>
      </c>
      <c r="O210" s="313">
        <f>ROUND(E210*N210,5)</f>
        <v>0.11155</v>
      </c>
      <c r="P210" s="313">
        <v>0</v>
      </c>
      <c r="Q210" s="313">
        <f>ROUND(E210*P210,5)</f>
        <v>0</v>
      </c>
      <c r="R210" s="34"/>
      <c r="S210" s="34"/>
      <c r="T210" s="36"/>
      <c r="U210" s="34"/>
      <c r="V210" s="37"/>
      <c r="W210" s="37"/>
      <c r="X210" s="37"/>
      <c r="Y210" s="37"/>
      <c r="Z210" s="37"/>
      <c r="AA210" s="37"/>
      <c r="AB210" s="37"/>
      <c r="AC210" s="37"/>
      <c r="AD210" s="37"/>
      <c r="AE210" s="37" t="s">
        <v>109</v>
      </c>
      <c r="AF210" s="37">
        <v>0</v>
      </c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</row>
    <row r="211" spans="1:60" ht="14.5" outlineLevel="1">
      <c r="A211" s="255" t="s">
        <v>97</v>
      </c>
      <c r="B211" s="256" t="s">
        <v>1216</v>
      </c>
      <c r="C211" s="257" t="s">
        <v>1217</v>
      </c>
      <c r="D211" s="317"/>
      <c r="E211" s="259"/>
      <c r="F211" s="260"/>
      <c r="G211" s="260">
        <f>SUMIF(AE212:AE214,"&lt;&gt;NOR",G212:G214)</f>
        <v>0</v>
      </c>
      <c r="H211" s="260"/>
      <c r="I211" s="260">
        <f>SUM(I212:I214)</f>
        <v>0</v>
      </c>
      <c r="J211" s="260"/>
      <c r="K211" s="260">
        <f>SUM(K212:K214)</f>
        <v>0</v>
      </c>
      <c r="L211" s="260"/>
      <c r="M211" s="260">
        <f>SUM(M212:M214)</f>
        <v>0</v>
      </c>
      <c r="N211" s="317"/>
      <c r="O211" s="317">
        <f>SUM(O212:O214)</f>
        <v>0</v>
      </c>
      <c r="P211" s="317"/>
      <c r="Q211" s="317">
        <f>SUM(Q212:Q214)</f>
        <v>6.0000000000000001E-3</v>
      </c>
      <c r="R211" s="34"/>
      <c r="S211" s="34"/>
      <c r="T211" s="36">
        <v>1.35E-2</v>
      </c>
      <c r="U211" s="34" t="e">
        <f>ROUND(#REF!*T211,2)</f>
        <v>#REF!</v>
      </c>
      <c r="V211" s="37"/>
      <c r="W211" s="37"/>
      <c r="X211" s="37"/>
      <c r="Y211" s="37"/>
      <c r="Z211" s="37"/>
      <c r="AA211" s="37"/>
      <c r="AB211" s="37"/>
      <c r="AC211" s="37"/>
      <c r="AD211" s="37"/>
      <c r="AE211" s="37" t="s">
        <v>102</v>
      </c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</row>
    <row r="212" spans="1:60" outlineLevel="1">
      <c r="A212" s="249">
        <v>96</v>
      </c>
      <c r="B212" s="250" t="s">
        <v>1445</v>
      </c>
      <c r="C212" s="251" t="s">
        <v>1446</v>
      </c>
      <c r="D212" s="313" t="s">
        <v>121</v>
      </c>
      <c r="E212" s="253">
        <v>0.6</v>
      </c>
      <c r="F212" s="320">
        <f>H212+J212</f>
        <v>0</v>
      </c>
      <c r="G212" s="254">
        <f>ROUND(E212*F212,2)</f>
        <v>0</v>
      </c>
      <c r="H212" s="254"/>
      <c r="I212" s="254">
        <f>ROUND(E212*H212,2)</f>
        <v>0</v>
      </c>
      <c r="J212" s="254"/>
      <c r="K212" s="254">
        <f>ROUND(E212*J212,2)</f>
        <v>0</v>
      </c>
      <c r="L212" s="254">
        <v>15</v>
      </c>
      <c r="M212" s="254">
        <f>G212*(1+L212/100)</f>
        <v>0</v>
      </c>
      <c r="N212" s="313">
        <v>0</v>
      </c>
      <c r="O212" s="313">
        <f>ROUND(E212*N212,5)</f>
        <v>0</v>
      </c>
      <c r="P212" s="313">
        <v>0.01</v>
      </c>
      <c r="Q212" s="313">
        <f>ROUND(E212*P212,5)</f>
        <v>6.0000000000000001E-3</v>
      </c>
      <c r="R212" s="34"/>
      <c r="S212" s="34"/>
      <c r="T212" s="36"/>
      <c r="U212" s="34"/>
      <c r="V212" s="37"/>
      <c r="W212" s="37"/>
      <c r="X212" s="37"/>
      <c r="Y212" s="37"/>
      <c r="Z212" s="37"/>
      <c r="AA212" s="37"/>
      <c r="AB212" s="37"/>
      <c r="AC212" s="37"/>
      <c r="AD212" s="37"/>
      <c r="AE212" s="37" t="s">
        <v>109</v>
      </c>
      <c r="AF212" s="37">
        <v>0</v>
      </c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</row>
    <row r="213" spans="1:60" outlineLevel="1">
      <c r="A213" s="249"/>
      <c r="B213" s="250"/>
      <c r="C213" s="536" t="s">
        <v>1447</v>
      </c>
      <c r="D213" s="537"/>
      <c r="E213" s="538"/>
      <c r="F213" s="539"/>
      <c r="G213" s="540"/>
      <c r="H213" s="254"/>
      <c r="I213" s="254"/>
      <c r="J213" s="254"/>
      <c r="K213" s="254"/>
      <c r="L213" s="254"/>
      <c r="M213" s="254"/>
      <c r="N213" s="313"/>
      <c r="O213" s="313"/>
      <c r="P213" s="313"/>
      <c r="Q213" s="313"/>
      <c r="R213" s="34"/>
      <c r="S213" s="34"/>
      <c r="T213" s="36">
        <v>3.2480000000000002E-2</v>
      </c>
      <c r="U213" s="34" t="e">
        <f>ROUND(#REF!*T213,2)</f>
        <v>#REF!</v>
      </c>
      <c r="V213" s="37"/>
      <c r="W213" s="37"/>
      <c r="X213" s="37"/>
      <c r="Y213" s="37"/>
      <c r="Z213" s="37"/>
      <c r="AA213" s="37"/>
      <c r="AB213" s="37"/>
      <c r="AC213" s="37"/>
      <c r="AD213" s="37"/>
      <c r="AE213" s="37" t="s">
        <v>102</v>
      </c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</row>
    <row r="214" spans="1:60" outlineLevel="1">
      <c r="A214" s="249"/>
      <c r="B214" s="250"/>
      <c r="C214" s="314" t="s">
        <v>1448</v>
      </c>
      <c r="D214" s="315"/>
      <c r="E214" s="316">
        <v>0.6</v>
      </c>
      <c r="F214" s="254"/>
      <c r="G214" s="254"/>
      <c r="H214" s="254"/>
      <c r="I214" s="254"/>
      <c r="J214" s="254"/>
      <c r="K214" s="254"/>
      <c r="L214" s="254"/>
      <c r="M214" s="254"/>
      <c r="N214" s="313"/>
      <c r="O214" s="313"/>
      <c r="P214" s="313"/>
      <c r="Q214" s="313"/>
      <c r="R214" s="34"/>
      <c r="S214" s="34"/>
      <c r="T214" s="36"/>
      <c r="U214" s="34"/>
      <c r="V214" s="37"/>
      <c r="W214" s="37"/>
      <c r="X214" s="37"/>
      <c r="Y214" s="37"/>
      <c r="Z214" s="37"/>
      <c r="AA214" s="37"/>
      <c r="AB214" s="37"/>
      <c r="AC214" s="37"/>
      <c r="AD214" s="37"/>
      <c r="AE214" s="37" t="s">
        <v>109</v>
      </c>
      <c r="AF214" s="37">
        <v>0</v>
      </c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</row>
    <row r="215" spans="1:60" ht="14.5" outlineLevel="1">
      <c r="A215" s="255" t="s">
        <v>97</v>
      </c>
      <c r="B215" s="256" t="s">
        <v>27</v>
      </c>
      <c r="C215" s="257" t="s">
        <v>28</v>
      </c>
      <c r="D215" s="317"/>
      <c r="E215" s="259"/>
      <c r="F215" s="260"/>
      <c r="G215" s="260">
        <f>SUMIF(AE216:AE216,"&lt;&gt;NOR",G216:G216)</f>
        <v>0</v>
      </c>
      <c r="H215" s="260"/>
      <c r="I215" s="260">
        <f>SUM(I216:I216)</f>
        <v>0</v>
      </c>
      <c r="J215" s="260"/>
      <c r="K215" s="260">
        <f>SUM(K216:K216)</f>
        <v>0</v>
      </c>
      <c r="L215" s="260"/>
      <c r="M215" s="260">
        <f>SUM(M216:M216)</f>
        <v>0</v>
      </c>
      <c r="N215" s="317"/>
      <c r="O215" s="317">
        <f>SUM(O216:O216)</f>
        <v>0</v>
      </c>
      <c r="P215" s="317"/>
      <c r="Q215" s="317">
        <f>SUM(Q216:Q216)</f>
        <v>0</v>
      </c>
      <c r="R215" s="34"/>
      <c r="S215" s="34"/>
      <c r="T215" s="36"/>
      <c r="U215" s="34"/>
      <c r="V215" s="37"/>
      <c r="W215" s="37"/>
      <c r="X215" s="37"/>
      <c r="Y215" s="37"/>
      <c r="Z215" s="37"/>
      <c r="AA215" s="37"/>
      <c r="AB215" s="37"/>
      <c r="AC215" s="37"/>
      <c r="AD215" s="37"/>
      <c r="AE215" s="37" t="s">
        <v>109</v>
      </c>
      <c r="AF215" s="37">
        <v>0</v>
      </c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</row>
    <row r="216" spans="1:60" outlineLevel="1">
      <c r="A216" s="261">
        <v>97</v>
      </c>
      <c r="B216" s="262" t="s">
        <v>382</v>
      </c>
      <c r="C216" s="263" t="s">
        <v>383</v>
      </c>
      <c r="D216" s="318" t="s">
        <v>384</v>
      </c>
      <c r="E216" s="265">
        <v>1</v>
      </c>
      <c r="F216" s="321">
        <v>0</v>
      </c>
      <c r="G216" s="266">
        <f>ROUND(E216*F216,2)</f>
        <v>0</v>
      </c>
      <c r="H216" s="266"/>
      <c r="I216" s="266">
        <f>ROUND(E216*H216,2)</f>
        <v>0</v>
      </c>
      <c r="J216" s="266"/>
      <c r="K216" s="266">
        <f>ROUND(E216*J216,2)</f>
        <v>0</v>
      </c>
      <c r="L216" s="266">
        <v>15</v>
      </c>
      <c r="M216" s="266">
        <f>G216*(1+L216/100)</f>
        <v>0</v>
      </c>
      <c r="N216" s="318">
        <v>0</v>
      </c>
      <c r="O216" s="318">
        <f>ROUND(E216*N216,5)</f>
        <v>0</v>
      </c>
      <c r="P216" s="318">
        <v>0</v>
      </c>
      <c r="Q216" s="318">
        <f>ROUND(E216*P216,5)</f>
        <v>0</v>
      </c>
      <c r="R216" s="34"/>
      <c r="S216" s="34"/>
      <c r="T216" s="36"/>
      <c r="U216" s="34"/>
      <c r="V216" s="37"/>
      <c r="W216" s="37"/>
      <c r="X216" s="37"/>
      <c r="Y216" s="37"/>
      <c r="Z216" s="37"/>
      <c r="AA216" s="37"/>
      <c r="AB216" s="37"/>
      <c r="AC216" s="37"/>
      <c r="AD216" s="37"/>
      <c r="AE216" s="37" t="s">
        <v>109</v>
      </c>
      <c r="AF216" s="37">
        <v>0</v>
      </c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</row>
    <row r="217" spans="1:60" ht="14.5" outlineLevel="1">
      <c r="A217" s="322"/>
      <c r="B217" s="323" t="s">
        <v>385</v>
      </c>
      <c r="C217" s="324" t="s">
        <v>385</v>
      </c>
      <c r="D217" s="322"/>
      <c r="E217" s="322"/>
      <c r="F217" s="322"/>
      <c r="G217" s="322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4"/>
      <c r="S217" s="34"/>
      <c r="T217" s="36"/>
      <c r="U217" s="34"/>
      <c r="V217" s="37"/>
      <c r="W217" s="37"/>
      <c r="X217" s="37"/>
      <c r="Y217" s="37"/>
      <c r="Z217" s="37"/>
      <c r="AA217" s="37"/>
      <c r="AB217" s="37"/>
      <c r="AC217" s="37"/>
      <c r="AD217" s="37"/>
      <c r="AE217" s="37" t="s">
        <v>109</v>
      </c>
      <c r="AF217" s="37">
        <v>0</v>
      </c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</row>
    <row r="218" spans="1:60" ht="14.5" outlineLevel="1">
      <c r="A218" s="325"/>
      <c r="B218" s="326" t="s">
        <v>2203</v>
      </c>
      <c r="C218" s="327" t="s">
        <v>385</v>
      </c>
      <c r="D218" s="328"/>
      <c r="E218" s="328"/>
      <c r="F218" s="328"/>
      <c r="G218" s="329">
        <f>G8+G32+G54+G63+G69+G90+G108+G111+G115+G123+G132+G153+G162+G177+G180+G196+G211</f>
        <v>0</v>
      </c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4"/>
      <c r="S218" s="34"/>
      <c r="T218" s="36"/>
      <c r="U218" s="34"/>
      <c r="V218" s="37"/>
      <c r="W218" s="37"/>
      <c r="X218" s="37"/>
      <c r="Y218" s="37"/>
      <c r="Z218" s="37"/>
      <c r="AA218" s="37"/>
      <c r="AB218" s="37"/>
      <c r="AC218" s="37"/>
      <c r="AD218" s="37"/>
      <c r="AE218" s="37" t="s">
        <v>109</v>
      </c>
      <c r="AF218" s="37">
        <v>0</v>
      </c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</row>
    <row r="219" spans="1:60" outlineLevel="1">
      <c r="R219" s="34"/>
      <c r="S219" s="34"/>
      <c r="T219" s="36">
        <v>0.10191</v>
      </c>
      <c r="U219" s="34" t="e">
        <f>ROUND(#REF!*T219,2)</f>
        <v>#REF!</v>
      </c>
      <c r="V219" s="37"/>
      <c r="W219" s="37"/>
      <c r="X219" s="37"/>
      <c r="Y219" s="37"/>
      <c r="Z219" s="37"/>
      <c r="AA219" s="37"/>
      <c r="AB219" s="37"/>
      <c r="AC219" s="37"/>
      <c r="AD219" s="37"/>
      <c r="AE219" s="37" t="s">
        <v>102</v>
      </c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</row>
    <row r="220" spans="1:60">
      <c r="R220" s="39"/>
      <c r="S220" s="39"/>
      <c r="T220" s="41"/>
      <c r="U220" s="39" t="e">
        <f>SUM(U221:U223)</f>
        <v>#REF!</v>
      </c>
      <c r="AE220" s="29" t="s">
        <v>98</v>
      </c>
    </row>
    <row r="221" spans="1:60" outlineLevel="1">
      <c r="R221" s="34"/>
      <c r="S221" s="34"/>
      <c r="T221" s="36">
        <v>0.2</v>
      </c>
      <c r="U221" s="34" t="e">
        <f>ROUND(#REF!*T221,2)</f>
        <v>#REF!</v>
      </c>
      <c r="V221" s="37"/>
      <c r="W221" s="37"/>
      <c r="X221" s="37"/>
      <c r="Y221" s="37"/>
      <c r="Z221" s="37"/>
      <c r="AA221" s="37"/>
      <c r="AB221" s="37"/>
      <c r="AC221" s="37"/>
      <c r="AD221" s="37"/>
      <c r="AE221" s="37" t="s">
        <v>102</v>
      </c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</row>
    <row r="222" spans="1:60" outlineLevel="1">
      <c r="B222" s="46" t="s">
        <v>2142</v>
      </c>
      <c r="G222" s="418">
        <f>G8+G32+G54+G63+G69+G90+G108</f>
        <v>0</v>
      </c>
      <c r="R222" s="34"/>
      <c r="S222" s="34"/>
      <c r="T222" s="36"/>
      <c r="U222" s="34"/>
      <c r="V222" s="37"/>
      <c r="W222" s="37"/>
      <c r="X222" s="37"/>
      <c r="Y222" s="37"/>
      <c r="Z222" s="37"/>
      <c r="AA222" s="37"/>
      <c r="AB222" s="37"/>
      <c r="AC222" s="37"/>
      <c r="AD222" s="37"/>
      <c r="AE222" s="37" t="s">
        <v>104</v>
      </c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8" t="e">
        <f>#REF!</f>
        <v>#REF!</v>
      </c>
      <c r="BB222" s="37"/>
      <c r="BC222" s="37"/>
      <c r="BD222" s="37"/>
      <c r="BE222" s="37"/>
      <c r="BF222" s="37"/>
      <c r="BG222" s="37"/>
      <c r="BH222" s="37"/>
    </row>
    <row r="223" spans="1:60" outlineLevel="1">
      <c r="B223" s="46" t="s">
        <v>2143</v>
      </c>
      <c r="G223" s="418">
        <f>G111+G115+G123+G132+G153+G162+G177+G180+G196+G211</f>
        <v>0</v>
      </c>
      <c r="R223" s="34"/>
      <c r="S223" s="34"/>
      <c r="T223" s="36"/>
      <c r="U223" s="34"/>
      <c r="V223" s="37"/>
      <c r="W223" s="37"/>
      <c r="X223" s="37"/>
      <c r="Y223" s="37"/>
      <c r="Z223" s="37"/>
      <c r="AA223" s="37"/>
      <c r="AB223" s="37"/>
      <c r="AC223" s="37"/>
      <c r="AD223" s="37"/>
      <c r="AE223" s="37" t="s">
        <v>109</v>
      </c>
      <c r="AF223" s="37">
        <v>0</v>
      </c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</row>
    <row r="224" spans="1:60">
      <c r="B224" s="46" t="s">
        <v>2162</v>
      </c>
      <c r="G224" s="418">
        <f>G215</f>
        <v>0</v>
      </c>
      <c r="R224" s="39"/>
      <c r="S224" s="39"/>
      <c r="T224" s="41"/>
      <c r="U224" s="39" t="e">
        <f>SUM(U225:U225)</f>
        <v>#REF!</v>
      </c>
      <c r="AE224" s="29" t="s">
        <v>98</v>
      </c>
    </row>
    <row r="225" spans="18:60" outlineLevel="1">
      <c r="R225" s="42"/>
      <c r="S225" s="42"/>
      <c r="T225" s="44">
        <v>0</v>
      </c>
      <c r="U225" s="42" t="e">
        <f>ROUND(#REF!*T225,2)</f>
        <v>#REF!</v>
      </c>
      <c r="V225" s="37"/>
      <c r="W225" s="37"/>
      <c r="X225" s="37"/>
      <c r="Y225" s="37"/>
      <c r="Z225" s="37"/>
      <c r="AA225" s="37"/>
      <c r="AB225" s="37"/>
      <c r="AC225" s="37"/>
      <c r="AD225" s="37"/>
      <c r="AE225" s="37" t="s">
        <v>102</v>
      </c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</row>
    <row r="226" spans="18:60">
      <c r="R226" s="45"/>
      <c r="S226" s="45"/>
      <c r="T226" s="45"/>
      <c r="U226" s="45"/>
      <c r="AC226" s="29">
        <v>15</v>
      </c>
      <c r="AD226" s="29">
        <v>21</v>
      </c>
    </row>
    <row r="227" spans="18:60">
      <c r="AE227" s="29" t="s">
        <v>386</v>
      </c>
    </row>
  </sheetData>
  <sheetProtection password="CD92" sheet="1" objects="1" scenarios="1" selectLockedCells="1"/>
  <mergeCells count="19">
    <mergeCell ref="C144:G144"/>
    <mergeCell ref="C145:G145"/>
    <mergeCell ref="C149:G149"/>
    <mergeCell ref="C185:G185"/>
    <mergeCell ref="C213:G213"/>
    <mergeCell ref="A1:G1"/>
    <mergeCell ref="C2:G2"/>
    <mergeCell ref="C3:G3"/>
    <mergeCell ref="C4:G4"/>
    <mergeCell ref="C10:G10"/>
    <mergeCell ref="C85:G85"/>
    <mergeCell ref="C88:G88"/>
    <mergeCell ref="C94:G94"/>
    <mergeCell ref="C125:G125"/>
    <mergeCell ref="C15:G15"/>
    <mergeCell ref="C18:G18"/>
    <mergeCell ref="C28:G28"/>
    <mergeCell ref="C65:G65"/>
    <mergeCell ref="C68:G68"/>
  </mergeCells>
  <pageMargins left="0.39370078740157499" right="0.196850393700787" top="0.78740157499999996" bottom="0.78740157499999996" header="0.3" footer="0.3"/>
  <pageSetup paperSize="9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I3290"/>
  <sheetViews>
    <sheetView view="pageBreakPreview" zoomScaleNormal="100" zoomScaleSheetLayoutView="100" workbookViewId="0">
      <selection activeCell="E43" sqref="E43"/>
    </sheetView>
  </sheetViews>
  <sheetFormatPr defaultColWidth="8.90625" defaultRowHeight="12.5"/>
  <cols>
    <col min="1" max="1" width="10.54296875" style="54" customWidth="1"/>
    <col min="2" max="2" width="51.6328125" style="55" customWidth="1"/>
    <col min="3" max="3" width="6.90625" style="56" customWidth="1"/>
    <col min="4" max="4" width="8.90625" style="54" customWidth="1"/>
    <col min="5" max="5" width="13.453125" style="52" customWidth="1"/>
    <col min="6" max="6" width="8.54296875" style="52" hidden="1" customWidth="1"/>
    <col min="7" max="7" width="12.90625" style="52" customWidth="1"/>
    <col min="8" max="8" width="14.54296875" style="52" customWidth="1"/>
    <col min="9" max="9" width="13.90625" style="52" customWidth="1"/>
    <col min="10" max="256" width="8.90625" style="47"/>
    <col min="257" max="257" width="10.54296875" style="47" customWidth="1"/>
    <col min="258" max="258" width="51.6328125" style="47" customWidth="1"/>
    <col min="259" max="259" width="6.90625" style="47" customWidth="1"/>
    <col min="260" max="260" width="8.90625" style="47" customWidth="1"/>
    <col min="261" max="261" width="13.453125" style="47" customWidth="1"/>
    <col min="262" max="262" width="0" style="47" hidden="1" customWidth="1"/>
    <col min="263" max="263" width="12.90625" style="47" customWidth="1"/>
    <col min="264" max="264" width="14.54296875" style="47" customWidth="1"/>
    <col min="265" max="265" width="13.90625" style="47" customWidth="1"/>
    <col min="266" max="512" width="8.90625" style="47"/>
    <col min="513" max="513" width="10.54296875" style="47" customWidth="1"/>
    <col min="514" max="514" width="51.6328125" style="47" customWidth="1"/>
    <col min="515" max="515" width="6.90625" style="47" customWidth="1"/>
    <col min="516" max="516" width="8.90625" style="47" customWidth="1"/>
    <col min="517" max="517" width="13.453125" style="47" customWidth="1"/>
    <col min="518" max="518" width="0" style="47" hidden="1" customWidth="1"/>
    <col min="519" max="519" width="12.90625" style="47" customWidth="1"/>
    <col min="520" max="520" width="14.54296875" style="47" customWidth="1"/>
    <col min="521" max="521" width="13.90625" style="47" customWidth="1"/>
    <col min="522" max="768" width="8.90625" style="47"/>
    <col min="769" max="769" width="10.54296875" style="47" customWidth="1"/>
    <col min="770" max="770" width="51.6328125" style="47" customWidth="1"/>
    <col min="771" max="771" width="6.90625" style="47" customWidth="1"/>
    <col min="772" max="772" width="8.90625" style="47" customWidth="1"/>
    <col min="773" max="773" width="13.453125" style="47" customWidth="1"/>
    <col min="774" max="774" width="0" style="47" hidden="1" customWidth="1"/>
    <col min="775" max="775" width="12.90625" style="47" customWidth="1"/>
    <col min="776" max="776" width="14.54296875" style="47" customWidth="1"/>
    <col min="777" max="777" width="13.90625" style="47" customWidth="1"/>
    <col min="778" max="1024" width="8.90625" style="47"/>
    <col min="1025" max="1025" width="10.54296875" style="47" customWidth="1"/>
    <col min="1026" max="1026" width="51.6328125" style="47" customWidth="1"/>
    <col min="1027" max="1027" width="6.90625" style="47" customWidth="1"/>
    <col min="1028" max="1028" width="8.90625" style="47" customWidth="1"/>
    <col min="1029" max="1029" width="13.453125" style="47" customWidth="1"/>
    <col min="1030" max="1030" width="0" style="47" hidden="1" customWidth="1"/>
    <col min="1031" max="1031" width="12.90625" style="47" customWidth="1"/>
    <col min="1032" max="1032" width="14.54296875" style="47" customWidth="1"/>
    <col min="1033" max="1033" width="13.90625" style="47" customWidth="1"/>
    <col min="1034" max="1280" width="8.90625" style="47"/>
    <col min="1281" max="1281" width="10.54296875" style="47" customWidth="1"/>
    <col min="1282" max="1282" width="51.6328125" style="47" customWidth="1"/>
    <col min="1283" max="1283" width="6.90625" style="47" customWidth="1"/>
    <col min="1284" max="1284" width="8.90625" style="47" customWidth="1"/>
    <col min="1285" max="1285" width="13.453125" style="47" customWidth="1"/>
    <col min="1286" max="1286" width="0" style="47" hidden="1" customWidth="1"/>
    <col min="1287" max="1287" width="12.90625" style="47" customWidth="1"/>
    <col min="1288" max="1288" width="14.54296875" style="47" customWidth="1"/>
    <col min="1289" max="1289" width="13.90625" style="47" customWidth="1"/>
    <col min="1290" max="1536" width="8.90625" style="47"/>
    <col min="1537" max="1537" width="10.54296875" style="47" customWidth="1"/>
    <col min="1538" max="1538" width="51.6328125" style="47" customWidth="1"/>
    <col min="1539" max="1539" width="6.90625" style="47" customWidth="1"/>
    <col min="1540" max="1540" width="8.90625" style="47" customWidth="1"/>
    <col min="1541" max="1541" width="13.453125" style="47" customWidth="1"/>
    <col min="1542" max="1542" width="0" style="47" hidden="1" customWidth="1"/>
    <col min="1543" max="1543" width="12.90625" style="47" customWidth="1"/>
    <col min="1544" max="1544" width="14.54296875" style="47" customWidth="1"/>
    <col min="1545" max="1545" width="13.90625" style="47" customWidth="1"/>
    <col min="1546" max="1792" width="8.90625" style="47"/>
    <col min="1793" max="1793" width="10.54296875" style="47" customWidth="1"/>
    <col min="1794" max="1794" width="51.6328125" style="47" customWidth="1"/>
    <col min="1795" max="1795" width="6.90625" style="47" customWidth="1"/>
    <col min="1796" max="1796" width="8.90625" style="47" customWidth="1"/>
    <col min="1797" max="1797" width="13.453125" style="47" customWidth="1"/>
    <col min="1798" max="1798" width="0" style="47" hidden="1" customWidth="1"/>
    <col min="1799" max="1799" width="12.90625" style="47" customWidth="1"/>
    <col min="1800" max="1800" width="14.54296875" style="47" customWidth="1"/>
    <col min="1801" max="1801" width="13.90625" style="47" customWidth="1"/>
    <col min="1802" max="2048" width="8.90625" style="47"/>
    <col min="2049" max="2049" width="10.54296875" style="47" customWidth="1"/>
    <col min="2050" max="2050" width="51.6328125" style="47" customWidth="1"/>
    <col min="2051" max="2051" width="6.90625" style="47" customWidth="1"/>
    <col min="2052" max="2052" width="8.90625" style="47" customWidth="1"/>
    <col min="2053" max="2053" width="13.453125" style="47" customWidth="1"/>
    <col min="2054" max="2054" width="0" style="47" hidden="1" customWidth="1"/>
    <col min="2055" max="2055" width="12.90625" style="47" customWidth="1"/>
    <col min="2056" max="2056" width="14.54296875" style="47" customWidth="1"/>
    <col min="2057" max="2057" width="13.90625" style="47" customWidth="1"/>
    <col min="2058" max="2304" width="8.90625" style="47"/>
    <col min="2305" max="2305" width="10.54296875" style="47" customWidth="1"/>
    <col min="2306" max="2306" width="51.6328125" style="47" customWidth="1"/>
    <col min="2307" max="2307" width="6.90625" style="47" customWidth="1"/>
    <col min="2308" max="2308" width="8.90625" style="47" customWidth="1"/>
    <col min="2309" max="2309" width="13.453125" style="47" customWidth="1"/>
    <col min="2310" max="2310" width="0" style="47" hidden="1" customWidth="1"/>
    <col min="2311" max="2311" width="12.90625" style="47" customWidth="1"/>
    <col min="2312" max="2312" width="14.54296875" style="47" customWidth="1"/>
    <col min="2313" max="2313" width="13.90625" style="47" customWidth="1"/>
    <col min="2314" max="2560" width="8.90625" style="47"/>
    <col min="2561" max="2561" width="10.54296875" style="47" customWidth="1"/>
    <col min="2562" max="2562" width="51.6328125" style="47" customWidth="1"/>
    <col min="2563" max="2563" width="6.90625" style="47" customWidth="1"/>
    <col min="2564" max="2564" width="8.90625" style="47" customWidth="1"/>
    <col min="2565" max="2565" width="13.453125" style="47" customWidth="1"/>
    <col min="2566" max="2566" width="0" style="47" hidden="1" customWidth="1"/>
    <col min="2567" max="2567" width="12.90625" style="47" customWidth="1"/>
    <col min="2568" max="2568" width="14.54296875" style="47" customWidth="1"/>
    <col min="2569" max="2569" width="13.90625" style="47" customWidth="1"/>
    <col min="2570" max="2816" width="8.90625" style="47"/>
    <col min="2817" max="2817" width="10.54296875" style="47" customWidth="1"/>
    <col min="2818" max="2818" width="51.6328125" style="47" customWidth="1"/>
    <col min="2819" max="2819" width="6.90625" style="47" customWidth="1"/>
    <col min="2820" max="2820" width="8.90625" style="47" customWidth="1"/>
    <col min="2821" max="2821" width="13.453125" style="47" customWidth="1"/>
    <col min="2822" max="2822" width="0" style="47" hidden="1" customWidth="1"/>
    <col min="2823" max="2823" width="12.90625" style="47" customWidth="1"/>
    <col min="2824" max="2824" width="14.54296875" style="47" customWidth="1"/>
    <col min="2825" max="2825" width="13.90625" style="47" customWidth="1"/>
    <col min="2826" max="3072" width="8.90625" style="47"/>
    <col min="3073" max="3073" width="10.54296875" style="47" customWidth="1"/>
    <col min="3074" max="3074" width="51.6328125" style="47" customWidth="1"/>
    <col min="3075" max="3075" width="6.90625" style="47" customWidth="1"/>
    <col min="3076" max="3076" width="8.90625" style="47" customWidth="1"/>
    <col min="3077" max="3077" width="13.453125" style="47" customWidth="1"/>
    <col min="3078" max="3078" width="0" style="47" hidden="1" customWidth="1"/>
    <col min="3079" max="3079" width="12.90625" style="47" customWidth="1"/>
    <col min="3080" max="3080" width="14.54296875" style="47" customWidth="1"/>
    <col min="3081" max="3081" width="13.90625" style="47" customWidth="1"/>
    <col min="3082" max="3328" width="8.90625" style="47"/>
    <col min="3329" max="3329" width="10.54296875" style="47" customWidth="1"/>
    <col min="3330" max="3330" width="51.6328125" style="47" customWidth="1"/>
    <col min="3331" max="3331" width="6.90625" style="47" customWidth="1"/>
    <col min="3332" max="3332" width="8.90625" style="47" customWidth="1"/>
    <col min="3333" max="3333" width="13.453125" style="47" customWidth="1"/>
    <col min="3334" max="3334" width="0" style="47" hidden="1" customWidth="1"/>
    <col min="3335" max="3335" width="12.90625" style="47" customWidth="1"/>
    <col min="3336" max="3336" width="14.54296875" style="47" customWidth="1"/>
    <col min="3337" max="3337" width="13.90625" style="47" customWidth="1"/>
    <col min="3338" max="3584" width="8.90625" style="47"/>
    <col min="3585" max="3585" width="10.54296875" style="47" customWidth="1"/>
    <col min="3586" max="3586" width="51.6328125" style="47" customWidth="1"/>
    <col min="3587" max="3587" width="6.90625" style="47" customWidth="1"/>
    <col min="3588" max="3588" width="8.90625" style="47" customWidth="1"/>
    <col min="3589" max="3589" width="13.453125" style="47" customWidth="1"/>
    <col min="3590" max="3590" width="0" style="47" hidden="1" customWidth="1"/>
    <col min="3591" max="3591" width="12.90625" style="47" customWidth="1"/>
    <col min="3592" max="3592" width="14.54296875" style="47" customWidth="1"/>
    <col min="3593" max="3593" width="13.90625" style="47" customWidth="1"/>
    <col min="3594" max="3840" width="8.90625" style="47"/>
    <col min="3841" max="3841" width="10.54296875" style="47" customWidth="1"/>
    <col min="3842" max="3842" width="51.6328125" style="47" customWidth="1"/>
    <col min="3843" max="3843" width="6.90625" style="47" customWidth="1"/>
    <col min="3844" max="3844" width="8.90625" style="47" customWidth="1"/>
    <col min="3845" max="3845" width="13.453125" style="47" customWidth="1"/>
    <col min="3846" max="3846" width="0" style="47" hidden="1" customWidth="1"/>
    <col min="3847" max="3847" width="12.90625" style="47" customWidth="1"/>
    <col min="3848" max="3848" width="14.54296875" style="47" customWidth="1"/>
    <col min="3849" max="3849" width="13.90625" style="47" customWidth="1"/>
    <col min="3850" max="4096" width="8.90625" style="47"/>
    <col min="4097" max="4097" width="10.54296875" style="47" customWidth="1"/>
    <col min="4098" max="4098" width="51.6328125" style="47" customWidth="1"/>
    <col min="4099" max="4099" width="6.90625" style="47" customWidth="1"/>
    <col min="4100" max="4100" width="8.90625" style="47" customWidth="1"/>
    <col min="4101" max="4101" width="13.453125" style="47" customWidth="1"/>
    <col min="4102" max="4102" width="0" style="47" hidden="1" customWidth="1"/>
    <col min="4103" max="4103" width="12.90625" style="47" customWidth="1"/>
    <col min="4104" max="4104" width="14.54296875" style="47" customWidth="1"/>
    <col min="4105" max="4105" width="13.90625" style="47" customWidth="1"/>
    <col min="4106" max="4352" width="8.90625" style="47"/>
    <col min="4353" max="4353" width="10.54296875" style="47" customWidth="1"/>
    <col min="4354" max="4354" width="51.6328125" style="47" customWidth="1"/>
    <col min="4355" max="4355" width="6.90625" style="47" customWidth="1"/>
    <col min="4356" max="4356" width="8.90625" style="47" customWidth="1"/>
    <col min="4357" max="4357" width="13.453125" style="47" customWidth="1"/>
    <col min="4358" max="4358" width="0" style="47" hidden="1" customWidth="1"/>
    <col min="4359" max="4359" width="12.90625" style="47" customWidth="1"/>
    <col min="4360" max="4360" width="14.54296875" style="47" customWidth="1"/>
    <col min="4361" max="4361" width="13.90625" style="47" customWidth="1"/>
    <col min="4362" max="4608" width="8.90625" style="47"/>
    <col min="4609" max="4609" width="10.54296875" style="47" customWidth="1"/>
    <col min="4610" max="4610" width="51.6328125" style="47" customWidth="1"/>
    <col min="4611" max="4611" width="6.90625" style="47" customWidth="1"/>
    <col min="4612" max="4612" width="8.90625" style="47" customWidth="1"/>
    <col min="4613" max="4613" width="13.453125" style="47" customWidth="1"/>
    <col min="4614" max="4614" width="0" style="47" hidden="1" customWidth="1"/>
    <col min="4615" max="4615" width="12.90625" style="47" customWidth="1"/>
    <col min="4616" max="4616" width="14.54296875" style="47" customWidth="1"/>
    <col min="4617" max="4617" width="13.90625" style="47" customWidth="1"/>
    <col min="4618" max="4864" width="8.90625" style="47"/>
    <col min="4865" max="4865" width="10.54296875" style="47" customWidth="1"/>
    <col min="4866" max="4866" width="51.6328125" style="47" customWidth="1"/>
    <col min="4867" max="4867" width="6.90625" style="47" customWidth="1"/>
    <col min="4868" max="4868" width="8.90625" style="47" customWidth="1"/>
    <col min="4869" max="4869" width="13.453125" style="47" customWidth="1"/>
    <col min="4870" max="4870" width="0" style="47" hidden="1" customWidth="1"/>
    <col min="4871" max="4871" width="12.90625" style="47" customWidth="1"/>
    <col min="4872" max="4872" width="14.54296875" style="47" customWidth="1"/>
    <col min="4873" max="4873" width="13.90625" style="47" customWidth="1"/>
    <col min="4874" max="5120" width="8.90625" style="47"/>
    <col min="5121" max="5121" width="10.54296875" style="47" customWidth="1"/>
    <col min="5122" max="5122" width="51.6328125" style="47" customWidth="1"/>
    <col min="5123" max="5123" width="6.90625" style="47" customWidth="1"/>
    <col min="5124" max="5124" width="8.90625" style="47" customWidth="1"/>
    <col min="5125" max="5125" width="13.453125" style="47" customWidth="1"/>
    <col min="5126" max="5126" width="0" style="47" hidden="1" customWidth="1"/>
    <col min="5127" max="5127" width="12.90625" style="47" customWidth="1"/>
    <col min="5128" max="5128" width="14.54296875" style="47" customWidth="1"/>
    <col min="5129" max="5129" width="13.90625" style="47" customWidth="1"/>
    <col min="5130" max="5376" width="8.90625" style="47"/>
    <col min="5377" max="5377" width="10.54296875" style="47" customWidth="1"/>
    <col min="5378" max="5378" width="51.6328125" style="47" customWidth="1"/>
    <col min="5379" max="5379" width="6.90625" style="47" customWidth="1"/>
    <col min="5380" max="5380" width="8.90625" style="47" customWidth="1"/>
    <col min="5381" max="5381" width="13.453125" style="47" customWidth="1"/>
    <col min="5382" max="5382" width="0" style="47" hidden="1" customWidth="1"/>
    <col min="5383" max="5383" width="12.90625" style="47" customWidth="1"/>
    <col min="5384" max="5384" width="14.54296875" style="47" customWidth="1"/>
    <col min="5385" max="5385" width="13.90625" style="47" customWidth="1"/>
    <col min="5386" max="5632" width="8.90625" style="47"/>
    <col min="5633" max="5633" width="10.54296875" style="47" customWidth="1"/>
    <col min="5634" max="5634" width="51.6328125" style="47" customWidth="1"/>
    <col min="5635" max="5635" width="6.90625" style="47" customWidth="1"/>
    <col min="5636" max="5636" width="8.90625" style="47" customWidth="1"/>
    <col min="5637" max="5637" width="13.453125" style="47" customWidth="1"/>
    <col min="5638" max="5638" width="0" style="47" hidden="1" customWidth="1"/>
    <col min="5639" max="5639" width="12.90625" style="47" customWidth="1"/>
    <col min="5640" max="5640" width="14.54296875" style="47" customWidth="1"/>
    <col min="5641" max="5641" width="13.90625" style="47" customWidth="1"/>
    <col min="5642" max="5888" width="8.90625" style="47"/>
    <col min="5889" max="5889" width="10.54296875" style="47" customWidth="1"/>
    <col min="5890" max="5890" width="51.6328125" style="47" customWidth="1"/>
    <col min="5891" max="5891" width="6.90625" style="47" customWidth="1"/>
    <col min="5892" max="5892" width="8.90625" style="47" customWidth="1"/>
    <col min="5893" max="5893" width="13.453125" style="47" customWidth="1"/>
    <col min="5894" max="5894" width="0" style="47" hidden="1" customWidth="1"/>
    <col min="5895" max="5895" width="12.90625" style="47" customWidth="1"/>
    <col min="5896" max="5896" width="14.54296875" style="47" customWidth="1"/>
    <col min="5897" max="5897" width="13.90625" style="47" customWidth="1"/>
    <col min="5898" max="6144" width="8.90625" style="47"/>
    <col min="6145" max="6145" width="10.54296875" style="47" customWidth="1"/>
    <col min="6146" max="6146" width="51.6328125" style="47" customWidth="1"/>
    <col min="6147" max="6147" width="6.90625" style="47" customWidth="1"/>
    <col min="6148" max="6148" width="8.90625" style="47" customWidth="1"/>
    <col min="6149" max="6149" width="13.453125" style="47" customWidth="1"/>
    <col min="6150" max="6150" width="0" style="47" hidden="1" customWidth="1"/>
    <col min="6151" max="6151" width="12.90625" style="47" customWidth="1"/>
    <col min="6152" max="6152" width="14.54296875" style="47" customWidth="1"/>
    <col min="6153" max="6153" width="13.90625" style="47" customWidth="1"/>
    <col min="6154" max="6400" width="8.90625" style="47"/>
    <col min="6401" max="6401" width="10.54296875" style="47" customWidth="1"/>
    <col min="6402" max="6402" width="51.6328125" style="47" customWidth="1"/>
    <col min="6403" max="6403" width="6.90625" style="47" customWidth="1"/>
    <col min="6404" max="6404" width="8.90625" style="47" customWidth="1"/>
    <col min="6405" max="6405" width="13.453125" style="47" customWidth="1"/>
    <col min="6406" max="6406" width="0" style="47" hidden="1" customWidth="1"/>
    <col min="6407" max="6407" width="12.90625" style="47" customWidth="1"/>
    <col min="6408" max="6408" width="14.54296875" style="47" customWidth="1"/>
    <col min="6409" max="6409" width="13.90625" style="47" customWidth="1"/>
    <col min="6410" max="6656" width="8.90625" style="47"/>
    <col min="6657" max="6657" width="10.54296875" style="47" customWidth="1"/>
    <col min="6658" max="6658" width="51.6328125" style="47" customWidth="1"/>
    <col min="6659" max="6659" width="6.90625" style="47" customWidth="1"/>
    <col min="6660" max="6660" width="8.90625" style="47" customWidth="1"/>
    <col min="6661" max="6661" width="13.453125" style="47" customWidth="1"/>
    <col min="6662" max="6662" width="0" style="47" hidden="1" customWidth="1"/>
    <col min="6663" max="6663" width="12.90625" style="47" customWidth="1"/>
    <col min="6664" max="6664" width="14.54296875" style="47" customWidth="1"/>
    <col min="6665" max="6665" width="13.90625" style="47" customWidth="1"/>
    <col min="6666" max="6912" width="8.90625" style="47"/>
    <col min="6913" max="6913" width="10.54296875" style="47" customWidth="1"/>
    <col min="6914" max="6914" width="51.6328125" style="47" customWidth="1"/>
    <col min="6915" max="6915" width="6.90625" style="47" customWidth="1"/>
    <col min="6916" max="6916" width="8.90625" style="47" customWidth="1"/>
    <col min="6917" max="6917" width="13.453125" style="47" customWidth="1"/>
    <col min="6918" max="6918" width="0" style="47" hidden="1" customWidth="1"/>
    <col min="6919" max="6919" width="12.90625" style="47" customWidth="1"/>
    <col min="6920" max="6920" width="14.54296875" style="47" customWidth="1"/>
    <col min="6921" max="6921" width="13.90625" style="47" customWidth="1"/>
    <col min="6922" max="7168" width="8.90625" style="47"/>
    <col min="7169" max="7169" width="10.54296875" style="47" customWidth="1"/>
    <col min="7170" max="7170" width="51.6328125" style="47" customWidth="1"/>
    <col min="7171" max="7171" width="6.90625" style="47" customWidth="1"/>
    <col min="7172" max="7172" width="8.90625" style="47" customWidth="1"/>
    <col min="7173" max="7173" width="13.453125" style="47" customWidth="1"/>
    <col min="7174" max="7174" width="0" style="47" hidden="1" customWidth="1"/>
    <col min="7175" max="7175" width="12.90625" style="47" customWidth="1"/>
    <col min="7176" max="7176" width="14.54296875" style="47" customWidth="1"/>
    <col min="7177" max="7177" width="13.90625" style="47" customWidth="1"/>
    <col min="7178" max="7424" width="8.90625" style="47"/>
    <col min="7425" max="7425" width="10.54296875" style="47" customWidth="1"/>
    <col min="7426" max="7426" width="51.6328125" style="47" customWidth="1"/>
    <col min="7427" max="7427" width="6.90625" style="47" customWidth="1"/>
    <col min="7428" max="7428" width="8.90625" style="47" customWidth="1"/>
    <col min="7429" max="7429" width="13.453125" style="47" customWidth="1"/>
    <col min="7430" max="7430" width="0" style="47" hidden="1" customWidth="1"/>
    <col min="7431" max="7431" width="12.90625" style="47" customWidth="1"/>
    <col min="7432" max="7432" width="14.54296875" style="47" customWidth="1"/>
    <col min="7433" max="7433" width="13.90625" style="47" customWidth="1"/>
    <col min="7434" max="7680" width="8.90625" style="47"/>
    <col min="7681" max="7681" width="10.54296875" style="47" customWidth="1"/>
    <col min="7682" max="7682" width="51.6328125" style="47" customWidth="1"/>
    <col min="7683" max="7683" width="6.90625" style="47" customWidth="1"/>
    <col min="7684" max="7684" width="8.90625" style="47" customWidth="1"/>
    <col min="7685" max="7685" width="13.453125" style="47" customWidth="1"/>
    <col min="7686" max="7686" width="0" style="47" hidden="1" customWidth="1"/>
    <col min="7687" max="7687" width="12.90625" style="47" customWidth="1"/>
    <col min="7688" max="7688" width="14.54296875" style="47" customWidth="1"/>
    <col min="7689" max="7689" width="13.90625" style="47" customWidth="1"/>
    <col min="7690" max="7936" width="8.90625" style="47"/>
    <col min="7937" max="7937" width="10.54296875" style="47" customWidth="1"/>
    <col min="7938" max="7938" width="51.6328125" style="47" customWidth="1"/>
    <col min="7939" max="7939" width="6.90625" style="47" customWidth="1"/>
    <col min="7940" max="7940" width="8.90625" style="47" customWidth="1"/>
    <col min="7941" max="7941" width="13.453125" style="47" customWidth="1"/>
    <col min="7942" max="7942" width="0" style="47" hidden="1" customWidth="1"/>
    <col min="7943" max="7943" width="12.90625" style="47" customWidth="1"/>
    <col min="7944" max="7944" width="14.54296875" style="47" customWidth="1"/>
    <col min="7945" max="7945" width="13.90625" style="47" customWidth="1"/>
    <col min="7946" max="8192" width="8.90625" style="47"/>
    <col min="8193" max="8193" width="10.54296875" style="47" customWidth="1"/>
    <col min="8194" max="8194" width="51.6328125" style="47" customWidth="1"/>
    <col min="8195" max="8195" width="6.90625" style="47" customWidth="1"/>
    <col min="8196" max="8196" width="8.90625" style="47" customWidth="1"/>
    <col min="8197" max="8197" width="13.453125" style="47" customWidth="1"/>
    <col min="8198" max="8198" width="0" style="47" hidden="1" customWidth="1"/>
    <col min="8199" max="8199" width="12.90625" style="47" customWidth="1"/>
    <col min="8200" max="8200" width="14.54296875" style="47" customWidth="1"/>
    <col min="8201" max="8201" width="13.90625" style="47" customWidth="1"/>
    <col min="8202" max="8448" width="8.90625" style="47"/>
    <col min="8449" max="8449" width="10.54296875" style="47" customWidth="1"/>
    <col min="8450" max="8450" width="51.6328125" style="47" customWidth="1"/>
    <col min="8451" max="8451" width="6.90625" style="47" customWidth="1"/>
    <col min="8452" max="8452" width="8.90625" style="47" customWidth="1"/>
    <col min="8453" max="8453" width="13.453125" style="47" customWidth="1"/>
    <col min="8454" max="8454" width="0" style="47" hidden="1" customWidth="1"/>
    <col min="8455" max="8455" width="12.90625" style="47" customWidth="1"/>
    <col min="8456" max="8456" width="14.54296875" style="47" customWidth="1"/>
    <col min="8457" max="8457" width="13.90625" style="47" customWidth="1"/>
    <col min="8458" max="8704" width="8.90625" style="47"/>
    <col min="8705" max="8705" width="10.54296875" style="47" customWidth="1"/>
    <col min="8706" max="8706" width="51.6328125" style="47" customWidth="1"/>
    <col min="8707" max="8707" width="6.90625" style="47" customWidth="1"/>
    <col min="8708" max="8708" width="8.90625" style="47" customWidth="1"/>
    <col min="8709" max="8709" width="13.453125" style="47" customWidth="1"/>
    <col min="8710" max="8710" width="0" style="47" hidden="1" customWidth="1"/>
    <col min="8711" max="8711" width="12.90625" style="47" customWidth="1"/>
    <col min="8712" max="8712" width="14.54296875" style="47" customWidth="1"/>
    <col min="8713" max="8713" width="13.90625" style="47" customWidth="1"/>
    <col min="8714" max="8960" width="8.90625" style="47"/>
    <col min="8961" max="8961" width="10.54296875" style="47" customWidth="1"/>
    <col min="8962" max="8962" width="51.6328125" style="47" customWidth="1"/>
    <col min="8963" max="8963" width="6.90625" style="47" customWidth="1"/>
    <col min="8964" max="8964" width="8.90625" style="47" customWidth="1"/>
    <col min="8965" max="8965" width="13.453125" style="47" customWidth="1"/>
    <col min="8966" max="8966" width="0" style="47" hidden="1" customWidth="1"/>
    <col min="8967" max="8967" width="12.90625" style="47" customWidth="1"/>
    <col min="8968" max="8968" width="14.54296875" style="47" customWidth="1"/>
    <col min="8969" max="8969" width="13.90625" style="47" customWidth="1"/>
    <col min="8970" max="9216" width="8.90625" style="47"/>
    <col min="9217" max="9217" width="10.54296875" style="47" customWidth="1"/>
    <col min="9218" max="9218" width="51.6328125" style="47" customWidth="1"/>
    <col min="9219" max="9219" width="6.90625" style="47" customWidth="1"/>
    <col min="9220" max="9220" width="8.90625" style="47" customWidth="1"/>
    <col min="9221" max="9221" width="13.453125" style="47" customWidth="1"/>
    <col min="9222" max="9222" width="0" style="47" hidden="1" customWidth="1"/>
    <col min="9223" max="9223" width="12.90625" style="47" customWidth="1"/>
    <col min="9224" max="9224" width="14.54296875" style="47" customWidth="1"/>
    <col min="9225" max="9225" width="13.90625" style="47" customWidth="1"/>
    <col min="9226" max="9472" width="8.90625" style="47"/>
    <col min="9473" max="9473" width="10.54296875" style="47" customWidth="1"/>
    <col min="9474" max="9474" width="51.6328125" style="47" customWidth="1"/>
    <col min="9475" max="9475" width="6.90625" style="47" customWidth="1"/>
    <col min="9476" max="9476" width="8.90625" style="47" customWidth="1"/>
    <col min="9477" max="9477" width="13.453125" style="47" customWidth="1"/>
    <col min="9478" max="9478" width="0" style="47" hidden="1" customWidth="1"/>
    <col min="9479" max="9479" width="12.90625" style="47" customWidth="1"/>
    <col min="9480" max="9480" width="14.54296875" style="47" customWidth="1"/>
    <col min="9481" max="9481" width="13.90625" style="47" customWidth="1"/>
    <col min="9482" max="9728" width="8.90625" style="47"/>
    <col min="9729" max="9729" width="10.54296875" style="47" customWidth="1"/>
    <col min="9730" max="9730" width="51.6328125" style="47" customWidth="1"/>
    <col min="9731" max="9731" width="6.90625" style="47" customWidth="1"/>
    <col min="9732" max="9732" width="8.90625" style="47" customWidth="1"/>
    <col min="9733" max="9733" width="13.453125" style="47" customWidth="1"/>
    <col min="9734" max="9734" width="0" style="47" hidden="1" customWidth="1"/>
    <col min="9735" max="9735" width="12.90625" style="47" customWidth="1"/>
    <col min="9736" max="9736" width="14.54296875" style="47" customWidth="1"/>
    <col min="9737" max="9737" width="13.90625" style="47" customWidth="1"/>
    <col min="9738" max="9984" width="8.90625" style="47"/>
    <col min="9985" max="9985" width="10.54296875" style="47" customWidth="1"/>
    <col min="9986" max="9986" width="51.6328125" style="47" customWidth="1"/>
    <col min="9987" max="9987" width="6.90625" style="47" customWidth="1"/>
    <col min="9988" max="9988" width="8.90625" style="47" customWidth="1"/>
    <col min="9989" max="9989" width="13.453125" style="47" customWidth="1"/>
    <col min="9990" max="9990" width="0" style="47" hidden="1" customWidth="1"/>
    <col min="9991" max="9991" width="12.90625" style="47" customWidth="1"/>
    <col min="9992" max="9992" width="14.54296875" style="47" customWidth="1"/>
    <col min="9993" max="9993" width="13.90625" style="47" customWidth="1"/>
    <col min="9994" max="10240" width="8.90625" style="47"/>
    <col min="10241" max="10241" width="10.54296875" style="47" customWidth="1"/>
    <col min="10242" max="10242" width="51.6328125" style="47" customWidth="1"/>
    <col min="10243" max="10243" width="6.90625" style="47" customWidth="1"/>
    <col min="10244" max="10244" width="8.90625" style="47" customWidth="1"/>
    <col min="10245" max="10245" width="13.453125" style="47" customWidth="1"/>
    <col min="10246" max="10246" width="0" style="47" hidden="1" customWidth="1"/>
    <col min="10247" max="10247" width="12.90625" style="47" customWidth="1"/>
    <col min="10248" max="10248" width="14.54296875" style="47" customWidth="1"/>
    <col min="10249" max="10249" width="13.90625" style="47" customWidth="1"/>
    <col min="10250" max="10496" width="8.90625" style="47"/>
    <col min="10497" max="10497" width="10.54296875" style="47" customWidth="1"/>
    <col min="10498" max="10498" width="51.6328125" style="47" customWidth="1"/>
    <col min="10499" max="10499" width="6.90625" style="47" customWidth="1"/>
    <col min="10500" max="10500" width="8.90625" style="47" customWidth="1"/>
    <col min="10501" max="10501" width="13.453125" style="47" customWidth="1"/>
    <col min="10502" max="10502" width="0" style="47" hidden="1" customWidth="1"/>
    <col min="10503" max="10503" width="12.90625" style="47" customWidth="1"/>
    <col min="10504" max="10504" width="14.54296875" style="47" customWidth="1"/>
    <col min="10505" max="10505" width="13.90625" style="47" customWidth="1"/>
    <col min="10506" max="10752" width="8.90625" style="47"/>
    <col min="10753" max="10753" width="10.54296875" style="47" customWidth="1"/>
    <col min="10754" max="10754" width="51.6328125" style="47" customWidth="1"/>
    <col min="10755" max="10755" width="6.90625" style="47" customWidth="1"/>
    <col min="10756" max="10756" width="8.90625" style="47" customWidth="1"/>
    <col min="10757" max="10757" width="13.453125" style="47" customWidth="1"/>
    <col min="10758" max="10758" width="0" style="47" hidden="1" customWidth="1"/>
    <col min="10759" max="10759" width="12.90625" style="47" customWidth="1"/>
    <col min="10760" max="10760" width="14.54296875" style="47" customWidth="1"/>
    <col min="10761" max="10761" width="13.90625" style="47" customWidth="1"/>
    <col min="10762" max="11008" width="8.90625" style="47"/>
    <col min="11009" max="11009" width="10.54296875" style="47" customWidth="1"/>
    <col min="11010" max="11010" width="51.6328125" style="47" customWidth="1"/>
    <col min="11011" max="11011" width="6.90625" style="47" customWidth="1"/>
    <col min="11012" max="11012" width="8.90625" style="47" customWidth="1"/>
    <col min="11013" max="11013" width="13.453125" style="47" customWidth="1"/>
    <col min="11014" max="11014" width="0" style="47" hidden="1" customWidth="1"/>
    <col min="11015" max="11015" width="12.90625" style="47" customWidth="1"/>
    <col min="11016" max="11016" width="14.54296875" style="47" customWidth="1"/>
    <col min="11017" max="11017" width="13.90625" style="47" customWidth="1"/>
    <col min="11018" max="11264" width="8.90625" style="47"/>
    <col min="11265" max="11265" width="10.54296875" style="47" customWidth="1"/>
    <col min="11266" max="11266" width="51.6328125" style="47" customWidth="1"/>
    <col min="11267" max="11267" width="6.90625" style="47" customWidth="1"/>
    <col min="11268" max="11268" width="8.90625" style="47" customWidth="1"/>
    <col min="11269" max="11269" width="13.453125" style="47" customWidth="1"/>
    <col min="11270" max="11270" width="0" style="47" hidden="1" customWidth="1"/>
    <col min="11271" max="11271" width="12.90625" style="47" customWidth="1"/>
    <col min="11272" max="11272" width="14.54296875" style="47" customWidth="1"/>
    <col min="11273" max="11273" width="13.90625" style="47" customWidth="1"/>
    <col min="11274" max="11520" width="8.90625" style="47"/>
    <col min="11521" max="11521" width="10.54296875" style="47" customWidth="1"/>
    <col min="11522" max="11522" width="51.6328125" style="47" customWidth="1"/>
    <col min="11523" max="11523" width="6.90625" style="47" customWidth="1"/>
    <col min="11524" max="11524" width="8.90625" style="47" customWidth="1"/>
    <col min="11525" max="11525" width="13.453125" style="47" customWidth="1"/>
    <col min="11526" max="11526" width="0" style="47" hidden="1" customWidth="1"/>
    <col min="11527" max="11527" width="12.90625" style="47" customWidth="1"/>
    <col min="11528" max="11528" width="14.54296875" style="47" customWidth="1"/>
    <col min="11529" max="11529" width="13.90625" style="47" customWidth="1"/>
    <col min="11530" max="11776" width="8.90625" style="47"/>
    <col min="11777" max="11777" width="10.54296875" style="47" customWidth="1"/>
    <col min="11778" max="11778" width="51.6328125" style="47" customWidth="1"/>
    <col min="11779" max="11779" width="6.90625" style="47" customWidth="1"/>
    <col min="11780" max="11780" width="8.90625" style="47" customWidth="1"/>
    <col min="11781" max="11781" width="13.453125" style="47" customWidth="1"/>
    <col min="11782" max="11782" width="0" style="47" hidden="1" customWidth="1"/>
    <col min="11783" max="11783" width="12.90625" style="47" customWidth="1"/>
    <col min="11784" max="11784" width="14.54296875" style="47" customWidth="1"/>
    <col min="11785" max="11785" width="13.90625" style="47" customWidth="1"/>
    <col min="11786" max="12032" width="8.90625" style="47"/>
    <col min="12033" max="12033" width="10.54296875" style="47" customWidth="1"/>
    <col min="12034" max="12034" width="51.6328125" style="47" customWidth="1"/>
    <col min="12035" max="12035" width="6.90625" style="47" customWidth="1"/>
    <col min="12036" max="12036" width="8.90625" style="47" customWidth="1"/>
    <col min="12037" max="12037" width="13.453125" style="47" customWidth="1"/>
    <col min="12038" max="12038" width="0" style="47" hidden="1" customWidth="1"/>
    <col min="12039" max="12039" width="12.90625" style="47" customWidth="1"/>
    <col min="12040" max="12040" width="14.54296875" style="47" customWidth="1"/>
    <col min="12041" max="12041" width="13.90625" style="47" customWidth="1"/>
    <col min="12042" max="12288" width="8.90625" style="47"/>
    <col min="12289" max="12289" width="10.54296875" style="47" customWidth="1"/>
    <col min="12290" max="12290" width="51.6328125" style="47" customWidth="1"/>
    <col min="12291" max="12291" width="6.90625" style="47" customWidth="1"/>
    <col min="12292" max="12292" width="8.90625" style="47" customWidth="1"/>
    <col min="12293" max="12293" width="13.453125" style="47" customWidth="1"/>
    <col min="12294" max="12294" width="0" style="47" hidden="1" customWidth="1"/>
    <col min="12295" max="12295" width="12.90625" style="47" customWidth="1"/>
    <col min="12296" max="12296" width="14.54296875" style="47" customWidth="1"/>
    <col min="12297" max="12297" width="13.90625" style="47" customWidth="1"/>
    <col min="12298" max="12544" width="8.90625" style="47"/>
    <col min="12545" max="12545" width="10.54296875" style="47" customWidth="1"/>
    <col min="12546" max="12546" width="51.6328125" style="47" customWidth="1"/>
    <col min="12547" max="12547" width="6.90625" style="47" customWidth="1"/>
    <col min="12548" max="12548" width="8.90625" style="47" customWidth="1"/>
    <col min="12549" max="12549" width="13.453125" style="47" customWidth="1"/>
    <col min="12550" max="12550" width="0" style="47" hidden="1" customWidth="1"/>
    <col min="12551" max="12551" width="12.90625" style="47" customWidth="1"/>
    <col min="12552" max="12552" width="14.54296875" style="47" customWidth="1"/>
    <col min="12553" max="12553" width="13.90625" style="47" customWidth="1"/>
    <col min="12554" max="12800" width="8.90625" style="47"/>
    <col min="12801" max="12801" width="10.54296875" style="47" customWidth="1"/>
    <col min="12802" max="12802" width="51.6328125" style="47" customWidth="1"/>
    <col min="12803" max="12803" width="6.90625" style="47" customWidth="1"/>
    <col min="12804" max="12804" width="8.90625" style="47" customWidth="1"/>
    <col min="12805" max="12805" width="13.453125" style="47" customWidth="1"/>
    <col min="12806" max="12806" width="0" style="47" hidden="1" customWidth="1"/>
    <col min="12807" max="12807" width="12.90625" style="47" customWidth="1"/>
    <col min="12808" max="12808" width="14.54296875" style="47" customWidth="1"/>
    <col min="12809" max="12809" width="13.90625" style="47" customWidth="1"/>
    <col min="12810" max="13056" width="8.90625" style="47"/>
    <col min="13057" max="13057" width="10.54296875" style="47" customWidth="1"/>
    <col min="13058" max="13058" width="51.6328125" style="47" customWidth="1"/>
    <col min="13059" max="13059" width="6.90625" style="47" customWidth="1"/>
    <col min="13060" max="13060" width="8.90625" style="47" customWidth="1"/>
    <col min="13061" max="13061" width="13.453125" style="47" customWidth="1"/>
    <col min="13062" max="13062" width="0" style="47" hidden="1" customWidth="1"/>
    <col min="13063" max="13063" width="12.90625" style="47" customWidth="1"/>
    <col min="13064" max="13064" width="14.54296875" style="47" customWidth="1"/>
    <col min="13065" max="13065" width="13.90625" style="47" customWidth="1"/>
    <col min="13066" max="13312" width="8.90625" style="47"/>
    <col min="13313" max="13313" width="10.54296875" style="47" customWidth="1"/>
    <col min="13314" max="13314" width="51.6328125" style="47" customWidth="1"/>
    <col min="13315" max="13315" width="6.90625" style="47" customWidth="1"/>
    <col min="13316" max="13316" width="8.90625" style="47" customWidth="1"/>
    <col min="13317" max="13317" width="13.453125" style="47" customWidth="1"/>
    <col min="13318" max="13318" width="0" style="47" hidden="1" customWidth="1"/>
    <col min="13319" max="13319" width="12.90625" style="47" customWidth="1"/>
    <col min="13320" max="13320" width="14.54296875" style="47" customWidth="1"/>
    <col min="13321" max="13321" width="13.90625" style="47" customWidth="1"/>
    <col min="13322" max="13568" width="8.90625" style="47"/>
    <col min="13569" max="13569" width="10.54296875" style="47" customWidth="1"/>
    <col min="13570" max="13570" width="51.6328125" style="47" customWidth="1"/>
    <col min="13571" max="13571" width="6.90625" style="47" customWidth="1"/>
    <col min="13572" max="13572" width="8.90625" style="47" customWidth="1"/>
    <col min="13573" max="13573" width="13.453125" style="47" customWidth="1"/>
    <col min="13574" max="13574" width="0" style="47" hidden="1" customWidth="1"/>
    <col min="13575" max="13575" width="12.90625" style="47" customWidth="1"/>
    <col min="13576" max="13576" width="14.54296875" style="47" customWidth="1"/>
    <col min="13577" max="13577" width="13.90625" style="47" customWidth="1"/>
    <col min="13578" max="13824" width="8.90625" style="47"/>
    <col min="13825" max="13825" width="10.54296875" style="47" customWidth="1"/>
    <col min="13826" max="13826" width="51.6328125" style="47" customWidth="1"/>
    <col min="13827" max="13827" width="6.90625" style="47" customWidth="1"/>
    <col min="13828" max="13828" width="8.90625" style="47" customWidth="1"/>
    <col min="13829" max="13829" width="13.453125" style="47" customWidth="1"/>
    <col min="13830" max="13830" width="0" style="47" hidden="1" customWidth="1"/>
    <col min="13831" max="13831" width="12.90625" style="47" customWidth="1"/>
    <col min="13832" max="13832" width="14.54296875" style="47" customWidth="1"/>
    <col min="13833" max="13833" width="13.90625" style="47" customWidth="1"/>
    <col min="13834" max="14080" width="8.90625" style="47"/>
    <col min="14081" max="14081" width="10.54296875" style="47" customWidth="1"/>
    <col min="14082" max="14082" width="51.6328125" style="47" customWidth="1"/>
    <col min="14083" max="14083" width="6.90625" style="47" customWidth="1"/>
    <col min="14084" max="14084" width="8.90625" style="47" customWidth="1"/>
    <col min="14085" max="14085" width="13.453125" style="47" customWidth="1"/>
    <col min="14086" max="14086" width="0" style="47" hidden="1" customWidth="1"/>
    <col min="14087" max="14087" width="12.90625" style="47" customWidth="1"/>
    <col min="14088" max="14088" width="14.54296875" style="47" customWidth="1"/>
    <col min="14089" max="14089" width="13.90625" style="47" customWidth="1"/>
    <col min="14090" max="14336" width="8.90625" style="47"/>
    <col min="14337" max="14337" width="10.54296875" style="47" customWidth="1"/>
    <col min="14338" max="14338" width="51.6328125" style="47" customWidth="1"/>
    <col min="14339" max="14339" width="6.90625" style="47" customWidth="1"/>
    <col min="14340" max="14340" width="8.90625" style="47" customWidth="1"/>
    <col min="14341" max="14341" width="13.453125" style="47" customWidth="1"/>
    <col min="14342" max="14342" width="0" style="47" hidden="1" customWidth="1"/>
    <col min="14343" max="14343" width="12.90625" style="47" customWidth="1"/>
    <col min="14344" max="14344" width="14.54296875" style="47" customWidth="1"/>
    <col min="14345" max="14345" width="13.90625" style="47" customWidth="1"/>
    <col min="14346" max="14592" width="8.90625" style="47"/>
    <col min="14593" max="14593" width="10.54296875" style="47" customWidth="1"/>
    <col min="14594" max="14594" width="51.6328125" style="47" customWidth="1"/>
    <col min="14595" max="14595" width="6.90625" style="47" customWidth="1"/>
    <col min="14596" max="14596" width="8.90625" style="47" customWidth="1"/>
    <col min="14597" max="14597" width="13.453125" style="47" customWidth="1"/>
    <col min="14598" max="14598" width="0" style="47" hidden="1" customWidth="1"/>
    <col min="14599" max="14599" width="12.90625" style="47" customWidth="1"/>
    <col min="14600" max="14600" width="14.54296875" style="47" customWidth="1"/>
    <col min="14601" max="14601" width="13.90625" style="47" customWidth="1"/>
    <col min="14602" max="14848" width="8.90625" style="47"/>
    <col min="14849" max="14849" width="10.54296875" style="47" customWidth="1"/>
    <col min="14850" max="14850" width="51.6328125" style="47" customWidth="1"/>
    <col min="14851" max="14851" width="6.90625" style="47" customWidth="1"/>
    <col min="14852" max="14852" width="8.90625" style="47" customWidth="1"/>
    <col min="14853" max="14853" width="13.453125" style="47" customWidth="1"/>
    <col min="14854" max="14854" width="0" style="47" hidden="1" customWidth="1"/>
    <col min="14855" max="14855" width="12.90625" style="47" customWidth="1"/>
    <col min="14856" max="14856" width="14.54296875" style="47" customWidth="1"/>
    <col min="14857" max="14857" width="13.90625" style="47" customWidth="1"/>
    <col min="14858" max="15104" width="8.90625" style="47"/>
    <col min="15105" max="15105" width="10.54296875" style="47" customWidth="1"/>
    <col min="15106" max="15106" width="51.6328125" style="47" customWidth="1"/>
    <col min="15107" max="15107" width="6.90625" style="47" customWidth="1"/>
    <col min="15108" max="15108" width="8.90625" style="47" customWidth="1"/>
    <col min="15109" max="15109" width="13.453125" style="47" customWidth="1"/>
    <col min="15110" max="15110" width="0" style="47" hidden="1" customWidth="1"/>
    <col min="15111" max="15111" width="12.90625" style="47" customWidth="1"/>
    <col min="15112" max="15112" width="14.54296875" style="47" customWidth="1"/>
    <col min="15113" max="15113" width="13.90625" style="47" customWidth="1"/>
    <col min="15114" max="15360" width="8.90625" style="47"/>
    <col min="15361" max="15361" width="10.54296875" style="47" customWidth="1"/>
    <col min="15362" max="15362" width="51.6328125" style="47" customWidth="1"/>
    <col min="15363" max="15363" width="6.90625" style="47" customWidth="1"/>
    <col min="15364" max="15364" width="8.90625" style="47" customWidth="1"/>
    <col min="15365" max="15365" width="13.453125" style="47" customWidth="1"/>
    <col min="15366" max="15366" width="0" style="47" hidden="1" customWidth="1"/>
    <col min="15367" max="15367" width="12.90625" style="47" customWidth="1"/>
    <col min="15368" max="15368" width="14.54296875" style="47" customWidth="1"/>
    <col min="15369" max="15369" width="13.90625" style="47" customWidth="1"/>
    <col min="15370" max="15616" width="8.90625" style="47"/>
    <col min="15617" max="15617" width="10.54296875" style="47" customWidth="1"/>
    <col min="15618" max="15618" width="51.6328125" style="47" customWidth="1"/>
    <col min="15619" max="15619" width="6.90625" style="47" customWidth="1"/>
    <col min="15620" max="15620" width="8.90625" style="47" customWidth="1"/>
    <col min="15621" max="15621" width="13.453125" style="47" customWidth="1"/>
    <col min="15622" max="15622" width="0" style="47" hidden="1" customWidth="1"/>
    <col min="15623" max="15623" width="12.90625" style="47" customWidth="1"/>
    <col min="15624" max="15624" width="14.54296875" style="47" customWidth="1"/>
    <col min="15625" max="15625" width="13.90625" style="47" customWidth="1"/>
    <col min="15626" max="15872" width="8.90625" style="47"/>
    <col min="15873" max="15873" width="10.54296875" style="47" customWidth="1"/>
    <col min="15874" max="15874" width="51.6328125" style="47" customWidth="1"/>
    <col min="15875" max="15875" width="6.90625" style="47" customWidth="1"/>
    <col min="15876" max="15876" width="8.90625" style="47" customWidth="1"/>
    <col min="15877" max="15877" width="13.453125" style="47" customWidth="1"/>
    <col min="15878" max="15878" width="0" style="47" hidden="1" customWidth="1"/>
    <col min="15879" max="15879" width="12.90625" style="47" customWidth="1"/>
    <col min="15880" max="15880" width="14.54296875" style="47" customWidth="1"/>
    <col min="15881" max="15881" width="13.90625" style="47" customWidth="1"/>
    <col min="15882" max="16128" width="8.90625" style="47"/>
    <col min="16129" max="16129" width="10.54296875" style="47" customWidth="1"/>
    <col min="16130" max="16130" width="51.6328125" style="47" customWidth="1"/>
    <col min="16131" max="16131" width="6.90625" style="47" customWidth="1"/>
    <col min="16132" max="16132" width="8.90625" style="47" customWidth="1"/>
    <col min="16133" max="16133" width="13.453125" style="47" customWidth="1"/>
    <col min="16134" max="16134" width="0" style="47" hidden="1" customWidth="1"/>
    <col min="16135" max="16135" width="12.90625" style="47" customWidth="1"/>
    <col min="16136" max="16136" width="14.54296875" style="47" customWidth="1"/>
    <col min="16137" max="16137" width="13.90625" style="47" customWidth="1"/>
    <col min="16138" max="16384" width="8.90625" style="47"/>
  </cols>
  <sheetData>
    <row r="1" spans="1:9" ht="13.5" customHeight="1" thickTop="1">
      <c r="A1" s="547" t="s">
        <v>389</v>
      </c>
      <c r="B1" s="547" t="s">
        <v>64</v>
      </c>
      <c r="C1" s="547" t="s">
        <v>390</v>
      </c>
      <c r="D1" s="547" t="s">
        <v>391</v>
      </c>
      <c r="E1" s="547" t="s">
        <v>392</v>
      </c>
      <c r="F1" s="547" t="s">
        <v>393</v>
      </c>
      <c r="G1" s="547" t="s">
        <v>394</v>
      </c>
      <c r="H1" s="547" t="s">
        <v>395</v>
      </c>
      <c r="I1" s="547" t="s">
        <v>396</v>
      </c>
    </row>
    <row r="2" spans="1:9" ht="13.5" customHeight="1" thickBot="1">
      <c r="A2" s="548" t="s">
        <v>397</v>
      </c>
      <c r="B2" s="548" t="s">
        <v>64</v>
      </c>
      <c r="C2" s="548" t="s">
        <v>390</v>
      </c>
      <c r="D2" s="548" t="s">
        <v>391</v>
      </c>
      <c r="E2" s="548"/>
      <c r="F2" s="548"/>
      <c r="G2" s="548"/>
      <c r="H2" s="548"/>
      <c r="I2" s="548"/>
    </row>
    <row r="3" spans="1:9" ht="24" customHeight="1" thickTop="1">
      <c r="A3" s="269"/>
      <c r="B3" s="270" t="s">
        <v>1449</v>
      </c>
      <c r="C3" s="269"/>
      <c r="D3" s="269"/>
      <c r="E3" s="271"/>
      <c r="F3" s="271"/>
      <c r="G3" s="272"/>
      <c r="H3" s="271"/>
      <c r="I3" s="272"/>
    </row>
    <row r="4" spans="1:9" s="48" customFormat="1" ht="35.25" customHeight="1">
      <c r="A4" s="273"/>
      <c r="B4" s="274" t="s">
        <v>399</v>
      </c>
      <c r="C4" s="275"/>
      <c r="D4" s="273"/>
      <c r="E4" s="304"/>
      <c r="F4" s="304"/>
      <c r="G4" s="268"/>
      <c r="H4" s="268"/>
      <c r="I4" s="268"/>
    </row>
    <row r="5" spans="1:9" s="48" customFormat="1" ht="17.25" customHeight="1">
      <c r="A5" s="273"/>
      <c r="B5" s="267"/>
      <c r="C5" s="276"/>
      <c r="D5" s="273"/>
      <c r="E5" s="277"/>
      <c r="F5" s="278"/>
      <c r="G5" s="277"/>
      <c r="H5" s="277"/>
      <c r="I5" s="277"/>
    </row>
    <row r="6" spans="1:9" s="48" customFormat="1" ht="21" customHeight="1">
      <c r="A6" s="545" t="s">
        <v>400</v>
      </c>
      <c r="B6" s="279" t="s">
        <v>401</v>
      </c>
      <c r="C6" s="546" t="s">
        <v>402</v>
      </c>
      <c r="D6" s="546">
        <v>1</v>
      </c>
      <c r="E6" s="277">
        <v>0</v>
      </c>
      <c r="F6" s="278">
        <v>25</v>
      </c>
      <c r="G6" s="277">
        <f>ROUND(E6*F6/100,0)</f>
        <v>0</v>
      </c>
      <c r="H6" s="277">
        <f>E6*D6</f>
        <v>0</v>
      </c>
      <c r="I6" s="277">
        <f>G6*D6</f>
        <v>0</v>
      </c>
    </row>
    <row r="7" spans="1:9" s="48" customFormat="1" ht="21" customHeight="1">
      <c r="A7" s="545"/>
      <c r="B7" s="279" t="s">
        <v>403</v>
      </c>
      <c r="C7" s="546"/>
      <c r="D7" s="546"/>
      <c r="E7" s="277"/>
      <c r="F7" s="278"/>
      <c r="G7" s="277"/>
      <c r="H7" s="277"/>
      <c r="I7" s="277"/>
    </row>
    <row r="8" spans="1:9" s="48" customFormat="1" ht="21" customHeight="1">
      <c r="A8" s="545" t="s">
        <v>404</v>
      </c>
      <c r="B8" s="279" t="s">
        <v>408</v>
      </c>
      <c r="C8" s="546" t="s">
        <v>409</v>
      </c>
      <c r="D8" s="546">
        <v>3</v>
      </c>
      <c r="E8" s="277">
        <v>0</v>
      </c>
      <c r="F8" s="278">
        <v>40</v>
      </c>
      <c r="G8" s="277">
        <f>ROUND(E8*F8/100,0)</f>
        <v>0</v>
      </c>
      <c r="H8" s="277">
        <f>E8*D8</f>
        <v>0</v>
      </c>
      <c r="I8" s="277">
        <f>G8*D8</f>
        <v>0</v>
      </c>
    </row>
    <row r="9" spans="1:9" s="48" customFormat="1" ht="21" customHeight="1">
      <c r="A9" s="545"/>
      <c r="B9" s="279" t="s">
        <v>410</v>
      </c>
      <c r="C9" s="546"/>
      <c r="D9" s="546"/>
      <c r="E9" s="277"/>
      <c r="F9" s="278"/>
      <c r="G9" s="277"/>
      <c r="H9" s="277"/>
      <c r="I9" s="277"/>
    </row>
    <row r="10" spans="1:9" s="48" customFormat="1" ht="21" customHeight="1">
      <c r="A10" s="545" t="s">
        <v>407</v>
      </c>
      <c r="B10" s="279" t="s">
        <v>412</v>
      </c>
      <c r="C10" s="546" t="s">
        <v>402</v>
      </c>
      <c r="D10" s="546">
        <v>2</v>
      </c>
      <c r="E10" s="277">
        <v>0</v>
      </c>
      <c r="F10" s="278">
        <v>40</v>
      </c>
      <c r="G10" s="277">
        <f>ROUND(E10*F10/100,0)</f>
        <v>0</v>
      </c>
      <c r="H10" s="277">
        <f>E10*D10</f>
        <v>0</v>
      </c>
      <c r="I10" s="277">
        <f>G10*D10</f>
        <v>0</v>
      </c>
    </row>
    <row r="11" spans="1:9" s="48" customFormat="1" ht="21" customHeight="1">
      <c r="A11" s="545"/>
      <c r="B11" s="279" t="s">
        <v>413</v>
      </c>
      <c r="C11" s="546"/>
      <c r="D11" s="546"/>
      <c r="E11" s="277"/>
      <c r="F11" s="278"/>
      <c r="G11" s="277"/>
      <c r="H11" s="277"/>
      <c r="I11" s="277"/>
    </row>
    <row r="12" spans="1:9" s="48" customFormat="1" ht="21" customHeight="1">
      <c r="A12" s="545" t="s">
        <v>411</v>
      </c>
      <c r="B12" s="279" t="s">
        <v>415</v>
      </c>
      <c r="C12" s="546" t="s">
        <v>409</v>
      </c>
      <c r="D12" s="546">
        <v>5</v>
      </c>
      <c r="E12" s="277">
        <v>0</v>
      </c>
      <c r="F12" s="278">
        <v>60</v>
      </c>
      <c r="G12" s="277">
        <f>ROUND(E12*F12/100,0)</f>
        <v>0</v>
      </c>
      <c r="H12" s="277">
        <f>E12*D12</f>
        <v>0</v>
      </c>
      <c r="I12" s="277">
        <f>G12*D12</f>
        <v>0</v>
      </c>
    </row>
    <row r="13" spans="1:9" s="48" customFormat="1" ht="21" customHeight="1">
      <c r="A13" s="545"/>
      <c r="B13" s="279" t="s">
        <v>416</v>
      </c>
      <c r="C13" s="546"/>
      <c r="D13" s="546"/>
      <c r="E13" s="277"/>
      <c r="F13" s="278"/>
      <c r="G13" s="277"/>
      <c r="H13" s="277"/>
      <c r="I13" s="277"/>
    </row>
    <row r="14" spans="1:9" s="48" customFormat="1" ht="21" customHeight="1">
      <c r="A14" s="545" t="s">
        <v>414</v>
      </c>
      <c r="B14" s="279" t="s">
        <v>1092</v>
      </c>
      <c r="C14" s="550" t="s">
        <v>402</v>
      </c>
      <c r="D14" s="550">
        <v>1</v>
      </c>
      <c r="E14" s="277">
        <v>0</v>
      </c>
      <c r="F14" s="278">
        <v>30</v>
      </c>
      <c r="G14" s="277">
        <f>ROUND(E14*F14/100,0)</f>
        <v>0</v>
      </c>
      <c r="H14" s="277">
        <f>E14*D14</f>
        <v>0</v>
      </c>
      <c r="I14" s="277">
        <f>G14*D14</f>
        <v>0</v>
      </c>
    </row>
    <row r="15" spans="1:9" s="48" customFormat="1" ht="21" customHeight="1">
      <c r="A15" s="545"/>
      <c r="B15" s="279" t="s">
        <v>430</v>
      </c>
      <c r="C15" s="550"/>
      <c r="D15" s="550"/>
      <c r="E15" s="277"/>
      <c r="F15" s="278"/>
      <c r="G15" s="277"/>
      <c r="H15" s="277"/>
      <c r="I15" s="277"/>
    </row>
    <row r="16" spans="1:9" s="48" customFormat="1" ht="21" customHeight="1">
      <c r="A16" s="545" t="s">
        <v>417</v>
      </c>
      <c r="B16" s="279" t="s">
        <v>420</v>
      </c>
      <c r="C16" s="546" t="s">
        <v>409</v>
      </c>
      <c r="D16" s="546">
        <v>4</v>
      </c>
      <c r="E16" s="277">
        <v>0</v>
      </c>
      <c r="F16" s="278">
        <v>50</v>
      </c>
      <c r="G16" s="277">
        <f>ROUND(E16*F16/100,0)</f>
        <v>0</v>
      </c>
      <c r="H16" s="277">
        <f>E16*D16</f>
        <v>0</v>
      </c>
      <c r="I16" s="277">
        <f>G16*D16</f>
        <v>0</v>
      </c>
    </row>
    <row r="17" spans="1:9" s="48" customFormat="1" ht="21" customHeight="1">
      <c r="A17" s="545"/>
      <c r="B17" s="279" t="s">
        <v>421</v>
      </c>
      <c r="C17" s="546"/>
      <c r="D17" s="546"/>
      <c r="E17" s="277"/>
      <c r="F17" s="278"/>
      <c r="G17" s="277"/>
      <c r="H17" s="277"/>
      <c r="I17" s="277"/>
    </row>
    <row r="18" spans="1:9" s="48" customFormat="1" ht="21" customHeight="1">
      <c r="A18" s="545"/>
      <c r="B18" s="279" t="s">
        <v>422</v>
      </c>
      <c r="C18" s="546" t="s">
        <v>121</v>
      </c>
      <c r="D18" s="546">
        <v>2</v>
      </c>
      <c r="E18" s="277">
        <v>0</v>
      </c>
      <c r="F18" s="278">
        <v>0</v>
      </c>
      <c r="G18" s="277">
        <f>ROUND(E18*F18/100,0)</f>
        <v>0</v>
      </c>
      <c r="H18" s="277">
        <f>E18*D18</f>
        <v>0</v>
      </c>
      <c r="I18" s="277">
        <f>G18*D18</f>
        <v>0</v>
      </c>
    </row>
    <row r="19" spans="1:9" s="48" customFormat="1" ht="21" customHeight="1" thickBot="1">
      <c r="A19" s="545"/>
      <c r="B19" s="279"/>
      <c r="C19" s="546"/>
      <c r="D19" s="546"/>
      <c r="E19" s="277"/>
      <c r="F19" s="278"/>
      <c r="G19" s="277"/>
      <c r="H19" s="277"/>
      <c r="I19" s="277"/>
    </row>
    <row r="20" spans="1:9" s="48" customFormat="1" ht="35.25" customHeight="1" thickTop="1" thickBot="1">
      <c r="A20" s="280"/>
      <c r="B20" s="280"/>
      <c r="C20" s="280"/>
      <c r="D20" s="280"/>
      <c r="E20" s="280"/>
      <c r="F20" s="280"/>
      <c r="G20" s="280"/>
      <c r="H20" s="280">
        <f>SUM(H5:H19)</f>
        <v>0</v>
      </c>
      <c r="I20" s="280">
        <f>SUM(I5:I19)</f>
        <v>0</v>
      </c>
    </row>
    <row r="21" spans="1:9" s="48" customFormat="1" ht="24" customHeight="1" thickTop="1">
      <c r="A21" s="277"/>
      <c r="B21" s="278"/>
      <c r="C21" s="277"/>
      <c r="D21" s="273"/>
      <c r="E21" s="277"/>
      <c r="F21" s="278"/>
      <c r="G21" s="277"/>
      <c r="H21" s="277"/>
      <c r="I21" s="277"/>
    </row>
    <row r="22" spans="1:9" s="48" customFormat="1" ht="35.25" customHeight="1">
      <c r="A22" s="273"/>
      <c r="B22" s="274" t="s">
        <v>423</v>
      </c>
      <c r="C22" s="275"/>
      <c r="D22" s="273"/>
      <c r="E22" s="304"/>
      <c r="F22" s="304"/>
      <c r="G22" s="268"/>
      <c r="H22" s="268"/>
      <c r="I22" s="268"/>
    </row>
    <row r="23" spans="1:9" s="48" customFormat="1" ht="17.25" customHeight="1">
      <c r="A23" s="273"/>
      <c r="B23" s="267"/>
      <c r="C23" s="276"/>
      <c r="D23" s="273"/>
      <c r="E23" s="277"/>
      <c r="F23" s="278"/>
      <c r="G23" s="277"/>
      <c r="H23" s="277"/>
      <c r="I23" s="277"/>
    </row>
    <row r="24" spans="1:9" s="48" customFormat="1" ht="21" customHeight="1">
      <c r="A24" s="545" t="s">
        <v>424</v>
      </c>
      <c r="B24" s="279" t="s">
        <v>425</v>
      </c>
      <c r="C24" s="546" t="s">
        <v>402</v>
      </c>
      <c r="D24" s="546">
        <v>1</v>
      </c>
      <c r="E24" s="277">
        <v>0</v>
      </c>
      <c r="F24" s="278">
        <v>25</v>
      </c>
      <c r="G24" s="277">
        <f>ROUND(E24*F24/100,0)</f>
        <v>0</v>
      </c>
      <c r="H24" s="277">
        <f>E24*D24</f>
        <v>0</v>
      </c>
      <c r="I24" s="277">
        <f>G24*D24</f>
        <v>0</v>
      </c>
    </row>
    <row r="25" spans="1:9" s="48" customFormat="1" ht="21" customHeight="1">
      <c r="A25" s="545"/>
      <c r="B25" s="279"/>
      <c r="C25" s="546"/>
      <c r="D25" s="546"/>
      <c r="E25" s="277"/>
      <c r="F25" s="278"/>
      <c r="G25" s="277"/>
      <c r="H25" s="277"/>
      <c r="I25" s="277"/>
    </row>
    <row r="26" spans="1:9" s="48" customFormat="1" ht="21" customHeight="1">
      <c r="A26" s="545" t="s">
        <v>426</v>
      </c>
      <c r="B26" s="279" t="s">
        <v>940</v>
      </c>
      <c r="C26" s="550" t="s">
        <v>402</v>
      </c>
      <c r="D26" s="550">
        <v>1</v>
      </c>
      <c r="E26" s="277">
        <v>0</v>
      </c>
      <c r="F26" s="278">
        <v>30</v>
      </c>
      <c r="G26" s="277">
        <f>ROUND(E26*F26/100,0)</f>
        <v>0</v>
      </c>
      <c r="H26" s="277">
        <f>E26*D26</f>
        <v>0</v>
      </c>
      <c r="I26" s="277">
        <f>G26*D26</f>
        <v>0</v>
      </c>
    </row>
    <row r="27" spans="1:9" s="48" customFormat="1" ht="21" customHeight="1">
      <c r="A27" s="545"/>
      <c r="B27" s="279" t="s">
        <v>430</v>
      </c>
      <c r="C27" s="550"/>
      <c r="D27" s="550"/>
      <c r="E27" s="277"/>
      <c r="F27" s="278"/>
      <c r="G27" s="277"/>
      <c r="H27" s="277"/>
      <c r="I27" s="277"/>
    </row>
    <row r="28" spans="1:9" s="48" customFormat="1" ht="21" customHeight="1">
      <c r="A28" s="545" t="s">
        <v>428</v>
      </c>
      <c r="B28" s="279" t="s">
        <v>420</v>
      </c>
      <c r="C28" s="546" t="s">
        <v>409</v>
      </c>
      <c r="D28" s="546">
        <v>3</v>
      </c>
      <c r="E28" s="277">
        <v>0</v>
      </c>
      <c r="F28" s="278">
        <v>50</v>
      </c>
      <c r="G28" s="277">
        <f>ROUND(E28*F28/100,0)</f>
        <v>0</v>
      </c>
      <c r="H28" s="277">
        <f>E28*D28</f>
        <v>0</v>
      </c>
      <c r="I28" s="277">
        <f>G28*D28</f>
        <v>0</v>
      </c>
    </row>
    <row r="29" spans="1:9" s="48" customFormat="1" ht="21" customHeight="1">
      <c r="A29" s="545"/>
      <c r="B29" s="279" t="s">
        <v>421</v>
      </c>
      <c r="C29" s="546"/>
      <c r="D29" s="546"/>
      <c r="E29" s="277"/>
      <c r="F29" s="278"/>
      <c r="G29" s="277"/>
      <c r="H29" s="277"/>
      <c r="I29" s="277"/>
    </row>
    <row r="30" spans="1:9" s="48" customFormat="1" ht="21" customHeight="1">
      <c r="A30" s="545"/>
      <c r="B30" s="279"/>
      <c r="C30" s="546"/>
      <c r="D30" s="546"/>
      <c r="E30" s="277"/>
      <c r="F30" s="278"/>
      <c r="G30" s="277"/>
      <c r="H30" s="277"/>
      <c r="I30" s="277"/>
    </row>
    <row r="31" spans="1:9" s="48" customFormat="1" ht="21" customHeight="1" thickBot="1">
      <c r="A31" s="545"/>
      <c r="B31" s="279"/>
      <c r="C31" s="546"/>
      <c r="D31" s="546"/>
      <c r="E31" s="277"/>
      <c r="F31" s="278"/>
      <c r="G31" s="277"/>
      <c r="H31" s="277"/>
      <c r="I31" s="277"/>
    </row>
    <row r="32" spans="1:9" s="48" customFormat="1" ht="35.25" customHeight="1" thickTop="1" thickBot="1">
      <c r="A32" s="280"/>
      <c r="B32" s="280"/>
      <c r="C32" s="280"/>
      <c r="D32" s="280"/>
      <c r="E32" s="280"/>
      <c r="F32" s="280"/>
      <c r="G32" s="280"/>
      <c r="H32" s="280">
        <f>SUM(H23:H31)</f>
        <v>0</v>
      </c>
      <c r="I32" s="280">
        <f>SUM(I23:I31)</f>
        <v>0</v>
      </c>
    </row>
    <row r="33" spans="1:9" s="48" customFormat="1" ht="20.25" customHeight="1" thickTop="1">
      <c r="A33" s="281"/>
      <c r="B33" s="282"/>
      <c r="C33" s="281"/>
      <c r="D33" s="281"/>
      <c r="E33" s="304"/>
      <c r="F33" s="304"/>
      <c r="G33" s="268"/>
      <c r="H33" s="268"/>
      <c r="I33" s="268"/>
    </row>
    <row r="34" spans="1:9" s="48" customFormat="1" ht="34.5" customHeight="1">
      <c r="A34" s="283"/>
      <c r="B34" s="284" t="s">
        <v>432</v>
      </c>
      <c r="C34" s="310"/>
      <c r="D34" s="273"/>
      <c r="E34" s="283"/>
      <c r="F34" s="285"/>
      <c r="G34" s="286"/>
      <c r="H34" s="286"/>
      <c r="I34" s="286"/>
    </row>
    <row r="35" spans="1:9" s="48" customFormat="1" ht="18" customHeight="1">
      <c r="A35" s="273"/>
      <c r="B35" s="309"/>
      <c r="C35" s="275"/>
      <c r="D35" s="273"/>
      <c r="E35" s="287"/>
      <c r="F35" s="285"/>
      <c r="G35" s="288"/>
      <c r="H35" s="287"/>
      <c r="I35" s="288"/>
    </row>
    <row r="36" spans="1:9" s="48" customFormat="1" ht="18" customHeight="1">
      <c r="A36" s="545"/>
      <c r="B36" s="279" t="s">
        <v>433</v>
      </c>
      <c r="C36" s="546" t="s">
        <v>308</v>
      </c>
      <c r="D36" s="549" t="s">
        <v>434</v>
      </c>
      <c r="E36" s="277">
        <v>0</v>
      </c>
      <c r="F36" s="278">
        <v>0</v>
      </c>
      <c r="G36" s="277">
        <f>ROUND(E36*F36/100,0)</f>
        <v>0</v>
      </c>
      <c r="H36" s="277">
        <f>E36*D36</f>
        <v>0</v>
      </c>
      <c r="I36" s="277">
        <f>G36*D36</f>
        <v>0</v>
      </c>
    </row>
    <row r="37" spans="1:9" s="48" customFormat="1" ht="18" customHeight="1">
      <c r="A37" s="545"/>
      <c r="B37" s="289"/>
      <c r="C37" s="546"/>
      <c r="D37" s="549"/>
      <c r="E37" s="277"/>
      <c r="F37" s="278"/>
      <c r="G37" s="277"/>
      <c r="H37" s="277"/>
      <c r="I37" s="277"/>
    </row>
    <row r="38" spans="1:9" s="48" customFormat="1" ht="18" customHeight="1">
      <c r="A38" s="545"/>
      <c r="B38" s="279" t="s">
        <v>435</v>
      </c>
      <c r="C38" s="546" t="s">
        <v>308</v>
      </c>
      <c r="D38" s="549" t="s">
        <v>434</v>
      </c>
      <c r="E38" s="277">
        <v>0</v>
      </c>
      <c r="F38" s="278">
        <v>8</v>
      </c>
      <c r="G38" s="277">
        <v>0</v>
      </c>
      <c r="H38" s="277">
        <f>E38*D38</f>
        <v>0</v>
      </c>
      <c r="I38" s="277">
        <f>G38*D38</f>
        <v>0</v>
      </c>
    </row>
    <row r="39" spans="1:9" s="48" customFormat="1" ht="18" customHeight="1">
      <c r="A39" s="545"/>
      <c r="B39" s="279"/>
      <c r="C39" s="546"/>
      <c r="D39" s="549"/>
      <c r="E39" s="277"/>
      <c r="F39" s="278"/>
      <c r="G39" s="277"/>
      <c r="H39" s="277"/>
      <c r="I39" s="277"/>
    </row>
    <row r="40" spans="1:9" s="48" customFormat="1" ht="18" customHeight="1">
      <c r="A40" s="545"/>
      <c r="B40" s="279" t="s">
        <v>437</v>
      </c>
      <c r="C40" s="546" t="s">
        <v>308</v>
      </c>
      <c r="D40" s="549" t="s">
        <v>941</v>
      </c>
      <c r="E40" s="277">
        <v>0</v>
      </c>
      <c r="F40" s="278">
        <v>0</v>
      </c>
      <c r="G40" s="277">
        <v>0</v>
      </c>
      <c r="H40" s="277">
        <f>E40*D40</f>
        <v>0</v>
      </c>
      <c r="I40" s="277">
        <v>0</v>
      </c>
    </row>
    <row r="41" spans="1:9" s="48" customFormat="1" ht="18" customHeight="1">
      <c r="A41" s="545"/>
      <c r="B41" s="289"/>
      <c r="C41" s="546"/>
      <c r="D41" s="549"/>
      <c r="E41" s="277"/>
      <c r="F41" s="278"/>
      <c r="G41" s="277"/>
      <c r="H41" s="277"/>
      <c r="I41" s="277"/>
    </row>
    <row r="42" spans="1:9" s="48" customFormat="1" ht="18" customHeight="1">
      <c r="A42" s="545"/>
      <c r="B42" s="279" t="s">
        <v>439</v>
      </c>
      <c r="C42" s="546" t="s">
        <v>308</v>
      </c>
      <c r="D42" s="549" t="s">
        <v>434</v>
      </c>
      <c r="E42" s="277">
        <v>0</v>
      </c>
      <c r="F42" s="278">
        <v>0</v>
      </c>
      <c r="G42" s="277">
        <v>0</v>
      </c>
      <c r="H42" s="277">
        <f>E42*D42</f>
        <v>0</v>
      </c>
      <c r="I42" s="277">
        <f>G42*D42</f>
        <v>0</v>
      </c>
    </row>
    <row r="43" spans="1:9" s="48" customFormat="1" ht="18" customHeight="1" thickBot="1">
      <c r="A43" s="545"/>
      <c r="B43" s="289"/>
      <c r="C43" s="546"/>
      <c r="D43" s="549"/>
      <c r="E43" s="277"/>
      <c r="F43" s="278"/>
      <c r="G43" s="277"/>
      <c r="H43" s="277"/>
      <c r="I43" s="277"/>
    </row>
    <row r="44" spans="1:9" s="48" customFormat="1" ht="35.25" customHeight="1" thickTop="1" thickBot="1">
      <c r="A44" s="290"/>
      <c r="B44" s="291"/>
      <c r="C44" s="292"/>
      <c r="D44" s="290"/>
      <c r="E44" s="280"/>
      <c r="F44" s="280"/>
      <c r="G44" s="293"/>
      <c r="H44" s="280">
        <f>SUM(H35:H43)</f>
        <v>0</v>
      </c>
      <c r="I44" s="280">
        <f>SUM(I35:I43)</f>
        <v>0</v>
      </c>
    </row>
    <row r="45" spans="1:9" s="48" customFormat="1" ht="20.25" customHeight="1" thickTop="1">
      <c r="A45" s="281"/>
      <c r="B45" s="294"/>
      <c r="C45" s="295"/>
      <c r="D45" s="281"/>
      <c r="E45" s="283"/>
      <c r="F45" s="285"/>
      <c r="G45" s="286"/>
      <c r="H45" s="286"/>
      <c r="I45" s="286"/>
    </row>
    <row r="46" spans="1:9" s="53" customFormat="1">
      <c r="A46" s="296"/>
      <c r="B46" s="297" t="s">
        <v>440</v>
      </c>
      <c r="C46" s="298"/>
      <c r="D46" s="296"/>
      <c r="E46" s="299"/>
      <c r="F46" s="299"/>
      <c r="G46" s="299"/>
      <c r="H46" s="299">
        <f>H44+H32+H20</f>
        <v>0</v>
      </c>
      <c r="I46" s="299">
        <f>I44+I32+I20</f>
        <v>0</v>
      </c>
    </row>
    <row r="47" spans="1:9" s="53" customFormat="1">
      <c r="A47" s="296"/>
      <c r="B47" s="297"/>
      <c r="C47" s="298"/>
      <c r="D47" s="296"/>
      <c r="E47" s="299"/>
      <c r="F47" s="299"/>
      <c r="G47" s="299"/>
      <c r="H47" s="299"/>
      <c r="I47" s="299"/>
    </row>
    <row r="48" spans="1:9" s="53" customFormat="1" ht="13">
      <c r="A48" s="300"/>
      <c r="B48" s="301" t="s">
        <v>441</v>
      </c>
      <c r="C48" s="302"/>
      <c r="D48" s="300"/>
      <c r="E48" s="303"/>
      <c r="F48" s="303"/>
      <c r="G48" s="303"/>
      <c r="H48" s="303">
        <f>H46+I46</f>
        <v>0</v>
      </c>
      <c r="I48" s="303" t="s">
        <v>12</v>
      </c>
    </row>
    <row r="49" spans="1:9" s="53" customFormat="1">
      <c r="A49" s="49"/>
      <c r="B49" s="50"/>
      <c r="C49" s="51"/>
      <c r="D49" s="49"/>
      <c r="E49" s="52"/>
      <c r="F49" s="52"/>
      <c r="G49" s="52"/>
      <c r="H49" s="52"/>
      <c r="I49" s="52"/>
    </row>
    <row r="50" spans="1:9" s="53" customFormat="1">
      <c r="A50" s="49"/>
      <c r="B50" s="50"/>
      <c r="C50" s="51"/>
      <c r="D50" s="49"/>
      <c r="E50" s="52"/>
      <c r="F50" s="52"/>
      <c r="G50" s="52"/>
      <c r="H50" s="52"/>
      <c r="I50" s="52"/>
    </row>
    <row r="51" spans="1:9" s="53" customFormat="1">
      <c r="A51" s="49"/>
      <c r="B51" s="50"/>
      <c r="C51" s="51"/>
      <c r="D51" s="49"/>
      <c r="E51" s="52"/>
      <c r="F51" s="52"/>
      <c r="G51" s="52"/>
      <c r="H51" s="52"/>
      <c r="I51" s="52"/>
    </row>
    <row r="52" spans="1:9" s="53" customFormat="1">
      <c r="A52" s="49"/>
      <c r="B52" s="50"/>
      <c r="C52" s="51"/>
      <c r="D52" s="49"/>
      <c r="E52" s="52"/>
      <c r="F52" s="52"/>
      <c r="G52" s="52"/>
      <c r="H52" s="52"/>
      <c r="I52" s="52"/>
    </row>
    <row r="53" spans="1:9" s="53" customFormat="1">
      <c r="A53" s="49"/>
      <c r="B53" s="50"/>
      <c r="C53" s="51"/>
      <c r="D53" s="49"/>
      <c r="E53" s="52"/>
      <c r="F53" s="52"/>
      <c r="G53" s="52"/>
      <c r="H53" s="52"/>
      <c r="I53" s="52"/>
    </row>
    <row r="54" spans="1:9" s="53" customFormat="1">
      <c r="A54" s="49"/>
      <c r="B54" s="50"/>
      <c r="C54" s="51"/>
      <c r="D54" s="49"/>
      <c r="E54" s="52"/>
      <c r="F54" s="52"/>
      <c r="G54" s="52"/>
      <c r="H54" s="52"/>
      <c r="I54" s="52"/>
    </row>
    <row r="55" spans="1:9" s="53" customFormat="1">
      <c r="A55" s="49"/>
      <c r="B55" s="50"/>
      <c r="C55" s="51"/>
      <c r="D55" s="49"/>
      <c r="E55" s="52"/>
      <c r="F55" s="52"/>
      <c r="G55" s="52"/>
      <c r="H55" s="52"/>
      <c r="I55" s="52"/>
    </row>
    <row r="56" spans="1:9" s="53" customFormat="1">
      <c r="A56" s="49"/>
      <c r="B56" s="50"/>
      <c r="C56" s="51"/>
      <c r="D56" s="49"/>
      <c r="E56" s="52"/>
      <c r="F56" s="52"/>
      <c r="G56" s="52"/>
      <c r="H56" s="52"/>
      <c r="I56" s="52"/>
    </row>
    <row r="57" spans="1:9" s="53" customFormat="1">
      <c r="A57" s="49"/>
      <c r="B57" s="50"/>
      <c r="C57" s="51"/>
      <c r="D57" s="49"/>
      <c r="E57" s="52"/>
      <c r="F57" s="52"/>
      <c r="G57" s="52"/>
      <c r="H57" s="52"/>
      <c r="I57" s="52"/>
    </row>
    <row r="58" spans="1:9" s="53" customFormat="1">
      <c r="A58" s="49"/>
      <c r="B58" s="50"/>
      <c r="C58" s="51"/>
      <c r="D58" s="49"/>
      <c r="E58" s="52"/>
      <c r="F58" s="52"/>
      <c r="G58" s="52"/>
      <c r="H58" s="52"/>
      <c r="I58" s="52"/>
    </row>
    <row r="59" spans="1:9" s="53" customFormat="1">
      <c r="A59" s="49"/>
      <c r="B59" s="50"/>
      <c r="C59" s="51"/>
      <c r="D59" s="49"/>
      <c r="E59" s="52"/>
      <c r="F59" s="52"/>
      <c r="G59" s="52"/>
      <c r="H59" s="52"/>
      <c r="I59" s="52"/>
    </row>
    <row r="60" spans="1:9" s="53" customFormat="1">
      <c r="A60" s="49"/>
      <c r="B60" s="50"/>
      <c r="C60" s="51"/>
      <c r="D60" s="49"/>
      <c r="E60" s="52"/>
      <c r="F60" s="52"/>
      <c r="G60" s="52"/>
      <c r="H60" s="52"/>
      <c r="I60" s="52"/>
    </row>
    <row r="61" spans="1:9" s="53" customFormat="1">
      <c r="A61" s="49"/>
      <c r="B61" s="50"/>
      <c r="C61" s="51"/>
      <c r="D61" s="49"/>
      <c r="E61" s="52"/>
      <c r="F61" s="52"/>
      <c r="G61" s="52"/>
      <c r="H61" s="52"/>
      <c r="I61" s="52"/>
    </row>
    <row r="62" spans="1:9" s="53" customFormat="1">
      <c r="A62" s="49"/>
      <c r="B62" s="50"/>
      <c r="C62" s="51"/>
      <c r="D62" s="49"/>
      <c r="E62" s="52"/>
      <c r="F62" s="52"/>
      <c r="G62" s="52"/>
      <c r="H62" s="52"/>
      <c r="I62" s="52"/>
    </row>
    <row r="63" spans="1:9" s="53" customFormat="1">
      <c r="A63" s="49"/>
      <c r="B63" s="50"/>
      <c r="C63" s="51"/>
      <c r="D63" s="49"/>
      <c r="E63" s="52"/>
      <c r="F63" s="52"/>
      <c r="G63" s="52"/>
      <c r="H63" s="52"/>
      <c r="I63" s="52"/>
    </row>
    <row r="64" spans="1:9" s="53" customFormat="1">
      <c r="A64" s="49"/>
      <c r="B64" s="50"/>
      <c r="C64" s="51"/>
      <c r="D64" s="49"/>
      <c r="E64" s="52"/>
      <c r="F64" s="52"/>
      <c r="G64" s="52"/>
      <c r="H64" s="52"/>
      <c r="I64" s="52"/>
    </row>
    <row r="65" spans="1:9" s="53" customFormat="1">
      <c r="A65" s="49"/>
      <c r="B65" s="50"/>
      <c r="C65" s="51"/>
      <c r="D65" s="49"/>
      <c r="E65" s="52"/>
      <c r="F65" s="52"/>
      <c r="G65" s="52"/>
      <c r="H65" s="52"/>
      <c r="I65" s="52"/>
    </row>
    <row r="66" spans="1:9" s="53" customFormat="1">
      <c r="A66" s="49"/>
      <c r="B66" s="50"/>
      <c r="C66" s="51"/>
      <c r="D66" s="49"/>
      <c r="E66" s="52"/>
      <c r="F66" s="52"/>
      <c r="G66" s="52"/>
      <c r="H66" s="52"/>
      <c r="I66" s="52"/>
    </row>
    <row r="67" spans="1:9" s="53" customFormat="1">
      <c r="A67" s="49"/>
      <c r="B67" s="50"/>
      <c r="C67" s="51"/>
      <c r="D67" s="49"/>
      <c r="E67" s="52"/>
      <c r="F67" s="52"/>
      <c r="G67" s="52"/>
      <c r="H67" s="52"/>
      <c r="I67" s="52"/>
    </row>
    <row r="68" spans="1:9" s="53" customFormat="1">
      <c r="A68" s="49"/>
      <c r="B68" s="50"/>
      <c r="C68" s="51"/>
      <c r="D68" s="49"/>
      <c r="E68" s="52"/>
      <c r="F68" s="52"/>
      <c r="G68" s="52"/>
      <c r="H68" s="52"/>
      <c r="I68" s="52"/>
    </row>
    <row r="69" spans="1:9" s="53" customFormat="1">
      <c r="A69" s="49"/>
      <c r="B69" s="50"/>
      <c r="C69" s="51"/>
      <c r="D69" s="49"/>
      <c r="E69" s="52"/>
      <c r="F69" s="52"/>
      <c r="G69" s="52"/>
      <c r="H69" s="52"/>
      <c r="I69" s="52"/>
    </row>
    <row r="70" spans="1:9" s="53" customFormat="1">
      <c r="A70" s="49"/>
      <c r="B70" s="50"/>
      <c r="C70" s="51"/>
      <c r="D70" s="49"/>
      <c r="E70" s="52"/>
      <c r="F70" s="52"/>
      <c r="G70" s="52"/>
      <c r="H70" s="52"/>
      <c r="I70" s="52"/>
    </row>
    <row r="71" spans="1:9" s="53" customFormat="1">
      <c r="A71" s="49"/>
      <c r="B71" s="50"/>
      <c r="C71" s="51"/>
      <c r="D71" s="49"/>
      <c r="E71" s="52"/>
      <c r="F71" s="52"/>
      <c r="G71" s="52"/>
      <c r="H71" s="52"/>
      <c r="I71" s="52"/>
    </row>
    <row r="72" spans="1:9" s="53" customFormat="1">
      <c r="A72" s="49"/>
      <c r="B72" s="50"/>
      <c r="C72" s="51"/>
      <c r="D72" s="49"/>
      <c r="E72" s="52"/>
      <c r="F72" s="52"/>
      <c r="G72" s="52"/>
      <c r="H72" s="52"/>
      <c r="I72" s="52"/>
    </row>
    <row r="73" spans="1:9" s="53" customFormat="1">
      <c r="A73" s="49"/>
      <c r="B73" s="50"/>
      <c r="C73" s="51"/>
      <c r="D73" s="49"/>
      <c r="E73" s="52"/>
      <c r="F73" s="52"/>
      <c r="G73" s="52"/>
      <c r="H73" s="52"/>
      <c r="I73" s="52"/>
    </row>
    <row r="74" spans="1:9" s="53" customFormat="1">
      <c r="A74" s="49"/>
      <c r="B74" s="50"/>
      <c r="C74" s="51"/>
      <c r="D74" s="49"/>
      <c r="E74" s="52"/>
      <c r="F74" s="52"/>
      <c r="G74" s="52"/>
      <c r="H74" s="52"/>
      <c r="I74" s="52"/>
    </row>
    <row r="75" spans="1:9" s="53" customFormat="1">
      <c r="A75" s="49"/>
      <c r="B75" s="50"/>
      <c r="C75" s="51"/>
      <c r="D75" s="49"/>
      <c r="E75" s="52"/>
      <c r="F75" s="52"/>
      <c r="G75" s="52"/>
      <c r="H75" s="52"/>
      <c r="I75" s="52"/>
    </row>
    <row r="76" spans="1:9" s="53" customFormat="1">
      <c r="A76" s="49"/>
      <c r="B76" s="50"/>
      <c r="C76" s="51"/>
      <c r="D76" s="49"/>
      <c r="E76" s="52"/>
      <c r="F76" s="52"/>
      <c r="G76" s="52"/>
      <c r="H76" s="52"/>
      <c r="I76" s="52"/>
    </row>
    <row r="77" spans="1:9" s="53" customFormat="1">
      <c r="A77" s="49"/>
      <c r="B77" s="50"/>
      <c r="C77" s="51"/>
      <c r="D77" s="49"/>
      <c r="E77" s="52"/>
      <c r="F77" s="52"/>
      <c r="G77" s="52"/>
      <c r="H77" s="52"/>
      <c r="I77" s="52"/>
    </row>
    <row r="78" spans="1:9" s="53" customFormat="1">
      <c r="A78" s="49"/>
      <c r="B78" s="50"/>
      <c r="C78" s="51"/>
      <c r="D78" s="49"/>
      <c r="E78" s="52"/>
      <c r="F78" s="52"/>
      <c r="G78" s="52"/>
      <c r="H78" s="52"/>
      <c r="I78" s="52"/>
    </row>
    <row r="79" spans="1:9" s="53" customFormat="1">
      <c r="A79" s="49"/>
      <c r="B79" s="50"/>
      <c r="C79" s="51"/>
      <c r="D79" s="49"/>
      <c r="E79" s="52"/>
      <c r="F79" s="52"/>
      <c r="G79" s="52"/>
      <c r="H79" s="52"/>
      <c r="I79" s="52"/>
    </row>
    <row r="80" spans="1:9" s="53" customFormat="1">
      <c r="A80" s="49"/>
      <c r="B80" s="50"/>
      <c r="C80" s="51"/>
      <c r="D80" s="49"/>
      <c r="E80" s="52"/>
      <c r="F80" s="52"/>
      <c r="G80" s="52"/>
      <c r="H80" s="52"/>
      <c r="I80" s="52"/>
    </row>
    <row r="81" spans="1:9" s="53" customFormat="1">
      <c r="A81" s="49"/>
      <c r="B81" s="50"/>
      <c r="C81" s="51"/>
      <c r="D81" s="49"/>
      <c r="E81" s="52"/>
      <c r="F81" s="52"/>
      <c r="G81" s="52"/>
      <c r="H81" s="52"/>
      <c r="I81" s="52"/>
    </row>
    <row r="82" spans="1:9" s="53" customFormat="1">
      <c r="A82" s="49"/>
      <c r="B82" s="50"/>
      <c r="C82" s="51"/>
      <c r="D82" s="49"/>
      <c r="E82" s="52"/>
      <c r="F82" s="52"/>
      <c r="G82" s="52"/>
      <c r="H82" s="52"/>
      <c r="I82" s="52"/>
    </row>
    <row r="83" spans="1:9" s="53" customFormat="1">
      <c r="A83" s="49"/>
      <c r="B83" s="50"/>
      <c r="C83" s="51"/>
      <c r="D83" s="49"/>
      <c r="E83" s="52"/>
      <c r="F83" s="52"/>
      <c r="G83" s="52"/>
      <c r="H83" s="52"/>
      <c r="I83" s="52"/>
    </row>
    <row r="84" spans="1:9" s="53" customFormat="1">
      <c r="A84" s="49"/>
      <c r="B84" s="50"/>
      <c r="C84" s="51"/>
      <c r="D84" s="49"/>
      <c r="E84" s="52"/>
      <c r="F84" s="52"/>
      <c r="G84" s="52"/>
      <c r="H84" s="52"/>
      <c r="I84" s="52"/>
    </row>
    <row r="85" spans="1:9" s="53" customFormat="1">
      <c r="A85" s="49"/>
      <c r="B85" s="50"/>
      <c r="C85" s="51"/>
      <c r="D85" s="49"/>
      <c r="E85" s="52"/>
      <c r="F85" s="52"/>
      <c r="G85" s="52"/>
      <c r="H85" s="52"/>
      <c r="I85" s="52"/>
    </row>
    <row r="86" spans="1:9" s="53" customFormat="1">
      <c r="A86" s="49"/>
      <c r="B86" s="50"/>
      <c r="C86" s="51"/>
      <c r="D86" s="49"/>
      <c r="E86" s="52"/>
      <c r="F86" s="52"/>
      <c r="G86" s="52"/>
      <c r="H86" s="52"/>
      <c r="I86" s="52"/>
    </row>
    <row r="87" spans="1:9" s="53" customFormat="1">
      <c r="A87" s="49"/>
      <c r="B87" s="50"/>
      <c r="C87" s="51"/>
      <c r="D87" s="49"/>
      <c r="E87" s="52"/>
      <c r="F87" s="52"/>
      <c r="G87" s="52"/>
      <c r="H87" s="52"/>
      <c r="I87" s="52"/>
    </row>
    <row r="88" spans="1:9" s="53" customFormat="1">
      <c r="A88" s="49"/>
      <c r="B88" s="50"/>
      <c r="C88" s="51"/>
      <c r="D88" s="49"/>
      <c r="E88" s="52"/>
      <c r="F88" s="52"/>
      <c r="G88" s="52"/>
      <c r="H88" s="52"/>
      <c r="I88" s="52"/>
    </row>
    <row r="89" spans="1:9" s="53" customFormat="1">
      <c r="A89" s="49"/>
      <c r="B89" s="50"/>
      <c r="C89" s="51"/>
      <c r="D89" s="49"/>
      <c r="E89" s="52"/>
      <c r="F89" s="52"/>
      <c r="G89" s="52"/>
      <c r="H89" s="52"/>
      <c r="I89" s="52"/>
    </row>
    <row r="90" spans="1:9" s="53" customFormat="1">
      <c r="A90" s="49"/>
      <c r="B90" s="50"/>
      <c r="C90" s="51"/>
      <c r="D90" s="49"/>
      <c r="E90" s="52"/>
      <c r="F90" s="52"/>
      <c r="G90" s="52"/>
      <c r="H90" s="52"/>
      <c r="I90" s="52"/>
    </row>
    <row r="91" spans="1:9" s="53" customFormat="1">
      <c r="A91" s="49"/>
      <c r="B91" s="50"/>
      <c r="C91" s="51"/>
      <c r="D91" s="49"/>
      <c r="E91" s="52"/>
      <c r="F91" s="52"/>
      <c r="G91" s="52"/>
      <c r="H91" s="52"/>
      <c r="I91" s="52"/>
    </row>
    <row r="92" spans="1:9" s="53" customFormat="1">
      <c r="A92" s="49"/>
      <c r="B92" s="50"/>
      <c r="C92" s="51"/>
      <c r="D92" s="49"/>
      <c r="E92" s="52"/>
      <c r="F92" s="52"/>
      <c r="G92" s="52"/>
      <c r="H92" s="52"/>
      <c r="I92" s="52"/>
    </row>
    <row r="93" spans="1:9" s="53" customFormat="1">
      <c r="A93" s="49"/>
      <c r="B93" s="50"/>
      <c r="C93" s="51"/>
      <c r="D93" s="49"/>
      <c r="E93" s="52"/>
      <c r="F93" s="52"/>
      <c r="G93" s="52"/>
      <c r="H93" s="52"/>
      <c r="I93" s="52"/>
    </row>
    <row r="94" spans="1:9" s="53" customFormat="1">
      <c r="A94" s="49"/>
      <c r="B94" s="50"/>
      <c r="C94" s="51"/>
      <c r="D94" s="49"/>
      <c r="E94" s="52"/>
      <c r="F94" s="52"/>
      <c r="G94" s="52"/>
      <c r="H94" s="52"/>
      <c r="I94" s="52"/>
    </row>
    <row r="95" spans="1:9" s="53" customFormat="1">
      <c r="A95" s="49"/>
      <c r="B95" s="50"/>
      <c r="C95" s="51"/>
      <c r="D95" s="49"/>
      <c r="E95" s="52"/>
      <c r="F95" s="52"/>
      <c r="G95" s="52"/>
      <c r="H95" s="52"/>
      <c r="I95" s="52"/>
    </row>
    <row r="96" spans="1:9" s="53" customFormat="1">
      <c r="A96" s="49"/>
      <c r="B96" s="50"/>
      <c r="C96" s="51"/>
      <c r="D96" s="49"/>
      <c r="E96" s="52"/>
      <c r="F96" s="52"/>
      <c r="G96" s="52"/>
      <c r="H96" s="52"/>
      <c r="I96" s="52"/>
    </row>
    <row r="97" spans="1:9" s="53" customFormat="1">
      <c r="A97" s="49"/>
      <c r="B97" s="50"/>
      <c r="C97" s="51"/>
      <c r="D97" s="49"/>
      <c r="E97" s="52"/>
      <c r="F97" s="52"/>
      <c r="G97" s="52"/>
      <c r="H97" s="52"/>
      <c r="I97" s="52"/>
    </row>
    <row r="98" spans="1:9" s="53" customFormat="1">
      <c r="A98" s="49"/>
      <c r="B98" s="50"/>
      <c r="C98" s="51"/>
      <c r="D98" s="49"/>
      <c r="E98" s="52"/>
      <c r="F98" s="52"/>
      <c r="G98" s="52"/>
      <c r="H98" s="52"/>
      <c r="I98" s="52"/>
    </row>
    <row r="99" spans="1:9" s="53" customFormat="1">
      <c r="A99" s="49"/>
      <c r="B99" s="50"/>
      <c r="C99" s="51"/>
      <c r="D99" s="49"/>
      <c r="E99" s="52"/>
      <c r="F99" s="52"/>
      <c r="G99" s="52"/>
      <c r="H99" s="52"/>
      <c r="I99" s="52"/>
    </row>
    <row r="100" spans="1:9" s="53" customFormat="1">
      <c r="A100" s="49"/>
      <c r="B100" s="50"/>
      <c r="C100" s="51"/>
      <c r="D100" s="49"/>
      <c r="E100" s="52"/>
      <c r="F100" s="52"/>
      <c r="G100" s="52"/>
      <c r="H100" s="52"/>
      <c r="I100" s="52"/>
    </row>
    <row r="101" spans="1:9" s="53" customFormat="1">
      <c r="A101" s="49"/>
      <c r="B101" s="50"/>
      <c r="C101" s="51"/>
      <c r="D101" s="49"/>
      <c r="E101" s="52"/>
      <c r="F101" s="52"/>
      <c r="G101" s="52"/>
      <c r="H101" s="52"/>
      <c r="I101" s="52"/>
    </row>
    <row r="102" spans="1:9" s="53" customFormat="1">
      <c r="A102" s="49"/>
      <c r="B102" s="50"/>
      <c r="C102" s="51"/>
      <c r="D102" s="49"/>
      <c r="E102" s="52"/>
      <c r="F102" s="52"/>
      <c r="G102" s="52"/>
      <c r="H102" s="52"/>
      <c r="I102" s="52"/>
    </row>
    <row r="103" spans="1:9" s="53" customFormat="1">
      <c r="A103" s="49"/>
      <c r="B103" s="50"/>
      <c r="C103" s="51"/>
      <c r="D103" s="49"/>
      <c r="E103" s="52"/>
      <c r="F103" s="52"/>
      <c r="G103" s="52"/>
      <c r="H103" s="52"/>
      <c r="I103" s="52"/>
    </row>
    <row r="104" spans="1:9" s="53" customFormat="1">
      <c r="A104" s="49"/>
      <c r="B104" s="50"/>
      <c r="C104" s="51"/>
      <c r="D104" s="49"/>
      <c r="E104" s="52"/>
      <c r="F104" s="52"/>
      <c r="G104" s="52"/>
      <c r="H104" s="52"/>
      <c r="I104" s="52"/>
    </row>
    <row r="105" spans="1:9" s="53" customFormat="1">
      <c r="A105" s="49"/>
      <c r="B105" s="50"/>
      <c r="C105" s="51"/>
      <c r="D105" s="49"/>
      <c r="E105" s="52"/>
      <c r="F105" s="52"/>
      <c r="G105" s="52"/>
      <c r="H105" s="52"/>
      <c r="I105" s="52"/>
    </row>
    <row r="106" spans="1:9" s="53" customFormat="1">
      <c r="A106" s="49"/>
      <c r="B106" s="50"/>
      <c r="C106" s="51"/>
      <c r="D106" s="49"/>
      <c r="E106" s="52"/>
      <c r="F106" s="52"/>
      <c r="G106" s="52"/>
      <c r="H106" s="52"/>
      <c r="I106" s="52"/>
    </row>
    <row r="107" spans="1:9" s="53" customFormat="1">
      <c r="A107" s="49"/>
      <c r="B107" s="50"/>
      <c r="C107" s="51"/>
      <c r="D107" s="49"/>
      <c r="E107" s="52"/>
      <c r="F107" s="52"/>
      <c r="G107" s="52"/>
      <c r="H107" s="52"/>
      <c r="I107" s="52"/>
    </row>
    <row r="108" spans="1:9" s="53" customFormat="1">
      <c r="A108" s="49"/>
      <c r="B108" s="50"/>
      <c r="C108" s="51"/>
      <c r="D108" s="49"/>
      <c r="E108" s="52"/>
      <c r="F108" s="52"/>
      <c r="G108" s="52"/>
      <c r="H108" s="52"/>
      <c r="I108" s="52"/>
    </row>
    <row r="109" spans="1:9" s="53" customFormat="1">
      <c r="A109" s="49"/>
      <c r="B109" s="50"/>
      <c r="C109" s="51"/>
      <c r="D109" s="49"/>
      <c r="E109" s="52"/>
      <c r="F109" s="52"/>
      <c r="G109" s="52"/>
      <c r="H109" s="52"/>
      <c r="I109" s="52"/>
    </row>
    <row r="110" spans="1:9" s="53" customFormat="1">
      <c r="A110" s="49"/>
      <c r="B110" s="50"/>
      <c r="C110" s="51"/>
      <c r="D110" s="49"/>
      <c r="E110" s="52"/>
      <c r="F110" s="52"/>
      <c r="G110" s="52"/>
      <c r="H110" s="52"/>
      <c r="I110" s="52"/>
    </row>
    <row r="111" spans="1:9" s="53" customFormat="1">
      <c r="A111" s="49"/>
      <c r="B111" s="50"/>
      <c r="C111" s="51"/>
      <c r="D111" s="49"/>
      <c r="E111" s="52"/>
      <c r="F111" s="52"/>
      <c r="G111" s="52"/>
      <c r="H111" s="52"/>
      <c r="I111" s="52"/>
    </row>
    <row r="112" spans="1:9" s="53" customFormat="1">
      <c r="A112" s="49"/>
      <c r="B112" s="50"/>
      <c r="C112" s="51"/>
      <c r="D112" s="49"/>
      <c r="E112" s="52"/>
      <c r="F112" s="52"/>
      <c r="G112" s="52"/>
      <c r="H112" s="52"/>
      <c r="I112" s="52"/>
    </row>
    <row r="113" spans="1:9" s="53" customFormat="1">
      <c r="A113" s="49"/>
      <c r="B113" s="50"/>
      <c r="C113" s="51"/>
      <c r="D113" s="49"/>
      <c r="E113" s="52"/>
      <c r="F113" s="52"/>
      <c r="G113" s="52"/>
      <c r="H113" s="52"/>
      <c r="I113" s="52"/>
    </row>
    <row r="114" spans="1:9" s="53" customFormat="1">
      <c r="A114" s="49"/>
      <c r="B114" s="50"/>
      <c r="C114" s="51"/>
      <c r="D114" s="49"/>
      <c r="E114" s="52"/>
      <c r="F114" s="52"/>
      <c r="G114" s="52"/>
      <c r="H114" s="52"/>
      <c r="I114" s="52"/>
    </row>
    <row r="115" spans="1:9" s="53" customFormat="1">
      <c r="A115" s="49"/>
      <c r="B115" s="50"/>
      <c r="C115" s="51"/>
      <c r="D115" s="49"/>
      <c r="E115" s="52"/>
      <c r="F115" s="52"/>
      <c r="G115" s="52"/>
      <c r="H115" s="52"/>
      <c r="I115" s="52"/>
    </row>
    <row r="116" spans="1:9" s="53" customFormat="1">
      <c r="A116" s="49"/>
      <c r="B116" s="50"/>
      <c r="C116" s="51"/>
      <c r="D116" s="49"/>
      <c r="E116" s="52"/>
      <c r="F116" s="52"/>
      <c r="G116" s="52"/>
      <c r="H116" s="52"/>
      <c r="I116" s="52"/>
    </row>
    <row r="117" spans="1:9" s="53" customFormat="1">
      <c r="A117" s="49"/>
      <c r="B117" s="50"/>
      <c r="C117" s="51"/>
      <c r="D117" s="49"/>
      <c r="E117" s="52"/>
      <c r="F117" s="52"/>
      <c r="G117" s="52"/>
      <c r="H117" s="52"/>
      <c r="I117" s="52"/>
    </row>
    <row r="118" spans="1:9" s="53" customFormat="1">
      <c r="A118" s="49"/>
      <c r="B118" s="50"/>
      <c r="C118" s="51"/>
      <c r="D118" s="49"/>
      <c r="E118" s="52"/>
      <c r="F118" s="52"/>
      <c r="G118" s="52"/>
      <c r="H118" s="52"/>
      <c r="I118" s="52"/>
    </row>
    <row r="119" spans="1:9" s="53" customFormat="1">
      <c r="A119" s="49"/>
      <c r="B119" s="50"/>
      <c r="C119" s="51"/>
      <c r="D119" s="49"/>
      <c r="E119" s="52"/>
      <c r="F119" s="52"/>
      <c r="G119" s="52"/>
      <c r="H119" s="52"/>
      <c r="I119" s="52"/>
    </row>
    <row r="120" spans="1:9" s="53" customFormat="1">
      <c r="A120" s="49"/>
      <c r="B120" s="50"/>
      <c r="C120" s="51"/>
      <c r="D120" s="49"/>
      <c r="E120" s="52"/>
      <c r="F120" s="52"/>
      <c r="G120" s="52"/>
      <c r="H120" s="52"/>
      <c r="I120" s="52"/>
    </row>
    <row r="121" spans="1:9" s="53" customFormat="1">
      <c r="A121" s="49"/>
      <c r="B121" s="50"/>
      <c r="C121" s="51"/>
      <c r="D121" s="49"/>
      <c r="E121" s="52"/>
      <c r="F121" s="52"/>
      <c r="G121" s="52"/>
      <c r="H121" s="52"/>
      <c r="I121" s="52"/>
    </row>
    <row r="122" spans="1:9" s="53" customFormat="1">
      <c r="A122" s="49"/>
      <c r="B122" s="50"/>
      <c r="C122" s="51"/>
      <c r="D122" s="49"/>
      <c r="E122" s="52"/>
      <c r="F122" s="52"/>
      <c r="G122" s="52"/>
      <c r="H122" s="52"/>
      <c r="I122" s="52"/>
    </row>
    <row r="123" spans="1:9" s="53" customFormat="1">
      <c r="A123" s="49"/>
      <c r="B123" s="50"/>
      <c r="C123" s="51"/>
      <c r="D123" s="49"/>
      <c r="E123" s="52"/>
      <c r="F123" s="52"/>
      <c r="G123" s="52"/>
      <c r="H123" s="52"/>
      <c r="I123" s="52"/>
    </row>
    <row r="124" spans="1:9" s="53" customFormat="1">
      <c r="A124" s="49"/>
      <c r="B124" s="50"/>
      <c r="C124" s="51"/>
      <c r="D124" s="49"/>
      <c r="E124" s="52"/>
      <c r="F124" s="52"/>
      <c r="G124" s="52"/>
      <c r="H124" s="52"/>
      <c r="I124" s="52"/>
    </row>
    <row r="125" spans="1:9" s="53" customFormat="1">
      <c r="A125" s="49"/>
      <c r="B125" s="50"/>
      <c r="C125" s="51"/>
      <c r="D125" s="49"/>
      <c r="E125" s="52"/>
      <c r="F125" s="52"/>
      <c r="G125" s="52"/>
      <c r="H125" s="52"/>
      <c r="I125" s="52"/>
    </row>
    <row r="126" spans="1:9" s="53" customFormat="1">
      <c r="A126" s="49"/>
      <c r="B126" s="50"/>
      <c r="C126" s="51"/>
      <c r="D126" s="49"/>
      <c r="E126" s="52"/>
      <c r="F126" s="52"/>
      <c r="G126" s="52"/>
      <c r="H126" s="52"/>
      <c r="I126" s="52"/>
    </row>
    <row r="127" spans="1:9" s="53" customFormat="1">
      <c r="A127" s="49"/>
      <c r="B127" s="50"/>
      <c r="C127" s="51"/>
      <c r="D127" s="49"/>
      <c r="E127" s="52"/>
      <c r="F127" s="52"/>
      <c r="G127" s="52"/>
      <c r="H127" s="52"/>
      <c r="I127" s="52"/>
    </row>
    <row r="128" spans="1:9" s="53" customFormat="1">
      <c r="A128" s="49"/>
      <c r="B128" s="50"/>
      <c r="C128" s="51"/>
      <c r="D128" s="49"/>
      <c r="E128" s="52"/>
      <c r="F128" s="52"/>
      <c r="G128" s="52"/>
      <c r="H128" s="52"/>
      <c r="I128" s="52"/>
    </row>
    <row r="129" spans="1:9" s="53" customFormat="1">
      <c r="A129" s="49"/>
      <c r="B129" s="50"/>
      <c r="C129" s="51"/>
      <c r="D129" s="49"/>
      <c r="E129" s="52"/>
      <c r="F129" s="52"/>
      <c r="G129" s="52"/>
      <c r="H129" s="52"/>
      <c r="I129" s="52"/>
    </row>
    <row r="130" spans="1:9" s="53" customFormat="1">
      <c r="A130" s="49"/>
      <c r="B130" s="50"/>
      <c r="C130" s="51"/>
      <c r="D130" s="49"/>
      <c r="E130" s="52"/>
      <c r="F130" s="52"/>
      <c r="G130" s="52"/>
      <c r="H130" s="52"/>
      <c r="I130" s="52"/>
    </row>
    <row r="131" spans="1:9" s="53" customFormat="1">
      <c r="A131" s="49"/>
      <c r="B131" s="50"/>
      <c r="C131" s="51"/>
      <c r="D131" s="49"/>
      <c r="E131" s="52"/>
      <c r="F131" s="52"/>
      <c r="G131" s="52"/>
      <c r="H131" s="52"/>
      <c r="I131" s="52"/>
    </row>
    <row r="132" spans="1:9" s="53" customFormat="1">
      <c r="A132" s="49"/>
      <c r="B132" s="50"/>
      <c r="C132" s="51"/>
      <c r="D132" s="49"/>
      <c r="E132" s="52"/>
      <c r="F132" s="52"/>
      <c r="G132" s="52"/>
      <c r="H132" s="52"/>
      <c r="I132" s="52"/>
    </row>
    <row r="133" spans="1:9" s="53" customFormat="1">
      <c r="A133" s="49"/>
      <c r="B133" s="50"/>
      <c r="C133" s="51"/>
      <c r="D133" s="49"/>
      <c r="E133" s="52"/>
      <c r="F133" s="52"/>
      <c r="G133" s="52"/>
      <c r="H133" s="52"/>
      <c r="I133" s="52"/>
    </row>
    <row r="134" spans="1:9" s="53" customFormat="1">
      <c r="A134" s="49"/>
      <c r="B134" s="50"/>
      <c r="C134" s="51"/>
      <c r="D134" s="49"/>
      <c r="E134" s="52"/>
      <c r="F134" s="52"/>
      <c r="G134" s="52"/>
      <c r="H134" s="52"/>
      <c r="I134" s="52"/>
    </row>
    <row r="135" spans="1:9" s="53" customFormat="1">
      <c r="A135" s="49"/>
      <c r="B135" s="50"/>
      <c r="C135" s="51"/>
      <c r="D135" s="49"/>
      <c r="E135" s="52"/>
      <c r="F135" s="52"/>
      <c r="G135" s="52"/>
      <c r="H135" s="52"/>
      <c r="I135" s="52"/>
    </row>
    <row r="136" spans="1:9" s="53" customFormat="1">
      <c r="A136" s="49"/>
      <c r="B136" s="50"/>
      <c r="C136" s="51"/>
      <c r="D136" s="49"/>
      <c r="E136" s="52"/>
      <c r="F136" s="52"/>
      <c r="G136" s="52"/>
      <c r="H136" s="52"/>
      <c r="I136" s="52"/>
    </row>
    <row r="137" spans="1:9" s="53" customFormat="1">
      <c r="A137" s="49"/>
      <c r="B137" s="50"/>
      <c r="C137" s="51"/>
      <c r="D137" s="49"/>
      <c r="E137" s="52"/>
      <c r="F137" s="52"/>
      <c r="G137" s="52"/>
      <c r="H137" s="52"/>
      <c r="I137" s="52"/>
    </row>
    <row r="138" spans="1:9" s="53" customFormat="1">
      <c r="A138" s="49"/>
      <c r="B138" s="50"/>
      <c r="C138" s="51"/>
      <c r="D138" s="49"/>
      <c r="E138" s="52"/>
      <c r="F138" s="52"/>
      <c r="G138" s="52"/>
      <c r="H138" s="52"/>
      <c r="I138" s="52"/>
    </row>
    <row r="139" spans="1:9" s="53" customFormat="1">
      <c r="A139" s="49"/>
      <c r="B139" s="50"/>
      <c r="C139" s="51"/>
      <c r="D139" s="49"/>
      <c r="E139" s="52"/>
      <c r="F139" s="52"/>
      <c r="G139" s="52"/>
      <c r="H139" s="52"/>
      <c r="I139" s="52"/>
    </row>
    <row r="140" spans="1:9" s="53" customFormat="1">
      <c r="A140" s="49"/>
      <c r="B140" s="50"/>
      <c r="C140" s="51"/>
      <c r="D140" s="49"/>
      <c r="E140" s="52"/>
      <c r="F140" s="52"/>
      <c r="G140" s="52"/>
      <c r="H140" s="52"/>
      <c r="I140" s="52"/>
    </row>
    <row r="141" spans="1:9" s="53" customFormat="1">
      <c r="A141" s="49"/>
      <c r="B141" s="50"/>
      <c r="C141" s="51"/>
      <c r="D141" s="49"/>
      <c r="E141" s="52"/>
      <c r="F141" s="52"/>
      <c r="G141" s="52"/>
      <c r="H141" s="52"/>
      <c r="I141" s="52"/>
    </row>
    <row r="142" spans="1:9" s="53" customFormat="1">
      <c r="A142" s="49"/>
      <c r="B142" s="50"/>
      <c r="C142" s="51"/>
      <c r="D142" s="49"/>
      <c r="E142" s="52"/>
      <c r="F142" s="52"/>
      <c r="G142" s="52"/>
      <c r="H142" s="52"/>
      <c r="I142" s="52"/>
    </row>
    <row r="143" spans="1:9" s="53" customFormat="1">
      <c r="A143" s="49"/>
      <c r="B143" s="50"/>
      <c r="C143" s="51"/>
      <c r="D143" s="49"/>
      <c r="E143" s="52"/>
      <c r="F143" s="52"/>
      <c r="G143" s="52"/>
      <c r="H143" s="52"/>
      <c r="I143" s="52"/>
    </row>
    <row r="144" spans="1:9" s="53" customFormat="1">
      <c r="A144" s="49"/>
      <c r="B144" s="50"/>
      <c r="C144" s="51"/>
      <c r="D144" s="49"/>
      <c r="E144" s="52"/>
      <c r="F144" s="52"/>
      <c r="G144" s="52"/>
      <c r="H144" s="52"/>
      <c r="I144" s="52"/>
    </row>
    <row r="145" spans="1:9" s="53" customFormat="1">
      <c r="A145" s="49"/>
      <c r="B145" s="50"/>
      <c r="C145" s="51"/>
      <c r="D145" s="49"/>
      <c r="E145" s="52"/>
      <c r="F145" s="52"/>
      <c r="G145" s="52"/>
      <c r="H145" s="52"/>
      <c r="I145" s="52"/>
    </row>
    <row r="146" spans="1:9" s="53" customFormat="1">
      <c r="A146" s="49"/>
      <c r="B146" s="50"/>
      <c r="C146" s="51"/>
      <c r="D146" s="49"/>
      <c r="E146" s="52"/>
      <c r="F146" s="52"/>
      <c r="G146" s="52"/>
      <c r="H146" s="52"/>
      <c r="I146" s="52"/>
    </row>
    <row r="147" spans="1:9" s="53" customFormat="1">
      <c r="A147" s="49"/>
      <c r="B147" s="50"/>
      <c r="C147" s="51"/>
      <c r="D147" s="49"/>
      <c r="E147" s="52"/>
      <c r="F147" s="52"/>
      <c r="G147" s="52"/>
      <c r="H147" s="52"/>
      <c r="I147" s="52"/>
    </row>
    <row r="148" spans="1:9" s="53" customFormat="1">
      <c r="A148" s="49"/>
      <c r="B148" s="50"/>
      <c r="C148" s="51"/>
      <c r="D148" s="49"/>
      <c r="E148" s="52"/>
      <c r="F148" s="52"/>
      <c r="G148" s="52"/>
      <c r="H148" s="52"/>
      <c r="I148" s="52"/>
    </row>
    <row r="149" spans="1:9" s="53" customFormat="1">
      <c r="A149" s="49"/>
      <c r="B149" s="50"/>
      <c r="C149" s="51"/>
      <c r="D149" s="49"/>
      <c r="E149" s="52"/>
      <c r="F149" s="52"/>
      <c r="G149" s="52"/>
      <c r="H149" s="52"/>
      <c r="I149" s="52"/>
    </row>
    <row r="150" spans="1:9" s="53" customFormat="1">
      <c r="A150" s="49"/>
      <c r="B150" s="50"/>
      <c r="C150" s="51"/>
      <c r="D150" s="49"/>
      <c r="E150" s="52"/>
      <c r="F150" s="52"/>
      <c r="G150" s="52"/>
      <c r="H150" s="52"/>
      <c r="I150" s="52"/>
    </row>
    <row r="151" spans="1:9" s="53" customFormat="1">
      <c r="A151" s="49"/>
      <c r="B151" s="50"/>
      <c r="C151" s="51"/>
      <c r="D151" s="49"/>
      <c r="E151" s="52"/>
      <c r="F151" s="52"/>
      <c r="G151" s="52"/>
      <c r="H151" s="52"/>
      <c r="I151" s="52"/>
    </row>
    <row r="152" spans="1:9" s="53" customFormat="1">
      <c r="A152" s="49"/>
      <c r="B152" s="50"/>
      <c r="C152" s="51"/>
      <c r="D152" s="49"/>
      <c r="E152" s="52"/>
      <c r="F152" s="52"/>
      <c r="G152" s="52"/>
      <c r="H152" s="52"/>
      <c r="I152" s="52"/>
    </row>
    <row r="153" spans="1:9" s="53" customFormat="1">
      <c r="A153" s="49"/>
      <c r="B153" s="50"/>
      <c r="C153" s="51"/>
      <c r="D153" s="49"/>
      <c r="E153" s="52"/>
      <c r="F153" s="52"/>
      <c r="G153" s="52"/>
      <c r="H153" s="52"/>
      <c r="I153" s="52"/>
    </row>
    <row r="154" spans="1:9" s="53" customFormat="1">
      <c r="A154" s="49"/>
      <c r="B154" s="50"/>
      <c r="C154" s="51"/>
      <c r="D154" s="49"/>
      <c r="E154" s="52"/>
      <c r="F154" s="52"/>
      <c r="G154" s="52"/>
      <c r="H154" s="52"/>
      <c r="I154" s="52"/>
    </row>
    <row r="155" spans="1:9" s="53" customFormat="1">
      <c r="A155" s="49"/>
      <c r="B155" s="50"/>
      <c r="C155" s="51"/>
      <c r="D155" s="49"/>
      <c r="E155" s="52"/>
      <c r="F155" s="52"/>
      <c r="G155" s="52"/>
      <c r="H155" s="52"/>
      <c r="I155" s="52"/>
    </row>
    <row r="156" spans="1:9" s="53" customFormat="1">
      <c r="A156" s="49"/>
      <c r="B156" s="50"/>
      <c r="C156" s="51"/>
      <c r="D156" s="49"/>
      <c r="E156" s="52"/>
      <c r="F156" s="52"/>
      <c r="G156" s="52"/>
      <c r="H156" s="52"/>
      <c r="I156" s="52"/>
    </row>
    <row r="157" spans="1:9" s="53" customFormat="1">
      <c r="A157" s="49"/>
      <c r="B157" s="50"/>
      <c r="C157" s="51"/>
      <c r="D157" s="49"/>
      <c r="E157" s="52"/>
      <c r="F157" s="52"/>
      <c r="G157" s="52"/>
      <c r="H157" s="52"/>
      <c r="I157" s="52"/>
    </row>
    <row r="158" spans="1:9" s="53" customFormat="1">
      <c r="A158" s="49"/>
      <c r="B158" s="50"/>
      <c r="C158" s="51"/>
      <c r="D158" s="49"/>
      <c r="E158" s="52"/>
      <c r="F158" s="52"/>
      <c r="G158" s="52"/>
      <c r="H158" s="52"/>
      <c r="I158" s="52"/>
    </row>
    <row r="159" spans="1:9" s="53" customFormat="1">
      <c r="A159" s="49"/>
      <c r="B159" s="50"/>
      <c r="C159" s="51"/>
      <c r="D159" s="49"/>
      <c r="E159" s="52"/>
      <c r="F159" s="52"/>
      <c r="G159" s="52"/>
      <c r="H159" s="52"/>
      <c r="I159" s="52"/>
    </row>
    <row r="160" spans="1:9" s="53" customFormat="1">
      <c r="A160" s="49"/>
      <c r="B160" s="50"/>
      <c r="C160" s="51"/>
      <c r="D160" s="49"/>
      <c r="E160" s="52"/>
      <c r="F160" s="52"/>
      <c r="G160" s="52"/>
      <c r="H160" s="52"/>
      <c r="I160" s="52"/>
    </row>
    <row r="161" spans="1:9" s="53" customFormat="1">
      <c r="A161" s="49"/>
      <c r="B161" s="50"/>
      <c r="C161" s="51"/>
      <c r="D161" s="49"/>
      <c r="E161" s="52"/>
      <c r="F161" s="52"/>
      <c r="G161" s="52"/>
      <c r="H161" s="52"/>
      <c r="I161" s="52"/>
    </row>
    <row r="162" spans="1:9" s="53" customFormat="1">
      <c r="A162" s="49"/>
      <c r="B162" s="50"/>
      <c r="C162" s="51"/>
      <c r="D162" s="49"/>
      <c r="E162" s="52"/>
      <c r="F162" s="52"/>
      <c r="G162" s="52"/>
      <c r="H162" s="52"/>
      <c r="I162" s="52"/>
    </row>
    <row r="163" spans="1:9" s="53" customFormat="1">
      <c r="A163" s="49"/>
      <c r="B163" s="50"/>
      <c r="C163" s="51"/>
      <c r="D163" s="49"/>
      <c r="E163" s="52"/>
      <c r="F163" s="52"/>
      <c r="G163" s="52"/>
      <c r="H163" s="52"/>
      <c r="I163" s="52"/>
    </row>
    <row r="164" spans="1:9" s="53" customFormat="1">
      <c r="A164" s="49"/>
      <c r="B164" s="50"/>
      <c r="C164" s="51"/>
      <c r="D164" s="49"/>
      <c r="E164" s="52"/>
      <c r="F164" s="52"/>
      <c r="G164" s="52"/>
      <c r="H164" s="52"/>
      <c r="I164" s="52"/>
    </row>
    <row r="165" spans="1:9" s="53" customFormat="1">
      <c r="A165" s="49"/>
      <c r="B165" s="50"/>
      <c r="C165" s="51"/>
      <c r="D165" s="49"/>
      <c r="E165" s="52"/>
      <c r="F165" s="52"/>
      <c r="G165" s="52"/>
      <c r="H165" s="52"/>
      <c r="I165" s="52"/>
    </row>
    <row r="166" spans="1:9" s="53" customFormat="1">
      <c r="A166" s="49"/>
      <c r="B166" s="50"/>
      <c r="C166" s="51"/>
      <c r="D166" s="49"/>
      <c r="E166" s="52"/>
      <c r="F166" s="52"/>
      <c r="G166" s="52"/>
      <c r="H166" s="52"/>
      <c r="I166" s="52"/>
    </row>
    <row r="167" spans="1:9" s="53" customFormat="1">
      <c r="A167" s="49"/>
      <c r="B167" s="50"/>
      <c r="C167" s="51"/>
      <c r="D167" s="49"/>
      <c r="E167" s="52"/>
      <c r="F167" s="52"/>
      <c r="G167" s="52"/>
      <c r="H167" s="52"/>
      <c r="I167" s="52"/>
    </row>
    <row r="168" spans="1:9" s="53" customFormat="1">
      <c r="A168" s="49"/>
      <c r="B168" s="50"/>
      <c r="C168" s="51"/>
      <c r="D168" s="49"/>
      <c r="E168" s="52"/>
      <c r="F168" s="52"/>
      <c r="G168" s="52"/>
      <c r="H168" s="52"/>
      <c r="I168" s="52"/>
    </row>
    <row r="169" spans="1:9" s="53" customFormat="1">
      <c r="A169" s="49"/>
      <c r="B169" s="50"/>
      <c r="C169" s="51"/>
      <c r="D169" s="49"/>
      <c r="E169" s="52"/>
      <c r="F169" s="52"/>
      <c r="G169" s="52"/>
      <c r="H169" s="52"/>
      <c r="I169" s="52"/>
    </row>
    <row r="170" spans="1:9" s="53" customFormat="1">
      <c r="A170" s="49"/>
      <c r="B170" s="50"/>
      <c r="C170" s="51"/>
      <c r="D170" s="49"/>
      <c r="E170" s="52"/>
      <c r="F170" s="52"/>
      <c r="G170" s="52"/>
      <c r="H170" s="52"/>
      <c r="I170" s="52"/>
    </row>
    <row r="171" spans="1:9" s="53" customFormat="1">
      <c r="A171" s="49"/>
      <c r="B171" s="50"/>
      <c r="C171" s="51"/>
      <c r="D171" s="49"/>
      <c r="E171" s="52"/>
      <c r="F171" s="52"/>
      <c r="G171" s="52"/>
      <c r="H171" s="52"/>
      <c r="I171" s="52"/>
    </row>
    <row r="172" spans="1:9" s="53" customFormat="1">
      <c r="A172" s="49"/>
      <c r="B172" s="50"/>
      <c r="C172" s="51"/>
      <c r="D172" s="49"/>
      <c r="E172" s="52"/>
      <c r="F172" s="52"/>
      <c r="G172" s="52"/>
      <c r="H172" s="52"/>
      <c r="I172" s="52"/>
    </row>
    <row r="173" spans="1:9" s="53" customFormat="1">
      <c r="A173" s="49"/>
      <c r="B173" s="50"/>
      <c r="C173" s="51"/>
      <c r="D173" s="49"/>
      <c r="E173" s="52"/>
      <c r="F173" s="52"/>
      <c r="G173" s="52"/>
      <c r="H173" s="52"/>
      <c r="I173" s="52"/>
    </row>
    <row r="174" spans="1:9" s="53" customFormat="1">
      <c r="A174" s="49"/>
      <c r="B174" s="50"/>
      <c r="C174" s="51"/>
      <c r="D174" s="49"/>
      <c r="E174" s="52"/>
      <c r="F174" s="52"/>
      <c r="G174" s="52"/>
      <c r="H174" s="52"/>
      <c r="I174" s="52"/>
    </row>
    <row r="175" spans="1:9" s="53" customFormat="1">
      <c r="A175" s="49"/>
      <c r="B175" s="50"/>
      <c r="C175" s="51"/>
      <c r="D175" s="49"/>
      <c r="E175" s="52"/>
      <c r="F175" s="52"/>
      <c r="G175" s="52"/>
      <c r="H175" s="52"/>
      <c r="I175" s="52"/>
    </row>
    <row r="176" spans="1:9" s="53" customFormat="1">
      <c r="A176" s="49"/>
      <c r="B176" s="50"/>
      <c r="C176" s="51"/>
      <c r="D176" s="49"/>
      <c r="E176" s="52"/>
      <c r="F176" s="52"/>
      <c r="G176" s="52"/>
      <c r="H176" s="52"/>
      <c r="I176" s="52"/>
    </row>
    <row r="177" spans="1:9" s="53" customFormat="1">
      <c r="A177" s="49"/>
      <c r="B177" s="50"/>
      <c r="C177" s="51"/>
      <c r="D177" s="49"/>
      <c r="E177" s="52"/>
      <c r="F177" s="52"/>
      <c r="G177" s="52"/>
      <c r="H177" s="52"/>
      <c r="I177" s="52"/>
    </row>
    <row r="178" spans="1:9" s="53" customFormat="1">
      <c r="A178" s="49"/>
      <c r="B178" s="50"/>
      <c r="C178" s="51"/>
      <c r="D178" s="49"/>
      <c r="E178" s="52"/>
      <c r="F178" s="52"/>
      <c r="G178" s="52"/>
      <c r="H178" s="52"/>
      <c r="I178" s="52"/>
    </row>
    <row r="179" spans="1:9" s="53" customFormat="1">
      <c r="A179" s="49"/>
      <c r="B179" s="50"/>
      <c r="C179" s="51"/>
      <c r="D179" s="49"/>
      <c r="E179" s="52"/>
      <c r="F179" s="52"/>
      <c r="G179" s="52"/>
      <c r="H179" s="52"/>
      <c r="I179" s="52"/>
    </row>
    <row r="180" spans="1:9" s="53" customFormat="1">
      <c r="A180" s="49"/>
      <c r="B180" s="50"/>
      <c r="C180" s="51"/>
      <c r="D180" s="49"/>
      <c r="E180" s="52"/>
      <c r="F180" s="52"/>
      <c r="G180" s="52"/>
      <c r="H180" s="52"/>
      <c r="I180" s="52"/>
    </row>
    <row r="181" spans="1:9" s="53" customFormat="1">
      <c r="A181" s="49"/>
      <c r="B181" s="50"/>
      <c r="C181" s="51"/>
      <c r="D181" s="49"/>
      <c r="E181" s="52"/>
      <c r="F181" s="52"/>
      <c r="G181" s="52"/>
      <c r="H181" s="52"/>
      <c r="I181" s="52"/>
    </row>
    <row r="182" spans="1:9" s="53" customFormat="1">
      <c r="A182" s="49"/>
      <c r="B182" s="50"/>
      <c r="C182" s="51"/>
      <c r="D182" s="49"/>
      <c r="E182" s="52"/>
      <c r="F182" s="52"/>
      <c r="G182" s="52"/>
      <c r="H182" s="52"/>
      <c r="I182" s="52"/>
    </row>
    <row r="183" spans="1:9" s="53" customFormat="1">
      <c r="A183" s="49"/>
      <c r="B183" s="50"/>
      <c r="C183" s="51"/>
      <c r="D183" s="49"/>
      <c r="E183" s="52"/>
      <c r="F183" s="52"/>
      <c r="G183" s="52"/>
      <c r="H183" s="52"/>
      <c r="I183" s="52"/>
    </row>
    <row r="184" spans="1:9" s="53" customFormat="1">
      <c r="A184" s="49"/>
      <c r="B184" s="50"/>
      <c r="C184" s="51"/>
      <c r="D184" s="49"/>
      <c r="E184" s="52"/>
      <c r="F184" s="52"/>
      <c r="G184" s="52"/>
      <c r="H184" s="52"/>
      <c r="I184" s="52"/>
    </row>
    <row r="185" spans="1:9" s="53" customFormat="1">
      <c r="A185" s="49"/>
      <c r="B185" s="50"/>
      <c r="C185" s="51"/>
      <c r="D185" s="49"/>
      <c r="E185" s="52"/>
      <c r="F185" s="52"/>
      <c r="G185" s="52"/>
      <c r="H185" s="52"/>
      <c r="I185" s="52"/>
    </row>
    <row r="186" spans="1:9" s="53" customFormat="1">
      <c r="A186" s="49"/>
      <c r="B186" s="50"/>
      <c r="C186" s="51"/>
      <c r="D186" s="49"/>
      <c r="E186" s="52"/>
      <c r="F186" s="52"/>
      <c r="G186" s="52"/>
      <c r="H186" s="52"/>
      <c r="I186" s="52"/>
    </row>
    <row r="187" spans="1:9" s="53" customFormat="1">
      <c r="A187" s="49"/>
      <c r="B187" s="50"/>
      <c r="C187" s="51"/>
      <c r="D187" s="49"/>
      <c r="E187" s="52"/>
      <c r="F187" s="52"/>
      <c r="G187" s="52"/>
      <c r="H187" s="52"/>
      <c r="I187" s="52"/>
    </row>
    <row r="188" spans="1:9" s="53" customFormat="1">
      <c r="A188" s="49"/>
      <c r="B188" s="50"/>
      <c r="C188" s="51"/>
      <c r="D188" s="49"/>
      <c r="E188" s="52"/>
      <c r="F188" s="52"/>
      <c r="G188" s="52"/>
      <c r="H188" s="52"/>
      <c r="I188" s="52"/>
    </row>
    <row r="189" spans="1:9" s="53" customFormat="1">
      <c r="A189" s="49"/>
      <c r="B189" s="50"/>
      <c r="C189" s="51"/>
      <c r="D189" s="49"/>
      <c r="E189" s="52"/>
      <c r="F189" s="52"/>
      <c r="G189" s="52"/>
      <c r="H189" s="52"/>
      <c r="I189" s="52"/>
    </row>
    <row r="190" spans="1:9" s="53" customFormat="1">
      <c r="A190" s="49"/>
      <c r="B190" s="50"/>
      <c r="C190" s="51"/>
      <c r="D190" s="49"/>
      <c r="E190" s="52"/>
      <c r="F190" s="52"/>
      <c r="G190" s="52"/>
      <c r="H190" s="52"/>
      <c r="I190" s="52"/>
    </row>
    <row r="191" spans="1:9" s="53" customFormat="1">
      <c r="A191" s="49"/>
      <c r="B191" s="50"/>
      <c r="C191" s="51"/>
      <c r="D191" s="49"/>
      <c r="E191" s="52"/>
      <c r="F191" s="52"/>
      <c r="G191" s="52"/>
      <c r="H191" s="52"/>
      <c r="I191" s="52"/>
    </row>
    <row r="192" spans="1:9" s="53" customFormat="1">
      <c r="A192" s="49"/>
      <c r="B192" s="50"/>
      <c r="C192" s="51"/>
      <c r="D192" s="49"/>
      <c r="E192" s="52"/>
      <c r="F192" s="52"/>
      <c r="G192" s="52"/>
      <c r="H192" s="52"/>
      <c r="I192" s="52"/>
    </row>
    <row r="193" spans="1:9" s="53" customFormat="1">
      <c r="A193" s="49"/>
      <c r="B193" s="50"/>
      <c r="C193" s="51"/>
      <c r="D193" s="49"/>
      <c r="E193" s="52"/>
      <c r="F193" s="52"/>
      <c r="G193" s="52"/>
      <c r="H193" s="52"/>
      <c r="I193" s="52"/>
    </row>
    <row r="194" spans="1:9" s="53" customFormat="1">
      <c r="A194" s="49"/>
      <c r="B194" s="50"/>
      <c r="C194" s="51"/>
      <c r="D194" s="49"/>
      <c r="E194" s="52"/>
      <c r="F194" s="52"/>
      <c r="G194" s="52"/>
      <c r="H194" s="52"/>
      <c r="I194" s="52"/>
    </row>
    <row r="195" spans="1:9" s="53" customFormat="1">
      <c r="A195" s="49"/>
      <c r="B195" s="50"/>
      <c r="C195" s="51"/>
      <c r="D195" s="49"/>
      <c r="E195" s="52"/>
      <c r="F195" s="52"/>
      <c r="G195" s="52"/>
      <c r="H195" s="52"/>
      <c r="I195" s="52"/>
    </row>
    <row r="196" spans="1:9" s="53" customFormat="1">
      <c r="A196" s="49"/>
      <c r="B196" s="50"/>
      <c r="C196" s="51"/>
      <c r="D196" s="49"/>
      <c r="E196" s="52"/>
      <c r="F196" s="52"/>
      <c r="G196" s="52"/>
      <c r="H196" s="52"/>
      <c r="I196" s="52"/>
    </row>
    <row r="197" spans="1:9" s="53" customFormat="1">
      <c r="A197" s="49"/>
      <c r="B197" s="50"/>
      <c r="C197" s="51"/>
      <c r="D197" s="49"/>
      <c r="E197" s="52"/>
      <c r="F197" s="52"/>
      <c r="G197" s="52"/>
      <c r="H197" s="52"/>
      <c r="I197" s="52"/>
    </row>
    <row r="198" spans="1:9" s="53" customFormat="1">
      <c r="A198" s="49"/>
      <c r="B198" s="50"/>
      <c r="C198" s="51"/>
      <c r="D198" s="49"/>
      <c r="E198" s="52"/>
      <c r="F198" s="52"/>
      <c r="G198" s="52"/>
      <c r="H198" s="52"/>
      <c r="I198" s="52"/>
    </row>
    <row r="199" spans="1:9" s="53" customFormat="1">
      <c r="A199" s="49"/>
      <c r="B199" s="50"/>
      <c r="C199" s="51"/>
      <c r="D199" s="49"/>
      <c r="E199" s="52"/>
      <c r="F199" s="52"/>
      <c r="G199" s="52"/>
      <c r="H199" s="52"/>
      <c r="I199" s="52"/>
    </row>
    <row r="200" spans="1:9" s="53" customFormat="1">
      <c r="A200" s="49"/>
      <c r="B200" s="50"/>
      <c r="C200" s="51"/>
      <c r="D200" s="49"/>
      <c r="E200" s="52"/>
      <c r="F200" s="52"/>
      <c r="G200" s="52"/>
      <c r="H200" s="52"/>
      <c r="I200" s="52"/>
    </row>
    <row r="201" spans="1:9" s="53" customFormat="1">
      <c r="A201" s="49"/>
      <c r="B201" s="50"/>
      <c r="C201" s="51"/>
      <c r="D201" s="49"/>
      <c r="E201" s="52"/>
      <c r="F201" s="52"/>
      <c r="G201" s="52"/>
      <c r="H201" s="52"/>
      <c r="I201" s="52"/>
    </row>
    <row r="202" spans="1:9" s="53" customFormat="1">
      <c r="A202" s="49"/>
      <c r="B202" s="50"/>
      <c r="C202" s="51"/>
      <c r="D202" s="49"/>
      <c r="E202" s="52"/>
      <c r="F202" s="52"/>
      <c r="G202" s="52"/>
      <c r="H202" s="52"/>
      <c r="I202" s="52"/>
    </row>
    <row r="203" spans="1:9" s="53" customFormat="1">
      <c r="A203" s="49"/>
      <c r="B203" s="50"/>
      <c r="C203" s="51"/>
      <c r="D203" s="49"/>
      <c r="E203" s="52"/>
      <c r="F203" s="52"/>
      <c r="G203" s="52"/>
      <c r="H203" s="52"/>
      <c r="I203" s="52"/>
    </row>
    <row r="204" spans="1:9" s="53" customFormat="1">
      <c r="A204" s="49"/>
      <c r="B204" s="50"/>
      <c r="C204" s="51"/>
      <c r="D204" s="49"/>
      <c r="E204" s="52"/>
      <c r="F204" s="52"/>
      <c r="G204" s="52"/>
      <c r="H204" s="52"/>
      <c r="I204" s="52"/>
    </row>
    <row r="205" spans="1:9" s="53" customFormat="1">
      <c r="A205" s="49"/>
      <c r="B205" s="50"/>
      <c r="C205" s="51"/>
      <c r="D205" s="49"/>
      <c r="E205" s="52"/>
      <c r="F205" s="52"/>
      <c r="G205" s="52"/>
      <c r="H205" s="52"/>
      <c r="I205" s="52"/>
    </row>
    <row r="206" spans="1:9" s="53" customFormat="1">
      <c r="A206" s="49"/>
      <c r="B206" s="50"/>
      <c r="C206" s="51"/>
      <c r="D206" s="49"/>
      <c r="E206" s="52"/>
      <c r="F206" s="52"/>
      <c r="G206" s="52"/>
      <c r="H206" s="52"/>
      <c r="I206" s="52"/>
    </row>
    <row r="207" spans="1:9" s="53" customFormat="1">
      <c r="A207" s="49"/>
      <c r="B207" s="50"/>
      <c r="C207" s="51"/>
      <c r="D207" s="49"/>
      <c r="E207" s="52"/>
      <c r="F207" s="52"/>
      <c r="G207" s="52"/>
      <c r="H207" s="52"/>
      <c r="I207" s="52"/>
    </row>
    <row r="208" spans="1:9" s="53" customFormat="1">
      <c r="A208" s="49"/>
      <c r="B208" s="50"/>
      <c r="C208" s="51"/>
      <c r="D208" s="49"/>
      <c r="E208" s="52"/>
      <c r="F208" s="52"/>
      <c r="G208" s="52"/>
      <c r="H208" s="52"/>
      <c r="I208" s="52"/>
    </row>
    <row r="209" spans="1:9" s="53" customFormat="1">
      <c r="A209" s="49"/>
      <c r="B209" s="50"/>
      <c r="C209" s="51"/>
      <c r="D209" s="49"/>
      <c r="E209" s="52"/>
      <c r="F209" s="52"/>
      <c r="G209" s="52"/>
      <c r="H209" s="52"/>
      <c r="I209" s="52"/>
    </row>
    <row r="210" spans="1:9" s="53" customFormat="1">
      <c r="A210" s="49"/>
      <c r="B210" s="50"/>
      <c r="C210" s="51"/>
      <c r="D210" s="49"/>
      <c r="E210" s="52"/>
      <c r="F210" s="52"/>
      <c r="G210" s="52"/>
      <c r="H210" s="52"/>
      <c r="I210" s="52"/>
    </row>
    <row r="211" spans="1:9" s="53" customFormat="1">
      <c r="A211" s="49"/>
      <c r="B211" s="50"/>
      <c r="C211" s="51"/>
      <c r="D211" s="49"/>
      <c r="E211" s="52"/>
      <c r="F211" s="52"/>
      <c r="G211" s="52"/>
      <c r="H211" s="52"/>
      <c r="I211" s="52"/>
    </row>
    <row r="212" spans="1:9" s="53" customFormat="1">
      <c r="A212" s="49"/>
      <c r="B212" s="50"/>
      <c r="C212" s="51"/>
      <c r="D212" s="49"/>
      <c r="E212" s="52"/>
      <c r="F212" s="52"/>
      <c r="G212" s="52"/>
      <c r="H212" s="52"/>
      <c r="I212" s="52"/>
    </row>
    <row r="213" spans="1:9" s="53" customFormat="1">
      <c r="A213" s="49"/>
      <c r="B213" s="50"/>
      <c r="C213" s="51"/>
      <c r="D213" s="49"/>
      <c r="E213" s="52"/>
      <c r="F213" s="52"/>
      <c r="G213" s="52"/>
      <c r="H213" s="52"/>
      <c r="I213" s="52"/>
    </row>
    <row r="214" spans="1:9" s="53" customFormat="1">
      <c r="A214" s="49"/>
      <c r="B214" s="50"/>
      <c r="C214" s="51"/>
      <c r="D214" s="49"/>
      <c r="E214" s="52"/>
      <c r="F214" s="52"/>
      <c r="G214" s="52"/>
      <c r="H214" s="52"/>
      <c r="I214" s="52"/>
    </row>
    <row r="215" spans="1:9" s="53" customFormat="1">
      <c r="A215" s="49"/>
      <c r="B215" s="50"/>
      <c r="C215" s="51"/>
      <c r="D215" s="49"/>
      <c r="E215" s="52"/>
      <c r="F215" s="52"/>
      <c r="G215" s="52"/>
      <c r="H215" s="52"/>
      <c r="I215" s="52"/>
    </row>
    <row r="216" spans="1:9" s="53" customFormat="1">
      <c r="A216" s="49"/>
      <c r="B216" s="50"/>
      <c r="C216" s="51"/>
      <c r="D216" s="49"/>
      <c r="E216" s="52"/>
      <c r="F216" s="52"/>
      <c r="G216" s="52"/>
      <c r="H216" s="52"/>
      <c r="I216" s="52"/>
    </row>
    <row r="217" spans="1:9" s="53" customFormat="1">
      <c r="A217" s="49"/>
      <c r="B217" s="50"/>
      <c r="C217" s="51"/>
      <c r="D217" s="49"/>
      <c r="E217" s="52"/>
      <c r="F217" s="52"/>
      <c r="G217" s="52"/>
      <c r="H217" s="52"/>
      <c r="I217" s="52"/>
    </row>
    <row r="218" spans="1:9" s="53" customFormat="1">
      <c r="A218" s="49"/>
      <c r="B218" s="50"/>
      <c r="C218" s="51"/>
      <c r="D218" s="49"/>
      <c r="E218" s="52"/>
      <c r="F218" s="52"/>
      <c r="G218" s="52"/>
      <c r="H218" s="52"/>
      <c r="I218" s="52"/>
    </row>
    <row r="219" spans="1:9" s="53" customFormat="1">
      <c r="A219" s="49"/>
      <c r="B219" s="50"/>
      <c r="C219" s="51"/>
      <c r="D219" s="49"/>
      <c r="E219" s="52"/>
      <c r="F219" s="52"/>
      <c r="G219" s="52"/>
      <c r="H219" s="52"/>
      <c r="I219" s="52"/>
    </row>
    <row r="220" spans="1:9" s="53" customFormat="1">
      <c r="A220" s="49"/>
      <c r="B220" s="50"/>
      <c r="C220" s="51"/>
      <c r="D220" s="49"/>
      <c r="E220" s="52"/>
      <c r="F220" s="52"/>
      <c r="G220" s="52"/>
      <c r="H220" s="52"/>
      <c r="I220" s="52"/>
    </row>
    <row r="221" spans="1:9" s="53" customFormat="1">
      <c r="A221" s="49"/>
      <c r="B221" s="50"/>
      <c r="C221" s="51"/>
      <c r="D221" s="49"/>
      <c r="E221" s="52"/>
      <c r="F221" s="52"/>
      <c r="G221" s="52"/>
      <c r="H221" s="52"/>
      <c r="I221" s="52"/>
    </row>
    <row r="222" spans="1:9" s="53" customFormat="1">
      <c r="A222" s="49"/>
      <c r="B222" s="50"/>
      <c r="C222" s="51"/>
      <c r="D222" s="49"/>
      <c r="E222" s="52"/>
      <c r="F222" s="52"/>
      <c r="G222" s="52"/>
      <c r="H222" s="52"/>
      <c r="I222" s="52"/>
    </row>
    <row r="223" spans="1:9" s="53" customFormat="1">
      <c r="A223" s="49"/>
      <c r="B223" s="50"/>
      <c r="C223" s="51"/>
      <c r="D223" s="49"/>
      <c r="E223" s="52"/>
      <c r="F223" s="52"/>
      <c r="G223" s="52"/>
      <c r="H223" s="52"/>
      <c r="I223" s="52"/>
    </row>
    <row r="224" spans="1:9" s="53" customFormat="1">
      <c r="A224" s="49"/>
      <c r="B224" s="50"/>
      <c r="C224" s="51"/>
      <c r="D224" s="49"/>
      <c r="E224" s="52"/>
      <c r="F224" s="52"/>
      <c r="G224" s="52"/>
      <c r="H224" s="52"/>
      <c r="I224" s="52"/>
    </row>
    <row r="225" spans="1:9" s="53" customFormat="1">
      <c r="A225" s="49"/>
      <c r="B225" s="50"/>
      <c r="C225" s="51"/>
      <c r="D225" s="49"/>
      <c r="E225" s="52"/>
      <c r="F225" s="52"/>
      <c r="G225" s="52"/>
      <c r="H225" s="52"/>
      <c r="I225" s="52"/>
    </row>
    <row r="226" spans="1:9" s="53" customFormat="1">
      <c r="A226" s="49"/>
      <c r="B226" s="50"/>
      <c r="C226" s="51"/>
      <c r="D226" s="49"/>
      <c r="E226" s="52"/>
      <c r="F226" s="52"/>
      <c r="G226" s="52"/>
      <c r="H226" s="52"/>
      <c r="I226" s="52"/>
    </row>
    <row r="227" spans="1:9" s="53" customFormat="1">
      <c r="A227" s="49"/>
      <c r="B227" s="50"/>
      <c r="C227" s="51"/>
      <c r="D227" s="49"/>
      <c r="E227" s="52"/>
      <c r="F227" s="52"/>
      <c r="G227" s="52"/>
      <c r="H227" s="52"/>
      <c r="I227" s="52"/>
    </row>
    <row r="228" spans="1:9" s="53" customFormat="1">
      <c r="A228" s="49"/>
      <c r="B228" s="50"/>
      <c r="C228" s="51"/>
      <c r="D228" s="49"/>
      <c r="E228" s="52"/>
      <c r="F228" s="52"/>
      <c r="G228" s="52"/>
      <c r="H228" s="52"/>
      <c r="I228" s="52"/>
    </row>
    <row r="229" spans="1:9" s="53" customFormat="1">
      <c r="A229" s="49"/>
      <c r="B229" s="50"/>
      <c r="C229" s="51"/>
      <c r="D229" s="49"/>
      <c r="E229" s="52"/>
      <c r="F229" s="52"/>
      <c r="G229" s="52"/>
      <c r="H229" s="52"/>
      <c r="I229" s="52"/>
    </row>
    <row r="230" spans="1:9" s="53" customFormat="1">
      <c r="A230" s="49"/>
      <c r="B230" s="50"/>
      <c r="C230" s="51"/>
      <c r="D230" s="49"/>
      <c r="E230" s="52"/>
      <c r="F230" s="52"/>
      <c r="G230" s="52"/>
      <c r="H230" s="52"/>
      <c r="I230" s="52"/>
    </row>
    <row r="231" spans="1:9" s="53" customFormat="1">
      <c r="A231" s="49"/>
      <c r="B231" s="50"/>
      <c r="C231" s="51"/>
      <c r="D231" s="49"/>
      <c r="E231" s="52"/>
      <c r="F231" s="52"/>
      <c r="G231" s="52"/>
      <c r="H231" s="52"/>
      <c r="I231" s="52"/>
    </row>
    <row r="232" spans="1:9" s="53" customFormat="1">
      <c r="A232" s="49"/>
      <c r="B232" s="50"/>
      <c r="C232" s="51"/>
      <c r="D232" s="49"/>
      <c r="E232" s="52"/>
      <c r="F232" s="52"/>
      <c r="G232" s="52"/>
      <c r="H232" s="52"/>
      <c r="I232" s="52"/>
    </row>
    <row r="233" spans="1:9" s="53" customFormat="1">
      <c r="A233" s="49"/>
      <c r="B233" s="50"/>
      <c r="C233" s="51"/>
      <c r="D233" s="49"/>
      <c r="E233" s="52"/>
      <c r="F233" s="52"/>
      <c r="G233" s="52"/>
      <c r="H233" s="52"/>
      <c r="I233" s="52"/>
    </row>
    <row r="234" spans="1:9" s="53" customFormat="1">
      <c r="A234" s="49"/>
      <c r="B234" s="50"/>
      <c r="C234" s="51"/>
      <c r="D234" s="49"/>
      <c r="E234" s="52"/>
      <c r="F234" s="52"/>
      <c r="G234" s="52"/>
      <c r="H234" s="52"/>
      <c r="I234" s="52"/>
    </row>
    <row r="235" spans="1:9" s="53" customFormat="1">
      <c r="A235" s="49"/>
      <c r="B235" s="50"/>
      <c r="C235" s="51"/>
      <c r="D235" s="49"/>
      <c r="E235" s="52"/>
      <c r="F235" s="52"/>
      <c r="G235" s="52"/>
      <c r="H235" s="52"/>
      <c r="I235" s="52"/>
    </row>
    <row r="236" spans="1:9" s="53" customFormat="1">
      <c r="A236" s="49"/>
      <c r="B236" s="50"/>
      <c r="C236" s="51"/>
      <c r="D236" s="49"/>
      <c r="E236" s="52"/>
      <c r="F236" s="52"/>
      <c r="G236" s="52"/>
      <c r="H236" s="52"/>
      <c r="I236" s="52"/>
    </row>
    <row r="237" spans="1:9" s="53" customFormat="1">
      <c r="A237" s="49"/>
      <c r="B237" s="50"/>
      <c r="C237" s="51"/>
      <c r="D237" s="49"/>
      <c r="E237" s="52"/>
      <c r="F237" s="52"/>
      <c r="G237" s="52"/>
      <c r="H237" s="52"/>
      <c r="I237" s="52"/>
    </row>
    <row r="238" spans="1:9" s="53" customFormat="1">
      <c r="A238" s="49"/>
      <c r="B238" s="50"/>
      <c r="C238" s="51"/>
      <c r="D238" s="49"/>
      <c r="E238" s="52"/>
      <c r="F238" s="52"/>
      <c r="G238" s="52"/>
      <c r="H238" s="52"/>
      <c r="I238" s="52"/>
    </row>
    <row r="239" spans="1:9" s="53" customFormat="1">
      <c r="A239" s="49"/>
      <c r="B239" s="50"/>
      <c r="C239" s="51"/>
      <c r="D239" s="49"/>
      <c r="E239" s="52"/>
      <c r="F239" s="52"/>
      <c r="G239" s="52"/>
      <c r="H239" s="52"/>
      <c r="I239" s="52"/>
    </row>
    <row r="240" spans="1:9" s="53" customFormat="1">
      <c r="A240" s="49"/>
      <c r="B240" s="50"/>
      <c r="C240" s="51"/>
      <c r="D240" s="49"/>
      <c r="E240" s="52"/>
      <c r="F240" s="52"/>
      <c r="G240" s="52"/>
      <c r="H240" s="52"/>
      <c r="I240" s="52"/>
    </row>
    <row r="241" spans="1:9" s="53" customFormat="1">
      <c r="A241" s="49"/>
      <c r="B241" s="50"/>
      <c r="C241" s="51"/>
      <c r="D241" s="49"/>
      <c r="E241" s="52"/>
      <c r="F241" s="52"/>
      <c r="G241" s="52"/>
      <c r="H241" s="52"/>
      <c r="I241" s="52"/>
    </row>
    <row r="242" spans="1:9" s="53" customFormat="1">
      <c r="A242" s="49"/>
      <c r="B242" s="50"/>
      <c r="C242" s="51"/>
      <c r="D242" s="49"/>
      <c r="E242" s="52"/>
      <c r="F242" s="52"/>
      <c r="G242" s="52"/>
      <c r="H242" s="52"/>
      <c r="I242" s="52"/>
    </row>
    <row r="243" spans="1:9" s="53" customFormat="1">
      <c r="A243" s="49"/>
      <c r="B243" s="50"/>
      <c r="C243" s="51"/>
      <c r="D243" s="49"/>
      <c r="E243" s="52"/>
      <c r="F243" s="52"/>
      <c r="G243" s="52"/>
      <c r="H243" s="52"/>
      <c r="I243" s="52"/>
    </row>
    <row r="244" spans="1:9" s="53" customFormat="1">
      <c r="A244" s="49"/>
      <c r="B244" s="50"/>
      <c r="C244" s="51"/>
      <c r="D244" s="49"/>
      <c r="E244" s="52"/>
      <c r="F244" s="52"/>
      <c r="G244" s="52"/>
      <c r="H244" s="52"/>
      <c r="I244" s="52"/>
    </row>
    <row r="245" spans="1:9" s="53" customFormat="1">
      <c r="A245" s="49"/>
      <c r="B245" s="50"/>
      <c r="C245" s="51"/>
      <c r="D245" s="49"/>
      <c r="E245" s="52"/>
      <c r="F245" s="52"/>
      <c r="G245" s="52"/>
      <c r="H245" s="52"/>
      <c r="I245" s="52"/>
    </row>
    <row r="246" spans="1:9" s="53" customFormat="1">
      <c r="A246" s="49"/>
      <c r="B246" s="50"/>
      <c r="C246" s="51"/>
      <c r="D246" s="49"/>
      <c r="E246" s="52"/>
      <c r="F246" s="52"/>
      <c r="G246" s="52"/>
      <c r="H246" s="52"/>
      <c r="I246" s="52"/>
    </row>
    <row r="247" spans="1:9" s="53" customFormat="1">
      <c r="A247" s="49"/>
      <c r="B247" s="50"/>
      <c r="C247" s="51"/>
      <c r="D247" s="49"/>
      <c r="E247" s="52"/>
      <c r="F247" s="52"/>
      <c r="G247" s="52"/>
      <c r="H247" s="52"/>
      <c r="I247" s="52"/>
    </row>
    <row r="248" spans="1:9" s="53" customFormat="1">
      <c r="A248" s="49"/>
      <c r="B248" s="50"/>
      <c r="C248" s="51"/>
      <c r="D248" s="49"/>
      <c r="E248" s="52"/>
      <c r="F248" s="52"/>
      <c r="G248" s="52"/>
      <c r="H248" s="52"/>
      <c r="I248" s="52"/>
    </row>
    <row r="249" spans="1:9" s="53" customFormat="1">
      <c r="A249" s="49"/>
      <c r="B249" s="50"/>
      <c r="C249" s="51"/>
      <c r="D249" s="49"/>
      <c r="E249" s="52"/>
      <c r="F249" s="52"/>
      <c r="G249" s="52"/>
      <c r="H249" s="52"/>
      <c r="I249" s="52"/>
    </row>
    <row r="250" spans="1:9" s="53" customFormat="1">
      <c r="A250" s="49"/>
      <c r="B250" s="50"/>
      <c r="C250" s="51"/>
      <c r="D250" s="49"/>
      <c r="E250" s="52"/>
      <c r="F250" s="52"/>
      <c r="G250" s="52"/>
      <c r="H250" s="52"/>
      <c r="I250" s="52"/>
    </row>
    <row r="251" spans="1:9" s="53" customFormat="1">
      <c r="A251" s="49"/>
      <c r="B251" s="50"/>
      <c r="C251" s="51"/>
      <c r="D251" s="49"/>
      <c r="E251" s="52"/>
      <c r="F251" s="52"/>
      <c r="G251" s="52"/>
      <c r="H251" s="52"/>
      <c r="I251" s="52"/>
    </row>
    <row r="252" spans="1:9" s="53" customFormat="1">
      <c r="A252" s="49"/>
      <c r="B252" s="50"/>
      <c r="C252" s="51"/>
      <c r="D252" s="49"/>
      <c r="E252" s="52"/>
      <c r="F252" s="52"/>
      <c r="G252" s="52"/>
      <c r="H252" s="52"/>
      <c r="I252" s="52"/>
    </row>
    <row r="253" spans="1:9" s="53" customFormat="1">
      <c r="A253" s="49"/>
      <c r="B253" s="50"/>
      <c r="C253" s="51"/>
      <c r="D253" s="49"/>
      <c r="E253" s="52"/>
      <c r="F253" s="52"/>
      <c r="G253" s="52"/>
      <c r="H253" s="52"/>
      <c r="I253" s="52"/>
    </row>
    <row r="254" spans="1:9" s="53" customFormat="1">
      <c r="A254" s="49"/>
      <c r="B254" s="50"/>
      <c r="C254" s="51"/>
      <c r="D254" s="49"/>
      <c r="E254" s="52"/>
      <c r="F254" s="52"/>
      <c r="G254" s="52"/>
      <c r="H254" s="52"/>
      <c r="I254" s="52"/>
    </row>
    <row r="255" spans="1:9" s="53" customFormat="1">
      <c r="A255" s="49"/>
      <c r="B255" s="50"/>
      <c r="C255" s="51"/>
      <c r="D255" s="49"/>
      <c r="E255" s="52"/>
      <c r="F255" s="52"/>
      <c r="G255" s="52"/>
      <c r="H255" s="52"/>
      <c r="I255" s="52"/>
    </row>
    <row r="256" spans="1:9" s="53" customFormat="1">
      <c r="A256" s="49"/>
      <c r="B256" s="50"/>
      <c r="C256" s="51"/>
      <c r="D256" s="49"/>
      <c r="E256" s="52"/>
      <c r="F256" s="52"/>
      <c r="G256" s="52"/>
      <c r="H256" s="52"/>
      <c r="I256" s="52"/>
    </row>
    <row r="257" spans="1:9" s="53" customFormat="1">
      <c r="A257" s="49"/>
      <c r="B257" s="50"/>
      <c r="C257" s="51"/>
      <c r="D257" s="49"/>
      <c r="E257" s="52"/>
      <c r="F257" s="52"/>
      <c r="G257" s="52"/>
      <c r="H257" s="52"/>
      <c r="I257" s="52"/>
    </row>
    <row r="258" spans="1:9" s="53" customFormat="1">
      <c r="A258" s="49"/>
      <c r="B258" s="50"/>
      <c r="C258" s="51"/>
      <c r="D258" s="49"/>
      <c r="E258" s="52"/>
      <c r="F258" s="52"/>
      <c r="G258" s="52"/>
      <c r="H258" s="52"/>
      <c r="I258" s="52"/>
    </row>
    <row r="259" spans="1:9" s="53" customFormat="1">
      <c r="A259" s="49"/>
      <c r="B259" s="50"/>
      <c r="C259" s="51"/>
      <c r="D259" s="49"/>
      <c r="E259" s="52"/>
      <c r="F259" s="52"/>
      <c r="G259" s="52"/>
      <c r="H259" s="52"/>
      <c r="I259" s="52"/>
    </row>
    <row r="260" spans="1:9" s="53" customFormat="1">
      <c r="A260" s="49"/>
      <c r="B260" s="50"/>
      <c r="C260" s="51"/>
      <c r="D260" s="49"/>
      <c r="E260" s="52"/>
      <c r="F260" s="52"/>
      <c r="G260" s="52"/>
      <c r="H260" s="52"/>
      <c r="I260" s="52"/>
    </row>
    <row r="261" spans="1:9" s="53" customFormat="1">
      <c r="A261" s="49"/>
      <c r="B261" s="50"/>
      <c r="C261" s="51"/>
      <c r="D261" s="49"/>
      <c r="E261" s="52"/>
      <c r="F261" s="52"/>
      <c r="G261" s="52"/>
      <c r="H261" s="52"/>
      <c r="I261" s="52"/>
    </row>
    <row r="262" spans="1:9" s="53" customFormat="1">
      <c r="A262" s="49"/>
      <c r="B262" s="50"/>
      <c r="C262" s="51"/>
      <c r="D262" s="49"/>
      <c r="E262" s="52"/>
      <c r="F262" s="52"/>
      <c r="G262" s="52"/>
      <c r="H262" s="52"/>
      <c r="I262" s="52"/>
    </row>
    <row r="263" spans="1:9" s="53" customFormat="1">
      <c r="A263" s="49"/>
      <c r="B263" s="50"/>
      <c r="C263" s="51"/>
      <c r="D263" s="49"/>
      <c r="E263" s="52"/>
      <c r="F263" s="52"/>
      <c r="G263" s="52"/>
      <c r="H263" s="52"/>
      <c r="I263" s="52"/>
    </row>
    <row r="264" spans="1:9" s="53" customFormat="1">
      <c r="A264" s="49"/>
      <c r="B264" s="50"/>
      <c r="C264" s="51"/>
      <c r="D264" s="49"/>
      <c r="E264" s="52"/>
      <c r="F264" s="52"/>
      <c r="G264" s="52"/>
      <c r="H264" s="52"/>
      <c r="I264" s="52"/>
    </row>
    <row r="265" spans="1:9" s="53" customFormat="1">
      <c r="A265" s="49"/>
      <c r="B265" s="50"/>
      <c r="C265" s="51"/>
      <c r="D265" s="49"/>
      <c r="E265" s="52"/>
      <c r="F265" s="52"/>
      <c r="G265" s="52"/>
      <c r="H265" s="52"/>
      <c r="I265" s="52"/>
    </row>
    <row r="266" spans="1:9" s="53" customFormat="1">
      <c r="A266" s="49"/>
      <c r="B266" s="50"/>
      <c r="C266" s="51"/>
      <c r="D266" s="49"/>
      <c r="E266" s="52"/>
      <c r="F266" s="52"/>
      <c r="G266" s="52"/>
      <c r="H266" s="52"/>
      <c r="I266" s="52"/>
    </row>
    <row r="267" spans="1:9" s="53" customFormat="1">
      <c r="A267" s="49"/>
      <c r="B267" s="50"/>
      <c r="C267" s="51"/>
      <c r="D267" s="49"/>
      <c r="E267" s="52"/>
      <c r="F267" s="52"/>
      <c r="G267" s="52"/>
      <c r="H267" s="52"/>
      <c r="I267" s="52"/>
    </row>
    <row r="268" spans="1:9" s="53" customFormat="1">
      <c r="A268" s="49"/>
      <c r="B268" s="50"/>
      <c r="C268" s="51"/>
      <c r="D268" s="49"/>
      <c r="E268" s="52"/>
      <c r="F268" s="52"/>
      <c r="G268" s="52"/>
      <c r="H268" s="52"/>
      <c r="I268" s="52"/>
    </row>
    <row r="269" spans="1:9" s="53" customFormat="1">
      <c r="A269" s="49"/>
      <c r="B269" s="50"/>
      <c r="C269" s="51"/>
      <c r="D269" s="49"/>
      <c r="E269" s="52"/>
      <c r="F269" s="52"/>
      <c r="G269" s="52"/>
      <c r="H269" s="52"/>
      <c r="I269" s="52"/>
    </row>
    <row r="270" spans="1:9" s="53" customFormat="1">
      <c r="A270" s="49"/>
      <c r="B270" s="50"/>
      <c r="C270" s="51"/>
      <c r="D270" s="49"/>
      <c r="E270" s="52"/>
      <c r="F270" s="52"/>
      <c r="G270" s="52"/>
      <c r="H270" s="52"/>
      <c r="I270" s="52"/>
    </row>
    <row r="271" spans="1:9" s="53" customFormat="1">
      <c r="A271" s="49"/>
      <c r="B271" s="50"/>
      <c r="C271" s="51"/>
      <c r="D271" s="49"/>
      <c r="E271" s="52"/>
      <c r="F271" s="52"/>
      <c r="G271" s="52"/>
      <c r="H271" s="52"/>
      <c r="I271" s="52"/>
    </row>
    <row r="272" spans="1:9" s="53" customFormat="1">
      <c r="A272" s="49"/>
      <c r="B272" s="50"/>
      <c r="C272" s="51"/>
      <c r="D272" s="49"/>
      <c r="E272" s="52"/>
      <c r="F272" s="52"/>
      <c r="G272" s="52"/>
      <c r="H272" s="52"/>
      <c r="I272" s="52"/>
    </row>
    <row r="273" spans="1:9" s="53" customFormat="1">
      <c r="A273" s="49"/>
      <c r="B273" s="50"/>
      <c r="C273" s="51"/>
      <c r="D273" s="49"/>
      <c r="E273" s="52"/>
      <c r="F273" s="52"/>
      <c r="G273" s="52"/>
      <c r="H273" s="52"/>
      <c r="I273" s="52"/>
    </row>
    <row r="274" spans="1:9" s="53" customFormat="1">
      <c r="A274" s="49"/>
      <c r="B274" s="50"/>
      <c r="C274" s="51"/>
      <c r="D274" s="49"/>
      <c r="E274" s="52"/>
      <c r="F274" s="52"/>
      <c r="G274" s="52"/>
      <c r="H274" s="52"/>
      <c r="I274" s="52"/>
    </row>
    <row r="275" spans="1:9" s="53" customFormat="1">
      <c r="A275" s="49"/>
      <c r="B275" s="50"/>
      <c r="C275" s="51"/>
      <c r="D275" s="49"/>
      <c r="E275" s="52"/>
      <c r="F275" s="52"/>
      <c r="G275" s="52"/>
      <c r="H275" s="52"/>
      <c r="I275" s="52"/>
    </row>
    <row r="276" spans="1:9" s="53" customFormat="1">
      <c r="A276" s="49"/>
      <c r="B276" s="50"/>
      <c r="C276" s="51"/>
      <c r="D276" s="49"/>
      <c r="E276" s="52"/>
      <c r="F276" s="52"/>
      <c r="G276" s="52"/>
      <c r="H276" s="52"/>
      <c r="I276" s="52"/>
    </row>
    <row r="277" spans="1:9" s="53" customFormat="1">
      <c r="A277" s="49"/>
      <c r="B277" s="50"/>
      <c r="C277" s="51"/>
      <c r="D277" s="49"/>
      <c r="E277" s="52"/>
      <c r="F277" s="52"/>
      <c r="G277" s="52"/>
      <c r="H277" s="52"/>
      <c r="I277" s="52"/>
    </row>
    <row r="278" spans="1:9" s="53" customFormat="1">
      <c r="A278" s="49"/>
      <c r="B278" s="50"/>
      <c r="C278" s="51"/>
      <c r="D278" s="49"/>
      <c r="E278" s="52"/>
      <c r="F278" s="52"/>
      <c r="G278" s="52"/>
      <c r="H278" s="52"/>
      <c r="I278" s="52"/>
    </row>
    <row r="279" spans="1:9" s="53" customFormat="1">
      <c r="A279" s="49"/>
      <c r="B279" s="50"/>
      <c r="C279" s="51"/>
      <c r="D279" s="49"/>
      <c r="E279" s="52"/>
      <c r="F279" s="52"/>
      <c r="G279" s="52"/>
      <c r="H279" s="52"/>
      <c r="I279" s="52"/>
    </row>
    <row r="280" spans="1:9" s="53" customFormat="1">
      <c r="A280" s="49"/>
      <c r="B280" s="50"/>
      <c r="C280" s="51"/>
      <c r="D280" s="49"/>
      <c r="E280" s="52"/>
      <c r="F280" s="52"/>
      <c r="G280" s="52"/>
      <c r="H280" s="52"/>
      <c r="I280" s="52"/>
    </row>
    <row r="281" spans="1:9" s="53" customFormat="1">
      <c r="A281" s="49"/>
      <c r="B281" s="50"/>
      <c r="C281" s="51"/>
      <c r="D281" s="49"/>
      <c r="E281" s="52"/>
      <c r="F281" s="52"/>
      <c r="G281" s="52"/>
      <c r="H281" s="52"/>
      <c r="I281" s="52"/>
    </row>
    <row r="282" spans="1:9" s="53" customFormat="1">
      <c r="A282" s="49"/>
      <c r="B282" s="50"/>
      <c r="C282" s="51"/>
      <c r="D282" s="49"/>
      <c r="E282" s="52"/>
      <c r="F282" s="52"/>
      <c r="G282" s="52"/>
      <c r="H282" s="52"/>
      <c r="I282" s="52"/>
    </row>
    <row r="283" spans="1:9" s="53" customFormat="1">
      <c r="A283" s="49"/>
      <c r="B283" s="50"/>
      <c r="C283" s="51"/>
      <c r="D283" s="49"/>
      <c r="E283" s="52"/>
      <c r="F283" s="52"/>
      <c r="G283" s="52"/>
      <c r="H283" s="52"/>
      <c r="I283" s="52"/>
    </row>
    <row r="284" spans="1:9" s="53" customFormat="1">
      <c r="A284" s="49"/>
      <c r="B284" s="50"/>
      <c r="C284" s="51"/>
      <c r="D284" s="49"/>
      <c r="E284" s="52"/>
      <c r="F284" s="52"/>
      <c r="G284" s="52"/>
      <c r="H284" s="52"/>
      <c r="I284" s="52"/>
    </row>
    <row r="285" spans="1:9" s="53" customFormat="1">
      <c r="A285" s="49"/>
      <c r="B285" s="50"/>
      <c r="C285" s="51"/>
      <c r="D285" s="49"/>
      <c r="E285" s="52"/>
      <c r="F285" s="52"/>
      <c r="G285" s="52"/>
      <c r="H285" s="52"/>
      <c r="I285" s="52"/>
    </row>
    <row r="286" spans="1:9" s="53" customFormat="1">
      <c r="A286" s="49"/>
      <c r="B286" s="50"/>
      <c r="C286" s="51"/>
      <c r="D286" s="49"/>
      <c r="E286" s="52"/>
      <c r="F286" s="52"/>
      <c r="G286" s="52"/>
      <c r="H286" s="52"/>
      <c r="I286" s="52"/>
    </row>
    <row r="287" spans="1:9" s="53" customFormat="1">
      <c r="A287" s="49"/>
      <c r="B287" s="50"/>
      <c r="C287" s="51"/>
      <c r="D287" s="49"/>
      <c r="E287" s="52"/>
      <c r="F287" s="52"/>
      <c r="G287" s="52"/>
      <c r="H287" s="52"/>
      <c r="I287" s="52"/>
    </row>
    <row r="288" spans="1:9" s="53" customFormat="1">
      <c r="A288" s="49"/>
      <c r="B288" s="50"/>
      <c r="C288" s="51"/>
      <c r="D288" s="49"/>
      <c r="E288" s="52"/>
      <c r="F288" s="52"/>
      <c r="G288" s="52"/>
      <c r="H288" s="52"/>
      <c r="I288" s="52"/>
    </row>
    <row r="289" spans="1:9" s="53" customFormat="1">
      <c r="A289" s="49"/>
      <c r="B289" s="50"/>
      <c r="C289" s="51"/>
      <c r="D289" s="49"/>
      <c r="E289" s="52"/>
      <c r="F289" s="52"/>
      <c r="G289" s="52"/>
      <c r="H289" s="52"/>
      <c r="I289" s="52"/>
    </row>
    <row r="290" spans="1:9" s="53" customFormat="1">
      <c r="A290" s="49"/>
      <c r="B290" s="50"/>
      <c r="C290" s="51"/>
      <c r="D290" s="49"/>
      <c r="E290" s="52"/>
      <c r="F290" s="52"/>
      <c r="G290" s="52"/>
      <c r="H290" s="52"/>
      <c r="I290" s="52"/>
    </row>
    <row r="291" spans="1:9" s="53" customFormat="1">
      <c r="A291" s="49"/>
      <c r="B291" s="50"/>
      <c r="C291" s="51"/>
      <c r="D291" s="49"/>
      <c r="E291" s="52"/>
      <c r="F291" s="52"/>
      <c r="G291" s="52"/>
      <c r="H291" s="52"/>
      <c r="I291" s="52"/>
    </row>
    <row r="292" spans="1:9" s="53" customFormat="1">
      <c r="A292" s="49"/>
      <c r="B292" s="50"/>
      <c r="C292" s="51"/>
      <c r="D292" s="49"/>
      <c r="E292" s="52"/>
      <c r="F292" s="52"/>
      <c r="G292" s="52"/>
      <c r="H292" s="52"/>
      <c r="I292" s="52"/>
    </row>
    <row r="293" spans="1:9" s="53" customFormat="1">
      <c r="A293" s="49"/>
      <c r="B293" s="50"/>
      <c r="C293" s="51"/>
      <c r="D293" s="49"/>
      <c r="E293" s="52"/>
      <c r="F293" s="52"/>
      <c r="G293" s="52"/>
      <c r="H293" s="52"/>
      <c r="I293" s="52"/>
    </row>
    <row r="294" spans="1:9" s="53" customFormat="1">
      <c r="A294" s="49"/>
      <c r="B294" s="50"/>
      <c r="C294" s="51"/>
      <c r="D294" s="49"/>
      <c r="E294" s="52"/>
      <c r="F294" s="52"/>
      <c r="G294" s="52"/>
      <c r="H294" s="52"/>
      <c r="I294" s="52"/>
    </row>
    <row r="295" spans="1:9" s="53" customFormat="1">
      <c r="A295" s="49"/>
      <c r="B295" s="50"/>
      <c r="C295" s="51"/>
      <c r="D295" s="49"/>
      <c r="E295" s="52"/>
      <c r="F295" s="52"/>
      <c r="G295" s="52"/>
      <c r="H295" s="52"/>
      <c r="I295" s="52"/>
    </row>
    <row r="296" spans="1:9" s="53" customFormat="1">
      <c r="A296" s="49"/>
      <c r="B296" s="50"/>
      <c r="C296" s="51"/>
      <c r="D296" s="49"/>
      <c r="E296" s="52"/>
      <c r="F296" s="52"/>
      <c r="G296" s="52"/>
      <c r="H296" s="52"/>
      <c r="I296" s="52"/>
    </row>
    <row r="297" spans="1:9" s="53" customFormat="1">
      <c r="A297" s="49"/>
      <c r="B297" s="50"/>
      <c r="C297" s="51"/>
      <c r="D297" s="49"/>
      <c r="E297" s="52"/>
      <c r="F297" s="52"/>
      <c r="G297" s="52"/>
      <c r="H297" s="52"/>
      <c r="I297" s="52"/>
    </row>
    <row r="298" spans="1:9" s="53" customFormat="1">
      <c r="A298" s="49"/>
      <c r="B298" s="50"/>
      <c r="C298" s="51"/>
      <c r="D298" s="49"/>
      <c r="E298" s="52"/>
      <c r="F298" s="52"/>
      <c r="G298" s="52"/>
      <c r="H298" s="52"/>
      <c r="I298" s="52"/>
    </row>
    <row r="299" spans="1:9" s="53" customFormat="1">
      <c r="A299" s="49"/>
      <c r="B299" s="50"/>
      <c r="C299" s="51"/>
      <c r="D299" s="49"/>
      <c r="E299" s="52"/>
      <c r="F299" s="52"/>
      <c r="G299" s="52"/>
      <c r="H299" s="52"/>
      <c r="I299" s="52"/>
    </row>
    <row r="300" spans="1:9" s="53" customFormat="1">
      <c r="A300" s="49"/>
      <c r="B300" s="50"/>
      <c r="C300" s="51"/>
      <c r="D300" s="49"/>
      <c r="E300" s="52"/>
      <c r="F300" s="52"/>
      <c r="G300" s="52"/>
      <c r="H300" s="52"/>
      <c r="I300" s="52"/>
    </row>
    <row r="301" spans="1:9" s="53" customFormat="1">
      <c r="A301" s="49"/>
      <c r="B301" s="50"/>
      <c r="C301" s="51"/>
      <c r="D301" s="49"/>
      <c r="E301" s="52"/>
      <c r="F301" s="52"/>
      <c r="G301" s="52"/>
      <c r="H301" s="52"/>
      <c r="I301" s="52"/>
    </row>
    <row r="302" spans="1:9" s="53" customFormat="1">
      <c r="A302" s="49"/>
      <c r="B302" s="50"/>
      <c r="C302" s="51"/>
      <c r="D302" s="49"/>
      <c r="E302" s="52"/>
      <c r="F302" s="52"/>
      <c r="G302" s="52"/>
      <c r="H302" s="52"/>
      <c r="I302" s="52"/>
    </row>
    <row r="303" spans="1:9" s="53" customFormat="1">
      <c r="A303" s="49"/>
      <c r="B303" s="50"/>
      <c r="C303" s="51"/>
      <c r="D303" s="49"/>
      <c r="E303" s="52"/>
      <c r="F303" s="52"/>
      <c r="G303" s="52"/>
      <c r="H303" s="52"/>
      <c r="I303" s="52"/>
    </row>
    <row r="304" spans="1:9" s="53" customFormat="1">
      <c r="A304" s="49"/>
      <c r="B304" s="50"/>
      <c r="C304" s="51"/>
      <c r="D304" s="49"/>
      <c r="E304" s="52"/>
      <c r="F304" s="52"/>
      <c r="G304" s="52"/>
      <c r="H304" s="52"/>
      <c r="I304" s="52"/>
    </row>
    <row r="305" spans="1:9" s="53" customFormat="1">
      <c r="A305" s="49"/>
      <c r="B305" s="50"/>
      <c r="C305" s="51"/>
      <c r="D305" s="49"/>
      <c r="E305" s="52"/>
      <c r="F305" s="52"/>
      <c r="G305" s="52"/>
      <c r="H305" s="52"/>
      <c r="I305" s="52"/>
    </row>
    <row r="306" spans="1:9" s="53" customFormat="1">
      <c r="A306" s="49"/>
      <c r="B306" s="50"/>
      <c r="C306" s="51"/>
      <c r="D306" s="49"/>
      <c r="E306" s="52"/>
      <c r="F306" s="52"/>
      <c r="G306" s="52"/>
      <c r="H306" s="52"/>
      <c r="I306" s="52"/>
    </row>
    <row r="307" spans="1:9" s="53" customFormat="1">
      <c r="A307" s="49"/>
      <c r="B307" s="50"/>
      <c r="C307" s="51"/>
      <c r="D307" s="49"/>
      <c r="E307" s="52"/>
      <c r="F307" s="52"/>
      <c r="G307" s="52"/>
      <c r="H307" s="52"/>
      <c r="I307" s="52"/>
    </row>
    <row r="308" spans="1:9" s="53" customFormat="1">
      <c r="A308" s="49"/>
      <c r="B308" s="50"/>
      <c r="C308" s="51"/>
      <c r="D308" s="49"/>
      <c r="E308" s="52"/>
      <c r="F308" s="52"/>
      <c r="G308" s="52"/>
      <c r="H308" s="52"/>
      <c r="I308" s="52"/>
    </row>
    <row r="309" spans="1:9" s="53" customFormat="1">
      <c r="A309" s="49"/>
      <c r="B309" s="50"/>
      <c r="C309" s="51"/>
      <c r="D309" s="49"/>
      <c r="E309" s="52"/>
      <c r="F309" s="52"/>
      <c r="G309" s="52"/>
      <c r="H309" s="52"/>
      <c r="I309" s="52"/>
    </row>
    <row r="310" spans="1:9" s="53" customFormat="1">
      <c r="A310" s="49"/>
      <c r="B310" s="50"/>
      <c r="C310" s="51"/>
      <c r="D310" s="49"/>
      <c r="E310" s="52"/>
      <c r="F310" s="52"/>
      <c r="G310" s="52"/>
      <c r="H310" s="52"/>
      <c r="I310" s="52"/>
    </row>
    <row r="311" spans="1:9" s="53" customFormat="1">
      <c r="A311" s="49"/>
      <c r="B311" s="50"/>
      <c r="C311" s="51"/>
      <c r="D311" s="49"/>
      <c r="E311" s="52"/>
      <c r="F311" s="52"/>
      <c r="G311" s="52"/>
      <c r="H311" s="52"/>
      <c r="I311" s="52"/>
    </row>
    <row r="312" spans="1:9" s="53" customFormat="1">
      <c r="A312" s="49"/>
      <c r="B312" s="50"/>
      <c r="C312" s="51"/>
      <c r="D312" s="49"/>
      <c r="E312" s="52"/>
      <c r="F312" s="52"/>
      <c r="G312" s="52"/>
      <c r="H312" s="52"/>
      <c r="I312" s="52"/>
    </row>
    <row r="313" spans="1:9" s="53" customFormat="1">
      <c r="A313" s="49"/>
      <c r="B313" s="50"/>
      <c r="C313" s="51"/>
      <c r="D313" s="49"/>
      <c r="E313" s="52"/>
      <c r="F313" s="52"/>
      <c r="G313" s="52"/>
      <c r="H313" s="52"/>
      <c r="I313" s="52"/>
    </row>
    <row r="314" spans="1:9" s="53" customFormat="1">
      <c r="A314" s="49"/>
      <c r="B314" s="50"/>
      <c r="C314" s="51"/>
      <c r="D314" s="49"/>
      <c r="E314" s="52"/>
      <c r="F314" s="52"/>
      <c r="G314" s="52"/>
      <c r="H314" s="52"/>
      <c r="I314" s="52"/>
    </row>
    <row r="315" spans="1:9" s="53" customFormat="1">
      <c r="A315" s="49"/>
      <c r="B315" s="50"/>
      <c r="C315" s="51"/>
      <c r="D315" s="49"/>
      <c r="E315" s="52"/>
      <c r="F315" s="52"/>
      <c r="G315" s="52"/>
      <c r="H315" s="52"/>
      <c r="I315" s="52"/>
    </row>
    <row r="316" spans="1:9" s="53" customFormat="1">
      <c r="A316" s="49"/>
      <c r="B316" s="50"/>
      <c r="C316" s="51"/>
      <c r="D316" s="49"/>
      <c r="E316" s="52"/>
      <c r="F316" s="52"/>
      <c r="G316" s="52"/>
      <c r="H316" s="52"/>
      <c r="I316" s="52"/>
    </row>
    <row r="317" spans="1:9" s="53" customFormat="1">
      <c r="A317" s="49"/>
      <c r="B317" s="50"/>
      <c r="C317" s="51"/>
      <c r="D317" s="49"/>
      <c r="E317" s="52"/>
      <c r="F317" s="52"/>
      <c r="G317" s="52"/>
      <c r="H317" s="52"/>
      <c r="I317" s="52"/>
    </row>
    <row r="318" spans="1:9" s="53" customFormat="1">
      <c r="A318" s="49"/>
      <c r="B318" s="50"/>
      <c r="C318" s="51"/>
      <c r="D318" s="49"/>
      <c r="E318" s="52"/>
      <c r="F318" s="52"/>
      <c r="G318" s="52"/>
      <c r="H318" s="52"/>
      <c r="I318" s="52"/>
    </row>
    <row r="319" spans="1:9" s="53" customFormat="1">
      <c r="A319" s="49"/>
      <c r="B319" s="50"/>
      <c r="C319" s="51"/>
      <c r="D319" s="49"/>
      <c r="E319" s="52"/>
      <c r="F319" s="52"/>
      <c r="G319" s="52"/>
      <c r="H319" s="52"/>
      <c r="I319" s="52"/>
    </row>
    <row r="320" spans="1:9" s="53" customFormat="1">
      <c r="A320" s="49"/>
      <c r="B320" s="50"/>
      <c r="C320" s="51"/>
      <c r="D320" s="49"/>
      <c r="E320" s="52"/>
      <c r="F320" s="52"/>
      <c r="G320" s="52"/>
      <c r="H320" s="52"/>
      <c r="I320" s="52"/>
    </row>
    <row r="321" spans="1:9" s="53" customFormat="1">
      <c r="A321" s="49"/>
      <c r="B321" s="50"/>
      <c r="C321" s="51"/>
      <c r="D321" s="49"/>
      <c r="E321" s="52"/>
      <c r="F321" s="52"/>
      <c r="G321" s="52"/>
      <c r="H321" s="52"/>
      <c r="I321" s="52"/>
    </row>
    <row r="322" spans="1:9" s="53" customFormat="1">
      <c r="A322" s="49"/>
      <c r="B322" s="50"/>
      <c r="C322" s="51"/>
      <c r="D322" s="49"/>
      <c r="E322" s="52"/>
      <c r="F322" s="52"/>
      <c r="G322" s="52"/>
      <c r="H322" s="52"/>
      <c r="I322" s="52"/>
    </row>
    <row r="323" spans="1:9" s="53" customFormat="1">
      <c r="A323" s="49"/>
      <c r="B323" s="50"/>
      <c r="C323" s="51"/>
      <c r="D323" s="49"/>
      <c r="E323" s="52"/>
      <c r="F323" s="52"/>
      <c r="G323" s="52"/>
      <c r="H323" s="52"/>
      <c r="I323" s="52"/>
    </row>
    <row r="324" spans="1:9" s="53" customFormat="1">
      <c r="A324" s="49"/>
      <c r="B324" s="50"/>
      <c r="C324" s="51"/>
      <c r="D324" s="49"/>
      <c r="E324" s="52"/>
      <c r="F324" s="52"/>
      <c r="G324" s="52"/>
      <c r="H324" s="52"/>
      <c r="I324" s="52"/>
    </row>
    <row r="325" spans="1:9" s="53" customFormat="1">
      <c r="A325" s="49"/>
      <c r="B325" s="50"/>
      <c r="C325" s="51"/>
      <c r="D325" s="49"/>
      <c r="E325" s="52"/>
      <c r="F325" s="52"/>
      <c r="G325" s="52"/>
      <c r="H325" s="52"/>
      <c r="I325" s="52"/>
    </row>
    <row r="326" spans="1:9" s="53" customFormat="1">
      <c r="A326" s="49"/>
      <c r="B326" s="50"/>
      <c r="C326" s="51"/>
      <c r="D326" s="49"/>
      <c r="E326" s="52"/>
      <c r="F326" s="52"/>
      <c r="G326" s="52"/>
      <c r="H326" s="52"/>
      <c r="I326" s="52"/>
    </row>
    <row r="327" spans="1:9" s="53" customFormat="1">
      <c r="A327" s="49"/>
      <c r="B327" s="50"/>
      <c r="C327" s="51"/>
      <c r="D327" s="49"/>
      <c r="E327" s="52"/>
      <c r="F327" s="52"/>
      <c r="G327" s="52"/>
      <c r="H327" s="52"/>
      <c r="I327" s="52"/>
    </row>
    <row r="328" spans="1:9" s="53" customFormat="1">
      <c r="A328" s="49"/>
      <c r="B328" s="50"/>
      <c r="C328" s="51"/>
      <c r="D328" s="49"/>
      <c r="E328" s="52"/>
      <c r="F328" s="52"/>
      <c r="G328" s="52"/>
      <c r="H328" s="52"/>
      <c r="I328" s="52"/>
    </row>
    <row r="329" spans="1:9" s="53" customFormat="1">
      <c r="A329" s="49"/>
      <c r="B329" s="50"/>
      <c r="C329" s="51"/>
      <c r="D329" s="49"/>
      <c r="E329" s="52"/>
      <c r="F329" s="52"/>
      <c r="G329" s="52"/>
      <c r="H329" s="52"/>
      <c r="I329" s="52"/>
    </row>
    <row r="330" spans="1:9" s="53" customFormat="1">
      <c r="A330" s="49"/>
      <c r="B330" s="50"/>
      <c r="C330" s="51"/>
      <c r="D330" s="49"/>
      <c r="E330" s="52"/>
      <c r="F330" s="52"/>
      <c r="G330" s="52"/>
      <c r="H330" s="52"/>
      <c r="I330" s="52"/>
    </row>
    <row r="331" spans="1:9" s="53" customFormat="1">
      <c r="A331" s="49"/>
      <c r="B331" s="50"/>
      <c r="C331" s="51"/>
      <c r="D331" s="49"/>
      <c r="E331" s="52"/>
      <c r="F331" s="52"/>
      <c r="G331" s="52"/>
      <c r="H331" s="52"/>
      <c r="I331" s="52"/>
    </row>
    <row r="332" spans="1:9" s="53" customFormat="1">
      <c r="A332" s="49"/>
      <c r="B332" s="50"/>
      <c r="C332" s="51"/>
      <c r="D332" s="49"/>
      <c r="E332" s="52"/>
      <c r="F332" s="52"/>
      <c r="G332" s="52"/>
      <c r="H332" s="52"/>
      <c r="I332" s="52"/>
    </row>
    <row r="333" spans="1:9" s="53" customFormat="1">
      <c r="A333" s="49"/>
      <c r="B333" s="50"/>
      <c r="C333" s="51"/>
      <c r="D333" s="49"/>
      <c r="E333" s="52"/>
      <c r="F333" s="52"/>
      <c r="G333" s="52"/>
      <c r="H333" s="52"/>
      <c r="I333" s="52"/>
    </row>
    <row r="334" spans="1:9" s="53" customFormat="1">
      <c r="A334" s="49"/>
      <c r="B334" s="50"/>
      <c r="C334" s="51"/>
      <c r="D334" s="49"/>
      <c r="E334" s="52"/>
      <c r="F334" s="52"/>
      <c r="G334" s="52"/>
      <c r="H334" s="52"/>
      <c r="I334" s="52"/>
    </row>
    <row r="335" spans="1:9" s="53" customFormat="1">
      <c r="A335" s="49"/>
      <c r="B335" s="50"/>
      <c r="C335" s="51"/>
      <c r="D335" s="49"/>
      <c r="E335" s="52"/>
      <c r="F335" s="52"/>
      <c r="G335" s="52"/>
      <c r="H335" s="52"/>
      <c r="I335" s="52"/>
    </row>
    <row r="336" spans="1:9" s="53" customFormat="1">
      <c r="A336" s="49"/>
      <c r="B336" s="50"/>
      <c r="C336" s="51"/>
      <c r="D336" s="49"/>
      <c r="E336" s="52"/>
      <c r="F336" s="52"/>
      <c r="G336" s="52"/>
      <c r="H336" s="52"/>
      <c r="I336" s="52"/>
    </row>
    <row r="337" spans="1:9" s="53" customFormat="1">
      <c r="A337" s="49"/>
      <c r="B337" s="50"/>
      <c r="C337" s="51"/>
      <c r="D337" s="49"/>
      <c r="E337" s="52"/>
      <c r="F337" s="52"/>
      <c r="G337" s="52"/>
      <c r="H337" s="52"/>
      <c r="I337" s="52"/>
    </row>
    <row r="338" spans="1:9" s="53" customFormat="1">
      <c r="A338" s="49"/>
      <c r="B338" s="50"/>
      <c r="C338" s="51"/>
      <c r="D338" s="49"/>
      <c r="E338" s="52"/>
      <c r="F338" s="52"/>
      <c r="G338" s="52"/>
      <c r="H338" s="52"/>
      <c r="I338" s="52"/>
    </row>
    <row r="339" spans="1:9" s="53" customFormat="1">
      <c r="A339" s="49"/>
      <c r="B339" s="50"/>
      <c r="C339" s="51"/>
      <c r="D339" s="49"/>
      <c r="E339" s="52"/>
      <c r="F339" s="52"/>
      <c r="G339" s="52"/>
      <c r="H339" s="52"/>
      <c r="I339" s="52"/>
    </row>
    <row r="340" spans="1:9" s="53" customFormat="1">
      <c r="A340" s="49"/>
      <c r="B340" s="50"/>
      <c r="C340" s="51"/>
      <c r="D340" s="49"/>
      <c r="E340" s="52"/>
      <c r="F340" s="52"/>
      <c r="G340" s="52"/>
      <c r="H340" s="52"/>
      <c r="I340" s="52"/>
    </row>
    <row r="341" spans="1:9" s="53" customFormat="1">
      <c r="A341" s="49"/>
      <c r="B341" s="50"/>
      <c r="C341" s="51"/>
      <c r="D341" s="49"/>
      <c r="E341" s="52"/>
      <c r="F341" s="52"/>
      <c r="G341" s="52"/>
      <c r="H341" s="52"/>
      <c r="I341" s="52"/>
    </row>
    <row r="342" spans="1:9" s="53" customFormat="1">
      <c r="A342" s="49"/>
      <c r="B342" s="50"/>
      <c r="C342" s="51"/>
      <c r="D342" s="49"/>
      <c r="E342" s="52"/>
      <c r="F342" s="52"/>
      <c r="G342" s="52"/>
      <c r="H342" s="52"/>
      <c r="I342" s="52"/>
    </row>
    <row r="343" spans="1:9" s="53" customFormat="1">
      <c r="A343" s="49"/>
      <c r="B343" s="50"/>
      <c r="C343" s="51"/>
      <c r="D343" s="49"/>
      <c r="E343" s="52"/>
      <c r="F343" s="52"/>
      <c r="G343" s="52"/>
      <c r="H343" s="52"/>
      <c r="I343" s="52"/>
    </row>
    <row r="344" spans="1:9" s="53" customFormat="1">
      <c r="A344" s="49"/>
      <c r="B344" s="50"/>
      <c r="C344" s="51"/>
      <c r="D344" s="49"/>
      <c r="E344" s="52"/>
      <c r="F344" s="52"/>
      <c r="G344" s="52"/>
      <c r="H344" s="52"/>
      <c r="I344" s="52"/>
    </row>
    <row r="345" spans="1:9" s="53" customFormat="1">
      <c r="A345" s="49"/>
      <c r="B345" s="50"/>
      <c r="C345" s="51"/>
      <c r="D345" s="49"/>
      <c r="E345" s="52"/>
      <c r="F345" s="52"/>
      <c r="G345" s="52"/>
      <c r="H345" s="52"/>
      <c r="I345" s="52"/>
    </row>
    <row r="346" spans="1:9" s="53" customFormat="1">
      <c r="A346" s="49"/>
      <c r="B346" s="50"/>
      <c r="C346" s="51"/>
      <c r="D346" s="49"/>
      <c r="E346" s="52"/>
      <c r="F346" s="52"/>
      <c r="G346" s="52"/>
      <c r="H346" s="52"/>
      <c r="I346" s="52"/>
    </row>
    <row r="347" spans="1:9" s="53" customFormat="1">
      <c r="A347" s="49"/>
      <c r="B347" s="50"/>
      <c r="C347" s="51"/>
      <c r="D347" s="49"/>
      <c r="E347" s="52"/>
      <c r="F347" s="52"/>
      <c r="G347" s="52"/>
      <c r="H347" s="52"/>
      <c r="I347" s="52"/>
    </row>
    <row r="348" spans="1:9" s="53" customFormat="1">
      <c r="A348" s="49"/>
      <c r="B348" s="50"/>
      <c r="C348" s="51"/>
      <c r="D348" s="49"/>
      <c r="E348" s="52"/>
      <c r="F348" s="52"/>
      <c r="G348" s="52"/>
      <c r="H348" s="52"/>
      <c r="I348" s="52"/>
    </row>
    <row r="349" spans="1:9" s="53" customFormat="1">
      <c r="A349" s="49"/>
      <c r="B349" s="50"/>
      <c r="C349" s="51"/>
      <c r="D349" s="49"/>
      <c r="E349" s="52"/>
      <c r="F349" s="52"/>
      <c r="G349" s="52"/>
      <c r="H349" s="52"/>
      <c r="I349" s="52"/>
    </row>
    <row r="350" spans="1:9" s="53" customFormat="1">
      <c r="A350" s="49"/>
      <c r="B350" s="50"/>
      <c r="C350" s="51"/>
      <c r="D350" s="49"/>
      <c r="E350" s="52"/>
      <c r="F350" s="52"/>
      <c r="G350" s="52"/>
      <c r="H350" s="52"/>
      <c r="I350" s="52"/>
    </row>
    <row r="351" spans="1:9" s="53" customFormat="1">
      <c r="A351" s="49"/>
      <c r="B351" s="50"/>
      <c r="C351" s="51"/>
      <c r="D351" s="49"/>
      <c r="E351" s="52"/>
      <c r="F351" s="52"/>
      <c r="G351" s="52"/>
      <c r="H351" s="52"/>
      <c r="I351" s="52"/>
    </row>
    <row r="352" spans="1:9" s="53" customFormat="1">
      <c r="A352" s="49"/>
      <c r="B352" s="50"/>
      <c r="C352" s="51"/>
      <c r="D352" s="49"/>
      <c r="E352" s="52"/>
      <c r="F352" s="52"/>
      <c r="G352" s="52"/>
      <c r="H352" s="52"/>
      <c r="I352" s="52"/>
    </row>
    <row r="353" spans="1:9" s="53" customFormat="1">
      <c r="A353" s="49"/>
      <c r="B353" s="50"/>
      <c r="C353" s="51"/>
      <c r="D353" s="49"/>
      <c r="E353" s="52"/>
      <c r="F353" s="52"/>
      <c r="G353" s="52"/>
      <c r="H353" s="52"/>
      <c r="I353" s="52"/>
    </row>
    <row r="354" spans="1:9" s="53" customFormat="1">
      <c r="A354" s="49"/>
      <c r="B354" s="50"/>
      <c r="C354" s="51"/>
      <c r="D354" s="49"/>
      <c r="E354" s="52"/>
      <c r="F354" s="52"/>
      <c r="G354" s="52"/>
      <c r="H354" s="52"/>
      <c r="I354" s="52"/>
    </row>
    <row r="355" spans="1:9" s="53" customFormat="1">
      <c r="A355" s="49"/>
      <c r="B355" s="50"/>
      <c r="C355" s="51"/>
      <c r="D355" s="49"/>
      <c r="E355" s="52"/>
      <c r="F355" s="52"/>
      <c r="G355" s="52"/>
      <c r="H355" s="52"/>
      <c r="I355" s="52"/>
    </row>
    <row r="356" spans="1:9" s="53" customFormat="1">
      <c r="A356" s="49"/>
      <c r="B356" s="50"/>
      <c r="C356" s="51"/>
      <c r="D356" s="49"/>
      <c r="E356" s="52"/>
      <c r="F356" s="52"/>
      <c r="G356" s="52"/>
      <c r="H356" s="52"/>
      <c r="I356" s="52"/>
    </row>
    <row r="357" spans="1:9" s="53" customFormat="1">
      <c r="A357" s="49"/>
      <c r="B357" s="50"/>
      <c r="C357" s="51"/>
      <c r="D357" s="49"/>
      <c r="E357" s="52"/>
      <c r="F357" s="52"/>
      <c r="G357" s="52"/>
      <c r="H357" s="52"/>
      <c r="I357" s="52"/>
    </row>
    <row r="358" spans="1:9" s="53" customFormat="1">
      <c r="A358" s="49"/>
      <c r="B358" s="50"/>
      <c r="C358" s="51"/>
      <c r="D358" s="49"/>
      <c r="E358" s="52"/>
      <c r="F358" s="52"/>
      <c r="G358" s="52"/>
      <c r="H358" s="52"/>
      <c r="I358" s="52"/>
    </row>
    <row r="359" spans="1:9" s="53" customFormat="1">
      <c r="A359" s="49"/>
      <c r="B359" s="50"/>
      <c r="C359" s="51"/>
      <c r="D359" s="49"/>
      <c r="E359" s="52"/>
      <c r="F359" s="52"/>
      <c r="G359" s="52"/>
      <c r="H359" s="52"/>
      <c r="I359" s="52"/>
    </row>
    <row r="360" spans="1:9" s="53" customFormat="1">
      <c r="A360" s="49"/>
      <c r="B360" s="50"/>
      <c r="C360" s="51"/>
      <c r="D360" s="49"/>
      <c r="E360" s="52"/>
      <c r="F360" s="52"/>
      <c r="G360" s="52"/>
      <c r="H360" s="52"/>
      <c r="I360" s="52"/>
    </row>
    <row r="361" spans="1:9" s="53" customFormat="1">
      <c r="A361" s="49"/>
      <c r="B361" s="50"/>
      <c r="C361" s="51"/>
      <c r="D361" s="49"/>
      <c r="E361" s="52"/>
      <c r="F361" s="52"/>
      <c r="G361" s="52"/>
      <c r="H361" s="52"/>
      <c r="I361" s="52"/>
    </row>
    <row r="362" spans="1:9" s="53" customFormat="1">
      <c r="A362" s="49"/>
      <c r="B362" s="50"/>
      <c r="C362" s="51"/>
      <c r="D362" s="49"/>
      <c r="E362" s="52"/>
      <c r="F362" s="52"/>
      <c r="G362" s="52"/>
      <c r="H362" s="52"/>
      <c r="I362" s="52"/>
    </row>
    <row r="363" spans="1:9" s="53" customFormat="1">
      <c r="A363" s="49"/>
      <c r="B363" s="50"/>
      <c r="C363" s="51"/>
      <c r="D363" s="49"/>
      <c r="E363" s="52"/>
      <c r="F363" s="52"/>
      <c r="G363" s="52"/>
      <c r="H363" s="52"/>
      <c r="I363" s="52"/>
    </row>
    <row r="364" spans="1:9" s="53" customFormat="1">
      <c r="A364" s="49"/>
      <c r="B364" s="50"/>
      <c r="C364" s="51"/>
      <c r="D364" s="49"/>
      <c r="E364" s="52"/>
      <c r="F364" s="52"/>
      <c r="G364" s="52"/>
      <c r="H364" s="52"/>
      <c r="I364" s="52"/>
    </row>
    <row r="365" spans="1:9" s="53" customFormat="1">
      <c r="A365" s="49"/>
      <c r="B365" s="50"/>
      <c r="C365" s="51"/>
      <c r="D365" s="49"/>
      <c r="E365" s="52"/>
      <c r="F365" s="52"/>
      <c r="G365" s="52"/>
      <c r="H365" s="52"/>
      <c r="I365" s="52"/>
    </row>
    <row r="366" spans="1:9" s="53" customFormat="1">
      <c r="A366" s="49"/>
      <c r="B366" s="50"/>
      <c r="C366" s="51"/>
      <c r="D366" s="49"/>
      <c r="E366" s="52"/>
      <c r="F366" s="52"/>
      <c r="G366" s="52"/>
      <c r="H366" s="52"/>
      <c r="I366" s="52"/>
    </row>
    <row r="367" spans="1:9" s="53" customFormat="1">
      <c r="A367" s="49"/>
      <c r="B367" s="50"/>
      <c r="C367" s="51"/>
      <c r="D367" s="49"/>
      <c r="E367" s="52"/>
      <c r="F367" s="52"/>
      <c r="G367" s="52"/>
      <c r="H367" s="52"/>
      <c r="I367" s="52"/>
    </row>
    <row r="368" spans="1:9" s="53" customFormat="1">
      <c r="A368" s="49"/>
      <c r="B368" s="50"/>
      <c r="C368" s="51"/>
      <c r="D368" s="49"/>
      <c r="E368" s="52"/>
      <c r="F368" s="52"/>
      <c r="G368" s="52"/>
      <c r="H368" s="52"/>
      <c r="I368" s="52"/>
    </row>
    <row r="369" spans="1:9" s="53" customFormat="1">
      <c r="A369" s="49"/>
      <c r="B369" s="50"/>
      <c r="C369" s="51"/>
      <c r="D369" s="49"/>
      <c r="E369" s="52"/>
      <c r="F369" s="52"/>
      <c r="G369" s="52"/>
      <c r="H369" s="52"/>
      <c r="I369" s="52"/>
    </row>
    <row r="370" spans="1:9" s="53" customFormat="1">
      <c r="A370" s="49"/>
      <c r="B370" s="50"/>
      <c r="C370" s="51"/>
      <c r="D370" s="49"/>
      <c r="E370" s="52"/>
      <c r="F370" s="52"/>
      <c r="G370" s="52"/>
      <c r="H370" s="52"/>
      <c r="I370" s="52"/>
    </row>
    <row r="371" spans="1:9" s="53" customFormat="1">
      <c r="A371" s="49"/>
      <c r="B371" s="50"/>
      <c r="C371" s="51"/>
      <c r="D371" s="49"/>
      <c r="E371" s="52"/>
      <c r="F371" s="52"/>
      <c r="G371" s="52"/>
      <c r="H371" s="52"/>
      <c r="I371" s="52"/>
    </row>
    <row r="372" spans="1:9" s="53" customFormat="1">
      <c r="A372" s="49"/>
      <c r="B372" s="50"/>
      <c r="C372" s="51"/>
      <c r="D372" s="49"/>
      <c r="E372" s="52"/>
      <c r="F372" s="52"/>
      <c r="G372" s="52"/>
      <c r="H372" s="52"/>
      <c r="I372" s="52"/>
    </row>
    <row r="373" spans="1:9" s="53" customFormat="1">
      <c r="A373" s="49"/>
      <c r="B373" s="50"/>
      <c r="C373" s="51"/>
      <c r="D373" s="49"/>
      <c r="E373" s="52"/>
      <c r="F373" s="52"/>
      <c r="G373" s="52"/>
      <c r="H373" s="52"/>
      <c r="I373" s="52"/>
    </row>
    <row r="374" spans="1:9" s="53" customFormat="1">
      <c r="A374" s="49"/>
      <c r="B374" s="50"/>
      <c r="C374" s="51"/>
      <c r="D374" s="49"/>
      <c r="E374" s="52"/>
      <c r="F374" s="52"/>
      <c r="G374" s="52"/>
      <c r="H374" s="52"/>
      <c r="I374" s="52"/>
    </row>
    <row r="375" spans="1:9" s="53" customFormat="1">
      <c r="A375" s="49"/>
      <c r="B375" s="50"/>
      <c r="C375" s="51"/>
      <c r="D375" s="49"/>
      <c r="E375" s="52"/>
      <c r="F375" s="52"/>
      <c r="G375" s="52"/>
      <c r="H375" s="52"/>
      <c r="I375" s="52"/>
    </row>
    <row r="376" spans="1:9" s="53" customFormat="1">
      <c r="A376" s="49"/>
      <c r="B376" s="50"/>
      <c r="C376" s="51"/>
      <c r="D376" s="49"/>
      <c r="E376" s="52"/>
      <c r="F376" s="52"/>
      <c r="G376" s="52"/>
      <c r="H376" s="52"/>
      <c r="I376" s="52"/>
    </row>
    <row r="377" spans="1:9" s="53" customFormat="1">
      <c r="A377" s="49"/>
      <c r="B377" s="50"/>
      <c r="C377" s="51"/>
      <c r="D377" s="49"/>
      <c r="E377" s="52"/>
      <c r="F377" s="52"/>
      <c r="G377" s="52"/>
      <c r="H377" s="52"/>
      <c r="I377" s="52"/>
    </row>
    <row r="378" spans="1:9" s="53" customFormat="1">
      <c r="A378" s="49"/>
      <c r="B378" s="50"/>
      <c r="C378" s="51"/>
      <c r="D378" s="49"/>
      <c r="E378" s="52"/>
      <c r="F378" s="52"/>
      <c r="G378" s="52"/>
      <c r="H378" s="52"/>
      <c r="I378" s="52"/>
    </row>
    <row r="379" spans="1:9" s="53" customFormat="1">
      <c r="A379" s="49"/>
      <c r="B379" s="50"/>
      <c r="C379" s="51"/>
      <c r="D379" s="49"/>
      <c r="E379" s="52"/>
      <c r="F379" s="52"/>
      <c r="G379" s="52"/>
      <c r="H379" s="52"/>
      <c r="I379" s="52"/>
    </row>
    <row r="380" spans="1:9" s="53" customFormat="1">
      <c r="A380" s="49"/>
      <c r="B380" s="50"/>
      <c r="C380" s="51"/>
      <c r="D380" s="49"/>
      <c r="E380" s="52"/>
      <c r="F380" s="52"/>
      <c r="G380" s="52"/>
      <c r="H380" s="52"/>
      <c r="I380" s="52"/>
    </row>
    <row r="381" spans="1:9" s="53" customFormat="1">
      <c r="A381" s="49"/>
      <c r="B381" s="50"/>
      <c r="C381" s="51"/>
      <c r="D381" s="49"/>
      <c r="E381" s="52"/>
      <c r="F381" s="52"/>
      <c r="G381" s="52"/>
      <c r="H381" s="52"/>
      <c r="I381" s="52"/>
    </row>
    <row r="382" spans="1:9" s="53" customFormat="1">
      <c r="A382" s="49"/>
      <c r="B382" s="50"/>
      <c r="C382" s="51"/>
      <c r="D382" s="49"/>
      <c r="E382" s="52"/>
      <c r="F382" s="52"/>
      <c r="G382" s="52"/>
      <c r="H382" s="52"/>
      <c r="I382" s="52"/>
    </row>
    <row r="383" spans="1:9" s="53" customFormat="1">
      <c r="A383" s="49"/>
      <c r="B383" s="50"/>
      <c r="C383" s="51"/>
      <c r="D383" s="49"/>
      <c r="E383" s="52"/>
      <c r="F383" s="52"/>
      <c r="G383" s="52"/>
      <c r="H383" s="52"/>
      <c r="I383" s="52"/>
    </row>
    <row r="384" spans="1:9" s="53" customFormat="1">
      <c r="A384" s="49"/>
      <c r="B384" s="50"/>
      <c r="C384" s="51"/>
      <c r="D384" s="49"/>
      <c r="E384" s="52"/>
      <c r="F384" s="52"/>
      <c r="G384" s="52"/>
      <c r="H384" s="52"/>
      <c r="I384" s="52"/>
    </row>
    <row r="385" spans="1:9" s="53" customFormat="1">
      <c r="A385" s="49"/>
      <c r="B385" s="50"/>
      <c r="C385" s="51"/>
      <c r="D385" s="49"/>
      <c r="E385" s="52"/>
      <c r="F385" s="52"/>
      <c r="G385" s="52"/>
      <c r="H385" s="52"/>
      <c r="I385" s="52"/>
    </row>
    <row r="386" spans="1:9" s="53" customFormat="1">
      <c r="A386" s="49"/>
      <c r="B386" s="50"/>
      <c r="C386" s="51"/>
      <c r="D386" s="49"/>
      <c r="E386" s="52"/>
      <c r="F386" s="52"/>
      <c r="G386" s="52"/>
      <c r="H386" s="52"/>
      <c r="I386" s="52"/>
    </row>
    <row r="387" spans="1:9" s="53" customFormat="1">
      <c r="A387" s="49"/>
      <c r="B387" s="50"/>
      <c r="C387" s="51"/>
      <c r="D387" s="49"/>
      <c r="E387" s="52"/>
      <c r="F387" s="52"/>
      <c r="G387" s="52"/>
      <c r="H387" s="52"/>
      <c r="I387" s="52"/>
    </row>
    <row r="388" spans="1:9" s="53" customFormat="1">
      <c r="A388" s="49"/>
      <c r="B388" s="50"/>
      <c r="C388" s="51"/>
      <c r="D388" s="49"/>
      <c r="E388" s="52"/>
      <c r="F388" s="52"/>
      <c r="G388" s="52"/>
      <c r="H388" s="52"/>
      <c r="I388" s="52"/>
    </row>
    <row r="389" spans="1:9" s="53" customFormat="1">
      <c r="A389" s="49"/>
      <c r="B389" s="50"/>
      <c r="C389" s="51"/>
      <c r="D389" s="49"/>
      <c r="E389" s="52"/>
      <c r="F389" s="52"/>
      <c r="G389" s="52"/>
      <c r="H389" s="52"/>
      <c r="I389" s="52"/>
    </row>
    <row r="390" spans="1:9" s="53" customFormat="1">
      <c r="A390" s="49"/>
      <c r="B390" s="50"/>
      <c r="C390" s="51"/>
      <c r="D390" s="49"/>
      <c r="E390" s="52"/>
      <c r="F390" s="52"/>
      <c r="G390" s="52"/>
      <c r="H390" s="52"/>
      <c r="I390" s="52"/>
    </row>
    <row r="391" spans="1:9" s="53" customFormat="1">
      <c r="A391" s="49"/>
      <c r="B391" s="50"/>
      <c r="C391" s="51"/>
      <c r="D391" s="49"/>
      <c r="E391" s="52"/>
      <c r="F391" s="52"/>
      <c r="G391" s="52"/>
      <c r="H391" s="52"/>
      <c r="I391" s="52"/>
    </row>
    <row r="392" spans="1:9" s="53" customFormat="1">
      <c r="A392" s="49"/>
      <c r="B392" s="50"/>
      <c r="C392" s="51"/>
      <c r="D392" s="49"/>
      <c r="E392" s="52"/>
      <c r="F392" s="52"/>
      <c r="G392" s="52"/>
      <c r="H392" s="52"/>
      <c r="I392" s="52"/>
    </row>
    <row r="393" spans="1:9" s="53" customFormat="1">
      <c r="A393" s="49"/>
      <c r="B393" s="50"/>
      <c r="C393" s="51"/>
      <c r="D393" s="49"/>
      <c r="E393" s="52"/>
      <c r="F393" s="52"/>
      <c r="G393" s="52"/>
      <c r="H393" s="52"/>
      <c r="I393" s="52"/>
    </row>
    <row r="394" spans="1:9" s="53" customFormat="1">
      <c r="A394" s="49"/>
      <c r="B394" s="50"/>
      <c r="C394" s="51"/>
      <c r="D394" s="49"/>
      <c r="E394" s="52"/>
      <c r="F394" s="52"/>
      <c r="G394" s="52"/>
      <c r="H394" s="52"/>
      <c r="I394" s="52"/>
    </row>
    <row r="395" spans="1:9" s="53" customFormat="1">
      <c r="A395" s="49"/>
      <c r="B395" s="50"/>
      <c r="C395" s="51"/>
      <c r="D395" s="49"/>
      <c r="E395" s="52"/>
      <c r="F395" s="52"/>
      <c r="G395" s="52"/>
      <c r="H395" s="52"/>
      <c r="I395" s="52"/>
    </row>
    <row r="396" spans="1:9" s="53" customFormat="1">
      <c r="A396" s="49"/>
      <c r="B396" s="50"/>
      <c r="C396" s="51"/>
      <c r="D396" s="49"/>
      <c r="E396" s="52"/>
      <c r="F396" s="52"/>
      <c r="G396" s="52"/>
      <c r="H396" s="52"/>
      <c r="I396" s="52"/>
    </row>
    <row r="397" spans="1:9" s="53" customFormat="1">
      <c r="A397" s="49"/>
      <c r="B397" s="50"/>
      <c r="C397" s="51"/>
      <c r="D397" s="49"/>
      <c r="E397" s="52"/>
      <c r="F397" s="52"/>
      <c r="G397" s="52"/>
      <c r="H397" s="52"/>
      <c r="I397" s="52"/>
    </row>
    <row r="398" spans="1:9" s="53" customFormat="1">
      <c r="A398" s="49"/>
      <c r="B398" s="50"/>
      <c r="C398" s="51"/>
      <c r="D398" s="49"/>
      <c r="E398" s="52"/>
      <c r="F398" s="52"/>
      <c r="G398" s="52"/>
      <c r="H398" s="52"/>
      <c r="I398" s="52"/>
    </row>
    <row r="399" spans="1:9" s="53" customFormat="1">
      <c r="A399" s="49"/>
      <c r="B399" s="50"/>
      <c r="C399" s="51"/>
      <c r="D399" s="49"/>
      <c r="E399" s="52"/>
      <c r="F399" s="52"/>
      <c r="G399" s="52"/>
      <c r="H399" s="52"/>
      <c r="I399" s="52"/>
    </row>
    <row r="400" spans="1:9" s="53" customFormat="1">
      <c r="A400" s="49"/>
      <c r="B400" s="50"/>
      <c r="C400" s="51"/>
      <c r="D400" s="49"/>
      <c r="E400" s="52"/>
      <c r="F400" s="52"/>
      <c r="G400" s="52"/>
      <c r="H400" s="52"/>
      <c r="I400" s="52"/>
    </row>
    <row r="401" spans="1:9" s="53" customFormat="1">
      <c r="A401" s="49"/>
      <c r="B401" s="50"/>
      <c r="C401" s="51"/>
      <c r="D401" s="49"/>
      <c r="E401" s="52"/>
      <c r="F401" s="52"/>
      <c r="G401" s="52"/>
      <c r="H401" s="52"/>
      <c r="I401" s="52"/>
    </row>
    <row r="402" spans="1:9" s="53" customFormat="1">
      <c r="A402" s="49"/>
      <c r="B402" s="50"/>
      <c r="C402" s="51"/>
      <c r="D402" s="49"/>
      <c r="E402" s="52"/>
      <c r="F402" s="52"/>
      <c r="G402" s="52"/>
      <c r="H402" s="52"/>
      <c r="I402" s="52"/>
    </row>
    <row r="403" spans="1:9" s="53" customFormat="1">
      <c r="A403" s="49"/>
      <c r="B403" s="50"/>
      <c r="C403" s="51"/>
      <c r="D403" s="49"/>
      <c r="E403" s="52"/>
      <c r="F403" s="52"/>
      <c r="G403" s="52"/>
      <c r="H403" s="52"/>
      <c r="I403" s="52"/>
    </row>
    <row r="404" spans="1:9" s="53" customFormat="1">
      <c r="A404" s="49"/>
      <c r="B404" s="50"/>
      <c r="C404" s="51"/>
      <c r="D404" s="49"/>
      <c r="E404" s="52"/>
      <c r="F404" s="52"/>
      <c r="G404" s="52"/>
      <c r="H404" s="52"/>
      <c r="I404" s="52"/>
    </row>
    <row r="405" spans="1:9" s="53" customFormat="1">
      <c r="A405" s="49"/>
      <c r="B405" s="50"/>
      <c r="C405" s="51"/>
      <c r="D405" s="49"/>
      <c r="E405" s="52"/>
      <c r="F405" s="52"/>
      <c r="G405" s="52"/>
      <c r="H405" s="52"/>
      <c r="I405" s="52"/>
    </row>
    <row r="406" spans="1:9" s="53" customFormat="1">
      <c r="A406" s="49"/>
      <c r="B406" s="50"/>
      <c r="C406" s="51"/>
      <c r="D406" s="49"/>
      <c r="E406" s="52"/>
      <c r="F406" s="52"/>
      <c r="G406" s="52"/>
      <c r="H406" s="52"/>
      <c r="I406" s="52"/>
    </row>
    <row r="407" spans="1:9" s="53" customFormat="1">
      <c r="A407" s="49"/>
      <c r="B407" s="50"/>
      <c r="C407" s="51"/>
      <c r="D407" s="49"/>
      <c r="E407" s="52"/>
      <c r="F407" s="52"/>
      <c r="G407" s="52"/>
      <c r="H407" s="52"/>
      <c r="I407" s="52"/>
    </row>
    <row r="408" spans="1:9" s="53" customFormat="1">
      <c r="A408" s="49"/>
      <c r="B408" s="50"/>
      <c r="C408" s="51"/>
      <c r="D408" s="49"/>
      <c r="E408" s="52"/>
      <c r="F408" s="52"/>
      <c r="G408" s="52"/>
      <c r="H408" s="52"/>
      <c r="I408" s="52"/>
    </row>
    <row r="409" spans="1:9" s="53" customFormat="1">
      <c r="A409" s="49"/>
      <c r="B409" s="50"/>
      <c r="C409" s="51"/>
      <c r="D409" s="49"/>
      <c r="E409" s="52"/>
      <c r="F409" s="52"/>
      <c r="G409" s="52"/>
      <c r="H409" s="52"/>
      <c r="I409" s="52"/>
    </row>
    <row r="410" spans="1:9" s="53" customFormat="1">
      <c r="A410" s="49"/>
      <c r="B410" s="50"/>
      <c r="C410" s="51"/>
      <c r="D410" s="49"/>
      <c r="E410" s="52"/>
      <c r="F410" s="52"/>
      <c r="G410" s="52"/>
      <c r="H410" s="52"/>
      <c r="I410" s="52"/>
    </row>
    <row r="411" spans="1:9" s="53" customFormat="1">
      <c r="A411" s="49"/>
      <c r="B411" s="50"/>
      <c r="C411" s="51"/>
      <c r="D411" s="49"/>
      <c r="E411" s="52"/>
      <c r="F411" s="52"/>
      <c r="G411" s="52"/>
      <c r="H411" s="52"/>
      <c r="I411" s="52"/>
    </row>
    <row r="412" spans="1:9" s="53" customFormat="1">
      <c r="A412" s="49"/>
      <c r="B412" s="50"/>
      <c r="C412" s="51"/>
      <c r="D412" s="49"/>
      <c r="E412" s="52"/>
      <c r="F412" s="52"/>
      <c r="G412" s="52"/>
      <c r="H412" s="52"/>
      <c r="I412" s="52"/>
    </row>
    <row r="413" spans="1:9" s="53" customFormat="1">
      <c r="A413" s="49"/>
      <c r="B413" s="50"/>
      <c r="C413" s="51"/>
      <c r="D413" s="49"/>
      <c r="E413" s="52"/>
      <c r="F413" s="52"/>
      <c r="G413" s="52"/>
      <c r="H413" s="52"/>
      <c r="I413" s="52"/>
    </row>
    <row r="414" spans="1:9" s="53" customFormat="1">
      <c r="A414" s="49"/>
      <c r="B414" s="50"/>
      <c r="C414" s="51"/>
      <c r="D414" s="49"/>
      <c r="E414" s="52"/>
      <c r="F414" s="52"/>
      <c r="G414" s="52"/>
      <c r="H414" s="52"/>
      <c r="I414" s="52"/>
    </row>
    <row r="415" spans="1:9" s="53" customFormat="1">
      <c r="A415" s="49"/>
      <c r="B415" s="50"/>
      <c r="C415" s="51"/>
      <c r="D415" s="49"/>
      <c r="E415" s="52"/>
      <c r="F415" s="52"/>
      <c r="G415" s="52"/>
      <c r="H415" s="52"/>
      <c r="I415" s="52"/>
    </row>
    <row r="416" spans="1:9" s="53" customFormat="1">
      <c r="A416" s="49"/>
      <c r="B416" s="50"/>
      <c r="C416" s="51"/>
      <c r="D416" s="49"/>
      <c r="E416" s="52"/>
      <c r="F416" s="52"/>
      <c r="G416" s="52"/>
      <c r="H416" s="52"/>
      <c r="I416" s="52"/>
    </row>
    <row r="417" spans="1:9" s="53" customFormat="1">
      <c r="A417" s="49"/>
      <c r="B417" s="50"/>
      <c r="C417" s="51"/>
      <c r="D417" s="49"/>
      <c r="E417" s="52"/>
      <c r="F417" s="52"/>
      <c r="G417" s="52"/>
      <c r="H417" s="52"/>
      <c r="I417" s="52"/>
    </row>
    <row r="418" spans="1:9" s="53" customFormat="1">
      <c r="A418" s="49"/>
      <c r="B418" s="50"/>
      <c r="C418" s="51"/>
      <c r="D418" s="49"/>
      <c r="E418" s="52"/>
      <c r="F418" s="52"/>
      <c r="G418" s="52"/>
      <c r="H418" s="52"/>
      <c r="I418" s="52"/>
    </row>
    <row r="419" spans="1:9" s="53" customFormat="1">
      <c r="A419" s="49"/>
      <c r="B419" s="50"/>
      <c r="C419" s="51"/>
      <c r="D419" s="49"/>
      <c r="E419" s="52"/>
      <c r="F419" s="52"/>
      <c r="G419" s="52"/>
      <c r="H419" s="52"/>
      <c r="I419" s="52"/>
    </row>
    <row r="420" spans="1:9" s="53" customFormat="1">
      <c r="A420" s="49"/>
      <c r="B420" s="50"/>
      <c r="C420" s="51"/>
      <c r="D420" s="49"/>
      <c r="E420" s="52"/>
      <c r="F420" s="52"/>
      <c r="G420" s="52"/>
      <c r="H420" s="52"/>
      <c r="I420" s="52"/>
    </row>
    <row r="421" spans="1:9" s="53" customFormat="1">
      <c r="A421" s="49"/>
      <c r="B421" s="50"/>
      <c r="C421" s="51"/>
      <c r="D421" s="49"/>
      <c r="E421" s="52"/>
      <c r="F421" s="52"/>
      <c r="G421" s="52"/>
      <c r="H421" s="52"/>
      <c r="I421" s="52"/>
    </row>
    <row r="422" spans="1:9" s="53" customFormat="1">
      <c r="A422" s="49"/>
      <c r="B422" s="50"/>
      <c r="C422" s="51"/>
      <c r="D422" s="49"/>
      <c r="E422" s="52"/>
      <c r="F422" s="52"/>
      <c r="G422" s="52"/>
      <c r="H422" s="52"/>
      <c r="I422" s="52"/>
    </row>
    <row r="423" spans="1:9" s="53" customFormat="1">
      <c r="A423" s="49"/>
      <c r="B423" s="50"/>
      <c r="C423" s="51"/>
      <c r="D423" s="49"/>
      <c r="E423" s="52"/>
      <c r="F423" s="52"/>
      <c r="G423" s="52"/>
      <c r="H423" s="52"/>
      <c r="I423" s="52"/>
    </row>
    <row r="424" spans="1:9" s="53" customFormat="1">
      <c r="A424" s="49"/>
      <c r="B424" s="50"/>
      <c r="C424" s="51"/>
      <c r="D424" s="49"/>
      <c r="E424" s="52"/>
      <c r="F424" s="52"/>
      <c r="G424" s="52"/>
      <c r="H424" s="52"/>
      <c r="I424" s="52"/>
    </row>
    <row r="425" spans="1:9" s="53" customFormat="1">
      <c r="A425" s="49"/>
      <c r="B425" s="50"/>
      <c r="C425" s="51"/>
      <c r="D425" s="49"/>
      <c r="E425" s="52"/>
      <c r="F425" s="52"/>
      <c r="G425" s="52"/>
      <c r="H425" s="52"/>
      <c r="I425" s="52"/>
    </row>
    <row r="426" spans="1:9" s="53" customFormat="1">
      <c r="A426" s="49"/>
      <c r="B426" s="50"/>
      <c r="C426" s="51"/>
      <c r="D426" s="49"/>
      <c r="E426" s="52"/>
      <c r="F426" s="52"/>
      <c r="G426" s="52"/>
      <c r="H426" s="52"/>
      <c r="I426" s="52"/>
    </row>
    <row r="427" spans="1:9" s="53" customFormat="1">
      <c r="A427" s="49"/>
      <c r="B427" s="50"/>
      <c r="C427" s="51"/>
      <c r="D427" s="49"/>
      <c r="E427" s="52"/>
      <c r="F427" s="52"/>
      <c r="G427" s="52"/>
      <c r="H427" s="52"/>
      <c r="I427" s="52"/>
    </row>
    <row r="428" spans="1:9" s="53" customFormat="1">
      <c r="A428" s="49"/>
      <c r="B428" s="50"/>
      <c r="C428" s="51"/>
      <c r="D428" s="49"/>
      <c r="E428" s="52"/>
      <c r="F428" s="52"/>
      <c r="G428" s="52"/>
      <c r="H428" s="52"/>
      <c r="I428" s="52"/>
    </row>
    <row r="429" spans="1:9" s="53" customFormat="1">
      <c r="A429" s="49"/>
      <c r="B429" s="50"/>
      <c r="C429" s="51"/>
      <c r="D429" s="49"/>
      <c r="E429" s="52"/>
      <c r="F429" s="52"/>
      <c r="G429" s="52"/>
      <c r="H429" s="52"/>
      <c r="I429" s="52"/>
    </row>
    <row r="430" spans="1:9" s="53" customFormat="1">
      <c r="A430" s="49"/>
      <c r="B430" s="50"/>
      <c r="C430" s="51"/>
      <c r="D430" s="49"/>
      <c r="E430" s="52"/>
      <c r="F430" s="52"/>
      <c r="G430" s="52"/>
      <c r="H430" s="52"/>
      <c r="I430" s="52"/>
    </row>
    <row r="431" spans="1:9" s="53" customFormat="1">
      <c r="A431" s="49"/>
      <c r="B431" s="50"/>
      <c r="C431" s="51"/>
      <c r="D431" s="49"/>
      <c r="E431" s="52"/>
      <c r="F431" s="52"/>
      <c r="G431" s="52"/>
      <c r="H431" s="52"/>
      <c r="I431" s="52"/>
    </row>
    <row r="432" spans="1:9" s="53" customFormat="1">
      <c r="A432" s="49"/>
      <c r="B432" s="50"/>
      <c r="C432" s="51"/>
      <c r="D432" s="49"/>
      <c r="E432" s="52"/>
      <c r="F432" s="52"/>
      <c r="G432" s="52"/>
      <c r="H432" s="52"/>
      <c r="I432" s="52"/>
    </row>
    <row r="433" spans="1:9" s="53" customFormat="1">
      <c r="A433" s="49"/>
      <c r="B433" s="50"/>
      <c r="C433" s="51"/>
      <c r="D433" s="49"/>
      <c r="E433" s="52"/>
      <c r="F433" s="52"/>
      <c r="G433" s="52"/>
      <c r="H433" s="52"/>
      <c r="I433" s="52"/>
    </row>
    <row r="434" spans="1:9" s="53" customFormat="1">
      <c r="A434" s="49"/>
      <c r="B434" s="50"/>
      <c r="C434" s="51"/>
      <c r="D434" s="49"/>
      <c r="E434" s="52"/>
      <c r="F434" s="52"/>
      <c r="G434" s="52"/>
      <c r="H434" s="52"/>
      <c r="I434" s="52"/>
    </row>
    <row r="435" spans="1:9" s="53" customFormat="1">
      <c r="A435" s="49"/>
      <c r="B435" s="50"/>
      <c r="C435" s="51"/>
      <c r="D435" s="49"/>
      <c r="E435" s="52"/>
      <c r="F435" s="52"/>
      <c r="G435" s="52"/>
      <c r="H435" s="52"/>
      <c r="I435" s="52"/>
    </row>
    <row r="436" spans="1:9" s="53" customFormat="1">
      <c r="A436" s="49"/>
      <c r="B436" s="50"/>
      <c r="C436" s="51"/>
      <c r="D436" s="49"/>
      <c r="E436" s="52"/>
      <c r="F436" s="52"/>
      <c r="G436" s="52"/>
      <c r="H436" s="52"/>
      <c r="I436" s="52"/>
    </row>
    <row r="437" spans="1:9" s="53" customFormat="1">
      <c r="A437" s="49"/>
      <c r="B437" s="50"/>
      <c r="C437" s="51"/>
      <c r="D437" s="49"/>
      <c r="E437" s="52"/>
      <c r="F437" s="52"/>
      <c r="G437" s="52"/>
      <c r="H437" s="52"/>
      <c r="I437" s="52"/>
    </row>
    <row r="438" spans="1:9" s="53" customFormat="1">
      <c r="A438" s="49"/>
      <c r="B438" s="50"/>
      <c r="C438" s="51"/>
      <c r="D438" s="49"/>
      <c r="E438" s="52"/>
      <c r="F438" s="52"/>
      <c r="G438" s="52"/>
      <c r="H438" s="52"/>
      <c r="I438" s="52"/>
    </row>
    <row r="439" spans="1:9" s="53" customFormat="1">
      <c r="A439" s="49"/>
      <c r="B439" s="50"/>
      <c r="C439" s="51"/>
      <c r="D439" s="49"/>
      <c r="E439" s="52"/>
      <c r="F439" s="52"/>
      <c r="G439" s="52"/>
      <c r="H439" s="52"/>
      <c r="I439" s="52"/>
    </row>
    <row r="440" spans="1:9" s="53" customFormat="1">
      <c r="A440" s="49"/>
      <c r="B440" s="50"/>
      <c r="C440" s="51"/>
      <c r="D440" s="49"/>
      <c r="E440" s="52"/>
      <c r="F440" s="52"/>
      <c r="G440" s="52"/>
      <c r="H440" s="52"/>
      <c r="I440" s="52"/>
    </row>
    <row r="441" spans="1:9" s="53" customFormat="1">
      <c r="A441" s="49"/>
      <c r="B441" s="50"/>
      <c r="C441" s="51"/>
      <c r="D441" s="49"/>
      <c r="E441" s="52"/>
      <c r="F441" s="52"/>
      <c r="G441" s="52"/>
      <c r="H441" s="52"/>
      <c r="I441" s="52"/>
    </row>
    <row r="442" spans="1:9" s="53" customFormat="1">
      <c r="A442" s="49"/>
      <c r="B442" s="50"/>
      <c r="C442" s="51"/>
      <c r="D442" s="49"/>
      <c r="E442" s="52"/>
      <c r="F442" s="52"/>
      <c r="G442" s="52"/>
      <c r="H442" s="52"/>
      <c r="I442" s="52"/>
    </row>
    <row r="443" spans="1:9" s="53" customFormat="1">
      <c r="A443" s="49"/>
      <c r="B443" s="50"/>
      <c r="C443" s="51"/>
      <c r="D443" s="49"/>
      <c r="E443" s="52"/>
      <c r="F443" s="52"/>
      <c r="G443" s="52"/>
      <c r="H443" s="52"/>
      <c r="I443" s="52"/>
    </row>
    <row r="444" spans="1:9" s="53" customFormat="1">
      <c r="A444" s="49"/>
      <c r="B444" s="50"/>
      <c r="C444" s="51"/>
      <c r="D444" s="49"/>
      <c r="E444" s="52"/>
      <c r="F444" s="52"/>
      <c r="G444" s="52"/>
      <c r="H444" s="52"/>
      <c r="I444" s="52"/>
    </row>
    <row r="445" spans="1:9" s="53" customFormat="1">
      <c r="A445" s="49"/>
      <c r="B445" s="50"/>
      <c r="C445" s="51"/>
      <c r="D445" s="49"/>
      <c r="E445" s="52"/>
      <c r="F445" s="52"/>
      <c r="G445" s="52"/>
      <c r="H445" s="52"/>
      <c r="I445" s="52"/>
    </row>
    <row r="446" spans="1:9" s="53" customFormat="1">
      <c r="A446" s="49"/>
      <c r="B446" s="50"/>
      <c r="C446" s="51"/>
      <c r="D446" s="49"/>
      <c r="E446" s="52"/>
      <c r="F446" s="52"/>
      <c r="G446" s="52"/>
      <c r="H446" s="52"/>
      <c r="I446" s="52"/>
    </row>
    <row r="447" spans="1:9" s="53" customFormat="1">
      <c r="A447" s="49"/>
      <c r="B447" s="50"/>
      <c r="C447" s="51"/>
      <c r="D447" s="49"/>
      <c r="E447" s="52"/>
      <c r="F447" s="52"/>
      <c r="G447" s="52"/>
      <c r="H447" s="52"/>
      <c r="I447" s="52"/>
    </row>
    <row r="448" spans="1:9" s="53" customFormat="1">
      <c r="A448" s="49"/>
      <c r="B448" s="50"/>
      <c r="C448" s="51"/>
      <c r="D448" s="49"/>
      <c r="E448" s="52"/>
      <c r="F448" s="52"/>
      <c r="G448" s="52"/>
      <c r="H448" s="52"/>
      <c r="I448" s="52"/>
    </row>
    <row r="449" spans="1:9" s="53" customFormat="1">
      <c r="A449" s="49"/>
      <c r="B449" s="50"/>
      <c r="C449" s="51"/>
      <c r="D449" s="49"/>
      <c r="E449" s="52"/>
      <c r="F449" s="52"/>
      <c r="G449" s="52"/>
      <c r="H449" s="52"/>
      <c r="I449" s="52"/>
    </row>
    <row r="450" spans="1:9" s="53" customFormat="1">
      <c r="A450" s="49"/>
      <c r="B450" s="50"/>
      <c r="C450" s="51"/>
      <c r="D450" s="49"/>
      <c r="E450" s="52"/>
      <c r="F450" s="52"/>
      <c r="G450" s="52"/>
      <c r="H450" s="52"/>
      <c r="I450" s="52"/>
    </row>
    <row r="451" spans="1:9" s="53" customFormat="1">
      <c r="A451" s="49"/>
      <c r="B451" s="50"/>
      <c r="C451" s="51"/>
      <c r="D451" s="49"/>
      <c r="E451" s="52"/>
      <c r="F451" s="52"/>
      <c r="G451" s="52"/>
      <c r="H451" s="52"/>
      <c r="I451" s="52"/>
    </row>
    <row r="452" spans="1:9" s="53" customFormat="1">
      <c r="A452" s="49"/>
      <c r="B452" s="50"/>
      <c r="C452" s="51"/>
      <c r="D452" s="49"/>
      <c r="E452" s="52"/>
      <c r="F452" s="52"/>
      <c r="G452" s="52"/>
      <c r="H452" s="52"/>
      <c r="I452" s="52"/>
    </row>
    <row r="453" spans="1:9" s="53" customFormat="1">
      <c r="A453" s="49"/>
      <c r="B453" s="50"/>
      <c r="C453" s="51"/>
      <c r="D453" s="49"/>
      <c r="E453" s="52"/>
      <c r="F453" s="52"/>
      <c r="G453" s="52"/>
      <c r="H453" s="52"/>
      <c r="I453" s="52"/>
    </row>
    <row r="454" spans="1:9" s="53" customFormat="1">
      <c r="A454" s="49"/>
      <c r="B454" s="50"/>
      <c r="C454" s="51"/>
      <c r="D454" s="49"/>
      <c r="E454" s="52"/>
      <c r="F454" s="52"/>
      <c r="G454" s="52"/>
      <c r="H454" s="52"/>
      <c r="I454" s="52"/>
    </row>
    <row r="455" spans="1:9" s="53" customFormat="1">
      <c r="A455" s="49"/>
      <c r="B455" s="50"/>
      <c r="C455" s="51"/>
      <c r="D455" s="49"/>
      <c r="E455" s="52"/>
      <c r="F455" s="52"/>
      <c r="G455" s="52"/>
      <c r="H455" s="52"/>
      <c r="I455" s="52"/>
    </row>
    <row r="456" spans="1:9" s="53" customFormat="1">
      <c r="A456" s="49"/>
      <c r="B456" s="50"/>
      <c r="C456" s="51"/>
      <c r="D456" s="49"/>
      <c r="E456" s="52"/>
      <c r="F456" s="52"/>
      <c r="G456" s="52"/>
      <c r="H456" s="52"/>
      <c r="I456" s="52"/>
    </row>
    <row r="457" spans="1:9" s="53" customFormat="1">
      <c r="A457" s="49"/>
      <c r="B457" s="50"/>
      <c r="C457" s="51"/>
      <c r="D457" s="49"/>
      <c r="E457" s="52"/>
      <c r="F457" s="52"/>
      <c r="G457" s="52"/>
      <c r="H457" s="52"/>
      <c r="I457" s="52"/>
    </row>
    <row r="458" spans="1:9" s="53" customFormat="1">
      <c r="A458" s="49"/>
      <c r="B458" s="50"/>
      <c r="C458" s="51"/>
      <c r="D458" s="49"/>
      <c r="E458" s="52"/>
      <c r="F458" s="52"/>
      <c r="G458" s="52"/>
      <c r="H458" s="52"/>
      <c r="I458" s="52"/>
    </row>
    <row r="459" spans="1:9" s="53" customFormat="1">
      <c r="A459" s="49"/>
      <c r="B459" s="50"/>
      <c r="C459" s="51"/>
      <c r="D459" s="49"/>
      <c r="E459" s="52"/>
      <c r="F459" s="52"/>
      <c r="G459" s="52"/>
      <c r="H459" s="52"/>
      <c r="I459" s="52"/>
    </row>
    <row r="460" spans="1:9" s="53" customFormat="1">
      <c r="A460" s="49"/>
      <c r="B460" s="50"/>
      <c r="C460" s="51"/>
      <c r="D460" s="49"/>
      <c r="E460" s="52"/>
      <c r="F460" s="52"/>
      <c r="G460" s="52"/>
      <c r="H460" s="52"/>
      <c r="I460" s="52"/>
    </row>
    <row r="461" spans="1:9" s="53" customFormat="1">
      <c r="A461" s="49"/>
      <c r="B461" s="50"/>
      <c r="C461" s="51"/>
      <c r="D461" s="49"/>
      <c r="E461" s="52"/>
      <c r="F461" s="52"/>
      <c r="G461" s="52"/>
      <c r="H461" s="52"/>
      <c r="I461" s="52"/>
    </row>
    <row r="462" spans="1:9" s="53" customFormat="1">
      <c r="A462" s="49"/>
      <c r="B462" s="50"/>
      <c r="C462" s="51"/>
      <c r="D462" s="49"/>
      <c r="E462" s="52"/>
      <c r="F462" s="52"/>
      <c r="G462" s="52"/>
      <c r="H462" s="52"/>
      <c r="I462" s="52"/>
    </row>
    <row r="463" spans="1:9" s="53" customFormat="1">
      <c r="A463" s="49"/>
      <c r="B463" s="50"/>
      <c r="C463" s="51"/>
      <c r="D463" s="49"/>
      <c r="E463" s="52"/>
      <c r="F463" s="52"/>
      <c r="G463" s="52"/>
      <c r="H463" s="52"/>
      <c r="I463" s="52"/>
    </row>
    <row r="464" spans="1:9" s="53" customFormat="1">
      <c r="A464" s="49"/>
      <c r="B464" s="50"/>
      <c r="C464" s="51"/>
      <c r="D464" s="49"/>
      <c r="E464" s="52"/>
      <c r="F464" s="52"/>
      <c r="G464" s="52"/>
      <c r="H464" s="52"/>
      <c r="I464" s="52"/>
    </row>
    <row r="465" spans="1:9" s="53" customFormat="1">
      <c r="A465" s="49"/>
      <c r="B465" s="50"/>
      <c r="C465" s="51"/>
      <c r="D465" s="49"/>
      <c r="E465" s="52"/>
      <c r="F465" s="52"/>
      <c r="G465" s="52"/>
      <c r="H465" s="52"/>
      <c r="I465" s="52"/>
    </row>
    <row r="466" spans="1:9" s="53" customFormat="1">
      <c r="A466" s="49"/>
      <c r="B466" s="50"/>
      <c r="C466" s="51"/>
      <c r="D466" s="49"/>
      <c r="E466" s="52"/>
      <c r="F466" s="52"/>
      <c r="G466" s="52"/>
      <c r="H466" s="52"/>
      <c r="I466" s="52"/>
    </row>
    <row r="467" spans="1:9" s="53" customFormat="1">
      <c r="A467" s="49"/>
      <c r="B467" s="50"/>
      <c r="C467" s="51"/>
      <c r="D467" s="49"/>
      <c r="E467" s="52"/>
      <c r="F467" s="52"/>
      <c r="G467" s="52"/>
      <c r="H467" s="52"/>
      <c r="I467" s="52"/>
    </row>
    <row r="468" spans="1:9" s="53" customFormat="1">
      <c r="A468" s="49"/>
      <c r="B468" s="50"/>
      <c r="C468" s="51"/>
      <c r="D468" s="49"/>
      <c r="E468" s="52"/>
      <c r="F468" s="52"/>
      <c r="G468" s="52"/>
      <c r="H468" s="52"/>
      <c r="I468" s="52"/>
    </row>
    <row r="469" spans="1:9" s="53" customFormat="1">
      <c r="A469" s="49"/>
      <c r="B469" s="50"/>
      <c r="C469" s="51"/>
      <c r="D469" s="49"/>
      <c r="E469" s="52"/>
      <c r="F469" s="52"/>
      <c r="G469" s="52"/>
      <c r="H469" s="52"/>
      <c r="I469" s="52"/>
    </row>
    <row r="470" spans="1:9" s="53" customFormat="1">
      <c r="A470" s="49"/>
      <c r="B470" s="50"/>
      <c r="C470" s="51"/>
      <c r="D470" s="49"/>
      <c r="E470" s="52"/>
      <c r="F470" s="52"/>
      <c r="G470" s="52"/>
      <c r="H470" s="52"/>
      <c r="I470" s="52"/>
    </row>
    <row r="471" spans="1:9" s="53" customFormat="1">
      <c r="A471" s="49"/>
      <c r="B471" s="50"/>
      <c r="C471" s="51"/>
      <c r="D471" s="49"/>
      <c r="E471" s="52"/>
      <c r="F471" s="52"/>
      <c r="G471" s="52"/>
      <c r="H471" s="52"/>
      <c r="I471" s="52"/>
    </row>
    <row r="472" spans="1:9" s="53" customFormat="1">
      <c r="A472" s="49"/>
      <c r="B472" s="50"/>
      <c r="C472" s="51"/>
      <c r="D472" s="49"/>
      <c r="E472" s="52"/>
      <c r="F472" s="52"/>
      <c r="G472" s="52"/>
      <c r="H472" s="52"/>
      <c r="I472" s="52"/>
    </row>
    <row r="473" spans="1:9" s="53" customFormat="1">
      <c r="A473" s="49"/>
      <c r="B473" s="50"/>
      <c r="C473" s="51"/>
      <c r="D473" s="49"/>
      <c r="E473" s="52"/>
      <c r="F473" s="52"/>
      <c r="G473" s="52"/>
      <c r="H473" s="52"/>
      <c r="I473" s="52"/>
    </row>
    <row r="474" spans="1:9" s="53" customFormat="1">
      <c r="A474" s="49"/>
      <c r="B474" s="50"/>
      <c r="C474" s="51"/>
      <c r="D474" s="49"/>
      <c r="E474" s="52"/>
      <c r="F474" s="52"/>
      <c r="G474" s="52"/>
      <c r="H474" s="52"/>
      <c r="I474" s="52"/>
    </row>
    <row r="475" spans="1:9" s="53" customFormat="1">
      <c r="A475" s="49"/>
      <c r="B475" s="50"/>
      <c r="C475" s="51"/>
      <c r="D475" s="49"/>
      <c r="E475" s="52"/>
      <c r="F475" s="52"/>
      <c r="G475" s="52"/>
      <c r="H475" s="52"/>
      <c r="I475" s="52"/>
    </row>
    <row r="476" spans="1:9" s="53" customFormat="1">
      <c r="A476" s="49"/>
      <c r="B476" s="50"/>
      <c r="C476" s="51"/>
      <c r="D476" s="49"/>
      <c r="E476" s="52"/>
      <c r="F476" s="52"/>
      <c r="G476" s="52"/>
      <c r="H476" s="52"/>
      <c r="I476" s="52"/>
    </row>
    <row r="477" spans="1:9" s="53" customFormat="1">
      <c r="A477" s="49"/>
      <c r="B477" s="50"/>
      <c r="C477" s="51"/>
      <c r="D477" s="49"/>
      <c r="E477" s="52"/>
      <c r="F477" s="52"/>
      <c r="G477" s="52"/>
      <c r="H477" s="52"/>
      <c r="I477" s="52"/>
    </row>
    <row r="478" spans="1:9" s="53" customFormat="1">
      <c r="A478" s="49"/>
      <c r="B478" s="50"/>
      <c r="C478" s="51"/>
      <c r="D478" s="49"/>
      <c r="E478" s="52"/>
      <c r="F478" s="52"/>
      <c r="G478" s="52"/>
      <c r="H478" s="52"/>
      <c r="I478" s="52"/>
    </row>
    <row r="479" spans="1:9" s="53" customFormat="1">
      <c r="A479" s="49"/>
      <c r="B479" s="50"/>
      <c r="C479" s="51"/>
      <c r="D479" s="49"/>
      <c r="E479" s="52"/>
      <c r="F479" s="52"/>
      <c r="G479" s="52"/>
      <c r="H479" s="52"/>
      <c r="I479" s="52"/>
    </row>
    <row r="480" spans="1:9" s="53" customFormat="1">
      <c r="A480" s="49"/>
      <c r="B480" s="50"/>
      <c r="C480" s="51"/>
      <c r="D480" s="49"/>
      <c r="E480" s="52"/>
      <c r="F480" s="52"/>
      <c r="G480" s="52"/>
      <c r="H480" s="52"/>
      <c r="I480" s="52"/>
    </row>
    <row r="481" spans="1:9" s="53" customFormat="1">
      <c r="A481" s="49"/>
      <c r="B481" s="50"/>
      <c r="C481" s="51"/>
      <c r="D481" s="49"/>
      <c r="E481" s="52"/>
      <c r="F481" s="52"/>
      <c r="G481" s="52"/>
      <c r="H481" s="52"/>
      <c r="I481" s="52"/>
    </row>
    <row r="482" spans="1:9" s="53" customFormat="1">
      <c r="A482" s="49"/>
      <c r="B482" s="50"/>
      <c r="C482" s="51"/>
      <c r="D482" s="49"/>
      <c r="E482" s="52"/>
      <c r="F482" s="52"/>
      <c r="G482" s="52"/>
      <c r="H482" s="52"/>
      <c r="I482" s="52"/>
    </row>
    <row r="483" spans="1:9" s="53" customFormat="1">
      <c r="A483" s="49"/>
      <c r="B483" s="50"/>
      <c r="C483" s="51"/>
      <c r="D483" s="49"/>
      <c r="E483" s="52"/>
      <c r="F483" s="52"/>
      <c r="G483" s="52"/>
      <c r="H483" s="52"/>
      <c r="I483" s="52"/>
    </row>
    <row r="484" spans="1:9" s="53" customFormat="1">
      <c r="A484" s="49"/>
      <c r="B484" s="50"/>
      <c r="C484" s="51"/>
      <c r="D484" s="49"/>
      <c r="E484" s="52"/>
      <c r="F484" s="52"/>
      <c r="G484" s="52"/>
      <c r="H484" s="52"/>
      <c r="I484" s="52"/>
    </row>
    <row r="485" spans="1:9" s="53" customFormat="1">
      <c r="A485" s="49"/>
      <c r="B485" s="50"/>
      <c r="C485" s="51"/>
      <c r="D485" s="49"/>
      <c r="E485" s="52"/>
      <c r="F485" s="52"/>
      <c r="G485" s="52"/>
      <c r="H485" s="52"/>
      <c r="I485" s="52"/>
    </row>
    <row r="486" spans="1:9" s="53" customFormat="1">
      <c r="A486" s="49"/>
      <c r="B486" s="50"/>
      <c r="C486" s="51"/>
      <c r="D486" s="49"/>
      <c r="E486" s="52"/>
      <c r="F486" s="52"/>
      <c r="G486" s="52"/>
      <c r="H486" s="52"/>
      <c r="I486" s="52"/>
    </row>
    <row r="487" spans="1:9" s="53" customFormat="1">
      <c r="A487" s="49"/>
      <c r="B487" s="50"/>
      <c r="C487" s="51"/>
      <c r="D487" s="49"/>
      <c r="E487" s="52"/>
      <c r="F487" s="52"/>
      <c r="G487" s="52"/>
      <c r="H487" s="52"/>
      <c r="I487" s="52"/>
    </row>
    <row r="488" spans="1:9" s="53" customFormat="1">
      <c r="A488" s="49"/>
      <c r="B488" s="50"/>
      <c r="C488" s="51"/>
      <c r="D488" s="49"/>
      <c r="E488" s="52"/>
      <c r="F488" s="52"/>
      <c r="G488" s="52"/>
      <c r="H488" s="52"/>
      <c r="I488" s="52"/>
    </row>
    <row r="489" spans="1:9" s="53" customFormat="1">
      <c r="A489" s="49"/>
      <c r="B489" s="50"/>
      <c r="C489" s="51"/>
      <c r="D489" s="49"/>
      <c r="E489" s="52"/>
      <c r="F489" s="52"/>
      <c r="G489" s="52"/>
      <c r="H489" s="52"/>
      <c r="I489" s="52"/>
    </row>
    <row r="490" spans="1:9" s="53" customFormat="1">
      <c r="A490" s="49"/>
      <c r="B490" s="50"/>
      <c r="C490" s="51"/>
      <c r="D490" s="49"/>
      <c r="E490" s="52"/>
      <c r="F490" s="52"/>
      <c r="G490" s="52"/>
      <c r="H490" s="52"/>
      <c r="I490" s="52"/>
    </row>
    <row r="491" spans="1:9" s="53" customFormat="1">
      <c r="A491" s="49"/>
      <c r="B491" s="50"/>
      <c r="C491" s="51"/>
      <c r="D491" s="49"/>
      <c r="E491" s="52"/>
      <c r="F491" s="52"/>
      <c r="G491" s="52"/>
      <c r="H491" s="52"/>
      <c r="I491" s="52"/>
    </row>
    <row r="492" spans="1:9" s="53" customFormat="1">
      <c r="A492" s="49"/>
      <c r="B492" s="50"/>
      <c r="C492" s="51"/>
      <c r="D492" s="49"/>
      <c r="E492" s="52"/>
      <c r="F492" s="52"/>
      <c r="G492" s="52"/>
      <c r="H492" s="52"/>
      <c r="I492" s="52"/>
    </row>
    <row r="493" spans="1:9" s="53" customFormat="1">
      <c r="A493" s="49"/>
      <c r="B493" s="50"/>
      <c r="C493" s="51"/>
      <c r="D493" s="49"/>
      <c r="E493" s="52"/>
      <c r="F493" s="52"/>
      <c r="G493" s="52"/>
      <c r="H493" s="52"/>
      <c r="I493" s="52"/>
    </row>
    <row r="494" spans="1:9" s="53" customFormat="1">
      <c r="A494" s="49"/>
      <c r="B494" s="50"/>
      <c r="C494" s="51"/>
      <c r="D494" s="49"/>
      <c r="E494" s="52"/>
      <c r="F494" s="52"/>
      <c r="G494" s="52"/>
      <c r="H494" s="52"/>
      <c r="I494" s="52"/>
    </row>
    <row r="495" spans="1:9" s="53" customFormat="1">
      <c r="A495" s="49"/>
      <c r="B495" s="50"/>
      <c r="C495" s="51"/>
      <c r="D495" s="49"/>
      <c r="E495" s="52"/>
      <c r="F495" s="52"/>
      <c r="G495" s="52"/>
      <c r="H495" s="52"/>
      <c r="I495" s="52"/>
    </row>
    <row r="496" spans="1:9" s="53" customFormat="1">
      <c r="A496" s="49"/>
      <c r="B496" s="50"/>
      <c r="C496" s="51"/>
      <c r="D496" s="49"/>
      <c r="E496" s="52"/>
      <c r="F496" s="52"/>
      <c r="G496" s="52"/>
      <c r="H496" s="52"/>
      <c r="I496" s="52"/>
    </row>
    <row r="497" spans="1:9" s="53" customFormat="1">
      <c r="A497" s="49"/>
      <c r="B497" s="50"/>
      <c r="C497" s="51"/>
      <c r="D497" s="49"/>
      <c r="E497" s="52"/>
      <c r="F497" s="52"/>
      <c r="G497" s="52"/>
      <c r="H497" s="52"/>
      <c r="I497" s="52"/>
    </row>
    <row r="498" spans="1:9" s="53" customFormat="1">
      <c r="A498" s="49"/>
      <c r="B498" s="50"/>
      <c r="C498" s="51"/>
      <c r="D498" s="49"/>
      <c r="E498" s="52"/>
      <c r="F498" s="52"/>
      <c r="G498" s="52"/>
      <c r="H498" s="52"/>
      <c r="I498" s="52"/>
    </row>
    <row r="499" spans="1:9" s="53" customFormat="1">
      <c r="A499" s="49"/>
      <c r="B499" s="50"/>
      <c r="C499" s="51"/>
      <c r="D499" s="49"/>
      <c r="E499" s="52"/>
      <c r="F499" s="52"/>
      <c r="G499" s="52"/>
      <c r="H499" s="52"/>
      <c r="I499" s="52"/>
    </row>
    <row r="500" spans="1:9" s="53" customFormat="1">
      <c r="A500" s="49"/>
      <c r="B500" s="50"/>
      <c r="C500" s="51"/>
      <c r="D500" s="49"/>
      <c r="E500" s="52"/>
      <c r="F500" s="52"/>
      <c r="G500" s="52"/>
      <c r="H500" s="52"/>
      <c r="I500" s="52"/>
    </row>
    <row r="501" spans="1:9" s="53" customFormat="1">
      <c r="A501" s="49"/>
      <c r="B501" s="50"/>
      <c r="C501" s="51"/>
      <c r="D501" s="49"/>
      <c r="E501" s="52"/>
      <c r="F501" s="52"/>
      <c r="G501" s="52"/>
      <c r="H501" s="52"/>
      <c r="I501" s="52"/>
    </row>
    <row r="502" spans="1:9" s="53" customFormat="1">
      <c r="A502" s="49"/>
      <c r="B502" s="50"/>
      <c r="C502" s="51"/>
      <c r="D502" s="49"/>
      <c r="E502" s="52"/>
      <c r="F502" s="52"/>
      <c r="G502" s="52"/>
      <c r="H502" s="52"/>
      <c r="I502" s="52"/>
    </row>
    <row r="503" spans="1:9" s="53" customFormat="1">
      <c r="A503" s="49"/>
      <c r="B503" s="50"/>
      <c r="C503" s="51"/>
      <c r="D503" s="49"/>
      <c r="E503" s="52"/>
      <c r="F503" s="52"/>
      <c r="G503" s="52"/>
      <c r="H503" s="52"/>
      <c r="I503" s="52"/>
    </row>
    <row r="504" spans="1:9" s="53" customFormat="1">
      <c r="A504" s="49"/>
      <c r="B504" s="50"/>
      <c r="C504" s="51"/>
      <c r="D504" s="49"/>
      <c r="E504" s="52"/>
      <c r="F504" s="52"/>
      <c r="G504" s="52"/>
      <c r="H504" s="52"/>
      <c r="I504" s="52"/>
    </row>
    <row r="505" spans="1:9" s="53" customFormat="1">
      <c r="A505" s="49"/>
      <c r="B505" s="50"/>
      <c r="C505" s="51"/>
      <c r="D505" s="49"/>
      <c r="E505" s="52"/>
      <c r="F505" s="52"/>
      <c r="G505" s="52"/>
      <c r="H505" s="52"/>
      <c r="I505" s="52"/>
    </row>
    <row r="506" spans="1:9" s="53" customFormat="1">
      <c r="A506" s="49"/>
      <c r="B506" s="50"/>
      <c r="C506" s="51"/>
      <c r="D506" s="49"/>
      <c r="E506" s="52"/>
      <c r="F506" s="52"/>
      <c r="G506" s="52"/>
      <c r="H506" s="52"/>
      <c r="I506" s="52"/>
    </row>
    <row r="507" spans="1:9" s="53" customFormat="1">
      <c r="A507" s="49"/>
      <c r="B507" s="50"/>
      <c r="C507" s="51"/>
      <c r="D507" s="49"/>
      <c r="E507" s="52"/>
      <c r="F507" s="52"/>
      <c r="G507" s="52"/>
      <c r="H507" s="52"/>
      <c r="I507" s="52"/>
    </row>
    <row r="508" spans="1:9" s="53" customFormat="1">
      <c r="A508" s="49"/>
      <c r="B508" s="50"/>
      <c r="C508" s="51"/>
      <c r="D508" s="49"/>
      <c r="E508" s="52"/>
      <c r="F508" s="52"/>
      <c r="G508" s="52"/>
      <c r="H508" s="52"/>
      <c r="I508" s="52"/>
    </row>
    <row r="509" spans="1:9" s="53" customFormat="1">
      <c r="A509" s="49"/>
      <c r="B509" s="50"/>
      <c r="C509" s="51"/>
      <c r="D509" s="49"/>
      <c r="E509" s="52"/>
      <c r="F509" s="52"/>
      <c r="G509" s="52"/>
      <c r="H509" s="52"/>
      <c r="I509" s="52"/>
    </row>
    <row r="510" spans="1:9" s="53" customFormat="1">
      <c r="A510" s="49"/>
      <c r="B510" s="50"/>
      <c r="C510" s="51"/>
      <c r="D510" s="49"/>
      <c r="E510" s="52"/>
      <c r="F510" s="52"/>
      <c r="G510" s="52"/>
      <c r="H510" s="52"/>
      <c r="I510" s="52"/>
    </row>
    <row r="511" spans="1:9" s="53" customFormat="1">
      <c r="A511" s="49"/>
      <c r="B511" s="50"/>
      <c r="C511" s="51"/>
      <c r="D511" s="49"/>
      <c r="E511" s="52"/>
      <c r="F511" s="52"/>
      <c r="G511" s="52"/>
      <c r="H511" s="52"/>
      <c r="I511" s="52"/>
    </row>
    <row r="512" spans="1:9" s="53" customFormat="1">
      <c r="A512" s="49"/>
      <c r="B512" s="50"/>
      <c r="C512" s="51"/>
      <c r="D512" s="49"/>
      <c r="E512" s="52"/>
      <c r="F512" s="52"/>
      <c r="G512" s="52"/>
      <c r="H512" s="52"/>
      <c r="I512" s="52"/>
    </row>
    <row r="513" spans="1:9" s="53" customFormat="1">
      <c r="A513" s="49"/>
      <c r="B513" s="50"/>
      <c r="C513" s="51"/>
      <c r="D513" s="49"/>
      <c r="E513" s="52"/>
      <c r="F513" s="52"/>
      <c r="G513" s="52"/>
      <c r="H513" s="52"/>
      <c r="I513" s="52"/>
    </row>
    <row r="514" spans="1:9" s="53" customFormat="1">
      <c r="A514" s="49"/>
      <c r="B514" s="50"/>
      <c r="C514" s="51"/>
      <c r="D514" s="49"/>
      <c r="E514" s="52"/>
      <c r="F514" s="52"/>
      <c r="G514" s="52"/>
      <c r="H514" s="52"/>
      <c r="I514" s="52"/>
    </row>
    <row r="515" spans="1:9" s="53" customFormat="1">
      <c r="A515" s="49"/>
      <c r="B515" s="50"/>
      <c r="C515" s="51"/>
      <c r="D515" s="49"/>
      <c r="E515" s="52"/>
      <c r="F515" s="52"/>
      <c r="G515" s="52"/>
      <c r="H515" s="52"/>
      <c r="I515" s="52"/>
    </row>
    <row r="516" spans="1:9" s="53" customFormat="1">
      <c r="A516" s="49"/>
      <c r="B516" s="50"/>
      <c r="C516" s="51"/>
      <c r="D516" s="49"/>
      <c r="E516" s="52"/>
      <c r="F516" s="52"/>
      <c r="G516" s="52"/>
      <c r="H516" s="52"/>
      <c r="I516" s="52"/>
    </row>
    <row r="517" spans="1:9" s="53" customFormat="1">
      <c r="A517" s="49"/>
      <c r="B517" s="50"/>
      <c r="C517" s="51"/>
      <c r="D517" s="49"/>
      <c r="E517" s="52"/>
      <c r="F517" s="52"/>
      <c r="G517" s="52"/>
      <c r="H517" s="52"/>
      <c r="I517" s="52"/>
    </row>
    <row r="518" spans="1:9" s="53" customFormat="1">
      <c r="A518" s="49"/>
      <c r="B518" s="50"/>
      <c r="C518" s="51"/>
      <c r="D518" s="49"/>
      <c r="E518" s="52"/>
      <c r="F518" s="52"/>
      <c r="G518" s="52"/>
      <c r="H518" s="52"/>
      <c r="I518" s="52"/>
    </row>
    <row r="519" spans="1:9" s="53" customFormat="1">
      <c r="A519" s="49"/>
      <c r="B519" s="50"/>
      <c r="C519" s="51"/>
      <c r="D519" s="49"/>
      <c r="E519" s="52"/>
      <c r="F519" s="52"/>
      <c r="G519" s="52"/>
      <c r="H519" s="52"/>
      <c r="I519" s="52"/>
    </row>
    <row r="520" spans="1:9" s="53" customFormat="1">
      <c r="A520" s="49"/>
      <c r="B520" s="50"/>
      <c r="C520" s="51"/>
      <c r="D520" s="49"/>
      <c r="E520" s="52"/>
      <c r="F520" s="52"/>
      <c r="G520" s="52"/>
      <c r="H520" s="52"/>
      <c r="I520" s="52"/>
    </row>
    <row r="521" spans="1:9" s="53" customFormat="1">
      <c r="A521" s="49"/>
      <c r="B521" s="50"/>
      <c r="C521" s="51"/>
      <c r="D521" s="49"/>
      <c r="E521" s="52"/>
      <c r="F521" s="52"/>
      <c r="G521" s="52"/>
      <c r="H521" s="52"/>
      <c r="I521" s="52"/>
    </row>
    <row r="522" spans="1:9" s="53" customFormat="1">
      <c r="A522" s="49"/>
      <c r="B522" s="50"/>
      <c r="C522" s="51"/>
      <c r="D522" s="49"/>
      <c r="E522" s="52"/>
      <c r="F522" s="52"/>
      <c r="G522" s="52"/>
      <c r="H522" s="52"/>
      <c r="I522" s="52"/>
    </row>
    <row r="523" spans="1:9" s="53" customFormat="1">
      <c r="A523" s="49"/>
      <c r="B523" s="50"/>
      <c r="C523" s="51"/>
      <c r="D523" s="49"/>
      <c r="E523" s="52"/>
      <c r="F523" s="52"/>
      <c r="G523" s="52"/>
      <c r="H523" s="52"/>
      <c r="I523" s="52"/>
    </row>
    <row r="524" spans="1:9" s="53" customFormat="1">
      <c r="A524" s="49"/>
      <c r="B524" s="50"/>
      <c r="C524" s="51"/>
      <c r="D524" s="49"/>
      <c r="E524" s="52"/>
      <c r="F524" s="52"/>
      <c r="G524" s="52"/>
      <c r="H524" s="52"/>
      <c r="I524" s="52"/>
    </row>
    <row r="525" spans="1:9" s="53" customFormat="1">
      <c r="A525" s="49"/>
      <c r="B525" s="50"/>
      <c r="C525" s="51"/>
      <c r="D525" s="49"/>
      <c r="E525" s="52"/>
      <c r="F525" s="52"/>
      <c r="G525" s="52"/>
      <c r="H525" s="52"/>
      <c r="I525" s="52"/>
    </row>
    <row r="526" spans="1:9" s="53" customFormat="1">
      <c r="A526" s="49"/>
      <c r="B526" s="50"/>
      <c r="C526" s="51"/>
      <c r="D526" s="49"/>
      <c r="E526" s="52"/>
      <c r="F526" s="52"/>
      <c r="G526" s="52"/>
      <c r="H526" s="52"/>
      <c r="I526" s="52"/>
    </row>
    <row r="527" spans="1:9" s="53" customFormat="1">
      <c r="A527" s="49"/>
      <c r="B527" s="50"/>
      <c r="C527" s="51"/>
      <c r="D527" s="49"/>
      <c r="E527" s="52"/>
      <c r="F527" s="52"/>
      <c r="G527" s="52"/>
      <c r="H527" s="52"/>
      <c r="I527" s="52"/>
    </row>
    <row r="528" spans="1:9" s="53" customFormat="1">
      <c r="A528" s="49"/>
      <c r="B528" s="50"/>
      <c r="C528" s="51"/>
      <c r="D528" s="49"/>
      <c r="E528" s="52"/>
      <c r="F528" s="52"/>
      <c r="G528" s="52"/>
      <c r="H528" s="52"/>
      <c r="I528" s="52"/>
    </row>
    <row r="529" spans="1:9" s="53" customFormat="1">
      <c r="A529" s="49"/>
      <c r="B529" s="50"/>
      <c r="C529" s="51"/>
      <c r="D529" s="49"/>
      <c r="E529" s="52"/>
      <c r="F529" s="52"/>
      <c r="G529" s="52"/>
      <c r="H529" s="52"/>
      <c r="I529" s="52"/>
    </row>
    <row r="530" spans="1:9" s="53" customFormat="1">
      <c r="A530" s="49"/>
      <c r="B530" s="50"/>
      <c r="C530" s="51"/>
      <c r="D530" s="49"/>
      <c r="E530" s="52"/>
      <c r="F530" s="52"/>
      <c r="G530" s="52"/>
      <c r="H530" s="52"/>
      <c r="I530" s="52"/>
    </row>
    <row r="531" spans="1:9" s="53" customFormat="1">
      <c r="A531" s="49"/>
      <c r="B531" s="50"/>
      <c r="C531" s="51"/>
      <c r="D531" s="49"/>
      <c r="E531" s="52"/>
      <c r="F531" s="52"/>
      <c r="G531" s="52"/>
      <c r="H531" s="52"/>
      <c r="I531" s="52"/>
    </row>
    <row r="532" spans="1:9" s="53" customFormat="1">
      <c r="A532" s="49"/>
      <c r="B532" s="50"/>
      <c r="C532" s="51"/>
      <c r="D532" s="49"/>
      <c r="E532" s="52"/>
      <c r="F532" s="52"/>
      <c r="G532" s="52"/>
      <c r="H532" s="52"/>
      <c r="I532" s="52"/>
    </row>
    <row r="533" spans="1:9" s="53" customFormat="1">
      <c r="A533" s="49"/>
      <c r="B533" s="50"/>
      <c r="C533" s="51"/>
      <c r="D533" s="49"/>
      <c r="E533" s="52"/>
      <c r="F533" s="52"/>
      <c r="G533" s="52"/>
      <c r="H533" s="52"/>
      <c r="I533" s="52"/>
    </row>
    <row r="534" spans="1:9" s="53" customFormat="1">
      <c r="A534" s="49"/>
      <c r="B534" s="50"/>
      <c r="C534" s="51"/>
      <c r="D534" s="49"/>
      <c r="E534" s="52"/>
      <c r="F534" s="52"/>
      <c r="G534" s="52"/>
      <c r="H534" s="52"/>
      <c r="I534" s="52"/>
    </row>
    <row r="535" spans="1:9" s="53" customFormat="1">
      <c r="A535" s="49"/>
      <c r="B535" s="50"/>
      <c r="C535" s="51"/>
      <c r="D535" s="49"/>
      <c r="E535" s="52"/>
      <c r="F535" s="52"/>
      <c r="G535" s="52"/>
      <c r="H535" s="52"/>
      <c r="I535" s="52"/>
    </row>
    <row r="536" spans="1:9" s="53" customFormat="1">
      <c r="A536" s="49"/>
      <c r="B536" s="50"/>
      <c r="C536" s="51"/>
      <c r="D536" s="49"/>
      <c r="E536" s="52"/>
      <c r="F536" s="52"/>
      <c r="G536" s="52"/>
      <c r="H536" s="52"/>
      <c r="I536" s="52"/>
    </row>
    <row r="537" spans="1:9" s="53" customFormat="1">
      <c r="A537" s="49"/>
      <c r="B537" s="50"/>
      <c r="C537" s="51"/>
      <c r="D537" s="49"/>
      <c r="E537" s="52"/>
      <c r="F537" s="52"/>
      <c r="G537" s="52"/>
      <c r="H537" s="52"/>
      <c r="I537" s="52"/>
    </row>
    <row r="538" spans="1:9" s="53" customFormat="1">
      <c r="A538" s="49"/>
      <c r="B538" s="50"/>
      <c r="C538" s="51"/>
      <c r="D538" s="49"/>
      <c r="E538" s="52"/>
      <c r="F538" s="52"/>
      <c r="G538" s="52"/>
      <c r="H538" s="52"/>
      <c r="I538" s="52"/>
    </row>
    <row r="539" spans="1:9" s="53" customFormat="1">
      <c r="A539" s="49"/>
      <c r="B539" s="50"/>
      <c r="C539" s="51"/>
      <c r="D539" s="49"/>
      <c r="E539" s="52"/>
      <c r="F539" s="52"/>
      <c r="G539" s="52"/>
      <c r="H539" s="52"/>
      <c r="I539" s="52"/>
    </row>
    <row r="540" spans="1:9" s="53" customFormat="1">
      <c r="A540" s="49"/>
      <c r="B540" s="50"/>
      <c r="C540" s="51"/>
      <c r="D540" s="49"/>
      <c r="E540" s="52"/>
      <c r="F540" s="52"/>
      <c r="G540" s="52"/>
      <c r="H540" s="52"/>
      <c r="I540" s="52"/>
    </row>
    <row r="541" spans="1:9" s="53" customFormat="1">
      <c r="A541" s="49"/>
      <c r="B541" s="50"/>
      <c r="C541" s="51"/>
      <c r="D541" s="49"/>
      <c r="E541" s="52"/>
      <c r="F541" s="52"/>
      <c r="G541" s="52"/>
      <c r="H541" s="52"/>
      <c r="I541" s="52"/>
    </row>
    <row r="542" spans="1:9" s="53" customFormat="1">
      <c r="A542" s="49"/>
      <c r="B542" s="50"/>
      <c r="C542" s="51"/>
      <c r="D542" s="49"/>
      <c r="E542" s="52"/>
      <c r="F542" s="52"/>
      <c r="G542" s="52"/>
      <c r="H542" s="52"/>
      <c r="I542" s="52"/>
    </row>
    <row r="543" spans="1:9" s="53" customFormat="1">
      <c r="A543" s="49"/>
      <c r="B543" s="50"/>
      <c r="C543" s="51"/>
      <c r="D543" s="49"/>
      <c r="E543" s="52"/>
      <c r="F543" s="52"/>
      <c r="G543" s="52"/>
      <c r="H543" s="52"/>
      <c r="I543" s="52"/>
    </row>
    <row r="544" spans="1:9" s="53" customFormat="1">
      <c r="A544" s="49"/>
      <c r="B544" s="50"/>
      <c r="C544" s="51"/>
      <c r="D544" s="49"/>
      <c r="E544" s="52"/>
      <c r="F544" s="52"/>
      <c r="G544" s="52"/>
      <c r="H544" s="52"/>
      <c r="I544" s="52"/>
    </row>
    <row r="545" spans="1:9" s="53" customFormat="1">
      <c r="A545" s="49"/>
      <c r="B545" s="50"/>
      <c r="C545" s="51"/>
      <c r="D545" s="49"/>
      <c r="E545" s="52"/>
      <c r="F545" s="52"/>
      <c r="G545" s="52"/>
      <c r="H545" s="52"/>
      <c r="I545" s="52"/>
    </row>
    <row r="546" spans="1:9" s="53" customFormat="1">
      <c r="A546" s="49"/>
      <c r="B546" s="50"/>
      <c r="C546" s="51"/>
      <c r="D546" s="49"/>
      <c r="E546" s="52"/>
      <c r="F546" s="52"/>
      <c r="G546" s="52"/>
      <c r="H546" s="52"/>
      <c r="I546" s="52"/>
    </row>
    <row r="547" spans="1:9" s="53" customFormat="1">
      <c r="A547" s="49"/>
      <c r="B547" s="50"/>
      <c r="C547" s="51"/>
      <c r="D547" s="49"/>
      <c r="E547" s="52"/>
      <c r="F547" s="52"/>
      <c r="G547" s="52"/>
      <c r="H547" s="52"/>
      <c r="I547" s="52"/>
    </row>
    <row r="548" spans="1:9" s="53" customFormat="1">
      <c r="A548" s="49"/>
      <c r="B548" s="50"/>
      <c r="C548" s="51"/>
      <c r="D548" s="49"/>
      <c r="E548" s="52"/>
      <c r="F548" s="52"/>
      <c r="G548" s="52"/>
      <c r="H548" s="52"/>
      <c r="I548" s="52"/>
    </row>
    <row r="549" spans="1:9" s="53" customFormat="1">
      <c r="A549" s="49"/>
      <c r="B549" s="50"/>
      <c r="C549" s="51"/>
      <c r="D549" s="49"/>
      <c r="E549" s="52"/>
      <c r="F549" s="52"/>
      <c r="G549" s="52"/>
      <c r="H549" s="52"/>
      <c r="I549" s="52"/>
    </row>
    <row r="550" spans="1:9" s="53" customFormat="1">
      <c r="A550" s="49"/>
      <c r="B550" s="50"/>
      <c r="C550" s="51"/>
      <c r="D550" s="49"/>
      <c r="E550" s="52"/>
      <c r="F550" s="52"/>
      <c r="G550" s="52"/>
      <c r="H550" s="52"/>
      <c r="I550" s="52"/>
    </row>
    <row r="551" spans="1:9" s="53" customFormat="1">
      <c r="A551" s="49"/>
      <c r="B551" s="50"/>
      <c r="C551" s="51"/>
      <c r="D551" s="49"/>
      <c r="E551" s="52"/>
      <c r="F551" s="52"/>
      <c r="G551" s="52"/>
      <c r="H551" s="52"/>
      <c r="I551" s="52"/>
    </row>
    <row r="552" spans="1:9" s="53" customFormat="1">
      <c r="A552" s="49"/>
      <c r="B552" s="50"/>
      <c r="C552" s="51"/>
      <c r="D552" s="49"/>
      <c r="E552" s="52"/>
      <c r="F552" s="52"/>
      <c r="G552" s="52"/>
      <c r="H552" s="52"/>
      <c r="I552" s="52"/>
    </row>
    <row r="553" spans="1:9" s="53" customFormat="1">
      <c r="A553" s="49"/>
      <c r="B553" s="50"/>
      <c r="C553" s="51"/>
      <c r="D553" s="49"/>
      <c r="E553" s="52"/>
      <c r="F553" s="52"/>
      <c r="G553" s="52"/>
      <c r="H553" s="52"/>
      <c r="I553" s="52"/>
    </row>
    <row r="554" spans="1:9" s="53" customFormat="1">
      <c r="A554" s="49"/>
      <c r="B554" s="50"/>
      <c r="C554" s="51"/>
      <c r="D554" s="49"/>
      <c r="E554" s="52"/>
      <c r="F554" s="52"/>
      <c r="G554" s="52"/>
      <c r="H554" s="52"/>
      <c r="I554" s="52"/>
    </row>
    <row r="555" spans="1:9" s="53" customFormat="1">
      <c r="A555" s="49"/>
      <c r="B555" s="50"/>
      <c r="C555" s="51"/>
      <c r="D555" s="49"/>
      <c r="E555" s="52"/>
      <c r="F555" s="52"/>
      <c r="G555" s="52"/>
      <c r="H555" s="52"/>
      <c r="I555" s="52"/>
    </row>
    <row r="556" spans="1:9" s="53" customFormat="1">
      <c r="A556" s="49"/>
      <c r="B556" s="50"/>
      <c r="C556" s="51"/>
      <c r="D556" s="49"/>
      <c r="E556" s="52"/>
      <c r="F556" s="52"/>
      <c r="G556" s="52"/>
      <c r="H556" s="52"/>
      <c r="I556" s="52"/>
    </row>
    <row r="557" spans="1:9" s="53" customFormat="1">
      <c r="A557" s="49"/>
      <c r="B557" s="50"/>
      <c r="C557" s="51"/>
      <c r="D557" s="49"/>
      <c r="E557" s="52"/>
      <c r="F557" s="52"/>
      <c r="G557" s="52"/>
      <c r="H557" s="52"/>
      <c r="I557" s="52"/>
    </row>
    <row r="558" spans="1:9" s="53" customFormat="1">
      <c r="A558" s="49"/>
      <c r="B558" s="50"/>
      <c r="C558" s="51"/>
      <c r="D558" s="49"/>
      <c r="E558" s="52"/>
      <c r="F558" s="52"/>
      <c r="G558" s="52"/>
      <c r="H558" s="52"/>
      <c r="I558" s="52"/>
    </row>
    <row r="559" spans="1:9" s="53" customFormat="1">
      <c r="A559" s="49"/>
      <c r="B559" s="50"/>
      <c r="C559" s="51"/>
      <c r="D559" s="49"/>
      <c r="E559" s="52"/>
      <c r="F559" s="52"/>
      <c r="G559" s="52"/>
      <c r="H559" s="52"/>
      <c r="I559" s="52"/>
    </row>
    <row r="560" spans="1:9" s="53" customFormat="1">
      <c r="A560" s="49"/>
      <c r="B560" s="50"/>
      <c r="C560" s="51"/>
      <c r="D560" s="49"/>
      <c r="E560" s="52"/>
      <c r="F560" s="52"/>
      <c r="G560" s="52"/>
      <c r="H560" s="52"/>
      <c r="I560" s="52"/>
    </row>
    <row r="561" spans="1:9" s="53" customFormat="1">
      <c r="A561" s="49"/>
      <c r="B561" s="50"/>
      <c r="C561" s="51"/>
      <c r="D561" s="49"/>
      <c r="E561" s="52"/>
      <c r="F561" s="52"/>
      <c r="G561" s="52"/>
      <c r="H561" s="52"/>
      <c r="I561" s="52"/>
    </row>
    <row r="562" spans="1:9" s="53" customFormat="1">
      <c r="A562" s="49"/>
      <c r="B562" s="50"/>
      <c r="C562" s="51"/>
      <c r="D562" s="49"/>
      <c r="E562" s="52"/>
      <c r="F562" s="52"/>
      <c r="G562" s="52"/>
      <c r="H562" s="52"/>
      <c r="I562" s="52"/>
    </row>
    <row r="563" spans="1:9" s="53" customFormat="1">
      <c r="A563" s="49"/>
      <c r="B563" s="50"/>
      <c r="C563" s="51"/>
      <c r="D563" s="49"/>
      <c r="E563" s="52"/>
      <c r="F563" s="52"/>
      <c r="G563" s="52"/>
      <c r="H563" s="52"/>
      <c r="I563" s="52"/>
    </row>
    <row r="564" spans="1:9" s="53" customFormat="1">
      <c r="A564" s="49"/>
      <c r="B564" s="50"/>
      <c r="C564" s="51"/>
      <c r="D564" s="49"/>
      <c r="E564" s="52"/>
      <c r="F564" s="52"/>
      <c r="G564" s="52"/>
      <c r="H564" s="52"/>
      <c r="I564" s="52"/>
    </row>
    <row r="565" spans="1:9" s="53" customFormat="1">
      <c r="A565" s="49"/>
      <c r="B565" s="50"/>
      <c r="C565" s="51"/>
      <c r="D565" s="49"/>
      <c r="E565" s="52"/>
      <c r="F565" s="52"/>
      <c r="G565" s="52"/>
      <c r="H565" s="52"/>
      <c r="I565" s="52"/>
    </row>
    <row r="566" spans="1:9" s="53" customFormat="1">
      <c r="A566" s="49"/>
      <c r="B566" s="50"/>
      <c r="C566" s="51"/>
      <c r="D566" s="49"/>
      <c r="E566" s="52"/>
      <c r="F566" s="52"/>
      <c r="G566" s="52"/>
      <c r="H566" s="52"/>
      <c r="I566" s="52"/>
    </row>
    <row r="567" spans="1:9" s="53" customFormat="1">
      <c r="A567" s="49"/>
      <c r="B567" s="50"/>
      <c r="C567" s="51"/>
      <c r="D567" s="49"/>
      <c r="E567" s="52"/>
      <c r="F567" s="52"/>
      <c r="G567" s="52"/>
      <c r="H567" s="52"/>
      <c r="I567" s="52"/>
    </row>
    <row r="568" spans="1:9" s="53" customFormat="1">
      <c r="A568" s="49"/>
      <c r="B568" s="50"/>
      <c r="C568" s="51"/>
      <c r="D568" s="49"/>
      <c r="E568" s="52"/>
      <c r="F568" s="52"/>
      <c r="G568" s="52"/>
      <c r="H568" s="52"/>
      <c r="I568" s="52"/>
    </row>
    <row r="569" spans="1:9" s="53" customFormat="1">
      <c r="A569" s="49"/>
      <c r="B569" s="50"/>
      <c r="C569" s="51"/>
      <c r="D569" s="49"/>
      <c r="E569" s="52"/>
      <c r="F569" s="52"/>
      <c r="G569" s="52"/>
      <c r="H569" s="52"/>
      <c r="I569" s="52"/>
    </row>
    <row r="570" spans="1:9" s="53" customFormat="1">
      <c r="A570" s="49"/>
      <c r="B570" s="50"/>
      <c r="C570" s="51"/>
      <c r="D570" s="49"/>
      <c r="E570" s="52"/>
      <c r="F570" s="52"/>
      <c r="G570" s="52"/>
      <c r="H570" s="52"/>
      <c r="I570" s="52"/>
    </row>
    <row r="571" spans="1:9" s="53" customFormat="1">
      <c r="A571" s="49"/>
      <c r="B571" s="50"/>
      <c r="C571" s="51"/>
      <c r="D571" s="49"/>
      <c r="E571" s="52"/>
      <c r="F571" s="52"/>
      <c r="G571" s="52"/>
      <c r="H571" s="52"/>
      <c r="I571" s="52"/>
    </row>
    <row r="572" spans="1:9" s="53" customFormat="1">
      <c r="A572" s="49"/>
      <c r="B572" s="50"/>
      <c r="C572" s="51"/>
      <c r="D572" s="49"/>
      <c r="E572" s="52"/>
      <c r="F572" s="52"/>
      <c r="G572" s="52"/>
      <c r="H572" s="52"/>
      <c r="I572" s="52"/>
    </row>
    <row r="573" spans="1:9" s="53" customFormat="1">
      <c r="A573" s="49"/>
      <c r="B573" s="50"/>
      <c r="C573" s="51"/>
      <c r="D573" s="49"/>
      <c r="E573" s="52"/>
      <c r="F573" s="52"/>
      <c r="G573" s="52"/>
      <c r="H573" s="52"/>
      <c r="I573" s="52"/>
    </row>
    <row r="574" spans="1:9" s="53" customFormat="1">
      <c r="A574" s="49"/>
      <c r="B574" s="50"/>
      <c r="C574" s="51"/>
      <c r="D574" s="49"/>
      <c r="E574" s="52"/>
      <c r="F574" s="52"/>
      <c r="G574" s="52"/>
      <c r="H574" s="52"/>
      <c r="I574" s="52"/>
    </row>
    <row r="575" spans="1:9" s="53" customFormat="1">
      <c r="A575" s="49"/>
      <c r="B575" s="50"/>
      <c r="C575" s="51"/>
      <c r="D575" s="49"/>
      <c r="E575" s="52"/>
      <c r="F575" s="52"/>
      <c r="G575" s="52"/>
      <c r="H575" s="52"/>
      <c r="I575" s="52"/>
    </row>
    <row r="576" spans="1:9" s="53" customFormat="1">
      <c r="A576" s="49"/>
      <c r="B576" s="50"/>
      <c r="C576" s="51"/>
      <c r="D576" s="49"/>
      <c r="E576" s="52"/>
      <c r="F576" s="52"/>
      <c r="G576" s="52"/>
      <c r="H576" s="52"/>
      <c r="I576" s="52"/>
    </row>
    <row r="577" spans="1:9" s="53" customFormat="1">
      <c r="A577" s="49"/>
      <c r="B577" s="50"/>
      <c r="C577" s="51"/>
      <c r="D577" s="49"/>
      <c r="E577" s="52"/>
      <c r="F577" s="52"/>
      <c r="G577" s="52"/>
      <c r="H577" s="52"/>
      <c r="I577" s="52"/>
    </row>
    <row r="578" spans="1:9" s="53" customFormat="1">
      <c r="A578" s="49"/>
      <c r="B578" s="50"/>
      <c r="C578" s="51"/>
      <c r="D578" s="49"/>
      <c r="E578" s="52"/>
      <c r="F578" s="52"/>
      <c r="G578" s="52"/>
      <c r="H578" s="52"/>
      <c r="I578" s="52"/>
    </row>
    <row r="579" spans="1:9" s="53" customFormat="1">
      <c r="A579" s="49"/>
      <c r="B579" s="50"/>
      <c r="C579" s="51"/>
      <c r="D579" s="49"/>
      <c r="E579" s="52"/>
      <c r="F579" s="52"/>
      <c r="G579" s="52"/>
      <c r="H579" s="52"/>
      <c r="I579" s="52"/>
    </row>
    <row r="580" spans="1:9" s="53" customFormat="1">
      <c r="A580" s="49"/>
      <c r="B580" s="50"/>
      <c r="C580" s="51"/>
      <c r="D580" s="49"/>
      <c r="E580" s="52"/>
      <c r="F580" s="52"/>
      <c r="G580" s="52"/>
      <c r="H580" s="52"/>
      <c r="I580" s="52"/>
    </row>
    <row r="581" spans="1:9" s="53" customFormat="1">
      <c r="A581" s="49"/>
      <c r="B581" s="50"/>
      <c r="C581" s="51"/>
      <c r="D581" s="49"/>
      <c r="E581" s="52"/>
      <c r="F581" s="52"/>
      <c r="G581" s="52"/>
      <c r="H581" s="52"/>
      <c r="I581" s="52"/>
    </row>
    <row r="582" spans="1:9" s="53" customFormat="1">
      <c r="A582" s="49"/>
      <c r="B582" s="50"/>
      <c r="C582" s="51"/>
      <c r="D582" s="49"/>
      <c r="E582" s="52"/>
      <c r="F582" s="52"/>
      <c r="G582" s="52"/>
      <c r="H582" s="52"/>
      <c r="I582" s="52"/>
    </row>
    <row r="583" spans="1:9" s="53" customFormat="1">
      <c r="A583" s="49"/>
      <c r="B583" s="50"/>
      <c r="C583" s="51"/>
      <c r="D583" s="49"/>
      <c r="E583" s="52"/>
      <c r="F583" s="52"/>
      <c r="G583" s="52"/>
      <c r="H583" s="52"/>
      <c r="I583" s="52"/>
    </row>
    <row r="584" spans="1:9" s="53" customFormat="1">
      <c r="A584" s="49"/>
      <c r="B584" s="50"/>
      <c r="C584" s="51"/>
      <c r="D584" s="49"/>
      <c r="E584" s="52"/>
      <c r="F584" s="52"/>
      <c r="G584" s="52"/>
      <c r="H584" s="52"/>
      <c r="I584" s="52"/>
    </row>
    <row r="585" spans="1:9" s="53" customFormat="1">
      <c r="A585" s="49"/>
      <c r="B585" s="50"/>
      <c r="C585" s="51"/>
      <c r="D585" s="49"/>
      <c r="E585" s="52"/>
      <c r="F585" s="52"/>
      <c r="G585" s="52"/>
      <c r="H585" s="52"/>
      <c r="I585" s="52"/>
    </row>
    <row r="586" spans="1:9" s="53" customFormat="1">
      <c r="A586" s="49"/>
      <c r="B586" s="50"/>
      <c r="C586" s="51"/>
      <c r="D586" s="49"/>
      <c r="E586" s="52"/>
      <c r="F586" s="52"/>
      <c r="G586" s="52"/>
      <c r="H586" s="52"/>
      <c r="I586" s="52"/>
    </row>
    <row r="587" spans="1:9" s="53" customFormat="1">
      <c r="A587" s="49"/>
      <c r="B587" s="50"/>
      <c r="C587" s="51"/>
      <c r="D587" s="49"/>
      <c r="E587" s="52"/>
      <c r="F587" s="52"/>
      <c r="G587" s="52"/>
      <c r="H587" s="52"/>
      <c r="I587" s="52"/>
    </row>
    <row r="588" spans="1:9" s="53" customFormat="1">
      <c r="A588" s="49"/>
      <c r="B588" s="50"/>
      <c r="C588" s="51"/>
      <c r="D588" s="49"/>
      <c r="E588" s="52"/>
      <c r="F588" s="52"/>
      <c r="G588" s="52"/>
      <c r="H588" s="52"/>
      <c r="I588" s="52"/>
    </row>
    <row r="589" spans="1:9" s="53" customFormat="1">
      <c r="A589" s="49"/>
      <c r="B589" s="50"/>
      <c r="C589" s="51"/>
      <c r="D589" s="49"/>
      <c r="E589" s="52"/>
      <c r="F589" s="52"/>
      <c r="G589" s="52"/>
      <c r="H589" s="52"/>
      <c r="I589" s="52"/>
    </row>
    <row r="590" spans="1:9" s="53" customFormat="1">
      <c r="A590" s="49"/>
      <c r="B590" s="50"/>
      <c r="C590" s="51"/>
      <c r="D590" s="49"/>
      <c r="E590" s="52"/>
      <c r="F590" s="52"/>
      <c r="G590" s="52"/>
      <c r="H590" s="52"/>
      <c r="I590" s="52"/>
    </row>
    <row r="591" spans="1:9" s="53" customFormat="1">
      <c r="A591" s="49"/>
      <c r="B591" s="50"/>
      <c r="C591" s="51"/>
      <c r="D591" s="49"/>
      <c r="E591" s="52"/>
      <c r="F591" s="52"/>
      <c r="G591" s="52"/>
      <c r="H591" s="52"/>
      <c r="I591" s="52"/>
    </row>
    <row r="592" spans="1:9" s="53" customFormat="1">
      <c r="A592" s="49"/>
      <c r="B592" s="50"/>
      <c r="C592" s="51"/>
      <c r="D592" s="49"/>
      <c r="E592" s="52"/>
      <c r="F592" s="52"/>
      <c r="G592" s="52"/>
      <c r="H592" s="52"/>
      <c r="I592" s="52"/>
    </row>
    <row r="593" spans="1:9" s="53" customFormat="1">
      <c r="A593" s="49"/>
      <c r="B593" s="50"/>
      <c r="C593" s="51"/>
      <c r="D593" s="49"/>
      <c r="E593" s="52"/>
      <c r="F593" s="52"/>
      <c r="G593" s="52"/>
      <c r="H593" s="52"/>
      <c r="I593" s="52"/>
    </row>
    <row r="594" spans="1:9" s="53" customFormat="1">
      <c r="A594" s="49"/>
      <c r="B594" s="50"/>
      <c r="C594" s="51"/>
      <c r="D594" s="49"/>
      <c r="E594" s="52"/>
      <c r="F594" s="52"/>
      <c r="G594" s="52"/>
      <c r="H594" s="52"/>
      <c r="I594" s="52"/>
    </row>
    <row r="595" spans="1:9" s="53" customFormat="1">
      <c r="A595" s="49"/>
      <c r="B595" s="50"/>
      <c r="C595" s="51"/>
      <c r="D595" s="49"/>
      <c r="E595" s="52"/>
      <c r="F595" s="52"/>
      <c r="G595" s="52"/>
      <c r="H595" s="52"/>
      <c r="I595" s="52"/>
    </row>
    <row r="596" spans="1:9" s="53" customFormat="1">
      <c r="A596" s="49"/>
      <c r="B596" s="50"/>
      <c r="C596" s="51"/>
      <c r="D596" s="49"/>
      <c r="E596" s="52"/>
      <c r="F596" s="52"/>
      <c r="G596" s="52"/>
      <c r="H596" s="52"/>
      <c r="I596" s="52"/>
    </row>
    <row r="597" spans="1:9" s="53" customFormat="1">
      <c r="A597" s="49"/>
      <c r="B597" s="50"/>
      <c r="C597" s="51"/>
      <c r="D597" s="49"/>
      <c r="E597" s="52"/>
      <c r="F597" s="52"/>
      <c r="G597" s="52"/>
      <c r="H597" s="52"/>
      <c r="I597" s="52"/>
    </row>
    <row r="598" spans="1:9" s="53" customFormat="1">
      <c r="A598" s="49"/>
      <c r="B598" s="50"/>
      <c r="C598" s="51"/>
      <c r="D598" s="49"/>
      <c r="E598" s="52"/>
      <c r="F598" s="52"/>
      <c r="G598" s="52"/>
      <c r="H598" s="52"/>
      <c r="I598" s="52"/>
    </row>
    <row r="599" spans="1:9" s="53" customFormat="1">
      <c r="A599" s="49"/>
      <c r="B599" s="50"/>
      <c r="C599" s="51"/>
      <c r="D599" s="49"/>
      <c r="E599" s="52"/>
      <c r="F599" s="52"/>
      <c r="G599" s="52"/>
      <c r="H599" s="52"/>
      <c r="I599" s="52"/>
    </row>
    <row r="600" spans="1:9" s="53" customFormat="1">
      <c r="A600" s="49"/>
      <c r="B600" s="50"/>
      <c r="C600" s="51"/>
      <c r="D600" s="49"/>
      <c r="E600" s="52"/>
      <c r="F600" s="52"/>
      <c r="G600" s="52"/>
      <c r="H600" s="52"/>
      <c r="I600" s="52"/>
    </row>
    <row r="601" spans="1:9" s="53" customFormat="1">
      <c r="A601" s="49"/>
      <c r="B601" s="50"/>
      <c r="C601" s="51"/>
      <c r="D601" s="49"/>
      <c r="E601" s="52"/>
      <c r="F601" s="52"/>
      <c r="G601" s="52"/>
      <c r="H601" s="52"/>
      <c r="I601" s="52"/>
    </row>
    <row r="602" spans="1:9" s="53" customFormat="1">
      <c r="A602" s="49"/>
      <c r="B602" s="50"/>
      <c r="C602" s="51"/>
      <c r="D602" s="49"/>
      <c r="E602" s="52"/>
      <c r="F602" s="52"/>
      <c r="G602" s="52"/>
      <c r="H602" s="52"/>
      <c r="I602" s="52"/>
    </row>
    <row r="603" spans="1:9" s="53" customFormat="1">
      <c r="A603" s="49"/>
      <c r="B603" s="50"/>
      <c r="C603" s="51"/>
      <c r="D603" s="49"/>
      <c r="E603" s="52"/>
      <c r="F603" s="52"/>
      <c r="G603" s="52"/>
      <c r="H603" s="52"/>
      <c r="I603" s="52"/>
    </row>
    <row r="604" spans="1:9" s="53" customFormat="1">
      <c r="A604" s="49"/>
      <c r="B604" s="50"/>
      <c r="C604" s="51"/>
      <c r="D604" s="49"/>
      <c r="E604" s="52"/>
      <c r="F604" s="52"/>
      <c r="G604" s="52"/>
      <c r="H604" s="52"/>
      <c r="I604" s="52"/>
    </row>
    <row r="605" spans="1:9" s="53" customFormat="1">
      <c r="A605" s="49"/>
      <c r="B605" s="50"/>
      <c r="C605" s="51"/>
      <c r="D605" s="49"/>
      <c r="E605" s="52"/>
      <c r="F605" s="52"/>
      <c r="G605" s="52"/>
      <c r="H605" s="52"/>
      <c r="I605" s="52"/>
    </row>
    <row r="606" spans="1:9" s="53" customFormat="1">
      <c r="A606" s="49"/>
      <c r="B606" s="50"/>
      <c r="C606" s="51"/>
      <c r="D606" s="49"/>
      <c r="E606" s="52"/>
      <c r="F606" s="52"/>
      <c r="G606" s="52"/>
      <c r="H606" s="52"/>
      <c r="I606" s="52"/>
    </row>
    <row r="607" spans="1:9" s="53" customFormat="1">
      <c r="A607" s="49"/>
      <c r="B607" s="50"/>
      <c r="C607" s="51"/>
      <c r="D607" s="49"/>
      <c r="E607" s="52"/>
      <c r="F607" s="52"/>
      <c r="G607" s="52"/>
      <c r="H607" s="52"/>
      <c r="I607" s="52"/>
    </row>
    <row r="608" spans="1:9" s="53" customFormat="1">
      <c r="A608" s="49"/>
      <c r="B608" s="50"/>
      <c r="C608" s="51"/>
      <c r="D608" s="49"/>
      <c r="E608" s="52"/>
      <c r="F608" s="52"/>
      <c r="G608" s="52"/>
      <c r="H608" s="52"/>
      <c r="I608" s="52"/>
    </row>
    <row r="609" spans="1:9" s="53" customFormat="1">
      <c r="A609" s="49"/>
      <c r="B609" s="50"/>
      <c r="C609" s="51"/>
      <c r="D609" s="49"/>
      <c r="E609" s="52"/>
      <c r="F609" s="52"/>
      <c r="G609" s="52"/>
      <c r="H609" s="52"/>
      <c r="I609" s="52"/>
    </row>
    <row r="610" spans="1:9" s="53" customFormat="1">
      <c r="A610" s="49"/>
      <c r="B610" s="50"/>
      <c r="C610" s="51"/>
      <c r="D610" s="49"/>
      <c r="E610" s="52"/>
      <c r="F610" s="52"/>
      <c r="G610" s="52"/>
      <c r="H610" s="52"/>
      <c r="I610" s="52"/>
    </row>
    <row r="611" spans="1:9" s="53" customFormat="1">
      <c r="A611" s="49"/>
      <c r="B611" s="50"/>
      <c r="C611" s="51"/>
      <c r="D611" s="49"/>
      <c r="E611" s="52"/>
      <c r="F611" s="52"/>
      <c r="G611" s="52"/>
      <c r="H611" s="52"/>
      <c r="I611" s="52"/>
    </row>
    <row r="612" spans="1:9" s="53" customFormat="1">
      <c r="A612" s="49"/>
      <c r="B612" s="50"/>
      <c r="C612" s="51"/>
      <c r="D612" s="49"/>
      <c r="E612" s="52"/>
      <c r="F612" s="52"/>
      <c r="G612" s="52"/>
      <c r="H612" s="52"/>
      <c r="I612" s="52"/>
    </row>
    <row r="613" spans="1:9" s="53" customFormat="1">
      <c r="A613" s="49"/>
      <c r="B613" s="50"/>
      <c r="C613" s="51"/>
      <c r="D613" s="49"/>
      <c r="E613" s="52"/>
      <c r="F613" s="52"/>
      <c r="G613" s="52"/>
      <c r="H613" s="52"/>
      <c r="I613" s="52"/>
    </row>
    <row r="614" spans="1:9" s="53" customFormat="1">
      <c r="A614" s="49"/>
      <c r="B614" s="50"/>
      <c r="C614" s="51"/>
      <c r="D614" s="49"/>
      <c r="E614" s="52"/>
      <c r="F614" s="52"/>
      <c r="G614" s="52"/>
      <c r="H614" s="52"/>
      <c r="I614" s="52"/>
    </row>
    <row r="615" spans="1:9" s="53" customFormat="1">
      <c r="A615" s="49"/>
      <c r="B615" s="50"/>
      <c r="C615" s="51"/>
      <c r="D615" s="49"/>
      <c r="E615" s="52"/>
      <c r="F615" s="52"/>
      <c r="G615" s="52"/>
      <c r="H615" s="52"/>
      <c r="I615" s="52"/>
    </row>
    <row r="616" spans="1:9" s="53" customFormat="1">
      <c r="A616" s="49"/>
      <c r="B616" s="50"/>
      <c r="C616" s="51"/>
      <c r="D616" s="49"/>
      <c r="E616" s="52"/>
      <c r="F616" s="52"/>
      <c r="G616" s="52"/>
      <c r="H616" s="52"/>
      <c r="I616" s="52"/>
    </row>
    <row r="617" spans="1:9" s="53" customFormat="1">
      <c r="A617" s="49"/>
      <c r="B617" s="50"/>
      <c r="C617" s="51"/>
      <c r="D617" s="49"/>
      <c r="E617" s="52"/>
      <c r="F617" s="52"/>
      <c r="G617" s="52"/>
      <c r="H617" s="52"/>
      <c r="I617" s="52"/>
    </row>
    <row r="618" spans="1:9" s="53" customFormat="1">
      <c r="A618" s="49"/>
      <c r="B618" s="50"/>
      <c r="C618" s="51"/>
      <c r="D618" s="49"/>
      <c r="E618" s="52"/>
      <c r="F618" s="52"/>
      <c r="G618" s="52"/>
      <c r="H618" s="52"/>
      <c r="I618" s="52"/>
    </row>
    <row r="619" spans="1:9" s="53" customFormat="1">
      <c r="A619" s="49"/>
      <c r="B619" s="50"/>
      <c r="C619" s="51"/>
      <c r="D619" s="49"/>
      <c r="E619" s="52"/>
      <c r="F619" s="52"/>
      <c r="G619" s="52"/>
      <c r="H619" s="52"/>
      <c r="I619" s="52"/>
    </row>
    <row r="620" spans="1:9" s="53" customFormat="1">
      <c r="A620" s="49"/>
      <c r="B620" s="50"/>
      <c r="C620" s="51"/>
      <c r="D620" s="49"/>
      <c r="E620" s="52"/>
      <c r="F620" s="52"/>
      <c r="G620" s="52"/>
      <c r="H620" s="52"/>
      <c r="I620" s="52"/>
    </row>
    <row r="621" spans="1:9" s="53" customFormat="1">
      <c r="A621" s="49"/>
      <c r="B621" s="50"/>
      <c r="C621" s="51"/>
      <c r="D621" s="49"/>
      <c r="E621" s="52"/>
      <c r="F621" s="52"/>
      <c r="G621" s="52"/>
      <c r="H621" s="52"/>
      <c r="I621" s="52"/>
    </row>
    <row r="622" spans="1:9" s="53" customFormat="1">
      <c r="A622" s="49"/>
      <c r="B622" s="50"/>
      <c r="C622" s="51"/>
      <c r="D622" s="49"/>
      <c r="E622" s="52"/>
      <c r="F622" s="52"/>
      <c r="G622" s="52"/>
      <c r="H622" s="52"/>
      <c r="I622" s="52"/>
    </row>
    <row r="623" spans="1:9" s="53" customFormat="1">
      <c r="A623" s="49"/>
      <c r="B623" s="50"/>
      <c r="C623" s="51"/>
      <c r="D623" s="49"/>
      <c r="E623" s="52"/>
      <c r="F623" s="52"/>
      <c r="G623" s="52"/>
      <c r="H623" s="52"/>
      <c r="I623" s="52"/>
    </row>
    <row r="624" spans="1:9" s="53" customFormat="1">
      <c r="A624" s="49"/>
      <c r="B624" s="50"/>
      <c r="C624" s="51"/>
      <c r="D624" s="49"/>
      <c r="E624" s="52"/>
      <c r="F624" s="52"/>
      <c r="G624" s="52"/>
      <c r="H624" s="52"/>
      <c r="I624" s="52"/>
    </row>
    <row r="625" spans="1:9" s="53" customFormat="1">
      <c r="A625" s="49"/>
      <c r="B625" s="50"/>
      <c r="C625" s="51"/>
      <c r="D625" s="49"/>
      <c r="E625" s="52"/>
      <c r="F625" s="52"/>
      <c r="G625" s="52"/>
      <c r="H625" s="52"/>
      <c r="I625" s="52"/>
    </row>
    <row r="626" spans="1:9" s="53" customFormat="1">
      <c r="A626" s="49"/>
      <c r="B626" s="50"/>
      <c r="C626" s="51"/>
      <c r="D626" s="49"/>
      <c r="E626" s="52"/>
      <c r="F626" s="52"/>
      <c r="G626" s="52"/>
      <c r="H626" s="52"/>
      <c r="I626" s="52"/>
    </row>
    <row r="627" spans="1:9" s="53" customFormat="1">
      <c r="A627" s="49"/>
      <c r="B627" s="50"/>
      <c r="C627" s="51"/>
      <c r="D627" s="49"/>
      <c r="E627" s="52"/>
      <c r="F627" s="52"/>
      <c r="G627" s="52"/>
      <c r="H627" s="52"/>
      <c r="I627" s="52"/>
    </row>
    <row r="628" spans="1:9" s="53" customFormat="1">
      <c r="A628" s="49"/>
      <c r="B628" s="50"/>
      <c r="C628" s="51"/>
      <c r="D628" s="49"/>
      <c r="E628" s="52"/>
      <c r="F628" s="52"/>
      <c r="G628" s="52"/>
      <c r="H628" s="52"/>
      <c r="I628" s="52"/>
    </row>
    <row r="629" spans="1:9" s="53" customFormat="1">
      <c r="A629" s="49"/>
      <c r="B629" s="50"/>
      <c r="C629" s="51"/>
      <c r="D629" s="49"/>
      <c r="E629" s="52"/>
      <c r="F629" s="52"/>
      <c r="G629" s="52"/>
      <c r="H629" s="52"/>
      <c r="I629" s="52"/>
    </row>
    <row r="630" spans="1:9" s="53" customFormat="1">
      <c r="A630" s="49"/>
      <c r="B630" s="50"/>
      <c r="C630" s="51"/>
      <c r="D630" s="49"/>
      <c r="E630" s="52"/>
      <c r="F630" s="52"/>
      <c r="G630" s="52"/>
      <c r="H630" s="52"/>
      <c r="I630" s="52"/>
    </row>
    <row r="631" spans="1:9" s="53" customFormat="1">
      <c r="A631" s="49"/>
      <c r="B631" s="50"/>
      <c r="C631" s="51"/>
      <c r="D631" s="49"/>
      <c r="E631" s="52"/>
      <c r="F631" s="52"/>
      <c r="G631" s="52"/>
      <c r="H631" s="52"/>
      <c r="I631" s="52"/>
    </row>
    <row r="632" spans="1:9" s="53" customFormat="1">
      <c r="A632" s="49"/>
      <c r="B632" s="50"/>
      <c r="C632" s="51"/>
      <c r="D632" s="49"/>
      <c r="E632" s="52"/>
      <c r="F632" s="52"/>
      <c r="G632" s="52"/>
      <c r="H632" s="52"/>
      <c r="I632" s="52"/>
    </row>
    <row r="633" spans="1:9" s="53" customFormat="1">
      <c r="A633" s="49"/>
      <c r="B633" s="50"/>
      <c r="C633" s="51"/>
      <c r="D633" s="49"/>
      <c r="E633" s="52"/>
      <c r="F633" s="52"/>
      <c r="G633" s="52"/>
      <c r="H633" s="52"/>
      <c r="I633" s="52"/>
    </row>
    <row r="634" spans="1:9" s="53" customFormat="1">
      <c r="A634" s="49"/>
      <c r="B634" s="50"/>
      <c r="C634" s="51"/>
      <c r="D634" s="49"/>
      <c r="E634" s="52"/>
      <c r="F634" s="52"/>
      <c r="G634" s="52"/>
      <c r="H634" s="52"/>
      <c r="I634" s="52"/>
    </row>
    <row r="635" spans="1:9" s="53" customFormat="1">
      <c r="A635" s="49"/>
      <c r="B635" s="50"/>
      <c r="C635" s="51"/>
      <c r="D635" s="49"/>
      <c r="E635" s="52"/>
      <c r="F635" s="52"/>
      <c r="G635" s="52"/>
      <c r="H635" s="52"/>
      <c r="I635" s="52"/>
    </row>
    <row r="636" spans="1:9" s="53" customFormat="1">
      <c r="A636" s="49"/>
      <c r="B636" s="50"/>
      <c r="C636" s="51"/>
      <c r="D636" s="49"/>
      <c r="E636" s="52"/>
      <c r="F636" s="52"/>
      <c r="G636" s="52"/>
      <c r="H636" s="52"/>
      <c r="I636" s="52"/>
    </row>
    <row r="637" spans="1:9" s="53" customFormat="1">
      <c r="A637" s="49"/>
      <c r="B637" s="50"/>
      <c r="C637" s="51"/>
      <c r="D637" s="49"/>
      <c r="E637" s="52"/>
      <c r="F637" s="52"/>
      <c r="G637" s="52"/>
      <c r="H637" s="52"/>
      <c r="I637" s="52"/>
    </row>
    <row r="638" spans="1:9" s="53" customFormat="1">
      <c r="A638" s="49"/>
      <c r="B638" s="50"/>
      <c r="C638" s="51"/>
      <c r="D638" s="49"/>
      <c r="E638" s="52"/>
      <c r="F638" s="52"/>
      <c r="G638" s="52"/>
      <c r="H638" s="52"/>
      <c r="I638" s="52"/>
    </row>
    <row r="639" spans="1:9" s="53" customFormat="1">
      <c r="A639" s="49"/>
      <c r="B639" s="50"/>
      <c r="C639" s="51"/>
      <c r="D639" s="49"/>
      <c r="E639" s="52"/>
      <c r="F639" s="52"/>
      <c r="G639" s="52"/>
      <c r="H639" s="52"/>
      <c r="I639" s="52"/>
    </row>
    <row r="640" spans="1:9" s="53" customFormat="1">
      <c r="A640" s="49"/>
      <c r="B640" s="50"/>
      <c r="C640" s="51"/>
      <c r="D640" s="49"/>
      <c r="E640" s="52"/>
      <c r="F640" s="52"/>
      <c r="G640" s="52"/>
      <c r="H640" s="52"/>
      <c r="I640" s="52"/>
    </row>
    <row r="641" spans="1:9" s="53" customFormat="1">
      <c r="A641" s="49"/>
      <c r="B641" s="50"/>
      <c r="C641" s="51"/>
      <c r="D641" s="49"/>
      <c r="E641" s="52"/>
      <c r="F641" s="52"/>
      <c r="G641" s="52"/>
      <c r="H641" s="52"/>
      <c r="I641" s="52"/>
    </row>
    <row r="642" spans="1:9" s="53" customFormat="1">
      <c r="A642" s="49"/>
      <c r="B642" s="50"/>
      <c r="C642" s="51"/>
      <c r="D642" s="49"/>
      <c r="E642" s="52"/>
      <c r="F642" s="52"/>
      <c r="G642" s="52"/>
      <c r="H642" s="52"/>
      <c r="I642" s="52"/>
    </row>
    <row r="643" spans="1:9" s="53" customFormat="1">
      <c r="A643" s="49"/>
      <c r="B643" s="50"/>
      <c r="C643" s="51"/>
      <c r="D643" s="49"/>
      <c r="E643" s="52"/>
      <c r="F643" s="52"/>
      <c r="G643" s="52"/>
      <c r="H643" s="52"/>
      <c r="I643" s="52"/>
    </row>
    <row r="644" spans="1:9" s="53" customFormat="1">
      <c r="A644" s="49"/>
      <c r="B644" s="50"/>
      <c r="C644" s="51"/>
      <c r="D644" s="49"/>
      <c r="E644" s="52"/>
      <c r="F644" s="52"/>
      <c r="G644" s="52"/>
      <c r="H644" s="52"/>
      <c r="I644" s="52"/>
    </row>
    <row r="645" spans="1:9" s="53" customFormat="1">
      <c r="A645" s="49"/>
      <c r="B645" s="50"/>
      <c r="C645" s="51"/>
      <c r="D645" s="49"/>
      <c r="E645" s="52"/>
      <c r="F645" s="52"/>
      <c r="G645" s="52"/>
      <c r="H645" s="52"/>
      <c r="I645" s="52"/>
    </row>
    <row r="646" spans="1:9" s="53" customFormat="1">
      <c r="A646" s="49"/>
      <c r="B646" s="50"/>
      <c r="C646" s="51"/>
      <c r="D646" s="49"/>
      <c r="E646" s="52"/>
      <c r="F646" s="52"/>
      <c r="G646" s="52"/>
      <c r="H646" s="52"/>
      <c r="I646" s="52"/>
    </row>
    <row r="647" spans="1:9" s="53" customFormat="1">
      <c r="A647" s="49"/>
      <c r="B647" s="50"/>
      <c r="C647" s="51"/>
      <c r="D647" s="49"/>
      <c r="E647" s="52"/>
      <c r="F647" s="52"/>
      <c r="G647" s="52"/>
      <c r="H647" s="52"/>
      <c r="I647" s="52"/>
    </row>
    <row r="648" spans="1:9" s="53" customFormat="1">
      <c r="A648" s="49"/>
      <c r="B648" s="50"/>
      <c r="C648" s="51"/>
      <c r="D648" s="49"/>
      <c r="E648" s="52"/>
      <c r="F648" s="52"/>
      <c r="G648" s="52"/>
      <c r="H648" s="52"/>
      <c r="I648" s="52"/>
    </row>
    <row r="649" spans="1:9" s="53" customFormat="1">
      <c r="A649" s="49"/>
      <c r="B649" s="50"/>
      <c r="C649" s="51"/>
      <c r="D649" s="49"/>
      <c r="E649" s="52"/>
      <c r="F649" s="52"/>
      <c r="G649" s="52"/>
      <c r="H649" s="52"/>
      <c r="I649" s="52"/>
    </row>
    <row r="650" spans="1:9" s="53" customFormat="1">
      <c r="A650" s="49"/>
      <c r="B650" s="50"/>
      <c r="C650" s="51"/>
      <c r="D650" s="49"/>
      <c r="E650" s="52"/>
      <c r="F650" s="52"/>
      <c r="G650" s="52"/>
      <c r="H650" s="52"/>
      <c r="I650" s="52"/>
    </row>
    <row r="651" spans="1:9" s="53" customFormat="1">
      <c r="A651" s="49"/>
      <c r="B651" s="50"/>
      <c r="C651" s="51"/>
      <c r="D651" s="49"/>
      <c r="E651" s="52"/>
      <c r="F651" s="52"/>
      <c r="G651" s="52"/>
      <c r="H651" s="52"/>
      <c r="I651" s="52"/>
    </row>
    <row r="652" spans="1:9" s="53" customFormat="1">
      <c r="A652" s="49"/>
      <c r="B652" s="50"/>
      <c r="C652" s="51"/>
      <c r="D652" s="49"/>
      <c r="E652" s="52"/>
      <c r="F652" s="52"/>
      <c r="G652" s="52"/>
      <c r="H652" s="52"/>
      <c r="I652" s="52"/>
    </row>
    <row r="653" spans="1:9" s="53" customFormat="1">
      <c r="A653" s="49"/>
      <c r="B653" s="50"/>
      <c r="C653" s="51"/>
      <c r="D653" s="49"/>
      <c r="E653" s="52"/>
      <c r="F653" s="52"/>
      <c r="G653" s="52"/>
      <c r="H653" s="52"/>
      <c r="I653" s="52"/>
    </row>
    <row r="654" spans="1:9" s="53" customFormat="1">
      <c r="A654" s="49"/>
      <c r="B654" s="50"/>
      <c r="C654" s="51"/>
      <c r="D654" s="49"/>
      <c r="E654" s="52"/>
      <c r="F654" s="52"/>
      <c r="G654" s="52"/>
      <c r="H654" s="52"/>
      <c r="I654" s="52"/>
    </row>
    <row r="655" spans="1:9" s="53" customFormat="1">
      <c r="A655" s="49"/>
      <c r="B655" s="50"/>
      <c r="C655" s="51"/>
      <c r="D655" s="49"/>
      <c r="E655" s="52"/>
      <c r="F655" s="52"/>
      <c r="G655" s="52"/>
      <c r="H655" s="52"/>
      <c r="I655" s="52"/>
    </row>
    <row r="656" spans="1:9" s="53" customFormat="1">
      <c r="A656" s="49"/>
      <c r="B656" s="50"/>
      <c r="C656" s="51"/>
      <c r="D656" s="49"/>
      <c r="E656" s="52"/>
      <c r="F656" s="52"/>
      <c r="G656" s="52"/>
      <c r="H656" s="52"/>
      <c r="I656" s="52"/>
    </row>
    <row r="657" spans="1:9" s="53" customFormat="1">
      <c r="A657" s="49"/>
      <c r="B657" s="50"/>
      <c r="C657" s="51"/>
      <c r="D657" s="49"/>
      <c r="E657" s="52"/>
      <c r="F657" s="52"/>
      <c r="G657" s="52"/>
      <c r="H657" s="52"/>
      <c r="I657" s="52"/>
    </row>
    <row r="658" spans="1:9" s="53" customFormat="1">
      <c r="A658" s="49"/>
      <c r="B658" s="50"/>
      <c r="C658" s="51"/>
      <c r="D658" s="49"/>
      <c r="E658" s="52"/>
      <c r="F658" s="52"/>
      <c r="G658" s="52"/>
      <c r="H658" s="52"/>
      <c r="I658" s="52"/>
    </row>
    <row r="659" spans="1:9" s="53" customFormat="1">
      <c r="A659" s="49"/>
      <c r="B659" s="50"/>
      <c r="C659" s="51"/>
      <c r="D659" s="49"/>
      <c r="E659" s="52"/>
      <c r="F659" s="52"/>
      <c r="G659" s="52"/>
      <c r="H659" s="52"/>
      <c r="I659" s="52"/>
    </row>
    <row r="660" spans="1:9" s="53" customFormat="1">
      <c r="A660" s="49"/>
      <c r="B660" s="50"/>
      <c r="C660" s="51"/>
      <c r="D660" s="49"/>
      <c r="E660" s="52"/>
      <c r="F660" s="52"/>
      <c r="G660" s="52"/>
      <c r="H660" s="52"/>
      <c r="I660" s="52"/>
    </row>
    <row r="661" spans="1:9" s="53" customFormat="1">
      <c r="A661" s="49"/>
      <c r="B661" s="50"/>
      <c r="C661" s="51"/>
      <c r="D661" s="49"/>
      <c r="E661" s="52"/>
      <c r="F661" s="52"/>
      <c r="G661" s="52"/>
      <c r="H661" s="52"/>
      <c r="I661" s="52"/>
    </row>
    <row r="662" spans="1:9" s="53" customFormat="1">
      <c r="A662" s="49"/>
      <c r="B662" s="50"/>
      <c r="C662" s="51"/>
      <c r="D662" s="49"/>
      <c r="E662" s="52"/>
      <c r="F662" s="52"/>
      <c r="G662" s="52"/>
      <c r="H662" s="52"/>
      <c r="I662" s="52"/>
    </row>
    <row r="663" spans="1:9" s="53" customFormat="1">
      <c r="A663" s="49"/>
      <c r="B663" s="50"/>
      <c r="C663" s="51"/>
      <c r="D663" s="49"/>
      <c r="E663" s="52"/>
      <c r="F663" s="52"/>
      <c r="G663" s="52"/>
      <c r="H663" s="52"/>
      <c r="I663" s="52"/>
    </row>
    <row r="664" spans="1:9" s="53" customFormat="1">
      <c r="A664" s="49"/>
      <c r="B664" s="50"/>
      <c r="C664" s="51"/>
      <c r="D664" s="49"/>
      <c r="E664" s="52"/>
      <c r="F664" s="52"/>
      <c r="G664" s="52"/>
      <c r="H664" s="52"/>
      <c r="I664" s="52"/>
    </row>
    <row r="665" spans="1:9" s="53" customFormat="1">
      <c r="A665" s="49"/>
      <c r="B665" s="50"/>
      <c r="C665" s="51"/>
      <c r="D665" s="49"/>
      <c r="E665" s="52"/>
      <c r="F665" s="52"/>
      <c r="G665" s="52"/>
      <c r="H665" s="52"/>
      <c r="I665" s="52"/>
    </row>
    <row r="666" spans="1:9" s="53" customFormat="1">
      <c r="A666" s="49"/>
      <c r="B666" s="50"/>
      <c r="C666" s="51"/>
      <c r="D666" s="49"/>
      <c r="E666" s="52"/>
      <c r="F666" s="52"/>
      <c r="G666" s="52"/>
      <c r="H666" s="52"/>
      <c r="I666" s="52"/>
    </row>
    <row r="667" spans="1:9" s="53" customFormat="1">
      <c r="A667" s="49"/>
      <c r="B667" s="50"/>
      <c r="C667" s="51"/>
      <c r="D667" s="49"/>
      <c r="E667" s="52"/>
      <c r="F667" s="52"/>
      <c r="G667" s="52"/>
      <c r="H667" s="52"/>
      <c r="I667" s="52"/>
    </row>
    <row r="668" spans="1:9" s="53" customFormat="1">
      <c r="A668" s="49"/>
      <c r="B668" s="50"/>
      <c r="C668" s="51"/>
      <c r="D668" s="49"/>
      <c r="E668" s="52"/>
      <c r="F668" s="52"/>
      <c r="G668" s="52"/>
      <c r="H668" s="52"/>
      <c r="I668" s="52"/>
    </row>
    <row r="669" spans="1:9" s="53" customFormat="1">
      <c r="A669" s="49"/>
      <c r="B669" s="50"/>
      <c r="C669" s="51"/>
      <c r="D669" s="49"/>
      <c r="E669" s="52"/>
      <c r="F669" s="52"/>
      <c r="G669" s="52"/>
      <c r="H669" s="52"/>
      <c r="I669" s="52"/>
    </row>
    <row r="670" spans="1:9" s="53" customFormat="1">
      <c r="A670" s="49"/>
      <c r="B670" s="50"/>
      <c r="C670" s="51"/>
      <c r="D670" s="49"/>
      <c r="E670" s="52"/>
      <c r="F670" s="52"/>
      <c r="G670" s="52"/>
      <c r="H670" s="52"/>
      <c r="I670" s="52"/>
    </row>
    <row r="671" spans="1:9" s="53" customFormat="1">
      <c r="A671" s="49"/>
      <c r="B671" s="50"/>
      <c r="C671" s="51"/>
      <c r="D671" s="49"/>
      <c r="E671" s="52"/>
      <c r="F671" s="52"/>
      <c r="G671" s="52"/>
      <c r="H671" s="52"/>
      <c r="I671" s="52"/>
    </row>
    <row r="672" spans="1:9" s="53" customFormat="1">
      <c r="A672" s="49"/>
      <c r="B672" s="50"/>
      <c r="C672" s="51"/>
      <c r="D672" s="49"/>
      <c r="E672" s="52"/>
      <c r="F672" s="52"/>
      <c r="G672" s="52"/>
      <c r="H672" s="52"/>
      <c r="I672" s="52"/>
    </row>
    <row r="673" spans="1:9" s="53" customFormat="1">
      <c r="A673" s="49"/>
      <c r="B673" s="50"/>
      <c r="C673" s="51"/>
      <c r="D673" s="49"/>
      <c r="E673" s="52"/>
      <c r="F673" s="52"/>
      <c r="G673" s="52"/>
      <c r="H673" s="52"/>
      <c r="I673" s="52"/>
    </row>
    <row r="674" spans="1:9" s="53" customFormat="1">
      <c r="A674" s="49"/>
      <c r="B674" s="50"/>
      <c r="C674" s="51"/>
      <c r="D674" s="49"/>
      <c r="E674" s="52"/>
      <c r="F674" s="52"/>
      <c r="G674" s="52"/>
      <c r="H674" s="52"/>
      <c r="I674" s="52"/>
    </row>
    <row r="675" spans="1:9" s="53" customFormat="1">
      <c r="A675" s="49"/>
      <c r="B675" s="50"/>
      <c r="C675" s="51"/>
      <c r="D675" s="49"/>
      <c r="E675" s="52"/>
      <c r="F675" s="52"/>
      <c r="G675" s="52"/>
      <c r="H675" s="52"/>
      <c r="I675" s="52"/>
    </row>
    <row r="676" spans="1:9" s="53" customFormat="1">
      <c r="A676" s="49"/>
      <c r="B676" s="50"/>
      <c r="C676" s="51"/>
      <c r="D676" s="49"/>
      <c r="E676" s="52"/>
      <c r="F676" s="52"/>
      <c r="G676" s="52"/>
      <c r="H676" s="52"/>
      <c r="I676" s="52"/>
    </row>
    <row r="677" spans="1:9" s="53" customFormat="1">
      <c r="A677" s="49"/>
      <c r="B677" s="50"/>
      <c r="C677" s="51"/>
      <c r="D677" s="49"/>
      <c r="E677" s="52"/>
      <c r="F677" s="52"/>
      <c r="G677" s="52"/>
      <c r="H677" s="52"/>
      <c r="I677" s="52"/>
    </row>
    <row r="678" spans="1:9" s="53" customFormat="1">
      <c r="A678" s="49"/>
      <c r="B678" s="50"/>
      <c r="C678" s="51"/>
      <c r="D678" s="49"/>
      <c r="E678" s="52"/>
      <c r="F678" s="52"/>
      <c r="G678" s="52"/>
      <c r="H678" s="52"/>
      <c r="I678" s="52"/>
    </row>
    <row r="679" spans="1:9" s="53" customFormat="1">
      <c r="A679" s="49"/>
      <c r="B679" s="50"/>
      <c r="C679" s="51"/>
      <c r="D679" s="49"/>
      <c r="E679" s="52"/>
      <c r="F679" s="52"/>
      <c r="G679" s="52"/>
      <c r="H679" s="52"/>
      <c r="I679" s="52"/>
    </row>
    <row r="680" spans="1:9" s="53" customFormat="1">
      <c r="A680" s="49"/>
      <c r="B680" s="50"/>
      <c r="C680" s="51"/>
      <c r="D680" s="49"/>
      <c r="E680" s="52"/>
      <c r="F680" s="52"/>
      <c r="G680" s="52"/>
      <c r="H680" s="52"/>
      <c r="I680" s="52"/>
    </row>
    <row r="681" spans="1:9" s="53" customFormat="1">
      <c r="A681" s="49"/>
      <c r="B681" s="50"/>
      <c r="C681" s="51"/>
      <c r="D681" s="49"/>
      <c r="E681" s="52"/>
      <c r="F681" s="52"/>
      <c r="G681" s="52"/>
      <c r="H681" s="52"/>
      <c r="I681" s="52"/>
    </row>
    <row r="682" spans="1:9" s="53" customFormat="1">
      <c r="A682" s="49"/>
      <c r="B682" s="50"/>
      <c r="C682" s="51"/>
      <c r="D682" s="49"/>
      <c r="E682" s="52"/>
      <c r="F682" s="52"/>
      <c r="G682" s="52"/>
      <c r="H682" s="52"/>
      <c r="I682" s="52"/>
    </row>
    <row r="683" spans="1:9" s="53" customFormat="1">
      <c r="A683" s="49"/>
      <c r="B683" s="50"/>
      <c r="C683" s="51"/>
      <c r="D683" s="49"/>
      <c r="E683" s="52"/>
      <c r="F683" s="52"/>
      <c r="G683" s="52"/>
      <c r="H683" s="52"/>
      <c r="I683" s="52"/>
    </row>
    <row r="684" spans="1:9" s="53" customFormat="1">
      <c r="A684" s="49"/>
      <c r="B684" s="50"/>
      <c r="C684" s="51"/>
      <c r="D684" s="49"/>
      <c r="E684" s="52"/>
      <c r="F684" s="52"/>
      <c r="G684" s="52"/>
      <c r="H684" s="52"/>
      <c r="I684" s="52"/>
    </row>
    <row r="685" spans="1:9" s="53" customFormat="1">
      <c r="A685" s="49"/>
      <c r="B685" s="50"/>
      <c r="C685" s="51"/>
      <c r="D685" s="49"/>
      <c r="E685" s="52"/>
      <c r="F685" s="52"/>
      <c r="G685" s="52"/>
      <c r="H685" s="52"/>
      <c r="I685" s="52"/>
    </row>
    <row r="686" spans="1:9" s="53" customFormat="1">
      <c r="A686" s="49"/>
      <c r="B686" s="50"/>
      <c r="C686" s="51"/>
      <c r="D686" s="49"/>
      <c r="E686" s="52"/>
      <c r="F686" s="52"/>
      <c r="G686" s="52"/>
      <c r="H686" s="52"/>
      <c r="I686" s="52"/>
    </row>
    <row r="687" spans="1:9" s="53" customFormat="1">
      <c r="A687" s="49"/>
      <c r="B687" s="50"/>
      <c r="C687" s="51"/>
      <c r="D687" s="49"/>
      <c r="E687" s="52"/>
      <c r="F687" s="52"/>
      <c r="G687" s="52"/>
      <c r="H687" s="52"/>
      <c r="I687" s="52"/>
    </row>
    <row r="688" spans="1:9" s="53" customFormat="1">
      <c r="A688" s="49"/>
      <c r="B688" s="50"/>
      <c r="C688" s="51"/>
      <c r="D688" s="49"/>
      <c r="E688" s="52"/>
      <c r="F688" s="52"/>
      <c r="G688" s="52"/>
      <c r="H688" s="52"/>
      <c r="I688" s="52"/>
    </row>
    <row r="689" spans="1:9" s="53" customFormat="1">
      <c r="A689" s="49"/>
      <c r="B689" s="50"/>
      <c r="C689" s="51"/>
      <c r="D689" s="49"/>
      <c r="E689" s="52"/>
      <c r="F689" s="52"/>
      <c r="G689" s="52"/>
      <c r="H689" s="52"/>
      <c r="I689" s="52"/>
    </row>
    <row r="690" spans="1:9" s="53" customFormat="1">
      <c r="A690" s="49"/>
      <c r="B690" s="50"/>
      <c r="C690" s="51"/>
      <c r="D690" s="49"/>
      <c r="E690" s="52"/>
      <c r="F690" s="52"/>
      <c r="G690" s="52"/>
      <c r="H690" s="52"/>
      <c r="I690" s="52"/>
    </row>
    <row r="691" spans="1:9" s="53" customFormat="1">
      <c r="A691" s="49"/>
      <c r="B691" s="50"/>
      <c r="C691" s="51"/>
      <c r="D691" s="49"/>
      <c r="E691" s="52"/>
      <c r="F691" s="52"/>
      <c r="G691" s="52"/>
      <c r="H691" s="52"/>
      <c r="I691" s="52"/>
    </row>
    <row r="692" spans="1:9" s="53" customFormat="1">
      <c r="A692" s="49"/>
      <c r="B692" s="50"/>
      <c r="C692" s="51"/>
      <c r="D692" s="49"/>
      <c r="E692" s="52"/>
      <c r="F692" s="52"/>
      <c r="G692" s="52"/>
      <c r="H692" s="52"/>
      <c r="I692" s="52"/>
    </row>
    <row r="693" spans="1:9" s="53" customFormat="1">
      <c r="A693" s="49"/>
      <c r="B693" s="50"/>
      <c r="C693" s="51"/>
      <c r="D693" s="49"/>
      <c r="E693" s="52"/>
      <c r="F693" s="52"/>
      <c r="G693" s="52"/>
      <c r="H693" s="52"/>
      <c r="I693" s="52"/>
    </row>
    <row r="694" spans="1:9" s="53" customFormat="1">
      <c r="A694" s="49"/>
      <c r="B694" s="50"/>
      <c r="C694" s="51"/>
      <c r="D694" s="49"/>
      <c r="E694" s="52"/>
      <c r="F694" s="52"/>
      <c r="G694" s="52"/>
      <c r="H694" s="52"/>
      <c r="I694" s="52"/>
    </row>
    <row r="695" spans="1:9" s="53" customFormat="1">
      <c r="A695" s="49"/>
      <c r="B695" s="50"/>
      <c r="C695" s="51"/>
      <c r="D695" s="49"/>
      <c r="E695" s="52"/>
      <c r="F695" s="52"/>
      <c r="G695" s="52"/>
      <c r="H695" s="52"/>
      <c r="I695" s="52"/>
    </row>
    <row r="696" spans="1:9" s="53" customFormat="1">
      <c r="A696" s="49"/>
      <c r="B696" s="50"/>
      <c r="C696" s="51"/>
      <c r="D696" s="49"/>
      <c r="E696" s="52"/>
      <c r="F696" s="52"/>
      <c r="G696" s="52"/>
      <c r="H696" s="52"/>
      <c r="I696" s="52"/>
    </row>
    <row r="697" spans="1:9" s="53" customFormat="1">
      <c r="A697" s="49"/>
      <c r="B697" s="50"/>
      <c r="C697" s="51"/>
      <c r="D697" s="49"/>
      <c r="E697" s="52"/>
      <c r="F697" s="52"/>
      <c r="G697" s="52"/>
      <c r="H697" s="52"/>
      <c r="I697" s="52"/>
    </row>
    <row r="698" spans="1:9" s="53" customFormat="1">
      <c r="A698" s="49"/>
      <c r="B698" s="50"/>
      <c r="C698" s="51"/>
      <c r="D698" s="49"/>
      <c r="E698" s="52"/>
      <c r="F698" s="52"/>
      <c r="G698" s="52"/>
      <c r="H698" s="52"/>
      <c r="I698" s="52"/>
    </row>
    <row r="699" spans="1:9" s="53" customFormat="1">
      <c r="A699" s="49"/>
      <c r="B699" s="50"/>
      <c r="C699" s="51"/>
      <c r="D699" s="49"/>
      <c r="E699" s="52"/>
      <c r="F699" s="52"/>
      <c r="G699" s="52"/>
      <c r="H699" s="52"/>
      <c r="I699" s="52"/>
    </row>
    <row r="700" spans="1:9" s="53" customFormat="1">
      <c r="A700" s="49"/>
      <c r="B700" s="50"/>
      <c r="C700" s="51"/>
      <c r="D700" s="49"/>
      <c r="E700" s="52"/>
      <c r="F700" s="52"/>
      <c r="G700" s="52"/>
      <c r="H700" s="52"/>
      <c r="I700" s="52"/>
    </row>
    <row r="701" spans="1:9" s="53" customFormat="1">
      <c r="A701" s="49"/>
      <c r="B701" s="50"/>
      <c r="C701" s="51"/>
      <c r="D701" s="49"/>
      <c r="E701" s="52"/>
      <c r="F701" s="52"/>
      <c r="G701" s="52"/>
      <c r="H701" s="52"/>
      <c r="I701" s="52"/>
    </row>
    <row r="702" spans="1:9" s="53" customFormat="1">
      <c r="A702" s="49"/>
      <c r="B702" s="50"/>
      <c r="C702" s="51"/>
      <c r="D702" s="49"/>
      <c r="E702" s="52"/>
      <c r="F702" s="52"/>
      <c r="G702" s="52"/>
      <c r="H702" s="52"/>
      <c r="I702" s="52"/>
    </row>
    <row r="703" spans="1:9" s="53" customFormat="1">
      <c r="A703" s="49"/>
      <c r="B703" s="50"/>
      <c r="C703" s="51"/>
      <c r="D703" s="49"/>
      <c r="E703" s="52"/>
      <c r="F703" s="52"/>
      <c r="G703" s="52"/>
      <c r="H703" s="52"/>
      <c r="I703" s="52"/>
    </row>
    <row r="704" spans="1:9" s="53" customFormat="1">
      <c r="A704" s="49"/>
      <c r="B704" s="50"/>
      <c r="C704" s="51"/>
      <c r="D704" s="49"/>
      <c r="E704" s="52"/>
      <c r="F704" s="52"/>
      <c r="G704" s="52"/>
      <c r="H704" s="52"/>
      <c r="I704" s="52"/>
    </row>
    <row r="705" spans="1:9" s="53" customFormat="1">
      <c r="A705" s="49"/>
      <c r="B705" s="50"/>
      <c r="C705" s="51"/>
      <c r="D705" s="49"/>
      <c r="E705" s="52"/>
      <c r="F705" s="52"/>
      <c r="G705" s="52"/>
      <c r="H705" s="52"/>
      <c r="I705" s="52"/>
    </row>
    <row r="706" spans="1:9" s="53" customFormat="1">
      <c r="A706" s="49"/>
      <c r="B706" s="50"/>
      <c r="C706" s="51"/>
      <c r="D706" s="49"/>
      <c r="E706" s="52"/>
      <c r="F706" s="52"/>
      <c r="G706" s="52"/>
      <c r="H706" s="52"/>
      <c r="I706" s="52"/>
    </row>
    <row r="707" spans="1:9" s="53" customFormat="1">
      <c r="A707" s="49"/>
      <c r="B707" s="50"/>
      <c r="C707" s="51"/>
      <c r="D707" s="49"/>
      <c r="E707" s="52"/>
      <c r="F707" s="52"/>
      <c r="G707" s="52"/>
      <c r="H707" s="52"/>
      <c r="I707" s="52"/>
    </row>
    <row r="708" spans="1:9" s="53" customFormat="1">
      <c r="A708" s="49"/>
      <c r="B708" s="50"/>
      <c r="C708" s="51"/>
      <c r="D708" s="49"/>
      <c r="E708" s="52"/>
      <c r="F708" s="52"/>
      <c r="G708" s="52"/>
      <c r="H708" s="52"/>
      <c r="I708" s="52"/>
    </row>
    <row r="709" spans="1:9" s="53" customFormat="1">
      <c r="A709" s="49"/>
      <c r="B709" s="50"/>
      <c r="C709" s="51"/>
      <c r="D709" s="49"/>
      <c r="E709" s="52"/>
      <c r="F709" s="52"/>
      <c r="G709" s="52"/>
      <c r="H709" s="52"/>
      <c r="I709" s="52"/>
    </row>
    <row r="710" spans="1:9" s="53" customFormat="1">
      <c r="A710" s="49"/>
      <c r="B710" s="50"/>
      <c r="C710" s="51"/>
      <c r="D710" s="49"/>
      <c r="E710" s="52"/>
      <c r="F710" s="52"/>
      <c r="G710" s="52"/>
      <c r="H710" s="52"/>
      <c r="I710" s="52"/>
    </row>
    <row r="711" spans="1:9" s="53" customFormat="1">
      <c r="A711" s="49"/>
      <c r="B711" s="50"/>
      <c r="C711" s="51"/>
      <c r="D711" s="49"/>
      <c r="E711" s="52"/>
      <c r="F711" s="52"/>
      <c r="G711" s="52"/>
      <c r="H711" s="52"/>
      <c r="I711" s="52"/>
    </row>
    <row r="712" spans="1:9" s="53" customFormat="1">
      <c r="A712" s="49"/>
      <c r="B712" s="50"/>
      <c r="C712" s="51"/>
      <c r="D712" s="49"/>
      <c r="E712" s="52"/>
      <c r="F712" s="52"/>
      <c r="G712" s="52"/>
      <c r="H712" s="52"/>
      <c r="I712" s="52"/>
    </row>
    <row r="713" spans="1:9" s="53" customFormat="1">
      <c r="A713" s="49"/>
      <c r="B713" s="50"/>
      <c r="C713" s="51"/>
      <c r="D713" s="49"/>
      <c r="E713" s="52"/>
      <c r="F713" s="52"/>
      <c r="G713" s="52"/>
      <c r="H713" s="52"/>
      <c r="I713" s="52"/>
    </row>
    <row r="714" spans="1:9" s="53" customFormat="1">
      <c r="A714" s="49"/>
      <c r="B714" s="50"/>
      <c r="C714" s="51"/>
      <c r="D714" s="49"/>
      <c r="E714" s="52"/>
      <c r="F714" s="52"/>
      <c r="G714" s="52"/>
      <c r="H714" s="52"/>
      <c r="I714" s="52"/>
    </row>
    <row r="715" spans="1:9" s="53" customFormat="1">
      <c r="A715" s="49"/>
      <c r="B715" s="50"/>
      <c r="C715" s="51"/>
      <c r="D715" s="49"/>
      <c r="E715" s="52"/>
      <c r="F715" s="52"/>
      <c r="G715" s="52"/>
      <c r="H715" s="52"/>
      <c r="I715" s="52"/>
    </row>
    <row r="716" spans="1:9" s="53" customFormat="1">
      <c r="A716" s="49"/>
      <c r="B716" s="50"/>
      <c r="C716" s="51"/>
      <c r="D716" s="49"/>
      <c r="E716" s="52"/>
      <c r="F716" s="52"/>
      <c r="G716" s="52"/>
      <c r="H716" s="52"/>
      <c r="I716" s="52"/>
    </row>
    <row r="717" spans="1:9" s="53" customFormat="1">
      <c r="A717" s="49"/>
      <c r="B717" s="50"/>
      <c r="C717" s="51"/>
      <c r="D717" s="49"/>
      <c r="E717" s="52"/>
      <c r="F717" s="52"/>
      <c r="G717" s="52"/>
      <c r="H717" s="52"/>
      <c r="I717" s="52"/>
    </row>
    <row r="718" spans="1:9" s="53" customFormat="1">
      <c r="A718" s="49"/>
      <c r="B718" s="50"/>
      <c r="C718" s="51"/>
      <c r="D718" s="49"/>
      <c r="E718" s="52"/>
      <c r="F718" s="52"/>
      <c r="G718" s="52"/>
      <c r="H718" s="52"/>
      <c r="I718" s="52"/>
    </row>
    <row r="719" spans="1:9" s="53" customFormat="1">
      <c r="A719" s="49"/>
      <c r="B719" s="50"/>
      <c r="C719" s="51"/>
      <c r="D719" s="49"/>
      <c r="E719" s="52"/>
      <c r="F719" s="52"/>
      <c r="G719" s="52"/>
      <c r="H719" s="52"/>
      <c r="I719" s="52"/>
    </row>
    <row r="720" spans="1:9" s="53" customFormat="1">
      <c r="A720" s="49"/>
      <c r="B720" s="50"/>
      <c r="C720" s="51"/>
      <c r="D720" s="49"/>
      <c r="E720" s="52"/>
      <c r="F720" s="52"/>
      <c r="G720" s="52"/>
      <c r="H720" s="52"/>
      <c r="I720" s="52"/>
    </row>
    <row r="721" spans="1:9" s="53" customFormat="1">
      <c r="A721" s="49"/>
      <c r="B721" s="50"/>
      <c r="C721" s="51"/>
      <c r="D721" s="49"/>
      <c r="E721" s="52"/>
      <c r="F721" s="52"/>
      <c r="G721" s="52"/>
      <c r="H721" s="52"/>
      <c r="I721" s="52"/>
    </row>
    <row r="722" spans="1:9" s="53" customFormat="1">
      <c r="A722" s="49"/>
      <c r="B722" s="50"/>
      <c r="C722" s="51"/>
      <c r="D722" s="49"/>
      <c r="E722" s="52"/>
      <c r="F722" s="52"/>
      <c r="G722" s="52"/>
      <c r="H722" s="52"/>
      <c r="I722" s="52"/>
    </row>
    <row r="723" spans="1:9" s="53" customFormat="1">
      <c r="A723" s="49"/>
      <c r="B723" s="50"/>
      <c r="C723" s="51"/>
      <c r="D723" s="49"/>
      <c r="E723" s="52"/>
      <c r="F723" s="52"/>
      <c r="G723" s="52"/>
      <c r="H723" s="52"/>
      <c r="I723" s="52"/>
    </row>
    <row r="724" spans="1:9" s="53" customFormat="1">
      <c r="A724" s="49"/>
      <c r="B724" s="50"/>
      <c r="C724" s="51"/>
      <c r="D724" s="49"/>
      <c r="E724" s="52"/>
      <c r="F724" s="52"/>
      <c r="G724" s="52"/>
      <c r="H724" s="52"/>
      <c r="I724" s="52"/>
    </row>
    <row r="725" spans="1:9" s="53" customFormat="1">
      <c r="A725" s="49"/>
      <c r="B725" s="50"/>
      <c r="C725" s="51"/>
      <c r="D725" s="49"/>
      <c r="E725" s="52"/>
      <c r="F725" s="52"/>
      <c r="G725" s="52"/>
      <c r="H725" s="52"/>
      <c r="I725" s="52"/>
    </row>
    <row r="726" spans="1:9" s="53" customFormat="1">
      <c r="A726" s="49"/>
      <c r="B726" s="50"/>
      <c r="C726" s="51"/>
      <c r="D726" s="49"/>
      <c r="E726" s="52"/>
      <c r="F726" s="52"/>
      <c r="G726" s="52"/>
      <c r="H726" s="52"/>
      <c r="I726" s="52"/>
    </row>
    <row r="727" spans="1:9" s="53" customFormat="1">
      <c r="A727" s="49"/>
      <c r="B727" s="50"/>
      <c r="C727" s="51"/>
      <c r="D727" s="49"/>
      <c r="E727" s="52"/>
      <c r="F727" s="52"/>
      <c r="G727" s="52"/>
      <c r="H727" s="52"/>
      <c r="I727" s="52"/>
    </row>
    <row r="728" spans="1:9" s="53" customFormat="1">
      <c r="A728" s="49"/>
      <c r="B728" s="50"/>
      <c r="C728" s="51"/>
      <c r="D728" s="49"/>
      <c r="E728" s="52"/>
      <c r="F728" s="52"/>
      <c r="G728" s="52"/>
      <c r="H728" s="52"/>
      <c r="I728" s="52"/>
    </row>
    <row r="729" spans="1:9" s="53" customFormat="1">
      <c r="A729" s="49"/>
      <c r="B729" s="50"/>
      <c r="C729" s="51"/>
      <c r="D729" s="49"/>
      <c r="E729" s="52"/>
      <c r="F729" s="52"/>
      <c r="G729" s="52"/>
      <c r="H729" s="52"/>
      <c r="I729" s="52"/>
    </row>
    <row r="730" spans="1:9" s="53" customFormat="1">
      <c r="A730" s="49"/>
      <c r="B730" s="50"/>
      <c r="C730" s="51"/>
      <c r="D730" s="49"/>
      <c r="E730" s="52"/>
      <c r="F730" s="52"/>
      <c r="G730" s="52"/>
      <c r="H730" s="52"/>
      <c r="I730" s="52"/>
    </row>
    <row r="731" spans="1:9" s="53" customFormat="1">
      <c r="A731" s="49"/>
      <c r="B731" s="50"/>
      <c r="C731" s="51"/>
      <c r="D731" s="49"/>
      <c r="E731" s="52"/>
      <c r="F731" s="52"/>
      <c r="G731" s="52"/>
      <c r="H731" s="52"/>
      <c r="I731" s="52"/>
    </row>
    <row r="732" spans="1:9" s="53" customFormat="1">
      <c r="A732" s="49"/>
      <c r="B732" s="50"/>
      <c r="C732" s="51"/>
      <c r="D732" s="49"/>
      <c r="E732" s="52"/>
      <c r="F732" s="52"/>
      <c r="G732" s="52"/>
      <c r="H732" s="52"/>
      <c r="I732" s="52"/>
    </row>
    <row r="733" spans="1:9" s="53" customFormat="1">
      <c r="A733" s="49"/>
      <c r="B733" s="50"/>
      <c r="C733" s="51"/>
      <c r="D733" s="49"/>
      <c r="E733" s="52"/>
      <c r="F733" s="52"/>
      <c r="G733" s="52"/>
      <c r="H733" s="52"/>
      <c r="I733" s="52"/>
    </row>
    <row r="734" spans="1:9" s="53" customFormat="1">
      <c r="A734" s="49"/>
      <c r="B734" s="50"/>
      <c r="C734" s="51"/>
      <c r="D734" s="49"/>
      <c r="E734" s="52"/>
      <c r="F734" s="52"/>
      <c r="G734" s="52"/>
      <c r="H734" s="52"/>
      <c r="I734" s="52"/>
    </row>
    <row r="735" spans="1:9" s="53" customFormat="1">
      <c r="A735" s="49"/>
      <c r="B735" s="50"/>
      <c r="C735" s="51"/>
      <c r="D735" s="49"/>
      <c r="E735" s="52"/>
      <c r="F735" s="52"/>
      <c r="G735" s="52"/>
      <c r="H735" s="52"/>
      <c r="I735" s="52"/>
    </row>
    <row r="736" spans="1:9" s="53" customFormat="1">
      <c r="A736" s="49"/>
      <c r="B736" s="50"/>
      <c r="C736" s="51"/>
      <c r="D736" s="49"/>
      <c r="E736" s="52"/>
      <c r="F736" s="52"/>
      <c r="G736" s="52"/>
      <c r="H736" s="52"/>
      <c r="I736" s="52"/>
    </row>
    <row r="737" spans="1:9" s="53" customFormat="1">
      <c r="A737" s="49"/>
      <c r="B737" s="50"/>
      <c r="C737" s="51"/>
      <c r="D737" s="49"/>
      <c r="E737" s="52"/>
      <c r="F737" s="52"/>
      <c r="G737" s="52"/>
      <c r="H737" s="52"/>
      <c r="I737" s="52"/>
    </row>
    <row r="738" spans="1:9" s="53" customFormat="1">
      <c r="A738" s="49"/>
      <c r="B738" s="50"/>
      <c r="C738" s="51"/>
      <c r="D738" s="49"/>
      <c r="E738" s="52"/>
      <c r="F738" s="52"/>
      <c r="G738" s="52"/>
      <c r="H738" s="52"/>
      <c r="I738" s="52"/>
    </row>
    <row r="739" spans="1:9" s="53" customFormat="1">
      <c r="A739" s="49"/>
      <c r="B739" s="50"/>
      <c r="C739" s="51"/>
      <c r="D739" s="49"/>
      <c r="E739" s="52"/>
      <c r="F739" s="52"/>
      <c r="G739" s="52"/>
      <c r="H739" s="52"/>
      <c r="I739" s="52"/>
    </row>
    <row r="740" spans="1:9" s="53" customFormat="1">
      <c r="A740" s="49"/>
      <c r="B740" s="50"/>
      <c r="C740" s="51"/>
      <c r="D740" s="49"/>
      <c r="E740" s="52"/>
      <c r="F740" s="52"/>
      <c r="G740" s="52"/>
      <c r="H740" s="52"/>
      <c r="I740" s="52"/>
    </row>
    <row r="741" spans="1:9" s="53" customFormat="1">
      <c r="A741" s="49"/>
      <c r="B741" s="50"/>
      <c r="C741" s="51"/>
      <c r="D741" s="49"/>
      <c r="E741" s="52"/>
      <c r="F741" s="52"/>
      <c r="G741" s="52"/>
      <c r="H741" s="52"/>
      <c r="I741" s="52"/>
    </row>
    <row r="742" spans="1:9" s="53" customFormat="1">
      <c r="A742" s="49"/>
      <c r="B742" s="50"/>
      <c r="C742" s="51"/>
      <c r="D742" s="49"/>
      <c r="E742" s="52"/>
      <c r="F742" s="52"/>
      <c r="G742" s="52"/>
      <c r="H742" s="52"/>
      <c r="I742" s="52"/>
    </row>
    <row r="743" spans="1:9" s="53" customFormat="1">
      <c r="A743" s="49"/>
      <c r="B743" s="50"/>
      <c r="C743" s="51"/>
      <c r="D743" s="49"/>
      <c r="E743" s="52"/>
      <c r="F743" s="52"/>
      <c r="G743" s="52"/>
      <c r="H743" s="52"/>
      <c r="I743" s="52"/>
    </row>
    <row r="744" spans="1:9" s="53" customFormat="1">
      <c r="A744" s="49"/>
      <c r="B744" s="50"/>
      <c r="C744" s="51"/>
      <c r="D744" s="49"/>
      <c r="E744" s="52"/>
      <c r="F744" s="52"/>
      <c r="G744" s="52"/>
      <c r="H744" s="52"/>
      <c r="I744" s="52"/>
    </row>
    <row r="745" spans="1:9" s="53" customFormat="1">
      <c r="A745" s="49"/>
      <c r="B745" s="50"/>
      <c r="C745" s="51"/>
      <c r="D745" s="49"/>
      <c r="E745" s="52"/>
      <c r="F745" s="52"/>
      <c r="G745" s="52"/>
      <c r="H745" s="52"/>
      <c r="I745" s="52"/>
    </row>
    <row r="746" spans="1:9" s="53" customFormat="1">
      <c r="A746" s="49"/>
      <c r="B746" s="50"/>
      <c r="C746" s="51"/>
      <c r="D746" s="49"/>
      <c r="E746" s="52"/>
      <c r="F746" s="52"/>
      <c r="G746" s="52"/>
      <c r="H746" s="52"/>
      <c r="I746" s="52"/>
    </row>
    <row r="747" spans="1:9" s="53" customFormat="1">
      <c r="A747" s="49"/>
      <c r="B747" s="50"/>
      <c r="C747" s="51"/>
      <c r="D747" s="49"/>
      <c r="E747" s="52"/>
      <c r="F747" s="52"/>
      <c r="G747" s="52"/>
      <c r="H747" s="52"/>
      <c r="I747" s="52"/>
    </row>
    <row r="748" spans="1:9" s="53" customFormat="1">
      <c r="A748" s="49"/>
      <c r="B748" s="50"/>
      <c r="C748" s="51"/>
      <c r="D748" s="49"/>
      <c r="E748" s="52"/>
      <c r="F748" s="52"/>
      <c r="G748" s="52"/>
      <c r="H748" s="52"/>
      <c r="I748" s="52"/>
    </row>
    <row r="749" spans="1:9" s="53" customFormat="1">
      <c r="A749" s="49"/>
      <c r="B749" s="50"/>
      <c r="C749" s="51"/>
      <c r="D749" s="49"/>
      <c r="E749" s="52"/>
      <c r="F749" s="52"/>
      <c r="G749" s="52"/>
      <c r="H749" s="52"/>
      <c r="I749" s="52"/>
    </row>
    <row r="750" spans="1:9" s="53" customFormat="1">
      <c r="A750" s="49"/>
      <c r="B750" s="50"/>
      <c r="C750" s="51"/>
      <c r="D750" s="49"/>
      <c r="E750" s="52"/>
      <c r="F750" s="52"/>
      <c r="G750" s="52"/>
      <c r="H750" s="52"/>
      <c r="I750" s="52"/>
    </row>
    <row r="751" spans="1:9" s="53" customFormat="1">
      <c r="A751" s="49"/>
      <c r="B751" s="50"/>
      <c r="C751" s="51"/>
      <c r="D751" s="49"/>
      <c r="E751" s="52"/>
      <c r="F751" s="52"/>
      <c r="G751" s="52"/>
      <c r="H751" s="52"/>
      <c r="I751" s="52"/>
    </row>
    <row r="752" spans="1:9" s="53" customFormat="1">
      <c r="A752" s="49"/>
      <c r="B752" s="50"/>
      <c r="C752" s="51"/>
      <c r="D752" s="49"/>
      <c r="E752" s="52"/>
      <c r="F752" s="52"/>
      <c r="G752" s="52"/>
      <c r="H752" s="52"/>
      <c r="I752" s="52"/>
    </row>
    <row r="753" spans="1:9" s="53" customFormat="1">
      <c r="A753" s="49"/>
      <c r="B753" s="50"/>
      <c r="C753" s="51"/>
      <c r="D753" s="49"/>
      <c r="E753" s="52"/>
      <c r="F753" s="52"/>
      <c r="G753" s="52"/>
      <c r="H753" s="52"/>
      <c r="I753" s="52"/>
    </row>
    <row r="754" spans="1:9" s="53" customFormat="1">
      <c r="A754" s="49"/>
      <c r="B754" s="50"/>
      <c r="C754" s="51"/>
      <c r="D754" s="49"/>
      <c r="E754" s="52"/>
      <c r="F754" s="52"/>
      <c r="G754" s="52"/>
      <c r="H754" s="52"/>
      <c r="I754" s="52"/>
    </row>
    <row r="755" spans="1:9" s="53" customFormat="1">
      <c r="A755" s="49"/>
      <c r="B755" s="50"/>
      <c r="C755" s="51"/>
      <c r="D755" s="49"/>
      <c r="E755" s="52"/>
      <c r="F755" s="52"/>
      <c r="G755" s="52"/>
      <c r="H755" s="52"/>
      <c r="I755" s="52"/>
    </row>
    <row r="756" spans="1:9" s="53" customFormat="1">
      <c r="A756" s="49"/>
      <c r="B756" s="50"/>
      <c r="C756" s="51"/>
      <c r="D756" s="49"/>
      <c r="E756" s="52"/>
      <c r="F756" s="52"/>
      <c r="G756" s="52"/>
      <c r="H756" s="52"/>
      <c r="I756" s="52"/>
    </row>
    <row r="757" spans="1:9" s="53" customFormat="1">
      <c r="A757" s="49"/>
      <c r="B757" s="50"/>
      <c r="C757" s="51"/>
      <c r="D757" s="49"/>
      <c r="E757" s="52"/>
      <c r="F757" s="52"/>
      <c r="G757" s="52"/>
      <c r="H757" s="52"/>
      <c r="I757" s="52"/>
    </row>
    <row r="758" spans="1:9" s="53" customFormat="1">
      <c r="A758" s="49"/>
      <c r="B758" s="50"/>
      <c r="C758" s="51"/>
      <c r="D758" s="49"/>
      <c r="E758" s="52"/>
      <c r="F758" s="52"/>
      <c r="G758" s="52"/>
      <c r="H758" s="52"/>
      <c r="I758" s="52"/>
    </row>
    <row r="759" spans="1:9" s="53" customFormat="1">
      <c r="A759" s="49"/>
      <c r="B759" s="50"/>
      <c r="C759" s="51"/>
      <c r="D759" s="49"/>
      <c r="E759" s="52"/>
      <c r="F759" s="52"/>
      <c r="G759" s="52"/>
      <c r="H759" s="52"/>
      <c r="I759" s="52"/>
    </row>
    <row r="760" spans="1:9" s="53" customFormat="1">
      <c r="A760" s="49"/>
      <c r="B760" s="50"/>
      <c r="C760" s="51"/>
      <c r="D760" s="49"/>
      <c r="E760" s="52"/>
      <c r="F760" s="52"/>
      <c r="G760" s="52"/>
      <c r="H760" s="52"/>
      <c r="I760" s="52"/>
    </row>
    <row r="761" spans="1:9" s="53" customFormat="1">
      <c r="A761" s="49"/>
      <c r="B761" s="50"/>
      <c r="C761" s="51"/>
      <c r="D761" s="49"/>
      <c r="E761" s="52"/>
      <c r="F761" s="52"/>
      <c r="G761" s="52"/>
      <c r="H761" s="52"/>
      <c r="I761" s="52"/>
    </row>
    <row r="762" spans="1:9" s="53" customFormat="1">
      <c r="A762" s="49"/>
      <c r="B762" s="50"/>
      <c r="C762" s="51"/>
      <c r="D762" s="49"/>
      <c r="E762" s="52"/>
      <c r="F762" s="52"/>
      <c r="G762" s="52"/>
      <c r="H762" s="52"/>
      <c r="I762" s="52"/>
    </row>
    <row r="763" spans="1:9" s="53" customFormat="1">
      <c r="A763" s="49"/>
      <c r="B763" s="50"/>
      <c r="C763" s="51"/>
      <c r="D763" s="49"/>
      <c r="E763" s="52"/>
      <c r="F763" s="52"/>
      <c r="G763" s="52"/>
      <c r="H763" s="52"/>
      <c r="I763" s="52"/>
    </row>
    <row r="764" spans="1:9" s="53" customFormat="1">
      <c r="A764" s="49"/>
      <c r="B764" s="50"/>
      <c r="C764" s="51"/>
      <c r="D764" s="49"/>
      <c r="E764" s="52"/>
      <c r="F764" s="52"/>
      <c r="G764" s="52"/>
      <c r="H764" s="52"/>
      <c r="I764" s="52"/>
    </row>
    <row r="765" spans="1:9" s="53" customFormat="1">
      <c r="A765" s="49"/>
      <c r="B765" s="50"/>
      <c r="C765" s="51"/>
      <c r="D765" s="49"/>
      <c r="E765" s="52"/>
      <c r="F765" s="52"/>
      <c r="G765" s="52"/>
      <c r="H765" s="52"/>
      <c r="I765" s="52"/>
    </row>
    <row r="766" spans="1:9" s="53" customFormat="1">
      <c r="A766" s="49"/>
      <c r="B766" s="50"/>
      <c r="C766" s="51"/>
      <c r="D766" s="49"/>
      <c r="E766" s="52"/>
      <c r="F766" s="52"/>
      <c r="G766" s="52"/>
      <c r="H766" s="52"/>
      <c r="I766" s="52"/>
    </row>
    <row r="767" spans="1:9" s="53" customFormat="1">
      <c r="A767" s="49"/>
      <c r="B767" s="50"/>
      <c r="C767" s="51"/>
      <c r="D767" s="49"/>
      <c r="E767" s="52"/>
      <c r="F767" s="52"/>
      <c r="G767" s="52"/>
      <c r="H767" s="52"/>
      <c r="I767" s="52"/>
    </row>
    <row r="768" spans="1:9" s="53" customFormat="1">
      <c r="A768" s="49"/>
      <c r="B768" s="50"/>
      <c r="C768" s="51"/>
      <c r="D768" s="49"/>
      <c r="E768" s="52"/>
      <c r="F768" s="52"/>
      <c r="G768" s="52"/>
      <c r="H768" s="52"/>
      <c r="I768" s="52"/>
    </row>
    <row r="769" spans="1:9" s="53" customFormat="1">
      <c r="A769" s="49"/>
      <c r="B769" s="50"/>
      <c r="C769" s="51"/>
      <c r="D769" s="49"/>
      <c r="E769" s="52"/>
      <c r="F769" s="52"/>
      <c r="G769" s="52"/>
      <c r="H769" s="52"/>
      <c r="I769" s="52"/>
    </row>
    <row r="770" spans="1:9" s="53" customFormat="1">
      <c r="A770" s="49"/>
      <c r="B770" s="50"/>
      <c r="C770" s="51"/>
      <c r="D770" s="49"/>
      <c r="E770" s="52"/>
      <c r="F770" s="52"/>
      <c r="G770" s="52"/>
      <c r="H770" s="52"/>
      <c r="I770" s="52"/>
    </row>
    <row r="771" spans="1:9" s="53" customFormat="1">
      <c r="A771" s="49"/>
      <c r="B771" s="50"/>
      <c r="C771" s="51"/>
      <c r="D771" s="49"/>
      <c r="E771" s="52"/>
      <c r="F771" s="52"/>
      <c r="G771" s="52"/>
      <c r="H771" s="52"/>
      <c r="I771" s="52"/>
    </row>
    <row r="772" spans="1:9" s="53" customFormat="1">
      <c r="A772" s="49"/>
      <c r="B772" s="50"/>
      <c r="C772" s="51"/>
      <c r="D772" s="49"/>
      <c r="E772" s="52"/>
      <c r="F772" s="52"/>
      <c r="G772" s="52"/>
      <c r="H772" s="52"/>
      <c r="I772" s="52"/>
    </row>
    <row r="773" spans="1:9" s="53" customFormat="1">
      <c r="A773" s="49"/>
      <c r="B773" s="50"/>
      <c r="C773" s="51"/>
      <c r="D773" s="49"/>
      <c r="E773" s="52"/>
      <c r="F773" s="52"/>
      <c r="G773" s="52"/>
      <c r="H773" s="52"/>
      <c r="I773" s="52"/>
    </row>
    <row r="774" spans="1:9" s="53" customFormat="1">
      <c r="A774" s="49"/>
      <c r="B774" s="50"/>
      <c r="C774" s="51"/>
      <c r="D774" s="49"/>
      <c r="E774" s="52"/>
      <c r="F774" s="52"/>
      <c r="G774" s="52"/>
      <c r="H774" s="52"/>
      <c r="I774" s="52"/>
    </row>
    <row r="775" spans="1:9" s="53" customFormat="1">
      <c r="A775" s="49"/>
      <c r="B775" s="50"/>
      <c r="C775" s="51"/>
      <c r="D775" s="49"/>
      <c r="E775" s="52"/>
      <c r="F775" s="52"/>
      <c r="G775" s="52"/>
      <c r="H775" s="52"/>
      <c r="I775" s="52"/>
    </row>
    <row r="776" spans="1:9" s="53" customFormat="1">
      <c r="A776" s="49"/>
      <c r="B776" s="50"/>
      <c r="C776" s="51"/>
      <c r="D776" s="49"/>
      <c r="E776" s="52"/>
      <c r="F776" s="52"/>
      <c r="G776" s="52"/>
      <c r="H776" s="52"/>
      <c r="I776" s="52"/>
    </row>
    <row r="777" spans="1:9" s="53" customFormat="1">
      <c r="A777" s="49"/>
      <c r="B777" s="50"/>
      <c r="C777" s="51"/>
      <c r="D777" s="49"/>
      <c r="E777" s="52"/>
      <c r="F777" s="52"/>
      <c r="G777" s="52"/>
      <c r="H777" s="52"/>
      <c r="I777" s="52"/>
    </row>
    <row r="778" spans="1:9" s="53" customFormat="1">
      <c r="A778" s="49"/>
      <c r="B778" s="50"/>
      <c r="C778" s="51"/>
      <c r="D778" s="49"/>
      <c r="E778" s="52"/>
      <c r="F778" s="52"/>
      <c r="G778" s="52"/>
      <c r="H778" s="52"/>
      <c r="I778" s="52"/>
    </row>
    <row r="779" spans="1:9" s="53" customFormat="1">
      <c r="A779" s="49"/>
      <c r="B779" s="50"/>
      <c r="C779" s="51"/>
      <c r="D779" s="49"/>
      <c r="E779" s="52"/>
      <c r="F779" s="52"/>
      <c r="G779" s="52"/>
      <c r="H779" s="52"/>
      <c r="I779" s="52"/>
    </row>
    <row r="780" spans="1:9" s="53" customFormat="1">
      <c r="A780" s="49"/>
      <c r="B780" s="50"/>
      <c r="C780" s="51"/>
      <c r="D780" s="49"/>
      <c r="E780" s="52"/>
      <c r="F780" s="52"/>
      <c r="G780" s="52"/>
      <c r="H780" s="52"/>
      <c r="I780" s="52"/>
    </row>
    <row r="781" spans="1:9" s="53" customFormat="1">
      <c r="A781" s="49"/>
      <c r="B781" s="50"/>
      <c r="C781" s="51"/>
      <c r="D781" s="49"/>
      <c r="E781" s="52"/>
      <c r="F781" s="52"/>
      <c r="G781" s="52"/>
      <c r="H781" s="52"/>
      <c r="I781" s="52"/>
    </row>
    <row r="782" spans="1:9" s="53" customFormat="1">
      <c r="A782" s="49"/>
      <c r="B782" s="50"/>
      <c r="C782" s="51"/>
      <c r="D782" s="49"/>
      <c r="E782" s="52"/>
      <c r="F782" s="52"/>
      <c r="G782" s="52"/>
      <c r="H782" s="52"/>
      <c r="I782" s="52"/>
    </row>
    <row r="783" spans="1:9" s="53" customFormat="1">
      <c r="A783" s="49"/>
      <c r="B783" s="50"/>
      <c r="C783" s="51"/>
      <c r="D783" s="49"/>
      <c r="E783" s="52"/>
      <c r="F783" s="52"/>
      <c r="G783" s="52"/>
      <c r="H783" s="52"/>
      <c r="I783" s="52"/>
    </row>
    <row r="784" spans="1:9" s="53" customFormat="1">
      <c r="A784" s="49"/>
      <c r="B784" s="50"/>
      <c r="C784" s="51"/>
      <c r="D784" s="49"/>
      <c r="E784" s="52"/>
      <c r="F784" s="52"/>
      <c r="G784" s="52"/>
      <c r="H784" s="52"/>
      <c r="I784" s="52"/>
    </row>
    <row r="785" spans="1:9" s="53" customFormat="1">
      <c r="A785" s="49"/>
      <c r="B785" s="50"/>
      <c r="C785" s="51"/>
      <c r="D785" s="49"/>
      <c r="E785" s="52"/>
      <c r="F785" s="52"/>
      <c r="G785" s="52"/>
      <c r="H785" s="52"/>
      <c r="I785" s="52"/>
    </row>
    <row r="786" spans="1:9" s="53" customFormat="1">
      <c r="A786" s="49"/>
      <c r="B786" s="50"/>
      <c r="C786" s="51"/>
      <c r="D786" s="49"/>
      <c r="E786" s="52"/>
      <c r="F786" s="52"/>
      <c r="G786" s="52"/>
      <c r="H786" s="52"/>
      <c r="I786" s="52"/>
    </row>
    <row r="787" spans="1:9" s="53" customFormat="1">
      <c r="A787" s="49"/>
      <c r="B787" s="50"/>
      <c r="C787" s="51"/>
      <c r="D787" s="49"/>
      <c r="E787" s="52"/>
      <c r="F787" s="52"/>
      <c r="G787" s="52"/>
      <c r="H787" s="52"/>
      <c r="I787" s="52"/>
    </row>
    <row r="788" spans="1:9" s="53" customFormat="1">
      <c r="A788" s="49"/>
      <c r="B788" s="50"/>
      <c r="C788" s="51"/>
      <c r="D788" s="49"/>
      <c r="E788" s="52"/>
      <c r="F788" s="52"/>
      <c r="G788" s="52"/>
      <c r="H788" s="52"/>
      <c r="I788" s="52"/>
    </row>
    <row r="789" spans="1:9" s="53" customFormat="1">
      <c r="A789" s="49"/>
      <c r="B789" s="50"/>
      <c r="C789" s="51"/>
      <c r="D789" s="49"/>
      <c r="E789" s="52"/>
      <c r="F789" s="52"/>
      <c r="G789" s="52"/>
      <c r="H789" s="52"/>
      <c r="I789" s="52"/>
    </row>
    <row r="790" spans="1:9" s="53" customFormat="1">
      <c r="A790" s="49"/>
      <c r="B790" s="50"/>
      <c r="C790" s="51"/>
      <c r="D790" s="49"/>
      <c r="E790" s="52"/>
      <c r="F790" s="52"/>
      <c r="G790" s="52"/>
      <c r="H790" s="52"/>
      <c r="I790" s="52"/>
    </row>
    <row r="791" spans="1:9" s="53" customFormat="1">
      <c r="A791" s="49"/>
      <c r="B791" s="50"/>
      <c r="C791" s="51"/>
      <c r="D791" s="49"/>
      <c r="E791" s="52"/>
      <c r="F791" s="52"/>
      <c r="G791" s="52"/>
      <c r="H791" s="52"/>
      <c r="I791" s="52"/>
    </row>
    <row r="792" spans="1:9" s="53" customFormat="1">
      <c r="A792" s="49"/>
      <c r="B792" s="50"/>
      <c r="C792" s="51"/>
      <c r="D792" s="49"/>
      <c r="E792" s="52"/>
      <c r="F792" s="52"/>
      <c r="G792" s="52"/>
      <c r="H792" s="52"/>
      <c r="I792" s="52"/>
    </row>
    <row r="793" spans="1:9" s="53" customFormat="1">
      <c r="A793" s="49"/>
      <c r="B793" s="50"/>
      <c r="C793" s="51"/>
      <c r="D793" s="49"/>
      <c r="E793" s="52"/>
      <c r="F793" s="52"/>
      <c r="G793" s="52"/>
      <c r="H793" s="52"/>
      <c r="I793" s="52"/>
    </row>
    <row r="794" spans="1:9" s="53" customFormat="1">
      <c r="A794" s="49"/>
      <c r="B794" s="50"/>
      <c r="C794" s="51"/>
      <c r="D794" s="49"/>
      <c r="E794" s="52"/>
      <c r="F794" s="52"/>
      <c r="G794" s="52"/>
      <c r="H794" s="52"/>
      <c r="I794" s="52"/>
    </row>
    <row r="795" spans="1:9" s="53" customFormat="1">
      <c r="A795" s="49"/>
      <c r="B795" s="50"/>
      <c r="C795" s="51"/>
      <c r="D795" s="49"/>
      <c r="E795" s="52"/>
      <c r="F795" s="52"/>
      <c r="G795" s="52"/>
      <c r="H795" s="52"/>
      <c r="I795" s="52"/>
    </row>
    <row r="796" spans="1:9" s="53" customFormat="1">
      <c r="A796" s="49"/>
      <c r="B796" s="50"/>
      <c r="C796" s="51"/>
      <c r="D796" s="49"/>
      <c r="E796" s="52"/>
      <c r="F796" s="52"/>
      <c r="G796" s="52"/>
      <c r="H796" s="52"/>
      <c r="I796" s="52"/>
    </row>
    <row r="797" spans="1:9" s="53" customFormat="1">
      <c r="A797" s="49"/>
      <c r="B797" s="50"/>
      <c r="C797" s="51"/>
      <c r="D797" s="49"/>
      <c r="E797" s="52"/>
      <c r="F797" s="52"/>
      <c r="G797" s="52"/>
      <c r="H797" s="52"/>
      <c r="I797" s="52"/>
    </row>
    <row r="798" spans="1:9" s="53" customFormat="1">
      <c r="A798" s="49"/>
      <c r="B798" s="50"/>
      <c r="C798" s="51"/>
      <c r="D798" s="49"/>
      <c r="E798" s="52"/>
      <c r="F798" s="52"/>
      <c r="G798" s="52"/>
      <c r="H798" s="52"/>
      <c r="I798" s="52"/>
    </row>
    <row r="799" spans="1:9" s="53" customFormat="1">
      <c r="A799" s="49"/>
      <c r="B799" s="50"/>
      <c r="C799" s="51"/>
      <c r="D799" s="49"/>
      <c r="E799" s="52"/>
      <c r="F799" s="52"/>
      <c r="G799" s="52"/>
      <c r="H799" s="52"/>
      <c r="I799" s="52"/>
    </row>
    <row r="800" spans="1:9" s="53" customFormat="1">
      <c r="A800" s="49"/>
      <c r="B800" s="50"/>
      <c r="C800" s="51"/>
      <c r="D800" s="49"/>
      <c r="E800" s="52"/>
      <c r="F800" s="52"/>
      <c r="G800" s="52"/>
      <c r="H800" s="52"/>
      <c r="I800" s="52"/>
    </row>
    <row r="801" spans="1:9" s="53" customFormat="1">
      <c r="A801" s="49"/>
      <c r="B801" s="50"/>
      <c r="C801" s="51"/>
      <c r="D801" s="49"/>
      <c r="E801" s="52"/>
      <c r="F801" s="52"/>
      <c r="G801" s="52"/>
      <c r="H801" s="52"/>
      <c r="I801" s="52"/>
    </row>
    <row r="802" spans="1:9" s="53" customFormat="1">
      <c r="A802" s="49"/>
      <c r="B802" s="50"/>
      <c r="C802" s="51"/>
      <c r="D802" s="49"/>
      <c r="E802" s="52"/>
      <c r="F802" s="52"/>
      <c r="G802" s="52"/>
      <c r="H802" s="52"/>
      <c r="I802" s="52"/>
    </row>
    <row r="803" spans="1:9" s="53" customFormat="1">
      <c r="A803" s="49"/>
      <c r="B803" s="50"/>
      <c r="C803" s="51"/>
      <c r="D803" s="49"/>
      <c r="E803" s="52"/>
      <c r="F803" s="52"/>
      <c r="G803" s="52"/>
      <c r="H803" s="52"/>
      <c r="I803" s="52"/>
    </row>
    <row r="804" spans="1:9" s="53" customFormat="1">
      <c r="A804" s="49"/>
      <c r="B804" s="50"/>
      <c r="C804" s="51"/>
      <c r="D804" s="49"/>
      <c r="E804" s="52"/>
      <c r="F804" s="52"/>
      <c r="G804" s="52"/>
      <c r="H804" s="52"/>
      <c r="I804" s="52"/>
    </row>
    <row r="805" spans="1:9" s="53" customFormat="1">
      <c r="A805" s="49"/>
      <c r="B805" s="50"/>
      <c r="C805" s="51"/>
      <c r="D805" s="49"/>
      <c r="E805" s="52"/>
      <c r="F805" s="52"/>
      <c r="G805" s="52"/>
      <c r="H805" s="52"/>
      <c r="I805" s="52"/>
    </row>
    <row r="806" spans="1:9" s="53" customFormat="1">
      <c r="A806" s="49"/>
      <c r="B806" s="50"/>
      <c r="C806" s="51"/>
      <c r="D806" s="49"/>
      <c r="E806" s="52"/>
      <c r="F806" s="52"/>
      <c r="G806" s="52"/>
      <c r="H806" s="52"/>
      <c r="I806" s="52"/>
    </row>
    <row r="807" spans="1:9" s="53" customFormat="1">
      <c r="A807" s="49"/>
      <c r="B807" s="50"/>
      <c r="C807" s="51"/>
      <c r="D807" s="49"/>
      <c r="E807" s="52"/>
      <c r="F807" s="52"/>
      <c r="G807" s="52"/>
      <c r="H807" s="52"/>
      <c r="I807" s="52"/>
    </row>
    <row r="808" spans="1:9" s="53" customFormat="1">
      <c r="A808" s="49"/>
      <c r="B808" s="50"/>
      <c r="C808" s="51"/>
      <c r="D808" s="49"/>
      <c r="E808" s="52"/>
      <c r="F808" s="52"/>
      <c r="G808" s="52"/>
      <c r="H808" s="52"/>
      <c r="I808" s="52"/>
    </row>
    <row r="809" spans="1:9" s="53" customFormat="1">
      <c r="A809" s="49"/>
      <c r="B809" s="50"/>
      <c r="C809" s="51"/>
      <c r="D809" s="49"/>
      <c r="E809" s="52"/>
      <c r="F809" s="52"/>
      <c r="G809" s="52"/>
      <c r="H809" s="52"/>
      <c r="I809" s="52"/>
    </row>
    <row r="810" spans="1:9" s="53" customFormat="1">
      <c r="A810" s="49"/>
      <c r="B810" s="50"/>
      <c r="C810" s="51"/>
      <c r="D810" s="49"/>
      <c r="E810" s="52"/>
      <c r="F810" s="52"/>
      <c r="G810" s="52"/>
      <c r="H810" s="52"/>
      <c r="I810" s="52"/>
    </row>
    <row r="811" spans="1:9" s="53" customFormat="1">
      <c r="A811" s="49"/>
      <c r="B811" s="50"/>
      <c r="C811" s="51"/>
      <c r="D811" s="49"/>
      <c r="E811" s="52"/>
      <c r="F811" s="52"/>
      <c r="G811" s="52"/>
      <c r="H811" s="52"/>
      <c r="I811" s="52"/>
    </row>
    <row r="812" spans="1:9" s="53" customFormat="1">
      <c r="A812" s="49"/>
      <c r="B812" s="50"/>
      <c r="C812" s="51"/>
      <c r="D812" s="49"/>
      <c r="E812" s="52"/>
      <c r="F812" s="52"/>
      <c r="G812" s="52"/>
      <c r="H812" s="52"/>
      <c r="I812" s="52"/>
    </row>
    <row r="813" spans="1:9" s="53" customFormat="1">
      <c r="A813" s="49"/>
      <c r="B813" s="50"/>
      <c r="C813" s="51"/>
      <c r="D813" s="49"/>
      <c r="E813" s="52"/>
      <c r="F813" s="52"/>
      <c r="G813" s="52"/>
      <c r="H813" s="52"/>
      <c r="I813" s="52"/>
    </row>
    <row r="814" spans="1:9" s="53" customFormat="1">
      <c r="A814" s="49"/>
      <c r="B814" s="50"/>
      <c r="C814" s="51"/>
      <c r="D814" s="49"/>
      <c r="E814" s="52"/>
      <c r="F814" s="52"/>
      <c r="G814" s="52"/>
      <c r="H814" s="52"/>
      <c r="I814" s="52"/>
    </row>
    <row r="815" spans="1:9" s="53" customFormat="1">
      <c r="A815" s="49"/>
      <c r="B815" s="50"/>
      <c r="C815" s="51"/>
      <c r="D815" s="49"/>
      <c r="E815" s="52"/>
      <c r="F815" s="52"/>
      <c r="G815" s="52"/>
      <c r="H815" s="52"/>
      <c r="I815" s="52"/>
    </row>
    <row r="816" spans="1:9" s="53" customFormat="1">
      <c r="A816" s="49"/>
      <c r="B816" s="50"/>
      <c r="C816" s="51"/>
      <c r="D816" s="49"/>
      <c r="E816" s="52"/>
      <c r="F816" s="52"/>
      <c r="G816" s="52"/>
      <c r="H816" s="52"/>
      <c r="I816" s="52"/>
    </row>
    <row r="817" spans="1:9" s="53" customFormat="1">
      <c r="A817" s="49"/>
      <c r="B817" s="50"/>
      <c r="C817" s="51"/>
      <c r="D817" s="49"/>
      <c r="E817" s="52"/>
      <c r="F817" s="52"/>
      <c r="G817" s="52"/>
      <c r="H817" s="52"/>
      <c r="I817" s="52"/>
    </row>
    <row r="818" spans="1:9" s="53" customFormat="1">
      <c r="A818" s="49"/>
      <c r="B818" s="50"/>
      <c r="C818" s="51"/>
      <c r="D818" s="49"/>
      <c r="E818" s="52"/>
      <c r="F818" s="52"/>
      <c r="G818" s="52"/>
      <c r="H818" s="52"/>
      <c r="I818" s="52"/>
    </row>
    <row r="819" spans="1:9" s="53" customFormat="1">
      <c r="A819" s="49"/>
      <c r="B819" s="50"/>
      <c r="C819" s="51"/>
      <c r="D819" s="49"/>
      <c r="E819" s="52"/>
      <c r="F819" s="52"/>
      <c r="G819" s="52"/>
      <c r="H819" s="52"/>
      <c r="I819" s="52"/>
    </row>
    <row r="820" spans="1:9" s="53" customFormat="1">
      <c r="A820" s="49"/>
      <c r="B820" s="50"/>
      <c r="C820" s="51"/>
      <c r="D820" s="49"/>
      <c r="E820" s="52"/>
      <c r="F820" s="52"/>
      <c r="G820" s="52"/>
      <c r="H820" s="52"/>
      <c r="I820" s="52"/>
    </row>
    <row r="821" spans="1:9" s="53" customFormat="1">
      <c r="A821" s="49"/>
      <c r="B821" s="50"/>
      <c r="C821" s="51"/>
      <c r="D821" s="49"/>
      <c r="E821" s="52"/>
      <c r="F821" s="52"/>
      <c r="G821" s="52"/>
      <c r="H821" s="52"/>
      <c r="I821" s="52"/>
    </row>
    <row r="822" spans="1:9" s="53" customFormat="1">
      <c r="A822" s="49"/>
      <c r="B822" s="50"/>
      <c r="C822" s="51"/>
      <c r="D822" s="49"/>
      <c r="E822" s="52"/>
      <c r="F822" s="52"/>
      <c r="G822" s="52"/>
      <c r="H822" s="52"/>
      <c r="I822" s="52"/>
    </row>
    <row r="823" spans="1:9" s="53" customFormat="1">
      <c r="A823" s="49"/>
      <c r="B823" s="50"/>
      <c r="C823" s="51"/>
      <c r="D823" s="49"/>
      <c r="E823" s="52"/>
      <c r="F823" s="52"/>
      <c r="G823" s="52"/>
      <c r="H823" s="52"/>
      <c r="I823" s="52"/>
    </row>
    <row r="824" spans="1:9" s="53" customFormat="1">
      <c r="A824" s="49"/>
      <c r="B824" s="50"/>
      <c r="C824" s="51"/>
      <c r="D824" s="49"/>
      <c r="E824" s="52"/>
      <c r="F824" s="52"/>
      <c r="G824" s="52"/>
      <c r="H824" s="52"/>
      <c r="I824" s="52"/>
    </row>
    <row r="825" spans="1:9" s="53" customFormat="1">
      <c r="A825" s="49"/>
      <c r="B825" s="50"/>
      <c r="C825" s="51"/>
      <c r="D825" s="49"/>
      <c r="E825" s="52"/>
      <c r="F825" s="52"/>
      <c r="G825" s="52"/>
      <c r="H825" s="52"/>
      <c r="I825" s="52"/>
    </row>
    <row r="826" spans="1:9" s="53" customFormat="1">
      <c r="A826" s="49"/>
      <c r="B826" s="50"/>
      <c r="C826" s="51"/>
      <c r="D826" s="49"/>
      <c r="E826" s="52"/>
      <c r="F826" s="52"/>
      <c r="G826" s="52"/>
      <c r="H826" s="52"/>
      <c r="I826" s="52"/>
    </row>
    <row r="827" spans="1:9" s="53" customFormat="1">
      <c r="A827" s="49"/>
      <c r="B827" s="50"/>
      <c r="C827" s="51"/>
      <c r="D827" s="49"/>
      <c r="E827" s="52"/>
      <c r="F827" s="52"/>
      <c r="G827" s="52"/>
      <c r="H827" s="52"/>
      <c r="I827" s="52"/>
    </row>
    <row r="828" spans="1:9" s="53" customFormat="1">
      <c r="A828" s="49"/>
      <c r="B828" s="50"/>
      <c r="C828" s="51"/>
      <c r="D828" s="49"/>
      <c r="E828" s="52"/>
      <c r="F828" s="52"/>
      <c r="G828" s="52"/>
      <c r="H828" s="52"/>
      <c r="I828" s="52"/>
    </row>
    <row r="829" spans="1:9" s="53" customFormat="1">
      <c r="A829" s="49"/>
      <c r="B829" s="50"/>
      <c r="C829" s="51"/>
      <c r="D829" s="49"/>
      <c r="E829" s="52"/>
      <c r="F829" s="52"/>
      <c r="G829" s="52"/>
      <c r="H829" s="52"/>
      <c r="I829" s="52"/>
    </row>
    <row r="830" spans="1:9" s="53" customFormat="1">
      <c r="A830" s="49"/>
      <c r="B830" s="50"/>
      <c r="C830" s="51"/>
      <c r="D830" s="49"/>
      <c r="E830" s="52"/>
      <c r="F830" s="52"/>
      <c r="G830" s="52"/>
      <c r="H830" s="52"/>
      <c r="I830" s="52"/>
    </row>
    <row r="831" spans="1:9" s="53" customFormat="1">
      <c r="A831" s="49"/>
      <c r="B831" s="50"/>
      <c r="C831" s="51"/>
      <c r="D831" s="49"/>
      <c r="E831" s="52"/>
      <c r="F831" s="52"/>
      <c r="G831" s="52"/>
      <c r="H831" s="52"/>
      <c r="I831" s="52"/>
    </row>
    <row r="832" spans="1:9" s="53" customFormat="1">
      <c r="A832" s="49"/>
      <c r="B832" s="50"/>
      <c r="C832" s="51"/>
      <c r="D832" s="49"/>
      <c r="E832" s="52"/>
      <c r="F832" s="52"/>
      <c r="G832" s="52"/>
      <c r="H832" s="52"/>
      <c r="I832" s="52"/>
    </row>
    <row r="833" spans="1:9" s="53" customFormat="1">
      <c r="A833" s="49"/>
      <c r="B833" s="50"/>
      <c r="C833" s="51"/>
      <c r="D833" s="49"/>
      <c r="E833" s="52"/>
      <c r="F833" s="52"/>
      <c r="G833" s="52"/>
      <c r="H833" s="52"/>
      <c r="I833" s="52"/>
    </row>
    <row r="834" spans="1:9" s="53" customFormat="1">
      <c r="A834" s="49"/>
      <c r="B834" s="50"/>
      <c r="C834" s="51"/>
      <c r="D834" s="49"/>
      <c r="E834" s="52"/>
      <c r="F834" s="52"/>
      <c r="G834" s="52"/>
      <c r="H834" s="52"/>
      <c r="I834" s="52"/>
    </row>
    <row r="835" spans="1:9" s="53" customFormat="1">
      <c r="A835" s="49"/>
      <c r="B835" s="50"/>
      <c r="C835" s="51"/>
      <c r="D835" s="49"/>
      <c r="E835" s="52"/>
      <c r="F835" s="52"/>
      <c r="G835" s="52"/>
      <c r="H835" s="52"/>
      <c r="I835" s="52"/>
    </row>
    <row r="836" spans="1:9" s="53" customFormat="1">
      <c r="A836" s="49"/>
      <c r="B836" s="50"/>
      <c r="C836" s="51"/>
      <c r="D836" s="49"/>
      <c r="E836" s="52"/>
      <c r="F836" s="52"/>
      <c r="G836" s="52"/>
      <c r="H836" s="52"/>
      <c r="I836" s="52"/>
    </row>
    <row r="837" spans="1:9" s="53" customFormat="1">
      <c r="A837" s="49"/>
      <c r="B837" s="50"/>
      <c r="C837" s="51"/>
      <c r="D837" s="49"/>
      <c r="E837" s="52"/>
      <c r="F837" s="52"/>
      <c r="G837" s="52"/>
      <c r="H837" s="52"/>
      <c r="I837" s="52"/>
    </row>
    <row r="838" spans="1:9" s="53" customFormat="1">
      <c r="A838" s="49"/>
      <c r="B838" s="50"/>
      <c r="C838" s="51"/>
      <c r="D838" s="49"/>
      <c r="E838" s="52"/>
      <c r="F838" s="52"/>
      <c r="G838" s="52"/>
      <c r="H838" s="52"/>
      <c r="I838" s="52"/>
    </row>
    <row r="839" spans="1:9" s="53" customFormat="1">
      <c r="A839" s="49"/>
      <c r="B839" s="50"/>
      <c r="C839" s="51"/>
      <c r="D839" s="49"/>
      <c r="E839" s="52"/>
      <c r="F839" s="52"/>
      <c r="G839" s="52"/>
      <c r="H839" s="52"/>
      <c r="I839" s="52"/>
    </row>
    <row r="840" spans="1:9" s="53" customFormat="1">
      <c r="A840" s="49"/>
      <c r="B840" s="50"/>
      <c r="C840" s="51"/>
      <c r="D840" s="49"/>
      <c r="E840" s="52"/>
      <c r="F840" s="52"/>
      <c r="G840" s="52"/>
      <c r="H840" s="52"/>
      <c r="I840" s="52"/>
    </row>
    <row r="841" spans="1:9" s="53" customFormat="1">
      <c r="A841" s="49"/>
      <c r="B841" s="50"/>
      <c r="C841" s="51"/>
      <c r="D841" s="49"/>
      <c r="E841" s="52"/>
      <c r="F841" s="52"/>
      <c r="G841" s="52"/>
      <c r="H841" s="52"/>
      <c r="I841" s="52"/>
    </row>
    <row r="842" spans="1:9" s="53" customFormat="1">
      <c r="A842" s="49"/>
      <c r="B842" s="50"/>
      <c r="C842" s="51"/>
      <c r="D842" s="49"/>
      <c r="E842" s="52"/>
      <c r="F842" s="52"/>
      <c r="G842" s="52"/>
      <c r="H842" s="52"/>
      <c r="I842" s="52"/>
    </row>
    <row r="843" spans="1:9" s="53" customFormat="1">
      <c r="A843" s="49"/>
      <c r="B843" s="50"/>
      <c r="C843" s="51"/>
      <c r="D843" s="49"/>
      <c r="E843" s="52"/>
      <c r="F843" s="52"/>
      <c r="G843" s="52"/>
      <c r="H843" s="52"/>
      <c r="I843" s="52"/>
    </row>
    <row r="844" spans="1:9" s="53" customFormat="1">
      <c r="A844" s="49"/>
      <c r="B844" s="50"/>
      <c r="C844" s="51"/>
      <c r="D844" s="49"/>
      <c r="E844" s="52"/>
      <c r="F844" s="52"/>
      <c r="G844" s="52"/>
      <c r="H844" s="52"/>
      <c r="I844" s="52"/>
    </row>
    <row r="845" spans="1:9" s="53" customFormat="1">
      <c r="A845" s="49"/>
      <c r="B845" s="50"/>
      <c r="C845" s="51"/>
      <c r="D845" s="49"/>
      <c r="E845" s="52"/>
      <c r="F845" s="52"/>
      <c r="G845" s="52"/>
      <c r="H845" s="52"/>
      <c r="I845" s="52"/>
    </row>
    <row r="846" spans="1:9" s="53" customFormat="1">
      <c r="A846" s="49"/>
      <c r="B846" s="50"/>
      <c r="C846" s="51"/>
      <c r="D846" s="49"/>
      <c r="E846" s="52"/>
      <c r="F846" s="52"/>
      <c r="G846" s="52"/>
      <c r="H846" s="52"/>
      <c r="I846" s="52"/>
    </row>
    <row r="847" spans="1:9" s="53" customFormat="1">
      <c r="A847" s="49"/>
      <c r="B847" s="50"/>
      <c r="C847" s="51"/>
      <c r="D847" s="49"/>
      <c r="E847" s="52"/>
      <c r="F847" s="52"/>
      <c r="G847" s="52"/>
      <c r="H847" s="52"/>
      <c r="I847" s="52"/>
    </row>
    <row r="848" spans="1:9" s="53" customFormat="1">
      <c r="A848" s="49"/>
      <c r="B848" s="50"/>
      <c r="C848" s="51"/>
      <c r="D848" s="49"/>
      <c r="E848" s="52"/>
      <c r="F848" s="52"/>
      <c r="G848" s="52"/>
      <c r="H848" s="52"/>
      <c r="I848" s="52"/>
    </row>
    <row r="849" spans="1:9" s="53" customFormat="1">
      <c r="A849" s="49"/>
      <c r="B849" s="50"/>
      <c r="C849" s="51"/>
      <c r="D849" s="49"/>
      <c r="E849" s="52"/>
      <c r="F849" s="52"/>
      <c r="G849" s="52"/>
      <c r="H849" s="52"/>
      <c r="I849" s="52"/>
    </row>
    <row r="850" spans="1:9" s="53" customFormat="1">
      <c r="A850" s="49"/>
      <c r="B850" s="50"/>
      <c r="C850" s="51"/>
      <c r="D850" s="49"/>
      <c r="E850" s="52"/>
      <c r="F850" s="52"/>
      <c r="G850" s="52"/>
      <c r="H850" s="52"/>
      <c r="I850" s="52"/>
    </row>
    <row r="851" spans="1:9" s="53" customFormat="1">
      <c r="A851" s="49"/>
      <c r="B851" s="50"/>
      <c r="C851" s="51"/>
      <c r="D851" s="49"/>
      <c r="E851" s="52"/>
      <c r="F851" s="52"/>
      <c r="G851" s="52"/>
      <c r="H851" s="52"/>
      <c r="I851" s="52"/>
    </row>
    <row r="852" spans="1:9" s="53" customFormat="1">
      <c r="A852" s="49"/>
      <c r="B852" s="50"/>
      <c r="C852" s="51"/>
      <c r="D852" s="49"/>
      <c r="E852" s="52"/>
      <c r="F852" s="52"/>
      <c r="G852" s="52"/>
      <c r="H852" s="52"/>
      <c r="I852" s="52"/>
    </row>
    <row r="853" spans="1:9" s="53" customFormat="1">
      <c r="A853" s="49"/>
      <c r="B853" s="50"/>
      <c r="C853" s="51"/>
      <c r="D853" s="49"/>
      <c r="E853" s="52"/>
      <c r="F853" s="52"/>
      <c r="G853" s="52"/>
      <c r="H853" s="52"/>
      <c r="I853" s="52"/>
    </row>
    <row r="854" spans="1:9" s="53" customFormat="1">
      <c r="A854" s="49"/>
      <c r="B854" s="50"/>
      <c r="C854" s="51"/>
      <c r="D854" s="49"/>
      <c r="E854" s="52"/>
      <c r="F854" s="52"/>
      <c r="G854" s="52"/>
      <c r="H854" s="52"/>
      <c r="I854" s="52"/>
    </row>
    <row r="855" spans="1:9" s="53" customFormat="1">
      <c r="A855" s="49"/>
      <c r="B855" s="50"/>
      <c r="C855" s="51"/>
      <c r="D855" s="49"/>
      <c r="E855" s="52"/>
      <c r="F855" s="52"/>
      <c r="G855" s="52"/>
      <c r="H855" s="52"/>
      <c r="I855" s="52"/>
    </row>
    <row r="856" spans="1:9" s="53" customFormat="1">
      <c r="A856" s="49"/>
      <c r="B856" s="50"/>
      <c r="C856" s="51"/>
      <c r="D856" s="49"/>
      <c r="E856" s="52"/>
      <c r="F856" s="52"/>
      <c r="G856" s="52"/>
      <c r="H856" s="52"/>
      <c r="I856" s="52"/>
    </row>
    <row r="857" spans="1:9" s="53" customFormat="1">
      <c r="A857" s="49"/>
      <c r="B857" s="50"/>
      <c r="C857" s="51"/>
      <c r="D857" s="49"/>
      <c r="E857" s="52"/>
      <c r="F857" s="52"/>
      <c r="G857" s="52"/>
      <c r="H857" s="52"/>
      <c r="I857" s="52"/>
    </row>
    <row r="858" spans="1:9" s="53" customFormat="1">
      <c r="A858" s="49"/>
      <c r="B858" s="50"/>
      <c r="C858" s="51"/>
      <c r="D858" s="49"/>
      <c r="E858" s="52"/>
      <c r="F858" s="52"/>
      <c r="G858" s="52"/>
      <c r="H858" s="52"/>
      <c r="I858" s="52"/>
    </row>
    <row r="859" spans="1:9" s="53" customFormat="1">
      <c r="A859" s="49"/>
      <c r="B859" s="50"/>
      <c r="C859" s="51"/>
      <c r="D859" s="49"/>
      <c r="E859" s="52"/>
      <c r="F859" s="52"/>
      <c r="G859" s="52"/>
      <c r="H859" s="52"/>
      <c r="I859" s="52"/>
    </row>
    <row r="860" spans="1:9" s="53" customFormat="1">
      <c r="A860" s="49"/>
      <c r="B860" s="50"/>
      <c r="C860" s="51"/>
      <c r="D860" s="49"/>
      <c r="E860" s="52"/>
      <c r="F860" s="52"/>
      <c r="G860" s="52"/>
      <c r="H860" s="52"/>
      <c r="I860" s="52"/>
    </row>
    <row r="861" spans="1:9" s="53" customFormat="1">
      <c r="A861" s="49"/>
      <c r="B861" s="50"/>
      <c r="C861" s="51"/>
      <c r="D861" s="49"/>
      <c r="E861" s="52"/>
      <c r="F861" s="52"/>
      <c r="G861" s="52"/>
      <c r="H861" s="52"/>
      <c r="I861" s="52"/>
    </row>
    <row r="862" spans="1:9" s="53" customFormat="1">
      <c r="A862" s="49"/>
      <c r="B862" s="50"/>
      <c r="C862" s="51"/>
      <c r="D862" s="49"/>
      <c r="E862" s="52"/>
      <c r="F862" s="52"/>
      <c r="G862" s="52"/>
      <c r="H862" s="52"/>
      <c r="I862" s="52"/>
    </row>
    <row r="863" spans="1:9" s="53" customFormat="1">
      <c r="A863" s="49"/>
      <c r="B863" s="50"/>
      <c r="C863" s="51"/>
      <c r="D863" s="49"/>
      <c r="E863" s="52"/>
      <c r="F863" s="52"/>
      <c r="G863" s="52"/>
      <c r="H863" s="52"/>
      <c r="I863" s="52"/>
    </row>
    <row r="864" spans="1:9" s="53" customFormat="1">
      <c r="A864" s="49"/>
      <c r="B864" s="50"/>
      <c r="C864" s="51"/>
      <c r="D864" s="49"/>
      <c r="E864" s="52"/>
      <c r="F864" s="52"/>
      <c r="G864" s="52"/>
      <c r="H864" s="52"/>
      <c r="I864" s="52"/>
    </row>
    <row r="865" spans="1:9" s="53" customFormat="1">
      <c r="A865" s="49"/>
      <c r="B865" s="50"/>
      <c r="C865" s="51"/>
      <c r="D865" s="49"/>
      <c r="E865" s="52"/>
      <c r="F865" s="52"/>
      <c r="G865" s="52"/>
      <c r="H865" s="52"/>
      <c r="I865" s="52"/>
    </row>
    <row r="866" spans="1:9" s="53" customFormat="1">
      <c r="A866" s="49"/>
      <c r="B866" s="50"/>
      <c r="C866" s="51"/>
      <c r="D866" s="49"/>
      <c r="E866" s="52"/>
      <c r="F866" s="52"/>
      <c r="G866" s="52"/>
      <c r="H866" s="52"/>
      <c r="I866" s="52"/>
    </row>
    <row r="867" spans="1:9" s="53" customFormat="1">
      <c r="A867" s="49"/>
      <c r="B867" s="50"/>
      <c r="C867" s="51"/>
      <c r="D867" s="49"/>
      <c r="E867" s="52"/>
      <c r="F867" s="52"/>
      <c r="G867" s="52"/>
      <c r="H867" s="52"/>
      <c r="I867" s="52"/>
    </row>
    <row r="868" spans="1:9" s="53" customFormat="1">
      <c r="A868" s="49"/>
      <c r="B868" s="50"/>
      <c r="C868" s="51"/>
      <c r="D868" s="49"/>
      <c r="E868" s="52"/>
      <c r="F868" s="52"/>
      <c r="G868" s="52"/>
      <c r="H868" s="52"/>
      <c r="I868" s="52"/>
    </row>
    <row r="869" spans="1:9" s="53" customFormat="1">
      <c r="A869" s="49"/>
      <c r="B869" s="50"/>
      <c r="C869" s="51"/>
      <c r="D869" s="49"/>
      <c r="E869" s="52"/>
      <c r="F869" s="52"/>
      <c r="G869" s="52"/>
      <c r="H869" s="52"/>
      <c r="I869" s="52"/>
    </row>
    <row r="870" spans="1:9" s="53" customFormat="1">
      <c r="A870" s="49"/>
      <c r="B870" s="50"/>
      <c r="C870" s="51"/>
      <c r="D870" s="49"/>
      <c r="E870" s="52"/>
      <c r="F870" s="52"/>
      <c r="G870" s="52"/>
      <c r="H870" s="52"/>
      <c r="I870" s="52"/>
    </row>
    <row r="871" spans="1:9" s="53" customFormat="1">
      <c r="A871" s="49"/>
      <c r="B871" s="50"/>
      <c r="C871" s="51"/>
      <c r="D871" s="49"/>
      <c r="E871" s="52"/>
      <c r="F871" s="52"/>
      <c r="G871" s="52"/>
      <c r="H871" s="52"/>
      <c r="I871" s="52"/>
    </row>
    <row r="872" spans="1:9" s="53" customFormat="1">
      <c r="A872" s="49"/>
      <c r="B872" s="50"/>
      <c r="C872" s="51"/>
      <c r="D872" s="49"/>
      <c r="E872" s="52"/>
      <c r="F872" s="52"/>
      <c r="G872" s="52"/>
      <c r="H872" s="52"/>
      <c r="I872" s="52"/>
    </row>
    <row r="873" spans="1:9" s="53" customFormat="1">
      <c r="A873" s="49"/>
      <c r="B873" s="50"/>
      <c r="C873" s="51"/>
      <c r="D873" s="49"/>
      <c r="E873" s="52"/>
      <c r="F873" s="52"/>
      <c r="G873" s="52"/>
      <c r="H873" s="52"/>
      <c r="I873" s="52"/>
    </row>
    <row r="874" spans="1:9" s="53" customFormat="1">
      <c r="A874" s="49"/>
      <c r="B874" s="50"/>
      <c r="C874" s="51"/>
      <c r="D874" s="49"/>
      <c r="E874" s="52"/>
      <c r="F874" s="52"/>
      <c r="G874" s="52"/>
      <c r="H874" s="52"/>
      <c r="I874" s="52"/>
    </row>
    <row r="875" spans="1:9" s="53" customFormat="1">
      <c r="A875" s="49"/>
      <c r="B875" s="50"/>
      <c r="C875" s="51"/>
      <c r="D875" s="49"/>
      <c r="E875" s="52"/>
      <c r="F875" s="52"/>
      <c r="G875" s="52"/>
      <c r="H875" s="52"/>
      <c r="I875" s="52"/>
    </row>
    <row r="876" spans="1:9" s="53" customFormat="1">
      <c r="A876" s="49"/>
      <c r="B876" s="50"/>
      <c r="C876" s="51"/>
      <c r="D876" s="49"/>
      <c r="E876" s="52"/>
      <c r="F876" s="52"/>
      <c r="G876" s="52"/>
      <c r="H876" s="52"/>
      <c r="I876" s="52"/>
    </row>
    <row r="877" spans="1:9" s="53" customFormat="1">
      <c r="A877" s="49"/>
      <c r="B877" s="50"/>
      <c r="C877" s="51"/>
      <c r="D877" s="49"/>
      <c r="E877" s="52"/>
      <c r="F877" s="52"/>
      <c r="G877" s="52"/>
      <c r="H877" s="52"/>
      <c r="I877" s="52"/>
    </row>
    <row r="878" spans="1:9" s="53" customFormat="1">
      <c r="A878" s="49"/>
      <c r="B878" s="50"/>
      <c r="C878" s="51"/>
      <c r="D878" s="49"/>
      <c r="E878" s="52"/>
      <c r="F878" s="52"/>
      <c r="G878" s="52"/>
      <c r="H878" s="52"/>
      <c r="I878" s="52"/>
    </row>
    <row r="879" spans="1:9" s="53" customFormat="1">
      <c r="A879" s="49"/>
      <c r="B879" s="50"/>
      <c r="C879" s="51"/>
      <c r="D879" s="49"/>
      <c r="E879" s="52"/>
      <c r="F879" s="52"/>
      <c r="G879" s="52"/>
      <c r="H879" s="52"/>
      <c r="I879" s="52"/>
    </row>
    <row r="880" spans="1:9" s="53" customFormat="1">
      <c r="A880" s="49"/>
      <c r="B880" s="50"/>
      <c r="C880" s="51"/>
      <c r="D880" s="49"/>
      <c r="E880" s="52"/>
      <c r="F880" s="52"/>
      <c r="G880" s="52"/>
      <c r="H880" s="52"/>
      <c r="I880" s="52"/>
    </row>
    <row r="881" spans="1:9" s="53" customFormat="1">
      <c r="A881" s="49"/>
      <c r="B881" s="50"/>
      <c r="C881" s="51"/>
      <c r="D881" s="49"/>
      <c r="E881" s="52"/>
      <c r="F881" s="52"/>
      <c r="G881" s="52"/>
      <c r="H881" s="52"/>
      <c r="I881" s="52"/>
    </row>
    <row r="882" spans="1:9" s="53" customFormat="1">
      <c r="A882" s="49"/>
      <c r="B882" s="50"/>
      <c r="C882" s="51"/>
      <c r="D882" s="49"/>
      <c r="E882" s="52"/>
      <c r="F882" s="52"/>
      <c r="G882" s="52"/>
      <c r="H882" s="52"/>
      <c r="I882" s="52"/>
    </row>
    <row r="883" spans="1:9" s="53" customFormat="1">
      <c r="A883" s="49"/>
      <c r="B883" s="50"/>
      <c r="C883" s="51"/>
      <c r="D883" s="49"/>
      <c r="E883" s="52"/>
      <c r="F883" s="52"/>
      <c r="G883" s="52"/>
      <c r="H883" s="52"/>
      <c r="I883" s="52"/>
    </row>
    <row r="884" spans="1:9" s="53" customFormat="1">
      <c r="A884" s="49"/>
      <c r="B884" s="50"/>
      <c r="C884" s="51"/>
      <c r="D884" s="49"/>
      <c r="E884" s="52"/>
      <c r="F884" s="52"/>
      <c r="G884" s="52"/>
      <c r="H884" s="52"/>
      <c r="I884" s="52"/>
    </row>
    <row r="885" spans="1:9" s="53" customFormat="1">
      <c r="A885" s="49"/>
      <c r="B885" s="50"/>
      <c r="C885" s="51"/>
      <c r="D885" s="49"/>
      <c r="E885" s="52"/>
      <c r="F885" s="52"/>
      <c r="G885" s="52"/>
      <c r="H885" s="52"/>
      <c r="I885" s="52"/>
    </row>
    <row r="886" spans="1:9" s="53" customFormat="1">
      <c r="A886" s="49"/>
      <c r="B886" s="50"/>
      <c r="C886" s="51"/>
      <c r="D886" s="49"/>
      <c r="E886" s="52"/>
      <c r="F886" s="52"/>
      <c r="G886" s="52"/>
      <c r="H886" s="52"/>
      <c r="I886" s="52"/>
    </row>
    <row r="887" spans="1:9" s="53" customFormat="1">
      <c r="A887" s="49"/>
      <c r="B887" s="50"/>
      <c r="C887" s="51"/>
      <c r="D887" s="49"/>
      <c r="E887" s="52"/>
      <c r="F887" s="52"/>
      <c r="G887" s="52"/>
      <c r="H887" s="52"/>
      <c r="I887" s="52"/>
    </row>
    <row r="888" spans="1:9" s="53" customFormat="1">
      <c r="A888" s="49"/>
      <c r="B888" s="50"/>
      <c r="C888" s="51"/>
      <c r="D888" s="49"/>
      <c r="E888" s="52"/>
      <c r="F888" s="52"/>
      <c r="G888" s="52"/>
      <c r="H888" s="52"/>
      <c r="I888" s="52"/>
    </row>
    <row r="889" spans="1:9" s="53" customFormat="1">
      <c r="A889" s="49"/>
      <c r="B889" s="50"/>
      <c r="C889" s="51"/>
      <c r="D889" s="49"/>
      <c r="E889" s="52"/>
      <c r="F889" s="52"/>
      <c r="G889" s="52"/>
      <c r="H889" s="52"/>
      <c r="I889" s="52"/>
    </row>
    <row r="890" spans="1:9" s="53" customFormat="1">
      <c r="A890" s="49"/>
      <c r="B890" s="50"/>
      <c r="C890" s="51"/>
      <c r="D890" s="49"/>
      <c r="E890" s="52"/>
      <c r="F890" s="52"/>
      <c r="G890" s="52"/>
      <c r="H890" s="52"/>
      <c r="I890" s="52"/>
    </row>
    <row r="891" spans="1:9" s="53" customFormat="1">
      <c r="A891" s="49"/>
      <c r="B891" s="50"/>
      <c r="C891" s="51"/>
      <c r="D891" s="49"/>
      <c r="E891" s="52"/>
      <c r="F891" s="52"/>
      <c r="G891" s="52"/>
      <c r="H891" s="52"/>
      <c r="I891" s="52"/>
    </row>
    <row r="892" spans="1:9" s="53" customFormat="1">
      <c r="A892" s="49"/>
      <c r="B892" s="50"/>
      <c r="C892" s="51"/>
      <c r="D892" s="49"/>
      <c r="E892" s="52"/>
      <c r="F892" s="52"/>
      <c r="G892" s="52"/>
      <c r="H892" s="52"/>
      <c r="I892" s="52"/>
    </row>
    <row r="893" spans="1:9" s="53" customFormat="1">
      <c r="A893" s="49"/>
      <c r="B893" s="50"/>
      <c r="C893" s="51"/>
      <c r="D893" s="49"/>
      <c r="E893" s="52"/>
      <c r="F893" s="52"/>
      <c r="G893" s="52"/>
      <c r="H893" s="52"/>
      <c r="I893" s="52"/>
    </row>
    <row r="894" spans="1:9" s="53" customFormat="1">
      <c r="A894" s="49"/>
      <c r="B894" s="50"/>
      <c r="C894" s="51"/>
      <c r="D894" s="49"/>
      <c r="E894" s="52"/>
      <c r="F894" s="52"/>
      <c r="G894" s="52"/>
      <c r="H894" s="52"/>
      <c r="I894" s="52"/>
    </row>
    <row r="895" spans="1:9" s="53" customFormat="1">
      <c r="A895" s="49"/>
      <c r="B895" s="50"/>
      <c r="C895" s="51"/>
      <c r="D895" s="49"/>
      <c r="E895" s="52"/>
      <c r="F895" s="52"/>
      <c r="G895" s="52"/>
      <c r="H895" s="52"/>
      <c r="I895" s="52"/>
    </row>
    <row r="896" spans="1:9" s="53" customFormat="1">
      <c r="A896" s="49"/>
      <c r="B896" s="50"/>
      <c r="C896" s="51"/>
      <c r="D896" s="49"/>
      <c r="E896" s="52"/>
      <c r="F896" s="52"/>
      <c r="G896" s="52"/>
      <c r="H896" s="52"/>
      <c r="I896" s="52"/>
    </row>
    <row r="897" spans="1:9" s="53" customFormat="1">
      <c r="A897" s="49"/>
      <c r="B897" s="50"/>
      <c r="C897" s="51"/>
      <c r="D897" s="49"/>
      <c r="E897" s="52"/>
      <c r="F897" s="52"/>
      <c r="G897" s="52"/>
      <c r="H897" s="52"/>
      <c r="I897" s="52"/>
    </row>
    <row r="898" spans="1:9" s="53" customFormat="1">
      <c r="A898" s="49"/>
      <c r="B898" s="50"/>
      <c r="C898" s="51"/>
      <c r="D898" s="49"/>
      <c r="E898" s="52"/>
      <c r="F898" s="52"/>
      <c r="G898" s="52"/>
      <c r="H898" s="52"/>
      <c r="I898" s="52"/>
    </row>
    <row r="899" spans="1:9" s="53" customFormat="1">
      <c r="A899" s="49"/>
      <c r="B899" s="50"/>
      <c r="C899" s="51"/>
      <c r="D899" s="49"/>
      <c r="E899" s="52"/>
      <c r="F899" s="52"/>
      <c r="G899" s="52"/>
      <c r="H899" s="52"/>
      <c r="I899" s="52"/>
    </row>
    <row r="900" spans="1:9" s="53" customFormat="1">
      <c r="A900" s="49"/>
      <c r="B900" s="50"/>
      <c r="C900" s="51"/>
      <c r="D900" s="49"/>
      <c r="E900" s="52"/>
      <c r="F900" s="52"/>
      <c r="G900" s="52"/>
      <c r="H900" s="52"/>
      <c r="I900" s="52"/>
    </row>
    <row r="901" spans="1:9" s="53" customFormat="1">
      <c r="A901" s="49"/>
      <c r="B901" s="50"/>
      <c r="C901" s="51"/>
      <c r="D901" s="49"/>
      <c r="E901" s="52"/>
      <c r="F901" s="52"/>
      <c r="G901" s="52"/>
      <c r="H901" s="52"/>
      <c r="I901" s="52"/>
    </row>
    <row r="902" spans="1:9" s="53" customFormat="1">
      <c r="A902" s="49"/>
      <c r="B902" s="50"/>
      <c r="C902" s="51"/>
      <c r="D902" s="49"/>
      <c r="E902" s="52"/>
      <c r="F902" s="52"/>
      <c r="G902" s="52"/>
      <c r="H902" s="52"/>
      <c r="I902" s="52"/>
    </row>
    <row r="903" spans="1:9" s="53" customFormat="1">
      <c r="A903" s="49"/>
      <c r="B903" s="50"/>
      <c r="C903" s="51"/>
      <c r="D903" s="49"/>
      <c r="E903" s="52"/>
      <c r="F903" s="52"/>
      <c r="G903" s="52"/>
      <c r="H903" s="52"/>
      <c r="I903" s="52"/>
    </row>
    <row r="904" spans="1:9" s="53" customFormat="1">
      <c r="A904" s="49"/>
      <c r="B904" s="50"/>
      <c r="C904" s="51"/>
      <c r="D904" s="49"/>
      <c r="E904" s="52"/>
      <c r="F904" s="52"/>
      <c r="G904" s="52"/>
      <c r="H904" s="52"/>
      <c r="I904" s="52"/>
    </row>
    <row r="905" spans="1:9" s="53" customFormat="1">
      <c r="A905" s="49"/>
      <c r="B905" s="50"/>
      <c r="C905" s="51"/>
      <c r="D905" s="49"/>
      <c r="E905" s="52"/>
      <c r="F905" s="52"/>
      <c r="G905" s="52"/>
      <c r="H905" s="52"/>
      <c r="I905" s="52"/>
    </row>
    <row r="906" spans="1:9" s="53" customFormat="1">
      <c r="A906" s="49"/>
      <c r="B906" s="50"/>
      <c r="C906" s="51"/>
      <c r="D906" s="49"/>
      <c r="E906" s="52"/>
      <c r="F906" s="52"/>
      <c r="G906" s="52"/>
      <c r="H906" s="52"/>
      <c r="I906" s="52"/>
    </row>
    <row r="907" spans="1:9" s="53" customFormat="1">
      <c r="A907" s="49"/>
      <c r="B907" s="50"/>
      <c r="C907" s="51"/>
      <c r="D907" s="49"/>
      <c r="E907" s="52"/>
      <c r="F907" s="52"/>
      <c r="G907" s="52"/>
      <c r="H907" s="52"/>
      <c r="I907" s="52"/>
    </row>
    <row r="908" spans="1:9" s="53" customFormat="1">
      <c r="A908" s="49"/>
      <c r="B908" s="50"/>
      <c r="C908" s="51"/>
      <c r="D908" s="49"/>
      <c r="E908" s="52"/>
      <c r="F908" s="52"/>
      <c r="G908" s="52"/>
      <c r="H908" s="52"/>
      <c r="I908" s="52"/>
    </row>
    <row r="909" spans="1:9" s="53" customFormat="1">
      <c r="A909" s="49"/>
      <c r="B909" s="50"/>
      <c r="C909" s="51"/>
      <c r="D909" s="49"/>
      <c r="E909" s="52"/>
      <c r="F909" s="52"/>
      <c r="G909" s="52"/>
      <c r="H909" s="52"/>
      <c r="I909" s="52"/>
    </row>
    <row r="910" spans="1:9" s="53" customFormat="1">
      <c r="A910" s="49"/>
      <c r="B910" s="50"/>
      <c r="C910" s="51"/>
      <c r="D910" s="49"/>
      <c r="E910" s="52"/>
      <c r="F910" s="52"/>
      <c r="G910" s="52"/>
      <c r="H910" s="52"/>
      <c r="I910" s="52"/>
    </row>
    <row r="911" spans="1:9" s="53" customFormat="1">
      <c r="A911" s="49"/>
      <c r="B911" s="50"/>
      <c r="C911" s="51"/>
      <c r="D911" s="49"/>
      <c r="E911" s="52"/>
      <c r="F911" s="52"/>
      <c r="G911" s="52"/>
      <c r="H911" s="52"/>
      <c r="I911" s="52"/>
    </row>
    <row r="912" spans="1:9" s="53" customFormat="1">
      <c r="A912" s="49"/>
      <c r="B912" s="50"/>
      <c r="C912" s="51"/>
      <c r="D912" s="49"/>
      <c r="E912" s="52"/>
      <c r="F912" s="52"/>
      <c r="G912" s="52"/>
      <c r="H912" s="52"/>
      <c r="I912" s="52"/>
    </row>
    <row r="913" spans="1:9" s="53" customFormat="1">
      <c r="A913" s="49"/>
      <c r="B913" s="50"/>
      <c r="C913" s="51"/>
      <c r="D913" s="49"/>
      <c r="E913" s="52"/>
      <c r="F913" s="52"/>
      <c r="G913" s="52"/>
      <c r="H913" s="52"/>
      <c r="I913" s="52"/>
    </row>
    <row r="914" spans="1:9" s="53" customFormat="1">
      <c r="A914" s="49"/>
      <c r="B914" s="50"/>
      <c r="C914" s="51"/>
      <c r="D914" s="49"/>
      <c r="E914" s="52"/>
      <c r="F914" s="52"/>
      <c r="G914" s="52"/>
      <c r="H914" s="52"/>
      <c r="I914" s="52"/>
    </row>
    <row r="915" spans="1:9" s="53" customFormat="1">
      <c r="A915" s="49"/>
      <c r="B915" s="50"/>
      <c r="C915" s="51"/>
      <c r="D915" s="49"/>
      <c r="E915" s="52"/>
      <c r="F915" s="52"/>
      <c r="G915" s="52"/>
      <c r="H915" s="52"/>
      <c r="I915" s="52"/>
    </row>
    <row r="916" spans="1:9" s="53" customFormat="1">
      <c r="A916" s="49"/>
      <c r="B916" s="50"/>
      <c r="C916" s="51"/>
      <c r="D916" s="49"/>
      <c r="E916" s="52"/>
      <c r="F916" s="52"/>
      <c r="G916" s="52"/>
      <c r="H916" s="52"/>
      <c r="I916" s="52"/>
    </row>
    <row r="917" spans="1:9" s="53" customFormat="1">
      <c r="A917" s="49"/>
      <c r="B917" s="50"/>
      <c r="C917" s="51"/>
      <c r="D917" s="49"/>
      <c r="E917" s="52"/>
      <c r="F917" s="52"/>
      <c r="G917" s="52"/>
      <c r="H917" s="52"/>
      <c r="I917" s="52"/>
    </row>
    <row r="918" spans="1:9" s="53" customFormat="1">
      <c r="A918" s="49"/>
      <c r="B918" s="50"/>
      <c r="C918" s="51"/>
      <c r="D918" s="49"/>
      <c r="E918" s="52"/>
      <c r="F918" s="52"/>
      <c r="G918" s="52"/>
      <c r="H918" s="52"/>
      <c r="I918" s="52"/>
    </row>
    <row r="919" spans="1:9" s="53" customFormat="1">
      <c r="A919" s="49"/>
      <c r="B919" s="50"/>
      <c r="C919" s="51"/>
      <c r="D919" s="49"/>
      <c r="E919" s="52"/>
      <c r="F919" s="52"/>
      <c r="G919" s="52"/>
      <c r="H919" s="52"/>
      <c r="I919" s="52"/>
    </row>
    <row r="920" spans="1:9" s="53" customFormat="1">
      <c r="A920" s="49"/>
      <c r="B920" s="50"/>
      <c r="C920" s="51"/>
      <c r="D920" s="49"/>
      <c r="E920" s="52"/>
      <c r="F920" s="52"/>
      <c r="G920" s="52"/>
      <c r="H920" s="52"/>
      <c r="I920" s="52"/>
    </row>
    <row r="921" spans="1:9" s="53" customFormat="1">
      <c r="A921" s="49"/>
      <c r="B921" s="50"/>
      <c r="C921" s="51"/>
      <c r="D921" s="49"/>
      <c r="E921" s="52"/>
      <c r="F921" s="52"/>
      <c r="G921" s="52"/>
      <c r="H921" s="52"/>
      <c r="I921" s="52"/>
    </row>
    <row r="922" spans="1:9" s="53" customFormat="1">
      <c r="A922" s="49"/>
      <c r="B922" s="50"/>
      <c r="C922" s="51"/>
      <c r="D922" s="49"/>
      <c r="E922" s="52"/>
      <c r="F922" s="52"/>
      <c r="G922" s="52"/>
      <c r="H922" s="52"/>
      <c r="I922" s="52"/>
    </row>
    <row r="923" spans="1:9" s="53" customFormat="1">
      <c r="A923" s="49"/>
      <c r="B923" s="50"/>
      <c r="C923" s="51"/>
      <c r="D923" s="49"/>
      <c r="E923" s="52"/>
      <c r="F923" s="52"/>
      <c r="G923" s="52"/>
      <c r="H923" s="52"/>
      <c r="I923" s="52"/>
    </row>
    <row r="924" spans="1:9" s="53" customFormat="1">
      <c r="A924" s="49"/>
      <c r="B924" s="50"/>
      <c r="C924" s="51"/>
      <c r="D924" s="49"/>
      <c r="E924" s="52"/>
      <c r="F924" s="52"/>
      <c r="G924" s="52"/>
      <c r="H924" s="52"/>
      <c r="I924" s="52"/>
    </row>
    <row r="925" spans="1:9" s="53" customFormat="1">
      <c r="A925" s="49"/>
      <c r="B925" s="50"/>
      <c r="C925" s="51"/>
      <c r="D925" s="49"/>
      <c r="E925" s="52"/>
      <c r="F925" s="52"/>
      <c r="G925" s="52"/>
      <c r="H925" s="52"/>
      <c r="I925" s="52"/>
    </row>
    <row r="926" spans="1:9" s="53" customFormat="1">
      <c r="A926" s="49"/>
      <c r="B926" s="50"/>
      <c r="C926" s="51"/>
      <c r="D926" s="49"/>
      <c r="E926" s="52"/>
      <c r="F926" s="52"/>
      <c r="G926" s="52"/>
      <c r="H926" s="52"/>
      <c r="I926" s="52"/>
    </row>
    <row r="927" spans="1:9" s="53" customFormat="1">
      <c r="A927" s="49"/>
      <c r="B927" s="50"/>
      <c r="C927" s="51"/>
      <c r="D927" s="49"/>
      <c r="E927" s="52"/>
      <c r="F927" s="52"/>
      <c r="G927" s="52"/>
      <c r="H927" s="52"/>
      <c r="I927" s="52"/>
    </row>
    <row r="928" spans="1:9" s="53" customFormat="1">
      <c r="A928" s="49"/>
      <c r="B928" s="50"/>
      <c r="C928" s="51"/>
      <c r="D928" s="49"/>
      <c r="E928" s="52"/>
      <c r="F928" s="52"/>
      <c r="G928" s="52"/>
      <c r="H928" s="52"/>
      <c r="I928" s="52"/>
    </row>
    <row r="929" spans="1:9" s="53" customFormat="1">
      <c r="A929" s="49"/>
      <c r="B929" s="50"/>
      <c r="C929" s="51"/>
      <c r="D929" s="49"/>
      <c r="E929" s="52"/>
      <c r="F929" s="52"/>
      <c r="G929" s="52"/>
      <c r="H929" s="52"/>
      <c r="I929" s="52"/>
    </row>
    <row r="930" spans="1:9" s="53" customFormat="1">
      <c r="A930" s="49"/>
      <c r="B930" s="50"/>
      <c r="C930" s="51"/>
      <c r="D930" s="49"/>
      <c r="E930" s="52"/>
      <c r="F930" s="52"/>
      <c r="G930" s="52"/>
      <c r="H930" s="52"/>
      <c r="I930" s="52"/>
    </row>
    <row r="931" spans="1:9" s="53" customFormat="1">
      <c r="A931" s="49"/>
      <c r="B931" s="50"/>
      <c r="C931" s="51"/>
      <c r="D931" s="49"/>
      <c r="E931" s="52"/>
      <c r="F931" s="52"/>
      <c r="G931" s="52"/>
      <c r="H931" s="52"/>
      <c r="I931" s="52"/>
    </row>
    <row r="932" spans="1:9" s="53" customFormat="1">
      <c r="A932" s="49"/>
      <c r="B932" s="50"/>
      <c r="C932" s="51"/>
      <c r="D932" s="49"/>
      <c r="E932" s="52"/>
      <c r="F932" s="52"/>
      <c r="G932" s="52"/>
      <c r="H932" s="52"/>
      <c r="I932" s="52"/>
    </row>
    <row r="933" spans="1:9" s="53" customFormat="1">
      <c r="A933" s="49"/>
      <c r="B933" s="50"/>
      <c r="C933" s="51"/>
      <c r="D933" s="49"/>
      <c r="E933" s="52"/>
      <c r="F933" s="52"/>
      <c r="G933" s="52"/>
      <c r="H933" s="52"/>
      <c r="I933" s="52"/>
    </row>
    <row r="934" spans="1:9" s="53" customFormat="1">
      <c r="A934" s="49"/>
      <c r="B934" s="50"/>
      <c r="C934" s="51"/>
      <c r="D934" s="49"/>
      <c r="E934" s="52"/>
      <c r="F934" s="52"/>
      <c r="G934" s="52"/>
      <c r="H934" s="52"/>
      <c r="I934" s="52"/>
    </row>
    <row r="935" spans="1:9" s="53" customFormat="1">
      <c r="A935" s="49"/>
      <c r="B935" s="50"/>
      <c r="C935" s="51"/>
      <c r="D935" s="49"/>
      <c r="E935" s="52"/>
      <c r="F935" s="52"/>
      <c r="G935" s="52"/>
      <c r="H935" s="52"/>
      <c r="I935" s="52"/>
    </row>
    <row r="936" spans="1:9" s="53" customFormat="1">
      <c r="A936" s="49"/>
      <c r="B936" s="50"/>
      <c r="C936" s="51"/>
      <c r="D936" s="49"/>
      <c r="E936" s="52"/>
      <c r="F936" s="52"/>
      <c r="G936" s="52"/>
      <c r="H936" s="52"/>
      <c r="I936" s="52"/>
    </row>
    <row r="937" spans="1:9" s="53" customFormat="1">
      <c r="A937" s="49"/>
      <c r="B937" s="50"/>
      <c r="C937" s="51"/>
      <c r="D937" s="49"/>
      <c r="E937" s="52"/>
      <c r="F937" s="52"/>
      <c r="G937" s="52"/>
      <c r="H937" s="52"/>
      <c r="I937" s="52"/>
    </row>
    <row r="938" spans="1:9" s="53" customFormat="1">
      <c r="A938" s="49"/>
      <c r="B938" s="50"/>
      <c r="C938" s="51"/>
      <c r="D938" s="49"/>
      <c r="E938" s="52"/>
      <c r="F938" s="52"/>
      <c r="G938" s="52"/>
      <c r="H938" s="52"/>
      <c r="I938" s="52"/>
    </row>
    <row r="939" spans="1:9" s="53" customFormat="1">
      <c r="A939" s="49"/>
      <c r="B939" s="50"/>
      <c r="C939" s="51"/>
      <c r="D939" s="49"/>
      <c r="E939" s="52"/>
      <c r="F939" s="52"/>
      <c r="G939" s="52"/>
      <c r="H939" s="52"/>
      <c r="I939" s="52"/>
    </row>
    <row r="940" spans="1:9" s="53" customFormat="1">
      <c r="A940" s="49"/>
      <c r="B940" s="50"/>
      <c r="C940" s="51"/>
      <c r="D940" s="49"/>
      <c r="E940" s="52"/>
      <c r="F940" s="52"/>
      <c r="G940" s="52"/>
      <c r="H940" s="52"/>
      <c r="I940" s="52"/>
    </row>
    <row r="941" spans="1:9" s="53" customFormat="1">
      <c r="A941" s="49"/>
      <c r="B941" s="50"/>
      <c r="C941" s="51"/>
      <c r="D941" s="49"/>
      <c r="E941" s="52"/>
      <c r="F941" s="52"/>
      <c r="G941" s="52"/>
      <c r="H941" s="52"/>
      <c r="I941" s="52"/>
    </row>
    <row r="942" spans="1:9" s="53" customFormat="1">
      <c r="A942" s="49"/>
      <c r="B942" s="50"/>
      <c r="C942" s="51"/>
      <c r="D942" s="49"/>
      <c r="E942" s="52"/>
      <c r="F942" s="52"/>
      <c r="G942" s="52"/>
      <c r="H942" s="52"/>
      <c r="I942" s="52"/>
    </row>
    <row r="943" spans="1:9" s="53" customFormat="1">
      <c r="A943" s="49"/>
      <c r="B943" s="50"/>
      <c r="C943" s="51"/>
      <c r="D943" s="49"/>
      <c r="E943" s="52"/>
      <c r="F943" s="52"/>
      <c r="G943" s="52"/>
      <c r="H943" s="52"/>
      <c r="I943" s="52"/>
    </row>
    <row r="944" spans="1:9" s="53" customFormat="1">
      <c r="A944" s="49"/>
      <c r="B944" s="50"/>
      <c r="C944" s="51"/>
      <c r="D944" s="49"/>
      <c r="E944" s="52"/>
      <c r="F944" s="52"/>
      <c r="G944" s="52"/>
      <c r="H944" s="52"/>
      <c r="I944" s="52"/>
    </row>
    <row r="945" spans="1:9" s="53" customFormat="1">
      <c r="A945" s="49"/>
      <c r="B945" s="50"/>
      <c r="C945" s="51"/>
      <c r="D945" s="49"/>
      <c r="E945" s="52"/>
      <c r="F945" s="52"/>
      <c r="G945" s="52"/>
      <c r="H945" s="52"/>
      <c r="I945" s="52"/>
    </row>
    <row r="946" spans="1:9" s="53" customFormat="1">
      <c r="A946" s="49"/>
      <c r="B946" s="50"/>
      <c r="C946" s="51"/>
      <c r="D946" s="49"/>
      <c r="E946" s="52"/>
      <c r="F946" s="52"/>
      <c r="G946" s="52"/>
      <c r="H946" s="52"/>
      <c r="I946" s="52"/>
    </row>
    <row r="947" spans="1:9" s="53" customFormat="1">
      <c r="A947" s="49"/>
      <c r="B947" s="50"/>
      <c r="C947" s="51"/>
      <c r="D947" s="49"/>
      <c r="E947" s="52"/>
      <c r="F947" s="52"/>
      <c r="G947" s="52"/>
      <c r="H947" s="52"/>
      <c r="I947" s="52"/>
    </row>
    <row r="948" spans="1:9" s="53" customFormat="1">
      <c r="A948" s="49"/>
      <c r="B948" s="50"/>
      <c r="C948" s="51"/>
      <c r="D948" s="49"/>
      <c r="E948" s="52"/>
      <c r="F948" s="52"/>
      <c r="G948" s="52"/>
      <c r="H948" s="52"/>
      <c r="I948" s="52"/>
    </row>
    <row r="949" spans="1:9" s="53" customFormat="1">
      <c r="A949" s="49"/>
      <c r="B949" s="50"/>
      <c r="C949" s="51"/>
      <c r="D949" s="49"/>
      <c r="E949" s="52"/>
      <c r="F949" s="52"/>
      <c r="G949" s="52"/>
      <c r="H949" s="52"/>
      <c r="I949" s="52"/>
    </row>
    <row r="950" spans="1:9" s="53" customFormat="1">
      <c r="A950" s="49"/>
      <c r="B950" s="50"/>
      <c r="C950" s="51"/>
      <c r="D950" s="49"/>
      <c r="E950" s="52"/>
      <c r="F950" s="52"/>
      <c r="G950" s="52"/>
      <c r="H950" s="52"/>
      <c r="I950" s="52"/>
    </row>
    <row r="951" spans="1:9" s="53" customFormat="1">
      <c r="A951" s="49"/>
      <c r="B951" s="50"/>
      <c r="C951" s="51"/>
      <c r="D951" s="49"/>
      <c r="E951" s="52"/>
      <c r="F951" s="52"/>
      <c r="G951" s="52"/>
      <c r="H951" s="52"/>
      <c r="I951" s="52"/>
    </row>
    <row r="952" spans="1:9" s="53" customFormat="1">
      <c r="A952" s="49"/>
      <c r="B952" s="50"/>
      <c r="C952" s="51"/>
      <c r="D952" s="49"/>
      <c r="E952" s="52"/>
      <c r="F952" s="52"/>
      <c r="G952" s="52"/>
      <c r="H952" s="52"/>
      <c r="I952" s="52"/>
    </row>
    <row r="953" spans="1:9" s="53" customFormat="1">
      <c r="A953" s="49"/>
      <c r="B953" s="50"/>
      <c r="C953" s="51"/>
      <c r="D953" s="49"/>
      <c r="E953" s="52"/>
      <c r="F953" s="52"/>
      <c r="G953" s="52"/>
      <c r="H953" s="52"/>
      <c r="I953" s="52"/>
    </row>
    <row r="954" spans="1:9" s="53" customFormat="1">
      <c r="A954" s="49"/>
      <c r="B954" s="50"/>
      <c r="C954" s="51"/>
      <c r="D954" s="49"/>
      <c r="E954" s="52"/>
      <c r="F954" s="52"/>
      <c r="G954" s="52"/>
      <c r="H954" s="52"/>
      <c r="I954" s="52"/>
    </row>
    <row r="955" spans="1:9" s="53" customFormat="1">
      <c r="A955" s="49"/>
      <c r="B955" s="50"/>
      <c r="C955" s="51"/>
      <c r="D955" s="49"/>
      <c r="E955" s="52"/>
      <c r="F955" s="52"/>
      <c r="G955" s="52"/>
      <c r="H955" s="52"/>
      <c r="I955" s="52"/>
    </row>
    <row r="956" spans="1:9" s="53" customFormat="1">
      <c r="A956" s="49"/>
      <c r="B956" s="50"/>
      <c r="C956" s="51"/>
      <c r="D956" s="49"/>
      <c r="E956" s="52"/>
      <c r="F956" s="52"/>
      <c r="G956" s="52"/>
      <c r="H956" s="52"/>
      <c r="I956" s="52"/>
    </row>
    <row r="957" spans="1:9" s="53" customFormat="1">
      <c r="A957" s="49"/>
      <c r="B957" s="50"/>
      <c r="C957" s="51"/>
      <c r="D957" s="49"/>
      <c r="E957" s="52"/>
      <c r="F957" s="52"/>
      <c r="G957" s="52"/>
      <c r="H957" s="52"/>
      <c r="I957" s="52"/>
    </row>
    <row r="958" spans="1:9" s="53" customFormat="1">
      <c r="A958" s="49"/>
      <c r="B958" s="50"/>
      <c r="C958" s="51"/>
      <c r="D958" s="49"/>
      <c r="E958" s="52"/>
      <c r="F958" s="52"/>
      <c r="G958" s="52"/>
      <c r="H958" s="52"/>
      <c r="I958" s="52"/>
    </row>
    <row r="959" spans="1:9" s="53" customFormat="1">
      <c r="A959" s="49"/>
      <c r="B959" s="50"/>
      <c r="C959" s="51"/>
      <c r="D959" s="49"/>
      <c r="E959" s="52"/>
      <c r="F959" s="52"/>
      <c r="G959" s="52"/>
      <c r="H959" s="52"/>
      <c r="I959" s="52"/>
    </row>
    <row r="960" spans="1:9" s="53" customFormat="1">
      <c r="A960" s="49"/>
      <c r="B960" s="50"/>
      <c r="C960" s="51"/>
      <c r="D960" s="49"/>
      <c r="E960" s="52"/>
      <c r="F960" s="52"/>
      <c r="G960" s="52"/>
      <c r="H960" s="52"/>
      <c r="I960" s="52"/>
    </row>
    <row r="961" spans="1:9" s="53" customFormat="1">
      <c r="A961" s="49"/>
      <c r="B961" s="50"/>
      <c r="C961" s="51"/>
      <c r="D961" s="49"/>
      <c r="E961" s="52"/>
      <c r="F961" s="52"/>
      <c r="G961" s="52"/>
      <c r="H961" s="52"/>
      <c r="I961" s="52"/>
    </row>
    <row r="962" spans="1:9" s="53" customFormat="1">
      <c r="A962" s="49"/>
      <c r="B962" s="50"/>
      <c r="C962" s="51"/>
      <c r="D962" s="49"/>
      <c r="E962" s="52"/>
      <c r="F962" s="52"/>
      <c r="G962" s="52"/>
      <c r="H962" s="52"/>
      <c r="I962" s="52"/>
    </row>
    <row r="963" spans="1:9" s="53" customFormat="1">
      <c r="A963" s="49"/>
      <c r="B963" s="50"/>
      <c r="C963" s="51"/>
      <c r="D963" s="49"/>
      <c r="E963" s="52"/>
      <c r="F963" s="52"/>
      <c r="G963" s="52"/>
      <c r="H963" s="52"/>
      <c r="I963" s="52"/>
    </row>
    <row r="964" spans="1:9" s="53" customFormat="1">
      <c r="A964" s="49"/>
      <c r="B964" s="50"/>
      <c r="C964" s="51"/>
      <c r="D964" s="49"/>
      <c r="E964" s="52"/>
      <c r="F964" s="52"/>
      <c r="G964" s="52"/>
      <c r="H964" s="52"/>
      <c r="I964" s="52"/>
    </row>
    <row r="965" spans="1:9" s="53" customFormat="1">
      <c r="A965" s="49"/>
      <c r="B965" s="50"/>
      <c r="C965" s="51"/>
      <c r="D965" s="49"/>
      <c r="E965" s="52"/>
      <c r="F965" s="52"/>
      <c r="G965" s="52"/>
      <c r="H965" s="52"/>
      <c r="I965" s="52"/>
    </row>
    <row r="966" spans="1:9" s="53" customFormat="1">
      <c r="A966" s="49"/>
      <c r="B966" s="50"/>
      <c r="C966" s="51"/>
      <c r="D966" s="49"/>
      <c r="E966" s="52"/>
      <c r="F966" s="52"/>
      <c r="G966" s="52"/>
      <c r="H966" s="52"/>
      <c r="I966" s="52"/>
    </row>
    <row r="967" spans="1:9" s="53" customFormat="1">
      <c r="A967" s="49"/>
      <c r="B967" s="50"/>
      <c r="C967" s="51"/>
      <c r="D967" s="49"/>
      <c r="E967" s="52"/>
      <c r="F967" s="52"/>
      <c r="G967" s="52"/>
      <c r="H967" s="52"/>
      <c r="I967" s="52"/>
    </row>
    <row r="968" spans="1:9" s="53" customFormat="1">
      <c r="A968" s="49"/>
      <c r="B968" s="50"/>
      <c r="C968" s="51"/>
      <c r="D968" s="49"/>
      <c r="E968" s="52"/>
      <c r="F968" s="52"/>
      <c r="G968" s="52"/>
      <c r="H968" s="52"/>
      <c r="I968" s="52"/>
    </row>
    <row r="969" spans="1:9" s="53" customFormat="1">
      <c r="A969" s="49"/>
      <c r="B969" s="50"/>
      <c r="C969" s="51"/>
      <c r="D969" s="49"/>
      <c r="E969" s="52"/>
      <c r="F969" s="52"/>
      <c r="G969" s="52"/>
      <c r="H969" s="52"/>
      <c r="I969" s="52"/>
    </row>
    <row r="970" spans="1:9" s="53" customFormat="1">
      <c r="A970" s="49"/>
      <c r="B970" s="50"/>
      <c r="C970" s="51"/>
      <c r="D970" s="49"/>
      <c r="E970" s="52"/>
      <c r="F970" s="52"/>
      <c r="G970" s="52"/>
      <c r="H970" s="52"/>
      <c r="I970" s="52"/>
    </row>
    <row r="971" spans="1:9" s="53" customFormat="1">
      <c r="A971" s="49"/>
      <c r="B971" s="50"/>
      <c r="C971" s="51"/>
      <c r="D971" s="49"/>
      <c r="E971" s="52"/>
      <c r="F971" s="52"/>
      <c r="G971" s="52"/>
      <c r="H971" s="52"/>
      <c r="I971" s="52"/>
    </row>
    <row r="972" spans="1:9" s="53" customFormat="1">
      <c r="A972" s="49"/>
      <c r="B972" s="50"/>
      <c r="C972" s="51"/>
      <c r="D972" s="49"/>
      <c r="E972" s="52"/>
      <c r="F972" s="52"/>
      <c r="G972" s="52"/>
      <c r="H972" s="52"/>
      <c r="I972" s="52"/>
    </row>
    <row r="973" spans="1:9" s="53" customFormat="1">
      <c r="A973" s="49"/>
      <c r="B973" s="50"/>
      <c r="C973" s="51"/>
      <c r="D973" s="49"/>
      <c r="E973" s="52"/>
      <c r="F973" s="52"/>
      <c r="G973" s="52"/>
      <c r="H973" s="52"/>
      <c r="I973" s="52"/>
    </row>
    <row r="974" spans="1:9" s="53" customFormat="1">
      <c r="A974" s="49"/>
      <c r="B974" s="50"/>
      <c r="C974" s="51"/>
      <c r="D974" s="49"/>
      <c r="E974" s="52"/>
      <c r="F974" s="52"/>
      <c r="G974" s="52"/>
      <c r="H974" s="52"/>
      <c r="I974" s="52"/>
    </row>
    <row r="975" spans="1:9" s="53" customFormat="1">
      <c r="A975" s="49"/>
      <c r="B975" s="50"/>
      <c r="C975" s="51"/>
      <c r="D975" s="49"/>
      <c r="E975" s="52"/>
      <c r="F975" s="52"/>
      <c r="G975" s="52"/>
      <c r="H975" s="52"/>
      <c r="I975" s="52"/>
    </row>
    <row r="976" spans="1:9" s="53" customFormat="1">
      <c r="A976" s="49"/>
      <c r="B976" s="50"/>
      <c r="C976" s="51"/>
      <c r="D976" s="49"/>
      <c r="E976" s="52"/>
      <c r="F976" s="52"/>
      <c r="G976" s="52"/>
      <c r="H976" s="52"/>
      <c r="I976" s="52"/>
    </row>
    <row r="977" spans="1:9" s="53" customFormat="1">
      <c r="A977" s="49"/>
      <c r="B977" s="50"/>
      <c r="C977" s="51"/>
      <c r="D977" s="49"/>
      <c r="E977" s="52"/>
      <c r="F977" s="52"/>
      <c r="G977" s="52"/>
      <c r="H977" s="52"/>
      <c r="I977" s="52"/>
    </row>
    <row r="978" spans="1:9" s="53" customFormat="1">
      <c r="A978" s="49"/>
      <c r="B978" s="50"/>
      <c r="C978" s="51"/>
      <c r="D978" s="49"/>
      <c r="E978" s="52"/>
      <c r="F978" s="52"/>
      <c r="G978" s="52"/>
      <c r="H978" s="52"/>
      <c r="I978" s="52"/>
    </row>
    <row r="979" spans="1:9" s="53" customFormat="1">
      <c r="A979" s="49"/>
      <c r="B979" s="50"/>
      <c r="C979" s="51"/>
      <c r="D979" s="49"/>
      <c r="E979" s="52"/>
      <c r="F979" s="52"/>
      <c r="G979" s="52"/>
      <c r="H979" s="52"/>
      <c r="I979" s="52"/>
    </row>
    <row r="980" spans="1:9" s="53" customFormat="1">
      <c r="A980" s="49"/>
      <c r="B980" s="50"/>
      <c r="C980" s="51"/>
      <c r="D980" s="49"/>
      <c r="E980" s="52"/>
      <c r="F980" s="52"/>
      <c r="G980" s="52"/>
      <c r="H980" s="52"/>
      <c r="I980" s="52"/>
    </row>
    <row r="981" spans="1:9" s="53" customFormat="1">
      <c r="A981" s="49"/>
      <c r="B981" s="50"/>
      <c r="C981" s="51"/>
      <c r="D981" s="49"/>
      <c r="E981" s="52"/>
      <c r="F981" s="52"/>
      <c r="G981" s="52"/>
      <c r="H981" s="52"/>
      <c r="I981" s="52"/>
    </row>
    <row r="982" spans="1:9" s="53" customFormat="1">
      <c r="A982" s="49"/>
      <c r="B982" s="50"/>
      <c r="C982" s="51"/>
      <c r="D982" s="49"/>
      <c r="E982" s="52"/>
      <c r="F982" s="52"/>
      <c r="G982" s="52"/>
      <c r="H982" s="52"/>
      <c r="I982" s="52"/>
    </row>
    <row r="983" spans="1:9" s="53" customFormat="1">
      <c r="A983" s="49"/>
      <c r="B983" s="50"/>
      <c r="C983" s="51"/>
      <c r="D983" s="49"/>
      <c r="E983" s="52"/>
      <c r="F983" s="52"/>
      <c r="G983" s="52"/>
      <c r="H983" s="52"/>
      <c r="I983" s="52"/>
    </row>
    <row r="984" spans="1:9" s="53" customFormat="1">
      <c r="A984" s="49"/>
      <c r="B984" s="50"/>
      <c r="C984" s="51"/>
      <c r="D984" s="49"/>
      <c r="E984" s="52"/>
      <c r="F984" s="52"/>
      <c r="G984" s="52"/>
      <c r="H984" s="52"/>
      <c r="I984" s="52"/>
    </row>
    <row r="985" spans="1:9" s="53" customFormat="1">
      <c r="A985" s="49"/>
      <c r="B985" s="50"/>
      <c r="C985" s="51"/>
      <c r="D985" s="49"/>
      <c r="E985" s="52"/>
      <c r="F985" s="52"/>
      <c r="G985" s="52"/>
      <c r="H985" s="52"/>
      <c r="I985" s="52"/>
    </row>
    <row r="986" spans="1:9" s="53" customFormat="1">
      <c r="A986" s="49"/>
      <c r="B986" s="50"/>
      <c r="C986" s="51"/>
      <c r="D986" s="49"/>
      <c r="E986" s="52"/>
      <c r="F986" s="52"/>
      <c r="G986" s="52"/>
      <c r="H986" s="52"/>
      <c r="I986" s="52"/>
    </row>
    <row r="987" spans="1:9" s="53" customFormat="1">
      <c r="A987" s="49"/>
      <c r="B987" s="50"/>
      <c r="C987" s="51"/>
      <c r="D987" s="49"/>
      <c r="E987" s="52"/>
      <c r="F987" s="52"/>
      <c r="G987" s="52"/>
      <c r="H987" s="52"/>
      <c r="I987" s="52"/>
    </row>
    <row r="988" spans="1:9" s="53" customFormat="1">
      <c r="A988" s="49"/>
      <c r="B988" s="50"/>
      <c r="C988" s="51"/>
      <c r="D988" s="49"/>
      <c r="E988" s="52"/>
      <c r="F988" s="52"/>
      <c r="G988" s="52"/>
      <c r="H988" s="52"/>
      <c r="I988" s="52"/>
    </row>
    <row r="989" spans="1:9" s="53" customFormat="1">
      <c r="A989" s="49"/>
      <c r="B989" s="50"/>
      <c r="C989" s="51"/>
      <c r="D989" s="49"/>
      <c r="E989" s="52"/>
      <c r="F989" s="52"/>
      <c r="G989" s="52"/>
      <c r="H989" s="52"/>
      <c r="I989" s="52"/>
    </row>
    <row r="990" spans="1:9" s="53" customFormat="1">
      <c r="A990" s="49"/>
      <c r="B990" s="50"/>
      <c r="C990" s="51"/>
      <c r="D990" s="49"/>
      <c r="E990" s="52"/>
      <c r="F990" s="52"/>
      <c r="G990" s="52"/>
      <c r="H990" s="52"/>
      <c r="I990" s="52"/>
    </row>
    <row r="991" spans="1:9" s="53" customFormat="1">
      <c r="A991" s="49"/>
      <c r="B991" s="50"/>
      <c r="C991" s="51"/>
      <c r="D991" s="49"/>
      <c r="E991" s="52"/>
      <c r="F991" s="52"/>
      <c r="G991" s="52"/>
      <c r="H991" s="52"/>
      <c r="I991" s="52"/>
    </row>
    <row r="992" spans="1:9" s="53" customFormat="1">
      <c r="A992" s="49"/>
      <c r="B992" s="50"/>
      <c r="C992" s="51"/>
      <c r="D992" s="49"/>
      <c r="E992" s="52"/>
      <c r="F992" s="52"/>
      <c r="G992" s="52"/>
      <c r="H992" s="52"/>
      <c r="I992" s="52"/>
    </row>
    <row r="993" spans="1:9" s="53" customFormat="1">
      <c r="A993" s="49"/>
      <c r="B993" s="50"/>
      <c r="C993" s="51"/>
      <c r="D993" s="49"/>
      <c r="E993" s="52"/>
      <c r="F993" s="52"/>
      <c r="G993" s="52"/>
      <c r="H993" s="52"/>
      <c r="I993" s="52"/>
    </row>
    <row r="994" spans="1:9" s="53" customFormat="1">
      <c r="A994" s="49"/>
      <c r="B994" s="50"/>
      <c r="C994" s="51"/>
      <c r="D994" s="49"/>
      <c r="E994" s="52"/>
      <c r="F994" s="52"/>
      <c r="G994" s="52"/>
      <c r="H994" s="52"/>
      <c r="I994" s="52"/>
    </row>
    <row r="995" spans="1:9" s="53" customFormat="1">
      <c r="A995" s="49"/>
      <c r="B995" s="50"/>
      <c r="C995" s="51"/>
      <c r="D995" s="49"/>
      <c r="E995" s="52"/>
      <c r="F995" s="52"/>
      <c r="G995" s="52"/>
      <c r="H995" s="52"/>
      <c r="I995" s="52"/>
    </row>
    <row r="996" spans="1:9" s="53" customFormat="1">
      <c r="A996" s="49"/>
      <c r="B996" s="50"/>
      <c r="C996" s="51"/>
      <c r="D996" s="49"/>
      <c r="E996" s="52"/>
      <c r="F996" s="52"/>
      <c r="G996" s="52"/>
      <c r="H996" s="52"/>
      <c r="I996" s="52"/>
    </row>
    <row r="997" spans="1:9" s="53" customFormat="1">
      <c r="A997" s="49"/>
      <c r="B997" s="50"/>
      <c r="C997" s="51"/>
      <c r="D997" s="49"/>
      <c r="E997" s="52"/>
      <c r="F997" s="52"/>
      <c r="G997" s="52"/>
      <c r="H997" s="52"/>
      <c r="I997" s="52"/>
    </row>
    <row r="998" spans="1:9" s="53" customFormat="1">
      <c r="A998" s="49"/>
      <c r="B998" s="50"/>
      <c r="C998" s="51"/>
      <c r="D998" s="49"/>
      <c r="E998" s="52"/>
      <c r="F998" s="52"/>
      <c r="G998" s="52"/>
      <c r="H998" s="52"/>
      <c r="I998" s="52"/>
    </row>
    <row r="999" spans="1:9" s="53" customFormat="1">
      <c r="A999" s="49"/>
      <c r="B999" s="50"/>
      <c r="C999" s="51"/>
      <c r="D999" s="49"/>
      <c r="E999" s="52"/>
      <c r="F999" s="52"/>
      <c r="G999" s="52"/>
      <c r="H999" s="52"/>
      <c r="I999" s="52"/>
    </row>
    <row r="1000" spans="1:9" s="53" customFormat="1">
      <c r="A1000" s="49"/>
      <c r="B1000" s="50"/>
      <c r="C1000" s="51"/>
      <c r="D1000" s="49"/>
      <c r="E1000" s="52"/>
      <c r="F1000" s="52"/>
      <c r="G1000" s="52"/>
      <c r="H1000" s="52"/>
      <c r="I1000" s="52"/>
    </row>
    <row r="1001" spans="1:9" s="53" customFormat="1">
      <c r="A1001" s="49"/>
      <c r="B1001" s="50"/>
      <c r="C1001" s="51"/>
      <c r="D1001" s="49"/>
      <c r="E1001" s="52"/>
      <c r="F1001" s="52"/>
      <c r="G1001" s="52"/>
      <c r="H1001" s="52"/>
      <c r="I1001" s="52"/>
    </row>
    <row r="1002" spans="1:9" s="53" customFormat="1">
      <c r="A1002" s="49"/>
      <c r="B1002" s="50"/>
      <c r="C1002" s="51"/>
      <c r="D1002" s="49"/>
      <c r="E1002" s="52"/>
      <c r="F1002" s="52"/>
      <c r="G1002" s="52"/>
      <c r="H1002" s="52"/>
      <c r="I1002" s="52"/>
    </row>
    <row r="1003" spans="1:9" s="53" customFormat="1">
      <c r="A1003" s="49"/>
      <c r="B1003" s="50"/>
      <c r="C1003" s="51"/>
      <c r="D1003" s="49"/>
      <c r="E1003" s="52"/>
      <c r="F1003" s="52"/>
      <c r="G1003" s="52"/>
      <c r="H1003" s="52"/>
      <c r="I1003" s="52"/>
    </row>
    <row r="1004" spans="1:9" s="53" customFormat="1">
      <c r="A1004" s="49"/>
      <c r="B1004" s="50"/>
      <c r="C1004" s="51"/>
      <c r="D1004" s="49"/>
      <c r="E1004" s="52"/>
      <c r="F1004" s="52"/>
      <c r="G1004" s="52"/>
      <c r="H1004" s="52"/>
      <c r="I1004" s="52"/>
    </row>
    <row r="1005" spans="1:9" s="53" customFormat="1">
      <c r="A1005" s="49"/>
      <c r="B1005" s="50"/>
      <c r="C1005" s="51"/>
      <c r="D1005" s="49"/>
      <c r="E1005" s="52"/>
      <c r="F1005" s="52"/>
      <c r="G1005" s="52"/>
      <c r="H1005" s="52"/>
      <c r="I1005" s="52"/>
    </row>
    <row r="1006" spans="1:9" s="53" customFormat="1">
      <c r="A1006" s="49"/>
      <c r="B1006" s="50"/>
      <c r="C1006" s="51"/>
      <c r="D1006" s="49"/>
      <c r="E1006" s="52"/>
      <c r="F1006" s="52"/>
      <c r="G1006" s="52"/>
      <c r="H1006" s="52"/>
      <c r="I1006" s="52"/>
    </row>
    <row r="1007" spans="1:9" s="53" customFormat="1">
      <c r="A1007" s="49"/>
      <c r="B1007" s="50"/>
      <c r="C1007" s="51"/>
      <c r="D1007" s="49"/>
      <c r="E1007" s="52"/>
      <c r="F1007" s="52"/>
      <c r="G1007" s="52"/>
      <c r="H1007" s="52"/>
      <c r="I1007" s="52"/>
    </row>
    <row r="1008" spans="1:9" s="53" customFormat="1">
      <c r="A1008" s="49"/>
      <c r="B1008" s="50"/>
      <c r="C1008" s="51"/>
      <c r="D1008" s="49"/>
      <c r="E1008" s="52"/>
      <c r="F1008" s="52"/>
      <c r="G1008" s="52"/>
      <c r="H1008" s="52"/>
      <c r="I1008" s="52"/>
    </row>
    <row r="1009" spans="1:9" s="53" customFormat="1">
      <c r="A1009" s="49"/>
      <c r="B1009" s="50"/>
      <c r="C1009" s="51"/>
      <c r="D1009" s="49"/>
      <c r="E1009" s="52"/>
      <c r="F1009" s="52"/>
      <c r="G1009" s="52"/>
      <c r="H1009" s="52"/>
      <c r="I1009" s="52"/>
    </row>
    <row r="1010" spans="1:9" s="53" customFormat="1">
      <c r="A1010" s="49"/>
      <c r="B1010" s="50"/>
      <c r="C1010" s="51"/>
      <c r="D1010" s="49"/>
      <c r="E1010" s="52"/>
      <c r="F1010" s="52"/>
      <c r="G1010" s="52"/>
      <c r="H1010" s="52"/>
      <c r="I1010" s="52"/>
    </row>
    <row r="1011" spans="1:9" s="53" customFormat="1">
      <c r="A1011" s="49"/>
      <c r="B1011" s="50"/>
      <c r="C1011" s="51"/>
      <c r="D1011" s="49"/>
      <c r="E1011" s="52"/>
      <c r="F1011" s="52"/>
      <c r="G1011" s="52"/>
      <c r="H1011" s="52"/>
      <c r="I1011" s="52"/>
    </row>
    <row r="1012" spans="1:9" s="53" customFormat="1">
      <c r="A1012" s="49"/>
      <c r="B1012" s="50"/>
      <c r="C1012" s="51"/>
      <c r="D1012" s="49"/>
      <c r="E1012" s="52"/>
      <c r="F1012" s="52"/>
      <c r="G1012" s="52"/>
      <c r="H1012" s="52"/>
      <c r="I1012" s="52"/>
    </row>
    <row r="1013" spans="1:9" s="53" customFormat="1">
      <c r="A1013" s="49"/>
      <c r="B1013" s="50"/>
      <c r="C1013" s="51"/>
      <c r="D1013" s="49"/>
      <c r="E1013" s="52"/>
      <c r="F1013" s="52"/>
      <c r="G1013" s="52"/>
      <c r="H1013" s="52"/>
      <c r="I1013" s="52"/>
    </row>
    <row r="1014" spans="1:9" s="53" customFormat="1">
      <c r="A1014" s="49"/>
      <c r="B1014" s="50"/>
      <c r="C1014" s="51"/>
      <c r="D1014" s="49"/>
      <c r="E1014" s="52"/>
      <c r="F1014" s="52"/>
      <c r="G1014" s="52"/>
      <c r="H1014" s="52"/>
      <c r="I1014" s="52"/>
    </row>
    <row r="1015" spans="1:9" s="53" customFormat="1">
      <c r="A1015" s="49"/>
      <c r="B1015" s="50"/>
      <c r="C1015" s="51"/>
      <c r="D1015" s="49"/>
      <c r="E1015" s="52"/>
      <c r="F1015" s="52"/>
      <c r="G1015" s="52"/>
      <c r="H1015" s="52"/>
      <c r="I1015" s="52"/>
    </row>
    <row r="1016" spans="1:9" s="53" customFormat="1">
      <c r="A1016" s="49"/>
      <c r="B1016" s="50"/>
      <c r="C1016" s="51"/>
      <c r="D1016" s="49"/>
      <c r="E1016" s="52"/>
      <c r="F1016" s="52"/>
      <c r="G1016" s="52"/>
      <c r="H1016" s="52"/>
      <c r="I1016" s="52"/>
    </row>
    <row r="1017" spans="1:9" s="53" customFormat="1">
      <c r="A1017" s="49"/>
      <c r="B1017" s="50"/>
      <c r="C1017" s="51"/>
      <c r="D1017" s="49"/>
      <c r="E1017" s="52"/>
      <c r="F1017" s="52"/>
      <c r="G1017" s="52"/>
      <c r="H1017" s="52"/>
      <c r="I1017" s="52"/>
    </row>
    <row r="1018" spans="1:9" s="53" customFormat="1">
      <c r="A1018" s="49"/>
      <c r="B1018" s="50"/>
      <c r="C1018" s="51"/>
      <c r="D1018" s="49"/>
      <c r="E1018" s="52"/>
      <c r="F1018" s="52"/>
      <c r="G1018" s="52"/>
      <c r="H1018" s="52"/>
      <c r="I1018" s="52"/>
    </row>
    <row r="1019" spans="1:9" s="53" customFormat="1">
      <c r="A1019" s="49"/>
      <c r="B1019" s="50"/>
      <c r="C1019" s="51"/>
      <c r="D1019" s="49"/>
      <c r="E1019" s="52"/>
      <c r="F1019" s="52"/>
      <c r="G1019" s="52"/>
      <c r="H1019" s="52"/>
      <c r="I1019" s="52"/>
    </row>
    <row r="1020" spans="1:9" s="53" customFormat="1">
      <c r="A1020" s="49"/>
      <c r="B1020" s="50"/>
      <c r="C1020" s="51"/>
      <c r="D1020" s="49"/>
      <c r="E1020" s="52"/>
      <c r="F1020" s="52"/>
      <c r="G1020" s="52"/>
      <c r="H1020" s="52"/>
      <c r="I1020" s="52"/>
    </row>
    <row r="1021" spans="1:9" s="53" customFormat="1">
      <c r="A1021" s="49"/>
      <c r="B1021" s="50"/>
      <c r="C1021" s="51"/>
      <c r="D1021" s="49"/>
      <c r="E1021" s="52"/>
      <c r="F1021" s="52"/>
      <c r="G1021" s="52"/>
      <c r="H1021" s="52"/>
      <c r="I1021" s="52"/>
    </row>
    <row r="1022" spans="1:9" s="53" customFormat="1">
      <c r="A1022" s="49"/>
      <c r="B1022" s="50"/>
      <c r="C1022" s="51"/>
      <c r="D1022" s="49"/>
      <c r="E1022" s="52"/>
      <c r="F1022" s="52"/>
      <c r="G1022" s="52"/>
      <c r="H1022" s="52"/>
      <c r="I1022" s="52"/>
    </row>
    <row r="1023" spans="1:9" s="53" customFormat="1">
      <c r="A1023" s="49"/>
      <c r="B1023" s="50"/>
      <c r="C1023" s="51"/>
      <c r="D1023" s="49"/>
      <c r="E1023" s="52"/>
      <c r="F1023" s="52"/>
      <c r="G1023" s="52"/>
      <c r="H1023" s="52"/>
      <c r="I1023" s="52"/>
    </row>
    <row r="1024" spans="1:9" s="53" customFormat="1">
      <c r="A1024" s="49"/>
      <c r="B1024" s="50"/>
      <c r="C1024" s="51"/>
      <c r="D1024" s="49"/>
      <c r="E1024" s="52"/>
      <c r="F1024" s="52"/>
      <c r="G1024" s="52"/>
      <c r="H1024" s="52"/>
      <c r="I1024" s="52"/>
    </row>
    <row r="1025" spans="1:9" s="53" customFormat="1">
      <c r="A1025" s="49"/>
      <c r="B1025" s="50"/>
      <c r="C1025" s="51"/>
      <c r="D1025" s="49"/>
      <c r="E1025" s="52"/>
      <c r="F1025" s="52"/>
      <c r="G1025" s="52"/>
      <c r="H1025" s="52"/>
      <c r="I1025" s="52"/>
    </row>
    <row r="1026" spans="1:9" s="53" customFormat="1">
      <c r="A1026" s="49"/>
      <c r="B1026" s="50"/>
      <c r="C1026" s="51"/>
      <c r="D1026" s="49"/>
      <c r="E1026" s="52"/>
      <c r="F1026" s="52"/>
      <c r="G1026" s="52"/>
      <c r="H1026" s="52"/>
      <c r="I1026" s="52"/>
    </row>
    <row r="1027" spans="1:9" s="53" customFormat="1">
      <c r="A1027" s="49"/>
      <c r="B1027" s="50"/>
      <c r="C1027" s="51"/>
      <c r="D1027" s="49"/>
      <c r="E1027" s="52"/>
      <c r="F1027" s="52"/>
      <c r="G1027" s="52"/>
      <c r="H1027" s="52"/>
      <c r="I1027" s="52"/>
    </row>
    <row r="1028" spans="1:9" s="53" customFormat="1">
      <c r="A1028" s="49"/>
      <c r="B1028" s="50"/>
      <c r="C1028" s="51"/>
      <c r="D1028" s="49"/>
      <c r="E1028" s="52"/>
      <c r="F1028" s="52"/>
      <c r="G1028" s="52"/>
      <c r="H1028" s="52"/>
      <c r="I1028" s="52"/>
    </row>
    <row r="1029" spans="1:9" s="53" customFormat="1">
      <c r="A1029" s="49"/>
      <c r="B1029" s="50"/>
      <c r="C1029" s="51"/>
      <c r="D1029" s="49"/>
      <c r="E1029" s="52"/>
      <c r="F1029" s="52"/>
      <c r="G1029" s="52"/>
      <c r="H1029" s="52"/>
      <c r="I1029" s="52"/>
    </row>
    <row r="1030" spans="1:9" s="53" customFormat="1">
      <c r="A1030" s="49"/>
      <c r="B1030" s="50"/>
      <c r="C1030" s="51"/>
      <c r="D1030" s="49"/>
      <c r="E1030" s="52"/>
      <c r="F1030" s="52"/>
      <c r="G1030" s="52"/>
      <c r="H1030" s="52"/>
      <c r="I1030" s="52"/>
    </row>
    <row r="1031" spans="1:9" s="53" customFormat="1">
      <c r="A1031" s="49"/>
      <c r="B1031" s="50"/>
      <c r="C1031" s="51"/>
      <c r="D1031" s="49"/>
      <c r="E1031" s="52"/>
      <c r="F1031" s="52"/>
      <c r="G1031" s="52"/>
      <c r="H1031" s="52"/>
      <c r="I1031" s="52"/>
    </row>
    <row r="1032" spans="1:9" s="53" customFormat="1">
      <c r="A1032" s="49"/>
      <c r="B1032" s="50"/>
      <c r="C1032" s="51"/>
      <c r="D1032" s="49"/>
      <c r="E1032" s="52"/>
      <c r="F1032" s="52"/>
      <c r="G1032" s="52"/>
      <c r="H1032" s="52"/>
      <c r="I1032" s="52"/>
    </row>
    <row r="1033" spans="1:9" s="53" customFormat="1">
      <c r="A1033" s="49"/>
      <c r="B1033" s="50"/>
      <c r="C1033" s="51"/>
      <c r="D1033" s="49"/>
      <c r="E1033" s="52"/>
      <c r="F1033" s="52"/>
      <c r="G1033" s="52"/>
      <c r="H1033" s="52"/>
      <c r="I1033" s="52"/>
    </row>
    <row r="1034" spans="1:9" s="53" customFormat="1">
      <c r="A1034" s="49"/>
      <c r="B1034" s="50"/>
      <c r="C1034" s="51"/>
      <c r="D1034" s="49"/>
      <c r="E1034" s="52"/>
      <c r="F1034" s="52"/>
      <c r="G1034" s="52"/>
      <c r="H1034" s="52"/>
      <c r="I1034" s="52"/>
    </row>
    <row r="1035" spans="1:9" s="53" customFormat="1">
      <c r="A1035" s="49"/>
      <c r="B1035" s="50"/>
      <c r="C1035" s="51"/>
      <c r="D1035" s="49"/>
      <c r="E1035" s="52"/>
      <c r="F1035" s="52"/>
      <c r="G1035" s="52"/>
      <c r="H1035" s="52"/>
      <c r="I1035" s="52"/>
    </row>
    <row r="1036" spans="1:9" s="53" customFormat="1">
      <c r="A1036" s="49"/>
      <c r="B1036" s="50"/>
      <c r="C1036" s="51"/>
      <c r="D1036" s="49"/>
      <c r="E1036" s="52"/>
      <c r="F1036" s="52"/>
      <c r="G1036" s="52"/>
      <c r="H1036" s="52"/>
      <c r="I1036" s="52"/>
    </row>
    <row r="1037" spans="1:9" s="53" customFormat="1">
      <c r="A1037" s="49"/>
      <c r="B1037" s="50"/>
      <c r="C1037" s="51"/>
      <c r="D1037" s="49"/>
      <c r="E1037" s="52"/>
      <c r="F1037" s="52"/>
      <c r="G1037" s="52"/>
      <c r="H1037" s="52"/>
      <c r="I1037" s="52"/>
    </row>
    <row r="1038" spans="1:9" s="53" customFormat="1">
      <c r="A1038" s="49"/>
      <c r="B1038" s="50"/>
      <c r="C1038" s="51"/>
      <c r="D1038" s="49"/>
      <c r="E1038" s="52"/>
      <c r="F1038" s="52"/>
      <c r="G1038" s="52"/>
      <c r="H1038" s="52"/>
      <c r="I1038" s="52"/>
    </row>
    <row r="1039" spans="1:9" s="53" customFormat="1">
      <c r="A1039" s="49"/>
      <c r="B1039" s="50"/>
      <c r="C1039" s="51"/>
      <c r="D1039" s="49"/>
      <c r="E1039" s="52"/>
      <c r="F1039" s="52"/>
      <c r="G1039" s="52"/>
      <c r="H1039" s="52"/>
      <c r="I1039" s="52"/>
    </row>
    <row r="1040" spans="1:9" s="53" customFormat="1">
      <c r="A1040" s="49"/>
      <c r="B1040" s="50"/>
      <c r="C1040" s="51"/>
      <c r="D1040" s="49"/>
      <c r="E1040" s="52"/>
      <c r="F1040" s="52"/>
      <c r="G1040" s="52"/>
      <c r="H1040" s="52"/>
      <c r="I1040" s="52"/>
    </row>
    <row r="1041" spans="1:9" s="53" customFormat="1">
      <c r="A1041" s="49"/>
      <c r="B1041" s="50"/>
      <c r="C1041" s="51"/>
      <c r="D1041" s="49"/>
      <c r="E1041" s="52"/>
      <c r="F1041" s="52"/>
      <c r="G1041" s="52"/>
      <c r="H1041" s="52"/>
      <c r="I1041" s="52"/>
    </row>
    <row r="1042" spans="1:9" s="53" customFormat="1">
      <c r="A1042" s="49"/>
      <c r="B1042" s="50"/>
      <c r="C1042" s="51"/>
      <c r="D1042" s="49"/>
      <c r="E1042" s="52"/>
      <c r="F1042" s="52"/>
      <c r="G1042" s="52"/>
      <c r="H1042" s="52"/>
      <c r="I1042" s="52"/>
    </row>
    <row r="1043" spans="1:9" s="53" customFormat="1">
      <c r="A1043" s="49"/>
      <c r="B1043" s="50"/>
      <c r="C1043" s="51"/>
      <c r="D1043" s="49"/>
      <c r="E1043" s="52"/>
      <c r="F1043" s="52"/>
      <c r="G1043" s="52"/>
      <c r="H1043" s="52"/>
      <c r="I1043" s="52"/>
    </row>
    <row r="1044" spans="1:9" s="53" customFormat="1">
      <c r="A1044" s="49"/>
      <c r="B1044" s="50"/>
      <c r="C1044" s="51"/>
      <c r="D1044" s="49"/>
      <c r="E1044" s="52"/>
      <c r="F1044" s="52"/>
      <c r="G1044" s="52"/>
      <c r="H1044" s="52"/>
      <c r="I1044" s="52"/>
    </row>
    <row r="1045" spans="1:9" s="53" customFormat="1">
      <c r="A1045" s="49"/>
      <c r="B1045" s="50"/>
      <c r="C1045" s="51"/>
      <c r="D1045" s="49"/>
      <c r="E1045" s="52"/>
      <c r="F1045" s="52"/>
      <c r="G1045" s="52"/>
      <c r="H1045" s="52"/>
      <c r="I1045" s="52"/>
    </row>
    <row r="1046" spans="1:9" s="53" customFormat="1">
      <c r="A1046" s="49"/>
      <c r="B1046" s="50"/>
      <c r="C1046" s="51"/>
      <c r="D1046" s="49"/>
      <c r="E1046" s="52"/>
      <c r="F1046" s="52"/>
      <c r="G1046" s="52"/>
      <c r="H1046" s="52"/>
      <c r="I1046" s="52"/>
    </row>
    <row r="1047" spans="1:9" s="53" customFormat="1">
      <c r="A1047" s="49"/>
      <c r="B1047" s="50"/>
      <c r="C1047" s="51"/>
      <c r="D1047" s="49"/>
      <c r="E1047" s="52"/>
      <c r="F1047" s="52"/>
      <c r="G1047" s="52"/>
      <c r="H1047" s="52"/>
      <c r="I1047" s="52"/>
    </row>
    <row r="1048" spans="1:9" s="53" customFormat="1">
      <c r="A1048" s="49"/>
      <c r="B1048" s="50"/>
      <c r="C1048" s="51"/>
      <c r="D1048" s="49"/>
      <c r="E1048" s="52"/>
      <c r="F1048" s="52"/>
      <c r="G1048" s="52"/>
      <c r="H1048" s="52"/>
      <c r="I1048" s="52"/>
    </row>
    <row r="1049" spans="1:9" s="53" customFormat="1">
      <c r="A1049" s="49"/>
      <c r="B1049" s="50"/>
      <c r="C1049" s="51"/>
      <c r="D1049" s="49"/>
      <c r="E1049" s="52"/>
      <c r="F1049" s="52"/>
      <c r="G1049" s="52"/>
      <c r="H1049" s="52"/>
      <c r="I1049" s="52"/>
    </row>
    <row r="1050" spans="1:9" s="53" customFormat="1">
      <c r="A1050" s="49"/>
      <c r="B1050" s="50"/>
      <c r="C1050" s="51"/>
      <c r="D1050" s="49"/>
      <c r="E1050" s="52"/>
      <c r="F1050" s="52"/>
      <c r="G1050" s="52"/>
      <c r="H1050" s="52"/>
      <c r="I1050" s="52"/>
    </row>
    <row r="1051" spans="1:9" s="53" customFormat="1">
      <c r="A1051" s="49"/>
      <c r="B1051" s="50"/>
      <c r="C1051" s="51"/>
      <c r="D1051" s="49"/>
      <c r="E1051" s="52"/>
      <c r="F1051" s="52"/>
      <c r="G1051" s="52"/>
      <c r="H1051" s="52"/>
      <c r="I1051" s="52"/>
    </row>
    <row r="1052" spans="1:9" s="53" customFormat="1">
      <c r="A1052" s="49"/>
      <c r="B1052" s="50"/>
      <c r="C1052" s="51"/>
      <c r="D1052" s="49"/>
      <c r="E1052" s="52"/>
      <c r="F1052" s="52"/>
      <c r="G1052" s="52"/>
      <c r="H1052" s="52"/>
      <c r="I1052" s="52"/>
    </row>
    <row r="1053" spans="1:9" s="53" customFormat="1">
      <c r="A1053" s="49"/>
      <c r="B1053" s="50"/>
      <c r="C1053" s="51"/>
      <c r="D1053" s="49"/>
      <c r="E1053" s="52"/>
      <c r="F1053" s="52"/>
      <c r="G1053" s="52"/>
      <c r="H1053" s="52"/>
      <c r="I1053" s="52"/>
    </row>
    <row r="1054" spans="1:9" s="53" customFormat="1">
      <c r="A1054" s="49"/>
      <c r="B1054" s="50"/>
      <c r="C1054" s="51"/>
      <c r="D1054" s="49"/>
      <c r="E1054" s="52"/>
      <c r="F1054" s="52"/>
      <c r="G1054" s="52"/>
      <c r="H1054" s="52"/>
      <c r="I1054" s="52"/>
    </row>
    <row r="1055" spans="1:9" s="53" customFormat="1">
      <c r="A1055" s="49"/>
      <c r="B1055" s="50"/>
      <c r="C1055" s="51"/>
      <c r="D1055" s="49"/>
      <c r="E1055" s="52"/>
      <c r="F1055" s="52"/>
      <c r="G1055" s="52"/>
      <c r="H1055" s="52"/>
      <c r="I1055" s="52"/>
    </row>
    <row r="1056" spans="1:9" s="53" customFormat="1">
      <c r="A1056" s="49"/>
      <c r="B1056" s="50"/>
      <c r="C1056" s="51"/>
      <c r="D1056" s="49"/>
      <c r="E1056" s="52"/>
      <c r="F1056" s="52"/>
      <c r="G1056" s="52"/>
      <c r="H1056" s="52"/>
      <c r="I1056" s="52"/>
    </row>
    <row r="1057" spans="1:9" s="53" customFormat="1">
      <c r="A1057" s="49"/>
      <c r="B1057" s="50"/>
      <c r="C1057" s="51"/>
      <c r="D1057" s="49"/>
      <c r="E1057" s="52"/>
      <c r="F1057" s="52"/>
      <c r="G1057" s="52"/>
      <c r="H1057" s="52"/>
      <c r="I1057" s="52"/>
    </row>
    <row r="1058" spans="1:9" s="53" customFormat="1">
      <c r="A1058" s="49"/>
      <c r="B1058" s="50"/>
      <c r="C1058" s="51"/>
      <c r="D1058" s="49"/>
      <c r="E1058" s="52"/>
      <c r="F1058" s="52"/>
      <c r="G1058" s="52"/>
      <c r="H1058" s="52"/>
      <c r="I1058" s="52"/>
    </row>
    <row r="1059" spans="1:9" s="53" customFormat="1">
      <c r="A1059" s="49"/>
      <c r="B1059" s="50"/>
      <c r="C1059" s="51"/>
      <c r="D1059" s="49"/>
      <c r="E1059" s="52"/>
      <c r="F1059" s="52"/>
      <c r="G1059" s="52"/>
      <c r="H1059" s="52"/>
      <c r="I1059" s="52"/>
    </row>
    <row r="1060" spans="1:9" s="53" customFormat="1">
      <c r="A1060" s="49"/>
      <c r="B1060" s="50"/>
      <c r="C1060" s="51"/>
      <c r="D1060" s="49"/>
      <c r="E1060" s="52"/>
      <c r="F1060" s="52"/>
      <c r="G1060" s="52"/>
      <c r="H1060" s="52"/>
      <c r="I1060" s="52"/>
    </row>
    <row r="1061" spans="1:9" s="53" customFormat="1">
      <c r="A1061" s="49"/>
      <c r="B1061" s="50"/>
      <c r="C1061" s="51"/>
      <c r="D1061" s="49"/>
      <c r="E1061" s="52"/>
      <c r="F1061" s="52"/>
      <c r="G1061" s="52"/>
      <c r="H1061" s="52"/>
      <c r="I1061" s="52"/>
    </row>
    <row r="1062" spans="1:9" s="53" customFormat="1">
      <c r="A1062" s="49"/>
      <c r="B1062" s="50"/>
      <c r="C1062" s="51"/>
      <c r="D1062" s="49"/>
      <c r="E1062" s="52"/>
      <c r="F1062" s="52"/>
      <c r="G1062" s="52"/>
      <c r="H1062" s="52"/>
      <c r="I1062" s="52"/>
    </row>
    <row r="1063" spans="1:9" s="53" customFormat="1">
      <c r="A1063" s="49"/>
      <c r="B1063" s="50"/>
      <c r="C1063" s="51"/>
      <c r="D1063" s="49"/>
      <c r="E1063" s="52"/>
      <c r="F1063" s="52"/>
      <c r="G1063" s="52"/>
      <c r="H1063" s="52"/>
      <c r="I1063" s="52"/>
    </row>
    <row r="1064" spans="1:9" s="53" customFormat="1">
      <c r="A1064" s="49"/>
      <c r="B1064" s="50"/>
      <c r="C1064" s="51"/>
      <c r="D1064" s="49"/>
      <c r="E1064" s="52"/>
      <c r="F1064" s="52"/>
      <c r="G1064" s="52"/>
      <c r="H1064" s="52"/>
      <c r="I1064" s="52"/>
    </row>
    <row r="1065" spans="1:9" s="53" customFormat="1">
      <c r="A1065" s="49"/>
      <c r="B1065" s="50"/>
      <c r="C1065" s="51"/>
      <c r="D1065" s="49"/>
      <c r="E1065" s="52"/>
      <c r="F1065" s="52"/>
      <c r="G1065" s="52"/>
      <c r="H1065" s="52"/>
      <c r="I1065" s="52"/>
    </row>
    <row r="1066" spans="1:9" s="53" customFormat="1">
      <c r="A1066" s="49"/>
      <c r="B1066" s="50"/>
      <c r="C1066" s="51"/>
      <c r="D1066" s="49"/>
      <c r="E1066" s="52"/>
      <c r="F1066" s="52"/>
      <c r="G1066" s="52"/>
      <c r="H1066" s="52"/>
      <c r="I1066" s="52"/>
    </row>
    <row r="1067" spans="1:9" s="53" customFormat="1">
      <c r="A1067" s="49"/>
      <c r="B1067" s="50"/>
      <c r="C1067" s="51"/>
      <c r="D1067" s="49"/>
      <c r="E1067" s="52"/>
      <c r="F1067" s="52"/>
      <c r="G1067" s="52"/>
      <c r="H1067" s="52"/>
      <c r="I1067" s="52"/>
    </row>
    <row r="1068" spans="1:9" s="53" customFormat="1">
      <c r="A1068" s="49"/>
      <c r="B1068" s="50"/>
      <c r="C1068" s="51"/>
      <c r="D1068" s="49"/>
      <c r="E1068" s="52"/>
      <c r="F1068" s="52"/>
      <c r="G1068" s="52"/>
      <c r="H1068" s="52"/>
      <c r="I1068" s="52"/>
    </row>
    <row r="1069" spans="1:9" s="53" customFormat="1">
      <c r="A1069" s="49"/>
      <c r="B1069" s="50"/>
      <c r="C1069" s="51"/>
      <c r="D1069" s="49"/>
      <c r="E1069" s="52"/>
      <c r="F1069" s="52"/>
      <c r="G1069" s="52"/>
      <c r="H1069" s="52"/>
      <c r="I1069" s="52"/>
    </row>
    <row r="1070" spans="1:9" s="53" customFormat="1">
      <c r="A1070" s="49"/>
      <c r="B1070" s="50"/>
      <c r="C1070" s="51"/>
      <c r="D1070" s="49"/>
      <c r="E1070" s="52"/>
      <c r="F1070" s="52"/>
      <c r="G1070" s="52"/>
      <c r="H1070" s="52"/>
      <c r="I1070" s="52"/>
    </row>
    <row r="1071" spans="1:9" s="53" customFormat="1">
      <c r="A1071" s="49"/>
      <c r="B1071" s="50"/>
      <c r="C1071" s="51"/>
      <c r="D1071" s="49"/>
      <c r="E1071" s="52"/>
      <c r="F1071" s="52"/>
      <c r="G1071" s="52"/>
      <c r="H1071" s="52"/>
      <c r="I1071" s="52"/>
    </row>
    <row r="1072" spans="1:9" s="53" customFormat="1">
      <c r="A1072" s="49"/>
      <c r="B1072" s="50"/>
      <c r="C1072" s="51"/>
      <c r="D1072" s="49"/>
      <c r="E1072" s="52"/>
      <c r="F1072" s="52"/>
      <c r="G1072" s="52"/>
      <c r="H1072" s="52"/>
      <c r="I1072" s="52"/>
    </row>
    <row r="1073" spans="1:9" s="53" customFormat="1">
      <c r="A1073" s="49"/>
      <c r="B1073" s="50"/>
      <c r="C1073" s="51"/>
      <c r="D1073" s="49"/>
      <c r="E1073" s="52"/>
      <c r="F1073" s="52"/>
      <c r="G1073" s="52"/>
      <c r="H1073" s="52"/>
      <c r="I1073" s="52"/>
    </row>
    <row r="1074" spans="1:9" s="53" customFormat="1">
      <c r="A1074" s="49"/>
      <c r="B1074" s="50"/>
      <c r="C1074" s="51"/>
      <c r="D1074" s="49"/>
      <c r="E1074" s="52"/>
      <c r="F1074" s="52"/>
      <c r="G1074" s="52"/>
      <c r="H1074" s="52"/>
      <c r="I1074" s="52"/>
    </row>
    <row r="1075" spans="1:9" s="53" customFormat="1">
      <c r="A1075" s="49"/>
      <c r="B1075" s="50"/>
      <c r="C1075" s="51"/>
      <c r="D1075" s="49"/>
      <c r="E1075" s="52"/>
      <c r="F1075" s="52"/>
      <c r="G1075" s="52"/>
      <c r="H1075" s="52"/>
      <c r="I1075" s="52"/>
    </row>
    <row r="1076" spans="1:9" s="53" customFormat="1">
      <c r="A1076" s="49"/>
      <c r="B1076" s="50"/>
      <c r="C1076" s="51"/>
      <c r="D1076" s="49"/>
      <c r="E1076" s="52"/>
      <c r="F1076" s="52"/>
      <c r="G1076" s="52"/>
      <c r="H1076" s="52"/>
      <c r="I1076" s="52"/>
    </row>
    <row r="1077" spans="1:9" s="53" customFormat="1">
      <c r="A1077" s="49"/>
      <c r="B1077" s="50"/>
      <c r="C1077" s="51"/>
      <c r="D1077" s="49"/>
      <c r="E1077" s="52"/>
      <c r="F1077" s="52"/>
      <c r="G1077" s="52"/>
      <c r="H1077" s="52"/>
      <c r="I1077" s="52"/>
    </row>
    <row r="1078" spans="1:9" s="53" customFormat="1">
      <c r="A1078" s="49"/>
      <c r="B1078" s="50"/>
      <c r="C1078" s="51"/>
      <c r="D1078" s="49"/>
      <c r="E1078" s="52"/>
      <c r="F1078" s="52"/>
      <c r="G1078" s="52"/>
      <c r="H1078" s="52"/>
      <c r="I1078" s="52"/>
    </row>
    <row r="1079" spans="1:9" s="53" customFormat="1">
      <c r="A1079" s="49"/>
      <c r="B1079" s="50"/>
      <c r="C1079" s="51"/>
      <c r="D1079" s="49"/>
      <c r="E1079" s="52"/>
      <c r="F1079" s="52"/>
      <c r="G1079" s="52"/>
      <c r="H1079" s="52"/>
      <c r="I1079" s="52"/>
    </row>
    <row r="1080" spans="1:9" s="53" customFormat="1">
      <c r="A1080" s="49"/>
      <c r="B1080" s="50"/>
      <c r="C1080" s="51"/>
      <c r="D1080" s="49"/>
      <c r="E1080" s="52"/>
      <c r="F1080" s="52"/>
      <c r="G1080" s="52"/>
      <c r="H1080" s="52"/>
      <c r="I1080" s="52"/>
    </row>
    <row r="1081" spans="1:9" s="53" customFormat="1">
      <c r="A1081" s="49"/>
      <c r="B1081" s="50"/>
      <c r="C1081" s="51"/>
      <c r="D1081" s="49"/>
      <c r="E1081" s="52"/>
      <c r="F1081" s="52"/>
      <c r="G1081" s="52"/>
      <c r="H1081" s="52"/>
      <c r="I1081" s="52"/>
    </row>
    <row r="1082" spans="1:9" s="53" customFormat="1">
      <c r="A1082" s="49"/>
      <c r="B1082" s="50"/>
      <c r="C1082" s="51"/>
      <c r="D1082" s="49"/>
      <c r="E1082" s="52"/>
      <c r="F1082" s="52"/>
      <c r="G1082" s="52"/>
      <c r="H1082" s="52"/>
      <c r="I1082" s="52"/>
    </row>
    <row r="1083" spans="1:9" s="53" customFormat="1">
      <c r="A1083" s="49"/>
      <c r="B1083" s="50"/>
      <c r="C1083" s="51"/>
      <c r="D1083" s="49"/>
      <c r="E1083" s="52"/>
      <c r="F1083" s="52"/>
      <c r="G1083" s="52"/>
      <c r="H1083" s="52"/>
      <c r="I1083" s="52"/>
    </row>
    <row r="1084" spans="1:9" s="53" customFormat="1">
      <c r="A1084" s="49"/>
      <c r="B1084" s="50"/>
      <c r="C1084" s="51"/>
      <c r="D1084" s="49"/>
      <c r="E1084" s="52"/>
      <c r="F1084" s="52"/>
      <c r="G1084" s="52"/>
      <c r="H1084" s="52"/>
      <c r="I1084" s="52"/>
    </row>
    <row r="1085" spans="1:9" s="53" customFormat="1">
      <c r="A1085" s="49"/>
      <c r="B1085" s="50"/>
      <c r="C1085" s="51"/>
      <c r="D1085" s="49"/>
      <c r="E1085" s="52"/>
      <c r="F1085" s="52"/>
      <c r="G1085" s="52"/>
      <c r="H1085" s="52"/>
      <c r="I1085" s="52"/>
    </row>
    <row r="1086" spans="1:9" s="53" customFormat="1">
      <c r="A1086" s="49"/>
      <c r="B1086" s="50"/>
      <c r="C1086" s="51"/>
      <c r="D1086" s="49"/>
      <c r="E1086" s="52"/>
      <c r="F1086" s="52"/>
      <c r="G1086" s="52"/>
      <c r="H1086" s="52"/>
      <c r="I1086" s="52"/>
    </row>
    <row r="1087" spans="1:9" s="53" customFormat="1">
      <c r="A1087" s="49"/>
      <c r="B1087" s="50"/>
      <c r="C1087" s="51"/>
      <c r="D1087" s="49"/>
      <c r="E1087" s="52"/>
      <c r="F1087" s="52"/>
      <c r="G1087" s="52"/>
      <c r="H1087" s="52"/>
      <c r="I1087" s="52"/>
    </row>
    <row r="1088" spans="1:9" s="53" customFormat="1">
      <c r="A1088" s="49"/>
      <c r="B1088" s="50"/>
      <c r="C1088" s="51"/>
      <c r="D1088" s="49"/>
      <c r="E1088" s="52"/>
      <c r="F1088" s="52"/>
      <c r="G1088" s="52"/>
      <c r="H1088" s="52"/>
      <c r="I1088" s="52"/>
    </row>
    <row r="1089" spans="1:9" s="53" customFormat="1">
      <c r="A1089" s="49"/>
      <c r="B1089" s="50"/>
      <c r="C1089" s="51"/>
      <c r="D1089" s="49"/>
      <c r="E1089" s="52"/>
      <c r="F1089" s="52"/>
      <c r="G1089" s="52"/>
      <c r="H1089" s="52"/>
      <c r="I1089" s="52"/>
    </row>
    <row r="1090" spans="1:9" s="53" customFormat="1">
      <c r="A1090" s="49"/>
      <c r="B1090" s="50"/>
      <c r="C1090" s="51"/>
      <c r="D1090" s="49"/>
      <c r="E1090" s="52"/>
      <c r="F1090" s="52"/>
      <c r="G1090" s="52"/>
      <c r="H1090" s="52"/>
      <c r="I1090" s="52"/>
    </row>
    <row r="1091" spans="1:9" s="53" customFormat="1">
      <c r="A1091" s="49"/>
      <c r="B1091" s="50"/>
      <c r="C1091" s="51"/>
      <c r="D1091" s="49"/>
      <c r="E1091" s="52"/>
      <c r="F1091" s="52"/>
      <c r="G1091" s="52"/>
      <c r="H1091" s="52"/>
      <c r="I1091" s="52"/>
    </row>
    <row r="1092" spans="1:9" s="53" customFormat="1">
      <c r="A1092" s="49"/>
      <c r="B1092" s="50"/>
      <c r="C1092" s="51"/>
      <c r="D1092" s="49"/>
      <c r="E1092" s="52"/>
      <c r="F1092" s="52"/>
      <c r="G1092" s="52"/>
      <c r="H1092" s="52"/>
      <c r="I1092" s="52"/>
    </row>
    <row r="1093" spans="1:9" s="53" customFormat="1">
      <c r="A1093" s="49"/>
      <c r="B1093" s="50"/>
      <c r="C1093" s="51"/>
      <c r="D1093" s="49"/>
      <c r="E1093" s="52"/>
      <c r="F1093" s="52"/>
      <c r="G1093" s="52"/>
      <c r="H1093" s="52"/>
      <c r="I1093" s="52"/>
    </row>
    <row r="1094" spans="1:9" s="53" customFormat="1">
      <c r="A1094" s="49"/>
      <c r="B1094" s="50"/>
      <c r="C1094" s="51"/>
      <c r="D1094" s="49"/>
      <c r="E1094" s="52"/>
      <c r="F1094" s="52"/>
      <c r="G1094" s="52"/>
      <c r="H1094" s="52"/>
      <c r="I1094" s="52"/>
    </row>
    <row r="1095" spans="1:9" s="53" customFormat="1">
      <c r="A1095" s="49"/>
      <c r="B1095" s="50"/>
      <c r="C1095" s="51"/>
      <c r="D1095" s="49"/>
      <c r="E1095" s="52"/>
      <c r="F1095" s="52"/>
      <c r="G1095" s="52"/>
      <c r="H1095" s="52"/>
      <c r="I1095" s="52"/>
    </row>
    <row r="1096" spans="1:9" s="53" customFormat="1">
      <c r="A1096" s="49"/>
      <c r="B1096" s="50"/>
      <c r="C1096" s="51"/>
      <c r="D1096" s="49"/>
      <c r="E1096" s="52"/>
      <c r="F1096" s="52"/>
      <c r="G1096" s="52"/>
      <c r="H1096" s="52"/>
      <c r="I1096" s="52"/>
    </row>
    <row r="1097" spans="1:9" s="53" customFormat="1">
      <c r="A1097" s="49"/>
      <c r="B1097" s="50"/>
      <c r="C1097" s="51"/>
      <c r="D1097" s="49"/>
      <c r="E1097" s="52"/>
      <c r="F1097" s="52"/>
      <c r="G1097" s="52"/>
      <c r="H1097" s="52"/>
      <c r="I1097" s="52"/>
    </row>
    <row r="1098" spans="1:9" s="53" customFormat="1">
      <c r="A1098" s="49"/>
      <c r="B1098" s="50"/>
      <c r="C1098" s="51"/>
      <c r="D1098" s="49"/>
      <c r="E1098" s="52"/>
      <c r="F1098" s="52"/>
      <c r="G1098" s="52"/>
      <c r="H1098" s="52"/>
      <c r="I1098" s="52"/>
    </row>
    <row r="1099" spans="1:9" s="53" customFormat="1">
      <c r="A1099" s="49"/>
      <c r="B1099" s="50"/>
      <c r="C1099" s="51"/>
      <c r="D1099" s="49"/>
      <c r="E1099" s="52"/>
      <c r="F1099" s="52"/>
      <c r="G1099" s="52"/>
      <c r="H1099" s="52"/>
      <c r="I1099" s="52"/>
    </row>
    <row r="1100" spans="1:9" s="53" customFormat="1">
      <c r="A1100" s="49"/>
      <c r="B1100" s="50"/>
      <c r="C1100" s="51"/>
      <c r="D1100" s="49"/>
      <c r="E1100" s="52"/>
      <c r="F1100" s="52"/>
      <c r="G1100" s="52"/>
      <c r="H1100" s="52"/>
      <c r="I1100" s="52"/>
    </row>
    <row r="1101" spans="1:9" s="53" customFormat="1">
      <c r="A1101" s="49"/>
      <c r="B1101" s="50"/>
      <c r="C1101" s="51"/>
      <c r="D1101" s="49"/>
      <c r="E1101" s="52"/>
      <c r="F1101" s="52"/>
      <c r="G1101" s="52"/>
      <c r="H1101" s="52"/>
      <c r="I1101" s="52"/>
    </row>
    <row r="1102" spans="1:9" s="53" customFormat="1">
      <c r="A1102" s="49"/>
      <c r="B1102" s="50"/>
      <c r="C1102" s="51"/>
      <c r="D1102" s="49"/>
      <c r="E1102" s="52"/>
      <c r="F1102" s="52"/>
      <c r="G1102" s="52"/>
      <c r="H1102" s="52"/>
      <c r="I1102" s="52"/>
    </row>
    <row r="1103" spans="1:9" s="53" customFormat="1">
      <c r="A1103" s="49"/>
      <c r="B1103" s="50"/>
      <c r="C1103" s="51"/>
      <c r="D1103" s="49"/>
      <c r="E1103" s="52"/>
      <c r="F1103" s="52"/>
      <c r="G1103" s="52"/>
      <c r="H1103" s="52"/>
      <c r="I1103" s="52"/>
    </row>
    <row r="1104" spans="1:9" s="53" customFormat="1">
      <c r="A1104" s="49"/>
      <c r="B1104" s="50"/>
      <c r="C1104" s="51"/>
      <c r="D1104" s="49"/>
      <c r="E1104" s="52"/>
      <c r="F1104" s="52"/>
      <c r="G1104" s="52"/>
      <c r="H1104" s="52"/>
      <c r="I1104" s="52"/>
    </row>
    <row r="1105" spans="1:9" s="53" customFormat="1">
      <c r="A1105" s="49"/>
      <c r="B1105" s="50"/>
      <c r="C1105" s="51"/>
      <c r="D1105" s="49"/>
      <c r="E1105" s="52"/>
      <c r="F1105" s="52"/>
      <c r="G1105" s="52"/>
      <c r="H1105" s="52"/>
      <c r="I1105" s="52"/>
    </row>
    <row r="1106" spans="1:9" s="53" customFormat="1">
      <c r="A1106" s="49"/>
      <c r="B1106" s="50"/>
      <c r="C1106" s="51"/>
      <c r="D1106" s="49"/>
      <c r="E1106" s="52"/>
      <c r="F1106" s="52"/>
      <c r="G1106" s="52"/>
      <c r="H1106" s="52"/>
      <c r="I1106" s="52"/>
    </row>
    <row r="1107" spans="1:9" s="53" customFormat="1">
      <c r="A1107" s="49"/>
      <c r="B1107" s="50"/>
      <c r="C1107" s="51"/>
      <c r="D1107" s="49"/>
      <c r="E1107" s="52"/>
      <c r="F1107" s="52"/>
      <c r="G1107" s="52"/>
      <c r="H1107" s="52"/>
      <c r="I1107" s="52"/>
    </row>
    <row r="1108" spans="1:9" s="53" customFormat="1">
      <c r="A1108" s="49"/>
      <c r="B1108" s="50"/>
      <c r="C1108" s="51"/>
      <c r="D1108" s="49"/>
      <c r="E1108" s="52"/>
      <c r="F1108" s="52"/>
      <c r="G1108" s="52"/>
      <c r="H1108" s="52"/>
      <c r="I1108" s="52"/>
    </row>
    <row r="1109" spans="1:9" s="53" customFormat="1">
      <c r="A1109" s="49"/>
      <c r="B1109" s="50"/>
      <c r="C1109" s="51"/>
      <c r="D1109" s="49"/>
      <c r="E1109" s="52"/>
      <c r="F1109" s="52"/>
      <c r="G1109" s="52"/>
      <c r="H1109" s="52"/>
      <c r="I1109" s="52"/>
    </row>
    <row r="1110" spans="1:9" s="53" customFormat="1">
      <c r="A1110" s="49"/>
      <c r="B1110" s="50"/>
      <c r="C1110" s="51"/>
      <c r="D1110" s="49"/>
      <c r="E1110" s="52"/>
      <c r="F1110" s="52"/>
      <c r="G1110" s="52"/>
      <c r="H1110" s="52"/>
      <c r="I1110" s="52"/>
    </row>
    <row r="1111" spans="1:9" s="53" customFormat="1">
      <c r="A1111" s="49"/>
      <c r="B1111" s="50"/>
      <c r="C1111" s="51"/>
      <c r="D1111" s="49"/>
      <c r="E1111" s="52"/>
      <c r="F1111" s="52"/>
      <c r="G1111" s="52"/>
      <c r="H1111" s="52"/>
      <c r="I1111" s="52"/>
    </row>
    <row r="1112" spans="1:9" s="53" customFormat="1">
      <c r="A1112" s="49"/>
      <c r="B1112" s="50"/>
      <c r="C1112" s="51"/>
      <c r="D1112" s="49"/>
      <c r="E1112" s="52"/>
      <c r="F1112" s="52"/>
      <c r="G1112" s="52"/>
      <c r="H1112" s="52"/>
      <c r="I1112" s="52"/>
    </row>
    <row r="1113" spans="1:9" s="53" customFormat="1">
      <c r="A1113" s="49"/>
      <c r="B1113" s="50"/>
      <c r="C1113" s="51"/>
      <c r="D1113" s="49"/>
      <c r="E1113" s="52"/>
      <c r="F1113" s="52"/>
      <c r="G1113" s="52"/>
      <c r="H1113" s="52"/>
      <c r="I1113" s="52"/>
    </row>
    <row r="1114" spans="1:9" s="53" customFormat="1">
      <c r="A1114" s="49"/>
      <c r="B1114" s="50"/>
      <c r="C1114" s="51"/>
      <c r="D1114" s="49"/>
      <c r="E1114" s="52"/>
      <c r="F1114" s="52"/>
      <c r="G1114" s="52"/>
      <c r="H1114" s="52"/>
      <c r="I1114" s="52"/>
    </row>
    <row r="1115" spans="1:9" s="53" customFormat="1">
      <c r="A1115" s="49"/>
      <c r="B1115" s="50"/>
      <c r="C1115" s="51"/>
      <c r="D1115" s="49"/>
      <c r="E1115" s="52"/>
      <c r="F1115" s="52"/>
      <c r="G1115" s="52"/>
      <c r="H1115" s="52"/>
      <c r="I1115" s="52"/>
    </row>
    <row r="1116" spans="1:9" s="53" customFormat="1">
      <c r="A1116" s="49"/>
      <c r="B1116" s="50"/>
      <c r="C1116" s="51"/>
      <c r="D1116" s="49"/>
      <c r="E1116" s="52"/>
      <c r="F1116" s="52"/>
      <c r="G1116" s="52"/>
      <c r="H1116" s="52"/>
      <c r="I1116" s="52"/>
    </row>
    <row r="1117" spans="1:9" s="53" customFormat="1">
      <c r="A1117" s="49"/>
      <c r="B1117" s="50"/>
      <c r="C1117" s="51"/>
      <c r="D1117" s="49"/>
      <c r="E1117" s="52"/>
      <c r="F1117" s="52"/>
      <c r="G1117" s="52"/>
      <c r="H1117" s="52"/>
      <c r="I1117" s="52"/>
    </row>
    <row r="1118" spans="1:9" s="53" customFormat="1">
      <c r="A1118" s="49"/>
      <c r="B1118" s="50"/>
      <c r="C1118" s="51"/>
      <c r="D1118" s="49"/>
      <c r="E1118" s="52"/>
      <c r="F1118" s="52"/>
      <c r="G1118" s="52"/>
      <c r="H1118" s="52"/>
      <c r="I1118" s="52"/>
    </row>
    <row r="1119" spans="1:9" s="53" customFormat="1">
      <c r="A1119" s="49"/>
      <c r="B1119" s="50"/>
      <c r="C1119" s="51"/>
      <c r="D1119" s="49"/>
      <c r="E1119" s="52"/>
      <c r="F1119" s="52"/>
      <c r="G1119" s="52"/>
      <c r="H1119" s="52"/>
      <c r="I1119" s="52"/>
    </row>
    <row r="1120" spans="1:9" s="53" customFormat="1">
      <c r="A1120" s="49"/>
      <c r="B1120" s="50"/>
      <c r="C1120" s="51"/>
      <c r="D1120" s="49"/>
      <c r="E1120" s="52"/>
      <c r="F1120" s="52"/>
      <c r="G1120" s="52"/>
      <c r="H1120" s="52"/>
      <c r="I1120" s="52"/>
    </row>
    <row r="1121" spans="1:9" s="53" customFormat="1">
      <c r="A1121" s="49"/>
      <c r="B1121" s="50"/>
      <c r="C1121" s="51"/>
      <c r="D1121" s="49"/>
      <c r="E1121" s="52"/>
      <c r="F1121" s="52"/>
      <c r="G1121" s="52"/>
      <c r="H1121" s="52"/>
      <c r="I1121" s="52"/>
    </row>
    <row r="1122" spans="1:9" s="53" customFormat="1">
      <c r="A1122" s="49"/>
      <c r="B1122" s="50"/>
      <c r="C1122" s="51"/>
      <c r="D1122" s="49"/>
      <c r="E1122" s="52"/>
      <c r="F1122" s="52"/>
      <c r="G1122" s="52"/>
      <c r="H1122" s="52"/>
      <c r="I1122" s="52"/>
    </row>
    <row r="1123" spans="1:9" s="53" customFormat="1">
      <c r="A1123" s="49"/>
      <c r="B1123" s="50"/>
      <c r="C1123" s="51"/>
      <c r="D1123" s="49"/>
      <c r="E1123" s="52"/>
      <c r="F1123" s="52"/>
      <c r="G1123" s="52"/>
      <c r="H1123" s="52"/>
      <c r="I1123" s="52"/>
    </row>
    <row r="1124" spans="1:9" s="53" customFormat="1">
      <c r="A1124" s="49"/>
      <c r="B1124" s="50"/>
      <c r="C1124" s="51"/>
      <c r="D1124" s="49"/>
      <c r="E1124" s="52"/>
      <c r="F1124" s="52"/>
      <c r="G1124" s="52"/>
      <c r="H1124" s="52"/>
      <c r="I1124" s="52"/>
    </row>
    <row r="1125" spans="1:9" s="53" customFormat="1">
      <c r="A1125" s="49"/>
      <c r="B1125" s="50"/>
      <c r="C1125" s="51"/>
      <c r="D1125" s="49"/>
      <c r="E1125" s="52"/>
      <c r="F1125" s="52"/>
      <c r="G1125" s="52"/>
      <c r="H1125" s="52"/>
      <c r="I1125" s="52"/>
    </row>
    <row r="1126" spans="1:9" s="53" customFormat="1">
      <c r="A1126" s="49"/>
      <c r="B1126" s="50"/>
      <c r="C1126" s="51"/>
      <c r="D1126" s="49"/>
      <c r="E1126" s="52"/>
      <c r="F1126" s="52"/>
      <c r="G1126" s="52"/>
      <c r="H1126" s="52"/>
      <c r="I1126" s="52"/>
    </row>
    <row r="1127" spans="1:9" s="53" customFormat="1">
      <c r="A1127" s="49"/>
      <c r="B1127" s="50"/>
      <c r="C1127" s="51"/>
      <c r="D1127" s="49"/>
      <c r="E1127" s="52"/>
      <c r="F1127" s="52"/>
      <c r="G1127" s="52"/>
      <c r="H1127" s="52"/>
      <c r="I1127" s="52"/>
    </row>
    <row r="1128" spans="1:9" s="53" customFormat="1">
      <c r="A1128" s="49"/>
      <c r="B1128" s="50"/>
      <c r="C1128" s="51"/>
      <c r="D1128" s="49"/>
      <c r="E1128" s="52"/>
      <c r="F1128" s="52"/>
      <c r="G1128" s="52"/>
      <c r="H1128" s="52"/>
      <c r="I1128" s="52"/>
    </row>
    <row r="1129" spans="1:9" s="53" customFormat="1">
      <c r="A1129" s="49"/>
      <c r="B1129" s="50"/>
      <c r="C1129" s="51"/>
      <c r="D1129" s="49"/>
      <c r="E1129" s="52"/>
      <c r="F1129" s="52"/>
      <c r="G1129" s="52"/>
      <c r="H1129" s="52"/>
      <c r="I1129" s="52"/>
    </row>
    <row r="1130" spans="1:9" s="53" customFormat="1">
      <c r="A1130" s="49"/>
      <c r="B1130" s="50"/>
      <c r="C1130" s="51"/>
      <c r="D1130" s="49"/>
      <c r="E1130" s="52"/>
      <c r="F1130" s="52"/>
      <c r="G1130" s="52"/>
      <c r="H1130" s="52"/>
      <c r="I1130" s="52"/>
    </row>
    <row r="1131" spans="1:9" s="53" customFormat="1">
      <c r="A1131" s="49"/>
      <c r="B1131" s="50"/>
      <c r="C1131" s="51"/>
      <c r="D1131" s="49"/>
      <c r="E1131" s="52"/>
      <c r="F1131" s="52"/>
      <c r="G1131" s="52"/>
      <c r="H1131" s="52"/>
      <c r="I1131" s="52"/>
    </row>
    <row r="1132" spans="1:9" s="53" customFormat="1">
      <c r="A1132" s="49"/>
      <c r="B1132" s="50"/>
      <c r="C1132" s="51"/>
      <c r="D1132" s="49"/>
      <c r="E1132" s="52"/>
      <c r="F1132" s="52"/>
      <c r="G1132" s="52"/>
      <c r="H1132" s="52"/>
      <c r="I1132" s="52"/>
    </row>
    <row r="1133" spans="1:9" s="53" customFormat="1">
      <c r="A1133" s="49"/>
      <c r="B1133" s="50"/>
      <c r="C1133" s="51"/>
      <c r="D1133" s="49"/>
      <c r="E1133" s="52"/>
      <c r="F1133" s="52"/>
      <c r="G1133" s="52"/>
      <c r="H1133" s="52"/>
      <c r="I1133" s="52"/>
    </row>
    <row r="1134" spans="1:9" s="53" customFormat="1">
      <c r="A1134" s="49"/>
      <c r="B1134" s="50"/>
      <c r="C1134" s="51"/>
      <c r="D1134" s="49"/>
      <c r="E1134" s="52"/>
      <c r="F1134" s="52"/>
      <c r="G1134" s="52"/>
      <c r="H1134" s="52"/>
      <c r="I1134" s="52"/>
    </row>
    <row r="1135" spans="1:9" s="53" customFormat="1">
      <c r="A1135" s="49"/>
      <c r="B1135" s="50"/>
      <c r="C1135" s="51"/>
      <c r="D1135" s="49"/>
      <c r="E1135" s="52"/>
      <c r="F1135" s="52"/>
      <c r="G1135" s="52"/>
      <c r="H1135" s="52"/>
      <c r="I1135" s="52"/>
    </row>
    <row r="1136" spans="1:9" s="53" customFormat="1">
      <c r="A1136" s="49"/>
      <c r="B1136" s="50"/>
      <c r="C1136" s="51"/>
      <c r="D1136" s="49"/>
      <c r="E1136" s="52"/>
      <c r="F1136" s="52"/>
      <c r="G1136" s="52"/>
      <c r="H1136" s="52"/>
      <c r="I1136" s="52"/>
    </row>
    <row r="1137" spans="1:9" s="53" customFormat="1">
      <c r="A1137" s="49"/>
      <c r="B1137" s="50"/>
      <c r="C1137" s="51"/>
      <c r="D1137" s="49"/>
      <c r="E1137" s="52"/>
      <c r="F1137" s="52"/>
      <c r="G1137" s="52"/>
      <c r="H1137" s="52"/>
      <c r="I1137" s="52"/>
    </row>
    <row r="1138" spans="1:9" s="53" customFormat="1">
      <c r="A1138" s="49"/>
      <c r="B1138" s="50"/>
      <c r="C1138" s="51"/>
      <c r="D1138" s="49"/>
      <c r="E1138" s="52"/>
      <c r="F1138" s="52"/>
      <c r="G1138" s="52"/>
      <c r="H1138" s="52"/>
      <c r="I1138" s="52"/>
    </row>
    <row r="1139" spans="1:9" s="53" customFormat="1">
      <c r="A1139" s="49"/>
      <c r="B1139" s="50"/>
      <c r="C1139" s="51"/>
      <c r="D1139" s="49"/>
      <c r="E1139" s="52"/>
      <c r="F1139" s="52"/>
      <c r="G1139" s="52"/>
      <c r="H1139" s="52"/>
      <c r="I1139" s="52"/>
    </row>
    <row r="1140" spans="1:9" s="53" customFormat="1">
      <c r="A1140" s="49"/>
      <c r="B1140" s="50"/>
      <c r="C1140" s="51"/>
      <c r="D1140" s="49"/>
      <c r="E1140" s="52"/>
      <c r="F1140" s="52"/>
      <c r="G1140" s="52"/>
      <c r="H1140" s="52"/>
      <c r="I1140" s="52"/>
    </row>
    <row r="1141" spans="1:9" s="53" customFormat="1">
      <c r="A1141" s="49"/>
      <c r="B1141" s="50"/>
      <c r="C1141" s="51"/>
      <c r="D1141" s="49"/>
      <c r="E1141" s="52"/>
      <c r="F1141" s="52"/>
      <c r="G1141" s="52"/>
      <c r="H1141" s="52"/>
      <c r="I1141" s="52"/>
    </row>
    <row r="1142" spans="1:9" s="53" customFormat="1">
      <c r="A1142" s="49"/>
      <c r="B1142" s="50"/>
      <c r="C1142" s="51"/>
      <c r="D1142" s="49"/>
      <c r="E1142" s="52"/>
      <c r="F1142" s="52"/>
      <c r="G1142" s="52"/>
      <c r="H1142" s="52"/>
      <c r="I1142" s="52"/>
    </row>
    <row r="1143" spans="1:9" s="53" customFormat="1">
      <c r="A1143" s="49"/>
      <c r="B1143" s="50"/>
      <c r="C1143" s="51"/>
      <c r="D1143" s="49"/>
      <c r="E1143" s="52"/>
      <c r="F1143" s="52"/>
      <c r="G1143" s="52"/>
      <c r="H1143" s="52"/>
      <c r="I1143" s="52"/>
    </row>
    <row r="1144" spans="1:9" s="53" customFormat="1">
      <c r="A1144" s="49"/>
      <c r="B1144" s="50"/>
      <c r="C1144" s="51"/>
      <c r="D1144" s="49"/>
      <c r="E1144" s="52"/>
      <c r="F1144" s="52"/>
      <c r="G1144" s="52"/>
      <c r="H1144" s="52"/>
      <c r="I1144" s="52"/>
    </row>
    <row r="1145" spans="1:9" s="53" customFormat="1">
      <c r="A1145" s="49"/>
      <c r="B1145" s="50"/>
      <c r="C1145" s="51"/>
      <c r="D1145" s="49"/>
      <c r="E1145" s="52"/>
      <c r="F1145" s="52"/>
      <c r="G1145" s="52"/>
      <c r="H1145" s="52"/>
      <c r="I1145" s="52"/>
    </row>
    <row r="1146" spans="1:9" s="53" customFormat="1">
      <c r="A1146" s="49"/>
      <c r="B1146" s="50"/>
      <c r="C1146" s="51"/>
      <c r="D1146" s="49"/>
      <c r="E1146" s="52"/>
      <c r="F1146" s="52"/>
      <c r="G1146" s="52"/>
      <c r="H1146" s="52"/>
      <c r="I1146" s="52"/>
    </row>
    <row r="1147" spans="1:9" s="53" customFormat="1">
      <c r="A1147" s="49"/>
      <c r="B1147" s="50"/>
      <c r="C1147" s="51"/>
      <c r="D1147" s="49"/>
      <c r="E1147" s="52"/>
      <c r="F1147" s="52"/>
      <c r="G1147" s="52"/>
      <c r="H1147" s="52"/>
      <c r="I1147" s="52"/>
    </row>
    <row r="1148" spans="1:9" s="53" customFormat="1">
      <c r="A1148" s="49"/>
      <c r="B1148" s="50"/>
      <c r="C1148" s="51"/>
      <c r="D1148" s="49"/>
      <c r="E1148" s="52"/>
      <c r="F1148" s="52"/>
      <c r="G1148" s="52"/>
      <c r="H1148" s="52"/>
      <c r="I1148" s="52"/>
    </row>
    <row r="1149" spans="1:9" s="53" customFormat="1">
      <c r="A1149" s="49"/>
      <c r="B1149" s="50"/>
      <c r="C1149" s="51"/>
      <c r="D1149" s="49"/>
      <c r="E1149" s="52"/>
      <c r="F1149" s="52"/>
      <c r="G1149" s="52"/>
      <c r="H1149" s="52"/>
      <c r="I1149" s="52"/>
    </row>
    <row r="1150" spans="1:9" s="53" customFormat="1">
      <c r="A1150" s="49"/>
      <c r="B1150" s="50"/>
      <c r="C1150" s="51"/>
      <c r="D1150" s="49"/>
      <c r="E1150" s="52"/>
      <c r="F1150" s="52"/>
      <c r="G1150" s="52"/>
      <c r="H1150" s="52"/>
      <c r="I1150" s="52"/>
    </row>
    <row r="1151" spans="1:9" s="53" customFormat="1">
      <c r="A1151" s="49"/>
      <c r="B1151" s="50"/>
      <c r="C1151" s="51"/>
      <c r="D1151" s="49"/>
      <c r="E1151" s="52"/>
      <c r="F1151" s="52"/>
      <c r="G1151" s="52"/>
      <c r="H1151" s="52"/>
      <c r="I1151" s="52"/>
    </row>
    <row r="1152" spans="1:9" s="53" customFormat="1">
      <c r="A1152" s="49"/>
      <c r="B1152" s="50"/>
      <c r="C1152" s="51"/>
      <c r="D1152" s="49"/>
      <c r="E1152" s="52"/>
      <c r="F1152" s="52"/>
      <c r="G1152" s="52"/>
      <c r="H1152" s="52"/>
      <c r="I1152" s="52"/>
    </row>
    <row r="1153" spans="1:9" s="53" customFormat="1">
      <c r="A1153" s="49"/>
      <c r="B1153" s="50"/>
      <c r="C1153" s="51"/>
      <c r="D1153" s="49"/>
      <c r="E1153" s="52"/>
      <c r="F1153" s="52"/>
      <c r="G1153" s="52"/>
      <c r="H1153" s="52"/>
      <c r="I1153" s="52"/>
    </row>
    <row r="1154" spans="1:9" s="53" customFormat="1">
      <c r="A1154" s="49"/>
      <c r="B1154" s="50"/>
      <c r="C1154" s="51"/>
      <c r="D1154" s="49"/>
      <c r="E1154" s="52"/>
      <c r="F1154" s="52"/>
      <c r="G1154" s="52"/>
      <c r="H1154" s="52"/>
      <c r="I1154" s="52"/>
    </row>
    <row r="1155" spans="1:9" s="53" customFormat="1">
      <c r="A1155" s="49"/>
      <c r="B1155" s="50"/>
      <c r="C1155" s="51"/>
      <c r="D1155" s="49"/>
      <c r="E1155" s="52"/>
      <c r="F1155" s="52"/>
      <c r="G1155" s="52"/>
      <c r="H1155" s="52"/>
      <c r="I1155" s="52"/>
    </row>
    <row r="1156" spans="1:9" s="53" customFormat="1">
      <c r="A1156" s="49"/>
      <c r="B1156" s="50"/>
      <c r="C1156" s="51"/>
      <c r="D1156" s="49"/>
      <c r="E1156" s="52"/>
      <c r="F1156" s="52"/>
      <c r="G1156" s="52"/>
      <c r="H1156" s="52"/>
      <c r="I1156" s="52"/>
    </row>
    <row r="1157" spans="1:9" s="53" customFormat="1">
      <c r="A1157" s="49"/>
      <c r="B1157" s="50"/>
      <c r="C1157" s="51"/>
      <c r="D1157" s="49"/>
      <c r="E1157" s="52"/>
      <c r="F1157" s="52"/>
      <c r="G1157" s="52"/>
      <c r="H1157" s="52"/>
      <c r="I1157" s="52"/>
    </row>
    <row r="1158" spans="1:9" s="53" customFormat="1">
      <c r="A1158" s="49"/>
      <c r="B1158" s="50"/>
      <c r="C1158" s="51"/>
      <c r="D1158" s="49"/>
      <c r="E1158" s="52"/>
      <c r="F1158" s="52"/>
      <c r="G1158" s="52"/>
      <c r="H1158" s="52"/>
      <c r="I1158" s="52"/>
    </row>
    <row r="1159" spans="1:9" s="53" customFormat="1">
      <c r="A1159" s="49"/>
      <c r="B1159" s="50"/>
      <c r="C1159" s="51"/>
      <c r="D1159" s="49"/>
      <c r="E1159" s="52"/>
      <c r="F1159" s="52"/>
      <c r="G1159" s="52"/>
      <c r="H1159" s="52"/>
      <c r="I1159" s="52"/>
    </row>
    <row r="1160" spans="1:9" s="53" customFormat="1">
      <c r="A1160" s="49"/>
      <c r="B1160" s="50"/>
      <c r="C1160" s="51"/>
      <c r="D1160" s="49"/>
      <c r="E1160" s="52"/>
      <c r="F1160" s="52"/>
      <c r="G1160" s="52"/>
      <c r="H1160" s="52"/>
      <c r="I1160" s="52"/>
    </row>
    <row r="1161" spans="1:9" s="53" customFormat="1">
      <c r="A1161" s="49"/>
      <c r="B1161" s="50"/>
      <c r="C1161" s="51"/>
      <c r="D1161" s="49"/>
      <c r="E1161" s="52"/>
      <c r="F1161" s="52"/>
      <c r="G1161" s="52"/>
      <c r="H1161" s="52"/>
      <c r="I1161" s="52"/>
    </row>
    <row r="1162" spans="1:9" s="53" customFormat="1">
      <c r="A1162" s="49"/>
      <c r="B1162" s="50"/>
      <c r="C1162" s="51"/>
      <c r="D1162" s="49"/>
      <c r="E1162" s="52"/>
      <c r="F1162" s="52"/>
      <c r="G1162" s="52"/>
      <c r="H1162" s="52"/>
      <c r="I1162" s="52"/>
    </row>
    <row r="1163" spans="1:9" s="53" customFormat="1">
      <c r="A1163" s="49"/>
      <c r="B1163" s="50"/>
      <c r="C1163" s="51"/>
      <c r="D1163" s="49"/>
      <c r="E1163" s="52"/>
      <c r="F1163" s="52"/>
      <c r="G1163" s="52"/>
      <c r="H1163" s="52"/>
      <c r="I1163" s="52"/>
    </row>
    <row r="1164" spans="1:9" s="53" customFormat="1">
      <c r="A1164" s="49"/>
      <c r="B1164" s="50"/>
      <c r="C1164" s="51"/>
      <c r="D1164" s="49"/>
      <c r="E1164" s="52"/>
      <c r="F1164" s="52"/>
      <c r="G1164" s="52"/>
      <c r="H1164" s="52"/>
      <c r="I1164" s="52"/>
    </row>
    <row r="1165" spans="1:9" s="53" customFormat="1">
      <c r="A1165" s="49"/>
      <c r="B1165" s="50"/>
      <c r="C1165" s="51"/>
      <c r="D1165" s="49"/>
      <c r="E1165" s="52"/>
      <c r="F1165" s="52"/>
      <c r="G1165" s="52"/>
      <c r="H1165" s="52"/>
      <c r="I1165" s="52"/>
    </row>
    <row r="1166" spans="1:9" s="53" customFormat="1">
      <c r="A1166" s="49"/>
      <c r="B1166" s="50"/>
      <c r="C1166" s="51"/>
      <c r="D1166" s="49"/>
      <c r="E1166" s="52"/>
      <c r="F1166" s="52"/>
      <c r="G1166" s="52"/>
      <c r="H1166" s="52"/>
      <c r="I1166" s="52"/>
    </row>
    <row r="1167" spans="1:9" s="53" customFormat="1">
      <c r="A1167" s="49"/>
      <c r="B1167" s="50"/>
      <c r="C1167" s="51"/>
      <c r="D1167" s="49"/>
      <c r="E1167" s="52"/>
      <c r="F1167" s="52"/>
      <c r="G1167" s="52"/>
      <c r="H1167" s="52"/>
      <c r="I1167" s="52"/>
    </row>
    <row r="1168" spans="1:9" s="53" customFormat="1">
      <c r="A1168" s="49"/>
      <c r="B1168" s="50"/>
      <c r="C1168" s="51"/>
      <c r="D1168" s="49"/>
      <c r="E1168" s="52"/>
      <c r="F1168" s="52"/>
      <c r="G1168" s="52"/>
      <c r="H1168" s="52"/>
      <c r="I1168" s="52"/>
    </row>
    <row r="1169" spans="1:9" s="53" customFormat="1">
      <c r="A1169" s="49"/>
      <c r="B1169" s="50"/>
      <c r="C1169" s="51"/>
      <c r="D1169" s="49"/>
      <c r="E1169" s="52"/>
      <c r="F1169" s="52"/>
      <c r="G1169" s="52"/>
      <c r="H1169" s="52"/>
      <c r="I1169" s="52"/>
    </row>
    <row r="1170" spans="1:9" s="53" customFormat="1">
      <c r="A1170" s="49"/>
      <c r="B1170" s="50"/>
      <c r="C1170" s="51"/>
      <c r="D1170" s="49"/>
      <c r="E1170" s="52"/>
      <c r="F1170" s="52"/>
      <c r="G1170" s="52"/>
      <c r="H1170" s="52"/>
      <c r="I1170" s="52"/>
    </row>
    <row r="1171" spans="1:9" s="53" customFormat="1">
      <c r="A1171" s="49"/>
      <c r="B1171" s="50"/>
      <c r="C1171" s="51"/>
      <c r="D1171" s="49"/>
      <c r="E1171" s="52"/>
      <c r="F1171" s="52"/>
      <c r="G1171" s="52"/>
      <c r="H1171" s="52"/>
      <c r="I1171" s="52"/>
    </row>
    <row r="1172" spans="1:9" s="53" customFormat="1">
      <c r="A1172" s="49"/>
      <c r="B1172" s="50"/>
      <c r="C1172" s="51"/>
      <c r="D1172" s="49"/>
      <c r="E1172" s="52"/>
      <c r="F1172" s="52"/>
      <c r="G1172" s="52"/>
      <c r="H1172" s="52"/>
      <c r="I1172" s="52"/>
    </row>
    <row r="1173" spans="1:9" s="53" customFormat="1">
      <c r="A1173" s="49"/>
      <c r="B1173" s="50"/>
      <c r="C1173" s="51"/>
      <c r="D1173" s="49"/>
      <c r="E1173" s="52"/>
      <c r="F1173" s="52"/>
      <c r="G1173" s="52"/>
      <c r="H1173" s="52"/>
      <c r="I1173" s="52"/>
    </row>
    <row r="1174" spans="1:9" s="53" customFormat="1">
      <c r="A1174" s="49"/>
      <c r="B1174" s="50"/>
      <c r="C1174" s="51"/>
      <c r="D1174" s="49"/>
      <c r="E1174" s="52"/>
      <c r="F1174" s="52"/>
      <c r="G1174" s="52"/>
      <c r="H1174" s="52"/>
      <c r="I1174" s="52"/>
    </row>
    <row r="1175" spans="1:9" s="53" customFormat="1">
      <c r="A1175" s="49"/>
      <c r="B1175" s="50"/>
      <c r="C1175" s="51"/>
      <c r="D1175" s="49"/>
      <c r="E1175" s="52"/>
      <c r="F1175" s="52"/>
      <c r="G1175" s="52"/>
      <c r="H1175" s="52"/>
      <c r="I1175" s="52"/>
    </row>
    <row r="1176" spans="1:9" s="53" customFormat="1">
      <c r="A1176" s="49"/>
      <c r="B1176" s="50"/>
      <c r="C1176" s="51"/>
      <c r="D1176" s="49"/>
      <c r="E1176" s="52"/>
      <c r="F1176" s="52"/>
      <c r="G1176" s="52"/>
      <c r="H1176" s="52"/>
      <c r="I1176" s="52"/>
    </row>
    <row r="1177" spans="1:9" s="53" customFormat="1">
      <c r="A1177" s="49"/>
      <c r="B1177" s="50"/>
      <c r="C1177" s="51"/>
      <c r="D1177" s="49"/>
      <c r="E1177" s="52"/>
      <c r="F1177" s="52"/>
      <c r="G1177" s="52"/>
      <c r="H1177" s="52"/>
      <c r="I1177" s="52"/>
    </row>
    <row r="1178" spans="1:9" s="53" customFormat="1">
      <c r="A1178" s="49"/>
      <c r="B1178" s="50"/>
      <c r="C1178" s="51"/>
      <c r="D1178" s="49"/>
      <c r="E1178" s="52"/>
      <c r="F1178" s="52"/>
      <c r="G1178" s="52"/>
      <c r="H1178" s="52"/>
      <c r="I1178" s="52"/>
    </row>
    <row r="1179" spans="1:9" s="53" customFormat="1">
      <c r="A1179" s="49"/>
      <c r="B1179" s="50"/>
      <c r="C1179" s="51"/>
      <c r="D1179" s="49"/>
      <c r="E1179" s="52"/>
      <c r="F1179" s="52"/>
      <c r="G1179" s="52"/>
      <c r="H1179" s="52"/>
      <c r="I1179" s="52"/>
    </row>
    <row r="1180" spans="1:9" s="53" customFormat="1">
      <c r="A1180" s="49"/>
      <c r="B1180" s="50"/>
      <c r="C1180" s="51"/>
      <c r="D1180" s="49"/>
      <c r="E1180" s="52"/>
      <c r="F1180" s="52"/>
      <c r="G1180" s="52"/>
      <c r="H1180" s="52"/>
      <c r="I1180" s="52"/>
    </row>
    <row r="1181" spans="1:9" s="53" customFormat="1">
      <c r="A1181" s="49"/>
      <c r="B1181" s="50"/>
      <c r="C1181" s="51"/>
      <c r="D1181" s="49"/>
      <c r="E1181" s="52"/>
      <c r="F1181" s="52"/>
      <c r="G1181" s="52"/>
      <c r="H1181" s="52"/>
      <c r="I1181" s="52"/>
    </row>
    <row r="1182" spans="1:9" s="53" customFormat="1">
      <c r="A1182" s="49"/>
      <c r="B1182" s="50"/>
      <c r="C1182" s="51"/>
      <c r="D1182" s="49"/>
      <c r="E1182" s="52"/>
      <c r="F1182" s="52"/>
      <c r="G1182" s="52"/>
      <c r="H1182" s="52"/>
      <c r="I1182" s="52"/>
    </row>
    <row r="1183" spans="1:9" s="53" customFormat="1">
      <c r="A1183" s="49"/>
      <c r="B1183" s="50"/>
      <c r="C1183" s="51"/>
      <c r="D1183" s="49"/>
      <c r="E1183" s="52"/>
      <c r="F1183" s="52"/>
      <c r="G1183" s="52"/>
      <c r="H1183" s="52"/>
      <c r="I1183" s="52"/>
    </row>
    <row r="1184" spans="1:9" s="53" customFormat="1">
      <c r="A1184" s="49"/>
      <c r="B1184" s="50"/>
      <c r="C1184" s="51"/>
      <c r="D1184" s="49"/>
      <c r="E1184" s="52"/>
      <c r="F1184" s="52"/>
      <c r="G1184" s="52"/>
      <c r="H1184" s="52"/>
      <c r="I1184" s="52"/>
    </row>
    <row r="1185" spans="1:9" s="53" customFormat="1">
      <c r="A1185" s="49"/>
      <c r="B1185" s="50"/>
      <c r="C1185" s="51"/>
      <c r="D1185" s="49"/>
      <c r="E1185" s="52"/>
      <c r="F1185" s="52"/>
      <c r="G1185" s="52"/>
      <c r="H1185" s="52"/>
      <c r="I1185" s="52"/>
    </row>
    <row r="1186" spans="1:9" s="53" customFormat="1">
      <c r="A1186" s="49"/>
      <c r="B1186" s="50"/>
      <c r="C1186" s="51"/>
      <c r="D1186" s="49"/>
      <c r="E1186" s="52"/>
      <c r="F1186" s="52"/>
      <c r="G1186" s="52"/>
      <c r="H1186" s="52"/>
      <c r="I1186" s="52"/>
    </row>
    <row r="1187" spans="1:9" s="53" customFormat="1">
      <c r="A1187" s="49"/>
      <c r="B1187" s="50"/>
      <c r="C1187" s="51"/>
      <c r="D1187" s="49"/>
      <c r="E1187" s="52"/>
      <c r="F1187" s="52"/>
      <c r="G1187" s="52"/>
      <c r="H1187" s="52"/>
      <c r="I1187" s="52"/>
    </row>
    <row r="1188" spans="1:9" s="53" customFormat="1">
      <c r="A1188" s="49"/>
      <c r="B1188" s="50"/>
      <c r="C1188" s="51"/>
      <c r="D1188" s="49"/>
      <c r="E1188" s="52"/>
      <c r="F1188" s="52"/>
      <c r="G1188" s="52"/>
      <c r="H1188" s="52"/>
      <c r="I1188" s="52"/>
    </row>
    <row r="1189" spans="1:9" s="53" customFormat="1">
      <c r="A1189" s="49"/>
      <c r="B1189" s="50"/>
      <c r="C1189" s="51"/>
      <c r="D1189" s="49"/>
      <c r="E1189" s="52"/>
      <c r="F1189" s="52"/>
      <c r="G1189" s="52"/>
      <c r="H1189" s="52"/>
      <c r="I1189" s="52"/>
    </row>
    <row r="1190" spans="1:9" s="53" customFormat="1">
      <c r="A1190" s="49"/>
      <c r="B1190" s="50"/>
      <c r="C1190" s="51"/>
      <c r="D1190" s="49"/>
      <c r="E1190" s="52"/>
      <c r="F1190" s="52"/>
      <c r="G1190" s="52"/>
      <c r="H1190" s="52"/>
      <c r="I1190" s="52"/>
    </row>
    <row r="1191" spans="1:9" s="53" customFormat="1">
      <c r="A1191" s="49"/>
      <c r="B1191" s="50"/>
      <c r="C1191" s="51"/>
      <c r="D1191" s="49"/>
      <c r="E1191" s="52"/>
      <c r="F1191" s="52"/>
      <c r="G1191" s="52"/>
      <c r="H1191" s="52"/>
      <c r="I1191" s="52"/>
    </row>
    <row r="1192" spans="1:9" s="53" customFormat="1">
      <c r="A1192" s="49"/>
      <c r="B1192" s="50"/>
      <c r="C1192" s="51"/>
      <c r="D1192" s="49"/>
      <c r="E1192" s="52"/>
      <c r="F1192" s="52"/>
      <c r="G1192" s="52"/>
      <c r="H1192" s="52"/>
      <c r="I1192" s="52"/>
    </row>
    <row r="1193" spans="1:9" s="53" customFormat="1">
      <c r="A1193" s="49"/>
      <c r="B1193" s="50"/>
      <c r="C1193" s="51"/>
      <c r="D1193" s="49"/>
      <c r="E1193" s="52"/>
      <c r="F1193" s="52"/>
      <c r="G1193" s="52"/>
      <c r="H1193" s="52"/>
      <c r="I1193" s="52"/>
    </row>
    <row r="1194" spans="1:9" s="53" customFormat="1">
      <c r="A1194" s="49"/>
      <c r="B1194" s="50"/>
      <c r="C1194" s="51"/>
      <c r="D1194" s="49"/>
      <c r="E1194" s="52"/>
      <c r="F1194" s="52"/>
      <c r="G1194" s="52"/>
      <c r="H1194" s="52"/>
      <c r="I1194" s="52"/>
    </row>
    <row r="1195" spans="1:9" s="53" customFormat="1">
      <c r="A1195" s="49"/>
      <c r="B1195" s="50"/>
      <c r="C1195" s="51"/>
      <c r="D1195" s="49"/>
      <c r="E1195" s="52"/>
      <c r="F1195" s="52"/>
      <c r="G1195" s="52"/>
      <c r="H1195" s="52"/>
      <c r="I1195" s="52"/>
    </row>
    <row r="1196" spans="1:9" s="53" customFormat="1">
      <c r="A1196" s="49"/>
      <c r="B1196" s="50"/>
      <c r="C1196" s="51"/>
      <c r="D1196" s="49"/>
      <c r="E1196" s="52"/>
      <c r="F1196" s="52"/>
      <c r="G1196" s="52"/>
      <c r="H1196" s="52"/>
      <c r="I1196" s="52"/>
    </row>
    <row r="1197" spans="1:9" s="53" customFormat="1">
      <c r="A1197" s="49"/>
      <c r="B1197" s="50"/>
      <c r="C1197" s="51"/>
      <c r="D1197" s="49"/>
      <c r="E1197" s="52"/>
      <c r="F1197" s="52"/>
      <c r="G1197" s="52"/>
      <c r="H1197" s="52"/>
      <c r="I1197" s="52"/>
    </row>
    <row r="1198" spans="1:9" s="53" customFormat="1">
      <c r="A1198" s="49"/>
      <c r="B1198" s="50"/>
      <c r="C1198" s="51"/>
      <c r="D1198" s="49"/>
      <c r="E1198" s="52"/>
      <c r="F1198" s="52"/>
      <c r="G1198" s="52"/>
      <c r="H1198" s="52"/>
      <c r="I1198" s="52"/>
    </row>
    <row r="1199" spans="1:9" s="53" customFormat="1">
      <c r="A1199" s="49"/>
      <c r="B1199" s="50"/>
      <c r="C1199" s="51"/>
      <c r="D1199" s="49"/>
      <c r="E1199" s="52"/>
      <c r="F1199" s="52"/>
      <c r="G1199" s="52"/>
      <c r="H1199" s="52"/>
      <c r="I1199" s="52"/>
    </row>
    <row r="1200" spans="1:9" s="53" customFormat="1">
      <c r="A1200" s="49"/>
      <c r="B1200" s="50"/>
      <c r="C1200" s="51"/>
      <c r="D1200" s="49"/>
      <c r="E1200" s="52"/>
      <c r="F1200" s="52"/>
      <c r="G1200" s="52"/>
      <c r="H1200" s="52"/>
      <c r="I1200" s="52"/>
    </row>
    <row r="1201" spans="1:9" s="53" customFormat="1">
      <c r="A1201" s="49"/>
      <c r="B1201" s="50"/>
      <c r="C1201" s="51"/>
      <c r="D1201" s="49"/>
      <c r="E1201" s="52"/>
      <c r="F1201" s="52"/>
      <c r="G1201" s="52"/>
      <c r="H1201" s="52"/>
      <c r="I1201" s="52"/>
    </row>
    <row r="1202" spans="1:9" s="53" customFormat="1">
      <c r="A1202" s="49"/>
      <c r="B1202" s="50"/>
      <c r="C1202" s="51"/>
      <c r="D1202" s="49"/>
      <c r="E1202" s="52"/>
      <c r="F1202" s="52"/>
      <c r="G1202" s="52"/>
      <c r="H1202" s="52"/>
      <c r="I1202" s="52"/>
    </row>
    <row r="1203" spans="1:9" s="53" customFormat="1">
      <c r="A1203" s="49"/>
      <c r="B1203" s="50"/>
      <c r="C1203" s="51"/>
      <c r="D1203" s="49"/>
      <c r="E1203" s="52"/>
      <c r="F1203" s="52"/>
      <c r="G1203" s="52"/>
      <c r="H1203" s="52"/>
      <c r="I1203" s="52"/>
    </row>
    <row r="1204" spans="1:9" s="53" customFormat="1">
      <c r="A1204" s="49"/>
      <c r="B1204" s="50"/>
      <c r="C1204" s="51"/>
      <c r="D1204" s="49"/>
      <c r="E1204" s="52"/>
      <c r="F1204" s="52"/>
      <c r="G1204" s="52"/>
      <c r="H1204" s="52"/>
      <c r="I1204" s="52"/>
    </row>
    <row r="1205" spans="1:9" s="53" customFormat="1">
      <c r="A1205" s="49"/>
      <c r="B1205" s="50"/>
      <c r="C1205" s="51"/>
      <c r="D1205" s="49"/>
      <c r="E1205" s="52"/>
      <c r="F1205" s="52"/>
      <c r="G1205" s="52"/>
      <c r="H1205" s="52"/>
      <c r="I1205" s="52"/>
    </row>
    <row r="1206" spans="1:9" s="53" customFormat="1">
      <c r="A1206" s="49"/>
      <c r="B1206" s="50"/>
      <c r="C1206" s="51"/>
      <c r="D1206" s="49"/>
      <c r="E1206" s="52"/>
      <c r="F1206" s="52"/>
      <c r="G1206" s="52"/>
      <c r="H1206" s="52"/>
      <c r="I1206" s="52"/>
    </row>
    <row r="1207" spans="1:9" s="53" customFormat="1">
      <c r="A1207" s="49"/>
      <c r="B1207" s="50"/>
      <c r="C1207" s="51"/>
      <c r="D1207" s="49"/>
      <c r="E1207" s="52"/>
      <c r="F1207" s="52"/>
      <c r="G1207" s="52"/>
      <c r="H1207" s="52"/>
      <c r="I1207" s="52"/>
    </row>
    <row r="1208" spans="1:9" s="53" customFormat="1">
      <c r="A1208" s="49"/>
      <c r="B1208" s="50"/>
      <c r="C1208" s="51"/>
      <c r="D1208" s="49"/>
      <c r="E1208" s="52"/>
      <c r="F1208" s="52"/>
      <c r="G1208" s="52"/>
      <c r="H1208" s="52"/>
      <c r="I1208" s="52"/>
    </row>
    <row r="1209" spans="1:9" s="53" customFormat="1">
      <c r="A1209" s="49"/>
      <c r="B1209" s="50"/>
      <c r="C1209" s="51"/>
      <c r="D1209" s="49"/>
      <c r="E1209" s="52"/>
      <c r="F1209" s="52"/>
      <c r="G1209" s="52"/>
      <c r="H1209" s="52"/>
      <c r="I1209" s="52"/>
    </row>
    <row r="1210" spans="1:9" s="53" customFormat="1">
      <c r="A1210" s="49"/>
      <c r="B1210" s="50"/>
      <c r="C1210" s="51"/>
      <c r="D1210" s="49"/>
      <c r="E1210" s="52"/>
      <c r="F1210" s="52"/>
      <c r="G1210" s="52"/>
      <c r="H1210" s="52"/>
      <c r="I1210" s="52"/>
    </row>
    <row r="1211" spans="1:9" s="53" customFormat="1">
      <c r="A1211" s="49"/>
      <c r="B1211" s="50"/>
      <c r="C1211" s="51"/>
      <c r="D1211" s="49"/>
      <c r="E1211" s="52"/>
      <c r="F1211" s="52"/>
      <c r="G1211" s="52"/>
      <c r="H1211" s="52"/>
      <c r="I1211" s="52"/>
    </row>
    <row r="1212" spans="1:9" s="53" customFormat="1">
      <c r="A1212" s="49"/>
      <c r="B1212" s="50"/>
      <c r="C1212" s="51"/>
      <c r="D1212" s="49"/>
      <c r="E1212" s="52"/>
      <c r="F1212" s="52"/>
      <c r="G1212" s="52"/>
      <c r="H1212" s="52"/>
      <c r="I1212" s="52"/>
    </row>
    <row r="1213" spans="1:9" s="53" customFormat="1">
      <c r="A1213" s="49"/>
      <c r="B1213" s="50"/>
      <c r="C1213" s="51"/>
      <c r="D1213" s="49"/>
      <c r="E1213" s="52"/>
      <c r="F1213" s="52"/>
      <c r="G1213" s="52"/>
      <c r="H1213" s="52"/>
      <c r="I1213" s="52"/>
    </row>
    <row r="1214" spans="1:9" s="53" customFormat="1">
      <c r="A1214" s="49"/>
      <c r="B1214" s="50"/>
      <c r="C1214" s="51"/>
      <c r="D1214" s="49"/>
      <c r="E1214" s="52"/>
      <c r="F1214" s="52"/>
      <c r="G1214" s="52"/>
      <c r="H1214" s="52"/>
      <c r="I1214" s="52"/>
    </row>
    <row r="1215" spans="1:9" s="53" customFormat="1">
      <c r="A1215" s="49"/>
      <c r="B1215" s="50"/>
      <c r="C1215" s="51"/>
      <c r="D1215" s="49"/>
      <c r="E1215" s="52"/>
      <c r="F1215" s="52"/>
      <c r="G1215" s="52"/>
      <c r="H1215" s="52"/>
      <c r="I1215" s="52"/>
    </row>
    <row r="1216" spans="1:9" s="53" customFormat="1">
      <c r="A1216" s="49"/>
      <c r="B1216" s="50"/>
      <c r="C1216" s="51"/>
      <c r="D1216" s="49"/>
      <c r="E1216" s="52"/>
      <c r="F1216" s="52"/>
      <c r="G1216" s="52"/>
      <c r="H1216" s="52"/>
      <c r="I1216" s="52"/>
    </row>
    <row r="1217" spans="1:9" s="53" customFormat="1">
      <c r="A1217" s="49"/>
      <c r="B1217" s="50"/>
      <c r="C1217" s="51"/>
      <c r="D1217" s="49"/>
      <c r="E1217" s="52"/>
      <c r="F1217" s="52"/>
      <c r="G1217" s="52"/>
      <c r="H1217" s="52"/>
      <c r="I1217" s="52"/>
    </row>
    <row r="1218" spans="1:9" s="53" customFormat="1">
      <c r="A1218" s="49"/>
      <c r="B1218" s="50"/>
      <c r="C1218" s="51"/>
      <c r="D1218" s="49"/>
      <c r="E1218" s="52"/>
      <c r="F1218" s="52"/>
      <c r="G1218" s="52"/>
      <c r="H1218" s="52"/>
      <c r="I1218" s="52"/>
    </row>
    <row r="1219" spans="1:9" s="53" customFormat="1">
      <c r="A1219" s="49"/>
      <c r="B1219" s="50"/>
      <c r="C1219" s="51"/>
      <c r="D1219" s="49"/>
      <c r="E1219" s="52"/>
      <c r="F1219" s="52"/>
      <c r="G1219" s="52"/>
      <c r="H1219" s="52"/>
      <c r="I1219" s="52"/>
    </row>
    <row r="1220" spans="1:9" s="53" customFormat="1">
      <c r="A1220" s="49"/>
      <c r="B1220" s="50"/>
      <c r="C1220" s="51"/>
      <c r="D1220" s="49"/>
      <c r="E1220" s="52"/>
      <c r="F1220" s="52"/>
      <c r="G1220" s="52"/>
      <c r="H1220" s="52"/>
      <c r="I1220" s="52"/>
    </row>
    <row r="1221" spans="1:9" s="53" customFormat="1">
      <c r="A1221" s="49"/>
      <c r="B1221" s="50"/>
      <c r="C1221" s="51"/>
      <c r="D1221" s="49"/>
      <c r="E1221" s="52"/>
      <c r="F1221" s="52"/>
      <c r="G1221" s="52"/>
      <c r="H1221" s="52"/>
      <c r="I1221" s="52"/>
    </row>
    <row r="1222" spans="1:9" s="53" customFormat="1">
      <c r="A1222" s="49"/>
      <c r="B1222" s="50"/>
      <c r="C1222" s="51"/>
      <c r="D1222" s="49"/>
      <c r="E1222" s="52"/>
      <c r="F1222" s="52"/>
      <c r="G1222" s="52"/>
      <c r="H1222" s="52"/>
      <c r="I1222" s="52"/>
    </row>
    <row r="1223" spans="1:9" s="53" customFormat="1">
      <c r="A1223" s="49"/>
      <c r="B1223" s="50"/>
      <c r="C1223" s="51"/>
      <c r="D1223" s="49"/>
      <c r="E1223" s="52"/>
      <c r="F1223" s="52"/>
      <c r="G1223" s="52"/>
      <c r="H1223" s="52"/>
      <c r="I1223" s="52"/>
    </row>
    <row r="1224" spans="1:9" s="53" customFormat="1">
      <c r="A1224" s="49"/>
      <c r="B1224" s="50"/>
      <c r="C1224" s="51"/>
      <c r="D1224" s="49"/>
      <c r="E1224" s="52"/>
      <c r="F1224" s="52"/>
      <c r="G1224" s="52"/>
      <c r="H1224" s="52"/>
      <c r="I1224" s="52"/>
    </row>
    <row r="1225" spans="1:9" s="53" customFormat="1">
      <c r="A1225" s="49"/>
      <c r="B1225" s="50"/>
      <c r="C1225" s="51"/>
      <c r="D1225" s="49"/>
      <c r="E1225" s="52"/>
      <c r="F1225" s="52"/>
      <c r="G1225" s="52"/>
      <c r="H1225" s="52"/>
      <c r="I1225" s="52"/>
    </row>
    <row r="1226" spans="1:9" s="53" customFormat="1">
      <c r="A1226" s="49"/>
      <c r="B1226" s="50"/>
      <c r="C1226" s="51"/>
      <c r="D1226" s="49"/>
      <c r="E1226" s="52"/>
      <c r="F1226" s="52"/>
      <c r="G1226" s="52"/>
      <c r="H1226" s="52"/>
      <c r="I1226" s="52"/>
    </row>
    <row r="1227" spans="1:9" s="53" customFormat="1">
      <c r="A1227" s="49"/>
      <c r="B1227" s="50"/>
      <c r="C1227" s="51"/>
      <c r="D1227" s="49"/>
      <c r="E1227" s="52"/>
      <c r="F1227" s="52"/>
      <c r="G1227" s="52"/>
      <c r="H1227" s="52"/>
      <c r="I1227" s="52"/>
    </row>
    <row r="1228" spans="1:9" s="53" customFormat="1">
      <c r="A1228" s="49"/>
      <c r="B1228" s="50"/>
      <c r="C1228" s="51"/>
      <c r="D1228" s="49"/>
      <c r="E1228" s="52"/>
      <c r="F1228" s="52"/>
      <c r="G1228" s="52"/>
      <c r="H1228" s="52"/>
      <c r="I1228" s="52"/>
    </row>
    <row r="1229" spans="1:9" s="53" customFormat="1">
      <c r="A1229" s="49"/>
      <c r="B1229" s="50"/>
      <c r="C1229" s="51"/>
      <c r="D1229" s="49"/>
      <c r="E1229" s="52"/>
      <c r="F1229" s="52"/>
      <c r="G1229" s="52"/>
      <c r="H1229" s="52"/>
      <c r="I1229" s="52"/>
    </row>
    <row r="1230" spans="1:9" s="53" customFormat="1">
      <c r="A1230" s="49"/>
      <c r="B1230" s="50"/>
      <c r="C1230" s="51"/>
      <c r="D1230" s="49"/>
      <c r="E1230" s="52"/>
      <c r="F1230" s="52"/>
      <c r="G1230" s="52"/>
      <c r="H1230" s="52"/>
      <c r="I1230" s="52"/>
    </row>
    <row r="1231" spans="1:9" s="53" customFormat="1">
      <c r="A1231" s="49"/>
      <c r="B1231" s="50"/>
      <c r="C1231" s="51"/>
      <c r="D1231" s="49"/>
      <c r="E1231" s="52"/>
      <c r="F1231" s="52"/>
      <c r="G1231" s="52"/>
      <c r="H1231" s="52"/>
      <c r="I1231" s="52"/>
    </row>
    <row r="1232" spans="1:9" s="53" customFormat="1">
      <c r="A1232" s="49"/>
      <c r="B1232" s="50"/>
      <c r="C1232" s="51"/>
      <c r="D1232" s="49"/>
      <c r="E1232" s="52"/>
      <c r="F1232" s="52"/>
      <c r="G1232" s="52"/>
      <c r="H1232" s="52"/>
      <c r="I1232" s="52"/>
    </row>
    <row r="1233" spans="1:9" s="53" customFormat="1">
      <c r="A1233" s="49"/>
      <c r="B1233" s="50"/>
      <c r="C1233" s="51"/>
      <c r="D1233" s="49"/>
      <c r="E1233" s="52"/>
      <c r="F1233" s="52"/>
      <c r="G1233" s="52"/>
      <c r="H1233" s="52"/>
      <c r="I1233" s="52"/>
    </row>
    <row r="1234" spans="1:9" s="53" customFormat="1">
      <c r="A1234" s="49"/>
      <c r="B1234" s="50"/>
      <c r="C1234" s="51"/>
      <c r="D1234" s="49"/>
      <c r="E1234" s="52"/>
      <c r="F1234" s="52"/>
      <c r="G1234" s="52"/>
      <c r="H1234" s="52"/>
      <c r="I1234" s="52"/>
    </row>
    <row r="1235" spans="1:9" s="53" customFormat="1">
      <c r="A1235" s="49"/>
      <c r="B1235" s="50"/>
      <c r="C1235" s="51"/>
      <c r="D1235" s="49"/>
      <c r="E1235" s="52"/>
      <c r="F1235" s="52"/>
      <c r="G1235" s="52"/>
      <c r="H1235" s="52"/>
      <c r="I1235" s="52"/>
    </row>
    <row r="1236" spans="1:9" s="53" customFormat="1">
      <c r="A1236" s="49"/>
      <c r="B1236" s="50"/>
      <c r="C1236" s="51"/>
      <c r="D1236" s="49"/>
      <c r="E1236" s="52"/>
      <c r="F1236" s="52"/>
      <c r="G1236" s="52"/>
      <c r="H1236" s="52"/>
      <c r="I1236" s="52"/>
    </row>
    <row r="1237" spans="1:9" s="53" customFormat="1">
      <c r="A1237" s="49"/>
      <c r="B1237" s="50"/>
      <c r="C1237" s="51"/>
      <c r="D1237" s="49"/>
      <c r="E1237" s="52"/>
      <c r="F1237" s="52"/>
      <c r="G1237" s="52"/>
      <c r="H1237" s="52"/>
      <c r="I1237" s="52"/>
    </row>
    <row r="1238" spans="1:9" s="53" customFormat="1">
      <c r="A1238" s="49"/>
      <c r="B1238" s="50"/>
      <c r="C1238" s="51"/>
      <c r="D1238" s="49"/>
      <c r="E1238" s="52"/>
      <c r="F1238" s="52"/>
      <c r="G1238" s="52"/>
      <c r="H1238" s="52"/>
      <c r="I1238" s="52"/>
    </row>
    <row r="1239" spans="1:9" s="53" customFormat="1">
      <c r="A1239" s="49"/>
      <c r="B1239" s="50"/>
      <c r="C1239" s="51"/>
      <c r="D1239" s="49"/>
      <c r="E1239" s="52"/>
      <c r="F1239" s="52"/>
      <c r="G1239" s="52"/>
      <c r="H1239" s="52"/>
      <c r="I1239" s="52"/>
    </row>
    <row r="1240" spans="1:9" s="53" customFormat="1">
      <c r="A1240" s="49"/>
      <c r="B1240" s="50"/>
      <c r="C1240" s="51"/>
      <c r="D1240" s="49"/>
      <c r="E1240" s="52"/>
      <c r="F1240" s="52"/>
      <c r="G1240" s="52"/>
      <c r="H1240" s="52"/>
      <c r="I1240" s="52"/>
    </row>
    <row r="1241" spans="1:9" s="53" customFormat="1">
      <c r="A1241" s="49"/>
      <c r="B1241" s="50"/>
      <c r="C1241" s="51"/>
      <c r="D1241" s="49"/>
      <c r="E1241" s="52"/>
      <c r="F1241" s="52"/>
      <c r="G1241" s="52"/>
      <c r="H1241" s="52"/>
      <c r="I1241" s="52"/>
    </row>
    <row r="1242" spans="1:9" s="53" customFormat="1">
      <c r="A1242" s="49"/>
      <c r="B1242" s="50"/>
      <c r="C1242" s="51"/>
      <c r="D1242" s="49"/>
      <c r="E1242" s="52"/>
      <c r="F1242" s="52"/>
      <c r="G1242" s="52"/>
      <c r="H1242" s="52"/>
      <c r="I1242" s="52"/>
    </row>
    <row r="1243" spans="1:9" s="53" customFormat="1">
      <c r="A1243" s="49"/>
      <c r="B1243" s="50"/>
      <c r="C1243" s="51"/>
      <c r="D1243" s="49"/>
      <c r="E1243" s="52"/>
      <c r="F1243" s="52"/>
      <c r="G1243" s="52"/>
      <c r="H1243" s="52"/>
      <c r="I1243" s="52"/>
    </row>
    <row r="1244" spans="1:9" s="53" customFormat="1">
      <c r="A1244" s="49"/>
      <c r="B1244" s="50"/>
      <c r="C1244" s="51"/>
      <c r="D1244" s="49"/>
      <c r="E1244" s="52"/>
      <c r="F1244" s="52"/>
      <c r="G1244" s="52"/>
      <c r="H1244" s="52"/>
      <c r="I1244" s="52"/>
    </row>
    <row r="1245" spans="1:9" s="53" customFormat="1">
      <c r="A1245" s="49"/>
      <c r="B1245" s="50"/>
      <c r="C1245" s="51"/>
      <c r="D1245" s="49"/>
      <c r="E1245" s="52"/>
      <c r="F1245" s="52"/>
      <c r="G1245" s="52"/>
      <c r="H1245" s="52"/>
      <c r="I1245" s="52"/>
    </row>
    <row r="1246" spans="1:9" s="53" customFormat="1">
      <c r="A1246" s="49"/>
      <c r="B1246" s="50"/>
      <c r="C1246" s="51"/>
      <c r="D1246" s="49"/>
      <c r="E1246" s="52"/>
      <c r="F1246" s="52"/>
      <c r="G1246" s="52"/>
      <c r="H1246" s="52"/>
      <c r="I1246" s="52"/>
    </row>
    <row r="1247" spans="1:9" s="53" customFormat="1">
      <c r="A1247" s="49"/>
      <c r="B1247" s="50"/>
      <c r="C1247" s="51"/>
      <c r="D1247" s="49"/>
      <c r="E1247" s="52"/>
      <c r="F1247" s="52"/>
      <c r="G1247" s="52"/>
      <c r="H1247" s="52"/>
      <c r="I1247" s="52"/>
    </row>
    <row r="1248" spans="1:9" s="53" customFormat="1">
      <c r="A1248" s="49"/>
      <c r="B1248" s="50"/>
      <c r="C1248" s="51"/>
      <c r="D1248" s="49"/>
      <c r="E1248" s="52"/>
      <c r="F1248" s="52"/>
      <c r="G1248" s="52"/>
      <c r="H1248" s="52"/>
      <c r="I1248" s="52"/>
    </row>
    <row r="1249" spans="1:9" s="53" customFormat="1">
      <c r="A1249" s="49"/>
      <c r="B1249" s="50"/>
      <c r="C1249" s="51"/>
      <c r="D1249" s="49"/>
      <c r="E1249" s="52"/>
      <c r="F1249" s="52"/>
      <c r="G1249" s="52"/>
      <c r="H1249" s="52"/>
      <c r="I1249" s="52"/>
    </row>
    <row r="1250" spans="1:9" s="53" customFormat="1">
      <c r="A1250" s="49"/>
      <c r="B1250" s="50"/>
      <c r="C1250" s="51"/>
      <c r="D1250" s="49"/>
      <c r="E1250" s="52"/>
      <c r="F1250" s="52"/>
      <c r="G1250" s="52"/>
      <c r="H1250" s="52"/>
      <c r="I1250" s="52"/>
    </row>
    <row r="1251" spans="1:9" s="53" customFormat="1">
      <c r="A1251" s="49"/>
      <c r="B1251" s="50"/>
      <c r="C1251" s="51"/>
      <c r="D1251" s="49"/>
      <c r="E1251" s="52"/>
      <c r="F1251" s="52"/>
      <c r="G1251" s="52"/>
      <c r="H1251" s="52"/>
      <c r="I1251" s="52"/>
    </row>
    <row r="1252" spans="1:9" s="53" customFormat="1">
      <c r="A1252" s="49"/>
      <c r="B1252" s="50"/>
      <c r="C1252" s="51"/>
      <c r="D1252" s="49"/>
      <c r="E1252" s="52"/>
      <c r="F1252" s="52"/>
      <c r="G1252" s="52"/>
      <c r="H1252" s="52"/>
      <c r="I1252" s="52"/>
    </row>
    <row r="1253" spans="1:9" s="53" customFormat="1">
      <c r="A1253" s="49"/>
      <c r="B1253" s="50"/>
      <c r="C1253" s="51"/>
      <c r="D1253" s="49"/>
      <c r="E1253" s="52"/>
      <c r="F1253" s="52"/>
      <c r="G1253" s="52"/>
      <c r="H1253" s="52"/>
      <c r="I1253" s="52"/>
    </row>
    <row r="1254" spans="1:9" s="53" customFormat="1">
      <c r="A1254" s="49"/>
      <c r="B1254" s="50"/>
      <c r="C1254" s="51"/>
      <c r="D1254" s="49"/>
      <c r="E1254" s="52"/>
      <c r="F1254" s="52"/>
      <c r="G1254" s="52"/>
      <c r="H1254" s="52"/>
      <c r="I1254" s="52"/>
    </row>
    <row r="1255" spans="1:9" s="53" customFormat="1">
      <c r="A1255" s="49"/>
      <c r="B1255" s="50"/>
      <c r="C1255" s="51"/>
      <c r="D1255" s="49"/>
      <c r="E1255" s="52"/>
      <c r="F1255" s="52"/>
      <c r="G1255" s="52"/>
      <c r="H1255" s="52"/>
      <c r="I1255" s="52"/>
    </row>
    <row r="1256" spans="1:9" s="53" customFormat="1">
      <c r="A1256" s="49"/>
      <c r="B1256" s="50"/>
      <c r="C1256" s="51"/>
      <c r="D1256" s="49"/>
      <c r="E1256" s="52"/>
      <c r="F1256" s="52"/>
      <c r="G1256" s="52"/>
      <c r="H1256" s="52"/>
      <c r="I1256" s="52"/>
    </row>
    <row r="1257" spans="1:9" s="53" customFormat="1">
      <c r="A1257" s="49"/>
      <c r="B1257" s="50"/>
      <c r="C1257" s="51"/>
      <c r="D1257" s="49"/>
      <c r="E1257" s="52"/>
      <c r="F1257" s="52"/>
      <c r="G1257" s="52"/>
      <c r="H1257" s="52"/>
      <c r="I1257" s="52"/>
    </row>
    <row r="1258" spans="1:9" s="53" customFormat="1">
      <c r="A1258" s="49"/>
      <c r="B1258" s="50"/>
      <c r="C1258" s="51"/>
      <c r="D1258" s="49"/>
      <c r="E1258" s="52"/>
      <c r="F1258" s="52"/>
      <c r="G1258" s="52"/>
      <c r="H1258" s="52"/>
      <c r="I1258" s="52"/>
    </row>
    <row r="1259" spans="1:9" s="53" customFormat="1">
      <c r="A1259" s="49"/>
      <c r="B1259" s="50"/>
      <c r="C1259" s="51"/>
      <c r="D1259" s="49"/>
      <c r="E1259" s="52"/>
      <c r="F1259" s="52"/>
      <c r="G1259" s="52"/>
      <c r="H1259" s="52"/>
      <c r="I1259" s="52"/>
    </row>
    <row r="1260" spans="1:9" s="53" customFormat="1">
      <c r="A1260" s="49"/>
      <c r="B1260" s="50"/>
      <c r="C1260" s="51"/>
      <c r="D1260" s="49"/>
      <c r="E1260" s="52"/>
      <c r="F1260" s="52"/>
      <c r="G1260" s="52"/>
      <c r="H1260" s="52"/>
      <c r="I1260" s="52"/>
    </row>
    <row r="1261" spans="1:9" s="53" customFormat="1">
      <c r="A1261" s="49"/>
      <c r="B1261" s="50"/>
      <c r="C1261" s="51"/>
      <c r="D1261" s="49"/>
      <c r="E1261" s="52"/>
      <c r="F1261" s="52"/>
      <c r="G1261" s="52"/>
      <c r="H1261" s="52"/>
      <c r="I1261" s="52"/>
    </row>
    <row r="1262" spans="1:9" s="53" customFormat="1">
      <c r="A1262" s="49"/>
      <c r="B1262" s="50"/>
      <c r="C1262" s="51"/>
      <c r="D1262" s="49"/>
      <c r="E1262" s="52"/>
      <c r="F1262" s="52"/>
      <c r="G1262" s="52"/>
      <c r="H1262" s="52"/>
      <c r="I1262" s="52"/>
    </row>
    <row r="1263" spans="1:9" s="53" customFormat="1">
      <c r="A1263" s="49"/>
      <c r="B1263" s="50"/>
      <c r="C1263" s="51"/>
      <c r="D1263" s="49"/>
      <c r="E1263" s="52"/>
      <c r="F1263" s="52"/>
      <c r="G1263" s="52"/>
      <c r="H1263" s="52"/>
      <c r="I1263" s="52"/>
    </row>
    <row r="1264" spans="1:9" s="53" customFormat="1">
      <c r="A1264" s="49"/>
      <c r="B1264" s="50"/>
      <c r="C1264" s="51"/>
      <c r="D1264" s="49"/>
      <c r="E1264" s="52"/>
      <c r="F1264" s="52"/>
      <c r="G1264" s="52"/>
      <c r="H1264" s="52"/>
      <c r="I1264" s="52"/>
    </row>
    <row r="1265" spans="1:9" s="53" customFormat="1">
      <c r="A1265" s="49"/>
      <c r="B1265" s="50"/>
      <c r="C1265" s="51"/>
      <c r="D1265" s="49"/>
      <c r="E1265" s="52"/>
      <c r="F1265" s="52"/>
      <c r="G1265" s="52"/>
      <c r="H1265" s="52"/>
      <c r="I1265" s="52"/>
    </row>
    <row r="1266" spans="1:9" s="53" customFormat="1">
      <c r="A1266" s="49"/>
      <c r="B1266" s="50"/>
      <c r="C1266" s="51"/>
      <c r="D1266" s="49"/>
      <c r="E1266" s="52"/>
      <c r="F1266" s="52"/>
      <c r="G1266" s="52"/>
      <c r="H1266" s="52"/>
      <c r="I1266" s="52"/>
    </row>
    <row r="1267" spans="1:9" s="53" customFormat="1">
      <c r="A1267" s="49"/>
      <c r="B1267" s="50"/>
      <c r="C1267" s="51"/>
      <c r="D1267" s="49"/>
      <c r="E1267" s="52"/>
      <c r="F1267" s="52"/>
      <c r="G1267" s="52"/>
      <c r="H1267" s="52"/>
      <c r="I1267" s="52"/>
    </row>
    <row r="1268" spans="1:9" s="53" customFormat="1">
      <c r="A1268" s="49"/>
      <c r="B1268" s="50"/>
      <c r="C1268" s="51"/>
      <c r="D1268" s="49"/>
      <c r="E1268" s="52"/>
      <c r="F1268" s="52"/>
      <c r="G1268" s="52"/>
      <c r="H1268" s="52"/>
      <c r="I1268" s="52"/>
    </row>
    <row r="1269" spans="1:9" s="53" customFormat="1">
      <c r="A1269" s="49"/>
      <c r="B1269" s="50"/>
      <c r="C1269" s="51"/>
      <c r="D1269" s="49"/>
      <c r="E1269" s="52"/>
      <c r="F1269" s="52"/>
      <c r="G1269" s="52"/>
      <c r="H1269" s="52"/>
      <c r="I1269" s="52"/>
    </row>
    <row r="1270" spans="1:9" s="53" customFormat="1">
      <c r="A1270" s="49"/>
      <c r="B1270" s="50"/>
      <c r="C1270" s="51"/>
      <c r="D1270" s="49"/>
      <c r="E1270" s="52"/>
      <c r="F1270" s="52"/>
      <c r="G1270" s="52"/>
      <c r="H1270" s="52"/>
      <c r="I1270" s="52"/>
    </row>
    <row r="1271" spans="1:9" s="53" customFormat="1">
      <c r="A1271" s="49"/>
      <c r="B1271" s="50"/>
      <c r="C1271" s="51"/>
      <c r="D1271" s="49"/>
      <c r="E1271" s="52"/>
      <c r="F1271" s="52"/>
      <c r="G1271" s="52"/>
      <c r="H1271" s="52"/>
      <c r="I1271" s="52"/>
    </row>
    <row r="1272" spans="1:9" s="53" customFormat="1">
      <c r="A1272" s="49"/>
      <c r="B1272" s="50"/>
      <c r="C1272" s="51"/>
      <c r="D1272" s="49"/>
      <c r="E1272" s="52"/>
      <c r="F1272" s="52"/>
      <c r="G1272" s="52"/>
      <c r="H1272" s="52"/>
      <c r="I1272" s="52"/>
    </row>
    <row r="1273" spans="1:9" s="53" customFormat="1">
      <c r="A1273" s="49"/>
      <c r="B1273" s="50"/>
      <c r="C1273" s="51"/>
      <c r="D1273" s="49"/>
      <c r="E1273" s="52"/>
      <c r="F1273" s="52"/>
      <c r="G1273" s="52"/>
      <c r="H1273" s="52"/>
      <c r="I1273" s="52"/>
    </row>
    <row r="1274" spans="1:9" s="53" customFormat="1">
      <c r="A1274" s="49"/>
      <c r="B1274" s="50"/>
      <c r="C1274" s="51"/>
      <c r="D1274" s="49"/>
      <c r="E1274" s="52"/>
      <c r="F1274" s="52"/>
      <c r="G1274" s="52"/>
      <c r="H1274" s="52"/>
      <c r="I1274" s="52"/>
    </row>
    <row r="1275" spans="1:9" s="53" customFormat="1">
      <c r="A1275" s="49"/>
      <c r="B1275" s="50"/>
      <c r="C1275" s="51"/>
      <c r="D1275" s="49"/>
      <c r="E1275" s="52"/>
      <c r="F1275" s="52"/>
      <c r="G1275" s="52"/>
      <c r="H1275" s="52"/>
      <c r="I1275" s="52"/>
    </row>
    <row r="1276" spans="1:9" s="53" customFormat="1">
      <c r="A1276" s="49"/>
      <c r="B1276" s="50"/>
      <c r="C1276" s="51"/>
      <c r="D1276" s="49"/>
      <c r="E1276" s="52"/>
      <c r="F1276" s="52"/>
      <c r="G1276" s="52"/>
      <c r="H1276" s="52"/>
      <c r="I1276" s="52"/>
    </row>
    <row r="1277" spans="1:9" s="53" customFormat="1">
      <c r="A1277" s="49"/>
      <c r="B1277" s="50"/>
      <c r="C1277" s="51"/>
      <c r="D1277" s="49"/>
      <c r="E1277" s="52"/>
      <c r="F1277" s="52"/>
      <c r="G1277" s="52"/>
      <c r="H1277" s="52"/>
      <c r="I1277" s="52"/>
    </row>
    <row r="1278" spans="1:9" s="53" customFormat="1">
      <c r="A1278" s="49"/>
      <c r="B1278" s="50"/>
      <c r="C1278" s="51"/>
      <c r="D1278" s="49"/>
      <c r="E1278" s="52"/>
      <c r="F1278" s="52"/>
      <c r="G1278" s="52"/>
      <c r="H1278" s="52"/>
      <c r="I1278" s="52"/>
    </row>
    <row r="1279" spans="1:9" s="53" customFormat="1">
      <c r="A1279" s="49"/>
      <c r="B1279" s="50"/>
      <c r="C1279" s="51"/>
      <c r="D1279" s="49"/>
      <c r="E1279" s="52"/>
      <c r="F1279" s="52"/>
      <c r="G1279" s="52"/>
      <c r="H1279" s="52"/>
      <c r="I1279" s="52"/>
    </row>
    <row r="1280" spans="1:9" s="53" customFormat="1">
      <c r="A1280" s="49"/>
      <c r="B1280" s="50"/>
      <c r="C1280" s="51"/>
      <c r="D1280" s="49"/>
      <c r="E1280" s="52"/>
      <c r="F1280" s="52"/>
      <c r="G1280" s="52"/>
      <c r="H1280" s="52"/>
      <c r="I1280" s="52"/>
    </row>
    <row r="1281" spans="1:9" s="53" customFormat="1">
      <c r="A1281" s="49"/>
      <c r="B1281" s="50"/>
      <c r="C1281" s="51"/>
      <c r="D1281" s="49"/>
      <c r="E1281" s="52"/>
      <c r="F1281" s="52"/>
      <c r="G1281" s="52"/>
      <c r="H1281" s="52"/>
      <c r="I1281" s="52"/>
    </row>
    <row r="1282" spans="1:9" s="53" customFormat="1">
      <c r="A1282" s="49"/>
      <c r="B1282" s="50"/>
      <c r="C1282" s="51"/>
      <c r="D1282" s="49"/>
      <c r="E1282" s="52"/>
      <c r="F1282" s="52"/>
      <c r="G1282" s="52"/>
      <c r="H1282" s="52"/>
      <c r="I1282" s="52"/>
    </row>
    <row r="1283" spans="1:9" s="53" customFormat="1">
      <c r="A1283" s="49"/>
      <c r="B1283" s="50"/>
      <c r="C1283" s="51"/>
      <c r="D1283" s="49"/>
      <c r="E1283" s="52"/>
      <c r="F1283" s="52"/>
      <c r="G1283" s="52"/>
      <c r="H1283" s="52"/>
      <c r="I1283" s="52"/>
    </row>
    <row r="1284" spans="1:9" s="53" customFormat="1">
      <c r="A1284" s="49"/>
      <c r="B1284" s="50"/>
      <c r="C1284" s="51"/>
      <c r="D1284" s="49"/>
      <c r="E1284" s="52"/>
      <c r="F1284" s="52"/>
      <c r="G1284" s="52"/>
      <c r="H1284" s="52"/>
      <c r="I1284" s="52"/>
    </row>
    <row r="1285" spans="1:9" s="53" customFormat="1">
      <c r="A1285" s="49"/>
      <c r="B1285" s="50"/>
      <c r="C1285" s="51"/>
      <c r="D1285" s="49"/>
      <c r="E1285" s="52"/>
      <c r="F1285" s="52"/>
      <c r="G1285" s="52"/>
      <c r="H1285" s="52"/>
      <c r="I1285" s="52"/>
    </row>
    <row r="1286" spans="1:9" s="53" customFormat="1">
      <c r="A1286" s="49"/>
      <c r="B1286" s="50"/>
      <c r="C1286" s="51"/>
      <c r="D1286" s="49"/>
      <c r="E1286" s="52"/>
      <c r="F1286" s="52"/>
      <c r="G1286" s="52"/>
      <c r="H1286" s="52"/>
      <c r="I1286" s="52"/>
    </row>
    <row r="1287" spans="1:9" s="53" customFormat="1">
      <c r="A1287" s="49"/>
      <c r="B1287" s="50"/>
      <c r="C1287" s="51"/>
      <c r="D1287" s="49"/>
      <c r="E1287" s="52"/>
      <c r="F1287" s="52"/>
      <c r="G1287" s="52"/>
      <c r="H1287" s="52"/>
      <c r="I1287" s="52"/>
    </row>
    <row r="1288" spans="1:9" s="53" customFormat="1">
      <c r="A1288" s="49"/>
      <c r="B1288" s="50"/>
      <c r="C1288" s="51"/>
      <c r="D1288" s="49"/>
      <c r="E1288" s="52"/>
      <c r="F1288" s="52"/>
      <c r="G1288" s="52"/>
      <c r="H1288" s="52"/>
      <c r="I1288" s="52"/>
    </row>
    <row r="1289" spans="1:9" s="53" customFormat="1">
      <c r="A1289" s="49"/>
      <c r="B1289" s="50"/>
      <c r="C1289" s="51"/>
      <c r="D1289" s="49"/>
      <c r="E1289" s="52"/>
      <c r="F1289" s="52"/>
      <c r="G1289" s="52"/>
      <c r="H1289" s="52"/>
      <c r="I1289" s="52"/>
    </row>
    <row r="1290" spans="1:9" s="53" customFormat="1">
      <c r="A1290" s="49"/>
      <c r="B1290" s="50"/>
      <c r="C1290" s="51"/>
      <c r="D1290" s="49"/>
      <c r="E1290" s="52"/>
      <c r="F1290" s="52"/>
      <c r="G1290" s="52"/>
      <c r="H1290" s="52"/>
      <c r="I1290" s="52"/>
    </row>
    <row r="1291" spans="1:9" s="53" customFormat="1">
      <c r="A1291" s="49"/>
      <c r="B1291" s="50"/>
      <c r="C1291" s="51"/>
      <c r="D1291" s="49"/>
      <c r="E1291" s="52"/>
      <c r="F1291" s="52"/>
      <c r="G1291" s="52"/>
      <c r="H1291" s="52"/>
      <c r="I1291" s="52"/>
    </row>
    <row r="1292" spans="1:9" s="53" customFormat="1">
      <c r="A1292" s="49"/>
      <c r="B1292" s="50"/>
      <c r="C1292" s="51"/>
      <c r="D1292" s="49"/>
      <c r="E1292" s="52"/>
      <c r="F1292" s="52"/>
      <c r="G1292" s="52"/>
      <c r="H1292" s="52"/>
      <c r="I1292" s="52"/>
    </row>
    <row r="1293" spans="1:9" s="53" customFormat="1">
      <c r="A1293" s="49"/>
      <c r="B1293" s="50"/>
      <c r="C1293" s="51"/>
      <c r="D1293" s="49"/>
      <c r="E1293" s="52"/>
      <c r="F1293" s="52"/>
      <c r="G1293" s="52"/>
      <c r="H1293" s="52"/>
      <c r="I1293" s="52"/>
    </row>
    <row r="1294" spans="1:9" s="53" customFormat="1">
      <c r="A1294" s="49"/>
      <c r="B1294" s="50"/>
      <c r="C1294" s="51"/>
      <c r="D1294" s="49"/>
      <c r="E1294" s="52"/>
      <c r="F1294" s="52"/>
      <c r="G1294" s="52"/>
      <c r="H1294" s="52"/>
      <c r="I1294" s="52"/>
    </row>
    <row r="1295" spans="1:9" s="53" customFormat="1">
      <c r="A1295" s="49"/>
      <c r="B1295" s="50"/>
      <c r="C1295" s="51"/>
      <c r="D1295" s="49"/>
      <c r="E1295" s="52"/>
      <c r="F1295" s="52"/>
      <c r="G1295" s="52"/>
      <c r="H1295" s="52"/>
      <c r="I1295" s="52"/>
    </row>
    <row r="1296" spans="1:9" s="53" customFormat="1">
      <c r="A1296" s="49"/>
      <c r="B1296" s="50"/>
      <c r="C1296" s="51"/>
      <c r="D1296" s="49"/>
      <c r="E1296" s="52"/>
      <c r="F1296" s="52"/>
      <c r="G1296" s="52"/>
      <c r="H1296" s="52"/>
      <c r="I1296" s="52"/>
    </row>
    <row r="1297" spans="1:9" s="53" customFormat="1">
      <c r="A1297" s="49"/>
      <c r="B1297" s="50"/>
      <c r="C1297" s="51"/>
      <c r="D1297" s="49"/>
      <c r="E1297" s="52"/>
      <c r="F1297" s="52"/>
      <c r="G1297" s="52"/>
      <c r="H1297" s="52"/>
      <c r="I1297" s="52"/>
    </row>
    <row r="1298" spans="1:9" s="53" customFormat="1">
      <c r="A1298" s="49"/>
      <c r="B1298" s="50"/>
      <c r="C1298" s="51"/>
      <c r="D1298" s="49"/>
      <c r="E1298" s="52"/>
      <c r="F1298" s="52"/>
      <c r="G1298" s="52"/>
      <c r="H1298" s="52"/>
      <c r="I1298" s="52"/>
    </row>
    <row r="1299" spans="1:9" s="53" customFormat="1">
      <c r="A1299" s="49"/>
      <c r="B1299" s="50"/>
      <c r="C1299" s="51"/>
      <c r="D1299" s="49"/>
      <c r="E1299" s="52"/>
      <c r="F1299" s="52"/>
      <c r="G1299" s="52"/>
      <c r="H1299" s="52"/>
      <c r="I1299" s="52"/>
    </row>
    <row r="1300" spans="1:9" s="53" customFormat="1">
      <c r="A1300" s="49"/>
      <c r="B1300" s="50"/>
      <c r="C1300" s="51"/>
      <c r="D1300" s="49"/>
      <c r="E1300" s="52"/>
      <c r="F1300" s="52"/>
      <c r="G1300" s="52"/>
      <c r="H1300" s="52"/>
      <c r="I1300" s="52"/>
    </row>
    <row r="1301" spans="1:9" s="53" customFormat="1">
      <c r="A1301" s="49"/>
      <c r="B1301" s="50"/>
      <c r="C1301" s="51"/>
      <c r="D1301" s="49"/>
      <c r="E1301" s="52"/>
      <c r="F1301" s="52"/>
      <c r="G1301" s="52"/>
      <c r="H1301" s="52"/>
      <c r="I1301" s="52"/>
    </row>
    <row r="1302" spans="1:9" s="53" customFormat="1">
      <c r="A1302" s="49"/>
      <c r="B1302" s="50"/>
      <c r="C1302" s="51"/>
      <c r="D1302" s="49"/>
      <c r="E1302" s="52"/>
      <c r="F1302" s="52"/>
      <c r="G1302" s="52"/>
      <c r="H1302" s="52"/>
      <c r="I1302" s="52"/>
    </row>
    <row r="1303" spans="1:9" s="53" customFormat="1">
      <c r="A1303" s="49"/>
      <c r="B1303" s="50"/>
      <c r="C1303" s="51"/>
      <c r="D1303" s="49"/>
      <c r="E1303" s="52"/>
      <c r="F1303" s="52"/>
      <c r="G1303" s="52"/>
      <c r="H1303" s="52"/>
      <c r="I1303" s="52"/>
    </row>
    <row r="1304" spans="1:9" s="53" customFormat="1">
      <c r="A1304" s="49"/>
      <c r="B1304" s="50"/>
      <c r="C1304" s="51"/>
      <c r="D1304" s="49"/>
      <c r="E1304" s="52"/>
      <c r="F1304" s="52"/>
      <c r="G1304" s="52"/>
      <c r="H1304" s="52"/>
      <c r="I1304" s="52"/>
    </row>
    <row r="1305" spans="1:9" s="53" customFormat="1">
      <c r="A1305" s="49"/>
      <c r="B1305" s="50"/>
      <c r="C1305" s="51"/>
      <c r="D1305" s="49"/>
      <c r="E1305" s="52"/>
      <c r="F1305" s="52"/>
      <c r="G1305" s="52"/>
      <c r="H1305" s="52"/>
      <c r="I1305" s="52"/>
    </row>
    <row r="1306" spans="1:9" s="53" customFormat="1">
      <c r="A1306" s="49"/>
      <c r="B1306" s="50"/>
      <c r="C1306" s="51"/>
      <c r="D1306" s="49"/>
      <c r="E1306" s="52"/>
      <c r="F1306" s="52"/>
      <c r="G1306" s="52"/>
      <c r="H1306" s="52"/>
      <c r="I1306" s="52"/>
    </row>
    <row r="1307" spans="1:9" s="53" customFormat="1">
      <c r="A1307" s="49"/>
      <c r="B1307" s="50"/>
      <c r="C1307" s="51"/>
      <c r="D1307" s="49"/>
      <c r="E1307" s="52"/>
      <c r="F1307" s="52"/>
      <c r="G1307" s="52"/>
      <c r="H1307" s="52"/>
      <c r="I1307" s="52"/>
    </row>
    <row r="1308" spans="1:9" s="53" customFormat="1">
      <c r="A1308" s="49"/>
      <c r="B1308" s="50"/>
      <c r="C1308" s="51"/>
      <c r="D1308" s="49"/>
      <c r="E1308" s="52"/>
      <c r="F1308" s="52"/>
      <c r="G1308" s="52"/>
      <c r="H1308" s="52"/>
      <c r="I1308" s="52"/>
    </row>
    <row r="1309" spans="1:9" s="53" customFormat="1">
      <c r="A1309" s="49"/>
      <c r="B1309" s="50"/>
      <c r="C1309" s="51"/>
      <c r="D1309" s="49"/>
      <c r="E1309" s="52"/>
      <c r="F1309" s="52"/>
      <c r="G1309" s="52"/>
      <c r="H1309" s="52"/>
      <c r="I1309" s="52"/>
    </row>
    <row r="1310" spans="1:9" s="53" customFormat="1">
      <c r="A1310" s="49"/>
      <c r="B1310" s="50"/>
      <c r="C1310" s="51"/>
      <c r="D1310" s="49"/>
      <c r="E1310" s="52"/>
      <c r="F1310" s="52"/>
      <c r="G1310" s="52"/>
      <c r="H1310" s="52"/>
      <c r="I1310" s="52"/>
    </row>
    <row r="1311" spans="1:9" s="53" customFormat="1">
      <c r="A1311" s="49"/>
      <c r="B1311" s="50"/>
      <c r="C1311" s="51"/>
      <c r="D1311" s="49"/>
      <c r="E1311" s="52"/>
      <c r="F1311" s="52"/>
      <c r="G1311" s="52"/>
      <c r="H1311" s="52"/>
      <c r="I1311" s="52"/>
    </row>
    <row r="1312" spans="1:9" s="53" customFormat="1">
      <c r="A1312" s="49"/>
      <c r="B1312" s="50"/>
      <c r="C1312" s="51"/>
      <c r="D1312" s="49"/>
      <c r="E1312" s="52"/>
      <c r="F1312" s="52"/>
      <c r="G1312" s="52"/>
      <c r="H1312" s="52"/>
      <c r="I1312" s="52"/>
    </row>
    <row r="1313" spans="1:9" s="53" customFormat="1">
      <c r="A1313" s="49"/>
      <c r="B1313" s="50"/>
      <c r="C1313" s="51"/>
      <c r="D1313" s="49"/>
      <c r="E1313" s="52"/>
      <c r="F1313" s="52"/>
      <c r="G1313" s="52"/>
      <c r="H1313" s="52"/>
      <c r="I1313" s="52"/>
    </row>
    <row r="1314" spans="1:9" s="53" customFormat="1">
      <c r="A1314" s="49"/>
      <c r="B1314" s="50"/>
      <c r="C1314" s="51"/>
      <c r="D1314" s="49"/>
      <c r="E1314" s="52"/>
      <c r="F1314" s="52"/>
      <c r="G1314" s="52"/>
      <c r="H1314" s="52"/>
      <c r="I1314" s="52"/>
    </row>
    <row r="1315" spans="1:9" s="53" customFormat="1">
      <c r="A1315" s="49"/>
      <c r="B1315" s="50"/>
      <c r="C1315" s="51"/>
      <c r="D1315" s="49"/>
      <c r="E1315" s="52"/>
      <c r="F1315" s="52"/>
      <c r="G1315" s="52"/>
      <c r="H1315" s="52"/>
      <c r="I1315" s="52"/>
    </row>
    <row r="1316" spans="1:9" s="53" customFormat="1">
      <c r="A1316" s="49"/>
      <c r="B1316" s="50"/>
      <c r="C1316" s="51"/>
      <c r="D1316" s="49"/>
      <c r="E1316" s="52"/>
      <c r="F1316" s="52"/>
      <c r="G1316" s="52"/>
      <c r="H1316" s="52"/>
      <c r="I1316" s="52"/>
    </row>
    <row r="1317" spans="1:9" s="53" customFormat="1">
      <c r="A1317" s="49"/>
      <c r="B1317" s="50"/>
      <c r="C1317" s="51"/>
      <c r="D1317" s="49"/>
      <c r="E1317" s="52"/>
      <c r="F1317" s="52"/>
      <c r="G1317" s="52"/>
      <c r="H1317" s="52"/>
      <c r="I1317" s="52"/>
    </row>
    <row r="1318" spans="1:9" s="53" customFormat="1">
      <c r="A1318" s="49"/>
      <c r="B1318" s="50"/>
      <c r="C1318" s="51"/>
      <c r="D1318" s="49"/>
      <c r="E1318" s="52"/>
      <c r="F1318" s="52"/>
      <c r="G1318" s="52"/>
      <c r="H1318" s="52"/>
      <c r="I1318" s="52"/>
    </row>
    <row r="1319" spans="1:9" s="53" customFormat="1">
      <c r="A1319" s="49"/>
      <c r="B1319" s="50"/>
      <c r="C1319" s="51"/>
      <c r="D1319" s="49"/>
      <c r="E1319" s="52"/>
      <c r="F1319" s="52"/>
      <c r="G1319" s="52"/>
      <c r="H1319" s="52"/>
      <c r="I1319" s="52"/>
    </row>
    <row r="1320" spans="1:9" s="53" customFormat="1">
      <c r="A1320" s="49"/>
      <c r="B1320" s="50"/>
      <c r="C1320" s="51"/>
      <c r="D1320" s="49"/>
      <c r="E1320" s="52"/>
      <c r="F1320" s="52"/>
      <c r="G1320" s="52"/>
      <c r="H1320" s="52"/>
      <c r="I1320" s="52"/>
    </row>
    <row r="1321" spans="1:9" s="53" customFormat="1">
      <c r="A1321" s="49"/>
      <c r="B1321" s="50"/>
      <c r="C1321" s="51"/>
      <c r="D1321" s="49"/>
      <c r="E1321" s="52"/>
      <c r="F1321" s="52"/>
      <c r="G1321" s="52"/>
      <c r="H1321" s="52"/>
      <c r="I1321" s="52"/>
    </row>
    <row r="1322" spans="1:9" s="53" customFormat="1">
      <c r="A1322" s="49"/>
      <c r="B1322" s="50"/>
      <c r="C1322" s="51"/>
      <c r="D1322" s="49"/>
      <c r="E1322" s="52"/>
      <c r="F1322" s="52"/>
      <c r="G1322" s="52"/>
      <c r="H1322" s="52"/>
      <c r="I1322" s="52"/>
    </row>
    <row r="1323" spans="1:9" s="53" customFormat="1">
      <c r="A1323" s="49"/>
      <c r="B1323" s="50"/>
      <c r="C1323" s="51"/>
      <c r="D1323" s="49"/>
      <c r="E1323" s="52"/>
      <c r="F1323" s="52"/>
      <c r="G1323" s="52"/>
      <c r="H1323" s="52"/>
      <c r="I1323" s="52"/>
    </row>
    <row r="1324" spans="1:9" s="53" customFormat="1">
      <c r="A1324" s="49"/>
      <c r="B1324" s="50"/>
      <c r="C1324" s="51"/>
      <c r="D1324" s="49"/>
      <c r="E1324" s="52"/>
      <c r="F1324" s="52"/>
      <c r="G1324" s="52"/>
      <c r="H1324" s="52"/>
      <c r="I1324" s="52"/>
    </row>
    <row r="1325" spans="1:9" s="53" customFormat="1">
      <c r="A1325" s="49"/>
      <c r="B1325" s="50"/>
      <c r="C1325" s="51"/>
      <c r="D1325" s="49"/>
      <c r="E1325" s="52"/>
      <c r="F1325" s="52"/>
      <c r="G1325" s="52"/>
      <c r="H1325" s="52"/>
      <c r="I1325" s="52"/>
    </row>
    <row r="1326" spans="1:9" s="53" customFormat="1">
      <c r="A1326" s="49"/>
      <c r="B1326" s="50"/>
      <c r="C1326" s="51"/>
      <c r="D1326" s="49"/>
      <c r="E1326" s="52"/>
      <c r="F1326" s="52"/>
      <c r="G1326" s="52"/>
      <c r="H1326" s="52"/>
      <c r="I1326" s="52"/>
    </row>
    <row r="1327" spans="1:9" s="53" customFormat="1">
      <c r="A1327" s="49"/>
      <c r="B1327" s="50"/>
      <c r="C1327" s="51"/>
      <c r="D1327" s="49"/>
      <c r="E1327" s="52"/>
      <c r="F1327" s="52"/>
      <c r="G1327" s="52"/>
      <c r="H1327" s="52"/>
      <c r="I1327" s="52"/>
    </row>
    <row r="1328" spans="1:9" s="53" customFormat="1">
      <c r="A1328" s="49"/>
      <c r="B1328" s="50"/>
      <c r="C1328" s="51"/>
      <c r="D1328" s="49"/>
      <c r="E1328" s="52"/>
      <c r="F1328" s="52"/>
      <c r="G1328" s="52"/>
      <c r="H1328" s="52"/>
      <c r="I1328" s="52"/>
    </row>
    <row r="1329" spans="1:9" s="53" customFormat="1">
      <c r="A1329" s="49"/>
      <c r="B1329" s="50"/>
      <c r="C1329" s="51"/>
      <c r="D1329" s="49"/>
      <c r="E1329" s="52"/>
      <c r="F1329" s="52"/>
      <c r="G1329" s="52"/>
      <c r="H1329" s="52"/>
      <c r="I1329" s="52"/>
    </row>
    <row r="1330" spans="1:9" s="53" customFormat="1">
      <c r="A1330" s="49"/>
      <c r="B1330" s="50"/>
      <c r="C1330" s="51"/>
      <c r="D1330" s="49"/>
      <c r="E1330" s="52"/>
      <c r="F1330" s="52"/>
      <c r="G1330" s="52"/>
      <c r="H1330" s="52"/>
      <c r="I1330" s="52"/>
    </row>
    <row r="1331" spans="1:9" s="53" customFormat="1">
      <c r="A1331" s="49"/>
      <c r="B1331" s="50"/>
      <c r="C1331" s="51"/>
      <c r="D1331" s="49"/>
      <c r="E1331" s="52"/>
      <c r="F1331" s="52"/>
      <c r="G1331" s="52"/>
      <c r="H1331" s="52"/>
      <c r="I1331" s="52"/>
    </row>
    <row r="1332" spans="1:9" s="53" customFormat="1">
      <c r="A1332" s="49"/>
      <c r="B1332" s="50"/>
      <c r="C1332" s="51"/>
      <c r="D1332" s="49"/>
      <c r="E1332" s="52"/>
      <c r="F1332" s="52"/>
      <c r="G1332" s="52"/>
      <c r="H1332" s="52"/>
      <c r="I1332" s="52"/>
    </row>
    <row r="1333" spans="1:9" s="53" customFormat="1">
      <c r="A1333" s="49"/>
      <c r="B1333" s="50"/>
      <c r="C1333" s="51"/>
      <c r="D1333" s="49"/>
      <c r="E1333" s="52"/>
      <c r="F1333" s="52"/>
      <c r="G1333" s="52"/>
      <c r="H1333" s="52"/>
      <c r="I1333" s="52"/>
    </row>
    <row r="1334" spans="1:9" s="53" customFormat="1">
      <c r="A1334" s="49"/>
      <c r="B1334" s="50"/>
      <c r="C1334" s="51"/>
      <c r="D1334" s="49"/>
      <c r="E1334" s="52"/>
      <c r="F1334" s="52"/>
      <c r="G1334" s="52"/>
      <c r="H1334" s="52"/>
      <c r="I1334" s="52"/>
    </row>
    <row r="1335" spans="1:9" s="53" customFormat="1">
      <c r="A1335" s="49"/>
      <c r="B1335" s="50"/>
      <c r="C1335" s="51"/>
      <c r="D1335" s="49"/>
      <c r="E1335" s="52"/>
      <c r="F1335" s="52"/>
      <c r="G1335" s="52"/>
      <c r="H1335" s="52"/>
      <c r="I1335" s="52"/>
    </row>
    <row r="1336" spans="1:9" s="53" customFormat="1">
      <c r="A1336" s="49"/>
      <c r="B1336" s="50"/>
      <c r="C1336" s="51"/>
      <c r="D1336" s="49"/>
      <c r="E1336" s="52"/>
      <c r="F1336" s="52"/>
      <c r="G1336" s="52"/>
      <c r="H1336" s="52"/>
      <c r="I1336" s="52"/>
    </row>
    <row r="1337" spans="1:9" s="53" customFormat="1">
      <c r="A1337" s="49"/>
      <c r="B1337" s="50"/>
      <c r="C1337" s="51"/>
      <c r="D1337" s="49"/>
      <c r="E1337" s="52"/>
      <c r="F1337" s="52"/>
      <c r="G1337" s="52"/>
      <c r="H1337" s="52"/>
      <c r="I1337" s="52"/>
    </row>
    <row r="1338" spans="1:9" s="53" customFormat="1">
      <c r="A1338" s="49"/>
      <c r="B1338" s="50"/>
      <c r="C1338" s="51"/>
      <c r="D1338" s="49"/>
      <c r="E1338" s="52"/>
      <c r="F1338" s="52"/>
      <c r="G1338" s="52"/>
      <c r="H1338" s="52"/>
      <c r="I1338" s="52"/>
    </row>
    <row r="1339" spans="1:9" s="53" customFormat="1">
      <c r="A1339" s="49"/>
      <c r="B1339" s="50"/>
      <c r="C1339" s="51"/>
      <c r="D1339" s="49"/>
      <c r="E1339" s="52"/>
      <c r="F1339" s="52"/>
      <c r="G1339" s="52"/>
      <c r="H1339" s="52"/>
      <c r="I1339" s="52"/>
    </row>
    <row r="1340" spans="1:9" s="53" customFormat="1">
      <c r="A1340" s="49"/>
      <c r="B1340" s="50"/>
      <c r="C1340" s="51"/>
      <c r="D1340" s="49"/>
      <c r="E1340" s="52"/>
      <c r="F1340" s="52"/>
      <c r="G1340" s="52"/>
      <c r="H1340" s="52"/>
      <c r="I1340" s="52"/>
    </row>
    <row r="1341" spans="1:9" s="53" customFormat="1">
      <c r="A1341" s="49"/>
      <c r="B1341" s="50"/>
      <c r="C1341" s="51"/>
      <c r="D1341" s="49"/>
      <c r="E1341" s="52"/>
      <c r="F1341" s="52"/>
      <c r="G1341" s="52"/>
      <c r="H1341" s="52"/>
      <c r="I1341" s="52"/>
    </row>
    <row r="1342" spans="1:9" s="53" customFormat="1">
      <c r="A1342" s="49"/>
      <c r="B1342" s="50"/>
      <c r="C1342" s="51"/>
      <c r="D1342" s="49"/>
      <c r="E1342" s="52"/>
      <c r="F1342" s="52"/>
      <c r="G1342" s="52"/>
      <c r="H1342" s="52"/>
      <c r="I1342" s="52"/>
    </row>
    <row r="1343" spans="1:9" s="53" customFormat="1">
      <c r="A1343" s="49"/>
      <c r="B1343" s="50"/>
      <c r="C1343" s="51"/>
      <c r="D1343" s="49"/>
      <c r="E1343" s="52"/>
      <c r="F1343" s="52"/>
      <c r="G1343" s="52"/>
      <c r="H1343" s="52"/>
      <c r="I1343" s="52"/>
    </row>
    <row r="1344" spans="1:9" s="53" customFormat="1">
      <c r="A1344" s="49"/>
      <c r="B1344" s="50"/>
      <c r="C1344" s="51"/>
      <c r="D1344" s="49"/>
      <c r="E1344" s="52"/>
      <c r="F1344" s="52"/>
      <c r="G1344" s="52"/>
      <c r="H1344" s="52"/>
      <c r="I1344" s="52"/>
    </row>
    <row r="1345" spans="1:9" s="53" customFormat="1">
      <c r="A1345" s="49"/>
      <c r="B1345" s="50"/>
      <c r="C1345" s="51"/>
      <c r="D1345" s="49"/>
      <c r="E1345" s="52"/>
      <c r="F1345" s="52"/>
      <c r="G1345" s="52"/>
      <c r="H1345" s="52"/>
      <c r="I1345" s="52"/>
    </row>
    <row r="1346" spans="1:9" s="53" customFormat="1">
      <c r="A1346" s="49"/>
      <c r="B1346" s="50"/>
      <c r="C1346" s="51"/>
      <c r="D1346" s="49"/>
      <c r="E1346" s="52"/>
      <c r="F1346" s="52"/>
      <c r="G1346" s="52"/>
      <c r="H1346" s="52"/>
      <c r="I1346" s="52"/>
    </row>
    <row r="1347" spans="1:9" s="53" customFormat="1">
      <c r="A1347" s="49"/>
      <c r="B1347" s="50"/>
      <c r="C1347" s="51"/>
      <c r="D1347" s="49"/>
      <c r="E1347" s="52"/>
      <c r="F1347" s="52"/>
      <c r="G1347" s="52"/>
      <c r="H1347" s="52"/>
      <c r="I1347" s="52"/>
    </row>
    <row r="1348" spans="1:9" s="53" customFormat="1">
      <c r="A1348" s="49"/>
      <c r="B1348" s="50"/>
      <c r="C1348" s="51"/>
      <c r="D1348" s="49"/>
      <c r="E1348" s="52"/>
      <c r="F1348" s="52"/>
      <c r="G1348" s="52"/>
      <c r="H1348" s="52"/>
      <c r="I1348" s="52"/>
    </row>
    <row r="1349" spans="1:9" s="53" customFormat="1">
      <c r="A1349" s="49"/>
      <c r="B1349" s="50"/>
      <c r="C1349" s="51"/>
      <c r="D1349" s="49"/>
      <c r="E1349" s="52"/>
      <c r="F1349" s="52"/>
      <c r="G1349" s="52"/>
      <c r="H1349" s="52"/>
      <c r="I1349" s="52"/>
    </row>
    <row r="1350" spans="1:9" s="53" customFormat="1">
      <c r="A1350" s="49"/>
      <c r="B1350" s="50"/>
      <c r="C1350" s="51"/>
      <c r="D1350" s="49"/>
      <c r="E1350" s="52"/>
      <c r="F1350" s="52"/>
      <c r="G1350" s="52"/>
      <c r="H1350" s="52"/>
      <c r="I1350" s="52"/>
    </row>
    <row r="1351" spans="1:9" s="53" customFormat="1">
      <c r="A1351" s="49"/>
      <c r="B1351" s="50"/>
      <c r="C1351" s="51"/>
      <c r="D1351" s="49"/>
      <c r="E1351" s="52"/>
      <c r="F1351" s="52"/>
      <c r="G1351" s="52"/>
      <c r="H1351" s="52"/>
      <c r="I1351" s="52"/>
    </row>
    <row r="1352" spans="1:9" s="53" customFormat="1">
      <c r="A1352" s="49"/>
      <c r="B1352" s="50"/>
      <c r="C1352" s="51"/>
      <c r="D1352" s="49"/>
      <c r="E1352" s="52"/>
      <c r="F1352" s="52"/>
      <c r="G1352" s="52"/>
      <c r="H1352" s="52"/>
      <c r="I1352" s="52"/>
    </row>
    <row r="1353" spans="1:9" s="53" customFormat="1">
      <c r="A1353" s="49"/>
      <c r="B1353" s="50"/>
      <c r="C1353" s="51"/>
      <c r="D1353" s="49"/>
      <c r="E1353" s="52"/>
      <c r="F1353" s="52"/>
      <c r="G1353" s="52"/>
      <c r="H1353" s="52"/>
      <c r="I1353" s="52"/>
    </row>
    <row r="1354" spans="1:9" s="53" customFormat="1">
      <c r="A1354" s="49"/>
      <c r="B1354" s="50"/>
      <c r="C1354" s="51"/>
      <c r="D1354" s="49"/>
      <c r="E1354" s="52"/>
      <c r="F1354" s="52"/>
      <c r="G1354" s="52"/>
      <c r="H1354" s="52"/>
      <c r="I1354" s="52"/>
    </row>
    <row r="1355" spans="1:9" s="53" customFormat="1">
      <c r="A1355" s="49"/>
      <c r="B1355" s="50"/>
      <c r="C1355" s="51"/>
      <c r="D1355" s="49"/>
      <c r="E1355" s="52"/>
      <c r="F1355" s="52"/>
      <c r="G1355" s="52"/>
      <c r="H1355" s="52"/>
      <c r="I1355" s="52"/>
    </row>
    <row r="1356" spans="1:9" s="53" customFormat="1">
      <c r="A1356" s="49"/>
      <c r="B1356" s="50"/>
      <c r="C1356" s="51"/>
      <c r="D1356" s="49"/>
      <c r="E1356" s="52"/>
      <c r="F1356" s="52"/>
      <c r="G1356" s="52"/>
      <c r="H1356" s="52"/>
      <c r="I1356" s="52"/>
    </row>
    <row r="1357" spans="1:9" s="53" customFormat="1">
      <c r="A1357" s="49"/>
      <c r="B1357" s="50"/>
      <c r="C1357" s="51"/>
      <c r="D1357" s="49"/>
      <c r="E1357" s="52"/>
      <c r="F1357" s="52"/>
      <c r="G1357" s="52"/>
      <c r="H1357" s="52"/>
      <c r="I1357" s="52"/>
    </row>
    <row r="1358" spans="1:9" s="53" customFormat="1">
      <c r="A1358" s="49"/>
      <c r="B1358" s="50"/>
      <c r="C1358" s="51"/>
      <c r="D1358" s="49"/>
      <c r="E1358" s="52"/>
      <c r="F1358" s="52"/>
      <c r="G1358" s="52"/>
      <c r="H1358" s="52"/>
      <c r="I1358" s="52"/>
    </row>
    <row r="1359" spans="1:9" s="53" customFormat="1">
      <c r="A1359" s="49"/>
      <c r="B1359" s="50"/>
      <c r="C1359" s="51"/>
      <c r="D1359" s="49"/>
      <c r="E1359" s="52"/>
      <c r="F1359" s="52"/>
      <c r="G1359" s="52"/>
      <c r="H1359" s="52"/>
      <c r="I1359" s="52"/>
    </row>
    <row r="1360" spans="1:9" s="53" customFormat="1">
      <c r="A1360" s="49"/>
      <c r="B1360" s="50"/>
      <c r="C1360" s="51"/>
      <c r="D1360" s="49"/>
      <c r="E1360" s="52"/>
      <c r="F1360" s="52"/>
      <c r="G1360" s="52"/>
      <c r="H1360" s="52"/>
      <c r="I1360" s="52"/>
    </row>
    <row r="1361" spans="1:9" s="53" customFormat="1">
      <c r="A1361" s="49"/>
      <c r="B1361" s="50"/>
      <c r="C1361" s="51"/>
      <c r="D1361" s="49"/>
      <c r="E1361" s="52"/>
      <c r="F1361" s="52"/>
      <c r="G1361" s="52"/>
      <c r="H1361" s="52"/>
      <c r="I1361" s="52"/>
    </row>
    <row r="1362" spans="1:9" s="53" customFormat="1">
      <c r="A1362" s="49"/>
      <c r="B1362" s="50"/>
      <c r="C1362" s="51"/>
      <c r="D1362" s="49"/>
      <c r="E1362" s="52"/>
      <c r="F1362" s="52"/>
      <c r="G1362" s="52"/>
      <c r="H1362" s="52"/>
      <c r="I1362" s="52"/>
    </row>
    <row r="1363" spans="1:9" s="53" customFormat="1">
      <c r="A1363" s="49"/>
      <c r="B1363" s="50"/>
      <c r="C1363" s="51"/>
      <c r="D1363" s="49"/>
      <c r="E1363" s="52"/>
      <c r="F1363" s="52"/>
      <c r="G1363" s="52"/>
      <c r="H1363" s="52"/>
      <c r="I1363" s="52"/>
    </row>
    <row r="1364" spans="1:9" s="53" customFormat="1">
      <c r="A1364" s="49"/>
      <c r="B1364" s="50"/>
      <c r="C1364" s="51"/>
      <c r="D1364" s="49"/>
      <c r="E1364" s="52"/>
      <c r="F1364" s="52"/>
      <c r="G1364" s="52"/>
      <c r="H1364" s="52"/>
      <c r="I1364" s="52"/>
    </row>
    <row r="1365" spans="1:9" s="53" customFormat="1">
      <c r="A1365" s="49"/>
      <c r="B1365" s="50"/>
      <c r="C1365" s="51"/>
      <c r="D1365" s="49"/>
      <c r="E1365" s="52"/>
      <c r="F1365" s="52"/>
      <c r="G1365" s="52"/>
      <c r="H1365" s="52"/>
      <c r="I1365" s="52"/>
    </row>
    <row r="1366" spans="1:9" s="53" customFormat="1">
      <c r="A1366" s="49"/>
      <c r="B1366" s="50"/>
      <c r="C1366" s="51"/>
      <c r="D1366" s="49"/>
      <c r="E1366" s="52"/>
      <c r="F1366" s="52"/>
      <c r="G1366" s="52"/>
      <c r="H1366" s="52"/>
      <c r="I1366" s="52"/>
    </row>
    <row r="1367" spans="1:9" s="53" customFormat="1">
      <c r="A1367" s="49"/>
      <c r="B1367" s="50"/>
      <c r="C1367" s="51"/>
      <c r="D1367" s="49"/>
      <c r="E1367" s="52"/>
      <c r="F1367" s="52"/>
      <c r="G1367" s="52"/>
      <c r="H1367" s="52"/>
      <c r="I1367" s="52"/>
    </row>
    <row r="1368" spans="1:9" s="53" customFormat="1">
      <c r="A1368" s="49"/>
      <c r="B1368" s="50"/>
      <c r="C1368" s="51"/>
      <c r="D1368" s="49"/>
      <c r="E1368" s="52"/>
      <c r="F1368" s="52"/>
      <c r="G1368" s="52"/>
      <c r="H1368" s="52"/>
      <c r="I1368" s="52"/>
    </row>
    <row r="1369" spans="1:9" s="53" customFormat="1">
      <c r="A1369" s="49"/>
      <c r="B1369" s="50"/>
      <c r="C1369" s="51"/>
      <c r="D1369" s="49"/>
      <c r="E1369" s="52"/>
      <c r="F1369" s="52"/>
      <c r="G1369" s="52"/>
      <c r="H1369" s="52"/>
      <c r="I1369" s="52"/>
    </row>
    <row r="1370" spans="1:9" s="53" customFormat="1">
      <c r="A1370" s="49"/>
      <c r="B1370" s="50"/>
      <c r="C1370" s="51"/>
      <c r="D1370" s="49"/>
      <c r="E1370" s="52"/>
      <c r="F1370" s="52"/>
      <c r="G1370" s="52"/>
      <c r="H1370" s="52"/>
      <c r="I1370" s="52"/>
    </row>
    <row r="1371" spans="1:9" s="53" customFormat="1">
      <c r="A1371" s="49"/>
      <c r="B1371" s="50"/>
      <c r="C1371" s="51"/>
      <c r="D1371" s="49"/>
      <c r="E1371" s="52"/>
      <c r="F1371" s="52"/>
      <c r="G1371" s="52"/>
      <c r="H1371" s="52"/>
      <c r="I1371" s="52"/>
    </row>
    <row r="1372" spans="1:9" s="53" customFormat="1">
      <c r="A1372" s="49"/>
      <c r="B1372" s="50"/>
      <c r="C1372" s="51"/>
      <c r="D1372" s="49"/>
      <c r="E1372" s="52"/>
      <c r="F1372" s="52"/>
      <c r="G1372" s="52"/>
      <c r="H1372" s="52"/>
      <c r="I1372" s="52"/>
    </row>
    <row r="1373" spans="1:9" s="53" customFormat="1">
      <c r="A1373" s="49"/>
      <c r="B1373" s="50"/>
      <c r="C1373" s="51"/>
      <c r="D1373" s="49"/>
      <c r="E1373" s="52"/>
      <c r="F1373" s="52"/>
      <c r="G1373" s="52"/>
      <c r="H1373" s="52"/>
      <c r="I1373" s="52"/>
    </row>
    <row r="1374" spans="1:9" s="53" customFormat="1">
      <c r="A1374" s="49"/>
      <c r="B1374" s="50"/>
      <c r="C1374" s="51"/>
      <c r="D1374" s="49"/>
      <c r="E1374" s="52"/>
      <c r="F1374" s="52"/>
      <c r="G1374" s="52"/>
      <c r="H1374" s="52"/>
      <c r="I1374" s="52"/>
    </row>
    <row r="1375" spans="1:9" s="53" customFormat="1">
      <c r="A1375" s="49"/>
      <c r="B1375" s="50"/>
      <c r="C1375" s="51"/>
      <c r="D1375" s="49"/>
      <c r="E1375" s="52"/>
      <c r="F1375" s="52"/>
      <c r="G1375" s="52"/>
      <c r="H1375" s="52"/>
      <c r="I1375" s="52"/>
    </row>
    <row r="1376" spans="1:9" s="53" customFormat="1">
      <c r="A1376" s="49"/>
      <c r="B1376" s="50"/>
      <c r="C1376" s="51"/>
      <c r="D1376" s="49"/>
      <c r="E1376" s="52"/>
      <c r="F1376" s="52"/>
      <c r="G1376" s="52"/>
      <c r="H1376" s="52"/>
      <c r="I1376" s="52"/>
    </row>
    <row r="1377" spans="1:9" s="53" customFormat="1">
      <c r="A1377" s="49"/>
      <c r="B1377" s="50"/>
      <c r="C1377" s="51"/>
      <c r="D1377" s="49"/>
      <c r="E1377" s="52"/>
      <c r="F1377" s="52"/>
      <c r="G1377" s="52"/>
      <c r="H1377" s="52"/>
      <c r="I1377" s="52"/>
    </row>
    <row r="1378" spans="1:9" s="53" customFormat="1">
      <c r="A1378" s="49"/>
      <c r="B1378" s="50"/>
      <c r="C1378" s="51"/>
      <c r="D1378" s="49"/>
      <c r="E1378" s="52"/>
      <c r="F1378" s="52"/>
      <c r="G1378" s="52"/>
      <c r="H1378" s="52"/>
      <c r="I1378" s="52"/>
    </row>
    <row r="1379" spans="1:9" s="53" customFormat="1">
      <c r="A1379" s="49"/>
      <c r="B1379" s="50"/>
      <c r="C1379" s="51"/>
      <c r="D1379" s="49"/>
      <c r="E1379" s="52"/>
      <c r="F1379" s="52"/>
      <c r="G1379" s="52"/>
      <c r="H1379" s="52"/>
      <c r="I1379" s="52"/>
    </row>
    <row r="1380" spans="1:9" s="53" customFormat="1">
      <c r="A1380" s="49"/>
      <c r="B1380" s="50"/>
      <c r="C1380" s="51"/>
      <c r="D1380" s="49"/>
      <c r="E1380" s="52"/>
      <c r="F1380" s="52"/>
      <c r="G1380" s="52"/>
      <c r="H1380" s="52"/>
      <c r="I1380" s="52"/>
    </row>
    <row r="1381" spans="1:9" s="53" customFormat="1">
      <c r="A1381" s="49"/>
      <c r="B1381" s="50"/>
      <c r="C1381" s="51"/>
      <c r="D1381" s="49"/>
      <c r="E1381" s="52"/>
      <c r="F1381" s="52"/>
      <c r="G1381" s="52"/>
      <c r="H1381" s="52"/>
      <c r="I1381" s="52"/>
    </row>
    <row r="1382" spans="1:9" s="53" customFormat="1">
      <c r="A1382" s="49"/>
      <c r="B1382" s="50"/>
      <c r="C1382" s="51"/>
      <c r="D1382" s="49"/>
      <c r="E1382" s="52"/>
      <c r="F1382" s="52"/>
      <c r="G1382" s="52"/>
      <c r="H1382" s="52"/>
      <c r="I1382" s="52"/>
    </row>
    <row r="1383" spans="1:9" s="53" customFormat="1">
      <c r="A1383" s="49"/>
      <c r="B1383" s="50"/>
      <c r="C1383" s="51"/>
      <c r="D1383" s="49"/>
      <c r="E1383" s="52"/>
      <c r="F1383" s="52"/>
      <c r="G1383" s="52"/>
      <c r="H1383" s="52"/>
      <c r="I1383" s="52"/>
    </row>
    <row r="1384" spans="1:9" s="53" customFormat="1">
      <c r="A1384" s="49"/>
      <c r="B1384" s="50"/>
      <c r="C1384" s="51"/>
      <c r="D1384" s="49"/>
      <c r="E1384" s="52"/>
      <c r="F1384" s="52"/>
      <c r="G1384" s="52"/>
      <c r="H1384" s="52"/>
      <c r="I1384" s="52"/>
    </row>
    <row r="1385" spans="1:9" s="53" customFormat="1">
      <c r="A1385" s="49"/>
      <c r="B1385" s="50"/>
      <c r="C1385" s="51"/>
      <c r="D1385" s="49"/>
      <c r="E1385" s="52"/>
      <c r="F1385" s="52"/>
      <c r="G1385" s="52"/>
      <c r="H1385" s="52"/>
      <c r="I1385" s="52"/>
    </row>
    <row r="1386" spans="1:9" s="53" customFormat="1">
      <c r="A1386" s="49"/>
      <c r="B1386" s="50"/>
      <c r="C1386" s="51"/>
      <c r="D1386" s="49"/>
      <c r="E1386" s="52"/>
      <c r="F1386" s="52"/>
      <c r="G1386" s="52"/>
      <c r="H1386" s="52"/>
      <c r="I1386" s="52"/>
    </row>
    <row r="1387" spans="1:9" s="53" customFormat="1">
      <c r="A1387" s="49"/>
      <c r="B1387" s="50"/>
      <c r="C1387" s="51"/>
      <c r="D1387" s="49"/>
      <c r="E1387" s="52"/>
      <c r="F1387" s="52"/>
      <c r="G1387" s="52"/>
      <c r="H1387" s="52"/>
      <c r="I1387" s="52"/>
    </row>
    <row r="1388" spans="1:9" s="53" customFormat="1">
      <c r="A1388" s="49"/>
      <c r="B1388" s="50"/>
      <c r="C1388" s="51"/>
      <c r="D1388" s="49"/>
      <c r="E1388" s="52"/>
      <c r="F1388" s="52"/>
      <c r="G1388" s="52"/>
      <c r="H1388" s="52"/>
      <c r="I1388" s="52"/>
    </row>
    <row r="1389" spans="1:9" s="53" customFormat="1">
      <c r="A1389" s="49"/>
      <c r="B1389" s="50"/>
      <c r="C1389" s="51"/>
      <c r="D1389" s="49"/>
      <c r="E1389" s="52"/>
      <c r="F1389" s="52"/>
      <c r="G1389" s="52"/>
      <c r="H1389" s="52"/>
      <c r="I1389" s="52"/>
    </row>
    <row r="1390" spans="1:9" s="53" customFormat="1">
      <c r="A1390" s="49"/>
      <c r="B1390" s="50"/>
      <c r="C1390" s="51"/>
      <c r="D1390" s="49"/>
      <c r="E1390" s="52"/>
      <c r="F1390" s="52"/>
      <c r="G1390" s="52"/>
      <c r="H1390" s="52"/>
      <c r="I1390" s="52"/>
    </row>
    <row r="1391" spans="1:9" s="53" customFormat="1">
      <c r="A1391" s="49"/>
      <c r="B1391" s="50"/>
      <c r="C1391" s="51"/>
      <c r="D1391" s="49"/>
      <c r="E1391" s="52"/>
      <c r="F1391" s="52"/>
      <c r="G1391" s="52"/>
      <c r="H1391" s="52"/>
      <c r="I1391" s="52"/>
    </row>
    <row r="1392" spans="1:9" s="53" customFormat="1">
      <c r="A1392" s="49"/>
      <c r="B1392" s="50"/>
      <c r="C1392" s="51"/>
      <c r="D1392" s="49"/>
      <c r="E1392" s="52"/>
      <c r="F1392" s="52"/>
      <c r="G1392" s="52"/>
      <c r="H1392" s="52"/>
      <c r="I1392" s="52"/>
    </row>
    <row r="1393" spans="1:9" s="53" customFormat="1">
      <c r="A1393" s="49"/>
      <c r="B1393" s="50"/>
      <c r="C1393" s="51"/>
      <c r="D1393" s="49"/>
      <c r="E1393" s="52"/>
      <c r="F1393" s="52"/>
      <c r="G1393" s="52"/>
      <c r="H1393" s="52"/>
      <c r="I1393" s="52"/>
    </row>
    <row r="1394" spans="1:9" s="53" customFormat="1">
      <c r="A1394" s="49"/>
      <c r="B1394" s="50"/>
      <c r="C1394" s="51"/>
      <c r="D1394" s="49"/>
      <c r="E1394" s="52"/>
      <c r="F1394" s="52"/>
      <c r="G1394" s="52"/>
      <c r="H1394" s="52"/>
      <c r="I1394" s="52"/>
    </row>
    <row r="1395" spans="1:9" s="53" customFormat="1">
      <c r="A1395" s="49"/>
      <c r="B1395" s="50"/>
      <c r="C1395" s="51"/>
      <c r="D1395" s="49"/>
      <c r="E1395" s="52"/>
      <c r="F1395" s="52"/>
      <c r="G1395" s="52"/>
      <c r="H1395" s="52"/>
      <c r="I1395" s="52"/>
    </row>
    <row r="1396" spans="1:9" s="53" customFormat="1">
      <c r="A1396" s="49"/>
      <c r="B1396" s="50"/>
      <c r="C1396" s="51"/>
      <c r="D1396" s="49"/>
      <c r="E1396" s="52"/>
      <c r="F1396" s="52"/>
      <c r="G1396" s="52"/>
      <c r="H1396" s="52"/>
      <c r="I1396" s="52"/>
    </row>
    <row r="1397" spans="1:9" s="53" customFormat="1">
      <c r="A1397" s="49"/>
      <c r="B1397" s="50"/>
      <c r="C1397" s="51"/>
      <c r="D1397" s="49"/>
      <c r="E1397" s="52"/>
      <c r="F1397" s="52"/>
      <c r="G1397" s="52"/>
      <c r="H1397" s="52"/>
      <c r="I1397" s="52"/>
    </row>
    <row r="1398" spans="1:9" s="53" customFormat="1">
      <c r="A1398" s="49"/>
      <c r="B1398" s="50"/>
      <c r="C1398" s="51"/>
      <c r="D1398" s="49"/>
      <c r="E1398" s="52"/>
      <c r="F1398" s="52"/>
      <c r="G1398" s="52"/>
      <c r="H1398" s="52"/>
      <c r="I1398" s="52"/>
    </row>
    <row r="1399" spans="1:9" s="53" customFormat="1">
      <c r="A1399" s="49"/>
      <c r="B1399" s="50"/>
      <c r="C1399" s="51"/>
      <c r="D1399" s="49"/>
      <c r="E1399" s="52"/>
      <c r="F1399" s="52"/>
      <c r="G1399" s="52"/>
      <c r="H1399" s="52"/>
      <c r="I1399" s="52"/>
    </row>
    <row r="1400" spans="1:9" s="53" customFormat="1">
      <c r="A1400" s="49"/>
      <c r="B1400" s="50"/>
      <c r="C1400" s="51"/>
      <c r="D1400" s="49"/>
      <c r="E1400" s="52"/>
      <c r="F1400" s="52"/>
      <c r="G1400" s="52"/>
      <c r="H1400" s="52"/>
      <c r="I1400" s="52"/>
    </row>
    <row r="1401" spans="1:9" s="53" customFormat="1">
      <c r="A1401" s="49"/>
      <c r="B1401" s="50"/>
      <c r="C1401" s="51"/>
      <c r="D1401" s="49"/>
      <c r="E1401" s="52"/>
      <c r="F1401" s="52"/>
      <c r="G1401" s="52"/>
      <c r="H1401" s="52"/>
      <c r="I1401" s="52"/>
    </row>
    <row r="1402" spans="1:9" s="53" customFormat="1">
      <c r="A1402" s="49"/>
      <c r="B1402" s="50"/>
      <c r="C1402" s="51"/>
      <c r="D1402" s="49"/>
      <c r="E1402" s="52"/>
      <c r="F1402" s="52"/>
      <c r="G1402" s="52"/>
      <c r="H1402" s="52"/>
      <c r="I1402" s="52"/>
    </row>
    <row r="1403" spans="1:9" s="53" customFormat="1">
      <c r="A1403" s="49"/>
      <c r="B1403" s="50"/>
      <c r="C1403" s="51"/>
      <c r="D1403" s="49"/>
      <c r="E1403" s="52"/>
      <c r="F1403" s="52"/>
      <c r="G1403" s="52"/>
      <c r="H1403" s="52"/>
      <c r="I1403" s="52"/>
    </row>
    <row r="1404" spans="1:9" s="53" customFormat="1">
      <c r="A1404" s="49"/>
      <c r="B1404" s="50"/>
      <c r="C1404" s="51"/>
      <c r="D1404" s="49"/>
      <c r="E1404" s="52"/>
      <c r="F1404" s="52"/>
      <c r="G1404" s="52"/>
      <c r="H1404" s="52"/>
      <c r="I1404" s="52"/>
    </row>
    <row r="1405" spans="1:9" s="53" customFormat="1">
      <c r="A1405" s="49"/>
      <c r="B1405" s="50"/>
      <c r="C1405" s="51"/>
      <c r="D1405" s="49"/>
      <c r="E1405" s="52"/>
      <c r="F1405" s="52"/>
      <c r="G1405" s="52"/>
      <c r="H1405" s="52"/>
      <c r="I1405" s="52"/>
    </row>
    <row r="1406" spans="1:9" s="53" customFormat="1">
      <c r="A1406" s="49"/>
      <c r="B1406" s="50"/>
      <c r="C1406" s="51"/>
      <c r="D1406" s="49"/>
      <c r="E1406" s="52"/>
      <c r="F1406" s="52"/>
      <c r="G1406" s="52"/>
      <c r="H1406" s="52"/>
      <c r="I1406" s="52"/>
    </row>
    <row r="1407" spans="1:9" s="53" customFormat="1">
      <c r="A1407" s="49"/>
      <c r="B1407" s="50"/>
      <c r="C1407" s="51"/>
      <c r="D1407" s="49"/>
      <c r="E1407" s="52"/>
      <c r="F1407" s="52"/>
      <c r="G1407" s="52"/>
      <c r="H1407" s="52"/>
      <c r="I1407" s="52"/>
    </row>
    <row r="1408" spans="1:9" s="53" customFormat="1">
      <c r="A1408" s="49"/>
      <c r="B1408" s="50"/>
      <c r="C1408" s="51"/>
      <c r="D1408" s="49"/>
      <c r="E1408" s="52"/>
      <c r="F1408" s="52"/>
      <c r="G1408" s="52"/>
      <c r="H1408" s="52"/>
      <c r="I1408" s="52"/>
    </row>
    <row r="1409" spans="1:9" s="53" customFormat="1">
      <c r="A1409" s="49"/>
      <c r="B1409" s="50"/>
      <c r="C1409" s="51"/>
      <c r="D1409" s="49"/>
      <c r="E1409" s="52"/>
      <c r="F1409" s="52"/>
      <c r="G1409" s="52"/>
      <c r="H1409" s="52"/>
      <c r="I1409" s="52"/>
    </row>
    <row r="1410" spans="1:9" s="53" customFormat="1">
      <c r="A1410" s="49"/>
      <c r="B1410" s="50"/>
      <c r="C1410" s="51"/>
      <c r="D1410" s="49"/>
      <c r="E1410" s="52"/>
      <c r="F1410" s="52"/>
      <c r="G1410" s="52"/>
      <c r="H1410" s="52"/>
      <c r="I1410" s="52"/>
    </row>
    <row r="1411" spans="1:9" s="53" customFormat="1">
      <c r="A1411" s="49"/>
      <c r="B1411" s="50"/>
      <c r="C1411" s="51"/>
      <c r="D1411" s="49"/>
      <c r="E1411" s="52"/>
      <c r="F1411" s="52"/>
      <c r="G1411" s="52"/>
      <c r="H1411" s="52"/>
      <c r="I1411" s="52"/>
    </row>
    <row r="1412" spans="1:9" s="53" customFormat="1">
      <c r="A1412" s="49"/>
      <c r="B1412" s="50"/>
      <c r="C1412" s="51"/>
      <c r="D1412" s="49"/>
      <c r="E1412" s="52"/>
      <c r="F1412" s="52"/>
      <c r="G1412" s="52"/>
      <c r="H1412" s="52"/>
      <c r="I1412" s="52"/>
    </row>
    <row r="1413" spans="1:9" s="53" customFormat="1">
      <c r="A1413" s="49"/>
      <c r="B1413" s="50"/>
      <c r="C1413" s="51"/>
      <c r="D1413" s="49"/>
      <c r="E1413" s="52"/>
      <c r="F1413" s="52"/>
      <c r="G1413" s="52"/>
      <c r="H1413" s="52"/>
      <c r="I1413" s="52"/>
    </row>
    <row r="1414" spans="1:9" s="53" customFormat="1">
      <c r="A1414" s="49"/>
      <c r="B1414" s="50"/>
      <c r="C1414" s="51"/>
      <c r="D1414" s="49"/>
      <c r="E1414" s="52"/>
      <c r="F1414" s="52"/>
      <c r="G1414" s="52"/>
      <c r="H1414" s="52"/>
      <c r="I1414" s="52"/>
    </row>
    <row r="1415" spans="1:9" s="53" customFormat="1">
      <c r="A1415" s="49"/>
      <c r="B1415" s="50"/>
      <c r="C1415" s="51"/>
      <c r="D1415" s="49"/>
      <c r="E1415" s="52"/>
      <c r="F1415" s="52"/>
      <c r="G1415" s="52"/>
      <c r="H1415" s="52"/>
      <c r="I1415" s="52"/>
    </row>
    <row r="1416" spans="1:9" s="53" customFormat="1">
      <c r="A1416" s="49"/>
      <c r="B1416" s="50"/>
      <c r="C1416" s="51"/>
      <c r="D1416" s="49"/>
      <c r="E1416" s="52"/>
      <c r="F1416" s="52"/>
      <c r="G1416" s="52"/>
      <c r="H1416" s="52"/>
      <c r="I1416" s="52"/>
    </row>
    <row r="1417" spans="1:9" s="53" customFormat="1">
      <c r="A1417" s="49"/>
      <c r="B1417" s="50"/>
      <c r="C1417" s="51"/>
      <c r="D1417" s="49"/>
      <c r="E1417" s="52"/>
      <c r="F1417" s="52"/>
      <c r="G1417" s="52"/>
      <c r="H1417" s="52"/>
      <c r="I1417" s="52"/>
    </row>
    <row r="1418" spans="1:9" s="53" customFormat="1">
      <c r="A1418" s="49"/>
      <c r="B1418" s="50"/>
      <c r="C1418" s="51"/>
      <c r="D1418" s="49"/>
      <c r="E1418" s="52"/>
      <c r="F1418" s="52"/>
      <c r="G1418" s="52"/>
      <c r="H1418" s="52"/>
      <c r="I1418" s="52"/>
    </row>
    <row r="1419" spans="1:9" s="53" customFormat="1">
      <c r="A1419" s="49"/>
      <c r="B1419" s="50"/>
      <c r="C1419" s="51"/>
      <c r="D1419" s="49"/>
      <c r="E1419" s="52"/>
      <c r="F1419" s="52"/>
      <c r="G1419" s="52"/>
      <c r="H1419" s="52"/>
      <c r="I1419" s="52"/>
    </row>
    <row r="1420" spans="1:9" s="53" customFormat="1">
      <c r="A1420" s="49"/>
      <c r="B1420" s="50"/>
      <c r="C1420" s="51"/>
      <c r="D1420" s="49"/>
      <c r="E1420" s="52"/>
      <c r="F1420" s="52"/>
      <c r="G1420" s="52"/>
      <c r="H1420" s="52"/>
      <c r="I1420" s="52"/>
    </row>
    <row r="1421" spans="1:9" s="53" customFormat="1">
      <c r="A1421" s="49"/>
      <c r="B1421" s="50"/>
      <c r="C1421" s="51"/>
      <c r="D1421" s="49"/>
      <c r="E1421" s="52"/>
      <c r="F1421" s="52"/>
      <c r="G1421" s="52"/>
      <c r="H1421" s="52"/>
      <c r="I1421" s="52"/>
    </row>
    <row r="1422" spans="1:9" s="53" customFormat="1">
      <c r="A1422" s="49"/>
      <c r="B1422" s="50"/>
      <c r="C1422" s="51"/>
      <c r="D1422" s="49"/>
      <c r="E1422" s="52"/>
      <c r="F1422" s="52"/>
      <c r="G1422" s="52"/>
      <c r="H1422" s="52"/>
      <c r="I1422" s="52"/>
    </row>
    <row r="1423" spans="1:9" s="53" customFormat="1">
      <c r="A1423" s="49"/>
      <c r="B1423" s="50"/>
      <c r="C1423" s="51"/>
      <c r="D1423" s="49"/>
      <c r="E1423" s="52"/>
      <c r="F1423" s="52"/>
      <c r="G1423" s="52"/>
      <c r="H1423" s="52"/>
      <c r="I1423" s="52"/>
    </row>
    <row r="1424" spans="1:9" s="53" customFormat="1">
      <c r="A1424" s="49"/>
      <c r="B1424" s="50"/>
      <c r="C1424" s="51"/>
      <c r="D1424" s="49"/>
      <c r="E1424" s="52"/>
      <c r="F1424" s="52"/>
      <c r="G1424" s="52"/>
      <c r="H1424" s="52"/>
      <c r="I1424" s="52"/>
    </row>
    <row r="1425" spans="1:9" s="53" customFormat="1">
      <c r="A1425" s="49"/>
      <c r="B1425" s="50"/>
      <c r="C1425" s="51"/>
      <c r="D1425" s="49"/>
      <c r="E1425" s="52"/>
      <c r="F1425" s="52"/>
      <c r="G1425" s="52"/>
      <c r="H1425" s="52"/>
      <c r="I1425" s="52"/>
    </row>
    <row r="1426" spans="1:9" s="53" customFormat="1">
      <c r="A1426" s="49"/>
      <c r="B1426" s="50"/>
      <c r="C1426" s="51"/>
      <c r="D1426" s="49"/>
      <c r="E1426" s="52"/>
      <c r="F1426" s="52"/>
      <c r="G1426" s="52"/>
      <c r="H1426" s="52"/>
      <c r="I1426" s="52"/>
    </row>
    <row r="1427" spans="1:9" s="53" customFormat="1">
      <c r="A1427" s="49"/>
      <c r="B1427" s="50"/>
      <c r="C1427" s="51"/>
      <c r="D1427" s="49"/>
      <c r="E1427" s="52"/>
      <c r="F1427" s="52"/>
      <c r="G1427" s="52"/>
      <c r="H1427" s="52"/>
      <c r="I1427" s="52"/>
    </row>
    <row r="1428" spans="1:9" s="53" customFormat="1">
      <c r="A1428" s="49"/>
      <c r="B1428" s="50"/>
      <c r="C1428" s="51"/>
      <c r="D1428" s="49"/>
      <c r="E1428" s="52"/>
      <c r="F1428" s="52"/>
      <c r="G1428" s="52"/>
      <c r="H1428" s="52"/>
      <c r="I1428" s="52"/>
    </row>
    <row r="1429" spans="1:9" s="53" customFormat="1">
      <c r="A1429" s="49"/>
      <c r="B1429" s="50"/>
      <c r="C1429" s="51"/>
      <c r="D1429" s="49"/>
      <c r="E1429" s="52"/>
      <c r="F1429" s="52"/>
      <c r="G1429" s="52"/>
      <c r="H1429" s="52"/>
      <c r="I1429" s="52"/>
    </row>
    <row r="1430" spans="1:9" s="53" customFormat="1">
      <c r="A1430" s="49"/>
      <c r="B1430" s="50"/>
      <c r="C1430" s="51"/>
      <c r="D1430" s="49"/>
      <c r="E1430" s="52"/>
      <c r="F1430" s="52"/>
      <c r="G1430" s="52"/>
      <c r="H1430" s="52"/>
      <c r="I1430" s="52"/>
    </row>
    <row r="1431" spans="1:9" s="53" customFormat="1">
      <c r="A1431" s="49"/>
      <c r="B1431" s="50"/>
      <c r="C1431" s="51"/>
      <c r="D1431" s="49"/>
      <c r="E1431" s="52"/>
      <c r="F1431" s="52"/>
      <c r="G1431" s="52"/>
      <c r="H1431" s="52"/>
      <c r="I1431" s="52"/>
    </row>
    <row r="1432" spans="1:9" s="53" customFormat="1">
      <c r="A1432" s="49"/>
      <c r="B1432" s="50"/>
      <c r="C1432" s="51"/>
      <c r="D1432" s="49"/>
      <c r="E1432" s="52"/>
      <c r="F1432" s="52"/>
      <c r="G1432" s="52"/>
      <c r="H1432" s="52"/>
      <c r="I1432" s="52"/>
    </row>
    <row r="1433" spans="1:9" s="53" customFormat="1">
      <c r="A1433" s="49"/>
      <c r="B1433" s="50"/>
      <c r="C1433" s="51"/>
      <c r="D1433" s="49"/>
      <c r="E1433" s="52"/>
      <c r="F1433" s="52"/>
      <c r="G1433" s="52"/>
      <c r="H1433" s="52"/>
      <c r="I1433" s="52"/>
    </row>
    <row r="1434" spans="1:9" s="53" customFormat="1">
      <c r="A1434" s="49"/>
      <c r="B1434" s="50"/>
      <c r="C1434" s="51"/>
      <c r="D1434" s="49"/>
      <c r="E1434" s="52"/>
      <c r="F1434" s="52"/>
      <c r="G1434" s="52"/>
      <c r="H1434" s="52"/>
      <c r="I1434" s="52"/>
    </row>
    <row r="1435" spans="1:9" s="53" customFormat="1">
      <c r="A1435" s="49"/>
      <c r="B1435" s="50"/>
      <c r="C1435" s="51"/>
      <c r="D1435" s="49"/>
      <c r="E1435" s="52"/>
      <c r="F1435" s="52"/>
      <c r="G1435" s="52"/>
      <c r="H1435" s="52"/>
      <c r="I1435" s="52"/>
    </row>
    <row r="1436" spans="1:9" s="53" customFormat="1">
      <c r="A1436" s="49"/>
      <c r="B1436" s="50"/>
      <c r="C1436" s="51"/>
      <c r="D1436" s="49"/>
      <c r="E1436" s="52"/>
      <c r="F1436" s="52"/>
      <c r="G1436" s="52"/>
      <c r="H1436" s="52"/>
      <c r="I1436" s="52"/>
    </row>
    <row r="1437" spans="1:9" s="53" customFormat="1">
      <c r="A1437" s="49"/>
      <c r="B1437" s="50"/>
      <c r="C1437" s="51"/>
      <c r="D1437" s="49"/>
      <c r="E1437" s="52"/>
      <c r="F1437" s="52"/>
      <c r="G1437" s="52"/>
      <c r="H1437" s="52"/>
      <c r="I1437" s="52"/>
    </row>
    <row r="1438" spans="1:9" s="53" customFormat="1">
      <c r="A1438" s="49"/>
      <c r="B1438" s="50"/>
      <c r="C1438" s="51"/>
      <c r="D1438" s="49"/>
      <c r="E1438" s="52"/>
      <c r="F1438" s="52"/>
      <c r="G1438" s="52"/>
      <c r="H1438" s="52"/>
      <c r="I1438" s="52"/>
    </row>
    <row r="1439" spans="1:9" s="53" customFormat="1">
      <c r="A1439" s="49"/>
      <c r="B1439" s="50"/>
      <c r="C1439" s="51"/>
      <c r="D1439" s="49"/>
      <c r="E1439" s="52"/>
      <c r="F1439" s="52"/>
      <c r="G1439" s="52"/>
      <c r="H1439" s="52"/>
      <c r="I1439" s="52"/>
    </row>
    <row r="1440" spans="1:9" s="53" customFormat="1">
      <c r="A1440" s="49"/>
      <c r="B1440" s="50"/>
      <c r="C1440" s="51"/>
      <c r="D1440" s="49"/>
      <c r="E1440" s="52"/>
      <c r="F1440" s="52"/>
      <c r="G1440" s="52"/>
      <c r="H1440" s="52"/>
      <c r="I1440" s="52"/>
    </row>
    <row r="1441" spans="1:9" s="53" customFormat="1">
      <c r="A1441" s="49"/>
      <c r="B1441" s="50"/>
      <c r="C1441" s="51"/>
      <c r="D1441" s="49"/>
      <c r="E1441" s="52"/>
      <c r="F1441" s="52"/>
      <c r="G1441" s="52"/>
      <c r="H1441" s="52"/>
      <c r="I1441" s="52"/>
    </row>
    <row r="1442" spans="1:9" s="53" customFormat="1">
      <c r="A1442" s="49"/>
      <c r="B1442" s="50"/>
      <c r="C1442" s="51"/>
      <c r="D1442" s="49"/>
      <c r="E1442" s="52"/>
      <c r="F1442" s="52"/>
      <c r="G1442" s="52"/>
      <c r="H1442" s="52"/>
      <c r="I1442" s="52"/>
    </row>
    <row r="1443" spans="1:9" s="53" customFormat="1">
      <c r="A1443" s="49"/>
      <c r="B1443" s="50"/>
      <c r="C1443" s="51"/>
      <c r="D1443" s="49"/>
      <c r="E1443" s="52"/>
      <c r="F1443" s="52"/>
      <c r="G1443" s="52"/>
      <c r="H1443" s="52"/>
      <c r="I1443" s="52"/>
    </row>
    <row r="1444" spans="1:9" s="53" customFormat="1">
      <c r="A1444" s="49"/>
      <c r="B1444" s="50"/>
      <c r="C1444" s="51"/>
      <c r="D1444" s="49"/>
      <c r="E1444" s="52"/>
      <c r="F1444" s="52"/>
      <c r="G1444" s="52"/>
      <c r="H1444" s="52"/>
      <c r="I1444" s="52"/>
    </row>
    <row r="1445" spans="1:9" s="53" customFormat="1">
      <c r="A1445" s="49"/>
      <c r="B1445" s="50"/>
      <c r="C1445" s="51"/>
      <c r="D1445" s="49"/>
      <c r="E1445" s="52"/>
      <c r="F1445" s="52"/>
      <c r="G1445" s="52"/>
      <c r="H1445" s="52"/>
      <c r="I1445" s="52"/>
    </row>
    <row r="1446" spans="1:9" s="53" customFormat="1">
      <c r="A1446" s="49"/>
      <c r="B1446" s="50"/>
      <c r="C1446" s="51"/>
      <c r="D1446" s="49"/>
      <c r="E1446" s="52"/>
      <c r="F1446" s="52"/>
      <c r="G1446" s="52"/>
      <c r="H1446" s="52"/>
      <c r="I1446" s="52"/>
    </row>
    <row r="1447" spans="1:9" s="53" customFormat="1">
      <c r="A1447" s="49"/>
      <c r="B1447" s="50"/>
      <c r="C1447" s="51"/>
      <c r="D1447" s="49"/>
      <c r="E1447" s="52"/>
      <c r="F1447" s="52"/>
      <c r="G1447" s="52"/>
      <c r="H1447" s="52"/>
      <c r="I1447" s="52"/>
    </row>
    <row r="1448" spans="1:9" s="53" customFormat="1">
      <c r="A1448" s="49"/>
      <c r="B1448" s="50"/>
      <c r="C1448" s="51"/>
      <c r="D1448" s="49"/>
      <c r="E1448" s="52"/>
      <c r="F1448" s="52"/>
      <c r="G1448" s="52"/>
      <c r="H1448" s="52"/>
      <c r="I1448" s="52"/>
    </row>
    <row r="1449" spans="1:9" s="53" customFormat="1">
      <c r="A1449" s="49"/>
      <c r="B1449" s="50"/>
      <c r="C1449" s="51"/>
      <c r="D1449" s="49"/>
      <c r="E1449" s="52"/>
      <c r="F1449" s="52"/>
      <c r="G1449" s="52"/>
      <c r="H1449" s="52"/>
      <c r="I1449" s="52"/>
    </row>
    <row r="1450" spans="1:9" s="53" customFormat="1">
      <c r="A1450" s="49"/>
      <c r="B1450" s="50"/>
      <c r="C1450" s="51"/>
      <c r="D1450" s="49"/>
      <c r="E1450" s="52"/>
      <c r="F1450" s="52"/>
      <c r="G1450" s="52"/>
      <c r="H1450" s="52"/>
      <c r="I1450" s="52"/>
    </row>
    <row r="1451" spans="1:9" s="53" customFormat="1">
      <c r="A1451" s="49"/>
      <c r="B1451" s="50"/>
      <c r="C1451" s="51"/>
      <c r="D1451" s="49"/>
      <c r="E1451" s="52"/>
      <c r="F1451" s="52"/>
      <c r="G1451" s="52"/>
      <c r="H1451" s="52"/>
      <c r="I1451" s="52"/>
    </row>
    <row r="1452" spans="1:9" s="53" customFormat="1">
      <c r="A1452" s="49"/>
      <c r="B1452" s="50"/>
      <c r="C1452" s="51"/>
      <c r="D1452" s="49"/>
      <c r="E1452" s="52"/>
      <c r="F1452" s="52"/>
      <c r="G1452" s="52"/>
      <c r="H1452" s="52"/>
      <c r="I1452" s="52"/>
    </row>
    <row r="1453" spans="1:9" s="53" customFormat="1">
      <c r="A1453" s="49"/>
      <c r="B1453" s="50"/>
      <c r="C1453" s="51"/>
      <c r="D1453" s="49"/>
      <c r="E1453" s="52"/>
      <c r="F1453" s="52"/>
      <c r="G1453" s="52"/>
      <c r="H1453" s="52"/>
      <c r="I1453" s="52"/>
    </row>
    <row r="1454" spans="1:9" s="53" customFormat="1">
      <c r="A1454" s="49"/>
      <c r="B1454" s="50"/>
      <c r="C1454" s="51"/>
      <c r="D1454" s="49"/>
      <c r="E1454" s="52"/>
      <c r="F1454" s="52"/>
      <c r="G1454" s="52"/>
      <c r="H1454" s="52"/>
      <c r="I1454" s="52"/>
    </row>
    <row r="1455" spans="1:9" s="53" customFormat="1">
      <c r="A1455" s="49"/>
      <c r="B1455" s="50"/>
      <c r="C1455" s="51"/>
      <c r="D1455" s="49"/>
      <c r="E1455" s="52"/>
      <c r="F1455" s="52"/>
      <c r="G1455" s="52"/>
      <c r="H1455" s="52"/>
      <c r="I1455" s="52"/>
    </row>
    <row r="1456" spans="1:9" s="53" customFormat="1">
      <c r="A1456" s="49"/>
      <c r="B1456" s="50"/>
      <c r="C1456" s="51"/>
      <c r="D1456" s="49"/>
      <c r="E1456" s="52"/>
      <c r="F1456" s="52"/>
      <c r="G1456" s="52"/>
      <c r="H1456" s="52"/>
      <c r="I1456" s="52"/>
    </row>
    <row r="1457" spans="1:9" s="53" customFormat="1">
      <c r="A1457" s="49"/>
      <c r="B1457" s="50"/>
      <c r="C1457" s="51"/>
      <c r="D1457" s="49"/>
      <c r="E1457" s="52"/>
      <c r="F1457" s="52"/>
      <c r="G1457" s="52"/>
      <c r="H1457" s="52"/>
      <c r="I1457" s="52"/>
    </row>
    <row r="1458" spans="1:9" s="53" customFormat="1">
      <c r="A1458" s="49"/>
      <c r="B1458" s="50"/>
      <c r="C1458" s="51"/>
      <c r="D1458" s="49"/>
      <c r="E1458" s="52"/>
      <c r="F1458" s="52"/>
      <c r="G1458" s="52"/>
      <c r="H1458" s="52"/>
      <c r="I1458" s="52"/>
    </row>
    <row r="1459" spans="1:9" s="53" customFormat="1">
      <c r="A1459" s="49"/>
      <c r="B1459" s="50"/>
      <c r="C1459" s="51"/>
      <c r="D1459" s="49"/>
      <c r="E1459" s="52"/>
      <c r="F1459" s="52"/>
      <c r="G1459" s="52"/>
      <c r="H1459" s="52"/>
      <c r="I1459" s="52"/>
    </row>
    <row r="1460" spans="1:9" s="53" customFormat="1">
      <c r="A1460" s="49"/>
      <c r="B1460" s="50"/>
      <c r="C1460" s="51"/>
      <c r="D1460" s="49"/>
      <c r="E1460" s="52"/>
      <c r="F1460" s="52"/>
      <c r="G1460" s="52"/>
      <c r="H1460" s="52"/>
      <c r="I1460" s="52"/>
    </row>
    <row r="1461" spans="1:9" s="53" customFormat="1">
      <c r="A1461" s="49"/>
      <c r="B1461" s="50"/>
      <c r="C1461" s="51"/>
      <c r="D1461" s="49"/>
      <c r="E1461" s="52"/>
      <c r="F1461" s="52"/>
      <c r="G1461" s="52"/>
      <c r="H1461" s="52"/>
      <c r="I1461" s="52"/>
    </row>
    <row r="1462" spans="1:9" s="53" customFormat="1">
      <c r="A1462" s="49"/>
      <c r="B1462" s="50"/>
      <c r="C1462" s="51"/>
      <c r="D1462" s="49"/>
      <c r="E1462" s="52"/>
      <c r="F1462" s="52"/>
      <c r="G1462" s="52"/>
      <c r="H1462" s="52"/>
      <c r="I1462" s="52"/>
    </row>
    <row r="1463" spans="1:9" s="53" customFormat="1">
      <c r="A1463" s="49"/>
      <c r="B1463" s="50"/>
      <c r="C1463" s="51"/>
      <c r="D1463" s="49"/>
      <c r="E1463" s="52"/>
      <c r="F1463" s="52"/>
      <c r="G1463" s="52"/>
      <c r="H1463" s="52"/>
      <c r="I1463" s="52"/>
    </row>
    <row r="1464" spans="1:9" s="53" customFormat="1">
      <c r="A1464" s="49"/>
      <c r="B1464" s="50"/>
      <c r="C1464" s="51"/>
      <c r="D1464" s="49"/>
      <c r="E1464" s="52"/>
      <c r="F1464" s="52"/>
      <c r="G1464" s="52"/>
      <c r="H1464" s="52"/>
      <c r="I1464" s="52"/>
    </row>
    <row r="1465" spans="1:9" s="53" customFormat="1">
      <c r="A1465" s="49"/>
      <c r="B1465" s="50"/>
      <c r="C1465" s="51"/>
      <c r="D1465" s="49"/>
      <c r="E1465" s="52"/>
      <c r="F1465" s="52"/>
      <c r="G1465" s="52"/>
      <c r="H1465" s="52"/>
      <c r="I1465" s="52"/>
    </row>
    <row r="1466" spans="1:9" s="53" customFormat="1">
      <c r="A1466" s="49"/>
      <c r="B1466" s="50"/>
      <c r="C1466" s="51"/>
      <c r="D1466" s="49"/>
      <c r="E1466" s="52"/>
      <c r="F1466" s="52"/>
      <c r="G1466" s="52"/>
      <c r="H1466" s="52"/>
      <c r="I1466" s="52"/>
    </row>
    <row r="1467" spans="1:9" s="53" customFormat="1">
      <c r="A1467" s="49"/>
      <c r="B1467" s="50"/>
      <c r="C1467" s="51"/>
      <c r="D1467" s="49"/>
      <c r="E1467" s="52"/>
      <c r="F1467" s="52"/>
      <c r="G1467" s="52"/>
      <c r="H1467" s="52"/>
      <c r="I1467" s="52"/>
    </row>
    <row r="1468" spans="1:9" s="53" customFormat="1">
      <c r="A1468" s="49"/>
      <c r="B1468" s="50"/>
      <c r="C1468" s="51"/>
      <c r="D1468" s="49"/>
      <c r="E1468" s="52"/>
      <c r="F1468" s="52"/>
      <c r="G1468" s="52"/>
      <c r="H1468" s="52"/>
      <c r="I1468" s="52"/>
    </row>
    <row r="1469" spans="1:9" s="53" customFormat="1">
      <c r="A1469" s="49"/>
      <c r="B1469" s="50"/>
      <c r="C1469" s="51"/>
      <c r="D1469" s="49"/>
      <c r="E1469" s="52"/>
      <c r="F1469" s="52"/>
      <c r="G1469" s="52"/>
      <c r="H1469" s="52"/>
      <c r="I1469" s="52"/>
    </row>
    <row r="1470" spans="1:9" s="53" customFormat="1">
      <c r="A1470" s="49"/>
      <c r="B1470" s="50"/>
      <c r="C1470" s="51"/>
      <c r="D1470" s="49"/>
      <c r="E1470" s="52"/>
      <c r="F1470" s="52"/>
      <c r="G1470" s="52"/>
      <c r="H1470" s="52"/>
      <c r="I1470" s="52"/>
    </row>
    <row r="1471" spans="1:9" s="53" customFormat="1">
      <c r="A1471" s="49"/>
      <c r="B1471" s="50"/>
      <c r="C1471" s="51"/>
      <c r="D1471" s="49"/>
      <c r="E1471" s="52"/>
      <c r="F1471" s="52"/>
      <c r="G1471" s="52"/>
      <c r="H1471" s="52"/>
      <c r="I1471" s="52"/>
    </row>
    <row r="1472" spans="1:9" s="53" customFormat="1">
      <c r="A1472" s="49"/>
      <c r="B1472" s="50"/>
      <c r="C1472" s="51"/>
      <c r="D1472" s="49"/>
      <c r="E1472" s="52"/>
      <c r="F1472" s="52"/>
      <c r="G1472" s="52"/>
      <c r="H1472" s="52"/>
      <c r="I1472" s="52"/>
    </row>
    <row r="1473" spans="1:9" s="53" customFormat="1">
      <c r="A1473" s="49"/>
      <c r="B1473" s="50"/>
      <c r="C1473" s="51"/>
      <c r="D1473" s="49"/>
      <c r="E1473" s="52"/>
      <c r="F1473" s="52"/>
      <c r="G1473" s="52"/>
      <c r="H1473" s="52"/>
      <c r="I1473" s="52"/>
    </row>
    <row r="1474" spans="1:9" s="53" customFormat="1">
      <c r="A1474" s="49"/>
      <c r="B1474" s="50"/>
      <c r="C1474" s="51"/>
      <c r="D1474" s="49"/>
      <c r="E1474" s="52"/>
      <c r="F1474" s="52"/>
      <c r="G1474" s="52"/>
      <c r="H1474" s="52"/>
      <c r="I1474" s="52"/>
    </row>
    <row r="1475" spans="1:9" s="53" customFormat="1">
      <c r="A1475" s="49"/>
      <c r="B1475" s="50"/>
      <c r="C1475" s="51"/>
      <c r="D1475" s="49"/>
      <c r="E1475" s="52"/>
      <c r="F1475" s="52"/>
      <c r="G1475" s="52"/>
      <c r="H1475" s="52"/>
      <c r="I1475" s="52"/>
    </row>
    <row r="1476" spans="1:9" s="53" customFormat="1">
      <c r="A1476" s="49"/>
      <c r="B1476" s="50"/>
      <c r="C1476" s="51"/>
      <c r="D1476" s="49"/>
      <c r="E1476" s="52"/>
      <c r="F1476" s="52"/>
      <c r="G1476" s="52"/>
      <c r="H1476" s="52"/>
      <c r="I1476" s="52"/>
    </row>
    <row r="1477" spans="1:9" s="53" customFormat="1">
      <c r="A1477" s="49"/>
      <c r="B1477" s="50"/>
      <c r="C1477" s="51"/>
      <c r="D1477" s="49"/>
      <c r="E1477" s="52"/>
      <c r="F1477" s="52"/>
      <c r="G1477" s="52"/>
      <c r="H1477" s="52"/>
      <c r="I1477" s="52"/>
    </row>
    <row r="1478" spans="1:9" s="53" customFormat="1">
      <c r="A1478" s="49"/>
      <c r="B1478" s="50"/>
      <c r="C1478" s="51"/>
      <c r="D1478" s="49"/>
      <c r="E1478" s="52"/>
      <c r="F1478" s="52"/>
      <c r="G1478" s="52"/>
      <c r="H1478" s="52"/>
      <c r="I1478" s="52"/>
    </row>
    <row r="1479" spans="1:9" s="53" customFormat="1">
      <c r="A1479" s="49"/>
      <c r="B1479" s="50"/>
      <c r="C1479" s="51"/>
      <c r="D1479" s="49"/>
      <c r="E1479" s="52"/>
      <c r="F1479" s="52"/>
      <c r="G1479" s="52"/>
      <c r="H1479" s="52"/>
      <c r="I1479" s="52"/>
    </row>
    <row r="1480" spans="1:9" s="53" customFormat="1">
      <c r="A1480" s="49"/>
      <c r="B1480" s="50"/>
      <c r="C1480" s="51"/>
      <c r="D1480" s="49"/>
      <c r="E1480" s="52"/>
      <c r="F1480" s="52"/>
      <c r="G1480" s="52"/>
      <c r="H1480" s="52"/>
      <c r="I1480" s="52"/>
    </row>
    <row r="1481" spans="1:9" s="53" customFormat="1">
      <c r="A1481" s="49"/>
      <c r="B1481" s="50"/>
      <c r="C1481" s="51"/>
      <c r="D1481" s="49"/>
      <c r="E1481" s="52"/>
      <c r="F1481" s="52"/>
      <c r="G1481" s="52"/>
      <c r="H1481" s="52"/>
      <c r="I1481" s="52"/>
    </row>
    <row r="1482" spans="1:9" s="53" customFormat="1">
      <c r="A1482" s="49"/>
      <c r="B1482" s="50"/>
      <c r="C1482" s="51"/>
      <c r="D1482" s="49"/>
      <c r="E1482" s="52"/>
      <c r="F1482" s="52"/>
      <c r="G1482" s="52"/>
      <c r="H1482" s="52"/>
      <c r="I1482" s="52"/>
    </row>
    <row r="1483" spans="1:9" s="53" customFormat="1">
      <c r="A1483" s="49"/>
      <c r="B1483" s="50"/>
      <c r="C1483" s="51"/>
      <c r="D1483" s="49"/>
      <c r="E1483" s="52"/>
      <c r="F1483" s="52"/>
      <c r="G1483" s="52"/>
      <c r="H1483" s="52"/>
      <c r="I1483" s="52"/>
    </row>
    <row r="1484" spans="1:9" s="53" customFormat="1">
      <c r="A1484" s="49"/>
      <c r="B1484" s="50"/>
      <c r="C1484" s="51"/>
      <c r="D1484" s="49"/>
      <c r="E1484" s="52"/>
      <c r="F1484" s="52"/>
      <c r="G1484" s="52"/>
      <c r="H1484" s="52"/>
      <c r="I1484" s="52"/>
    </row>
    <row r="1485" spans="1:9" s="53" customFormat="1">
      <c r="A1485" s="49"/>
      <c r="B1485" s="50"/>
      <c r="C1485" s="51"/>
      <c r="D1485" s="49"/>
      <c r="E1485" s="52"/>
      <c r="F1485" s="52"/>
      <c r="G1485" s="52"/>
      <c r="H1485" s="52"/>
      <c r="I1485" s="52"/>
    </row>
    <row r="1486" spans="1:9" s="53" customFormat="1">
      <c r="A1486" s="49"/>
      <c r="B1486" s="50"/>
      <c r="C1486" s="51"/>
      <c r="D1486" s="49"/>
      <c r="E1486" s="52"/>
      <c r="F1486" s="52"/>
      <c r="G1486" s="52"/>
      <c r="H1486" s="52"/>
      <c r="I1486" s="52"/>
    </row>
    <row r="1487" spans="1:9" s="53" customFormat="1">
      <c r="A1487" s="49"/>
      <c r="B1487" s="50"/>
      <c r="C1487" s="51"/>
      <c r="D1487" s="49"/>
      <c r="E1487" s="52"/>
      <c r="F1487" s="52"/>
      <c r="G1487" s="52"/>
      <c r="H1487" s="52"/>
      <c r="I1487" s="52"/>
    </row>
    <row r="1488" spans="1:9" s="53" customFormat="1">
      <c r="A1488" s="49"/>
      <c r="B1488" s="50"/>
      <c r="C1488" s="51"/>
      <c r="D1488" s="49"/>
      <c r="E1488" s="52"/>
      <c r="F1488" s="52"/>
      <c r="G1488" s="52"/>
      <c r="H1488" s="52"/>
      <c r="I1488" s="52"/>
    </row>
    <row r="1489" spans="1:9" s="53" customFormat="1">
      <c r="A1489" s="49"/>
      <c r="B1489" s="50"/>
      <c r="C1489" s="51"/>
      <c r="D1489" s="49"/>
      <c r="E1489" s="52"/>
      <c r="F1489" s="52"/>
      <c r="G1489" s="52"/>
      <c r="H1489" s="52"/>
      <c r="I1489" s="52"/>
    </row>
    <row r="1490" spans="1:9" s="53" customFormat="1">
      <c r="A1490" s="49"/>
      <c r="B1490" s="50"/>
      <c r="C1490" s="51"/>
      <c r="D1490" s="49"/>
      <c r="E1490" s="52"/>
      <c r="F1490" s="52"/>
      <c r="G1490" s="52"/>
      <c r="H1490" s="52"/>
      <c r="I1490" s="52"/>
    </row>
    <row r="1491" spans="1:9" s="53" customFormat="1">
      <c r="A1491" s="49"/>
      <c r="B1491" s="50"/>
      <c r="C1491" s="51"/>
      <c r="D1491" s="49"/>
      <c r="E1491" s="52"/>
      <c r="F1491" s="52"/>
      <c r="G1491" s="52"/>
      <c r="H1491" s="52"/>
      <c r="I1491" s="52"/>
    </row>
    <row r="1492" spans="1:9" s="53" customFormat="1">
      <c r="A1492" s="49"/>
      <c r="B1492" s="50"/>
      <c r="C1492" s="51"/>
      <c r="D1492" s="49"/>
      <c r="E1492" s="52"/>
      <c r="F1492" s="52"/>
      <c r="G1492" s="52"/>
      <c r="H1492" s="52"/>
      <c r="I1492" s="52"/>
    </row>
    <row r="1493" spans="1:9" s="53" customFormat="1">
      <c r="A1493" s="49"/>
      <c r="B1493" s="50"/>
      <c r="C1493" s="51"/>
      <c r="D1493" s="49"/>
      <c r="E1493" s="52"/>
      <c r="F1493" s="52"/>
      <c r="G1493" s="52"/>
      <c r="H1493" s="52"/>
      <c r="I1493" s="52"/>
    </row>
    <row r="1494" spans="1:9" s="53" customFormat="1">
      <c r="A1494" s="49"/>
      <c r="B1494" s="50"/>
      <c r="C1494" s="51"/>
      <c r="D1494" s="49"/>
      <c r="E1494" s="52"/>
      <c r="F1494" s="52"/>
      <c r="G1494" s="52"/>
      <c r="H1494" s="52"/>
      <c r="I1494" s="52"/>
    </row>
    <row r="1495" spans="1:9" s="53" customFormat="1">
      <c r="A1495" s="49"/>
      <c r="B1495" s="50"/>
      <c r="C1495" s="51"/>
      <c r="D1495" s="49"/>
      <c r="E1495" s="52"/>
      <c r="F1495" s="52"/>
      <c r="G1495" s="52"/>
      <c r="H1495" s="52"/>
      <c r="I1495" s="52"/>
    </row>
    <row r="1496" spans="1:9" s="53" customFormat="1">
      <c r="A1496" s="49"/>
      <c r="B1496" s="50"/>
      <c r="C1496" s="51"/>
      <c r="D1496" s="49"/>
      <c r="E1496" s="52"/>
      <c r="F1496" s="52"/>
      <c r="G1496" s="52"/>
      <c r="H1496" s="52"/>
      <c r="I1496" s="52"/>
    </row>
    <row r="1497" spans="1:9" s="53" customFormat="1">
      <c r="A1497" s="49"/>
      <c r="B1497" s="50"/>
      <c r="C1497" s="51"/>
      <c r="D1497" s="49"/>
      <c r="E1497" s="52"/>
      <c r="F1497" s="52"/>
      <c r="G1497" s="52"/>
      <c r="H1497" s="52"/>
      <c r="I1497" s="52"/>
    </row>
    <row r="1498" spans="1:9" s="53" customFormat="1">
      <c r="A1498" s="49"/>
      <c r="B1498" s="50"/>
      <c r="C1498" s="51"/>
      <c r="D1498" s="49"/>
      <c r="E1498" s="52"/>
      <c r="F1498" s="52"/>
      <c r="G1498" s="52"/>
      <c r="H1498" s="52"/>
      <c r="I1498" s="52"/>
    </row>
    <row r="1499" spans="1:9" s="53" customFormat="1">
      <c r="A1499" s="49"/>
      <c r="B1499" s="50"/>
      <c r="C1499" s="51"/>
      <c r="D1499" s="49"/>
      <c r="E1499" s="52"/>
      <c r="F1499" s="52"/>
      <c r="G1499" s="52"/>
      <c r="H1499" s="52"/>
      <c r="I1499" s="52"/>
    </row>
    <row r="1500" spans="1:9" s="53" customFormat="1">
      <c r="A1500" s="49"/>
      <c r="B1500" s="50"/>
      <c r="C1500" s="51"/>
      <c r="D1500" s="49"/>
      <c r="E1500" s="52"/>
      <c r="F1500" s="52"/>
      <c r="G1500" s="52"/>
      <c r="H1500" s="52"/>
      <c r="I1500" s="52"/>
    </row>
    <row r="1501" spans="1:9" s="53" customFormat="1">
      <c r="A1501" s="49"/>
      <c r="B1501" s="50"/>
      <c r="C1501" s="51"/>
      <c r="D1501" s="49"/>
      <c r="E1501" s="52"/>
      <c r="F1501" s="52"/>
      <c r="G1501" s="52"/>
      <c r="H1501" s="52"/>
      <c r="I1501" s="52"/>
    </row>
    <row r="1502" spans="1:9" s="53" customFormat="1">
      <c r="A1502" s="49"/>
      <c r="B1502" s="50"/>
      <c r="C1502" s="51"/>
      <c r="D1502" s="49"/>
      <c r="E1502" s="52"/>
      <c r="F1502" s="52"/>
      <c r="G1502" s="52"/>
      <c r="H1502" s="52"/>
      <c r="I1502" s="52"/>
    </row>
    <row r="1503" spans="1:9" s="53" customFormat="1">
      <c r="A1503" s="49"/>
      <c r="B1503" s="50"/>
      <c r="C1503" s="51"/>
      <c r="D1503" s="49"/>
      <c r="E1503" s="52"/>
      <c r="F1503" s="52"/>
      <c r="G1503" s="52"/>
      <c r="H1503" s="52"/>
      <c r="I1503" s="52"/>
    </row>
    <row r="1504" spans="1:9" s="53" customFormat="1">
      <c r="A1504" s="49"/>
      <c r="B1504" s="50"/>
      <c r="C1504" s="51"/>
      <c r="D1504" s="49"/>
      <c r="E1504" s="52"/>
      <c r="F1504" s="52"/>
      <c r="G1504" s="52"/>
      <c r="H1504" s="52"/>
      <c r="I1504" s="52"/>
    </row>
    <row r="1505" spans="1:9" s="53" customFormat="1">
      <c r="A1505" s="49"/>
      <c r="B1505" s="50"/>
      <c r="C1505" s="51"/>
      <c r="D1505" s="49"/>
      <c r="E1505" s="52"/>
      <c r="F1505" s="52"/>
      <c r="G1505" s="52"/>
      <c r="H1505" s="52"/>
      <c r="I1505" s="52"/>
    </row>
    <row r="1506" spans="1:9" s="53" customFormat="1">
      <c r="A1506" s="49"/>
      <c r="B1506" s="50"/>
      <c r="C1506" s="51"/>
      <c r="D1506" s="49"/>
      <c r="E1506" s="52"/>
      <c r="F1506" s="52"/>
      <c r="G1506" s="52"/>
      <c r="H1506" s="52"/>
      <c r="I1506" s="52"/>
    </row>
    <row r="1507" spans="1:9" s="53" customFormat="1">
      <c r="A1507" s="49"/>
      <c r="B1507" s="50"/>
      <c r="C1507" s="51"/>
      <c r="D1507" s="49"/>
      <c r="E1507" s="52"/>
      <c r="F1507" s="52"/>
      <c r="G1507" s="52"/>
      <c r="H1507" s="52"/>
      <c r="I1507" s="52"/>
    </row>
    <row r="1508" spans="1:9" s="53" customFormat="1">
      <c r="A1508" s="49"/>
      <c r="B1508" s="50"/>
      <c r="C1508" s="51"/>
      <c r="D1508" s="49"/>
      <c r="E1508" s="52"/>
      <c r="F1508" s="52"/>
      <c r="G1508" s="52"/>
      <c r="H1508" s="52"/>
      <c r="I1508" s="52"/>
    </row>
    <row r="1509" spans="1:9" s="53" customFormat="1">
      <c r="A1509" s="49"/>
      <c r="B1509" s="50"/>
      <c r="C1509" s="51"/>
      <c r="D1509" s="49"/>
      <c r="E1509" s="52"/>
      <c r="F1509" s="52"/>
      <c r="G1509" s="52"/>
      <c r="H1509" s="52"/>
      <c r="I1509" s="52"/>
    </row>
    <row r="1510" spans="1:9" s="53" customFormat="1">
      <c r="A1510" s="49"/>
      <c r="B1510" s="50"/>
      <c r="C1510" s="51"/>
      <c r="D1510" s="49"/>
      <c r="E1510" s="52"/>
      <c r="F1510" s="52"/>
      <c r="G1510" s="52"/>
      <c r="H1510" s="52"/>
      <c r="I1510" s="52"/>
    </row>
    <row r="1511" spans="1:9" s="53" customFormat="1">
      <c r="A1511" s="49"/>
      <c r="B1511" s="50"/>
      <c r="C1511" s="51"/>
      <c r="D1511" s="49"/>
      <c r="E1511" s="52"/>
      <c r="F1511" s="52"/>
      <c r="G1511" s="52"/>
      <c r="H1511" s="52"/>
      <c r="I1511" s="52"/>
    </row>
    <row r="1512" spans="1:9" s="53" customFormat="1">
      <c r="A1512" s="49"/>
      <c r="B1512" s="50"/>
      <c r="C1512" s="51"/>
      <c r="D1512" s="49"/>
      <c r="E1512" s="52"/>
      <c r="F1512" s="52"/>
      <c r="G1512" s="52"/>
      <c r="H1512" s="52"/>
      <c r="I1512" s="52"/>
    </row>
    <row r="1513" spans="1:9" s="53" customFormat="1">
      <c r="A1513" s="49"/>
      <c r="B1513" s="50"/>
      <c r="C1513" s="51"/>
      <c r="D1513" s="49"/>
      <c r="E1513" s="52"/>
      <c r="F1513" s="52"/>
      <c r="G1513" s="52"/>
      <c r="H1513" s="52"/>
      <c r="I1513" s="52"/>
    </row>
    <row r="1514" spans="1:9" s="53" customFormat="1">
      <c r="A1514" s="49"/>
      <c r="B1514" s="50"/>
      <c r="C1514" s="51"/>
      <c r="D1514" s="49"/>
      <c r="E1514" s="52"/>
      <c r="F1514" s="52"/>
      <c r="G1514" s="52"/>
      <c r="H1514" s="52"/>
      <c r="I1514" s="52"/>
    </row>
    <row r="1515" spans="1:9" s="53" customFormat="1">
      <c r="A1515" s="49"/>
      <c r="B1515" s="50"/>
      <c r="C1515" s="51"/>
      <c r="D1515" s="49"/>
      <c r="E1515" s="52"/>
      <c r="F1515" s="52"/>
      <c r="G1515" s="52"/>
      <c r="H1515" s="52"/>
      <c r="I1515" s="52"/>
    </row>
    <row r="1516" spans="1:9" s="53" customFormat="1">
      <c r="A1516" s="49"/>
      <c r="B1516" s="50"/>
      <c r="C1516" s="51"/>
      <c r="D1516" s="49"/>
      <c r="E1516" s="52"/>
      <c r="F1516" s="52"/>
      <c r="G1516" s="52"/>
      <c r="H1516" s="52"/>
      <c r="I1516" s="52"/>
    </row>
    <row r="1517" spans="1:9" s="53" customFormat="1">
      <c r="A1517" s="49"/>
      <c r="B1517" s="50"/>
      <c r="C1517" s="51"/>
      <c r="D1517" s="49"/>
      <c r="E1517" s="52"/>
      <c r="F1517" s="52"/>
      <c r="G1517" s="52"/>
      <c r="H1517" s="52"/>
      <c r="I1517" s="52"/>
    </row>
    <row r="1518" spans="1:9" s="53" customFormat="1">
      <c r="A1518" s="49"/>
      <c r="B1518" s="50"/>
      <c r="C1518" s="51"/>
      <c r="D1518" s="49"/>
      <c r="E1518" s="52"/>
      <c r="F1518" s="52"/>
      <c r="G1518" s="52"/>
      <c r="H1518" s="52"/>
      <c r="I1518" s="52"/>
    </row>
    <row r="1519" spans="1:9" s="53" customFormat="1">
      <c r="A1519" s="49"/>
      <c r="B1519" s="50"/>
      <c r="C1519" s="51"/>
      <c r="D1519" s="49"/>
      <c r="E1519" s="52"/>
      <c r="F1519" s="52"/>
      <c r="G1519" s="52"/>
      <c r="H1519" s="52"/>
      <c r="I1519" s="52"/>
    </row>
    <row r="1520" spans="1:9" s="53" customFormat="1">
      <c r="A1520" s="49"/>
      <c r="B1520" s="50"/>
      <c r="C1520" s="51"/>
      <c r="D1520" s="49"/>
      <c r="E1520" s="52"/>
      <c r="F1520" s="52"/>
      <c r="G1520" s="52"/>
      <c r="H1520" s="52"/>
      <c r="I1520" s="52"/>
    </row>
    <row r="1521" spans="1:9" s="53" customFormat="1">
      <c r="A1521" s="49"/>
      <c r="B1521" s="50"/>
      <c r="C1521" s="51"/>
      <c r="D1521" s="49"/>
      <c r="E1521" s="52"/>
      <c r="F1521" s="52"/>
      <c r="G1521" s="52"/>
      <c r="H1521" s="52"/>
      <c r="I1521" s="52"/>
    </row>
    <row r="1522" spans="1:9" s="53" customFormat="1">
      <c r="A1522" s="49"/>
      <c r="B1522" s="50"/>
      <c r="C1522" s="51"/>
      <c r="D1522" s="49"/>
      <c r="E1522" s="52"/>
      <c r="F1522" s="52"/>
      <c r="G1522" s="52"/>
      <c r="H1522" s="52"/>
      <c r="I1522" s="52"/>
    </row>
    <row r="1523" spans="1:9" s="53" customFormat="1">
      <c r="A1523" s="49"/>
      <c r="B1523" s="50"/>
      <c r="C1523" s="51"/>
      <c r="D1523" s="49"/>
      <c r="E1523" s="52"/>
      <c r="F1523" s="52"/>
      <c r="G1523" s="52"/>
      <c r="H1523" s="52"/>
      <c r="I1523" s="52"/>
    </row>
    <row r="1524" spans="1:9" s="53" customFormat="1">
      <c r="A1524" s="49"/>
      <c r="B1524" s="50"/>
      <c r="C1524" s="51"/>
      <c r="D1524" s="49"/>
      <c r="E1524" s="52"/>
      <c r="F1524" s="52"/>
      <c r="G1524" s="52"/>
      <c r="H1524" s="52"/>
      <c r="I1524" s="52"/>
    </row>
    <row r="1525" spans="1:9" s="53" customFormat="1">
      <c r="A1525" s="49"/>
      <c r="B1525" s="50"/>
      <c r="C1525" s="51"/>
      <c r="D1525" s="49"/>
      <c r="E1525" s="52"/>
      <c r="F1525" s="52"/>
      <c r="G1525" s="52"/>
      <c r="H1525" s="52"/>
      <c r="I1525" s="52"/>
    </row>
    <row r="1526" spans="1:9" s="53" customFormat="1">
      <c r="A1526" s="49"/>
      <c r="B1526" s="50"/>
      <c r="C1526" s="51"/>
      <c r="D1526" s="49"/>
      <c r="E1526" s="52"/>
      <c r="F1526" s="52"/>
      <c r="G1526" s="52"/>
      <c r="H1526" s="52"/>
      <c r="I1526" s="52"/>
    </row>
    <row r="1527" spans="1:9" s="53" customFormat="1">
      <c r="A1527" s="49"/>
      <c r="B1527" s="50"/>
      <c r="C1527" s="51"/>
      <c r="D1527" s="49"/>
      <c r="E1527" s="52"/>
      <c r="F1527" s="52"/>
      <c r="G1527" s="52"/>
      <c r="H1527" s="52"/>
      <c r="I1527" s="52"/>
    </row>
    <row r="1528" spans="1:9" s="53" customFormat="1">
      <c r="A1528" s="49"/>
      <c r="B1528" s="50"/>
      <c r="C1528" s="51"/>
      <c r="D1528" s="49"/>
      <c r="E1528" s="52"/>
      <c r="F1528" s="52"/>
      <c r="G1528" s="52"/>
      <c r="H1528" s="52"/>
      <c r="I1528" s="52"/>
    </row>
    <row r="1529" spans="1:9" s="53" customFormat="1">
      <c r="A1529" s="49"/>
      <c r="B1529" s="50"/>
      <c r="C1529" s="51"/>
      <c r="D1529" s="49"/>
      <c r="E1529" s="52"/>
      <c r="F1529" s="52"/>
      <c r="G1529" s="52"/>
      <c r="H1529" s="52"/>
      <c r="I1529" s="52"/>
    </row>
    <row r="1530" spans="1:9" s="53" customFormat="1">
      <c r="A1530" s="49"/>
      <c r="B1530" s="50"/>
      <c r="C1530" s="51"/>
      <c r="D1530" s="49"/>
      <c r="E1530" s="52"/>
      <c r="F1530" s="52"/>
      <c r="G1530" s="52"/>
      <c r="H1530" s="52"/>
      <c r="I1530" s="52"/>
    </row>
    <row r="1531" spans="1:9" s="53" customFormat="1">
      <c r="A1531" s="49"/>
      <c r="B1531" s="50"/>
      <c r="C1531" s="51"/>
      <c r="D1531" s="49"/>
      <c r="E1531" s="52"/>
      <c r="F1531" s="52"/>
      <c r="G1531" s="52"/>
      <c r="H1531" s="52"/>
      <c r="I1531" s="52"/>
    </row>
    <row r="1532" spans="1:9" s="53" customFormat="1">
      <c r="A1532" s="49"/>
      <c r="B1532" s="50"/>
      <c r="C1532" s="51"/>
      <c r="D1532" s="49"/>
      <c r="E1532" s="52"/>
      <c r="F1532" s="52"/>
      <c r="G1532" s="52"/>
      <c r="H1532" s="52"/>
      <c r="I1532" s="52"/>
    </row>
    <row r="1533" spans="1:9" s="53" customFormat="1">
      <c r="A1533" s="49"/>
      <c r="B1533" s="50"/>
      <c r="C1533" s="51"/>
      <c r="D1533" s="49"/>
      <c r="E1533" s="52"/>
      <c r="F1533" s="52"/>
      <c r="G1533" s="52"/>
      <c r="H1533" s="52"/>
      <c r="I1533" s="52"/>
    </row>
    <row r="1534" spans="1:9" s="53" customFormat="1">
      <c r="A1534" s="49"/>
      <c r="B1534" s="50"/>
      <c r="C1534" s="51"/>
      <c r="D1534" s="49"/>
      <c r="E1534" s="52"/>
      <c r="F1534" s="52"/>
      <c r="G1534" s="52"/>
      <c r="H1534" s="52"/>
      <c r="I1534" s="52"/>
    </row>
    <row r="1535" spans="1:9" s="53" customFormat="1">
      <c r="A1535" s="49"/>
      <c r="B1535" s="50"/>
      <c r="C1535" s="51"/>
      <c r="D1535" s="49"/>
      <c r="E1535" s="52"/>
      <c r="F1535" s="52"/>
      <c r="G1535" s="52"/>
      <c r="H1535" s="52"/>
      <c r="I1535" s="52"/>
    </row>
    <row r="1536" spans="1:9" s="53" customFormat="1">
      <c r="A1536" s="49"/>
      <c r="B1536" s="50"/>
      <c r="C1536" s="51"/>
      <c r="D1536" s="49"/>
      <c r="E1536" s="52"/>
      <c r="F1536" s="52"/>
      <c r="G1536" s="52"/>
      <c r="H1536" s="52"/>
      <c r="I1536" s="52"/>
    </row>
    <row r="1537" spans="1:9" s="53" customFormat="1">
      <c r="A1537" s="49"/>
      <c r="B1537" s="50"/>
      <c r="C1537" s="51"/>
      <c r="D1537" s="49"/>
      <c r="E1537" s="52"/>
      <c r="F1537" s="52"/>
      <c r="G1537" s="52"/>
      <c r="H1537" s="52"/>
      <c r="I1537" s="52"/>
    </row>
    <row r="1538" spans="1:9" s="53" customFormat="1">
      <c r="A1538" s="49"/>
      <c r="B1538" s="50"/>
      <c r="C1538" s="51"/>
      <c r="D1538" s="49"/>
      <c r="E1538" s="52"/>
      <c r="F1538" s="52"/>
      <c r="G1538" s="52"/>
      <c r="H1538" s="52"/>
      <c r="I1538" s="52"/>
    </row>
    <row r="1539" spans="1:9" s="53" customFormat="1">
      <c r="A1539" s="49"/>
      <c r="B1539" s="50"/>
      <c r="C1539" s="51"/>
      <c r="D1539" s="49"/>
      <c r="E1539" s="52"/>
      <c r="F1539" s="52"/>
      <c r="G1539" s="52"/>
      <c r="H1539" s="52"/>
      <c r="I1539" s="52"/>
    </row>
    <row r="1540" spans="1:9" s="53" customFormat="1">
      <c r="A1540" s="49"/>
      <c r="B1540" s="50"/>
      <c r="C1540" s="51"/>
      <c r="D1540" s="49"/>
      <c r="E1540" s="52"/>
      <c r="F1540" s="52"/>
      <c r="G1540" s="52"/>
      <c r="H1540" s="52"/>
      <c r="I1540" s="52"/>
    </row>
    <row r="1541" spans="1:9" s="53" customFormat="1">
      <c r="A1541" s="49"/>
      <c r="B1541" s="50"/>
      <c r="C1541" s="51"/>
      <c r="D1541" s="49"/>
      <c r="E1541" s="52"/>
      <c r="F1541" s="52"/>
      <c r="G1541" s="52"/>
      <c r="H1541" s="52"/>
      <c r="I1541" s="52"/>
    </row>
    <row r="1542" spans="1:9" s="53" customFormat="1">
      <c r="A1542" s="49"/>
      <c r="B1542" s="50"/>
      <c r="C1542" s="51"/>
      <c r="D1542" s="49"/>
      <c r="E1542" s="52"/>
      <c r="F1542" s="52"/>
      <c r="G1542" s="52"/>
      <c r="H1542" s="52"/>
      <c r="I1542" s="52"/>
    </row>
    <row r="1543" spans="1:9" s="53" customFormat="1">
      <c r="A1543" s="49"/>
      <c r="B1543" s="50"/>
      <c r="C1543" s="51"/>
      <c r="D1543" s="49"/>
      <c r="E1543" s="52"/>
      <c r="F1543" s="52"/>
      <c r="G1543" s="52"/>
      <c r="H1543" s="52"/>
      <c r="I1543" s="52"/>
    </row>
    <row r="1544" spans="1:9" s="53" customFormat="1">
      <c r="A1544" s="49"/>
      <c r="B1544" s="50"/>
      <c r="C1544" s="51"/>
      <c r="D1544" s="49"/>
      <c r="E1544" s="52"/>
      <c r="F1544" s="52"/>
      <c r="G1544" s="52"/>
      <c r="H1544" s="52"/>
      <c r="I1544" s="52"/>
    </row>
    <row r="1545" spans="1:9" s="53" customFormat="1">
      <c r="A1545" s="49"/>
      <c r="B1545" s="50"/>
      <c r="C1545" s="51"/>
      <c r="D1545" s="49"/>
      <c r="E1545" s="52"/>
      <c r="F1545" s="52"/>
      <c r="G1545" s="52"/>
      <c r="H1545" s="52"/>
      <c r="I1545" s="52"/>
    </row>
    <row r="1546" spans="1:9" s="53" customFormat="1">
      <c r="A1546" s="49"/>
      <c r="B1546" s="50"/>
      <c r="C1546" s="51"/>
      <c r="D1546" s="49"/>
      <c r="E1546" s="52"/>
      <c r="F1546" s="52"/>
      <c r="G1546" s="52"/>
      <c r="H1546" s="52"/>
      <c r="I1546" s="52"/>
    </row>
    <row r="1547" spans="1:9" s="53" customFormat="1">
      <c r="A1547" s="49"/>
      <c r="B1547" s="50"/>
      <c r="C1547" s="51"/>
      <c r="D1547" s="49"/>
      <c r="E1547" s="52"/>
      <c r="F1547" s="52"/>
      <c r="G1547" s="52"/>
      <c r="H1547" s="52"/>
      <c r="I1547" s="52"/>
    </row>
    <row r="1548" spans="1:9" s="53" customFormat="1">
      <c r="A1548" s="49"/>
      <c r="B1548" s="50"/>
      <c r="C1548" s="51"/>
      <c r="D1548" s="49"/>
      <c r="E1548" s="52"/>
      <c r="F1548" s="52"/>
      <c r="G1548" s="52"/>
      <c r="H1548" s="52"/>
      <c r="I1548" s="52"/>
    </row>
    <row r="1549" spans="1:9" s="53" customFormat="1">
      <c r="A1549" s="49"/>
      <c r="B1549" s="50"/>
      <c r="C1549" s="51"/>
      <c r="D1549" s="49"/>
      <c r="E1549" s="52"/>
      <c r="F1549" s="52"/>
      <c r="G1549" s="52"/>
      <c r="H1549" s="52"/>
      <c r="I1549" s="52"/>
    </row>
    <row r="1550" spans="1:9" s="53" customFormat="1">
      <c r="A1550" s="49"/>
      <c r="B1550" s="50"/>
      <c r="C1550" s="51"/>
      <c r="D1550" s="49"/>
      <c r="E1550" s="52"/>
      <c r="F1550" s="52"/>
      <c r="G1550" s="52"/>
      <c r="H1550" s="52"/>
      <c r="I1550" s="52"/>
    </row>
    <row r="1551" spans="1:9" s="53" customFormat="1">
      <c r="A1551" s="49"/>
      <c r="B1551" s="50"/>
      <c r="C1551" s="51"/>
      <c r="D1551" s="49"/>
      <c r="E1551" s="52"/>
      <c r="F1551" s="52"/>
      <c r="G1551" s="52"/>
      <c r="H1551" s="52"/>
      <c r="I1551" s="52"/>
    </row>
    <row r="1552" spans="1:9" s="53" customFormat="1">
      <c r="A1552" s="49"/>
      <c r="B1552" s="50"/>
      <c r="C1552" s="51"/>
      <c r="D1552" s="49"/>
      <c r="E1552" s="52"/>
      <c r="F1552" s="52"/>
      <c r="G1552" s="52"/>
      <c r="H1552" s="52"/>
      <c r="I1552" s="52"/>
    </row>
    <row r="1553" spans="1:9" s="53" customFormat="1">
      <c r="A1553" s="49"/>
      <c r="B1553" s="50"/>
      <c r="C1553" s="51"/>
      <c r="D1553" s="49"/>
      <c r="E1553" s="52"/>
      <c r="F1553" s="52"/>
      <c r="G1553" s="52"/>
      <c r="H1553" s="52"/>
      <c r="I1553" s="52"/>
    </row>
    <row r="1554" spans="1:9" s="53" customFormat="1">
      <c r="A1554" s="49"/>
      <c r="B1554" s="50"/>
      <c r="C1554" s="51"/>
      <c r="D1554" s="49"/>
      <c r="E1554" s="52"/>
      <c r="F1554" s="52"/>
      <c r="G1554" s="52"/>
      <c r="H1554" s="52"/>
      <c r="I1554" s="52"/>
    </row>
    <row r="1555" spans="1:9" s="53" customFormat="1">
      <c r="A1555" s="49"/>
      <c r="B1555" s="50"/>
      <c r="C1555" s="51"/>
      <c r="D1555" s="49"/>
      <c r="E1555" s="52"/>
      <c r="F1555" s="52"/>
      <c r="G1555" s="52"/>
      <c r="H1555" s="52"/>
      <c r="I1555" s="52"/>
    </row>
    <row r="1556" spans="1:9" s="53" customFormat="1">
      <c r="A1556" s="49"/>
      <c r="B1556" s="50"/>
      <c r="C1556" s="51"/>
      <c r="D1556" s="49"/>
      <c r="E1556" s="52"/>
      <c r="F1556" s="52"/>
      <c r="G1556" s="52"/>
      <c r="H1556" s="52"/>
      <c r="I1556" s="52"/>
    </row>
    <row r="1557" spans="1:9" s="53" customFormat="1">
      <c r="A1557" s="49"/>
      <c r="B1557" s="50"/>
      <c r="C1557" s="51"/>
      <c r="D1557" s="49"/>
      <c r="E1557" s="52"/>
      <c r="F1557" s="52"/>
      <c r="G1557" s="52"/>
      <c r="H1557" s="52"/>
      <c r="I1557" s="52"/>
    </row>
    <row r="1558" spans="1:9" s="53" customFormat="1">
      <c r="A1558" s="49"/>
      <c r="B1558" s="50"/>
      <c r="C1558" s="51"/>
      <c r="D1558" s="49"/>
      <c r="E1558" s="52"/>
      <c r="F1558" s="52"/>
      <c r="G1558" s="52"/>
      <c r="H1558" s="52"/>
      <c r="I1558" s="52"/>
    </row>
    <row r="1559" spans="1:9" s="53" customFormat="1">
      <c r="A1559" s="49"/>
      <c r="B1559" s="50"/>
      <c r="C1559" s="51"/>
      <c r="D1559" s="49"/>
      <c r="E1559" s="52"/>
      <c r="F1559" s="52"/>
      <c r="G1559" s="52"/>
      <c r="H1559" s="52"/>
      <c r="I1559" s="52"/>
    </row>
    <row r="1560" spans="1:9" s="53" customFormat="1">
      <c r="A1560" s="49"/>
      <c r="B1560" s="50"/>
      <c r="C1560" s="51"/>
      <c r="D1560" s="49"/>
      <c r="E1560" s="52"/>
      <c r="F1560" s="52"/>
      <c r="G1560" s="52"/>
      <c r="H1560" s="52"/>
      <c r="I1560" s="52"/>
    </row>
    <row r="1561" spans="1:9" s="53" customFormat="1">
      <c r="A1561" s="49"/>
      <c r="B1561" s="50"/>
      <c r="C1561" s="51"/>
      <c r="D1561" s="49"/>
      <c r="E1561" s="52"/>
      <c r="F1561" s="52"/>
      <c r="G1561" s="52"/>
      <c r="H1561" s="52"/>
      <c r="I1561" s="52"/>
    </row>
    <row r="1562" spans="1:9" s="53" customFormat="1">
      <c r="A1562" s="49"/>
      <c r="B1562" s="50"/>
      <c r="C1562" s="51"/>
      <c r="D1562" s="49"/>
      <c r="E1562" s="52"/>
      <c r="F1562" s="52"/>
      <c r="G1562" s="52"/>
      <c r="H1562" s="52"/>
      <c r="I1562" s="52"/>
    </row>
    <row r="1563" spans="1:9" s="53" customFormat="1">
      <c r="A1563" s="49"/>
      <c r="B1563" s="50"/>
      <c r="C1563" s="51"/>
      <c r="D1563" s="49"/>
      <c r="E1563" s="52"/>
      <c r="F1563" s="52"/>
      <c r="G1563" s="52"/>
      <c r="H1563" s="52"/>
      <c r="I1563" s="52"/>
    </row>
    <row r="1564" spans="1:9" s="53" customFormat="1">
      <c r="A1564" s="49"/>
      <c r="B1564" s="50"/>
      <c r="C1564" s="51"/>
      <c r="D1564" s="49"/>
      <c r="E1564" s="52"/>
      <c r="F1564" s="52"/>
      <c r="G1564" s="52"/>
      <c r="H1564" s="52"/>
      <c r="I1564" s="52"/>
    </row>
    <row r="1565" spans="1:9" s="53" customFormat="1">
      <c r="A1565" s="49"/>
      <c r="B1565" s="50"/>
      <c r="C1565" s="51"/>
      <c r="D1565" s="49"/>
      <c r="E1565" s="52"/>
      <c r="F1565" s="52"/>
      <c r="G1565" s="52"/>
      <c r="H1565" s="52"/>
      <c r="I1565" s="52"/>
    </row>
    <row r="1566" spans="1:9" s="53" customFormat="1">
      <c r="A1566" s="49"/>
      <c r="B1566" s="50"/>
      <c r="C1566" s="51"/>
      <c r="D1566" s="49"/>
      <c r="E1566" s="52"/>
      <c r="F1566" s="52"/>
      <c r="G1566" s="52"/>
      <c r="H1566" s="52"/>
      <c r="I1566" s="52"/>
    </row>
    <row r="1567" spans="1:9" s="53" customFormat="1">
      <c r="A1567" s="49"/>
      <c r="B1567" s="50"/>
      <c r="C1567" s="51"/>
      <c r="D1567" s="49"/>
      <c r="E1567" s="52"/>
      <c r="F1567" s="52"/>
      <c r="G1567" s="52"/>
      <c r="H1567" s="52"/>
      <c r="I1567" s="52"/>
    </row>
    <row r="1568" spans="1:9" s="53" customFormat="1">
      <c r="A1568" s="49"/>
      <c r="B1568" s="50"/>
      <c r="C1568" s="51"/>
      <c r="D1568" s="49"/>
      <c r="E1568" s="52"/>
      <c r="F1568" s="52"/>
      <c r="G1568" s="52"/>
      <c r="H1568" s="52"/>
      <c r="I1568" s="52"/>
    </row>
    <row r="1569" spans="1:9" s="53" customFormat="1">
      <c r="A1569" s="49"/>
      <c r="B1569" s="50"/>
      <c r="C1569" s="51"/>
      <c r="D1569" s="49"/>
      <c r="E1569" s="52"/>
      <c r="F1569" s="52"/>
      <c r="G1569" s="52"/>
      <c r="H1569" s="52"/>
      <c r="I1569" s="52"/>
    </row>
    <row r="1570" spans="1:9" s="53" customFormat="1">
      <c r="A1570" s="49"/>
      <c r="B1570" s="50"/>
      <c r="C1570" s="51"/>
      <c r="D1570" s="49"/>
      <c r="E1570" s="52"/>
      <c r="F1570" s="52"/>
      <c r="G1570" s="52"/>
      <c r="H1570" s="52"/>
      <c r="I1570" s="52"/>
    </row>
    <row r="1571" spans="1:9" s="53" customFormat="1">
      <c r="A1571" s="49"/>
      <c r="B1571" s="50"/>
      <c r="C1571" s="51"/>
      <c r="D1571" s="49"/>
      <c r="E1571" s="52"/>
      <c r="F1571" s="52"/>
      <c r="G1571" s="52"/>
      <c r="H1571" s="52"/>
      <c r="I1571" s="52"/>
    </row>
    <row r="1572" spans="1:9" s="53" customFormat="1">
      <c r="A1572" s="49"/>
      <c r="B1572" s="50"/>
      <c r="C1572" s="51"/>
      <c r="D1572" s="49"/>
      <c r="E1572" s="52"/>
      <c r="F1572" s="52"/>
      <c r="G1572" s="52"/>
      <c r="H1572" s="52"/>
      <c r="I1572" s="52"/>
    </row>
    <row r="1573" spans="1:9" s="53" customFormat="1">
      <c r="A1573" s="49"/>
      <c r="B1573" s="50"/>
      <c r="C1573" s="51"/>
      <c r="D1573" s="49"/>
      <c r="E1573" s="52"/>
      <c r="F1573" s="52"/>
      <c r="G1573" s="52"/>
      <c r="H1573" s="52"/>
      <c r="I1573" s="52"/>
    </row>
    <row r="1574" spans="1:9" s="53" customFormat="1">
      <c r="A1574" s="49"/>
      <c r="B1574" s="50"/>
      <c r="C1574" s="51"/>
      <c r="D1574" s="49"/>
      <c r="E1574" s="52"/>
      <c r="F1574" s="52"/>
      <c r="G1574" s="52"/>
      <c r="H1574" s="52"/>
      <c r="I1574" s="52"/>
    </row>
    <row r="1575" spans="1:9" s="53" customFormat="1">
      <c r="A1575" s="49"/>
      <c r="B1575" s="50"/>
      <c r="C1575" s="51"/>
      <c r="D1575" s="49"/>
      <c r="E1575" s="52"/>
      <c r="F1575" s="52"/>
      <c r="G1575" s="52"/>
      <c r="H1575" s="52"/>
      <c r="I1575" s="52"/>
    </row>
    <row r="1576" spans="1:9" s="53" customFormat="1">
      <c r="A1576" s="49"/>
      <c r="B1576" s="50"/>
      <c r="C1576" s="51"/>
      <c r="D1576" s="49"/>
      <c r="E1576" s="52"/>
      <c r="F1576" s="52"/>
      <c r="G1576" s="52"/>
      <c r="H1576" s="52"/>
      <c r="I1576" s="52"/>
    </row>
    <row r="1577" spans="1:9" s="53" customFormat="1">
      <c r="A1577" s="49"/>
      <c r="B1577" s="50"/>
      <c r="C1577" s="51"/>
      <c r="D1577" s="49"/>
      <c r="E1577" s="52"/>
      <c r="F1577" s="52"/>
      <c r="G1577" s="52"/>
      <c r="H1577" s="52"/>
      <c r="I1577" s="52"/>
    </row>
    <row r="1578" spans="1:9" s="53" customFormat="1">
      <c r="A1578" s="49"/>
      <c r="B1578" s="50"/>
      <c r="C1578" s="51"/>
      <c r="D1578" s="49"/>
      <c r="E1578" s="52"/>
      <c r="F1578" s="52"/>
      <c r="G1578" s="52"/>
      <c r="H1578" s="52"/>
      <c r="I1578" s="52"/>
    </row>
    <row r="1579" spans="1:9" s="53" customFormat="1">
      <c r="A1579" s="49"/>
      <c r="B1579" s="50"/>
      <c r="C1579" s="51"/>
      <c r="D1579" s="49"/>
      <c r="E1579" s="52"/>
      <c r="F1579" s="52"/>
      <c r="G1579" s="52"/>
      <c r="H1579" s="52"/>
      <c r="I1579" s="52"/>
    </row>
    <row r="1580" spans="1:9" s="53" customFormat="1">
      <c r="A1580" s="49"/>
      <c r="B1580" s="50"/>
      <c r="C1580" s="51"/>
      <c r="D1580" s="49"/>
      <c r="E1580" s="52"/>
      <c r="F1580" s="52"/>
      <c r="G1580" s="52"/>
      <c r="H1580" s="52"/>
      <c r="I1580" s="52"/>
    </row>
    <row r="1581" spans="1:9" s="53" customFormat="1">
      <c r="A1581" s="49"/>
      <c r="B1581" s="50"/>
      <c r="C1581" s="51"/>
      <c r="D1581" s="49"/>
      <c r="E1581" s="52"/>
      <c r="F1581" s="52"/>
      <c r="G1581" s="52"/>
      <c r="H1581" s="52"/>
      <c r="I1581" s="52"/>
    </row>
    <row r="1582" spans="1:9" s="53" customFormat="1">
      <c r="A1582" s="49"/>
      <c r="B1582" s="50"/>
      <c r="C1582" s="51"/>
      <c r="D1582" s="49"/>
      <c r="E1582" s="52"/>
      <c r="F1582" s="52"/>
      <c r="G1582" s="52"/>
      <c r="H1582" s="52"/>
      <c r="I1582" s="52"/>
    </row>
    <row r="1583" spans="1:9" s="53" customFormat="1">
      <c r="A1583" s="49"/>
      <c r="B1583" s="50"/>
      <c r="C1583" s="51"/>
      <c r="D1583" s="49"/>
      <c r="E1583" s="52"/>
      <c r="F1583" s="52"/>
      <c r="G1583" s="52"/>
      <c r="H1583" s="52"/>
      <c r="I1583" s="52"/>
    </row>
    <row r="1584" spans="1:9" s="53" customFormat="1">
      <c r="A1584" s="49"/>
      <c r="B1584" s="50"/>
      <c r="C1584" s="51"/>
      <c r="D1584" s="49"/>
      <c r="E1584" s="52"/>
      <c r="F1584" s="52"/>
      <c r="G1584" s="52"/>
      <c r="H1584" s="52"/>
      <c r="I1584" s="52"/>
    </row>
    <row r="1585" spans="1:9" s="53" customFormat="1">
      <c r="A1585" s="49"/>
      <c r="B1585" s="50"/>
      <c r="C1585" s="51"/>
      <c r="D1585" s="49"/>
      <c r="E1585" s="52"/>
      <c r="F1585" s="52"/>
      <c r="G1585" s="52"/>
      <c r="H1585" s="52"/>
      <c r="I1585" s="52"/>
    </row>
    <row r="1586" spans="1:9" s="53" customFormat="1">
      <c r="A1586" s="49"/>
      <c r="B1586" s="50"/>
      <c r="C1586" s="51"/>
      <c r="D1586" s="49"/>
      <c r="E1586" s="52"/>
      <c r="F1586" s="52"/>
      <c r="G1586" s="52"/>
      <c r="H1586" s="52"/>
      <c r="I1586" s="52"/>
    </row>
    <row r="1587" spans="1:9" s="53" customFormat="1">
      <c r="A1587" s="49"/>
      <c r="B1587" s="50"/>
      <c r="C1587" s="51"/>
      <c r="D1587" s="49"/>
      <c r="E1587" s="52"/>
      <c r="F1587" s="52"/>
      <c r="G1587" s="52"/>
      <c r="H1587" s="52"/>
      <c r="I1587" s="52"/>
    </row>
    <row r="1588" spans="1:9" s="53" customFormat="1">
      <c r="A1588" s="49"/>
      <c r="B1588" s="50"/>
      <c r="C1588" s="51"/>
      <c r="D1588" s="49"/>
      <c r="E1588" s="52"/>
      <c r="F1588" s="52"/>
      <c r="G1588" s="52"/>
      <c r="H1588" s="52"/>
      <c r="I1588" s="52"/>
    </row>
    <row r="1589" spans="1:9" s="53" customFormat="1">
      <c r="A1589" s="49"/>
      <c r="B1589" s="50"/>
      <c r="C1589" s="51"/>
      <c r="D1589" s="49"/>
      <c r="E1589" s="52"/>
      <c r="F1589" s="52"/>
      <c r="G1589" s="52"/>
      <c r="H1589" s="52"/>
      <c r="I1589" s="52"/>
    </row>
    <row r="1590" spans="1:9" s="53" customFormat="1">
      <c r="A1590" s="49"/>
      <c r="B1590" s="50"/>
      <c r="C1590" s="51"/>
      <c r="D1590" s="49"/>
      <c r="E1590" s="52"/>
      <c r="F1590" s="52"/>
      <c r="G1590" s="52"/>
      <c r="H1590" s="52"/>
      <c r="I1590" s="52"/>
    </row>
    <row r="1591" spans="1:9" s="53" customFormat="1">
      <c r="A1591" s="49"/>
      <c r="B1591" s="50"/>
      <c r="C1591" s="51"/>
      <c r="D1591" s="49"/>
      <c r="E1591" s="52"/>
      <c r="F1591" s="52"/>
      <c r="G1591" s="52"/>
      <c r="H1591" s="52"/>
      <c r="I1591" s="52"/>
    </row>
    <row r="1592" spans="1:9" s="53" customFormat="1">
      <c r="A1592" s="49"/>
      <c r="B1592" s="50"/>
      <c r="C1592" s="51"/>
      <c r="D1592" s="49"/>
      <c r="E1592" s="52"/>
      <c r="F1592" s="52"/>
      <c r="G1592" s="52"/>
      <c r="H1592" s="52"/>
      <c r="I1592" s="52"/>
    </row>
    <row r="1593" spans="1:9" s="53" customFormat="1">
      <c r="A1593" s="49"/>
      <c r="B1593" s="50"/>
      <c r="C1593" s="51"/>
      <c r="D1593" s="49"/>
      <c r="E1593" s="52"/>
      <c r="F1593" s="52"/>
      <c r="G1593" s="52"/>
      <c r="H1593" s="52"/>
      <c r="I1593" s="52"/>
    </row>
    <row r="1594" spans="1:9" s="53" customFormat="1">
      <c r="A1594" s="49"/>
      <c r="B1594" s="50"/>
      <c r="C1594" s="51"/>
      <c r="D1594" s="49"/>
      <c r="E1594" s="52"/>
      <c r="F1594" s="52"/>
      <c r="G1594" s="52"/>
      <c r="H1594" s="52"/>
      <c r="I1594" s="52"/>
    </row>
    <row r="1595" spans="1:9" s="53" customFormat="1">
      <c r="A1595" s="49"/>
      <c r="B1595" s="50"/>
      <c r="C1595" s="51"/>
      <c r="D1595" s="49"/>
      <c r="E1595" s="52"/>
      <c r="F1595" s="52"/>
      <c r="G1595" s="52"/>
      <c r="H1595" s="52"/>
      <c r="I1595" s="52"/>
    </row>
    <row r="1596" spans="1:9" s="53" customFormat="1">
      <c r="A1596" s="49"/>
      <c r="B1596" s="50"/>
      <c r="C1596" s="51"/>
      <c r="D1596" s="49"/>
      <c r="E1596" s="52"/>
      <c r="F1596" s="52"/>
      <c r="G1596" s="52"/>
      <c r="H1596" s="52"/>
      <c r="I1596" s="52"/>
    </row>
    <row r="1597" spans="1:9" s="53" customFormat="1">
      <c r="A1597" s="49"/>
      <c r="B1597" s="50"/>
      <c r="C1597" s="51"/>
      <c r="D1597" s="49"/>
      <c r="E1597" s="52"/>
      <c r="F1597" s="52"/>
      <c r="G1597" s="52"/>
      <c r="H1597" s="52"/>
      <c r="I1597" s="52"/>
    </row>
    <row r="1598" spans="1:9" s="53" customFormat="1">
      <c r="A1598" s="49"/>
      <c r="B1598" s="50"/>
      <c r="C1598" s="51"/>
      <c r="D1598" s="49"/>
      <c r="E1598" s="52"/>
      <c r="F1598" s="52"/>
      <c r="G1598" s="52"/>
      <c r="H1598" s="52"/>
      <c r="I1598" s="52"/>
    </row>
    <row r="1599" spans="1:9" s="53" customFormat="1">
      <c r="A1599" s="49"/>
      <c r="B1599" s="50"/>
      <c r="C1599" s="51"/>
      <c r="D1599" s="49"/>
      <c r="E1599" s="52"/>
      <c r="F1599" s="52"/>
      <c r="G1599" s="52"/>
      <c r="H1599" s="52"/>
      <c r="I1599" s="52"/>
    </row>
    <row r="1600" spans="1:9" s="53" customFormat="1">
      <c r="A1600" s="49"/>
      <c r="B1600" s="50"/>
      <c r="C1600" s="51"/>
      <c r="D1600" s="49"/>
      <c r="E1600" s="52"/>
      <c r="F1600" s="52"/>
      <c r="G1600" s="52"/>
      <c r="H1600" s="52"/>
      <c r="I1600" s="52"/>
    </row>
    <row r="1601" spans="1:9" s="53" customFormat="1">
      <c r="A1601" s="49"/>
      <c r="B1601" s="50"/>
      <c r="C1601" s="51"/>
      <c r="D1601" s="49"/>
      <c r="E1601" s="52"/>
      <c r="F1601" s="52"/>
      <c r="G1601" s="52"/>
      <c r="H1601" s="52"/>
      <c r="I1601" s="52"/>
    </row>
    <row r="1602" spans="1:9" s="53" customFormat="1">
      <c r="A1602" s="49"/>
      <c r="B1602" s="50"/>
      <c r="C1602" s="51"/>
      <c r="D1602" s="49"/>
      <c r="E1602" s="52"/>
      <c r="F1602" s="52"/>
      <c r="G1602" s="52"/>
      <c r="H1602" s="52"/>
      <c r="I1602" s="52"/>
    </row>
    <row r="1603" spans="1:9" s="53" customFormat="1">
      <c r="A1603" s="49"/>
      <c r="B1603" s="50"/>
      <c r="C1603" s="51"/>
      <c r="D1603" s="49"/>
      <c r="E1603" s="52"/>
      <c r="F1603" s="52"/>
      <c r="G1603" s="52"/>
      <c r="H1603" s="52"/>
      <c r="I1603" s="52"/>
    </row>
    <row r="1604" spans="1:9" s="53" customFormat="1">
      <c r="A1604" s="49"/>
      <c r="B1604" s="50"/>
      <c r="C1604" s="51"/>
      <c r="D1604" s="49"/>
      <c r="E1604" s="52"/>
      <c r="F1604" s="52"/>
      <c r="G1604" s="52"/>
      <c r="H1604" s="52"/>
      <c r="I1604" s="52"/>
    </row>
    <row r="1605" spans="1:9" s="53" customFormat="1">
      <c r="A1605" s="49"/>
      <c r="B1605" s="50"/>
      <c r="C1605" s="51"/>
      <c r="D1605" s="49"/>
      <c r="E1605" s="52"/>
      <c r="F1605" s="52"/>
      <c r="G1605" s="52"/>
      <c r="H1605" s="52"/>
      <c r="I1605" s="52"/>
    </row>
    <row r="1606" spans="1:9" s="53" customFormat="1">
      <c r="A1606" s="49"/>
      <c r="B1606" s="50"/>
      <c r="C1606" s="51"/>
      <c r="D1606" s="49"/>
      <c r="E1606" s="52"/>
      <c r="F1606" s="52"/>
      <c r="G1606" s="52"/>
      <c r="H1606" s="52"/>
      <c r="I1606" s="52"/>
    </row>
    <row r="1607" spans="1:9" s="53" customFormat="1">
      <c r="A1607" s="49"/>
      <c r="B1607" s="50"/>
      <c r="C1607" s="51"/>
      <c r="D1607" s="49"/>
      <c r="E1607" s="52"/>
      <c r="F1607" s="52"/>
      <c r="G1607" s="52"/>
      <c r="H1607" s="52"/>
      <c r="I1607" s="52"/>
    </row>
    <row r="1608" spans="1:9" s="53" customFormat="1">
      <c r="A1608" s="49"/>
      <c r="B1608" s="50"/>
      <c r="C1608" s="51"/>
      <c r="D1608" s="49"/>
      <c r="E1608" s="52"/>
      <c r="F1608" s="52"/>
      <c r="G1608" s="52"/>
      <c r="H1608" s="52"/>
      <c r="I1608" s="52"/>
    </row>
    <row r="1609" spans="1:9" s="53" customFormat="1">
      <c r="A1609" s="49"/>
      <c r="B1609" s="50"/>
      <c r="C1609" s="51"/>
      <c r="D1609" s="49"/>
      <c r="E1609" s="52"/>
      <c r="F1609" s="52"/>
      <c r="G1609" s="52"/>
      <c r="H1609" s="52"/>
      <c r="I1609" s="52"/>
    </row>
    <row r="1610" spans="1:9" s="53" customFormat="1">
      <c r="A1610" s="49"/>
      <c r="B1610" s="50"/>
      <c r="C1610" s="51"/>
      <c r="D1610" s="49"/>
      <c r="E1610" s="52"/>
      <c r="F1610" s="52"/>
      <c r="G1610" s="52"/>
      <c r="H1610" s="52"/>
      <c r="I1610" s="52"/>
    </row>
    <row r="1611" spans="1:9" s="53" customFormat="1">
      <c r="A1611" s="49"/>
      <c r="B1611" s="50"/>
      <c r="C1611" s="51"/>
      <c r="D1611" s="49"/>
      <c r="E1611" s="52"/>
      <c r="F1611" s="52"/>
      <c r="G1611" s="52"/>
      <c r="H1611" s="52"/>
      <c r="I1611" s="52"/>
    </row>
    <row r="1612" spans="1:9" s="53" customFormat="1">
      <c r="A1612" s="49"/>
      <c r="B1612" s="50"/>
      <c r="C1612" s="51"/>
      <c r="D1612" s="49"/>
      <c r="E1612" s="52"/>
      <c r="F1612" s="52"/>
      <c r="G1612" s="52"/>
      <c r="H1612" s="52"/>
      <c r="I1612" s="52"/>
    </row>
    <row r="1613" spans="1:9" s="53" customFormat="1">
      <c r="A1613" s="49"/>
      <c r="B1613" s="50"/>
      <c r="C1613" s="51"/>
      <c r="D1613" s="49"/>
      <c r="E1613" s="52"/>
      <c r="F1613" s="52"/>
      <c r="G1613" s="52"/>
      <c r="H1613" s="52"/>
      <c r="I1613" s="52"/>
    </row>
    <row r="1614" spans="1:9" s="53" customFormat="1">
      <c r="A1614" s="49"/>
      <c r="B1614" s="50"/>
      <c r="C1614" s="51"/>
      <c r="D1614" s="49"/>
      <c r="E1614" s="52"/>
      <c r="F1614" s="52"/>
      <c r="G1614" s="52"/>
      <c r="H1614" s="52"/>
      <c r="I1614" s="52"/>
    </row>
    <row r="1615" spans="1:9" s="53" customFormat="1">
      <c r="A1615" s="49"/>
      <c r="B1615" s="50"/>
      <c r="C1615" s="51"/>
      <c r="D1615" s="49"/>
      <c r="E1615" s="52"/>
      <c r="F1615" s="52"/>
      <c r="G1615" s="52"/>
      <c r="H1615" s="52"/>
      <c r="I1615" s="52"/>
    </row>
    <row r="1616" spans="1:9" s="53" customFormat="1">
      <c r="A1616" s="49"/>
      <c r="B1616" s="50"/>
      <c r="C1616" s="51"/>
      <c r="D1616" s="49"/>
      <c r="E1616" s="52"/>
      <c r="F1616" s="52"/>
      <c r="G1616" s="52"/>
      <c r="H1616" s="52"/>
      <c r="I1616" s="52"/>
    </row>
    <row r="1617" spans="1:9" s="53" customFormat="1">
      <c r="A1617" s="49"/>
      <c r="B1617" s="50"/>
      <c r="C1617" s="51"/>
      <c r="D1617" s="49"/>
      <c r="E1617" s="52"/>
      <c r="F1617" s="52"/>
      <c r="G1617" s="52"/>
      <c r="H1617" s="52"/>
      <c r="I1617" s="52"/>
    </row>
    <row r="1618" spans="1:9" s="53" customFormat="1">
      <c r="A1618" s="49"/>
      <c r="B1618" s="50"/>
      <c r="C1618" s="51"/>
      <c r="D1618" s="49"/>
      <c r="E1618" s="52"/>
      <c r="F1618" s="52"/>
      <c r="G1618" s="52"/>
      <c r="H1618" s="52"/>
      <c r="I1618" s="52"/>
    </row>
    <row r="1619" spans="1:9" s="53" customFormat="1">
      <c r="A1619" s="49"/>
      <c r="B1619" s="50"/>
      <c r="C1619" s="51"/>
      <c r="D1619" s="49"/>
      <c r="E1619" s="52"/>
      <c r="F1619" s="52"/>
      <c r="G1619" s="52"/>
      <c r="H1619" s="52"/>
      <c r="I1619" s="52"/>
    </row>
    <row r="1620" spans="1:9" s="53" customFormat="1">
      <c r="A1620" s="49"/>
      <c r="B1620" s="50"/>
      <c r="C1620" s="51"/>
      <c r="D1620" s="49"/>
      <c r="E1620" s="52"/>
      <c r="F1620" s="52"/>
      <c r="G1620" s="52"/>
      <c r="H1620" s="52"/>
      <c r="I1620" s="52"/>
    </row>
    <row r="1621" spans="1:9" s="53" customFormat="1">
      <c r="A1621" s="49"/>
      <c r="B1621" s="50"/>
      <c r="C1621" s="51"/>
      <c r="D1621" s="49"/>
      <c r="E1621" s="52"/>
      <c r="F1621" s="52"/>
      <c r="G1621" s="52"/>
      <c r="H1621" s="52"/>
      <c r="I1621" s="52"/>
    </row>
    <row r="1622" spans="1:9" s="53" customFormat="1">
      <c r="A1622" s="49"/>
      <c r="B1622" s="50"/>
      <c r="C1622" s="51"/>
      <c r="D1622" s="49"/>
      <c r="E1622" s="52"/>
      <c r="F1622" s="52"/>
      <c r="G1622" s="52"/>
      <c r="H1622" s="52"/>
      <c r="I1622" s="52"/>
    </row>
    <row r="1623" spans="1:9" s="53" customFormat="1">
      <c r="A1623" s="49"/>
      <c r="B1623" s="50"/>
      <c r="C1623" s="51"/>
      <c r="D1623" s="49"/>
      <c r="E1623" s="52"/>
      <c r="F1623" s="52"/>
      <c r="G1623" s="52"/>
      <c r="H1623" s="52"/>
      <c r="I1623" s="52"/>
    </row>
    <row r="1624" spans="1:9" s="53" customFormat="1">
      <c r="A1624" s="49"/>
      <c r="B1624" s="50"/>
      <c r="C1624" s="51"/>
      <c r="D1624" s="49"/>
      <c r="E1624" s="52"/>
      <c r="F1624" s="52"/>
      <c r="G1624" s="52"/>
      <c r="H1624" s="52"/>
      <c r="I1624" s="52"/>
    </row>
    <row r="1625" spans="1:9" s="53" customFormat="1">
      <c r="A1625" s="49"/>
      <c r="B1625" s="50"/>
      <c r="C1625" s="51"/>
      <c r="D1625" s="49"/>
      <c r="E1625" s="52"/>
      <c r="F1625" s="52"/>
      <c r="G1625" s="52"/>
      <c r="H1625" s="52"/>
      <c r="I1625" s="52"/>
    </row>
    <row r="1626" spans="1:9" s="53" customFormat="1">
      <c r="A1626" s="49"/>
      <c r="B1626" s="50"/>
      <c r="C1626" s="51"/>
      <c r="D1626" s="49"/>
      <c r="E1626" s="52"/>
      <c r="F1626" s="52"/>
      <c r="G1626" s="52"/>
      <c r="H1626" s="52"/>
      <c r="I1626" s="52"/>
    </row>
    <row r="1627" spans="1:9" s="53" customFormat="1">
      <c r="A1627" s="49"/>
      <c r="B1627" s="50"/>
      <c r="C1627" s="51"/>
      <c r="D1627" s="49"/>
      <c r="E1627" s="52"/>
      <c r="F1627" s="52"/>
      <c r="G1627" s="52"/>
      <c r="H1627" s="52"/>
      <c r="I1627" s="52"/>
    </row>
    <row r="1628" spans="1:9" s="53" customFormat="1">
      <c r="A1628" s="49"/>
      <c r="B1628" s="50"/>
      <c r="C1628" s="51"/>
      <c r="D1628" s="49"/>
      <c r="E1628" s="52"/>
      <c r="F1628" s="52"/>
      <c r="G1628" s="52"/>
      <c r="H1628" s="52"/>
      <c r="I1628" s="52"/>
    </row>
    <row r="1629" spans="1:9" s="53" customFormat="1">
      <c r="A1629" s="49"/>
      <c r="B1629" s="50"/>
      <c r="C1629" s="51"/>
      <c r="D1629" s="49"/>
      <c r="E1629" s="52"/>
      <c r="F1629" s="52"/>
      <c r="G1629" s="52"/>
      <c r="H1629" s="52"/>
      <c r="I1629" s="52"/>
    </row>
    <row r="1630" spans="1:9" s="53" customFormat="1">
      <c r="A1630" s="49"/>
      <c r="B1630" s="50"/>
      <c r="C1630" s="51"/>
      <c r="D1630" s="49"/>
      <c r="E1630" s="52"/>
      <c r="F1630" s="52"/>
      <c r="G1630" s="52"/>
      <c r="H1630" s="52"/>
      <c r="I1630" s="52"/>
    </row>
    <row r="1631" spans="1:9" s="53" customFormat="1">
      <c r="A1631" s="49"/>
      <c r="B1631" s="50"/>
      <c r="C1631" s="51"/>
      <c r="D1631" s="49"/>
      <c r="E1631" s="52"/>
      <c r="F1631" s="52"/>
      <c r="G1631" s="52"/>
      <c r="H1631" s="52"/>
      <c r="I1631" s="52"/>
    </row>
    <row r="1632" spans="1:9" s="53" customFormat="1">
      <c r="A1632" s="49"/>
      <c r="B1632" s="50"/>
      <c r="C1632" s="51"/>
      <c r="D1632" s="49"/>
      <c r="E1632" s="52"/>
      <c r="F1632" s="52"/>
      <c r="G1632" s="52"/>
      <c r="H1632" s="52"/>
      <c r="I1632" s="52"/>
    </row>
    <row r="1633" spans="1:9" s="53" customFormat="1">
      <c r="A1633" s="49"/>
      <c r="B1633" s="50"/>
      <c r="C1633" s="51"/>
      <c r="D1633" s="49"/>
      <c r="E1633" s="52"/>
      <c r="F1633" s="52"/>
      <c r="G1633" s="52"/>
      <c r="H1633" s="52"/>
      <c r="I1633" s="52"/>
    </row>
    <row r="1634" spans="1:9" s="53" customFormat="1">
      <c r="A1634" s="49"/>
      <c r="B1634" s="50"/>
      <c r="C1634" s="51"/>
      <c r="D1634" s="49"/>
      <c r="E1634" s="52"/>
      <c r="F1634" s="52"/>
      <c r="G1634" s="52"/>
      <c r="H1634" s="52"/>
      <c r="I1634" s="52"/>
    </row>
    <row r="1635" spans="1:9" s="53" customFormat="1">
      <c r="A1635" s="49"/>
      <c r="B1635" s="50"/>
      <c r="C1635" s="51"/>
      <c r="D1635" s="49"/>
      <c r="E1635" s="52"/>
      <c r="F1635" s="52"/>
      <c r="G1635" s="52"/>
      <c r="H1635" s="52"/>
      <c r="I1635" s="52"/>
    </row>
    <row r="1636" spans="1:9" s="53" customFormat="1">
      <c r="A1636" s="49"/>
      <c r="B1636" s="50"/>
      <c r="C1636" s="51"/>
      <c r="D1636" s="49"/>
      <c r="E1636" s="52"/>
      <c r="F1636" s="52"/>
      <c r="G1636" s="52"/>
      <c r="H1636" s="52"/>
      <c r="I1636" s="52"/>
    </row>
    <row r="1637" spans="1:9" s="53" customFormat="1">
      <c r="A1637" s="49"/>
      <c r="B1637" s="50"/>
      <c r="C1637" s="51"/>
      <c r="D1637" s="49"/>
      <c r="E1637" s="52"/>
      <c r="F1637" s="52"/>
      <c r="G1637" s="52"/>
      <c r="H1637" s="52"/>
      <c r="I1637" s="52"/>
    </row>
    <row r="1638" spans="1:9" s="53" customFormat="1">
      <c r="A1638" s="49"/>
      <c r="B1638" s="50"/>
      <c r="C1638" s="51"/>
      <c r="D1638" s="49"/>
      <c r="E1638" s="52"/>
      <c r="F1638" s="52"/>
      <c r="G1638" s="52"/>
      <c r="H1638" s="52"/>
      <c r="I1638" s="52"/>
    </row>
    <row r="1639" spans="1:9" s="53" customFormat="1">
      <c r="A1639" s="49"/>
      <c r="B1639" s="50"/>
      <c r="C1639" s="51"/>
      <c r="D1639" s="49"/>
      <c r="E1639" s="52"/>
      <c r="F1639" s="52"/>
      <c r="G1639" s="52"/>
      <c r="H1639" s="52"/>
      <c r="I1639" s="52"/>
    </row>
    <row r="1640" spans="1:9" s="53" customFormat="1">
      <c r="A1640" s="49"/>
      <c r="B1640" s="50"/>
      <c r="C1640" s="51"/>
      <c r="D1640" s="49"/>
      <c r="E1640" s="52"/>
      <c r="F1640" s="52"/>
      <c r="G1640" s="52"/>
      <c r="H1640" s="52"/>
      <c r="I1640" s="52"/>
    </row>
    <row r="1641" spans="1:9" s="53" customFormat="1">
      <c r="A1641" s="49"/>
      <c r="B1641" s="50"/>
      <c r="C1641" s="51"/>
      <c r="D1641" s="49"/>
      <c r="E1641" s="52"/>
      <c r="F1641" s="52"/>
      <c r="G1641" s="52"/>
      <c r="H1641" s="52"/>
      <c r="I1641" s="52"/>
    </row>
    <row r="1642" spans="1:9" s="53" customFormat="1">
      <c r="A1642" s="49"/>
      <c r="B1642" s="50"/>
      <c r="C1642" s="51"/>
      <c r="D1642" s="49"/>
      <c r="E1642" s="52"/>
      <c r="F1642" s="52"/>
      <c r="G1642" s="52"/>
      <c r="H1642" s="52"/>
      <c r="I1642" s="52"/>
    </row>
    <row r="1643" spans="1:9" s="53" customFormat="1">
      <c r="A1643" s="49"/>
      <c r="B1643" s="50"/>
      <c r="C1643" s="51"/>
      <c r="D1643" s="49"/>
      <c r="E1643" s="52"/>
      <c r="F1643" s="52"/>
      <c r="G1643" s="52"/>
      <c r="H1643" s="52"/>
      <c r="I1643" s="52"/>
    </row>
    <row r="1644" spans="1:9" s="53" customFormat="1">
      <c r="A1644" s="49"/>
      <c r="B1644" s="50"/>
      <c r="C1644" s="51"/>
      <c r="D1644" s="49"/>
      <c r="E1644" s="52"/>
      <c r="F1644" s="52"/>
      <c r="G1644" s="52"/>
      <c r="H1644" s="52"/>
      <c r="I1644" s="52"/>
    </row>
    <row r="1645" spans="1:9" s="53" customFormat="1">
      <c r="A1645" s="49"/>
      <c r="B1645" s="50"/>
      <c r="C1645" s="51"/>
      <c r="D1645" s="49"/>
      <c r="E1645" s="52"/>
      <c r="F1645" s="52"/>
      <c r="G1645" s="52"/>
      <c r="H1645" s="52"/>
      <c r="I1645" s="52"/>
    </row>
    <row r="1646" spans="1:9" s="53" customFormat="1">
      <c r="A1646" s="49"/>
      <c r="B1646" s="50"/>
      <c r="C1646" s="51"/>
      <c r="D1646" s="49"/>
      <c r="E1646" s="52"/>
      <c r="F1646" s="52"/>
      <c r="G1646" s="52"/>
      <c r="H1646" s="52"/>
      <c r="I1646" s="52"/>
    </row>
    <row r="1647" spans="1:9" s="53" customFormat="1">
      <c r="A1647" s="49"/>
      <c r="B1647" s="50"/>
      <c r="C1647" s="51"/>
      <c r="D1647" s="49"/>
      <c r="E1647" s="52"/>
      <c r="F1647" s="52"/>
      <c r="G1647" s="52"/>
      <c r="H1647" s="52"/>
      <c r="I1647" s="52"/>
    </row>
    <row r="1648" spans="1:9" s="53" customFormat="1">
      <c r="A1648" s="49"/>
      <c r="B1648" s="50"/>
      <c r="C1648" s="51"/>
      <c r="D1648" s="49"/>
      <c r="E1648" s="52"/>
      <c r="F1648" s="52"/>
      <c r="G1648" s="52"/>
      <c r="H1648" s="52"/>
      <c r="I1648" s="52"/>
    </row>
    <row r="1649" spans="1:9" s="53" customFormat="1">
      <c r="A1649" s="49"/>
      <c r="B1649" s="50"/>
      <c r="C1649" s="51"/>
      <c r="D1649" s="49"/>
      <c r="E1649" s="52"/>
      <c r="F1649" s="52"/>
      <c r="G1649" s="52"/>
      <c r="H1649" s="52"/>
      <c r="I1649" s="52"/>
    </row>
    <row r="1650" spans="1:9" s="53" customFormat="1">
      <c r="A1650" s="49"/>
      <c r="B1650" s="50"/>
      <c r="C1650" s="51"/>
      <c r="D1650" s="49"/>
      <c r="E1650" s="52"/>
      <c r="F1650" s="52"/>
      <c r="G1650" s="52"/>
      <c r="H1650" s="52"/>
      <c r="I1650" s="52"/>
    </row>
    <row r="1651" spans="1:9" s="53" customFormat="1">
      <c r="A1651" s="49"/>
      <c r="B1651" s="50"/>
      <c r="C1651" s="51"/>
      <c r="D1651" s="49"/>
      <c r="E1651" s="52"/>
      <c r="F1651" s="52"/>
      <c r="G1651" s="52"/>
      <c r="H1651" s="52"/>
      <c r="I1651" s="52"/>
    </row>
    <row r="1652" spans="1:9" s="53" customFormat="1">
      <c r="A1652" s="49"/>
      <c r="B1652" s="50"/>
      <c r="C1652" s="51"/>
      <c r="D1652" s="49"/>
      <c r="E1652" s="52"/>
      <c r="F1652" s="52"/>
      <c r="G1652" s="52"/>
      <c r="H1652" s="52"/>
      <c r="I1652" s="52"/>
    </row>
    <row r="1653" spans="1:9" s="53" customFormat="1">
      <c r="A1653" s="49"/>
      <c r="B1653" s="50"/>
      <c r="C1653" s="51"/>
      <c r="D1653" s="49"/>
      <c r="E1653" s="52"/>
      <c r="F1653" s="52"/>
      <c r="G1653" s="52"/>
      <c r="H1653" s="52"/>
      <c r="I1653" s="52"/>
    </row>
    <row r="1654" spans="1:9" s="53" customFormat="1">
      <c r="A1654" s="49"/>
      <c r="B1654" s="50"/>
      <c r="C1654" s="51"/>
      <c r="D1654" s="49"/>
      <c r="E1654" s="52"/>
      <c r="F1654" s="52"/>
      <c r="G1654" s="52"/>
      <c r="H1654" s="52"/>
      <c r="I1654" s="52"/>
    </row>
    <row r="1655" spans="1:9" s="53" customFormat="1">
      <c r="A1655" s="49"/>
      <c r="B1655" s="50"/>
      <c r="C1655" s="51"/>
      <c r="D1655" s="49"/>
      <c r="E1655" s="52"/>
      <c r="F1655" s="52"/>
      <c r="G1655" s="52"/>
      <c r="H1655" s="52"/>
      <c r="I1655" s="52"/>
    </row>
    <row r="1656" spans="1:9" s="53" customFormat="1">
      <c r="A1656" s="49"/>
      <c r="B1656" s="50"/>
      <c r="C1656" s="51"/>
      <c r="D1656" s="49"/>
      <c r="E1656" s="52"/>
      <c r="F1656" s="52"/>
      <c r="G1656" s="52"/>
      <c r="H1656" s="52"/>
      <c r="I1656" s="52"/>
    </row>
    <row r="1657" spans="1:9" s="53" customFormat="1">
      <c r="A1657" s="49"/>
      <c r="B1657" s="50"/>
      <c r="C1657" s="51"/>
      <c r="D1657" s="49"/>
      <c r="E1657" s="52"/>
      <c r="F1657" s="52"/>
      <c r="G1657" s="52"/>
      <c r="H1657" s="52"/>
      <c r="I1657" s="52"/>
    </row>
    <row r="1658" spans="1:9" s="53" customFormat="1">
      <c r="A1658" s="49"/>
      <c r="B1658" s="50"/>
      <c r="C1658" s="51"/>
      <c r="D1658" s="49"/>
      <c r="E1658" s="52"/>
      <c r="F1658" s="52"/>
      <c r="G1658" s="52"/>
      <c r="H1658" s="52"/>
      <c r="I1658" s="52"/>
    </row>
    <row r="1659" spans="1:9" s="53" customFormat="1">
      <c r="A1659" s="49"/>
      <c r="B1659" s="50"/>
      <c r="C1659" s="51"/>
      <c r="D1659" s="49"/>
      <c r="E1659" s="52"/>
      <c r="F1659" s="52"/>
      <c r="G1659" s="52"/>
      <c r="H1659" s="52"/>
      <c r="I1659" s="52"/>
    </row>
    <row r="1660" spans="1:9" s="53" customFormat="1">
      <c r="A1660" s="49"/>
      <c r="B1660" s="50"/>
      <c r="C1660" s="51"/>
      <c r="D1660" s="49"/>
      <c r="E1660" s="52"/>
      <c r="F1660" s="52"/>
      <c r="G1660" s="52"/>
      <c r="H1660" s="52"/>
      <c r="I1660" s="52"/>
    </row>
    <row r="1661" spans="1:9" s="53" customFormat="1">
      <c r="A1661" s="49"/>
      <c r="B1661" s="50"/>
      <c r="C1661" s="51"/>
      <c r="D1661" s="49"/>
      <c r="E1661" s="52"/>
      <c r="F1661" s="52"/>
      <c r="G1661" s="52"/>
      <c r="H1661" s="52"/>
      <c r="I1661" s="52"/>
    </row>
    <row r="1662" spans="1:9" s="53" customFormat="1">
      <c r="A1662" s="49"/>
      <c r="B1662" s="50"/>
      <c r="C1662" s="51"/>
      <c r="D1662" s="49"/>
      <c r="E1662" s="52"/>
      <c r="F1662" s="52"/>
      <c r="G1662" s="52"/>
      <c r="H1662" s="52"/>
      <c r="I1662" s="52"/>
    </row>
    <row r="1663" spans="1:9" s="53" customFormat="1">
      <c r="A1663" s="49"/>
      <c r="B1663" s="50"/>
      <c r="C1663" s="51"/>
      <c r="D1663" s="49"/>
      <c r="E1663" s="52"/>
      <c r="F1663" s="52"/>
      <c r="G1663" s="52"/>
      <c r="H1663" s="52"/>
      <c r="I1663" s="52"/>
    </row>
    <row r="1664" spans="1:9" s="53" customFormat="1">
      <c r="A1664" s="49"/>
      <c r="B1664" s="50"/>
      <c r="C1664" s="51"/>
      <c r="D1664" s="49"/>
      <c r="E1664" s="52"/>
      <c r="F1664" s="52"/>
      <c r="G1664" s="52"/>
      <c r="H1664" s="52"/>
      <c r="I1664" s="52"/>
    </row>
    <row r="1665" spans="1:9" s="53" customFormat="1">
      <c r="A1665" s="49"/>
      <c r="B1665" s="50"/>
      <c r="C1665" s="51"/>
      <c r="D1665" s="49"/>
      <c r="E1665" s="52"/>
      <c r="F1665" s="52"/>
      <c r="G1665" s="52"/>
      <c r="H1665" s="52"/>
      <c r="I1665" s="52"/>
    </row>
    <row r="1666" spans="1:9" s="53" customFormat="1">
      <c r="A1666" s="49"/>
      <c r="B1666" s="50"/>
      <c r="C1666" s="51"/>
      <c r="D1666" s="49"/>
      <c r="E1666" s="52"/>
      <c r="F1666" s="52"/>
      <c r="G1666" s="52"/>
      <c r="H1666" s="52"/>
      <c r="I1666" s="52"/>
    </row>
    <row r="1667" spans="1:9" s="53" customFormat="1">
      <c r="A1667" s="49"/>
      <c r="B1667" s="50"/>
      <c r="C1667" s="51"/>
      <c r="D1667" s="49"/>
      <c r="E1667" s="52"/>
      <c r="F1667" s="52"/>
      <c r="G1667" s="52"/>
      <c r="H1667" s="52"/>
      <c r="I1667" s="52"/>
    </row>
    <row r="1668" spans="1:9" s="53" customFormat="1">
      <c r="A1668" s="49"/>
      <c r="B1668" s="50"/>
      <c r="C1668" s="51"/>
      <c r="D1668" s="49"/>
      <c r="E1668" s="52"/>
      <c r="F1668" s="52"/>
      <c r="G1668" s="52"/>
      <c r="H1668" s="52"/>
      <c r="I1668" s="52"/>
    </row>
    <row r="1669" spans="1:9" s="53" customFormat="1">
      <c r="A1669" s="49"/>
      <c r="B1669" s="50"/>
      <c r="C1669" s="51"/>
      <c r="D1669" s="49"/>
      <c r="E1669" s="52"/>
      <c r="F1669" s="52"/>
      <c r="G1669" s="52"/>
      <c r="H1669" s="52"/>
      <c r="I1669" s="52"/>
    </row>
    <row r="1670" spans="1:9" s="53" customFormat="1">
      <c r="A1670" s="49"/>
      <c r="B1670" s="50"/>
      <c r="C1670" s="51"/>
      <c r="D1670" s="49"/>
      <c r="E1670" s="52"/>
      <c r="F1670" s="52"/>
      <c r="G1670" s="52"/>
      <c r="H1670" s="52"/>
      <c r="I1670" s="52"/>
    </row>
    <row r="1671" spans="1:9" s="53" customFormat="1">
      <c r="A1671" s="49"/>
      <c r="B1671" s="50"/>
      <c r="C1671" s="51"/>
      <c r="D1671" s="49"/>
      <c r="E1671" s="52"/>
      <c r="F1671" s="52"/>
      <c r="G1671" s="52"/>
      <c r="H1671" s="52"/>
      <c r="I1671" s="52"/>
    </row>
    <row r="1672" spans="1:9" s="53" customFormat="1">
      <c r="A1672" s="49"/>
      <c r="B1672" s="50"/>
      <c r="C1672" s="51"/>
      <c r="D1672" s="49"/>
      <c r="E1672" s="52"/>
      <c r="F1672" s="52"/>
      <c r="G1672" s="52"/>
      <c r="H1672" s="52"/>
      <c r="I1672" s="52"/>
    </row>
    <row r="1673" spans="1:9" s="53" customFormat="1">
      <c r="A1673" s="49"/>
      <c r="B1673" s="50"/>
      <c r="C1673" s="51"/>
      <c r="D1673" s="49"/>
      <c r="E1673" s="52"/>
      <c r="F1673" s="52"/>
      <c r="G1673" s="52"/>
      <c r="H1673" s="52"/>
      <c r="I1673" s="52"/>
    </row>
    <row r="1674" spans="1:9" s="53" customFormat="1">
      <c r="A1674" s="49"/>
      <c r="B1674" s="50"/>
      <c r="C1674" s="51"/>
      <c r="D1674" s="49"/>
      <c r="E1674" s="52"/>
      <c r="F1674" s="52"/>
      <c r="G1674" s="52"/>
      <c r="H1674" s="52"/>
      <c r="I1674" s="52"/>
    </row>
    <row r="1675" spans="1:9" s="53" customFormat="1">
      <c r="A1675" s="49"/>
      <c r="B1675" s="50"/>
      <c r="C1675" s="51"/>
      <c r="D1675" s="49"/>
      <c r="E1675" s="52"/>
      <c r="F1675" s="52"/>
      <c r="G1675" s="52"/>
      <c r="H1675" s="52"/>
      <c r="I1675" s="52"/>
    </row>
    <row r="1676" spans="1:9" s="53" customFormat="1">
      <c r="A1676" s="49"/>
      <c r="B1676" s="50"/>
      <c r="C1676" s="51"/>
      <c r="D1676" s="49"/>
      <c r="E1676" s="52"/>
      <c r="F1676" s="52"/>
      <c r="G1676" s="52"/>
      <c r="H1676" s="52"/>
      <c r="I1676" s="52"/>
    </row>
    <row r="1677" spans="1:9" s="53" customFormat="1">
      <c r="A1677" s="49"/>
      <c r="B1677" s="50"/>
      <c r="C1677" s="51"/>
      <c r="D1677" s="49"/>
      <c r="E1677" s="52"/>
      <c r="F1677" s="52"/>
      <c r="G1677" s="52"/>
      <c r="H1677" s="52"/>
      <c r="I1677" s="52"/>
    </row>
    <row r="1678" spans="1:9" s="53" customFormat="1">
      <c r="A1678" s="49"/>
      <c r="B1678" s="50"/>
      <c r="C1678" s="51"/>
      <c r="D1678" s="49"/>
      <c r="E1678" s="52"/>
      <c r="F1678" s="52"/>
      <c r="G1678" s="52"/>
      <c r="H1678" s="52"/>
      <c r="I1678" s="52"/>
    </row>
    <row r="1679" spans="1:9" s="53" customFormat="1">
      <c r="A1679" s="49"/>
      <c r="B1679" s="50"/>
      <c r="C1679" s="51"/>
      <c r="D1679" s="49"/>
      <c r="E1679" s="52"/>
      <c r="F1679" s="52"/>
      <c r="G1679" s="52"/>
      <c r="H1679" s="52"/>
      <c r="I1679" s="52"/>
    </row>
    <row r="1680" spans="1:9" s="53" customFormat="1">
      <c r="A1680" s="49"/>
      <c r="B1680" s="50"/>
      <c r="C1680" s="51"/>
      <c r="D1680" s="49"/>
      <c r="E1680" s="52"/>
      <c r="F1680" s="52"/>
      <c r="G1680" s="52"/>
      <c r="H1680" s="52"/>
      <c r="I1680" s="52"/>
    </row>
    <row r="1681" spans="1:9" s="53" customFormat="1">
      <c r="A1681" s="49"/>
      <c r="B1681" s="50"/>
      <c r="C1681" s="51"/>
      <c r="D1681" s="49"/>
      <c r="E1681" s="52"/>
      <c r="F1681" s="52"/>
      <c r="G1681" s="52"/>
      <c r="H1681" s="52"/>
      <c r="I1681" s="52"/>
    </row>
    <row r="1682" spans="1:9" s="53" customFormat="1">
      <c r="A1682" s="49"/>
      <c r="B1682" s="50"/>
      <c r="C1682" s="51"/>
      <c r="D1682" s="49"/>
      <c r="E1682" s="52"/>
      <c r="F1682" s="52"/>
      <c r="G1682" s="52"/>
      <c r="H1682" s="52"/>
      <c r="I1682" s="52"/>
    </row>
    <row r="1683" spans="1:9" s="53" customFormat="1">
      <c r="A1683" s="49"/>
      <c r="B1683" s="50"/>
      <c r="C1683" s="51"/>
      <c r="D1683" s="49"/>
      <c r="E1683" s="52"/>
      <c r="F1683" s="52"/>
      <c r="G1683" s="52"/>
      <c r="H1683" s="52"/>
      <c r="I1683" s="52"/>
    </row>
    <row r="1684" spans="1:9" s="53" customFormat="1">
      <c r="A1684" s="49"/>
      <c r="B1684" s="50"/>
      <c r="C1684" s="51"/>
      <c r="D1684" s="49"/>
      <c r="E1684" s="52"/>
      <c r="F1684" s="52"/>
      <c r="G1684" s="52"/>
      <c r="H1684" s="52"/>
      <c r="I1684" s="52"/>
    </row>
    <row r="1685" spans="1:9" s="53" customFormat="1">
      <c r="A1685" s="49"/>
      <c r="B1685" s="50"/>
      <c r="C1685" s="51"/>
      <c r="D1685" s="49"/>
      <c r="E1685" s="52"/>
      <c r="F1685" s="52"/>
      <c r="G1685" s="52"/>
      <c r="H1685" s="52"/>
      <c r="I1685" s="52"/>
    </row>
    <row r="1686" spans="1:9" s="53" customFormat="1">
      <c r="A1686" s="49"/>
      <c r="B1686" s="50"/>
      <c r="C1686" s="51"/>
      <c r="D1686" s="49"/>
      <c r="E1686" s="52"/>
      <c r="F1686" s="52"/>
      <c r="G1686" s="52"/>
      <c r="H1686" s="52"/>
      <c r="I1686" s="52"/>
    </row>
    <row r="1687" spans="1:9" s="53" customFormat="1">
      <c r="A1687" s="49"/>
      <c r="B1687" s="50"/>
      <c r="C1687" s="51"/>
      <c r="D1687" s="49"/>
      <c r="E1687" s="52"/>
      <c r="F1687" s="52"/>
      <c r="G1687" s="52"/>
      <c r="H1687" s="52"/>
      <c r="I1687" s="52"/>
    </row>
    <row r="1688" spans="1:9" s="53" customFormat="1">
      <c r="A1688" s="49"/>
      <c r="B1688" s="50"/>
      <c r="C1688" s="51"/>
      <c r="D1688" s="49"/>
      <c r="E1688" s="52"/>
      <c r="F1688" s="52"/>
      <c r="G1688" s="52"/>
      <c r="H1688" s="52"/>
      <c r="I1688" s="52"/>
    </row>
    <row r="1689" spans="1:9" s="53" customFormat="1">
      <c r="A1689" s="49"/>
      <c r="B1689" s="50"/>
      <c r="C1689" s="51"/>
      <c r="D1689" s="49"/>
      <c r="E1689" s="52"/>
      <c r="F1689" s="52"/>
      <c r="G1689" s="52"/>
      <c r="H1689" s="52"/>
      <c r="I1689" s="52"/>
    </row>
    <row r="1690" spans="1:9" s="53" customFormat="1">
      <c r="A1690" s="49"/>
      <c r="B1690" s="50"/>
      <c r="C1690" s="51"/>
      <c r="D1690" s="49"/>
      <c r="E1690" s="52"/>
      <c r="F1690" s="52"/>
      <c r="G1690" s="52"/>
      <c r="H1690" s="52"/>
      <c r="I1690" s="52"/>
    </row>
    <row r="1691" spans="1:9" s="53" customFormat="1">
      <c r="A1691" s="49"/>
      <c r="B1691" s="50"/>
      <c r="C1691" s="51"/>
      <c r="D1691" s="49"/>
      <c r="E1691" s="52"/>
      <c r="F1691" s="52"/>
      <c r="G1691" s="52"/>
      <c r="H1691" s="52"/>
      <c r="I1691" s="52"/>
    </row>
    <row r="1692" spans="1:9" s="53" customFormat="1">
      <c r="A1692" s="49"/>
      <c r="B1692" s="50"/>
      <c r="C1692" s="51"/>
      <c r="D1692" s="49"/>
      <c r="E1692" s="52"/>
      <c r="F1692" s="52"/>
      <c r="G1692" s="52"/>
      <c r="H1692" s="52"/>
      <c r="I1692" s="52"/>
    </row>
    <row r="1693" spans="1:9" s="53" customFormat="1">
      <c r="A1693" s="49"/>
      <c r="B1693" s="50"/>
      <c r="C1693" s="51"/>
      <c r="D1693" s="49"/>
      <c r="E1693" s="52"/>
      <c r="F1693" s="52"/>
      <c r="G1693" s="52"/>
      <c r="H1693" s="52"/>
      <c r="I1693" s="52"/>
    </row>
    <row r="1694" spans="1:9" s="53" customFormat="1">
      <c r="A1694" s="49"/>
      <c r="B1694" s="50"/>
      <c r="C1694" s="51"/>
      <c r="D1694" s="49"/>
      <c r="E1694" s="52"/>
      <c r="F1694" s="52"/>
      <c r="G1694" s="52"/>
      <c r="H1694" s="52"/>
      <c r="I1694" s="52"/>
    </row>
    <row r="1695" spans="1:9" s="53" customFormat="1">
      <c r="A1695" s="49"/>
      <c r="B1695" s="50"/>
      <c r="C1695" s="51"/>
      <c r="D1695" s="49"/>
      <c r="E1695" s="52"/>
      <c r="F1695" s="52"/>
      <c r="G1695" s="52"/>
      <c r="H1695" s="52"/>
      <c r="I1695" s="52"/>
    </row>
    <row r="1696" spans="1:9" s="53" customFormat="1">
      <c r="A1696" s="49"/>
      <c r="B1696" s="50"/>
      <c r="C1696" s="51"/>
      <c r="D1696" s="49"/>
      <c r="E1696" s="52"/>
      <c r="F1696" s="52"/>
      <c r="G1696" s="52"/>
      <c r="H1696" s="52"/>
      <c r="I1696" s="52"/>
    </row>
    <row r="1697" spans="1:9" s="53" customFormat="1">
      <c r="A1697" s="49"/>
      <c r="B1697" s="50"/>
      <c r="C1697" s="51"/>
      <c r="D1697" s="49"/>
      <c r="E1697" s="52"/>
      <c r="F1697" s="52"/>
      <c r="G1697" s="52"/>
      <c r="H1697" s="52"/>
      <c r="I1697" s="52"/>
    </row>
    <row r="1698" spans="1:9" s="53" customFormat="1">
      <c r="A1698" s="49"/>
      <c r="B1698" s="50"/>
      <c r="C1698" s="51"/>
      <c r="D1698" s="49"/>
      <c r="E1698" s="52"/>
      <c r="F1698" s="52"/>
      <c r="G1698" s="52"/>
      <c r="H1698" s="52"/>
      <c r="I1698" s="52"/>
    </row>
    <row r="1699" spans="1:9" s="53" customFormat="1">
      <c r="A1699" s="49"/>
      <c r="B1699" s="50"/>
      <c r="C1699" s="51"/>
      <c r="D1699" s="49"/>
      <c r="E1699" s="52"/>
      <c r="F1699" s="52"/>
      <c r="G1699" s="52"/>
      <c r="H1699" s="52"/>
      <c r="I1699" s="52"/>
    </row>
    <row r="1700" spans="1:9" s="53" customFormat="1">
      <c r="A1700" s="49"/>
      <c r="B1700" s="50"/>
      <c r="C1700" s="51"/>
      <c r="D1700" s="49"/>
      <c r="E1700" s="52"/>
      <c r="F1700" s="52"/>
      <c r="G1700" s="52"/>
      <c r="H1700" s="52"/>
      <c r="I1700" s="52"/>
    </row>
    <row r="1701" spans="1:9" s="53" customFormat="1">
      <c r="A1701" s="49"/>
      <c r="B1701" s="50"/>
      <c r="C1701" s="51"/>
      <c r="D1701" s="49"/>
      <c r="E1701" s="52"/>
      <c r="F1701" s="52"/>
      <c r="G1701" s="52"/>
      <c r="H1701" s="52"/>
      <c r="I1701" s="52"/>
    </row>
    <row r="1702" spans="1:9" s="53" customFormat="1">
      <c r="A1702" s="49"/>
      <c r="B1702" s="50"/>
      <c r="C1702" s="51"/>
      <c r="D1702" s="49"/>
      <c r="E1702" s="52"/>
      <c r="F1702" s="52"/>
      <c r="G1702" s="52"/>
      <c r="H1702" s="52"/>
      <c r="I1702" s="52"/>
    </row>
    <row r="1703" spans="1:9" s="53" customFormat="1">
      <c r="A1703" s="49"/>
      <c r="B1703" s="50"/>
      <c r="C1703" s="51"/>
      <c r="D1703" s="49"/>
      <c r="E1703" s="52"/>
      <c r="F1703" s="52"/>
      <c r="G1703" s="52"/>
      <c r="H1703" s="52"/>
      <c r="I1703" s="52"/>
    </row>
    <row r="1704" spans="1:9" s="53" customFormat="1">
      <c r="A1704" s="49"/>
      <c r="B1704" s="50"/>
      <c r="C1704" s="51"/>
      <c r="D1704" s="49"/>
      <c r="E1704" s="52"/>
      <c r="F1704" s="52"/>
      <c r="G1704" s="52"/>
      <c r="H1704" s="52"/>
      <c r="I1704" s="52"/>
    </row>
    <row r="1705" spans="1:9" s="53" customFormat="1">
      <c r="A1705" s="49"/>
      <c r="B1705" s="50"/>
      <c r="C1705" s="51"/>
      <c r="D1705" s="49"/>
      <c r="E1705" s="52"/>
      <c r="F1705" s="52"/>
      <c r="G1705" s="52"/>
      <c r="H1705" s="52"/>
      <c r="I1705" s="52"/>
    </row>
    <row r="1706" spans="1:9" s="53" customFormat="1">
      <c r="A1706" s="49"/>
      <c r="B1706" s="50"/>
      <c r="C1706" s="51"/>
      <c r="D1706" s="49"/>
      <c r="E1706" s="52"/>
      <c r="F1706" s="52"/>
      <c r="G1706" s="52"/>
      <c r="H1706" s="52"/>
      <c r="I1706" s="52"/>
    </row>
    <row r="1707" spans="1:9" s="53" customFormat="1">
      <c r="A1707" s="49"/>
      <c r="B1707" s="50"/>
      <c r="C1707" s="51"/>
      <c r="D1707" s="49"/>
      <c r="E1707" s="52"/>
      <c r="F1707" s="52"/>
      <c r="G1707" s="52"/>
      <c r="H1707" s="52"/>
      <c r="I1707" s="52"/>
    </row>
    <row r="1708" spans="1:9" s="53" customFormat="1">
      <c r="A1708" s="49"/>
      <c r="B1708" s="50"/>
      <c r="C1708" s="51"/>
      <c r="D1708" s="49"/>
      <c r="E1708" s="52"/>
      <c r="F1708" s="52"/>
      <c r="G1708" s="52"/>
      <c r="H1708" s="52"/>
      <c r="I1708" s="52"/>
    </row>
    <row r="1709" spans="1:9" s="53" customFormat="1">
      <c r="A1709" s="49"/>
      <c r="B1709" s="50"/>
      <c r="C1709" s="51"/>
      <c r="D1709" s="49"/>
      <c r="E1709" s="52"/>
      <c r="F1709" s="52"/>
      <c r="G1709" s="52"/>
      <c r="H1709" s="52"/>
      <c r="I1709" s="52"/>
    </row>
    <row r="1710" spans="1:9" s="53" customFormat="1">
      <c r="A1710" s="49"/>
      <c r="B1710" s="50"/>
      <c r="C1710" s="51"/>
      <c r="D1710" s="49"/>
      <c r="E1710" s="52"/>
      <c r="F1710" s="52"/>
      <c r="G1710" s="52"/>
      <c r="H1710" s="52"/>
      <c r="I1710" s="52"/>
    </row>
    <row r="1711" spans="1:9" s="53" customFormat="1">
      <c r="A1711" s="49"/>
      <c r="B1711" s="50"/>
      <c r="C1711" s="51"/>
      <c r="D1711" s="49"/>
      <c r="E1711" s="52"/>
      <c r="F1711" s="52"/>
      <c r="G1711" s="52"/>
      <c r="H1711" s="52"/>
      <c r="I1711" s="52"/>
    </row>
    <row r="1712" spans="1:9" s="53" customFormat="1">
      <c r="A1712" s="49"/>
      <c r="B1712" s="50"/>
      <c r="C1712" s="51"/>
      <c r="D1712" s="49"/>
      <c r="E1712" s="52"/>
      <c r="F1712" s="52"/>
      <c r="G1712" s="52"/>
      <c r="H1712" s="52"/>
      <c r="I1712" s="52"/>
    </row>
    <row r="1713" spans="1:9" s="53" customFormat="1">
      <c r="A1713" s="49"/>
      <c r="B1713" s="50"/>
      <c r="C1713" s="51"/>
      <c r="D1713" s="49"/>
      <c r="E1713" s="52"/>
      <c r="F1713" s="52"/>
      <c r="G1713" s="52"/>
      <c r="H1713" s="52"/>
      <c r="I1713" s="52"/>
    </row>
    <row r="1714" spans="1:9" s="53" customFormat="1">
      <c r="A1714" s="49"/>
      <c r="B1714" s="50"/>
      <c r="C1714" s="51"/>
      <c r="D1714" s="49"/>
      <c r="E1714" s="52"/>
      <c r="F1714" s="52"/>
      <c r="G1714" s="52"/>
      <c r="H1714" s="52"/>
      <c r="I1714" s="52"/>
    </row>
    <row r="1715" spans="1:9" s="53" customFormat="1">
      <c r="A1715" s="49"/>
      <c r="B1715" s="50"/>
      <c r="C1715" s="51"/>
      <c r="D1715" s="49"/>
      <c r="E1715" s="52"/>
      <c r="F1715" s="52"/>
      <c r="G1715" s="52"/>
      <c r="H1715" s="52"/>
      <c r="I1715" s="52"/>
    </row>
    <row r="1716" spans="1:9" s="53" customFormat="1">
      <c r="A1716" s="49"/>
      <c r="B1716" s="50"/>
      <c r="C1716" s="51"/>
      <c r="D1716" s="49"/>
      <c r="E1716" s="52"/>
      <c r="F1716" s="52"/>
      <c r="G1716" s="52"/>
      <c r="H1716" s="52"/>
      <c r="I1716" s="52"/>
    </row>
    <row r="1717" spans="1:9" s="53" customFormat="1">
      <c r="A1717" s="49"/>
      <c r="B1717" s="50"/>
      <c r="C1717" s="51"/>
      <c r="D1717" s="49"/>
      <c r="E1717" s="52"/>
      <c r="F1717" s="52"/>
      <c r="G1717" s="52"/>
      <c r="H1717" s="52"/>
      <c r="I1717" s="52"/>
    </row>
    <row r="1718" spans="1:9" s="53" customFormat="1">
      <c r="A1718" s="49"/>
      <c r="B1718" s="50"/>
      <c r="C1718" s="51"/>
      <c r="D1718" s="49"/>
      <c r="E1718" s="52"/>
      <c r="F1718" s="52"/>
      <c r="G1718" s="52"/>
      <c r="H1718" s="52"/>
      <c r="I1718" s="52"/>
    </row>
    <row r="1719" spans="1:9" s="53" customFormat="1">
      <c r="A1719" s="49"/>
      <c r="B1719" s="50"/>
      <c r="C1719" s="51"/>
      <c r="D1719" s="49"/>
      <c r="E1719" s="52"/>
      <c r="F1719" s="52"/>
      <c r="G1719" s="52"/>
      <c r="H1719" s="52"/>
      <c r="I1719" s="52"/>
    </row>
    <row r="1720" spans="1:9" s="53" customFormat="1">
      <c r="A1720" s="49"/>
      <c r="B1720" s="50"/>
      <c r="C1720" s="51"/>
      <c r="D1720" s="49"/>
      <c r="E1720" s="52"/>
      <c r="F1720" s="52"/>
      <c r="G1720" s="52"/>
      <c r="H1720" s="52"/>
      <c r="I1720" s="52"/>
    </row>
    <row r="1721" spans="1:9" s="53" customFormat="1">
      <c r="A1721" s="49"/>
      <c r="B1721" s="50"/>
      <c r="C1721" s="51"/>
      <c r="D1721" s="49"/>
      <c r="E1721" s="52"/>
      <c r="F1721" s="52"/>
      <c r="G1721" s="52"/>
      <c r="H1721" s="52"/>
      <c r="I1721" s="52"/>
    </row>
    <row r="1722" spans="1:9" s="53" customFormat="1">
      <c r="A1722" s="49"/>
      <c r="B1722" s="50"/>
      <c r="C1722" s="51"/>
      <c r="D1722" s="49"/>
      <c r="E1722" s="52"/>
      <c r="F1722" s="52"/>
      <c r="G1722" s="52"/>
      <c r="H1722" s="52"/>
      <c r="I1722" s="52"/>
    </row>
    <row r="1723" spans="1:9" s="53" customFormat="1">
      <c r="A1723" s="49"/>
      <c r="B1723" s="50"/>
      <c r="C1723" s="51"/>
      <c r="D1723" s="49"/>
      <c r="E1723" s="52"/>
      <c r="F1723" s="52"/>
      <c r="G1723" s="52"/>
      <c r="H1723" s="52"/>
      <c r="I1723" s="52"/>
    </row>
    <row r="1724" spans="1:9" s="53" customFormat="1">
      <c r="A1724" s="49"/>
      <c r="B1724" s="50"/>
      <c r="C1724" s="51"/>
      <c r="D1724" s="49"/>
      <c r="E1724" s="52"/>
      <c r="F1724" s="52"/>
      <c r="G1724" s="52"/>
      <c r="H1724" s="52"/>
      <c r="I1724" s="52"/>
    </row>
    <row r="1725" spans="1:9" s="53" customFormat="1">
      <c r="A1725" s="49"/>
      <c r="B1725" s="50"/>
      <c r="C1725" s="51"/>
      <c r="D1725" s="49"/>
      <c r="E1725" s="52"/>
      <c r="F1725" s="52"/>
      <c r="G1725" s="52"/>
      <c r="H1725" s="52"/>
      <c r="I1725" s="52"/>
    </row>
    <row r="1726" spans="1:9" s="53" customFormat="1">
      <c r="A1726" s="49"/>
      <c r="B1726" s="50"/>
      <c r="C1726" s="51"/>
      <c r="D1726" s="49"/>
      <c r="E1726" s="52"/>
      <c r="F1726" s="52"/>
      <c r="G1726" s="52"/>
      <c r="H1726" s="52"/>
      <c r="I1726" s="52"/>
    </row>
    <row r="1727" spans="1:9" s="53" customFormat="1">
      <c r="A1727" s="49"/>
      <c r="B1727" s="50"/>
      <c r="C1727" s="51"/>
      <c r="D1727" s="49"/>
      <c r="E1727" s="52"/>
      <c r="F1727" s="52"/>
      <c r="G1727" s="52"/>
      <c r="H1727" s="52"/>
      <c r="I1727" s="52"/>
    </row>
    <row r="1728" spans="1:9" s="53" customFormat="1">
      <c r="A1728" s="49"/>
      <c r="B1728" s="50"/>
      <c r="C1728" s="51"/>
      <c r="D1728" s="49"/>
      <c r="E1728" s="52"/>
      <c r="F1728" s="52"/>
      <c r="G1728" s="52"/>
      <c r="H1728" s="52"/>
      <c r="I1728" s="52"/>
    </row>
    <row r="1729" spans="1:9" s="53" customFormat="1">
      <c r="A1729" s="49"/>
      <c r="B1729" s="50"/>
      <c r="C1729" s="51"/>
      <c r="D1729" s="49"/>
      <c r="E1729" s="52"/>
      <c r="F1729" s="52"/>
      <c r="G1729" s="52"/>
      <c r="H1729" s="52"/>
      <c r="I1729" s="52"/>
    </row>
    <row r="1730" spans="1:9" s="53" customFormat="1">
      <c r="A1730" s="49"/>
      <c r="B1730" s="50"/>
      <c r="C1730" s="51"/>
      <c r="D1730" s="49"/>
      <c r="E1730" s="52"/>
      <c r="F1730" s="52"/>
      <c r="G1730" s="52"/>
      <c r="H1730" s="52"/>
      <c r="I1730" s="52"/>
    </row>
    <row r="1731" spans="1:9" s="53" customFormat="1">
      <c r="A1731" s="49"/>
      <c r="B1731" s="50"/>
      <c r="C1731" s="51"/>
      <c r="D1731" s="49"/>
      <c r="E1731" s="52"/>
      <c r="F1731" s="52"/>
      <c r="G1731" s="52"/>
      <c r="H1731" s="52"/>
      <c r="I1731" s="52"/>
    </row>
    <row r="1732" spans="1:9" s="53" customFormat="1">
      <c r="A1732" s="49"/>
      <c r="B1732" s="50"/>
      <c r="C1732" s="51"/>
      <c r="D1732" s="49"/>
      <c r="E1732" s="52"/>
      <c r="F1732" s="52"/>
      <c r="G1732" s="52"/>
      <c r="H1732" s="52"/>
      <c r="I1732" s="52"/>
    </row>
    <row r="1733" spans="1:9" s="53" customFormat="1">
      <c r="A1733" s="49"/>
      <c r="B1733" s="50"/>
      <c r="C1733" s="51"/>
      <c r="D1733" s="49"/>
      <c r="E1733" s="52"/>
      <c r="F1733" s="52"/>
      <c r="G1733" s="52"/>
      <c r="H1733" s="52"/>
      <c r="I1733" s="52"/>
    </row>
    <row r="1734" spans="1:9" s="53" customFormat="1">
      <c r="A1734" s="49"/>
      <c r="B1734" s="50"/>
      <c r="C1734" s="51"/>
      <c r="D1734" s="49"/>
      <c r="E1734" s="52"/>
      <c r="F1734" s="52"/>
      <c r="G1734" s="52"/>
      <c r="H1734" s="52"/>
      <c r="I1734" s="52"/>
    </row>
    <row r="1735" spans="1:9" s="53" customFormat="1">
      <c r="A1735" s="49"/>
      <c r="B1735" s="50"/>
      <c r="C1735" s="51"/>
      <c r="D1735" s="49"/>
      <c r="E1735" s="52"/>
      <c r="F1735" s="52"/>
      <c r="G1735" s="52"/>
      <c r="H1735" s="52"/>
      <c r="I1735" s="52"/>
    </row>
    <row r="1736" spans="1:9" s="53" customFormat="1">
      <c r="A1736" s="49"/>
      <c r="B1736" s="50"/>
      <c r="C1736" s="51"/>
      <c r="D1736" s="49"/>
      <c r="E1736" s="52"/>
      <c r="F1736" s="52"/>
      <c r="G1736" s="52"/>
      <c r="H1736" s="52"/>
      <c r="I1736" s="52"/>
    </row>
    <row r="1737" spans="1:9" s="53" customFormat="1">
      <c r="A1737" s="49"/>
      <c r="B1737" s="50"/>
      <c r="C1737" s="51"/>
      <c r="D1737" s="49"/>
      <c r="E1737" s="52"/>
      <c r="F1737" s="52"/>
      <c r="G1737" s="52"/>
      <c r="H1737" s="52"/>
      <c r="I1737" s="52"/>
    </row>
    <row r="1738" spans="1:9" s="53" customFormat="1">
      <c r="A1738" s="49"/>
      <c r="B1738" s="50"/>
      <c r="C1738" s="51"/>
      <c r="D1738" s="49"/>
      <c r="E1738" s="52"/>
      <c r="F1738" s="52"/>
      <c r="G1738" s="52"/>
      <c r="H1738" s="52"/>
      <c r="I1738" s="52"/>
    </row>
    <row r="1739" spans="1:9" s="53" customFormat="1">
      <c r="A1739" s="49"/>
      <c r="B1739" s="50"/>
      <c r="C1739" s="51"/>
      <c r="D1739" s="49"/>
      <c r="E1739" s="52"/>
      <c r="F1739" s="52"/>
      <c r="G1739" s="52"/>
      <c r="H1739" s="52"/>
      <c r="I1739" s="52"/>
    </row>
    <row r="1740" spans="1:9" s="53" customFormat="1">
      <c r="A1740" s="49"/>
      <c r="B1740" s="50"/>
      <c r="C1740" s="51"/>
      <c r="D1740" s="49"/>
      <c r="E1740" s="52"/>
      <c r="F1740" s="52"/>
      <c r="G1740" s="52"/>
      <c r="H1740" s="52"/>
      <c r="I1740" s="52"/>
    </row>
    <row r="1741" spans="1:9" s="53" customFormat="1">
      <c r="A1741" s="49"/>
      <c r="B1741" s="50"/>
      <c r="C1741" s="51"/>
      <c r="D1741" s="49"/>
      <c r="E1741" s="52"/>
      <c r="F1741" s="52"/>
      <c r="G1741" s="52"/>
      <c r="H1741" s="52"/>
      <c r="I1741" s="52"/>
    </row>
    <row r="1742" spans="1:9" s="53" customFormat="1">
      <c r="A1742" s="49"/>
      <c r="B1742" s="50"/>
      <c r="C1742" s="51"/>
      <c r="D1742" s="49"/>
      <c r="E1742" s="52"/>
      <c r="F1742" s="52"/>
      <c r="G1742" s="52"/>
      <c r="H1742" s="52"/>
      <c r="I1742" s="52"/>
    </row>
    <row r="1743" spans="1:9" s="53" customFormat="1">
      <c r="A1743" s="49"/>
      <c r="B1743" s="50"/>
      <c r="C1743" s="51"/>
      <c r="D1743" s="49"/>
      <c r="E1743" s="52"/>
      <c r="F1743" s="52"/>
      <c r="G1743" s="52"/>
      <c r="H1743" s="52"/>
      <c r="I1743" s="52"/>
    </row>
    <row r="1744" spans="1:9" s="53" customFormat="1">
      <c r="A1744" s="49"/>
      <c r="B1744" s="50"/>
      <c r="C1744" s="51"/>
      <c r="D1744" s="49"/>
      <c r="E1744" s="52"/>
      <c r="F1744" s="52"/>
      <c r="G1744" s="52"/>
      <c r="H1744" s="52"/>
      <c r="I1744" s="52"/>
    </row>
    <row r="1745" spans="1:9" s="53" customFormat="1">
      <c r="A1745" s="49"/>
      <c r="B1745" s="50"/>
      <c r="C1745" s="51"/>
      <c r="D1745" s="49"/>
      <c r="E1745" s="52"/>
      <c r="F1745" s="52"/>
      <c r="G1745" s="52"/>
      <c r="H1745" s="52"/>
      <c r="I1745" s="52"/>
    </row>
    <row r="1746" spans="1:9" s="53" customFormat="1">
      <c r="A1746" s="49"/>
      <c r="B1746" s="50"/>
      <c r="C1746" s="51"/>
      <c r="D1746" s="49"/>
      <c r="E1746" s="52"/>
      <c r="F1746" s="52"/>
      <c r="G1746" s="52"/>
      <c r="H1746" s="52"/>
      <c r="I1746" s="52"/>
    </row>
    <row r="1747" spans="1:9" s="53" customFormat="1">
      <c r="A1747" s="49"/>
      <c r="B1747" s="50"/>
      <c r="C1747" s="51"/>
      <c r="D1747" s="49"/>
      <c r="E1747" s="52"/>
      <c r="F1747" s="52"/>
      <c r="G1747" s="52"/>
      <c r="H1747" s="52"/>
      <c r="I1747" s="52"/>
    </row>
    <row r="1748" spans="1:9" s="53" customFormat="1">
      <c r="A1748" s="49"/>
      <c r="B1748" s="50"/>
      <c r="C1748" s="51"/>
      <c r="D1748" s="49"/>
      <c r="E1748" s="52"/>
      <c r="F1748" s="52"/>
      <c r="G1748" s="52"/>
      <c r="H1748" s="52"/>
      <c r="I1748" s="52"/>
    </row>
    <row r="1749" spans="1:9" s="53" customFormat="1">
      <c r="A1749" s="49"/>
      <c r="B1749" s="50"/>
      <c r="C1749" s="51"/>
      <c r="D1749" s="49"/>
      <c r="E1749" s="52"/>
      <c r="F1749" s="52"/>
      <c r="G1749" s="52"/>
      <c r="H1749" s="52"/>
      <c r="I1749" s="52"/>
    </row>
    <row r="1750" spans="1:9" s="53" customFormat="1">
      <c r="A1750" s="49"/>
      <c r="B1750" s="50"/>
      <c r="C1750" s="51"/>
      <c r="D1750" s="49"/>
      <c r="E1750" s="52"/>
      <c r="F1750" s="52"/>
      <c r="G1750" s="52"/>
      <c r="H1750" s="52"/>
      <c r="I1750" s="52"/>
    </row>
    <row r="1751" spans="1:9" s="53" customFormat="1">
      <c r="A1751" s="49"/>
      <c r="B1751" s="50"/>
      <c r="C1751" s="51"/>
      <c r="D1751" s="49"/>
      <c r="E1751" s="52"/>
      <c r="F1751" s="52"/>
      <c r="G1751" s="52"/>
      <c r="H1751" s="52"/>
      <c r="I1751" s="52"/>
    </row>
    <row r="1752" spans="1:9" s="53" customFormat="1">
      <c r="A1752" s="49"/>
      <c r="B1752" s="50"/>
      <c r="C1752" s="51"/>
      <c r="D1752" s="49"/>
      <c r="E1752" s="52"/>
      <c r="F1752" s="52"/>
      <c r="G1752" s="52"/>
      <c r="H1752" s="52"/>
      <c r="I1752" s="52"/>
    </row>
    <row r="1753" spans="1:9" s="53" customFormat="1">
      <c r="A1753" s="49"/>
      <c r="B1753" s="50"/>
      <c r="C1753" s="51"/>
      <c r="D1753" s="49"/>
      <c r="E1753" s="52"/>
      <c r="F1753" s="52"/>
      <c r="G1753" s="52"/>
      <c r="H1753" s="52"/>
      <c r="I1753" s="52"/>
    </row>
    <row r="1754" spans="1:9" s="53" customFormat="1">
      <c r="A1754" s="49"/>
      <c r="B1754" s="50"/>
      <c r="C1754" s="51"/>
      <c r="D1754" s="49"/>
      <c r="E1754" s="52"/>
      <c r="F1754" s="52"/>
      <c r="G1754" s="52"/>
      <c r="H1754" s="52"/>
      <c r="I1754" s="52"/>
    </row>
    <row r="1755" spans="1:9" s="53" customFormat="1">
      <c r="A1755" s="49"/>
      <c r="B1755" s="50"/>
      <c r="C1755" s="51"/>
      <c r="D1755" s="49"/>
      <c r="E1755" s="52"/>
      <c r="F1755" s="52"/>
      <c r="G1755" s="52"/>
      <c r="H1755" s="52"/>
      <c r="I1755" s="52"/>
    </row>
    <row r="1756" spans="1:9" s="53" customFormat="1">
      <c r="A1756" s="49"/>
      <c r="B1756" s="50"/>
      <c r="C1756" s="51"/>
      <c r="D1756" s="49"/>
      <c r="E1756" s="52"/>
      <c r="F1756" s="52"/>
      <c r="G1756" s="52"/>
      <c r="H1756" s="52"/>
      <c r="I1756" s="52"/>
    </row>
    <row r="1757" spans="1:9" s="53" customFormat="1">
      <c r="A1757" s="49"/>
      <c r="B1757" s="50"/>
      <c r="C1757" s="51"/>
      <c r="D1757" s="49"/>
      <c r="E1757" s="52"/>
      <c r="F1757" s="52"/>
      <c r="G1757" s="52"/>
      <c r="H1757" s="52"/>
      <c r="I1757" s="52"/>
    </row>
    <row r="1758" spans="1:9" s="53" customFormat="1">
      <c r="A1758" s="49"/>
      <c r="B1758" s="50"/>
      <c r="C1758" s="51"/>
      <c r="D1758" s="49"/>
      <c r="E1758" s="52"/>
      <c r="F1758" s="52"/>
      <c r="G1758" s="52"/>
      <c r="H1758" s="52"/>
      <c r="I1758" s="52"/>
    </row>
    <row r="1759" spans="1:9" s="53" customFormat="1">
      <c r="A1759" s="49"/>
      <c r="B1759" s="50"/>
      <c r="C1759" s="51"/>
      <c r="D1759" s="49"/>
      <c r="E1759" s="52"/>
      <c r="F1759" s="52"/>
      <c r="G1759" s="52"/>
      <c r="H1759" s="52"/>
      <c r="I1759" s="52"/>
    </row>
    <row r="1760" spans="1:9" s="53" customFormat="1">
      <c r="A1760" s="49"/>
      <c r="B1760" s="50"/>
      <c r="C1760" s="51"/>
      <c r="D1760" s="49"/>
      <c r="E1760" s="52"/>
      <c r="F1760" s="52"/>
      <c r="G1760" s="52"/>
      <c r="H1760" s="52"/>
      <c r="I1760" s="52"/>
    </row>
    <row r="1761" spans="1:9" s="53" customFormat="1">
      <c r="A1761" s="49"/>
      <c r="B1761" s="50"/>
      <c r="C1761" s="51"/>
      <c r="D1761" s="49"/>
      <c r="E1761" s="52"/>
      <c r="F1761" s="52"/>
      <c r="G1761" s="52"/>
      <c r="H1761" s="52"/>
      <c r="I1761" s="52"/>
    </row>
    <row r="1762" spans="1:9" s="53" customFormat="1">
      <c r="A1762" s="49"/>
      <c r="B1762" s="50"/>
      <c r="C1762" s="51"/>
      <c r="D1762" s="49"/>
      <c r="E1762" s="52"/>
      <c r="F1762" s="52"/>
      <c r="G1762" s="52"/>
      <c r="H1762" s="52"/>
      <c r="I1762" s="52"/>
    </row>
    <row r="1763" spans="1:9" s="53" customFormat="1">
      <c r="A1763" s="49"/>
      <c r="B1763" s="50"/>
      <c r="C1763" s="51"/>
      <c r="D1763" s="49"/>
      <c r="E1763" s="52"/>
      <c r="F1763" s="52"/>
      <c r="G1763" s="52"/>
      <c r="H1763" s="52"/>
      <c r="I1763" s="52"/>
    </row>
    <row r="1764" spans="1:9" s="53" customFormat="1">
      <c r="A1764" s="49"/>
      <c r="B1764" s="50"/>
      <c r="C1764" s="51"/>
      <c r="D1764" s="49"/>
      <c r="E1764" s="52"/>
      <c r="F1764" s="52"/>
      <c r="G1764" s="52"/>
      <c r="H1764" s="52"/>
      <c r="I1764" s="52"/>
    </row>
    <row r="1765" spans="1:9" s="53" customFormat="1">
      <c r="A1765" s="49"/>
      <c r="B1765" s="50"/>
      <c r="C1765" s="51"/>
      <c r="D1765" s="49"/>
      <c r="E1765" s="52"/>
      <c r="F1765" s="52"/>
      <c r="G1765" s="52"/>
      <c r="H1765" s="52"/>
      <c r="I1765" s="52"/>
    </row>
    <row r="1766" spans="1:9" s="53" customFormat="1">
      <c r="A1766" s="49"/>
      <c r="B1766" s="50"/>
      <c r="C1766" s="51"/>
      <c r="D1766" s="49"/>
      <c r="E1766" s="52"/>
      <c r="F1766" s="52"/>
      <c r="G1766" s="52"/>
      <c r="H1766" s="52"/>
      <c r="I1766" s="52"/>
    </row>
    <row r="1767" spans="1:9" s="53" customFormat="1">
      <c r="A1767" s="49"/>
      <c r="B1767" s="50"/>
      <c r="C1767" s="51"/>
      <c r="D1767" s="49"/>
      <c r="E1767" s="52"/>
      <c r="F1767" s="52"/>
      <c r="G1767" s="52"/>
      <c r="H1767" s="52"/>
      <c r="I1767" s="52"/>
    </row>
    <row r="1768" spans="1:9" s="53" customFormat="1">
      <c r="A1768" s="49"/>
      <c r="B1768" s="50"/>
      <c r="C1768" s="51"/>
      <c r="D1768" s="49"/>
      <c r="E1768" s="52"/>
      <c r="F1768" s="52"/>
      <c r="G1768" s="52"/>
      <c r="H1768" s="52"/>
      <c r="I1768" s="52"/>
    </row>
    <row r="1769" spans="1:9" s="53" customFormat="1">
      <c r="A1769" s="49"/>
      <c r="B1769" s="50"/>
      <c r="C1769" s="51"/>
      <c r="D1769" s="49"/>
      <c r="E1769" s="52"/>
      <c r="F1769" s="52"/>
      <c r="G1769" s="52"/>
      <c r="H1769" s="52"/>
      <c r="I1769" s="52"/>
    </row>
    <row r="1770" spans="1:9" s="53" customFormat="1">
      <c r="A1770" s="49"/>
      <c r="B1770" s="50"/>
      <c r="C1770" s="51"/>
      <c r="D1770" s="49"/>
      <c r="E1770" s="52"/>
      <c r="F1770" s="52"/>
      <c r="G1770" s="52"/>
      <c r="H1770" s="52"/>
      <c r="I1770" s="52"/>
    </row>
    <row r="1771" spans="1:9" s="53" customFormat="1">
      <c r="A1771" s="49"/>
      <c r="B1771" s="50"/>
      <c r="C1771" s="51"/>
      <c r="D1771" s="49"/>
      <c r="E1771" s="52"/>
      <c r="F1771" s="52"/>
      <c r="G1771" s="52"/>
      <c r="H1771" s="52"/>
      <c r="I1771" s="52"/>
    </row>
    <row r="1772" spans="1:9" s="53" customFormat="1">
      <c r="A1772" s="49"/>
      <c r="B1772" s="50"/>
      <c r="C1772" s="51"/>
      <c r="D1772" s="49"/>
      <c r="E1772" s="52"/>
      <c r="F1772" s="52"/>
      <c r="G1772" s="52"/>
      <c r="H1772" s="52"/>
      <c r="I1772" s="52"/>
    </row>
    <row r="1773" spans="1:9" s="53" customFormat="1">
      <c r="A1773" s="49"/>
      <c r="B1773" s="50"/>
      <c r="C1773" s="51"/>
      <c r="D1773" s="49"/>
      <c r="E1773" s="52"/>
      <c r="F1773" s="52"/>
      <c r="G1773" s="52"/>
      <c r="H1773" s="52"/>
      <c r="I1773" s="52"/>
    </row>
    <row r="1774" spans="1:9" s="53" customFormat="1">
      <c r="A1774" s="49"/>
      <c r="B1774" s="50"/>
      <c r="C1774" s="51"/>
      <c r="D1774" s="49"/>
      <c r="E1774" s="52"/>
      <c r="F1774" s="52"/>
      <c r="G1774" s="52"/>
      <c r="H1774" s="52"/>
      <c r="I1774" s="52"/>
    </row>
    <row r="1775" spans="1:9" s="53" customFormat="1">
      <c r="A1775" s="49"/>
      <c r="B1775" s="50"/>
      <c r="C1775" s="51"/>
      <c r="D1775" s="49"/>
      <c r="E1775" s="52"/>
      <c r="F1775" s="52"/>
      <c r="G1775" s="52"/>
      <c r="H1775" s="52"/>
      <c r="I1775" s="52"/>
    </row>
    <row r="1776" spans="1:9" s="53" customFormat="1">
      <c r="A1776" s="49"/>
      <c r="B1776" s="50"/>
      <c r="C1776" s="51"/>
      <c r="D1776" s="49"/>
      <c r="E1776" s="52"/>
      <c r="F1776" s="52"/>
      <c r="G1776" s="52"/>
      <c r="H1776" s="52"/>
      <c r="I1776" s="52"/>
    </row>
    <row r="1777" spans="1:9" s="53" customFormat="1">
      <c r="A1777" s="49"/>
      <c r="B1777" s="50"/>
      <c r="C1777" s="51"/>
      <c r="D1777" s="49"/>
      <c r="E1777" s="52"/>
      <c r="F1777" s="52"/>
      <c r="G1777" s="52"/>
      <c r="H1777" s="52"/>
      <c r="I1777" s="52"/>
    </row>
    <row r="1778" spans="1:9" s="53" customFormat="1">
      <c r="A1778" s="49"/>
      <c r="B1778" s="50"/>
      <c r="C1778" s="51"/>
      <c r="D1778" s="49"/>
      <c r="E1778" s="52"/>
      <c r="F1778" s="52"/>
      <c r="G1778" s="52"/>
      <c r="H1778" s="52"/>
      <c r="I1778" s="52"/>
    </row>
    <row r="1779" spans="1:9" s="53" customFormat="1">
      <c r="A1779" s="49"/>
      <c r="B1779" s="50"/>
      <c r="C1779" s="51"/>
      <c r="D1779" s="49"/>
      <c r="E1779" s="52"/>
      <c r="F1779" s="52"/>
      <c r="G1779" s="52"/>
      <c r="H1779" s="52"/>
      <c r="I1779" s="52"/>
    </row>
    <row r="1780" spans="1:9" s="53" customFormat="1">
      <c r="A1780" s="49"/>
      <c r="B1780" s="50"/>
      <c r="C1780" s="51"/>
      <c r="D1780" s="49"/>
      <c r="E1780" s="52"/>
      <c r="F1780" s="52"/>
      <c r="G1780" s="52"/>
      <c r="H1780" s="52"/>
      <c r="I1780" s="52"/>
    </row>
    <row r="1781" spans="1:9" s="53" customFormat="1">
      <c r="A1781" s="49"/>
      <c r="B1781" s="50"/>
      <c r="C1781" s="51"/>
      <c r="D1781" s="49"/>
      <c r="E1781" s="52"/>
      <c r="F1781" s="52"/>
      <c r="G1781" s="52"/>
      <c r="H1781" s="52"/>
      <c r="I1781" s="52"/>
    </row>
    <row r="1782" spans="1:9" s="53" customFormat="1">
      <c r="A1782" s="49"/>
      <c r="B1782" s="50"/>
      <c r="C1782" s="51"/>
      <c r="D1782" s="49"/>
      <c r="E1782" s="52"/>
      <c r="F1782" s="52"/>
      <c r="G1782" s="52"/>
      <c r="H1782" s="52"/>
      <c r="I1782" s="52"/>
    </row>
    <row r="1783" spans="1:9" s="53" customFormat="1">
      <c r="A1783" s="49"/>
      <c r="B1783" s="50"/>
      <c r="C1783" s="51"/>
      <c r="D1783" s="49"/>
      <c r="E1783" s="52"/>
      <c r="F1783" s="52"/>
      <c r="G1783" s="52"/>
      <c r="H1783" s="52"/>
      <c r="I1783" s="52"/>
    </row>
    <row r="1784" spans="1:9" s="53" customFormat="1">
      <c r="A1784" s="49"/>
      <c r="B1784" s="50"/>
      <c r="C1784" s="51"/>
      <c r="D1784" s="49"/>
      <c r="E1784" s="52"/>
      <c r="F1784" s="52"/>
      <c r="G1784" s="52"/>
      <c r="H1784" s="52"/>
      <c r="I1784" s="52"/>
    </row>
    <row r="1785" spans="1:9" s="53" customFormat="1">
      <c r="A1785" s="49"/>
      <c r="B1785" s="50"/>
      <c r="C1785" s="51"/>
      <c r="D1785" s="49"/>
      <c r="E1785" s="52"/>
      <c r="F1785" s="52"/>
      <c r="G1785" s="52"/>
      <c r="H1785" s="52"/>
      <c r="I1785" s="52"/>
    </row>
    <row r="1786" spans="1:9" s="53" customFormat="1">
      <c r="A1786" s="49"/>
      <c r="B1786" s="50"/>
      <c r="C1786" s="51"/>
      <c r="D1786" s="49"/>
      <c r="E1786" s="52"/>
      <c r="F1786" s="52"/>
      <c r="G1786" s="52"/>
      <c r="H1786" s="52"/>
      <c r="I1786" s="52"/>
    </row>
    <row r="1787" spans="1:9" s="53" customFormat="1">
      <c r="A1787" s="49"/>
      <c r="B1787" s="50"/>
      <c r="C1787" s="51"/>
      <c r="D1787" s="49"/>
      <c r="E1787" s="52"/>
      <c r="F1787" s="52"/>
      <c r="G1787" s="52"/>
      <c r="H1787" s="52"/>
      <c r="I1787" s="52"/>
    </row>
    <row r="1788" spans="1:9" s="53" customFormat="1">
      <c r="A1788" s="49"/>
      <c r="B1788" s="50"/>
      <c r="C1788" s="51"/>
      <c r="D1788" s="49"/>
      <c r="E1788" s="52"/>
      <c r="F1788" s="52"/>
      <c r="G1788" s="52"/>
      <c r="H1788" s="52"/>
      <c r="I1788" s="52"/>
    </row>
    <row r="1789" spans="1:9" s="53" customFormat="1">
      <c r="A1789" s="49"/>
      <c r="B1789" s="50"/>
      <c r="C1789" s="51"/>
      <c r="D1789" s="49"/>
      <c r="E1789" s="52"/>
      <c r="F1789" s="52"/>
      <c r="G1789" s="52"/>
      <c r="H1789" s="52"/>
      <c r="I1789" s="52"/>
    </row>
    <row r="1790" spans="1:9" s="53" customFormat="1">
      <c r="A1790" s="49"/>
      <c r="B1790" s="50"/>
      <c r="C1790" s="51"/>
      <c r="D1790" s="49"/>
      <c r="E1790" s="52"/>
      <c r="F1790" s="52"/>
      <c r="G1790" s="52"/>
      <c r="H1790" s="52"/>
      <c r="I1790" s="52"/>
    </row>
    <row r="1791" spans="1:9" s="53" customFormat="1">
      <c r="A1791" s="49"/>
      <c r="B1791" s="50"/>
      <c r="C1791" s="51"/>
      <c r="D1791" s="49"/>
      <c r="E1791" s="52"/>
      <c r="F1791" s="52"/>
      <c r="G1791" s="52"/>
      <c r="H1791" s="52"/>
      <c r="I1791" s="52"/>
    </row>
    <row r="1792" spans="1:9" s="53" customFormat="1">
      <c r="A1792" s="49"/>
      <c r="B1792" s="50"/>
      <c r="C1792" s="51"/>
      <c r="D1792" s="49"/>
      <c r="E1792" s="52"/>
      <c r="F1792" s="52"/>
      <c r="G1792" s="52"/>
      <c r="H1792" s="52"/>
      <c r="I1792" s="52"/>
    </row>
    <row r="1793" spans="1:9" s="53" customFormat="1">
      <c r="A1793" s="49"/>
      <c r="B1793" s="50"/>
      <c r="C1793" s="51"/>
      <c r="D1793" s="49"/>
      <c r="E1793" s="52"/>
      <c r="F1793" s="52"/>
      <c r="G1793" s="52"/>
      <c r="H1793" s="52"/>
      <c r="I1793" s="52"/>
    </row>
    <row r="1794" spans="1:9" s="53" customFormat="1">
      <c r="A1794" s="49"/>
      <c r="B1794" s="50"/>
      <c r="C1794" s="51"/>
      <c r="D1794" s="49"/>
      <c r="E1794" s="52"/>
      <c r="F1794" s="52"/>
      <c r="G1794" s="52"/>
      <c r="H1794" s="52"/>
      <c r="I1794" s="52"/>
    </row>
    <row r="1795" spans="1:9" s="53" customFormat="1">
      <c r="A1795" s="49"/>
      <c r="B1795" s="50"/>
      <c r="C1795" s="51"/>
      <c r="D1795" s="49"/>
      <c r="E1795" s="52"/>
      <c r="F1795" s="52"/>
      <c r="G1795" s="52"/>
      <c r="H1795" s="52"/>
      <c r="I1795" s="52"/>
    </row>
    <row r="1796" spans="1:9" s="53" customFormat="1">
      <c r="A1796" s="49"/>
      <c r="B1796" s="50"/>
      <c r="C1796" s="51"/>
      <c r="D1796" s="49"/>
      <c r="E1796" s="52"/>
      <c r="F1796" s="52"/>
      <c r="G1796" s="52"/>
      <c r="H1796" s="52"/>
      <c r="I1796" s="52"/>
    </row>
    <row r="1797" spans="1:9" s="53" customFormat="1">
      <c r="A1797" s="49"/>
      <c r="B1797" s="50"/>
      <c r="C1797" s="51"/>
      <c r="D1797" s="49"/>
      <c r="E1797" s="52"/>
      <c r="F1797" s="52"/>
      <c r="G1797" s="52"/>
      <c r="H1797" s="52"/>
      <c r="I1797" s="52"/>
    </row>
    <row r="1798" spans="1:9" s="53" customFormat="1">
      <c r="A1798" s="49"/>
      <c r="B1798" s="50"/>
      <c r="C1798" s="51"/>
      <c r="D1798" s="49"/>
      <c r="E1798" s="52"/>
      <c r="F1798" s="52"/>
      <c r="G1798" s="52"/>
      <c r="H1798" s="52"/>
      <c r="I1798" s="52"/>
    </row>
    <row r="1799" spans="1:9" s="53" customFormat="1">
      <c r="A1799" s="49"/>
      <c r="B1799" s="50"/>
      <c r="C1799" s="51"/>
      <c r="D1799" s="49"/>
      <c r="E1799" s="52"/>
      <c r="F1799" s="52"/>
      <c r="G1799" s="52"/>
      <c r="H1799" s="52"/>
      <c r="I1799" s="52"/>
    </row>
    <row r="1800" spans="1:9" s="53" customFormat="1">
      <c r="A1800" s="49"/>
      <c r="B1800" s="50"/>
      <c r="C1800" s="51"/>
      <c r="D1800" s="49"/>
      <c r="E1800" s="52"/>
      <c r="F1800" s="52"/>
      <c r="G1800" s="52"/>
      <c r="H1800" s="52"/>
      <c r="I1800" s="52"/>
    </row>
    <row r="1801" spans="1:9" s="53" customFormat="1">
      <c r="A1801" s="49"/>
      <c r="B1801" s="50"/>
      <c r="C1801" s="51"/>
      <c r="D1801" s="49"/>
      <c r="E1801" s="52"/>
      <c r="F1801" s="52"/>
      <c r="G1801" s="52"/>
      <c r="H1801" s="52"/>
      <c r="I1801" s="52"/>
    </row>
    <row r="1802" spans="1:9" s="53" customFormat="1">
      <c r="A1802" s="49"/>
      <c r="B1802" s="50"/>
      <c r="C1802" s="51"/>
      <c r="D1802" s="49"/>
      <c r="E1802" s="52"/>
      <c r="F1802" s="52"/>
      <c r="G1802" s="52"/>
      <c r="H1802" s="52"/>
      <c r="I1802" s="52"/>
    </row>
    <row r="1803" spans="1:9" s="53" customFormat="1">
      <c r="A1803" s="49"/>
      <c r="B1803" s="50"/>
      <c r="C1803" s="51"/>
      <c r="D1803" s="49"/>
      <c r="E1803" s="52"/>
      <c r="F1803" s="52"/>
      <c r="G1803" s="52"/>
      <c r="H1803" s="52"/>
      <c r="I1803" s="52"/>
    </row>
    <row r="1804" spans="1:9" s="53" customFormat="1">
      <c r="A1804" s="49"/>
      <c r="B1804" s="50"/>
      <c r="C1804" s="51"/>
      <c r="D1804" s="49"/>
      <c r="E1804" s="52"/>
      <c r="F1804" s="52"/>
      <c r="G1804" s="52"/>
      <c r="H1804" s="52"/>
      <c r="I1804" s="52"/>
    </row>
    <row r="1805" spans="1:9" s="53" customFormat="1">
      <c r="A1805" s="49"/>
      <c r="B1805" s="50"/>
      <c r="C1805" s="51"/>
      <c r="D1805" s="49"/>
      <c r="E1805" s="52"/>
      <c r="F1805" s="52"/>
      <c r="G1805" s="52"/>
      <c r="H1805" s="52"/>
      <c r="I1805" s="52"/>
    </row>
    <row r="1806" spans="1:9" s="53" customFormat="1">
      <c r="A1806" s="49"/>
      <c r="B1806" s="50"/>
      <c r="C1806" s="51"/>
      <c r="D1806" s="49"/>
      <c r="E1806" s="52"/>
      <c r="F1806" s="52"/>
      <c r="G1806" s="52"/>
      <c r="H1806" s="52"/>
      <c r="I1806" s="52"/>
    </row>
    <row r="1807" spans="1:9" s="53" customFormat="1">
      <c r="A1807" s="49"/>
      <c r="B1807" s="50"/>
      <c r="C1807" s="51"/>
      <c r="D1807" s="49"/>
      <c r="E1807" s="52"/>
      <c r="F1807" s="52"/>
      <c r="G1807" s="52"/>
      <c r="H1807" s="52"/>
      <c r="I1807" s="52"/>
    </row>
    <row r="1808" spans="1:9" s="53" customFormat="1">
      <c r="A1808" s="49"/>
      <c r="B1808" s="50"/>
      <c r="C1808" s="51"/>
      <c r="D1808" s="49"/>
      <c r="E1808" s="52"/>
      <c r="F1808" s="52"/>
      <c r="G1808" s="52"/>
      <c r="H1808" s="52"/>
      <c r="I1808" s="52"/>
    </row>
    <row r="1809" spans="1:9" s="53" customFormat="1">
      <c r="A1809" s="49"/>
      <c r="B1809" s="50"/>
      <c r="C1809" s="51"/>
      <c r="D1809" s="49"/>
      <c r="E1809" s="52"/>
      <c r="F1809" s="52"/>
      <c r="G1809" s="52"/>
      <c r="H1809" s="52"/>
      <c r="I1809" s="52"/>
    </row>
    <row r="1810" spans="1:9" s="53" customFormat="1">
      <c r="A1810" s="49"/>
      <c r="B1810" s="50"/>
      <c r="C1810" s="51"/>
      <c r="D1810" s="49"/>
      <c r="E1810" s="52"/>
      <c r="F1810" s="52"/>
      <c r="G1810" s="52"/>
      <c r="H1810" s="52"/>
      <c r="I1810" s="52"/>
    </row>
    <row r="1811" spans="1:9" s="53" customFormat="1">
      <c r="A1811" s="49"/>
      <c r="B1811" s="50"/>
      <c r="C1811" s="51"/>
      <c r="D1811" s="49"/>
      <c r="E1811" s="52"/>
      <c r="F1811" s="52"/>
      <c r="G1811" s="52"/>
      <c r="H1811" s="52"/>
      <c r="I1811" s="52"/>
    </row>
    <row r="1812" spans="1:9" s="53" customFormat="1">
      <c r="A1812" s="49"/>
      <c r="B1812" s="50"/>
      <c r="C1812" s="51"/>
      <c r="D1812" s="49"/>
      <c r="E1812" s="52"/>
      <c r="F1812" s="52"/>
      <c r="G1812" s="52"/>
      <c r="H1812" s="52"/>
      <c r="I1812" s="52"/>
    </row>
    <row r="1813" spans="1:9" s="53" customFormat="1">
      <c r="A1813" s="49"/>
      <c r="B1813" s="50"/>
      <c r="C1813" s="51"/>
      <c r="D1813" s="49"/>
      <c r="E1813" s="52"/>
      <c r="F1813" s="52"/>
      <c r="G1813" s="52"/>
      <c r="H1813" s="52"/>
      <c r="I1813" s="52"/>
    </row>
    <row r="1814" spans="1:9" s="53" customFormat="1">
      <c r="A1814" s="49"/>
      <c r="B1814" s="50"/>
      <c r="C1814" s="51"/>
      <c r="D1814" s="49"/>
      <c r="E1814" s="52"/>
      <c r="F1814" s="52"/>
      <c r="G1814" s="52"/>
      <c r="H1814" s="52"/>
      <c r="I1814" s="52"/>
    </row>
    <row r="1815" spans="1:9" s="53" customFormat="1">
      <c r="A1815" s="49"/>
      <c r="B1815" s="50"/>
      <c r="C1815" s="51"/>
      <c r="D1815" s="49"/>
      <c r="E1815" s="52"/>
      <c r="F1815" s="52"/>
      <c r="G1815" s="52"/>
      <c r="H1815" s="52"/>
      <c r="I1815" s="52"/>
    </row>
    <row r="1816" spans="1:9" s="53" customFormat="1">
      <c r="A1816" s="49"/>
      <c r="B1816" s="50"/>
      <c r="C1816" s="51"/>
      <c r="D1816" s="49"/>
      <c r="E1816" s="52"/>
      <c r="F1816" s="52"/>
      <c r="G1816" s="52"/>
      <c r="H1816" s="52"/>
      <c r="I1816" s="52"/>
    </row>
    <row r="1817" spans="1:9" s="53" customFormat="1">
      <c r="A1817" s="49"/>
      <c r="B1817" s="50"/>
      <c r="C1817" s="51"/>
      <c r="D1817" s="49"/>
      <c r="E1817" s="52"/>
      <c r="F1817" s="52"/>
      <c r="G1817" s="52"/>
      <c r="H1817" s="52"/>
      <c r="I1817" s="52"/>
    </row>
    <row r="1818" spans="1:9" s="53" customFormat="1">
      <c r="A1818" s="49"/>
      <c r="B1818" s="50"/>
      <c r="C1818" s="51"/>
      <c r="D1818" s="49"/>
      <c r="E1818" s="52"/>
      <c r="F1818" s="52"/>
      <c r="G1818" s="52"/>
      <c r="H1818" s="52"/>
      <c r="I1818" s="52"/>
    </row>
    <row r="1819" spans="1:9" s="53" customFormat="1">
      <c r="A1819" s="49"/>
      <c r="B1819" s="50"/>
      <c r="C1819" s="51"/>
      <c r="D1819" s="49"/>
      <c r="E1819" s="52"/>
      <c r="F1819" s="52"/>
      <c r="G1819" s="52"/>
      <c r="H1819" s="52"/>
      <c r="I1819" s="52"/>
    </row>
    <row r="1820" spans="1:9" s="53" customFormat="1">
      <c r="A1820" s="49"/>
      <c r="B1820" s="50"/>
      <c r="C1820" s="51"/>
      <c r="D1820" s="49"/>
      <c r="E1820" s="52"/>
      <c r="F1820" s="52"/>
      <c r="G1820" s="52"/>
      <c r="H1820" s="52"/>
      <c r="I1820" s="52"/>
    </row>
    <row r="1821" spans="1:9" s="53" customFormat="1">
      <c r="A1821" s="49"/>
      <c r="B1821" s="50"/>
      <c r="C1821" s="51"/>
      <c r="D1821" s="49"/>
      <c r="E1821" s="52"/>
      <c r="F1821" s="52"/>
      <c r="G1821" s="52"/>
      <c r="H1821" s="52"/>
      <c r="I1821" s="52"/>
    </row>
    <row r="1822" spans="1:9" s="53" customFormat="1">
      <c r="A1822" s="49"/>
      <c r="B1822" s="50"/>
      <c r="C1822" s="51"/>
      <c r="D1822" s="49"/>
      <c r="E1822" s="52"/>
      <c r="F1822" s="52"/>
      <c r="G1822" s="52"/>
      <c r="H1822" s="52"/>
      <c r="I1822" s="52"/>
    </row>
    <row r="1823" spans="1:9" s="53" customFormat="1">
      <c r="A1823" s="49"/>
      <c r="B1823" s="50"/>
      <c r="C1823" s="51"/>
      <c r="D1823" s="49"/>
      <c r="E1823" s="52"/>
      <c r="F1823" s="52"/>
      <c r="G1823" s="52"/>
      <c r="H1823" s="52"/>
      <c r="I1823" s="52"/>
    </row>
    <row r="1824" spans="1:9" s="53" customFormat="1">
      <c r="A1824" s="49"/>
      <c r="B1824" s="50"/>
      <c r="C1824" s="51"/>
      <c r="D1824" s="49"/>
      <c r="E1824" s="52"/>
      <c r="F1824" s="52"/>
      <c r="G1824" s="52"/>
      <c r="H1824" s="52"/>
      <c r="I1824" s="52"/>
    </row>
    <row r="1825" spans="1:9" s="53" customFormat="1">
      <c r="A1825" s="49"/>
      <c r="B1825" s="50"/>
      <c r="C1825" s="51"/>
      <c r="D1825" s="49"/>
      <c r="E1825" s="52"/>
      <c r="F1825" s="52"/>
      <c r="G1825" s="52"/>
      <c r="H1825" s="52"/>
      <c r="I1825" s="52"/>
    </row>
    <row r="1826" spans="1:9" s="53" customFormat="1">
      <c r="A1826" s="49"/>
      <c r="B1826" s="50"/>
      <c r="C1826" s="51"/>
      <c r="D1826" s="49"/>
      <c r="E1826" s="52"/>
      <c r="F1826" s="52"/>
      <c r="G1826" s="52"/>
      <c r="H1826" s="52"/>
      <c r="I1826" s="52"/>
    </row>
    <row r="1827" spans="1:9" s="53" customFormat="1">
      <c r="A1827" s="49"/>
      <c r="B1827" s="50"/>
      <c r="C1827" s="51"/>
      <c r="D1827" s="49"/>
      <c r="E1827" s="52"/>
      <c r="F1827" s="52"/>
      <c r="G1827" s="52"/>
      <c r="H1827" s="52"/>
      <c r="I1827" s="52"/>
    </row>
    <row r="1828" spans="1:9" s="53" customFormat="1">
      <c r="A1828" s="49"/>
      <c r="B1828" s="50"/>
      <c r="C1828" s="51"/>
      <c r="D1828" s="49"/>
      <c r="E1828" s="52"/>
      <c r="F1828" s="52"/>
      <c r="G1828" s="52"/>
      <c r="H1828" s="52"/>
      <c r="I1828" s="52"/>
    </row>
    <row r="1829" spans="1:9" s="53" customFormat="1">
      <c r="A1829" s="49"/>
      <c r="B1829" s="50"/>
      <c r="C1829" s="51"/>
      <c r="D1829" s="49"/>
      <c r="E1829" s="52"/>
      <c r="F1829" s="52"/>
      <c r="G1829" s="52"/>
      <c r="H1829" s="52"/>
      <c r="I1829" s="52"/>
    </row>
    <row r="1830" spans="1:9" s="53" customFormat="1">
      <c r="A1830" s="49"/>
      <c r="B1830" s="50"/>
      <c r="C1830" s="51"/>
      <c r="D1830" s="49"/>
      <c r="E1830" s="52"/>
      <c r="F1830" s="52"/>
      <c r="G1830" s="52"/>
      <c r="H1830" s="52"/>
      <c r="I1830" s="52"/>
    </row>
    <row r="1831" spans="1:9" s="53" customFormat="1">
      <c r="A1831" s="49"/>
      <c r="B1831" s="50"/>
      <c r="C1831" s="51"/>
      <c r="D1831" s="49"/>
      <c r="E1831" s="52"/>
      <c r="F1831" s="52"/>
      <c r="G1831" s="52"/>
      <c r="H1831" s="52"/>
      <c r="I1831" s="52"/>
    </row>
    <row r="1832" spans="1:9" s="53" customFormat="1">
      <c r="A1832" s="49"/>
      <c r="B1832" s="50"/>
      <c r="C1832" s="51"/>
      <c r="D1832" s="49"/>
      <c r="E1832" s="52"/>
      <c r="F1832" s="52"/>
      <c r="G1832" s="52"/>
      <c r="H1832" s="52"/>
      <c r="I1832" s="52"/>
    </row>
    <row r="1833" spans="1:9" s="53" customFormat="1">
      <c r="A1833" s="49"/>
      <c r="B1833" s="50"/>
      <c r="C1833" s="51"/>
      <c r="D1833" s="49"/>
      <c r="E1833" s="52"/>
      <c r="F1833" s="52"/>
      <c r="G1833" s="52"/>
      <c r="H1833" s="52"/>
      <c r="I1833" s="52"/>
    </row>
    <row r="1834" spans="1:9" s="53" customFormat="1">
      <c r="A1834" s="49"/>
      <c r="B1834" s="50"/>
      <c r="C1834" s="51"/>
      <c r="D1834" s="49"/>
      <c r="E1834" s="52"/>
      <c r="F1834" s="52"/>
      <c r="G1834" s="52"/>
      <c r="H1834" s="52"/>
      <c r="I1834" s="52"/>
    </row>
    <row r="1835" spans="1:9" s="53" customFormat="1">
      <c r="A1835" s="49"/>
      <c r="B1835" s="50"/>
      <c r="C1835" s="51"/>
      <c r="D1835" s="49"/>
      <c r="E1835" s="52"/>
      <c r="F1835" s="52"/>
      <c r="G1835" s="52"/>
      <c r="H1835" s="52"/>
      <c r="I1835" s="52"/>
    </row>
    <row r="1836" spans="1:9" s="53" customFormat="1">
      <c r="A1836" s="49"/>
      <c r="B1836" s="50"/>
      <c r="C1836" s="51"/>
      <c r="D1836" s="49"/>
      <c r="E1836" s="52"/>
      <c r="F1836" s="52"/>
      <c r="G1836" s="52"/>
      <c r="H1836" s="52"/>
      <c r="I1836" s="52"/>
    </row>
    <row r="1837" spans="1:9" s="53" customFormat="1">
      <c r="A1837" s="49"/>
      <c r="B1837" s="50"/>
      <c r="C1837" s="51"/>
      <c r="D1837" s="49"/>
      <c r="E1837" s="52"/>
      <c r="F1837" s="52"/>
      <c r="G1837" s="52"/>
      <c r="H1837" s="52"/>
      <c r="I1837" s="52"/>
    </row>
    <row r="1838" spans="1:9" s="53" customFormat="1">
      <c r="A1838" s="49"/>
      <c r="B1838" s="50"/>
      <c r="C1838" s="51"/>
      <c r="D1838" s="49"/>
      <c r="E1838" s="52"/>
      <c r="F1838" s="52"/>
      <c r="G1838" s="52"/>
      <c r="H1838" s="52"/>
      <c r="I1838" s="52"/>
    </row>
    <row r="1839" spans="1:9" s="53" customFormat="1">
      <c r="A1839" s="49"/>
      <c r="B1839" s="50"/>
      <c r="C1839" s="51"/>
      <c r="D1839" s="49"/>
      <c r="E1839" s="52"/>
      <c r="F1839" s="52"/>
      <c r="G1839" s="52"/>
      <c r="H1839" s="52"/>
      <c r="I1839" s="52"/>
    </row>
    <row r="1840" spans="1:9" s="53" customFormat="1">
      <c r="A1840" s="49"/>
      <c r="B1840" s="50"/>
      <c r="C1840" s="51"/>
      <c r="D1840" s="49"/>
      <c r="E1840" s="52"/>
      <c r="F1840" s="52"/>
      <c r="G1840" s="52"/>
      <c r="H1840" s="52"/>
      <c r="I1840" s="52"/>
    </row>
    <row r="1841" spans="1:9" s="53" customFormat="1">
      <c r="A1841" s="49"/>
      <c r="B1841" s="50"/>
      <c r="C1841" s="51"/>
      <c r="D1841" s="49"/>
      <c r="E1841" s="52"/>
      <c r="F1841" s="52"/>
      <c r="G1841" s="52"/>
      <c r="H1841" s="52"/>
      <c r="I1841" s="52"/>
    </row>
    <row r="1842" spans="1:9" s="53" customFormat="1">
      <c r="A1842" s="49"/>
      <c r="B1842" s="50"/>
      <c r="C1842" s="51"/>
      <c r="D1842" s="49"/>
      <c r="E1842" s="52"/>
      <c r="F1842" s="52"/>
      <c r="G1842" s="52"/>
      <c r="H1842" s="52"/>
      <c r="I1842" s="52"/>
    </row>
    <row r="1843" spans="1:9" s="53" customFormat="1">
      <c r="A1843" s="49"/>
      <c r="B1843" s="50"/>
      <c r="C1843" s="51"/>
      <c r="D1843" s="49"/>
      <c r="E1843" s="52"/>
      <c r="F1843" s="52"/>
      <c r="G1843" s="52"/>
      <c r="H1843" s="52"/>
      <c r="I1843" s="52"/>
    </row>
    <row r="1844" spans="1:9" s="53" customFormat="1">
      <c r="A1844" s="49"/>
      <c r="B1844" s="50"/>
      <c r="C1844" s="51"/>
      <c r="D1844" s="49"/>
      <c r="E1844" s="52"/>
      <c r="F1844" s="52"/>
      <c r="G1844" s="52"/>
      <c r="H1844" s="52"/>
      <c r="I1844" s="52"/>
    </row>
    <row r="1845" spans="1:9" s="53" customFormat="1">
      <c r="A1845" s="49"/>
      <c r="B1845" s="50"/>
      <c r="C1845" s="51"/>
      <c r="D1845" s="49"/>
      <c r="E1845" s="52"/>
      <c r="F1845" s="52"/>
      <c r="G1845" s="52"/>
      <c r="H1845" s="52"/>
      <c r="I1845" s="52"/>
    </row>
    <row r="1846" spans="1:9" s="53" customFormat="1">
      <c r="A1846" s="49"/>
      <c r="B1846" s="50"/>
      <c r="C1846" s="51"/>
      <c r="D1846" s="49"/>
      <c r="E1846" s="52"/>
      <c r="F1846" s="52"/>
      <c r="G1846" s="52"/>
      <c r="H1846" s="52"/>
      <c r="I1846" s="52"/>
    </row>
    <row r="1847" spans="1:9" s="53" customFormat="1">
      <c r="A1847" s="49"/>
      <c r="B1847" s="50"/>
      <c r="C1847" s="51"/>
      <c r="D1847" s="49"/>
      <c r="E1847" s="52"/>
      <c r="F1847" s="52"/>
      <c r="G1847" s="52"/>
      <c r="H1847" s="52"/>
      <c r="I1847" s="52"/>
    </row>
    <row r="1848" spans="1:9" s="53" customFormat="1">
      <c r="A1848" s="49"/>
      <c r="B1848" s="50"/>
      <c r="C1848" s="51"/>
      <c r="D1848" s="49"/>
      <c r="E1848" s="52"/>
      <c r="F1848" s="52"/>
      <c r="G1848" s="52"/>
      <c r="H1848" s="52"/>
      <c r="I1848" s="52"/>
    </row>
    <row r="1849" spans="1:9" s="53" customFormat="1">
      <c r="A1849" s="49"/>
      <c r="B1849" s="50"/>
      <c r="C1849" s="51"/>
      <c r="D1849" s="49"/>
      <c r="E1849" s="52"/>
      <c r="F1849" s="52"/>
      <c r="G1849" s="52"/>
      <c r="H1849" s="52"/>
      <c r="I1849" s="52"/>
    </row>
    <row r="1850" spans="1:9" s="53" customFormat="1">
      <c r="A1850" s="49"/>
      <c r="B1850" s="50"/>
      <c r="C1850" s="51"/>
      <c r="D1850" s="49"/>
      <c r="E1850" s="52"/>
      <c r="F1850" s="52"/>
      <c r="G1850" s="52"/>
      <c r="H1850" s="52"/>
      <c r="I1850" s="52"/>
    </row>
    <row r="1851" spans="1:9" s="53" customFormat="1">
      <c r="A1851" s="49"/>
      <c r="B1851" s="50"/>
      <c r="C1851" s="51"/>
      <c r="D1851" s="49"/>
      <c r="E1851" s="52"/>
      <c r="F1851" s="52"/>
      <c r="G1851" s="52"/>
      <c r="H1851" s="52"/>
      <c r="I1851" s="52"/>
    </row>
    <row r="1852" spans="1:9" s="53" customFormat="1">
      <c r="A1852" s="49"/>
      <c r="B1852" s="50"/>
      <c r="C1852" s="51"/>
      <c r="D1852" s="49"/>
      <c r="E1852" s="52"/>
      <c r="F1852" s="52"/>
      <c r="G1852" s="52"/>
      <c r="H1852" s="52"/>
      <c r="I1852" s="52"/>
    </row>
    <row r="1853" spans="1:9" s="53" customFormat="1">
      <c r="A1853" s="49"/>
      <c r="B1853" s="50"/>
      <c r="C1853" s="51"/>
      <c r="D1853" s="49"/>
      <c r="E1853" s="52"/>
      <c r="F1853" s="52"/>
      <c r="G1853" s="52"/>
      <c r="H1853" s="52"/>
      <c r="I1853" s="52"/>
    </row>
    <row r="1854" spans="1:9" s="53" customFormat="1">
      <c r="A1854" s="49"/>
      <c r="B1854" s="50"/>
      <c r="C1854" s="51"/>
      <c r="D1854" s="49"/>
      <c r="E1854" s="52"/>
      <c r="F1854" s="52"/>
      <c r="G1854" s="52"/>
      <c r="H1854" s="52"/>
      <c r="I1854" s="52"/>
    </row>
    <row r="1855" spans="1:9" s="53" customFormat="1">
      <c r="A1855" s="49"/>
      <c r="B1855" s="50"/>
      <c r="C1855" s="51"/>
      <c r="D1855" s="49"/>
      <c r="E1855" s="52"/>
      <c r="F1855" s="52"/>
      <c r="G1855" s="52"/>
      <c r="H1855" s="52"/>
      <c r="I1855" s="52"/>
    </row>
    <row r="1856" spans="1:9" s="53" customFormat="1">
      <c r="A1856" s="49"/>
      <c r="B1856" s="50"/>
      <c r="C1856" s="51"/>
      <c r="D1856" s="49"/>
      <c r="E1856" s="52"/>
      <c r="F1856" s="52"/>
      <c r="G1856" s="52"/>
      <c r="H1856" s="52"/>
      <c r="I1856" s="52"/>
    </row>
    <row r="1857" spans="1:9" s="53" customFormat="1">
      <c r="A1857" s="49"/>
      <c r="B1857" s="50"/>
      <c r="C1857" s="51"/>
      <c r="D1857" s="49"/>
      <c r="E1857" s="52"/>
      <c r="F1857" s="52"/>
      <c r="G1857" s="52"/>
      <c r="H1857" s="52"/>
      <c r="I1857" s="52"/>
    </row>
    <row r="1858" spans="1:9" s="53" customFormat="1">
      <c r="A1858" s="49"/>
      <c r="B1858" s="50"/>
      <c r="C1858" s="51"/>
      <c r="D1858" s="49"/>
      <c r="E1858" s="52"/>
      <c r="F1858" s="52"/>
      <c r="G1858" s="52"/>
      <c r="H1858" s="52"/>
      <c r="I1858" s="52"/>
    </row>
    <row r="1859" spans="1:9" s="53" customFormat="1">
      <c r="A1859" s="49"/>
      <c r="B1859" s="50"/>
      <c r="C1859" s="51"/>
      <c r="D1859" s="49"/>
      <c r="E1859" s="52"/>
      <c r="F1859" s="52"/>
      <c r="G1859" s="52"/>
      <c r="H1859" s="52"/>
      <c r="I1859" s="52"/>
    </row>
    <row r="1860" spans="1:9" s="53" customFormat="1">
      <c r="A1860" s="49"/>
      <c r="B1860" s="50"/>
      <c r="C1860" s="51"/>
      <c r="D1860" s="49"/>
      <c r="E1860" s="52"/>
      <c r="F1860" s="52"/>
      <c r="G1860" s="52"/>
      <c r="H1860" s="52"/>
      <c r="I1860" s="52"/>
    </row>
    <row r="1861" spans="1:9" s="53" customFormat="1">
      <c r="A1861" s="49"/>
      <c r="B1861" s="50"/>
      <c r="C1861" s="51"/>
      <c r="D1861" s="49"/>
      <c r="E1861" s="52"/>
      <c r="F1861" s="52"/>
      <c r="G1861" s="52"/>
      <c r="H1861" s="52"/>
      <c r="I1861" s="52"/>
    </row>
    <row r="1862" spans="1:9" s="53" customFormat="1">
      <c r="A1862" s="49"/>
      <c r="B1862" s="50"/>
      <c r="C1862" s="51"/>
      <c r="D1862" s="49"/>
      <c r="E1862" s="52"/>
      <c r="F1862" s="52"/>
      <c r="G1862" s="52"/>
      <c r="H1862" s="52"/>
      <c r="I1862" s="52"/>
    </row>
    <row r="1863" spans="1:9" s="53" customFormat="1">
      <c r="A1863" s="49"/>
      <c r="B1863" s="50"/>
      <c r="C1863" s="51"/>
      <c r="D1863" s="49"/>
      <c r="E1863" s="52"/>
      <c r="F1863" s="52"/>
      <c r="G1863" s="52"/>
      <c r="H1863" s="52"/>
      <c r="I1863" s="52"/>
    </row>
    <row r="1864" spans="1:9" s="53" customFormat="1">
      <c r="A1864" s="49"/>
      <c r="B1864" s="50"/>
      <c r="C1864" s="51"/>
      <c r="D1864" s="49"/>
      <c r="E1864" s="52"/>
      <c r="F1864" s="52"/>
      <c r="G1864" s="52"/>
      <c r="H1864" s="52"/>
      <c r="I1864" s="52"/>
    </row>
    <row r="1865" spans="1:9" s="53" customFormat="1">
      <c r="A1865" s="49"/>
      <c r="B1865" s="50"/>
      <c r="C1865" s="51"/>
      <c r="D1865" s="49"/>
      <c r="E1865" s="52"/>
      <c r="F1865" s="52"/>
      <c r="G1865" s="52"/>
      <c r="H1865" s="52"/>
      <c r="I1865" s="52"/>
    </row>
    <row r="1866" spans="1:9" s="53" customFormat="1">
      <c r="A1866" s="49"/>
      <c r="B1866" s="50"/>
      <c r="C1866" s="51"/>
      <c r="D1866" s="49"/>
      <c r="E1866" s="52"/>
      <c r="F1866" s="52"/>
      <c r="G1866" s="52"/>
      <c r="H1866" s="52"/>
      <c r="I1866" s="52"/>
    </row>
    <row r="1867" spans="1:9" s="53" customFormat="1">
      <c r="A1867" s="49"/>
      <c r="B1867" s="50"/>
      <c r="C1867" s="51"/>
      <c r="D1867" s="49"/>
      <c r="E1867" s="52"/>
      <c r="F1867" s="52"/>
      <c r="G1867" s="52"/>
      <c r="H1867" s="52"/>
      <c r="I1867" s="52"/>
    </row>
    <row r="1868" spans="1:9" s="53" customFormat="1">
      <c r="A1868" s="49"/>
      <c r="B1868" s="50"/>
      <c r="C1868" s="51"/>
      <c r="D1868" s="49"/>
      <c r="E1868" s="52"/>
      <c r="F1868" s="52"/>
      <c r="G1868" s="52"/>
      <c r="H1868" s="52"/>
      <c r="I1868" s="52"/>
    </row>
    <row r="1869" spans="1:9" s="53" customFormat="1">
      <c r="A1869" s="49"/>
      <c r="B1869" s="50"/>
      <c r="C1869" s="51"/>
      <c r="D1869" s="49"/>
      <c r="E1869" s="52"/>
      <c r="F1869" s="52"/>
      <c r="G1869" s="52"/>
      <c r="H1869" s="52"/>
      <c r="I1869" s="52"/>
    </row>
    <row r="1870" spans="1:9" s="53" customFormat="1">
      <c r="A1870" s="49"/>
      <c r="B1870" s="50"/>
      <c r="C1870" s="51"/>
      <c r="D1870" s="49"/>
      <c r="E1870" s="52"/>
      <c r="F1870" s="52"/>
      <c r="G1870" s="52"/>
      <c r="H1870" s="52"/>
      <c r="I1870" s="52"/>
    </row>
    <row r="1871" spans="1:9" s="53" customFormat="1">
      <c r="A1871" s="49"/>
      <c r="B1871" s="50"/>
      <c r="C1871" s="51"/>
      <c r="D1871" s="49"/>
      <c r="E1871" s="52"/>
      <c r="F1871" s="52"/>
      <c r="G1871" s="52"/>
      <c r="H1871" s="52"/>
      <c r="I1871" s="52"/>
    </row>
    <row r="1872" spans="1:9" s="53" customFormat="1">
      <c r="A1872" s="49"/>
      <c r="B1872" s="50"/>
      <c r="C1872" s="51"/>
      <c r="D1872" s="49"/>
      <c r="E1872" s="52"/>
      <c r="F1872" s="52"/>
      <c r="G1872" s="52"/>
      <c r="H1872" s="52"/>
      <c r="I1872" s="52"/>
    </row>
    <row r="1873" spans="1:9" s="53" customFormat="1">
      <c r="A1873" s="49"/>
      <c r="B1873" s="50"/>
      <c r="C1873" s="51"/>
      <c r="D1873" s="49"/>
      <c r="E1873" s="52"/>
      <c r="F1873" s="52"/>
      <c r="G1873" s="52"/>
      <c r="H1873" s="52"/>
      <c r="I1873" s="52"/>
    </row>
    <row r="1874" spans="1:9" s="53" customFormat="1">
      <c r="A1874" s="49"/>
      <c r="B1874" s="50"/>
      <c r="C1874" s="51"/>
      <c r="D1874" s="49"/>
      <c r="E1874" s="52"/>
      <c r="F1874" s="52"/>
      <c r="G1874" s="52"/>
      <c r="H1874" s="52"/>
      <c r="I1874" s="52"/>
    </row>
    <row r="1875" spans="1:9" s="53" customFormat="1">
      <c r="A1875" s="49"/>
      <c r="B1875" s="50"/>
      <c r="C1875" s="51"/>
      <c r="D1875" s="49"/>
      <c r="E1875" s="52"/>
      <c r="F1875" s="52"/>
      <c r="G1875" s="52"/>
      <c r="H1875" s="52"/>
      <c r="I1875" s="52"/>
    </row>
    <row r="1876" spans="1:9" s="53" customFormat="1">
      <c r="A1876" s="49"/>
      <c r="B1876" s="50"/>
      <c r="C1876" s="51"/>
      <c r="D1876" s="49"/>
      <c r="E1876" s="52"/>
      <c r="F1876" s="52"/>
      <c r="G1876" s="52"/>
      <c r="H1876" s="52"/>
      <c r="I1876" s="52"/>
    </row>
    <row r="1877" spans="1:9" s="53" customFormat="1">
      <c r="A1877" s="49"/>
      <c r="B1877" s="50"/>
      <c r="C1877" s="51"/>
      <c r="D1877" s="49"/>
      <c r="E1877" s="52"/>
      <c r="F1877" s="52"/>
      <c r="G1877" s="52"/>
      <c r="H1877" s="52"/>
      <c r="I1877" s="52"/>
    </row>
    <row r="1878" spans="1:9" s="53" customFormat="1">
      <c r="A1878" s="49"/>
      <c r="B1878" s="50"/>
      <c r="C1878" s="51"/>
      <c r="D1878" s="49"/>
      <c r="E1878" s="52"/>
      <c r="F1878" s="52"/>
      <c r="G1878" s="52"/>
      <c r="H1878" s="52"/>
      <c r="I1878" s="52"/>
    </row>
    <row r="1879" spans="1:9" s="53" customFormat="1">
      <c r="A1879" s="49"/>
      <c r="B1879" s="50"/>
      <c r="C1879" s="51"/>
      <c r="D1879" s="49"/>
      <c r="E1879" s="52"/>
      <c r="F1879" s="52"/>
      <c r="G1879" s="52"/>
      <c r="H1879" s="52"/>
      <c r="I1879" s="52"/>
    </row>
    <row r="1880" spans="1:9" s="53" customFormat="1">
      <c r="A1880" s="49"/>
      <c r="B1880" s="50"/>
      <c r="C1880" s="51"/>
      <c r="D1880" s="49"/>
      <c r="E1880" s="52"/>
      <c r="F1880" s="52"/>
      <c r="G1880" s="52"/>
      <c r="H1880" s="52"/>
      <c r="I1880" s="52"/>
    </row>
    <row r="1881" spans="1:9" s="53" customFormat="1">
      <c r="A1881" s="49"/>
      <c r="B1881" s="50"/>
      <c r="C1881" s="51"/>
      <c r="D1881" s="49"/>
      <c r="E1881" s="52"/>
      <c r="F1881" s="52"/>
      <c r="G1881" s="52"/>
      <c r="H1881" s="52"/>
      <c r="I1881" s="52"/>
    </row>
    <row r="1882" spans="1:9" s="53" customFormat="1">
      <c r="A1882" s="49"/>
      <c r="B1882" s="50"/>
      <c r="C1882" s="51"/>
      <c r="D1882" s="49"/>
      <c r="E1882" s="52"/>
      <c r="F1882" s="52"/>
      <c r="G1882" s="52"/>
      <c r="H1882" s="52"/>
      <c r="I1882" s="52"/>
    </row>
    <row r="1883" spans="1:9" s="53" customFormat="1">
      <c r="A1883" s="49"/>
      <c r="B1883" s="50"/>
      <c r="C1883" s="51"/>
      <c r="D1883" s="49"/>
      <c r="E1883" s="52"/>
      <c r="F1883" s="52"/>
      <c r="G1883" s="52"/>
      <c r="H1883" s="52"/>
      <c r="I1883" s="52"/>
    </row>
    <row r="1884" spans="1:9" s="53" customFormat="1">
      <c r="A1884" s="49"/>
      <c r="B1884" s="50"/>
      <c r="C1884" s="51"/>
      <c r="D1884" s="49"/>
      <c r="E1884" s="52"/>
      <c r="F1884" s="52"/>
      <c r="G1884" s="52"/>
      <c r="H1884" s="52"/>
      <c r="I1884" s="52"/>
    </row>
    <row r="1885" spans="1:9" s="53" customFormat="1">
      <c r="A1885" s="49"/>
      <c r="B1885" s="50"/>
      <c r="C1885" s="51"/>
      <c r="D1885" s="49"/>
      <c r="E1885" s="52"/>
      <c r="F1885" s="52"/>
      <c r="G1885" s="52"/>
      <c r="H1885" s="52"/>
      <c r="I1885" s="52"/>
    </row>
    <row r="1886" spans="1:9" s="53" customFormat="1">
      <c r="A1886" s="49"/>
      <c r="B1886" s="50"/>
      <c r="C1886" s="51"/>
      <c r="D1886" s="49"/>
      <c r="E1886" s="52"/>
      <c r="F1886" s="52"/>
      <c r="G1886" s="52"/>
      <c r="H1886" s="52"/>
      <c r="I1886" s="52"/>
    </row>
    <row r="1887" spans="1:9" s="53" customFormat="1">
      <c r="A1887" s="49"/>
      <c r="B1887" s="50"/>
      <c r="C1887" s="51"/>
      <c r="D1887" s="49"/>
      <c r="E1887" s="52"/>
      <c r="F1887" s="52"/>
      <c r="G1887" s="52"/>
      <c r="H1887" s="52"/>
      <c r="I1887" s="52"/>
    </row>
    <row r="1888" spans="1:9" s="53" customFormat="1">
      <c r="A1888" s="49"/>
      <c r="B1888" s="50"/>
      <c r="C1888" s="51"/>
      <c r="D1888" s="49"/>
      <c r="E1888" s="52"/>
      <c r="F1888" s="52"/>
      <c r="G1888" s="52"/>
      <c r="H1888" s="52"/>
      <c r="I1888" s="52"/>
    </row>
    <row r="1889" spans="1:9" s="53" customFormat="1">
      <c r="A1889" s="49"/>
      <c r="B1889" s="50"/>
      <c r="C1889" s="51"/>
      <c r="D1889" s="49"/>
      <c r="E1889" s="52"/>
      <c r="F1889" s="52"/>
      <c r="G1889" s="52"/>
      <c r="H1889" s="52"/>
      <c r="I1889" s="52"/>
    </row>
    <row r="1890" spans="1:9" s="53" customFormat="1">
      <c r="A1890" s="49"/>
      <c r="B1890" s="50"/>
      <c r="C1890" s="51"/>
      <c r="D1890" s="49"/>
      <c r="E1890" s="52"/>
      <c r="F1890" s="52"/>
      <c r="G1890" s="52"/>
      <c r="H1890" s="52"/>
      <c r="I1890" s="52"/>
    </row>
    <row r="1891" spans="1:9" s="53" customFormat="1">
      <c r="A1891" s="49"/>
      <c r="B1891" s="50"/>
      <c r="C1891" s="51"/>
      <c r="D1891" s="49"/>
      <c r="E1891" s="52"/>
      <c r="F1891" s="52"/>
      <c r="G1891" s="52"/>
      <c r="H1891" s="52"/>
      <c r="I1891" s="52"/>
    </row>
    <row r="1892" spans="1:9" s="53" customFormat="1">
      <c r="A1892" s="49"/>
      <c r="B1892" s="50"/>
      <c r="C1892" s="51"/>
      <c r="D1892" s="49"/>
      <c r="E1892" s="52"/>
      <c r="F1892" s="52"/>
      <c r="G1892" s="52"/>
      <c r="H1892" s="52"/>
      <c r="I1892" s="52"/>
    </row>
    <row r="1893" spans="1:9" s="53" customFormat="1">
      <c r="A1893" s="49"/>
      <c r="B1893" s="50"/>
      <c r="C1893" s="51"/>
      <c r="D1893" s="49"/>
      <c r="E1893" s="52"/>
      <c r="F1893" s="52"/>
      <c r="G1893" s="52"/>
      <c r="H1893" s="52"/>
      <c r="I1893" s="52"/>
    </row>
    <row r="1894" spans="1:9" s="53" customFormat="1">
      <c r="A1894" s="49"/>
      <c r="B1894" s="50"/>
      <c r="C1894" s="51"/>
      <c r="D1894" s="49"/>
      <c r="E1894" s="52"/>
      <c r="F1894" s="52"/>
      <c r="G1894" s="52"/>
      <c r="H1894" s="52"/>
      <c r="I1894" s="52"/>
    </row>
    <row r="1895" spans="1:9" s="53" customFormat="1">
      <c r="A1895" s="49"/>
      <c r="B1895" s="50"/>
      <c r="C1895" s="51"/>
      <c r="D1895" s="49"/>
      <c r="E1895" s="52"/>
      <c r="F1895" s="52"/>
      <c r="G1895" s="52"/>
      <c r="H1895" s="52"/>
      <c r="I1895" s="52"/>
    </row>
    <row r="1896" spans="1:9" s="53" customFormat="1">
      <c r="A1896" s="49"/>
      <c r="B1896" s="50"/>
      <c r="C1896" s="51"/>
      <c r="D1896" s="49"/>
      <c r="E1896" s="52"/>
      <c r="F1896" s="52"/>
      <c r="G1896" s="52"/>
      <c r="H1896" s="52"/>
      <c r="I1896" s="52"/>
    </row>
    <row r="1897" spans="1:9" s="53" customFormat="1">
      <c r="A1897" s="49"/>
      <c r="B1897" s="50"/>
      <c r="C1897" s="51"/>
      <c r="D1897" s="49"/>
      <c r="E1897" s="52"/>
      <c r="F1897" s="52"/>
      <c r="G1897" s="52"/>
      <c r="H1897" s="52"/>
      <c r="I1897" s="52"/>
    </row>
    <row r="1898" spans="1:9" s="53" customFormat="1">
      <c r="A1898" s="49"/>
      <c r="B1898" s="50"/>
      <c r="C1898" s="51"/>
      <c r="D1898" s="49"/>
      <c r="E1898" s="52"/>
      <c r="F1898" s="52"/>
      <c r="G1898" s="52"/>
      <c r="H1898" s="52"/>
      <c r="I1898" s="52"/>
    </row>
    <row r="1899" spans="1:9" s="53" customFormat="1">
      <c r="A1899" s="49"/>
      <c r="B1899" s="50"/>
      <c r="C1899" s="51"/>
      <c r="D1899" s="49"/>
      <c r="E1899" s="52"/>
      <c r="F1899" s="52"/>
      <c r="G1899" s="52"/>
      <c r="H1899" s="52"/>
      <c r="I1899" s="52"/>
    </row>
    <row r="1900" spans="1:9" s="53" customFormat="1">
      <c r="A1900" s="49"/>
      <c r="B1900" s="50"/>
      <c r="C1900" s="51"/>
      <c r="D1900" s="49"/>
      <c r="E1900" s="52"/>
      <c r="F1900" s="52"/>
      <c r="G1900" s="52"/>
      <c r="H1900" s="52"/>
      <c r="I1900" s="52"/>
    </row>
    <row r="1901" spans="1:9" s="53" customFormat="1">
      <c r="A1901" s="49"/>
      <c r="B1901" s="50"/>
      <c r="C1901" s="51"/>
      <c r="D1901" s="49"/>
      <c r="E1901" s="52"/>
      <c r="F1901" s="52"/>
      <c r="G1901" s="52"/>
      <c r="H1901" s="52"/>
      <c r="I1901" s="52"/>
    </row>
    <row r="1902" spans="1:9" s="53" customFormat="1">
      <c r="A1902" s="49"/>
      <c r="B1902" s="50"/>
      <c r="C1902" s="51"/>
      <c r="D1902" s="49"/>
      <c r="E1902" s="52"/>
      <c r="F1902" s="52"/>
      <c r="G1902" s="52"/>
      <c r="H1902" s="52"/>
      <c r="I1902" s="52"/>
    </row>
    <row r="1903" spans="1:9" s="53" customFormat="1">
      <c r="A1903" s="49"/>
      <c r="B1903" s="50"/>
      <c r="C1903" s="51"/>
      <c r="D1903" s="49"/>
      <c r="E1903" s="52"/>
      <c r="F1903" s="52"/>
      <c r="G1903" s="52"/>
      <c r="H1903" s="52"/>
      <c r="I1903" s="52"/>
    </row>
    <row r="1904" spans="1:9" s="53" customFormat="1">
      <c r="A1904" s="49"/>
      <c r="B1904" s="50"/>
      <c r="C1904" s="51"/>
      <c r="D1904" s="49"/>
      <c r="E1904" s="52"/>
      <c r="F1904" s="52"/>
      <c r="G1904" s="52"/>
      <c r="H1904" s="52"/>
      <c r="I1904" s="52"/>
    </row>
    <row r="1905" spans="1:9" s="53" customFormat="1">
      <c r="A1905" s="49"/>
      <c r="B1905" s="50"/>
      <c r="C1905" s="51"/>
      <c r="D1905" s="49"/>
      <c r="E1905" s="52"/>
      <c r="F1905" s="52"/>
      <c r="G1905" s="52"/>
      <c r="H1905" s="52"/>
      <c r="I1905" s="52"/>
    </row>
    <row r="1906" spans="1:9" s="53" customFormat="1">
      <c r="A1906" s="49"/>
      <c r="B1906" s="50"/>
      <c r="C1906" s="51"/>
      <c r="D1906" s="49"/>
      <c r="E1906" s="52"/>
      <c r="F1906" s="52"/>
      <c r="G1906" s="52"/>
      <c r="H1906" s="52"/>
      <c r="I1906" s="52"/>
    </row>
    <row r="1907" spans="1:9" s="53" customFormat="1">
      <c r="A1907" s="49"/>
      <c r="B1907" s="50"/>
      <c r="C1907" s="51"/>
      <c r="D1907" s="49"/>
      <c r="E1907" s="52"/>
      <c r="F1907" s="52"/>
      <c r="G1907" s="52"/>
      <c r="H1907" s="52"/>
      <c r="I1907" s="52"/>
    </row>
    <row r="1908" spans="1:9" s="53" customFormat="1">
      <c r="A1908" s="49"/>
      <c r="B1908" s="50"/>
      <c r="C1908" s="51"/>
      <c r="D1908" s="49"/>
      <c r="E1908" s="52"/>
      <c r="F1908" s="52"/>
      <c r="G1908" s="52"/>
      <c r="H1908" s="52"/>
      <c r="I1908" s="52"/>
    </row>
    <row r="1909" spans="1:9" s="53" customFormat="1">
      <c r="A1909" s="49"/>
      <c r="B1909" s="50"/>
      <c r="C1909" s="51"/>
      <c r="D1909" s="49"/>
      <c r="E1909" s="52"/>
      <c r="F1909" s="52"/>
      <c r="G1909" s="52"/>
      <c r="H1909" s="52"/>
      <c r="I1909" s="52"/>
    </row>
    <row r="1910" spans="1:9" s="53" customFormat="1">
      <c r="A1910" s="49"/>
      <c r="B1910" s="50"/>
      <c r="C1910" s="51"/>
      <c r="D1910" s="49"/>
      <c r="E1910" s="52"/>
      <c r="F1910" s="52"/>
      <c r="G1910" s="52"/>
      <c r="H1910" s="52"/>
      <c r="I1910" s="52"/>
    </row>
    <row r="1911" spans="1:9" s="53" customFormat="1">
      <c r="A1911" s="49"/>
      <c r="B1911" s="50"/>
      <c r="C1911" s="51"/>
      <c r="D1911" s="49"/>
      <c r="E1911" s="52"/>
      <c r="F1911" s="52"/>
      <c r="G1911" s="52"/>
      <c r="H1911" s="52"/>
      <c r="I1911" s="52"/>
    </row>
    <row r="1912" spans="1:9" s="53" customFormat="1">
      <c r="A1912" s="49"/>
      <c r="B1912" s="50"/>
      <c r="C1912" s="51"/>
      <c r="D1912" s="49"/>
      <c r="E1912" s="52"/>
      <c r="F1912" s="52"/>
      <c r="G1912" s="52"/>
      <c r="H1912" s="52"/>
      <c r="I1912" s="52"/>
    </row>
    <row r="1913" spans="1:9" s="53" customFormat="1">
      <c r="A1913" s="49"/>
      <c r="B1913" s="50"/>
      <c r="C1913" s="51"/>
      <c r="D1913" s="49"/>
      <c r="E1913" s="52"/>
      <c r="F1913" s="52"/>
      <c r="G1913" s="52"/>
      <c r="H1913" s="52"/>
      <c r="I1913" s="52"/>
    </row>
    <row r="1914" spans="1:9" s="53" customFormat="1">
      <c r="A1914" s="49"/>
      <c r="B1914" s="50"/>
      <c r="C1914" s="51"/>
      <c r="D1914" s="49"/>
      <c r="E1914" s="52"/>
      <c r="F1914" s="52"/>
      <c r="G1914" s="52"/>
      <c r="H1914" s="52"/>
      <c r="I1914" s="52"/>
    </row>
    <row r="1915" spans="1:9" s="53" customFormat="1">
      <c r="A1915" s="49"/>
      <c r="B1915" s="50"/>
      <c r="C1915" s="51"/>
      <c r="D1915" s="49"/>
      <c r="E1915" s="52"/>
      <c r="F1915" s="52"/>
      <c r="G1915" s="52"/>
      <c r="H1915" s="52"/>
      <c r="I1915" s="52"/>
    </row>
    <row r="1916" spans="1:9" s="53" customFormat="1">
      <c r="A1916" s="49"/>
      <c r="B1916" s="50"/>
      <c r="C1916" s="51"/>
      <c r="D1916" s="49"/>
      <c r="E1916" s="52"/>
      <c r="F1916" s="52"/>
      <c r="G1916" s="52"/>
      <c r="H1916" s="52"/>
      <c r="I1916" s="52"/>
    </row>
    <row r="1917" spans="1:9" s="53" customFormat="1">
      <c r="A1917" s="49"/>
      <c r="B1917" s="50"/>
      <c r="C1917" s="51"/>
      <c r="D1917" s="49"/>
      <c r="E1917" s="52"/>
      <c r="F1917" s="52"/>
      <c r="G1917" s="52"/>
      <c r="H1917" s="52"/>
      <c r="I1917" s="52"/>
    </row>
    <row r="1918" spans="1:9" s="53" customFormat="1">
      <c r="A1918" s="49"/>
      <c r="B1918" s="50"/>
      <c r="C1918" s="51"/>
      <c r="D1918" s="49"/>
      <c r="E1918" s="52"/>
      <c r="F1918" s="52"/>
      <c r="G1918" s="52"/>
      <c r="H1918" s="52"/>
      <c r="I1918" s="52"/>
    </row>
    <row r="1919" spans="1:9" s="53" customFormat="1">
      <c r="A1919" s="49"/>
      <c r="B1919" s="50"/>
      <c r="C1919" s="51"/>
      <c r="D1919" s="49"/>
      <c r="E1919" s="52"/>
      <c r="F1919" s="52"/>
      <c r="G1919" s="52"/>
      <c r="H1919" s="52"/>
      <c r="I1919" s="52"/>
    </row>
    <row r="1920" spans="1:9" s="53" customFormat="1">
      <c r="A1920" s="49"/>
      <c r="B1920" s="50"/>
      <c r="C1920" s="51"/>
      <c r="D1920" s="49"/>
      <c r="E1920" s="52"/>
      <c r="F1920" s="52"/>
      <c r="G1920" s="52"/>
      <c r="H1920" s="52"/>
      <c r="I1920" s="52"/>
    </row>
    <row r="1921" spans="1:9" s="53" customFormat="1">
      <c r="A1921" s="49"/>
      <c r="B1921" s="50"/>
      <c r="C1921" s="51"/>
      <c r="D1921" s="49"/>
      <c r="E1921" s="52"/>
      <c r="F1921" s="52"/>
      <c r="G1921" s="52"/>
      <c r="H1921" s="52"/>
      <c r="I1921" s="52"/>
    </row>
    <row r="1922" spans="1:9" s="53" customFormat="1">
      <c r="A1922" s="49"/>
      <c r="B1922" s="50"/>
      <c r="C1922" s="51"/>
      <c r="D1922" s="49"/>
      <c r="E1922" s="52"/>
      <c r="F1922" s="52"/>
      <c r="G1922" s="52"/>
      <c r="H1922" s="52"/>
      <c r="I1922" s="52"/>
    </row>
    <row r="1923" spans="1:9" s="53" customFormat="1">
      <c r="A1923" s="49"/>
      <c r="B1923" s="50"/>
      <c r="C1923" s="51"/>
      <c r="D1923" s="49"/>
      <c r="E1923" s="52"/>
      <c r="F1923" s="52"/>
      <c r="G1923" s="52"/>
      <c r="H1923" s="52"/>
      <c r="I1923" s="52"/>
    </row>
    <row r="1924" spans="1:9" s="53" customFormat="1">
      <c r="A1924" s="49"/>
      <c r="B1924" s="50"/>
      <c r="C1924" s="51"/>
      <c r="D1924" s="49"/>
      <c r="E1924" s="52"/>
      <c r="F1924" s="52"/>
      <c r="G1924" s="52"/>
      <c r="H1924" s="52"/>
      <c r="I1924" s="52"/>
    </row>
    <row r="1925" spans="1:9" s="53" customFormat="1">
      <c r="A1925" s="49"/>
      <c r="B1925" s="50"/>
      <c r="C1925" s="51"/>
      <c r="D1925" s="49"/>
      <c r="E1925" s="52"/>
      <c r="F1925" s="52"/>
      <c r="G1925" s="52"/>
      <c r="H1925" s="52"/>
      <c r="I1925" s="52"/>
    </row>
    <row r="1926" spans="1:9" s="53" customFormat="1">
      <c r="A1926" s="49"/>
      <c r="B1926" s="50"/>
      <c r="C1926" s="51"/>
      <c r="D1926" s="49"/>
      <c r="E1926" s="52"/>
      <c r="F1926" s="52"/>
      <c r="G1926" s="52"/>
      <c r="H1926" s="52"/>
      <c r="I1926" s="52"/>
    </row>
    <row r="1927" spans="1:9" s="53" customFormat="1">
      <c r="A1927" s="49"/>
      <c r="B1927" s="50"/>
      <c r="C1927" s="51"/>
      <c r="D1927" s="49"/>
      <c r="E1927" s="52"/>
      <c r="F1927" s="52"/>
      <c r="G1927" s="52"/>
      <c r="H1927" s="52"/>
      <c r="I1927" s="52"/>
    </row>
    <row r="1928" spans="1:9" s="53" customFormat="1">
      <c r="A1928" s="49"/>
      <c r="B1928" s="50"/>
      <c r="C1928" s="51"/>
      <c r="D1928" s="49"/>
      <c r="E1928" s="52"/>
      <c r="F1928" s="52"/>
      <c r="G1928" s="52"/>
      <c r="H1928" s="52"/>
      <c r="I1928" s="52"/>
    </row>
    <row r="1929" spans="1:9" s="53" customFormat="1">
      <c r="A1929" s="49"/>
      <c r="B1929" s="50"/>
      <c r="C1929" s="51"/>
      <c r="D1929" s="49"/>
      <c r="E1929" s="52"/>
      <c r="F1929" s="52"/>
      <c r="G1929" s="52"/>
      <c r="H1929" s="52"/>
      <c r="I1929" s="52"/>
    </row>
    <row r="1930" spans="1:9" s="53" customFormat="1">
      <c r="A1930" s="49"/>
      <c r="B1930" s="50"/>
      <c r="C1930" s="51"/>
      <c r="D1930" s="49"/>
      <c r="E1930" s="52"/>
      <c r="F1930" s="52"/>
      <c r="G1930" s="52"/>
      <c r="H1930" s="52"/>
      <c r="I1930" s="52"/>
    </row>
    <row r="1931" spans="1:9" s="53" customFormat="1">
      <c r="A1931" s="49"/>
      <c r="B1931" s="50"/>
      <c r="C1931" s="51"/>
      <c r="D1931" s="49"/>
      <c r="E1931" s="52"/>
      <c r="F1931" s="52"/>
      <c r="G1931" s="52"/>
      <c r="H1931" s="52"/>
      <c r="I1931" s="52"/>
    </row>
    <row r="1932" spans="1:9" s="53" customFormat="1">
      <c r="A1932" s="49"/>
      <c r="B1932" s="50"/>
      <c r="C1932" s="51"/>
      <c r="D1932" s="49"/>
      <c r="E1932" s="52"/>
      <c r="F1932" s="52"/>
      <c r="G1932" s="52"/>
      <c r="H1932" s="52"/>
      <c r="I1932" s="52"/>
    </row>
    <row r="1933" spans="1:9" s="53" customFormat="1">
      <c r="A1933" s="49"/>
      <c r="B1933" s="50"/>
      <c r="C1933" s="51"/>
      <c r="D1933" s="49"/>
      <c r="E1933" s="52"/>
      <c r="F1933" s="52"/>
      <c r="G1933" s="52"/>
      <c r="H1933" s="52"/>
      <c r="I1933" s="52"/>
    </row>
    <row r="1934" spans="1:9" s="53" customFormat="1">
      <c r="A1934" s="49"/>
      <c r="B1934" s="50"/>
      <c r="C1934" s="51"/>
      <c r="D1934" s="49"/>
      <c r="E1934" s="52"/>
      <c r="F1934" s="52"/>
      <c r="G1934" s="52"/>
      <c r="H1934" s="52"/>
      <c r="I1934" s="52"/>
    </row>
    <row r="1935" spans="1:9" s="53" customFormat="1">
      <c r="A1935" s="49"/>
      <c r="B1935" s="50"/>
      <c r="C1935" s="51"/>
      <c r="D1935" s="49"/>
      <c r="E1935" s="52"/>
      <c r="F1935" s="52"/>
      <c r="G1935" s="52"/>
      <c r="H1935" s="52"/>
      <c r="I1935" s="52"/>
    </row>
    <row r="1936" spans="1:9" s="53" customFormat="1">
      <c r="A1936" s="49"/>
      <c r="B1936" s="50"/>
      <c r="C1936" s="51"/>
      <c r="D1936" s="49"/>
      <c r="E1936" s="52"/>
      <c r="F1936" s="52"/>
      <c r="G1936" s="52"/>
      <c r="H1936" s="52"/>
      <c r="I1936" s="52"/>
    </row>
    <row r="1937" spans="1:9" s="53" customFormat="1">
      <c r="A1937" s="49"/>
      <c r="B1937" s="50"/>
      <c r="C1937" s="51"/>
      <c r="D1937" s="49"/>
      <c r="E1937" s="52"/>
      <c r="F1937" s="52"/>
      <c r="G1937" s="52"/>
      <c r="H1937" s="52"/>
      <c r="I1937" s="52"/>
    </row>
    <row r="1938" spans="1:9" s="53" customFormat="1">
      <c r="A1938" s="49"/>
      <c r="B1938" s="50"/>
      <c r="C1938" s="51"/>
      <c r="D1938" s="49"/>
      <c r="E1938" s="52"/>
      <c r="F1938" s="52"/>
      <c r="G1938" s="52"/>
      <c r="H1938" s="52"/>
      <c r="I1938" s="52"/>
    </row>
    <row r="1939" spans="1:9" s="53" customFormat="1">
      <c r="A1939" s="49"/>
      <c r="B1939" s="50"/>
      <c r="C1939" s="51"/>
      <c r="D1939" s="49"/>
      <c r="E1939" s="52"/>
      <c r="F1939" s="52"/>
      <c r="G1939" s="52"/>
      <c r="H1939" s="52"/>
      <c r="I1939" s="52"/>
    </row>
    <row r="1940" spans="1:9" s="53" customFormat="1">
      <c r="A1940" s="49"/>
      <c r="B1940" s="50"/>
      <c r="C1940" s="51"/>
      <c r="D1940" s="49"/>
      <c r="E1940" s="52"/>
      <c r="F1940" s="52"/>
      <c r="G1940" s="52"/>
      <c r="H1940" s="52"/>
      <c r="I1940" s="52"/>
    </row>
    <row r="1941" spans="1:9" s="53" customFormat="1">
      <c r="A1941" s="49"/>
      <c r="B1941" s="50"/>
      <c r="C1941" s="51"/>
      <c r="D1941" s="49"/>
      <c r="E1941" s="52"/>
      <c r="F1941" s="52"/>
      <c r="G1941" s="52"/>
      <c r="H1941" s="52"/>
      <c r="I1941" s="52"/>
    </row>
    <row r="1942" spans="1:9" s="53" customFormat="1">
      <c r="A1942" s="49"/>
      <c r="B1942" s="50"/>
      <c r="C1942" s="51"/>
      <c r="D1942" s="49"/>
      <c r="E1942" s="52"/>
      <c r="F1942" s="52"/>
      <c r="G1942" s="52"/>
      <c r="H1942" s="52"/>
      <c r="I1942" s="52"/>
    </row>
    <row r="1943" spans="1:9" s="53" customFormat="1">
      <c r="A1943" s="49"/>
      <c r="B1943" s="50"/>
      <c r="C1943" s="51"/>
      <c r="D1943" s="49"/>
      <c r="E1943" s="52"/>
      <c r="F1943" s="52"/>
      <c r="G1943" s="52"/>
      <c r="H1943" s="52"/>
      <c r="I1943" s="52"/>
    </row>
    <row r="1944" spans="1:9" s="53" customFormat="1">
      <c r="A1944" s="49"/>
      <c r="B1944" s="50"/>
      <c r="C1944" s="51"/>
      <c r="D1944" s="49"/>
      <c r="E1944" s="52"/>
      <c r="F1944" s="52"/>
      <c r="G1944" s="52"/>
      <c r="H1944" s="52"/>
      <c r="I1944" s="52"/>
    </row>
    <row r="1945" spans="1:9" s="53" customFormat="1">
      <c r="A1945" s="49"/>
      <c r="B1945" s="50"/>
      <c r="C1945" s="51"/>
      <c r="D1945" s="49"/>
      <c r="E1945" s="52"/>
      <c r="F1945" s="52"/>
      <c r="G1945" s="52"/>
      <c r="H1945" s="52"/>
      <c r="I1945" s="52"/>
    </row>
    <row r="1946" spans="1:9" s="53" customFormat="1">
      <c r="A1946" s="49"/>
      <c r="B1946" s="50"/>
      <c r="C1946" s="51"/>
      <c r="D1946" s="49"/>
      <c r="E1946" s="52"/>
      <c r="F1946" s="52"/>
      <c r="G1946" s="52"/>
      <c r="H1946" s="52"/>
      <c r="I1946" s="52"/>
    </row>
    <row r="1947" spans="1:9" s="53" customFormat="1">
      <c r="A1947" s="49"/>
      <c r="B1947" s="50"/>
      <c r="C1947" s="51"/>
      <c r="D1947" s="49"/>
      <c r="E1947" s="52"/>
      <c r="F1947" s="52"/>
      <c r="G1947" s="52"/>
      <c r="H1947" s="52"/>
      <c r="I1947" s="52"/>
    </row>
    <row r="1948" spans="1:9" s="53" customFormat="1">
      <c r="A1948" s="49"/>
      <c r="B1948" s="50"/>
      <c r="C1948" s="51"/>
      <c r="D1948" s="49"/>
      <c r="E1948" s="52"/>
      <c r="F1948" s="52"/>
      <c r="G1948" s="52"/>
      <c r="H1948" s="52"/>
      <c r="I1948" s="52"/>
    </row>
    <row r="1949" spans="1:9" s="53" customFormat="1">
      <c r="A1949" s="49"/>
      <c r="B1949" s="50"/>
      <c r="C1949" s="51"/>
      <c r="D1949" s="49"/>
      <c r="E1949" s="52"/>
      <c r="F1949" s="52"/>
      <c r="G1949" s="52"/>
      <c r="H1949" s="52"/>
      <c r="I1949" s="52"/>
    </row>
    <row r="1950" spans="1:9" s="53" customFormat="1">
      <c r="A1950" s="49"/>
      <c r="B1950" s="50"/>
      <c r="C1950" s="51"/>
      <c r="D1950" s="49"/>
      <c r="E1950" s="52"/>
      <c r="F1950" s="52"/>
      <c r="G1950" s="52"/>
      <c r="H1950" s="52"/>
      <c r="I1950" s="52"/>
    </row>
    <row r="1951" spans="1:9" s="53" customFormat="1">
      <c r="A1951" s="49"/>
      <c r="B1951" s="50"/>
      <c r="C1951" s="51"/>
      <c r="D1951" s="49"/>
      <c r="E1951" s="52"/>
      <c r="F1951" s="52"/>
      <c r="G1951" s="52"/>
      <c r="H1951" s="52"/>
      <c r="I1951" s="52"/>
    </row>
    <row r="1952" spans="1:9" s="53" customFormat="1">
      <c r="A1952" s="49"/>
      <c r="B1952" s="50"/>
      <c r="C1952" s="51"/>
      <c r="D1952" s="49"/>
      <c r="E1952" s="52"/>
      <c r="F1952" s="52"/>
      <c r="G1952" s="52"/>
      <c r="H1952" s="52"/>
      <c r="I1952" s="52"/>
    </row>
    <row r="1953" spans="1:9" s="53" customFormat="1">
      <c r="A1953" s="49"/>
      <c r="B1953" s="50"/>
      <c r="C1953" s="51"/>
      <c r="D1953" s="49"/>
      <c r="E1953" s="52"/>
      <c r="F1953" s="52"/>
      <c r="G1953" s="52"/>
      <c r="H1953" s="52"/>
      <c r="I1953" s="52"/>
    </row>
    <row r="1954" spans="1:9" s="53" customFormat="1">
      <c r="A1954" s="49"/>
      <c r="B1954" s="50"/>
      <c r="C1954" s="51"/>
      <c r="D1954" s="49"/>
      <c r="E1954" s="52"/>
      <c r="F1954" s="52"/>
      <c r="G1954" s="52"/>
      <c r="H1954" s="52"/>
      <c r="I1954" s="52"/>
    </row>
    <row r="1955" spans="1:9" s="53" customFormat="1">
      <c r="A1955" s="49"/>
      <c r="B1955" s="50"/>
      <c r="C1955" s="51"/>
      <c r="D1955" s="49"/>
      <c r="E1955" s="52"/>
      <c r="F1955" s="52"/>
      <c r="G1955" s="52"/>
      <c r="H1955" s="52"/>
      <c r="I1955" s="52"/>
    </row>
    <row r="1956" spans="1:9" s="53" customFormat="1">
      <c r="A1956" s="49"/>
      <c r="B1956" s="50"/>
      <c r="C1956" s="51"/>
      <c r="D1956" s="49"/>
      <c r="E1956" s="52"/>
      <c r="F1956" s="52"/>
      <c r="G1956" s="52"/>
      <c r="H1956" s="52"/>
      <c r="I1956" s="52"/>
    </row>
    <row r="1957" spans="1:9" s="53" customFormat="1">
      <c r="A1957" s="49"/>
      <c r="B1957" s="50"/>
      <c r="C1957" s="51"/>
      <c r="D1957" s="49"/>
      <c r="E1957" s="52"/>
      <c r="F1957" s="52"/>
      <c r="G1957" s="52"/>
      <c r="H1957" s="52"/>
      <c r="I1957" s="52"/>
    </row>
    <row r="1958" spans="1:9" s="53" customFormat="1">
      <c r="A1958" s="49"/>
      <c r="B1958" s="50"/>
      <c r="C1958" s="51"/>
      <c r="D1958" s="49"/>
      <c r="E1958" s="52"/>
      <c r="F1958" s="52"/>
      <c r="G1958" s="52"/>
      <c r="H1958" s="52"/>
      <c r="I1958" s="52"/>
    </row>
    <row r="1959" spans="1:9" s="53" customFormat="1">
      <c r="A1959" s="49"/>
      <c r="B1959" s="50"/>
      <c r="C1959" s="51"/>
      <c r="D1959" s="49"/>
      <c r="E1959" s="52"/>
      <c r="F1959" s="52"/>
      <c r="G1959" s="52"/>
      <c r="H1959" s="52"/>
      <c r="I1959" s="52"/>
    </row>
    <row r="1960" spans="1:9" s="53" customFormat="1">
      <c r="A1960" s="49"/>
      <c r="B1960" s="50"/>
      <c r="C1960" s="51"/>
      <c r="D1960" s="49"/>
      <c r="E1960" s="52"/>
      <c r="F1960" s="52"/>
      <c r="G1960" s="52"/>
      <c r="H1960" s="52"/>
      <c r="I1960" s="52"/>
    </row>
    <row r="1961" spans="1:9" s="53" customFormat="1">
      <c r="A1961" s="49"/>
      <c r="B1961" s="50"/>
      <c r="C1961" s="51"/>
      <c r="D1961" s="49"/>
      <c r="E1961" s="52"/>
      <c r="F1961" s="52"/>
      <c r="G1961" s="52"/>
      <c r="H1961" s="52"/>
      <c r="I1961" s="52"/>
    </row>
    <row r="1962" spans="1:9" s="53" customFormat="1">
      <c r="A1962" s="49"/>
      <c r="B1962" s="50"/>
      <c r="C1962" s="51"/>
      <c r="D1962" s="49"/>
      <c r="E1962" s="52"/>
      <c r="F1962" s="52"/>
      <c r="G1962" s="52"/>
      <c r="H1962" s="52"/>
      <c r="I1962" s="52"/>
    </row>
    <row r="1963" spans="1:9" s="53" customFormat="1">
      <c r="A1963" s="49"/>
      <c r="B1963" s="50"/>
      <c r="C1963" s="51"/>
      <c r="D1963" s="49"/>
      <c r="E1963" s="52"/>
      <c r="F1963" s="52"/>
      <c r="G1963" s="52"/>
      <c r="H1963" s="52"/>
      <c r="I1963" s="52"/>
    </row>
    <row r="1964" spans="1:9" s="53" customFormat="1">
      <c r="A1964" s="49"/>
      <c r="B1964" s="50"/>
      <c r="C1964" s="51"/>
      <c r="D1964" s="49"/>
      <c r="E1964" s="52"/>
      <c r="F1964" s="52"/>
      <c r="G1964" s="52"/>
      <c r="H1964" s="52"/>
      <c r="I1964" s="52"/>
    </row>
    <row r="1965" spans="1:9" s="53" customFormat="1">
      <c r="A1965" s="49"/>
      <c r="B1965" s="50"/>
      <c r="C1965" s="51"/>
      <c r="D1965" s="49"/>
      <c r="E1965" s="52"/>
      <c r="F1965" s="52"/>
      <c r="G1965" s="52"/>
      <c r="H1965" s="52"/>
      <c r="I1965" s="52"/>
    </row>
    <row r="1966" spans="1:9" s="53" customFormat="1">
      <c r="A1966" s="49"/>
      <c r="B1966" s="50"/>
      <c r="C1966" s="51"/>
      <c r="D1966" s="49"/>
      <c r="E1966" s="52"/>
      <c r="F1966" s="52"/>
      <c r="G1966" s="52"/>
      <c r="H1966" s="52"/>
      <c r="I1966" s="52"/>
    </row>
    <row r="1967" spans="1:9" s="53" customFormat="1">
      <c r="A1967" s="49"/>
      <c r="B1967" s="50"/>
      <c r="C1967" s="51"/>
      <c r="D1967" s="49"/>
      <c r="E1967" s="52"/>
      <c r="F1967" s="52"/>
      <c r="G1967" s="52"/>
      <c r="H1967" s="52"/>
      <c r="I1967" s="52"/>
    </row>
    <row r="1968" spans="1:9" s="53" customFormat="1">
      <c r="A1968" s="49"/>
      <c r="B1968" s="50"/>
      <c r="C1968" s="51"/>
      <c r="D1968" s="49"/>
      <c r="E1968" s="52"/>
      <c r="F1968" s="52"/>
      <c r="G1968" s="52"/>
      <c r="H1968" s="52"/>
      <c r="I1968" s="52"/>
    </row>
    <row r="1969" spans="1:9" s="53" customFormat="1">
      <c r="A1969" s="49"/>
      <c r="B1969" s="50"/>
      <c r="C1969" s="51"/>
      <c r="D1969" s="49"/>
      <c r="E1969" s="52"/>
      <c r="F1969" s="52"/>
      <c r="G1969" s="52"/>
      <c r="H1969" s="52"/>
      <c r="I1969" s="52"/>
    </row>
    <row r="1970" spans="1:9" s="53" customFormat="1">
      <c r="A1970" s="49"/>
      <c r="B1970" s="50"/>
      <c r="C1970" s="51"/>
      <c r="D1970" s="49"/>
      <c r="E1970" s="52"/>
      <c r="F1970" s="52"/>
      <c r="G1970" s="52"/>
      <c r="H1970" s="52"/>
      <c r="I1970" s="52"/>
    </row>
    <row r="1971" spans="1:9" s="53" customFormat="1">
      <c r="A1971" s="49"/>
      <c r="B1971" s="50"/>
      <c r="C1971" s="51"/>
      <c r="D1971" s="49"/>
      <c r="E1971" s="52"/>
      <c r="F1971" s="52"/>
      <c r="G1971" s="52"/>
      <c r="H1971" s="52"/>
      <c r="I1971" s="52"/>
    </row>
    <row r="1972" spans="1:9" s="53" customFormat="1">
      <c r="A1972" s="49"/>
      <c r="B1972" s="50"/>
      <c r="C1972" s="51"/>
      <c r="D1972" s="49"/>
      <c r="E1972" s="52"/>
      <c r="F1972" s="52"/>
      <c r="G1972" s="52"/>
      <c r="H1972" s="52"/>
      <c r="I1972" s="52"/>
    </row>
    <row r="1973" spans="1:9" s="53" customFormat="1">
      <c r="A1973" s="49"/>
      <c r="B1973" s="50"/>
      <c r="C1973" s="51"/>
      <c r="D1973" s="49"/>
      <c r="E1973" s="52"/>
      <c r="F1973" s="52"/>
      <c r="G1973" s="52"/>
      <c r="H1973" s="52"/>
      <c r="I1973" s="52"/>
    </row>
    <row r="1974" spans="1:9" s="53" customFormat="1">
      <c r="A1974" s="49"/>
      <c r="B1974" s="50"/>
      <c r="C1974" s="51"/>
      <c r="D1974" s="49"/>
      <c r="E1974" s="52"/>
      <c r="F1974" s="52"/>
      <c r="G1974" s="52"/>
      <c r="H1974" s="52"/>
      <c r="I1974" s="52"/>
    </row>
    <row r="1975" spans="1:9" s="53" customFormat="1">
      <c r="A1975" s="49"/>
      <c r="B1975" s="50"/>
      <c r="C1975" s="51"/>
      <c r="D1975" s="49"/>
      <c r="E1975" s="52"/>
      <c r="F1975" s="52"/>
      <c r="G1975" s="52"/>
      <c r="H1975" s="52"/>
      <c r="I1975" s="52"/>
    </row>
    <row r="1976" spans="1:9" s="53" customFormat="1">
      <c r="A1976" s="49"/>
      <c r="B1976" s="50"/>
      <c r="C1976" s="51"/>
      <c r="D1976" s="49"/>
      <c r="E1976" s="52"/>
      <c r="F1976" s="52"/>
      <c r="G1976" s="52"/>
      <c r="H1976" s="52"/>
      <c r="I1976" s="52"/>
    </row>
    <row r="1977" spans="1:9" s="53" customFormat="1">
      <c r="A1977" s="49"/>
      <c r="B1977" s="50"/>
      <c r="C1977" s="51"/>
      <c r="D1977" s="49"/>
      <c r="E1977" s="52"/>
      <c r="F1977" s="52"/>
      <c r="G1977" s="52"/>
      <c r="H1977" s="52"/>
      <c r="I1977" s="52"/>
    </row>
    <row r="1978" spans="1:9" s="53" customFormat="1">
      <c r="A1978" s="49"/>
      <c r="B1978" s="50"/>
      <c r="C1978" s="51"/>
      <c r="D1978" s="49"/>
      <c r="E1978" s="52"/>
      <c r="F1978" s="52"/>
      <c r="G1978" s="52"/>
      <c r="H1978" s="52"/>
      <c r="I1978" s="52"/>
    </row>
    <row r="1979" spans="1:9" s="53" customFormat="1">
      <c r="A1979" s="49"/>
      <c r="B1979" s="50"/>
      <c r="C1979" s="51"/>
      <c r="D1979" s="49"/>
      <c r="E1979" s="52"/>
      <c r="F1979" s="52"/>
      <c r="G1979" s="52"/>
      <c r="H1979" s="52"/>
      <c r="I1979" s="52"/>
    </row>
    <row r="1980" spans="1:9" s="53" customFormat="1">
      <c r="A1980" s="49"/>
      <c r="B1980" s="50"/>
      <c r="C1980" s="51"/>
      <c r="D1980" s="49"/>
      <c r="E1980" s="52"/>
      <c r="F1980" s="52"/>
      <c r="G1980" s="52"/>
      <c r="H1980" s="52"/>
      <c r="I1980" s="52"/>
    </row>
    <row r="1981" spans="1:9" s="53" customFormat="1">
      <c r="A1981" s="49"/>
      <c r="B1981" s="50"/>
      <c r="C1981" s="51"/>
      <c r="D1981" s="49"/>
      <c r="E1981" s="52"/>
      <c r="F1981" s="52"/>
      <c r="G1981" s="52"/>
      <c r="H1981" s="52"/>
      <c r="I1981" s="52"/>
    </row>
    <row r="1982" spans="1:9" s="53" customFormat="1">
      <c r="A1982" s="49"/>
      <c r="B1982" s="50"/>
      <c r="C1982" s="51"/>
      <c r="D1982" s="49"/>
      <c r="E1982" s="52"/>
      <c r="F1982" s="52"/>
      <c r="G1982" s="52"/>
      <c r="H1982" s="52"/>
      <c r="I1982" s="52"/>
    </row>
    <row r="1983" spans="1:9" s="53" customFormat="1">
      <c r="A1983" s="49"/>
      <c r="B1983" s="50"/>
      <c r="C1983" s="51"/>
      <c r="D1983" s="49"/>
      <c r="E1983" s="52"/>
      <c r="F1983" s="52"/>
      <c r="G1983" s="52"/>
      <c r="H1983" s="52"/>
      <c r="I1983" s="52"/>
    </row>
    <row r="1984" spans="1:9" s="53" customFormat="1">
      <c r="A1984" s="49"/>
      <c r="B1984" s="50"/>
      <c r="C1984" s="51"/>
      <c r="D1984" s="49"/>
      <c r="E1984" s="52"/>
      <c r="F1984" s="52"/>
      <c r="G1984" s="52"/>
      <c r="H1984" s="52"/>
      <c r="I1984" s="52"/>
    </row>
    <row r="1985" spans="1:9" s="53" customFormat="1">
      <c r="A1985" s="49"/>
      <c r="B1985" s="50"/>
      <c r="C1985" s="51"/>
      <c r="D1985" s="49"/>
      <c r="E1985" s="52"/>
      <c r="F1985" s="52"/>
      <c r="G1985" s="52"/>
      <c r="H1985" s="52"/>
      <c r="I1985" s="52"/>
    </row>
    <row r="1986" spans="1:9" s="53" customFormat="1">
      <c r="A1986" s="49"/>
      <c r="B1986" s="50"/>
      <c r="C1986" s="51"/>
      <c r="D1986" s="49"/>
      <c r="E1986" s="52"/>
      <c r="F1986" s="52"/>
      <c r="G1986" s="52"/>
      <c r="H1986" s="52"/>
      <c r="I1986" s="52"/>
    </row>
    <row r="1987" spans="1:9" s="53" customFormat="1">
      <c r="A1987" s="49"/>
      <c r="B1987" s="50"/>
      <c r="C1987" s="51"/>
      <c r="D1987" s="49"/>
      <c r="E1987" s="52"/>
      <c r="F1987" s="52"/>
      <c r="G1987" s="52"/>
      <c r="H1987" s="52"/>
      <c r="I1987" s="52"/>
    </row>
    <row r="1988" spans="1:9" s="53" customFormat="1">
      <c r="A1988" s="49"/>
      <c r="B1988" s="50"/>
      <c r="C1988" s="51"/>
      <c r="D1988" s="49"/>
      <c r="E1988" s="52"/>
      <c r="F1988" s="52"/>
      <c r="G1988" s="52"/>
      <c r="H1988" s="52"/>
      <c r="I1988" s="52"/>
    </row>
    <row r="1989" spans="1:9" s="53" customFormat="1">
      <c r="A1989" s="49"/>
      <c r="B1989" s="50"/>
      <c r="C1989" s="51"/>
      <c r="D1989" s="49"/>
      <c r="E1989" s="52"/>
      <c r="F1989" s="52"/>
      <c r="G1989" s="52"/>
      <c r="H1989" s="52"/>
      <c r="I1989" s="52"/>
    </row>
    <row r="1990" spans="1:9" s="53" customFormat="1">
      <c r="A1990" s="49"/>
      <c r="B1990" s="50"/>
      <c r="C1990" s="51"/>
      <c r="D1990" s="49"/>
      <c r="E1990" s="52"/>
      <c r="F1990" s="52"/>
      <c r="G1990" s="52"/>
      <c r="H1990" s="52"/>
      <c r="I1990" s="52"/>
    </row>
    <row r="1991" spans="1:9" s="53" customFormat="1">
      <c r="A1991" s="49"/>
      <c r="B1991" s="50"/>
      <c r="C1991" s="51"/>
      <c r="D1991" s="49"/>
      <c r="E1991" s="52"/>
      <c r="F1991" s="52"/>
      <c r="G1991" s="52"/>
      <c r="H1991" s="52"/>
      <c r="I1991" s="52"/>
    </row>
    <row r="1992" spans="1:9" s="53" customFormat="1">
      <c r="A1992" s="49"/>
      <c r="B1992" s="50"/>
      <c r="C1992" s="51"/>
      <c r="D1992" s="49"/>
      <c r="E1992" s="52"/>
      <c r="F1992" s="52"/>
      <c r="G1992" s="52"/>
      <c r="H1992" s="52"/>
      <c r="I1992" s="52"/>
    </row>
    <row r="1993" spans="1:9" s="53" customFormat="1">
      <c r="A1993" s="49"/>
      <c r="B1993" s="50"/>
      <c r="C1993" s="51"/>
      <c r="D1993" s="49"/>
      <c r="E1993" s="52"/>
      <c r="F1993" s="52"/>
      <c r="G1993" s="52"/>
      <c r="H1993" s="52"/>
      <c r="I1993" s="52"/>
    </row>
    <row r="1994" spans="1:9" s="53" customFormat="1">
      <c r="A1994" s="49"/>
      <c r="B1994" s="50"/>
      <c r="C1994" s="51"/>
      <c r="D1994" s="49"/>
      <c r="E1994" s="52"/>
      <c r="F1994" s="52"/>
      <c r="G1994" s="52"/>
      <c r="H1994" s="52"/>
      <c r="I1994" s="52"/>
    </row>
    <row r="1995" spans="1:9" s="53" customFormat="1">
      <c r="A1995" s="49"/>
      <c r="B1995" s="50"/>
      <c r="C1995" s="51"/>
      <c r="D1995" s="49"/>
      <c r="E1995" s="52"/>
      <c r="F1995" s="52"/>
      <c r="G1995" s="52"/>
      <c r="H1995" s="52"/>
      <c r="I1995" s="52"/>
    </row>
    <row r="1996" spans="1:9" s="53" customFormat="1">
      <c r="A1996" s="49"/>
      <c r="B1996" s="50"/>
      <c r="C1996" s="51"/>
      <c r="D1996" s="49"/>
      <c r="E1996" s="52"/>
      <c r="F1996" s="52"/>
      <c r="G1996" s="52"/>
      <c r="H1996" s="52"/>
      <c r="I1996" s="52"/>
    </row>
    <row r="1997" spans="1:9" s="53" customFormat="1">
      <c r="A1997" s="49"/>
      <c r="B1997" s="50"/>
      <c r="C1997" s="51"/>
      <c r="D1997" s="49"/>
      <c r="E1997" s="52"/>
      <c r="F1997" s="52"/>
      <c r="G1997" s="52"/>
      <c r="H1997" s="52"/>
      <c r="I1997" s="52"/>
    </row>
    <row r="1998" spans="1:9" s="53" customFormat="1">
      <c r="A1998" s="49"/>
      <c r="B1998" s="50"/>
      <c r="C1998" s="51"/>
      <c r="D1998" s="49"/>
      <c r="E1998" s="52"/>
      <c r="F1998" s="52"/>
      <c r="G1998" s="52"/>
      <c r="H1998" s="52"/>
      <c r="I1998" s="52"/>
    </row>
    <row r="1999" spans="1:9" s="53" customFormat="1">
      <c r="A1999" s="49"/>
      <c r="B1999" s="50"/>
      <c r="C1999" s="51"/>
      <c r="D1999" s="49"/>
      <c r="E1999" s="52"/>
      <c r="F1999" s="52"/>
      <c r="G1999" s="52"/>
      <c r="H1999" s="52"/>
      <c r="I1999" s="52"/>
    </row>
    <row r="2000" spans="1:9" s="53" customFormat="1">
      <c r="A2000" s="49"/>
      <c r="B2000" s="50"/>
      <c r="C2000" s="51"/>
      <c r="D2000" s="49"/>
      <c r="E2000" s="52"/>
      <c r="F2000" s="52"/>
      <c r="G2000" s="52"/>
      <c r="H2000" s="52"/>
      <c r="I2000" s="52"/>
    </row>
    <row r="2001" spans="1:9" s="53" customFormat="1">
      <c r="A2001" s="49"/>
      <c r="B2001" s="50"/>
      <c r="C2001" s="51"/>
      <c r="D2001" s="49"/>
      <c r="E2001" s="52"/>
      <c r="F2001" s="52"/>
      <c r="G2001" s="52"/>
      <c r="H2001" s="52"/>
      <c r="I2001" s="52"/>
    </row>
    <row r="2002" spans="1:9" s="53" customFormat="1">
      <c r="A2002" s="49"/>
      <c r="B2002" s="50"/>
      <c r="C2002" s="51"/>
      <c r="D2002" s="49"/>
      <c r="E2002" s="52"/>
      <c r="F2002" s="52"/>
      <c r="G2002" s="52"/>
      <c r="H2002" s="52"/>
      <c r="I2002" s="52"/>
    </row>
    <row r="2003" spans="1:9" s="53" customFormat="1">
      <c r="A2003" s="49"/>
      <c r="B2003" s="50"/>
      <c r="C2003" s="51"/>
      <c r="D2003" s="49"/>
      <c r="E2003" s="52"/>
      <c r="F2003" s="52"/>
      <c r="G2003" s="52"/>
      <c r="H2003" s="52"/>
      <c r="I2003" s="52"/>
    </row>
    <row r="2004" spans="1:9" s="53" customFormat="1">
      <c r="A2004" s="49"/>
      <c r="B2004" s="50"/>
      <c r="C2004" s="51"/>
      <c r="D2004" s="49"/>
      <c r="E2004" s="52"/>
      <c r="F2004" s="52"/>
      <c r="G2004" s="52"/>
      <c r="H2004" s="52"/>
      <c r="I2004" s="52"/>
    </row>
    <row r="2005" spans="1:9" s="53" customFormat="1">
      <c r="A2005" s="49"/>
      <c r="B2005" s="50"/>
      <c r="C2005" s="51"/>
      <c r="D2005" s="49"/>
      <c r="E2005" s="52"/>
      <c r="F2005" s="52"/>
      <c r="G2005" s="52"/>
      <c r="H2005" s="52"/>
      <c r="I2005" s="52"/>
    </row>
    <row r="2006" spans="1:9" s="53" customFormat="1">
      <c r="A2006" s="49"/>
      <c r="B2006" s="50"/>
      <c r="C2006" s="51"/>
      <c r="D2006" s="49"/>
      <c r="E2006" s="52"/>
      <c r="F2006" s="52"/>
      <c r="G2006" s="52"/>
      <c r="H2006" s="52"/>
      <c r="I2006" s="52"/>
    </row>
    <row r="2007" spans="1:9" s="53" customFormat="1">
      <c r="A2007" s="49"/>
      <c r="B2007" s="50"/>
      <c r="C2007" s="51"/>
      <c r="D2007" s="49"/>
      <c r="E2007" s="52"/>
      <c r="F2007" s="52"/>
      <c r="G2007" s="52"/>
      <c r="H2007" s="52"/>
      <c r="I2007" s="52"/>
    </row>
    <row r="2008" spans="1:9" s="53" customFormat="1">
      <c r="A2008" s="49"/>
      <c r="B2008" s="50"/>
      <c r="C2008" s="51"/>
      <c r="D2008" s="49"/>
      <c r="E2008" s="52"/>
      <c r="F2008" s="52"/>
      <c r="G2008" s="52"/>
      <c r="H2008" s="52"/>
      <c r="I2008" s="52"/>
    </row>
    <row r="2009" spans="1:9" s="53" customFormat="1">
      <c r="A2009" s="49"/>
      <c r="B2009" s="50"/>
      <c r="C2009" s="51"/>
      <c r="D2009" s="49"/>
      <c r="E2009" s="52"/>
      <c r="F2009" s="52"/>
      <c r="G2009" s="52"/>
      <c r="H2009" s="52"/>
      <c r="I2009" s="52"/>
    </row>
    <row r="2010" spans="1:9" s="53" customFormat="1">
      <c r="A2010" s="49"/>
      <c r="B2010" s="50"/>
      <c r="C2010" s="51"/>
      <c r="D2010" s="49"/>
      <c r="E2010" s="52"/>
      <c r="F2010" s="52"/>
      <c r="G2010" s="52"/>
      <c r="H2010" s="52"/>
      <c r="I2010" s="52"/>
    </row>
    <row r="2011" spans="1:9" s="53" customFormat="1">
      <c r="A2011" s="49"/>
      <c r="B2011" s="50"/>
      <c r="C2011" s="51"/>
      <c r="D2011" s="49"/>
      <c r="E2011" s="52"/>
      <c r="F2011" s="52"/>
      <c r="G2011" s="52"/>
      <c r="H2011" s="52"/>
      <c r="I2011" s="52"/>
    </row>
    <row r="2012" spans="1:9" s="53" customFormat="1">
      <c r="A2012" s="49"/>
      <c r="B2012" s="50"/>
      <c r="C2012" s="51"/>
      <c r="D2012" s="49"/>
      <c r="E2012" s="52"/>
      <c r="F2012" s="52"/>
      <c r="G2012" s="52"/>
      <c r="H2012" s="52"/>
      <c r="I2012" s="52"/>
    </row>
    <row r="2013" spans="1:9" s="53" customFormat="1">
      <c r="A2013" s="49"/>
      <c r="B2013" s="50"/>
      <c r="C2013" s="51"/>
      <c r="D2013" s="49"/>
      <c r="E2013" s="52"/>
      <c r="F2013" s="52"/>
      <c r="G2013" s="52"/>
      <c r="H2013" s="52"/>
      <c r="I2013" s="52"/>
    </row>
    <row r="2014" spans="1:9" s="53" customFormat="1">
      <c r="A2014" s="49"/>
      <c r="B2014" s="50"/>
      <c r="C2014" s="51"/>
      <c r="D2014" s="49"/>
      <c r="E2014" s="52"/>
      <c r="F2014" s="52"/>
      <c r="G2014" s="52"/>
      <c r="H2014" s="52"/>
      <c r="I2014" s="52"/>
    </row>
    <row r="2015" spans="1:9" s="53" customFormat="1">
      <c r="A2015" s="49"/>
      <c r="B2015" s="50"/>
      <c r="C2015" s="51"/>
      <c r="D2015" s="49"/>
      <c r="E2015" s="52"/>
      <c r="F2015" s="52"/>
      <c r="G2015" s="52"/>
      <c r="H2015" s="52"/>
      <c r="I2015" s="52"/>
    </row>
    <row r="2016" spans="1:9" s="53" customFormat="1">
      <c r="A2016" s="49"/>
      <c r="B2016" s="50"/>
      <c r="C2016" s="51"/>
      <c r="D2016" s="49"/>
      <c r="E2016" s="52"/>
      <c r="F2016" s="52"/>
      <c r="G2016" s="52"/>
      <c r="H2016" s="52"/>
      <c r="I2016" s="52"/>
    </row>
    <row r="2017" spans="1:9" s="53" customFormat="1">
      <c r="A2017" s="49"/>
      <c r="B2017" s="50"/>
      <c r="C2017" s="51"/>
      <c r="D2017" s="49"/>
      <c r="E2017" s="52"/>
      <c r="F2017" s="52"/>
      <c r="G2017" s="52"/>
      <c r="H2017" s="52"/>
      <c r="I2017" s="52"/>
    </row>
    <row r="2018" spans="1:9" s="53" customFormat="1">
      <c r="A2018" s="49"/>
      <c r="B2018" s="50"/>
      <c r="C2018" s="51"/>
      <c r="D2018" s="49"/>
      <c r="E2018" s="52"/>
      <c r="F2018" s="52"/>
      <c r="G2018" s="52"/>
      <c r="H2018" s="52"/>
      <c r="I2018" s="52"/>
    </row>
    <row r="2019" spans="1:9" s="53" customFormat="1">
      <c r="A2019" s="49"/>
      <c r="B2019" s="50"/>
      <c r="C2019" s="51"/>
      <c r="D2019" s="49"/>
      <c r="E2019" s="52"/>
      <c r="F2019" s="52"/>
      <c r="G2019" s="52"/>
      <c r="H2019" s="52"/>
      <c r="I2019" s="52"/>
    </row>
    <row r="2020" spans="1:9" s="53" customFormat="1">
      <c r="A2020" s="49"/>
      <c r="B2020" s="50"/>
      <c r="C2020" s="51"/>
      <c r="D2020" s="49"/>
      <c r="E2020" s="52"/>
      <c r="F2020" s="52"/>
      <c r="G2020" s="52"/>
      <c r="H2020" s="52"/>
      <c r="I2020" s="52"/>
    </row>
    <row r="2021" spans="1:9" s="53" customFormat="1">
      <c r="A2021" s="49"/>
      <c r="B2021" s="50"/>
      <c r="C2021" s="51"/>
      <c r="D2021" s="49"/>
      <c r="E2021" s="52"/>
      <c r="F2021" s="52"/>
      <c r="G2021" s="52"/>
      <c r="H2021" s="52"/>
      <c r="I2021" s="52"/>
    </row>
    <row r="2022" spans="1:9" s="53" customFormat="1">
      <c r="A2022" s="49"/>
      <c r="B2022" s="50"/>
      <c r="C2022" s="51"/>
      <c r="D2022" s="49"/>
      <c r="E2022" s="52"/>
      <c r="F2022" s="52"/>
      <c r="G2022" s="52"/>
      <c r="H2022" s="52"/>
      <c r="I2022" s="52"/>
    </row>
    <row r="2023" spans="1:9" s="53" customFormat="1">
      <c r="A2023" s="49"/>
      <c r="B2023" s="50"/>
      <c r="C2023" s="51"/>
      <c r="D2023" s="49"/>
      <c r="E2023" s="52"/>
      <c r="F2023" s="52"/>
      <c r="G2023" s="52"/>
      <c r="H2023" s="52"/>
      <c r="I2023" s="52"/>
    </row>
    <row r="2024" spans="1:9" s="53" customFormat="1">
      <c r="A2024" s="49"/>
      <c r="B2024" s="50"/>
      <c r="C2024" s="51"/>
      <c r="D2024" s="49"/>
      <c r="E2024" s="52"/>
      <c r="F2024" s="52"/>
      <c r="G2024" s="52"/>
      <c r="H2024" s="52"/>
      <c r="I2024" s="52"/>
    </row>
    <row r="2025" spans="1:9" s="53" customFormat="1">
      <c r="A2025" s="49"/>
      <c r="B2025" s="50"/>
      <c r="C2025" s="51"/>
      <c r="D2025" s="49"/>
      <c r="E2025" s="52"/>
      <c r="F2025" s="52"/>
      <c r="G2025" s="52"/>
      <c r="H2025" s="52"/>
      <c r="I2025" s="52"/>
    </row>
    <row r="2026" spans="1:9" s="53" customFormat="1">
      <c r="A2026" s="49"/>
      <c r="B2026" s="50"/>
      <c r="C2026" s="51"/>
      <c r="D2026" s="49"/>
      <c r="E2026" s="52"/>
      <c r="F2026" s="52"/>
      <c r="G2026" s="52"/>
      <c r="H2026" s="52"/>
      <c r="I2026" s="52"/>
    </row>
    <row r="2027" spans="1:9" s="53" customFormat="1">
      <c r="A2027" s="49"/>
      <c r="B2027" s="50"/>
      <c r="C2027" s="51"/>
      <c r="D2027" s="49"/>
      <c r="E2027" s="52"/>
      <c r="F2027" s="52"/>
      <c r="G2027" s="52"/>
      <c r="H2027" s="52"/>
      <c r="I2027" s="52"/>
    </row>
    <row r="2028" spans="1:9" s="53" customFormat="1">
      <c r="A2028" s="49"/>
      <c r="B2028" s="50"/>
      <c r="C2028" s="51"/>
      <c r="D2028" s="49"/>
      <c r="E2028" s="52"/>
      <c r="F2028" s="52"/>
      <c r="G2028" s="52"/>
      <c r="H2028" s="52"/>
      <c r="I2028" s="52"/>
    </row>
    <row r="2029" spans="1:9" s="53" customFormat="1">
      <c r="A2029" s="49"/>
      <c r="B2029" s="50"/>
      <c r="C2029" s="51"/>
      <c r="D2029" s="49"/>
      <c r="E2029" s="52"/>
      <c r="F2029" s="52"/>
      <c r="G2029" s="52"/>
      <c r="H2029" s="52"/>
      <c r="I2029" s="52"/>
    </row>
    <row r="2030" spans="1:9" s="53" customFormat="1">
      <c r="A2030" s="49"/>
      <c r="B2030" s="50"/>
      <c r="C2030" s="51"/>
      <c r="D2030" s="49"/>
      <c r="E2030" s="52"/>
      <c r="F2030" s="52"/>
      <c r="G2030" s="52"/>
      <c r="H2030" s="52"/>
      <c r="I2030" s="52"/>
    </row>
    <row r="2031" spans="1:9" s="53" customFormat="1">
      <c r="A2031" s="49"/>
      <c r="B2031" s="50"/>
      <c r="C2031" s="51"/>
      <c r="D2031" s="49"/>
      <c r="E2031" s="52"/>
      <c r="F2031" s="52"/>
      <c r="G2031" s="52"/>
      <c r="H2031" s="52"/>
      <c r="I2031" s="52"/>
    </row>
    <row r="2032" spans="1:9" s="53" customFormat="1">
      <c r="A2032" s="49"/>
      <c r="B2032" s="50"/>
      <c r="C2032" s="51"/>
      <c r="D2032" s="49"/>
      <c r="E2032" s="52"/>
      <c r="F2032" s="52"/>
      <c r="G2032" s="52"/>
      <c r="H2032" s="52"/>
      <c r="I2032" s="52"/>
    </row>
    <row r="2033" spans="1:9" s="53" customFormat="1">
      <c r="A2033" s="49"/>
      <c r="B2033" s="50"/>
      <c r="C2033" s="51"/>
      <c r="D2033" s="49"/>
      <c r="E2033" s="52"/>
      <c r="F2033" s="52"/>
      <c r="G2033" s="52"/>
      <c r="H2033" s="52"/>
      <c r="I2033" s="52"/>
    </row>
    <row r="2034" spans="1:9" s="53" customFormat="1">
      <c r="A2034" s="49"/>
      <c r="B2034" s="50"/>
      <c r="C2034" s="51"/>
      <c r="D2034" s="49"/>
      <c r="E2034" s="52"/>
      <c r="F2034" s="52"/>
      <c r="G2034" s="52"/>
      <c r="H2034" s="52"/>
      <c r="I2034" s="52"/>
    </row>
    <row r="2035" spans="1:9" s="53" customFormat="1">
      <c r="A2035" s="49"/>
      <c r="B2035" s="50"/>
      <c r="C2035" s="51"/>
      <c r="D2035" s="49"/>
      <c r="E2035" s="52"/>
      <c r="F2035" s="52"/>
      <c r="G2035" s="52"/>
      <c r="H2035" s="52"/>
      <c r="I2035" s="52"/>
    </row>
    <row r="2036" spans="1:9" s="53" customFormat="1">
      <c r="A2036" s="49"/>
      <c r="B2036" s="50"/>
      <c r="C2036" s="51"/>
      <c r="D2036" s="49"/>
      <c r="E2036" s="52"/>
      <c r="F2036" s="52"/>
      <c r="G2036" s="52"/>
      <c r="H2036" s="52"/>
      <c r="I2036" s="52"/>
    </row>
    <row r="2037" spans="1:9" s="53" customFormat="1">
      <c r="A2037" s="49"/>
      <c r="B2037" s="50"/>
      <c r="C2037" s="51"/>
      <c r="D2037" s="49"/>
      <c r="E2037" s="52"/>
      <c r="F2037" s="52"/>
      <c r="G2037" s="52"/>
      <c r="H2037" s="52"/>
      <c r="I2037" s="52"/>
    </row>
    <row r="2038" spans="1:9" s="53" customFormat="1">
      <c r="A2038" s="49"/>
      <c r="B2038" s="50"/>
      <c r="C2038" s="51"/>
      <c r="D2038" s="49"/>
      <c r="E2038" s="52"/>
      <c r="F2038" s="52"/>
      <c r="G2038" s="52"/>
      <c r="H2038" s="52"/>
      <c r="I2038" s="52"/>
    </row>
    <row r="2039" spans="1:9" s="53" customFormat="1">
      <c r="A2039" s="49"/>
      <c r="B2039" s="50"/>
      <c r="C2039" s="51"/>
      <c r="D2039" s="49"/>
      <c r="E2039" s="52"/>
      <c r="F2039" s="52"/>
      <c r="G2039" s="52"/>
      <c r="H2039" s="52"/>
      <c r="I2039" s="52"/>
    </row>
    <row r="2040" spans="1:9" s="53" customFormat="1">
      <c r="A2040" s="49"/>
      <c r="B2040" s="50"/>
      <c r="C2040" s="51"/>
      <c r="D2040" s="49"/>
      <c r="E2040" s="52"/>
      <c r="F2040" s="52"/>
      <c r="G2040" s="52"/>
      <c r="H2040" s="52"/>
      <c r="I2040" s="52"/>
    </row>
    <row r="2041" spans="1:9" s="53" customFormat="1">
      <c r="A2041" s="49"/>
      <c r="B2041" s="50"/>
      <c r="C2041" s="51"/>
      <c r="D2041" s="49"/>
      <c r="E2041" s="52"/>
      <c r="F2041" s="52"/>
      <c r="G2041" s="52"/>
      <c r="H2041" s="52"/>
      <c r="I2041" s="52"/>
    </row>
    <row r="2042" spans="1:9" s="53" customFormat="1">
      <c r="A2042" s="49"/>
      <c r="B2042" s="50"/>
      <c r="C2042" s="51"/>
      <c r="D2042" s="49"/>
      <c r="E2042" s="52"/>
      <c r="F2042" s="52"/>
      <c r="G2042" s="52"/>
      <c r="H2042" s="52"/>
      <c r="I2042" s="52"/>
    </row>
    <row r="2043" spans="1:9" s="53" customFormat="1">
      <c r="A2043" s="49"/>
      <c r="B2043" s="50"/>
      <c r="C2043" s="51"/>
      <c r="D2043" s="49"/>
      <c r="E2043" s="52"/>
      <c r="F2043" s="52"/>
      <c r="G2043" s="52"/>
      <c r="H2043" s="52"/>
      <c r="I2043" s="52"/>
    </row>
    <row r="2044" spans="1:9" s="53" customFormat="1">
      <c r="A2044" s="49"/>
      <c r="B2044" s="50"/>
      <c r="C2044" s="51"/>
      <c r="D2044" s="49"/>
      <c r="E2044" s="52"/>
      <c r="F2044" s="52"/>
      <c r="G2044" s="52"/>
      <c r="H2044" s="52"/>
      <c r="I2044" s="52"/>
    </row>
    <row r="2045" spans="1:9" s="53" customFormat="1">
      <c r="A2045" s="49"/>
      <c r="B2045" s="50"/>
      <c r="C2045" s="51"/>
      <c r="D2045" s="49"/>
      <c r="E2045" s="52"/>
      <c r="F2045" s="52"/>
      <c r="G2045" s="52"/>
      <c r="H2045" s="52"/>
      <c r="I2045" s="52"/>
    </row>
    <row r="2046" spans="1:9" s="53" customFormat="1">
      <c r="A2046" s="49"/>
      <c r="B2046" s="50"/>
      <c r="C2046" s="51"/>
      <c r="D2046" s="49"/>
      <c r="E2046" s="52"/>
      <c r="F2046" s="52"/>
      <c r="G2046" s="52"/>
      <c r="H2046" s="52"/>
      <c r="I2046" s="52"/>
    </row>
    <row r="2047" spans="1:9" s="53" customFormat="1">
      <c r="A2047" s="49"/>
      <c r="B2047" s="50"/>
      <c r="C2047" s="51"/>
      <c r="D2047" s="49"/>
      <c r="E2047" s="52"/>
      <c r="F2047" s="52"/>
      <c r="G2047" s="52"/>
      <c r="H2047" s="52"/>
      <c r="I2047" s="52"/>
    </row>
    <row r="2048" spans="1:9" s="53" customFormat="1">
      <c r="A2048" s="49"/>
      <c r="B2048" s="50"/>
      <c r="C2048" s="51"/>
      <c r="D2048" s="49"/>
      <c r="E2048" s="52"/>
      <c r="F2048" s="52"/>
      <c r="G2048" s="52"/>
      <c r="H2048" s="52"/>
      <c r="I2048" s="52"/>
    </row>
    <row r="2049" spans="1:9" s="53" customFormat="1">
      <c r="A2049" s="49"/>
      <c r="B2049" s="50"/>
      <c r="C2049" s="51"/>
      <c r="D2049" s="49"/>
      <c r="E2049" s="52"/>
      <c r="F2049" s="52"/>
      <c r="G2049" s="52"/>
      <c r="H2049" s="52"/>
      <c r="I2049" s="52"/>
    </row>
    <row r="2050" spans="1:9" s="53" customFormat="1">
      <c r="A2050" s="49"/>
      <c r="B2050" s="50"/>
      <c r="C2050" s="51"/>
      <c r="D2050" s="49"/>
      <c r="E2050" s="52"/>
      <c r="F2050" s="52"/>
      <c r="G2050" s="52"/>
      <c r="H2050" s="52"/>
      <c r="I2050" s="52"/>
    </row>
    <row r="2051" spans="1:9" s="53" customFormat="1">
      <c r="A2051" s="49"/>
      <c r="B2051" s="50"/>
      <c r="C2051" s="51"/>
      <c r="D2051" s="49"/>
      <c r="E2051" s="52"/>
      <c r="F2051" s="52"/>
      <c r="G2051" s="52"/>
      <c r="H2051" s="52"/>
      <c r="I2051" s="52"/>
    </row>
    <row r="2052" spans="1:9" s="53" customFormat="1">
      <c r="A2052" s="49"/>
      <c r="B2052" s="50"/>
      <c r="C2052" s="51"/>
      <c r="D2052" s="49"/>
      <c r="E2052" s="52"/>
      <c r="F2052" s="52"/>
      <c r="G2052" s="52"/>
      <c r="H2052" s="52"/>
      <c r="I2052" s="52"/>
    </row>
    <row r="2053" spans="1:9" s="53" customFormat="1">
      <c r="A2053" s="49"/>
      <c r="B2053" s="50"/>
      <c r="C2053" s="51"/>
      <c r="D2053" s="49"/>
      <c r="E2053" s="52"/>
      <c r="F2053" s="52"/>
      <c r="G2053" s="52"/>
      <c r="H2053" s="52"/>
      <c r="I2053" s="52"/>
    </row>
    <row r="2054" spans="1:9" s="53" customFormat="1">
      <c r="A2054" s="49"/>
      <c r="B2054" s="50"/>
      <c r="C2054" s="51"/>
      <c r="D2054" s="49"/>
      <c r="E2054" s="52"/>
      <c r="F2054" s="52"/>
      <c r="G2054" s="52"/>
      <c r="H2054" s="52"/>
      <c r="I2054" s="52"/>
    </row>
    <row r="2055" spans="1:9" s="53" customFormat="1">
      <c r="A2055" s="49"/>
      <c r="B2055" s="50"/>
      <c r="C2055" s="51"/>
      <c r="D2055" s="49"/>
      <c r="E2055" s="52"/>
      <c r="F2055" s="52"/>
      <c r="G2055" s="52"/>
      <c r="H2055" s="52"/>
      <c r="I2055" s="52"/>
    </row>
    <row r="2056" spans="1:9" s="53" customFormat="1">
      <c r="A2056" s="49"/>
      <c r="B2056" s="50"/>
      <c r="C2056" s="51"/>
      <c r="D2056" s="49"/>
      <c r="E2056" s="52"/>
      <c r="F2056" s="52"/>
      <c r="G2056" s="52"/>
      <c r="H2056" s="52"/>
      <c r="I2056" s="52"/>
    </row>
    <row r="2057" spans="1:9" s="53" customFormat="1">
      <c r="A2057" s="49"/>
      <c r="B2057" s="50"/>
      <c r="C2057" s="51"/>
      <c r="D2057" s="49"/>
      <c r="E2057" s="52"/>
      <c r="F2057" s="52"/>
      <c r="G2057" s="52"/>
      <c r="H2057" s="52"/>
      <c r="I2057" s="52"/>
    </row>
    <row r="2058" spans="1:9" s="53" customFormat="1">
      <c r="A2058" s="49"/>
      <c r="B2058" s="50"/>
      <c r="C2058" s="51"/>
      <c r="D2058" s="49"/>
      <c r="E2058" s="52"/>
      <c r="F2058" s="52"/>
      <c r="G2058" s="52"/>
      <c r="H2058" s="52"/>
      <c r="I2058" s="52"/>
    </row>
    <row r="2059" spans="1:9" s="53" customFormat="1">
      <c r="A2059" s="49"/>
      <c r="B2059" s="50"/>
      <c r="C2059" s="51"/>
      <c r="D2059" s="49"/>
      <c r="E2059" s="52"/>
      <c r="F2059" s="52"/>
      <c r="G2059" s="52"/>
      <c r="H2059" s="52"/>
      <c r="I2059" s="52"/>
    </row>
    <row r="2060" spans="1:9" s="53" customFormat="1">
      <c r="A2060" s="49"/>
      <c r="B2060" s="50"/>
      <c r="C2060" s="51"/>
      <c r="D2060" s="49"/>
      <c r="E2060" s="52"/>
      <c r="F2060" s="52"/>
      <c r="G2060" s="52"/>
      <c r="H2060" s="52"/>
      <c r="I2060" s="52"/>
    </row>
    <row r="2061" spans="1:9" s="53" customFormat="1">
      <c r="A2061" s="49"/>
      <c r="B2061" s="50"/>
      <c r="C2061" s="51"/>
      <c r="D2061" s="49"/>
      <c r="E2061" s="52"/>
      <c r="F2061" s="52"/>
      <c r="G2061" s="52"/>
      <c r="H2061" s="52"/>
      <c r="I2061" s="52"/>
    </row>
    <row r="2062" spans="1:9" s="53" customFormat="1">
      <c r="A2062" s="49"/>
      <c r="B2062" s="50"/>
      <c r="C2062" s="51"/>
      <c r="D2062" s="49"/>
      <c r="E2062" s="52"/>
      <c r="F2062" s="52"/>
      <c r="G2062" s="52"/>
      <c r="H2062" s="52"/>
      <c r="I2062" s="52"/>
    </row>
    <row r="2063" spans="1:9" s="53" customFormat="1">
      <c r="A2063" s="49"/>
      <c r="B2063" s="50"/>
      <c r="C2063" s="51"/>
      <c r="D2063" s="49"/>
      <c r="E2063" s="52"/>
      <c r="F2063" s="52"/>
      <c r="G2063" s="52"/>
      <c r="H2063" s="52"/>
      <c r="I2063" s="52"/>
    </row>
    <row r="2064" spans="1:9" s="53" customFormat="1">
      <c r="A2064" s="49"/>
      <c r="B2064" s="50"/>
      <c r="C2064" s="51"/>
      <c r="D2064" s="49"/>
      <c r="E2064" s="52"/>
      <c r="F2064" s="52"/>
      <c r="G2064" s="52"/>
      <c r="H2064" s="52"/>
      <c r="I2064" s="52"/>
    </row>
    <row r="2065" spans="1:9" s="53" customFormat="1">
      <c r="A2065" s="49"/>
      <c r="B2065" s="50"/>
      <c r="C2065" s="51"/>
      <c r="D2065" s="49"/>
      <c r="E2065" s="52"/>
      <c r="F2065" s="52"/>
      <c r="G2065" s="52"/>
      <c r="H2065" s="52"/>
      <c r="I2065" s="52"/>
    </row>
    <row r="2066" spans="1:9" s="53" customFormat="1">
      <c r="A2066" s="49"/>
      <c r="B2066" s="50"/>
      <c r="C2066" s="51"/>
      <c r="D2066" s="49"/>
      <c r="E2066" s="52"/>
      <c r="F2066" s="52"/>
      <c r="G2066" s="52"/>
      <c r="H2066" s="52"/>
      <c r="I2066" s="52"/>
    </row>
    <row r="2067" spans="1:9" s="53" customFormat="1">
      <c r="A2067" s="49"/>
      <c r="B2067" s="50"/>
      <c r="C2067" s="51"/>
      <c r="D2067" s="49"/>
      <c r="E2067" s="52"/>
      <c r="F2067" s="52"/>
      <c r="G2067" s="52"/>
      <c r="H2067" s="52"/>
      <c r="I2067" s="52"/>
    </row>
    <row r="2068" spans="1:9" s="53" customFormat="1">
      <c r="A2068" s="49"/>
      <c r="B2068" s="50"/>
      <c r="C2068" s="51"/>
      <c r="D2068" s="49"/>
      <c r="E2068" s="52"/>
      <c r="F2068" s="52"/>
      <c r="G2068" s="52"/>
      <c r="H2068" s="52"/>
      <c r="I2068" s="52"/>
    </row>
    <row r="2069" spans="1:9" s="53" customFormat="1">
      <c r="A2069" s="49"/>
      <c r="B2069" s="50"/>
      <c r="C2069" s="51"/>
      <c r="D2069" s="49"/>
      <c r="E2069" s="52"/>
      <c r="F2069" s="52"/>
      <c r="G2069" s="52"/>
      <c r="H2069" s="52"/>
      <c r="I2069" s="52"/>
    </row>
    <row r="2070" spans="1:9" s="53" customFormat="1">
      <c r="A2070" s="49"/>
      <c r="B2070" s="50"/>
      <c r="C2070" s="51"/>
      <c r="D2070" s="49"/>
      <c r="E2070" s="52"/>
      <c r="F2070" s="52"/>
      <c r="G2070" s="52"/>
      <c r="H2070" s="52"/>
      <c r="I2070" s="52"/>
    </row>
    <row r="2071" spans="1:9" s="53" customFormat="1">
      <c r="A2071" s="49"/>
      <c r="B2071" s="50"/>
      <c r="C2071" s="51"/>
      <c r="D2071" s="49"/>
      <c r="E2071" s="52"/>
      <c r="F2071" s="52"/>
      <c r="G2071" s="52"/>
      <c r="H2071" s="52"/>
      <c r="I2071" s="52"/>
    </row>
    <row r="2072" spans="1:9" s="53" customFormat="1">
      <c r="A2072" s="49"/>
      <c r="B2072" s="50"/>
      <c r="C2072" s="51"/>
      <c r="D2072" s="49"/>
      <c r="E2072" s="52"/>
      <c r="F2072" s="52"/>
      <c r="G2072" s="52"/>
      <c r="H2072" s="52"/>
      <c r="I2072" s="52"/>
    </row>
    <row r="2073" spans="1:9" s="53" customFormat="1">
      <c r="A2073" s="49"/>
      <c r="B2073" s="50"/>
      <c r="C2073" s="51"/>
      <c r="D2073" s="49"/>
      <c r="E2073" s="52"/>
      <c r="F2073" s="52"/>
      <c r="G2073" s="52"/>
      <c r="H2073" s="52"/>
      <c r="I2073" s="52"/>
    </row>
    <row r="2074" spans="1:9" s="53" customFormat="1">
      <c r="A2074" s="49"/>
      <c r="B2074" s="50"/>
      <c r="C2074" s="51"/>
      <c r="D2074" s="49"/>
      <c r="E2074" s="52"/>
      <c r="F2074" s="52"/>
      <c r="G2074" s="52"/>
      <c r="H2074" s="52"/>
      <c r="I2074" s="52"/>
    </row>
    <row r="2075" spans="1:9" s="53" customFormat="1">
      <c r="A2075" s="49"/>
      <c r="B2075" s="50"/>
      <c r="C2075" s="51"/>
      <c r="D2075" s="49"/>
      <c r="E2075" s="52"/>
      <c r="F2075" s="52"/>
      <c r="G2075" s="52"/>
      <c r="H2075" s="52"/>
      <c r="I2075" s="52"/>
    </row>
    <row r="2076" spans="1:9" s="53" customFormat="1">
      <c r="A2076" s="49"/>
      <c r="B2076" s="50"/>
      <c r="C2076" s="51"/>
      <c r="D2076" s="49"/>
      <c r="E2076" s="52"/>
      <c r="F2076" s="52"/>
      <c r="G2076" s="52"/>
      <c r="H2076" s="52"/>
      <c r="I2076" s="52"/>
    </row>
    <row r="2077" spans="1:9" s="53" customFormat="1">
      <c r="A2077" s="49"/>
      <c r="B2077" s="50"/>
      <c r="C2077" s="51"/>
      <c r="D2077" s="49"/>
      <c r="E2077" s="52"/>
      <c r="F2077" s="52"/>
      <c r="G2077" s="52"/>
      <c r="H2077" s="52"/>
      <c r="I2077" s="52"/>
    </row>
    <row r="2078" spans="1:9" s="53" customFormat="1">
      <c r="A2078" s="49"/>
      <c r="B2078" s="50"/>
      <c r="C2078" s="51"/>
      <c r="D2078" s="49"/>
      <c r="E2078" s="52"/>
      <c r="F2078" s="52"/>
      <c r="G2078" s="52"/>
      <c r="H2078" s="52"/>
      <c r="I2078" s="52"/>
    </row>
    <row r="2079" spans="1:9" s="53" customFormat="1">
      <c r="A2079" s="49"/>
      <c r="B2079" s="50"/>
      <c r="C2079" s="51"/>
      <c r="D2079" s="49"/>
      <c r="E2079" s="52"/>
      <c r="F2079" s="52"/>
      <c r="G2079" s="52"/>
      <c r="H2079" s="52"/>
      <c r="I2079" s="52"/>
    </row>
    <row r="2080" spans="1:9" s="53" customFormat="1">
      <c r="A2080" s="49"/>
      <c r="B2080" s="50"/>
      <c r="C2080" s="51"/>
      <c r="D2080" s="49"/>
      <c r="E2080" s="52"/>
      <c r="F2080" s="52"/>
      <c r="G2080" s="52"/>
      <c r="H2080" s="52"/>
      <c r="I2080" s="52"/>
    </row>
    <row r="2081" spans="1:9" s="53" customFormat="1">
      <c r="A2081" s="49"/>
      <c r="B2081" s="50"/>
      <c r="C2081" s="51"/>
      <c r="D2081" s="49"/>
      <c r="E2081" s="52"/>
      <c r="F2081" s="52"/>
      <c r="G2081" s="52"/>
      <c r="H2081" s="52"/>
      <c r="I2081" s="52"/>
    </row>
    <row r="2082" spans="1:9" s="53" customFormat="1">
      <c r="A2082" s="49"/>
      <c r="B2082" s="50"/>
      <c r="C2082" s="51"/>
      <c r="D2082" s="49"/>
      <c r="E2082" s="52"/>
      <c r="F2082" s="52"/>
      <c r="G2082" s="52"/>
      <c r="H2082" s="52"/>
      <c r="I2082" s="52"/>
    </row>
    <row r="2083" spans="1:9" s="53" customFormat="1">
      <c r="A2083" s="49"/>
      <c r="B2083" s="50"/>
      <c r="C2083" s="51"/>
      <c r="D2083" s="49"/>
      <c r="E2083" s="52"/>
      <c r="F2083" s="52"/>
      <c r="G2083" s="52"/>
      <c r="H2083" s="52"/>
      <c r="I2083" s="52"/>
    </row>
    <row r="2084" spans="1:9" s="53" customFormat="1">
      <c r="A2084" s="49"/>
      <c r="B2084" s="50"/>
      <c r="C2084" s="51"/>
      <c r="D2084" s="49"/>
      <c r="E2084" s="52"/>
      <c r="F2084" s="52"/>
      <c r="G2084" s="52"/>
      <c r="H2084" s="52"/>
      <c r="I2084" s="52"/>
    </row>
    <row r="2085" spans="1:9" s="53" customFormat="1">
      <c r="A2085" s="49"/>
      <c r="B2085" s="50"/>
      <c r="C2085" s="51"/>
      <c r="D2085" s="49"/>
      <c r="E2085" s="52"/>
      <c r="F2085" s="52"/>
      <c r="G2085" s="52"/>
      <c r="H2085" s="52"/>
      <c r="I2085" s="52"/>
    </row>
    <row r="2086" spans="1:9" s="53" customFormat="1">
      <c r="A2086" s="49"/>
      <c r="B2086" s="50"/>
      <c r="C2086" s="51"/>
      <c r="D2086" s="49"/>
      <c r="E2086" s="52"/>
      <c r="F2086" s="52"/>
      <c r="G2086" s="52"/>
      <c r="H2086" s="52"/>
      <c r="I2086" s="52"/>
    </row>
    <row r="2087" spans="1:9" s="53" customFormat="1">
      <c r="A2087" s="49"/>
      <c r="B2087" s="50"/>
      <c r="C2087" s="51"/>
      <c r="D2087" s="49"/>
      <c r="E2087" s="52"/>
      <c r="F2087" s="52"/>
      <c r="G2087" s="52"/>
      <c r="H2087" s="52"/>
      <c r="I2087" s="52"/>
    </row>
    <row r="2088" spans="1:9" s="53" customFormat="1">
      <c r="A2088" s="49"/>
      <c r="B2088" s="50"/>
      <c r="C2088" s="51"/>
      <c r="D2088" s="49"/>
      <c r="E2088" s="52"/>
      <c r="F2088" s="52"/>
      <c r="G2088" s="52"/>
      <c r="H2088" s="52"/>
      <c r="I2088" s="52"/>
    </row>
    <row r="2089" spans="1:9" s="53" customFormat="1">
      <c r="A2089" s="49"/>
      <c r="B2089" s="50"/>
      <c r="C2089" s="51"/>
      <c r="D2089" s="49"/>
      <c r="E2089" s="52"/>
      <c r="F2089" s="52"/>
      <c r="G2089" s="52"/>
      <c r="H2089" s="52"/>
      <c r="I2089" s="52"/>
    </row>
    <row r="2090" spans="1:9" s="53" customFormat="1">
      <c r="A2090" s="49"/>
      <c r="B2090" s="50"/>
      <c r="C2090" s="51"/>
      <c r="D2090" s="49"/>
      <c r="E2090" s="52"/>
      <c r="F2090" s="52"/>
      <c r="G2090" s="52"/>
      <c r="H2090" s="52"/>
      <c r="I2090" s="52"/>
    </row>
    <row r="2091" spans="1:9" s="53" customFormat="1">
      <c r="A2091" s="49"/>
      <c r="B2091" s="50"/>
      <c r="C2091" s="51"/>
      <c r="D2091" s="49"/>
      <c r="E2091" s="52"/>
      <c r="F2091" s="52"/>
      <c r="G2091" s="52"/>
      <c r="H2091" s="52"/>
      <c r="I2091" s="52"/>
    </row>
    <row r="2092" spans="1:9" s="53" customFormat="1">
      <c r="A2092" s="49"/>
      <c r="B2092" s="50"/>
      <c r="C2092" s="51"/>
      <c r="D2092" s="49"/>
      <c r="E2092" s="52"/>
      <c r="F2092" s="52"/>
      <c r="G2092" s="52"/>
      <c r="H2092" s="52"/>
      <c r="I2092" s="52"/>
    </row>
    <row r="2093" spans="1:9" s="53" customFormat="1">
      <c r="A2093" s="49"/>
      <c r="B2093" s="50"/>
      <c r="C2093" s="51"/>
      <c r="D2093" s="49"/>
      <c r="E2093" s="52"/>
      <c r="F2093" s="52"/>
      <c r="G2093" s="52"/>
      <c r="H2093" s="52"/>
      <c r="I2093" s="52"/>
    </row>
    <row r="2094" spans="1:9" s="53" customFormat="1">
      <c r="A2094" s="49"/>
      <c r="B2094" s="50"/>
      <c r="C2094" s="51"/>
      <c r="D2094" s="49"/>
      <c r="E2094" s="52"/>
      <c r="F2094" s="52"/>
      <c r="G2094" s="52"/>
      <c r="H2094" s="52"/>
      <c r="I2094" s="52"/>
    </row>
    <row r="2095" spans="1:9" s="53" customFormat="1">
      <c r="A2095" s="49"/>
      <c r="B2095" s="50"/>
      <c r="C2095" s="51"/>
      <c r="D2095" s="49"/>
      <c r="E2095" s="52"/>
      <c r="F2095" s="52"/>
      <c r="G2095" s="52"/>
      <c r="H2095" s="52"/>
      <c r="I2095" s="52"/>
    </row>
    <row r="2096" spans="1:9" s="53" customFormat="1">
      <c r="A2096" s="49"/>
      <c r="B2096" s="50"/>
      <c r="C2096" s="51"/>
      <c r="D2096" s="49"/>
      <c r="E2096" s="52"/>
      <c r="F2096" s="52"/>
      <c r="G2096" s="52"/>
      <c r="H2096" s="52"/>
      <c r="I2096" s="52"/>
    </row>
    <row r="2097" spans="1:9" s="53" customFormat="1">
      <c r="A2097" s="49"/>
      <c r="B2097" s="50"/>
      <c r="C2097" s="51"/>
      <c r="D2097" s="49"/>
      <c r="E2097" s="52"/>
      <c r="F2097" s="52"/>
      <c r="G2097" s="52"/>
      <c r="H2097" s="52"/>
      <c r="I2097" s="52"/>
    </row>
    <row r="2098" spans="1:9" s="53" customFormat="1">
      <c r="A2098" s="49"/>
      <c r="B2098" s="50"/>
      <c r="C2098" s="51"/>
      <c r="D2098" s="49"/>
      <c r="E2098" s="52"/>
      <c r="F2098" s="52"/>
      <c r="G2098" s="52"/>
      <c r="H2098" s="52"/>
      <c r="I2098" s="52"/>
    </row>
    <row r="2099" spans="1:9" s="53" customFormat="1">
      <c r="A2099" s="49"/>
      <c r="B2099" s="50"/>
      <c r="C2099" s="51"/>
      <c r="D2099" s="49"/>
      <c r="E2099" s="52"/>
      <c r="F2099" s="52"/>
      <c r="G2099" s="52"/>
      <c r="H2099" s="52"/>
      <c r="I2099" s="52"/>
    </row>
    <row r="2100" spans="1:9" s="53" customFormat="1">
      <c r="A2100" s="49"/>
      <c r="B2100" s="50"/>
      <c r="C2100" s="51"/>
      <c r="D2100" s="49"/>
      <c r="E2100" s="52"/>
      <c r="F2100" s="52"/>
      <c r="G2100" s="52"/>
      <c r="H2100" s="52"/>
      <c r="I2100" s="52"/>
    </row>
    <row r="2101" spans="1:9" s="53" customFormat="1">
      <c r="A2101" s="49"/>
      <c r="B2101" s="50"/>
      <c r="C2101" s="51"/>
      <c r="D2101" s="49"/>
      <c r="E2101" s="52"/>
      <c r="F2101" s="52"/>
      <c r="G2101" s="52"/>
      <c r="H2101" s="52"/>
      <c r="I2101" s="52"/>
    </row>
    <row r="2102" spans="1:9" s="53" customFormat="1">
      <c r="A2102" s="49"/>
      <c r="B2102" s="50"/>
      <c r="C2102" s="51"/>
      <c r="D2102" s="49"/>
      <c r="E2102" s="52"/>
      <c r="F2102" s="52"/>
      <c r="G2102" s="52"/>
      <c r="H2102" s="52"/>
      <c r="I2102" s="52"/>
    </row>
    <row r="2103" spans="1:9" s="53" customFormat="1">
      <c r="A2103" s="49"/>
      <c r="B2103" s="50"/>
      <c r="C2103" s="51"/>
      <c r="D2103" s="49"/>
      <c r="E2103" s="52"/>
      <c r="F2103" s="52"/>
      <c r="G2103" s="52"/>
      <c r="H2103" s="52"/>
      <c r="I2103" s="52"/>
    </row>
    <row r="2104" spans="1:9" s="53" customFormat="1">
      <c r="A2104" s="49"/>
      <c r="B2104" s="50"/>
      <c r="C2104" s="51"/>
      <c r="D2104" s="49"/>
      <c r="E2104" s="52"/>
      <c r="F2104" s="52"/>
      <c r="G2104" s="52"/>
      <c r="H2104" s="52"/>
      <c r="I2104" s="52"/>
    </row>
    <row r="2105" spans="1:9" s="53" customFormat="1">
      <c r="A2105" s="49"/>
      <c r="B2105" s="50"/>
      <c r="C2105" s="51"/>
      <c r="D2105" s="49"/>
      <c r="E2105" s="52"/>
      <c r="F2105" s="52"/>
      <c r="G2105" s="52"/>
      <c r="H2105" s="52"/>
      <c r="I2105" s="52"/>
    </row>
    <row r="2106" spans="1:9" s="53" customFormat="1">
      <c r="A2106" s="49"/>
      <c r="B2106" s="50"/>
      <c r="C2106" s="51"/>
      <c r="D2106" s="49"/>
      <c r="E2106" s="52"/>
      <c r="F2106" s="52"/>
      <c r="G2106" s="52"/>
      <c r="H2106" s="52"/>
      <c r="I2106" s="52"/>
    </row>
    <row r="2107" spans="1:9" s="53" customFormat="1">
      <c r="A2107" s="49"/>
      <c r="B2107" s="50"/>
      <c r="C2107" s="51"/>
      <c r="D2107" s="49"/>
      <c r="E2107" s="52"/>
      <c r="F2107" s="52"/>
      <c r="G2107" s="52"/>
      <c r="H2107" s="52"/>
      <c r="I2107" s="52"/>
    </row>
    <row r="2108" spans="1:9" s="53" customFormat="1">
      <c r="A2108" s="49"/>
      <c r="B2108" s="50"/>
      <c r="C2108" s="51"/>
      <c r="D2108" s="49"/>
      <c r="E2108" s="52"/>
      <c r="F2108" s="52"/>
      <c r="G2108" s="52"/>
      <c r="H2108" s="52"/>
      <c r="I2108" s="52"/>
    </row>
    <row r="2109" spans="1:9" s="53" customFormat="1">
      <c r="A2109" s="49"/>
      <c r="B2109" s="50"/>
      <c r="C2109" s="51"/>
      <c r="D2109" s="49"/>
      <c r="E2109" s="52"/>
      <c r="F2109" s="52"/>
      <c r="G2109" s="52"/>
      <c r="H2109" s="52"/>
      <c r="I2109" s="52"/>
    </row>
    <row r="2110" spans="1:9" s="53" customFormat="1">
      <c r="A2110" s="49"/>
      <c r="B2110" s="50"/>
      <c r="C2110" s="51"/>
      <c r="D2110" s="49"/>
      <c r="E2110" s="52"/>
      <c r="F2110" s="52"/>
      <c r="G2110" s="52"/>
      <c r="H2110" s="52"/>
      <c r="I2110" s="52"/>
    </row>
    <row r="2111" spans="1:9" s="53" customFormat="1">
      <c r="A2111" s="49"/>
      <c r="B2111" s="50"/>
      <c r="C2111" s="51"/>
      <c r="D2111" s="49"/>
      <c r="E2111" s="52"/>
      <c r="F2111" s="52"/>
      <c r="G2111" s="52"/>
      <c r="H2111" s="52"/>
      <c r="I2111" s="52"/>
    </row>
    <row r="2112" spans="1:9" s="53" customFormat="1">
      <c r="A2112" s="49"/>
      <c r="B2112" s="50"/>
      <c r="C2112" s="51"/>
      <c r="D2112" s="49"/>
      <c r="E2112" s="52"/>
      <c r="F2112" s="52"/>
      <c r="G2112" s="52"/>
      <c r="H2112" s="52"/>
      <c r="I2112" s="52"/>
    </row>
    <row r="2113" spans="1:9" s="53" customFormat="1">
      <c r="A2113" s="49"/>
      <c r="B2113" s="50"/>
      <c r="C2113" s="51"/>
      <c r="D2113" s="49"/>
      <c r="E2113" s="52"/>
      <c r="F2113" s="52"/>
      <c r="G2113" s="52"/>
      <c r="H2113" s="52"/>
      <c r="I2113" s="52"/>
    </row>
    <row r="2114" spans="1:9" s="53" customFormat="1">
      <c r="A2114" s="49"/>
      <c r="B2114" s="50"/>
      <c r="C2114" s="51"/>
      <c r="D2114" s="49"/>
      <c r="E2114" s="52"/>
      <c r="F2114" s="52"/>
      <c r="G2114" s="52"/>
      <c r="H2114" s="52"/>
      <c r="I2114" s="52"/>
    </row>
    <row r="2115" spans="1:9" s="53" customFormat="1">
      <c r="A2115" s="49"/>
      <c r="B2115" s="50"/>
      <c r="C2115" s="51"/>
      <c r="D2115" s="49"/>
      <c r="E2115" s="52"/>
      <c r="F2115" s="52"/>
      <c r="G2115" s="52"/>
      <c r="H2115" s="52"/>
      <c r="I2115" s="52"/>
    </row>
    <row r="2116" spans="1:9" s="53" customFormat="1">
      <c r="A2116" s="49"/>
      <c r="B2116" s="50"/>
      <c r="C2116" s="51"/>
      <c r="D2116" s="49"/>
      <c r="E2116" s="52"/>
      <c r="F2116" s="52"/>
      <c r="G2116" s="52"/>
      <c r="H2116" s="52"/>
      <c r="I2116" s="52"/>
    </row>
    <row r="2117" spans="1:9" s="53" customFormat="1">
      <c r="A2117" s="49"/>
      <c r="B2117" s="50"/>
      <c r="C2117" s="51"/>
      <c r="D2117" s="49"/>
      <c r="E2117" s="52"/>
      <c r="F2117" s="52"/>
      <c r="G2117" s="52"/>
      <c r="H2117" s="52"/>
      <c r="I2117" s="52"/>
    </row>
    <row r="2118" spans="1:9" s="53" customFormat="1">
      <c r="A2118" s="49"/>
      <c r="B2118" s="50"/>
      <c r="C2118" s="51"/>
      <c r="D2118" s="49"/>
      <c r="E2118" s="52"/>
      <c r="F2118" s="52"/>
      <c r="G2118" s="52"/>
      <c r="H2118" s="52"/>
      <c r="I2118" s="52"/>
    </row>
    <row r="2119" spans="1:9" s="53" customFormat="1">
      <c r="A2119" s="49"/>
      <c r="B2119" s="50"/>
      <c r="C2119" s="51"/>
      <c r="D2119" s="49"/>
      <c r="E2119" s="52"/>
      <c r="F2119" s="52"/>
      <c r="G2119" s="52"/>
      <c r="H2119" s="52"/>
      <c r="I2119" s="52"/>
    </row>
    <row r="2120" spans="1:9" s="53" customFormat="1">
      <c r="A2120" s="49"/>
      <c r="B2120" s="50"/>
      <c r="C2120" s="51"/>
      <c r="D2120" s="49"/>
      <c r="E2120" s="52"/>
      <c r="F2120" s="52"/>
      <c r="G2120" s="52"/>
      <c r="H2120" s="52"/>
      <c r="I2120" s="52"/>
    </row>
    <row r="2121" spans="1:9" s="53" customFormat="1">
      <c r="A2121" s="49"/>
      <c r="B2121" s="50"/>
      <c r="C2121" s="51"/>
      <c r="D2121" s="49"/>
      <c r="E2121" s="52"/>
      <c r="F2121" s="52"/>
      <c r="G2121" s="52"/>
      <c r="H2121" s="52"/>
      <c r="I2121" s="52"/>
    </row>
    <row r="2122" spans="1:9" s="53" customFormat="1">
      <c r="A2122" s="49"/>
      <c r="B2122" s="50"/>
      <c r="C2122" s="51"/>
      <c r="D2122" s="49"/>
      <c r="E2122" s="52"/>
      <c r="F2122" s="52"/>
      <c r="G2122" s="52"/>
      <c r="H2122" s="52"/>
      <c r="I2122" s="52"/>
    </row>
    <row r="2123" spans="1:9" s="53" customFormat="1">
      <c r="A2123" s="49"/>
      <c r="B2123" s="50"/>
      <c r="C2123" s="51"/>
      <c r="D2123" s="49"/>
      <c r="E2123" s="52"/>
      <c r="F2123" s="52"/>
      <c r="G2123" s="52"/>
      <c r="H2123" s="52"/>
      <c r="I2123" s="52"/>
    </row>
    <row r="2124" spans="1:9" s="53" customFormat="1">
      <c r="A2124" s="49"/>
      <c r="B2124" s="50"/>
      <c r="C2124" s="51"/>
      <c r="D2124" s="49"/>
      <c r="E2124" s="52"/>
      <c r="F2124" s="52"/>
      <c r="G2124" s="52"/>
      <c r="H2124" s="52"/>
      <c r="I2124" s="52"/>
    </row>
    <row r="2125" spans="1:9" s="53" customFormat="1">
      <c r="A2125" s="49"/>
      <c r="B2125" s="50"/>
      <c r="C2125" s="51"/>
      <c r="D2125" s="49"/>
      <c r="E2125" s="52"/>
      <c r="F2125" s="52"/>
      <c r="G2125" s="52"/>
      <c r="H2125" s="52"/>
      <c r="I2125" s="52"/>
    </row>
    <row r="2126" spans="1:9" s="53" customFormat="1">
      <c r="A2126" s="49"/>
      <c r="B2126" s="50"/>
      <c r="C2126" s="51"/>
      <c r="D2126" s="49"/>
      <c r="E2126" s="52"/>
      <c r="F2126" s="52"/>
      <c r="G2126" s="52"/>
      <c r="H2126" s="52"/>
      <c r="I2126" s="52"/>
    </row>
    <row r="2127" spans="1:9" s="53" customFormat="1">
      <c r="A2127" s="49"/>
      <c r="B2127" s="50"/>
      <c r="C2127" s="51"/>
      <c r="D2127" s="49"/>
      <c r="E2127" s="52"/>
      <c r="F2127" s="52"/>
      <c r="G2127" s="52"/>
      <c r="H2127" s="52"/>
      <c r="I2127" s="52"/>
    </row>
    <row r="2128" spans="1:9" s="53" customFormat="1">
      <c r="A2128" s="49"/>
      <c r="B2128" s="50"/>
      <c r="C2128" s="51"/>
      <c r="D2128" s="49"/>
      <c r="E2128" s="52"/>
      <c r="F2128" s="52"/>
      <c r="G2128" s="52"/>
      <c r="H2128" s="52"/>
      <c r="I2128" s="52"/>
    </row>
    <row r="2129" spans="1:9" s="53" customFormat="1">
      <c r="A2129" s="49"/>
      <c r="B2129" s="50"/>
      <c r="C2129" s="51"/>
      <c r="D2129" s="49"/>
      <c r="E2129" s="52"/>
      <c r="F2129" s="52"/>
      <c r="G2129" s="52"/>
      <c r="H2129" s="52"/>
      <c r="I2129" s="52"/>
    </row>
    <row r="2130" spans="1:9" s="53" customFormat="1">
      <c r="A2130" s="49"/>
      <c r="B2130" s="50"/>
      <c r="C2130" s="51"/>
      <c r="D2130" s="49"/>
      <c r="E2130" s="52"/>
      <c r="F2130" s="52"/>
      <c r="G2130" s="52"/>
      <c r="H2130" s="52"/>
      <c r="I2130" s="52"/>
    </row>
    <row r="2131" spans="1:9" s="53" customFormat="1">
      <c r="A2131" s="49"/>
      <c r="B2131" s="50"/>
      <c r="C2131" s="51"/>
      <c r="D2131" s="49"/>
      <c r="E2131" s="52"/>
      <c r="F2131" s="52"/>
      <c r="G2131" s="52"/>
      <c r="H2131" s="52"/>
      <c r="I2131" s="52"/>
    </row>
    <row r="2132" spans="1:9" s="53" customFormat="1">
      <c r="A2132" s="49"/>
      <c r="B2132" s="50"/>
      <c r="C2132" s="51"/>
      <c r="D2132" s="49"/>
      <c r="E2132" s="52"/>
      <c r="F2132" s="52"/>
      <c r="G2132" s="52"/>
      <c r="H2132" s="52"/>
      <c r="I2132" s="52"/>
    </row>
    <row r="2133" spans="1:9" s="53" customFormat="1">
      <c r="A2133" s="49"/>
      <c r="B2133" s="50"/>
      <c r="C2133" s="51"/>
      <c r="D2133" s="49"/>
      <c r="E2133" s="52"/>
      <c r="F2133" s="52"/>
      <c r="G2133" s="52"/>
      <c r="H2133" s="52"/>
      <c r="I2133" s="52"/>
    </row>
    <row r="2134" spans="1:9" s="53" customFormat="1">
      <c r="A2134" s="49"/>
      <c r="B2134" s="50"/>
      <c r="C2134" s="51"/>
      <c r="D2134" s="49"/>
      <c r="E2134" s="52"/>
      <c r="F2134" s="52"/>
      <c r="G2134" s="52"/>
      <c r="H2134" s="52"/>
      <c r="I2134" s="52"/>
    </row>
    <row r="2135" spans="1:9" s="53" customFormat="1">
      <c r="A2135" s="49"/>
      <c r="B2135" s="50"/>
      <c r="C2135" s="51"/>
      <c r="D2135" s="49"/>
      <c r="E2135" s="52"/>
      <c r="F2135" s="52"/>
      <c r="G2135" s="52"/>
      <c r="H2135" s="52"/>
      <c r="I2135" s="52"/>
    </row>
    <row r="2136" spans="1:9" s="53" customFormat="1">
      <c r="A2136" s="49"/>
      <c r="B2136" s="50"/>
      <c r="C2136" s="51"/>
      <c r="D2136" s="49"/>
      <c r="E2136" s="52"/>
      <c r="F2136" s="52"/>
      <c r="G2136" s="52"/>
      <c r="H2136" s="52"/>
      <c r="I2136" s="52"/>
    </row>
    <row r="2137" spans="1:9" s="53" customFormat="1">
      <c r="A2137" s="49"/>
      <c r="B2137" s="50"/>
      <c r="C2137" s="51"/>
      <c r="D2137" s="49"/>
      <c r="E2137" s="52"/>
      <c r="F2137" s="52"/>
      <c r="G2137" s="52"/>
      <c r="H2137" s="52"/>
      <c r="I2137" s="52"/>
    </row>
    <row r="2138" spans="1:9" s="53" customFormat="1">
      <c r="A2138" s="49"/>
      <c r="B2138" s="50"/>
      <c r="C2138" s="51"/>
      <c r="D2138" s="49"/>
      <c r="E2138" s="52"/>
      <c r="F2138" s="52"/>
      <c r="G2138" s="52"/>
      <c r="H2138" s="52"/>
      <c r="I2138" s="52"/>
    </row>
    <row r="2139" spans="1:9" s="53" customFormat="1">
      <c r="A2139" s="49"/>
      <c r="B2139" s="50"/>
      <c r="C2139" s="51"/>
      <c r="D2139" s="49"/>
      <c r="E2139" s="52"/>
      <c r="F2139" s="52"/>
      <c r="G2139" s="52"/>
      <c r="H2139" s="52"/>
      <c r="I2139" s="52"/>
    </row>
    <row r="2140" spans="1:9" s="53" customFormat="1">
      <c r="A2140" s="49"/>
      <c r="B2140" s="50"/>
      <c r="C2140" s="51"/>
      <c r="D2140" s="49"/>
      <c r="E2140" s="52"/>
      <c r="F2140" s="52"/>
      <c r="G2140" s="52"/>
      <c r="H2140" s="52"/>
      <c r="I2140" s="52"/>
    </row>
    <row r="2141" spans="1:9" s="53" customFormat="1">
      <c r="A2141" s="49"/>
      <c r="B2141" s="50"/>
      <c r="C2141" s="51"/>
      <c r="D2141" s="49"/>
      <c r="E2141" s="52"/>
      <c r="F2141" s="52"/>
      <c r="G2141" s="52"/>
      <c r="H2141" s="52"/>
      <c r="I2141" s="52"/>
    </row>
    <row r="2142" spans="1:9" s="53" customFormat="1">
      <c r="A2142" s="49"/>
      <c r="B2142" s="50"/>
      <c r="C2142" s="51"/>
      <c r="D2142" s="49"/>
      <c r="E2142" s="52"/>
      <c r="F2142" s="52"/>
      <c r="G2142" s="52"/>
      <c r="H2142" s="52"/>
      <c r="I2142" s="52"/>
    </row>
    <row r="2143" spans="1:9" s="53" customFormat="1">
      <c r="A2143" s="49"/>
      <c r="B2143" s="50"/>
      <c r="C2143" s="51"/>
      <c r="D2143" s="49"/>
      <c r="E2143" s="52"/>
      <c r="F2143" s="52"/>
      <c r="G2143" s="52"/>
      <c r="H2143" s="52"/>
      <c r="I2143" s="52"/>
    </row>
    <row r="2144" spans="1:9" s="53" customFormat="1">
      <c r="A2144" s="49"/>
      <c r="B2144" s="50"/>
      <c r="C2144" s="51"/>
      <c r="D2144" s="49"/>
      <c r="E2144" s="52"/>
      <c r="F2144" s="52"/>
      <c r="G2144" s="52"/>
      <c r="H2144" s="52"/>
      <c r="I2144" s="52"/>
    </row>
    <row r="2145" spans="1:9" s="53" customFormat="1">
      <c r="A2145" s="49"/>
      <c r="B2145" s="50"/>
      <c r="C2145" s="51"/>
      <c r="D2145" s="49"/>
      <c r="E2145" s="52"/>
      <c r="F2145" s="52"/>
      <c r="G2145" s="52"/>
      <c r="H2145" s="52"/>
      <c r="I2145" s="52"/>
    </row>
    <row r="2146" spans="1:9" s="53" customFormat="1">
      <c r="A2146" s="49"/>
      <c r="B2146" s="50"/>
      <c r="C2146" s="51"/>
      <c r="D2146" s="49"/>
      <c r="E2146" s="52"/>
      <c r="F2146" s="52"/>
      <c r="G2146" s="52"/>
      <c r="H2146" s="52"/>
      <c r="I2146" s="52"/>
    </row>
    <row r="2147" spans="1:9" s="53" customFormat="1">
      <c r="A2147" s="49"/>
      <c r="B2147" s="50"/>
      <c r="C2147" s="51"/>
      <c r="D2147" s="49"/>
      <c r="E2147" s="52"/>
      <c r="F2147" s="52"/>
      <c r="G2147" s="52"/>
      <c r="H2147" s="52"/>
      <c r="I2147" s="52"/>
    </row>
    <row r="2148" spans="1:9" s="53" customFormat="1">
      <c r="A2148" s="49"/>
      <c r="B2148" s="50"/>
      <c r="C2148" s="51"/>
      <c r="D2148" s="49"/>
      <c r="E2148" s="52"/>
      <c r="F2148" s="52"/>
      <c r="G2148" s="52"/>
      <c r="H2148" s="52"/>
      <c r="I2148" s="52"/>
    </row>
    <row r="2149" spans="1:9" s="53" customFormat="1">
      <c r="A2149" s="49"/>
      <c r="B2149" s="50"/>
      <c r="C2149" s="51"/>
      <c r="D2149" s="49"/>
      <c r="E2149" s="52"/>
      <c r="F2149" s="52"/>
      <c r="G2149" s="52"/>
      <c r="H2149" s="52"/>
      <c r="I2149" s="52"/>
    </row>
    <row r="2150" spans="1:9" s="53" customFormat="1">
      <c r="A2150" s="49"/>
      <c r="B2150" s="50"/>
      <c r="C2150" s="51"/>
      <c r="D2150" s="49"/>
      <c r="E2150" s="52"/>
      <c r="F2150" s="52"/>
      <c r="G2150" s="52"/>
      <c r="H2150" s="52"/>
      <c r="I2150" s="52"/>
    </row>
    <row r="2151" spans="1:9" s="53" customFormat="1">
      <c r="A2151" s="49"/>
      <c r="B2151" s="50"/>
      <c r="C2151" s="51"/>
      <c r="D2151" s="49"/>
      <c r="E2151" s="52"/>
      <c r="F2151" s="52"/>
      <c r="G2151" s="52"/>
      <c r="H2151" s="52"/>
      <c r="I2151" s="52"/>
    </row>
    <row r="2152" spans="1:9" s="53" customFormat="1">
      <c r="A2152" s="49"/>
      <c r="B2152" s="50"/>
      <c r="C2152" s="51"/>
      <c r="D2152" s="49"/>
      <c r="E2152" s="52"/>
      <c r="F2152" s="52"/>
      <c r="G2152" s="52"/>
      <c r="H2152" s="52"/>
      <c r="I2152" s="52"/>
    </row>
    <row r="2153" spans="1:9" s="53" customFormat="1">
      <c r="A2153" s="49"/>
      <c r="B2153" s="50"/>
      <c r="C2153" s="51"/>
      <c r="D2153" s="49"/>
      <c r="E2153" s="52"/>
      <c r="F2153" s="52"/>
      <c r="G2153" s="52"/>
      <c r="H2153" s="52"/>
      <c r="I2153" s="52"/>
    </row>
    <row r="2154" spans="1:9" s="53" customFormat="1">
      <c r="A2154" s="49"/>
      <c r="B2154" s="50"/>
      <c r="C2154" s="51"/>
      <c r="D2154" s="49"/>
      <c r="E2154" s="52"/>
      <c r="F2154" s="52"/>
      <c r="G2154" s="52"/>
      <c r="H2154" s="52"/>
      <c r="I2154" s="52"/>
    </row>
    <row r="2155" spans="1:9" s="53" customFormat="1">
      <c r="A2155" s="49"/>
      <c r="B2155" s="50"/>
      <c r="C2155" s="51"/>
      <c r="D2155" s="49"/>
      <c r="E2155" s="52"/>
      <c r="F2155" s="52"/>
      <c r="G2155" s="52"/>
      <c r="H2155" s="52"/>
      <c r="I2155" s="52"/>
    </row>
    <row r="2156" spans="1:9" s="53" customFormat="1">
      <c r="A2156" s="49"/>
      <c r="B2156" s="50"/>
      <c r="C2156" s="51"/>
      <c r="D2156" s="49"/>
      <c r="E2156" s="52"/>
      <c r="F2156" s="52"/>
      <c r="G2156" s="52"/>
      <c r="H2156" s="52"/>
      <c r="I2156" s="52"/>
    </row>
    <row r="2157" spans="1:9" s="53" customFormat="1">
      <c r="A2157" s="49"/>
      <c r="B2157" s="50"/>
      <c r="C2157" s="51"/>
      <c r="D2157" s="49"/>
      <c r="E2157" s="52"/>
      <c r="F2157" s="52"/>
      <c r="G2157" s="52"/>
      <c r="H2157" s="52"/>
      <c r="I2157" s="52"/>
    </row>
    <row r="2158" spans="1:9" s="53" customFormat="1">
      <c r="A2158" s="49"/>
      <c r="B2158" s="50"/>
      <c r="C2158" s="51"/>
      <c r="D2158" s="49"/>
      <c r="E2158" s="52"/>
      <c r="F2158" s="52"/>
      <c r="G2158" s="52"/>
      <c r="H2158" s="52"/>
      <c r="I2158" s="52"/>
    </row>
    <row r="2159" spans="1:9" s="53" customFormat="1">
      <c r="A2159" s="49"/>
      <c r="B2159" s="50"/>
      <c r="C2159" s="51"/>
      <c r="D2159" s="49"/>
      <c r="E2159" s="52"/>
      <c r="F2159" s="52"/>
      <c r="G2159" s="52"/>
      <c r="H2159" s="52"/>
      <c r="I2159" s="52"/>
    </row>
    <row r="2160" spans="1:9" s="53" customFormat="1">
      <c r="A2160" s="49"/>
      <c r="B2160" s="50"/>
      <c r="C2160" s="51"/>
      <c r="D2160" s="49"/>
      <c r="E2160" s="52"/>
      <c r="F2160" s="52"/>
      <c r="G2160" s="52"/>
      <c r="H2160" s="52"/>
      <c r="I2160" s="52"/>
    </row>
    <row r="2161" spans="1:9" s="53" customFormat="1">
      <c r="A2161" s="49"/>
      <c r="B2161" s="50"/>
      <c r="C2161" s="51"/>
      <c r="D2161" s="49"/>
      <c r="E2161" s="52"/>
      <c r="F2161" s="52"/>
      <c r="G2161" s="52"/>
      <c r="H2161" s="52"/>
      <c r="I2161" s="52"/>
    </row>
    <row r="2162" spans="1:9" s="53" customFormat="1">
      <c r="A2162" s="49"/>
      <c r="B2162" s="50"/>
      <c r="C2162" s="51"/>
      <c r="D2162" s="49"/>
      <c r="E2162" s="52"/>
      <c r="F2162" s="52"/>
      <c r="G2162" s="52"/>
      <c r="H2162" s="52"/>
      <c r="I2162" s="52"/>
    </row>
    <row r="2163" spans="1:9" s="53" customFormat="1">
      <c r="A2163" s="49"/>
      <c r="B2163" s="50"/>
      <c r="C2163" s="51"/>
      <c r="D2163" s="49"/>
      <c r="E2163" s="52"/>
      <c r="F2163" s="52"/>
      <c r="G2163" s="52"/>
      <c r="H2163" s="52"/>
      <c r="I2163" s="52"/>
    </row>
    <row r="2164" spans="1:9" s="53" customFormat="1">
      <c r="A2164" s="49"/>
      <c r="B2164" s="50"/>
      <c r="C2164" s="51"/>
      <c r="D2164" s="49"/>
      <c r="E2164" s="52"/>
      <c r="F2164" s="52"/>
      <c r="G2164" s="52"/>
      <c r="H2164" s="52"/>
      <c r="I2164" s="52"/>
    </row>
    <row r="2165" spans="1:9" s="53" customFormat="1">
      <c r="A2165" s="49"/>
      <c r="B2165" s="50"/>
      <c r="C2165" s="51"/>
      <c r="D2165" s="49"/>
      <c r="E2165" s="52"/>
      <c r="F2165" s="52"/>
      <c r="G2165" s="52"/>
      <c r="H2165" s="52"/>
      <c r="I2165" s="52"/>
    </row>
    <row r="2166" spans="1:9" s="53" customFormat="1">
      <c r="A2166" s="49"/>
      <c r="B2166" s="50"/>
      <c r="C2166" s="51"/>
      <c r="D2166" s="49"/>
      <c r="E2166" s="52"/>
      <c r="F2166" s="52"/>
      <c r="G2166" s="52"/>
      <c r="H2166" s="52"/>
      <c r="I2166" s="52"/>
    </row>
    <row r="2167" spans="1:9" s="53" customFormat="1">
      <c r="A2167" s="49"/>
      <c r="B2167" s="50"/>
      <c r="C2167" s="51"/>
      <c r="D2167" s="49"/>
      <c r="E2167" s="52"/>
      <c r="F2167" s="52"/>
      <c r="G2167" s="52"/>
      <c r="H2167" s="52"/>
      <c r="I2167" s="52"/>
    </row>
    <row r="2168" spans="1:9" s="53" customFormat="1">
      <c r="A2168" s="49"/>
      <c r="B2168" s="50"/>
      <c r="C2168" s="51"/>
      <c r="D2168" s="49"/>
      <c r="E2168" s="52"/>
      <c r="F2168" s="52"/>
      <c r="G2168" s="52"/>
      <c r="H2168" s="52"/>
      <c r="I2168" s="52"/>
    </row>
    <row r="2169" spans="1:9" s="53" customFormat="1">
      <c r="A2169" s="49"/>
      <c r="B2169" s="50"/>
      <c r="C2169" s="51"/>
      <c r="D2169" s="49"/>
      <c r="E2169" s="52"/>
      <c r="F2169" s="52"/>
      <c r="G2169" s="52"/>
      <c r="H2169" s="52"/>
      <c r="I2169" s="52"/>
    </row>
    <row r="2170" spans="1:9" s="53" customFormat="1">
      <c r="A2170" s="49"/>
      <c r="B2170" s="50"/>
      <c r="C2170" s="51"/>
      <c r="D2170" s="49"/>
      <c r="E2170" s="52"/>
      <c r="F2170" s="52"/>
      <c r="G2170" s="52"/>
      <c r="H2170" s="52"/>
      <c r="I2170" s="52"/>
    </row>
    <row r="2171" spans="1:9" s="53" customFormat="1">
      <c r="A2171" s="49"/>
      <c r="B2171" s="50"/>
      <c r="C2171" s="51"/>
      <c r="D2171" s="49"/>
      <c r="E2171" s="52"/>
      <c r="F2171" s="52"/>
      <c r="G2171" s="52"/>
      <c r="H2171" s="52"/>
      <c r="I2171" s="52"/>
    </row>
    <row r="2172" spans="1:9" s="53" customFormat="1">
      <c r="A2172" s="49"/>
      <c r="B2172" s="50"/>
      <c r="C2172" s="51"/>
      <c r="D2172" s="49"/>
      <c r="E2172" s="52"/>
      <c r="F2172" s="52"/>
      <c r="G2172" s="52"/>
      <c r="H2172" s="52"/>
      <c r="I2172" s="52"/>
    </row>
    <row r="2173" spans="1:9" s="53" customFormat="1">
      <c r="A2173" s="49"/>
      <c r="B2173" s="50"/>
      <c r="C2173" s="51"/>
      <c r="D2173" s="49"/>
      <c r="E2173" s="52"/>
      <c r="F2173" s="52"/>
      <c r="G2173" s="52"/>
      <c r="H2173" s="52"/>
      <c r="I2173" s="52"/>
    </row>
    <row r="2174" spans="1:9" s="53" customFormat="1">
      <c r="A2174" s="49"/>
      <c r="B2174" s="50"/>
      <c r="C2174" s="51"/>
      <c r="D2174" s="49"/>
      <c r="E2174" s="52"/>
      <c r="F2174" s="52"/>
      <c r="G2174" s="52"/>
      <c r="H2174" s="52"/>
      <c r="I2174" s="52"/>
    </row>
    <row r="2175" spans="1:9" s="53" customFormat="1">
      <c r="A2175" s="49"/>
      <c r="B2175" s="50"/>
      <c r="C2175" s="51"/>
      <c r="D2175" s="49"/>
      <c r="E2175" s="52"/>
      <c r="F2175" s="52"/>
      <c r="G2175" s="52"/>
      <c r="H2175" s="52"/>
      <c r="I2175" s="52"/>
    </row>
    <row r="2176" spans="1:9" s="53" customFormat="1">
      <c r="A2176" s="49"/>
      <c r="B2176" s="50"/>
      <c r="C2176" s="51"/>
      <c r="D2176" s="49"/>
      <c r="E2176" s="52"/>
      <c r="F2176" s="52"/>
      <c r="G2176" s="52"/>
      <c r="H2176" s="52"/>
      <c r="I2176" s="52"/>
    </row>
    <row r="2177" spans="1:9" s="53" customFormat="1">
      <c r="A2177" s="49"/>
      <c r="B2177" s="50"/>
      <c r="C2177" s="51"/>
      <c r="D2177" s="49"/>
      <c r="E2177" s="52"/>
      <c r="F2177" s="52"/>
      <c r="G2177" s="52"/>
      <c r="H2177" s="52"/>
      <c r="I2177" s="52"/>
    </row>
    <row r="2178" spans="1:9" s="53" customFormat="1">
      <c r="A2178" s="49"/>
      <c r="B2178" s="50"/>
      <c r="C2178" s="51"/>
      <c r="D2178" s="49"/>
      <c r="E2178" s="52"/>
      <c r="F2178" s="52"/>
      <c r="G2178" s="52"/>
      <c r="H2178" s="52"/>
      <c r="I2178" s="52"/>
    </row>
    <row r="2179" spans="1:9" s="53" customFormat="1">
      <c r="A2179" s="49"/>
      <c r="B2179" s="50"/>
      <c r="C2179" s="51"/>
      <c r="D2179" s="49"/>
      <c r="E2179" s="52"/>
      <c r="F2179" s="52"/>
      <c r="G2179" s="52"/>
      <c r="H2179" s="52"/>
      <c r="I2179" s="52"/>
    </row>
    <row r="2180" spans="1:9" s="53" customFormat="1">
      <c r="A2180" s="49"/>
      <c r="B2180" s="50"/>
      <c r="C2180" s="51"/>
      <c r="D2180" s="49"/>
      <c r="E2180" s="52"/>
      <c r="F2180" s="52"/>
      <c r="G2180" s="52"/>
      <c r="H2180" s="52"/>
      <c r="I2180" s="52"/>
    </row>
    <row r="2181" spans="1:9" s="53" customFormat="1">
      <c r="A2181" s="49"/>
      <c r="B2181" s="50"/>
      <c r="C2181" s="51"/>
      <c r="D2181" s="49"/>
      <c r="E2181" s="52"/>
      <c r="F2181" s="52"/>
      <c r="G2181" s="52"/>
      <c r="H2181" s="52"/>
      <c r="I2181" s="52"/>
    </row>
    <row r="2182" spans="1:9" s="53" customFormat="1">
      <c r="A2182" s="49"/>
      <c r="B2182" s="50"/>
      <c r="C2182" s="51"/>
      <c r="D2182" s="49"/>
      <c r="E2182" s="52"/>
      <c r="F2182" s="52"/>
      <c r="G2182" s="52"/>
      <c r="H2182" s="52"/>
      <c r="I2182" s="52"/>
    </row>
    <row r="2183" spans="1:9" s="53" customFormat="1">
      <c r="A2183" s="49"/>
      <c r="B2183" s="50"/>
      <c r="C2183" s="51"/>
      <c r="D2183" s="49"/>
      <c r="E2183" s="52"/>
      <c r="F2183" s="52"/>
      <c r="G2183" s="52"/>
      <c r="H2183" s="52"/>
      <c r="I2183" s="52"/>
    </row>
    <row r="2184" spans="1:9" s="53" customFormat="1">
      <c r="A2184" s="49"/>
      <c r="B2184" s="50"/>
      <c r="C2184" s="51"/>
      <c r="D2184" s="49"/>
      <c r="E2184" s="52"/>
      <c r="F2184" s="52"/>
      <c r="G2184" s="52"/>
      <c r="H2184" s="52"/>
      <c r="I2184" s="52"/>
    </row>
    <row r="2185" spans="1:9" s="53" customFormat="1">
      <c r="A2185" s="49"/>
      <c r="B2185" s="50"/>
      <c r="C2185" s="51"/>
      <c r="D2185" s="49"/>
      <c r="E2185" s="52"/>
      <c r="F2185" s="52"/>
      <c r="G2185" s="52"/>
      <c r="H2185" s="52"/>
      <c r="I2185" s="52"/>
    </row>
    <row r="2186" spans="1:9" s="53" customFormat="1">
      <c r="A2186" s="49"/>
      <c r="B2186" s="50"/>
      <c r="C2186" s="51"/>
      <c r="D2186" s="49"/>
      <c r="E2186" s="52"/>
      <c r="F2186" s="52"/>
      <c r="G2186" s="52"/>
      <c r="H2186" s="52"/>
      <c r="I2186" s="52"/>
    </row>
    <row r="2187" spans="1:9" s="53" customFormat="1">
      <c r="A2187" s="49"/>
      <c r="B2187" s="50"/>
      <c r="C2187" s="51"/>
      <c r="D2187" s="49"/>
      <c r="E2187" s="52"/>
      <c r="F2187" s="52"/>
      <c r="G2187" s="52"/>
      <c r="H2187" s="52"/>
      <c r="I2187" s="52"/>
    </row>
    <row r="2188" spans="1:9" s="53" customFormat="1">
      <c r="A2188" s="49"/>
      <c r="B2188" s="50"/>
      <c r="C2188" s="51"/>
      <c r="D2188" s="49"/>
      <c r="E2188" s="52"/>
      <c r="F2188" s="52"/>
      <c r="G2188" s="52"/>
      <c r="H2188" s="52"/>
      <c r="I2188" s="52"/>
    </row>
    <row r="2189" spans="1:9" s="53" customFormat="1">
      <c r="A2189" s="49"/>
      <c r="B2189" s="50"/>
      <c r="C2189" s="51"/>
      <c r="D2189" s="49"/>
      <c r="E2189" s="52"/>
      <c r="F2189" s="52"/>
      <c r="G2189" s="52"/>
      <c r="H2189" s="52"/>
      <c r="I2189" s="52"/>
    </row>
    <row r="2190" spans="1:9" s="53" customFormat="1">
      <c r="A2190" s="49"/>
      <c r="B2190" s="50"/>
      <c r="C2190" s="51"/>
      <c r="D2190" s="49"/>
      <c r="E2190" s="52"/>
      <c r="F2190" s="52"/>
      <c r="G2190" s="52"/>
      <c r="H2190" s="52"/>
      <c r="I2190" s="52"/>
    </row>
    <row r="2191" spans="1:9" s="53" customFormat="1">
      <c r="A2191" s="49"/>
      <c r="B2191" s="50"/>
      <c r="C2191" s="51"/>
      <c r="D2191" s="49"/>
      <c r="E2191" s="52"/>
      <c r="F2191" s="52"/>
      <c r="G2191" s="52"/>
      <c r="H2191" s="52"/>
      <c r="I2191" s="52"/>
    </row>
    <row r="2192" spans="1:9" s="53" customFormat="1">
      <c r="A2192" s="49"/>
      <c r="B2192" s="50"/>
      <c r="C2192" s="51"/>
      <c r="D2192" s="49"/>
      <c r="E2192" s="52"/>
      <c r="F2192" s="52"/>
      <c r="G2192" s="52"/>
      <c r="H2192" s="52"/>
      <c r="I2192" s="52"/>
    </row>
    <row r="2193" spans="1:9" s="53" customFormat="1">
      <c r="A2193" s="49"/>
      <c r="B2193" s="50"/>
      <c r="C2193" s="51"/>
      <c r="D2193" s="49"/>
      <c r="E2193" s="52"/>
      <c r="F2193" s="52"/>
      <c r="G2193" s="52"/>
      <c r="H2193" s="52"/>
      <c r="I2193" s="52"/>
    </row>
    <row r="2194" spans="1:9" s="53" customFormat="1">
      <c r="A2194" s="49"/>
      <c r="B2194" s="50"/>
      <c r="C2194" s="51"/>
      <c r="D2194" s="49"/>
      <c r="E2194" s="52"/>
      <c r="F2194" s="52"/>
      <c r="G2194" s="52"/>
      <c r="H2194" s="52"/>
      <c r="I2194" s="52"/>
    </row>
    <row r="2195" spans="1:9" s="53" customFormat="1">
      <c r="A2195" s="49"/>
      <c r="B2195" s="50"/>
      <c r="C2195" s="51"/>
      <c r="D2195" s="49"/>
      <c r="E2195" s="52"/>
      <c r="F2195" s="52"/>
      <c r="G2195" s="52"/>
      <c r="H2195" s="52"/>
      <c r="I2195" s="52"/>
    </row>
    <row r="2196" spans="1:9" s="53" customFormat="1">
      <c r="A2196" s="49"/>
      <c r="B2196" s="50"/>
      <c r="C2196" s="51"/>
      <c r="D2196" s="49"/>
      <c r="E2196" s="52"/>
      <c r="F2196" s="52"/>
      <c r="G2196" s="52"/>
      <c r="H2196" s="52"/>
      <c r="I2196" s="52"/>
    </row>
    <row r="2197" spans="1:9" s="53" customFormat="1">
      <c r="A2197" s="49"/>
      <c r="B2197" s="50"/>
      <c r="C2197" s="51"/>
      <c r="D2197" s="49"/>
      <c r="E2197" s="52"/>
      <c r="F2197" s="52"/>
      <c r="G2197" s="52"/>
      <c r="H2197" s="52"/>
      <c r="I2197" s="52"/>
    </row>
    <row r="2198" spans="1:9" s="53" customFormat="1">
      <c r="A2198" s="49"/>
      <c r="B2198" s="50"/>
      <c r="C2198" s="51"/>
      <c r="D2198" s="49"/>
      <c r="E2198" s="52"/>
      <c r="F2198" s="52"/>
      <c r="G2198" s="52"/>
      <c r="H2198" s="52"/>
      <c r="I2198" s="52"/>
    </row>
    <row r="2199" spans="1:9" s="53" customFormat="1">
      <c r="A2199" s="49"/>
      <c r="B2199" s="50"/>
      <c r="C2199" s="51"/>
      <c r="D2199" s="49"/>
      <c r="E2199" s="52"/>
      <c r="F2199" s="52"/>
      <c r="G2199" s="52"/>
      <c r="H2199" s="52"/>
      <c r="I2199" s="52"/>
    </row>
    <row r="2200" spans="1:9" s="53" customFormat="1">
      <c r="A2200" s="49"/>
      <c r="B2200" s="50"/>
      <c r="C2200" s="51"/>
      <c r="D2200" s="49"/>
      <c r="E2200" s="52"/>
      <c r="F2200" s="52"/>
      <c r="G2200" s="52"/>
      <c r="H2200" s="52"/>
      <c r="I2200" s="52"/>
    </row>
    <row r="2201" spans="1:9" s="53" customFormat="1">
      <c r="A2201" s="49"/>
      <c r="B2201" s="50"/>
      <c r="C2201" s="51"/>
      <c r="D2201" s="49"/>
      <c r="E2201" s="52"/>
      <c r="F2201" s="52"/>
      <c r="G2201" s="52"/>
      <c r="H2201" s="52"/>
      <c r="I2201" s="52"/>
    </row>
    <row r="2202" spans="1:9" s="53" customFormat="1">
      <c r="A2202" s="49"/>
      <c r="B2202" s="50"/>
      <c r="C2202" s="51"/>
      <c r="D2202" s="49"/>
      <c r="E2202" s="52"/>
      <c r="F2202" s="52"/>
      <c r="G2202" s="52"/>
      <c r="H2202" s="52"/>
      <c r="I2202" s="52"/>
    </row>
    <row r="2203" spans="1:9" s="53" customFormat="1">
      <c r="A2203" s="49"/>
      <c r="B2203" s="50"/>
      <c r="C2203" s="51"/>
      <c r="D2203" s="49"/>
      <c r="E2203" s="52"/>
      <c r="F2203" s="52"/>
      <c r="G2203" s="52"/>
      <c r="H2203" s="52"/>
      <c r="I2203" s="52"/>
    </row>
    <row r="2204" spans="1:9" s="53" customFormat="1">
      <c r="A2204" s="49"/>
      <c r="B2204" s="50"/>
      <c r="C2204" s="51"/>
      <c r="D2204" s="49"/>
      <c r="E2204" s="52"/>
      <c r="F2204" s="52"/>
      <c r="G2204" s="52"/>
      <c r="H2204" s="52"/>
      <c r="I2204" s="52"/>
    </row>
    <row r="2205" spans="1:9" s="53" customFormat="1">
      <c r="A2205" s="49"/>
      <c r="B2205" s="50"/>
      <c r="C2205" s="51"/>
      <c r="D2205" s="49"/>
      <c r="E2205" s="52"/>
      <c r="F2205" s="52"/>
      <c r="G2205" s="52"/>
      <c r="H2205" s="52"/>
      <c r="I2205" s="52"/>
    </row>
    <row r="2206" spans="1:9" s="53" customFormat="1">
      <c r="A2206" s="49"/>
      <c r="B2206" s="50"/>
      <c r="C2206" s="51"/>
      <c r="D2206" s="49"/>
      <c r="E2206" s="52"/>
      <c r="F2206" s="52"/>
      <c r="G2206" s="52"/>
      <c r="H2206" s="52"/>
      <c r="I2206" s="52"/>
    </row>
    <row r="2207" spans="1:9" s="53" customFormat="1">
      <c r="A2207" s="49"/>
      <c r="B2207" s="50"/>
      <c r="C2207" s="51"/>
      <c r="D2207" s="49"/>
      <c r="E2207" s="52"/>
      <c r="F2207" s="52"/>
      <c r="G2207" s="52"/>
      <c r="H2207" s="52"/>
      <c r="I2207" s="52"/>
    </row>
    <row r="2208" spans="1:9" s="53" customFormat="1">
      <c r="A2208" s="49"/>
      <c r="B2208" s="50"/>
      <c r="C2208" s="51"/>
      <c r="D2208" s="49"/>
      <c r="E2208" s="52"/>
      <c r="F2208" s="52"/>
      <c r="G2208" s="52"/>
      <c r="H2208" s="52"/>
      <c r="I2208" s="52"/>
    </row>
    <row r="2209" spans="1:9" s="53" customFormat="1">
      <c r="A2209" s="49"/>
      <c r="B2209" s="50"/>
      <c r="C2209" s="51"/>
      <c r="D2209" s="49"/>
      <c r="E2209" s="52"/>
      <c r="F2209" s="52"/>
      <c r="G2209" s="52"/>
      <c r="H2209" s="52"/>
      <c r="I2209" s="52"/>
    </row>
    <row r="2210" spans="1:9" s="53" customFormat="1">
      <c r="A2210" s="49"/>
      <c r="B2210" s="50"/>
      <c r="C2210" s="51"/>
      <c r="D2210" s="49"/>
      <c r="E2210" s="52"/>
      <c r="F2210" s="52"/>
      <c r="G2210" s="52"/>
      <c r="H2210" s="52"/>
      <c r="I2210" s="52"/>
    </row>
    <row r="2211" spans="1:9" s="53" customFormat="1">
      <c r="A2211" s="49"/>
      <c r="B2211" s="50"/>
      <c r="C2211" s="51"/>
      <c r="D2211" s="49"/>
      <c r="E2211" s="52"/>
      <c r="F2211" s="52"/>
      <c r="G2211" s="52"/>
      <c r="H2211" s="52"/>
      <c r="I2211" s="52"/>
    </row>
    <row r="2212" spans="1:9" s="53" customFormat="1">
      <c r="A2212" s="49"/>
      <c r="B2212" s="50"/>
      <c r="C2212" s="51"/>
      <c r="D2212" s="49"/>
      <c r="E2212" s="52"/>
      <c r="F2212" s="52"/>
      <c r="G2212" s="52"/>
      <c r="H2212" s="52"/>
      <c r="I2212" s="52"/>
    </row>
    <row r="2213" spans="1:9" s="53" customFormat="1">
      <c r="A2213" s="49"/>
      <c r="B2213" s="50"/>
      <c r="C2213" s="51"/>
      <c r="D2213" s="49"/>
      <c r="E2213" s="52"/>
      <c r="F2213" s="52"/>
      <c r="G2213" s="52"/>
      <c r="H2213" s="52"/>
      <c r="I2213" s="52"/>
    </row>
    <row r="2214" spans="1:9" s="53" customFormat="1">
      <c r="A2214" s="49"/>
      <c r="B2214" s="50"/>
      <c r="C2214" s="51"/>
      <c r="D2214" s="49"/>
      <c r="E2214" s="52"/>
      <c r="F2214" s="52"/>
      <c r="G2214" s="52"/>
      <c r="H2214" s="52"/>
      <c r="I2214" s="52"/>
    </row>
    <row r="2215" spans="1:9" s="53" customFormat="1">
      <c r="A2215" s="49"/>
      <c r="B2215" s="50"/>
      <c r="C2215" s="51"/>
      <c r="D2215" s="49"/>
      <c r="E2215" s="52"/>
      <c r="F2215" s="52"/>
      <c r="G2215" s="52"/>
      <c r="H2215" s="52"/>
      <c r="I2215" s="52"/>
    </row>
    <row r="2216" spans="1:9" s="53" customFormat="1">
      <c r="A2216" s="49"/>
      <c r="B2216" s="50"/>
      <c r="C2216" s="51"/>
      <c r="D2216" s="49"/>
      <c r="E2216" s="52"/>
      <c r="F2216" s="52"/>
      <c r="G2216" s="52"/>
      <c r="H2216" s="52"/>
      <c r="I2216" s="52"/>
    </row>
    <row r="2217" spans="1:9" s="53" customFormat="1">
      <c r="A2217" s="49"/>
      <c r="B2217" s="50"/>
      <c r="C2217" s="51"/>
      <c r="D2217" s="49"/>
      <c r="E2217" s="52"/>
      <c r="F2217" s="52"/>
      <c r="G2217" s="52"/>
      <c r="H2217" s="52"/>
      <c r="I2217" s="52"/>
    </row>
    <row r="2218" spans="1:9" s="53" customFormat="1">
      <c r="A2218" s="49"/>
      <c r="B2218" s="50"/>
      <c r="C2218" s="51"/>
      <c r="D2218" s="49"/>
      <c r="E2218" s="52"/>
      <c r="F2218" s="52"/>
      <c r="G2218" s="52"/>
      <c r="H2218" s="52"/>
      <c r="I2218" s="52"/>
    </row>
    <row r="2219" spans="1:9" s="53" customFormat="1">
      <c r="A2219" s="49"/>
      <c r="B2219" s="50"/>
      <c r="C2219" s="51"/>
      <c r="D2219" s="49"/>
      <c r="E2219" s="52"/>
      <c r="F2219" s="52"/>
      <c r="G2219" s="52"/>
      <c r="H2219" s="52"/>
      <c r="I2219" s="52"/>
    </row>
    <row r="2220" spans="1:9" s="53" customFormat="1">
      <c r="A2220" s="49"/>
      <c r="B2220" s="50"/>
      <c r="C2220" s="51"/>
      <c r="D2220" s="49"/>
      <c r="E2220" s="52"/>
      <c r="F2220" s="52"/>
      <c r="G2220" s="52"/>
      <c r="H2220" s="52"/>
      <c r="I2220" s="52"/>
    </row>
    <row r="2221" spans="1:9" s="53" customFormat="1">
      <c r="A2221" s="49"/>
      <c r="B2221" s="50"/>
      <c r="C2221" s="51"/>
      <c r="D2221" s="49"/>
      <c r="E2221" s="52"/>
      <c r="F2221" s="52"/>
      <c r="G2221" s="52"/>
      <c r="H2221" s="52"/>
      <c r="I2221" s="52"/>
    </row>
    <row r="2222" spans="1:9" s="53" customFormat="1">
      <c r="A2222" s="49"/>
      <c r="B2222" s="50"/>
      <c r="C2222" s="51"/>
      <c r="D2222" s="49"/>
      <c r="E2222" s="52"/>
      <c r="F2222" s="52"/>
      <c r="G2222" s="52"/>
      <c r="H2222" s="52"/>
      <c r="I2222" s="52"/>
    </row>
    <row r="2223" spans="1:9" s="53" customFormat="1">
      <c r="A2223" s="49"/>
      <c r="B2223" s="50"/>
      <c r="C2223" s="51"/>
      <c r="D2223" s="49"/>
      <c r="E2223" s="52"/>
      <c r="F2223" s="52"/>
      <c r="G2223" s="52"/>
      <c r="H2223" s="52"/>
      <c r="I2223" s="52"/>
    </row>
    <row r="2224" spans="1:9" s="53" customFormat="1">
      <c r="A2224" s="49"/>
      <c r="B2224" s="50"/>
      <c r="C2224" s="51"/>
      <c r="D2224" s="49"/>
      <c r="E2224" s="52"/>
      <c r="F2224" s="52"/>
      <c r="G2224" s="52"/>
      <c r="H2224" s="52"/>
      <c r="I2224" s="52"/>
    </row>
    <row r="2225" spans="1:9" s="53" customFormat="1">
      <c r="A2225" s="49"/>
      <c r="B2225" s="50"/>
      <c r="C2225" s="51"/>
      <c r="D2225" s="49"/>
      <c r="E2225" s="52"/>
      <c r="F2225" s="52"/>
      <c r="G2225" s="52"/>
      <c r="H2225" s="52"/>
      <c r="I2225" s="52"/>
    </row>
    <row r="2226" spans="1:9" s="53" customFormat="1">
      <c r="A2226" s="49"/>
      <c r="B2226" s="50"/>
      <c r="C2226" s="51"/>
      <c r="D2226" s="49"/>
      <c r="E2226" s="52"/>
      <c r="F2226" s="52"/>
      <c r="G2226" s="52"/>
      <c r="H2226" s="52"/>
      <c r="I2226" s="52"/>
    </row>
    <row r="2227" spans="1:9" s="53" customFormat="1">
      <c r="A2227" s="49"/>
      <c r="B2227" s="50"/>
      <c r="C2227" s="51"/>
      <c r="D2227" s="49"/>
      <c r="E2227" s="52"/>
      <c r="F2227" s="52"/>
      <c r="G2227" s="52"/>
      <c r="H2227" s="52"/>
      <c r="I2227" s="52"/>
    </row>
    <row r="2228" spans="1:9" s="53" customFormat="1">
      <c r="A2228" s="49"/>
      <c r="B2228" s="50"/>
      <c r="C2228" s="51"/>
      <c r="D2228" s="49"/>
      <c r="E2228" s="52"/>
      <c r="F2228" s="52"/>
      <c r="G2228" s="52"/>
      <c r="H2228" s="52"/>
      <c r="I2228" s="52"/>
    </row>
    <row r="2229" spans="1:9" s="53" customFormat="1">
      <c r="A2229" s="49"/>
      <c r="B2229" s="50"/>
      <c r="C2229" s="51"/>
      <c r="D2229" s="49"/>
      <c r="E2229" s="52"/>
      <c r="F2229" s="52"/>
      <c r="G2229" s="52"/>
      <c r="H2229" s="52"/>
      <c r="I2229" s="52"/>
    </row>
    <row r="2230" spans="1:9" s="53" customFormat="1">
      <c r="A2230" s="49"/>
      <c r="B2230" s="50"/>
      <c r="C2230" s="51"/>
      <c r="D2230" s="49"/>
      <c r="E2230" s="52"/>
      <c r="F2230" s="52"/>
      <c r="G2230" s="52"/>
      <c r="H2230" s="52"/>
      <c r="I2230" s="52"/>
    </row>
    <row r="2231" spans="1:9" s="53" customFormat="1">
      <c r="A2231" s="49"/>
      <c r="B2231" s="50"/>
      <c r="C2231" s="51"/>
      <c r="D2231" s="49"/>
      <c r="E2231" s="52"/>
      <c r="F2231" s="52"/>
      <c r="G2231" s="52"/>
      <c r="H2231" s="52"/>
      <c r="I2231" s="52"/>
    </row>
    <row r="2232" spans="1:9" s="53" customFormat="1">
      <c r="A2232" s="49"/>
      <c r="B2232" s="50"/>
      <c r="C2232" s="51"/>
      <c r="D2232" s="49"/>
      <c r="E2232" s="52"/>
      <c r="F2232" s="52"/>
      <c r="G2232" s="52"/>
      <c r="H2232" s="52"/>
      <c r="I2232" s="52"/>
    </row>
    <row r="2233" spans="1:9" s="53" customFormat="1">
      <c r="A2233" s="49"/>
      <c r="B2233" s="50"/>
      <c r="C2233" s="51"/>
      <c r="D2233" s="49"/>
      <c r="E2233" s="52"/>
      <c r="F2233" s="52"/>
      <c r="G2233" s="52"/>
      <c r="H2233" s="52"/>
      <c r="I2233" s="52"/>
    </row>
    <row r="2234" spans="1:9" s="53" customFormat="1">
      <c r="A2234" s="49"/>
      <c r="B2234" s="50"/>
      <c r="C2234" s="51"/>
      <c r="D2234" s="49"/>
      <c r="E2234" s="52"/>
      <c r="F2234" s="52"/>
      <c r="G2234" s="52"/>
      <c r="H2234" s="52"/>
      <c r="I2234" s="52"/>
    </row>
    <row r="2235" spans="1:9" s="53" customFormat="1">
      <c r="A2235" s="49"/>
      <c r="B2235" s="50"/>
      <c r="C2235" s="51"/>
      <c r="D2235" s="49"/>
      <c r="E2235" s="52"/>
      <c r="F2235" s="52"/>
      <c r="G2235" s="52"/>
      <c r="H2235" s="52"/>
      <c r="I2235" s="52"/>
    </row>
    <row r="2236" spans="1:9" s="53" customFormat="1">
      <c r="A2236" s="49"/>
      <c r="B2236" s="50"/>
      <c r="C2236" s="51"/>
      <c r="D2236" s="49"/>
      <c r="E2236" s="52"/>
      <c r="F2236" s="52"/>
      <c r="G2236" s="52"/>
      <c r="H2236" s="52"/>
      <c r="I2236" s="52"/>
    </row>
    <row r="2237" spans="1:9" s="53" customFormat="1">
      <c r="A2237" s="49"/>
      <c r="B2237" s="50"/>
      <c r="C2237" s="51"/>
      <c r="D2237" s="49"/>
      <c r="E2237" s="52"/>
      <c r="F2237" s="52"/>
      <c r="G2237" s="52"/>
      <c r="H2237" s="52"/>
      <c r="I2237" s="52"/>
    </row>
    <row r="2238" spans="1:9" s="53" customFormat="1">
      <c r="A2238" s="49"/>
      <c r="B2238" s="50"/>
      <c r="C2238" s="51"/>
      <c r="D2238" s="49"/>
      <c r="E2238" s="52"/>
      <c r="F2238" s="52"/>
      <c r="G2238" s="52"/>
      <c r="H2238" s="52"/>
      <c r="I2238" s="52"/>
    </row>
    <row r="2239" spans="1:9" s="53" customFormat="1">
      <c r="A2239" s="49"/>
      <c r="B2239" s="50"/>
      <c r="C2239" s="51"/>
      <c r="D2239" s="49"/>
      <c r="E2239" s="52"/>
      <c r="F2239" s="52"/>
      <c r="G2239" s="52"/>
      <c r="H2239" s="52"/>
      <c r="I2239" s="52"/>
    </row>
    <row r="2240" spans="1:9" s="53" customFormat="1">
      <c r="A2240" s="49"/>
      <c r="B2240" s="50"/>
      <c r="C2240" s="51"/>
      <c r="D2240" s="49"/>
      <c r="E2240" s="52"/>
      <c r="F2240" s="52"/>
      <c r="G2240" s="52"/>
      <c r="H2240" s="52"/>
      <c r="I2240" s="52"/>
    </row>
    <row r="2241" spans="1:9" s="53" customFormat="1">
      <c r="A2241" s="49"/>
      <c r="B2241" s="50"/>
      <c r="C2241" s="51"/>
      <c r="D2241" s="49"/>
      <c r="E2241" s="52"/>
      <c r="F2241" s="52"/>
      <c r="G2241" s="52"/>
      <c r="H2241" s="52"/>
      <c r="I2241" s="52"/>
    </row>
    <row r="2242" spans="1:9" s="53" customFormat="1">
      <c r="A2242" s="49"/>
      <c r="B2242" s="50"/>
      <c r="C2242" s="51"/>
      <c r="D2242" s="49"/>
      <c r="E2242" s="52"/>
      <c r="F2242" s="52"/>
      <c r="G2242" s="52"/>
      <c r="H2242" s="52"/>
      <c r="I2242" s="52"/>
    </row>
    <row r="2243" spans="1:9" s="53" customFormat="1">
      <c r="A2243" s="49"/>
      <c r="B2243" s="50"/>
      <c r="C2243" s="51"/>
      <c r="D2243" s="49"/>
      <c r="E2243" s="52"/>
      <c r="F2243" s="52"/>
      <c r="G2243" s="52"/>
      <c r="H2243" s="52"/>
      <c r="I2243" s="52"/>
    </row>
    <row r="2244" spans="1:9" s="53" customFormat="1">
      <c r="A2244" s="49"/>
      <c r="B2244" s="50"/>
      <c r="C2244" s="51"/>
      <c r="D2244" s="49"/>
      <c r="E2244" s="52"/>
      <c r="F2244" s="52"/>
      <c r="G2244" s="52"/>
      <c r="H2244" s="52"/>
      <c r="I2244" s="52"/>
    </row>
    <row r="2245" spans="1:9" s="53" customFormat="1">
      <c r="A2245" s="49"/>
      <c r="B2245" s="50"/>
      <c r="C2245" s="51"/>
      <c r="D2245" s="49"/>
      <c r="E2245" s="52"/>
      <c r="F2245" s="52"/>
      <c r="G2245" s="52"/>
      <c r="H2245" s="52"/>
      <c r="I2245" s="52"/>
    </row>
    <row r="2246" spans="1:9" s="53" customFormat="1">
      <c r="A2246" s="49"/>
      <c r="B2246" s="50"/>
      <c r="C2246" s="51"/>
      <c r="D2246" s="49"/>
      <c r="E2246" s="52"/>
      <c r="F2246" s="52"/>
      <c r="G2246" s="52"/>
      <c r="H2246" s="52"/>
      <c r="I2246" s="52"/>
    </row>
    <row r="2247" spans="1:9" s="53" customFormat="1">
      <c r="A2247" s="49"/>
      <c r="B2247" s="50"/>
      <c r="C2247" s="51"/>
      <c r="D2247" s="49"/>
      <c r="E2247" s="52"/>
      <c r="F2247" s="52"/>
      <c r="G2247" s="52"/>
      <c r="H2247" s="52"/>
      <c r="I2247" s="52"/>
    </row>
    <row r="2248" spans="1:9" s="53" customFormat="1">
      <c r="A2248" s="49"/>
      <c r="B2248" s="50"/>
      <c r="C2248" s="51"/>
      <c r="D2248" s="49"/>
      <c r="E2248" s="52"/>
      <c r="F2248" s="52"/>
      <c r="G2248" s="52"/>
      <c r="H2248" s="52"/>
      <c r="I2248" s="52"/>
    </row>
    <row r="2249" spans="1:9" s="53" customFormat="1">
      <c r="A2249" s="49"/>
      <c r="B2249" s="50"/>
      <c r="C2249" s="51"/>
      <c r="D2249" s="49"/>
      <c r="E2249" s="52"/>
      <c r="F2249" s="52"/>
      <c r="G2249" s="52"/>
      <c r="H2249" s="52"/>
      <c r="I2249" s="52"/>
    </row>
    <row r="2250" spans="1:9" s="53" customFormat="1">
      <c r="A2250" s="49"/>
      <c r="B2250" s="50"/>
      <c r="C2250" s="51"/>
      <c r="D2250" s="49"/>
      <c r="E2250" s="52"/>
      <c r="F2250" s="52"/>
      <c r="G2250" s="52"/>
      <c r="H2250" s="52"/>
      <c r="I2250" s="52"/>
    </row>
    <row r="2251" spans="1:9" s="53" customFormat="1">
      <c r="A2251" s="49"/>
      <c r="B2251" s="50"/>
      <c r="C2251" s="51"/>
      <c r="D2251" s="49"/>
      <c r="E2251" s="52"/>
      <c r="F2251" s="52"/>
      <c r="G2251" s="52"/>
      <c r="H2251" s="52"/>
      <c r="I2251" s="52"/>
    </row>
    <row r="2252" spans="1:9" s="53" customFormat="1">
      <c r="A2252" s="49"/>
      <c r="B2252" s="50"/>
      <c r="C2252" s="51"/>
      <c r="D2252" s="49"/>
      <c r="E2252" s="52"/>
      <c r="F2252" s="52"/>
      <c r="G2252" s="52"/>
      <c r="H2252" s="52"/>
      <c r="I2252" s="52"/>
    </row>
    <row r="2253" spans="1:9" s="53" customFormat="1">
      <c r="A2253" s="49"/>
      <c r="B2253" s="50"/>
      <c r="C2253" s="51"/>
      <c r="D2253" s="49"/>
      <c r="E2253" s="52"/>
      <c r="F2253" s="52"/>
      <c r="G2253" s="52"/>
      <c r="H2253" s="52"/>
      <c r="I2253" s="52"/>
    </row>
    <row r="2254" spans="1:9" s="53" customFormat="1">
      <c r="A2254" s="49"/>
      <c r="B2254" s="50"/>
      <c r="C2254" s="51"/>
      <c r="D2254" s="49"/>
      <c r="E2254" s="52"/>
      <c r="F2254" s="52"/>
      <c r="G2254" s="52"/>
      <c r="H2254" s="52"/>
      <c r="I2254" s="52"/>
    </row>
    <row r="2255" spans="1:9" s="53" customFormat="1">
      <c r="A2255" s="49"/>
      <c r="B2255" s="50"/>
      <c r="C2255" s="51"/>
      <c r="D2255" s="49"/>
      <c r="E2255" s="52"/>
      <c r="F2255" s="52"/>
      <c r="G2255" s="52"/>
      <c r="H2255" s="52"/>
      <c r="I2255" s="52"/>
    </row>
    <row r="2256" spans="1:9" s="53" customFormat="1">
      <c r="A2256" s="49"/>
      <c r="B2256" s="50"/>
      <c r="C2256" s="51"/>
      <c r="D2256" s="49"/>
      <c r="E2256" s="52"/>
      <c r="F2256" s="52"/>
      <c r="G2256" s="52"/>
      <c r="H2256" s="52"/>
      <c r="I2256" s="52"/>
    </row>
    <row r="2257" spans="1:9" s="53" customFormat="1">
      <c r="A2257" s="49"/>
      <c r="B2257" s="50"/>
      <c r="C2257" s="51"/>
      <c r="D2257" s="49"/>
      <c r="E2257" s="52"/>
      <c r="F2257" s="52"/>
      <c r="G2257" s="52"/>
      <c r="H2257" s="52"/>
      <c r="I2257" s="52"/>
    </row>
    <row r="2258" spans="1:9" s="53" customFormat="1">
      <c r="A2258" s="49"/>
      <c r="B2258" s="50"/>
      <c r="C2258" s="51"/>
      <c r="D2258" s="49"/>
      <c r="E2258" s="52"/>
      <c r="F2258" s="52"/>
      <c r="G2258" s="52"/>
      <c r="H2258" s="52"/>
      <c r="I2258" s="52"/>
    </row>
    <row r="2259" spans="1:9" s="53" customFormat="1">
      <c r="A2259" s="49"/>
      <c r="B2259" s="50"/>
      <c r="C2259" s="51"/>
      <c r="D2259" s="49"/>
      <c r="E2259" s="52"/>
      <c r="F2259" s="52"/>
      <c r="G2259" s="52"/>
      <c r="H2259" s="52"/>
      <c r="I2259" s="52"/>
    </row>
    <row r="2260" spans="1:9" s="53" customFormat="1">
      <c r="A2260" s="49"/>
      <c r="B2260" s="50"/>
      <c r="C2260" s="51"/>
      <c r="D2260" s="49"/>
      <c r="E2260" s="52"/>
      <c r="F2260" s="52"/>
      <c r="G2260" s="52"/>
      <c r="H2260" s="52"/>
      <c r="I2260" s="52"/>
    </row>
    <row r="2261" spans="1:9" s="53" customFormat="1">
      <c r="A2261" s="49"/>
      <c r="B2261" s="50"/>
      <c r="C2261" s="51"/>
      <c r="D2261" s="49"/>
      <c r="E2261" s="52"/>
      <c r="F2261" s="52"/>
      <c r="G2261" s="52"/>
      <c r="H2261" s="52"/>
      <c r="I2261" s="52"/>
    </row>
    <row r="2262" spans="1:9" s="53" customFormat="1">
      <c r="A2262" s="49"/>
      <c r="B2262" s="50"/>
      <c r="C2262" s="51"/>
      <c r="D2262" s="49"/>
      <c r="E2262" s="52"/>
      <c r="F2262" s="52"/>
      <c r="G2262" s="52"/>
      <c r="H2262" s="52"/>
      <c r="I2262" s="52"/>
    </row>
    <row r="2263" spans="1:9" s="53" customFormat="1">
      <c r="A2263" s="49"/>
      <c r="B2263" s="50"/>
      <c r="C2263" s="51"/>
      <c r="D2263" s="49"/>
      <c r="E2263" s="52"/>
      <c r="F2263" s="52"/>
      <c r="G2263" s="52"/>
      <c r="H2263" s="52"/>
      <c r="I2263" s="52"/>
    </row>
    <row r="2264" spans="1:9" s="53" customFormat="1">
      <c r="A2264" s="49"/>
      <c r="B2264" s="50"/>
      <c r="C2264" s="51"/>
      <c r="D2264" s="49"/>
      <c r="E2264" s="52"/>
      <c r="F2264" s="52"/>
      <c r="G2264" s="52"/>
      <c r="H2264" s="52"/>
      <c r="I2264" s="52"/>
    </row>
    <row r="2265" spans="1:9" s="53" customFormat="1">
      <c r="A2265" s="49"/>
      <c r="B2265" s="50"/>
      <c r="C2265" s="51"/>
      <c r="D2265" s="49"/>
      <c r="E2265" s="52"/>
      <c r="F2265" s="52"/>
      <c r="G2265" s="52"/>
      <c r="H2265" s="52"/>
      <c r="I2265" s="52"/>
    </row>
    <row r="2266" spans="1:9" s="53" customFormat="1">
      <c r="A2266" s="49"/>
      <c r="B2266" s="50"/>
      <c r="C2266" s="51"/>
      <c r="D2266" s="49"/>
      <c r="E2266" s="52"/>
      <c r="F2266" s="52"/>
      <c r="G2266" s="52"/>
      <c r="H2266" s="52"/>
      <c r="I2266" s="52"/>
    </row>
    <row r="2267" spans="1:9" s="53" customFormat="1">
      <c r="A2267" s="49"/>
      <c r="B2267" s="50"/>
      <c r="C2267" s="51"/>
      <c r="D2267" s="49"/>
      <c r="E2267" s="52"/>
      <c r="F2267" s="52"/>
      <c r="G2267" s="52"/>
      <c r="H2267" s="52"/>
      <c r="I2267" s="52"/>
    </row>
    <row r="2268" spans="1:9" s="53" customFormat="1">
      <c r="A2268" s="49"/>
      <c r="B2268" s="50"/>
      <c r="C2268" s="51"/>
      <c r="D2268" s="49"/>
      <c r="E2268" s="52"/>
      <c r="F2268" s="52"/>
      <c r="G2268" s="52"/>
      <c r="H2268" s="52"/>
      <c r="I2268" s="52"/>
    </row>
    <row r="2269" spans="1:9" s="53" customFormat="1">
      <c r="A2269" s="49"/>
      <c r="B2269" s="50"/>
      <c r="C2269" s="51"/>
      <c r="D2269" s="49"/>
      <c r="E2269" s="52"/>
      <c r="F2269" s="52"/>
      <c r="G2269" s="52"/>
      <c r="H2269" s="52"/>
      <c r="I2269" s="52"/>
    </row>
    <row r="2270" spans="1:9" s="53" customFormat="1">
      <c r="A2270" s="49"/>
      <c r="B2270" s="50"/>
      <c r="C2270" s="51"/>
      <c r="D2270" s="49"/>
      <c r="E2270" s="52"/>
      <c r="F2270" s="52"/>
      <c r="G2270" s="52"/>
      <c r="H2270" s="52"/>
      <c r="I2270" s="52"/>
    </row>
    <row r="2271" spans="1:9" s="53" customFormat="1">
      <c r="A2271" s="49"/>
      <c r="B2271" s="50"/>
      <c r="C2271" s="51"/>
      <c r="D2271" s="49"/>
      <c r="E2271" s="52"/>
      <c r="F2271" s="52"/>
      <c r="G2271" s="52"/>
      <c r="H2271" s="52"/>
      <c r="I2271" s="52"/>
    </row>
    <row r="2272" spans="1:9" s="53" customFormat="1">
      <c r="A2272" s="49"/>
      <c r="B2272" s="50"/>
      <c r="C2272" s="51"/>
      <c r="D2272" s="49"/>
      <c r="E2272" s="52"/>
      <c r="F2272" s="52"/>
      <c r="G2272" s="52"/>
      <c r="H2272" s="52"/>
      <c r="I2272" s="52"/>
    </row>
    <row r="2273" spans="1:9" s="53" customFormat="1">
      <c r="A2273" s="49"/>
      <c r="B2273" s="50"/>
      <c r="C2273" s="51"/>
      <c r="D2273" s="49"/>
      <c r="E2273" s="52"/>
      <c r="F2273" s="52"/>
      <c r="G2273" s="52"/>
      <c r="H2273" s="52"/>
      <c r="I2273" s="52"/>
    </row>
    <row r="2274" spans="1:9" s="53" customFormat="1">
      <c r="A2274" s="49"/>
      <c r="B2274" s="50"/>
      <c r="C2274" s="51"/>
      <c r="D2274" s="49"/>
      <c r="E2274" s="52"/>
      <c r="F2274" s="52"/>
      <c r="G2274" s="52"/>
      <c r="H2274" s="52"/>
      <c r="I2274" s="52"/>
    </row>
    <row r="2275" spans="1:9" s="53" customFormat="1">
      <c r="A2275" s="49"/>
      <c r="B2275" s="50"/>
      <c r="C2275" s="51"/>
      <c r="D2275" s="49"/>
      <c r="E2275" s="52"/>
      <c r="F2275" s="52"/>
      <c r="G2275" s="52"/>
      <c r="H2275" s="52"/>
      <c r="I2275" s="52"/>
    </row>
    <row r="2276" spans="1:9" s="53" customFormat="1">
      <c r="A2276" s="49"/>
      <c r="B2276" s="50"/>
      <c r="C2276" s="51"/>
      <c r="D2276" s="49"/>
      <c r="E2276" s="52"/>
      <c r="F2276" s="52"/>
      <c r="G2276" s="52"/>
      <c r="H2276" s="52"/>
      <c r="I2276" s="52"/>
    </row>
    <row r="2277" spans="1:9" s="53" customFormat="1">
      <c r="A2277" s="49"/>
      <c r="B2277" s="50"/>
      <c r="C2277" s="51"/>
      <c r="D2277" s="49"/>
      <c r="E2277" s="52"/>
      <c r="F2277" s="52"/>
      <c r="G2277" s="52"/>
      <c r="H2277" s="52"/>
      <c r="I2277" s="52"/>
    </row>
    <row r="2278" spans="1:9" s="53" customFormat="1">
      <c r="A2278" s="49"/>
      <c r="B2278" s="50"/>
      <c r="C2278" s="51"/>
      <c r="D2278" s="49"/>
      <c r="E2278" s="52"/>
      <c r="F2278" s="52"/>
      <c r="G2278" s="52"/>
      <c r="H2278" s="52"/>
      <c r="I2278" s="52"/>
    </row>
    <row r="2279" spans="1:9" s="53" customFormat="1">
      <c r="A2279" s="49"/>
      <c r="B2279" s="50"/>
      <c r="C2279" s="51"/>
      <c r="D2279" s="49"/>
      <c r="E2279" s="52"/>
      <c r="F2279" s="52"/>
      <c r="G2279" s="52"/>
      <c r="H2279" s="52"/>
      <c r="I2279" s="52"/>
    </row>
    <row r="2280" spans="1:9" s="53" customFormat="1">
      <c r="A2280" s="49"/>
      <c r="B2280" s="50"/>
      <c r="C2280" s="51"/>
      <c r="D2280" s="49"/>
      <c r="E2280" s="52"/>
      <c r="F2280" s="52"/>
      <c r="G2280" s="52"/>
      <c r="H2280" s="52"/>
      <c r="I2280" s="52"/>
    </row>
    <row r="2281" spans="1:9" s="53" customFormat="1">
      <c r="A2281" s="49"/>
      <c r="B2281" s="50"/>
      <c r="C2281" s="51"/>
      <c r="D2281" s="49"/>
      <c r="E2281" s="52"/>
      <c r="F2281" s="52"/>
      <c r="G2281" s="52"/>
      <c r="H2281" s="52"/>
      <c r="I2281" s="52"/>
    </row>
    <row r="2282" spans="1:9" s="53" customFormat="1">
      <c r="A2282" s="49"/>
      <c r="B2282" s="50"/>
      <c r="C2282" s="51"/>
      <c r="D2282" s="49"/>
      <c r="E2282" s="52"/>
      <c r="F2282" s="52"/>
      <c r="G2282" s="52"/>
      <c r="H2282" s="52"/>
      <c r="I2282" s="52"/>
    </row>
    <row r="2283" spans="1:9" s="53" customFormat="1">
      <c r="A2283" s="49"/>
      <c r="B2283" s="50"/>
      <c r="C2283" s="51"/>
      <c r="D2283" s="49"/>
      <c r="E2283" s="52"/>
      <c r="F2283" s="52"/>
      <c r="G2283" s="52"/>
      <c r="H2283" s="52"/>
      <c r="I2283" s="52"/>
    </row>
    <row r="2284" spans="1:9" s="53" customFormat="1">
      <c r="A2284" s="49"/>
      <c r="B2284" s="50"/>
      <c r="C2284" s="51"/>
      <c r="D2284" s="49"/>
      <c r="E2284" s="52"/>
      <c r="F2284" s="52"/>
      <c r="G2284" s="52"/>
      <c r="H2284" s="52"/>
      <c r="I2284" s="52"/>
    </row>
    <row r="2285" spans="1:9" s="53" customFormat="1">
      <c r="A2285" s="49"/>
      <c r="B2285" s="50"/>
      <c r="C2285" s="51"/>
      <c r="D2285" s="49"/>
      <c r="E2285" s="52"/>
      <c r="F2285" s="52"/>
      <c r="G2285" s="52"/>
      <c r="H2285" s="52"/>
      <c r="I2285" s="52"/>
    </row>
    <row r="2286" spans="1:9" s="53" customFormat="1">
      <c r="A2286" s="49"/>
      <c r="B2286" s="50"/>
      <c r="C2286" s="51"/>
      <c r="D2286" s="49"/>
      <c r="E2286" s="52"/>
      <c r="F2286" s="52"/>
      <c r="G2286" s="52"/>
      <c r="H2286" s="52"/>
      <c r="I2286" s="52"/>
    </row>
    <row r="2287" spans="1:9" s="53" customFormat="1">
      <c r="A2287" s="49"/>
      <c r="B2287" s="50"/>
      <c r="C2287" s="51"/>
      <c r="D2287" s="49"/>
      <c r="E2287" s="52"/>
      <c r="F2287" s="52"/>
      <c r="G2287" s="52"/>
      <c r="H2287" s="52"/>
      <c r="I2287" s="52"/>
    </row>
    <row r="2288" spans="1:9" s="53" customFormat="1">
      <c r="A2288" s="49"/>
      <c r="B2288" s="50"/>
      <c r="C2288" s="51"/>
      <c r="D2288" s="49"/>
      <c r="E2288" s="52"/>
      <c r="F2288" s="52"/>
      <c r="G2288" s="52"/>
      <c r="H2288" s="52"/>
      <c r="I2288" s="52"/>
    </row>
    <row r="2289" spans="1:9" s="53" customFormat="1">
      <c r="A2289" s="49"/>
      <c r="B2289" s="50"/>
      <c r="C2289" s="51"/>
      <c r="D2289" s="49"/>
      <c r="E2289" s="52"/>
      <c r="F2289" s="52"/>
      <c r="G2289" s="52"/>
      <c r="H2289" s="52"/>
      <c r="I2289" s="52"/>
    </row>
    <row r="2290" spans="1:9" s="53" customFormat="1">
      <c r="A2290" s="49"/>
      <c r="B2290" s="50"/>
      <c r="C2290" s="51"/>
      <c r="D2290" s="49"/>
      <c r="E2290" s="52"/>
      <c r="F2290" s="52"/>
      <c r="G2290" s="52"/>
      <c r="H2290" s="52"/>
      <c r="I2290" s="52"/>
    </row>
    <row r="2291" spans="1:9" s="53" customFormat="1">
      <c r="A2291" s="49"/>
      <c r="B2291" s="50"/>
      <c r="C2291" s="51"/>
      <c r="D2291" s="49"/>
      <c r="E2291" s="52"/>
      <c r="F2291" s="52"/>
      <c r="G2291" s="52"/>
      <c r="H2291" s="52"/>
      <c r="I2291" s="52"/>
    </row>
    <row r="2292" spans="1:9" s="53" customFormat="1">
      <c r="A2292" s="49"/>
      <c r="B2292" s="50"/>
      <c r="C2292" s="51"/>
      <c r="D2292" s="49"/>
      <c r="E2292" s="52"/>
      <c r="F2292" s="52"/>
      <c r="G2292" s="52"/>
      <c r="H2292" s="52"/>
      <c r="I2292" s="52"/>
    </row>
    <row r="2293" spans="1:9" s="53" customFormat="1">
      <c r="A2293" s="49"/>
      <c r="B2293" s="50"/>
      <c r="C2293" s="51"/>
      <c r="D2293" s="49"/>
      <c r="E2293" s="52"/>
      <c r="F2293" s="52"/>
      <c r="G2293" s="52"/>
      <c r="H2293" s="52"/>
      <c r="I2293" s="52"/>
    </row>
    <row r="2294" spans="1:9" s="53" customFormat="1">
      <c r="A2294" s="49"/>
      <c r="B2294" s="50"/>
      <c r="C2294" s="51"/>
      <c r="D2294" s="49"/>
      <c r="E2294" s="52"/>
      <c r="F2294" s="52"/>
      <c r="G2294" s="52"/>
      <c r="H2294" s="52"/>
      <c r="I2294" s="52"/>
    </row>
    <row r="2295" spans="1:9" s="53" customFormat="1">
      <c r="A2295" s="49"/>
      <c r="B2295" s="50"/>
      <c r="C2295" s="51"/>
      <c r="D2295" s="49"/>
      <c r="E2295" s="52"/>
      <c r="F2295" s="52"/>
      <c r="G2295" s="52"/>
      <c r="H2295" s="52"/>
      <c r="I2295" s="52"/>
    </row>
    <row r="2296" spans="1:9" s="53" customFormat="1">
      <c r="A2296" s="49"/>
      <c r="B2296" s="50"/>
      <c r="C2296" s="51"/>
      <c r="D2296" s="49"/>
      <c r="E2296" s="52"/>
      <c r="F2296" s="52"/>
      <c r="G2296" s="52"/>
      <c r="H2296" s="52"/>
      <c r="I2296" s="52"/>
    </row>
    <row r="2297" spans="1:9" s="53" customFormat="1">
      <c r="A2297" s="49"/>
      <c r="B2297" s="50"/>
      <c r="C2297" s="51"/>
      <c r="D2297" s="49"/>
      <c r="E2297" s="52"/>
      <c r="F2297" s="52"/>
      <c r="G2297" s="52"/>
      <c r="H2297" s="52"/>
      <c r="I2297" s="52"/>
    </row>
    <row r="2298" spans="1:9" s="53" customFormat="1">
      <c r="A2298" s="49"/>
      <c r="B2298" s="50"/>
      <c r="C2298" s="51"/>
      <c r="D2298" s="49"/>
      <c r="E2298" s="52"/>
      <c r="F2298" s="52"/>
      <c r="G2298" s="52"/>
      <c r="H2298" s="52"/>
      <c r="I2298" s="52"/>
    </row>
    <row r="2299" spans="1:9" s="53" customFormat="1">
      <c r="A2299" s="49"/>
      <c r="B2299" s="50"/>
      <c r="C2299" s="51"/>
      <c r="D2299" s="49"/>
      <c r="E2299" s="52"/>
      <c r="F2299" s="52"/>
      <c r="G2299" s="52"/>
      <c r="H2299" s="52"/>
      <c r="I2299" s="52"/>
    </row>
    <row r="2300" spans="1:9" s="53" customFormat="1">
      <c r="A2300" s="49"/>
      <c r="B2300" s="50"/>
      <c r="C2300" s="51"/>
      <c r="D2300" s="49"/>
      <c r="E2300" s="52"/>
      <c r="F2300" s="52"/>
      <c r="G2300" s="52"/>
      <c r="H2300" s="52"/>
      <c r="I2300" s="52"/>
    </row>
    <row r="2301" spans="1:9" s="53" customFormat="1">
      <c r="A2301" s="49"/>
      <c r="B2301" s="50"/>
      <c r="C2301" s="51"/>
      <c r="D2301" s="49"/>
      <c r="E2301" s="52"/>
      <c r="F2301" s="52"/>
      <c r="G2301" s="52"/>
      <c r="H2301" s="52"/>
      <c r="I2301" s="52"/>
    </row>
    <row r="2302" spans="1:9" s="53" customFormat="1">
      <c r="A2302" s="49"/>
      <c r="B2302" s="50"/>
      <c r="C2302" s="51"/>
      <c r="D2302" s="49"/>
      <c r="E2302" s="52"/>
      <c r="F2302" s="52"/>
      <c r="G2302" s="52"/>
      <c r="H2302" s="52"/>
      <c r="I2302" s="52"/>
    </row>
    <row r="2303" spans="1:9" s="53" customFormat="1">
      <c r="A2303" s="49"/>
      <c r="B2303" s="50"/>
      <c r="C2303" s="51"/>
      <c r="D2303" s="49"/>
      <c r="E2303" s="52"/>
      <c r="F2303" s="52"/>
      <c r="G2303" s="52"/>
      <c r="H2303" s="52"/>
      <c r="I2303" s="52"/>
    </row>
    <row r="2304" spans="1:9" s="53" customFormat="1">
      <c r="A2304" s="49"/>
      <c r="B2304" s="50"/>
      <c r="C2304" s="51"/>
      <c r="D2304" s="49"/>
      <c r="E2304" s="52"/>
      <c r="F2304" s="52"/>
      <c r="G2304" s="52"/>
      <c r="H2304" s="52"/>
      <c r="I2304" s="52"/>
    </row>
    <row r="2305" spans="1:9" s="53" customFormat="1">
      <c r="A2305" s="49"/>
      <c r="B2305" s="50"/>
      <c r="C2305" s="51"/>
      <c r="D2305" s="49"/>
      <c r="E2305" s="52"/>
      <c r="F2305" s="52"/>
      <c r="G2305" s="52"/>
      <c r="H2305" s="52"/>
      <c r="I2305" s="52"/>
    </row>
    <row r="2306" spans="1:9" s="53" customFormat="1">
      <c r="A2306" s="49"/>
      <c r="B2306" s="50"/>
      <c r="C2306" s="51"/>
      <c r="D2306" s="49"/>
      <c r="E2306" s="52"/>
      <c r="F2306" s="52"/>
      <c r="G2306" s="52"/>
      <c r="H2306" s="52"/>
      <c r="I2306" s="52"/>
    </row>
    <row r="2307" spans="1:9" s="53" customFormat="1">
      <c r="A2307" s="49"/>
      <c r="B2307" s="50"/>
      <c r="C2307" s="51"/>
      <c r="D2307" s="49"/>
      <c r="E2307" s="52"/>
      <c r="F2307" s="52"/>
      <c r="G2307" s="52"/>
      <c r="H2307" s="52"/>
      <c r="I2307" s="52"/>
    </row>
    <row r="2308" spans="1:9" s="53" customFormat="1">
      <c r="A2308" s="49"/>
      <c r="B2308" s="50"/>
      <c r="C2308" s="51"/>
      <c r="D2308" s="49"/>
      <c r="E2308" s="52"/>
      <c r="F2308" s="52"/>
      <c r="G2308" s="52"/>
      <c r="H2308" s="52"/>
      <c r="I2308" s="52"/>
    </row>
    <row r="2309" spans="1:9" s="53" customFormat="1">
      <c r="A2309" s="49"/>
      <c r="B2309" s="50"/>
      <c r="C2309" s="51"/>
      <c r="D2309" s="49"/>
      <c r="E2309" s="52"/>
      <c r="F2309" s="52"/>
      <c r="G2309" s="52"/>
      <c r="H2309" s="52"/>
      <c r="I2309" s="52"/>
    </row>
    <row r="2310" spans="1:9" s="53" customFormat="1">
      <c r="A2310" s="49"/>
      <c r="B2310" s="50"/>
      <c r="C2310" s="51"/>
      <c r="D2310" s="49"/>
      <c r="E2310" s="52"/>
      <c r="F2310" s="52"/>
      <c r="G2310" s="52"/>
      <c r="H2310" s="52"/>
      <c r="I2310" s="52"/>
    </row>
    <row r="2311" spans="1:9" s="53" customFormat="1">
      <c r="A2311" s="49"/>
      <c r="B2311" s="50"/>
      <c r="C2311" s="51"/>
      <c r="D2311" s="49"/>
      <c r="E2311" s="52"/>
      <c r="F2311" s="52"/>
      <c r="G2311" s="52"/>
      <c r="H2311" s="52"/>
      <c r="I2311" s="52"/>
    </row>
    <row r="2312" spans="1:9" s="53" customFormat="1">
      <c r="A2312" s="49"/>
      <c r="B2312" s="50"/>
      <c r="C2312" s="51"/>
      <c r="D2312" s="49"/>
      <c r="E2312" s="52"/>
      <c r="F2312" s="52"/>
      <c r="G2312" s="52"/>
      <c r="H2312" s="52"/>
      <c r="I2312" s="52"/>
    </row>
    <row r="2313" spans="1:9" s="53" customFormat="1">
      <c r="A2313" s="49"/>
      <c r="B2313" s="50"/>
      <c r="C2313" s="51"/>
      <c r="D2313" s="49"/>
      <c r="E2313" s="52"/>
      <c r="F2313" s="52"/>
      <c r="G2313" s="52"/>
      <c r="H2313" s="52"/>
      <c r="I2313" s="52"/>
    </row>
    <row r="2314" spans="1:9" s="53" customFormat="1">
      <c r="A2314" s="49"/>
      <c r="B2314" s="50"/>
      <c r="C2314" s="51"/>
      <c r="D2314" s="49"/>
      <c r="E2314" s="52"/>
      <c r="F2314" s="52"/>
      <c r="G2314" s="52"/>
      <c r="H2314" s="52"/>
      <c r="I2314" s="52"/>
    </row>
    <row r="2315" spans="1:9" s="53" customFormat="1">
      <c r="A2315" s="49"/>
      <c r="B2315" s="50"/>
      <c r="C2315" s="51"/>
      <c r="D2315" s="49"/>
      <c r="E2315" s="52"/>
      <c r="F2315" s="52"/>
      <c r="G2315" s="52"/>
      <c r="H2315" s="52"/>
      <c r="I2315" s="52"/>
    </row>
    <row r="2316" spans="1:9" s="53" customFormat="1">
      <c r="A2316" s="49"/>
      <c r="B2316" s="50"/>
      <c r="C2316" s="51"/>
      <c r="D2316" s="49"/>
      <c r="E2316" s="52"/>
      <c r="F2316" s="52"/>
      <c r="G2316" s="52"/>
      <c r="H2316" s="52"/>
      <c r="I2316" s="52"/>
    </row>
    <row r="2317" spans="1:9" s="53" customFormat="1">
      <c r="A2317" s="49"/>
      <c r="B2317" s="50"/>
      <c r="C2317" s="51"/>
      <c r="D2317" s="49"/>
      <c r="E2317" s="52"/>
      <c r="F2317" s="52"/>
      <c r="G2317" s="52"/>
      <c r="H2317" s="52"/>
      <c r="I2317" s="52"/>
    </row>
    <row r="2318" spans="1:9" s="53" customFormat="1">
      <c r="A2318" s="49"/>
      <c r="B2318" s="50"/>
      <c r="C2318" s="51"/>
      <c r="D2318" s="49"/>
      <c r="E2318" s="52"/>
      <c r="F2318" s="52"/>
      <c r="G2318" s="52"/>
      <c r="H2318" s="52"/>
      <c r="I2318" s="52"/>
    </row>
    <row r="2319" spans="1:9" s="53" customFormat="1">
      <c r="A2319" s="49"/>
      <c r="B2319" s="50"/>
      <c r="C2319" s="51"/>
      <c r="D2319" s="49"/>
      <c r="E2319" s="52"/>
      <c r="F2319" s="52"/>
      <c r="G2319" s="52"/>
      <c r="H2319" s="52"/>
      <c r="I2319" s="52"/>
    </row>
    <row r="2320" spans="1:9" s="53" customFormat="1">
      <c r="A2320" s="49"/>
      <c r="B2320" s="50"/>
      <c r="C2320" s="51"/>
      <c r="D2320" s="49"/>
      <c r="E2320" s="52"/>
      <c r="F2320" s="52"/>
      <c r="G2320" s="52"/>
      <c r="H2320" s="52"/>
      <c r="I2320" s="52"/>
    </row>
    <row r="2321" spans="1:9" s="53" customFormat="1">
      <c r="A2321" s="49"/>
      <c r="B2321" s="50"/>
      <c r="C2321" s="51"/>
      <c r="D2321" s="49"/>
      <c r="E2321" s="52"/>
      <c r="F2321" s="52"/>
      <c r="G2321" s="52"/>
      <c r="H2321" s="52"/>
      <c r="I2321" s="52"/>
    </row>
    <row r="2322" spans="1:9" s="53" customFormat="1">
      <c r="A2322" s="49"/>
      <c r="B2322" s="50"/>
      <c r="C2322" s="51"/>
      <c r="D2322" s="49"/>
      <c r="E2322" s="52"/>
      <c r="F2322" s="52"/>
      <c r="G2322" s="52"/>
      <c r="H2322" s="52"/>
      <c r="I2322" s="52"/>
    </row>
    <row r="2323" spans="1:9" s="53" customFormat="1">
      <c r="A2323" s="49"/>
      <c r="B2323" s="50"/>
      <c r="C2323" s="51"/>
      <c r="D2323" s="49"/>
      <c r="E2323" s="52"/>
      <c r="F2323" s="52"/>
      <c r="G2323" s="52"/>
      <c r="H2323" s="52"/>
      <c r="I2323" s="52"/>
    </row>
    <row r="2324" spans="1:9" s="53" customFormat="1">
      <c r="A2324" s="49"/>
      <c r="B2324" s="50"/>
      <c r="C2324" s="51"/>
      <c r="D2324" s="49"/>
      <c r="E2324" s="52"/>
      <c r="F2324" s="52"/>
      <c r="G2324" s="52"/>
      <c r="H2324" s="52"/>
      <c r="I2324" s="52"/>
    </row>
    <row r="2325" spans="1:9" s="53" customFormat="1">
      <c r="A2325" s="49"/>
      <c r="B2325" s="50"/>
      <c r="C2325" s="51"/>
      <c r="D2325" s="49"/>
      <c r="E2325" s="52"/>
      <c r="F2325" s="52"/>
      <c r="G2325" s="52"/>
      <c r="H2325" s="52"/>
      <c r="I2325" s="52"/>
    </row>
    <row r="2326" spans="1:9" s="53" customFormat="1">
      <c r="A2326" s="49"/>
      <c r="B2326" s="50"/>
      <c r="C2326" s="51"/>
      <c r="D2326" s="49"/>
      <c r="E2326" s="52"/>
      <c r="F2326" s="52"/>
      <c r="G2326" s="52"/>
      <c r="H2326" s="52"/>
      <c r="I2326" s="52"/>
    </row>
    <row r="2327" spans="1:9" s="53" customFormat="1">
      <c r="A2327" s="49"/>
      <c r="B2327" s="50"/>
      <c r="C2327" s="51"/>
      <c r="D2327" s="49"/>
      <c r="E2327" s="52"/>
      <c r="F2327" s="52"/>
      <c r="G2327" s="52"/>
      <c r="H2327" s="52"/>
      <c r="I2327" s="52"/>
    </row>
    <row r="2328" spans="1:9" s="53" customFormat="1">
      <c r="A2328" s="49"/>
      <c r="B2328" s="50"/>
      <c r="C2328" s="51"/>
      <c r="D2328" s="49"/>
      <c r="E2328" s="52"/>
      <c r="F2328" s="52"/>
      <c r="G2328" s="52"/>
      <c r="H2328" s="52"/>
      <c r="I2328" s="52"/>
    </row>
    <row r="2329" spans="1:9" s="53" customFormat="1">
      <c r="A2329" s="49"/>
      <c r="B2329" s="50"/>
      <c r="C2329" s="51"/>
      <c r="D2329" s="49"/>
      <c r="E2329" s="52"/>
      <c r="F2329" s="52"/>
      <c r="G2329" s="52"/>
      <c r="H2329" s="52"/>
      <c r="I2329" s="52"/>
    </row>
    <row r="2330" spans="1:9" s="53" customFormat="1">
      <c r="A2330" s="49"/>
      <c r="B2330" s="50"/>
      <c r="C2330" s="51"/>
      <c r="D2330" s="49"/>
      <c r="E2330" s="52"/>
      <c r="F2330" s="52"/>
      <c r="G2330" s="52"/>
      <c r="H2330" s="52"/>
      <c r="I2330" s="52"/>
    </row>
    <row r="2331" spans="1:9" s="53" customFormat="1">
      <c r="A2331" s="49"/>
      <c r="B2331" s="50"/>
      <c r="C2331" s="51"/>
      <c r="D2331" s="49"/>
      <c r="E2331" s="52"/>
      <c r="F2331" s="52"/>
      <c r="G2331" s="52"/>
      <c r="H2331" s="52"/>
      <c r="I2331" s="52"/>
    </row>
    <row r="2332" spans="1:9" s="53" customFormat="1">
      <c r="A2332" s="49"/>
      <c r="B2332" s="50"/>
      <c r="C2332" s="51"/>
      <c r="D2332" s="49"/>
      <c r="E2332" s="52"/>
      <c r="F2332" s="52"/>
      <c r="G2332" s="52"/>
      <c r="H2332" s="52"/>
      <c r="I2332" s="52"/>
    </row>
    <row r="2333" spans="1:9" s="53" customFormat="1">
      <c r="A2333" s="49"/>
      <c r="B2333" s="50"/>
      <c r="C2333" s="51"/>
      <c r="D2333" s="49"/>
      <c r="E2333" s="52"/>
      <c r="F2333" s="52"/>
      <c r="G2333" s="52"/>
      <c r="H2333" s="52"/>
      <c r="I2333" s="52"/>
    </row>
    <row r="2334" spans="1:9" s="53" customFormat="1">
      <c r="A2334" s="49"/>
      <c r="B2334" s="50"/>
      <c r="C2334" s="51"/>
      <c r="D2334" s="49"/>
      <c r="E2334" s="52"/>
      <c r="F2334" s="52"/>
      <c r="G2334" s="52"/>
      <c r="H2334" s="52"/>
      <c r="I2334" s="52"/>
    </row>
    <row r="2335" spans="1:9" s="53" customFormat="1">
      <c r="A2335" s="49"/>
      <c r="B2335" s="50"/>
      <c r="C2335" s="51"/>
      <c r="D2335" s="49"/>
      <c r="E2335" s="52"/>
      <c r="F2335" s="52"/>
      <c r="G2335" s="52"/>
      <c r="H2335" s="52"/>
      <c r="I2335" s="52"/>
    </row>
    <row r="2336" spans="1:9" s="53" customFormat="1">
      <c r="A2336" s="49"/>
      <c r="B2336" s="50"/>
      <c r="C2336" s="51"/>
      <c r="D2336" s="49"/>
      <c r="E2336" s="52"/>
      <c r="F2336" s="52"/>
      <c r="G2336" s="52"/>
      <c r="H2336" s="52"/>
      <c r="I2336" s="52"/>
    </row>
    <row r="2337" spans="1:9" s="53" customFormat="1">
      <c r="A2337" s="49"/>
      <c r="B2337" s="50"/>
      <c r="C2337" s="51"/>
      <c r="D2337" s="49"/>
      <c r="E2337" s="52"/>
      <c r="F2337" s="52"/>
      <c r="G2337" s="52"/>
      <c r="H2337" s="52"/>
      <c r="I2337" s="52"/>
    </row>
    <row r="2338" spans="1:9" s="53" customFormat="1">
      <c r="A2338" s="49"/>
      <c r="B2338" s="50"/>
      <c r="C2338" s="51"/>
      <c r="D2338" s="49"/>
      <c r="E2338" s="52"/>
      <c r="F2338" s="52"/>
      <c r="G2338" s="52"/>
      <c r="H2338" s="52"/>
      <c r="I2338" s="52"/>
    </row>
    <row r="2339" spans="1:9" s="53" customFormat="1">
      <c r="A2339" s="49"/>
      <c r="B2339" s="50"/>
      <c r="C2339" s="51"/>
      <c r="D2339" s="49"/>
      <c r="E2339" s="52"/>
      <c r="F2339" s="52"/>
      <c r="G2339" s="52"/>
      <c r="H2339" s="52"/>
      <c r="I2339" s="52"/>
    </row>
    <row r="2340" spans="1:9" s="53" customFormat="1">
      <c r="A2340" s="49"/>
      <c r="B2340" s="50"/>
      <c r="C2340" s="51"/>
      <c r="D2340" s="49"/>
      <c r="E2340" s="52"/>
      <c r="F2340" s="52"/>
      <c r="G2340" s="52"/>
      <c r="H2340" s="52"/>
      <c r="I2340" s="52"/>
    </row>
    <row r="2341" spans="1:9" s="53" customFormat="1">
      <c r="A2341" s="49"/>
      <c r="B2341" s="50"/>
      <c r="C2341" s="51"/>
      <c r="D2341" s="49"/>
      <c r="E2341" s="52"/>
      <c r="F2341" s="52"/>
      <c r="G2341" s="52"/>
      <c r="H2341" s="52"/>
      <c r="I2341" s="52"/>
    </row>
    <row r="2342" spans="1:9" s="53" customFormat="1">
      <c r="A2342" s="49"/>
      <c r="B2342" s="50"/>
      <c r="C2342" s="51"/>
      <c r="D2342" s="49"/>
      <c r="E2342" s="52"/>
      <c r="F2342" s="52"/>
      <c r="G2342" s="52"/>
      <c r="H2342" s="52"/>
      <c r="I2342" s="52"/>
    </row>
    <row r="2343" spans="1:9" s="53" customFormat="1">
      <c r="A2343" s="49"/>
      <c r="B2343" s="50"/>
      <c r="C2343" s="51"/>
      <c r="D2343" s="49"/>
      <c r="E2343" s="52"/>
      <c r="F2343" s="52"/>
      <c r="G2343" s="52"/>
      <c r="H2343" s="52"/>
      <c r="I2343" s="52"/>
    </row>
    <row r="2344" spans="1:9" s="53" customFormat="1">
      <c r="A2344" s="49"/>
      <c r="B2344" s="50"/>
      <c r="C2344" s="51"/>
      <c r="D2344" s="49"/>
      <c r="E2344" s="52"/>
      <c r="F2344" s="52"/>
      <c r="G2344" s="52"/>
      <c r="H2344" s="52"/>
      <c r="I2344" s="52"/>
    </row>
    <row r="2345" spans="1:9" s="53" customFormat="1">
      <c r="A2345" s="49"/>
      <c r="B2345" s="50"/>
      <c r="C2345" s="51"/>
      <c r="D2345" s="49"/>
      <c r="E2345" s="52"/>
      <c r="F2345" s="52"/>
      <c r="G2345" s="52"/>
      <c r="H2345" s="52"/>
      <c r="I2345" s="52"/>
    </row>
    <row r="2346" spans="1:9" s="53" customFormat="1">
      <c r="A2346" s="49"/>
      <c r="B2346" s="50"/>
      <c r="C2346" s="51"/>
      <c r="D2346" s="49"/>
      <c r="E2346" s="52"/>
      <c r="F2346" s="52"/>
      <c r="G2346" s="52"/>
      <c r="H2346" s="52"/>
      <c r="I2346" s="52"/>
    </row>
    <row r="2347" spans="1:9" s="53" customFormat="1">
      <c r="A2347" s="49"/>
      <c r="B2347" s="50"/>
      <c r="C2347" s="51"/>
      <c r="D2347" s="49"/>
      <c r="E2347" s="52"/>
      <c r="F2347" s="52"/>
      <c r="G2347" s="52"/>
      <c r="H2347" s="52"/>
      <c r="I2347" s="52"/>
    </row>
    <row r="2348" spans="1:9" s="53" customFormat="1">
      <c r="A2348" s="49"/>
      <c r="B2348" s="50"/>
      <c r="C2348" s="51"/>
      <c r="D2348" s="49"/>
      <c r="E2348" s="52"/>
      <c r="F2348" s="52"/>
      <c r="G2348" s="52"/>
      <c r="H2348" s="52"/>
      <c r="I2348" s="52"/>
    </row>
    <row r="2349" spans="1:9" s="53" customFormat="1">
      <c r="A2349" s="49"/>
      <c r="B2349" s="50"/>
      <c r="C2349" s="51"/>
      <c r="D2349" s="49"/>
      <c r="E2349" s="52"/>
      <c r="F2349" s="52"/>
      <c r="G2349" s="52"/>
      <c r="H2349" s="52"/>
      <c r="I2349" s="52"/>
    </row>
    <row r="2350" spans="1:9" s="53" customFormat="1">
      <c r="A2350" s="49"/>
      <c r="B2350" s="50"/>
      <c r="C2350" s="51"/>
      <c r="D2350" s="49"/>
      <c r="E2350" s="52"/>
      <c r="F2350" s="52"/>
      <c r="G2350" s="52"/>
      <c r="H2350" s="52"/>
      <c r="I2350" s="52"/>
    </row>
    <row r="2351" spans="1:9" s="53" customFormat="1">
      <c r="A2351" s="49"/>
      <c r="B2351" s="50"/>
      <c r="C2351" s="51"/>
      <c r="D2351" s="49"/>
      <c r="E2351" s="52"/>
      <c r="F2351" s="52"/>
      <c r="G2351" s="52"/>
      <c r="H2351" s="52"/>
      <c r="I2351" s="52"/>
    </row>
    <row r="2352" spans="1:9" s="53" customFormat="1">
      <c r="A2352" s="49"/>
      <c r="B2352" s="50"/>
      <c r="C2352" s="51"/>
      <c r="D2352" s="49"/>
      <c r="E2352" s="52"/>
      <c r="F2352" s="52"/>
      <c r="G2352" s="52"/>
      <c r="H2352" s="52"/>
      <c r="I2352" s="52"/>
    </row>
    <row r="2353" spans="1:9" s="53" customFormat="1">
      <c r="A2353" s="49"/>
      <c r="B2353" s="50"/>
      <c r="C2353" s="51"/>
      <c r="D2353" s="49"/>
      <c r="E2353" s="52"/>
      <c r="F2353" s="52"/>
      <c r="G2353" s="52"/>
      <c r="H2353" s="52"/>
      <c r="I2353" s="52"/>
    </row>
    <row r="2354" spans="1:9" s="53" customFormat="1">
      <c r="A2354" s="49"/>
      <c r="B2354" s="50"/>
      <c r="C2354" s="51"/>
      <c r="D2354" s="49"/>
      <c r="E2354" s="52"/>
      <c r="F2354" s="52"/>
      <c r="G2354" s="52"/>
      <c r="H2354" s="52"/>
      <c r="I2354" s="52"/>
    </row>
    <row r="2355" spans="1:9" s="53" customFormat="1">
      <c r="A2355" s="49"/>
      <c r="B2355" s="50"/>
      <c r="C2355" s="51"/>
      <c r="D2355" s="49"/>
      <c r="E2355" s="52"/>
      <c r="F2355" s="52"/>
      <c r="G2355" s="52"/>
      <c r="H2355" s="52"/>
      <c r="I2355" s="52"/>
    </row>
    <row r="2356" spans="1:9" s="53" customFormat="1">
      <c r="A2356" s="49"/>
      <c r="B2356" s="50"/>
      <c r="C2356" s="51"/>
      <c r="D2356" s="49"/>
      <c r="E2356" s="52"/>
      <c r="F2356" s="52"/>
      <c r="G2356" s="52"/>
      <c r="H2356" s="52"/>
      <c r="I2356" s="52"/>
    </row>
    <row r="2357" spans="1:9" s="53" customFormat="1">
      <c r="A2357" s="49"/>
      <c r="B2357" s="50"/>
      <c r="C2357" s="51"/>
      <c r="D2357" s="49"/>
      <c r="E2357" s="52"/>
      <c r="F2357" s="52"/>
      <c r="G2357" s="52"/>
      <c r="H2357" s="52"/>
      <c r="I2357" s="52"/>
    </row>
    <row r="2358" spans="1:9" s="53" customFormat="1">
      <c r="A2358" s="49"/>
      <c r="B2358" s="50"/>
      <c r="C2358" s="51"/>
      <c r="D2358" s="49"/>
      <c r="E2358" s="52"/>
      <c r="F2358" s="52"/>
      <c r="G2358" s="52"/>
      <c r="H2358" s="52"/>
      <c r="I2358" s="52"/>
    </row>
    <row r="2359" spans="1:9" s="53" customFormat="1">
      <c r="A2359" s="49"/>
      <c r="B2359" s="50"/>
      <c r="C2359" s="51"/>
      <c r="D2359" s="49"/>
      <c r="E2359" s="52"/>
      <c r="F2359" s="52"/>
      <c r="G2359" s="52"/>
      <c r="H2359" s="52"/>
      <c r="I2359" s="52"/>
    </row>
    <row r="2360" spans="1:9" s="53" customFormat="1">
      <c r="A2360" s="49"/>
      <c r="B2360" s="50"/>
      <c r="C2360" s="51"/>
      <c r="D2360" s="49"/>
      <c r="E2360" s="52"/>
      <c r="F2360" s="52"/>
      <c r="G2360" s="52"/>
      <c r="H2360" s="52"/>
      <c r="I2360" s="52"/>
    </row>
    <row r="2361" spans="1:9" s="53" customFormat="1">
      <c r="A2361" s="49"/>
      <c r="B2361" s="50"/>
      <c r="C2361" s="51"/>
      <c r="D2361" s="49"/>
      <c r="E2361" s="52"/>
      <c r="F2361" s="52"/>
      <c r="G2361" s="52"/>
      <c r="H2361" s="52"/>
      <c r="I2361" s="52"/>
    </row>
    <row r="2362" spans="1:9" s="53" customFormat="1">
      <c r="A2362" s="49"/>
      <c r="B2362" s="50"/>
      <c r="C2362" s="51"/>
      <c r="D2362" s="49"/>
      <c r="E2362" s="52"/>
      <c r="F2362" s="52"/>
      <c r="G2362" s="52"/>
      <c r="H2362" s="52"/>
      <c r="I2362" s="52"/>
    </row>
    <row r="2363" spans="1:9" s="53" customFormat="1">
      <c r="A2363" s="49"/>
      <c r="B2363" s="50"/>
      <c r="C2363" s="51"/>
      <c r="D2363" s="49"/>
      <c r="E2363" s="52"/>
      <c r="F2363" s="52"/>
      <c r="G2363" s="52"/>
      <c r="H2363" s="52"/>
      <c r="I2363" s="52"/>
    </row>
    <row r="2364" spans="1:9" s="53" customFormat="1">
      <c r="A2364" s="49"/>
      <c r="B2364" s="50"/>
      <c r="C2364" s="51"/>
      <c r="D2364" s="49"/>
      <c r="E2364" s="52"/>
      <c r="F2364" s="52"/>
      <c r="G2364" s="52"/>
      <c r="H2364" s="52"/>
      <c r="I2364" s="52"/>
    </row>
    <row r="2365" spans="1:9" s="53" customFormat="1">
      <c r="A2365" s="49"/>
      <c r="B2365" s="50"/>
      <c r="C2365" s="51"/>
      <c r="D2365" s="49"/>
      <c r="E2365" s="52"/>
      <c r="F2365" s="52"/>
      <c r="G2365" s="52"/>
      <c r="H2365" s="52"/>
      <c r="I2365" s="52"/>
    </row>
    <row r="2366" spans="1:9" s="53" customFormat="1">
      <c r="A2366" s="49"/>
      <c r="B2366" s="50"/>
      <c r="C2366" s="51"/>
      <c r="D2366" s="49"/>
      <c r="E2366" s="52"/>
      <c r="F2366" s="52"/>
      <c r="G2366" s="52"/>
      <c r="H2366" s="52"/>
      <c r="I2366" s="52"/>
    </row>
    <row r="2367" spans="1:9" s="53" customFormat="1">
      <c r="A2367" s="49"/>
      <c r="B2367" s="50"/>
      <c r="C2367" s="51"/>
      <c r="D2367" s="49"/>
      <c r="E2367" s="52"/>
      <c r="F2367" s="52"/>
      <c r="G2367" s="52"/>
      <c r="H2367" s="52"/>
      <c r="I2367" s="52"/>
    </row>
    <row r="2368" spans="1:9" s="53" customFormat="1">
      <c r="A2368" s="49"/>
      <c r="B2368" s="50"/>
      <c r="C2368" s="51"/>
      <c r="D2368" s="49"/>
      <c r="E2368" s="52"/>
      <c r="F2368" s="52"/>
      <c r="G2368" s="52"/>
      <c r="H2368" s="52"/>
      <c r="I2368" s="52"/>
    </row>
    <row r="2369" spans="1:9" s="53" customFormat="1">
      <c r="A2369" s="49"/>
      <c r="B2369" s="50"/>
      <c r="C2369" s="51"/>
      <c r="D2369" s="49"/>
      <c r="E2369" s="52"/>
      <c r="F2369" s="52"/>
      <c r="G2369" s="52"/>
      <c r="H2369" s="52"/>
      <c r="I2369" s="52"/>
    </row>
    <row r="2370" spans="1:9" s="53" customFormat="1">
      <c r="A2370" s="49"/>
      <c r="B2370" s="50"/>
      <c r="C2370" s="51"/>
      <c r="D2370" s="49"/>
      <c r="E2370" s="52"/>
      <c r="F2370" s="52"/>
      <c r="G2370" s="52"/>
      <c r="H2370" s="52"/>
      <c r="I2370" s="52"/>
    </row>
    <row r="2371" spans="1:9" s="53" customFormat="1">
      <c r="A2371" s="49"/>
      <c r="B2371" s="50"/>
      <c r="C2371" s="51"/>
      <c r="D2371" s="49"/>
      <c r="E2371" s="52"/>
      <c r="F2371" s="52"/>
      <c r="G2371" s="52"/>
      <c r="H2371" s="52"/>
      <c r="I2371" s="52"/>
    </row>
    <row r="2372" spans="1:9" s="53" customFormat="1">
      <c r="A2372" s="49"/>
      <c r="B2372" s="50"/>
      <c r="C2372" s="51"/>
      <c r="D2372" s="49"/>
      <c r="E2372" s="52"/>
      <c r="F2372" s="52"/>
      <c r="G2372" s="52"/>
      <c r="H2372" s="52"/>
      <c r="I2372" s="52"/>
    </row>
    <row r="2373" spans="1:9" s="53" customFormat="1">
      <c r="A2373" s="49"/>
      <c r="B2373" s="50"/>
      <c r="C2373" s="51"/>
      <c r="D2373" s="49"/>
      <c r="E2373" s="52"/>
      <c r="F2373" s="52"/>
      <c r="G2373" s="52"/>
      <c r="H2373" s="52"/>
      <c r="I2373" s="52"/>
    </row>
    <row r="2374" spans="1:9" s="53" customFormat="1">
      <c r="A2374" s="49"/>
      <c r="B2374" s="50"/>
      <c r="C2374" s="51"/>
      <c r="D2374" s="49"/>
      <c r="E2374" s="52"/>
      <c r="F2374" s="52"/>
      <c r="G2374" s="52"/>
      <c r="H2374" s="52"/>
      <c r="I2374" s="52"/>
    </row>
    <row r="2375" spans="1:9" s="53" customFormat="1">
      <c r="A2375" s="49"/>
      <c r="B2375" s="50"/>
      <c r="C2375" s="51"/>
      <c r="D2375" s="49"/>
      <c r="E2375" s="52"/>
      <c r="F2375" s="52"/>
      <c r="G2375" s="52"/>
      <c r="H2375" s="52"/>
      <c r="I2375" s="52"/>
    </row>
    <row r="2376" spans="1:9" s="53" customFormat="1">
      <c r="A2376" s="49"/>
      <c r="B2376" s="50"/>
      <c r="C2376" s="51"/>
      <c r="D2376" s="49"/>
      <c r="E2376" s="52"/>
      <c r="F2376" s="52"/>
      <c r="G2376" s="52"/>
      <c r="H2376" s="52"/>
      <c r="I2376" s="52"/>
    </row>
    <row r="2377" spans="1:9" s="53" customFormat="1">
      <c r="A2377" s="49"/>
      <c r="B2377" s="50"/>
      <c r="C2377" s="51"/>
      <c r="D2377" s="49"/>
      <c r="E2377" s="52"/>
      <c r="F2377" s="52"/>
      <c r="G2377" s="52"/>
      <c r="H2377" s="52"/>
      <c r="I2377" s="52"/>
    </row>
    <row r="2378" spans="1:9" s="53" customFormat="1">
      <c r="A2378" s="49"/>
      <c r="B2378" s="50"/>
      <c r="C2378" s="51"/>
      <c r="D2378" s="49"/>
      <c r="E2378" s="52"/>
      <c r="F2378" s="52"/>
      <c r="G2378" s="52"/>
      <c r="H2378" s="52"/>
      <c r="I2378" s="52"/>
    </row>
    <row r="2379" spans="1:9" s="53" customFormat="1">
      <c r="A2379" s="49"/>
      <c r="B2379" s="50"/>
      <c r="C2379" s="51"/>
      <c r="D2379" s="49"/>
      <c r="E2379" s="52"/>
      <c r="F2379" s="52"/>
      <c r="G2379" s="52"/>
      <c r="H2379" s="52"/>
      <c r="I2379" s="52"/>
    </row>
    <row r="2380" spans="1:9" s="53" customFormat="1">
      <c r="A2380" s="49"/>
      <c r="B2380" s="50"/>
      <c r="C2380" s="51"/>
      <c r="D2380" s="49"/>
      <c r="E2380" s="52"/>
      <c r="F2380" s="52"/>
      <c r="G2380" s="52"/>
      <c r="H2380" s="52"/>
      <c r="I2380" s="52"/>
    </row>
    <row r="2381" spans="1:9" s="53" customFormat="1">
      <c r="A2381" s="49"/>
      <c r="B2381" s="50"/>
      <c r="C2381" s="51"/>
      <c r="D2381" s="49"/>
      <c r="E2381" s="52"/>
      <c r="F2381" s="52"/>
      <c r="G2381" s="52"/>
      <c r="H2381" s="52"/>
      <c r="I2381" s="52"/>
    </row>
    <row r="2382" spans="1:9" s="53" customFormat="1">
      <c r="A2382" s="49"/>
      <c r="B2382" s="50"/>
      <c r="C2382" s="51"/>
      <c r="D2382" s="49"/>
      <c r="E2382" s="52"/>
      <c r="F2382" s="52"/>
      <c r="G2382" s="52"/>
      <c r="H2382" s="52"/>
      <c r="I2382" s="52"/>
    </row>
    <row r="2383" spans="1:9" s="53" customFormat="1">
      <c r="A2383" s="49"/>
      <c r="B2383" s="50"/>
      <c r="C2383" s="51"/>
      <c r="D2383" s="49"/>
      <c r="E2383" s="52"/>
      <c r="F2383" s="52"/>
      <c r="G2383" s="52"/>
      <c r="H2383" s="52"/>
      <c r="I2383" s="52"/>
    </row>
    <row r="2384" spans="1:9" s="53" customFormat="1">
      <c r="A2384" s="49"/>
      <c r="B2384" s="50"/>
      <c r="C2384" s="51"/>
      <c r="D2384" s="49"/>
      <c r="E2384" s="52"/>
      <c r="F2384" s="52"/>
      <c r="G2384" s="52"/>
      <c r="H2384" s="52"/>
      <c r="I2384" s="52"/>
    </row>
    <row r="2385" spans="1:9" s="53" customFormat="1">
      <c r="A2385" s="49"/>
      <c r="B2385" s="50"/>
      <c r="C2385" s="51"/>
      <c r="D2385" s="49"/>
      <c r="E2385" s="52"/>
      <c r="F2385" s="52"/>
      <c r="G2385" s="52"/>
      <c r="H2385" s="52"/>
      <c r="I2385" s="52"/>
    </row>
    <row r="2386" spans="1:9" s="53" customFormat="1">
      <c r="A2386" s="49"/>
      <c r="B2386" s="50"/>
      <c r="C2386" s="51"/>
      <c r="D2386" s="49"/>
      <c r="E2386" s="52"/>
      <c r="F2386" s="52"/>
      <c r="G2386" s="52"/>
      <c r="H2386" s="52"/>
      <c r="I2386" s="52"/>
    </row>
    <row r="2387" spans="1:9" s="53" customFormat="1">
      <c r="A2387" s="49"/>
      <c r="B2387" s="50"/>
      <c r="C2387" s="51"/>
      <c r="D2387" s="49"/>
      <c r="E2387" s="52"/>
      <c r="F2387" s="52"/>
      <c r="G2387" s="52"/>
      <c r="H2387" s="52"/>
      <c r="I2387" s="52"/>
    </row>
    <row r="2388" spans="1:9" s="53" customFormat="1">
      <c r="A2388" s="49"/>
      <c r="B2388" s="50"/>
      <c r="C2388" s="51"/>
      <c r="D2388" s="49"/>
      <c r="E2388" s="52"/>
      <c r="F2388" s="52"/>
      <c r="G2388" s="52"/>
      <c r="H2388" s="52"/>
      <c r="I2388" s="52"/>
    </row>
    <row r="2389" spans="1:9" s="53" customFormat="1">
      <c r="A2389" s="49"/>
      <c r="B2389" s="50"/>
      <c r="C2389" s="51"/>
      <c r="D2389" s="49"/>
      <c r="E2389" s="52"/>
      <c r="F2389" s="52"/>
      <c r="G2389" s="52"/>
      <c r="H2389" s="52"/>
      <c r="I2389" s="52"/>
    </row>
    <row r="2390" spans="1:9" s="53" customFormat="1">
      <c r="A2390" s="49"/>
      <c r="B2390" s="50"/>
      <c r="C2390" s="51"/>
      <c r="D2390" s="49"/>
      <c r="E2390" s="52"/>
      <c r="F2390" s="52"/>
      <c r="G2390" s="52"/>
      <c r="H2390" s="52"/>
      <c r="I2390" s="52"/>
    </row>
    <row r="2391" spans="1:9" s="53" customFormat="1">
      <c r="A2391" s="49"/>
      <c r="B2391" s="50"/>
      <c r="C2391" s="51"/>
      <c r="D2391" s="49"/>
      <c r="E2391" s="52"/>
      <c r="F2391" s="52"/>
      <c r="G2391" s="52"/>
      <c r="H2391" s="52"/>
      <c r="I2391" s="52"/>
    </row>
    <row r="2392" spans="1:9" s="53" customFormat="1">
      <c r="A2392" s="49"/>
      <c r="B2392" s="50"/>
      <c r="C2392" s="51"/>
      <c r="D2392" s="49"/>
      <c r="E2392" s="52"/>
      <c r="F2392" s="52"/>
      <c r="G2392" s="52"/>
      <c r="H2392" s="52"/>
      <c r="I2392" s="52"/>
    </row>
    <row r="2393" spans="1:9" s="53" customFormat="1">
      <c r="A2393" s="49"/>
      <c r="B2393" s="50"/>
      <c r="C2393" s="51"/>
      <c r="D2393" s="49"/>
      <c r="E2393" s="52"/>
      <c r="F2393" s="52"/>
      <c r="G2393" s="52"/>
      <c r="H2393" s="52"/>
      <c r="I2393" s="52"/>
    </row>
    <row r="2394" spans="1:9" s="53" customFormat="1">
      <c r="A2394" s="49"/>
      <c r="B2394" s="50"/>
      <c r="C2394" s="51"/>
      <c r="D2394" s="49"/>
      <c r="E2394" s="52"/>
      <c r="F2394" s="52"/>
      <c r="G2394" s="52"/>
      <c r="H2394" s="52"/>
      <c r="I2394" s="52"/>
    </row>
    <row r="2395" spans="1:9" s="53" customFormat="1">
      <c r="A2395" s="49"/>
      <c r="B2395" s="50"/>
      <c r="C2395" s="51"/>
      <c r="D2395" s="49"/>
      <c r="E2395" s="52"/>
      <c r="F2395" s="52"/>
      <c r="G2395" s="52"/>
      <c r="H2395" s="52"/>
      <c r="I2395" s="52"/>
    </row>
    <row r="2396" spans="1:9" s="53" customFormat="1">
      <c r="A2396" s="49"/>
      <c r="B2396" s="50"/>
      <c r="C2396" s="51"/>
      <c r="D2396" s="49"/>
      <c r="E2396" s="52"/>
      <c r="F2396" s="52"/>
      <c r="G2396" s="52"/>
      <c r="H2396" s="52"/>
      <c r="I2396" s="52"/>
    </row>
    <row r="2397" spans="1:9" s="53" customFormat="1">
      <c r="A2397" s="49"/>
      <c r="B2397" s="50"/>
      <c r="C2397" s="51"/>
      <c r="D2397" s="49"/>
      <c r="E2397" s="52"/>
      <c r="F2397" s="52"/>
      <c r="G2397" s="52"/>
      <c r="H2397" s="52"/>
      <c r="I2397" s="52"/>
    </row>
    <row r="2398" spans="1:9" s="53" customFormat="1">
      <c r="A2398" s="49"/>
      <c r="B2398" s="50"/>
      <c r="C2398" s="51"/>
      <c r="D2398" s="49"/>
      <c r="E2398" s="52"/>
      <c r="F2398" s="52"/>
      <c r="G2398" s="52"/>
      <c r="H2398" s="52"/>
      <c r="I2398" s="52"/>
    </row>
    <row r="2399" spans="1:9" s="53" customFormat="1">
      <c r="A2399" s="49"/>
      <c r="B2399" s="50"/>
      <c r="C2399" s="51"/>
      <c r="D2399" s="49"/>
      <c r="E2399" s="52"/>
      <c r="F2399" s="52"/>
      <c r="G2399" s="52"/>
      <c r="H2399" s="52"/>
      <c r="I2399" s="52"/>
    </row>
    <row r="2400" spans="1:9" s="53" customFormat="1">
      <c r="A2400" s="49"/>
      <c r="B2400" s="50"/>
      <c r="C2400" s="51"/>
      <c r="D2400" s="49"/>
      <c r="E2400" s="52"/>
      <c r="F2400" s="52"/>
      <c r="G2400" s="52"/>
      <c r="H2400" s="52"/>
      <c r="I2400" s="52"/>
    </row>
    <row r="2401" spans="1:9" s="53" customFormat="1">
      <c r="A2401" s="49"/>
      <c r="B2401" s="50"/>
      <c r="C2401" s="51"/>
      <c r="D2401" s="49"/>
      <c r="E2401" s="52"/>
      <c r="F2401" s="52"/>
      <c r="G2401" s="52"/>
      <c r="H2401" s="52"/>
      <c r="I2401" s="52"/>
    </row>
    <row r="2402" spans="1:9" s="53" customFormat="1">
      <c r="A2402" s="49"/>
      <c r="B2402" s="50"/>
      <c r="C2402" s="51"/>
      <c r="D2402" s="49"/>
      <c r="E2402" s="52"/>
      <c r="F2402" s="52"/>
      <c r="G2402" s="52"/>
      <c r="H2402" s="52"/>
      <c r="I2402" s="52"/>
    </row>
    <row r="2403" spans="1:9" s="53" customFormat="1">
      <c r="A2403" s="49"/>
      <c r="B2403" s="50"/>
      <c r="C2403" s="51"/>
      <c r="D2403" s="49"/>
      <c r="E2403" s="52"/>
      <c r="F2403" s="52"/>
      <c r="G2403" s="52"/>
      <c r="H2403" s="52"/>
      <c r="I2403" s="52"/>
    </row>
    <row r="2404" spans="1:9" s="53" customFormat="1">
      <c r="A2404" s="49"/>
      <c r="B2404" s="50"/>
      <c r="C2404" s="51"/>
      <c r="D2404" s="49"/>
      <c r="E2404" s="52"/>
      <c r="F2404" s="52"/>
      <c r="G2404" s="52"/>
      <c r="H2404" s="52"/>
      <c r="I2404" s="52"/>
    </row>
    <row r="2405" spans="1:9" s="53" customFormat="1">
      <c r="A2405" s="49"/>
      <c r="B2405" s="50"/>
      <c r="C2405" s="51"/>
      <c r="D2405" s="49"/>
      <c r="E2405" s="52"/>
      <c r="F2405" s="52"/>
      <c r="G2405" s="52"/>
      <c r="H2405" s="52"/>
      <c r="I2405" s="52"/>
    </row>
    <row r="2406" spans="1:9" s="53" customFormat="1">
      <c r="A2406" s="49"/>
      <c r="B2406" s="50"/>
      <c r="C2406" s="51"/>
      <c r="D2406" s="49"/>
      <c r="E2406" s="52"/>
      <c r="F2406" s="52"/>
      <c r="G2406" s="52"/>
      <c r="H2406" s="52"/>
      <c r="I2406" s="52"/>
    </row>
    <row r="2407" spans="1:9" s="53" customFormat="1">
      <c r="A2407" s="49"/>
      <c r="B2407" s="50"/>
      <c r="C2407" s="51"/>
      <c r="D2407" s="49"/>
      <c r="E2407" s="52"/>
      <c r="F2407" s="52"/>
      <c r="G2407" s="52"/>
      <c r="H2407" s="52"/>
      <c r="I2407" s="52"/>
    </row>
    <row r="2408" spans="1:9" s="53" customFormat="1">
      <c r="A2408" s="49"/>
      <c r="B2408" s="50"/>
      <c r="C2408" s="51"/>
      <c r="D2408" s="49"/>
      <c r="E2408" s="52"/>
      <c r="F2408" s="52"/>
      <c r="G2408" s="52"/>
      <c r="H2408" s="52"/>
      <c r="I2408" s="52"/>
    </row>
    <row r="2409" spans="1:9" s="53" customFormat="1">
      <c r="A2409" s="49"/>
      <c r="B2409" s="50"/>
      <c r="C2409" s="51"/>
      <c r="D2409" s="49"/>
      <c r="E2409" s="52"/>
      <c r="F2409" s="52"/>
      <c r="G2409" s="52"/>
      <c r="H2409" s="52"/>
      <c r="I2409" s="52"/>
    </row>
    <row r="2410" spans="1:9" s="53" customFormat="1">
      <c r="A2410" s="49"/>
      <c r="B2410" s="50"/>
      <c r="C2410" s="51"/>
      <c r="D2410" s="49"/>
      <c r="E2410" s="52"/>
      <c r="F2410" s="52"/>
      <c r="G2410" s="52"/>
      <c r="H2410" s="52"/>
      <c r="I2410" s="52"/>
    </row>
    <row r="2411" spans="1:9" s="53" customFormat="1">
      <c r="A2411" s="49"/>
      <c r="B2411" s="50"/>
      <c r="C2411" s="51"/>
      <c r="D2411" s="49"/>
      <c r="E2411" s="52"/>
      <c r="F2411" s="52"/>
      <c r="G2411" s="52"/>
      <c r="H2411" s="52"/>
      <c r="I2411" s="52"/>
    </row>
    <row r="2412" spans="1:9" s="53" customFormat="1">
      <c r="A2412" s="49"/>
      <c r="B2412" s="50"/>
      <c r="C2412" s="51"/>
      <c r="D2412" s="49"/>
      <c r="E2412" s="52"/>
      <c r="F2412" s="52"/>
      <c r="G2412" s="52"/>
      <c r="H2412" s="52"/>
      <c r="I2412" s="52"/>
    </row>
    <row r="2413" spans="1:9" s="53" customFormat="1">
      <c r="A2413" s="49"/>
      <c r="B2413" s="50"/>
      <c r="C2413" s="51"/>
      <c r="D2413" s="49"/>
      <c r="E2413" s="52"/>
      <c r="F2413" s="52"/>
      <c r="G2413" s="52"/>
      <c r="H2413" s="52"/>
      <c r="I2413" s="52"/>
    </row>
    <row r="2414" spans="1:9" s="53" customFormat="1">
      <c r="A2414" s="49"/>
      <c r="B2414" s="50"/>
      <c r="C2414" s="51"/>
      <c r="D2414" s="49"/>
      <c r="E2414" s="52"/>
      <c r="F2414" s="52"/>
      <c r="G2414" s="52"/>
      <c r="H2414" s="52"/>
      <c r="I2414" s="52"/>
    </row>
    <row r="2415" spans="1:9" s="53" customFormat="1">
      <c r="A2415" s="49"/>
      <c r="B2415" s="50"/>
      <c r="C2415" s="51"/>
      <c r="D2415" s="49"/>
      <c r="E2415" s="52"/>
      <c r="F2415" s="52"/>
      <c r="G2415" s="52"/>
      <c r="H2415" s="52"/>
      <c r="I2415" s="52"/>
    </row>
    <row r="2416" spans="1:9" s="53" customFormat="1">
      <c r="A2416" s="49"/>
      <c r="B2416" s="50"/>
      <c r="C2416" s="51"/>
      <c r="D2416" s="49"/>
      <c r="E2416" s="52"/>
      <c r="F2416" s="52"/>
      <c r="G2416" s="52"/>
      <c r="H2416" s="52"/>
      <c r="I2416" s="52"/>
    </row>
    <row r="2417" spans="1:9" s="53" customFormat="1">
      <c r="A2417" s="49"/>
      <c r="B2417" s="50"/>
      <c r="C2417" s="51"/>
      <c r="D2417" s="49"/>
      <c r="E2417" s="52"/>
      <c r="F2417" s="52"/>
      <c r="G2417" s="52"/>
      <c r="H2417" s="52"/>
      <c r="I2417" s="52"/>
    </row>
    <row r="2418" spans="1:9" s="53" customFormat="1">
      <c r="A2418" s="49"/>
      <c r="B2418" s="50"/>
      <c r="C2418" s="51"/>
      <c r="D2418" s="49"/>
      <c r="E2418" s="52"/>
      <c r="F2418" s="52"/>
      <c r="G2418" s="52"/>
      <c r="H2418" s="52"/>
      <c r="I2418" s="52"/>
    </row>
    <row r="2419" spans="1:9" s="53" customFormat="1">
      <c r="A2419" s="49"/>
      <c r="B2419" s="50"/>
      <c r="C2419" s="51"/>
      <c r="D2419" s="49"/>
      <c r="E2419" s="52"/>
      <c r="F2419" s="52"/>
      <c r="G2419" s="52"/>
      <c r="H2419" s="52"/>
      <c r="I2419" s="52"/>
    </row>
    <row r="2420" spans="1:9" s="53" customFormat="1">
      <c r="A2420" s="49"/>
      <c r="B2420" s="50"/>
      <c r="C2420" s="51"/>
      <c r="D2420" s="49"/>
      <c r="E2420" s="52"/>
      <c r="F2420" s="52"/>
      <c r="G2420" s="52"/>
      <c r="H2420" s="52"/>
      <c r="I2420" s="52"/>
    </row>
    <row r="2421" spans="1:9" s="53" customFormat="1">
      <c r="A2421" s="49"/>
      <c r="B2421" s="50"/>
      <c r="C2421" s="51"/>
      <c r="D2421" s="49"/>
      <c r="E2421" s="52"/>
      <c r="F2421" s="52"/>
      <c r="G2421" s="52"/>
      <c r="H2421" s="52"/>
      <c r="I2421" s="52"/>
    </row>
    <row r="2422" spans="1:9" s="53" customFormat="1">
      <c r="A2422" s="49"/>
      <c r="B2422" s="50"/>
      <c r="C2422" s="51"/>
      <c r="D2422" s="49"/>
      <c r="E2422" s="52"/>
      <c r="F2422" s="52"/>
      <c r="G2422" s="52"/>
      <c r="H2422" s="52"/>
      <c r="I2422" s="52"/>
    </row>
    <row r="2423" spans="1:9" s="53" customFormat="1">
      <c r="A2423" s="49"/>
      <c r="B2423" s="50"/>
      <c r="C2423" s="51"/>
      <c r="D2423" s="49"/>
      <c r="E2423" s="52"/>
      <c r="F2423" s="52"/>
      <c r="G2423" s="52"/>
      <c r="H2423" s="52"/>
      <c r="I2423" s="52"/>
    </row>
    <row r="2424" spans="1:9" s="53" customFormat="1">
      <c r="A2424" s="49"/>
      <c r="B2424" s="50"/>
      <c r="C2424" s="51"/>
      <c r="D2424" s="49"/>
      <c r="E2424" s="52"/>
      <c r="F2424" s="52"/>
      <c r="G2424" s="52"/>
      <c r="H2424" s="52"/>
      <c r="I2424" s="52"/>
    </row>
    <row r="2425" spans="1:9" s="53" customFormat="1">
      <c r="A2425" s="49"/>
      <c r="B2425" s="50"/>
      <c r="C2425" s="51"/>
      <c r="D2425" s="49"/>
      <c r="E2425" s="52"/>
      <c r="F2425" s="52"/>
      <c r="G2425" s="52"/>
      <c r="H2425" s="52"/>
      <c r="I2425" s="52"/>
    </row>
    <row r="2426" spans="1:9" s="53" customFormat="1">
      <c r="A2426" s="49"/>
      <c r="B2426" s="50"/>
      <c r="C2426" s="51"/>
      <c r="D2426" s="49"/>
      <c r="E2426" s="52"/>
      <c r="F2426" s="52"/>
      <c r="G2426" s="52"/>
      <c r="H2426" s="52"/>
      <c r="I2426" s="52"/>
    </row>
    <row r="2427" spans="1:9" s="53" customFormat="1">
      <c r="A2427" s="49"/>
      <c r="B2427" s="50"/>
      <c r="C2427" s="51"/>
      <c r="D2427" s="49"/>
      <c r="E2427" s="52"/>
      <c r="F2427" s="52"/>
      <c r="G2427" s="52"/>
      <c r="H2427" s="52"/>
      <c r="I2427" s="52"/>
    </row>
    <row r="2428" spans="1:9" s="53" customFormat="1">
      <c r="A2428" s="49"/>
      <c r="B2428" s="50"/>
      <c r="C2428" s="51"/>
      <c r="D2428" s="49"/>
      <c r="E2428" s="52"/>
      <c r="F2428" s="52"/>
      <c r="G2428" s="52"/>
      <c r="H2428" s="52"/>
      <c r="I2428" s="52"/>
    </row>
    <row r="2429" spans="1:9" s="53" customFormat="1">
      <c r="A2429" s="49"/>
      <c r="B2429" s="50"/>
      <c r="C2429" s="51"/>
      <c r="D2429" s="49"/>
      <c r="E2429" s="52"/>
      <c r="F2429" s="52"/>
      <c r="G2429" s="52"/>
      <c r="H2429" s="52"/>
      <c r="I2429" s="52"/>
    </row>
    <row r="2430" spans="1:9" s="53" customFormat="1">
      <c r="A2430" s="49"/>
      <c r="B2430" s="50"/>
      <c r="C2430" s="51"/>
      <c r="D2430" s="49"/>
      <c r="E2430" s="52"/>
      <c r="F2430" s="52"/>
      <c r="G2430" s="52"/>
      <c r="H2430" s="52"/>
      <c r="I2430" s="52"/>
    </row>
    <row r="2431" spans="1:9" s="53" customFormat="1">
      <c r="A2431" s="49"/>
      <c r="B2431" s="50"/>
      <c r="C2431" s="51"/>
      <c r="D2431" s="49"/>
      <c r="E2431" s="52"/>
      <c r="F2431" s="52"/>
      <c r="G2431" s="52"/>
      <c r="H2431" s="52"/>
      <c r="I2431" s="52"/>
    </row>
    <row r="2432" spans="1:9" s="53" customFormat="1">
      <c r="A2432" s="49"/>
      <c r="B2432" s="50"/>
      <c r="C2432" s="51"/>
      <c r="D2432" s="49"/>
      <c r="E2432" s="52"/>
      <c r="F2432" s="52"/>
      <c r="G2432" s="52"/>
      <c r="H2432" s="52"/>
      <c r="I2432" s="52"/>
    </row>
    <row r="2433" spans="1:9" s="53" customFormat="1">
      <c r="A2433" s="49"/>
      <c r="B2433" s="50"/>
      <c r="C2433" s="51"/>
      <c r="D2433" s="49"/>
      <c r="E2433" s="52"/>
      <c r="F2433" s="52"/>
      <c r="G2433" s="52"/>
      <c r="H2433" s="52"/>
      <c r="I2433" s="52"/>
    </row>
    <row r="2434" spans="1:9" s="53" customFormat="1">
      <c r="A2434" s="49"/>
      <c r="B2434" s="50"/>
      <c r="C2434" s="51"/>
      <c r="D2434" s="49"/>
      <c r="E2434" s="52"/>
      <c r="F2434" s="52"/>
      <c r="G2434" s="52"/>
      <c r="H2434" s="52"/>
      <c r="I2434" s="52"/>
    </row>
    <row r="2435" spans="1:9" s="53" customFormat="1">
      <c r="A2435" s="49"/>
      <c r="B2435" s="50"/>
      <c r="C2435" s="51"/>
      <c r="D2435" s="49"/>
      <c r="E2435" s="52"/>
      <c r="F2435" s="52"/>
      <c r="G2435" s="52"/>
      <c r="H2435" s="52"/>
      <c r="I2435" s="52"/>
    </row>
    <row r="2436" spans="1:9" s="53" customFormat="1">
      <c r="A2436" s="49"/>
      <c r="B2436" s="50"/>
      <c r="C2436" s="51"/>
      <c r="D2436" s="49"/>
      <c r="E2436" s="52"/>
      <c r="F2436" s="52"/>
      <c r="G2436" s="52"/>
      <c r="H2436" s="52"/>
      <c r="I2436" s="52"/>
    </row>
    <row r="2437" spans="1:9" s="53" customFormat="1">
      <c r="A2437" s="49"/>
      <c r="B2437" s="50"/>
      <c r="C2437" s="51"/>
      <c r="D2437" s="49"/>
      <c r="E2437" s="52"/>
      <c r="F2437" s="52"/>
      <c r="G2437" s="52"/>
      <c r="H2437" s="52"/>
      <c r="I2437" s="52"/>
    </row>
    <row r="2438" spans="1:9" s="53" customFormat="1">
      <c r="A2438" s="49"/>
      <c r="B2438" s="50"/>
      <c r="C2438" s="51"/>
      <c r="D2438" s="49"/>
      <c r="E2438" s="52"/>
      <c r="F2438" s="52"/>
      <c r="G2438" s="52"/>
      <c r="H2438" s="52"/>
      <c r="I2438" s="52"/>
    </row>
    <row r="2439" spans="1:9" s="53" customFormat="1">
      <c r="A2439" s="49"/>
      <c r="B2439" s="50"/>
      <c r="C2439" s="51"/>
      <c r="D2439" s="49"/>
      <c r="E2439" s="52"/>
      <c r="F2439" s="52"/>
      <c r="G2439" s="52"/>
      <c r="H2439" s="52"/>
      <c r="I2439" s="52"/>
    </row>
    <row r="2440" spans="1:9" s="53" customFormat="1">
      <c r="A2440" s="49"/>
      <c r="B2440" s="50"/>
      <c r="C2440" s="51"/>
      <c r="D2440" s="49"/>
      <c r="E2440" s="52"/>
      <c r="F2440" s="52"/>
      <c r="G2440" s="52"/>
      <c r="H2440" s="52"/>
      <c r="I2440" s="52"/>
    </row>
    <row r="2441" spans="1:9" s="53" customFormat="1">
      <c r="A2441" s="49"/>
      <c r="B2441" s="50"/>
      <c r="C2441" s="51"/>
      <c r="D2441" s="49"/>
      <c r="E2441" s="52"/>
      <c r="F2441" s="52"/>
      <c r="G2441" s="52"/>
      <c r="H2441" s="52"/>
      <c r="I2441" s="52"/>
    </row>
    <row r="2442" spans="1:9" s="53" customFormat="1">
      <c r="A2442" s="49"/>
      <c r="B2442" s="50"/>
      <c r="C2442" s="51"/>
      <c r="D2442" s="49"/>
      <c r="E2442" s="52"/>
      <c r="F2442" s="52"/>
      <c r="G2442" s="52"/>
      <c r="H2442" s="52"/>
      <c r="I2442" s="52"/>
    </row>
    <row r="2443" spans="1:9" s="53" customFormat="1">
      <c r="A2443" s="49"/>
      <c r="B2443" s="50"/>
      <c r="C2443" s="51"/>
      <c r="D2443" s="49"/>
      <c r="E2443" s="52"/>
      <c r="F2443" s="52"/>
      <c r="G2443" s="52"/>
      <c r="H2443" s="52"/>
      <c r="I2443" s="52"/>
    </row>
    <row r="2444" spans="1:9" s="53" customFormat="1">
      <c r="A2444" s="49"/>
      <c r="B2444" s="50"/>
      <c r="C2444" s="51"/>
      <c r="D2444" s="49"/>
      <c r="E2444" s="52"/>
      <c r="F2444" s="52"/>
      <c r="G2444" s="52"/>
      <c r="H2444" s="52"/>
      <c r="I2444" s="52"/>
    </row>
    <row r="2445" spans="1:9" s="53" customFormat="1">
      <c r="A2445" s="49"/>
      <c r="B2445" s="50"/>
      <c r="C2445" s="51"/>
      <c r="D2445" s="49"/>
      <c r="E2445" s="52"/>
      <c r="F2445" s="52"/>
      <c r="G2445" s="52"/>
      <c r="H2445" s="52"/>
      <c r="I2445" s="52"/>
    </row>
    <row r="2446" spans="1:9" s="53" customFormat="1">
      <c r="A2446" s="49"/>
      <c r="B2446" s="50"/>
      <c r="C2446" s="51"/>
      <c r="D2446" s="49"/>
      <c r="E2446" s="52"/>
      <c r="F2446" s="52"/>
      <c r="G2446" s="52"/>
      <c r="H2446" s="52"/>
      <c r="I2446" s="52"/>
    </row>
    <row r="2447" spans="1:9" s="53" customFormat="1">
      <c r="A2447" s="49"/>
      <c r="B2447" s="50"/>
      <c r="C2447" s="51"/>
      <c r="D2447" s="49"/>
      <c r="E2447" s="52"/>
      <c r="F2447" s="52"/>
      <c r="G2447" s="52"/>
      <c r="H2447" s="52"/>
      <c r="I2447" s="52"/>
    </row>
    <row r="2448" spans="1:9" s="53" customFormat="1">
      <c r="A2448" s="49"/>
      <c r="B2448" s="50"/>
      <c r="C2448" s="51"/>
      <c r="D2448" s="49"/>
      <c r="E2448" s="52"/>
      <c r="F2448" s="52"/>
      <c r="G2448" s="52"/>
      <c r="H2448" s="52"/>
      <c r="I2448" s="52"/>
    </row>
    <row r="2449" spans="1:9" s="53" customFormat="1">
      <c r="A2449" s="49"/>
      <c r="B2449" s="50"/>
      <c r="C2449" s="51"/>
      <c r="D2449" s="49"/>
      <c r="E2449" s="52"/>
      <c r="F2449" s="52"/>
      <c r="G2449" s="52"/>
      <c r="H2449" s="52"/>
      <c r="I2449" s="52"/>
    </row>
    <row r="2450" spans="1:9" s="53" customFormat="1">
      <c r="A2450" s="49"/>
      <c r="B2450" s="50"/>
      <c r="C2450" s="51"/>
      <c r="D2450" s="49"/>
      <c r="E2450" s="52"/>
      <c r="F2450" s="52"/>
      <c r="G2450" s="52"/>
      <c r="H2450" s="52"/>
      <c r="I2450" s="52"/>
    </row>
    <row r="2451" spans="1:9" s="53" customFormat="1">
      <c r="A2451" s="49"/>
      <c r="B2451" s="50"/>
      <c r="C2451" s="51"/>
      <c r="D2451" s="49"/>
      <c r="E2451" s="52"/>
      <c r="F2451" s="52"/>
      <c r="G2451" s="52"/>
      <c r="H2451" s="52"/>
      <c r="I2451" s="52"/>
    </row>
    <row r="2452" spans="1:9" s="53" customFormat="1">
      <c r="A2452" s="49"/>
      <c r="B2452" s="50"/>
      <c r="C2452" s="51"/>
      <c r="D2452" s="49"/>
      <c r="E2452" s="52"/>
      <c r="F2452" s="52"/>
      <c r="G2452" s="52"/>
      <c r="H2452" s="52"/>
      <c r="I2452" s="52"/>
    </row>
    <row r="2453" spans="1:9" s="53" customFormat="1">
      <c r="A2453" s="49"/>
      <c r="B2453" s="50"/>
      <c r="C2453" s="51"/>
      <c r="D2453" s="49"/>
      <c r="E2453" s="52"/>
      <c r="F2453" s="52"/>
      <c r="G2453" s="52"/>
      <c r="H2453" s="52"/>
      <c r="I2453" s="52"/>
    </row>
    <row r="2454" spans="1:9" s="53" customFormat="1">
      <c r="A2454" s="49"/>
      <c r="B2454" s="50"/>
      <c r="C2454" s="51"/>
      <c r="D2454" s="49"/>
      <c r="E2454" s="52"/>
      <c r="F2454" s="52"/>
      <c r="G2454" s="52"/>
      <c r="H2454" s="52"/>
      <c r="I2454" s="52"/>
    </row>
    <row r="2455" spans="1:9" s="53" customFormat="1">
      <c r="A2455" s="49"/>
      <c r="B2455" s="50"/>
      <c r="C2455" s="51"/>
      <c r="D2455" s="49"/>
      <c r="E2455" s="52"/>
      <c r="F2455" s="52"/>
      <c r="G2455" s="52"/>
      <c r="H2455" s="52"/>
      <c r="I2455" s="52"/>
    </row>
    <row r="2456" spans="1:9" s="53" customFormat="1">
      <c r="A2456" s="49"/>
      <c r="B2456" s="50"/>
      <c r="C2456" s="51"/>
      <c r="D2456" s="49"/>
      <c r="E2456" s="52"/>
      <c r="F2456" s="52"/>
      <c r="G2456" s="52"/>
      <c r="H2456" s="52"/>
      <c r="I2456" s="52"/>
    </row>
    <row r="2457" spans="1:9" s="53" customFormat="1">
      <c r="A2457" s="49"/>
      <c r="B2457" s="50"/>
      <c r="C2457" s="51"/>
      <c r="D2457" s="49"/>
      <c r="E2457" s="52"/>
      <c r="F2457" s="52"/>
      <c r="G2457" s="52"/>
      <c r="H2457" s="52"/>
      <c r="I2457" s="52"/>
    </row>
    <row r="2458" spans="1:9" s="53" customFormat="1">
      <c r="A2458" s="49"/>
      <c r="B2458" s="50"/>
      <c r="C2458" s="51"/>
      <c r="D2458" s="49"/>
      <c r="E2458" s="52"/>
      <c r="F2458" s="52"/>
      <c r="G2458" s="52"/>
      <c r="H2458" s="52"/>
      <c r="I2458" s="52"/>
    </row>
    <row r="2459" spans="1:9" s="53" customFormat="1">
      <c r="A2459" s="49"/>
      <c r="B2459" s="50"/>
      <c r="C2459" s="51"/>
      <c r="D2459" s="49"/>
      <c r="E2459" s="52"/>
      <c r="F2459" s="52"/>
      <c r="G2459" s="52"/>
      <c r="H2459" s="52"/>
      <c r="I2459" s="52"/>
    </row>
    <row r="2460" spans="1:9" s="53" customFormat="1">
      <c r="A2460" s="49"/>
      <c r="B2460" s="50"/>
      <c r="C2460" s="51"/>
      <c r="D2460" s="49"/>
      <c r="E2460" s="52"/>
      <c r="F2460" s="52"/>
      <c r="G2460" s="52"/>
      <c r="H2460" s="52"/>
      <c r="I2460" s="52"/>
    </row>
    <row r="2461" spans="1:9" s="53" customFormat="1">
      <c r="A2461" s="49"/>
      <c r="B2461" s="50"/>
      <c r="C2461" s="51"/>
      <c r="D2461" s="49"/>
      <c r="E2461" s="52"/>
      <c r="F2461" s="52"/>
      <c r="G2461" s="52"/>
      <c r="H2461" s="52"/>
      <c r="I2461" s="52"/>
    </row>
    <row r="2462" spans="1:9" s="53" customFormat="1">
      <c r="A2462" s="49"/>
      <c r="B2462" s="50"/>
      <c r="C2462" s="51"/>
      <c r="D2462" s="49"/>
      <c r="E2462" s="52"/>
      <c r="F2462" s="52"/>
      <c r="G2462" s="52"/>
      <c r="H2462" s="52"/>
      <c r="I2462" s="52"/>
    </row>
    <row r="2463" spans="1:9" s="53" customFormat="1">
      <c r="A2463" s="49"/>
      <c r="B2463" s="50"/>
      <c r="C2463" s="51"/>
      <c r="D2463" s="49"/>
      <c r="E2463" s="52"/>
      <c r="F2463" s="52"/>
      <c r="G2463" s="52"/>
      <c r="H2463" s="52"/>
      <c r="I2463" s="52"/>
    </row>
    <row r="2464" spans="1:9" s="53" customFormat="1">
      <c r="A2464" s="49"/>
      <c r="B2464" s="50"/>
      <c r="C2464" s="51"/>
      <c r="D2464" s="49"/>
      <c r="E2464" s="52"/>
      <c r="F2464" s="52"/>
      <c r="G2464" s="52"/>
      <c r="H2464" s="52"/>
      <c r="I2464" s="52"/>
    </row>
    <row r="2465" spans="1:9" s="53" customFormat="1">
      <c r="A2465" s="49"/>
      <c r="B2465" s="50"/>
      <c r="C2465" s="51"/>
      <c r="D2465" s="49"/>
      <c r="E2465" s="52"/>
      <c r="F2465" s="52"/>
      <c r="G2465" s="52"/>
      <c r="H2465" s="52"/>
      <c r="I2465" s="52"/>
    </row>
    <row r="2466" spans="1:9" s="53" customFormat="1">
      <c r="A2466" s="49"/>
      <c r="B2466" s="50"/>
      <c r="C2466" s="51"/>
      <c r="D2466" s="49"/>
      <c r="E2466" s="52"/>
      <c r="F2466" s="52"/>
      <c r="G2466" s="52"/>
      <c r="H2466" s="52"/>
      <c r="I2466" s="52"/>
    </row>
    <row r="2467" spans="1:9" s="53" customFormat="1">
      <c r="A2467" s="49"/>
      <c r="B2467" s="50"/>
      <c r="C2467" s="51"/>
      <c r="D2467" s="49"/>
      <c r="E2467" s="52"/>
      <c r="F2467" s="52"/>
      <c r="G2467" s="52"/>
      <c r="H2467" s="52"/>
      <c r="I2467" s="52"/>
    </row>
    <row r="2468" spans="1:9" s="53" customFormat="1">
      <c r="A2468" s="49"/>
      <c r="B2468" s="50"/>
      <c r="C2468" s="51"/>
      <c r="D2468" s="49"/>
      <c r="E2468" s="52"/>
      <c r="F2468" s="52"/>
      <c r="G2468" s="52"/>
      <c r="H2468" s="52"/>
      <c r="I2468" s="52"/>
    </row>
    <row r="2469" spans="1:9" s="53" customFormat="1">
      <c r="A2469" s="49"/>
      <c r="B2469" s="50"/>
      <c r="C2469" s="51"/>
      <c r="D2469" s="49"/>
      <c r="E2469" s="52"/>
      <c r="F2469" s="52"/>
      <c r="G2469" s="52"/>
      <c r="H2469" s="52"/>
      <c r="I2469" s="52"/>
    </row>
    <row r="2470" spans="1:9" s="53" customFormat="1">
      <c r="A2470" s="49"/>
      <c r="B2470" s="50"/>
      <c r="C2470" s="51"/>
      <c r="D2470" s="49"/>
      <c r="E2470" s="52"/>
      <c r="F2470" s="52"/>
      <c r="G2470" s="52"/>
      <c r="H2470" s="52"/>
      <c r="I2470" s="52"/>
    </row>
    <row r="2471" spans="1:9" s="53" customFormat="1">
      <c r="A2471" s="49"/>
      <c r="B2471" s="50"/>
      <c r="C2471" s="51"/>
      <c r="D2471" s="49"/>
      <c r="E2471" s="52"/>
      <c r="F2471" s="52"/>
      <c r="G2471" s="52"/>
      <c r="H2471" s="52"/>
      <c r="I2471" s="52"/>
    </row>
    <row r="2472" spans="1:9" s="53" customFormat="1">
      <c r="A2472" s="49"/>
      <c r="B2472" s="50"/>
      <c r="C2472" s="51"/>
      <c r="D2472" s="49"/>
      <c r="E2472" s="52"/>
      <c r="F2472" s="52"/>
      <c r="G2472" s="52"/>
      <c r="H2472" s="52"/>
      <c r="I2472" s="52"/>
    </row>
    <row r="2473" spans="1:9" s="53" customFormat="1">
      <c r="A2473" s="49"/>
      <c r="B2473" s="50"/>
      <c r="C2473" s="51"/>
      <c r="D2473" s="49"/>
      <c r="E2473" s="52"/>
      <c r="F2473" s="52"/>
      <c r="G2473" s="52"/>
      <c r="H2473" s="52"/>
      <c r="I2473" s="52"/>
    </row>
    <row r="2474" spans="1:9" s="53" customFormat="1">
      <c r="A2474" s="49"/>
      <c r="B2474" s="50"/>
      <c r="C2474" s="51"/>
      <c r="D2474" s="49"/>
      <c r="E2474" s="52"/>
      <c r="F2474" s="52"/>
      <c r="G2474" s="52"/>
      <c r="H2474" s="52"/>
      <c r="I2474" s="52"/>
    </row>
    <row r="2475" spans="1:9" s="53" customFormat="1">
      <c r="A2475" s="49"/>
      <c r="B2475" s="50"/>
      <c r="C2475" s="51"/>
      <c r="D2475" s="49"/>
      <c r="E2475" s="52"/>
      <c r="F2475" s="52"/>
      <c r="G2475" s="52"/>
      <c r="H2475" s="52"/>
      <c r="I2475" s="52"/>
    </row>
    <row r="2476" spans="1:9" s="53" customFormat="1">
      <c r="A2476" s="49"/>
      <c r="B2476" s="50"/>
      <c r="C2476" s="51"/>
      <c r="D2476" s="49"/>
      <c r="E2476" s="52"/>
      <c r="F2476" s="52"/>
      <c r="G2476" s="52"/>
      <c r="H2476" s="52"/>
      <c r="I2476" s="52"/>
    </row>
    <row r="2477" spans="1:9" s="53" customFormat="1">
      <c r="A2477" s="49"/>
      <c r="B2477" s="50"/>
      <c r="C2477" s="51"/>
      <c r="D2477" s="49"/>
      <c r="E2477" s="52"/>
      <c r="F2477" s="52"/>
      <c r="G2477" s="52"/>
      <c r="H2477" s="52"/>
      <c r="I2477" s="52"/>
    </row>
    <row r="2478" spans="1:9" s="53" customFormat="1">
      <c r="A2478" s="49"/>
      <c r="B2478" s="50"/>
      <c r="C2478" s="51"/>
      <c r="D2478" s="49"/>
      <c r="E2478" s="52"/>
      <c r="F2478" s="52"/>
      <c r="G2478" s="52"/>
      <c r="H2478" s="52"/>
      <c r="I2478" s="52"/>
    </row>
    <row r="2479" spans="1:9" s="53" customFormat="1">
      <c r="A2479" s="49"/>
      <c r="B2479" s="50"/>
      <c r="C2479" s="51"/>
      <c r="D2479" s="49"/>
      <c r="E2479" s="52"/>
      <c r="F2479" s="52"/>
      <c r="G2479" s="52"/>
      <c r="H2479" s="52"/>
      <c r="I2479" s="52"/>
    </row>
    <row r="2480" spans="1:9" s="53" customFormat="1">
      <c r="A2480" s="49"/>
      <c r="B2480" s="50"/>
      <c r="C2480" s="51"/>
      <c r="D2480" s="49"/>
      <c r="E2480" s="52"/>
      <c r="F2480" s="52"/>
      <c r="G2480" s="52"/>
      <c r="H2480" s="52"/>
      <c r="I2480" s="52"/>
    </row>
    <row r="2481" spans="1:9" s="53" customFormat="1">
      <c r="A2481" s="49"/>
      <c r="B2481" s="50"/>
      <c r="C2481" s="51"/>
      <c r="D2481" s="49"/>
      <c r="E2481" s="52"/>
      <c r="F2481" s="52"/>
      <c r="G2481" s="52"/>
      <c r="H2481" s="52"/>
      <c r="I2481" s="52"/>
    </row>
    <row r="2482" spans="1:9" s="53" customFormat="1">
      <c r="A2482" s="49"/>
      <c r="B2482" s="50"/>
      <c r="C2482" s="51"/>
      <c r="D2482" s="49"/>
      <c r="E2482" s="52"/>
      <c r="F2482" s="52"/>
      <c r="G2482" s="52"/>
      <c r="H2482" s="52"/>
      <c r="I2482" s="52"/>
    </row>
    <row r="2483" spans="1:9" s="53" customFormat="1">
      <c r="A2483" s="49"/>
      <c r="B2483" s="50"/>
      <c r="C2483" s="51"/>
      <c r="D2483" s="49"/>
      <c r="E2483" s="52"/>
      <c r="F2483" s="52"/>
      <c r="G2483" s="52"/>
      <c r="H2483" s="52"/>
      <c r="I2483" s="52"/>
    </row>
    <row r="2484" spans="1:9" s="53" customFormat="1">
      <c r="A2484" s="49"/>
      <c r="B2484" s="50"/>
      <c r="C2484" s="51"/>
      <c r="D2484" s="49"/>
      <c r="E2484" s="52"/>
      <c r="F2484" s="52"/>
      <c r="G2484" s="52"/>
      <c r="H2484" s="52"/>
      <c r="I2484" s="52"/>
    </row>
    <row r="2485" spans="1:9" s="53" customFormat="1">
      <c r="A2485" s="49"/>
      <c r="B2485" s="50"/>
      <c r="C2485" s="51"/>
      <c r="D2485" s="49"/>
      <c r="E2485" s="52"/>
      <c r="F2485" s="52"/>
      <c r="G2485" s="52"/>
      <c r="H2485" s="52"/>
      <c r="I2485" s="52"/>
    </row>
    <row r="2486" spans="1:9" s="53" customFormat="1">
      <c r="A2486" s="49"/>
      <c r="B2486" s="50"/>
      <c r="C2486" s="51"/>
      <c r="D2486" s="49"/>
      <c r="E2486" s="52"/>
      <c r="F2486" s="52"/>
      <c r="G2486" s="52"/>
      <c r="H2486" s="52"/>
      <c r="I2486" s="52"/>
    </row>
    <row r="2487" spans="1:9" s="53" customFormat="1">
      <c r="A2487" s="49"/>
      <c r="B2487" s="50"/>
      <c r="C2487" s="51"/>
      <c r="D2487" s="49"/>
      <c r="E2487" s="52"/>
      <c r="F2487" s="52"/>
      <c r="G2487" s="52"/>
      <c r="H2487" s="52"/>
      <c r="I2487" s="52"/>
    </row>
    <row r="2488" spans="1:9" s="53" customFormat="1">
      <c r="A2488" s="49"/>
      <c r="B2488" s="50"/>
      <c r="C2488" s="51"/>
      <c r="D2488" s="49"/>
      <c r="E2488" s="52"/>
      <c r="F2488" s="52"/>
      <c r="G2488" s="52"/>
      <c r="H2488" s="52"/>
      <c r="I2488" s="52"/>
    </row>
    <row r="2489" spans="1:9" s="53" customFormat="1">
      <c r="A2489" s="49"/>
      <c r="B2489" s="50"/>
      <c r="C2489" s="51"/>
      <c r="D2489" s="49"/>
      <c r="E2489" s="52"/>
      <c r="F2489" s="52"/>
      <c r="G2489" s="52"/>
      <c r="H2489" s="52"/>
      <c r="I2489" s="52"/>
    </row>
    <row r="2490" spans="1:9" s="53" customFormat="1">
      <c r="A2490" s="49"/>
      <c r="B2490" s="50"/>
      <c r="C2490" s="51"/>
      <c r="D2490" s="49"/>
      <c r="E2490" s="52"/>
      <c r="F2490" s="52"/>
      <c r="G2490" s="52"/>
      <c r="H2490" s="52"/>
      <c r="I2490" s="52"/>
    </row>
    <row r="2491" spans="1:9" s="53" customFormat="1">
      <c r="A2491" s="49"/>
      <c r="B2491" s="50"/>
      <c r="C2491" s="51"/>
      <c r="D2491" s="49"/>
      <c r="E2491" s="52"/>
      <c r="F2491" s="52"/>
      <c r="G2491" s="52"/>
      <c r="H2491" s="52"/>
      <c r="I2491" s="52"/>
    </row>
    <row r="2492" spans="1:9" s="53" customFormat="1">
      <c r="A2492" s="49"/>
      <c r="B2492" s="50"/>
      <c r="C2492" s="51"/>
      <c r="D2492" s="49"/>
      <c r="E2492" s="52"/>
      <c r="F2492" s="52"/>
      <c r="G2492" s="52"/>
      <c r="H2492" s="52"/>
      <c r="I2492" s="52"/>
    </row>
    <row r="2493" spans="1:9" s="53" customFormat="1">
      <c r="A2493" s="49"/>
      <c r="B2493" s="50"/>
      <c r="C2493" s="51"/>
      <c r="D2493" s="49"/>
      <c r="E2493" s="52"/>
      <c r="F2493" s="52"/>
      <c r="G2493" s="52"/>
      <c r="H2493" s="52"/>
      <c r="I2493" s="52"/>
    </row>
    <row r="2494" spans="1:9" s="53" customFormat="1">
      <c r="A2494" s="49"/>
      <c r="B2494" s="50"/>
      <c r="C2494" s="51"/>
      <c r="D2494" s="49"/>
      <c r="E2494" s="52"/>
      <c r="F2494" s="52"/>
      <c r="G2494" s="52"/>
      <c r="H2494" s="52"/>
      <c r="I2494" s="52"/>
    </row>
    <row r="2495" spans="1:9" s="53" customFormat="1">
      <c r="A2495" s="49"/>
      <c r="B2495" s="50"/>
      <c r="C2495" s="51"/>
      <c r="D2495" s="49"/>
      <c r="E2495" s="52"/>
      <c r="F2495" s="52"/>
      <c r="G2495" s="52"/>
      <c r="H2495" s="52"/>
      <c r="I2495" s="52"/>
    </row>
    <row r="2496" spans="1:9" s="53" customFormat="1">
      <c r="A2496" s="49"/>
      <c r="B2496" s="50"/>
      <c r="C2496" s="51"/>
      <c r="D2496" s="49"/>
      <c r="E2496" s="52"/>
      <c r="F2496" s="52"/>
      <c r="G2496" s="52"/>
      <c r="H2496" s="52"/>
      <c r="I2496" s="52"/>
    </row>
    <row r="2497" spans="1:9" s="53" customFormat="1">
      <c r="A2497" s="49"/>
      <c r="B2497" s="50"/>
      <c r="C2497" s="51"/>
      <c r="D2497" s="49"/>
      <c r="E2497" s="52"/>
      <c r="F2497" s="52"/>
      <c r="G2497" s="52"/>
      <c r="H2497" s="52"/>
      <c r="I2497" s="52"/>
    </row>
    <row r="2498" spans="1:9" s="53" customFormat="1">
      <c r="A2498" s="49"/>
      <c r="B2498" s="50"/>
      <c r="C2498" s="51"/>
      <c r="D2498" s="49"/>
      <c r="E2498" s="52"/>
      <c r="F2498" s="52"/>
      <c r="G2498" s="52"/>
      <c r="H2498" s="52"/>
      <c r="I2498" s="52"/>
    </row>
    <row r="2499" spans="1:9" s="53" customFormat="1">
      <c r="A2499" s="49"/>
      <c r="B2499" s="50"/>
      <c r="C2499" s="51"/>
      <c r="D2499" s="49"/>
      <c r="E2499" s="52"/>
      <c r="F2499" s="52"/>
      <c r="G2499" s="52"/>
      <c r="H2499" s="52"/>
      <c r="I2499" s="52"/>
    </row>
    <row r="2500" spans="1:9" s="53" customFormat="1">
      <c r="A2500" s="49"/>
      <c r="B2500" s="50"/>
      <c r="C2500" s="51"/>
      <c r="D2500" s="49"/>
      <c r="E2500" s="52"/>
      <c r="F2500" s="52"/>
      <c r="G2500" s="52"/>
      <c r="H2500" s="52"/>
      <c r="I2500" s="52"/>
    </row>
    <row r="2501" spans="1:9" s="53" customFormat="1">
      <c r="A2501" s="49"/>
      <c r="B2501" s="50"/>
      <c r="C2501" s="51"/>
      <c r="D2501" s="49"/>
      <c r="E2501" s="52"/>
      <c r="F2501" s="52"/>
      <c r="G2501" s="52"/>
      <c r="H2501" s="52"/>
      <c r="I2501" s="52"/>
    </row>
    <row r="2502" spans="1:9" s="53" customFormat="1">
      <c r="A2502" s="49"/>
      <c r="B2502" s="50"/>
      <c r="C2502" s="51"/>
      <c r="D2502" s="49"/>
      <c r="E2502" s="52"/>
      <c r="F2502" s="52"/>
      <c r="G2502" s="52"/>
      <c r="H2502" s="52"/>
      <c r="I2502" s="52"/>
    </row>
    <row r="2503" spans="1:9" s="53" customFormat="1">
      <c r="A2503" s="49"/>
      <c r="B2503" s="50"/>
      <c r="C2503" s="51"/>
      <c r="D2503" s="49"/>
      <c r="E2503" s="52"/>
      <c r="F2503" s="52"/>
      <c r="G2503" s="52"/>
      <c r="H2503" s="52"/>
      <c r="I2503" s="52"/>
    </row>
    <row r="2504" spans="1:9" s="53" customFormat="1">
      <c r="A2504" s="49"/>
      <c r="B2504" s="50"/>
      <c r="C2504" s="51"/>
      <c r="D2504" s="49"/>
      <c r="E2504" s="52"/>
      <c r="F2504" s="52"/>
      <c r="G2504" s="52"/>
      <c r="H2504" s="52"/>
      <c r="I2504" s="52"/>
    </row>
    <row r="2505" spans="1:9" s="53" customFormat="1">
      <c r="A2505" s="49"/>
      <c r="B2505" s="50"/>
      <c r="C2505" s="51"/>
      <c r="D2505" s="49"/>
      <c r="E2505" s="52"/>
      <c r="F2505" s="52"/>
      <c r="G2505" s="52"/>
      <c r="H2505" s="52"/>
      <c r="I2505" s="52"/>
    </row>
    <row r="2506" spans="1:9" s="53" customFormat="1">
      <c r="A2506" s="49"/>
      <c r="B2506" s="50"/>
      <c r="C2506" s="51"/>
      <c r="D2506" s="49"/>
      <c r="E2506" s="52"/>
      <c r="F2506" s="52"/>
      <c r="G2506" s="52"/>
      <c r="H2506" s="52"/>
      <c r="I2506" s="52"/>
    </row>
    <row r="2507" spans="1:9" s="53" customFormat="1">
      <c r="A2507" s="49"/>
      <c r="B2507" s="50"/>
      <c r="C2507" s="51"/>
      <c r="D2507" s="49"/>
      <c r="E2507" s="52"/>
      <c r="F2507" s="52"/>
      <c r="G2507" s="52"/>
      <c r="H2507" s="52"/>
      <c r="I2507" s="52"/>
    </row>
    <row r="2508" spans="1:9" s="53" customFormat="1">
      <c r="A2508" s="49"/>
      <c r="B2508" s="50"/>
      <c r="C2508" s="51"/>
      <c r="D2508" s="49"/>
      <c r="E2508" s="52"/>
      <c r="F2508" s="52"/>
      <c r="G2508" s="52"/>
      <c r="H2508" s="52"/>
      <c r="I2508" s="52"/>
    </row>
    <row r="2509" spans="1:9" s="53" customFormat="1">
      <c r="A2509" s="49"/>
      <c r="B2509" s="50"/>
      <c r="C2509" s="51"/>
      <c r="D2509" s="49"/>
      <c r="E2509" s="52"/>
      <c r="F2509" s="52"/>
      <c r="G2509" s="52"/>
      <c r="H2509" s="52"/>
      <c r="I2509" s="52"/>
    </row>
    <row r="2510" spans="1:9" s="53" customFormat="1">
      <c r="A2510" s="49"/>
      <c r="B2510" s="50"/>
      <c r="C2510" s="51"/>
      <c r="D2510" s="49"/>
      <c r="E2510" s="52"/>
      <c r="F2510" s="52"/>
      <c r="G2510" s="52"/>
      <c r="H2510" s="52"/>
      <c r="I2510" s="52"/>
    </row>
    <row r="2511" spans="1:9" s="53" customFormat="1">
      <c r="A2511" s="49"/>
      <c r="B2511" s="50"/>
      <c r="C2511" s="51"/>
      <c r="D2511" s="49"/>
      <c r="E2511" s="52"/>
      <c r="F2511" s="52"/>
      <c r="G2511" s="52"/>
      <c r="H2511" s="52"/>
      <c r="I2511" s="52"/>
    </row>
    <row r="2512" spans="1:9" s="53" customFormat="1">
      <c r="A2512" s="49"/>
      <c r="B2512" s="50"/>
      <c r="C2512" s="51"/>
      <c r="D2512" s="49"/>
      <c r="E2512" s="52"/>
      <c r="F2512" s="52"/>
      <c r="G2512" s="52"/>
      <c r="H2512" s="52"/>
      <c r="I2512" s="52"/>
    </row>
    <row r="2513" spans="1:9" s="53" customFormat="1">
      <c r="A2513" s="49"/>
      <c r="B2513" s="50"/>
      <c r="C2513" s="51"/>
      <c r="D2513" s="49"/>
      <c r="E2513" s="52"/>
      <c r="F2513" s="52"/>
      <c r="G2513" s="52"/>
      <c r="H2513" s="52"/>
      <c r="I2513" s="52"/>
    </row>
    <row r="2514" spans="1:9" s="53" customFormat="1">
      <c r="A2514" s="49"/>
      <c r="B2514" s="50"/>
      <c r="C2514" s="51"/>
      <c r="D2514" s="49"/>
      <c r="E2514" s="52"/>
      <c r="F2514" s="52"/>
      <c r="G2514" s="52"/>
      <c r="H2514" s="52"/>
      <c r="I2514" s="52"/>
    </row>
    <row r="2515" spans="1:9" s="53" customFormat="1">
      <c r="A2515" s="49"/>
      <c r="B2515" s="50"/>
      <c r="C2515" s="51"/>
      <c r="D2515" s="49"/>
      <c r="E2515" s="52"/>
      <c r="F2515" s="52"/>
      <c r="G2515" s="52"/>
      <c r="H2515" s="52"/>
      <c r="I2515" s="52"/>
    </row>
    <row r="2516" spans="1:9" s="53" customFormat="1">
      <c r="A2516" s="49"/>
      <c r="B2516" s="50"/>
      <c r="C2516" s="51"/>
      <c r="D2516" s="49"/>
      <c r="E2516" s="52"/>
      <c r="F2516" s="52"/>
      <c r="G2516" s="52"/>
      <c r="H2516" s="52"/>
      <c r="I2516" s="52"/>
    </row>
    <row r="2517" spans="1:9" s="53" customFormat="1">
      <c r="A2517" s="49"/>
      <c r="B2517" s="50"/>
      <c r="C2517" s="51"/>
      <c r="D2517" s="49"/>
      <c r="E2517" s="52"/>
      <c r="F2517" s="52"/>
      <c r="G2517" s="52"/>
      <c r="H2517" s="52"/>
      <c r="I2517" s="52"/>
    </row>
    <row r="2518" spans="1:9" s="53" customFormat="1">
      <c r="A2518" s="49"/>
      <c r="B2518" s="50"/>
      <c r="C2518" s="51"/>
      <c r="D2518" s="49"/>
      <c r="E2518" s="52"/>
      <c r="F2518" s="52"/>
      <c r="G2518" s="52"/>
      <c r="H2518" s="52"/>
      <c r="I2518" s="52"/>
    </row>
    <row r="2519" spans="1:9" s="53" customFormat="1">
      <c r="A2519" s="49"/>
      <c r="B2519" s="50"/>
      <c r="C2519" s="51"/>
      <c r="D2519" s="49"/>
      <c r="E2519" s="52"/>
      <c r="F2519" s="52"/>
      <c r="G2519" s="52"/>
      <c r="H2519" s="52"/>
      <c r="I2519" s="52"/>
    </row>
    <row r="2520" spans="1:9" s="53" customFormat="1">
      <c r="A2520" s="49"/>
      <c r="B2520" s="50"/>
      <c r="C2520" s="51"/>
      <c r="D2520" s="49"/>
      <c r="E2520" s="52"/>
      <c r="F2520" s="52"/>
      <c r="G2520" s="52"/>
      <c r="H2520" s="52"/>
      <c r="I2520" s="52"/>
    </row>
    <row r="2521" spans="1:9" s="53" customFormat="1">
      <c r="A2521" s="49"/>
      <c r="B2521" s="50"/>
      <c r="C2521" s="51"/>
      <c r="D2521" s="49"/>
      <c r="E2521" s="52"/>
      <c r="F2521" s="52"/>
      <c r="G2521" s="52"/>
      <c r="H2521" s="52"/>
      <c r="I2521" s="52"/>
    </row>
    <row r="2522" spans="1:9" s="53" customFormat="1">
      <c r="A2522" s="49"/>
      <c r="B2522" s="50"/>
      <c r="C2522" s="51"/>
      <c r="D2522" s="49"/>
      <c r="E2522" s="52"/>
      <c r="F2522" s="52"/>
      <c r="G2522" s="52"/>
      <c r="H2522" s="52"/>
      <c r="I2522" s="52"/>
    </row>
    <row r="2523" spans="1:9" s="53" customFormat="1">
      <c r="A2523" s="49"/>
      <c r="B2523" s="50"/>
      <c r="C2523" s="51"/>
      <c r="D2523" s="49"/>
      <c r="E2523" s="52"/>
      <c r="F2523" s="52"/>
      <c r="G2523" s="52"/>
      <c r="H2523" s="52"/>
      <c r="I2523" s="52"/>
    </row>
    <row r="2524" spans="1:9" s="53" customFormat="1">
      <c r="A2524" s="49"/>
      <c r="B2524" s="50"/>
      <c r="C2524" s="51"/>
      <c r="D2524" s="49"/>
      <c r="E2524" s="52"/>
      <c r="F2524" s="52"/>
      <c r="G2524" s="52"/>
      <c r="H2524" s="52"/>
      <c r="I2524" s="52"/>
    </row>
    <row r="2525" spans="1:9" s="53" customFormat="1">
      <c r="A2525" s="49"/>
      <c r="B2525" s="50"/>
      <c r="C2525" s="51"/>
      <c r="D2525" s="49"/>
      <c r="E2525" s="52"/>
      <c r="F2525" s="52"/>
      <c r="G2525" s="52"/>
      <c r="H2525" s="52"/>
      <c r="I2525" s="52"/>
    </row>
    <row r="2526" spans="1:9" s="53" customFormat="1">
      <c r="A2526" s="49"/>
      <c r="B2526" s="50"/>
      <c r="C2526" s="51"/>
      <c r="D2526" s="49"/>
      <c r="E2526" s="52"/>
      <c r="F2526" s="52"/>
      <c r="G2526" s="52"/>
      <c r="H2526" s="52"/>
      <c r="I2526" s="52"/>
    </row>
    <row r="2527" spans="1:9" s="53" customFormat="1">
      <c r="A2527" s="49"/>
      <c r="B2527" s="50"/>
      <c r="C2527" s="51"/>
      <c r="D2527" s="49"/>
      <c r="E2527" s="52"/>
      <c r="F2527" s="52"/>
      <c r="G2527" s="52"/>
      <c r="H2527" s="52"/>
      <c r="I2527" s="52"/>
    </row>
    <row r="2528" spans="1:9" s="53" customFormat="1">
      <c r="A2528" s="49"/>
      <c r="B2528" s="50"/>
      <c r="C2528" s="51"/>
      <c r="D2528" s="49"/>
      <c r="E2528" s="52"/>
      <c r="F2528" s="52"/>
      <c r="G2528" s="52"/>
      <c r="H2528" s="52"/>
      <c r="I2528" s="52"/>
    </row>
    <row r="2529" spans="1:9" s="53" customFormat="1">
      <c r="A2529" s="49"/>
      <c r="B2529" s="50"/>
      <c r="C2529" s="51"/>
      <c r="D2529" s="49"/>
      <c r="E2529" s="52"/>
      <c r="F2529" s="52"/>
      <c r="G2529" s="52"/>
      <c r="H2529" s="52"/>
      <c r="I2529" s="52"/>
    </row>
    <row r="2530" spans="1:9" s="53" customFormat="1">
      <c r="A2530" s="49"/>
      <c r="B2530" s="50"/>
      <c r="C2530" s="51"/>
      <c r="D2530" s="49"/>
      <c r="E2530" s="52"/>
      <c r="F2530" s="52"/>
      <c r="G2530" s="52"/>
      <c r="H2530" s="52"/>
      <c r="I2530" s="52"/>
    </row>
    <row r="2531" spans="1:9" s="53" customFormat="1">
      <c r="A2531" s="49"/>
      <c r="B2531" s="50"/>
      <c r="C2531" s="51"/>
      <c r="D2531" s="49"/>
      <c r="E2531" s="52"/>
      <c r="F2531" s="52"/>
      <c r="G2531" s="52"/>
      <c r="H2531" s="52"/>
      <c r="I2531" s="52"/>
    </row>
    <row r="2532" spans="1:9" s="53" customFormat="1">
      <c r="A2532" s="49"/>
      <c r="B2532" s="50"/>
      <c r="C2532" s="51"/>
      <c r="D2532" s="49"/>
      <c r="E2532" s="52"/>
      <c r="F2532" s="52"/>
      <c r="G2532" s="52"/>
      <c r="H2532" s="52"/>
      <c r="I2532" s="52"/>
    </row>
    <row r="2533" spans="1:9" s="53" customFormat="1">
      <c r="A2533" s="49"/>
      <c r="B2533" s="50"/>
      <c r="C2533" s="51"/>
      <c r="D2533" s="49"/>
      <c r="E2533" s="52"/>
      <c r="F2533" s="52"/>
      <c r="G2533" s="52"/>
      <c r="H2533" s="52"/>
      <c r="I2533" s="52"/>
    </row>
    <row r="2534" spans="1:9" s="53" customFormat="1">
      <c r="A2534" s="49"/>
      <c r="B2534" s="50"/>
      <c r="C2534" s="51"/>
      <c r="D2534" s="49"/>
      <c r="E2534" s="52"/>
      <c r="F2534" s="52"/>
      <c r="G2534" s="52"/>
      <c r="H2534" s="52"/>
      <c r="I2534" s="52"/>
    </row>
    <row r="2535" spans="1:9" s="53" customFormat="1">
      <c r="A2535" s="49"/>
      <c r="B2535" s="50"/>
      <c r="C2535" s="51"/>
      <c r="D2535" s="49"/>
      <c r="E2535" s="52"/>
      <c r="F2535" s="52"/>
      <c r="G2535" s="52"/>
      <c r="H2535" s="52"/>
      <c r="I2535" s="52"/>
    </row>
    <row r="2536" spans="1:9" s="53" customFormat="1">
      <c r="A2536" s="49"/>
      <c r="B2536" s="50"/>
      <c r="C2536" s="51"/>
      <c r="D2536" s="49"/>
      <c r="E2536" s="52"/>
      <c r="F2536" s="52"/>
      <c r="G2536" s="52"/>
      <c r="H2536" s="52"/>
      <c r="I2536" s="52"/>
    </row>
    <row r="2537" spans="1:9" s="53" customFormat="1">
      <c r="A2537" s="49"/>
      <c r="B2537" s="50"/>
      <c r="C2537" s="51"/>
      <c r="D2537" s="49"/>
      <c r="E2537" s="52"/>
      <c r="F2537" s="52"/>
      <c r="G2537" s="52"/>
      <c r="H2537" s="52"/>
      <c r="I2537" s="52"/>
    </row>
    <row r="2538" spans="1:9" s="53" customFormat="1">
      <c r="A2538" s="49"/>
      <c r="B2538" s="50"/>
      <c r="C2538" s="51"/>
      <c r="D2538" s="49"/>
      <c r="E2538" s="52"/>
      <c r="F2538" s="52"/>
      <c r="G2538" s="52"/>
      <c r="H2538" s="52"/>
      <c r="I2538" s="52"/>
    </row>
    <row r="2539" spans="1:9" s="53" customFormat="1">
      <c r="A2539" s="49"/>
      <c r="B2539" s="50"/>
      <c r="C2539" s="51"/>
      <c r="D2539" s="49"/>
      <c r="E2539" s="52"/>
      <c r="F2539" s="52"/>
      <c r="G2539" s="52"/>
      <c r="H2539" s="52"/>
      <c r="I2539" s="52"/>
    </row>
    <row r="2540" spans="1:9" s="53" customFormat="1">
      <c r="A2540" s="49"/>
      <c r="B2540" s="50"/>
      <c r="C2540" s="51"/>
      <c r="D2540" s="49"/>
      <c r="E2540" s="52"/>
      <c r="F2540" s="52"/>
      <c r="G2540" s="52"/>
      <c r="H2540" s="52"/>
      <c r="I2540" s="52"/>
    </row>
    <row r="2541" spans="1:9" s="53" customFormat="1">
      <c r="A2541" s="49"/>
      <c r="B2541" s="50"/>
      <c r="C2541" s="51"/>
      <c r="D2541" s="49"/>
      <c r="E2541" s="52"/>
      <c r="F2541" s="52"/>
      <c r="G2541" s="52"/>
      <c r="H2541" s="52"/>
      <c r="I2541" s="52"/>
    </row>
    <row r="2542" spans="1:9" s="53" customFormat="1">
      <c r="A2542" s="49"/>
      <c r="B2542" s="50"/>
      <c r="C2542" s="51"/>
      <c r="D2542" s="49"/>
      <c r="E2542" s="52"/>
      <c r="F2542" s="52"/>
      <c r="G2542" s="52"/>
      <c r="H2542" s="52"/>
      <c r="I2542" s="52"/>
    </row>
    <row r="2543" spans="1:9" s="53" customFormat="1">
      <c r="A2543" s="49"/>
      <c r="B2543" s="50"/>
      <c r="C2543" s="51"/>
      <c r="D2543" s="49"/>
      <c r="E2543" s="52"/>
      <c r="F2543" s="52"/>
      <c r="G2543" s="52"/>
      <c r="H2543" s="52"/>
      <c r="I2543" s="52"/>
    </row>
    <row r="2544" spans="1:9" s="53" customFormat="1">
      <c r="A2544" s="49"/>
      <c r="B2544" s="50"/>
      <c r="C2544" s="51"/>
      <c r="D2544" s="49"/>
      <c r="E2544" s="52"/>
      <c r="F2544" s="52"/>
      <c r="G2544" s="52"/>
      <c r="H2544" s="52"/>
      <c r="I2544" s="52"/>
    </row>
    <row r="2545" spans="1:9" s="53" customFormat="1">
      <c r="A2545" s="49"/>
      <c r="B2545" s="50"/>
      <c r="C2545" s="51"/>
      <c r="D2545" s="49"/>
      <c r="E2545" s="52"/>
      <c r="F2545" s="52"/>
      <c r="G2545" s="52"/>
      <c r="H2545" s="52"/>
      <c r="I2545" s="52"/>
    </row>
    <row r="2546" spans="1:9" s="53" customFormat="1">
      <c r="A2546" s="49"/>
      <c r="B2546" s="50"/>
      <c r="C2546" s="51"/>
      <c r="D2546" s="49"/>
      <c r="E2546" s="52"/>
      <c r="F2546" s="52"/>
      <c r="G2546" s="52"/>
      <c r="H2546" s="52"/>
      <c r="I2546" s="52"/>
    </row>
    <row r="2547" spans="1:9" s="53" customFormat="1">
      <c r="A2547" s="49"/>
      <c r="B2547" s="50"/>
      <c r="C2547" s="51"/>
      <c r="D2547" s="49"/>
      <c r="E2547" s="52"/>
      <c r="F2547" s="52"/>
      <c r="G2547" s="52"/>
      <c r="H2547" s="52"/>
      <c r="I2547" s="52"/>
    </row>
    <row r="2548" spans="1:9" s="53" customFormat="1">
      <c r="A2548" s="49"/>
      <c r="B2548" s="50"/>
      <c r="C2548" s="51"/>
      <c r="D2548" s="49"/>
      <c r="E2548" s="52"/>
      <c r="F2548" s="52"/>
      <c r="G2548" s="52"/>
      <c r="H2548" s="52"/>
      <c r="I2548" s="52"/>
    </row>
    <row r="2549" spans="1:9" s="53" customFormat="1">
      <c r="A2549" s="49"/>
      <c r="B2549" s="50"/>
      <c r="C2549" s="51"/>
      <c r="D2549" s="49"/>
      <c r="E2549" s="52"/>
      <c r="F2549" s="52"/>
      <c r="G2549" s="52"/>
      <c r="H2549" s="52"/>
      <c r="I2549" s="52"/>
    </row>
    <row r="2550" spans="1:9" s="53" customFormat="1">
      <c r="A2550" s="49"/>
      <c r="B2550" s="50"/>
      <c r="C2550" s="51"/>
      <c r="D2550" s="49"/>
      <c r="E2550" s="52"/>
      <c r="F2550" s="52"/>
      <c r="G2550" s="52"/>
      <c r="H2550" s="52"/>
      <c r="I2550" s="52"/>
    </row>
    <row r="2551" spans="1:9" s="53" customFormat="1">
      <c r="A2551" s="49"/>
      <c r="B2551" s="50"/>
      <c r="C2551" s="51"/>
      <c r="D2551" s="49"/>
      <c r="E2551" s="52"/>
      <c r="F2551" s="52"/>
      <c r="G2551" s="52"/>
      <c r="H2551" s="52"/>
      <c r="I2551" s="52"/>
    </row>
    <row r="2552" spans="1:9" s="53" customFormat="1">
      <c r="A2552" s="49"/>
      <c r="B2552" s="50"/>
      <c r="C2552" s="51"/>
      <c r="D2552" s="49"/>
      <c r="E2552" s="52"/>
      <c r="F2552" s="52"/>
      <c r="G2552" s="52"/>
      <c r="H2552" s="52"/>
      <c r="I2552" s="52"/>
    </row>
    <row r="2553" spans="1:9" s="53" customFormat="1">
      <c r="A2553" s="49"/>
      <c r="B2553" s="50"/>
      <c r="C2553" s="51"/>
      <c r="D2553" s="49"/>
      <c r="E2553" s="52"/>
      <c r="F2553" s="52"/>
      <c r="G2553" s="52"/>
      <c r="H2553" s="52"/>
      <c r="I2553" s="52"/>
    </row>
    <row r="2554" spans="1:9" s="53" customFormat="1">
      <c r="A2554" s="49"/>
      <c r="B2554" s="50"/>
      <c r="C2554" s="51"/>
      <c r="D2554" s="49"/>
      <c r="E2554" s="52"/>
      <c r="F2554" s="52"/>
      <c r="G2554" s="52"/>
      <c r="H2554" s="52"/>
      <c r="I2554" s="52"/>
    </row>
    <row r="2555" spans="1:9" s="53" customFormat="1">
      <c r="A2555" s="49"/>
      <c r="B2555" s="50"/>
      <c r="C2555" s="51"/>
      <c r="D2555" s="49"/>
      <c r="E2555" s="52"/>
      <c r="F2555" s="52"/>
      <c r="G2555" s="52"/>
      <c r="H2555" s="52"/>
      <c r="I2555" s="52"/>
    </row>
    <row r="2556" spans="1:9" s="53" customFormat="1">
      <c r="A2556" s="49"/>
      <c r="B2556" s="50"/>
      <c r="C2556" s="51"/>
      <c r="D2556" s="49"/>
      <c r="E2556" s="52"/>
      <c r="F2556" s="52"/>
      <c r="G2556" s="52"/>
      <c r="H2556" s="52"/>
      <c r="I2556" s="52"/>
    </row>
    <row r="2557" spans="1:9" s="53" customFormat="1">
      <c r="A2557" s="49"/>
      <c r="B2557" s="50"/>
      <c r="C2557" s="51"/>
      <c r="D2557" s="49"/>
      <c r="E2557" s="52"/>
      <c r="F2557" s="52"/>
      <c r="G2557" s="52"/>
      <c r="H2557" s="52"/>
      <c r="I2557" s="52"/>
    </row>
    <row r="2558" spans="1:9" s="53" customFormat="1">
      <c r="A2558" s="49"/>
      <c r="B2558" s="50"/>
      <c r="C2558" s="51"/>
      <c r="D2558" s="49"/>
      <c r="E2558" s="52"/>
      <c r="F2558" s="52"/>
      <c r="G2558" s="52"/>
      <c r="H2558" s="52"/>
      <c r="I2558" s="52"/>
    </row>
    <row r="2559" spans="1:9" s="53" customFormat="1">
      <c r="A2559" s="49"/>
      <c r="B2559" s="50"/>
      <c r="C2559" s="51"/>
      <c r="D2559" s="49"/>
      <c r="E2559" s="52"/>
      <c r="F2559" s="52"/>
      <c r="G2559" s="52"/>
      <c r="H2559" s="52"/>
      <c r="I2559" s="52"/>
    </row>
    <row r="2560" spans="1:9" s="53" customFormat="1">
      <c r="A2560" s="49"/>
      <c r="B2560" s="50"/>
      <c r="C2560" s="51"/>
      <c r="D2560" s="49"/>
      <c r="E2560" s="52"/>
      <c r="F2560" s="52"/>
      <c r="G2560" s="52"/>
      <c r="H2560" s="52"/>
      <c r="I2560" s="52"/>
    </row>
    <row r="2561" spans="1:9" s="53" customFormat="1">
      <c r="A2561" s="49"/>
      <c r="B2561" s="50"/>
      <c r="C2561" s="51"/>
      <c r="D2561" s="49"/>
      <c r="E2561" s="52"/>
      <c r="F2561" s="52"/>
      <c r="G2561" s="52"/>
      <c r="H2561" s="52"/>
      <c r="I2561" s="52"/>
    </row>
    <row r="2562" spans="1:9" s="53" customFormat="1">
      <c r="A2562" s="49"/>
      <c r="B2562" s="50"/>
      <c r="C2562" s="51"/>
      <c r="D2562" s="49"/>
      <c r="E2562" s="52"/>
      <c r="F2562" s="52"/>
      <c r="G2562" s="52"/>
      <c r="H2562" s="52"/>
      <c r="I2562" s="52"/>
    </row>
    <row r="2563" spans="1:9" s="53" customFormat="1">
      <c r="A2563" s="49"/>
      <c r="B2563" s="50"/>
      <c r="C2563" s="51"/>
      <c r="D2563" s="49"/>
      <c r="E2563" s="52"/>
      <c r="F2563" s="52"/>
      <c r="G2563" s="52"/>
      <c r="H2563" s="52"/>
      <c r="I2563" s="52"/>
    </row>
    <row r="2564" spans="1:9" s="53" customFormat="1">
      <c r="A2564" s="49"/>
      <c r="B2564" s="50"/>
      <c r="C2564" s="51"/>
      <c r="D2564" s="49"/>
      <c r="E2564" s="52"/>
      <c r="F2564" s="52"/>
      <c r="G2564" s="52"/>
      <c r="H2564" s="52"/>
      <c r="I2564" s="52"/>
    </row>
    <row r="2565" spans="1:9" s="53" customFormat="1">
      <c r="A2565" s="49"/>
      <c r="B2565" s="50"/>
      <c r="C2565" s="51"/>
      <c r="D2565" s="49"/>
      <c r="E2565" s="52"/>
      <c r="F2565" s="52"/>
      <c r="G2565" s="52"/>
      <c r="H2565" s="52"/>
      <c r="I2565" s="52"/>
    </row>
    <row r="2566" spans="1:9" s="53" customFormat="1">
      <c r="A2566" s="49"/>
      <c r="B2566" s="50"/>
      <c r="C2566" s="51"/>
      <c r="D2566" s="49"/>
      <c r="E2566" s="52"/>
      <c r="F2566" s="52"/>
      <c r="G2566" s="52"/>
      <c r="H2566" s="52"/>
      <c r="I2566" s="52"/>
    </row>
    <row r="2567" spans="1:9" s="53" customFormat="1">
      <c r="A2567" s="49"/>
      <c r="B2567" s="50"/>
      <c r="C2567" s="51"/>
      <c r="D2567" s="49"/>
      <c r="E2567" s="52"/>
      <c r="F2567" s="52"/>
      <c r="G2567" s="52"/>
      <c r="H2567" s="52"/>
      <c r="I2567" s="52"/>
    </row>
    <row r="2568" spans="1:9" s="53" customFormat="1">
      <c r="A2568" s="49"/>
      <c r="B2568" s="50"/>
      <c r="C2568" s="51"/>
      <c r="D2568" s="49"/>
      <c r="E2568" s="52"/>
      <c r="F2568" s="52"/>
      <c r="G2568" s="52"/>
      <c r="H2568" s="52"/>
      <c r="I2568" s="52"/>
    </row>
    <row r="2569" spans="1:9" s="53" customFormat="1">
      <c r="A2569" s="49"/>
      <c r="B2569" s="50"/>
      <c r="C2569" s="51"/>
      <c r="D2569" s="49"/>
      <c r="E2569" s="52"/>
      <c r="F2569" s="52"/>
      <c r="G2569" s="52"/>
      <c r="H2569" s="52"/>
      <c r="I2569" s="52"/>
    </row>
    <row r="2570" spans="1:9" s="53" customFormat="1">
      <c r="A2570" s="49"/>
      <c r="B2570" s="50"/>
      <c r="C2570" s="51"/>
      <c r="D2570" s="49"/>
      <c r="E2570" s="52"/>
      <c r="F2570" s="52"/>
      <c r="G2570" s="52"/>
      <c r="H2570" s="52"/>
      <c r="I2570" s="52"/>
    </row>
    <row r="2571" spans="1:9" s="53" customFormat="1">
      <c r="A2571" s="49"/>
      <c r="B2571" s="50"/>
      <c r="C2571" s="51"/>
      <c r="D2571" s="49"/>
      <c r="E2571" s="52"/>
      <c r="F2571" s="52"/>
      <c r="G2571" s="52"/>
      <c r="H2571" s="52"/>
      <c r="I2571" s="52"/>
    </row>
    <row r="2572" spans="1:9" s="53" customFormat="1">
      <c r="A2572" s="49"/>
      <c r="B2572" s="50"/>
      <c r="C2572" s="51"/>
      <c r="D2572" s="49"/>
      <c r="E2572" s="52"/>
      <c r="F2572" s="52"/>
      <c r="G2572" s="52"/>
      <c r="H2572" s="52"/>
      <c r="I2572" s="52"/>
    </row>
    <row r="2573" spans="1:9" s="53" customFormat="1">
      <c r="A2573" s="49"/>
      <c r="B2573" s="50"/>
      <c r="C2573" s="51"/>
      <c r="D2573" s="49"/>
      <c r="E2573" s="52"/>
      <c r="F2573" s="52"/>
      <c r="G2573" s="52"/>
      <c r="H2573" s="52"/>
      <c r="I2573" s="52"/>
    </row>
    <row r="2574" spans="1:9" s="53" customFormat="1">
      <c r="A2574" s="49"/>
      <c r="B2574" s="50"/>
      <c r="C2574" s="51"/>
      <c r="D2574" s="49"/>
      <c r="E2574" s="52"/>
      <c r="F2574" s="52"/>
      <c r="G2574" s="52"/>
      <c r="H2574" s="52"/>
      <c r="I2574" s="52"/>
    </row>
    <row r="2575" spans="1:9" s="53" customFormat="1">
      <c r="A2575" s="49"/>
      <c r="B2575" s="50"/>
      <c r="C2575" s="51"/>
      <c r="D2575" s="49"/>
      <c r="E2575" s="52"/>
      <c r="F2575" s="52"/>
      <c r="G2575" s="52"/>
      <c r="H2575" s="52"/>
      <c r="I2575" s="52"/>
    </row>
    <row r="2576" spans="1:9" s="53" customFormat="1">
      <c r="A2576" s="49"/>
      <c r="B2576" s="50"/>
      <c r="C2576" s="51"/>
      <c r="D2576" s="49"/>
      <c r="E2576" s="52"/>
      <c r="F2576" s="52"/>
      <c r="G2576" s="52"/>
      <c r="H2576" s="52"/>
      <c r="I2576" s="52"/>
    </row>
    <row r="2577" spans="1:9" s="53" customFormat="1">
      <c r="A2577" s="49"/>
      <c r="B2577" s="50"/>
      <c r="C2577" s="51"/>
      <c r="D2577" s="49"/>
      <c r="E2577" s="52"/>
      <c r="F2577" s="52"/>
      <c r="G2577" s="52"/>
      <c r="H2577" s="52"/>
      <c r="I2577" s="52"/>
    </row>
    <row r="2578" spans="1:9" s="53" customFormat="1">
      <c r="A2578" s="49"/>
      <c r="B2578" s="50"/>
      <c r="C2578" s="51"/>
      <c r="D2578" s="49"/>
      <c r="E2578" s="52"/>
      <c r="F2578" s="52"/>
      <c r="G2578" s="52"/>
      <c r="H2578" s="52"/>
      <c r="I2578" s="52"/>
    </row>
    <row r="2579" spans="1:9" s="53" customFormat="1">
      <c r="A2579" s="49"/>
      <c r="B2579" s="50"/>
      <c r="C2579" s="51"/>
      <c r="D2579" s="49"/>
      <c r="E2579" s="52"/>
      <c r="F2579" s="52"/>
      <c r="G2579" s="52"/>
      <c r="H2579" s="52"/>
      <c r="I2579" s="52"/>
    </row>
    <row r="2580" spans="1:9" s="53" customFormat="1">
      <c r="A2580" s="49"/>
      <c r="B2580" s="50"/>
      <c r="C2580" s="51"/>
      <c r="D2580" s="49"/>
      <c r="E2580" s="52"/>
      <c r="F2580" s="52"/>
      <c r="G2580" s="52"/>
      <c r="H2580" s="52"/>
      <c r="I2580" s="52"/>
    </row>
    <row r="2581" spans="1:9" s="53" customFormat="1">
      <c r="A2581" s="49"/>
      <c r="B2581" s="50"/>
      <c r="C2581" s="51"/>
      <c r="D2581" s="49"/>
      <c r="E2581" s="52"/>
      <c r="F2581" s="52"/>
      <c r="G2581" s="52"/>
      <c r="H2581" s="52"/>
      <c r="I2581" s="52"/>
    </row>
    <row r="2582" spans="1:9" s="53" customFormat="1">
      <c r="A2582" s="49"/>
      <c r="B2582" s="50"/>
      <c r="C2582" s="51"/>
      <c r="D2582" s="49"/>
      <c r="E2582" s="52"/>
      <c r="F2582" s="52"/>
      <c r="G2582" s="52"/>
      <c r="H2582" s="52"/>
      <c r="I2582" s="52"/>
    </row>
    <row r="2583" spans="1:9" s="53" customFormat="1">
      <c r="A2583" s="49"/>
      <c r="B2583" s="50"/>
      <c r="C2583" s="51"/>
      <c r="D2583" s="49"/>
      <c r="E2583" s="52"/>
      <c r="F2583" s="52"/>
      <c r="G2583" s="52"/>
      <c r="H2583" s="52"/>
      <c r="I2583" s="52"/>
    </row>
    <row r="2584" spans="1:9" s="53" customFormat="1">
      <c r="A2584" s="49"/>
      <c r="B2584" s="50"/>
      <c r="C2584" s="51"/>
      <c r="D2584" s="49"/>
      <c r="E2584" s="52"/>
      <c r="F2584" s="52"/>
      <c r="G2584" s="52"/>
      <c r="H2584" s="52"/>
      <c r="I2584" s="52"/>
    </row>
    <row r="2585" spans="1:9" s="53" customFormat="1">
      <c r="A2585" s="49"/>
      <c r="B2585" s="50"/>
      <c r="C2585" s="51"/>
      <c r="D2585" s="49"/>
      <c r="E2585" s="52"/>
      <c r="F2585" s="52"/>
      <c r="G2585" s="52"/>
      <c r="H2585" s="52"/>
      <c r="I2585" s="52"/>
    </row>
    <row r="2586" spans="1:9" s="53" customFormat="1">
      <c r="A2586" s="49"/>
      <c r="B2586" s="50"/>
      <c r="C2586" s="51"/>
      <c r="D2586" s="49"/>
      <c r="E2586" s="52"/>
      <c r="F2586" s="52"/>
      <c r="G2586" s="52"/>
      <c r="H2586" s="52"/>
      <c r="I2586" s="52"/>
    </row>
    <row r="2587" spans="1:9" s="53" customFormat="1">
      <c r="A2587" s="49"/>
      <c r="B2587" s="50"/>
      <c r="C2587" s="51"/>
      <c r="D2587" s="49"/>
      <c r="E2587" s="52"/>
      <c r="F2587" s="52"/>
      <c r="G2587" s="52"/>
      <c r="H2587" s="52"/>
      <c r="I2587" s="52"/>
    </row>
    <row r="2588" spans="1:9" s="53" customFormat="1">
      <c r="A2588" s="49"/>
      <c r="B2588" s="50"/>
      <c r="C2588" s="51"/>
      <c r="D2588" s="49"/>
      <c r="E2588" s="52"/>
      <c r="F2588" s="52"/>
      <c r="G2588" s="52"/>
      <c r="H2588" s="52"/>
      <c r="I2588" s="52"/>
    </row>
    <row r="2589" spans="1:9" s="53" customFormat="1">
      <c r="A2589" s="49"/>
      <c r="B2589" s="50"/>
      <c r="C2589" s="51"/>
      <c r="D2589" s="49"/>
      <c r="E2589" s="52"/>
      <c r="F2589" s="52"/>
      <c r="G2589" s="52"/>
      <c r="H2589" s="52"/>
      <c r="I2589" s="52"/>
    </row>
    <row r="2590" spans="1:9" s="53" customFormat="1">
      <c r="A2590" s="49"/>
      <c r="B2590" s="50"/>
      <c r="C2590" s="51"/>
      <c r="D2590" s="49"/>
      <c r="E2590" s="52"/>
      <c r="F2590" s="52"/>
      <c r="G2590" s="52"/>
      <c r="H2590" s="52"/>
      <c r="I2590" s="52"/>
    </row>
    <row r="2591" spans="1:9" s="53" customFormat="1">
      <c r="A2591" s="49"/>
      <c r="B2591" s="50"/>
      <c r="C2591" s="51"/>
      <c r="D2591" s="49"/>
      <c r="E2591" s="52"/>
      <c r="F2591" s="52"/>
      <c r="G2591" s="52"/>
      <c r="H2591" s="52"/>
      <c r="I2591" s="52"/>
    </row>
    <row r="2592" spans="1:9" s="53" customFormat="1">
      <c r="A2592" s="49"/>
      <c r="B2592" s="50"/>
      <c r="C2592" s="51"/>
      <c r="D2592" s="49"/>
      <c r="E2592" s="52"/>
      <c r="F2592" s="52"/>
      <c r="G2592" s="52"/>
      <c r="H2592" s="52"/>
      <c r="I2592" s="52"/>
    </row>
    <row r="2593" spans="1:9" s="53" customFormat="1">
      <c r="A2593" s="49"/>
      <c r="B2593" s="50"/>
      <c r="C2593" s="51"/>
      <c r="D2593" s="49"/>
      <c r="E2593" s="52"/>
      <c r="F2593" s="52"/>
      <c r="G2593" s="52"/>
      <c r="H2593" s="52"/>
      <c r="I2593" s="52"/>
    </row>
    <row r="2594" spans="1:9" s="53" customFormat="1">
      <c r="A2594" s="49"/>
      <c r="B2594" s="50"/>
      <c r="C2594" s="51"/>
      <c r="D2594" s="49"/>
      <c r="E2594" s="52"/>
      <c r="F2594" s="52"/>
      <c r="G2594" s="52"/>
      <c r="H2594" s="52"/>
      <c r="I2594" s="52"/>
    </row>
    <row r="2595" spans="1:9" s="53" customFormat="1">
      <c r="A2595" s="49"/>
      <c r="B2595" s="50"/>
      <c r="C2595" s="51"/>
      <c r="D2595" s="49"/>
      <c r="E2595" s="52"/>
      <c r="F2595" s="52"/>
      <c r="G2595" s="52"/>
      <c r="H2595" s="52"/>
      <c r="I2595" s="52"/>
    </row>
    <row r="2596" spans="1:9" s="53" customFormat="1">
      <c r="A2596" s="49"/>
      <c r="B2596" s="50"/>
      <c r="C2596" s="51"/>
      <c r="D2596" s="49"/>
      <c r="E2596" s="52"/>
      <c r="F2596" s="52"/>
      <c r="G2596" s="52"/>
      <c r="H2596" s="52"/>
      <c r="I2596" s="52"/>
    </row>
    <row r="2597" spans="1:9" s="53" customFormat="1">
      <c r="A2597" s="49"/>
      <c r="B2597" s="50"/>
      <c r="C2597" s="51"/>
      <c r="D2597" s="49"/>
      <c r="E2597" s="52"/>
      <c r="F2597" s="52"/>
      <c r="G2597" s="52"/>
      <c r="H2597" s="52"/>
      <c r="I2597" s="52"/>
    </row>
    <row r="2598" spans="1:9" s="53" customFormat="1">
      <c r="A2598" s="49"/>
      <c r="B2598" s="50"/>
      <c r="C2598" s="51"/>
      <c r="D2598" s="49"/>
      <c r="E2598" s="52"/>
      <c r="F2598" s="52"/>
      <c r="G2598" s="52"/>
      <c r="H2598" s="52"/>
      <c r="I2598" s="52"/>
    </row>
    <row r="2599" spans="1:9" s="53" customFormat="1">
      <c r="A2599" s="49"/>
      <c r="B2599" s="50"/>
      <c r="C2599" s="51"/>
      <c r="D2599" s="49"/>
      <c r="E2599" s="52"/>
      <c r="F2599" s="52"/>
      <c r="G2599" s="52"/>
      <c r="H2599" s="52"/>
      <c r="I2599" s="52"/>
    </row>
    <row r="2600" spans="1:9" s="53" customFormat="1">
      <c r="A2600" s="49"/>
      <c r="B2600" s="50"/>
      <c r="C2600" s="51"/>
      <c r="D2600" s="49"/>
      <c r="E2600" s="52"/>
      <c r="F2600" s="52"/>
      <c r="G2600" s="52"/>
      <c r="H2600" s="52"/>
      <c r="I2600" s="52"/>
    </row>
    <row r="2601" spans="1:9" s="53" customFormat="1">
      <c r="A2601" s="49"/>
      <c r="B2601" s="50"/>
      <c r="C2601" s="51"/>
      <c r="D2601" s="49"/>
      <c r="E2601" s="52"/>
      <c r="F2601" s="52"/>
      <c r="G2601" s="52"/>
      <c r="H2601" s="52"/>
      <c r="I2601" s="52"/>
    </row>
    <row r="2602" spans="1:9" s="53" customFormat="1">
      <c r="A2602" s="49"/>
      <c r="B2602" s="50"/>
      <c r="C2602" s="51"/>
      <c r="D2602" s="49"/>
      <c r="E2602" s="52"/>
      <c r="F2602" s="52"/>
      <c r="G2602" s="52"/>
      <c r="H2602" s="52"/>
      <c r="I2602" s="52"/>
    </row>
    <row r="2603" spans="1:9" s="53" customFormat="1">
      <c r="A2603" s="49"/>
      <c r="B2603" s="50"/>
      <c r="C2603" s="51"/>
      <c r="D2603" s="49"/>
      <c r="E2603" s="52"/>
      <c r="F2603" s="52"/>
      <c r="G2603" s="52"/>
      <c r="H2603" s="52"/>
      <c r="I2603" s="52"/>
    </row>
    <row r="2604" spans="1:9" s="53" customFormat="1">
      <c r="A2604" s="49"/>
      <c r="B2604" s="50"/>
      <c r="C2604" s="51"/>
      <c r="D2604" s="49"/>
      <c r="E2604" s="52"/>
      <c r="F2604" s="52"/>
      <c r="G2604" s="52"/>
      <c r="H2604" s="52"/>
      <c r="I2604" s="52"/>
    </row>
    <row r="2605" spans="1:9" s="53" customFormat="1">
      <c r="A2605" s="49"/>
      <c r="B2605" s="50"/>
      <c r="C2605" s="51"/>
      <c r="D2605" s="49"/>
      <c r="E2605" s="52"/>
      <c r="F2605" s="52"/>
      <c r="G2605" s="52"/>
      <c r="H2605" s="52"/>
      <c r="I2605" s="52"/>
    </row>
    <row r="2606" spans="1:9" s="53" customFormat="1">
      <c r="A2606" s="49"/>
      <c r="B2606" s="50"/>
      <c r="C2606" s="51"/>
      <c r="D2606" s="49"/>
      <c r="E2606" s="52"/>
      <c r="F2606" s="52"/>
      <c r="G2606" s="52"/>
      <c r="H2606" s="52"/>
      <c r="I2606" s="52"/>
    </row>
    <row r="2607" spans="1:9" s="53" customFormat="1">
      <c r="A2607" s="49"/>
      <c r="B2607" s="50"/>
      <c r="C2607" s="51"/>
      <c r="D2607" s="49"/>
      <c r="E2607" s="52"/>
      <c r="F2607" s="52"/>
      <c r="G2607" s="52"/>
      <c r="H2607" s="52"/>
      <c r="I2607" s="52"/>
    </row>
    <row r="2608" spans="1:9" s="53" customFormat="1">
      <c r="A2608" s="49"/>
      <c r="B2608" s="50"/>
      <c r="C2608" s="51"/>
      <c r="D2608" s="49"/>
      <c r="E2608" s="52"/>
      <c r="F2608" s="52"/>
      <c r="G2608" s="52"/>
      <c r="H2608" s="52"/>
      <c r="I2608" s="52"/>
    </row>
    <row r="2609" spans="1:9" s="53" customFormat="1">
      <c r="A2609" s="49"/>
      <c r="B2609" s="50"/>
      <c r="C2609" s="51"/>
      <c r="D2609" s="49"/>
      <c r="E2609" s="52"/>
      <c r="F2609" s="52"/>
      <c r="G2609" s="52"/>
      <c r="H2609" s="52"/>
      <c r="I2609" s="52"/>
    </row>
    <row r="2610" spans="1:9" s="53" customFormat="1">
      <c r="A2610" s="49"/>
      <c r="B2610" s="50"/>
      <c r="C2610" s="51"/>
      <c r="D2610" s="49"/>
      <c r="E2610" s="52"/>
      <c r="F2610" s="52"/>
      <c r="G2610" s="52"/>
      <c r="H2610" s="52"/>
      <c r="I2610" s="52"/>
    </row>
    <row r="2611" spans="1:9" s="53" customFormat="1">
      <c r="A2611" s="49"/>
      <c r="B2611" s="50"/>
      <c r="C2611" s="51"/>
      <c r="D2611" s="49"/>
      <c r="E2611" s="52"/>
      <c r="F2611" s="52"/>
      <c r="G2611" s="52"/>
      <c r="H2611" s="52"/>
      <c r="I2611" s="52"/>
    </row>
    <row r="2612" spans="1:9" s="53" customFormat="1">
      <c r="A2612" s="49"/>
      <c r="B2612" s="50"/>
      <c r="C2612" s="51"/>
      <c r="D2612" s="49"/>
      <c r="E2612" s="52"/>
      <c r="F2612" s="52"/>
      <c r="G2612" s="52"/>
      <c r="H2612" s="52"/>
      <c r="I2612" s="52"/>
    </row>
    <row r="2613" spans="1:9" s="53" customFormat="1">
      <c r="A2613" s="49"/>
      <c r="B2613" s="50"/>
      <c r="C2613" s="51"/>
      <c r="D2613" s="49"/>
      <c r="E2613" s="52"/>
      <c r="F2613" s="52"/>
      <c r="G2613" s="52"/>
      <c r="H2613" s="52"/>
      <c r="I2613" s="52"/>
    </row>
    <row r="2614" spans="1:9" s="53" customFormat="1">
      <c r="A2614" s="49"/>
      <c r="B2614" s="50"/>
      <c r="C2614" s="51"/>
      <c r="D2614" s="49"/>
      <c r="E2614" s="52"/>
      <c r="F2614" s="52"/>
      <c r="G2614" s="52"/>
      <c r="H2614" s="52"/>
      <c r="I2614" s="52"/>
    </row>
    <row r="2615" spans="1:9" s="53" customFormat="1">
      <c r="A2615" s="49"/>
      <c r="B2615" s="50"/>
      <c r="C2615" s="51"/>
      <c r="D2615" s="49"/>
      <c r="E2615" s="52"/>
      <c r="F2615" s="52"/>
      <c r="G2615" s="52"/>
      <c r="H2615" s="52"/>
      <c r="I2615" s="52"/>
    </row>
    <row r="2616" spans="1:9" s="53" customFormat="1">
      <c r="A2616" s="49"/>
      <c r="B2616" s="50"/>
      <c r="C2616" s="51"/>
      <c r="D2616" s="49"/>
      <c r="E2616" s="52"/>
      <c r="F2616" s="52"/>
      <c r="G2616" s="52"/>
      <c r="H2616" s="52"/>
      <c r="I2616" s="52"/>
    </row>
    <row r="2617" spans="1:9" s="53" customFormat="1">
      <c r="A2617" s="49"/>
      <c r="B2617" s="50"/>
      <c r="C2617" s="51"/>
      <c r="D2617" s="49"/>
      <c r="E2617" s="52"/>
      <c r="F2617" s="52"/>
      <c r="G2617" s="52"/>
      <c r="H2617" s="52"/>
      <c r="I2617" s="52"/>
    </row>
    <row r="2618" spans="1:9" s="53" customFormat="1">
      <c r="A2618" s="49"/>
      <c r="B2618" s="50"/>
      <c r="C2618" s="51"/>
      <c r="D2618" s="49"/>
      <c r="E2618" s="52"/>
      <c r="F2618" s="52"/>
      <c r="G2618" s="52"/>
      <c r="H2618" s="52"/>
      <c r="I2618" s="52"/>
    </row>
    <row r="2619" spans="1:9" s="53" customFormat="1">
      <c r="A2619" s="49"/>
      <c r="B2619" s="50"/>
      <c r="C2619" s="51"/>
      <c r="D2619" s="49"/>
      <c r="E2619" s="52"/>
      <c r="F2619" s="52"/>
      <c r="G2619" s="52"/>
      <c r="H2619" s="52"/>
      <c r="I2619" s="52"/>
    </row>
    <row r="2620" spans="1:9" s="53" customFormat="1">
      <c r="A2620" s="49"/>
      <c r="B2620" s="50"/>
      <c r="C2620" s="51"/>
      <c r="D2620" s="49"/>
      <c r="E2620" s="52"/>
      <c r="F2620" s="52"/>
      <c r="G2620" s="52"/>
      <c r="H2620" s="52"/>
      <c r="I2620" s="52"/>
    </row>
    <row r="2621" spans="1:9" s="53" customFormat="1">
      <c r="A2621" s="49"/>
      <c r="B2621" s="50"/>
      <c r="C2621" s="51"/>
      <c r="D2621" s="49"/>
      <c r="E2621" s="52"/>
      <c r="F2621" s="52"/>
      <c r="G2621" s="52"/>
      <c r="H2621" s="52"/>
      <c r="I2621" s="52"/>
    </row>
    <row r="2622" spans="1:9" s="53" customFormat="1">
      <c r="A2622" s="49"/>
      <c r="B2622" s="50"/>
      <c r="C2622" s="51"/>
      <c r="D2622" s="49"/>
      <c r="E2622" s="52"/>
      <c r="F2622" s="52"/>
      <c r="G2622" s="52"/>
      <c r="H2622" s="52"/>
      <c r="I2622" s="52"/>
    </row>
    <row r="2623" spans="1:9" s="53" customFormat="1">
      <c r="A2623" s="49"/>
      <c r="B2623" s="50"/>
      <c r="C2623" s="51"/>
      <c r="D2623" s="49"/>
      <c r="E2623" s="52"/>
      <c r="F2623" s="52"/>
      <c r="G2623" s="52"/>
      <c r="H2623" s="52"/>
      <c r="I2623" s="52"/>
    </row>
    <row r="2624" spans="1:9" s="53" customFormat="1">
      <c r="A2624" s="49"/>
      <c r="B2624" s="50"/>
      <c r="C2624" s="51"/>
      <c r="D2624" s="49"/>
      <c r="E2624" s="52"/>
      <c r="F2624" s="52"/>
      <c r="G2624" s="52"/>
      <c r="H2624" s="52"/>
      <c r="I2624" s="52"/>
    </row>
    <row r="2625" spans="1:9" s="53" customFormat="1">
      <c r="A2625" s="49"/>
      <c r="B2625" s="50"/>
      <c r="C2625" s="51"/>
      <c r="D2625" s="49"/>
      <c r="E2625" s="52"/>
      <c r="F2625" s="52"/>
      <c r="G2625" s="52"/>
      <c r="H2625" s="52"/>
      <c r="I2625" s="52"/>
    </row>
    <row r="2626" spans="1:9" s="53" customFormat="1">
      <c r="A2626" s="49"/>
      <c r="B2626" s="50"/>
      <c r="C2626" s="51"/>
      <c r="D2626" s="49"/>
      <c r="E2626" s="52"/>
      <c r="F2626" s="52"/>
      <c r="G2626" s="52"/>
      <c r="H2626" s="52"/>
      <c r="I2626" s="52"/>
    </row>
    <row r="2627" spans="1:9" s="53" customFormat="1">
      <c r="A2627" s="49"/>
      <c r="B2627" s="50"/>
      <c r="C2627" s="51"/>
      <c r="D2627" s="49"/>
      <c r="E2627" s="52"/>
      <c r="F2627" s="52"/>
      <c r="G2627" s="52"/>
      <c r="H2627" s="52"/>
      <c r="I2627" s="52"/>
    </row>
    <row r="2628" spans="1:9" s="53" customFormat="1">
      <c r="A2628" s="49"/>
      <c r="B2628" s="50"/>
      <c r="C2628" s="51"/>
      <c r="D2628" s="49"/>
      <c r="E2628" s="52"/>
      <c r="F2628" s="52"/>
      <c r="G2628" s="52"/>
      <c r="H2628" s="52"/>
      <c r="I2628" s="52"/>
    </row>
    <row r="2629" spans="1:9" s="53" customFormat="1">
      <c r="A2629" s="49"/>
      <c r="B2629" s="50"/>
      <c r="C2629" s="51"/>
      <c r="D2629" s="49"/>
      <c r="E2629" s="52"/>
      <c r="F2629" s="52"/>
      <c r="G2629" s="52"/>
      <c r="H2629" s="52"/>
      <c r="I2629" s="52"/>
    </row>
    <row r="2630" spans="1:9" s="53" customFormat="1">
      <c r="A2630" s="49"/>
      <c r="B2630" s="50"/>
      <c r="C2630" s="51"/>
      <c r="D2630" s="49"/>
      <c r="E2630" s="52"/>
      <c r="F2630" s="52"/>
      <c r="G2630" s="52"/>
      <c r="H2630" s="52"/>
      <c r="I2630" s="52"/>
    </row>
    <row r="2631" spans="1:9" s="53" customFormat="1">
      <c r="A2631" s="49"/>
      <c r="B2631" s="50"/>
      <c r="C2631" s="51"/>
      <c r="D2631" s="49"/>
      <c r="E2631" s="52"/>
      <c r="F2631" s="52"/>
      <c r="G2631" s="52"/>
      <c r="H2631" s="52"/>
      <c r="I2631" s="52"/>
    </row>
    <row r="2632" spans="1:9" s="53" customFormat="1">
      <c r="A2632" s="49"/>
      <c r="B2632" s="50"/>
      <c r="C2632" s="51"/>
      <c r="D2632" s="49"/>
      <c r="E2632" s="52"/>
      <c r="F2632" s="52"/>
      <c r="G2632" s="52"/>
      <c r="H2632" s="52"/>
      <c r="I2632" s="52"/>
    </row>
    <row r="2633" spans="1:9" s="53" customFormat="1">
      <c r="A2633" s="49"/>
      <c r="B2633" s="50"/>
      <c r="C2633" s="51"/>
      <c r="D2633" s="49"/>
      <c r="E2633" s="52"/>
      <c r="F2633" s="52"/>
      <c r="G2633" s="52"/>
      <c r="H2633" s="52"/>
      <c r="I2633" s="52"/>
    </row>
    <row r="2634" spans="1:9" s="53" customFormat="1">
      <c r="A2634" s="49"/>
      <c r="B2634" s="50"/>
      <c r="C2634" s="51"/>
      <c r="D2634" s="49"/>
      <c r="E2634" s="52"/>
      <c r="F2634" s="52"/>
      <c r="G2634" s="52"/>
      <c r="H2634" s="52"/>
      <c r="I2634" s="52"/>
    </row>
    <row r="2635" spans="1:9" s="53" customFormat="1">
      <c r="A2635" s="49"/>
      <c r="B2635" s="50"/>
      <c r="C2635" s="51"/>
      <c r="D2635" s="49"/>
      <c r="E2635" s="52"/>
      <c r="F2635" s="52"/>
      <c r="G2635" s="52"/>
      <c r="H2635" s="52"/>
      <c r="I2635" s="52"/>
    </row>
    <row r="2636" spans="1:9" s="53" customFormat="1">
      <c r="A2636" s="49"/>
      <c r="B2636" s="50"/>
      <c r="C2636" s="51"/>
      <c r="D2636" s="49"/>
      <c r="E2636" s="52"/>
      <c r="F2636" s="52"/>
      <c r="G2636" s="52"/>
      <c r="H2636" s="52"/>
      <c r="I2636" s="52"/>
    </row>
    <row r="2637" spans="1:9" s="53" customFormat="1">
      <c r="A2637" s="49"/>
      <c r="B2637" s="50"/>
      <c r="C2637" s="51"/>
      <c r="D2637" s="49"/>
      <c r="E2637" s="52"/>
      <c r="F2637" s="52"/>
      <c r="G2637" s="52"/>
      <c r="H2637" s="52"/>
      <c r="I2637" s="52"/>
    </row>
    <row r="2638" spans="1:9" s="53" customFormat="1">
      <c r="A2638" s="49"/>
      <c r="B2638" s="50"/>
      <c r="C2638" s="51"/>
      <c r="D2638" s="49"/>
      <c r="E2638" s="52"/>
      <c r="F2638" s="52"/>
      <c r="G2638" s="52"/>
      <c r="H2638" s="52"/>
      <c r="I2638" s="52"/>
    </row>
    <row r="2639" spans="1:9" s="53" customFormat="1">
      <c r="A2639" s="49"/>
      <c r="B2639" s="50"/>
      <c r="C2639" s="51"/>
      <c r="D2639" s="49"/>
      <c r="E2639" s="52"/>
      <c r="F2639" s="52"/>
      <c r="G2639" s="52"/>
      <c r="H2639" s="52"/>
      <c r="I2639" s="52"/>
    </row>
    <row r="2640" spans="1:9" s="53" customFormat="1">
      <c r="A2640" s="49"/>
      <c r="B2640" s="50"/>
      <c r="C2640" s="51"/>
      <c r="D2640" s="49"/>
      <c r="E2640" s="52"/>
      <c r="F2640" s="52"/>
      <c r="G2640" s="52"/>
      <c r="H2640" s="52"/>
      <c r="I2640" s="52"/>
    </row>
    <row r="2641" spans="1:9" s="53" customFormat="1">
      <c r="A2641" s="49"/>
      <c r="B2641" s="50"/>
      <c r="C2641" s="51"/>
      <c r="D2641" s="49"/>
      <c r="E2641" s="52"/>
      <c r="F2641" s="52"/>
      <c r="G2641" s="52"/>
      <c r="H2641" s="52"/>
      <c r="I2641" s="52"/>
    </row>
    <row r="2642" spans="1:9" s="53" customFormat="1">
      <c r="A2642" s="49"/>
      <c r="B2642" s="50"/>
      <c r="C2642" s="51"/>
      <c r="D2642" s="49"/>
      <c r="E2642" s="52"/>
      <c r="F2642" s="52"/>
      <c r="G2642" s="52"/>
      <c r="H2642" s="52"/>
      <c r="I2642" s="52"/>
    </row>
    <row r="2643" spans="1:9" s="53" customFormat="1">
      <c r="A2643" s="49"/>
      <c r="B2643" s="50"/>
      <c r="C2643" s="51"/>
      <c r="D2643" s="49"/>
      <c r="E2643" s="52"/>
      <c r="F2643" s="52"/>
      <c r="G2643" s="52"/>
      <c r="H2643" s="52"/>
      <c r="I2643" s="52"/>
    </row>
    <row r="2644" spans="1:9" s="53" customFormat="1">
      <c r="A2644" s="49"/>
      <c r="B2644" s="50"/>
      <c r="C2644" s="51"/>
      <c r="D2644" s="49"/>
      <c r="E2644" s="52"/>
      <c r="F2644" s="52"/>
      <c r="G2644" s="52"/>
      <c r="H2644" s="52"/>
      <c r="I2644" s="52"/>
    </row>
    <row r="2645" spans="1:9" s="53" customFormat="1">
      <c r="A2645" s="49"/>
      <c r="B2645" s="50"/>
      <c r="C2645" s="51"/>
      <c r="D2645" s="49"/>
      <c r="E2645" s="52"/>
      <c r="F2645" s="52"/>
      <c r="G2645" s="52"/>
      <c r="H2645" s="52"/>
      <c r="I2645" s="52"/>
    </row>
    <row r="2646" spans="1:9" s="53" customFormat="1">
      <c r="A2646" s="49"/>
      <c r="B2646" s="50"/>
      <c r="C2646" s="51"/>
      <c r="D2646" s="49"/>
      <c r="E2646" s="52"/>
      <c r="F2646" s="52"/>
      <c r="G2646" s="52"/>
      <c r="H2646" s="52"/>
      <c r="I2646" s="52"/>
    </row>
    <row r="2647" spans="1:9" s="53" customFormat="1">
      <c r="A2647" s="49"/>
      <c r="B2647" s="50"/>
      <c r="C2647" s="51"/>
      <c r="D2647" s="49"/>
      <c r="E2647" s="52"/>
      <c r="F2647" s="52"/>
      <c r="G2647" s="52"/>
      <c r="H2647" s="52"/>
      <c r="I2647" s="52"/>
    </row>
    <row r="2648" spans="1:9" s="53" customFormat="1">
      <c r="A2648" s="49"/>
      <c r="B2648" s="50"/>
      <c r="C2648" s="51"/>
      <c r="D2648" s="49"/>
      <c r="E2648" s="52"/>
      <c r="F2648" s="52"/>
      <c r="G2648" s="52"/>
      <c r="H2648" s="52"/>
      <c r="I2648" s="52"/>
    </row>
    <row r="2649" spans="1:9" s="53" customFormat="1">
      <c r="A2649" s="49"/>
      <c r="B2649" s="50"/>
      <c r="C2649" s="51"/>
      <c r="D2649" s="49"/>
      <c r="E2649" s="52"/>
      <c r="F2649" s="52"/>
      <c r="G2649" s="52"/>
      <c r="H2649" s="52"/>
      <c r="I2649" s="52"/>
    </row>
    <row r="2650" spans="1:9" s="53" customFormat="1">
      <c r="A2650" s="49"/>
      <c r="B2650" s="50"/>
      <c r="C2650" s="51"/>
      <c r="D2650" s="49"/>
      <c r="E2650" s="52"/>
      <c r="F2650" s="52"/>
      <c r="G2650" s="52"/>
      <c r="H2650" s="52"/>
      <c r="I2650" s="52"/>
    </row>
    <row r="2651" spans="1:9" s="53" customFormat="1">
      <c r="A2651" s="49"/>
      <c r="B2651" s="50"/>
      <c r="C2651" s="51"/>
      <c r="D2651" s="49"/>
      <c r="E2651" s="52"/>
      <c r="F2651" s="52"/>
      <c r="G2651" s="52"/>
      <c r="H2651" s="52"/>
      <c r="I2651" s="52"/>
    </row>
    <row r="2652" spans="1:9" s="53" customFormat="1">
      <c r="A2652" s="49"/>
      <c r="B2652" s="50"/>
      <c r="C2652" s="51"/>
      <c r="D2652" s="49"/>
      <c r="E2652" s="52"/>
      <c r="F2652" s="52"/>
      <c r="G2652" s="52"/>
      <c r="H2652" s="52"/>
      <c r="I2652" s="52"/>
    </row>
    <row r="2653" spans="1:9" s="53" customFormat="1">
      <c r="A2653" s="49"/>
      <c r="B2653" s="50"/>
      <c r="C2653" s="51"/>
      <c r="D2653" s="49"/>
      <c r="E2653" s="52"/>
      <c r="F2653" s="52"/>
      <c r="G2653" s="52"/>
      <c r="H2653" s="52"/>
      <c r="I2653" s="52"/>
    </row>
    <row r="2654" spans="1:9" s="53" customFormat="1">
      <c r="A2654" s="49"/>
      <c r="B2654" s="50"/>
      <c r="C2654" s="51"/>
      <c r="D2654" s="49"/>
      <c r="E2654" s="52"/>
      <c r="F2654" s="52"/>
      <c r="G2654" s="52"/>
      <c r="H2654" s="52"/>
      <c r="I2654" s="52"/>
    </row>
    <row r="2655" spans="1:9" s="53" customFormat="1">
      <c r="A2655" s="49"/>
      <c r="B2655" s="50"/>
      <c r="C2655" s="51"/>
      <c r="D2655" s="49"/>
      <c r="E2655" s="52"/>
      <c r="F2655" s="52"/>
      <c r="G2655" s="52"/>
      <c r="H2655" s="52"/>
      <c r="I2655" s="52"/>
    </row>
    <row r="2656" spans="1:9" s="53" customFormat="1">
      <c r="A2656" s="49"/>
      <c r="B2656" s="50"/>
      <c r="C2656" s="51"/>
      <c r="D2656" s="49"/>
      <c r="E2656" s="52"/>
      <c r="F2656" s="52"/>
      <c r="G2656" s="52"/>
      <c r="H2656" s="52"/>
      <c r="I2656" s="52"/>
    </row>
    <row r="2657" spans="1:9" s="53" customFormat="1">
      <c r="A2657" s="49"/>
      <c r="B2657" s="50"/>
      <c r="C2657" s="51"/>
      <c r="D2657" s="49"/>
      <c r="E2657" s="52"/>
      <c r="F2657" s="52"/>
      <c r="G2657" s="52"/>
      <c r="H2657" s="52"/>
      <c r="I2657" s="52"/>
    </row>
    <row r="2658" spans="1:9" s="53" customFormat="1">
      <c r="A2658" s="49"/>
      <c r="B2658" s="50"/>
      <c r="C2658" s="51"/>
      <c r="D2658" s="49"/>
      <c r="E2658" s="52"/>
      <c r="F2658" s="52"/>
      <c r="G2658" s="52"/>
      <c r="H2658" s="52"/>
      <c r="I2658" s="52"/>
    </row>
    <row r="2659" spans="1:9" s="53" customFormat="1">
      <c r="A2659" s="49"/>
      <c r="B2659" s="50"/>
      <c r="C2659" s="51"/>
      <c r="D2659" s="49"/>
      <c r="E2659" s="52"/>
      <c r="F2659" s="52"/>
      <c r="G2659" s="52"/>
      <c r="H2659" s="52"/>
      <c r="I2659" s="52"/>
    </row>
    <row r="2660" spans="1:9" s="53" customFormat="1">
      <c r="A2660" s="49"/>
      <c r="B2660" s="50"/>
      <c r="C2660" s="51"/>
      <c r="D2660" s="49"/>
      <c r="E2660" s="52"/>
      <c r="F2660" s="52"/>
      <c r="G2660" s="52"/>
      <c r="H2660" s="52"/>
      <c r="I2660" s="52"/>
    </row>
    <row r="2661" spans="1:9" s="53" customFormat="1">
      <c r="A2661" s="49"/>
      <c r="B2661" s="50"/>
      <c r="C2661" s="51"/>
      <c r="D2661" s="49"/>
      <c r="E2661" s="52"/>
      <c r="F2661" s="52"/>
      <c r="G2661" s="52"/>
      <c r="H2661" s="52"/>
      <c r="I2661" s="52"/>
    </row>
    <row r="2662" spans="1:9" s="53" customFormat="1">
      <c r="A2662" s="49"/>
      <c r="B2662" s="50"/>
      <c r="C2662" s="51"/>
      <c r="D2662" s="49"/>
      <c r="E2662" s="52"/>
      <c r="F2662" s="52"/>
      <c r="G2662" s="52"/>
      <c r="H2662" s="52"/>
      <c r="I2662" s="52"/>
    </row>
    <row r="2663" spans="1:9" s="53" customFormat="1">
      <c r="A2663" s="49"/>
      <c r="B2663" s="50"/>
      <c r="C2663" s="51"/>
      <c r="D2663" s="49"/>
      <c r="E2663" s="52"/>
      <c r="F2663" s="52"/>
      <c r="G2663" s="52"/>
      <c r="H2663" s="52"/>
      <c r="I2663" s="52"/>
    </row>
    <row r="2664" spans="1:9" s="53" customFormat="1">
      <c r="A2664" s="49"/>
      <c r="B2664" s="50"/>
      <c r="C2664" s="51"/>
      <c r="D2664" s="49"/>
      <c r="E2664" s="52"/>
      <c r="F2664" s="52"/>
      <c r="G2664" s="52"/>
      <c r="H2664" s="52"/>
      <c r="I2664" s="52"/>
    </row>
    <row r="2665" spans="1:9" s="53" customFormat="1">
      <c r="A2665" s="49"/>
      <c r="B2665" s="50"/>
      <c r="C2665" s="51"/>
      <c r="D2665" s="49"/>
      <c r="E2665" s="52"/>
      <c r="F2665" s="52"/>
      <c r="G2665" s="52"/>
      <c r="H2665" s="52"/>
      <c r="I2665" s="52"/>
    </row>
    <row r="2666" spans="1:9" s="53" customFormat="1">
      <c r="A2666" s="49"/>
      <c r="B2666" s="50"/>
      <c r="C2666" s="51"/>
      <c r="D2666" s="49"/>
      <c r="E2666" s="52"/>
      <c r="F2666" s="52"/>
      <c r="G2666" s="52"/>
      <c r="H2666" s="52"/>
      <c r="I2666" s="52"/>
    </row>
    <row r="2667" spans="1:9" s="53" customFormat="1">
      <c r="A2667" s="49"/>
      <c r="B2667" s="50"/>
      <c r="C2667" s="51"/>
      <c r="D2667" s="49"/>
      <c r="E2667" s="52"/>
      <c r="F2667" s="52"/>
      <c r="G2667" s="52"/>
      <c r="H2667" s="52"/>
      <c r="I2667" s="52"/>
    </row>
    <row r="2668" spans="1:9" s="53" customFormat="1">
      <c r="A2668" s="49"/>
      <c r="B2668" s="50"/>
      <c r="C2668" s="51"/>
      <c r="D2668" s="49"/>
      <c r="E2668" s="52"/>
      <c r="F2668" s="52"/>
      <c r="G2668" s="52"/>
      <c r="H2668" s="52"/>
      <c r="I2668" s="52"/>
    </row>
    <row r="2669" spans="1:9" s="53" customFormat="1">
      <c r="A2669" s="49"/>
      <c r="B2669" s="50"/>
      <c r="C2669" s="51"/>
      <c r="D2669" s="49"/>
      <c r="E2669" s="52"/>
      <c r="F2669" s="52"/>
      <c r="G2669" s="52"/>
      <c r="H2669" s="52"/>
      <c r="I2669" s="52"/>
    </row>
    <row r="2670" spans="1:9" s="53" customFormat="1">
      <c r="A2670" s="49"/>
      <c r="B2670" s="50"/>
      <c r="C2670" s="51"/>
      <c r="D2670" s="49"/>
      <c r="E2670" s="52"/>
      <c r="F2670" s="52"/>
      <c r="G2670" s="52"/>
      <c r="H2670" s="52"/>
      <c r="I2670" s="52"/>
    </row>
    <row r="2671" spans="1:9" s="53" customFormat="1">
      <c r="A2671" s="49"/>
      <c r="B2671" s="50"/>
      <c r="C2671" s="51"/>
      <c r="D2671" s="49"/>
      <c r="E2671" s="52"/>
      <c r="F2671" s="52"/>
      <c r="G2671" s="52"/>
      <c r="H2671" s="52"/>
      <c r="I2671" s="52"/>
    </row>
    <row r="2672" spans="1:9" s="53" customFormat="1">
      <c r="A2672" s="49"/>
      <c r="B2672" s="50"/>
      <c r="C2672" s="51"/>
      <c r="D2672" s="49"/>
      <c r="E2672" s="52"/>
      <c r="F2672" s="52"/>
      <c r="G2672" s="52"/>
      <c r="H2672" s="52"/>
      <c r="I2672" s="52"/>
    </row>
    <row r="2673" spans="1:9" s="53" customFormat="1">
      <c r="A2673" s="49"/>
      <c r="B2673" s="50"/>
      <c r="C2673" s="51"/>
      <c r="D2673" s="49"/>
      <c r="E2673" s="52"/>
      <c r="F2673" s="52"/>
      <c r="G2673" s="52"/>
      <c r="H2673" s="52"/>
      <c r="I2673" s="52"/>
    </row>
    <row r="2674" spans="1:9" s="53" customFormat="1">
      <c r="A2674" s="49"/>
      <c r="B2674" s="50"/>
      <c r="C2674" s="51"/>
      <c r="D2674" s="49"/>
      <c r="E2674" s="52"/>
      <c r="F2674" s="52"/>
      <c r="G2674" s="52"/>
      <c r="H2674" s="52"/>
      <c r="I2674" s="52"/>
    </row>
    <row r="2675" spans="1:9" s="53" customFormat="1">
      <c r="A2675" s="49"/>
      <c r="B2675" s="50"/>
      <c r="C2675" s="51"/>
      <c r="D2675" s="49"/>
      <c r="E2675" s="52"/>
      <c r="F2675" s="52"/>
      <c r="G2675" s="52"/>
      <c r="H2675" s="52"/>
      <c r="I2675" s="52"/>
    </row>
    <row r="2676" spans="1:9" s="53" customFormat="1">
      <c r="A2676" s="49"/>
      <c r="B2676" s="50"/>
      <c r="C2676" s="51"/>
      <c r="D2676" s="49"/>
      <c r="E2676" s="52"/>
      <c r="F2676" s="52"/>
      <c r="G2676" s="52"/>
      <c r="H2676" s="52"/>
      <c r="I2676" s="52"/>
    </row>
    <row r="2677" spans="1:9" s="53" customFormat="1">
      <c r="A2677" s="49"/>
      <c r="B2677" s="50"/>
      <c r="C2677" s="51"/>
      <c r="D2677" s="49"/>
      <c r="E2677" s="52"/>
      <c r="F2677" s="52"/>
      <c r="G2677" s="52"/>
      <c r="H2677" s="52"/>
      <c r="I2677" s="52"/>
    </row>
    <row r="2678" spans="1:9" s="53" customFormat="1">
      <c r="A2678" s="49"/>
      <c r="B2678" s="50"/>
      <c r="C2678" s="51"/>
      <c r="D2678" s="49"/>
      <c r="E2678" s="52"/>
      <c r="F2678" s="52"/>
      <c r="G2678" s="52"/>
      <c r="H2678" s="52"/>
      <c r="I2678" s="52"/>
    </row>
    <row r="2679" spans="1:9" s="53" customFormat="1">
      <c r="A2679" s="49"/>
      <c r="B2679" s="50"/>
      <c r="C2679" s="51"/>
      <c r="D2679" s="49"/>
      <c r="E2679" s="52"/>
      <c r="F2679" s="52"/>
      <c r="G2679" s="52"/>
      <c r="H2679" s="52"/>
      <c r="I2679" s="52"/>
    </row>
    <row r="2680" spans="1:9" s="53" customFormat="1">
      <c r="A2680" s="49"/>
      <c r="B2680" s="50"/>
      <c r="C2680" s="51"/>
      <c r="D2680" s="49"/>
      <c r="E2680" s="52"/>
      <c r="F2680" s="52"/>
      <c r="G2680" s="52"/>
      <c r="H2680" s="52"/>
      <c r="I2680" s="52"/>
    </row>
    <row r="2681" spans="1:9" s="53" customFormat="1">
      <c r="A2681" s="49"/>
      <c r="B2681" s="50"/>
      <c r="C2681" s="51"/>
      <c r="D2681" s="49"/>
      <c r="E2681" s="52"/>
      <c r="F2681" s="52"/>
      <c r="G2681" s="52"/>
      <c r="H2681" s="52"/>
      <c r="I2681" s="52"/>
    </row>
    <row r="2682" spans="1:9" s="53" customFormat="1">
      <c r="A2682" s="49"/>
      <c r="B2682" s="50"/>
      <c r="C2682" s="51"/>
      <c r="D2682" s="49"/>
      <c r="E2682" s="52"/>
      <c r="F2682" s="52"/>
      <c r="G2682" s="52"/>
      <c r="H2682" s="52"/>
      <c r="I2682" s="52"/>
    </row>
    <row r="2683" spans="1:9" s="53" customFormat="1">
      <c r="A2683" s="49"/>
      <c r="B2683" s="50"/>
      <c r="C2683" s="51"/>
      <c r="D2683" s="49"/>
      <c r="E2683" s="52"/>
      <c r="F2683" s="52"/>
      <c r="G2683" s="52"/>
      <c r="H2683" s="52"/>
      <c r="I2683" s="52"/>
    </row>
    <row r="2684" spans="1:9" s="53" customFormat="1">
      <c r="A2684" s="49"/>
      <c r="B2684" s="50"/>
      <c r="C2684" s="51"/>
      <c r="D2684" s="49"/>
      <c r="E2684" s="52"/>
      <c r="F2684" s="52"/>
      <c r="G2684" s="52"/>
      <c r="H2684" s="52"/>
      <c r="I2684" s="52"/>
    </row>
    <row r="2685" spans="1:9" s="53" customFormat="1">
      <c r="A2685" s="49"/>
      <c r="B2685" s="50"/>
      <c r="C2685" s="51"/>
      <c r="D2685" s="49"/>
      <c r="E2685" s="52"/>
      <c r="F2685" s="52"/>
      <c r="G2685" s="52"/>
      <c r="H2685" s="52"/>
      <c r="I2685" s="52"/>
    </row>
    <row r="2686" spans="1:9" s="53" customFormat="1">
      <c r="A2686" s="49"/>
      <c r="B2686" s="50"/>
      <c r="C2686" s="51"/>
      <c r="D2686" s="49"/>
      <c r="E2686" s="52"/>
      <c r="F2686" s="52"/>
      <c r="G2686" s="52"/>
      <c r="H2686" s="52"/>
      <c r="I2686" s="52"/>
    </row>
    <row r="2687" spans="1:9" s="53" customFormat="1">
      <c r="A2687" s="49"/>
      <c r="B2687" s="50"/>
      <c r="C2687" s="51"/>
      <c r="D2687" s="49"/>
      <c r="E2687" s="52"/>
      <c r="F2687" s="52"/>
      <c r="G2687" s="52"/>
      <c r="H2687" s="52"/>
      <c r="I2687" s="52"/>
    </row>
    <row r="2688" spans="1:9" s="53" customFormat="1">
      <c r="A2688" s="49"/>
      <c r="B2688" s="50"/>
      <c r="C2688" s="51"/>
      <c r="D2688" s="49"/>
      <c r="E2688" s="52"/>
      <c r="F2688" s="52"/>
      <c r="G2688" s="52"/>
      <c r="H2688" s="52"/>
      <c r="I2688" s="52"/>
    </row>
    <row r="2689" spans="1:9" s="53" customFormat="1">
      <c r="A2689" s="49"/>
      <c r="B2689" s="50"/>
      <c r="C2689" s="51"/>
      <c r="D2689" s="49"/>
      <c r="E2689" s="52"/>
      <c r="F2689" s="52"/>
      <c r="G2689" s="52"/>
      <c r="H2689" s="52"/>
      <c r="I2689" s="52"/>
    </row>
    <row r="2690" spans="1:9" s="53" customFormat="1">
      <c r="A2690" s="49"/>
      <c r="B2690" s="50"/>
      <c r="C2690" s="51"/>
      <c r="D2690" s="49"/>
      <c r="E2690" s="52"/>
      <c r="F2690" s="52"/>
      <c r="G2690" s="52"/>
      <c r="H2690" s="52"/>
      <c r="I2690" s="52"/>
    </row>
    <row r="2691" spans="1:9" s="53" customFormat="1">
      <c r="A2691" s="49"/>
      <c r="B2691" s="50"/>
      <c r="C2691" s="51"/>
      <c r="D2691" s="49"/>
      <c r="E2691" s="52"/>
      <c r="F2691" s="52"/>
      <c r="G2691" s="52"/>
      <c r="H2691" s="52"/>
      <c r="I2691" s="52"/>
    </row>
    <row r="2692" spans="1:9" s="53" customFormat="1">
      <c r="A2692" s="49"/>
      <c r="B2692" s="50"/>
      <c r="C2692" s="51"/>
      <c r="D2692" s="49"/>
      <c r="E2692" s="52"/>
      <c r="F2692" s="52"/>
      <c r="G2692" s="52"/>
      <c r="H2692" s="52"/>
      <c r="I2692" s="52"/>
    </row>
    <row r="2693" spans="1:9" s="53" customFormat="1">
      <c r="A2693" s="49"/>
      <c r="B2693" s="50"/>
      <c r="C2693" s="51"/>
      <c r="D2693" s="49"/>
      <c r="E2693" s="52"/>
      <c r="F2693" s="52"/>
      <c r="G2693" s="52"/>
      <c r="H2693" s="52"/>
      <c r="I2693" s="52"/>
    </row>
    <row r="2694" spans="1:9" s="53" customFormat="1">
      <c r="A2694" s="49"/>
      <c r="B2694" s="50"/>
      <c r="C2694" s="51"/>
      <c r="D2694" s="49"/>
      <c r="E2694" s="52"/>
      <c r="F2694" s="52"/>
      <c r="G2694" s="52"/>
      <c r="H2694" s="52"/>
      <c r="I2694" s="52"/>
    </row>
    <row r="2695" spans="1:9" s="53" customFormat="1">
      <c r="A2695" s="49"/>
      <c r="B2695" s="50"/>
      <c r="C2695" s="51"/>
      <c r="D2695" s="49"/>
      <c r="E2695" s="52"/>
      <c r="F2695" s="52"/>
      <c r="G2695" s="52"/>
      <c r="H2695" s="52"/>
      <c r="I2695" s="52"/>
    </row>
    <row r="2696" spans="1:9" s="53" customFormat="1">
      <c r="A2696" s="49"/>
      <c r="B2696" s="50"/>
      <c r="C2696" s="51"/>
      <c r="D2696" s="49"/>
      <c r="E2696" s="52"/>
      <c r="F2696" s="52"/>
      <c r="G2696" s="52"/>
      <c r="H2696" s="52"/>
      <c r="I2696" s="52"/>
    </row>
    <row r="2697" spans="1:9" s="53" customFormat="1">
      <c r="A2697" s="49"/>
      <c r="B2697" s="50"/>
      <c r="C2697" s="51"/>
      <c r="D2697" s="49"/>
      <c r="E2697" s="52"/>
      <c r="F2697" s="52"/>
      <c r="G2697" s="52"/>
      <c r="H2697" s="52"/>
      <c r="I2697" s="52"/>
    </row>
    <row r="2698" spans="1:9" s="53" customFormat="1">
      <c r="A2698" s="49"/>
      <c r="B2698" s="50"/>
      <c r="C2698" s="51"/>
      <c r="D2698" s="49"/>
      <c r="E2698" s="52"/>
      <c r="F2698" s="52"/>
      <c r="G2698" s="52"/>
      <c r="H2698" s="52"/>
      <c r="I2698" s="52"/>
    </row>
    <row r="2699" spans="1:9" s="53" customFormat="1">
      <c r="A2699" s="49"/>
      <c r="B2699" s="50"/>
      <c r="C2699" s="51"/>
      <c r="D2699" s="49"/>
      <c r="E2699" s="52"/>
      <c r="F2699" s="52"/>
      <c r="G2699" s="52"/>
      <c r="H2699" s="52"/>
      <c r="I2699" s="52"/>
    </row>
    <row r="2700" spans="1:9" s="53" customFormat="1">
      <c r="A2700" s="49"/>
      <c r="B2700" s="50"/>
      <c r="C2700" s="51"/>
      <c r="D2700" s="49"/>
      <c r="E2700" s="52"/>
      <c r="F2700" s="52"/>
      <c r="G2700" s="52"/>
      <c r="H2700" s="52"/>
      <c r="I2700" s="52"/>
    </row>
    <row r="2701" spans="1:9" s="53" customFormat="1">
      <c r="A2701" s="49"/>
      <c r="B2701" s="50"/>
      <c r="C2701" s="51"/>
      <c r="D2701" s="49"/>
      <c r="E2701" s="52"/>
      <c r="F2701" s="52"/>
      <c r="G2701" s="52"/>
      <c r="H2701" s="52"/>
      <c r="I2701" s="52"/>
    </row>
    <row r="2702" spans="1:9" s="53" customFormat="1">
      <c r="A2702" s="49"/>
      <c r="B2702" s="50"/>
      <c r="C2702" s="51"/>
      <c r="D2702" s="49"/>
      <c r="E2702" s="52"/>
      <c r="F2702" s="52"/>
      <c r="G2702" s="52"/>
      <c r="H2702" s="52"/>
      <c r="I2702" s="52"/>
    </row>
    <row r="2703" spans="1:9" s="53" customFormat="1">
      <c r="A2703" s="49"/>
      <c r="B2703" s="50"/>
      <c r="C2703" s="51"/>
      <c r="D2703" s="49"/>
      <c r="E2703" s="52"/>
      <c r="F2703" s="52"/>
      <c r="G2703" s="52"/>
      <c r="H2703" s="52"/>
      <c r="I2703" s="52"/>
    </row>
    <row r="2704" spans="1:9" s="53" customFormat="1">
      <c r="A2704" s="49"/>
      <c r="B2704" s="50"/>
      <c r="C2704" s="51"/>
      <c r="D2704" s="49"/>
      <c r="E2704" s="52"/>
      <c r="F2704" s="52"/>
      <c r="G2704" s="52"/>
      <c r="H2704" s="52"/>
      <c r="I2704" s="52"/>
    </row>
    <row r="2705" spans="1:9" s="53" customFormat="1">
      <c r="A2705" s="49"/>
      <c r="B2705" s="50"/>
      <c r="C2705" s="51"/>
      <c r="D2705" s="49"/>
      <c r="E2705" s="52"/>
      <c r="F2705" s="52"/>
      <c r="G2705" s="52"/>
      <c r="H2705" s="52"/>
      <c r="I2705" s="52"/>
    </row>
    <row r="2706" spans="1:9" s="53" customFormat="1">
      <c r="A2706" s="49"/>
      <c r="B2706" s="50"/>
      <c r="C2706" s="51"/>
      <c r="D2706" s="49"/>
      <c r="E2706" s="52"/>
      <c r="F2706" s="52"/>
      <c r="G2706" s="52"/>
      <c r="H2706" s="52"/>
      <c r="I2706" s="52"/>
    </row>
    <row r="2707" spans="1:9" s="53" customFormat="1">
      <c r="A2707" s="49"/>
      <c r="B2707" s="50"/>
      <c r="C2707" s="51"/>
      <c r="D2707" s="49"/>
      <c r="E2707" s="52"/>
      <c r="F2707" s="52"/>
      <c r="G2707" s="52"/>
      <c r="H2707" s="52"/>
      <c r="I2707" s="52"/>
    </row>
    <row r="2708" spans="1:9" s="53" customFormat="1">
      <c r="A2708" s="49"/>
      <c r="B2708" s="50"/>
      <c r="C2708" s="51"/>
      <c r="D2708" s="49"/>
      <c r="E2708" s="52"/>
      <c r="F2708" s="52"/>
      <c r="G2708" s="52"/>
      <c r="H2708" s="52"/>
      <c r="I2708" s="52"/>
    </row>
    <row r="2709" spans="1:9" s="53" customFormat="1">
      <c r="A2709" s="49"/>
      <c r="B2709" s="50"/>
      <c r="C2709" s="51"/>
      <c r="D2709" s="49"/>
      <c r="E2709" s="52"/>
      <c r="F2709" s="52"/>
      <c r="G2709" s="52"/>
      <c r="H2709" s="52"/>
      <c r="I2709" s="52"/>
    </row>
    <row r="2710" spans="1:9" s="53" customFormat="1">
      <c r="A2710" s="49"/>
      <c r="B2710" s="50"/>
      <c r="C2710" s="51"/>
      <c r="D2710" s="49"/>
      <c r="E2710" s="52"/>
      <c r="F2710" s="52"/>
      <c r="G2710" s="52"/>
      <c r="H2710" s="52"/>
      <c r="I2710" s="52"/>
    </row>
    <row r="2711" spans="1:9" s="53" customFormat="1">
      <c r="A2711" s="49"/>
      <c r="B2711" s="50"/>
      <c r="C2711" s="51"/>
      <c r="D2711" s="49"/>
      <c r="E2711" s="52"/>
      <c r="F2711" s="52"/>
      <c r="G2711" s="52"/>
      <c r="H2711" s="52"/>
      <c r="I2711" s="52"/>
    </row>
    <row r="2712" spans="1:9" s="53" customFormat="1">
      <c r="A2712" s="49"/>
      <c r="B2712" s="50"/>
      <c r="C2712" s="51"/>
      <c r="D2712" s="49"/>
      <c r="E2712" s="52"/>
      <c r="F2712" s="52"/>
      <c r="G2712" s="52"/>
      <c r="H2712" s="52"/>
      <c r="I2712" s="52"/>
    </row>
    <row r="2713" spans="1:9" s="53" customFormat="1">
      <c r="A2713" s="49"/>
      <c r="B2713" s="50"/>
      <c r="C2713" s="51"/>
      <c r="D2713" s="49"/>
      <c r="E2713" s="52"/>
      <c r="F2713" s="52"/>
      <c r="G2713" s="52"/>
      <c r="H2713" s="52"/>
      <c r="I2713" s="52"/>
    </row>
    <row r="2714" spans="1:9" s="53" customFormat="1">
      <c r="A2714" s="49"/>
      <c r="B2714" s="50"/>
      <c r="C2714" s="51"/>
      <c r="D2714" s="49"/>
      <c r="E2714" s="52"/>
      <c r="F2714" s="52"/>
      <c r="G2714" s="52"/>
      <c r="H2714" s="52"/>
      <c r="I2714" s="52"/>
    </row>
    <row r="2715" spans="1:9" s="53" customFormat="1">
      <c r="A2715" s="49"/>
      <c r="B2715" s="50"/>
      <c r="C2715" s="51"/>
      <c r="D2715" s="49"/>
      <c r="E2715" s="52"/>
      <c r="F2715" s="52"/>
      <c r="G2715" s="52"/>
      <c r="H2715" s="52"/>
      <c r="I2715" s="52"/>
    </row>
    <row r="2716" spans="1:9" s="53" customFormat="1">
      <c r="A2716" s="49"/>
      <c r="B2716" s="50"/>
      <c r="C2716" s="51"/>
      <c r="D2716" s="49"/>
      <c r="E2716" s="52"/>
      <c r="F2716" s="52"/>
      <c r="G2716" s="52"/>
      <c r="H2716" s="52"/>
      <c r="I2716" s="52"/>
    </row>
    <row r="2717" spans="1:9" s="53" customFormat="1">
      <c r="A2717" s="49"/>
      <c r="B2717" s="50"/>
      <c r="C2717" s="51"/>
      <c r="D2717" s="49"/>
      <c r="E2717" s="52"/>
      <c r="F2717" s="52"/>
      <c r="G2717" s="52"/>
      <c r="H2717" s="52"/>
      <c r="I2717" s="52"/>
    </row>
    <row r="2718" spans="1:9" s="53" customFormat="1">
      <c r="A2718" s="49"/>
      <c r="B2718" s="50"/>
      <c r="C2718" s="51"/>
      <c r="D2718" s="49"/>
      <c r="E2718" s="52"/>
      <c r="F2718" s="52"/>
      <c r="G2718" s="52"/>
      <c r="H2718" s="52"/>
      <c r="I2718" s="52"/>
    </row>
    <row r="2719" spans="1:9" s="53" customFormat="1">
      <c r="A2719" s="49"/>
      <c r="B2719" s="50"/>
      <c r="C2719" s="51"/>
      <c r="D2719" s="49"/>
      <c r="E2719" s="52"/>
      <c r="F2719" s="52"/>
      <c r="G2719" s="52"/>
      <c r="H2719" s="52"/>
      <c r="I2719" s="52"/>
    </row>
    <row r="2720" spans="1:9" s="53" customFormat="1">
      <c r="A2720" s="49"/>
      <c r="B2720" s="50"/>
      <c r="C2720" s="51"/>
      <c r="D2720" s="49"/>
      <c r="E2720" s="52"/>
      <c r="F2720" s="52"/>
      <c r="G2720" s="52"/>
      <c r="H2720" s="52"/>
      <c r="I2720" s="52"/>
    </row>
    <row r="2721" spans="1:9" s="53" customFormat="1">
      <c r="A2721" s="49"/>
      <c r="B2721" s="50"/>
      <c r="C2721" s="51"/>
      <c r="D2721" s="49"/>
      <c r="E2721" s="52"/>
      <c r="F2721" s="52"/>
      <c r="G2721" s="52"/>
      <c r="H2721" s="52"/>
      <c r="I2721" s="52"/>
    </row>
    <row r="2722" spans="1:9" s="53" customFormat="1">
      <c r="A2722" s="49"/>
      <c r="B2722" s="50"/>
      <c r="C2722" s="51"/>
      <c r="D2722" s="49"/>
      <c r="E2722" s="52"/>
      <c r="F2722" s="52"/>
      <c r="G2722" s="52"/>
      <c r="H2722" s="52"/>
      <c r="I2722" s="52"/>
    </row>
    <row r="2723" spans="1:9" s="53" customFormat="1">
      <c r="A2723" s="49"/>
      <c r="B2723" s="50"/>
      <c r="C2723" s="51"/>
      <c r="D2723" s="49"/>
      <c r="E2723" s="52"/>
      <c r="F2723" s="52"/>
      <c r="G2723" s="52"/>
      <c r="H2723" s="52"/>
      <c r="I2723" s="52"/>
    </row>
    <row r="2724" spans="1:9" s="53" customFormat="1">
      <c r="A2724" s="49"/>
      <c r="B2724" s="50"/>
      <c r="C2724" s="51"/>
      <c r="D2724" s="49"/>
      <c r="E2724" s="52"/>
      <c r="F2724" s="52"/>
      <c r="G2724" s="52"/>
      <c r="H2724" s="52"/>
      <c r="I2724" s="52"/>
    </row>
    <row r="2725" spans="1:9" s="53" customFormat="1">
      <c r="A2725" s="49"/>
      <c r="B2725" s="50"/>
      <c r="C2725" s="51"/>
      <c r="D2725" s="49"/>
      <c r="E2725" s="52"/>
      <c r="F2725" s="52"/>
      <c r="G2725" s="52"/>
      <c r="H2725" s="52"/>
      <c r="I2725" s="52"/>
    </row>
    <row r="2726" spans="1:9" s="53" customFormat="1">
      <c r="A2726" s="49"/>
      <c r="B2726" s="50"/>
      <c r="C2726" s="51"/>
      <c r="D2726" s="49"/>
      <c r="E2726" s="52"/>
      <c r="F2726" s="52"/>
      <c r="G2726" s="52"/>
      <c r="H2726" s="52"/>
      <c r="I2726" s="52"/>
    </row>
    <row r="2727" spans="1:9" s="53" customFormat="1">
      <c r="A2727" s="49"/>
      <c r="B2727" s="50"/>
      <c r="C2727" s="51"/>
      <c r="D2727" s="49"/>
      <c r="E2727" s="52"/>
      <c r="F2727" s="52"/>
      <c r="G2727" s="52"/>
      <c r="H2727" s="52"/>
      <c r="I2727" s="52"/>
    </row>
    <row r="2728" spans="1:9" s="53" customFormat="1">
      <c r="A2728" s="49"/>
      <c r="B2728" s="50"/>
      <c r="C2728" s="51"/>
      <c r="D2728" s="49"/>
      <c r="E2728" s="52"/>
      <c r="F2728" s="52"/>
      <c r="G2728" s="52"/>
      <c r="H2728" s="52"/>
      <c r="I2728" s="52"/>
    </row>
    <row r="2729" spans="1:9" s="53" customFormat="1">
      <c r="A2729" s="49"/>
      <c r="B2729" s="50"/>
      <c r="C2729" s="51"/>
      <c r="D2729" s="49"/>
      <c r="E2729" s="52"/>
      <c r="F2729" s="52"/>
      <c r="G2729" s="52"/>
      <c r="H2729" s="52"/>
      <c r="I2729" s="52"/>
    </row>
    <row r="2730" spans="1:9" s="53" customFormat="1">
      <c r="A2730" s="49"/>
      <c r="B2730" s="50"/>
      <c r="C2730" s="51"/>
      <c r="D2730" s="49"/>
      <c r="E2730" s="52"/>
      <c r="F2730" s="52"/>
      <c r="G2730" s="52"/>
      <c r="H2730" s="52"/>
      <c r="I2730" s="52"/>
    </row>
    <row r="2731" spans="1:9" s="53" customFormat="1">
      <c r="A2731" s="49"/>
      <c r="B2731" s="50"/>
      <c r="C2731" s="51"/>
      <c r="D2731" s="49"/>
      <c r="E2731" s="52"/>
      <c r="F2731" s="52"/>
      <c r="G2731" s="52"/>
      <c r="H2731" s="52"/>
      <c r="I2731" s="52"/>
    </row>
    <row r="2732" spans="1:9" s="53" customFormat="1">
      <c r="A2732" s="49"/>
      <c r="B2732" s="50"/>
      <c r="C2732" s="51"/>
      <c r="D2732" s="49"/>
      <c r="E2732" s="52"/>
      <c r="F2732" s="52"/>
      <c r="G2732" s="52"/>
      <c r="H2732" s="52"/>
      <c r="I2732" s="52"/>
    </row>
    <row r="2733" spans="1:9" s="53" customFormat="1">
      <c r="A2733" s="49"/>
      <c r="B2733" s="50"/>
      <c r="C2733" s="51"/>
      <c r="D2733" s="49"/>
      <c r="E2733" s="52"/>
      <c r="F2733" s="52"/>
      <c r="G2733" s="52"/>
      <c r="H2733" s="52"/>
      <c r="I2733" s="52"/>
    </row>
    <row r="2734" spans="1:9" s="53" customFormat="1">
      <c r="A2734" s="49"/>
      <c r="B2734" s="50"/>
      <c r="C2734" s="51"/>
      <c r="D2734" s="49"/>
      <c r="E2734" s="52"/>
      <c r="F2734" s="52"/>
      <c r="G2734" s="52"/>
      <c r="H2734" s="52"/>
      <c r="I2734" s="52"/>
    </row>
    <row r="2735" spans="1:9" s="53" customFormat="1">
      <c r="A2735" s="49"/>
      <c r="B2735" s="50"/>
      <c r="C2735" s="51"/>
      <c r="D2735" s="49"/>
      <c r="E2735" s="52"/>
      <c r="F2735" s="52"/>
      <c r="G2735" s="52"/>
      <c r="H2735" s="52"/>
      <c r="I2735" s="52"/>
    </row>
    <row r="2736" spans="1:9" s="53" customFormat="1">
      <c r="A2736" s="49"/>
      <c r="B2736" s="50"/>
      <c r="C2736" s="51"/>
      <c r="D2736" s="49"/>
      <c r="E2736" s="52"/>
      <c r="F2736" s="52"/>
      <c r="G2736" s="52"/>
      <c r="H2736" s="52"/>
      <c r="I2736" s="52"/>
    </row>
    <row r="2737" spans="1:9" s="53" customFormat="1">
      <c r="A2737" s="49"/>
      <c r="B2737" s="50"/>
      <c r="C2737" s="51"/>
      <c r="D2737" s="49"/>
      <c r="E2737" s="52"/>
      <c r="F2737" s="52"/>
      <c r="G2737" s="52"/>
      <c r="H2737" s="52"/>
      <c r="I2737" s="52"/>
    </row>
    <row r="2738" spans="1:9" s="53" customFormat="1">
      <c r="A2738" s="49"/>
      <c r="B2738" s="50"/>
      <c r="C2738" s="51"/>
      <c r="D2738" s="49"/>
      <c r="E2738" s="52"/>
      <c r="F2738" s="52"/>
      <c r="G2738" s="52"/>
      <c r="H2738" s="52"/>
      <c r="I2738" s="52"/>
    </row>
    <row r="2739" spans="1:9" s="53" customFormat="1">
      <c r="A2739" s="49"/>
      <c r="B2739" s="50"/>
      <c r="C2739" s="51"/>
      <c r="D2739" s="49"/>
      <c r="E2739" s="52"/>
      <c r="F2739" s="52"/>
      <c r="G2739" s="52"/>
      <c r="H2739" s="52"/>
      <c r="I2739" s="52"/>
    </row>
    <row r="2740" spans="1:9" s="53" customFormat="1">
      <c r="A2740" s="49"/>
      <c r="B2740" s="50"/>
      <c r="C2740" s="51"/>
      <c r="D2740" s="49"/>
      <c r="E2740" s="52"/>
      <c r="F2740" s="52"/>
      <c r="G2740" s="52"/>
      <c r="H2740" s="52"/>
      <c r="I2740" s="52"/>
    </row>
    <row r="2741" spans="1:9" s="53" customFormat="1">
      <c r="A2741" s="49"/>
      <c r="B2741" s="50"/>
      <c r="C2741" s="51"/>
      <c r="D2741" s="49"/>
      <c r="E2741" s="52"/>
      <c r="F2741" s="52"/>
      <c r="G2741" s="52"/>
      <c r="H2741" s="52"/>
      <c r="I2741" s="52"/>
    </row>
    <row r="2742" spans="1:9" s="53" customFormat="1">
      <c r="A2742" s="49"/>
      <c r="B2742" s="50"/>
      <c r="C2742" s="51"/>
      <c r="D2742" s="49"/>
      <c r="E2742" s="52"/>
      <c r="F2742" s="52"/>
      <c r="G2742" s="52"/>
      <c r="H2742" s="52"/>
      <c r="I2742" s="52"/>
    </row>
    <row r="2743" spans="1:9" s="53" customFormat="1">
      <c r="A2743" s="49"/>
      <c r="B2743" s="50"/>
      <c r="C2743" s="51"/>
      <c r="D2743" s="49"/>
      <c r="E2743" s="52"/>
      <c r="F2743" s="52"/>
      <c r="G2743" s="52"/>
      <c r="H2743" s="52"/>
      <c r="I2743" s="52"/>
    </row>
    <row r="2744" spans="1:9" s="53" customFormat="1">
      <c r="A2744" s="49"/>
      <c r="B2744" s="50"/>
      <c r="C2744" s="51"/>
      <c r="D2744" s="49"/>
      <c r="E2744" s="52"/>
      <c r="F2744" s="52"/>
      <c r="G2744" s="52"/>
      <c r="H2744" s="52"/>
      <c r="I2744" s="52"/>
    </row>
    <row r="2745" spans="1:9" s="53" customFormat="1">
      <c r="A2745" s="49"/>
      <c r="B2745" s="50"/>
      <c r="C2745" s="51"/>
      <c r="D2745" s="49"/>
      <c r="E2745" s="52"/>
      <c r="F2745" s="52"/>
      <c r="G2745" s="52"/>
      <c r="H2745" s="52"/>
      <c r="I2745" s="52"/>
    </row>
    <row r="2746" spans="1:9" s="53" customFormat="1">
      <c r="A2746" s="49"/>
      <c r="B2746" s="50"/>
      <c r="C2746" s="51"/>
      <c r="D2746" s="49"/>
      <c r="E2746" s="52"/>
      <c r="F2746" s="52"/>
      <c r="G2746" s="52"/>
      <c r="H2746" s="52"/>
      <c r="I2746" s="52"/>
    </row>
    <row r="2747" spans="1:9" s="53" customFormat="1">
      <c r="A2747" s="49"/>
      <c r="B2747" s="50"/>
      <c r="C2747" s="51"/>
      <c r="D2747" s="49"/>
      <c r="E2747" s="52"/>
      <c r="F2747" s="52"/>
      <c r="G2747" s="52"/>
      <c r="H2747" s="52"/>
      <c r="I2747" s="52"/>
    </row>
    <row r="2748" spans="1:9" s="53" customFormat="1">
      <c r="A2748" s="49"/>
      <c r="B2748" s="50"/>
      <c r="C2748" s="51"/>
      <c r="D2748" s="49"/>
      <c r="E2748" s="52"/>
      <c r="F2748" s="52"/>
      <c r="G2748" s="52"/>
      <c r="H2748" s="52"/>
      <c r="I2748" s="52"/>
    </row>
    <row r="2749" spans="1:9" s="53" customFormat="1">
      <c r="A2749" s="49"/>
      <c r="B2749" s="50"/>
      <c r="C2749" s="51"/>
      <c r="D2749" s="49"/>
      <c r="E2749" s="52"/>
      <c r="F2749" s="52"/>
      <c r="G2749" s="52"/>
      <c r="H2749" s="52"/>
      <c r="I2749" s="52"/>
    </row>
    <row r="2750" spans="1:9" s="53" customFormat="1">
      <c r="A2750" s="49"/>
      <c r="B2750" s="50"/>
      <c r="C2750" s="51"/>
      <c r="D2750" s="49"/>
      <c r="E2750" s="52"/>
      <c r="F2750" s="52"/>
      <c r="G2750" s="52"/>
      <c r="H2750" s="52"/>
      <c r="I2750" s="52"/>
    </row>
    <row r="2751" spans="1:9" s="53" customFormat="1">
      <c r="A2751" s="49"/>
      <c r="B2751" s="50"/>
      <c r="C2751" s="51"/>
      <c r="D2751" s="49"/>
      <c r="E2751" s="52"/>
      <c r="F2751" s="52"/>
      <c r="G2751" s="52"/>
      <c r="H2751" s="52"/>
      <c r="I2751" s="52"/>
    </row>
    <row r="2752" spans="1:9" s="53" customFormat="1">
      <c r="A2752" s="49"/>
      <c r="B2752" s="50"/>
      <c r="C2752" s="51"/>
      <c r="D2752" s="49"/>
      <c r="E2752" s="52"/>
      <c r="F2752" s="52"/>
      <c r="G2752" s="52"/>
      <c r="H2752" s="52"/>
      <c r="I2752" s="52"/>
    </row>
    <row r="2753" spans="1:9" s="53" customFormat="1">
      <c r="A2753" s="49"/>
      <c r="B2753" s="50"/>
      <c r="C2753" s="51"/>
      <c r="D2753" s="49"/>
      <c r="E2753" s="52"/>
      <c r="F2753" s="52"/>
      <c r="G2753" s="52"/>
      <c r="H2753" s="52"/>
      <c r="I2753" s="52"/>
    </row>
    <row r="2754" spans="1:9" s="53" customFormat="1">
      <c r="A2754" s="49"/>
      <c r="B2754" s="50"/>
      <c r="C2754" s="51"/>
      <c r="D2754" s="49"/>
      <c r="E2754" s="52"/>
      <c r="F2754" s="52"/>
      <c r="G2754" s="52"/>
      <c r="H2754" s="52"/>
      <c r="I2754" s="52"/>
    </row>
    <row r="2755" spans="1:9" s="53" customFormat="1">
      <c r="A2755" s="49"/>
      <c r="B2755" s="50"/>
      <c r="C2755" s="51"/>
      <c r="D2755" s="49"/>
      <c r="E2755" s="52"/>
      <c r="F2755" s="52"/>
      <c r="G2755" s="52"/>
      <c r="H2755" s="52"/>
      <c r="I2755" s="52"/>
    </row>
    <row r="2756" spans="1:9" s="53" customFormat="1">
      <c r="A2756" s="49"/>
      <c r="B2756" s="50"/>
      <c r="C2756" s="51"/>
      <c r="D2756" s="49"/>
      <c r="E2756" s="52"/>
      <c r="F2756" s="52"/>
      <c r="G2756" s="52"/>
      <c r="H2756" s="52"/>
      <c r="I2756" s="52"/>
    </row>
    <row r="2757" spans="1:9" s="53" customFormat="1">
      <c r="A2757" s="49"/>
      <c r="B2757" s="50"/>
      <c r="C2757" s="51"/>
      <c r="D2757" s="49"/>
      <c r="E2757" s="52"/>
      <c r="F2757" s="52"/>
      <c r="G2757" s="52"/>
      <c r="H2757" s="52"/>
      <c r="I2757" s="52"/>
    </row>
    <row r="2758" spans="1:9" s="53" customFormat="1">
      <c r="A2758" s="49"/>
      <c r="B2758" s="50"/>
      <c r="C2758" s="51"/>
      <c r="D2758" s="49"/>
      <c r="E2758" s="52"/>
      <c r="F2758" s="52"/>
      <c r="G2758" s="52"/>
      <c r="H2758" s="52"/>
      <c r="I2758" s="52"/>
    </row>
    <row r="2759" spans="1:9" s="53" customFormat="1">
      <c r="A2759" s="49"/>
      <c r="B2759" s="50"/>
      <c r="C2759" s="51"/>
      <c r="D2759" s="49"/>
      <c r="E2759" s="52"/>
      <c r="F2759" s="52"/>
      <c r="G2759" s="52"/>
      <c r="H2759" s="52"/>
      <c r="I2759" s="52"/>
    </row>
    <row r="2760" spans="1:9" s="53" customFormat="1">
      <c r="A2760" s="49"/>
      <c r="B2760" s="50"/>
      <c r="C2760" s="51"/>
      <c r="D2760" s="49"/>
      <c r="E2760" s="52"/>
      <c r="F2760" s="52"/>
      <c r="G2760" s="52"/>
      <c r="H2760" s="52"/>
      <c r="I2760" s="52"/>
    </row>
    <row r="2761" spans="1:9" s="53" customFormat="1">
      <c r="A2761" s="49"/>
      <c r="B2761" s="50"/>
      <c r="C2761" s="51"/>
      <c r="D2761" s="49"/>
      <c r="E2761" s="52"/>
      <c r="F2761" s="52"/>
      <c r="G2761" s="52"/>
      <c r="H2761" s="52"/>
      <c r="I2761" s="52"/>
    </row>
    <row r="2762" spans="1:9" s="53" customFormat="1">
      <c r="A2762" s="49"/>
      <c r="B2762" s="50"/>
      <c r="C2762" s="51"/>
      <c r="D2762" s="49"/>
      <c r="E2762" s="52"/>
      <c r="F2762" s="52"/>
      <c r="G2762" s="52"/>
      <c r="H2762" s="52"/>
      <c r="I2762" s="52"/>
    </row>
    <row r="2763" spans="1:9" s="53" customFormat="1">
      <c r="A2763" s="49"/>
      <c r="B2763" s="50"/>
      <c r="C2763" s="51"/>
      <c r="D2763" s="49"/>
      <c r="E2763" s="52"/>
      <c r="F2763" s="52"/>
      <c r="G2763" s="52"/>
      <c r="H2763" s="52"/>
      <c r="I2763" s="52"/>
    </row>
    <row r="2764" spans="1:9" s="53" customFormat="1">
      <c r="A2764" s="49"/>
      <c r="B2764" s="50"/>
      <c r="C2764" s="51"/>
      <c r="D2764" s="49"/>
      <c r="E2764" s="52"/>
      <c r="F2764" s="52"/>
      <c r="G2764" s="52"/>
      <c r="H2764" s="52"/>
      <c r="I2764" s="52"/>
    </row>
    <row r="2765" spans="1:9" s="53" customFormat="1">
      <c r="A2765" s="49"/>
      <c r="B2765" s="50"/>
      <c r="C2765" s="51"/>
      <c r="D2765" s="49"/>
      <c r="E2765" s="52"/>
      <c r="F2765" s="52"/>
      <c r="G2765" s="52"/>
      <c r="H2765" s="52"/>
      <c r="I2765" s="52"/>
    </row>
    <row r="2766" spans="1:9" s="53" customFormat="1">
      <c r="A2766" s="49"/>
      <c r="B2766" s="50"/>
      <c r="C2766" s="51"/>
      <c r="D2766" s="49"/>
      <c r="E2766" s="52"/>
      <c r="F2766" s="52"/>
      <c r="G2766" s="52"/>
      <c r="H2766" s="52"/>
      <c r="I2766" s="52"/>
    </row>
    <row r="2767" spans="1:9" s="53" customFormat="1">
      <c r="A2767" s="49"/>
      <c r="B2767" s="50"/>
      <c r="C2767" s="51"/>
      <c r="D2767" s="49"/>
      <c r="E2767" s="52"/>
      <c r="F2767" s="52"/>
      <c r="G2767" s="52"/>
      <c r="H2767" s="52"/>
      <c r="I2767" s="52"/>
    </row>
    <row r="2768" spans="1:9" s="53" customFormat="1">
      <c r="A2768" s="49"/>
      <c r="B2768" s="50"/>
      <c r="C2768" s="51"/>
      <c r="D2768" s="49"/>
      <c r="E2768" s="52"/>
      <c r="F2768" s="52"/>
      <c r="G2768" s="52"/>
      <c r="H2768" s="52"/>
      <c r="I2768" s="52"/>
    </row>
    <row r="2769" spans="1:9" s="53" customFormat="1">
      <c r="A2769" s="49"/>
      <c r="B2769" s="50"/>
      <c r="C2769" s="51"/>
      <c r="D2769" s="49"/>
      <c r="E2769" s="52"/>
      <c r="F2769" s="52"/>
      <c r="G2769" s="52"/>
      <c r="H2769" s="52"/>
      <c r="I2769" s="52"/>
    </row>
    <row r="2770" spans="1:9" s="53" customFormat="1">
      <c r="A2770" s="49"/>
      <c r="B2770" s="50"/>
      <c r="C2770" s="51"/>
      <c r="D2770" s="49"/>
      <c r="E2770" s="52"/>
      <c r="F2770" s="52"/>
      <c r="G2770" s="52"/>
      <c r="H2770" s="52"/>
      <c r="I2770" s="52"/>
    </row>
    <row r="2771" spans="1:9" s="53" customFormat="1">
      <c r="A2771" s="49"/>
      <c r="B2771" s="50"/>
      <c r="C2771" s="51"/>
      <c r="D2771" s="49"/>
      <c r="E2771" s="52"/>
      <c r="F2771" s="52"/>
      <c r="G2771" s="52"/>
      <c r="H2771" s="52"/>
      <c r="I2771" s="52"/>
    </row>
    <row r="2772" spans="1:9" s="53" customFormat="1">
      <c r="A2772" s="49"/>
      <c r="B2772" s="50"/>
      <c r="C2772" s="51"/>
      <c r="D2772" s="49"/>
      <c r="E2772" s="52"/>
      <c r="F2772" s="52"/>
      <c r="G2772" s="52"/>
      <c r="H2772" s="52"/>
      <c r="I2772" s="52"/>
    </row>
    <row r="2773" spans="1:9" s="53" customFormat="1">
      <c r="A2773" s="49"/>
      <c r="B2773" s="50"/>
      <c r="C2773" s="51"/>
      <c r="D2773" s="49"/>
      <c r="E2773" s="52"/>
      <c r="F2773" s="52"/>
      <c r="G2773" s="52"/>
      <c r="H2773" s="52"/>
      <c r="I2773" s="52"/>
    </row>
    <row r="2774" spans="1:9" s="53" customFormat="1">
      <c r="A2774" s="49"/>
      <c r="B2774" s="50"/>
      <c r="C2774" s="51"/>
      <c r="D2774" s="49"/>
      <c r="E2774" s="52"/>
      <c r="F2774" s="52"/>
      <c r="G2774" s="52"/>
      <c r="H2774" s="52"/>
      <c r="I2774" s="52"/>
    </row>
    <row r="2775" spans="1:9" s="53" customFormat="1">
      <c r="A2775" s="49"/>
      <c r="B2775" s="50"/>
      <c r="C2775" s="51"/>
      <c r="D2775" s="49"/>
      <c r="E2775" s="52"/>
      <c r="F2775" s="52"/>
      <c r="G2775" s="52"/>
      <c r="H2775" s="52"/>
      <c r="I2775" s="52"/>
    </row>
    <row r="2776" spans="1:9" s="53" customFormat="1">
      <c r="A2776" s="49"/>
      <c r="B2776" s="50"/>
      <c r="C2776" s="51"/>
      <c r="D2776" s="49"/>
      <c r="E2776" s="52"/>
      <c r="F2776" s="52"/>
      <c r="G2776" s="52"/>
      <c r="H2776" s="52"/>
      <c r="I2776" s="52"/>
    </row>
    <row r="2777" spans="1:9" s="53" customFormat="1">
      <c r="A2777" s="49"/>
      <c r="B2777" s="50"/>
      <c r="C2777" s="51"/>
      <c r="D2777" s="49"/>
      <c r="E2777" s="52"/>
      <c r="F2777" s="52"/>
      <c r="G2777" s="52"/>
      <c r="H2777" s="52"/>
      <c r="I2777" s="52"/>
    </row>
    <row r="2778" spans="1:9" s="53" customFormat="1">
      <c r="A2778" s="49"/>
      <c r="B2778" s="50"/>
      <c r="C2778" s="51"/>
      <c r="D2778" s="49"/>
      <c r="E2778" s="52"/>
      <c r="F2778" s="52"/>
      <c r="G2778" s="52"/>
      <c r="H2778" s="52"/>
      <c r="I2778" s="52"/>
    </row>
    <row r="2779" spans="1:9" s="53" customFormat="1">
      <c r="A2779" s="49"/>
      <c r="B2779" s="50"/>
      <c r="C2779" s="51"/>
      <c r="D2779" s="49"/>
      <c r="E2779" s="52"/>
      <c r="F2779" s="52"/>
      <c r="G2779" s="52"/>
      <c r="H2779" s="52"/>
      <c r="I2779" s="52"/>
    </row>
    <row r="2780" spans="1:9" s="53" customFormat="1">
      <c r="A2780" s="49"/>
      <c r="B2780" s="50"/>
      <c r="C2780" s="51"/>
      <c r="D2780" s="49"/>
      <c r="E2780" s="52"/>
      <c r="F2780" s="52"/>
      <c r="G2780" s="52"/>
      <c r="H2780" s="52"/>
      <c r="I2780" s="52"/>
    </row>
    <row r="2781" spans="1:9" s="53" customFormat="1">
      <c r="A2781" s="49"/>
      <c r="B2781" s="50"/>
      <c r="C2781" s="51"/>
      <c r="D2781" s="49"/>
      <c r="E2781" s="52"/>
      <c r="F2781" s="52"/>
      <c r="G2781" s="52"/>
      <c r="H2781" s="52"/>
      <c r="I2781" s="52"/>
    </row>
    <row r="2782" spans="1:9" s="53" customFormat="1">
      <c r="A2782" s="49"/>
      <c r="B2782" s="50"/>
      <c r="C2782" s="51"/>
      <c r="D2782" s="49"/>
      <c r="E2782" s="52"/>
      <c r="F2782" s="52"/>
      <c r="G2782" s="52"/>
      <c r="H2782" s="52"/>
      <c r="I2782" s="52"/>
    </row>
    <row r="2783" spans="1:9" s="53" customFormat="1">
      <c r="A2783" s="49"/>
      <c r="B2783" s="50"/>
      <c r="C2783" s="51"/>
      <c r="D2783" s="49"/>
      <c r="E2783" s="52"/>
      <c r="F2783" s="52"/>
      <c r="G2783" s="52"/>
      <c r="H2783" s="52"/>
      <c r="I2783" s="52"/>
    </row>
    <row r="2784" spans="1:9" s="53" customFormat="1">
      <c r="A2784" s="49"/>
      <c r="B2784" s="50"/>
      <c r="C2784" s="51"/>
      <c r="D2784" s="49"/>
      <c r="E2784" s="52"/>
      <c r="F2784" s="52"/>
      <c r="G2784" s="52"/>
      <c r="H2784" s="52"/>
      <c r="I2784" s="52"/>
    </row>
    <row r="2785" spans="1:9" s="53" customFormat="1">
      <c r="A2785" s="49"/>
      <c r="B2785" s="50"/>
      <c r="C2785" s="51"/>
      <c r="D2785" s="49"/>
      <c r="E2785" s="52"/>
      <c r="F2785" s="52"/>
      <c r="G2785" s="52"/>
      <c r="H2785" s="52"/>
      <c r="I2785" s="52"/>
    </row>
    <row r="2786" spans="1:9" s="53" customFormat="1">
      <c r="A2786" s="49"/>
      <c r="B2786" s="50"/>
      <c r="C2786" s="51"/>
      <c r="D2786" s="49"/>
      <c r="E2786" s="52"/>
      <c r="F2786" s="52"/>
      <c r="G2786" s="52"/>
      <c r="H2786" s="52"/>
      <c r="I2786" s="52"/>
    </row>
    <row r="2787" spans="1:9" s="53" customFormat="1">
      <c r="A2787" s="49"/>
      <c r="B2787" s="50"/>
      <c r="C2787" s="51"/>
      <c r="D2787" s="49"/>
      <c r="E2787" s="52"/>
      <c r="F2787" s="52"/>
      <c r="G2787" s="52"/>
      <c r="H2787" s="52"/>
      <c r="I2787" s="52"/>
    </row>
    <row r="2788" spans="1:9" s="53" customFormat="1">
      <c r="A2788" s="49"/>
      <c r="B2788" s="50"/>
      <c r="C2788" s="51"/>
      <c r="D2788" s="49"/>
      <c r="E2788" s="52"/>
      <c r="F2788" s="52"/>
      <c r="G2788" s="52"/>
      <c r="H2788" s="52"/>
      <c r="I2788" s="52"/>
    </row>
    <row r="2789" spans="1:9" s="53" customFormat="1">
      <c r="A2789" s="49"/>
      <c r="B2789" s="50"/>
      <c r="C2789" s="51"/>
      <c r="D2789" s="49"/>
      <c r="E2789" s="52"/>
      <c r="F2789" s="52"/>
      <c r="G2789" s="52"/>
      <c r="H2789" s="52"/>
      <c r="I2789" s="52"/>
    </row>
    <row r="2790" spans="1:9" s="53" customFormat="1">
      <c r="A2790" s="49"/>
      <c r="B2790" s="50"/>
      <c r="C2790" s="51"/>
      <c r="D2790" s="49"/>
      <c r="E2790" s="52"/>
      <c r="F2790" s="52"/>
      <c r="G2790" s="52"/>
      <c r="H2790" s="52"/>
      <c r="I2790" s="52"/>
    </row>
    <row r="2791" spans="1:9" s="53" customFormat="1">
      <c r="A2791" s="49"/>
      <c r="B2791" s="50"/>
      <c r="C2791" s="51"/>
      <c r="D2791" s="49"/>
      <c r="E2791" s="52"/>
      <c r="F2791" s="52"/>
      <c r="G2791" s="52"/>
      <c r="H2791" s="52"/>
      <c r="I2791" s="52"/>
    </row>
    <row r="2792" spans="1:9" s="53" customFormat="1">
      <c r="A2792" s="49"/>
      <c r="B2792" s="50"/>
      <c r="C2792" s="51"/>
      <c r="D2792" s="49"/>
      <c r="E2792" s="52"/>
      <c r="F2792" s="52"/>
      <c r="G2792" s="52"/>
      <c r="H2792" s="52"/>
      <c r="I2792" s="52"/>
    </row>
    <row r="2793" spans="1:9" s="53" customFormat="1">
      <c r="A2793" s="49"/>
      <c r="B2793" s="50"/>
      <c r="C2793" s="51"/>
      <c r="D2793" s="49"/>
      <c r="E2793" s="52"/>
      <c r="F2793" s="52"/>
      <c r="G2793" s="52"/>
      <c r="H2793" s="52"/>
      <c r="I2793" s="52"/>
    </row>
    <row r="2794" spans="1:9" s="53" customFormat="1">
      <c r="A2794" s="49"/>
      <c r="B2794" s="50"/>
      <c r="C2794" s="51"/>
      <c r="D2794" s="49"/>
      <c r="E2794" s="52"/>
      <c r="F2794" s="52"/>
      <c r="G2794" s="52"/>
      <c r="H2794" s="52"/>
      <c r="I2794" s="52"/>
    </row>
    <row r="2795" spans="1:9" s="53" customFormat="1">
      <c r="A2795" s="49"/>
      <c r="B2795" s="50"/>
      <c r="C2795" s="51"/>
      <c r="D2795" s="49"/>
      <c r="E2795" s="52"/>
      <c r="F2795" s="52"/>
      <c r="G2795" s="52"/>
      <c r="H2795" s="52"/>
      <c r="I2795" s="52"/>
    </row>
    <row r="2796" spans="1:9" s="53" customFormat="1">
      <c r="A2796" s="49"/>
      <c r="B2796" s="50"/>
      <c r="C2796" s="51"/>
      <c r="D2796" s="49"/>
      <c r="E2796" s="52"/>
      <c r="F2796" s="52"/>
      <c r="G2796" s="52"/>
      <c r="H2796" s="52"/>
      <c r="I2796" s="52"/>
    </row>
    <row r="2797" spans="1:9" s="53" customFormat="1">
      <c r="A2797" s="49"/>
      <c r="B2797" s="50"/>
      <c r="C2797" s="51"/>
      <c r="D2797" s="49"/>
      <c r="E2797" s="52"/>
      <c r="F2797" s="52"/>
      <c r="G2797" s="52"/>
      <c r="H2797" s="52"/>
      <c r="I2797" s="52"/>
    </row>
    <row r="2798" spans="1:9" s="53" customFormat="1">
      <c r="A2798" s="49"/>
      <c r="B2798" s="50"/>
      <c r="C2798" s="51"/>
      <c r="D2798" s="49"/>
      <c r="E2798" s="52"/>
      <c r="F2798" s="52"/>
      <c r="G2798" s="52"/>
      <c r="H2798" s="52"/>
      <c r="I2798" s="52"/>
    </row>
    <row r="2799" spans="1:9" s="53" customFormat="1">
      <c r="A2799" s="49"/>
      <c r="B2799" s="50"/>
      <c r="C2799" s="51"/>
      <c r="D2799" s="49"/>
      <c r="E2799" s="52"/>
      <c r="F2799" s="52"/>
      <c r="G2799" s="52"/>
      <c r="H2799" s="52"/>
      <c r="I2799" s="52"/>
    </row>
    <row r="2800" spans="1:9" s="53" customFormat="1">
      <c r="A2800" s="49"/>
      <c r="B2800" s="50"/>
      <c r="C2800" s="51"/>
      <c r="D2800" s="49"/>
      <c r="E2800" s="52"/>
      <c r="F2800" s="52"/>
      <c r="G2800" s="52"/>
      <c r="H2800" s="52"/>
      <c r="I2800" s="52"/>
    </row>
    <row r="2801" spans="1:9" s="53" customFormat="1">
      <c r="A2801" s="49"/>
      <c r="B2801" s="50"/>
      <c r="C2801" s="51"/>
      <c r="D2801" s="49"/>
      <c r="E2801" s="52"/>
      <c r="F2801" s="52"/>
      <c r="G2801" s="52"/>
      <c r="H2801" s="52"/>
      <c r="I2801" s="52"/>
    </row>
    <row r="2802" spans="1:9" s="53" customFormat="1">
      <c r="A2802" s="49"/>
      <c r="B2802" s="50"/>
      <c r="C2802" s="51"/>
      <c r="D2802" s="49"/>
      <c r="E2802" s="52"/>
      <c r="F2802" s="52"/>
      <c r="G2802" s="52"/>
      <c r="H2802" s="52"/>
      <c r="I2802" s="52"/>
    </row>
    <row r="2803" spans="1:9" s="53" customFormat="1">
      <c r="A2803" s="49"/>
      <c r="B2803" s="50"/>
      <c r="C2803" s="51"/>
      <c r="D2803" s="49"/>
      <c r="E2803" s="52"/>
      <c r="F2803" s="52"/>
      <c r="G2803" s="52"/>
      <c r="H2803" s="52"/>
      <c r="I2803" s="52"/>
    </row>
    <row r="2804" spans="1:9" s="53" customFormat="1">
      <c r="A2804" s="49"/>
      <c r="B2804" s="50"/>
      <c r="C2804" s="51"/>
      <c r="D2804" s="49"/>
      <c r="E2804" s="52"/>
      <c r="F2804" s="52"/>
      <c r="G2804" s="52"/>
      <c r="H2804" s="52"/>
      <c r="I2804" s="52"/>
    </row>
    <row r="2805" spans="1:9" s="53" customFormat="1">
      <c r="A2805" s="49"/>
      <c r="B2805" s="50"/>
      <c r="C2805" s="51"/>
      <c r="D2805" s="49"/>
      <c r="E2805" s="52"/>
      <c r="F2805" s="52"/>
      <c r="G2805" s="52"/>
      <c r="H2805" s="52"/>
      <c r="I2805" s="52"/>
    </row>
    <row r="2806" spans="1:9" s="53" customFormat="1">
      <c r="A2806" s="49"/>
      <c r="B2806" s="50"/>
      <c r="C2806" s="51"/>
      <c r="D2806" s="49"/>
      <c r="E2806" s="52"/>
      <c r="F2806" s="52"/>
      <c r="G2806" s="52"/>
      <c r="H2806" s="52"/>
      <c r="I2806" s="52"/>
    </row>
    <row r="2807" spans="1:9" s="53" customFormat="1">
      <c r="A2807" s="49"/>
      <c r="B2807" s="50"/>
      <c r="C2807" s="51"/>
      <c r="D2807" s="49"/>
      <c r="E2807" s="52"/>
      <c r="F2807" s="52"/>
      <c r="G2807" s="52"/>
      <c r="H2807" s="52"/>
      <c r="I2807" s="52"/>
    </row>
    <row r="2808" spans="1:9" s="53" customFormat="1">
      <c r="A2808" s="49"/>
      <c r="B2808" s="50"/>
      <c r="C2808" s="51"/>
      <c r="D2808" s="49"/>
      <c r="E2808" s="52"/>
      <c r="F2808" s="52"/>
      <c r="G2808" s="52"/>
      <c r="H2808" s="52"/>
      <c r="I2808" s="52"/>
    </row>
    <row r="2809" spans="1:9" s="53" customFormat="1">
      <c r="A2809" s="49"/>
      <c r="B2809" s="50"/>
      <c r="C2809" s="51"/>
      <c r="D2809" s="49"/>
      <c r="E2809" s="52"/>
      <c r="F2809" s="52"/>
      <c r="G2809" s="52"/>
      <c r="H2809" s="52"/>
      <c r="I2809" s="52"/>
    </row>
    <row r="2810" spans="1:9" s="53" customFormat="1">
      <c r="A2810" s="49"/>
      <c r="B2810" s="50"/>
      <c r="C2810" s="51"/>
      <c r="D2810" s="49"/>
      <c r="E2810" s="52"/>
      <c r="F2810" s="52"/>
      <c r="G2810" s="52"/>
      <c r="H2810" s="52"/>
      <c r="I2810" s="52"/>
    </row>
    <row r="2811" spans="1:9" s="53" customFormat="1">
      <c r="A2811" s="49"/>
      <c r="B2811" s="50"/>
      <c r="C2811" s="51"/>
      <c r="D2811" s="49"/>
      <c r="E2811" s="52"/>
      <c r="F2811" s="52"/>
      <c r="G2811" s="52"/>
      <c r="H2811" s="52"/>
      <c r="I2811" s="52"/>
    </row>
    <row r="2812" spans="1:9" s="53" customFormat="1">
      <c r="A2812" s="49"/>
      <c r="B2812" s="50"/>
      <c r="C2812" s="51"/>
      <c r="D2812" s="49"/>
      <c r="E2812" s="52"/>
      <c r="F2812" s="52"/>
      <c r="G2812" s="52"/>
      <c r="H2812" s="52"/>
      <c r="I2812" s="52"/>
    </row>
    <row r="2813" spans="1:9" s="53" customFormat="1">
      <c r="A2813" s="49"/>
      <c r="B2813" s="50"/>
      <c r="C2813" s="51"/>
      <c r="D2813" s="49"/>
      <c r="E2813" s="52"/>
      <c r="F2813" s="52"/>
      <c r="G2813" s="52"/>
      <c r="H2813" s="52"/>
      <c r="I2813" s="52"/>
    </row>
    <row r="2814" spans="1:9" s="53" customFormat="1">
      <c r="A2814" s="49"/>
      <c r="B2814" s="50"/>
      <c r="C2814" s="51"/>
      <c r="D2814" s="49"/>
      <c r="E2814" s="52"/>
      <c r="F2814" s="52"/>
      <c r="G2814" s="52"/>
      <c r="H2814" s="52"/>
      <c r="I2814" s="52"/>
    </row>
    <row r="2815" spans="1:9" s="53" customFormat="1">
      <c r="A2815" s="49"/>
      <c r="B2815" s="50"/>
      <c r="C2815" s="51"/>
      <c r="D2815" s="49"/>
      <c r="E2815" s="52"/>
      <c r="F2815" s="52"/>
      <c r="G2815" s="52"/>
      <c r="H2815" s="52"/>
      <c r="I2815" s="52"/>
    </row>
    <row r="2816" spans="1:9" s="53" customFormat="1">
      <c r="A2816" s="49"/>
      <c r="B2816" s="50"/>
      <c r="C2816" s="51"/>
      <c r="D2816" s="49"/>
      <c r="E2816" s="52"/>
      <c r="F2816" s="52"/>
      <c r="G2816" s="52"/>
      <c r="H2816" s="52"/>
      <c r="I2816" s="52"/>
    </row>
    <row r="2817" spans="1:9" s="53" customFormat="1">
      <c r="A2817" s="49"/>
      <c r="B2817" s="50"/>
      <c r="C2817" s="51"/>
      <c r="D2817" s="49"/>
      <c r="E2817" s="52"/>
      <c r="F2817" s="52"/>
      <c r="G2817" s="52"/>
      <c r="H2817" s="52"/>
      <c r="I2817" s="52"/>
    </row>
    <row r="2818" spans="1:9" s="53" customFormat="1">
      <c r="A2818" s="49"/>
      <c r="B2818" s="50"/>
      <c r="C2818" s="51"/>
      <c r="D2818" s="49"/>
      <c r="E2818" s="52"/>
      <c r="F2818" s="52"/>
      <c r="G2818" s="52"/>
      <c r="H2818" s="52"/>
      <c r="I2818" s="52"/>
    </row>
    <row r="2819" spans="1:9" s="53" customFormat="1">
      <c r="A2819" s="49"/>
      <c r="B2819" s="50"/>
      <c r="C2819" s="51"/>
      <c r="D2819" s="49"/>
      <c r="E2819" s="52"/>
      <c r="F2819" s="52"/>
      <c r="G2819" s="52"/>
      <c r="H2819" s="52"/>
      <c r="I2819" s="52"/>
    </row>
    <row r="2820" spans="1:9" s="53" customFormat="1">
      <c r="A2820" s="49"/>
      <c r="B2820" s="50"/>
      <c r="C2820" s="51"/>
      <c r="D2820" s="49"/>
      <c r="E2820" s="52"/>
      <c r="F2820" s="52"/>
      <c r="G2820" s="52"/>
      <c r="H2820" s="52"/>
      <c r="I2820" s="52"/>
    </row>
    <row r="2821" spans="1:9" s="53" customFormat="1">
      <c r="A2821" s="49"/>
      <c r="B2821" s="50"/>
      <c r="C2821" s="51"/>
      <c r="D2821" s="49"/>
      <c r="E2821" s="52"/>
      <c r="F2821" s="52"/>
      <c r="G2821" s="52"/>
      <c r="H2821" s="52"/>
      <c r="I2821" s="52"/>
    </row>
    <row r="2822" spans="1:9" s="53" customFormat="1">
      <c r="A2822" s="49"/>
      <c r="B2822" s="50"/>
      <c r="C2822" s="51"/>
      <c r="D2822" s="49"/>
      <c r="E2822" s="52"/>
      <c r="F2822" s="52"/>
      <c r="G2822" s="52"/>
      <c r="H2822" s="52"/>
      <c r="I2822" s="52"/>
    </row>
    <row r="2823" spans="1:9" s="53" customFormat="1">
      <c r="A2823" s="49"/>
      <c r="B2823" s="50"/>
      <c r="C2823" s="51"/>
      <c r="D2823" s="49"/>
      <c r="E2823" s="52"/>
      <c r="F2823" s="52"/>
      <c r="G2823" s="52"/>
      <c r="H2823" s="52"/>
      <c r="I2823" s="52"/>
    </row>
    <row r="2824" spans="1:9" s="53" customFormat="1">
      <c r="A2824" s="49"/>
      <c r="B2824" s="50"/>
      <c r="C2824" s="51"/>
      <c r="D2824" s="49"/>
      <c r="E2824" s="52"/>
      <c r="F2824" s="52"/>
      <c r="G2824" s="52"/>
      <c r="H2824" s="52"/>
      <c r="I2824" s="52"/>
    </row>
    <row r="2825" spans="1:9" s="53" customFormat="1">
      <c r="A2825" s="49"/>
      <c r="B2825" s="50"/>
      <c r="C2825" s="51"/>
      <c r="D2825" s="49"/>
      <c r="E2825" s="52"/>
      <c r="F2825" s="52"/>
      <c r="G2825" s="52"/>
      <c r="H2825" s="52"/>
      <c r="I2825" s="52"/>
    </row>
    <row r="2826" spans="1:9" s="53" customFormat="1">
      <c r="A2826" s="49"/>
      <c r="B2826" s="50"/>
      <c r="C2826" s="51"/>
      <c r="D2826" s="49"/>
      <c r="E2826" s="52"/>
      <c r="F2826" s="52"/>
      <c r="G2826" s="52"/>
      <c r="H2826" s="52"/>
      <c r="I2826" s="52"/>
    </row>
    <row r="2827" spans="1:9" s="53" customFormat="1">
      <c r="A2827" s="49"/>
      <c r="B2827" s="50"/>
      <c r="C2827" s="51"/>
      <c r="D2827" s="49"/>
      <c r="E2827" s="52"/>
      <c r="F2827" s="52"/>
      <c r="G2827" s="52"/>
      <c r="H2827" s="52"/>
      <c r="I2827" s="52"/>
    </row>
    <row r="2828" spans="1:9" s="53" customFormat="1">
      <c r="A2828" s="49"/>
      <c r="B2828" s="50"/>
      <c r="C2828" s="51"/>
      <c r="D2828" s="49"/>
      <c r="E2828" s="52"/>
      <c r="F2828" s="52"/>
      <c r="G2828" s="52"/>
      <c r="H2828" s="52"/>
      <c r="I2828" s="52"/>
    </row>
    <row r="2829" spans="1:9" s="53" customFormat="1">
      <c r="A2829" s="49"/>
      <c r="B2829" s="50"/>
      <c r="C2829" s="51"/>
      <c r="D2829" s="49"/>
      <c r="E2829" s="52"/>
      <c r="F2829" s="52"/>
      <c r="G2829" s="52"/>
      <c r="H2829" s="52"/>
      <c r="I2829" s="52"/>
    </row>
    <row r="2830" spans="1:9" s="53" customFormat="1">
      <c r="A2830" s="49"/>
      <c r="B2830" s="50"/>
      <c r="C2830" s="51"/>
      <c r="D2830" s="49"/>
      <c r="E2830" s="52"/>
      <c r="F2830" s="52"/>
      <c r="G2830" s="52"/>
      <c r="H2830" s="52"/>
      <c r="I2830" s="52"/>
    </row>
    <row r="2831" spans="1:9" s="53" customFormat="1">
      <c r="A2831" s="49"/>
      <c r="B2831" s="50"/>
      <c r="C2831" s="51"/>
      <c r="D2831" s="49"/>
      <c r="E2831" s="52"/>
      <c r="F2831" s="52"/>
      <c r="G2831" s="52"/>
      <c r="H2831" s="52"/>
      <c r="I2831" s="52"/>
    </row>
    <row r="2832" spans="1:9" s="53" customFormat="1">
      <c r="A2832" s="49"/>
      <c r="B2832" s="50"/>
      <c r="C2832" s="51"/>
      <c r="D2832" s="49"/>
      <c r="E2832" s="52"/>
      <c r="F2832" s="52"/>
      <c r="G2832" s="52"/>
      <c r="H2832" s="52"/>
      <c r="I2832" s="52"/>
    </row>
    <row r="2833" spans="1:9" s="53" customFormat="1">
      <c r="A2833" s="49"/>
      <c r="B2833" s="50"/>
      <c r="C2833" s="51"/>
      <c r="D2833" s="49"/>
      <c r="E2833" s="52"/>
      <c r="F2833" s="52"/>
      <c r="G2833" s="52"/>
      <c r="H2833" s="52"/>
      <c r="I2833" s="52"/>
    </row>
    <row r="2834" spans="1:9" s="53" customFormat="1">
      <c r="A2834" s="49"/>
      <c r="B2834" s="50"/>
      <c r="C2834" s="51"/>
      <c r="D2834" s="49"/>
      <c r="E2834" s="52"/>
      <c r="F2834" s="52"/>
      <c r="G2834" s="52"/>
      <c r="H2834" s="52"/>
      <c r="I2834" s="52"/>
    </row>
    <row r="2835" spans="1:9" s="53" customFormat="1">
      <c r="A2835" s="49"/>
      <c r="B2835" s="50"/>
      <c r="C2835" s="51"/>
      <c r="D2835" s="49"/>
      <c r="E2835" s="52"/>
      <c r="F2835" s="52"/>
      <c r="G2835" s="52"/>
      <c r="H2835" s="52"/>
      <c r="I2835" s="52"/>
    </row>
    <row r="2836" spans="1:9" s="53" customFormat="1">
      <c r="A2836" s="49"/>
      <c r="B2836" s="50"/>
      <c r="C2836" s="51"/>
      <c r="D2836" s="49"/>
      <c r="E2836" s="52"/>
      <c r="F2836" s="52"/>
      <c r="G2836" s="52"/>
      <c r="H2836" s="52"/>
      <c r="I2836" s="52"/>
    </row>
    <row r="2837" spans="1:9" s="53" customFormat="1">
      <c r="A2837" s="49"/>
      <c r="B2837" s="50"/>
      <c r="C2837" s="51"/>
      <c r="D2837" s="49"/>
      <c r="E2837" s="52"/>
      <c r="F2837" s="52"/>
      <c r="G2837" s="52"/>
      <c r="H2837" s="52"/>
      <c r="I2837" s="52"/>
    </row>
    <row r="2838" spans="1:9" s="53" customFormat="1">
      <c r="A2838" s="49"/>
      <c r="B2838" s="50"/>
      <c r="C2838" s="51"/>
      <c r="D2838" s="49"/>
      <c r="E2838" s="52"/>
      <c r="F2838" s="52"/>
      <c r="G2838" s="52"/>
      <c r="H2838" s="52"/>
      <c r="I2838" s="52"/>
    </row>
    <row r="2839" spans="1:9" s="53" customFormat="1">
      <c r="A2839" s="49"/>
      <c r="B2839" s="50"/>
      <c r="C2839" s="51"/>
      <c r="D2839" s="49"/>
      <c r="E2839" s="52"/>
      <c r="F2839" s="52"/>
      <c r="G2839" s="52"/>
      <c r="H2839" s="52"/>
      <c r="I2839" s="52"/>
    </row>
    <row r="2840" spans="1:9" s="53" customFormat="1">
      <c r="A2840" s="49"/>
      <c r="B2840" s="50"/>
      <c r="C2840" s="51"/>
      <c r="D2840" s="49"/>
      <c r="E2840" s="52"/>
      <c r="F2840" s="52"/>
      <c r="G2840" s="52"/>
      <c r="H2840" s="52"/>
      <c r="I2840" s="52"/>
    </row>
    <row r="2841" spans="1:9" s="53" customFormat="1">
      <c r="A2841" s="49"/>
      <c r="B2841" s="50"/>
      <c r="C2841" s="51"/>
      <c r="D2841" s="49"/>
      <c r="E2841" s="52"/>
      <c r="F2841" s="52"/>
      <c r="G2841" s="52"/>
      <c r="H2841" s="52"/>
      <c r="I2841" s="52"/>
    </row>
    <row r="2842" spans="1:9" s="53" customFormat="1">
      <c r="A2842" s="49"/>
      <c r="B2842" s="50"/>
      <c r="C2842" s="51"/>
      <c r="D2842" s="49"/>
      <c r="E2842" s="52"/>
      <c r="F2842" s="52"/>
      <c r="G2842" s="52"/>
      <c r="H2842" s="52"/>
      <c r="I2842" s="52"/>
    </row>
    <row r="2843" spans="1:9" s="53" customFormat="1">
      <c r="A2843" s="49"/>
      <c r="B2843" s="50"/>
      <c r="C2843" s="51"/>
      <c r="D2843" s="49"/>
      <c r="E2843" s="52"/>
      <c r="F2843" s="52"/>
      <c r="G2843" s="52"/>
      <c r="H2843" s="52"/>
      <c r="I2843" s="52"/>
    </row>
    <row r="2844" spans="1:9" s="53" customFormat="1">
      <c r="A2844" s="49"/>
      <c r="B2844" s="50"/>
      <c r="C2844" s="51"/>
      <c r="D2844" s="49"/>
      <c r="E2844" s="52"/>
      <c r="F2844" s="52"/>
      <c r="G2844" s="52"/>
      <c r="H2844" s="52"/>
      <c r="I2844" s="52"/>
    </row>
    <row r="2845" spans="1:9" s="53" customFormat="1">
      <c r="A2845" s="49"/>
      <c r="B2845" s="50"/>
      <c r="C2845" s="51"/>
      <c r="D2845" s="49"/>
      <c r="E2845" s="52"/>
      <c r="F2845" s="52"/>
      <c r="G2845" s="52"/>
      <c r="H2845" s="52"/>
      <c r="I2845" s="52"/>
    </row>
    <row r="2846" spans="1:9" s="53" customFormat="1">
      <c r="A2846" s="49"/>
      <c r="B2846" s="50"/>
      <c r="C2846" s="51"/>
      <c r="D2846" s="49"/>
      <c r="E2846" s="52"/>
      <c r="F2846" s="52"/>
      <c r="G2846" s="52"/>
      <c r="H2846" s="52"/>
      <c r="I2846" s="52"/>
    </row>
    <row r="2847" spans="1:9" s="53" customFormat="1">
      <c r="A2847" s="49"/>
      <c r="B2847" s="50"/>
      <c r="C2847" s="51"/>
      <c r="D2847" s="49"/>
      <c r="E2847" s="52"/>
      <c r="F2847" s="52"/>
      <c r="G2847" s="52"/>
      <c r="H2847" s="52"/>
      <c r="I2847" s="52"/>
    </row>
    <row r="2848" spans="1:9" s="53" customFormat="1">
      <c r="A2848" s="49"/>
      <c r="B2848" s="50"/>
      <c r="C2848" s="51"/>
      <c r="D2848" s="49"/>
      <c r="E2848" s="52"/>
      <c r="F2848" s="52"/>
      <c r="G2848" s="52"/>
      <c r="H2848" s="52"/>
      <c r="I2848" s="52"/>
    </row>
    <row r="2849" spans="1:9" s="53" customFormat="1">
      <c r="A2849" s="49"/>
      <c r="B2849" s="50"/>
      <c r="C2849" s="51"/>
      <c r="D2849" s="49"/>
      <c r="E2849" s="52"/>
      <c r="F2849" s="52"/>
      <c r="G2849" s="52"/>
      <c r="H2849" s="52"/>
      <c r="I2849" s="52"/>
    </row>
    <row r="2850" spans="1:9" s="53" customFormat="1">
      <c r="A2850" s="49"/>
      <c r="B2850" s="50"/>
      <c r="C2850" s="51"/>
      <c r="D2850" s="49"/>
      <c r="E2850" s="52"/>
      <c r="F2850" s="52"/>
      <c r="G2850" s="52"/>
      <c r="H2850" s="52"/>
      <c r="I2850" s="52"/>
    </row>
    <row r="2851" spans="1:9" s="53" customFormat="1">
      <c r="A2851" s="49"/>
      <c r="B2851" s="50"/>
      <c r="C2851" s="51"/>
      <c r="D2851" s="49"/>
      <c r="E2851" s="52"/>
      <c r="F2851" s="52"/>
      <c r="G2851" s="52"/>
      <c r="H2851" s="52"/>
      <c r="I2851" s="52"/>
    </row>
    <row r="2852" spans="1:9" s="53" customFormat="1">
      <c r="A2852" s="49"/>
      <c r="B2852" s="50"/>
      <c r="C2852" s="51"/>
      <c r="D2852" s="49"/>
      <c r="E2852" s="52"/>
      <c r="F2852" s="52"/>
      <c r="G2852" s="52"/>
      <c r="H2852" s="52"/>
      <c r="I2852" s="52"/>
    </row>
    <row r="2853" spans="1:9" s="53" customFormat="1">
      <c r="A2853" s="49"/>
      <c r="B2853" s="50"/>
      <c r="C2853" s="51"/>
      <c r="D2853" s="49"/>
      <c r="E2853" s="52"/>
      <c r="F2853" s="52"/>
      <c r="G2853" s="52"/>
      <c r="H2853" s="52"/>
      <c r="I2853" s="52"/>
    </row>
    <row r="2854" spans="1:9" s="53" customFormat="1">
      <c r="A2854" s="49"/>
      <c r="B2854" s="50"/>
      <c r="C2854" s="51"/>
      <c r="D2854" s="49"/>
      <c r="E2854" s="52"/>
      <c r="F2854" s="52"/>
      <c r="G2854" s="52"/>
      <c r="H2854" s="52"/>
      <c r="I2854" s="52"/>
    </row>
    <row r="2855" spans="1:9" s="53" customFormat="1">
      <c r="A2855" s="49"/>
      <c r="B2855" s="50"/>
      <c r="C2855" s="51"/>
      <c r="D2855" s="49"/>
      <c r="E2855" s="52"/>
      <c r="F2855" s="52"/>
      <c r="G2855" s="52"/>
      <c r="H2855" s="52"/>
      <c r="I2855" s="52"/>
    </row>
    <row r="2856" spans="1:9" s="53" customFormat="1">
      <c r="A2856" s="49"/>
      <c r="B2856" s="50"/>
      <c r="C2856" s="51"/>
      <c r="D2856" s="49"/>
      <c r="E2856" s="52"/>
      <c r="F2856" s="52"/>
      <c r="G2856" s="52"/>
      <c r="H2856" s="52"/>
      <c r="I2856" s="52"/>
    </row>
    <row r="2857" spans="1:9" s="53" customFormat="1">
      <c r="A2857" s="49"/>
      <c r="B2857" s="50"/>
      <c r="C2857" s="51"/>
      <c r="D2857" s="49"/>
      <c r="E2857" s="52"/>
      <c r="F2857" s="52"/>
      <c r="G2857" s="52"/>
      <c r="H2857" s="52"/>
      <c r="I2857" s="52"/>
    </row>
    <row r="2858" spans="1:9" s="53" customFormat="1">
      <c r="A2858" s="49"/>
      <c r="B2858" s="50"/>
      <c r="C2858" s="51"/>
      <c r="D2858" s="49"/>
      <c r="E2858" s="52"/>
      <c r="F2858" s="52"/>
      <c r="G2858" s="52"/>
      <c r="H2858" s="52"/>
      <c r="I2858" s="52"/>
    </row>
    <row r="2859" spans="1:9" s="53" customFormat="1">
      <c r="A2859" s="49"/>
      <c r="B2859" s="50"/>
      <c r="C2859" s="51"/>
      <c r="D2859" s="49"/>
      <c r="E2859" s="52"/>
      <c r="F2859" s="52"/>
      <c r="G2859" s="52"/>
      <c r="H2859" s="52"/>
      <c r="I2859" s="52"/>
    </row>
    <row r="2860" spans="1:9" s="53" customFormat="1">
      <c r="A2860" s="49"/>
      <c r="B2860" s="50"/>
      <c r="C2860" s="51"/>
      <c r="D2860" s="49"/>
      <c r="E2860" s="52"/>
      <c r="F2860" s="52"/>
      <c r="G2860" s="52"/>
      <c r="H2860" s="52"/>
      <c r="I2860" s="52"/>
    </row>
    <row r="2861" spans="1:9" s="53" customFormat="1">
      <c r="A2861" s="49"/>
      <c r="B2861" s="50"/>
      <c r="C2861" s="51"/>
      <c r="D2861" s="49"/>
      <c r="E2861" s="52"/>
      <c r="F2861" s="52"/>
      <c r="G2861" s="52"/>
      <c r="H2861" s="52"/>
      <c r="I2861" s="52"/>
    </row>
    <row r="2862" spans="1:9" s="53" customFormat="1">
      <c r="A2862" s="49"/>
      <c r="B2862" s="50"/>
      <c r="C2862" s="51"/>
      <c r="D2862" s="49"/>
      <c r="E2862" s="52"/>
      <c r="F2862" s="52"/>
      <c r="G2862" s="52"/>
      <c r="H2862" s="52"/>
      <c r="I2862" s="52"/>
    </row>
    <row r="2863" spans="1:9" s="53" customFormat="1">
      <c r="A2863" s="49"/>
      <c r="B2863" s="50"/>
      <c r="C2863" s="51"/>
      <c r="D2863" s="49"/>
      <c r="E2863" s="52"/>
      <c r="F2863" s="52"/>
      <c r="G2863" s="52"/>
      <c r="H2863" s="52"/>
      <c r="I2863" s="52"/>
    </row>
    <row r="2864" spans="1:9" s="53" customFormat="1">
      <c r="A2864" s="49"/>
      <c r="B2864" s="50"/>
      <c r="C2864" s="51"/>
      <c r="D2864" s="49"/>
      <c r="E2864" s="52"/>
      <c r="F2864" s="52"/>
      <c r="G2864" s="52"/>
      <c r="H2864" s="52"/>
      <c r="I2864" s="52"/>
    </row>
    <row r="2865" spans="1:9" s="53" customFormat="1">
      <c r="A2865" s="49"/>
      <c r="B2865" s="50"/>
      <c r="C2865" s="51"/>
      <c r="D2865" s="49"/>
      <c r="E2865" s="52"/>
      <c r="F2865" s="52"/>
      <c r="G2865" s="52"/>
      <c r="H2865" s="52"/>
      <c r="I2865" s="52"/>
    </row>
    <row r="2866" spans="1:9" s="53" customFormat="1">
      <c r="A2866" s="49"/>
      <c r="B2866" s="50"/>
      <c r="C2866" s="51"/>
      <c r="D2866" s="49"/>
      <c r="E2866" s="52"/>
      <c r="F2866" s="52"/>
      <c r="G2866" s="52"/>
      <c r="H2866" s="52"/>
      <c r="I2866" s="52"/>
    </row>
    <row r="2867" spans="1:9" s="53" customFormat="1">
      <c r="A2867" s="49"/>
      <c r="B2867" s="50"/>
      <c r="C2867" s="51"/>
      <c r="D2867" s="49"/>
      <c r="E2867" s="52"/>
      <c r="F2867" s="52"/>
      <c r="G2867" s="52"/>
      <c r="H2867" s="52"/>
      <c r="I2867" s="52"/>
    </row>
    <row r="2868" spans="1:9" s="53" customFormat="1">
      <c r="A2868" s="49"/>
      <c r="B2868" s="50"/>
      <c r="C2868" s="51"/>
      <c r="D2868" s="49"/>
      <c r="E2868" s="52"/>
      <c r="F2868" s="52"/>
      <c r="G2868" s="52"/>
      <c r="H2868" s="52"/>
      <c r="I2868" s="52"/>
    </row>
    <row r="2869" spans="1:9" s="53" customFormat="1">
      <c r="A2869" s="49"/>
      <c r="B2869" s="50"/>
      <c r="C2869" s="51"/>
      <c r="D2869" s="49"/>
      <c r="E2869" s="52"/>
      <c r="F2869" s="52"/>
      <c r="G2869" s="52"/>
      <c r="H2869" s="52"/>
      <c r="I2869" s="52"/>
    </row>
    <row r="2870" spans="1:9" s="53" customFormat="1">
      <c r="A2870" s="49"/>
      <c r="B2870" s="50"/>
      <c r="C2870" s="51"/>
      <c r="D2870" s="49"/>
      <c r="E2870" s="52"/>
      <c r="F2870" s="52"/>
      <c r="G2870" s="52"/>
      <c r="H2870" s="52"/>
      <c r="I2870" s="52"/>
    </row>
    <row r="2871" spans="1:9" s="53" customFormat="1">
      <c r="A2871" s="49"/>
      <c r="B2871" s="50"/>
      <c r="C2871" s="51"/>
      <c r="D2871" s="49"/>
      <c r="E2871" s="52"/>
      <c r="F2871" s="52"/>
      <c r="G2871" s="52"/>
      <c r="H2871" s="52"/>
      <c r="I2871" s="52"/>
    </row>
    <row r="2872" spans="1:9" s="53" customFormat="1">
      <c r="A2872" s="49"/>
      <c r="B2872" s="50"/>
      <c r="C2872" s="51"/>
      <c r="D2872" s="49"/>
      <c r="E2872" s="52"/>
      <c r="F2872" s="52"/>
      <c r="G2872" s="52"/>
      <c r="H2872" s="52"/>
      <c r="I2872" s="52"/>
    </row>
    <row r="2873" spans="1:9" s="53" customFormat="1">
      <c r="A2873" s="49"/>
      <c r="B2873" s="50"/>
      <c r="C2873" s="51"/>
      <c r="D2873" s="49"/>
      <c r="E2873" s="52"/>
      <c r="F2873" s="52"/>
      <c r="G2873" s="52"/>
      <c r="H2873" s="52"/>
      <c r="I2873" s="52"/>
    </row>
    <row r="2874" spans="1:9" s="53" customFormat="1">
      <c r="A2874" s="49"/>
      <c r="B2874" s="50"/>
      <c r="C2874" s="51"/>
      <c r="D2874" s="49"/>
      <c r="E2874" s="52"/>
      <c r="F2874" s="52"/>
      <c r="G2874" s="52"/>
      <c r="H2874" s="52"/>
      <c r="I2874" s="52"/>
    </row>
    <row r="2875" spans="1:9" s="53" customFormat="1">
      <c r="A2875" s="49"/>
      <c r="B2875" s="50"/>
      <c r="C2875" s="51"/>
      <c r="D2875" s="49"/>
      <c r="E2875" s="52"/>
      <c r="F2875" s="52"/>
      <c r="G2875" s="52"/>
      <c r="H2875" s="52"/>
      <c r="I2875" s="52"/>
    </row>
    <row r="2876" spans="1:9" s="53" customFormat="1">
      <c r="A2876" s="49"/>
      <c r="B2876" s="50"/>
      <c r="C2876" s="51"/>
      <c r="D2876" s="49"/>
      <c r="E2876" s="52"/>
      <c r="F2876" s="52"/>
      <c r="G2876" s="52"/>
      <c r="H2876" s="52"/>
      <c r="I2876" s="52"/>
    </row>
    <row r="2877" spans="1:9" s="53" customFormat="1">
      <c r="A2877" s="49"/>
      <c r="B2877" s="50"/>
      <c r="C2877" s="51"/>
      <c r="D2877" s="49"/>
      <c r="E2877" s="52"/>
      <c r="F2877" s="52"/>
      <c r="G2877" s="52"/>
      <c r="H2877" s="52"/>
      <c r="I2877" s="52"/>
    </row>
    <row r="2878" spans="1:9" s="53" customFormat="1">
      <c r="A2878" s="49"/>
      <c r="B2878" s="50"/>
      <c r="C2878" s="51"/>
      <c r="D2878" s="49"/>
      <c r="E2878" s="52"/>
      <c r="F2878" s="52"/>
      <c r="G2878" s="52"/>
      <c r="H2878" s="52"/>
      <c r="I2878" s="52"/>
    </row>
    <row r="2879" spans="1:9" s="53" customFormat="1">
      <c r="A2879" s="49"/>
      <c r="B2879" s="50"/>
      <c r="C2879" s="51"/>
      <c r="D2879" s="49"/>
      <c r="E2879" s="52"/>
      <c r="F2879" s="52"/>
      <c r="G2879" s="52"/>
      <c r="H2879" s="52"/>
      <c r="I2879" s="52"/>
    </row>
    <row r="2880" spans="1:9" s="53" customFormat="1">
      <c r="A2880" s="49"/>
      <c r="B2880" s="50"/>
      <c r="C2880" s="51"/>
      <c r="D2880" s="49"/>
      <c r="E2880" s="52"/>
      <c r="F2880" s="52"/>
      <c r="G2880" s="52"/>
      <c r="H2880" s="52"/>
      <c r="I2880" s="52"/>
    </row>
    <row r="2881" spans="1:9" s="53" customFormat="1">
      <c r="A2881" s="49"/>
      <c r="B2881" s="50"/>
      <c r="C2881" s="51"/>
      <c r="D2881" s="49"/>
      <c r="E2881" s="52"/>
      <c r="F2881" s="52"/>
      <c r="G2881" s="52"/>
      <c r="H2881" s="52"/>
      <c r="I2881" s="52"/>
    </row>
    <row r="2882" spans="1:9" s="53" customFormat="1">
      <c r="A2882" s="49"/>
      <c r="B2882" s="50"/>
      <c r="C2882" s="51"/>
      <c r="D2882" s="49"/>
      <c r="E2882" s="52"/>
      <c r="F2882" s="52"/>
      <c r="G2882" s="52"/>
      <c r="H2882" s="52"/>
      <c r="I2882" s="52"/>
    </row>
    <row r="2883" spans="1:9" s="53" customFormat="1">
      <c r="A2883" s="49"/>
      <c r="B2883" s="50"/>
      <c r="C2883" s="51"/>
      <c r="D2883" s="49"/>
      <c r="E2883" s="52"/>
      <c r="F2883" s="52"/>
      <c r="G2883" s="52"/>
      <c r="H2883" s="52"/>
      <c r="I2883" s="52"/>
    </row>
    <row r="2884" spans="1:9" s="53" customFormat="1">
      <c r="A2884" s="49"/>
      <c r="B2884" s="50"/>
      <c r="C2884" s="51"/>
      <c r="D2884" s="49"/>
      <c r="E2884" s="52"/>
      <c r="F2884" s="52"/>
      <c r="G2884" s="52"/>
      <c r="H2884" s="52"/>
      <c r="I2884" s="52"/>
    </row>
    <row r="2885" spans="1:9" s="53" customFormat="1">
      <c r="A2885" s="49"/>
      <c r="B2885" s="50"/>
      <c r="C2885" s="51"/>
      <c r="D2885" s="49"/>
      <c r="E2885" s="52"/>
      <c r="F2885" s="52"/>
      <c r="G2885" s="52"/>
      <c r="H2885" s="52"/>
      <c r="I2885" s="52"/>
    </row>
    <row r="2886" spans="1:9" s="53" customFormat="1">
      <c r="A2886" s="49"/>
      <c r="B2886" s="50"/>
      <c r="C2886" s="51"/>
      <c r="D2886" s="49"/>
      <c r="E2886" s="52"/>
      <c r="F2886" s="52"/>
      <c r="G2886" s="52"/>
      <c r="H2886" s="52"/>
      <c r="I2886" s="52"/>
    </row>
    <row r="2887" spans="1:9" s="53" customFormat="1">
      <c r="A2887" s="49"/>
      <c r="B2887" s="50"/>
      <c r="C2887" s="51"/>
      <c r="D2887" s="49"/>
      <c r="E2887" s="52"/>
      <c r="F2887" s="52"/>
      <c r="G2887" s="52"/>
      <c r="H2887" s="52"/>
      <c r="I2887" s="52"/>
    </row>
    <row r="2888" spans="1:9" s="53" customFormat="1">
      <c r="A2888" s="49"/>
      <c r="B2888" s="50"/>
      <c r="C2888" s="51"/>
      <c r="D2888" s="49"/>
      <c r="E2888" s="52"/>
      <c r="F2888" s="52"/>
      <c r="G2888" s="52"/>
      <c r="H2888" s="52"/>
      <c r="I2888" s="52"/>
    </row>
    <row r="2889" spans="1:9" s="53" customFormat="1">
      <c r="A2889" s="49"/>
      <c r="B2889" s="50"/>
      <c r="C2889" s="51"/>
      <c r="D2889" s="49"/>
      <c r="E2889" s="52"/>
      <c r="F2889" s="52"/>
      <c r="G2889" s="52"/>
      <c r="H2889" s="52"/>
      <c r="I2889" s="52"/>
    </row>
    <row r="2890" spans="1:9" s="53" customFormat="1">
      <c r="A2890" s="49"/>
      <c r="B2890" s="50"/>
      <c r="C2890" s="51"/>
      <c r="D2890" s="49"/>
      <c r="E2890" s="52"/>
      <c r="F2890" s="52"/>
      <c r="G2890" s="52"/>
      <c r="H2890" s="52"/>
      <c r="I2890" s="52"/>
    </row>
    <row r="2891" spans="1:9" s="53" customFormat="1">
      <c r="A2891" s="49"/>
      <c r="B2891" s="50"/>
      <c r="C2891" s="51"/>
      <c r="D2891" s="49"/>
      <c r="E2891" s="52"/>
      <c r="F2891" s="52"/>
      <c r="G2891" s="52"/>
      <c r="H2891" s="52"/>
      <c r="I2891" s="52"/>
    </row>
    <row r="2892" spans="1:9" s="53" customFormat="1">
      <c r="A2892" s="49"/>
      <c r="B2892" s="50"/>
      <c r="C2892" s="51"/>
      <c r="D2892" s="49"/>
      <c r="E2892" s="52"/>
      <c r="F2892" s="52"/>
      <c r="G2892" s="52"/>
      <c r="H2892" s="52"/>
      <c r="I2892" s="52"/>
    </row>
    <row r="2893" spans="1:9" s="53" customFormat="1">
      <c r="A2893" s="49"/>
      <c r="B2893" s="50"/>
      <c r="C2893" s="51"/>
      <c r="D2893" s="49"/>
      <c r="E2893" s="52"/>
      <c r="F2893" s="52"/>
      <c r="G2893" s="52"/>
      <c r="H2893" s="52"/>
      <c r="I2893" s="52"/>
    </row>
    <row r="2894" spans="1:9" s="53" customFormat="1">
      <c r="A2894" s="49"/>
      <c r="B2894" s="50"/>
      <c r="C2894" s="51"/>
      <c r="D2894" s="49"/>
      <c r="E2894" s="52"/>
      <c r="F2894" s="52"/>
      <c r="G2894" s="52"/>
      <c r="H2894" s="52"/>
      <c r="I2894" s="52"/>
    </row>
    <row r="2895" spans="1:9" s="53" customFormat="1">
      <c r="A2895" s="49"/>
      <c r="B2895" s="50"/>
      <c r="C2895" s="51"/>
      <c r="D2895" s="49"/>
      <c r="E2895" s="52"/>
      <c r="F2895" s="52"/>
      <c r="G2895" s="52"/>
      <c r="H2895" s="52"/>
      <c r="I2895" s="52"/>
    </row>
    <row r="2896" spans="1:9" s="53" customFormat="1">
      <c r="A2896" s="49"/>
      <c r="B2896" s="50"/>
      <c r="C2896" s="51"/>
      <c r="D2896" s="49"/>
      <c r="E2896" s="52"/>
      <c r="F2896" s="52"/>
      <c r="G2896" s="52"/>
      <c r="H2896" s="52"/>
      <c r="I2896" s="52"/>
    </row>
    <row r="2897" spans="1:9" s="53" customFormat="1">
      <c r="A2897" s="49"/>
      <c r="B2897" s="50"/>
      <c r="C2897" s="51"/>
      <c r="D2897" s="49"/>
      <c r="E2897" s="52"/>
      <c r="F2897" s="52"/>
      <c r="G2897" s="52"/>
      <c r="H2897" s="52"/>
      <c r="I2897" s="52"/>
    </row>
    <row r="2898" spans="1:9" s="53" customFormat="1">
      <c r="A2898" s="49"/>
      <c r="B2898" s="50"/>
      <c r="C2898" s="51"/>
      <c r="D2898" s="49"/>
      <c r="E2898" s="52"/>
      <c r="F2898" s="52"/>
      <c r="G2898" s="52"/>
      <c r="H2898" s="52"/>
      <c r="I2898" s="52"/>
    </row>
    <row r="2899" spans="1:9" s="53" customFormat="1">
      <c r="A2899" s="49"/>
      <c r="B2899" s="50"/>
      <c r="C2899" s="51"/>
      <c r="D2899" s="49"/>
      <c r="E2899" s="52"/>
      <c r="F2899" s="52"/>
      <c r="G2899" s="52"/>
      <c r="H2899" s="52"/>
      <c r="I2899" s="52"/>
    </row>
    <row r="2900" spans="1:9" s="53" customFormat="1">
      <c r="A2900" s="49"/>
      <c r="B2900" s="50"/>
      <c r="C2900" s="51"/>
      <c r="D2900" s="49"/>
      <c r="E2900" s="52"/>
      <c r="F2900" s="52"/>
      <c r="G2900" s="52"/>
      <c r="H2900" s="52"/>
      <c r="I2900" s="52"/>
    </row>
    <row r="2901" spans="1:9" s="53" customFormat="1">
      <c r="A2901" s="49"/>
      <c r="B2901" s="50"/>
      <c r="C2901" s="51"/>
      <c r="D2901" s="49"/>
      <c r="E2901" s="52"/>
      <c r="F2901" s="52"/>
      <c r="G2901" s="52"/>
      <c r="H2901" s="52"/>
      <c r="I2901" s="52"/>
    </row>
    <row r="2902" spans="1:9" s="53" customFormat="1">
      <c r="A2902" s="49"/>
      <c r="B2902" s="50"/>
      <c r="C2902" s="51"/>
      <c r="D2902" s="49"/>
      <c r="E2902" s="52"/>
      <c r="F2902" s="52"/>
      <c r="G2902" s="52"/>
      <c r="H2902" s="52"/>
      <c r="I2902" s="52"/>
    </row>
    <row r="2903" spans="1:9" s="53" customFormat="1">
      <c r="A2903" s="49"/>
      <c r="B2903" s="50"/>
      <c r="C2903" s="51"/>
      <c r="D2903" s="49"/>
      <c r="E2903" s="52"/>
      <c r="F2903" s="52"/>
      <c r="G2903" s="52"/>
      <c r="H2903" s="52"/>
      <c r="I2903" s="52"/>
    </row>
    <row r="2904" spans="1:9" s="53" customFormat="1">
      <c r="A2904" s="49"/>
      <c r="B2904" s="50"/>
      <c r="C2904" s="51"/>
      <c r="D2904" s="49"/>
      <c r="E2904" s="52"/>
      <c r="F2904" s="52"/>
      <c r="G2904" s="52"/>
      <c r="H2904" s="52"/>
      <c r="I2904" s="52"/>
    </row>
    <row r="2905" spans="1:9" s="53" customFormat="1">
      <c r="A2905" s="49"/>
      <c r="B2905" s="50"/>
      <c r="C2905" s="51"/>
      <c r="D2905" s="49"/>
      <c r="E2905" s="52"/>
      <c r="F2905" s="52"/>
      <c r="G2905" s="52"/>
      <c r="H2905" s="52"/>
      <c r="I2905" s="52"/>
    </row>
    <row r="2906" spans="1:9" s="53" customFormat="1">
      <c r="A2906" s="49"/>
      <c r="B2906" s="50"/>
      <c r="C2906" s="51"/>
      <c r="D2906" s="49"/>
      <c r="E2906" s="52"/>
      <c r="F2906" s="52"/>
      <c r="G2906" s="52"/>
      <c r="H2906" s="52"/>
      <c r="I2906" s="52"/>
    </row>
    <row r="2907" spans="1:9" s="53" customFormat="1">
      <c r="A2907" s="49"/>
      <c r="B2907" s="50"/>
      <c r="C2907" s="51"/>
      <c r="D2907" s="49"/>
      <c r="E2907" s="52"/>
      <c r="F2907" s="52"/>
      <c r="G2907" s="52"/>
      <c r="H2907" s="52"/>
      <c r="I2907" s="52"/>
    </row>
    <row r="2908" spans="1:9" s="53" customFormat="1">
      <c r="A2908" s="49"/>
      <c r="B2908" s="50"/>
      <c r="C2908" s="51"/>
      <c r="D2908" s="49"/>
      <c r="E2908" s="52"/>
      <c r="F2908" s="52"/>
      <c r="G2908" s="52"/>
      <c r="H2908" s="52"/>
      <c r="I2908" s="52"/>
    </row>
    <row r="2909" spans="1:9" s="53" customFormat="1">
      <c r="A2909" s="49"/>
      <c r="B2909" s="50"/>
      <c r="C2909" s="51"/>
      <c r="D2909" s="49"/>
      <c r="E2909" s="52"/>
      <c r="F2909" s="52"/>
      <c r="G2909" s="52"/>
      <c r="H2909" s="52"/>
      <c r="I2909" s="52"/>
    </row>
    <row r="2910" spans="1:9" s="53" customFormat="1">
      <c r="A2910" s="49"/>
      <c r="B2910" s="50"/>
      <c r="C2910" s="51"/>
      <c r="D2910" s="49"/>
      <c r="E2910" s="52"/>
      <c r="F2910" s="52"/>
      <c r="G2910" s="52"/>
      <c r="H2910" s="52"/>
      <c r="I2910" s="52"/>
    </row>
    <row r="2911" spans="1:9" s="53" customFormat="1">
      <c r="A2911" s="49"/>
      <c r="B2911" s="50"/>
      <c r="C2911" s="51"/>
      <c r="D2911" s="49"/>
      <c r="E2911" s="52"/>
      <c r="F2911" s="52"/>
      <c r="G2911" s="52"/>
      <c r="H2911" s="52"/>
      <c r="I2911" s="52"/>
    </row>
    <row r="2912" spans="1:9" s="53" customFormat="1">
      <c r="A2912" s="49"/>
      <c r="B2912" s="50"/>
      <c r="C2912" s="51"/>
      <c r="D2912" s="49"/>
      <c r="E2912" s="52"/>
      <c r="F2912" s="52"/>
      <c r="G2912" s="52"/>
      <c r="H2912" s="52"/>
      <c r="I2912" s="52"/>
    </row>
    <row r="2913" spans="1:9" s="53" customFormat="1">
      <c r="A2913" s="49"/>
      <c r="B2913" s="50"/>
      <c r="C2913" s="51"/>
      <c r="D2913" s="49"/>
      <c r="E2913" s="52"/>
      <c r="F2913" s="52"/>
      <c r="G2913" s="52"/>
      <c r="H2913" s="52"/>
      <c r="I2913" s="52"/>
    </row>
    <row r="2914" spans="1:9" s="53" customFormat="1">
      <c r="A2914" s="49"/>
      <c r="B2914" s="50"/>
      <c r="C2914" s="51"/>
      <c r="D2914" s="49"/>
      <c r="E2914" s="52"/>
      <c r="F2914" s="52"/>
      <c r="G2914" s="52"/>
      <c r="H2914" s="52"/>
      <c r="I2914" s="52"/>
    </row>
    <row r="2915" spans="1:9" s="53" customFormat="1">
      <c r="A2915" s="49"/>
      <c r="B2915" s="50"/>
      <c r="C2915" s="51"/>
      <c r="D2915" s="49"/>
      <c r="E2915" s="52"/>
      <c r="F2915" s="52"/>
      <c r="G2915" s="52"/>
      <c r="H2915" s="52"/>
      <c r="I2915" s="52"/>
    </row>
    <row r="2916" spans="1:9" s="53" customFormat="1">
      <c r="A2916" s="49"/>
      <c r="B2916" s="50"/>
      <c r="C2916" s="51"/>
      <c r="D2916" s="49"/>
      <c r="E2916" s="52"/>
      <c r="F2916" s="52"/>
      <c r="G2916" s="52"/>
      <c r="H2916" s="52"/>
      <c r="I2916" s="52"/>
    </row>
    <row r="2917" spans="1:9" s="53" customFormat="1">
      <c r="A2917" s="49"/>
      <c r="B2917" s="50"/>
      <c r="C2917" s="51"/>
      <c r="D2917" s="49"/>
      <c r="E2917" s="52"/>
      <c r="F2917" s="52"/>
      <c r="G2917" s="52"/>
      <c r="H2917" s="52"/>
      <c r="I2917" s="52"/>
    </row>
    <row r="2918" spans="1:9" s="53" customFormat="1">
      <c r="A2918" s="49"/>
      <c r="B2918" s="50"/>
      <c r="C2918" s="51"/>
      <c r="D2918" s="49"/>
      <c r="E2918" s="52"/>
      <c r="F2918" s="52"/>
      <c r="G2918" s="52"/>
      <c r="H2918" s="52"/>
      <c r="I2918" s="52"/>
    </row>
    <row r="2919" spans="1:9" s="53" customFormat="1">
      <c r="A2919" s="49"/>
      <c r="B2919" s="50"/>
      <c r="C2919" s="51"/>
      <c r="D2919" s="49"/>
      <c r="E2919" s="52"/>
      <c r="F2919" s="52"/>
      <c r="G2919" s="52"/>
      <c r="H2919" s="52"/>
      <c r="I2919" s="52"/>
    </row>
    <row r="2920" spans="1:9" s="53" customFormat="1">
      <c r="A2920" s="49"/>
      <c r="B2920" s="50"/>
      <c r="C2920" s="51"/>
      <c r="D2920" s="49"/>
      <c r="E2920" s="52"/>
      <c r="F2920" s="52"/>
      <c r="G2920" s="52"/>
      <c r="H2920" s="52"/>
      <c r="I2920" s="52"/>
    </row>
    <row r="2921" spans="1:9" s="53" customFormat="1">
      <c r="A2921" s="49"/>
      <c r="B2921" s="50"/>
      <c r="C2921" s="51"/>
      <c r="D2921" s="49"/>
      <c r="E2921" s="52"/>
      <c r="F2921" s="52"/>
      <c r="G2921" s="52"/>
      <c r="H2921" s="52"/>
      <c r="I2921" s="52"/>
    </row>
    <row r="2922" spans="1:9" s="53" customFormat="1">
      <c r="A2922" s="49"/>
      <c r="B2922" s="50"/>
      <c r="C2922" s="51"/>
      <c r="D2922" s="49"/>
      <c r="E2922" s="52"/>
      <c r="F2922" s="52"/>
      <c r="G2922" s="52"/>
      <c r="H2922" s="52"/>
      <c r="I2922" s="52"/>
    </row>
    <row r="2923" spans="1:9" s="53" customFormat="1">
      <c r="A2923" s="49"/>
      <c r="B2923" s="50"/>
      <c r="C2923" s="51"/>
      <c r="D2923" s="49"/>
      <c r="E2923" s="52"/>
      <c r="F2923" s="52"/>
      <c r="G2923" s="52"/>
      <c r="H2923" s="52"/>
      <c r="I2923" s="52"/>
    </row>
    <row r="2924" spans="1:9" s="53" customFormat="1">
      <c r="A2924" s="49"/>
      <c r="B2924" s="50"/>
      <c r="C2924" s="51"/>
      <c r="D2924" s="49"/>
      <c r="E2924" s="52"/>
      <c r="F2924" s="52"/>
      <c r="G2924" s="52"/>
      <c r="H2924" s="52"/>
      <c r="I2924" s="52"/>
    </row>
    <row r="2925" spans="1:9" s="53" customFormat="1">
      <c r="A2925" s="49"/>
      <c r="B2925" s="50"/>
      <c r="C2925" s="51"/>
      <c r="D2925" s="49"/>
      <c r="E2925" s="52"/>
      <c r="F2925" s="52"/>
      <c r="G2925" s="52"/>
      <c r="H2925" s="52"/>
      <c r="I2925" s="52"/>
    </row>
    <row r="2926" spans="1:9" s="53" customFormat="1">
      <c r="A2926" s="49"/>
      <c r="B2926" s="50"/>
      <c r="C2926" s="51"/>
      <c r="D2926" s="49"/>
      <c r="E2926" s="52"/>
      <c r="F2926" s="52"/>
      <c r="G2926" s="52"/>
      <c r="H2926" s="52"/>
      <c r="I2926" s="52"/>
    </row>
    <row r="2927" spans="1:9" s="53" customFormat="1">
      <c r="A2927" s="49"/>
      <c r="B2927" s="50"/>
      <c r="C2927" s="51"/>
      <c r="D2927" s="49"/>
      <c r="E2927" s="52"/>
      <c r="F2927" s="52"/>
      <c r="G2927" s="52"/>
      <c r="H2927" s="52"/>
      <c r="I2927" s="52"/>
    </row>
    <row r="2928" spans="1:9" s="53" customFormat="1">
      <c r="A2928" s="49"/>
      <c r="B2928" s="50"/>
      <c r="C2928" s="51"/>
      <c r="D2928" s="49"/>
      <c r="E2928" s="52"/>
      <c r="F2928" s="52"/>
      <c r="G2928" s="52"/>
      <c r="H2928" s="52"/>
      <c r="I2928" s="52"/>
    </row>
    <row r="2929" spans="1:9" s="53" customFormat="1">
      <c r="A2929" s="49"/>
      <c r="B2929" s="50"/>
      <c r="C2929" s="51"/>
      <c r="D2929" s="49"/>
      <c r="E2929" s="52"/>
      <c r="F2929" s="52"/>
      <c r="G2929" s="52"/>
      <c r="H2929" s="52"/>
      <c r="I2929" s="52"/>
    </row>
    <row r="2930" spans="1:9" s="53" customFormat="1">
      <c r="A2930" s="49"/>
      <c r="B2930" s="50"/>
      <c r="C2930" s="51"/>
      <c r="D2930" s="49"/>
      <c r="E2930" s="52"/>
      <c r="F2930" s="52"/>
      <c r="G2930" s="52"/>
      <c r="H2930" s="52"/>
      <c r="I2930" s="52"/>
    </row>
    <row r="2931" spans="1:9" s="53" customFormat="1">
      <c r="A2931" s="49"/>
      <c r="B2931" s="50"/>
      <c r="C2931" s="51"/>
      <c r="D2931" s="49"/>
      <c r="E2931" s="52"/>
      <c r="F2931" s="52"/>
      <c r="G2931" s="52"/>
      <c r="H2931" s="52"/>
      <c r="I2931" s="52"/>
    </row>
    <row r="2932" spans="1:9" s="53" customFormat="1">
      <c r="A2932" s="49"/>
      <c r="B2932" s="50"/>
      <c r="C2932" s="51"/>
      <c r="D2932" s="49"/>
      <c r="E2932" s="52"/>
      <c r="F2932" s="52"/>
      <c r="G2932" s="52"/>
      <c r="H2932" s="52"/>
      <c r="I2932" s="52"/>
    </row>
    <row r="2933" spans="1:9" s="53" customFormat="1">
      <c r="A2933" s="49"/>
      <c r="B2933" s="50"/>
      <c r="C2933" s="51"/>
      <c r="D2933" s="49"/>
      <c r="E2933" s="52"/>
      <c r="F2933" s="52"/>
      <c r="G2933" s="52"/>
      <c r="H2933" s="52"/>
      <c r="I2933" s="52"/>
    </row>
    <row r="2934" spans="1:9" s="53" customFormat="1">
      <c r="A2934" s="49"/>
      <c r="B2934" s="50"/>
      <c r="C2934" s="51"/>
      <c r="D2934" s="49"/>
      <c r="E2934" s="52"/>
      <c r="F2934" s="52"/>
      <c r="G2934" s="52"/>
      <c r="H2934" s="52"/>
      <c r="I2934" s="52"/>
    </row>
    <row r="2935" spans="1:9" s="53" customFormat="1">
      <c r="A2935" s="49"/>
      <c r="B2935" s="50"/>
      <c r="C2935" s="51"/>
      <c r="D2935" s="49"/>
      <c r="E2935" s="52"/>
      <c r="F2935" s="52"/>
      <c r="G2935" s="52"/>
      <c r="H2935" s="52"/>
      <c r="I2935" s="52"/>
    </row>
    <row r="2936" spans="1:9" s="53" customFormat="1">
      <c r="A2936" s="49"/>
      <c r="B2936" s="50"/>
      <c r="C2936" s="51"/>
      <c r="D2936" s="49"/>
      <c r="E2936" s="52"/>
      <c r="F2936" s="52"/>
      <c r="G2936" s="52"/>
      <c r="H2936" s="52"/>
      <c r="I2936" s="52"/>
    </row>
    <row r="2937" spans="1:9" s="53" customFormat="1">
      <c r="A2937" s="49"/>
      <c r="B2937" s="50"/>
      <c r="C2937" s="51"/>
      <c r="D2937" s="49"/>
      <c r="E2937" s="52"/>
      <c r="F2937" s="52"/>
      <c r="G2937" s="52"/>
      <c r="H2937" s="52"/>
      <c r="I2937" s="52"/>
    </row>
    <row r="2938" spans="1:9" s="53" customFormat="1">
      <c r="A2938" s="49"/>
      <c r="B2938" s="50"/>
      <c r="C2938" s="51"/>
      <c r="D2938" s="49"/>
      <c r="E2938" s="52"/>
      <c r="F2938" s="52"/>
      <c r="G2938" s="52"/>
      <c r="H2938" s="52"/>
      <c r="I2938" s="52"/>
    </row>
    <row r="2939" spans="1:9" s="53" customFormat="1">
      <c r="A2939" s="49"/>
      <c r="B2939" s="50"/>
      <c r="C2939" s="51"/>
      <c r="D2939" s="49"/>
      <c r="E2939" s="52"/>
      <c r="F2939" s="52"/>
      <c r="G2939" s="52"/>
      <c r="H2939" s="52"/>
      <c r="I2939" s="52"/>
    </row>
    <row r="2940" spans="1:9" s="53" customFormat="1">
      <c r="A2940" s="49"/>
      <c r="B2940" s="50"/>
      <c r="C2940" s="51"/>
      <c r="D2940" s="49"/>
      <c r="E2940" s="52"/>
      <c r="F2940" s="52"/>
      <c r="G2940" s="52"/>
      <c r="H2940" s="52"/>
      <c r="I2940" s="52"/>
    </row>
    <row r="2941" spans="1:9" s="53" customFormat="1">
      <c r="A2941" s="49"/>
      <c r="B2941" s="50"/>
      <c r="C2941" s="51"/>
      <c r="D2941" s="49"/>
      <c r="E2941" s="52"/>
      <c r="F2941" s="52"/>
      <c r="G2941" s="52"/>
      <c r="H2941" s="52"/>
      <c r="I2941" s="52"/>
    </row>
    <row r="2942" spans="1:9" s="53" customFormat="1">
      <c r="A2942" s="49"/>
      <c r="B2942" s="50"/>
      <c r="C2942" s="51"/>
      <c r="D2942" s="49"/>
      <c r="E2942" s="52"/>
      <c r="F2942" s="52"/>
      <c r="G2942" s="52"/>
      <c r="H2942" s="52"/>
      <c r="I2942" s="52"/>
    </row>
    <row r="2943" spans="1:9" s="53" customFormat="1">
      <c r="A2943" s="49"/>
      <c r="B2943" s="50"/>
      <c r="C2943" s="51"/>
      <c r="D2943" s="49"/>
      <c r="E2943" s="52"/>
      <c r="F2943" s="52"/>
      <c r="G2943" s="52"/>
      <c r="H2943" s="52"/>
      <c r="I2943" s="52"/>
    </row>
    <row r="2944" spans="1:9" s="53" customFormat="1">
      <c r="A2944" s="49"/>
      <c r="B2944" s="50"/>
      <c r="C2944" s="51"/>
      <c r="D2944" s="49"/>
      <c r="E2944" s="52"/>
      <c r="F2944" s="52"/>
      <c r="G2944" s="52"/>
      <c r="H2944" s="52"/>
      <c r="I2944" s="52"/>
    </row>
    <row r="2945" spans="1:9" s="53" customFormat="1">
      <c r="A2945" s="49"/>
      <c r="B2945" s="50"/>
      <c r="C2945" s="51"/>
      <c r="D2945" s="49"/>
      <c r="E2945" s="52"/>
      <c r="F2945" s="52"/>
      <c r="G2945" s="52"/>
      <c r="H2945" s="52"/>
      <c r="I2945" s="52"/>
    </row>
    <row r="2946" spans="1:9" s="53" customFormat="1">
      <c r="A2946" s="49"/>
      <c r="B2946" s="50"/>
      <c r="C2946" s="51"/>
      <c r="D2946" s="49"/>
      <c r="E2946" s="52"/>
      <c r="F2946" s="52"/>
      <c r="G2946" s="52"/>
      <c r="H2946" s="52"/>
      <c r="I2946" s="52"/>
    </row>
    <row r="2947" spans="1:9" s="53" customFormat="1">
      <c r="A2947" s="49"/>
      <c r="B2947" s="50"/>
      <c r="C2947" s="51"/>
      <c r="D2947" s="49"/>
      <c r="E2947" s="52"/>
      <c r="F2947" s="52"/>
      <c r="G2947" s="52"/>
      <c r="H2947" s="52"/>
      <c r="I2947" s="52"/>
    </row>
    <row r="2948" spans="1:9" s="53" customFormat="1">
      <c r="A2948" s="49"/>
      <c r="B2948" s="50"/>
      <c r="C2948" s="51"/>
      <c r="D2948" s="49"/>
      <c r="E2948" s="52"/>
      <c r="F2948" s="52"/>
      <c r="G2948" s="52"/>
      <c r="H2948" s="52"/>
      <c r="I2948" s="52"/>
    </row>
    <row r="2949" spans="1:9" s="53" customFormat="1">
      <c r="A2949" s="49"/>
      <c r="B2949" s="50"/>
      <c r="C2949" s="51"/>
      <c r="D2949" s="49"/>
      <c r="E2949" s="52"/>
      <c r="F2949" s="52"/>
      <c r="G2949" s="52"/>
      <c r="H2949" s="52"/>
      <c r="I2949" s="52"/>
    </row>
    <row r="2950" spans="1:9" s="53" customFormat="1">
      <c r="A2950" s="49"/>
      <c r="B2950" s="50"/>
      <c r="C2950" s="51"/>
      <c r="D2950" s="49"/>
      <c r="E2950" s="52"/>
      <c r="F2950" s="52"/>
      <c r="G2950" s="52"/>
      <c r="H2950" s="52"/>
      <c r="I2950" s="52"/>
    </row>
    <row r="2951" spans="1:9" s="53" customFormat="1">
      <c r="A2951" s="49"/>
      <c r="B2951" s="50"/>
      <c r="C2951" s="51"/>
      <c r="D2951" s="49"/>
      <c r="E2951" s="52"/>
      <c r="F2951" s="52"/>
      <c r="G2951" s="52"/>
      <c r="H2951" s="52"/>
      <c r="I2951" s="52"/>
    </row>
    <row r="2952" spans="1:9" s="53" customFormat="1">
      <c r="A2952" s="49"/>
      <c r="B2952" s="50"/>
      <c r="C2952" s="51"/>
      <c r="D2952" s="49"/>
      <c r="E2952" s="52"/>
      <c r="F2952" s="52"/>
      <c r="G2952" s="52"/>
      <c r="H2952" s="52"/>
      <c r="I2952" s="52"/>
    </row>
    <row r="2953" spans="1:9" s="53" customFormat="1">
      <c r="A2953" s="49"/>
      <c r="B2953" s="50"/>
      <c r="C2953" s="51"/>
      <c r="D2953" s="49"/>
      <c r="E2953" s="52"/>
      <c r="F2953" s="52"/>
      <c r="G2953" s="52"/>
      <c r="H2953" s="52"/>
      <c r="I2953" s="52"/>
    </row>
    <row r="2954" spans="1:9" s="53" customFormat="1">
      <c r="A2954" s="49"/>
      <c r="B2954" s="50"/>
      <c r="C2954" s="51"/>
      <c r="D2954" s="49"/>
      <c r="E2954" s="52"/>
      <c r="F2954" s="52"/>
      <c r="G2954" s="52"/>
      <c r="H2954" s="52"/>
      <c r="I2954" s="52"/>
    </row>
    <row r="2955" spans="1:9" s="53" customFormat="1">
      <c r="A2955" s="49"/>
      <c r="B2955" s="50"/>
      <c r="C2955" s="51"/>
      <c r="D2955" s="49"/>
      <c r="E2955" s="52"/>
      <c r="F2955" s="52"/>
      <c r="G2955" s="52"/>
      <c r="H2955" s="52"/>
      <c r="I2955" s="52"/>
    </row>
    <row r="2956" spans="1:9" s="53" customFormat="1">
      <c r="A2956" s="49"/>
      <c r="B2956" s="50"/>
      <c r="C2956" s="51"/>
      <c r="D2956" s="49"/>
      <c r="E2956" s="52"/>
      <c r="F2956" s="52"/>
      <c r="G2956" s="52"/>
      <c r="H2956" s="52"/>
      <c r="I2956" s="52"/>
    </row>
    <row r="2957" spans="1:9" s="53" customFormat="1">
      <c r="A2957" s="49"/>
      <c r="B2957" s="50"/>
      <c r="C2957" s="51"/>
      <c r="D2957" s="49"/>
      <c r="E2957" s="52"/>
      <c r="F2957" s="52"/>
      <c r="G2957" s="52"/>
      <c r="H2957" s="52"/>
      <c r="I2957" s="52"/>
    </row>
    <row r="2958" spans="1:9" s="53" customFormat="1">
      <c r="A2958" s="49"/>
      <c r="B2958" s="50"/>
      <c r="C2958" s="51"/>
      <c r="D2958" s="49"/>
      <c r="E2958" s="52"/>
      <c r="F2958" s="52"/>
      <c r="G2958" s="52"/>
      <c r="H2958" s="52"/>
      <c r="I2958" s="52"/>
    </row>
    <row r="2959" spans="1:9" s="53" customFormat="1">
      <c r="A2959" s="49"/>
      <c r="B2959" s="50"/>
      <c r="C2959" s="51"/>
      <c r="D2959" s="49"/>
      <c r="E2959" s="52"/>
      <c r="F2959" s="52"/>
      <c r="G2959" s="52"/>
      <c r="H2959" s="52"/>
      <c r="I2959" s="52"/>
    </row>
    <row r="2960" spans="1:9" s="53" customFormat="1">
      <c r="A2960" s="49"/>
      <c r="B2960" s="50"/>
      <c r="C2960" s="51"/>
      <c r="D2960" s="49"/>
      <c r="E2960" s="52"/>
      <c r="F2960" s="52"/>
      <c r="G2960" s="52"/>
      <c r="H2960" s="52"/>
      <c r="I2960" s="52"/>
    </row>
    <row r="2961" spans="1:9" s="53" customFormat="1">
      <c r="A2961" s="49"/>
      <c r="B2961" s="50"/>
      <c r="C2961" s="51"/>
      <c r="D2961" s="49"/>
      <c r="E2961" s="52"/>
      <c r="F2961" s="52"/>
      <c r="G2961" s="52"/>
      <c r="H2961" s="52"/>
      <c r="I2961" s="52"/>
    </row>
    <row r="2962" spans="1:9" s="53" customFormat="1">
      <c r="A2962" s="49"/>
      <c r="B2962" s="50"/>
      <c r="C2962" s="51"/>
      <c r="D2962" s="49"/>
      <c r="E2962" s="52"/>
      <c r="F2962" s="52"/>
      <c r="G2962" s="52"/>
      <c r="H2962" s="52"/>
      <c r="I2962" s="52"/>
    </row>
    <row r="2963" spans="1:9" s="53" customFormat="1">
      <c r="A2963" s="49"/>
      <c r="B2963" s="50"/>
      <c r="C2963" s="51"/>
      <c r="D2963" s="49"/>
      <c r="E2963" s="52"/>
      <c r="F2963" s="52"/>
      <c r="G2963" s="52"/>
      <c r="H2963" s="52"/>
      <c r="I2963" s="52"/>
    </row>
    <row r="2964" spans="1:9" s="53" customFormat="1">
      <c r="A2964" s="49"/>
      <c r="B2964" s="50"/>
      <c r="C2964" s="51"/>
      <c r="D2964" s="49"/>
      <c r="E2964" s="52"/>
      <c r="F2964" s="52"/>
      <c r="G2964" s="52"/>
      <c r="H2964" s="52"/>
      <c r="I2964" s="52"/>
    </row>
    <row r="2965" spans="1:9" s="53" customFormat="1">
      <c r="A2965" s="49"/>
      <c r="B2965" s="50"/>
      <c r="C2965" s="51"/>
      <c r="D2965" s="49"/>
      <c r="E2965" s="52"/>
      <c r="F2965" s="52"/>
      <c r="G2965" s="52"/>
      <c r="H2965" s="52"/>
      <c r="I2965" s="52"/>
    </row>
    <row r="2966" spans="1:9" s="53" customFormat="1">
      <c r="A2966" s="49"/>
      <c r="B2966" s="50"/>
      <c r="C2966" s="51"/>
      <c r="D2966" s="49"/>
      <c r="E2966" s="52"/>
      <c r="F2966" s="52"/>
      <c r="G2966" s="52"/>
      <c r="H2966" s="52"/>
      <c r="I2966" s="52"/>
    </row>
    <row r="2967" spans="1:9" s="53" customFormat="1">
      <c r="A2967" s="49"/>
      <c r="B2967" s="50"/>
      <c r="C2967" s="51"/>
      <c r="D2967" s="49"/>
      <c r="E2967" s="52"/>
      <c r="F2967" s="52"/>
      <c r="G2967" s="52"/>
      <c r="H2967" s="52"/>
      <c r="I2967" s="52"/>
    </row>
    <row r="2968" spans="1:9" s="53" customFormat="1">
      <c r="A2968" s="49"/>
      <c r="B2968" s="50"/>
      <c r="C2968" s="51"/>
      <c r="D2968" s="49"/>
      <c r="E2968" s="52"/>
      <c r="F2968" s="52"/>
      <c r="G2968" s="52"/>
      <c r="H2968" s="52"/>
      <c r="I2968" s="52"/>
    </row>
    <row r="2969" spans="1:9" s="53" customFormat="1">
      <c r="A2969" s="49"/>
      <c r="B2969" s="50"/>
      <c r="C2969" s="51"/>
      <c r="D2969" s="49"/>
      <c r="E2969" s="52"/>
      <c r="F2969" s="52"/>
      <c r="G2969" s="52"/>
      <c r="H2969" s="52"/>
      <c r="I2969" s="52"/>
    </row>
    <row r="2970" spans="1:9" s="53" customFormat="1">
      <c r="A2970" s="49"/>
      <c r="B2970" s="50"/>
      <c r="C2970" s="51"/>
      <c r="D2970" s="49"/>
      <c r="E2970" s="52"/>
      <c r="F2970" s="52"/>
      <c r="G2970" s="52"/>
      <c r="H2970" s="52"/>
      <c r="I2970" s="52"/>
    </row>
    <row r="2971" spans="1:9" s="53" customFormat="1">
      <c r="A2971" s="49"/>
      <c r="B2971" s="50"/>
      <c r="C2971" s="51"/>
      <c r="D2971" s="49"/>
      <c r="E2971" s="52"/>
      <c r="F2971" s="52"/>
      <c r="G2971" s="52"/>
      <c r="H2971" s="52"/>
      <c r="I2971" s="52"/>
    </row>
    <row r="2972" spans="1:9" s="53" customFormat="1">
      <c r="A2972" s="49"/>
      <c r="B2972" s="50"/>
      <c r="C2972" s="51"/>
      <c r="D2972" s="49"/>
      <c r="E2972" s="52"/>
      <c r="F2972" s="52"/>
      <c r="G2972" s="52"/>
      <c r="H2972" s="52"/>
      <c r="I2972" s="52"/>
    </row>
    <row r="2973" spans="1:9" s="53" customFormat="1">
      <c r="A2973" s="49"/>
      <c r="B2973" s="50"/>
      <c r="C2973" s="51"/>
      <c r="D2973" s="49"/>
      <c r="E2973" s="52"/>
      <c r="F2973" s="52"/>
      <c r="G2973" s="52"/>
      <c r="H2973" s="52"/>
      <c r="I2973" s="52"/>
    </row>
    <row r="2974" spans="1:9" s="53" customFormat="1">
      <c r="A2974" s="49"/>
      <c r="B2974" s="50"/>
      <c r="C2974" s="51"/>
      <c r="D2974" s="49"/>
      <c r="E2974" s="52"/>
      <c r="F2974" s="52"/>
      <c r="G2974" s="52"/>
      <c r="H2974" s="52"/>
      <c r="I2974" s="52"/>
    </row>
    <row r="2975" spans="1:9" s="53" customFormat="1">
      <c r="A2975" s="49"/>
      <c r="B2975" s="50"/>
      <c r="C2975" s="51"/>
      <c r="D2975" s="49"/>
      <c r="E2975" s="52"/>
      <c r="F2975" s="52"/>
      <c r="G2975" s="52"/>
      <c r="H2975" s="52"/>
      <c r="I2975" s="52"/>
    </row>
    <row r="2976" spans="1:9" s="53" customFormat="1">
      <c r="A2976" s="49"/>
      <c r="B2976" s="50"/>
      <c r="C2976" s="51"/>
      <c r="D2976" s="49"/>
      <c r="E2976" s="52"/>
      <c r="F2976" s="52"/>
      <c r="G2976" s="52"/>
      <c r="H2976" s="52"/>
      <c r="I2976" s="52"/>
    </row>
    <row r="2977" spans="1:9" s="53" customFormat="1">
      <c r="A2977" s="49"/>
      <c r="B2977" s="50"/>
      <c r="C2977" s="51"/>
      <c r="D2977" s="49"/>
      <c r="E2977" s="52"/>
      <c r="F2977" s="52"/>
      <c r="G2977" s="52"/>
      <c r="H2977" s="52"/>
      <c r="I2977" s="52"/>
    </row>
    <row r="2978" spans="1:9" s="53" customFormat="1">
      <c r="A2978" s="49"/>
      <c r="B2978" s="50"/>
      <c r="C2978" s="51"/>
      <c r="D2978" s="49"/>
      <c r="E2978" s="52"/>
      <c r="F2978" s="52"/>
      <c r="G2978" s="52"/>
      <c r="H2978" s="52"/>
      <c r="I2978" s="52"/>
    </row>
    <row r="2979" spans="1:9" s="53" customFormat="1">
      <c r="A2979" s="49"/>
      <c r="B2979" s="50"/>
      <c r="C2979" s="51"/>
      <c r="D2979" s="49"/>
      <c r="E2979" s="52"/>
      <c r="F2979" s="52"/>
      <c r="G2979" s="52"/>
      <c r="H2979" s="52"/>
      <c r="I2979" s="52"/>
    </row>
    <row r="2980" spans="1:9" s="53" customFormat="1">
      <c r="A2980" s="49"/>
      <c r="B2980" s="50"/>
      <c r="C2980" s="51"/>
      <c r="D2980" s="49"/>
      <c r="E2980" s="52"/>
      <c r="F2980" s="52"/>
      <c r="G2980" s="52"/>
      <c r="H2980" s="52"/>
      <c r="I2980" s="52"/>
    </row>
    <row r="2981" spans="1:9" s="53" customFormat="1">
      <c r="A2981" s="49"/>
      <c r="B2981" s="50"/>
      <c r="C2981" s="51"/>
      <c r="D2981" s="49"/>
      <c r="E2981" s="52"/>
      <c r="F2981" s="52"/>
      <c r="G2981" s="52"/>
      <c r="H2981" s="52"/>
      <c r="I2981" s="52"/>
    </row>
    <row r="2982" spans="1:9" s="53" customFormat="1">
      <c r="A2982" s="49"/>
      <c r="B2982" s="50"/>
      <c r="C2982" s="51"/>
      <c r="D2982" s="49"/>
      <c r="E2982" s="52"/>
      <c r="F2982" s="52"/>
      <c r="G2982" s="52"/>
      <c r="H2982" s="52"/>
      <c r="I2982" s="52"/>
    </row>
    <row r="2983" spans="1:9" s="53" customFormat="1">
      <c r="A2983" s="49"/>
      <c r="B2983" s="50"/>
      <c r="C2983" s="51"/>
      <c r="D2983" s="49"/>
      <c r="E2983" s="52"/>
      <c r="F2983" s="52"/>
      <c r="G2983" s="52"/>
      <c r="H2983" s="52"/>
      <c r="I2983" s="52"/>
    </row>
    <row r="2984" spans="1:9" s="53" customFormat="1">
      <c r="A2984" s="49"/>
      <c r="B2984" s="50"/>
      <c r="C2984" s="51"/>
      <c r="D2984" s="49"/>
      <c r="E2984" s="52"/>
      <c r="F2984" s="52"/>
      <c r="G2984" s="52"/>
      <c r="H2984" s="52"/>
      <c r="I2984" s="52"/>
    </row>
    <row r="2985" spans="1:9" s="53" customFormat="1">
      <c r="A2985" s="49"/>
      <c r="B2985" s="50"/>
      <c r="C2985" s="51"/>
      <c r="D2985" s="49"/>
      <c r="E2985" s="52"/>
      <c r="F2985" s="52"/>
      <c r="G2985" s="52"/>
      <c r="H2985" s="52"/>
      <c r="I2985" s="52"/>
    </row>
    <row r="2986" spans="1:9" s="53" customFormat="1">
      <c r="A2986" s="49"/>
      <c r="B2986" s="50"/>
      <c r="C2986" s="51"/>
      <c r="D2986" s="49"/>
      <c r="E2986" s="52"/>
      <c r="F2986" s="52"/>
      <c r="G2986" s="52"/>
      <c r="H2986" s="52"/>
      <c r="I2986" s="52"/>
    </row>
    <row r="2987" spans="1:9" s="53" customFormat="1">
      <c r="A2987" s="49"/>
      <c r="B2987" s="50"/>
      <c r="C2987" s="51"/>
      <c r="D2987" s="49"/>
      <c r="E2987" s="52"/>
      <c r="F2987" s="52"/>
      <c r="G2987" s="52"/>
      <c r="H2987" s="52"/>
      <c r="I2987" s="52"/>
    </row>
    <row r="2988" spans="1:9" s="53" customFormat="1">
      <c r="A2988" s="49"/>
      <c r="B2988" s="50"/>
      <c r="C2988" s="51"/>
      <c r="D2988" s="49"/>
      <c r="E2988" s="52"/>
      <c r="F2988" s="52"/>
      <c r="G2988" s="52"/>
      <c r="H2988" s="52"/>
      <c r="I2988" s="52"/>
    </row>
    <row r="2989" spans="1:9" s="53" customFormat="1">
      <c r="A2989" s="49"/>
      <c r="B2989" s="50"/>
      <c r="C2989" s="51"/>
      <c r="D2989" s="49"/>
      <c r="E2989" s="52"/>
      <c r="F2989" s="52"/>
      <c r="G2989" s="52"/>
      <c r="H2989" s="52"/>
      <c r="I2989" s="52"/>
    </row>
    <row r="2990" spans="1:9" s="53" customFormat="1">
      <c r="A2990" s="49"/>
      <c r="B2990" s="50"/>
      <c r="C2990" s="51"/>
      <c r="D2990" s="49"/>
      <c r="E2990" s="52"/>
      <c r="F2990" s="52"/>
      <c r="G2990" s="52"/>
      <c r="H2990" s="52"/>
      <c r="I2990" s="52"/>
    </row>
    <row r="2991" spans="1:9" s="53" customFormat="1">
      <c r="A2991" s="49"/>
      <c r="B2991" s="50"/>
      <c r="C2991" s="51"/>
      <c r="D2991" s="49"/>
      <c r="E2991" s="52"/>
      <c r="F2991" s="52"/>
      <c r="G2991" s="52"/>
      <c r="H2991" s="52"/>
      <c r="I2991" s="52"/>
    </row>
    <row r="2992" spans="1:9" s="53" customFormat="1">
      <c r="A2992" s="49"/>
      <c r="B2992" s="50"/>
      <c r="C2992" s="51"/>
      <c r="D2992" s="49"/>
      <c r="E2992" s="52"/>
      <c r="F2992" s="52"/>
      <c r="G2992" s="52"/>
      <c r="H2992" s="52"/>
      <c r="I2992" s="52"/>
    </row>
    <row r="2993" spans="1:9" s="53" customFormat="1">
      <c r="A2993" s="49"/>
      <c r="B2993" s="50"/>
      <c r="C2993" s="51"/>
      <c r="D2993" s="49"/>
      <c r="E2993" s="52"/>
      <c r="F2993" s="52"/>
      <c r="G2993" s="52"/>
      <c r="H2993" s="52"/>
      <c r="I2993" s="52"/>
    </row>
    <row r="2994" spans="1:9" s="53" customFormat="1">
      <c r="A2994" s="49"/>
      <c r="B2994" s="50"/>
      <c r="C2994" s="51"/>
      <c r="D2994" s="49"/>
      <c r="E2994" s="52"/>
      <c r="F2994" s="52"/>
      <c r="G2994" s="52"/>
      <c r="H2994" s="52"/>
      <c r="I2994" s="52"/>
    </row>
    <row r="2995" spans="1:9" s="53" customFormat="1">
      <c r="A2995" s="49"/>
      <c r="B2995" s="50"/>
      <c r="C2995" s="51"/>
      <c r="D2995" s="49"/>
      <c r="E2995" s="52"/>
      <c r="F2995" s="52"/>
      <c r="G2995" s="52"/>
      <c r="H2995" s="52"/>
      <c r="I2995" s="52"/>
    </row>
    <row r="2996" spans="1:9" s="53" customFormat="1">
      <c r="A2996" s="49"/>
      <c r="B2996" s="50"/>
      <c r="C2996" s="51"/>
      <c r="D2996" s="49"/>
      <c r="E2996" s="52"/>
      <c r="F2996" s="52"/>
      <c r="G2996" s="52"/>
      <c r="H2996" s="52"/>
      <c r="I2996" s="52"/>
    </row>
    <row r="2997" spans="1:9" s="53" customFormat="1">
      <c r="A2997" s="49"/>
      <c r="B2997" s="50"/>
      <c r="C2997" s="51"/>
      <c r="D2997" s="49"/>
      <c r="E2997" s="52"/>
      <c r="F2997" s="52"/>
      <c r="G2997" s="52"/>
      <c r="H2997" s="52"/>
      <c r="I2997" s="52"/>
    </row>
    <row r="2998" spans="1:9" s="53" customFormat="1">
      <c r="A2998" s="49"/>
      <c r="B2998" s="50"/>
      <c r="C2998" s="51"/>
      <c r="D2998" s="49"/>
      <c r="E2998" s="52"/>
      <c r="F2998" s="52"/>
      <c r="G2998" s="52"/>
      <c r="H2998" s="52"/>
      <c r="I2998" s="52"/>
    </row>
    <row r="2999" spans="1:9" s="53" customFormat="1">
      <c r="A2999" s="49"/>
      <c r="B2999" s="50"/>
      <c r="C2999" s="51"/>
      <c r="D2999" s="49"/>
      <c r="E2999" s="52"/>
      <c r="F2999" s="52"/>
      <c r="G2999" s="52"/>
      <c r="H2999" s="52"/>
      <c r="I2999" s="52"/>
    </row>
    <row r="3000" spans="1:9" s="53" customFormat="1">
      <c r="A3000" s="49"/>
      <c r="B3000" s="50"/>
      <c r="C3000" s="51"/>
      <c r="D3000" s="49"/>
      <c r="E3000" s="52"/>
      <c r="F3000" s="52"/>
      <c r="G3000" s="52"/>
      <c r="H3000" s="52"/>
      <c r="I3000" s="52"/>
    </row>
    <row r="3001" spans="1:9" s="53" customFormat="1">
      <c r="A3001" s="49"/>
      <c r="B3001" s="50"/>
      <c r="C3001" s="51"/>
      <c r="D3001" s="49"/>
      <c r="E3001" s="52"/>
      <c r="F3001" s="52"/>
      <c r="G3001" s="52"/>
      <c r="H3001" s="52"/>
      <c r="I3001" s="52"/>
    </row>
    <row r="3002" spans="1:9" s="53" customFormat="1">
      <c r="A3002" s="49"/>
      <c r="B3002" s="50"/>
      <c r="C3002" s="51"/>
      <c r="D3002" s="49"/>
      <c r="E3002" s="52"/>
      <c r="F3002" s="52"/>
      <c r="G3002" s="52"/>
      <c r="H3002" s="52"/>
      <c r="I3002" s="52"/>
    </row>
    <row r="3003" spans="1:9" s="53" customFormat="1">
      <c r="A3003" s="49"/>
      <c r="B3003" s="50"/>
      <c r="C3003" s="51"/>
      <c r="D3003" s="49"/>
      <c r="E3003" s="52"/>
      <c r="F3003" s="52"/>
      <c r="G3003" s="52"/>
      <c r="H3003" s="52"/>
      <c r="I3003" s="52"/>
    </row>
    <row r="3004" spans="1:9" s="53" customFormat="1">
      <c r="A3004" s="49"/>
      <c r="B3004" s="50"/>
      <c r="C3004" s="51"/>
      <c r="D3004" s="49"/>
      <c r="E3004" s="52"/>
      <c r="F3004" s="52"/>
      <c r="G3004" s="52"/>
      <c r="H3004" s="52"/>
      <c r="I3004" s="52"/>
    </row>
    <row r="3005" spans="1:9" s="53" customFormat="1">
      <c r="A3005" s="49"/>
      <c r="B3005" s="50"/>
      <c r="C3005" s="51"/>
      <c r="D3005" s="49"/>
      <c r="E3005" s="52"/>
      <c r="F3005" s="52"/>
      <c r="G3005" s="52"/>
      <c r="H3005" s="52"/>
      <c r="I3005" s="52"/>
    </row>
    <row r="3006" spans="1:9" s="53" customFormat="1">
      <c r="A3006" s="49"/>
      <c r="B3006" s="50"/>
      <c r="C3006" s="51"/>
      <c r="D3006" s="49"/>
      <c r="E3006" s="52"/>
      <c r="F3006" s="52"/>
      <c r="G3006" s="52"/>
      <c r="H3006" s="52"/>
      <c r="I3006" s="52"/>
    </row>
    <row r="3007" spans="1:9" s="53" customFormat="1">
      <c r="A3007" s="49"/>
      <c r="B3007" s="50"/>
      <c r="C3007" s="51"/>
      <c r="D3007" s="49"/>
      <c r="E3007" s="52"/>
      <c r="F3007" s="52"/>
      <c r="G3007" s="52"/>
      <c r="H3007" s="52"/>
      <c r="I3007" s="52"/>
    </row>
    <row r="3008" spans="1:9" s="53" customFormat="1">
      <c r="A3008" s="49"/>
      <c r="B3008" s="50"/>
      <c r="C3008" s="51"/>
      <c r="D3008" s="49"/>
      <c r="E3008" s="52"/>
      <c r="F3008" s="52"/>
      <c r="G3008" s="52"/>
      <c r="H3008" s="52"/>
      <c r="I3008" s="52"/>
    </row>
    <row r="3009" spans="1:9" s="53" customFormat="1">
      <c r="A3009" s="49"/>
      <c r="B3009" s="50"/>
      <c r="C3009" s="51"/>
      <c r="D3009" s="49"/>
      <c r="E3009" s="52"/>
      <c r="F3009" s="52"/>
      <c r="G3009" s="52"/>
      <c r="H3009" s="52"/>
      <c r="I3009" s="52"/>
    </row>
    <row r="3010" spans="1:9" s="53" customFormat="1">
      <c r="A3010" s="49"/>
      <c r="B3010" s="50"/>
      <c r="C3010" s="51"/>
      <c r="D3010" s="49"/>
      <c r="E3010" s="52"/>
      <c r="F3010" s="52"/>
      <c r="G3010" s="52"/>
      <c r="H3010" s="52"/>
      <c r="I3010" s="52"/>
    </row>
    <row r="3011" spans="1:9" s="53" customFormat="1">
      <c r="A3011" s="49"/>
      <c r="B3011" s="50"/>
      <c r="C3011" s="51"/>
      <c r="D3011" s="49"/>
      <c r="E3011" s="52"/>
      <c r="F3011" s="52"/>
      <c r="G3011" s="52"/>
      <c r="H3011" s="52"/>
      <c r="I3011" s="52"/>
    </row>
    <row r="3012" spans="1:9" s="53" customFormat="1">
      <c r="A3012" s="49"/>
      <c r="B3012" s="50"/>
      <c r="C3012" s="51"/>
      <c r="D3012" s="49"/>
      <c r="E3012" s="52"/>
      <c r="F3012" s="52"/>
      <c r="G3012" s="52"/>
      <c r="H3012" s="52"/>
      <c r="I3012" s="52"/>
    </row>
    <row r="3013" spans="1:9" s="53" customFormat="1">
      <c r="A3013" s="49"/>
      <c r="B3013" s="50"/>
      <c r="C3013" s="51"/>
      <c r="D3013" s="49"/>
      <c r="E3013" s="52"/>
      <c r="F3013" s="52"/>
      <c r="G3013" s="52"/>
      <c r="H3013" s="52"/>
      <c r="I3013" s="52"/>
    </row>
    <row r="3014" spans="1:9" s="53" customFormat="1">
      <c r="A3014" s="49"/>
      <c r="B3014" s="50"/>
      <c r="C3014" s="51"/>
      <c r="D3014" s="49"/>
      <c r="E3014" s="52"/>
      <c r="F3014" s="52"/>
      <c r="G3014" s="52"/>
      <c r="H3014" s="52"/>
      <c r="I3014" s="52"/>
    </row>
    <row r="3015" spans="1:9" s="53" customFormat="1">
      <c r="A3015" s="49"/>
      <c r="B3015" s="50"/>
      <c r="C3015" s="51"/>
      <c r="D3015" s="49"/>
      <c r="E3015" s="52"/>
      <c r="F3015" s="52"/>
      <c r="G3015" s="52"/>
      <c r="H3015" s="52"/>
      <c r="I3015" s="52"/>
    </row>
    <row r="3016" spans="1:9" s="53" customFormat="1">
      <c r="A3016" s="49"/>
      <c r="B3016" s="50"/>
      <c r="C3016" s="51"/>
      <c r="D3016" s="49"/>
      <c r="E3016" s="52"/>
      <c r="F3016" s="52"/>
      <c r="G3016" s="52"/>
      <c r="H3016" s="52"/>
      <c r="I3016" s="52"/>
    </row>
    <row r="3017" spans="1:9" s="53" customFormat="1">
      <c r="A3017" s="49"/>
      <c r="B3017" s="50"/>
      <c r="C3017" s="51"/>
      <c r="D3017" s="49"/>
      <c r="E3017" s="52"/>
      <c r="F3017" s="52"/>
      <c r="G3017" s="52"/>
      <c r="H3017" s="52"/>
      <c r="I3017" s="52"/>
    </row>
    <row r="3018" spans="1:9" s="53" customFormat="1">
      <c r="A3018" s="49"/>
      <c r="B3018" s="50"/>
      <c r="C3018" s="51"/>
      <c r="D3018" s="49"/>
      <c r="E3018" s="52"/>
      <c r="F3018" s="52"/>
      <c r="G3018" s="52"/>
      <c r="H3018" s="52"/>
      <c r="I3018" s="52"/>
    </row>
    <row r="3019" spans="1:9" s="53" customFormat="1">
      <c r="A3019" s="49"/>
      <c r="B3019" s="50"/>
      <c r="C3019" s="51"/>
      <c r="D3019" s="49"/>
      <c r="E3019" s="52"/>
      <c r="F3019" s="52"/>
      <c r="G3019" s="52"/>
      <c r="H3019" s="52"/>
      <c r="I3019" s="52"/>
    </row>
    <row r="3020" spans="1:9" s="53" customFormat="1">
      <c r="A3020" s="49"/>
      <c r="B3020" s="50"/>
      <c r="C3020" s="51"/>
      <c r="D3020" s="49"/>
      <c r="E3020" s="52"/>
      <c r="F3020" s="52"/>
      <c r="G3020" s="52"/>
      <c r="H3020" s="52"/>
      <c r="I3020" s="52"/>
    </row>
    <row r="3021" spans="1:9" s="53" customFormat="1">
      <c r="A3021" s="49"/>
      <c r="B3021" s="50"/>
      <c r="C3021" s="51"/>
      <c r="D3021" s="49"/>
      <c r="E3021" s="52"/>
      <c r="F3021" s="52"/>
      <c r="G3021" s="52"/>
      <c r="H3021" s="52"/>
      <c r="I3021" s="52"/>
    </row>
    <row r="3022" spans="1:9" s="53" customFormat="1">
      <c r="A3022" s="49"/>
      <c r="B3022" s="50"/>
      <c r="C3022" s="51"/>
      <c r="D3022" s="49"/>
      <c r="E3022" s="52"/>
      <c r="F3022" s="52"/>
      <c r="G3022" s="52"/>
      <c r="H3022" s="52"/>
      <c r="I3022" s="52"/>
    </row>
    <row r="3023" spans="1:9" s="53" customFormat="1">
      <c r="A3023" s="49"/>
      <c r="B3023" s="50"/>
      <c r="C3023" s="51"/>
      <c r="D3023" s="49"/>
      <c r="E3023" s="52"/>
      <c r="F3023" s="52"/>
      <c r="G3023" s="52"/>
      <c r="H3023" s="52"/>
      <c r="I3023" s="52"/>
    </row>
    <row r="3024" spans="1:9" s="53" customFormat="1">
      <c r="A3024" s="49"/>
      <c r="B3024" s="50"/>
      <c r="C3024" s="51"/>
      <c r="D3024" s="49"/>
      <c r="E3024" s="52"/>
      <c r="F3024" s="52"/>
      <c r="G3024" s="52"/>
      <c r="H3024" s="52"/>
      <c r="I3024" s="52"/>
    </row>
    <row r="3025" spans="1:9" s="53" customFormat="1">
      <c r="A3025" s="49"/>
      <c r="B3025" s="50"/>
      <c r="C3025" s="51"/>
      <c r="D3025" s="49"/>
      <c r="E3025" s="52"/>
      <c r="F3025" s="52"/>
      <c r="G3025" s="52"/>
      <c r="H3025" s="52"/>
      <c r="I3025" s="52"/>
    </row>
    <row r="3026" spans="1:9" s="53" customFormat="1">
      <c r="A3026" s="49"/>
      <c r="B3026" s="50"/>
      <c r="C3026" s="51"/>
      <c r="D3026" s="49"/>
      <c r="E3026" s="52"/>
      <c r="F3026" s="52"/>
      <c r="G3026" s="52"/>
      <c r="H3026" s="52"/>
      <c r="I3026" s="52"/>
    </row>
    <row r="3027" spans="1:9" s="53" customFormat="1">
      <c r="A3027" s="49"/>
      <c r="B3027" s="50"/>
      <c r="C3027" s="51"/>
      <c r="D3027" s="49"/>
      <c r="E3027" s="52"/>
      <c r="F3027" s="52"/>
      <c r="G3027" s="52"/>
      <c r="H3027" s="52"/>
      <c r="I3027" s="52"/>
    </row>
    <row r="3028" spans="1:9" s="53" customFormat="1">
      <c r="A3028" s="49"/>
      <c r="B3028" s="50"/>
      <c r="C3028" s="51"/>
      <c r="D3028" s="49"/>
      <c r="E3028" s="52"/>
      <c r="F3028" s="52"/>
      <c r="G3028" s="52"/>
      <c r="H3028" s="52"/>
      <c r="I3028" s="52"/>
    </row>
    <row r="3029" spans="1:9" s="53" customFormat="1">
      <c r="A3029" s="49"/>
      <c r="B3029" s="50"/>
      <c r="C3029" s="51"/>
      <c r="D3029" s="49"/>
      <c r="E3029" s="52"/>
      <c r="F3029" s="52"/>
      <c r="G3029" s="52"/>
      <c r="H3029" s="52"/>
      <c r="I3029" s="52"/>
    </row>
    <row r="3030" spans="1:9" s="53" customFormat="1">
      <c r="A3030" s="49"/>
      <c r="B3030" s="50"/>
      <c r="C3030" s="51"/>
      <c r="D3030" s="49"/>
      <c r="E3030" s="52"/>
      <c r="F3030" s="52"/>
      <c r="G3030" s="52"/>
      <c r="H3030" s="52"/>
      <c r="I3030" s="52"/>
    </row>
    <row r="3031" spans="1:9" s="53" customFormat="1">
      <c r="A3031" s="49"/>
      <c r="B3031" s="50"/>
      <c r="C3031" s="51"/>
      <c r="D3031" s="49"/>
      <c r="E3031" s="52"/>
      <c r="F3031" s="52"/>
      <c r="G3031" s="52"/>
      <c r="H3031" s="52"/>
      <c r="I3031" s="52"/>
    </row>
    <row r="3032" spans="1:9" s="53" customFormat="1">
      <c r="A3032" s="49"/>
      <c r="B3032" s="50"/>
      <c r="C3032" s="51"/>
      <c r="D3032" s="49"/>
      <c r="E3032" s="52"/>
      <c r="F3032" s="52"/>
      <c r="G3032" s="52"/>
      <c r="H3032" s="52"/>
      <c r="I3032" s="52"/>
    </row>
    <row r="3033" spans="1:9" s="53" customFormat="1">
      <c r="A3033" s="49"/>
      <c r="B3033" s="50"/>
      <c r="C3033" s="51"/>
      <c r="D3033" s="49"/>
      <c r="E3033" s="52"/>
      <c r="F3033" s="52"/>
      <c r="G3033" s="52"/>
      <c r="H3033" s="52"/>
      <c r="I3033" s="52"/>
    </row>
    <row r="3034" spans="1:9" s="53" customFormat="1">
      <c r="A3034" s="49"/>
      <c r="B3034" s="50"/>
      <c r="C3034" s="51"/>
      <c r="D3034" s="49"/>
      <c r="E3034" s="52"/>
      <c r="F3034" s="52"/>
      <c r="G3034" s="52"/>
      <c r="H3034" s="52"/>
      <c r="I3034" s="52"/>
    </row>
    <row r="3035" spans="1:9" s="53" customFormat="1">
      <c r="A3035" s="49"/>
      <c r="B3035" s="50"/>
      <c r="C3035" s="51"/>
      <c r="D3035" s="49"/>
      <c r="E3035" s="52"/>
      <c r="F3035" s="52"/>
      <c r="G3035" s="52"/>
      <c r="H3035" s="52"/>
      <c r="I3035" s="52"/>
    </row>
    <row r="3036" spans="1:9" s="53" customFormat="1">
      <c r="A3036" s="49"/>
      <c r="B3036" s="50"/>
      <c r="C3036" s="51"/>
      <c r="D3036" s="49"/>
      <c r="E3036" s="52"/>
      <c r="F3036" s="52"/>
      <c r="G3036" s="52"/>
      <c r="H3036" s="52"/>
      <c r="I3036" s="52"/>
    </row>
    <row r="3037" spans="1:9" s="53" customFormat="1">
      <c r="A3037" s="49"/>
      <c r="B3037" s="50"/>
      <c r="C3037" s="51"/>
      <c r="D3037" s="49"/>
      <c r="E3037" s="52"/>
      <c r="F3037" s="52"/>
      <c r="G3037" s="52"/>
      <c r="H3037" s="52"/>
      <c r="I3037" s="52"/>
    </row>
    <row r="3038" spans="1:9" s="53" customFormat="1">
      <c r="A3038" s="49"/>
      <c r="B3038" s="50"/>
      <c r="C3038" s="51"/>
      <c r="D3038" s="49"/>
      <c r="E3038" s="52"/>
      <c r="F3038" s="52"/>
      <c r="G3038" s="52"/>
      <c r="H3038" s="52"/>
      <c r="I3038" s="52"/>
    </row>
    <row r="3039" spans="1:9" s="53" customFormat="1">
      <c r="A3039" s="49"/>
      <c r="B3039" s="50"/>
      <c r="C3039" s="51"/>
      <c r="D3039" s="49"/>
      <c r="E3039" s="52"/>
      <c r="F3039" s="52"/>
      <c r="G3039" s="52"/>
      <c r="H3039" s="52"/>
      <c r="I3039" s="52"/>
    </row>
    <row r="3040" spans="1:9" s="53" customFormat="1">
      <c r="A3040" s="49"/>
      <c r="B3040" s="50"/>
      <c r="C3040" s="51"/>
      <c r="D3040" s="49"/>
      <c r="E3040" s="52"/>
      <c r="F3040" s="52"/>
      <c r="G3040" s="52"/>
      <c r="H3040" s="52"/>
      <c r="I3040" s="52"/>
    </row>
    <row r="3041" spans="1:9" s="53" customFormat="1">
      <c r="A3041" s="49"/>
      <c r="B3041" s="50"/>
      <c r="C3041" s="51"/>
      <c r="D3041" s="49"/>
      <c r="E3041" s="52"/>
      <c r="F3041" s="52"/>
      <c r="G3041" s="52"/>
      <c r="H3041" s="52"/>
      <c r="I3041" s="52"/>
    </row>
    <row r="3042" spans="1:9" s="53" customFormat="1">
      <c r="A3042" s="49"/>
      <c r="B3042" s="50"/>
      <c r="C3042" s="51"/>
      <c r="D3042" s="49"/>
      <c r="E3042" s="52"/>
      <c r="F3042" s="52"/>
      <c r="G3042" s="52"/>
      <c r="H3042" s="52"/>
      <c r="I3042" s="52"/>
    </row>
    <row r="3043" spans="1:9" s="53" customFormat="1">
      <c r="A3043" s="49"/>
      <c r="B3043" s="50"/>
      <c r="C3043" s="51"/>
      <c r="D3043" s="49"/>
      <c r="E3043" s="52"/>
      <c r="F3043" s="52"/>
      <c r="G3043" s="52"/>
      <c r="H3043" s="52"/>
      <c r="I3043" s="52"/>
    </row>
    <row r="3044" spans="1:9" s="53" customFormat="1">
      <c r="A3044" s="49"/>
      <c r="B3044" s="50"/>
      <c r="C3044" s="51"/>
      <c r="D3044" s="49"/>
      <c r="E3044" s="52"/>
      <c r="F3044" s="52"/>
      <c r="G3044" s="52"/>
      <c r="H3044" s="52"/>
      <c r="I3044" s="52"/>
    </row>
    <row r="3045" spans="1:9" s="53" customFormat="1">
      <c r="A3045" s="49"/>
      <c r="B3045" s="50"/>
      <c r="C3045" s="51"/>
      <c r="D3045" s="49"/>
      <c r="E3045" s="52"/>
      <c r="F3045" s="52"/>
      <c r="G3045" s="52"/>
      <c r="H3045" s="52"/>
      <c r="I3045" s="52"/>
    </row>
    <row r="3046" spans="1:9" s="53" customFormat="1">
      <c r="A3046" s="49"/>
      <c r="B3046" s="50"/>
      <c r="C3046" s="51"/>
      <c r="D3046" s="49"/>
      <c r="E3046" s="52"/>
      <c r="F3046" s="52"/>
      <c r="G3046" s="52"/>
      <c r="H3046" s="52"/>
      <c r="I3046" s="52"/>
    </row>
    <row r="3047" spans="1:9" s="53" customFormat="1">
      <c r="A3047" s="49"/>
      <c r="B3047" s="50"/>
      <c r="C3047" s="51"/>
      <c r="D3047" s="49"/>
      <c r="E3047" s="52"/>
      <c r="F3047" s="52"/>
      <c r="G3047" s="52"/>
      <c r="H3047" s="52"/>
      <c r="I3047" s="52"/>
    </row>
    <row r="3048" spans="1:9" s="53" customFormat="1">
      <c r="A3048" s="49"/>
      <c r="B3048" s="50"/>
      <c r="C3048" s="51"/>
      <c r="D3048" s="49"/>
      <c r="E3048" s="52"/>
      <c r="F3048" s="52"/>
      <c r="G3048" s="52"/>
      <c r="H3048" s="52"/>
      <c r="I3048" s="52"/>
    </row>
    <row r="3049" spans="1:9" s="53" customFormat="1">
      <c r="A3049" s="49"/>
      <c r="B3049" s="50"/>
      <c r="C3049" s="51"/>
      <c r="D3049" s="49"/>
      <c r="E3049" s="52"/>
      <c r="F3049" s="52"/>
      <c r="G3049" s="52"/>
      <c r="H3049" s="52"/>
      <c r="I3049" s="52"/>
    </row>
    <row r="3050" spans="1:9" s="53" customFormat="1">
      <c r="A3050" s="49"/>
      <c r="B3050" s="50"/>
      <c r="C3050" s="51"/>
      <c r="D3050" s="49"/>
      <c r="E3050" s="52"/>
      <c r="F3050" s="52"/>
      <c r="G3050" s="52"/>
      <c r="H3050" s="52"/>
      <c r="I3050" s="52"/>
    </row>
    <row r="3051" spans="1:9" s="53" customFormat="1">
      <c r="A3051" s="49"/>
      <c r="B3051" s="50"/>
      <c r="C3051" s="51"/>
      <c r="D3051" s="49"/>
      <c r="E3051" s="52"/>
      <c r="F3051" s="52"/>
      <c r="G3051" s="52"/>
      <c r="H3051" s="52"/>
      <c r="I3051" s="52"/>
    </row>
    <row r="3052" spans="1:9" s="53" customFormat="1">
      <c r="A3052" s="49"/>
      <c r="B3052" s="50"/>
      <c r="C3052" s="51"/>
      <c r="D3052" s="49"/>
      <c r="E3052" s="52"/>
      <c r="F3052" s="52"/>
      <c r="G3052" s="52"/>
      <c r="H3052" s="52"/>
      <c r="I3052" s="52"/>
    </row>
    <row r="3053" spans="1:9" s="53" customFormat="1">
      <c r="A3053" s="49"/>
      <c r="B3053" s="50"/>
      <c r="C3053" s="51"/>
      <c r="D3053" s="49"/>
      <c r="E3053" s="52"/>
      <c r="F3053" s="52"/>
      <c r="G3053" s="52"/>
      <c r="H3053" s="52"/>
      <c r="I3053" s="52"/>
    </row>
    <row r="3054" spans="1:9" s="53" customFormat="1">
      <c r="A3054" s="49"/>
      <c r="B3054" s="50"/>
      <c r="C3054" s="51"/>
      <c r="D3054" s="49"/>
      <c r="E3054" s="52"/>
      <c r="F3054" s="52"/>
      <c r="G3054" s="52"/>
      <c r="H3054" s="52"/>
      <c r="I3054" s="52"/>
    </row>
    <row r="3055" spans="1:9" s="53" customFormat="1">
      <c r="A3055" s="49"/>
      <c r="B3055" s="50"/>
      <c r="C3055" s="51"/>
      <c r="D3055" s="49"/>
      <c r="E3055" s="52"/>
      <c r="F3055" s="52"/>
      <c r="G3055" s="52"/>
      <c r="H3055" s="52"/>
      <c r="I3055" s="52"/>
    </row>
    <row r="3056" spans="1:9" s="53" customFormat="1">
      <c r="A3056" s="49"/>
      <c r="B3056" s="50"/>
      <c r="C3056" s="51"/>
      <c r="D3056" s="49"/>
      <c r="E3056" s="52"/>
      <c r="F3056" s="52"/>
      <c r="G3056" s="52"/>
      <c r="H3056" s="52"/>
      <c r="I3056" s="52"/>
    </row>
    <row r="3057" spans="1:9" s="53" customFormat="1">
      <c r="A3057" s="49"/>
      <c r="B3057" s="50"/>
      <c r="C3057" s="51"/>
      <c r="D3057" s="49"/>
      <c r="E3057" s="52"/>
      <c r="F3057" s="52"/>
      <c r="G3057" s="52"/>
      <c r="H3057" s="52"/>
      <c r="I3057" s="52"/>
    </row>
    <row r="3058" spans="1:9" s="53" customFormat="1">
      <c r="A3058" s="49"/>
      <c r="B3058" s="50"/>
      <c r="C3058" s="51"/>
      <c r="D3058" s="49"/>
      <c r="E3058" s="52"/>
      <c r="F3058" s="52"/>
      <c r="G3058" s="52"/>
      <c r="H3058" s="52"/>
      <c r="I3058" s="52"/>
    </row>
    <row r="3059" spans="1:9" s="53" customFormat="1">
      <c r="A3059" s="49"/>
      <c r="B3059" s="50"/>
      <c r="C3059" s="51"/>
      <c r="D3059" s="49"/>
      <c r="E3059" s="52"/>
      <c r="F3059" s="52"/>
      <c r="G3059" s="52"/>
      <c r="H3059" s="52"/>
      <c r="I3059" s="52"/>
    </row>
    <row r="3060" spans="1:9" s="53" customFormat="1">
      <c r="A3060" s="49"/>
      <c r="B3060" s="50"/>
      <c r="C3060" s="51"/>
      <c r="D3060" s="49"/>
      <c r="E3060" s="52"/>
      <c r="F3060" s="52"/>
      <c r="G3060" s="52"/>
      <c r="H3060" s="52"/>
      <c r="I3060" s="52"/>
    </row>
    <row r="3061" spans="1:9" s="53" customFormat="1">
      <c r="A3061" s="49"/>
      <c r="B3061" s="50"/>
      <c r="C3061" s="51"/>
      <c r="D3061" s="49"/>
      <c r="E3061" s="52"/>
      <c r="F3061" s="52"/>
      <c r="G3061" s="52"/>
      <c r="H3061" s="52"/>
      <c r="I3061" s="52"/>
    </row>
    <row r="3062" spans="1:9" s="53" customFormat="1">
      <c r="A3062" s="49"/>
      <c r="B3062" s="50"/>
      <c r="C3062" s="51"/>
      <c r="D3062" s="49"/>
      <c r="E3062" s="52"/>
      <c r="F3062" s="52"/>
      <c r="G3062" s="52"/>
      <c r="H3062" s="52"/>
      <c r="I3062" s="52"/>
    </row>
    <row r="3063" spans="1:9" s="53" customFormat="1">
      <c r="A3063" s="49"/>
      <c r="B3063" s="50"/>
      <c r="C3063" s="51"/>
      <c r="D3063" s="49"/>
      <c r="E3063" s="52"/>
      <c r="F3063" s="52"/>
      <c r="G3063" s="52"/>
      <c r="H3063" s="52"/>
      <c r="I3063" s="52"/>
    </row>
    <row r="3064" spans="1:9" s="53" customFormat="1">
      <c r="A3064" s="49"/>
      <c r="B3064" s="50"/>
      <c r="C3064" s="51"/>
      <c r="D3064" s="49"/>
      <c r="E3064" s="52"/>
      <c r="F3064" s="52"/>
      <c r="G3064" s="52"/>
      <c r="H3064" s="52"/>
      <c r="I3064" s="52"/>
    </row>
    <row r="3065" spans="1:9" s="53" customFormat="1">
      <c r="A3065" s="49"/>
      <c r="B3065" s="50"/>
      <c r="C3065" s="51"/>
      <c r="D3065" s="49"/>
      <c r="E3065" s="52"/>
      <c r="F3065" s="52"/>
      <c r="G3065" s="52"/>
      <c r="H3065" s="52"/>
      <c r="I3065" s="52"/>
    </row>
    <row r="3066" spans="1:9" s="53" customFormat="1">
      <c r="A3066" s="49"/>
      <c r="B3066" s="50"/>
      <c r="C3066" s="51"/>
      <c r="D3066" s="49"/>
      <c r="E3066" s="52"/>
      <c r="F3066" s="52"/>
      <c r="G3066" s="52"/>
      <c r="H3066" s="52"/>
      <c r="I3066" s="52"/>
    </row>
    <row r="3067" spans="1:9" s="53" customFormat="1">
      <c r="A3067" s="49"/>
      <c r="B3067" s="50"/>
      <c r="C3067" s="51"/>
      <c r="D3067" s="49"/>
      <c r="E3067" s="52"/>
      <c r="F3067" s="52"/>
      <c r="G3067" s="52"/>
      <c r="H3067" s="52"/>
      <c r="I3067" s="52"/>
    </row>
    <row r="3068" spans="1:9" s="53" customFormat="1">
      <c r="A3068" s="49"/>
      <c r="B3068" s="50"/>
      <c r="C3068" s="51"/>
      <c r="D3068" s="49"/>
      <c r="E3068" s="52"/>
      <c r="F3068" s="52"/>
      <c r="G3068" s="52"/>
      <c r="H3068" s="52"/>
      <c r="I3068" s="52"/>
    </row>
    <row r="3069" spans="1:9" s="53" customFormat="1">
      <c r="A3069" s="49"/>
      <c r="B3069" s="50"/>
      <c r="C3069" s="51"/>
      <c r="D3069" s="49"/>
      <c r="E3069" s="52"/>
      <c r="F3069" s="52"/>
      <c r="G3069" s="52"/>
      <c r="H3069" s="52"/>
      <c r="I3069" s="52"/>
    </row>
    <row r="3070" spans="1:9" s="53" customFormat="1">
      <c r="A3070" s="49"/>
      <c r="B3070" s="50"/>
      <c r="C3070" s="51"/>
      <c r="D3070" s="49"/>
      <c r="E3070" s="52"/>
      <c r="F3070" s="52"/>
      <c r="G3070" s="52"/>
      <c r="H3070" s="52"/>
      <c r="I3070" s="52"/>
    </row>
    <row r="3071" spans="1:9" s="53" customFormat="1">
      <c r="A3071" s="49"/>
      <c r="B3071" s="50"/>
      <c r="C3071" s="51"/>
      <c r="D3071" s="49"/>
      <c r="E3071" s="52"/>
      <c r="F3071" s="52"/>
      <c r="G3071" s="52"/>
      <c r="H3071" s="52"/>
      <c r="I3071" s="52"/>
    </row>
    <row r="3072" spans="1:9" s="53" customFormat="1">
      <c r="A3072" s="49"/>
      <c r="B3072" s="50"/>
      <c r="C3072" s="51"/>
      <c r="D3072" s="49"/>
      <c r="E3072" s="52"/>
      <c r="F3072" s="52"/>
      <c r="G3072" s="52"/>
      <c r="H3072" s="52"/>
      <c r="I3072" s="52"/>
    </row>
    <row r="3073" spans="1:9" s="53" customFormat="1">
      <c r="A3073" s="49"/>
      <c r="B3073" s="50"/>
      <c r="C3073" s="51"/>
      <c r="D3073" s="49"/>
      <c r="E3073" s="52"/>
      <c r="F3073" s="52"/>
      <c r="G3073" s="52"/>
      <c r="H3073" s="52"/>
      <c r="I3073" s="52"/>
    </row>
    <row r="3074" spans="1:9" s="53" customFormat="1">
      <c r="A3074" s="49"/>
      <c r="B3074" s="50"/>
      <c r="C3074" s="51"/>
      <c r="D3074" s="49"/>
      <c r="E3074" s="52"/>
      <c r="F3074" s="52"/>
      <c r="G3074" s="52"/>
      <c r="H3074" s="52"/>
      <c r="I3074" s="52"/>
    </row>
    <row r="3075" spans="1:9" s="53" customFormat="1">
      <c r="A3075" s="49"/>
      <c r="B3075" s="50"/>
      <c r="C3075" s="51"/>
      <c r="D3075" s="49"/>
      <c r="E3075" s="52"/>
      <c r="F3075" s="52"/>
      <c r="G3075" s="52"/>
      <c r="H3075" s="52"/>
      <c r="I3075" s="52"/>
    </row>
    <row r="3076" spans="1:9" s="53" customFormat="1">
      <c r="A3076" s="49"/>
      <c r="B3076" s="50"/>
      <c r="C3076" s="51"/>
      <c r="D3076" s="49"/>
      <c r="E3076" s="52"/>
      <c r="F3076" s="52"/>
      <c r="G3076" s="52"/>
      <c r="H3076" s="52"/>
      <c r="I3076" s="52"/>
    </row>
    <row r="3077" spans="1:9" s="53" customFormat="1">
      <c r="A3077" s="49"/>
      <c r="B3077" s="50"/>
      <c r="C3077" s="51"/>
      <c r="D3077" s="49"/>
      <c r="E3077" s="52"/>
      <c r="F3077" s="52"/>
      <c r="G3077" s="52"/>
      <c r="H3077" s="52"/>
      <c r="I3077" s="52"/>
    </row>
    <row r="3078" spans="1:9" s="53" customFormat="1">
      <c r="A3078" s="49"/>
      <c r="B3078" s="50"/>
      <c r="C3078" s="51"/>
      <c r="D3078" s="49"/>
      <c r="E3078" s="52"/>
      <c r="F3078" s="52"/>
      <c r="G3078" s="52"/>
      <c r="H3078" s="52"/>
      <c r="I3078" s="52"/>
    </row>
    <row r="3079" spans="1:9" s="53" customFormat="1">
      <c r="A3079" s="49"/>
      <c r="B3079" s="50"/>
      <c r="C3079" s="51"/>
      <c r="D3079" s="49"/>
      <c r="E3079" s="52"/>
      <c r="F3079" s="52"/>
      <c r="G3079" s="52"/>
      <c r="H3079" s="52"/>
      <c r="I3079" s="52"/>
    </row>
    <row r="3080" spans="1:9" s="53" customFormat="1">
      <c r="A3080" s="49"/>
      <c r="B3080" s="50"/>
      <c r="C3080" s="51"/>
      <c r="D3080" s="49"/>
      <c r="E3080" s="52"/>
      <c r="F3080" s="52"/>
      <c r="G3080" s="52"/>
      <c r="H3080" s="52"/>
      <c r="I3080" s="52"/>
    </row>
    <row r="3081" spans="1:9" s="53" customFormat="1">
      <c r="A3081" s="49"/>
      <c r="B3081" s="50"/>
      <c r="C3081" s="51"/>
      <c r="D3081" s="49"/>
      <c r="E3081" s="52"/>
      <c r="F3081" s="52"/>
      <c r="G3081" s="52"/>
      <c r="H3081" s="52"/>
      <c r="I3081" s="52"/>
    </row>
    <row r="3082" spans="1:9" s="53" customFormat="1">
      <c r="A3082" s="49"/>
      <c r="B3082" s="50"/>
      <c r="C3082" s="51"/>
      <c r="D3082" s="49"/>
      <c r="E3082" s="52"/>
      <c r="F3082" s="52"/>
      <c r="G3082" s="52"/>
      <c r="H3082" s="52"/>
      <c r="I3082" s="52"/>
    </row>
    <row r="3083" spans="1:9" s="53" customFormat="1">
      <c r="A3083" s="49"/>
      <c r="B3083" s="50"/>
      <c r="C3083" s="51"/>
      <c r="D3083" s="49"/>
      <c r="E3083" s="52"/>
      <c r="F3083" s="52"/>
      <c r="G3083" s="52"/>
      <c r="H3083" s="52"/>
      <c r="I3083" s="52"/>
    </row>
    <row r="3084" spans="1:9" s="53" customFormat="1">
      <c r="A3084" s="49"/>
      <c r="B3084" s="50"/>
      <c r="C3084" s="51"/>
      <c r="D3084" s="49"/>
      <c r="E3084" s="52"/>
      <c r="F3084" s="52"/>
      <c r="G3084" s="52"/>
      <c r="H3084" s="52"/>
      <c r="I3084" s="52"/>
    </row>
    <row r="3085" spans="1:9" s="53" customFormat="1">
      <c r="A3085" s="49"/>
      <c r="B3085" s="50"/>
      <c r="C3085" s="51"/>
      <c r="D3085" s="49"/>
      <c r="E3085" s="52"/>
      <c r="F3085" s="52"/>
      <c r="G3085" s="52"/>
      <c r="H3085" s="52"/>
      <c r="I3085" s="52"/>
    </row>
    <row r="3086" spans="1:9" s="53" customFormat="1">
      <c r="A3086" s="49"/>
      <c r="B3086" s="50"/>
      <c r="C3086" s="51"/>
      <c r="D3086" s="49"/>
      <c r="E3086" s="52"/>
      <c r="F3086" s="52"/>
      <c r="G3086" s="52"/>
      <c r="H3086" s="52"/>
      <c r="I3086" s="52"/>
    </row>
    <row r="3087" spans="1:9" s="53" customFormat="1">
      <c r="A3087" s="49"/>
      <c r="B3087" s="50"/>
      <c r="C3087" s="51"/>
      <c r="D3087" s="49"/>
      <c r="E3087" s="52"/>
      <c r="F3087" s="52"/>
      <c r="G3087" s="52"/>
      <c r="H3087" s="52"/>
      <c r="I3087" s="52"/>
    </row>
    <row r="3088" spans="1:9" s="53" customFormat="1">
      <c r="A3088" s="49"/>
      <c r="B3088" s="50"/>
      <c r="C3088" s="51"/>
      <c r="D3088" s="49"/>
      <c r="E3088" s="52"/>
      <c r="F3088" s="52"/>
      <c r="G3088" s="52"/>
      <c r="H3088" s="52"/>
      <c r="I3088" s="52"/>
    </row>
    <row r="3089" spans="1:9" s="53" customFormat="1">
      <c r="A3089" s="49"/>
      <c r="B3089" s="50"/>
      <c r="C3089" s="51"/>
      <c r="D3089" s="49"/>
      <c r="E3089" s="52"/>
      <c r="F3089" s="52"/>
      <c r="G3089" s="52"/>
      <c r="H3089" s="52"/>
      <c r="I3089" s="52"/>
    </row>
    <row r="3090" spans="1:9" s="53" customFormat="1">
      <c r="A3090" s="49"/>
      <c r="B3090" s="50"/>
      <c r="C3090" s="51"/>
      <c r="D3090" s="49"/>
      <c r="E3090" s="52"/>
      <c r="F3090" s="52"/>
      <c r="G3090" s="52"/>
      <c r="H3090" s="52"/>
      <c r="I3090" s="52"/>
    </row>
    <row r="3091" spans="1:9" s="53" customFormat="1">
      <c r="A3091" s="49"/>
      <c r="B3091" s="50"/>
      <c r="C3091" s="51"/>
      <c r="D3091" s="49"/>
      <c r="E3091" s="52"/>
      <c r="F3091" s="52"/>
      <c r="G3091" s="52"/>
      <c r="H3091" s="52"/>
      <c r="I3091" s="52"/>
    </row>
    <row r="3092" spans="1:9" s="53" customFormat="1">
      <c r="A3092" s="49"/>
      <c r="B3092" s="50"/>
      <c r="C3092" s="51"/>
      <c r="D3092" s="49"/>
      <c r="E3092" s="52"/>
      <c r="F3092" s="52"/>
      <c r="G3092" s="52"/>
      <c r="H3092" s="52"/>
      <c r="I3092" s="52"/>
    </row>
    <row r="3093" spans="1:9" s="53" customFormat="1">
      <c r="A3093" s="49"/>
      <c r="B3093" s="50"/>
      <c r="C3093" s="51"/>
      <c r="D3093" s="49"/>
      <c r="E3093" s="52"/>
      <c r="F3093" s="52"/>
      <c r="G3093" s="52"/>
      <c r="H3093" s="52"/>
      <c r="I3093" s="52"/>
    </row>
    <row r="3094" spans="1:9" s="53" customFormat="1">
      <c r="A3094" s="49"/>
      <c r="B3094" s="50"/>
      <c r="C3094" s="51"/>
      <c r="D3094" s="49"/>
      <c r="E3094" s="52"/>
      <c r="F3094" s="52"/>
      <c r="G3094" s="52"/>
      <c r="H3094" s="52"/>
      <c r="I3094" s="52"/>
    </row>
    <row r="3095" spans="1:9" s="53" customFormat="1">
      <c r="A3095" s="49"/>
      <c r="B3095" s="50"/>
      <c r="C3095" s="51"/>
      <c r="D3095" s="49"/>
      <c r="E3095" s="52"/>
      <c r="F3095" s="52"/>
      <c r="G3095" s="52"/>
      <c r="H3095" s="52"/>
      <c r="I3095" s="52"/>
    </row>
    <row r="3096" spans="1:9" s="53" customFormat="1">
      <c r="A3096" s="49"/>
      <c r="B3096" s="50"/>
      <c r="C3096" s="51"/>
      <c r="D3096" s="49"/>
      <c r="E3096" s="52"/>
      <c r="F3096" s="52"/>
      <c r="G3096" s="52"/>
      <c r="H3096" s="52"/>
      <c r="I3096" s="52"/>
    </row>
    <row r="3097" spans="1:9" s="53" customFormat="1">
      <c r="A3097" s="49"/>
      <c r="B3097" s="50"/>
      <c r="C3097" s="51"/>
      <c r="D3097" s="49"/>
      <c r="E3097" s="52"/>
      <c r="F3097" s="52"/>
      <c r="G3097" s="52"/>
      <c r="H3097" s="52"/>
      <c r="I3097" s="52"/>
    </row>
    <row r="3098" spans="1:9" s="53" customFormat="1">
      <c r="A3098" s="49"/>
      <c r="B3098" s="50"/>
      <c r="C3098" s="51"/>
      <c r="D3098" s="49"/>
      <c r="E3098" s="52"/>
      <c r="F3098" s="52"/>
      <c r="G3098" s="52"/>
      <c r="H3098" s="52"/>
      <c r="I3098" s="52"/>
    </row>
    <row r="3099" spans="1:9" s="53" customFormat="1">
      <c r="A3099" s="49"/>
      <c r="B3099" s="50"/>
      <c r="C3099" s="51"/>
      <c r="D3099" s="49"/>
      <c r="E3099" s="52"/>
      <c r="F3099" s="52"/>
      <c r="G3099" s="52"/>
      <c r="H3099" s="52"/>
      <c r="I3099" s="52"/>
    </row>
    <row r="3100" spans="1:9" s="53" customFormat="1">
      <c r="A3100" s="49"/>
      <c r="B3100" s="50"/>
      <c r="C3100" s="51"/>
      <c r="D3100" s="49"/>
      <c r="E3100" s="52"/>
      <c r="F3100" s="52"/>
      <c r="G3100" s="52"/>
      <c r="H3100" s="52"/>
      <c r="I3100" s="52"/>
    </row>
    <row r="3101" spans="1:9" s="53" customFormat="1">
      <c r="A3101" s="49"/>
      <c r="B3101" s="50"/>
      <c r="C3101" s="51"/>
      <c r="D3101" s="49"/>
      <c r="E3101" s="52"/>
      <c r="F3101" s="52"/>
      <c r="G3101" s="52"/>
      <c r="H3101" s="52"/>
      <c r="I3101" s="52"/>
    </row>
    <row r="3102" spans="1:9" s="53" customFormat="1">
      <c r="A3102" s="49"/>
      <c r="B3102" s="50"/>
      <c r="C3102" s="51"/>
      <c r="D3102" s="49"/>
      <c r="E3102" s="52"/>
      <c r="F3102" s="52"/>
      <c r="G3102" s="52"/>
      <c r="H3102" s="52"/>
      <c r="I3102" s="52"/>
    </row>
    <row r="3103" spans="1:9" s="53" customFormat="1">
      <c r="A3103" s="49"/>
      <c r="B3103" s="50"/>
      <c r="C3103" s="51"/>
      <c r="D3103" s="49"/>
      <c r="E3103" s="52"/>
      <c r="F3103" s="52"/>
      <c r="G3103" s="52"/>
      <c r="H3103" s="52"/>
      <c r="I3103" s="52"/>
    </row>
    <row r="3104" spans="1:9" s="53" customFormat="1">
      <c r="A3104" s="49"/>
      <c r="B3104" s="50"/>
      <c r="C3104" s="51"/>
      <c r="D3104" s="49"/>
      <c r="E3104" s="52"/>
      <c r="F3104" s="52"/>
      <c r="G3104" s="52"/>
      <c r="H3104" s="52"/>
      <c r="I3104" s="52"/>
    </row>
    <row r="3105" spans="1:9" s="53" customFormat="1">
      <c r="A3105" s="49"/>
      <c r="B3105" s="50"/>
      <c r="C3105" s="51"/>
      <c r="D3105" s="49"/>
      <c r="E3105" s="52"/>
      <c r="F3105" s="52"/>
      <c r="G3105" s="52"/>
      <c r="H3105" s="52"/>
      <c r="I3105" s="52"/>
    </row>
    <row r="3106" spans="1:9" s="53" customFormat="1">
      <c r="A3106" s="49"/>
      <c r="B3106" s="50"/>
      <c r="C3106" s="51"/>
      <c r="D3106" s="49"/>
      <c r="E3106" s="52"/>
      <c r="F3106" s="52"/>
      <c r="G3106" s="52"/>
      <c r="H3106" s="52"/>
      <c r="I3106" s="52"/>
    </row>
    <row r="3107" spans="1:9" s="53" customFormat="1">
      <c r="A3107" s="49"/>
      <c r="B3107" s="50"/>
      <c r="C3107" s="51"/>
      <c r="D3107" s="49"/>
      <c r="E3107" s="52"/>
      <c r="F3107" s="52"/>
      <c r="G3107" s="52"/>
      <c r="H3107" s="52"/>
      <c r="I3107" s="52"/>
    </row>
    <row r="3108" spans="1:9" s="53" customFormat="1">
      <c r="A3108" s="49"/>
      <c r="B3108" s="50"/>
      <c r="C3108" s="51"/>
      <c r="D3108" s="49"/>
      <c r="E3108" s="52"/>
      <c r="F3108" s="52"/>
      <c r="G3108" s="52"/>
      <c r="H3108" s="52"/>
      <c r="I3108" s="52"/>
    </row>
    <row r="3109" spans="1:9" s="53" customFormat="1">
      <c r="A3109" s="49"/>
      <c r="B3109" s="50"/>
      <c r="C3109" s="51"/>
      <c r="D3109" s="49"/>
      <c r="E3109" s="52"/>
      <c r="F3109" s="52"/>
      <c r="G3109" s="52"/>
      <c r="H3109" s="52"/>
      <c r="I3109" s="52"/>
    </row>
    <row r="3110" spans="1:9" s="53" customFormat="1">
      <c r="A3110" s="49"/>
      <c r="B3110" s="50"/>
      <c r="C3110" s="51"/>
      <c r="D3110" s="49"/>
      <c r="E3110" s="52"/>
      <c r="F3110" s="52"/>
      <c r="G3110" s="52"/>
      <c r="H3110" s="52"/>
      <c r="I3110" s="52"/>
    </row>
    <row r="3111" spans="1:9" s="53" customFormat="1">
      <c r="A3111" s="49"/>
      <c r="B3111" s="50"/>
      <c r="C3111" s="51"/>
      <c r="D3111" s="49"/>
      <c r="E3111" s="52"/>
      <c r="F3111" s="52"/>
      <c r="G3111" s="52"/>
      <c r="H3111" s="52"/>
      <c r="I3111" s="52"/>
    </row>
    <row r="3112" spans="1:9" s="53" customFormat="1">
      <c r="A3112" s="49"/>
      <c r="B3112" s="50"/>
      <c r="C3112" s="51"/>
      <c r="D3112" s="49"/>
      <c r="E3112" s="52"/>
      <c r="F3112" s="52"/>
      <c r="G3112" s="52"/>
      <c r="H3112" s="52"/>
      <c r="I3112" s="52"/>
    </row>
    <row r="3113" spans="1:9" s="53" customFormat="1">
      <c r="A3113" s="49"/>
      <c r="B3113" s="50"/>
      <c r="C3113" s="51"/>
      <c r="D3113" s="49"/>
      <c r="E3113" s="52"/>
      <c r="F3113" s="52"/>
      <c r="G3113" s="52"/>
      <c r="H3113" s="52"/>
      <c r="I3113" s="52"/>
    </row>
    <row r="3114" spans="1:9" s="53" customFormat="1">
      <c r="A3114" s="49"/>
      <c r="B3114" s="50"/>
      <c r="C3114" s="51"/>
      <c r="D3114" s="49"/>
      <c r="E3114" s="52"/>
      <c r="F3114" s="52"/>
      <c r="G3114" s="52"/>
      <c r="H3114" s="52"/>
      <c r="I3114" s="52"/>
    </row>
    <row r="3115" spans="1:9" s="53" customFormat="1">
      <c r="A3115" s="49"/>
      <c r="B3115" s="50"/>
      <c r="C3115" s="51"/>
      <c r="D3115" s="49"/>
      <c r="E3115" s="52"/>
      <c r="F3115" s="52"/>
      <c r="G3115" s="52"/>
      <c r="H3115" s="52"/>
      <c r="I3115" s="52"/>
    </row>
    <row r="3116" spans="1:9" s="53" customFormat="1">
      <c r="A3116" s="49"/>
      <c r="B3116" s="50"/>
      <c r="C3116" s="51"/>
      <c r="D3116" s="49"/>
      <c r="E3116" s="52"/>
      <c r="F3116" s="52"/>
      <c r="G3116" s="52"/>
      <c r="H3116" s="52"/>
      <c r="I3116" s="52"/>
    </row>
    <row r="3117" spans="1:9" s="53" customFormat="1">
      <c r="A3117" s="49"/>
      <c r="B3117" s="50"/>
      <c r="C3117" s="51"/>
      <c r="D3117" s="49"/>
      <c r="E3117" s="52"/>
      <c r="F3117" s="52"/>
      <c r="G3117" s="52"/>
      <c r="H3117" s="52"/>
      <c r="I3117" s="52"/>
    </row>
    <row r="3118" spans="1:9" s="53" customFormat="1">
      <c r="A3118" s="49"/>
      <c r="B3118" s="50"/>
      <c r="C3118" s="51"/>
      <c r="D3118" s="49"/>
      <c r="E3118" s="52"/>
      <c r="F3118" s="52"/>
      <c r="G3118" s="52"/>
      <c r="H3118" s="52"/>
      <c r="I3118" s="52"/>
    </row>
    <row r="3119" spans="1:9" s="53" customFormat="1">
      <c r="A3119" s="49"/>
      <c r="B3119" s="50"/>
      <c r="C3119" s="51"/>
      <c r="D3119" s="49"/>
      <c r="E3119" s="52"/>
      <c r="F3119" s="52"/>
      <c r="G3119" s="52"/>
      <c r="H3119" s="52"/>
      <c r="I3119" s="52"/>
    </row>
    <row r="3120" spans="1:9" s="53" customFormat="1">
      <c r="A3120" s="49"/>
      <c r="B3120" s="50"/>
      <c r="C3120" s="51"/>
      <c r="D3120" s="49"/>
      <c r="E3120" s="52"/>
      <c r="F3120" s="52"/>
      <c r="G3120" s="52"/>
      <c r="H3120" s="52"/>
      <c r="I3120" s="52"/>
    </row>
    <row r="3121" spans="1:9" s="53" customFormat="1">
      <c r="A3121" s="49"/>
      <c r="B3121" s="50"/>
      <c r="C3121" s="51"/>
      <c r="D3121" s="49"/>
      <c r="E3121" s="52"/>
      <c r="F3121" s="52"/>
      <c r="G3121" s="52"/>
      <c r="H3121" s="52"/>
      <c r="I3121" s="52"/>
    </row>
    <row r="3122" spans="1:9" s="53" customFormat="1">
      <c r="A3122" s="49"/>
      <c r="B3122" s="50"/>
      <c r="C3122" s="51"/>
      <c r="D3122" s="49"/>
      <c r="E3122" s="52"/>
      <c r="F3122" s="52"/>
      <c r="G3122" s="52"/>
      <c r="H3122" s="52"/>
      <c r="I3122" s="52"/>
    </row>
    <row r="3123" spans="1:9" s="53" customFormat="1">
      <c r="A3123" s="49"/>
      <c r="B3123" s="50"/>
      <c r="C3123" s="51"/>
      <c r="D3123" s="49"/>
      <c r="E3123" s="52"/>
      <c r="F3123" s="52"/>
      <c r="G3123" s="52"/>
      <c r="H3123" s="52"/>
      <c r="I3123" s="52"/>
    </row>
    <row r="3124" spans="1:9" s="53" customFormat="1">
      <c r="A3124" s="49"/>
      <c r="B3124" s="50"/>
      <c r="C3124" s="51"/>
      <c r="D3124" s="49"/>
      <c r="E3124" s="52"/>
      <c r="F3124" s="52"/>
      <c r="G3124" s="52"/>
      <c r="H3124" s="52"/>
      <c r="I3124" s="52"/>
    </row>
    <row r="3125" spans="1:9" s="53" customFormat="1">
      <c r="A3125" s="49"/>
      <c r="B3125" s="50"/>
      <c r="C3125" s="51"/>
      <c r="D3125" s="49"/>
      <c r="E3125" s="52"/>
      <c r="F3125" s="52"/>
      <c r="G3125" s="52"/>
      <c r="H3125" s="52"/>
      <c r="I3125" s="52"/>
    </row>
    <row r="3126" spans="1:9" s="53" customFormat="1">
      <c r="A3126" s="49"/>
      <c r="B3126" s="50"/>
      <c r="C3126" s="51"/>
      <c r="D3126" s="49"/>
      <c r="E3126" s="52"/>
      <c r="F3126" s="52"/>
      <c r="G3126" s="52"/>
      <c r="H3126" s="52"/>
      <c r="I3126" s="52"/>
    </row>
    <row r="3127" spans="1:9" s="53" customFormat="1">
      <c r="A3127" s="49"/>
      <c r="B3127" s="50"/>
      <c r="C3127" s="51"/>
      <c r="D3127" s="49"/>
      <c r="E3127" s="52"/>
      <c r="F3127" s="52"/>
      <c r="G3127" s="52"/>
      <c r="H3127" s="52"/>
      <c r="I3127" s="52"/>
    </row>
    <row r="3128" spans="1:9" s="53" customFormat="1">
      <c r="A3128" s="49"/>
      <c r="B3128" s="50"/>
      <c r="C3128" s="51"/>
      <c r="D3128" s="49"/>
      <c r="E3128" s="52"/>
      <c r="F3128" s="52"/>
      <c r="G3128" s="52"/>
      <c r="H3128" s="52"/>
      <c r="I3128" s="52"/>
    </row>
    <row r="3129" spans="1:9" s="53" customFormat="1">
      <c r="A3129" s="49"/>
      <c r="B3129" s="50"/>
      <c r="C3129" s="51"/>
      <c r="D3129" s="49"/>
      <c r="E3129" s="52"/>
      <c r="F3129" s="52"/>
      <c r="G3129" s="52"/>
      <c r="H3129" s="52"/>
      <c r="I3129" s="52"/>
    </row>
    <row r="3130" spans="1:9" s="53" customFormat="1">
      <c r="A3130" s="49"/>
      <c r="B3130" s="50"/>
      <c r="C3130" s="51"/>
      <c r="D3130" s="49"/>
      <c r="E3130" s="52"/>
      <c r="F3130" s="52"/>
      <c r="G3130" s="52"/>
      <c r="H3130" s="52"/>
      <c r="I3130" s="52"/>
    </row>
    <row r="3131" spans="1:9" s="53" customFormat="1">
      <c r="A3131" s="49"/>
      <c r="B3131" s="50"/>
      <c r="C3131" s="51"/>
      <c r="D3131" s="49"/>
      <c r="E3131" s="52"/>
      <c r="F3131" s="52"/>
      <c r="G3131" s="52"/>
      <c r="H3131" s="52"/>
      <c r="I3131" s="52"/>
    </row>
    <row r="3132" spans="1:9" s="53" customFormat="1">
      <c r="A3132" s="49"/>
      <c r="B3132" s="50"/>
      <c r="C3132" s="51"/>
      <c r="D3132" s="49"/>
      <c r="E3132" s="52"/>
      <c r="F3132" s="52"/>
      <c r="G3132" s="52"/>
      <c r="H3132" s="52"/>
      <c r="I3132" s="52"/>
    </row>
    <row r="3133" spans="1:9" s="53" customFormat="1">
      <c r="A3133" s="49"/>
      <c r="B3133" s="50"/>
      <c r="C3133" s="51"/>
      <c r="D3133" s="49"/>
      <c r="E3133" s="52"/>
      <c r="F3133" s="52"/>
      <c r="G3133" s="52"/>
      <c r="H3133" s="52"/>
      <c r="I3133" s="52"/>
    </row>
    <row r="3134" spans="1:9" s="53" customFormat="1">
      <c r="A3134" s="49"/>
      <c r="B3134" s="50"/>
      <c r="C3134" s="51"/>
      <c r="D3134" s="49"/>
      <c r="E3134" s="52"/>
      <c r="F3134" s="52"/>
      <c r="G3134" s="52"/>
      <c r="H3134" s="52"/>
      <c r="I3134" s="52"/>
    </row>
    <row r="3135" spans="1:9" s="53" customFormat="1">
      <c r="A3135" s="49"/>
      <c r="B3135" s="50"/>
      <c r="C3135" s="51"/>
      <c r="D3135" s="49"/>
      <c r="E3135" s="52"/>
      <c r="F3135" s="52"/>
      <c r="G3135" s="52"/>
      <c r="H3135" s="52"/>
      <c r="I3135" s="52"/>
    </row>
    <row r="3136" spans="1:9" s="53" customFormat="1">
      <c r="A3136" s="49"/>
      <c r="B3136" s="50"/>
      <c r="C3136" s="51"/>
      <c r="D3136" s="49"/>
      <c r="E3136" s="52"/>
      <c r="F3136" s="52"/>
      <c r="G3136" s="52"/>
      <c r="H3136" s="52"/>
      <c r="I3136" s="52"/>
    </row>
    <row r="3137" spans="1:9" s="53" customFormat="1">
      <c r="A3137" s="49"/>
      <c r="B3137" s="50"/>
      <c r="C3137" s="51"/>
      <c r="D3137" s="49"/>
      <c r="E3137" s="52"/>
      <c r="F3137" s="52"/>
      <c r="G3137" s="52"/>
      <c r="H3137" s="52"/>
      <c r="I3137" s="52"/>
    </row>
    <row r="3138" spans="1:9" s="53" customFormat="1">
      <c r="A3138" s="49"/>
      <c r="B3138" s="50"/>
      <c r="C3138" s="51"/>
      <c r="D3138" s="49"/>
      <c r="E3138" s="52"/>
      <c r="F3138" s="52"/>
      <c r="G3138" s="52"/>
      <c r="H3138" s="52"/>
      <c r="I3138" s="52"/>
    </row>
    <row r="3139" spans="1:9" s="53" customFormat="1">
      <c r="A3139" s="49"/>
      <c r="B3139" s="50"/>
      <c r="C3139" s="51"/>
      <c r="D3139" s="49"/>
      <c r="E3139" s="52"/>
      <c r="F3139" s="52"/>
      <c r="G3139" s="52"/>
      <c r="H3139" s="52"/>
      <c r="I3139" s="52"/>
    </row>
    <row r="3140" spans="1:9" s="53" customFormat="1">
      <c r="A3140" s="49"/>
      <c r="B3140" s="50"/>
      <c r="C3140" s="51"/>
      <c r="D3140" s="49"/>
      <c r="E3140" s="52"/>
      <c r="F3140" s="52"/>
      <c r="G3140" s="52"/>
      <c r="H3140" s="52"/>
      <c r="I3140" s="52"/>
    </row>
    <row r="3141" spans="1:9" s="53" customFormat="1">
      <c r="A3141" s="49"/>
      <c r="B3141" s="50"/>
      <c r="C3141" s="51"/>
      <c r="D3141" s="49"/>
      <c r="E3141" s="52"/>
      <c r="F3141" s="52"/>
      <c r="G3141" s="52"/>
      <c r="H3141" s="52"/>
      <c r="I3141" s="52"/>
    </row>
    <row r="3142" spans="1:9" s="53" customFormat="1">
      <c r="A3142" s="49"/>
      <c r="B3142" s="50"/>
      <c r="C3142" s="51"/>
      <c r="D3142" s="49"/>
      <c r="E3142" s="52"/>
      <c r="F3142" s="52"/>
      <c r="G3142" s="52"/>
      <c r="H3142" s="52"/>
      <c r="I3142" s="52"/>
    </row>
    <row r="3143" spans="1:9" s="53" customFormat="1">
      <c r="A3143" s="49"/>
      <c r="B3143" s="50"/>
      <c r="C3143" s="51"/>
      <c r="D3143" s="49"/>
      <c r="E3143" s="52"/>
      <c r="F3143" s="52"/>
      <c r="G3143" s="52"/>
      <c r="H3143" s="52"/>
      <c r="I3143" s="52"/>
    </row>
    <row r="3144" spans="1:9" s="53" customFormat="1">
      <c r="A3144" s="49"/>
      <c r="B3144" s="50"/>
      <c r="C3144" s="51"/>
      <c r="D3144" s="49"/>
      <c r="E3144" s="52"/>
      <c r="F3144" s="52"/>
      <c r="G3144" s="52"/>
      <c r="H3144" s="52"/>
      <c r="I3144" s="52"/>
    </row>
    <row r="3145" spans="1:9" s="53" customFormat="1">
      <c r="A3145" s="49"/>
      <c r="B3145" s="50"/>
      <c r="C3145" s="51"/>
      <c r="D3145" s="49"/>
      <c r="E3145" s="52"/>
      <c r="F3145" s="52"/>
      <c r="G3145" s="52"/>
      <c r="H3145" s="52"/>
      <c r="I3145" s="52"/>
    </row>
    <row r="3146" spans="1:9" s="53" customFormat="1">
      <c r="A3146" s="49"/>
      <c r="B3146" s="50"/>
      <c r="C3146" s="51"/>
      <c r="D3146" s="49"/>
      <c r="E3146" s="52"/>
      <c r="F3146" s="52"/>
      <c r="G3146" s="52"/>
      <c r="H3146" s="52"/>
      <c r="I3146" s="52"/>
    </row>
    <row r="3147" spans="1:9" s="53" customFormat="1">
      <c r="A3147" s="49"/>
      <c r="B3147" s="50"/>
      <c r="C3147" s="51"/>
      <c r="D3147" s="49"/>
      <c r="E3147" s="52"/>
      <c r="F3147" s="52"/>
      <c r="G3147" s="52"/>
      <c r="H3147" s="52"/>
      <c r="I3147" s="52"/>
    </row>
    <row r="3148" spans="1:9" s="53" customFormat="1">
      <c r="A3148" s="49"/>
      <c r="B3148" s="50"/>
      <c r="C3148" s="51"/>
      <c r="D3148" s="49"/>
      <c r="E3148" s="52"/>
      <c r="F3148" s="52"/>
      <c r="G3148" s="52"/>
      <c r="H3148" s="52"/>
      <c r="I3148" s="52"/>
    </row>
    <row r="3149" spans="1:9" s="53" customFormat="1">
      <c r="A3149" s="49"/>
      <c r="B3149" s="50"/>
      <c r="C3149" s="51"/>
      <c r="D3149" s="49"/>
      <c r="E3149" s="52"/>
      <c r="F3149" s="52"/>
      <c r="G3149" s="52"/>
      <c r="H3149" s="52"/>
      <c r="I3149" s="52"/>
    </row>
    <row r="3150" spans="1:9" s="53" customFormat="1">
      <c r="A3150" s="49"/>
      <c r="B3150" s="50"/>
      <c r="C3150" s="51"/>
      <c r="D3150" s="49"/>
      <c r="E3150" s="52"/>
      <c r="F3150" s="52"/>
      <c r="G3150" s="52"/>
      <c r="H3150" s="52"/>
      <c r="I3150" s="52"/>
    </row>
    <row r="3151" spans="1:9" s="53" customFormat="1">
      <c r="A3151" s="49"/>
      <c r="B3151" s="50"/>
      <c r="C3151" s="51"/>
      <c r="D3151" s="49"/>
      <c r="E3151" s="52"/>
      <c r="F3151" s="52"/>
      <c r="G3151" s="52"/>
      <c r="H3151" s="52"/>
      <c r="I3151" s="52"/>
    </row>
    <row r="3152" spans="1:9" s="53" customFormat="1">
      <c r="A3152" s="49"/>
      <c r="B3152" s="50"/>
      <c r="C3152" s="51"/>
      <c r="D3152" s="49"/>
      <c r="E3152" s="52"/>
      <c r="F3152" s="52"/>
      <c r="G3152" s="52"/>
      <c r="H3152" s="52"/>
      <c r="I3152" s="52"/>
    </row>
    <row r="3153" spans="1:9" s="53" customFormat="1">
      <c r="A3153" s="49"/>
      <c r="B3153" s="50"/>
      <c r="C3153" s="51"/>
      <c r="D3153" s="49"/>
      <c r="E3153" s="52"/>
      <c r="F3153" s="52"/>
      <c r="G3153" s="52"/>
      <c r="H3153" s="52"/>
      <c r="I3153" s="52"/>
    </row>
    <row r="3154" spans="1:9" s="53" customFormat="1">
      <c r="A3154" s="49"/>
      <c r="B3154" s="50"/>
      <c r="C3154" s="51"/>
      <c r="D3154" s="49"/>
      <c r="E3154" s="52"/>
      <c r="F3154" s="52"/>
      <c r="G3154" s="52"/>
      <c r="H3154" s="52"/>
      <c r="I3154" s="52"/>
    </row>
    <row r="3155" spans="1:9" s="53" customFormat="1">
      <c r="A3155" s="49"/>
      <c r="B3155" s="50"/>
      <c r="C3155" s="51"/>
      <c r="D3155" s="49"/>
      <c r="E3155" s="52"/>
      <c r="F3155" s="52"/>
      <c r="G3155" s="52"/>
      <c r="H3155" s="52"/>
      <c r="I3155" s="52"/>
    </row>
    <row r="3156" spans="1:9" s="53" customFormat="1">
      <c r="A3156" s="49"/>
      <c r="B3156" s="50"/>
      <c r="C3156" s="51"/>
      <c r="D3156" s="49"/>
      <c r="E3156" s="52"/>
      <c r="F3156" s="52"/>
      <c r="G3156" s="52"/>
      <c r="H3156" s="52"/>
      <c r="I3156" s="52"/>
    </row>
    <row r="3157" spans="1:9" s="53" customFormat="1">
      <c r="A3157" s="49"/>
      <c r="B3157" s="50"/>
      <c r="C3157" s="51"/>
      <c r="D3157" s="49"/>
      <c r="E3157" s="52"/>
      <c r="F3157" s="52"/>
      <c r="G3157" s="52"/>
      <c r="H3157" s="52"/>
      <c r="I3157" s="52"/>
    </row>
    <row r="3158" spans="1:9" s="53" customFormat="1">
      <c r="A3158" s="49"/>
      <c r="B3158" s="50"/>
      <c r="C3158" s="51"/>
      <c r="D3158" s="49"/>
      <c r="E3158" s="52"/>
      <c r="F3158" s="52"/>
      <c r="G3158" s="52"/>
      <c r="H3158" s="52"/>
      <c r="I3158" s="52"/>
    </row>
    <row r="3159" spans="1:9" s="53" customFormat="1">
      <c r="A3159" s="49"/>
      <c r="B3159" s="50"/>
      <c r="C3159" s="51"/>
      <c r="D3159" s="49"/>
      <c r="E3159" s="52"/>
      <c r="F3159" s="52"/>
      <c r="G3159" s="52"/>
      <c r="H3159" s="52"/>
      <c r="I3159" s="52"/>
    </row>
    <row r="3160" spans="1:9" s="53" customFormat="1">
      <c r="A3160" s="49"/>
      <c r="B3160" s="50"/>
      <c r="C3160" s="51"/>
      <c r="D3160" s="49"/>
      <c r="E3160" s="52"/>
      <c r="F3160" s="52"/>
      <c r="G3160" s="52"/>
      <c r="H3160" s="52"/>
      <c r="I3160" s="52"/>
    </row>
    <row r="3161" spans="1:9" s="53" customFormat="1">
      <c r="A3161" s="49"/>
      <c r="B3161" s="50"/>
      <c r="C3161" s="51"/>
      <c r="D3161" s="49"/>
      <c r="E3161" s="52"/>
      <c r="F3161" s="52"/>
      <c r="G3161" s="52"/>
      <c r="H3161" s="52"/>
      <c r="I3161" s="52"/>
    </row>
    <row r="3162" spans="1:9" s="53" customFormat="1">
      <c r="A3162" s="49"/>
      <c r="B3162" s="50"/>
      <c r="C3162" s="51"/>
      <c r="D3162" s="49"/>
      <c r="E3162" s="52"/>
      <c r="F3162" s="52"/>
      <c r="G3162" s="52"/>
      <c r="H3162" s="52"/>
      <c r="I3162" s="52"/>
    </row>
    <row r="3163" spans="1:9" s="53" customFormat="1">
      <c r="A3163" s="49"/>
      <c r="B3163" s="50"/>
      <c r="C3163" s="51"/>
      <c r="D3163" s="49"/>
      <c r="E3163" s="52"/>
      <c r="F3163" s="52"/>
      <c r="G3163" s="52"/>
      <c r="H3163" s="52"/>
      <c r="I3163" s="52"/>
    </row>
    <row r="3164" spans="1:9" s="53" customFormat="1">
      <c r="A3164" s="49"/>
      <c r="B3164" s="50"/>
      <c r="C3164" s="51"/>
      <c r="D3164" s="49"/>
      <c r="E3164" s="52"/>
      <c r="F3164" s="52"/>
      <c r="G3164" s="52"/>
      <c r="H3164" s="52"/>
      <c r="I3164" s="52"/>
    </row>
    <row r="3165" spans="1:9" s="53" customFormat="1">
      <c r="A3165" s="49"/>
      <c r="B3165" s="50"/>
      <c r="C3165" s="51"/>
      <c r="D3165" s="49"/>
      <c r="E3165" s="52"/>
      <c r="F3165" s="52"/>
      <c r="G3165" s="52"/>
      <c r="H3165" s="52"/>
      <c r="I3165" s="52"/>
    </row>
    <row r="3166" spans="1:9" s="53" customFormat="1">
      <c r="A3166" s="49"/>
      <c r="B3166" s="50"/>
      <c r="C3166" s="51"/>
      <c r="D3166" s="49"/>
      <c r="E3166" s="52"/>
      <c r="F3166" s="52"/>
      <c r="G3166" s="52"/>
      <c r="H3166" s="52"/>
      <c r="I3166" s="52"/>
    </row>
    <row r="3167" spans="1:9" s="53" customFormat="1">
      <c r="A3167" s="49"/>
      <c r="B3167" s="50"/>
      <c r="C3167" s="51"/>
      <c r="D3167" s="49"/>
      <c r="E3167" s="52"/>
      <c r="F3167" s="52"/>
      <c r="G3167" s="52"/>
      <c r="H3167" s="52"/>
      <c r="I3167" s="52"/>
    </row>
    <row r="3168" spans="1:9" s="53" customFormat="1">
      <c r="A3168" s="49"/>
      <c r="B3168" s="50"/>
      <c r="C3168" s="51"/>
      <c r="D3168" s="49"/>
      <c r="E3168" s="52"/>
      <c r="F3168" s="52"/>
      <c r="G3168" s="52"/>
      <c r="H3168" s="52"/>
      <c r="I3168" s="52"/>
    </row>
    <row r="3169" spans="1:9" s="53" customFormat="1">
      <c r="A3169" s="49"/>
      <c r="B3169" s="50"/>
      <c r="C3169" s="51"/>
      <c r="D3169" s="49"/>
      <c r="E3169" s="52"/>
      <c r="F3169" s="52"/>
      <c r="G3169" s="52"/>
      <c r="H3169" s="52"/>
      <c r="I3169" s="52"/>
    </row>
    <row r="3170" spans="1:9" s="53" customFormat="1">
      <c r="A3170" s="49"/>
      <c r="B3170" s="50"/>
      <c r="C3170" s="51"/>
      <c r="D3170" s="49"/>
      <c r="E3170" s="52"/>
      <c r="F3170" s="52"/>
      <c r="G3170" s="52"/>
      <c r="H3170" s="52"/>
      <c r="I3170" s="52"/>
    </row>
    <row r="3171" spans="1:9" s="53" customFormat="1">
      <c r="A3171" s="49"/>
      <c r="B3171" s="50"/>
      <c r="C3171" s="51"/>
      <c r="D3171" s="49"/>
      <c r="E3171" s="52"/>
      <c r="F3171" s="52"/>
      <c r="G3171" s="52"/>
      <c r="H3171" s="52"/>
      <c r="I3171" s="52"/>
    </row>
    <row r="3172" spans="1:9" s="53" customFormat="1">
      <c r="A3172" s="49"/>
      <c r="B3172" s="50"/>
      <c r="C3172" s="51"/>
      <c r="D3172" s="49"/>
      <c r="E3172" s="52"/>
      <c r="F3172" s="52"/>
      <c r="G3172" s="52"/>
      <c r="H3172" s="52"/>
      <c r="I3172" s="52"/>
    </row>
    <row r="3173" spans="1:9" s="53" customFormat="1">
      <c r="A3173" s="49"/>
      <c r="B3173" s="50"/>
      <c r="C3173" s="51"/>
      <c r="D3173" s="49"/>
      <c r="E3173" s="52"/>
      <c r="F3173" s="52"/>
      <c r="G3173" s="52"/>
      <c r="H3173" s="52"/>
      <c r="I3173" s="52"/>
    </row>
    <row r="3174" spans="1:9" s="53" customFormat="1">
      <c r="A3174" s="49"/>
      <c r="B3174" s="50"/>
      <c r="C3174" s="51"/>
      <c r="D3174" s="49"/>
      <c r="E3174" s="52"/>
      <c r="F3174" s="52"/>
      <c r="G3174" s="52"/>
      <c r="H3174" s="52"/>
      <c r="I3174" s="52"/>
    </row>
    <row r="3175" spans="1:9" s="53" customFormat="1">
      <c r="A3175" s="49"/>
      <c r="B3175" s="50"/>
      <c r="C3175" s="51"/>
      <c r="D3175" s="49"/>
      <c r="E3175" s="52"/>
      <c r="F3175" s="52"/>
      <c r="G3175" s="52"/>
      <c r="H3175" s="52"/>
      <c r="I3175" s="52"/>
    </row>
    <row r="3176" spans="1:9" s="53" customFormat="1">
      <c r="A3176" s="49"/>
      <c r="B3176" s="50"/>
      <c r="C3176" s="51"/>
      <c r="D3176" s="49"/>
      <c r="E3176" s="52"/>
      <c r="F3176" s="52"/>
      <c r="G3176" s="52"/>
      <c r="H3176" s="52"/>
      <c r="I3176" s="52"/>
    </row>
    <row r="3177" spans="1:9" s="53" customFormat="1">
      <c r="A3177" s="49"/>
      <c r="B3177" s="50"/>
      <c r="C3177" s="51"/>
      <c r="D3177" s="49"/>
      <c r="E3177" s="52"/>
      <c r="F3177" s="52"/>
      <c r="G3177" s="52"/>
      <c r="H3177" s="52"/>
      <c r="I3177" s="52"/>
    </row>
    <row r="3178" spans="1:9" s="53" customFormat="1">
      <c r="A3178" s="49"/>
      <c r="B3178" s="50"/>
      <c r="C3178" s="51"/>
      <c r="D3178" s="49"/>
      <c r="E3178" s="52"/>
      <c r="F3178" s="52"/>
      <c r="G3178" s="52"/>
      <c r="H3178" s="52"/>
      <c r="I3178" s="52"/>
    </row>
    <row r="3179" spans="1:9" s="53" customFormat="1">
      <c r="A3179" s="49"/>
      <c r="B3179" s="50"/>
      <c r="C3179" s="51"/>
      <c r="D3179" s="49"/>
      <c r="E3179" s="52"/>
      <c r="F3179" s="52"/>
      <c r="G3179" s="52"/>
      <c r="H3179" s="52"/>
      <c r="I3179" s="52"/>
    </row>
    <row r="3180" spans="1:9" s="53" customFormat="1">
      <c r="A3180" s="49"/>
      <c r="B3180" s="50"/>
      <c r="C3180" s="51"/>
      <c r="D3180" s="49"/>
      <c r="E3180" s="52"/>
      <c r="F3180" s="52"/>
      <c r="G3180" s="52"/>
      <c r="H3180" s="52"/>
      <c r="I3180" s="52"/>
    </row>
    <row r="3181" spans="1:9" s="53" customFormat="1">
      <c r="A3181" s="49"/>
      <c r="B3181" s="50"/>
      <c r="C3181" s="51"/>
      <c r="D3181" s="49"/>
      <c r="E3181" s="52"/>
      <c r="F3181" s="52"/>
      <c r="G3181" s="52"/>
      <c r="H3181" s="52"/>
      <c r="I3181" s="52"/>
    </row>
    <row r="3182" spans="1:9" s="53" customFormat="1">
      <c r="A3182" s="49"/>
      <c r="B3182" s="50"/>
      <c r="C3182" s="51"/>
      <c r="D3182" s="49"/>
      <c r="E3182" s="52"/>
      <c r="F3182" s="52"/>
      <c r="G3182" s="52"/>
      <c r="H3182" s="52"/>
      <c r="I3182" s="52"/>
    </row>
    <row r="3183" spans="1:9" s="53" customFormat="1">
      <c r="A3183" s="49"/>
      <c r="B3183" s="50"/>
      <c r="C3183" s="51"/>
      <c r="D3183" s="49"/>
      <c r="E3183" s="52"/>
      <c r="F3183" s="52"/>
      <c r="G3183" s="52"/>
      <c r="H3183" s="52"/>
      <c r="I3183" s="52"/>
    </row>
    <row r="3184" spans="1:9" s="53" customFormat="1">
      <c r="A3184" s="49"/>
      <c r="B3184" s="50"/>
      <c r="C3184" s="51"/>
      <c r="D3184" s="49"/>
      <c r="E3184" s="52"/>
      <c r="F3184" s="52"/>
      <c r="G3184" s="52"/>
      <c r="H3184" s="52"/>
      <c r="I3184" s="52"/>
    </row>
    <row r="3185" spans="1:9" s="53" customFormat="1">
      <c r="A3185" s="49"/>
      <c r="B3185" s="50"/>
      <c r="C3185" s="51"/>
      <c r="D3185" s="49"/>
      <c r="E3185" s="52"/>
      <c r="F3185" s="52"/>
      <c r="G3185" s="52"/>
      <c r="H3185" s="52"/>
      <c r="I3185" s="52"/>
    </row>
    <row r="3186" spans="1:9" s="53" customFormat="1">
      <c r="A3186" s="49"/>
      <c r="B3186" s="50"/>
      <c r="C3186" s="51"/>
      <c r="D3186" s="49"/>
      <c r="E3186" s="52"/>
      <c r="F3186" s="52"/>
      <c r="G3186" s="52"/>
      <c r="H3186" s="52"/>
      <c r="I3186" s="52"/>
    </row>
    <row r="3187" spans="1:9" s="53" customFormat="1">
      <c r="A3187" s="49"/>
      <c r="B3187" s="50"/>
      <c r="C3187" s="51"/>
      <c r="D3187" s="49"/>
      <c r="E3187" s="52"/>
      <c r="F3187" s="52"/>
      <c r="G3187" s="52"/>
      <c r="H3187" s="52"/>
      <c r="I3187" s="52"/>
    </row>
    <row r="3188" spans="1:9" s="53" customFormat="1">
      <c r="A3188" s="49"/>
      <c r="B3188" s="50"/>
      <c r="C3188" s="51"/>
      <c r="D3188" s="49"/>
      <c r="E3188" s="52"/>
      <c r="F3188" s="52"/>
      <c r="G3188" s="52"/>
      <c r="H3188" s="52"/>
      <c r="I3188" s="52"/>
    </row>
    <row r="3189" spans="1:9" s="53" customFormat="1">
      <c r="A3189" s="49"/>
      <c r="B3189" s="50"/>
      <c r="C3189" s="51"/>
      <c r="D3189" s="49"/>
      <c r="E3189" s="52"/>
      <c r="F3189" s="52"/>
      <c r="G3189" s="52"/>
      <c r="H3189" s="52"/>
      <c r="I3189" s="52"/>
    </row>
    <row r="3190" spans="1:9" s="53" customFormat="1">
      <c r="A3190" s="49"/>
      <c r="B3190" s="50"/>
      <c r="C3190" s="51"/>
      <c r="D3190" s="49"/>
      <c r="E3190" s="52"/>
      <c r="F3190" s="52"/>
      <c r="G3190" s="52"/>
      <c r="H3190" s="52"/>
      <c r="I3190" s="52"/>
    </row>
    <row r="3191" spans="1:9" s="53" customFormat="1">
      <c r="A3191" s="49"/>
      <c r="B3191" s="50"/>
      <c r="C3191" s="51"/>
      <c r="D3191" s="49"/>
      <c r="E3191" s="52"/>
      <c r="F3191" s="52"/>
      <c r="G3191" s="52"/>
      <c r="H3191" s="52"/>
      <c r="I3191" s="52"/>
    </row>
    <row r="3192" spans="1:9" s="53" customFormat="1">
      <c r="A3192" s="49"/>
      <c r="B3192" s="50"/>
      <c r="C3192" s="51"/>
      <c r="D3192" s="49"/>
      <c r="E3192" s="52"/>
      <c r="F3192" s="52"/>
      <c r="G3192" s="52"/>
      <c r="H3192" s="52"/>
      <c r="I3192" s="52"/>
    </row>
    <row r="3193" spans="1:9" s="53" customFormat="1">
      <c r="A3193" s="49"/>
      <c r="B3193" s="50"/>
      <c r="C3193" s="51"/>
      <c r="D3193" s="49"/>
      <c r="E3193" s="52"/>
      <c r="F3193" s="52"/>
      <c r="G3193" s="52"/>
      <c r="H3193" s="52"/>
      <c r="I3193" s="52"/>
    </row>
    <row r="3194" spans="1:9" s="53" customFormat="1">
      <c r="A3194" s="49"/>
      <c r="B3194" s="50"/>
      <c r="C3194" s="51"/>
      <c r="D3194" s="49"/>
      <c r="E3194" s="52"/>
      <c r="F3194" s="52"/>
      <c r="G3194" s="52"/>
      <c r="H3194" s="52"/>
      <c r="I3194" s="52"/>
    </row>
    <row r="3195" spans="1:9" s="53" customFormat="1">
      <c r="A3195" s="49"/>
      <c r="B3195" s="50"/>
      <c r="C3195" s="51"/>
      <c r="D3195" s="49"/>
      <c r="E3195" s="52"/>
      <c r="F3195" s="52"/>
      <c r="G3195" s="52"/>
      <c r="H3195" s="52"/>
      <c r="I3195" s="52"/>
    </row>
    <row r="3196" spans="1:9" s="53" customFormat="1">
      <c r="A3196" s="49"/>
      <c r="B3196" s="50"/>
      <c r="C3196" s="51"/>
      <c r="D3196" s="49"/>
      <c r="E3196" s="52"/>
      <c r="F3196" s="52"/>
      <c r="G3196" s="52"/>
      <c r="H3196" s="52"/>
      <c r="I3196" s="52"/>
    </row>
    <row r="3197" spans="1:9" s="53" customFormat="1">
      <c r="A3197" s="49"/>
      <c r="B3197" s="50"/>
      <c r="C3197" s="51"/>
      <c r="D3197" s="49"/>
      <c r="E3197" s="52"/>
      <c r="F3197" s="52"/>
      <c r="G3197" s="52"/>
      <c r="H3197" s="52"/>
      <c r="I3197" s="52"/>
    </row>
    <row r="3198" spans="1:9" s="53" customFormat="1">
      <c r="A3198" s="49"/>
      <c r="B3198" s="50"/>
      <c r="C3198" s="51"/>
      <c r="D3198" s="49"/>
      <c r="E3198" s="52"/>
      <c r="F3198" s="52"/>
      <c r="G3198" s="52"/>
      <c r="H3198" s="52"/>
      <c r="I3198" s="52"/>
    </row>
    <row r="3199" spans="1:9" s="53" customFormat="1">
      <c r="A3199" s="49"/>
      <c r="B3199" s="50"/>
      <c r="C3199" s="51"/>
      <c r="D3199" s="49"/>
      <c r="E3199" s="52"/>
      <c r="F3199" s="52"/>
      <c r="G3199" s="52"/>
      <c r="H3199" s="52"/>
      <c r="I3199" s="52"/>
    </row>
    <row r="3200" spans="1:9" s="53" customFormat="1">
      <c r="A3200" s="49"/>
      <c r="B3200" s="50"/>
      <c r="C3200" s="51"/>
      <c r="D3200" s="49"/>
      <c r="E3200" s="52"/>
      <c r="F3200" s="52"/>
      <c r="G3200" s="52"/>
      <c r="H3200" s="52"/>
      <c r="I3200" s="52"/>
    </row>
    <row r="3201" spans="1:9" s="53" customFormat="1">
      <c r="A3201" s="49"/>
      <c r="B3201" s="50"/>
      <c r="C3201" s="51"/>
      <c r="D3201" s="49"/>
      <c r="E3201" s="52"/>
      <c r="F3201" s="52"/>
      <c r="G3201" s="52"/>
      <c r="H3201" s="52"/>
      <c r="I3201" s="52"/>
    </row>
    <row r="3202" spans="1:9" s="53" customFormat="1">
      <c r="A3202" s="49"/>
      <c r="B3202" s="50"/>
      <c r="C3202" s="51"/>
      <c r="D3202" s="49"/>
      <c r="E3202" s="52"/>
      <c r="F3202" s="52"/>
      <c r="G3202" s="52"/>
      <c r="H3202" s="52"/>
      <c r="I3202" s="52"/>
    </row>
    <row r="3203" spans="1:9" s="53" customFormat="1">
      <c r="A3203" s="49"/>
      <c r="B3203" s="50"/>
      <c r="C3203" s="51"/>
      <c r="D3203" s="49"/>
      <c r="E3203" s="52"/>
      <c r="F3203" s="52"/>
      <c r="G3203" s="52"/>
      <c r="H3203" s="52"/>
      <c r="I3203" s="52"/>
    </row>
    <row r="3204" spans="1:9" s="53" customFormat="1">
      <c r="A3204" s="49"/>
      <c r="B3204" s="50"/>
      <c r="C3204" s="51"/>
      <c r="D3204" s="49"/>
      <c r="E3204" s="52"/>
      <c r="F3204" s="52"/>
      <c r="G3204" s="52"/>
      <c r="H3204" s="52"/>
      <c r="I3204" s="52"/>
    </row>
    <row r="3205" spans="1:9" s="53" customFormat="1">
      <c r="A3205" s="49"/>
      <c r="B3205" s="50"/>
      <c r="C3205" s="51"/>
      <c r="D3205" s="49"/>
      <c r="E3205" s="52"/>
      <c r="F3205" s="52"/>
      <c r="G3205" s="52"/>
      <c r="H3205" s="52"/>
      <c r="I3205" s="52"/>
    </row>
    <row r="3206" spans="1:9" s="53" customFormat="1">
      <c r="A3206" s="49"/>
      <c r="B3206" s="50"/>
      <c r="C3206" s="51"/>
      <c r="D3206" s="49"/>
      <c r="E3206" s="52"/>
      <c r="F3206" s="52"/>
      <c r="G3206" s="52"/>
      <c r="H3206" s="52"/>
      <c r="I3206" s="52"/>
    </row>
    <row r="3207" spans="1:9" s="53" customFormat="1">
      <c r="A3207" s="49"/>
      <c r="B3207" s="50"/>
      <c r="C3207" s="51"/>
      <c r="D3207" s="49"/>
      <c r="E3207" s="52"/>
      <c r="F3207" s="52"/>
      <c r="G3207" s="52"/>
      <c r="H3207" s="52"/>
      <c r="I3207" s="52"/>
    </row>
    <row r="3208" spans="1:9" s="53" customFormat="1">
      <c r="A3208" s="49"/>
      <c r="B3208" s="50"/>
      <c r="C3208" s="51"/>
      <c r="D3208" s="49"/>
      <c r="E3208" s="52"/>
      <c r="F3208" s="52"/>
      <c r="G3208" s="52"/>
      <c r="H3208" s="52"/>
      <c r="I3208" s="52"/>
    </row>
    <row r="3209" spans="1:9" s="53" customFormat="1">
      <c r="A3209" s="49"/>
      <c r="B3209" s="50"/>
      <c r="C3209" s="51"/>
      <c r="D3209" s="49"/>
      <c r="E3209" s="52"/>
      <c r="F3209" s="52"/>
      <c r="G3209" s="52"/>
      <c r="H3209" s="52"/>
      <c r="I3209" s="52"/>
    </row>
    <row r="3210" spans="1:9" s="53" customFormat="1">
      <c r="A3210" s="49"/>
      <c r="B3210" s="50"/>
      <c r="C3210" s="51"/>
      <c r="D3210" s="49"/>
      <c r="E3210" s="52"/>
      <c r="F3210" s="52"/>
      <c r="G3210" s="52"/>
      <c r="H3210" s="52"/>
      <c r="I3210" s="52"/>
    </row>
    <row r="3211" spans="1:9" s="53" customFormat="1">
      <c r="A3211" s="49"/>
      <c r="B3211" s="50"/>
      <c r="C3211" s="51"/>
      <c r="D3211" s="49"/>
      <c r="E3211" s="52"/>
      <c r="F3211" s="52"/>
      <c r="G3211" s="52"/>
      <c r="H3211" s="52"/>
      <c r="I3211" s="52"/>
    </row>
    <row r="3212" spans="1:9" s="53" customFormat="1">
      <c r="A3212" s="49"/>
      <c r="B3212" s="50"/>
      <c r="C3212" s="51"/>
      <c r="D3212" s="49"/>
      <c r="E3212" s="52"/>
      <c r="F3212" s="52"/>
      <c r="G3212" s="52"/>
      <c r="H3212" s="52"/>
      <c r="I3212" s="52"/>
    </row>
    <row r="3213" spans="1:9" s="53" customFormat="1">
      <c r="A3213" s="49"/>
      <c r="B3213" s="50"/>
      <c r="C3213" s="51"/>
      <c r="D3213" s="49"/>
      <c r="E3213" s="52"/>
      <c r="F3213" s="52"/>
      <c r="G3213" s="52"/>
      <c r="H3213" s="52"/>
      <c r="I3213" s="52"/>
    </row>
    <row r="3214" spans="1:9" s="53" customFormat="1">
      <c r="A3214" s="49"/>
      <c r="B3214" s="50"/>
      <c r="C3214" s="51"/>
      <c r="D3214" s="49"/>
      <c r="E3214" s="52"/>
      <c r="F3214" s="52"/>
      <c r="G3214" s="52"/>
      <c r="H3214" s="52"/>
      <c r="I3214" s="52"/>
    </row>
    <row r="3215" spans="1:9" s="53" customFormat="1">
      <c r="A3215" s="49"/>
      <c r="B3215" s="50"/>
      <c r="C3215" s="51"/>
      <c r="D3215" s="49"/>
      <c r="E3215" s="52"/>
      <c r="F3215" s="52"/>
      <c r="G3215" s="52"/>
      <c r="H3215" s="52"/>
      <c r="I3215" s="52"/>
    </row>
    <row r="3216" spans="1:9" s="53" customFormat="1">
      <c r="A3216" s="49"/>
      <c r="B3216" s="50"/>
      <c r="C3216" s="51"/>
      <c r="D3216" s="49"/>
      <c r="E3216" s="52"/>
      <c r="F3216" s="52"/>
      <c r="G3216" s="52"/>
      <c r="H3216" s="52"/>
      <c r="I3216" s="52"/>
    </row>
    <row r="3217" spans="1:9" s="53" customFormat="1">
      <c r="A3217" s="49"/>
      <c r="B3217" s="50"/>
      <c r="C3217" s="51"/>
      <c r="D3217" s="49"/>
      <c r="E3217" s="52"/>
      <c r="F3217" s="52"/>
      <c r="G3217" s="52"/>
      <c r="H3217" s="52"/>
      <c r="I3217" s="52"/>
    </row>
    <row r="3218" spans="1:9" s="53" customFormat="1">
      <c r="A3218" s="49"/>
      <c r="B3218" s="50"/>
      <c r="C3218" s="51"/>
      <c r="D3218" s="49"/>
      <c r="E3218" s="52"/>
      <c r="F3218" s="52"/>
      <c r="G3218" s="52"/>
      <c r="H3218" s="52"/>
      <c r="I3218" s="52"/>
    </row>
    <row r="3219" spans="1:9" s="53" customFormat="1">
      <c r="A3219" s="49"/>
      <c r="B3219" s="50"/>
      <c r="C3219" s="51"/>
      <c r="D3219" s="49"/>
      <c r="E3219" s="52"/>
      <c r="F3219" s="52"/>
      <c r="G3219" s="52"/>
      <c r="H3219" s="52"/>
      <c r="I3219" s="52"/>
    </row>
    <row r="3220" spans="1:9" s="53" customFormat="1">
      <c r="A3220" s="49"/>
      <c r="B3220" s="50"/>
      <c r="C3220" s="51"/>
      <c r="D3220" s="49"/>
      <c r="E3220" s="52"/>
      <c r="F3220" s="52"/>
      <c r="G3220" s="52"/>
      <c r="H3220" s="52"/>
      <c r="I3220" s="52"/>
    </row>
    <row r="3221" spans="1:9" s="53" customFormat="1">
      <c r="A3221" s="49"/>
      <c r="B3221" s="50"/>
      <c r="C3221" s="51"/>
      <c r="D3221" s="49"/>
      <c r="E3221" s="52"/>
      <c r="F3221" s="52"/>
      <c r="G3221" s="52"/>
      <c r="H3221" s="52"/>
      <c r="I3221" s="52"/>
    </row>
    <row r="3222" spans="1:9" s="53" customFormat="1">
      <c r="A3222" s="49"/>
      <c r="B3222" s="50"/>
      <c r="C3222" s="51"/>
      <c r="D3222" s="49"/>
      <c r="E3222" s="52"/>
      <c r="F3222" s="52"/>
      <c r="G3222" s="52"/>
      <c r="H3222" s="52"/>
      <c r="I3222" s="52"/>
    </row>
    <row r="3223" spans="1:9" s="53" customFormat="1">
      <c r="A3223" s="49"/>
      <c r="B3223" s="50"/>
      <c r="C3223" s="51"/>
      <c r="D3223" s="49"/>
      <c r="E3223" s="52"/>
      <c r="F3223" s="52"/>
      <c r="G3223" s="52"/>
      <c r="H3223" s="52"/>
      <c r="I3223" s="52"/>
    </row>
    <row r="3224" spans="1:9" s="53" customFormat="1">
      <c r="A3224" s="49"/>
      <c r="B3224" s="50"/>
      <c r="C3224" s="51"/>
      <c r="D3224" s="49"/>
      <c r="E3224" s="52"/>
      <c r="F3224" s="52"/>
      <c r="G3224" s="52"/>
      <c r="H3224" s="52"/>
      <c r="I3224" s="52"/>
    </row>
    <row r="3225" spans="1:9" s="53" customFormat="1">
      <c r="A3225" s="49"/>
      <c r="B3225" s="50"/>
      <c r="C3225" s="51"/>
      <c r="D3225" s="49"/>
      <c r="E3225" s="52"/>
      <c r="F3225" s="52"/>
      <c r="G3225" s="52"/>
      <c r="H3225" s="52"/>
      <c r="I3225" s="52"/>
    </row>
    <row r="3226" spans="1:9" s="53" customFormat="1">
      <c r="A3226" s="49"/>
      <c r="B3226" s="50"/>
      <c r="C3226" s="51"/>
      <c r="D3226" s="49"/>
      <c r="E3226" s="52"/>
      <c r="F3226" s="52"/>
      <c r="G3226" s="52"/>
      <c r="H3226" s="52"/>
      <c r="I3226" s="52"/>
    </row>
    <row r="3227" spans="1:9" s="53" customFormat="1">
      <c r="A3227" s="49"/>
      <c r="B3227" s="50"/>
      <c r="C3227" s="51"/>
      <c r="D3227" s="49"/>
      <c r="E3227" s="52"/>
      <c r="F3227" s="52"/>
      <c r="G3227" s="52"/>
      <c r="H3227" s="52"/>
      <c r="I3227" s="52"/>
    </row>
    <row r="3228" spans="1:9" s="53" customFormat="1">
      <c r="A3228" s="49"/>
      <c r="B3228" s="50"/>
      <c r="C3228" s="51"/>
      <c r="D3228" s="49"/>
      <c r="E3228" s="52"/>
      <c r="F3228" s="52"/>
      <c r="G3228" s="52"/>
      <c r="H3228" s="52"/>
      <c r="I3228" s="52"/>
    </row>
    <row r="3229" spans="1:9" s="53" customFormat="1">
      <c r="A3229" s="49"/>
      <c r="B3229" s="50"/>
      <c r="C3229" s="51"/>
      <c r="D3229" s="49"/>
      <c r="E3229" s="52"/>
      <c r="F3229" s="52"/>
      <c r="G3229" s="52"/>
      <c r="H3229" s="52"/>
      <c r="I3229" s="52"/>
    </row>
    <row r="3230" spans="1:9" s="53" customFormat="1">
      <c r="A3230" s="49"/>
      <c r="B3230" s="50"/>
      <c r="C3230" s="51"/>
      <c r="D3230" s="49"/>
      <c r="E3230" s="52"/>
      <c r="F3230" s="52"/>
      <c r="G3230" s="52"/>
      <c r="H3230" s="52"/>
      <c r="I3230" s="52"/>
    </row>
    <row r="3231" spans="1:9" s="53" customFormat="1">
      <c r="A3231" s="49"/>
      <c r="B3231" s="50"/>
      <c r="C3231" s="51"/>
      <c r="D3231" s="49"/>
      <c r="E3231" s="52"/>
      <c r="F3231" s="52"/>
      <c r="G3231" s="52"/>
      <c r="H3231" s="52"/>
      <c r="I3231" s="52"/>
    </row>
    <row r="3232" spans="1:9" s="53" customFormat="1">
      <c r="A3232" s="49"/>
      <c r="B3232" s="50"/>
      <c r="C3232" s="51"/>
      <c r="D3232" s="49"/>
      <c r="E3232" s="52"/>
      <c r="F3232" s="52"/>
      <c r="G3232" s="52"/>
      <c r="H3232" s="52"/>
      <c r="I3232" s="52"/>
    </row>
    <row r="3233" spans="1:9" s="53" customFormat="1">
      <c r="A3233" s="49"/>
      <c r="B3233" s="50"/>
      <c r="C3233" s="51"/>
      <c r="D3233" s="49"/>
      <c r="E3233" s="52"/>
      <c r="F3233" s="52"/>
      <c r="G3233" s="52"/>
      <c r="H3233" s="52"/>
      <c r="I3233" s="52"/>
    </row>
    <row r="3234" spans="1:9" s="53" customFormat="1">
      <c r="A3234" s="49"/>
      <c r="B3234" s="50"/>
      <c r="C3234" s="51"/>
      <c r="D3234" s="49"/>
      <c r="E3234" s="52"/>
      <c r="F3234" s="52"/>
      <c r="G3234" s="52"/>
      <c r="H3234" s="52"/>
      <c r="I3234" s="52"/>
    </row>
    <row r="3235" spans="1:9" s="53" customFormat="1">
      <c r="A3235" s="49"/>
      <c r="B3235" s="50"/>
      <c r="C3235" s="51"/>
      <c r="D3235" s="49"/>
      <c r="E3235" s="52"/>
      <c r="F3235" s="52"/>
      <c r="G3235" s="52"/>
      <c r="H3235" s="52"/>
      <c r="I3235" s="52"/>
    </row>
    <row r="3236" spans="1:9" s="53" customFormat="1">
      <c r="A3236" s="49"/>
      <c r="B3236" s="50"/>
      <c r="C3236" s="51"/>
      <c r="D3236" s="49"/>
      <c r="E3236" s="52"/>
      <c r="F3236" s="52"/>
      <c r="G3236" s="52"/>
      <c r="H3236" s="52"/>
      <c r="I3236" s="52"/>
    </row>
    <row r="3237" spans="1:9" s="53" customFormat="1">
      <c r="A3237" s="49"/>
      <c r="B3237" s="50"/>
      <c r="C3237" s="51"/>
      <c r="D3237" s="49"/>
      <c r="E3237" s="52"/>
      <c r="F3237" s="52"/>
      <c r="G3237" s="52"/>
      <c r="H3237" s="52"/>
      <c r="I3237" s="52"/>
    </row>
    <row r="3238" spans="1:9" s="53" customFormat="1">
      <c r="A3238" s="49"/>
      <c r="B3238" s="50"/>
      <c r="C3238" s="51"/>
      <c r="D3238" s="49"/>
      <c r="E3238" s="52"/>
      <c r="F3238" s="52"/>
      <c r="G3238" s="52"/>
      <c r="H3238" s="52"/>
      <c r="I3238" s="52"/>
    </row>
    <row r="3239" spans="1:9" s="53" customFormat="1">
      <c r="A3239" s="49"/>
      <c r="B3239" s="50"/>
      <c r="C3239" s="51"/>
      <c r="D3239" s="49"/>
      <c r="E3239" s="52"/>
      <c r="F3239" s="52"/>
      <c r="G3239" s="52"/>
      <c r="H3239" s="52"/>
      <c r="I3239" s="52"/>
    </row>
    <row r="3240" spans="1:9" s="53" customFormat="1">
      <c r="A3240" s="49"/>
      <c r="B3240" s="50"/>
      <c r="C3240" s="51"/>
      <c r="D3240" s="49"/>
      <c r="E3240" s="52"/>
      <c r="F3240" s="52"/>
      <c r="G3240" s="52"/>
      <c r="H3240" s="52"/>
      <c r="I3240" s="52"/>
    </row>
    <row r="3241" spans="1:9" s="53" customFormat="1">
      <c r="A3241" s="49"/>
      <c r="B3241" s="50"/>
      <c r="C3241" s="51"/>
      <c r="D3241" s="49"/>
      <c r="E3241" s="52"/>
      <c r="F3241" s="52"/>
      <c r="G3241" s="52"/>
      <c r="H3241" s="52"/>
      <c r="I3241" s="52"/>
    </row>
    <row r="3242" spans="1:9" s="53" customFormat="1">
      <c r="A3242" s="49"/>
      <c r="B3242" s="50"/>
      <c r="C3242" s="51"/>
      <c r="D3242" s="49"/>
      <c r="E3242" s="52"/>
      <c r="F3242" s="52"/>
      <c r="G3242" s="52"/>
      <c r="H3242" s="52"/>
      <c r="I3242" s="52"/>
    </row>
    <row r="3243" spans="1:9" s="53" customFormat="1">
      <c r="A3243" s="49"/>
      <c r="B3243" s="50"/>
      <c r="C3243" s="51"/>
      <c r="D3243" s="49"/>
      <c r="E3243" s="52"/>
      <c r="F3243" s="52"/>
      <c r="G3243" s="52"/>
      <c r="H3243" s="52"/>
      <c r="I3243" s="52"/>
    </row>
    <row r="3244" spans="1:9" s="53" customFormat="1">
      <c r="A3244" s="49"/>
      <c r="B3244" s="50"/>
      <c r="C3244" s="51"/>
      <c r="D3244" s="49"/>
      <c r="E3244" s="52"/>
      <c r="F3244" s="52"/>
      <c r="G3244" s="52"/>
      <c r="H3244" s="52"/>
      <c r="I3244" s="52"/>
    </row>
    <row r="3245" spans="1:9" s="53" customFormat="1">
      <c r="A3245" s="54"/>
      <c r="B3245" s="55"/>
      <c r="C3245" s="56"/>
      <c r="D3245" s="54"/>
      <c r="E3245" s="52"/>
      <c r="F3245" s="52"/>
      <c r="G3245" s="52"/>
      <c r="H3245" s="52"/>
      <c r="I3245" s="52"/>
    </row>
    <row r="3246" spans="1:9" s="53" customFormat="1">
      <c r="A3246" s="54"/>
      <c r="B3246" s="55"/>
      <c r="C3246" s="56"/>
      <c r="D3246" s="54"/>
      <c r="E3246" s="52"/>
      <c r="F3246" s="52"/>
      <c r="G3246" s="52"/>
      <c r="H3246" s="52"/>
      <c r="I3246" s="52"/>
    </row>
    <row r="3247" spans="1:9" s="53" customFormat="1">
      <c r="A3247" s="54"/>
      <c r="B3247" s="55"/>
      <c r="C3247" s="56"/>
      <c r="D3247" s="54"/>
      <c r="E3247" s="52"/>
      <c r="F3247" s="52"/>
      <c r="G3247" s="52"/>
      <c r="H3247" s="52"/>
      <c r="I3247" s="52"/>
    </row>
    <row r="3248" spans="1:9" s="53" customFormat="1">
      <c r="A3248" s="54"/>
      <c r="B3248" s="55"/>
      <c r="C3248" s="56"/>
      <c r="D3248" s="54"/>
      <c r="E3248" s="52"/>
      <c r="F3248" s="52"/>
      <c r="G3248" s="52"/>
      <c r="H3248" s="52"/>
      <c r="I3248" s="52"/>
    </row>
    <row r="3249" spans="1:9" s="53" customFormat="1">
      <c r="A3249" s="54"/>
      <c r="B3249" s="55"/>
      <c r="C3249" s="56"/>
      <c r="D3249" s="54"/>
      <c r="E3249" s="52"/>
      <c r="F3249" s="52"/>
      <c r="G3249" s="52"/>
      <c r="H3249" s="52"/>
      <c r="I3249" s="52"/>
    </row>
    <row r="3250" spans="1:9" s="53" customFormat="1">
      <c r="A3250" s="54"/>
      <c r="B3250" s="55"/>
      <c r="C3250" s="56"/>
      <c r="D3250" s="54"/>
      <c r="E3250" s="52"/>
      <c r="F3250" s="52"/>
      <c r="G3250" s="52"/>
      <c r="H3250" s="52"/>
      <c r="I3250" s="52"/>
    </row>
    <row r="3251" spans="1:9" s="53" customFormat="1">
      <c r="A3251" s="54"/>
      <c r="B3251" s="55"/>
      <c r="C3251" s="56"/>
      <c r="D3251" s="54"/>
      <c r="E3251" s="52"/>
      <c r="F3251" s="52"/>
      <c r="G3251" s="52"/>
      <c r="H3251" s="52"/>
      <c r="I3251" s="52"/>
    </row>
    <row r="3252" spans="1:9" s="53" customFormat="1">
      <c r="A3252" s="54"/>
      <c r="B3252" s="55"/>
      <c r="C3252" s="56"/>
      <c r="D3252" s="54"/>
      <c r="E3252" s="52"/>
      <c r="F3252" s="52"/>
      <c r="G3252" s="52"/>
      <c r="H3252" s="52"/>
      <c r="I3252" s="52"/>
    </row>
    <row r="3253" spans="1:9" s="53" customFormat="1">
      <c r="A3253" s="54"/>
      <c r="B3253" s="55"/>
      <c r="C3253" s="56"/>
      <c r="D3253" s="54"/>
      <c r="E3253" s="52"/>
      <c r="F3253" s="52"/>
      <c r="G3253" s="52"/>
      <c r="H3253" s="52"/>
      <c r="I3253" s="52"/>
    </row>
    <row r="3254" spans="1:9" s="53" customFormat="1">
      <c r="A3254" s="54"/>
      <c r="B3254" s="55"/>
      <c r="C3254" s="56"/>
      <c r="D3254" s="54"/>
      <c r="E3254" s="52"/>
      <c r="F3254" s="52"/>
      <c r="G3254" s="52"/>
      <c r="H3254" s="52"/>
      <c r="I3254" s="52"/>
    </row>
    <row r="3255" spans="1:9" s="53" customFormat="1">
      <c r="A3255" s="54"/>
      <c r="B3255" s="55"/>
      <c r="C3255" s="56"/>
      <c r="D3255" s="54"/>
      <c r="E3255" s="52"/>
      <c r="F3255" s="52"/>
      <c r="G3255" s="52"/>
      <c r="H3255" s="52"/>
      <c r="I3255" s="52"/>
    </row>
    <row r="3256" spans="1:9" s="53" customFormat="1">
      <c r="A3256" s="54"/>
      <c r="B3256" s="55"/>
      <c r="C3256" s="56"/>
      <c r="D3256" s="54"/>
      <c r="E3256" s="52"/>
      <c r="F3256" s="52"/>
      <c r="G3256" s="52"/>
      <c r="H3256" s="52"/>
      <c r="I3256" s="52"/>
    </row>
    <row r="3257" spans="1:9" s="53" customFormat="1">
      <c r="A3257" s="54"/>
      <c r="B3257" s="55"/>
      <c r="C3257" s="56"/>
      <c r="D3257" s="54"/>
      <c r="E3257" s="52"/>
      <c r="F3257" s="52"/>
      <c r="G3257" s="52"/>
      <c r="H3257" s="52"/>
      <c r="I3257" s="52"/>
    </row>
    <row r="3258" spans="1:9" s="53" customFormat="1">
      <c r="A3258" s="54"/>
      <c r="B3258" s="55"/>
      <c r="C3258" s="56"/>
      <c r="D3258" s="54"/>
      <c r="E3258" s="52"/>
      <c r="F3258" s="52"/>
      <c r="G3258" s="52"/>
      <c r="H3258" s="52"/>
      <c r="I3258" s="52"/>
    </row>
    <row r="3259" spans="1:9" s="53" customFormat="1">
      <c r="A3259" s="54"/>
      <c r="B3259" s="55"/>
      <c r="C3259" s="56"/>
      <c r="D3259" s="54"/>
      <c r="E3259" s="52"/>
      <c r="F3259" s="52"/>
      <c r="G3259" s="52"/>
      <c r="H3259" s="52"/>
      <c r="I3259" s="52"/>
    </row>
    <row r="3260" spans="1:9" s="53" customFormat="1">
      <c r="A3260" s="54"/>
      <c r="B3260" s="55"/>
      <c r="C3260" s="56"/>
      <c r="D3260" s="54"/>
      <c r="E3260" s="52"/>
      <c r="F3260" s="52"/>
      <c r="G3260" s="52"/>
      <c r="H3260" s="52"/>
      <c r="I3260" s="52"/>
    </row>
    <row r="3261" spans="1:9" s="53" customFormat="1">
      <c r="A3261" s="54"/>
      <c r="B3261" s="55"/>
      <c r="C3261" s="56"/>
      <c r="D3261" s="54"/>
      <c r="E3261" s="52"/>
      <c r="F3261" s="52"/>
      <c r="G3261" s="52"/>
      <c r="H3261" s="52"/>
      <c r="I3261" s="52"/>
    </row>
    <row r="3262" spans="1:9" s="53" customFormat="1">
      <c r="A3262" s="54"/>
      <c r="B3262" s="55"/>
      <c r="C3262" s="56"/>
      <c r="D3262" s="54"/>
      <c r="E3262" s="52"/>
      <c r="F3262" s="52"/>
      <c r="G3262" s="52"/>
      <c r="H3262" s="52"/>
      <c r="I3262" s="52"/>
    </row>
    <row r="3263" spans="1:9" s="53" customFormat="1">
      <c r="A3263" s="54"/>
      <c r="B3263" s="55"/>
      <c r="C3263" s="56"/>
      <c r="D3263" s="54"/>
      <c r="E3263" s="52"/>
      <c r="F3263" s="52"/>
      <c r="G3263" s="52"/>
      <c r="H3263" s="52"/>
      <c r="I3263" s="52"/>
    </row>
    <row r="3264" spans="1:9" s="53" customFormat="1">
      <c r="A3264" s="54"/>
      <c r="B3264" s="55"/>
      <c r="C3264" s="56"/>
      <c r="D3264" s="54"/>
      <c r="E3264" s="52"/>
      <c r="F3264" s="52"/>
      <c r="G3264" s="52"/>
      <c r="H3264" s="52"/>
      <c r="I3264" s="52"/>
    </row>
    <row r="3265" spans="1:9" s="53" customFormat="1">
      <c r="A3265" s="54"/>
      <c r="B3265" s="55"/>
      <c r="C3265" s="56"/>
      <c r="D3265" s="54"/>
      <c r="E3265" s="52"/>
      <c r="F3265" s="52"/>
      <c r="G3265" s="52"/>
      <c r="H3265" s="52"/>
      <c r="I3265" s="52"/>
    </row>
    <row r="3266" spans="1:9" s="53" customFormat="1">
      <c r="A3266" s="54"/>
      <c r="B3266" s="55"/>
      <c r="C3266" s="56"/>
      <c r="D3266" s="54"/>
      <c r="E3266" s="52"/>
      <c r="F3266" s="52"/>
      <c r="G3266" s="52"/>
      <c r="H3266" s="52"/>
      <c r="I3266" s="52"/>
    </row>
    <row r="3267" spans="1:9" s="53" customFormat="1">
      <c r="A3267" s="54"/>
      <c r="B3267" s="55"/>
      <c r="C3267" s="56"/>
      <c r="D3267" s="54"/>
      <c r="E3267" s="52"/>
      <c r="F3267" s="52"/>
      <c r="G3267" s="52"/>
      <c r="H3267" s="52"/>
      <c r="I3267" s="52"/>
    </row>
    <row r="3268" spans="1:9" s="53" customFormat="1">
      <c r="A3268" s="54"/>
      <c r="B3268" s="55"/>
      <c r="C3268" s="56"/>
      <c r="D3268" s="54"/>
      <c r="E3268" s="52"/>
      <c r="F3268" s="52"/>
      <c r="G3268" s="52"/>
      <c r="H3268" s="52"/>
      <c r="I3268" s="52"/>
    </row>
    <row r="3269" spans="1:9" s="53" customFormat="1">
      <c r="A3269" s="54"/>
      <c r="B3269" s="55"/>
      <c r="C3269" s="56"/>
      <c r="D3269" s="54"/>
      <c r="E3269" s="52"/>
      <c r="F3269" s="52"/>
      <c r="G3269" s="52"/>
      <c r="H3269" s="52"/>
      <c r="I3269" s="52"/>
    </row>
    <row r="3270" spans="1:9" s="53" customFormat="1">
      <c r="A3270" s="54"/>
      <c r="B3270" s="55"/>
      <c r="C3270" s="56"/>
      <c r="D3270" s="54"/>
      <c r="E3270" s="52"/>
      <c r="F3270" s="52"/>
      <c r="G3270" s="52"/>
      <c r="H3270" s="52"/>
      <c r="I3270" s="52"/>
    </row>
    <row r="3271" spans="1:9" s="53" customFormat="1">
      <c r="A3271" s="54"/>
      <c r="B3271" s="55"/>
      <c r="C3271" s="56"/>
      <c r="D3271" s="54"/>
      <c r="E3271" s="52"/>
      <c r="F3271" s="52"/>
      <c r="G3271" s="52"/>
      <c r="H3271" s="52"/>
      <c r="I3271" s="52"/>
    </row>
    <row r="3272" spans="1:9" s="53" customFormat="1">
      <c r="A3272" s="54"/>
      <c r="B3272" s="55"/>
      <c r="C3272" s="56"/>
      <c r="D3272" s="54"/>
      <c r="E3272" s="52"/>
      <c r="F3272" s="52"/>
      <c r="G3272" s="52"/>
      <c r="H3272" s="52"/>
      <c r="I3272" s="52"/>
    </row>
    <row r="3273" spans="1:9" s="53" customFormat="1">
      <c r="A3273" s="54"/>
      <c r="B3273" s="55"/>
      <c r="C3273" s="56"/>
      <c r="D3273" s="54"/>
      <c r="E3273" s="52"/>
      <c r="F3273" s="52"/>
      <c r="G3273" s="52"/>
      <c r="H3273" s="52"/>
      <c r="I3273" s="52"/>
    </row>
    <row r="3274" spans="1:9" s="53" customFormat="1">
      <c r="A3274" s="54"/>
      <c r="B3274" s="55"/>
      <c r="C3274" s="56"/>
      <c r="D3274" s="54"/>
      <c r="E3274" s="52"/>
      <c r="F3274" s="52"/>
      <c r="G3274" s="52"/>
      <c r="H3274" s="52"/>
      <c r="I3274" s="52"/>
    </row>
    <row r="3275" spans="1:9" s="53" customFormat="1">
      <c r="A3275" s="54"/>
      <c r="B3275" s="55"/>
      <c r="C3275" s="56"/>
      <c r="D3275" s="54"/>
      <c r="E3275" s="52"/>
      <c r="F3275" s="52"/>
      <c r="G3275" s="52"/>
      <c r="H3275" s="52"/>
      <c r="I3275" s="52"/>
    </row>
    <row r="3276" spans="1:9" s="53" customFormat="1">
      <c r="A3276" s="54"/>
      <c r="B3276" s="55"/>
      <c r="C3276" s="56"/>
      <c r="D3276" s="54"/>
      <c r="E3276" s="52"/>
      <c r="F3276" s="52"/>
      <c r="G3276" s="52"/>
      <c r="H3276" s="52"/>
      <c r="I3276" s="52"/>
    </row>
    <row r="3277" spans="1:9" s="53" customFormat="1">
      <c r="A3277" s="54"/>
      <c r="B3277" s="55"/>
      <c r="C3277" s="56"/>
      <c r="D3277" s="54"/>
      <c r="E3277" s="52"/>
      <c r="F3277" s="52"/>
      <c r="G3277" s="52"/>
      <c r="H3277" s="52"/>
      <c r="I3277" s="52"/>
    </row>
    <row r="3278" spans="1:9" s="53" customFormat="1">
      <c r="A3278" s="54"/>
      <c r="B3278" s="55"/>
      <c r="C3278" s="56"/>
      <c r="D3278" s="54"/>
      <c r="E3278" s="52"/>
      <c r="F3278" s="52"/>
      <c r="G3278" s="52"/>
      <c r="H3278" s="52"/>
      <c r="I3278" s="52"/>
    </row>
    <row r="3279" spans="1:9" s="53" customFormat="1">
      <c r="A3279" s="54"/>
      <c r="B3279" s="55"/>
      <c r="C3279" s="56"/>
      <c r="D3279" s="54"/>
      <c r="E3279" s="52"/>
      <c r="F3279" s="52"/>
      <c r="G3279" s="52"/>
      <c r="H3279" s="52"/>
      <c r="I3279" s="52"/>
    </row>
    <row r="3280" spans="1:9" s="53" customFormat="1">
      <c r="A3280" s="54"/>
      <c r="B3280" s="55"/>
      <c r="C3280" s="56"/>
      <c r="D3280" s="54"/>
      <c r="E3280" s="52"/>
      <c r="F3280" s="52"/>
      <c r="G3280" s="52"/>
      <c r="H3280" s="52"/>
      <c r="I3280" s="52"/>
    </row>
    <row r="3281" spans="1:9" s="53" customFormat="1">
      <c r="A3281" s="54"/>
      <c r="B3281" s="55"/>
      <c r="C3281" s="56"/>
      <c r="D3281" s="54"/>
      <c r="E3281" s="52"/>
      <c r="F3281" s="52"/>
      <c r="G3281" s="52"/>
      <c r="H3281" s="52"/>
      <c r="I3281" s="52"/>
    </row>
    <row r="3282" spans="1:9" s="53" customFormat="1">
      <c r="A3282" s="54"/>
      <c r="B3282" s="55"/>
      <c r="C3282" s="56"/>
      <c r="D3282" s="54"/>
      <c r="E3282" s="52"/>
      <c r="F3282" s="52"/>
      <c r="G3282" s="52"/>
      <c r="H3282" s="52"/>
      <c r="I3282" s="52"/>
    </row>
    <row r="3283" spans="1:9" s="53" customFormat="1">
      <c r="A3283" s="54"/>
      <c r="B3283" s="55"/>
      <c r="C3283" s="56"/>
      <c r="D3283" s="54"/>
      <c r="E3283" s="52"/>
      <c r="F3283" s="52"/>
      <c r="G3283" s="52"/>
      <c r="H3283" s="52"/>
      <c r="I3283" s="52"/>
    </row>
    <row r="3284" spans="1:9" s="53" customFormat="1">
      <c r="A3284" s="54"/>
      <c r="B3284" s="55"/>
      <c r="C3284" s="56"/>
      <c r="D3284" s="54"/>
      <c r="E3284" s="52"/>
      <c r="F3284" s="52"/>
      <c r="G3284" s="52"/>
      <c r="H3284" s="52"/>
      <c r="I3284" s="52"/>
    </row>
    <row r="3285" spans="1:9" s="53" customFormat="1">
      <c r="A3285" s="54"/>
      <c r="B3285" s="55"/>
      <c r="C3285" s="56"/>
      <c r="D3285" s="54"/>
      <c r="E3285" s="52"/>
      <c r="F3285" s="52"/>
      <c r="G3285" s="52"/>
      <c r="H3285" s="52"/>
      <c r="I3285" s="52"/>
    </row>
    <row r="3286" spans="1:9" s="53" customFormat="1">
      <c r="A3286" s="54"/>
      <c r="B3286" s="55"/>
      <c r="C3286" s="56"/>
      <c r="D3286" s="54"/>
      <c r="E3286" s="52"/>
      <c r="F3286" s="52"/>
      <c r="G3286" s="52"/>
      <c r="H3286" s="52"/>
      <c r="I3286" s="52"/>
    </row>
    <row r="3287" spans="1:9" s="53" customFormat="1">
      <c r="A3287" s="54"/>
      <c r="B3287" s="55"/>
      <c r="C3287" s="56"/>
      <c r="D3287" s="54"/>
      <c r="E3287" s="52"/>
      <c r="F3287" s="52"/>
      <c r="G3287" s="52"/>
      <c r="H3287" s="52"/>
      <c r="I3287" s="52"/>
    </row>
    <row r="3288" spans="1:9" s="53" customFormat="1">
      <c r="A3288" s="54"/>
      <c r="B3288" s="55"/>
      <c r="C3288" s="56"/>
      <c r="D3288" s="54"/>
      <c r="E3288" s="52"/>
      <c r="F3288" s="52"/>
      <c r="G3288" s="52"/>
      <c r="H3288" s="52"/>
      <c r="I3288" s="52"/>
    </row>
    <row r="3289" spans="1:9" s="53" customFormat="1">
      <c r="A3289" s="54"/>
      <c r="B3289" s="55"/>
      <c r="C3289" s="56"/>
      <c r="D3289" s="54"/>
      <c r="E3289" s="52"/>
      <c r="F3289" s="52"/>
      <c r="G3289" s="52"/>
      <c r="H3289" s="52"/>
      <c r="I3289" s="52"/>
    </row>
    <row r="3290" spans="1:9" s="53" customFormat="1">
      <c r="A3290" s="54"/>
      <c r="B3290" s="55"/>
      <c r="C3290" s="56"/>
      <c r="D3290" s="54"/>
      <c r="E3290" s="52"/>
      <c r="F3290" s="52"/>
      <c r="G3290" s="52"/>
      <c r="H3290" s="52"/>
      <c r="I3290" s="52"/>
    </row>
  </sheetData>
  <mergeCells count="54">
    <mergeCell ref="G1:G2"/>
    <mergeCell ref="H1:H2"/>
    <mergeCell ref="I1:I2"/>
    <mergeCell ref="A6:A7"/>
    <mergeCell ref="C6:C7"/>
    <mergeCell ref="D6:D7"/>
    <mergeCell ref="A1:A2"/>
    <mergeCell ref="B1:B2"/>
    <mergeCell ref="C1:C2"/>
    <mergeCell ref="D1:D2"/>
    <mergeCell ref="E1:E2"/>
    <mergeCell ref="F1:F2"/>
    <mergeCell ref="A8:A9"/>
    <mergeCell ref="C8:C9"/>
    <mergeCell ref="D8:D9"/>
    <mergeCell ref="A10:A11"/>
    <mergeCell ref="C10:C11"/>
    <mergeCell ref="D10:D11"/>
    <mergeCell ref="A12:A13"/>
    <mergeCell ref="C12:C13"/>
    <mergeCell ref="D12:D13"/>
    <mergeCell ref="A14:A15"/>
    <mergeCell ref="C14:C15"/>
    <mergeCell ref="D14:D15"/>
    <mergeCell ref="A16:A17"/>
    <mergeCell ref="C16:C17"/>
    <mergeCell ref="D16:D17"/>
    <mergeCell ref="A18:A19"/>
    <mergeCell ref="C18:C19"/>
    <mergeCell ref="D18:D19"/>
    <mergeCell ref="A24:A25"/>
    <mergeCell ref="C24:C25"/>
    <mergeCell ref="D24:D25"/>
    <mergeCell ref="A26:A27"/>
    <mergeCell ref="C26:C27"/>
    <mergeCell ref="D26:D27"/>
    <mergeCell ref="A28:A29"/>
    <mergeCell ref="C28:C29"/>
    <mergeCell ref="D28:D29"/>
    <mergeCell ref="A30:A31"/>
    <mergeCell ref="C30:C31"/>
    <mergeCell ref="D30:D31"/>
    <mergeCell ref="A36:A37"/>
    <mergeCell ref="C36:C37"/>
    <mergeCell ref="D36:D37"/>
    <mergeCell ref="A38:A39"/>
    <mergeCell ref="C38:C39"/>
    <mergeCell ref="D38:D39"/>
    <mergeCell ref="A40:A41"/>
    <mergeCell ref="C40:C41"/>
    <mergeCell ref="D40:D41"/>
    <mergeCell ref="A42:A43"/>
    <mergeCell ref="C42:C43"/>
    <mergeCell ref="D42:D43"/>
  </mergeCells>
  <pageMargins left="0.78740157480314965" right="0.19685039370078741" top="0.94488188976377963" bottom="0.94488188976377963" header="0.51181102362204722" footer="0.51181102362204722"/>
  <pageSetup paperSize="9" scale="70" fitToHeight="0" orientation="portrait" r:id="rId1"/>
  <headerFooter alignWithMargins="0">
    <oddHeader xml:space="preserve">&amp;CVZDUCHOTECHNIKA
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3294"/>
  <sheetViews>
    <sheetView view="pageBreakPreview" topLeftCell="A19" zoomScaleNormal="100" zoomScaleSheetLayoutView="100" workbookViewId="0">
      <selection activeCell="G40" sqref="G40"/>
    </sheetView>
  </sheetViews>
  <sheetFormatPr defaultRowHeight="12.5"/>
  <cols>
    <col min="1" max="1" width="10.54296875" style="54" customWidth="1"/>
    <col min="2" max="2" width="51.6328125" style="55" customWidth="1"/>
    <col min="3" max="3" width="6.90625" style="56" customWidth="1"/>
    <col min="4" max="4" width="8.90625" style="54" customWidth="1"/>
    <col min="5" max="5" width="13.453125" style="52" customWidth="1"/>
    <col min="6" max="6" width="8.54296875" style="52" hidden="1" customWidth="1"/>
    <col min="7" max="7" width="12.90625" style="52" customWidth="1"/>
    <col min="8" max="8" width="14.54296875" style="52" customWidth="1"/>
    <col min="9" max="9" width="13.90625" style="52" customWidth="1"/>
    <col min="10" max="256" width="8.90625" style="47"/>
    <col min="257" max="257" width="10.54296875" style="47" customWidth="1"/>
    <col min="258" max="258" width="51.6328125" style="47" customWidth="1"/>
    <col min="259" max="259" width="6.90625" style="47" customWidth="1"/>
    <col min="260" max="260" width="8.90625" style="47" customWidth="1"/>
    <col min="261" max="261" width="13.453125" style="47" customWidth="1"/>
    <col min="262" max="262" width="0" style="47" hidden="1" customWidth="1"/>
    <col min="263" max="263" width="12.90625" style="47" customWidth="1"/>
    <col min="264" max="264" width="14.54296875" style="47" customWidth="1"/>
    <col min="265" max="265" width="13.90625" style="47" customWidth="1"/>
    <col min="266" max="512" width="8.90625" style="47"/>
    <col min="513" max="513" width="10.54296875" style="47" customWidth="1"/>
    <col min="514" max="514" width="51.6328125" style="47" customWidth="1"/>
    <col min="515" max="515" width="6.90625" style="47" customWidth="1"/>
    <col min="516" max="516" width="8.90625" style="47" customWidth="1"/>
    <col min="517" max="517" width="13.453125" style="47" customWidth="1"/>
    <col min="518" max="518" width="0" style="47" hidden="1" customWidth="1"/>
    <col min="519" max="519" width="12.90625" style="47" customWidth="1"/>
    <col min="520" max="520" width="14.54296875" style="47" customWidth="1"/>
    <col min="521" max="521" width="13.90625" style="47" customWidth="1"/>
    <col min="522" max="768" width="8.90625" style="47"/>
    <col min="769" max="769" width="10.54296875" style="47" customWidth="1"/>
    <col min="770" max="770" width="51.6328125" style="47" customWidth="1"/>
    <col min="771" max="771" width="6.90625" style="47" customWidth="1"/>
    <col min="772" max="772" width="8.90625" style="47" customWidth="1"/>
    <col min="773" max="773" width="13.453125" style="47" customWidth="1"/>
    <col min="774" max="774" width="0" style="47" hidden="1" customWidth="1"/>
    <col min="775" max="775" width="12.90625" style="47" customWidth="1"/>
    <col min="776" max="776" width="14.54296875" style="47" customWidth="1"/>
    <col min="777" max="777" width="13.90625" style="47" customWidth="1"/>
    <col min="778" max="1024" width="8.7265625" style="47"/>
    <col min="1025" max="1025" width="10.54296875" style="47" customWidth="1"/>
    <col min="1026" max="1026" width="51.6328125" style="47" customWidth="1"/>
    <col min="1027" max="1027" width="6.90625" style="47" customWidth="1"/>
    <col min="1028" max="1028" width="8.90625" style="47" customWidth="1"/>
    <col min="1029" max="1029" width="13.453125" style="47" customWidth="1"/>
    <col min="1030" max="1030" width="0" style="47" hidden="1" customWidth="1"/>
    <col min="1031" max="1031" width="12.90625" style="47" customWidth="1"/>
    <col min="1032" max="1032" width="14.54296875" style="47" customWidth="1"/>
    <col min="1033" max="1033" width="13.90625" style="47" customWidth="1"/>
    <col min="1034" max="1280" width="8.90625" style="47"/>
    <col min="1281" max="1281" width="10.54296875" style="47" customWidth="1"/>
    <col min="1282" max="1282" width="51.6328125" style="47" customWidth="1"/>
    <col min="1283" max="1283" width="6.90625" style="47" customWidth="1"/>
    <col min="1284" max="1284" width="8.90625" style="47" customWidth="1"/>
    <col min="1285" max="1285" width="13.453125" style="47" customWidth="1"/>
    <col min="1286" max="1286" width="0" style="47" hidden="1" customWidth="1"/>
    <col min="1287" max="1287" width="12.90625" style="47" customWidth="1"/>
    <col min="1288" max="1288" width="14.54296875" style="47" customWidth="1"/>
    <col min="1289" max="1289" width="13.90625" style="47" customWidth="1"/>
    <col min="1290" max="1536" width="8.90625" style="47"/>
    <col min="1537" max="1537" width="10.54296875" style="47" customWidth="1"/>
    <col min="1538" max="1538" width="51.6328125" style="47" customWidth="1"/>
    <col min="1539" max="1539" width="6.90625" style="47" customWidth="1"/>
    <col min="1540" max="1540" width="8.90625" style="47" customWidth="1"/>
    <col min="1541" max="1541" width="13.453125" style="47" customWidth="1"/>
    <col min="1542" max="1542" width="0" style="47" hidden="1" customWidth="1"/>
    <col min="1543" max="1543" width="12.90625" style="47" customWidth="1"/>
    <col min="1544" max="1544" width="14.54296875" style="47" customWidth="1"/>
    <col min="1545" max="1545" width="13.90625" style="47" customWidth="1"/>
    <col min="1546" max="1792" width="8.90625" style="47"/>
    <col min="1793" max="1793" width="10.54296875" style="47" customWidth="1"/>
    <col min="1794" max="1794" width="51.6328125" style="47" customWidth="1"/>
    <col min="1795" max="1795" width="6.90625" style="47" customWidth="1"/>
    <col min="1796" max="1796" width="8.90625" style="47" customWidth="1"/>
    <col min="1797" max="1797" width="13.453125" style="47" customWidth="1"/>
    <col min="1798" max="1798" width="0" style="47" hidden="1" customWidth="1"/>
    <col min="1799" max="1799" width="12.90625" style="47" customWidth="1"/>
    <col min="1800" max="1800" width="14.54296875" style="47" customWidth="1"/>
    <col min="1801" max="1801" width="13.90625" style="47" customWidth="1"/>
    <col min="1802" max="2048" width="8.7265625" style="47"/>
    <col min="2049" max="2049" width="10.54296875" style="47" customWidth="1"/>
    <col min="2050" max="2050" width="51.6328125" style="47" customWidth="1"/>
    <col min="2051" max="2051" width="6.90625" style="47" customWidth="1"/>
    <col min="2052" max="2052" width="8.90625" style="47" customWidth="1"/>
    <col min="2053" max="2053" width="13.453125" style="47" customWidth="1"/>
    <col min="2054" max="2054" width="0" style="47" hidden="1" customWidth="1"/>
    <col min="2055" max="2055" width="12.90625" style="47" customWidth="1"/>
    <col min="2056" max="2056" width="14.54296875" style="47" customWidth="1"/>
    <col min="2057" max="2057" width="13.90625" style="47" customWidth="1"/>
    <col min="2058" max="2304" width="8.90625" style="47"/>
    <col min="2305" max="2305" width="10.54296875" style="47" customWidth="1"/>
    <col min="2306" max="2306" width="51.6328125" style="47" customWidth="1"/>
    <col min="2307" max="2307" width="6.90625" style="47" customWidth="1"/>
    <col min="2308" max="2308" width="8.90625" style="47" customWidth="1"/>
    <col min="2309" max="2309" width="13.453125" style="47" customWidth="1"/>
    <col min="2310" max="2310" width="0" style="47" hidden="1" customWidth="1"/>
    <col min="2311" max="2311" width="12.90625" style="47" customWidth="1"/>
    <col min="2312" max="2312" width="14.54296875" style="47" customWidth="1"/>
    <col min="2313" max="2313" width="13.90625" style="47" customWidth="1"/>
    <col min="2314" max="2560" width="8.90625" style="47"/>
    <col min="2561" max="2561" width="10.54296875" style="47" customWidth="1"/>
    <col min="2562" max="2562" width="51.6328125" style="47" customWidth="1"/>
    <col min="2563" max="2563" width="6.90625" style="47" customWidth="1"/>
    <col min="2564" max="2564" width="8.90625" style="47" customWidth="1"/>
    <col min="2565" max="2565" width="13.453125" style="47" customWidth="1"/>
    <col min="2566" max="2566" width="0" style="47" hidden="1" customWidth="1"/>
    <col min="2567" max="2567" width="12.90625" style="47" customWidth="1"/>
    <col min="2568" max="2568" width="14.54296875" style="47" customWidth="1"/>
    <col min="2569" max="2569" width="13.90625" style="47" customWidth="1"/>
    <col min="2570" max="2816" width="8.90625" style="47"/>
    <col min="2817" max="2817" width="10.54296875" style="47" customWidth="1"/>
    <col min="2818" max="2818" width="51.6328125" style="47" customWidth="1"/>
    <col min="2819" max="2819" width="6.90625" style="47" customWidth="1"/>
    <col min="2820" max="2820" width="8.90625" style="47" customWidth="1"/>
    <col min="2821" max="2821" width="13.453125" style="47" customWidth="1"/>
    <col min="2822" max="2822" width="0" style="47" hidden="1" customWidth="1"/>
    <col min="2823" max="2823" width="12.90625" style="47" customWidth="1"/>
    <col min="2824" max="2824" width="14.54296875" style="47" customWidth="1"/>
    <col min="2825" max="2825" width="13.90625" style="47" customWidth="1"/>
    <col min="2826" max="3072" width="8.7265625" style="47"/>
    <col min="3073" max="3073" width="10.54296875" style="47" customWidth="1"/>
    <col min="3074" max="3074" width="51.6328125" style="47" customWidth="1"/>
    <col min="3075" max="3075" width="6.90625" style="47" customWidth="1"/>
    <col min="3076" max="3076" width="8.90625" style="47" customWidth="1"/>
    <col min="3077" max="3077" width="13.453125" style="47" customWidth="1"/>
    <col min="3078" max="3078" width="0" style="47" hidden="1" customWidth="1"/>
    <col min="3079" max="3079" width="12.90625" style="47" customWidth="1"/>
    <col min="3080" max="3080" width="14.54296875" style="47" customWidth="1"/>
    <col min="3081" max="3081" width="13.90625" style="47" customWidth="1"/>
    <col min="3082" max="3328" width="8.90625" style="47"/>
    <col min="3329" max="3329" width="10.54296875" style="47" customWidth="1"/>
    <col min="3330" max="3330" width="51.6328125" style="47" customWidth="1"/>
    <col min="3331" max="3331" width="6.90625" style="47" customWidth="1"/>
    <col min="3332" max="3332" width="8.90625" style="47" customWidth="1"/>
    <col min="3333" max="3333" width="13.453125" style="47" customWidth="1"/>
    <col min="3334" max="3334" width="0" style="47" hidden="1" customWidth="1"/>
    <col min="3335" max="3335" width="12.90625" style="47" customWidth="1"/>
    <col min="3336" max="3336" width="14.54296875" style="47" customWidth="1"/>
    <col min="3337" max="3337" width="13.90625" style="47" customWidth="1"/>
    <col min="3338" max="3584" width="8.90625" style="47"/>
    <col min="3585" max="3585" width="10.54296875" style="47" customWidth="1"/>
    <col min="3586" max="3586" width="51.6328125" style="47" customWidth="1"/>
    <col min="3587" max="3587" width="6.90625" style="47" customWidth="1"/>
    <col min="3588" max="3588" width="8.90625" style="47" customWidth="1"/>
    <col min="3589" max="3589" width="13.453125" style="47" customWidth="1"/>
    <col min="3590" max="3590" width="0" style="47" hidden="1" customWidth="1"/>
    <col min="3591" max="3591" width="12.90625" style="47" customWidth="1"/>
    <col min="3592" max="3592" width="14.54296875" style="47" customWidth="1"/>
    <col min="3593" max="3593" width="13.90625" style="47" customWidth="1"/>
    <col min="3594" max="3840" width="8.90625" style="47"/>
    <col min="3841" max="3841" width="10.54296875" style="47" customWidth="1"/>
    <col min="3842" max="3842" width="51.6328125" style="47" customWidth="1"/>
    <col min="3843" max="3843" width="6.90625" style="47" customWidth="1"/>
    <col min="3844" max="3844" width="8.90625" style="47" customWidth="1"/>
    <col min="3845" max="3845" width="13.453125" style="47" customWidth="1"/>
    <col min="3846" max="3846" width="0" style="47" hidden="1" customWidth="1"/>
    <col min="3847" max="3847" width="12.90625" style="47" customWidth="1"/>
    <col min="3848" max="3848" width="14.54296875" style="47" customWidth="1"/>
    <col min="3849" max="3849" width="13.90625" style="47" customWidth="1"/>
    <col min="3850" max="4096" width="8.7265625" style="47"/>
    <col min="4097" max="4097" width="10.54296875" style="47" customWidth="1"/>
    <col min="4098" max="4098" width="51.6328125" style="47" customWidth="1"/>
    <col min="4099" max="4099" width="6.90625" style="47" customWidth="1"/>
    <col min="4100" max="4100" width="8.90625" style="47" customWidth="1"/>
    <col min="4101" max="4101" width="13.453125" style="47" customWidth="1"/>
    <col min="4102" max="4102" width="0" style="47" hidden="1" customWidth="1"/>
    <col min="4103" max="4103" width="12.90625" style="47" customWidth="1"/>
    <col min="4104" max="4104" width="14.54296875" style="47" customWidth="1"/>
    <col min="4105" max="4105" width="13.90625" style="47" customWidth="1"/>
    <col min="4106" max="4352" width="8.90625" style="47"/>
    <col min="4353" max="4353" width="10.54296875" style="47" customWidth="1"/>
    <col min="4354" max="4354" width="51.6328125" style="47" customWidth="1"/>
    <col min="4355" max="4355" width="6.90625" style="47" customWidth="1"/>
    <col min="4356" max="4356" width="8.90625" style="47" customWidth="1"/>
    <col min="4357" max="4357" width="13.453125" style="47" customWidth="1"/>
    <col min="4358" max="4358" width="0" style="47" hidden="1" customWidth="1"/>
    <col min="4359" max="4359" width="12.90625" style="47" customWidth="1"/>
    <col min="4360" max="4360" width="14.54296875" style="47" customWidth="1"/>
    <col min="4361" max="4361" width="13.90625" style="47" customWidth="1"/>
    <col min="4362" max="4608" width="8.90625" style="47"/>
    <col min="4609" max="4609" width="10.54296875" style="47" customWidth="1"/>
    <col min="4610" max="4610" width="51.6328125" style="47" customWidth="1"/>
    <col min="4611" max="4611" width="6.90625" style="47" customWidth="1"/>
    <col min="4612" max="4612" width="8.90625" style="47" customWidth="1"/>
    <col min="4613" max="4613" width="13.453125" style="47" customWidth="1"/>
    <col min="4614" max="4614" width="0" style="47" hidden="1" customWidth="1"/>
    <col min="4615" max="4615" width="12.90625" style="47" customWidth="1"/>
    <col min="4616" max="4616" width="14.54296875" style="47" customWidth="1"/>
    <col min="4617" max="4617" width="13.90625" style="47" customWidth="1"/>
    <col min="4618" max="4864" width="8.90625" style="47"/>
    <col min="4865" max="4865" width="10.54296875" style="47" customWidth="1"/>
    <col min="4866" max="4866" width="51.6328125" style="47" customWidth="1"/>
    <col min="4867" max="4867" width="6.90625" style="47" customWidth="1"/>
    <col min="4868" max="4868" width="8.90625" style="47" customWidth="1"/>
    <col min="4869" max="4869" width="13.453125" style="47" customWidth="1"/>
    <col min="4870" max="4870" width="0" style="47" hidden="1" customWidth="1"/>
    <col min="4871" max="4871" width="12.90625" style="47" customWidth="1"/>
    <col min="4872" max="4872" width="14.54296875" style="47" customWidth="1"/>
    <col min="4873" max="4873" width="13.90625" style="47" customWidth="1"/>
    <col min="4874" max="5120" width="8.7265625" style="47"/>
    <col min="5121" max="5121" width="10.54296875" style="47" customWidth="1"/>
    <col min="5122" max="5122" width="51.6328125" style="47" customWidth="1"/>
    <col min="5123" max="5123" width="6.90625" style="47" customWidth="1"/>
    <col min="5124" max="5124" width="8.90625" style="47" customWidth="1"/>
    <col min="5125" max="5125" width="13.453125" style="47" customWidth="1"/>
    <col min="5126" max="5126" width="0" style="47" hidden="1" customWidth="1"/>
    <col min="5127" max="5127" width="12.90625" style="47" customWidth="1"/>
    <col min="5128" max="5128" width="14.54296875" style="47" customWidth="1"/>
    <col min="5129" max="5129" width="13.90625" style="47" customWidth="1"/>
    <col min="5130" max="5376" width="8.90625" style="47"/>
    <col min="5377" max="5377" width="10.54296875" style="47" customWidth="1"/>
    <col min="5378" max="5378" width="51.6328125" style="47" customWidth="1"/>
    <col min="5379" max="5379" width="6.90625" style="47" customWidth="1"/>
    <col min="5380" max="5380" width="8.90625" style="47" customWidth="1"/>
    <col min="5381" max="5381" width="13.453125" style="47" customWidth="1"/>
    <col min="5382" max="5382" width="0" style="47" hidden="1" customWidth="1"/>
    <col min="5383" max="5383" width="12.90625" style="47" customWidth="1"/>
    <col min="5384" max="5384" width="14.54296875" style="47" customWidth="1"/>
    <col min="5385" max="5385" width="13.90625" style="47" customWidth="1"/>
    <col min="5386" max="5632" width="8.90625" style="47"/>
    <col min="5633" max="5633" width="10.54296875" style="47" customWidth="1"/>
    <col min="5634" max="5634" width="51.6328125" style="47" customWidth="1"/>
    <col min="5635" max="5635" width="6.90625" style="47" customWidth="1"/>
    <col min="5636" max="5636" width="8.90625" style="47" customWidth="1"/>
    <col min="5637" max="5637" width="13.453125" style="47" customWidth="1"/>
    <col min="5638" max="5638" width="0" style="47" hidden="1" customWidth="1"/>
    <col min="5639" max="5639" width="12.90625" style="47" customWidth="1"/>
    <col min="5640" max="5640" width="14.54296875" style="47" customWidth="1"/>
    <col min="5641" max="5641" width="13.90625" style="47" customWidth="1"/>
    <col min="5642" max="5888" width="8.90625" style="47"/>
    <col min="5889" max="5889" width="10.54296875" style="47" customWidth="1"/>
    <col min="5890" max="5890" width="51.6328125" style="47" customWidth="1"/>
    <col min="5891" max="5891" width="6.90625" style="47" customWidth="1"/>
    <col min="5892" max="5892" width="8.90625" style="47" customWidth="1"/>
    <col min="5893" max="5893" width="13.453125" style="47" customWidth="1"/>
    <col min="5894" max="5894" width="0" style="47" hidden="1" customWidth="1"/>
    <col min="5895" max="5895" width="12.90625" style="47" customWidth="1"/>
    <col min="5896" max="5896" width="14.54296875" style="47" customWidth="1"/>
    <col min="5897" max="5897" width="13.90625" style="47" customWidth="1"/>
    <col min="5898" max="6144" width="8.7265625" style="47"/>
    <col min="6145" max="6145" width="10.54296875" style="47" customWidth="1"/>
    <col min="6146" max="6146" width="51.6328125" style="47" customWidth="1"/>
    <col min="6147" max="6147" width="6.90625" style="47" customWidth="1"/>
    <col min="6148" max="6148" width="8.90625" style="47" customWidth="1"/>
    <col min="6149" max="6149" width="13.453125" style="47" customWidth="1"/>
    <col min="6150" max="6150" width="0" style="47" hidden="1" customWidth="1"/>
    <col min="6151" max="6151" width="12.90625" style="47" customWidth="1"/>
    <col min="6152" max="6152" width="14.54296875" style="47" customWidth="1"/>
    <col min="6153" max="6153" width="13.90625" style="47" customWidth="1"/>
    <col min="6154" max="6400" width="8.90625" style="47"/>
    <col min="6401" max="6401" width="10.54296875" style="47" customWidth="1"/>
    <col min="6402" max="6402" width="51.6328125" style="47" customWidth="1"/>
    <col min="6403" max="6403" width="6.90625" style="47" customWidth="1"/>
    <col min="6404" max="6404" width="8.90625" style="47" customWidth="1"/>
    <col min="6405" max="6405" width="13.453125" style="47" customWidth="1"/>
    <col min="6406" max="6406" width="0" style="47" hidden="1" customWidth="1"/>
    <col min="6407" max="6407" width="12.90625" style="47" customWidth="1"/>
    <col min="6408" max="6408" width="14.54296875" style="47" customWidth="1"/>
    <col min="6409" max="6409" width="13.90625" style="47" customWidth="1"/>
    <col min="6410" max="6656" width="8.90625" style="47"/>
    <col min="6657" max="6657" width="10.54296875" style="47" customWidth="1"/>
    <col min="6658" max="6658" width="51.6328125" style="47" customWidth="1"/>
    <col min="6659" max="6659" width="6.90625" style="47" customWidth="1"/>
    <col min="6660" max="6660" width="8.90625" style="47" customWidth="1"/>
    <col min="6661" max="6661" width="13.453125" style="47" customWidth="1"/>
    <col min="6662" max="6662" width="0" style="47" hidden="1" customWidth="1"/>
    <col min="6663" max="6663" width="12.90625" style="47" customWidth="1"/>
    <col min="6664" max="6664" width="14.54296875" style="47" customWidth="1"/>
    <col min="6665" max="6665" width="13.90625" style="47" customWidth="1"/>
    <col min="6666" max="6912" width="8.90625" style="47"/>
    <col min="6913" max="6913" width="10.54296875" style="47" customWidth="1"/>
    <col min="6914" max="6914" width="51.6328125" style="47" customWidth="1"/>
    <col min="6915" max="6915" width="6.90625" style="47" customWidth="1"/>
    <col min="6916" max="6916" width="8.90625" style="47" customWidth="1"/>
    <col min="6917" max="6917" width="13.453125" style="47" customWidth="1"/>
    <col min="6918" max="6918" width="0" style="47" hidden="1" customWidth="1"/>
    <col min="6919" max="6919" width="12.90625" style="47" customWidth="1"/>
    <col min="6920" max="6920" width="14.54296875" style="47" customWidth="1"/>
    <col min="6921" max="6921" width="13.90625" style="47" customWidth="1"/>
    <col min="6922" max="7168" width="8.7265625" style="47"/>
    <col min="7169" max="7169" width="10.54296875" style="47" customWidth="1"/>
    <col min="7170" max="7170" width="51.6328125" style="47" customWidth="1"/>
    <col min="7171" max="7171" width="6.90625" style="47" customWidth="1"/>
    <col min="7172" max="7172" width="8.90625" style="47" customWidth="1"/>
    <col min="7173" max="7173" width="13.453125" style="47" customWidth="1"/>
    <col min="7174" max="7174" width="0" style="47" hidden="1" customWidth="1"/>
    <col min="7175" max="7175" width="12.90625" style="47" customWidth="1"/>
    <col min="7176" max="7176" width="14.54296875" style="47" customWidth="1"/>
    <col min="7177" max="7177" width="13.90625" style="47" customWidth="1"/>
    <col min="7178" max="7424" width="8.90625" style="47"/>
    <col min="7425" max="7425" width="10.54296875" style="47" customWidth="1"/>
    <col min="7426" max="7426" width="51.6328125" style="47" customWidth="1"/>
    <col min="7427" max="7427" width="6.90625" style="47" customWidth="1"/>
    <col min="7428" max="7428" width="8.90625" style="47" customWidth="1"/>
    <col min="7429" max="7429" width="13.453125" style="47" customWidth="1"/>
    <col min="7430" max="7430" width="0" style="47" hidden="1" customWidth="1"/>
    <col min="7431" max="7431" width="12.90625" style="47" customWidth="1"/>
    <col min="7432" max="7432" width="14.54296875" style="47" customWidth="1"/>
    <col min="7433" max="7433" width="13.90625" style="47" customWidth="1"/>
    <col min="7434" max="7680" width="8.90625" style="47"/>
    <col min="7681" max="7681" width="10.54296875" style="47" customWidth="1"/>
    <col min="7682" max="7682" width="51.6328125" style="47" customWidth="1"/>
    <col min="7683" max="7683" width="6.90625" style="47" customWidth="1"/>
    <col min="7684" max="7684" width="8.90625" style="47" customWidth="1"/>
    <col min="7685" max="7685" width="13.453125" style="47" customWidth="1"/>
    <col min="7686" max="7686" width="0" style="47" hidden="1" customWidth="1"/>
    <col min="7687" max="7687" width="12.90625" style="47" customWidth="1"/>
    <col min="7688" max="7688" width="14.54296875" style="47" customWidth="1"/>
    <col min="7689" max="7689" width="13.90625" style="47" customWidth="1"/>
    <col min="7690" max="7936" width="8.90625" style="47"/>
    <col min="7937" max="7937" width="10.54296875" style="47" customWidth="1"/>
    <col min="7938" max="7938" width="51.6328125" style="47" customWidth="1"/>
    <col min="7939" max="7939" width="6.90625" style="47" customWidth="1"/>
    <col min="7940" max="7940" width="8.90625" style="47" customWidth="1"/>
    <col min="7941" max="7941" width="13.453125" style="47" customWidth="1"/>
    <col min="7942" max="7942" width="0" style="47" hidden="1" customWidth="1"/>
    <col min="7943" max="7943" width="12.90625" style="47" customWidth="1"/>
    <col min="7944" max="7944" width="14.54296875" style="47" customWidth="1"/>
    <col min="7945" max="7945" width="13.90625" style="47" customWidth="1"/>
    <col min="7946" max="8192" width="8.7265625" style="47"/>
    <col min="8193" max="8193" width="10.54296875" style="47" customWidth="1"/>
    <col min="8194" max="8194" width="51.6328125" style="47" customWidth="1"/>
    <col min="8195" max="8195" width="6.90625" style="47" customWidth="1"/>
    <col min="8196" max="8196" width="8.90625" style="47" customWidth="1"/>
    <col min="8197" max="8197" width="13.453125" style="47" customWidth="1"/>
    <col min="8198" max="8198" width="0" style="47" hidden="1" customWidth="1"/>
    <col min="8199" max="8199" width="12.90625" style="47" customWidth="1"/>
    <col min="8200" max="8200" width="14.54296875" style="47" customWidth="1"/>
    <col min="8201" max="8201" width="13.90625" style="47" customWidth="1"/>
    <col min="8202" max="8448" width="8.90625" style="47"/>
    <col min="8449" max="8449" width="10.54296875" style="47" customWidth="1"/>
    <col min="8450" max="8450" width="51.6328125" style="47" customWidth="1"/>
    <col min="8451" max="8451" width="6.90625" style="47" customWidth="1"/>
    <col min="8452" max="8452" width="8.90625" style="47" customWidth="1"/>
    <col min="8453" max="8453" width="13.453125" style="47" customWidth="1"/>
    <col min="8454" max="8454" width="0" style="47" hidden="1" customWidth="1"/>
    <col min="8455" max="8455" width="12.90625" style="47" customWidth="1"/>
    <col min="8456" max="8456" width="14.54296875" style="47" customWidth="1"/>
    <col min="8457" max="8457" width="13.90625" style="47" customWidth="1"/>
    <col min="8458" max="8704" width="8.90625" style="47"/>
    <col min="8705" max="8705" width="10.54296875" style="47" customWidth="1"/>
    <col min="8706" max="8706" width="51.6328125" style="47" customWidth="1"/>
    <col min="8707" max="8707" width="6.90625" style="47" customWidth="1"/>
    <col min="8708" max="8708" width="8.90625" style="47" customWidth="1"/>
    <col min="8709" max="8709" width="13.453125" style="47" customWidth="1"/>
    <col min="8710" max="8710" width="0" style="47" hidden="1" customWidth="1"/>
    <col min="8711" max="8711" width="12.90625" style="47" customWidth="1"/>
    <col min="8712" max="8712" width="14.54296875" style="47" customWidth="1"/>
    <col min="8713" max="8713" width="13.90625" style="47" customWidth="1"/>
    <col min="8714" max="8960" width="8.90625" style="47"/>
    <col min="8961" max="8961" width="10.54296875" style="47" customWidth="1"/>
    <col min="8962" max="8962" width="51.6328125" style="47" customWidth="1"/>
    <col min="8963" max="8963" width="6.90625" style="47" customWidth="1"/>
    <col min="8964" max="8964" width="8.90625" style="47" customWidth="1"/>
    <col min="8965" max="8965" width="13.453125" style="47" customWidth="1"/>
    <col min="8966" max="8966" width="0" style="47" hidden="1" customWidth="1"/>
    <col min="8967" max="8967" width="12.90625" style="47" customWidth="1"/>
    <col min="8968" max="8968" width="14.54296875" style="47" customWidth="1"/>
    <col min="8969" max="8969" width="13.90625" style="47" customWidth="1"/>
    <col min="8970" max="9216" width="8.7265625" style="47"/>
    <col min="9217" max="9217" width="10.54296875" style="47" customWidth="1"/>
    <col min="9218" max="9218" width="51.6328125" style="47" customWidth="1"/>
    <col min="9219" max="9219" width="6.90625" style="47" customWidth="1"/>
    <col min="9220" max="9220" width="8.90625" style="47" customWidth="1"/>
    <col min="9221" max="9221" width="13.453125" style="47" customWidth="1"/>
    <col min="9222" max="9222" width="0" style="47" hidden="1" customWidth="1"/>
    <col min="9223" max="9223" width="12.90625" style="47" customWidth="1"/>
    <col min="9224" max="9224" width="14.54296875" style="47" customWidth="1"/>
    <col min="9225" max="9225" width="13.90625" style="47" customWidth="1"/>
    <col min="9226" max="9472" width="8.90625" style="47"/>
    <col min="9473" max="9473" width="10.54296875" style="47" customWidth="1"/>
    <col min="9474" max="9474" width="51.6328125" style="47" customWidth="1"/>
    <col min="9475" max="9475" width="6.90625" style="47" customWidth="1"/>
    <col min="9476" max="9476" width="8.90625" style="47" customWidth="1"/>
    <col min="9477" max="9477" width="13.453125" style="47" customWidth="1"/>
    <col min="9478" max="9478" width="0" style="47" hidden="1" customWidth="1"/>
    <col min="9479" max="9479" width="12.90625" style="47" customWidth="1"/>
    <col min="9480" max="9480" width="14.54296875" style="47" customWidth="1"/>
    <col min="9481" max="9481" width="13.90625" style="47" customWidth="1"/>
    <col min="9482" max="9728" width="8.90625" style="47"/>
    <col min="9729" max="9729" width="10.54296875" style="47" customWidth="1"/>
    <col min="9730" max="9730" width="51.6328125" style="47" customWidth="1"/>
    <col min="9731" max="9731" width="6.90625" style="47" customWidth="1"/>
    <col min="9732" max="9732" width="8.90625" style="47" customWidth="1"/>
    <col min="9733" max="9733" width="13.453125" style="47" customWidth="1"/>
    <col min="9734" max="9734" width="0" style="47" hidden="1" customWidth="1"/>
    <col min="9735" max="9735" width="12.90625" style="47" customWidth="1"/>
    <col min="9736" max="9736" width="14.54296875" style="47" customWidth="1"/>
    <col min="9737" max="9737" width="13.90625" style="47" customWidth="1"/>
    <col min="9738" max="9984" width="8.90625" style="47"/>
    <col min="9985" max="9985" width="10.54296875" style="47" customWidth="1"/>
    <col min="9986" max="9986" width="51.6328125" style="47" customWidth="1"/>
    <col min="9987" max="9987" width="6.90625" style="47" customWidth="1"/>
    <col min="9988" max="9988" width="8.90625" style="47" customWidth="1"/>
    <col min="9989" max="9989" width="13.453125" style="47" customWidth="1"/>
    <col min="9990" max="9990" width="0" style="47" hidden="1" customWidth="1"/>
    <col min="9991" max="9991" width="12.90625" style="47" customWidth="1"/>
    <col min="9992" max="9992" width="14.54296875" style="47" customWidth="1"/>
    <col min="9993" max="9993" width="13.90625" style="47" customWidth="1"/>
    <col min="9994" max="10240" width="8.7265625" style="47"/>
    <col min="10241" max="10241" width="10.54296875" style="47" customWidth="1"/>
    <col min="10242" max="10242" width="51.6328125" style="47" customWidth="1"/>
    <col min="10243" max="10243" width="6.90625" style="47" customWidth="1"/>
    <col min="10244" max="10244" width="8.90625" style="47" customWidth="1"/>
    <col min="10245" max="10245" width="13.453125" style="47" customWidth="1"/>
    <col min="10246" max="10246" width="0" style="47" hidden="1" customWidth="1"/>
    <col min="10247" max="10247" width="12.90625" style="47" customWidth="1"/>
    <col min="10248" max="10248" width="14.54296875" style="47" customWidth="1"/>
    <col min="10249" max="10249" width="13.90625" style="47" customWidth="1"/>
    <col min="10250" max="10496" width="8.90625" style="47"/>
    <col min="10497" max="10497" width="10.54296875" style="47" customWidth="1"/>
    <col min="10498" max="10498" width="51.6328125" style="47" customWidth="1"/>
    <col min="10499" max="10499" width="6.90625" style="47" customWidth="1"/>
    <col min="10500" max="10500" width="8.90625" style="47" customWidth="1"/>
    <col min="10501" max="10501" width="13.453125" style="47" customWidth="1"/>
    <col min="10502" max="10502" width="0" style="47" hidden="1" customWidth="1"/>
    <col min="10503" max="10503" width="12.90625" style="47" customWidth="1"/>
    <col min="10504" max="10504" width="14.54296875" style="47" customWidth="1"/>
    <col min="10505" max="10505" width="13.90625" style="47" customWidth="1"/>
    <col min="10506" max="10752" width="8.90625" style="47"/>
    <col min="10753" max="10753" width="10.54296875" style="47" customWidth="1"/>
    <col min="10754" max="10754" width="51.6328125" style="47" customWidth="1"/>
    <col min="10755" max="10755" width="6.90625" style="47" customWidth="1"/>
    <col min="10756" max="10756" width="8.90625" style="47" customWidth="1"/>
    <col min="10757" max="10757" width="13.453125" style="47" customWidth="1"/>
    <col min="10758" max="10758" width="0" style="47" hidden="1" customWidth="1"/>
    <col min="10759" max="10759" width="12.90625" style="47" customWidth="1"/>
    <col min="10760" max="10760" width="14.54296875" style="47" customWidth="1"/>
    <col min="10761" max="10761" width="13.90625" style="47" customWidth="1"/>
    <col min="10762" max="11008" width="8.90625" style="47"/>
    <col min="11009" max="11009" width="10.54296875" style="47" customWidth="1"/>
    <col min="11010" max="11010" width="51.6328125" style="47" customWidth="1"/>
    <col min="11011" max="11011" width="6.90625" style="47" customWidth="1"/>
    <col min="11012" max="11012" width="8.90625" style="47" customWidth="1"/>
    <col min="11013" max="11013" width="13.453125" style="47" customWidth="1"/>
    <col min="11014" max="11014" width="0" style="47" hidden="1" customWidth="1"/>
    <col min="11015" max="11015" width="12.90625" style="47" customWidth="1"/>
    <col min="11016" max="11016" width="14.54296875" style="47" customWidth="1"/>
    <col min="11017" max="11017" width="13.90625" style="47" customWidth="1"/>
    <col min="11018" max="11264" width="8.7265625" style="47"/>
    <col min="11265" max="11265" width="10.54296875" style="47" customWidth="1"/>
    <col min="11266" max="11266" width="51.6328125" style="47" customWidth="1"/>
    <col min="11267" max="11267" width="6.90625" style="47" customWidth="1"/>
    <col min="11268" max="11268" width="8.90625" style="47" customWidth="1"/>
    <col min="11269" max="11269" width="13.453125" style="47" customWidth="1"/>
    <col min="11270" max="11270" width="0" style="47" hidden="1" customWidth="1"/>
    <col min="11271" max="11271" width="12.90625" style="47" customWidth="1"/>
    <col min="11272" max="11272" width="14.54296875" style="47" customWidth="1"/>
    <col min="11273" max="11273" width="13.90625" style="47" customWidth="1"/>
    <col min="11274" max="11520" width="8.90625" style="47"/>
    <col min="11521" max="11521" width="10.54296875" style="47" customWidth="1"/>
    <col min="11522" max="11522" width="51.6328125" style="47" customWidth="1"/>
    <col min="11523" max="11523" width="6.90625" style="47" customWidth="1"/>
    <col min="11524" max="11524" width="8.90625" style="47" customWidth="1"/>
    <col min="11525" max="11525" width="13.453125" style="47" customWidth="1"/>
    <col min="11526" max="11526" width="0" style="47" hidden="1" customWidth="1"/>
    <col min="11527" max="11527" width="12.90625" style="47" customWidth="1"/>
    <col min="11528" max="11528" width="14.54296875" style="47" customWidth="1"/>
    <col min="11529" max="11529" width="13.90625" style="47" customWidth="1"/>
    <col min="11530" max="11776" width="8.90625" style="47"/>
    <col min="11777" max="11777" width="10.54296875" style="47" customWidth="1"/>
    <col min="11778" max="11778" width="51.6328125" style="47" customWidth="1"/>
    <col min="11779" max="11779" width="6.90625" style="47" customWidth="1"/>
    <col min="11780" max="11780" width="8.90625" style="47" customWidth="1"/>
    <col min="11781" max="11781" width="13.453125" style="47" customWidth="1"/>
    <col min="11782" max="11782" width="0" style="47" hidden="1" customWidth="1"/>
    <col min="11783" max="11783" width="12.90625" style="47" customWidth="1"/>
    <col min="11784" max="11784" width="14.54296875" style="47" customWidth="1"/>
    <col min="11785" max="11785" width="13.90625" style="47" customWidth="1"/>
    <col min="11786" max="12032" width="8.90625" style="47"/>
    <col min="12033" max="12033" width="10.54296875" style="47" customWidth="1"/>
    <col min="12034" max="12034" width="51.6328125" style="47" customWidth="1"/>
    <col min="12035" max="12035" width="6.90625" style="47" customWidth="1"/>
    <col min="12036" max="12036" width="8.90625" style="47" customWidth="1"/>
    <col min="12037" max="12037" width="13.453125" style="47" customWidth="1"/>
    <col min="12038" max="12038" width="0" style="47" hidden="1" customWidth="1"/>
    <col min="12039" max="12039" width="12.90625" style="47" customWidth="1"/>
    <col min="12040" max="12040" width="14.54296875" style="47" customWidth="1"/>
    <col min="12041" max="12041" width="13.90625" style="47" customWidth="1"/>
    <col min="12042" max="12288" width="8.7265625" style="47"/>
    <col min="12289" max="12289" width="10.54296875" style="47" customWidth="1"/>
    <col min="12290" max="12290" width="51.6328125" style="47" customWidth="1"/>
    <col min="12291" max="12291" width="6.90625" style="47" customWidth="1"/>
    <col min="12292" max="12292" width="8.90625" style="47" customWidth="1"/>
    <col min="12293" max="12293" width="13.453125" style="47" customWidth="1"/>
    <col min="12294" max="12294" width="0" style="47" hidden="1" customWidth="1"/>
    <col min="12295" max="12295" width="12.90625" style="47" customWidth="1"/>
    <col min="12296" max="12296" width="14.54296875" style="47" customWidth="1"/>
    <col min="12297" max="12297" width="13.90625" style="47" customWidth="1"/>
    <col min="12298" max="12544" width="8.90625" style="47"/>
    <col min="12545" max="12545" width="10.54296875" style="47" customWidth="1"/>
    <col min="12546" max="12546" width="51.6328125" style="47" customWidth="1"/>
    <col min="12547" max="12547" width="6.90625" style="47" customWidth="1"/>
    <col min="12548" max="12548" width="8.90625" style="47" customWidth="1"/>
    <col min="12549" max="12549" width="13.453125" style="47" customWidth="1"/>
    <col min="12550" max="12550" width="0" style="47" hidden="1" customWidth="1"/>
    <col min="12551" max="12551" width="12.90625" style="47" customWidth="1"/>
    <col min="12552" max="12552" width="14.54296875" style="47" customWidth="1"/>
    <col min="12553" max="12553" width="13.90625" style="47" customWidth="1"/>
    <col min="12554" max="12800" width="8.90625" style="47"/>
    <col min="12801" max="12801" width="10.54296875" style="47" customWidth="1"/>
    <col min="12802" max="12802" width="51.6328125" style="47" customWidth="1"/>
    <col min="12803" max="12803" width="6.90625" style="47" customWidth="1"/>
    <col min="12804" max="12804" width="8.90625" style="47" customWidth="1"/>
    <col min="12805" max="12805" width="13.453125" style="47" customWidth="1"/>
    <col min="12806" max="12806" width="0" style="47" hidden="1" customWidth="1"/>
    <col min="12807" max="12807" width="12.90625" style="47" customWidth="1"/>
    <col min="12808" max="12808" width="14.54296875" style="47" customWidth="1"/>
    <col min="12809" max="12809" width="13.90625" style="47" customWidth="1"/>
    <col min="12810" max="13056" width="8.90625" style="47"/>
    <col min="13057" max="13057" width="10.54296875" style="47" customWidth="1"/>
    <col min="13058" max="13058" width="51.6328125" style="47" customWidth="1"/>
    <col min="13059" max="13059" width="6.90625" style="47" customWidth="1"/>
    <col min="13060" max="13060" width="8.90625" style="47" customWidth="1"/>
    <col min="13061" max="13061" width="13.453125" style="47" customWidth="1"/>
    <col min="13062" max="13062" width="0" style="47" hidden="1" customWidth="1"/>
    <col min="13063" max="13063" width="12.90625" style="47" customWidth="1"/>
    <col min="13064" max="13064" width="14.54296875" style="47" customWidth="1"/>
    <col min="13065" max="13065" width="13.90625" style="47" customWidth="1"/>
    <col min="13066" max="13312" width="8.7265625" style="47"/>
    <col min="13313" max="13313" width="10.54296875" style="47" customWidth="1"/>
    <col min="13314" max="13314" width="51.6328125" style="47" customWidth="1"/>
    <col min="13315" max="13315" width="6.90625" style="47" customWidth="1"/>
    <col min="13316" max="13316" width="8.90625" style="47" customWidth="1"/>
    <col min="13317" max="13317" width="13.453125" style="47" customWidth="1"/>
    <col min="13318" max="13318" width="0" style="47" hidden="1" customWidth="1"/>
    <col min="13319" max="13319" width="12.90625" style="47" customWidth="1"/>
    <col min="13320" max="13320" width="14.54296875" style="47" customWidth="1"/>
    <col min="13321" max="13321" width="13.90625" style="47" customWidth="1"/>
    <col min="13322" max="13568" width="8.90625" style="47"/>
    <col min="13569" max="13569" width="10.54296875" style="47" customWidth="1"/>
    <col min="13570" max="13570" width="51.6328125" style="47" customWidth="1"/>
    <col min="13571" max="13571" width="6.90625" style="47" customWidth="1"/>
    <col min="13572" max="13572" width="8.90625" style="47" customWidth="1"/>
    <col min="13573" max="13573" width="13.453125" style="47" customWidth="1"/>
    <col min="13574" max="13574" width="0" style="47" hidden="1" customWidth="1"/>
    <col min="13575" max="13575" width="12.90625" style="47" customWidth="1"/>
    <col min="13576" max="13576" width="14.54296875" style="47" customWidth="1"/>
    <col min="13577" max="13577" width="13.90625" style="47" customWidth="1"/>
    <col min="13578" max="13824" width="8.90625" style="47"/>
    <col min="13825" max="13825" width="10.54296875" style="47" customWidth="1"/>
    <col min="13826" max="13826" width="51.6328125" style="47" customWidth="1"/>
    <col min="13827" max="13827" width="6.90625" style="47" customWidth="1"/>
    <col min="13828" max="13828" width="8.90625" style="47" customWidth="1"/>
    <col min="13829" max="13829" width="13.453125" style="47" customWidth="1"/>
    <col min="13830" max="13830" width="0" style="47" hidden="1" customWidth="1"/>
    <col min="13831" max="13831" width="12.90625" style="47" customWidth="1"/>
    <col min="13832" max="13832" width="14.54296875" style="47" customWidth="1"/>
    <col min="13833" max="13833" width="13.90625" style="47" customWidth="1"/>
    <col min="13834" max="14080" width="8.90625" style="47"/>
    <col min="14081" max="14081" width="10.54296875" style="47" customWidth="1"/>
    <col min="14082" max="14082" width="51.6328125" style="47" customWidth="1"/>
    <col min="14083" max="14083" width="6.90625" style="47" customWidth="1"/>
    <col min="14084" max="14084" width="8.90625" style="47" customWidth="1"/>
    <col min="14085" max="14085" width="13.453125" style="47" customWidth="1"/>
    <col min="14086" max="14086" width="0" style="47" hidden="1" customWidth="1"/>
    <col min="14087" max="14087" width="12.90625" style="47" customWidth="1"/>
    <col min="14088" max="14088" width="14.54296875" style="47" customWidth="1"/>
    <col min="14089" max="14089" width="13.90625" style="47" customWidth="1"/>
    <col min="14090" max="14336" width="8.7265625" style="47"/>
    <col min="14337" max="14337" width="10.54296875" style="47" customWidth="1"/>
    <col min="14338" max="14338" width="51.6328125" style="47" customWidth="1"/>
    <col min="14339" max="14339" width="6.90625" style="47" customWidth="1"/>
    <col min="14340" max="14340" width="8.90625" style="47" customWidth="1"/>
    <col min="14341" max="14341" width="13.453125" style="47" customWidth="1"/>
    <col min="14342" max="14342" width="0" style="47" hidden="1" customWidth="1"/>
    <col min="14343" max="14343" width="12.90625" style="47" customWidth="1"/>
    <col min="14344" max="14344" width="14.54296875" style="47" customWidth="1"/>
    <col min="14345" max="14345" width="13.90625" style="47" customWidth="1"/>
    <col min="14346" max="14592" width="8.90625" style="47"/>
    <col min="14593" max="14593" width="10.54296875" style="47" customWidth="1"/>
    <col min="14594" max="14594" width="51.6328125" style="47" customWidth="1"/>
    <col min="14595" max="14595" width="6.90625" style="47" customWidth="1"/>
    <col min="14596" max="14596" width="8.90625" style="47" customWidth="1"/>
    <col min="14597" max="14597" width="13.453125" style="47" customWidth="1"/>
    <col min="14598" max="14598" width="0" style="47" hidden="1" customWidth="1"/>
    <col min="14599" max="14599" width="12.90625" style="47" customWidth="1"/>
    <col min="14600" max="14600" width="14.54296875" style="47" customWidth="1"/>
    <col min="14601" max="14601" width="13.90625" style="47" customWidth="1"/>
    <col min="14602" max="14848" width="8.90625" style="47"/>
    <col min="14849" max="14849" width="10.54296875" style="47" customWidth="1"/>
    <col min="14850" max="14850" width="51.6328125" style="47" customWidth="1"/>
    <col min="14851" max="14851" width="6.90625" style="47" customWidth="1"/>
    <col min="14852" max="14852" width="8.90625" style="47" customWidth="1"/>
    <col min="14853" max="14853" width="13.453125" style="47" customWidth="1"/>
    <col min="14854" max="14854" width="0" style="47" hidden="1" customWidth="1"/>
    <col min="14855" max="14855" width="12.90625" style="47" customWidth="1"/>
    <col min="14856" max="14856" width="14.54296875" style="47" customWidth="1"/>
    <col min="14857" max="14857" width="13.90625" style="47" customWidth="1"/>
    <col min="14858" max="15104" width="8.90625" style="47"/>
    <col min="15105" max="15105" width="10.54296875" style="47" customWidth="1"/>
    <col min="15106" max="15106" width="51.6328125" style="47" customWidth="1"/>
    <col min="15107" max="15107" width="6.90625" style="47" customWidth="1"/>
    <col min="15108" max="15108" width="8.90625" style="47" customWidth="1"/>
    <col min="15109" max="15109" width="13.453125" style="47" customWidth="1"/>
    <col min="15110" max="15110" width="0" style="47" hidden="1" customWidth="1"/>
    <col min="15111" max="15111" width="12.90625" style="47" customWidth="1"/>
    <col min="15112" max="15112" width="14.54296875" style="47" customWidth="1"/>
    <col min="15113" max="15113" width="13.90625" style="47" customWidth="1"/>
    <col min="15114" max="15360" width="8.7265625" style="47"/>
    <col min="15361" max="15361" width="10.54296875" style="47" customWidth="1"/>
    <col min="15362" max="15362" width="51.6328125" style="47" customWidth="1"/>
    <col min="15363" max="15363" width="6.90625" style="47" customWidth="1"/>
    <col min="15364" max="15364" width="8.90625" style="47" customWidth="1"/>
    <col min="15365" max="15365" width="13.453125" style="47" customWidth="1"/>
    <col min="15366" max="15366" width="0" style="47" hidden="1" customWidth="1"/>
    <col min="15367" max="15367" width="12.90625" style="47" customWidth="1"/>
    <col min="15368" max="15368" width="14.54296875" style="47" customWidth="1"/>
    <col min="15369" max="15369" width="13.90625" style="47" customWidth="1"/>
    <col min="15370" max="15616" width="8.90625" style="47"/>
    <col min="15617" max="15617" width="10.54296875" style="47" customWidth="1"/>
    <col min="15618" max="15618" width="51.6328125" style="47" customWidth="1"/>
    <col min="15619" max="15619" width="6.90625" style="47" customWidth="1"/>
    <col min="15620" max="15620" width="8.90625" style="47" customWidth="1"/>
    <col min="15621" max="15621" width="13.453125" style="47" customWidth="1"/>
    <col min="15622" max="15622" width="0" style="47" hidden="1" customWidth="1"/>
    <col min="15623" max="15623" width="12.90625" style="47" customWidth="1"/>
    <col min="15624" max="15624" width="14.54296875" style="47" customWidth="1"/>
    <col min="15625" max="15625" width="13.90625" style="47" customWidth="1"/>
    <col min="15626" max="15872" width="8.90625" style="47"/>
    <col min="15873" max="15873" width="10.54296875" style="47" customWidth="1"/>
    <col min="15874" max="15874" width="51.6328125" style="47" customWidth="1"/>
    <col min="15875" max="15875" width="6.90625" style="47" customWidth="1"/>
    <col min="15876" max="15876" width="8.90625" style="47" customWidth="1"/>
    <col min="15877" max="15877" width="13.453125" style="47" customWidth="1"/>
    <col min="15878" max="15878" width="0" style="47" hidden="1" customWidth="1"/>
    <col min="15879" max="15879" width="12.90625" style="47" customWidth="1"/>
    <col min="15880" max="15880" width="14.54296875" style="47" customWidth="1"/>
    <col min="15881" max="15881" width="13.90625" style="47" customWidth="1"/>
    <col min="15882" max="16128" width="8.90625" style="47"/>
    <col min="16129" max="16129" width="10.54296875" style="47" customWidth="1"/>
    <col min="16130" max="16130" width="51.6328125" style="47" customWidth="1"/>
    <col min="16131" max="16131" width="6.90625" style="47" customWidth="1"/>
    <col min="16132" max="16132" width="8.90625" style="47" customWidth="1"/>
    <col min="16133" max="16133" width="13.453125" style="47" customWidth="1"/>
    <col min="16134" max="16134" width="0" style="47" hidden="1" customWidth="1"/>
    <col min="16135" max="16135" width="12.90625" style="47" customWidth="1"/>
    <col min="16136" max="16136" width="14.54296875" style="47" customWidth="1"/>
    <col min="16137" max="16137" width="13.90625" style="47" customWidth="1"/>
    <col min="16138" max="16384" width="8.7265625" style="47"/>
  </cols>
  <sheetData>
    <row r="1" spans="1:9" ht="13.5" customHeight="1" thickTop="1">
      <c r="A1" s="547" t="s">
        <v>389</v>
      </c>
      <c r="B1" s="547" t="s">
        <v>64</v>
      </c>
      <c r="C1" s="547" t="s">
        <v>390</v>
      </c>
      <c r="D1" s="547" t="s">
        <v>391</v>
      </c>
      <c r="E1" s="547" t="s">
        <v>392</v>
      </c>
      <c r="F1" s="547" t="s">
        <v>393</v>
      </c>
      <c r="G1" s="547" t="s">
        <v>394</v>
      </c>
      <c r="H1" s="547" t="s">
        <v>395</v>
      </c>
      <c r="I1" s="547" t="s">
        <v>396</v>
      </c>
    </row>
    <row r="2" spans="1:9" ht="13.5" customHeight="1" thickBot="1">
      <c r="A2" s="548" t="s">
        <v>397</v>
      </c>
      <c r="B2" s="548" t="s">
        <v>64</v>
      </c>
      <c r="C2" s="548" t="s">
        <v>390</v>
      </c>
      <c r="D2" s="548" t="s">
        <v>391</v>
      </c>
      <c r="E2" s="548"/>
      <c r="F2" s="548"/>
      <c r="G2" s="548"/>
      <c r="H2" s="548"/>
      <c r="I2" s="548"/>
    </row>
    <row r="3" spans="1:9" ht="24" customHeight="1" thickTop="1">
      <c r="A3" s="269"/>
      <c r="B3" s="270" t="s">
        <v>398</v>
      </c>
      <c r="C3" s="269"/>
      <c r="D3" s="269"/>
      <c r="E3" s="271"/>
      <c r="F3" s="271"/>
      <c r="G3" s="272"/>
      <c r="H3" s="271"/>
      <c r="I3" s="272"/>
    </row>
    <row r="4" spans="1:9" s="48" customFormat="1" ht="35.25" customHeight="1">
      <c r="A4" s="273"/>
      <c r="B4" s="274" t="s">
        <v>399</v>
      </c>
      <c r="C4" s="275"/>
      <c r="D4" s="273"/>
      <c r="E4" s="304"/>
      <c r="F4" s="304"/>
      <c r="G4" s="268"/>
      <c r="H4" s="268"/>
      <c r="I4" s="268"/>
    </row>
    <row r="5" spans="1:9" s="48" customFormat="1" ht="17.25" customHeight="1">
      <c r="A5" s="273"/>
      <c r="B5" s="267"/>
      <c r="C5" s="276"/>
      <c r="D5" s="273"/>
      <c r="E5" s="277"/>
      <c r="F5" s="278"/>
      <c r="G5" s="277"/>
      <c r="H5" s="277"/>
      <c r="I5" s="277"/>
    </row>
    <row r="6" spans="1:9" s="48" customFormat="1" ht="21" customHeight="1">
      <c r="A6" s="545" t="s">
        <v>400</v>
      </c>
      <c r="B6" s="279" t="s">
        <v>401</v>
      </c>
      <c r="C6" s="546" t="s">
        <v>402</v>
      </c>
      <c r="D6" s="546">
        <v>1</v>
      </c>
      <c r="E6" s="440">
        <v>0</v>
      </c>
      <c r="F6" s="278">
        <v>25</v>
      </c>
      <c r="G6" s="277">
        <f>ROUND(E6*F6/100,0)</f>
        <v>0</v>
      </c>
      <c r="H6" s="277">
        <f>E6*D6</f>
        <v>0</v>
      </c>
      <c r="I6" s="277">
        <f>G6*D6</f>
        <v>0</v>
      </c>
    </row>
    <row r="7" spans="1:9" s="48" customFormat="1" ht="21" customHeight="1">
      <c r="A7" s="545"/>
      <c r="B7" s="279" t="s">
        <v>403</v>
      </c>
      <c r="C7" s="546"/>
      <c r="D7" s="546"/>
      <c r="E7" s="440"/>
      <c r="F7" s="278"/>
      <c r="G7" s="277"/>
      <c r="H7" s="277"/>
      <c r="I7" s="277"/>
    </row>
    <row r="8" spans="1:9" s="48" customFormat="1" ht="21" customHeight="1">
      <c r="A8" s="545" t="s">
        <v>404</v>
      </c>
      <c r="B8" s="279" t="s">
        <v>405</v>
      </c>
      <c r="C8" s="546" t="s">
        <v>402</v>
      </c>
      <c r="D8" s="546">
        <v>1</v>
      </c>
      <c r="E8" s="440">
        <v>0</v>
      </c>
      <c r="F8" s="278">
        <v>25</v>
      </c>
      <c r="G8" s="277">
        <f>ROUND(E8*F8/100,0)</f>
        <v>0</v>
      </c>
      <c r="H8" s="277">
        <f>E8*D8</f>
        <v>0</v>
      </c>
      <c r="I8" s="277">
        <f>G8*D8</f>
        <v>0</v>
      </c>
    </row>
    <row r="9" spans="1:9" s="48" customFormat="1" ht="21" customHeight="1">
      <c r="A9" s="545"/>
      <c r="B9" s="279" t="s">
        <v>406</v>
      </c>
      <c r="C9" s="546"/>
      <c r="D9" s="546"/>
      <c r="E9" s="440"/>
      <c r="F9" s="278"/>
      <c r="G9" s="277"/>
      <c r="H9" s="277"/>
      <c r="I9" s="277"/>
    </row>
    <row r="10" spans="1:9" s="48" customFormat="1" ht="21" customHeight="1">
      <c r="A10" s="545" t="s">
        <v>407</v>
      </c>
      <c r="B10" s="279" t="s">
        <v>408</v>
      </c>
      <c r="C10" s="546" t="s">
        <v>409</v>
      </c>
      <c r="D10" s="546">
        <v>3</v>
      </c>
      <c r="E10" s="440">
        <v>0</v>
      </c>
      <c r="F10" s="278">
        <v>40</v>
      </c>
      <c r="G10" s="277">
        <f>ROUND(E10*F10/100,0)</f>
        <v>0</v>
      </c>
      <c r="H10" s="277">
        <f>E10*D10</f>
        <v>0</v>
      </c>
      <c r="I10" s="277">
        <f>G10*D10</f>
        <v>0</v>
      </c>
    </row>
    <row r="11" spans="1:9" s="48" customFormat="1" ht="21" customHeight="1">
      <c r="A11" s="545"/>
      <c r="B11" s="279" t="s">
        <v>410</v>
      </c>
      <c r="C11" s="546"/>
      <c r="D11" s="546"/>
      <c r="E11" s="440"/>
      <c r="F11" s="278"/>
      <c r="G11" s="277"/>
      <c r="H11" s="277"/>
      <c r="I11" s="277"/>
    </row>
    <row r="12" spans="1:9" s="48" customFormat="1" ht="21" customHeight="1">
      <c r="A12" s="545" t="s">
        <v>411</v>
      </c>
      <c r="B12" s="279" t="s">
        <v>412</v>
      </c>
      <c r="C12" s="546" t="s">
        <v>402</v>
      </c>
      <c r="D12" s="546">
        <v>2</v>
      </c>
      <c r="E12" s="440">
        <v>0</v>
      </c>
      <c r="F12" s="278">
        <v>40</v>
      </c>
      <c r="G12" s="277">
        <f>ROUND(E12*F12/100,0)</f>
        <v>0</v>
      </c>
      <c r="H12" s="277">
        <f>E12*D12</f>
        <v>0</v>
      </c>
      <c r="I12" s="277">
        <f>G12*D12</f>
        <v>0</v>
      </c>
    </row>
    <row r="13" spans="1:9" s="48" customFormat="1" ht="21" customHeight="1">
      <c r="A13" s="545"/>
      <c r="B13" s="279" t="s">
        <v>413</v>
      </c>
      <c r="C13" s="546"/>
      <c r="D13" s="546"/>
      <c r="E13" s="440"/>
      <c r="F13" s="278"/>
      <c r="G13" s="277"/>
      <c r="H13" s="277"/>
      <c r="I13" s="277"/>
    </row>
    <row r="14" spans="1:9" s="48" customFormat="1" ht="21" customHeight="1">
      <c r="A14" s="545" t="s">
        <v>414</v>
      </c>
      <c r="B14" s="279" t="s">
        <v>415</v>
      </c>
      <c r="C14" s="546" t="s">
        <v>409</v>
      </c>
      <c r="D14" s="546">
        <v>5</v>
      </c>
      <c r="E14" s="440">
        <v>0</v>
      </c>
      <c r="F14" s="278">
        <v>60</v>
      </c>
      <c r="G14" s="277">
        <f>ROUND(E14*F14/100,0)</f>
        <v>0</v>
      </c>
      <c r="H14" s="277">
        <f>E14*D14</f>
        <v>0</v>
      </c>
      <c r="I14" s="277">
        <f>G14*D14</f>
        <v>0</v>
      </c>
    </row>
    <row r="15" spans="1:9" s="48" customFormat="1" ht="21" customHeight="1">
      <c r="A15" s="545"/>
      <c r="B15" s="279" t="s">
        <v>416</v>
      </c>
      <c r="C15" s="546"/>
      <c r="D15" s="546"/>
      <c r="E15" s="440"/>
      <c r="F15" s="278"/>
      <c r="G15" s="277"/>
      <c r="H15" s="277"/>
      <c r="I15" s="277"/>
    </row>
    <row r="16" spans="1:9" s="48" customFormat="1" ht="21" customHeight="1">
      <c r="A16" s="545" t="s">
        <v>417</v>
      </c>
      <c r="B16" s="279" t="s">
        <v>418</v>
      </c>
      <c r="C16" s="550" t="s">
        <v>402</v>
      </c>
      <c r="D16" s="550">
        <v>2</v>
      </c>
      <c r="E16" s="440">
        <v>0</v>
      </c>
      <c r="F16" s="278">
        <v>30</v>
      </c>
      <c r="G16" s="277">
        <f>ROUND(E16*F16/100,0)</f>
        <v>0</v>
      </c>
      <c r="H16" s="277">
        <f>E16*D16</f>
        <v>0</v>
      </c>
      <c r="I16" s="277">
        <f>G16*D16</f>
        <v>0</v>
      </c>
    </row>
    <row r="17" spans="1:9" s="48" customFormat="1" ht="21" customHeight="1">
      <c r="A17" s="545"/>
      <c r="B17" s="279" t="s">
        <v>410</v>
      </c>
      <c r="C17" s="550"/>
      <c r="D17" s="550"/>
      <c r="E17" s="440"/>
      <c r="F17" s="278"/>
      <c r="G17" s="277"/>
      <c r="H17" s="277"/>
      <c r="I17" s="277"/>
    </row>
    <row r="18" spans="1:9" s="48" customFormat="1" ht="21" customHeight="1">
      <c r="A18" s="545" t="s">
        <v>419</v>
      </c>
      <c r="B18" s="279" t="s">
        <v>420</v>
      </c>
      <c r="C18" s="546" t="s">
        <v>409</v>
      </c>
      <c r="D18" s="546">
        <v>8</v>
      </c>
      <c r="E18" s="440">
        <v>0</v>
      </c>
      <c r="F18" s="278">
        <v>50</v>
      </c>
      <c r="G18" s="277">
        <f>ROUND(E18*F18/100,0)</f>
        <v>0</v>
      </c>
      <c r="H18" s="277">
        <f>E18*D18</f>
        <v>0</v>
      </c>
      <c r="I18" s="277">
        <f>G18*D18</f>
        <v>0</v>
      </c>
    </row>
    <row r="19" spans="1:9" s="48" customFormat="1" ht="21" customHeight="1">
      <c r="A19" s="545"/>
      <c r="B19" s="279" t="s">
        <v>421</v>
      </c>
      <c r="C19" s="546"/>
      <c r="D19" s="546"/>
      <c r="E19" s="440"/>
      <c r="F19" s="278"/>
      <c r="G19" s="277"/>
      <c r="H19" s="277"/>
      <c r="I19" s="277"/>
    </row>
    <row r="20" spans="1:9" s="48" customFormat="1" ht="21" customHeight="1">
      <c r="A20" s="545"/>
      <c r="B20" s="279" t="s">
        <v>422</v>
      </c>
      <c r="C20" s="546" t="s">
        <v>121</v>
      </c>
      <c r="D20" s="546">
        <v>6</v>
      </c>
      <c r="E20" s="440">
        <v>0</v>
      </c>
      <c r="F20" s="278">
        <v>0</v>
      </c>
      <c r="G20" s="277">
        <f>ROUND(E20*F20/100,0)</f>
        <v>0</v>
      </c>
      <c r="H20" s="277">
        <f>E20*D20</f>
        <v>0</v>
      </c>
      <c r="I20" s="277">
        <f>G20*D20</f>
        <v>0</v>
      </c>
    </row>
    <row r="21" spans="1:9" s="48" customFormat="1" ht="21" customHeight="1" thickBot="1">
      <c r="A21" s="545"/>
      <c r="B21" s="279"/>
      <c r="C21" s="546"/>
      <c r="D21" s="546"/>
      <c r="E21" s="440"/>
      <c r="F21" s="278"/>
      <c r="G21" s="277"/>
      <c r="H21" s="277"/>
      <c r="I21" s="277"/>
    </row>
    <row r="22" spans="1:9" s="48" customFormat="1" ht="35.25" customHeight="1" thickTop="1" thickBot="1">
      <c r="A22" s="280"/>
      <c r="B22" s="280"/>
      <c r="C22" s="280"/>
      <c r="D22" s="280"/>
      <c r="E22" s="441"/>
      <c r="F22" s="280"/>
      <c r="G22" s="280"/>
      <c r="H22" s="280">
        <f>SUM(H5:H21)</f>
        <v>0</v>
      </c>
      <c r="I22" s="280">
        <f>SUM(I5:I21)</f>
        <v>0</v>
      </c>
    </row>
    <row r="23" spans="1:9" s="48" customFormat="1" ht="24" customHeight="1" thickTop="1">
      <c r="A23" s="277"/>
      <c r="B23" s="278"/>
      <c r="C23" s="277"/>
      <c r="D23" s="273"/>
      <c r="E23" s="440"/>
      <c r="F23" s="278"/>
      <c r="G23" s="277"/>
      <c r="H23" s="277"/>
      <c r="I23" s="277"/>
    </row>
    <row r="24" spans="1:9" s="48" customFormat="1" ht="35.25" customHeight="1">
      <c r="A24" s="273"/>
      <c r="B24" s="274" t="s">
        <v>423</v>
      </c>
      <c r="C24" s="275"/>
      <c r="D24" s="273"/>
      <c r="E24" s="442"/>
      <c r="F24" s="304"/>
      <c r="G24" s="268"/>
      <c r="H24" s="268"/>
      <c r="I24" s="268"/>
    </row>
    <row r="25" spans="1:9" s="48" customFormat="1" ht="17.25" customHeight="1">
      <c r="A25" s="273"/>
      <c r="B25" s="267"/>
      <c r="C25" s="276"/>
      <c r="D25" s="273"/>
      <c r="E25" s="440"/>
      <c r="F25" s="278"/>
      <c r="G25" s="277"/>
      <c r="H25" s="277"/>
      <c r="I25" s="277"/>
    </row>
    <row r="26" spans="1:9" s="48" customFormat="1" ht="21" customHeight="1">
      <c r="A26" s="545" t="s">
        <v>424</v>
      </c>
      <c r="B26" s="279" t="s">
        <v>425</v>
      </c>
      <c r="C26" s="546" t="s">
        <v>402</v>
      </c>
      <c r="D26" s="546">
        <v>1</v>
      </c>
      <c r="E26" s="440">
        <v>0</v>
      </c>
      <c r="F26" s="278">
        <v>25</v>
      </c>
      <c r="G26" s="277">
        <f>ROUND(E26*F26/100,0)</f>
        <v>0</v>
      </c>
      <c r="H26" s="277">
        <f>E26*D26</f>
        <v>0</v>
      </c>
      <c r="I26" s="277">
        <f>G26*D26</f>
        <v>0</v>
      </c>
    </row>
    <row r="27" spans="1:9" s="48" customFormat="1" ht="21" customHeight="1">
      <c r="A27" s="545"/>
      <c r="B27" s="279"/>
      <c r="C27" s="546"/>
      <c r="D27" s="546"/>
      <c r="E27" s="440"/>
      <c r="F27" s="278"/>
      <c r="G27" s="277"/>
      <c r="H27" s="277"/>
      <c r="I27" s="277"/>
    </row>
    <row r="28" spans="1:9" s="48" customFormat="1" ht="21" customHeight="1">
      <c r="A28" s="545" t="s">
        <v>426</v>
      </c>
      <c r="B28" s="279" t="s">
        <v>427</v>
      </c>
      <c r="C28" s="546" t="s">
        <v>402</v>
      </c>
      <c r="D28" s="546">
        <v>1</v>
      </c>
      <c r="E28" s="440">
        <v>0</v>
      </c>
      <c r="F28" s="278">
        <v>0</v>
      </c>
      <c r="G28" s="277">
        <f>ROUND(E28*F28/100,0)</f>
        <v>0</v>
      </c>
      <c r="H28" s="277">
        <f>E28*D28</f>
        <v>0</v>
      </c>
      <c r="I28" s="277">
        <f>G28*D28</f>
        <v>0</v>
      </c>
    </row>
    <row r="29" spans="1:9" s="48" customFormat="1" ht="21" customHeight="1">
      <c r="A29" s="545"/>
      <c r="B29" s="279"/>
      <c r="C29" s="546"/>
      <c r="D29" s="546"/>
      <c r="E29" s="440"/>
      <c r="F29" s="278"/>
      <c r="G29" s="277"/>
      <c r="H29" s="277"/>
      <c r="I29" s="277"/>
    </row>
    <row r="30" spans="1:9" s="48" customFormat="1" ht="21" customHeight="1">
      <c r="A30" s="545" t="s">
        <v>428</v>
      </c>
      <c r="B30" s="279" t="s">
        <v>429</v>
      </c>
      <c r="C30" s="550" t="s">
        <v>402</v>
      </c>
      <c r="D30" s="550">
        <v>1</v>
      </c>
      <c r="E30" s="440">
        <v>0</v>
      </c>
      <c r="F30" s="278">
        <v>30</v>
      </c>
      <c r="G30" s="277">
        <f>ROUND(E30*F30/100,0)</f>
        <v>0</v>
      </c>
      <c r="H30" s="277">
        <f>E30*D30</f>
        <v>0</v>
      </c>
      <c r="I30" s="277">
        <f>G30*D30</f>
        <v>0</v>
      </c>
    </row>
    <row r="31" spans="1:9" s="48" customFormat="1" ht="21" customHeight="1">
      <c r="A31" s="545"/>
      <c r="B31" s="279" t="s">
        <v>430</v>
      </c>
      <c r="C31" s="550"/>
      <c r="D31" s="550"/>
      <c r="E31" s="440"/>
      <c r="F31" s="278"/>
      <c r="G31" s="277"/>
      <c r="H31" s="277"/>
      <c r="I31" s="277"/>
    </row>
    <row r="32" spans="1:9" s="48" customFormat="1" ht="21" customHeight="1">
      <c r="A32" s="545" t="s">
        <v>431</v>
      </c>
      <c r="B32" s="279" t="s">
        <v>420</v>
      </c>
      <c r="C32" s="546" t="s">
        <v>409</v>
      </c>
      <c r="D32" s="546">
        <v>4</v>
      </c>
      <c r="E32" s="440">
        <v>0</v>
      </c>
      <c r="F32" s="278">
        <v>50</v>
      </c>
      <c r="G32" s="277">
        <f>ROUND(E32*F32/100,0)</f>
        <v>0</v>
      </c>
      <c r="H32" s="277">
        <f>E32*D32</f>
        <v>0</v>
      </c>
      <c r="I32" s="277">
        <f>G32*D32</f>
        <v>0</v>
      </c>
    </row>
    <row r="33" spans="1:9" s="48" customFormat="1" ht="21" customHeight="1">
      <c r="A33" s="545"/>
      <c r="B33" s="279" t="s">
        <v>421</v>
      </c>
      <c r="C33" s="546"/>
      <c r="D33" s="546"/>
      <c r="E33" s="440"/>
      <c r="F33" s="278"/>
      <c r="G33" s="277"/>
      <c r="H33" s="277"/>
      <c r="I33" s="277"/>
    </row>
    <row r="34" spans="1:9" s="48" customFormat="1" ht="21" customHeight="1">
      <c r="A34" s="545"/>
      <c r="B34" s="279"/>
      <c r="C34" s="546"/>
      <c r="D34" s="546"/>
      <c r="E34" s="440"/>
      <c r="F34" s="278"/>
      <c r="G34" s="277"/>
      <c r="H34" s="277"/>
      <c r="I34" s="277"/>
    </row>
    <row r="35" spans="1:9" s="48" customFormat="1" ht="21" customHeight="1" thickBot="1">
      <c r="A35" s="545"/>
      <c r="B35" s="279"/>
      <c r="C35" s="546"/>
      <c r="D35" s="546"/>
      <c r="E35" s="440"/>
      <c r="F35" s="278"/>
      <c r="G35" s="277"/>
      <c r="H35" s="277"/>
      <c r="I35" s="277"/>
    </row>
    <row r="36" spans="1:9" s="48" customFormat="1" ht="35.25" customHeight="1" thickTop="1" thickBot="1">
      <c r="A36" s="280"/>
      <c r="B36" s="280"/>
      <c r="C36" s="280"/>
      <c r="D36" s="280"/>
      <c r="E36" s="441"/>
      <c r="F36" s="280"/>
      <c r="G36" s="280"/>
      <c r="H36" s="280">
        <f>SUM(H25:H35)</f>
        <v>0</v>
      </c>
      <c r="I36" s="280">
        <f>SUM(I25:I35)</f>
        <v>0</v>
      </c>
    </row>
    <row r="37" spans="1:9" s="48" customFormat="1" ht="20.25" customHeight="1" thickTop="1">
      <c r="A37" s="281"/>
      <c r="B37" s="282"/>
      <c r="C37" s="281"/>
      <c r="D37" s="281"/>
      <c r="E37" s="442"/>
      <c r="F37" s="304"/>
      <c r="G37" s="268"/>
      <c r="H37" s="268"/>
      <c r="I37" s="268"/>
    </row>
    <row r="38" spans="1:9" s="48" customFormat="1" ht="34.5" customHeight="1">
      <c r="A38" s="283"/>
      <c r="B38" s="284" t="s">
        <v>432</v>
      </c>
      <c r="C38" s="310"/>
      <c r="D38" s="273"/>
      <c r="E38" s="443"/>
      <c r="F38" s="285"/>
      <c r="G38" s="286"/>
      <c r="H38" s="286"/>
      <c r="I38" s="286"/>
    </row>
    <row r="39" spans="1:9" s="48" customFormat="1" ht="18" customHeight="1">
      <c r="A39" s="273"/>
      <c r="B39" s="309"/>
      <c r="C39" s="275"/>
      <c r="D39" s="273"/>
      <c r="E39" s="444"/>
      <c r="F39" s="285"/>
      <c r="G39" s="288"/>
      <c r="H39" s="287"/>
      <c r="I39" s="288"/>
    </row>
    <row r="40" spans="1:9" s="48" customFormat="1" ht="18" customHeight="1">
      <c r="A40" s="545"/>
      <c r="B40" s="279" t="s">
        <v>433</v>
      </c>
      <c r="C40" s="546" t="s">
        <v>308</v>
      </c>
      <c r="D40" s="549" t="s">
        <v>434</v>
      </c>
      <c r="E40" s="440">
        <v>0</v>
      </c>
      <c r="F40" s="278">
        <v>0</v>
      </c>
      <c r="G40" s="277">
        <f>ROUND(E40*F40/100,0)</f>
        <v>0</v>
      </c>
      <c r="H40" s="277">
        <f>E40*D40</f>
        <v>0</v>
      </c>
      <c r="I40" s="277">
        <f>G40*D40</f>
        <v>0</v>
      </c>
    </row>
    <row r="41" spans="1:9" s="48" customFormat="1" ht="18" customHeight="1">
      <c r="A41" s="545"/>
      <c r="B41" s="289"/>
      <c r="C41" s="546"/>
      <c r="D41" s="549"/>
      <c r="E41" s="440"/>
      <c r="F41" s="278"/>
      <c r="G41" s="277"/>
      <c r="H41" s="277"/>
      <c r="I41" s="277"/>
    </row>
    <row r="42" spans="1:9" s="48" customFormat="1" ht="18" customHeight="1">
      <c r="A42" s="545"/>
      <c r="B42" s="279" t="s">
        <v>435</v>
      </c>
      <c r="C42" s="546" t="s">
        <v>308</v>
      </c>
      <c r="D42" s="549" t="s">
        <v>434</v>
      </c>
      <c r="E42" s="440">
        <v>0</v>
      </c>
      <c r="F42" s="278">
        <v>8</v>
      </c>
      <c r="G42" s="277">
        <v>0</v>
      </c>
      <c r="H42" s="277">
        <f>E42*D42</f>
        <v>0</v>
      </c>
      <c r="I42" s="277">
        <f>G42*D42</f>
        <v>0</v>
      </c>
    </row>
    <row r="43" spans="1:9" s="48" customFormat="1" ht="18" customHeight="1">
      <c r="A43" s="545"/>
      <c r="B43" s="279"/>
      <c r="C43" s="546"/>
      <c r="D43" s="549"/>
      <c r="E43" s="440"/>
      <c r="F43" s="278"/>
      <c r="G43" s="277"/>
      <c r="H43" s="277"/>
      <c r="I43" s="277"/>
    </row>
    <row r="44" spans="1:9" s="48" customFormat="1" ht="18" customHeight="1">
      <c r="A44" s="545"/>
      <c r="B44" s="279" t="s">
        <v>1968</v>
      </c>
      <c r="C44" s="546" t="s">
        <v>308</v>
      </c>
      <c r="D44" s="549" t="s">
        <v>434</v>
      </c>
      <c r="E44" s="440">
        <v>0</v>
      </c>
      <c r="F44" s="278">
        <v>8</v>
      </c>
      <c r="G44" s="277">
        <v>0</v>
      </c>
      <c r="H44" s="277">
        <f>E44*D44</f>
        <v>0</v>
      </c>
      <c r="I44" s="277">
        <f>G44*D44</f>
        <v>0</v>
      </c>
    </row>
    <row r="45" spans="1:9" s="48" customFormat="1" ht="18" customHeight="1">
      <c r="A45" s="545"/>
      <c r="B45" s="279"/>
      <c r="C45" s="546"/>
      <c r="D45" s="549"/>
      <c r="E45" s="440"/>
      <c r="F45" s="278"/>
      <c r="G45" s="277"/>
      <c r="H45" s="277"/>
      <c r="I45" s="277"/>
    </row>
    <row r="46" spans="1:9" s="48" customFormat="1" ht="18" customHeight="1">
      <c r="A46" s="545"/>
      <c r="B46" s="279" t="s">
        <v>437</v>
      </c>
      <c r="C46" s="546" t="s">
        <v>308</v>
      </c>
      <c r="D46" s="549" t="s">
        <v>438</v>
      </c>
      <c r="E46" s="440">
        <v>0</v>
      </c>
      <c r="F46" s="278">
        <v>8</v>
      </c>
      <c r="G46" s="277">
        <v>0</v>
      </c>
      <c r="H46" s="277">
        <f>E46*D46</f>
        <v>0</v>
      </c>
      <c r="I46" s="277">
        <v>0</v>
      </c>
    </row>
    <row r="47" spans="1:9" s="48" customFormat="1" ht="18" customHeight="1">
      <c r="A47" s="545"/>
      <c r="B47" s="289"/>
      <c r="C47" s="546"/>
      <c r="D47" s="549"/>
      <c r="E47" s="440"/>
      <c r="F47" s="278"/>
      <c r="G47" s="277"/>
      <c r="H47" s="277"/>
      <c r="I47" s="277"/>
    </row>
    <row r="48" spans="1:9" s="48" customFormat="1" ht="35.25" customHeight="1">
      <c r="A48" s="545"/>
      <c r="B48" s="279" t="s">
        <v>439</v>
      </c>
      <c r="C48" s="546" t="s">
        <v>308</v>
      </c>
      <c r="D48" s="549" t="s">
        <v>434</v>
      </c>
      <c r="E48" s="440">
        <v>0</v>
      </c>
      <c r="F48" s="278">
        <v>0</v>
      </c>
      <c r="G48" s="277">
        <v>0</v>
      </c>
      <c r="H48" s="277">
        <f>E48*D48</f>
        <v>0</v>
      </c>
      <c r="I48" s="277">
        <f>G48*D48</f>
        <v>0</v>
      </c>
    </row>
    <row r="49" spans="1:9" s="48" customFormat="1" ht="20.25" customHeight="1" thickBot="1">
      <c r="A49" s="545"/>
      <c r="B49" s="289"/>
      <c r="C49" s="546"/>
      <c r="D49" s="549"/>
      <c r="E49" s="277"/>
      <c r="F49" s="278"/>
      <c r="G49" s="277"/>
      <c r="H49" s="277"/>
      <c r="I49" s="277"/>
    </row>
    <row r="50" spans="1:9" s="53" customFormat="1" ht="13.5" thickTop="1" thickBot="1">
      <c r="A50" s="290"/>
      <c r="B50" s="291"/>
      <c r="C50" s="292"/>
      <c r="D50" s="290"/>
      <c r="E50" s="280"/>
      <c r="F50" s="280"/>
      <c r="G50" s="293"/>
      <c r="H50" s="280">
        <f>SUM(H39:H49)</f>
        <v>0</v>
      </c>
      <c r="I50" s="280">
        <f>SUM(I39:I49)</f>
        <v>0</v>
      </c>
    </row>
    <row r="51" spans="1:9" s="53" customFormat="1" ht="13" thickTop="1">
      <c r="A51" s="281"/>
      <c r="B51" s="294"/>
      <c r="C51" s="295"/>
      <c r="D51" s="281"/>
      <c r="E51" s="283"/>
      <c r="F51" s="285"/>
      <c r="G51" s="286"/>
      <c r="H51" s="286"/>
      <c r="I51" s="286"/>
    </row>
    <row r="52" spans="1:9" s="53" customFormat="1">
      <c r="A52" s="296"/>
      <c r="B52" s="297" t="s">
        <v>440</v>
      </c>
      <c r="C52" s="298"/>
      <c r="D52" s="296"/>
      <c r="E52" s="299"/>
      <c r="F52" s="299"/>
      <c r="G52" s="299"/>
      <c r="H52" s="299">
        <f>H50+H36+H22</f>
        <v>0</v>
      </c>
      <c r="I52" s="299">
        <f>I50+I36+I22</f>
        <v>0</v>
      </c>
    </row>
    <row r="53" spans="1:9" s="53" customFormat="1">
      <c r="A53" s="296"/>
      <c r="B53" s="297"/>
      <c r="C53" s="298"/>
      <c r="D53" s="296"/>
      <c r="E53" s="299"/>
      <c r="F53" s="299"/>
      <c r="G53" s="299"/>
      <c r="H53" s="299"/>
      <c r="I53" s="299"/>
    </row>
    <row r="54" spans="1:9" s="53" customFormat="1" ht="13">
      <c r="A54" s="300"/>
      <c r="B54" s="301" t="s">
        <v>441</v>
      </c>
      <c r="C54" s="302"/>
      <c r="D54" s="300"/>
      <c r="E54" s="303"/>
      <c r="F54" s="303"/>
      <c r="G54" s="303"/>
      <c r="H54" s="303">
        <f>H52+I52</f>
        <v>0</v>
      </c>
      <c r="I54" s="303" t="s">
        <v>12</v>
      </c>
    </row>
    <row r="55" spans="1:9" s="53" customFormat="1">
      <c r="A55" s="49"/>
      <c r="B55" s="50"/>
      <c r="C55" s="51"/>
      <c r="D55" s="49"/>
      <c r="E55" s="52"/>
      <c r="F55" s="52"/>
      <c r="G55" s="52"/>
      <c r="H55" s="52"/>
      <c r="I55" s="52"/>
    </row>
    <row r="56" spans="1:9" s="53" customFormat="1">
      <c r="A56" s="49"/>
      <c r="B56" s="50"/>
      <c r="C56" s="51"/>
      <c r="D56" s="49"/>
      <c r="E56" s="52"/>
      <c r="F56" s="52"/>
      <c r="G56" s="52"/>
      <c r="H56" s="52"/>
      <c r="I56" s="52"/>
    </row>
    <row r="57" spans="1:9" s="53" customFormat="1">
      <c r="A57" s="49"/>
      <c r="B57" s="50"/>
      <c r="C57" s="51"/>
      <c r="D57" s="49"/>
      <c r="E57" s="52"/>
      <c r="F57" s="52"/>
      <c r="G57" s="52"/>
      <c r="H57" s="52"/>
      <c r="I57" s="52"/>
    </row>
    <row r="58" spans="1:9" s="53" customFormat="1">
      <c r="A58" s="49"/>
      <c r="B58" s="50"/>
      <c r="C58" s="51"/>
      <c r="D58" s="49"/>
      <c r="E58" s="52"/>
      <c r="F58" s="52"/>
      <c r="G58" s="52"/>
      <c r="H58" s="52"/>
      <c r="I58" s="52"/>
    </row>
    <row r="59" spans="1:9" s="53" customFormat="1">
      <c r="A59" s="49"/>
      <c r="B59" s="50"/>
      <c r="C59" s="51"/>
      <c r="D59" s="49"/>
      <c r="E59" s="52"/>
      <c r="F59" s="52"/>
      <c r="G59" s="52"/>
      <c r="H59" s="52"/>
      <c r="I59" s="52"/>
    </row>
    <row r="60" spans="1:9" s="53" customFormat="1">
      <c r="A60" s="49"/>
      <c r="B60" s="50"/>
      <c r="C60" s="51"/>
      <c r="D60" s="49"/>
      <c r="E60" s="52"/>
      <c r="F60" s="52"/>
      <c r="G60" s="52"/>
      <c r="H60" s="52"/>
      <c r="I60" s="52"/>
    </row>
    <row r="61" spans="1:9" s="53" customFormat="1">
      <c r="A61" s="49"/>
      <c r="B61" s="50"/>
      <c r="C61" s="51"/>
      <c r="D61" s="49"/>
      <c r="E61" s="52"/>
      <c r="F61" s="52"/>
      <c r="G61" s="52"/>
      <c r="H61" s="52"/>
      <c r="I61" s="52"/>
    </row>
    <row r="62" spans="1:9" s="53" customFormat="1">
      <c r="A62" s="49"/>
      <c r="B62" s="50"/>
      <c r="C62" s="51"/>
      <c r="D62" s="49"/>
      <c r="E62" s="52"/>
      <c r="F62" s="52"/>
      <c r="G62" s="52"/>
      <c r="H62" s="52"/>
      <c r="I62" s="52"/>
    </row>
    <row r="63" spans="1:9" s="53" customFormat="1">
      <c r="A63" s="49"/>
      <c r="B63" s="50"/>
      <c r="C63" s="51"/>
      <c r="D63" s="49"/>
      <c r="E63" s="52"/>
      <c r="F63" s="52"/>
      <c r="G63" s="52"/>
      <c r="H63" s="52"/>
      <c r="I63" s="52"/>
    </row>
    <row r="64" spans="1:9" s="53" customFormat="1">
      <c r="A64" s="49"/>
      <c r="B64" s="50"/>
      <c r="C64" s="51"/>
      <c r="D64" s="49"/>
      <c r="E64" s="52"/>
      <c r="F64" s="52"/>
      <c r="G64" s="52"/>
      <c r="H64" s="52"/>
      <c r="I64" s="52"/>
    </row>
    <row r="65" spans="1:9" s="53" customFormat="1">
      <c r="A65" s="49"/>
      <c r="B65" s="50"/>
      <c r="C65" s="51"/>
      <c r="D65" s="49"/>
      <c r="E65" s="52"/>
      <c r="F65" s="52"/>
      <c r="G65" s="52"/>
      <c r="H65" s="52"/>
      <c r="I65" s="52"/>
    </row>
    <row r="66" spans="1:9" s="53" customFormat="1">
      <c r="A66" s="49"/>
      <c r="B66" s="50"/>
      <c r="C66" s="51"/>
      <c r="D66" s="49"/>
      <c r="E66" s="52"/>
      <c r="F66" s="52"/>
      <c r="G66" s="52"/>
      <c r="H66" s="52"/>
      <c r="I66" s="52"/>
    </row>
    <row r="67" spans="1:9" s="53" customFormat="1">
      <c r="A67" s="49"/>
      <c r="B67" s="50"/>
      <c r="C67" s="51"/>
      <c r="D67" s="49"/>
      <c r="E67" s="52"/>
      <c r="F67" s="52"/>
      <c r="G67" s="52"/>
      <c r="H67" s="52"/>
      <c r="I67" s="52"/>
    </row>
    <row r="68" spans="1:9" s="53" customFormat="1">
      <c r="A68" s="49"/>
      <c r="B68" s="50"/>
      <c r="C68" s="51"/>
      <c r="D68" s="49"/>
      <c r="E68" s="52"/>
      <c r="F68" s="52"/>
      <c r="G68" s="52"/>
      <c r="H68" s="52"/>
      <c r="I68" s="52"/>
    </row>
    <row r="69" spans="1:9" s="53" customFormat="1">
      <c r="A69" s="49"/>
      <c r="B69" s="50"/>
      <c r="C69" s="51"/>
      <c r="D69" s="49"/>
      <c r="E69" s="52"/>
      <c r="F69" s="52"/>
      <c r="G69" s="52"/>
      <c r="H69" s="52"/>
      <c r="I69" s="52"/>
    </row>
    <row r="70" spans="1:9" s="53" customFormat="1">
      <c r="A70" s="49"/>
      <c r="B70" s="50"/>
      <c r="C70" s="51"/>
      <c r="D70" s="49"/>
      <c r="E70" s="52"/>
      <c r="F70" s="52"/>
      <c r="G70" s="52"/>
      <c r="H70" s="52"/>
      <c r="I70" s="52"/>
    </row>
    <row r="71" spans="1:9" s="53" customFormat="1">
      <c r="A71" s="49"/>
      <c r="B71" s="50"/>
      <c r="C71" s="51"/>
      <c r="D71" s="49"/>
      <c r="E71" s="52"/>
      <c r="F71" s="52"/>
      <c r="G71" s="52"/>
      <c r="H71" s="52"/>
      <c r="I71" s="52"/>
    </row>
    <row r="72" spans="1:9" s="53" customFormat="1">
      <c r="A72" s="49"/>
      <c r="B72" s="50"/>
      <c r="C72" s="51"/>
      <c r="D72" s="49"/>
      <c r="E72" s="52"/>
      <c r="F72" s="52"/>
      <c r="G72" s="52"/>
      <c r="H72" s="52"/>
      <c r="I72" s="52"/>
    </row>
    <row r="73" spans="1:9" s="53" customFormat="1">
      <c r="A73" s="49"/>
      <c r="B73" s="50"/>
      <c r="C73" s="51"/>
      <c r="D73" s="49"/>
      <c r="E73" s="52"/>
      <c r="F73" s="52"/>
      <c r="G73" s="52"/>
      <c r="H73" s="52"/>
      <c r="I73" s="52"/>
    </row>
    <row r="74" spans="1:9" s="53" customFormat="1">
      <c r="A74" s="49"/>
      <c r="B74" s="50"/>
      <c r="C74" s="51"/>
      <c r="D74" s="49"/>
      <c r="E74" s="52"/>
      <c r="F74" s="52"/>
      <c r="G74" s="52"/>
      <c r="H74" s="52"/>
      <c r="I74" s="52"/>
    </row>
    <row r="75" spans="1:9" s="53" customFormat="1">
      <c r="A75" s="49"/>
      <c r="B75" s="50"/>
      <c r="C75" s="51"/>
      <c r="D75" s="49"/>
      <c r="E75" s="52"/>
      <c r="F75" s="52"/>
      <c r="G75" s="52"/>
      <c r="H75" s="52"/>
      <c r="I75" s="52"/>
    </row>
    <row r="76" spans="1:9" s="53" customFormat="1">
      <c r="A76" s="49"/>
      <c r="B76" s="50"/>
      <c r="C76" s="51"/>
      <c r="D76" s="49"/>
      <c r="E76" s="52"/>
      <c r="F76" s="52"/>
      <c r="G76" s="52"/>
      <c r="H76" s="52"/>
      <c r="I76" s="52"/>
    </row>
    <row r="77" spans="1:9" s="53" customFormat="1">
      <c r="A77" s="49"/>
      <c r="B77" s="50"/>
      <c r="C77" s="51"/>
      <c r="D77" s="49"/>
      <c r="E77" s="52"/>
      <c r="F77" s="52"/>
      <c r="G77" s="52"/>
      <c r="H77" s="52"/>
      <c r="I77" s="52"/>
    </row>
    <row r="78" spans="1:9" s="53" customFormat="1">
      <c r="A78" s="49"/>
      <c r="B78" s="50"/>
      <c r="C78" s="51"/>
      <c r="D78" s="49"/>
      <c r="E78" s="52"/>
      <c r="F78" s="52"/>
      <c r="G78" s="52"/>
      <c r="H78" s="52"/>
      <c r="I78" s="52"/>
    </row>
    <row r="79" spans="1:9" s="53" customFormat="1">
      <c r="A79" s="49"/>
      <c r="B79" s="50"/>
      <c r="C79" s="51"/>
      <c r="D79" s="49"/>
      <c r="E79" s="52"/>
      <c r="F79" s="52"/>
      <c r="G79" s="52"/>
      <c r="H79" s="52"/>
      <c r="I79" s="52"/>
    </row>
    <row r="80" spans="1:9" s="53" customFormat="1">
      <c r="A80" s="49"/>
      <c r="B80" s="50"/>
      <c r="C80" s="51"/>
      <c r="D80" s="49"/>
      <c r="E80" s="52"/>
      <c r="F80" s="52"/>
      <c r="G80" s="52"/>
      <c r="H80" s="52"/>
      <c r="I80" s="52"/>
    </row>
    <row r="81" spans="1:9" s="53" customFormat="1">
      <c r="A81" s="49"/>
      <c r="B81" s="50"/>
      <c r="C81" s="51"/>
      <c r="D81" s="49"/>
      <c r="E81" s="52"/>
      <c r="F81" s="52"/>
      <c r="G81" s="52"/>
      <c r="H81" s="52"/>
      <c r="I81" s="52"/>
    </row>
    <row r="82" spans="1:9" s="53" customFormat="1">
      <c r="A82" s="49"/>
      <c r="B82" s="50"/>
      <c r="C82" s="51"/>
      <c r="D82" s="49"/>
      <c r="E82" s="52"/>
      <c r="F82" s="52"/>
      <c r="G82" s="52"/>
      <c r="H82" s="52"/>
      <c r="I82" s="52"/>
    </row>
    <row r="83" spans="1:9" s="53" customFormat="1">
      <c r="A83" s="49"/>
      <c r="B83" s="50"/>
      <c r="C83" s="51"/>
      <c r="D83" s="49"/>
      <c r="E83" s="52"/>
      <c r="F83" s="52"/>
      <c r="G83" s="52"/>
      <c r="H83" s="52"/>
      <c r="I83" s="52"/>
    </row>
    <row r="84" spans="1:9" s="53" customFormat="1">
      <c r="A84" s="49"/>
      <c r="B84" s="50"/>
      <c r="C84" s="51"/>
      <c r="D84" s="49"/>
      <c r="E84" s="52"/>
      <c r="F84" s="52"/>
      <c r="G84" s="52"/>
      <c r="H84" s="52"/>
      <c r="I84" s="52"/>
    </row>
    <row r="85" spans="1:9" s="53" customFormat="1">
      <c r="A85" s="49"/>
      <c r="B85" s="50"/>
      <c r="C85" s="51"/>
      <c r="D85" s="49"/>
      <c r="E85" s="52"/>
      <c r="F85" s="52"/>
      <c r="G85" s="52"/>
      <c r="H85" s="52"/>
      <c r="I85" s="52"/>
    </row>
    <row r="86" spans="1:9" s="53" customFormat="1">
      <c r="A86" s="49"/>
      <c r="B86" s="50"/>
      <c r="C86" s="51"/>
      <c r="D86" s="49"/>
      <c r="E86" s="52"/>
      <c r="F86" s="52"/>
      <c r="G86" s="52"/>
      <c r="H86" s="52"/>
      <c r="I86" s="52"/>
    </row>
    <row r="87" spans="1:9" s="53" customFormat="1">
      <c r="A87" s="49"/>
      <c r="B87" s="50"/>
      <c r="C87" s="51"/>
      <c r="D87" s="49"/>
      <c r="E87" s="52"/>
      <c r="F87" s="52"/>
      <c r="G87" s="52"/>
      <c r="H87" s="52"/>
      <c r="I87" s="52"/>
    </row>
    <row r="88" spans="1:9" s="53" customFormat="1">
      <c r="A88" s="49"/>
      <c r="B88" s="50"/>
      <c r="C88" s="51"/>
      <c r="D88" s="49"/>
      <c r="E88" s="52"/>
      <c r="F88" s="52"/>
      <c r="G88" s="52"/>
      <c r="H88" s="52"/>
      <c r="I88" s="52"/>
    </row>
    <row r="89" spans="1:9" s="53" customFormat="1">
      <c r="A89" s="49"/>
      <c r="B89" s="50"/>
      <c r="C89" s="51"/>
      <c r="D89" s="49"/>
      <c r="E89" s="52"/>
      <c r="F89" s="52"/>
      <c r="G89" s="52"/>
      <c r="H89" s="52"/>
      <c r="I89" s="52"/>
    </row>
    <row r="90" spans="1:9" s="53" customFormat="1">
      <c r="A90" s="49"/>
      <c r="B90" s="50"/>
      <c r="C90" s="51"/>
      <c r="D90" s="49"/>
      <c r="E90" s="52"/>
      <c r="F90" s="52"/>
      <c r="G90" s="52"/>
      <c r="H90" s="52"/>
      <c r="I90" s="52"/>
    </row>
    <row r="91" spans="1:9" s="53" customFormat="1">
      <c r="A91" s="49"/>
      <c r="B91" s="50"/>
      <c r="C91" s="51"/>
      <c r="D91" s="49"/>
      <c r="E91" s="52"/>
      <c r="F91" s="52"/>
      <c r="G91" s="52"/>
      <c r="H91" s="52"/>
      <c r="I91" s="52"/>
    </row>
    <row r="92" spans="1:9" s="53" customFormat="1">
      <c r="A92" s="49"/>
      <c r="B92" s="50"/>
      <c r="C92" s="51"/>
      <c r="D92" s="49"/>
      <c r="E92" s="52"/>
      <c r="F92" s="52"/>
      <c r="G92" s="52"/>
      <c r="H92" s="52"/>
      <c r="I92" s="52"/>
    </row>
    <row r="93" spans="1:9" s="53" customFormat="1">
      <c r="A93" s="49"/>
      <c r="B93" s="50"/>
      <c r="C93" s="51"/>
      <c r="D93" s="49"/>
      <c r="E93" s="52"/>
      <c r="F93" s="52"/>
      <c r="G93" s="52"/>
      <c r="H93" s="52"/>
      <c r="I93" s="52"/>
    </row>
    <row r="94" spans="1:9" s="53" customFormat="1">
      <c r="A94" s="49"/>
      <c r="B94" s="50"/>
      <c r="C94" s="51"/>
      <c r="D94" s="49"/>
      <c r="E94" s="52"/>
      <c r="F94" s="52"/>
      <c r="G94" s="52"/>
      <c r="H94" s="52"/>
      <c r="I94" s="52"/>
    </row>
    <row r="95" spans="1:9" s="53" customFormat="1">
      <c r="A95" s="49"/>
      <c r="B95" s="50"/>
      <c r="C95" s="51"/>
      <c r="D95" s="49"/>
      <c r="E95" s="52"/>
      <c r="F95" s="52"/>
      <c r="G95" s="52"/>
      <c r="H95" s="52"/>
      <c r="I95" s="52"/>
    </row>
    <row r="96" spans="1:9" s="53" customFormat="1">
      <c r="A96" s="49"/>
      <c r="B96" s="50"/>
      <c r="C96" s="51"/>
      <c r="D96" s="49"/>
      <c r="E96" s="52"/>
      <c r="F96" s="52"/>
      <c r="G96" s="52"/>
      <c r="H96" s="52"/>
      <c r="I96" s="52"/>
    </row>
    <row r="97" spans="1:9" s="53" customFormat="1">
      <c r="A97" s="49"/>
      <c r="B97" s="50"/>
      <c r="C97" s="51"/>
      <c r="D97" s="49"/>
      <c r="E97" s="52"/>
      <c r="F97" s="52"/>
      <c r="G97" s="52"/>
      <c r="H97" s="52"/>
      <c r="I97" s="52"/>
    </row>
    <row r="98" spans="1:9" s="53" customFormat="1">
      <c r="A98" s="49"/>
      <c r="B98" s="50"/>
      <c r="C98" s="51"/>
      <c r="D98" s="49"/>
      <c r="E98" s="52"/>
      <c r="F98" s="52"/>
      <c r="G98" s="52"/>
      <c r="H98" s="52"/>
      <c r="I98" s="52"/>
    </row>
    <row r="99" spans="1:9" s="53" customFormat="1">
      <c r="A99" s="49"/>
      <c r="B99" s="50"/>
      <c r="C99" s="51"/>
      <c r="D99" s="49"/>
      <c r="E99" s="52"/>
      <c r="F99" s="52"/>
      <c r="G99" s="52"/>
      <c r="H99" s="52"/>
      <c r="I99" s="52"/>
    </row>
    <row r="100" spans="1:9" s="53" customFormat="1">
      <c r="A100" s="49"/>
      <c r="B100" s="50"/>
      <c r="C100" s="51"/>
      <c r="D100" s="49"/>
      <c r="E100" s="52"/>
      <c r="F100" s="52"/>
      <c r="G100" s="52"/>
      <c r="H100" s="52"/>
      <c r="I100" s="52"/>
    </row>
    <row r="101" spans="1:9" s="53" customFormat="1">
      <c r="A101" s="49"/>
      <c r="B101" s="50"/>
      <c r="C101" s="51"/>
      <c r="D101" s="49"/>
      <c r="E101" s="52"/>
      <c r="F101" s="52"/>
      <c r="G101" s="52"/>
      <c r="H101" s="52"/>
      <c r="I101" s="52"/>
    </row>
    <row r="102" spans="1:9" s="53" customFormat="1">
      <c r="A102" s="49"/>
      <c r="B102" s="50"/>
      <c r="C102" s="51"/>
      <c r="D102" s="49"/>
      <c r="E102" s="52"/>
      <c r="F102" s="52"/>
      <c r="G102" s="52"/>
      <c r="H102" s="52"/>
      <c r="I102" s="52"/>
    </row>
    <row r="103" spans="1:9" s="53" customFormat="1">
      <c r="A103" s="49"/>
      <c r="B103" s="50"/>
      <c r="C103" s="51"/>
      <c r="D103" s="49"/>
      <c r="E103" s="52"/>
      <c r="F103" s="52"/>
      <c r="G103" s="52"/>
      <c r="H103" s="52"/>
      <c r="I103" s="52"/>
    </row>
    <row r="104" spans="1:9" s="53" customFormat="1">
      <c r="A104" s="49"/>
      <c r="B104" s="50"/>
      <c r="C104" s="51"/>
      <c r="D104" s="49"/>
      <c r="E104" s="52"/>
      <c r="F104" s="52"/>
      <c r="G104" s="52"/>
      <c r="H104" s="52"/>
      <c r="I104" s="52"/>
    </row>
    <row r="105" spans="1:9" s="53" customFormat="1">
      <c r="A105" s="49"/>
      <c r="B105" s="50"/>
      <c r="C105" s="51"/>
      <c r="D105" s="49"/>
      <c r="E105" s="52"/>
      <c r="F105" s="52"/>
      <c r="G105" s="52"/>
      <c r="H105" s="52"/>
      <c r="I105" s="52"/>
    </row>
    <row r="106" spans="1:9" s="53" customFormat="1">
      <c r="A106" s="49"/>
      <c r="B106" s="50"/>
      <c r="C106" s="51"/>
      <c r="D106" s="49"/>
      <c r="E106" s="52"/>
      <c r="F106" s="52"/>
      <c r="G106" s="52"/>
      <c r="H106" s="52"/>
      <c r="I106" s="52"/>
    </row>
    <row r="107" spans="1:9" s="53" customFormat="1">
      <c r="A107" s="49"/>
      <c r="B107" s="50"/>
      <c r="C107" s="51"/>
      <c r="D107" s="49"/>
      <c r="E107" s="52"/>
      <c r="F107" s="52"/>
      <c r="G107" s="52"/>
      <c r="H107" s="52"/>
      <c r="I107" s="52"/>
    </row>
    <row r="108" spans="1:9" s="53" customFormat="1">
      <c r="A108" s="49"/>
      <c r="B108" s="50"/>
      <c r="C108" s="51"/>
      <c r="D108" s="49"/>
      <c r="E108" s="52"/>
      <c r="F108" s="52"/>
      <c r="G108" s="52"/>
      <c r="H108" s="52"/>
      <c r="I108" s="52"/>
    </row>
    <row r="109" spans="1:9" s="53" customFormat="1">
      <c r="A109" s="49"/>
      <c r="B109" s="50"/>
      <c r="C109" s="51"/>
      <c r="D109" s="49"/>
      <c r="E109" s="52"/>
      <c r="F109" s="52"/>
      <c r="G109" s="52"/>
      <c r="H109" s="52"/>
      <c r="I109" s="52"/>
    </row>
    <row r="110" spans="1:9" s="53" customFormat="1">
      <c r="A110" s="49"/>
      <c r="B110" s="50"/>
      <c r="C110" s="51"/>
      <c r="D110" s="49"/>
      <c r="E110" s="52"/>
      <c r="F110" s="52"/>
      <c r="G110" s="52"/>
      <c r="H110" s="52"/>
      <c r="I110" s="52"/>
    </row>
    <row r="111" spans="1:9" s="53" customFormat="1">
      <c r="A111" s="49"/>
      <c r="B111" s="50"/>
      <c r="C111" s="51"/>
      <c r="D111" s="49"/>
      <c r="E111" s="52"/>
      <c r="F111" s="52"/>
      <c r="G111" s="52"/>
      <c r="H111" s="52"/>
      <c r="I111" s="52"/>
    </row>
    <row r="112" spans="1:9" s="53" customFormat="1">
      <c r="A112" s="49"/>
      <c r="B112" s="50"/>
      <c r="C112" s="51"/>
      <c r="D112" s="49"/>
      <c r="E112" s="52"/>
      <c r="F112" s="52"/>
      <c r="G112" s="52"/>
      <c r="H112" s="52"/>
      <c r="I112" s="52"/>
    </row>
    <row r="113" spans="1:9" s="53" customFormat="1">
      <c r="A113" s="49"/>
      <c r="B113" s="50"/>
      <c r="C113" s="51"/>
      <c r="D113" s="49"/>
      <c r="E113" s="52"/>
      <c r="F113" s="52"/>
      <c r="G113" s="52"/>
      <c r="H113" s="52"/>
      <c r="I113" s="52"/>
    </row>
    <row r="114" spans="1:9" s="53" customFormat="1">
      <c r="A114" s="49"/>
      <c r="B114" s="50"/>
      <c r="C114" s="51"/>
      <c r="D114" s="49"/>
      <c r="E114" s="52"/>
      <c r="F114" s="52"/>
      <c r="G114" s="52"/>
      <c r="H114" s="52"/>
      <c r="I114" s="52"/>
    </row>
    <row r="115" spans="1:9" s="53" customFormat="1">
      <c r="A115" s="49"/>
      <c r="B115" s="50"/>
      <c r="C115" s="51"/>
      <c r="D115" s="49"/>
      <c r="E115" s="52"/>
      <c r="F115" s="52"/>
      <c r="G115" s="52"/>
      <c r="H115" s="52"/>
      <c r="I115" s="52"/>
    </row>
    <row r="116" spans="1:9" s="53" customFormat="1">
      <c r="A116" s="49"/>
      <c r="B116" s="50"/>
      <c r="C116" s="51"/>
      <c r="D116" s="49"/>
      <c r="E116" s="52"/>
      <c r="F116" s="52"/>
      <c r="G116" s="52"/>
      <c r="H116" s="52"/>
      <c r="I116" s="52"/>
    </row>
    <row r="117" spans="1:9" s="53" customFormat="1">
      <c r="A117" s="49"/>
      <c r="B117" s="50"/>
      <c r="C117" s="51"/>
      <c r="D117" s="49"/>
      <c r="E117" s="52"/>
      <c r="F117" s="52"/>
      <c r="G117" s="52"/>
      <c r="H117" s="52"/>
      <c r="I117" s="52"/>
    </row>
    <row r="118" spans="1:9" s="53" customFormat="1">
      <c r="A118" s="49"/>
      <c r="B118" s="50"/>
      <c r="C118" s="51"/>
      <c r="D118" s="49"/>
      <c r="E118" s="52"/>
      <c r="F118" s="52"/>
      <c r="G118" s="52"/>
      <c r="H118" s="52"/>
      <c r="I118" s="52"/>
    </row>
    <row r="119" spans="1:9" s="53" customFormat="1">
      <c r="A119" s="49"/>
      <c r="B119" s="50"/>
      <c r="C119" s="51"/>
      <c r="D119" s="49"/>
      <c r="E119" s="52"/>
      <c r="F119" s="52"/>
      <c r="G119" s="52"/>
      <c r="H119" s="52"/>
      <c r="I119" s="52"/>
    </row>
    <row r="120" spans="1:9" s="53" customFormat="1">
      <c r="A120" s="49"/>
      <c r="B120" s="50"/>
      <c r="C120" s="51"/>
      <c r="D120" s="49"/>
      <c r="E120" s="52"/>
      <c r="F120" s="52"/>
      <c r="G120" s="52"/>
      <c r="H120" s="52"/>
      <c r="I120" s="52"/>
    </row>
    <row r="121" spans="1:9" s="53" customFormat="1">
      <c r="A121" s="49"/>
      <c r="B121" s="50"/>
      <c r="C121" s="51"/>
      <c r="D121" s="49"/>
      <c r="E121" s="52"/>
      <c r="F121" s="52"/>
      <c r="G121" s="52"/>
      <c r="H121" s="52"/>
      <c r="I121" s="52"/>
    </row>
    <row r="122" spans="1:9" s="53" customFormat="1">
      <c r="A122" s="49"/>
      <c r="B122" s="50"/>
      <c r="C122" s="51"/>
      <c r="D122" s="49"/>
      <c r="E122" s="52"/>
      <c r="F122" s="52"/>
      <c r="G122" s="52"/>
      <c r="H122" s="52"/>
      <c r="I122" s="52"/>
    </row>
    <row r="123" spans="1:9" s="53" customFormat="1">
      <c r="A123" s="49"/>
      <c r="B123" s="50"/>
      <c r="C123" s="51"/>
      <c r="D123" s="49"/>
      <c r="E123" s="52"/>
      <c r="F123" s="52"/>
      <c r="G123" s="52"/>
      <c r="H123" s="52"/>
      <c r="I123" s="52"/>
    </row>
    <row r="124" spans="1:9" s="53" customFormat="1">
      <c r="A124" s="49"/>
      <c r="B124" s="50"/>
      <c r="C124" s="51"/>
      <c r="D124" s="49"/>
      <c r="E124" s="52"/>
      <c r="F124" s="52"/>
      <c r="G124" s="52"/>
      <c r="H124" s="52"/>
      <c r="I124" s="52"/>
    </row>
    <row r="125" spans="1:9" s="53" customFormat="1">
      <c r="A125" s="49"/>
      <c r="B125" s="50"/>
      <c r="C125" s="51"/>
      <c r="D125" s="49"/>
      <c r="E125" s="52"/>
      <c r="F125" s="52"/>
      <c r="G125" s="52"/>
      <c r="H125" s="52"/>
      <c r="I125" s="52"/>
    </row>
    <row r="126" spans="1:9" s="53" customFormat="1">
      <c r="A126" s="49"/>
      <c r="B126" s="50"/>
      <c r="C126" s="51"/>
      <c r="D126" s="49"/>
      <c r="E126" s="52"/>
      <c r="F126" s="52"/>
      <c r="G126" s="52"/>
      <c r="H126" s="52"/>
      <c r="I126" s="52"/>
    </row>
    <row r="127" spans="1:9" s="53" customFormat="1">
      <c r="A127" s="49"/>
      <c r="B127" s="50"/>
      <c r="C127" s="51"/>
      <c r="D127" s="49"/>
      <c r="E127" s="52"/>
      <c r="F127" s="52"/>
      <c r="G127" s="52"/>
      <c r="H127" s="52"/>
      <c r="I127" s="52"/>
    </row>
    <row r="128" spans="1:9" s="53" customFormat="1">
      <c r="A128" s="49"/>
      <c r="B128" s="50"/>
      <c r="C128" s="51"/>
      <c r="D128" s="49"/>
      <c r="E128" s="52"/>
      <c r="F128" s="52"/>
      <c r="G128" s="52"/>
      <c r="H128" s="52"/>
      <c r="I128" s="52"/>
    </row>
    <row r="129" spans="1:9" s="53" customFormat="1">
      <c r="A129" s="49"/>
      <c r="B129" s="50"/>
      <c r="C129" s="51"/>
      <c r="D129" s="49"/>
      <c r="E129" s="52"/>
      <c r="F129" s="52"/>
      <c r="G129" s="52"/>
      <c r="H129" s="52"/>
      <c r="I129" s="52"/>
    </row>
    <row r="130" spans="1:9" s="53" customFormat="1">
      <c r="A130" s="49"/>
      <c r="B130" s="50"/>
      <c r="C130" s="51"/>
      <c r="D130" s="49"/>
      <c r="E130" s="52"/>
      <c r="F130" s="52"/>
      <c r="G130" s="52"/>
      <c r="H130" s="52"/>
      <c r="I130" s="52"/>
    </row>
    <row r="131" spans="1:9" s="53" customFormat="1">
      <c r="A131" s="49"/>
      <c r="B131" s="50"/>
      <c r="C131" s="51"/>
      <c r="D131" s="49"/>
      <c r="E131" s="52"/>
      <c r="F131" s="52"/>
      <c r="G131" s="52"/>
      <c r="H131" s="52"/>
      <c r="I131" s="52"/>
    </row>
    <row r="132" spans="1:9" s="53" customFormat="1">
      <c r="A132" s="49"/>
      <c r="B132" s="50"/>
      <c r="C132" s="51"/>
      <c r="D132" s="49"/>
      <c r="E132" s="52"/>
      <c r="F132" s="52"/>
      <c r="G132" s="52"/>
      <c r="H132" s="52"/>
      <c r="I132" s="52"/>
    </row>
    <row r="133" spans="1:9" s="53" customFormat="1">
      <c r="A133" s="49"/>
      <c r="B133" s="50"/>
      <c r="C133" s="51"/>
      <c r="D133" s="49"/>
      <c r="E133" s="52"/>
      <c r="F133" s="52"/>
      <c r="G133" s="52"/>
      <c r="H133" s="52"/>
      <c r="I133" s="52"/>
    </row>
    <row r="134" spans="1:9" s="53" customFormat="1">
      <c r="A134" s="49"/>
      <c r="B134" s="50"/>
      <c r="C134" s="51"/>
      <c r="D134" s="49"/>
      <c r="E134" s="52"/>
      <c r="F134" s="52"/>
      <c r="G134" s="52"/>
      <c r="H134" s="52"/>
      <c r="I134" s="52"/>
    </row>
    <row r="135" spans="1:9" s="53" customFormat="1">
      <c r="A135" s="49"/>
      <c r="B135" s="50"/>
      <c r="C135" s="51"/>
      <c r="D135" s="49"/>
      <c r="E135" s="52"/>
      <c r="F135" s="52"/>
      <c r="G135" s="52"/>
      <c r="H135" s="52"/>
      <c r="I135" s="52"/>
    </row>
    <row r="136" spans="1:9" s="53" customFormat="1">
      <c r="A136" s="49"/>
      <c r="B136" s="50"/>
      <c r="C136" s="51"/>
      <c r="D136" s="49"/>
      <c r="E136" s="52"/>
      <c r="F136" s="52"/>
      <c r="G136" s="52"/>
      <c r="H136" s="52"/>
      <c r="I136" s="52"/>
    </row>
    <row r="137" spans="1:9" s="53" customFormat="1">
      <c r="A137" s="49"/>
      <c r="B137" s="50"/>
      <c r="C137" s="51"/>
      <c r="D137" s="49"/>
      <c r="E137" s="52"/>
      <c r="F137" s="52"/>
      <c r="G137" s="52"/>
      <c r="H137" s="52"/>
      <c r="I137" s="52"/>
    </row>
    <row r="138" spans="1:9" s="53" customFormat="1">
      <c r="A138" s="49"/>
      <c r="B138" s="50"/>
      <c r="C138" s="51"/>
      <c r="D138" s="49"/>
      <c r="E138" s="52"/>
      <c r="F138" s="52"/>
      <c r="G138" s="52"/>
      <c r="H138" s="52"/>
      <c r="I138" s="52"/>
    </row>
    <row r="139" spans="1:9" s="53" customFormat="1">
      <c r="A139" s="49"/>
      <c r="B139" s="50"/>
      <c r="C139" s="51"/>
      <c r="D139" s="49"/>
      <c r="E139" s="52"/>
      <c r="F139" s="52"/>
      <c r="G139" s="52"/>
      <c r="H139" s="52"/>
      <c r="I139" s="52"/>
    </row>
    <row r="140" spans="1:9" s="53" customFormat="1">
      <c r="A140" s="49"/>
      <c r="B140" s="50"/>
      <c r="C140" s="51"/>
      <c r="D140" s="49"/>
      <c r="E140" s="52"/>
      <c r="F140" s="52"/>
      <c r="G140" s="52"/>
      <c r="H140" s="52"/>
      <c r="I140" s="52"/>
    </row>
    <row r="141" spans="1:9" s="53" customFormat="1">
      <c r="A141" s="49"/>
      <c r="B141" s="50"/>
      <c r="C141" s="51"/>
      <c r="D141" s="49"/>
      <c r="E141" s="52"/>
      <c r="F141" s="52"/>
      <c r="G141" s="52"/>
      <c r="H141" s="52"/>
      <c r="I141" s="52"/>
    </row>
    <row r="142" spans="1:9" s="53" customFormat="1">
      <c r="A142" s="49"/>
      <c r="B142" s="50"/>
      <c r="C142" s="51"/>
      <c r="D142" s="49"/>
      <c r="E142" s="52"/>
      <c r="F142" s="52"/>
      <c r="G142" s="52"/>
      <c r="H142" s="52"/>
      <c r="I142" s="52"/>
    </row>
    <row r="143" spans="1:9" s="53" customFormat="1">
      <c r="A143" s="49"/>
      <c r="B143" s="50"/>
      <c r="C143" s="51"/>
      <c r="D143" s="49"/>
      <c r="E143" s="52"/>
      <c r="F143" s="52"/>
      <c r="G143" s="52"/>
      <c r="H143" s="52"/>
      <c r="I143" s="52"/>
    </row>
    <row r="144" spans="1:9" s="53" customFormat="1">
      <c r="A144" s="49"/>
      <c r="B144" s="50"/>
      <c r="C144" s="51"/>
      <c r="D144" s="49"/>
      <c r="E144" s="52"/>
      <c r="F144" s="52"/>
      <c r="G144" s="52"/>
      <c r="H144" s="52"/>
      <c r="I144" s="52"/>
    </row>
    <row r="145" spans="1:9" s="53" customFormat="1">
      <c r="A145" s="49"/>
      <c r="B145" s="50"/>
      <c r="C145" s="51"/>
      <c r="D145" s="49"/>
      <c r="E145" s="52"/>
      <c r="F145" s="52"/>
      <c r="G145" s="52"/>
      <c r="H145" s="52"/>
      <c r="I145" s="52"/>
    </row>
    <row r="146" spans="1:9" s="53" customFormat="1">
      <c r="A146" s="49"/>
      <c r="B146" s="50"/>
      <c r="C146" s="51"/>
      <c r="D146" s="49"/>
      <c r="E146" s="52"/>
      <c r="F146" s="52"/>
      <c r="G146" s="52"/>
      <c r="H146" s="52"/>
      <c r="I146" s="52"/>
    </row>
    <row r="147" spans="1:9" s="53" customFormat="1">
      <c r="A147" s="49"/>
      <c r="B147" s="50"/>
      <c r="C147" s="51"/>
      <c r="D147" s="49"/>
      <c r="E147" s="52"/>
      <c r="F147" s="52"/>
      <c r="G147" s="52"/>
      <c r="H147" s="52"/>
      <c r="I147" s="52"/>
    </row>
    <row r="148" spans="1:9" s="53" customFormat="1">
      <c r="A148" s="49"/>
      <c r="B148" s="50"/>
      <c r="C148" s="51"/>
      <c r="D148" s="49"/>
      <c r="E148" s="52"/>
      <c r="F148" s="52"/>
      <c r="G148" s="52"/>
      <c r="H148" s="52"/>
      <c r="I148" s="52"/>
    </row>
    <row r="149" spans="1:9" s="53" customFormat="1">
      <c r="A149" s="49"/>
      <c r="B149" s="50"/>
      <c r="C149" s="51"/>
      <c r="D149" s="49"/>
      <c r="E149" s="52"/>
      <c r="F149" s="52"/>
      <c r="G149" s="52"/>
      <c r="H149" s="52"/>
      <c r="I149" s="52"/>
    </row>
    <row r="150" spans="1:9" s="53" customFormat="1">
      <c r="A150" s="49"/>
      <c r="B150" s="50"/>
      <c r="C150" s="51"/>
      <c r="D150" s="49"/>
      <c r="E150" s="52"/>
      <c r="F150" s="52"/>
      <c r="G150" s="52"/>
      <c r="H150" s="52"/>
      <c r="I150" s="52"/>
    </row>
    <row r="151" spans="1:9" s="53" customFormat="1">
      <c r="A151" s="49"/>
      <c r="B151" s="50"/>
      <c r="C151" s="51"/>
      <c r="D151" s="49"/>
      <c r="E151" s="52"/>
      <c r="F151" s="52"/>
      <c r="G151" s="52"/>
      <c r="H151" s="52"/>
      <c r="I151" s="52"/>
    </row>
    <row r="152" spans="1:9" s="53" customFormat="1">
      <c r="A152" s="49"/>
      <c r="B152" s="50"/>
      <c r="C152" s="51"/>
      <c r="D152" s="49"/>
      <c r="E152" s="52"/>
      <c r="F152" s="52"/>
      <c r="G152" s="52"/>
      <c r="H152" s="52"/>
      <c r="I152" s="52"/>
    </row>
    <row r="153" spans="1:9" s="53" customFormat="1">
      <c r="A153" s="49"/>
      <c r="B153" s="50"/>
      <c r="C153" s="51"/>
      <c r="D153" s="49"/>
      <c r="E153" s="52"/>
      <c r="F153" s="52"/>
      <c r="G153" s="52"/>
      <c r="H153" s="52"/>
      <c r="I153" s="52"/>
    </row>
    <row r="154" spans="1:9" s="53" customFormat="1">
      <c r="A154" s="49"/>
      <c r="B154" s="50"/>
      <c r="C154" s="51"/>
      <c r="D154" s="49"/>
      <c r="E154" s="52"/>
      <c r="F154" s="52"/>
      <c r="G154" s="52"/>
      <c r="H154" s="52"/>
      <c r="I154" s="52"/>
    </row>
    <row r="155" spans="1:9" s="53" customFormat="1">
      <c r="A155" s="49"/>
      <c r="B155" s="50"/>
      <c r="C155" s="51"/>
      <c r="D155" s="49"/>
      <c r="E155" s="52"/>
      <c r="F155" s="52"/>
      <c r="G155" s="52"/>
      <c r="H155" s="52"/>
      <c r="I155" s="52"/>
    </row>
    <row r="156" spans="1:9" s="53" customFormat="1">
      <c r="A156" s="49"/>
      <c r="B156" s="50"/>
      <c r="C156" s="51"/>
      <c r="D156" s="49"/>
      <c r="E156" s="52"/>
      <c r="F156" s="52"/>
      <c r="G156" s="52"/>
      <c r="H156" s="52"/>
      <c r="I156" s="52"/>
    </row>
    <row r="157" spans="1:9" s="53" customFormat="1">
      <c r="A157" s="49"/>
      <c r="B157" s="50"/>
      <c r="C157" s="51"/>
      <c r="D157" s="49"/>
      <c r="E157" s="52"/>
      <c r="F157" s="52"/>
      <c r="G157" s="52"/>
      <c r="H157" s="52"/>
      <c r="I157" s="52"/>
    </row>
    <row r="158" spans="1:9" s="53" customFormat="1">
      <c r="A158" s="49"/>
      <c r="B158" s="50"/>
      <c r="C158" s="51"/>
      <c r="D158" s="49"/>
      <c r="E158" s="52"/>
      <c r="F158" s="52"/>
      <c r="G158" s="52"/>
      <c r="H158" s="52"/>
      <c r="I158" s="52"/>
    </row>
    <row r="159" spans="1:9" s="53" customFormat="1">
      <c r="A159" s="49"/>
      <c r="B159" s="50"/>
      <c r="C159" s="51"/>
      <c r="D159" s="49"/>
      <c r="E159" s="52"/>
      <c r="F159" s="52"/>
      <c r="G159" s="52"/>
      <c r="H159" s="52"/>
      <c r="I159" s="52"/>
    </row>
    <row r="160" spans="1:9" s="53" customFormat="1">
      <c r="A160" s="49"/>
      <c r="B160" s="50"/>
      <c r="C160" s="51"/>
      <c r="D160" s="49"/>
      <c r="E160" s="52"/>
      <c r="F160" s="52"/>
      <c r="G160" s="52"/>
      <c r="H160" s="52"/>
      <c r="I160" s="52"/>
    </row>
    <row r="161" spans="1:9" s="53" customFormat="1">
      <c r="A161" s="49"/>
      <c r="B161" s="50"/>
      <c r="C161" s="51"/>
      <c r="D161" s="49"/>
      <c r="E161" s="52"/>
      <c r="F161" s="52"/>
      <c r="G161" s="52"/>
      <c r="H161" s="52"/>
      <c r="I161" s="52"/>
    </row>
    <row r="162" spans="1:9" s="53" customFormat="1">
      <c r="A162" s="49"/>
      <c r="B162" s="50"/>
      <c r="C162" s="51"/>
      <c r="D162" s="49"/>
      <c r="E162" s="52"/>
      <c r="F162" s="52"/>
      <c r="G162" s="52"/>
      <c r="H162" s="52"/>
      <c r="I162" s="52"/>
    </row>
    <row r="163" spans="1:9" s="53" customFormat="1">
      <c r="A163" s="49"/>
      <c r="B163" s="50"/>
      <c r="C163" s="51"/>
      <c r="D163" s="49"/>
      <c r="E163" s="52"/>
      <c r="F163" s="52"/>
      <c r="G163" s="52"/>
      <c r="H163" s="52"/>
      <c r="I163" s="52"/>
    </row>
    <row r="164" spans="1:9" s="53" customFormat="1">
      <c r="A164" s="49"/>
      <c r="B164" s="50"/>
      <c r="C164" s="51"/>
      <c r="D164" s="49"/>
      <c r="E164" s="52"/>
      <c r="F164" s="52"/>
      <c r="G164" s="52"/>
      <c r="H164" s="52"/>
      <c r="I164" s="52"/>
    </row>
    <row r="165" spans="1:9" s="53" customFormat="1">
      <c r="A165" s="49"/>
      <c r="B165" s="50"/>
      <c r="C165" s="51"/>
      <c r="D165" s="49"/>
      <c r="E165" s="52"/>
      <c r="F165" s="52"/>
      <c r="G165" s="52"/>
      <c r="H165" s="52"/>
      <c r="I165" s="52"/>
    </row>
    <row r="166" spans="1:9" s="53" customFormat="1">
      <c r="A166" s="49"/>
      <c r="B166" s="50"/>
      <c r="C166" s="51"/>
      <c r="D166" s="49"/>
      <c r="E166" s="52"/>
      <c r="F166" s="52"/>
      <c r="G166" s="52"/>
      <c r="H166" s="52"/>
      <c r="I166" s="52"/>
    </row>
    <row r="167" spans="1:9" s="53" customFormat="1">
      <c r="A167" s="49"/>
      <c r="B167" s="50"/>
      <c r="C167" s="51"/>
      <c r="D167" s="49"/>
      <c r="E167" s="52"/>
      <c r="F167" s="52"/>
      <c r="G167" s="52"/>
      <c r="H167" s="52"/>
      <c r="I167" s="52"/>
    </row>
    <row r="168" spans="1:9" s="53" customFormat="1">
      <c r="A168" s="49"/>
      <c r="B168" s="50"/>
      <c r="C168" s="51"/>
      <c r="D168" s="49"/>
      <c r="E168" s="52"/>
      <c r="F168" s="52"/>
      <c r="G168" s="52"/>
      <c r="H168" s="52"/>
      <c r="I168" s="52"/>
    </row>
    <row r="169" spans="1:9" s="53" customFormat="1">
      <c r="A169" s="49"/>
      <c r="B169" s="50"/>
      <c r="C169" s="51"/>
      <c r="D169" s="49"/>
      <c r="E169" s="52"/>
      <c r="F169" s="52"/>
      <c r="G169" s="52"/>
      <c r="H169" s="52"/>
      <c r="I169" s="52"/>
    </row>
    <row r="170" spans="1:9" s="53" customFormat="1">
      <c r="A170" s="49"/>
      <c r="B170" s="50"/>
      <c r="C170" s="51"/>
      <c r="D170" s="49"/>
      <c r="E170" s="52"/>
      <c r="F170" s="52"/>
      <c r="G170" s="52"/>
      <c r="H170" s="52"/>
      <c r="I170" s="52"/>
    </row>
    <row r="171" spans="1:9" s="53" customFormat="1">
      <c r="A171" s="49"/>
      <c r="B171" s="50"/>
      <c r="C171" s="51"/>
      <c r="D171" s="49"/>
      <c r="E171" s="52"/>
      <c r="F171" s="52"/>
      <c r="G171" s="52"/>
      <c r="H171" s="52"/>
      <c r="I171" s="52"/>
    </row>
    <row r="172" spans="1:9" s="53" customFormat="1">
      <c r="A172" s="49"/>
      <c r="B172" s="50"/>
      <c r="C172" s="51"/>
      <c r="D172" s="49"/>
      <c r="E172" s="52"/>
      <c r="F172" s="52"/>
      <c r="G172" s="52"/>
      <c r="H172" s="52"/>
      <c r="I172" s="52"/>
    </row>
    <row r="173" spans="1:9" s="53" customFormat="1">
      <c r="A173" s="49"/>
      <c r="B173" s="50"/>
      <c r="C173" s="51"/>
      <c r="D173" s="49"/>
      <c r="E173" s="52"/>
      <c r="F173" s="52"/>
      <c r="G173" s="52"/>
      <c r="H173" s="52"/>
      <c r="I173" s="52"/>
    </row>
    <row r="174" spans="1:9" s="53" customFormat="1">
      <c r="A174" s="49"/>
      <c r="B174" s="50"/>
      <c r="C174" s="51"/>
      <c r="D174" s="49"/>
      <c r="E174" s="52"/>
      <c r="F174" s="52"/>
      <c r="G174" s="52"/>
      <c r="H174" s="52"/>
      <c r="I174" s="52"/>
    </row>
    <row r="175" spans="1:9" s="53" customFormat="1">
      <c r="A175" s="49"/>
      <c r="B175" s="50"/>
      <c r="C175" s="51"/>
      <c r="D175" s="49"/>
      <c r="E175" s="52"/>
      <c r="F175" s="52"/>
      <c r="G175" s="52"/>
      <c r="H175" s="52"/>
      <c r="I175" s="52"/>
    </row>
    <row r="176" spans="1:9" s="53" customFormat="1">
      <c r="A176" s="49"/>
      <c r="B176" s="50"/>
      <c r="C176" s="51"/>
      <c r="D176" s="49"/>
      <c r="E176" s="52"/>
      <c r="F176" s="52"/>
      <c r="G176" s="52"/>
      <c r="H176" s="52"/>
      <c r="I176" s="52"/>
    </row>
    <row r="177" spans="1:9" s="53" customFormat="1">
      <c r="A177" s="49"/>
      <c r="B177" s="50"/>
      <c r="C177" s="51"/>
      <c r="D177" s="49"/>
      <c r="E177" s="52"/>
      <c r="F177" s="52"/>
      <c r="G177" s="52"/>
      <c r="H177" s="52"/>
      <c r="I177" s="52"/>
    </row>
    <row r="178" spans="1:9" s="53" customFormat="1">
      <c r="A178" s="49"/>
      <c r="B178" s="50"/>
      <c r="C178" s="51"/>
      <c r="D178" s="49"/>
      <c r="E178" s="52"/>
      <c r="F178" s="52"/>
      <c r="G178" s="52"/>
      <c r="H178" s="52"/>
      <c r="I178" s="52"/>
    </row>
    <row r="179" spans="1:9" s="53" customFormat="1">
      <c r="A179" s="49"/>
      <c r="B179" s="50"/>
      <c r="C179" s="51"/>
      <c r="D179" s="49"/>
      <c r="E179" s="52"/>
      <c r="F179" s="52"/>
      <c r="G179" s="52"/>
      <c r="H179" s="52"/>
      <c r="I179" s="52"/>
    </row>
    <row r="180" spans="1:9" s="53" customFormat="1">
      <c r="A180" s="49"/>
      <c r="B180" s="50"/>
      <c r="C180" s="51"/>
      <c r="D180" s="49"/>
      <c r="E180" s="52"/>
      <c r="F180" s="52"/>
      <c r="G180" s="52"/>
      <c r="H180" s="52"/>
      <c r="I180" s="52"/>
    </row>
    <row r="181" spans="1:9" s="53" customFormat="1">
      <c r="A181" s="49"/>
      <c r="B181" s="50"/>
      <c r="C181" s="51"/>
      <c r="D181" s="49"/>
      <c r="E181" s="52"/>
      <c r="F181" s="52"/>
      <c r="G181" s="52"/>
      <c r="H181" s="52"/>
      <c r="I181" s="52"/>
    </row>
    <row r="182" spans="1:9" s="53" customFormat="1">
      <c r="A182" s="49"/>
      <c r="B182" s="50"/>
      <c r="C182" s="51"/>
      <c r="D182" s="49"/>
      <c r="E182" s="52"/>
      <c r="F182" s="52"/>
      <c r="G182" s="52"/>
      <c r="H182" s="52"/>
      <c r="I182" s="52"/>
    </row>
    <row r="183" spans="1:9" s="53" customFormat="1">
      <c r="A183" s="49"/>
      <c r="B183" s="50"/>
      <c r="C183" s="51"/>
      <c r="D183" s="49"/>
      <c r="E183" s="52"/>
      <c r="F183" s="52"/>
      <c r="G183" s="52"/>
      <c r="H183" s="52"/>
      <c r="I183" s="52"/>
    </row>
    <row r="184" spans="1:9" s="53" customFormat="1">
      <c r="A184" s="49"/>
      <c r="B184" s="50"/>
      <c r="C184" s="51"/>
      <c r="D184" s="49"/>
      <c r="E184" s="52"/>
      <c r="F184" s="52"/>
      <c r="G184" s="52"/>
      <c r="H184" s="52"/>
      <c r="I184" s="52"/>
    </row>
    <row r="185" spans="1:9" s="53" customFormat="1">
      <c r="A185" s="49"/>
      <c r="B185" s="50"/>
      <c r="C185" s="51"/>
      <c r="D185" s="49"/>
      <c r="E185" s="52"/>
      <c r="F185" s="52"/>
      <c r="G185" s="52"/>
      <c r="H185" s="52"/>
      <c r="I185" s="52"/>
    </row>
    <row r="186" spans="1:9" s="53" customFormat="1">
      <c r="A186" s="49"/>
      <c r="B186" s="50"/>
      <c r="C186" s="51"/>
      <c r="D186" s="49"/>
      <c r="E186" s="52"/>
      <c r="F186" s="52"/>
      <c r="G186" s="52"/>
      <c r="H186" s="52"/>
      <c r="I186" s="52"/>
    </row>
    <row r="187" spans="1:9" s="53" customFormat="1">
      <c r="A187" s="49"/>
      <c r="B187" s="50"/>
      <c r="C187" s="51"/>
      <c r="D187" s="49"/>
      <c r="E187" s="52"/>
      <c r="F187" s="52"/>
      <c r="G187" s="52"/>
      <c r="H187" s="52"/>
      <c r="I187" s="52"/>
    </row>
    <row r="188" spans="1:9" s="53" customFormat="1">
      <c r="A188" s="49"/>
      <c r="B188" s="50"/>
      <c r="C188" s="51"/>
      <c r="D188" s="49"/>
      <c r="E188" s="52"/>
      <c r="F188" s="52"/>
      <c r="G188" s="52"/>
      <c r="H188" s="52"/>
      <c r="I188" s="52"/>
    </row>
    <row r="189" spans="1:9" s="53" customFormat="1">
      <c r="A189" s="49"/>
      <c r="B189" s="50"/>
      <c r="C189" s="51"/>
      <c r="D189" s="49"/>
      <c r="E189" s="52"/>
      <c r="F189" s="52"/>
      <c r="G189" s="52"/>
      <c r="H189" s="52"/>
      <c r="I189" s="52"/>
    </row>
    <row r="190" spans="1:9" s="53" customFormat="1">
      <c r="A190" s="49"/>
      <c r="B190" s="50"/>
      <c r="C190" s="51"/>
      <c r="D190" s="49"/>
      <c r="E190" s="52"/>
      <c r="F190" s="52"/>
      <c r="G190" s="52"/>
      <c r="H190" s="52"/>
      <c r="I190" s="52"/>
    </row>
    <row r="191" spans="1:9" s="53" customFormat="1">
      <c r="A191" s="49"/>
      <c r="B191" s="50"/>
      <c r="C191" s="51"/>
      <c r="D191" s="49"/>
      <c r="E191" s="52"/>
      <c r="F191" s="52"/>
      <c r="G191" s="52"/>
      <c r="H191" s="52"/>
      <c r="I191" s="52"/>
    </row>
    <row r="192" spans="1:9" s="53" customFormat="1">
      <c r="A192" s="49"/>
      <c r="B192" s="50"/>
      <c r="C192" s="51"/>
      <c r="D192" s="49"/>
      <c r="E192" s="52"/>
      <c r="F192" s="52"/>
      <c r="G192" s="52"/>
      <c r="H192" s="52"/>
      <c r="I192" s="52"/>
    </row>
    <row r="193" spans="1:9" s="53" customFormat="1">
      <c r="A193" s="49"/>
      <c r="B193" s="50"/>
      <c r="C193" s="51"/>
      <c r="D193" s="49"/>
      <c r="E193" s="52"/>
      <c r="F193" s="52"/>
      <c r="G193" s="52"/>
      <c r="H193" s="52"/>
      <c r="I193" s="52"/>
    </row>
    <row r="194" spans="1:9" s="53" customFormat="1">
      <c r="A194" s="49"/>
      <c r="B194" s="50"/>
      <c r="C194" s="51"/>
      <c r="D194" s="49"/>
      <c r="E194" s="52"/>
      <c r="F194" s="52"/>
      <c r="G194" s="52"/>
      <c r="H194" s="52"/>
      <c r="I194" s="52"/>
    </row>
    <row r="195" spans="1:9" s="53" customFormat="1">
      <c r="A195" s="49"/>
      <c r="B195" s="50"/>
      <c r="C195" s="51"/>
      <c r="D195" s="49"/>
      <c r="E195" s="52"/>
      <c r="F195" s="52"/>
      <c r="G195" s="52"/>
      <c r="H195" s="52"/>
      <c r="I195" s="52"/>
    </row>
    <row r="196" spans="1:9" s="53" customFormat="1">
      <c r="A196" s="49"/>
      <c r="B196" s="50"/>
      <c r="C196" s="51"/>
      <c r="D196" s="49"/>
      <c r="E196" s="52"/>
      <c r="F196" s="52"/>
      <c r="G196" s="52"/>
      <c r="H196" s="52"/>
      <c r="I196" s="52"/>
    </row>
    <row r="197" spans="1:9" s="53" customFormat="1">
      <c r="A197" s="49"/>
      <c r="B197" s="50"/>
      <c r="C197" s="51"/>
      <c r="D197" s="49"/>
      <c r="E197" s="52"/>
      <c r="F197" s="52"/>
      <c r="G197" s="52"/>
      <c r="H197" s="52"/>
      <c r="I197" s="52"/>
    </row>
    <row r="198" spans="1:9" s="53" customFormat="1">
      <c r="A198" s="49"/>
      <c r="B198" s="50"/>
      <c r="C198" s="51"/>
      <c r="D198" s="49"/>
      <c r="E198" s="52"/>
      <c r="F198" s="52"/>
      <c r="G198" s="52"/>
      <c r="H198" s="52"/>
      <c r="I198" s="52"/>
    </row>
    <row r="199" spans="1:9" s="53" customFormat="1">
      <c r="A199" s="49"/>
      <c r="B199" s="50"/>
      <c r="C199" s="51"/>
      <c r="D199" s="49"/>
      <c r="E199" s="52"/>
      <c r="F199" s="52"/>
      <c r="G199" s="52"/>
      <c r="H199" s="52"/>
      <c r="I199" s="52"/>
    </row>
    <row r="200" spans="1:9" s="53" customFormat="1">
      <c r="A200" s="49"/>
      <c r="B200" s="50"/>
      <c r="C200" s="51"/>
      <c r="D200" s="49"/>
      <c r="E200" s="52"/>
      <c r="F200" s="52"/>
      <c r="G200" s="52"/>
      <c r="H200" s="52"/>
      <c r="I200" s="52"/>
    </row>
    <row r="201" spans="1:9" s="53" customFormat="1">
      <c r="A201" s="49"/>
      <c r="B201" s="50"/>
      <c r="C201" s="51"/>
      <c r="D201" s="49"/>
      <c r="E201" s="52"/>
      <c r="F201" s="52"/>
      <c r="G201" s="52"/>
      <c r="H201" s="52"/>
      <c r="I201" s="52"/>
    </row>
    <row r="202" spans="1:9" s="53" customFormat="1">
      <c r="A202" s="49"/>
      <c r="B202" s="50"/>
      <c r="C202" s="51"/>
      <c r="D202" s="49"/>
      <c r="E202" s="52"/>
      <c r="F202" s="52"/>
      <c r="G202" s="52"/>
      <c r="H202" s="52"/>
      <c r="I202" s="52"/>
    </row>
    <row r="203" spans="1:9" s="53" customFormat="1">
      <c r="A203" s="49"/>
      <c r="B203" s="50"/>
      <c r="C203" s="51"/>
      <c r="D203" s="49"/>
      <c r="E203" s="52"/>
      <c r="F203" s="52"/>
      <c r="G203" s="52"/>
      <c r="H203" s="52"/>
      <c r="I203" s="52"/>
    </row>
    <row r="204" spans="1:9" s="53" customFormat="1">
      <c r="A204" s="49"/>
      <c r="B204" s="50"/>
      <c r="C204" s="51"/>
      <c r="D204" s="49"/>
      <c r="E204" s="52"/>
      <c r="F204" s="52"/>
      <c r="G204" s="52"/>
      <c r="H204" s="52"/>
      <c r="I204" s="52"/>
    </row>
    <row r="205" spans="1:9" s="53" customFormat="1">
      <c r="A205" s="49"/>
      <c r="B205" s="50"/>
      <c r="C205" s="51"/>
      <c r="D205" s="49"/>
      <c r="E205" s="52"/>
      <c r="F205" s="52"/>
      <c r="G205" s="52"/>
      <c r="H205" s="52"/>
      <c r="I205" s="52"/>
    </row>
    <row r="206" spans="1:9" s="53" customFormat="1">
      <c r="A206" s="49"/>
      <c r="B206" s="50"/>
      <c r="C206" s="51"/>
      <c r="D206" s="49"/>
      <c r="E206" s="52"/>
      <c r="F206" s="52"/>
      <c r="G206" s="52"/>
      <c r="H206" s="52"/>
      <c r="I206" s="52"/>
    </row>
    <row r="207" spans="1:9" s="53" customFormat="1">
      <c r="A207" s="49"/>
      <c r="B207" s="50"/>
      <c r="C207" s="51"/>
      <c r="D207" s="49"/>
      <c r="E207" s="52"/>
      <c r="F207" s="52"/>
      <c r="G207" s="52"/>
      <c r="H207" s="52"/>
      <c r="I207" s="52"/>
    </row>
    <row r="208" spans="1:9" s="53" customFormat="1">
      <c r="A208" s="49"/>
      <c r="B208" s="50"/>
      <c r="C208" s="51"/>
      <c r="D208" s="49"/>
      <c r="E208" s="52"/>
      <c r="F208" s="52"/>
      <c r="G208" s="52"/>
      <c r="H208" s="52"/>
      <c r="I208" s="52"/>
    </row>
    <row r="209" spans="1:9" s="53" customFormat="1">
      <c r="A209" s="49"/>
      <c r="B209" s="50"/>
      <c r="C209" s="51"/>
      <c r="D209" s="49"/>
      <c r="E209" s="52"/>
      <c r="F209" s="52"/>
      <c r="G209" s="52"/>
      <c r="H209" s="52"/>
      <c r="I209" s="52"/>
    </row>
    <row r="210" spans="1:9" s="53" customFormat="1">
      <c r="A210" s="49"/>
      <c r="B210" s="50"/>
      <c r="C210" s="51"/>
      <c r="D210" s="49"/>
      <c r="E210" s="52"/>
      <c r="F210" s="52"/>
      <c r="G210" s="52"/>
      <c r="H210" s="52"/>
      <c r="I210" s="52"/>
    </row>
    <row r="211" spans="1:9" s="53" customFormat="1">
      <c r="A211" s="49"/>
      <c r="B211" s="50"/>
      <c r="C211" s="51"/>
      <c r="D211" s="49"/>
      <c r="E211" s="52"/>
      <c r="F211" s="52"/>
      <c r="G211" s="52"/>
      <c r="H211" s="52"/>
      <c r="I211" s="52"/>
    </row>
    <row r="212" spans="1:9" s="53" customFormat="1">
      <c r="A212" s="49"/>
      <c r="B212" s="50"/>
      <c r="C212" s="51"/>
      <c r="D212" s="49"/>
      <c r="E212" s="52"/>
      <c r="F212" s="52"/>
      <c r="G212" s="52"/>
      <c r="H212" s="52"/>
      <c r="I212" s="52"/>
    </row>
    <row r="213" spans="1:9" s="53" customFormat="1">
      <c r="A213" s="49"/>
      <c r="B213" s="50"/>
      <c r="C213" s="51"/>
      <c r="D213" s="49"/>
      <c r="E213" s="52"/>
      <c r="F213" s="52"/>
      <c r="G213" s="52"/>
      <c r="H213" s="52"/>
      <c r="I213" s="52"/>
    </row>
    <row r="214" spans="1:9" s="53" customFormat="1">
      <c r="A214" s="49"/>
      <c r="B214" s="50"/>
      <c r="C214" s="51"/>
      <c r="D214" s="49"/>
      <c r="E214" s="52"/>
      <c r="F214" s="52"/>
      <c r="G214" s="52"/>
      <c r="H214" s="52"/>
      <c r="I214" s="52"/>
    </row>
    <row r="215" spans="1:9" s="53" customFormat="1">
      <c r="A215" s="49"/>
      <c r="B215" s="50"/>
      <c r="C215" s="51"/>
      <c r="D215" s="49"/>
      <c r="E215" s="52"/>
      <c r="F215" s="52"/>
      <c r="G215" s="52"/>
      <c r="H215" s="52"/>
      <c r="I215" s="52"/>
    </row>
    <row r="216" spans="1:9" s="53" customFormat="1">
      <c r="A216" s="49"/>
      <c r="B216" s="50"/>
      <c r="C216" s="51"/>
      <c r="D216" s="49"/>
      <c r="E216" s="52"/>
      <c r="F216" s="52"/>
      <c r="G216" s="52"/>
      <c r="H216" s="52"/>
      <c r="I216" s="52"/>
    </row>
    <row r="217" spans="1:9" s="53" customFormat="1">
      <c r="A217" s="49"/>
      <c r="B217" s="50"/>
      <c r="C217" s="51"/>
      <c r="D217" s="49"/>
      <c r="E217" s="52"/>
      <c r="F217" s="52"/>
      <c r="G217" s="52"/>
      <c r="H217" s="52"/>
      <c r="I217" s="52"/>
    </row>
    <row r="218" spans="1:9" s="53" customFormat="1">
      <c r="A218" s="49"/>
      <c r="B218" s="50"/>
      <c r="C218" s="51"/>
      <c r="D218" s="49"/>
      <c r="E218" s="52"/>
      <c r="F218" s="52"/>
      <c r="G218" s="52"/>
      <c r="H218" s="52"/>
      <c r="I218" s="52"/>
    </row>
    <row r="219" spans="1:9" s="53" customFormat="1">
      <c r="A219" s="49"/>
      <c r="B219" s="50"/>
      <c r="C219" s="51"/>
      <c r="D219" s="49"/>
      <c r="E219" s="52"/>
      <c r="F219" s="52"/>
      <c r="G219" s="52"/>
      <c r="H219" s="52"/>
      <c r="I219" s="52"/>
    </row>
    <row r="220" spans="1:9" s="53" customFormat="1">
      <c r="A220" s="49"/>
      <c r="B220" s="50"/>
      <c r="C220" s="51"/>
      <c r="D220" s="49"/>
      <c r="E220" s="52"/>
      <c r="F220" s="52"/>
      <c r="G220" s="52"/>
      <c r="H220" s="52"/>
      <c r="I220" s="52"/>
    </row>
    <row r="221" spans="1:9" s="53" customFormat="1">
      <c r="A221" s="49"/>
      <c r="B221" s="50"/>
      <c r="C221" s="51"/>
      <c r="D221" s="49"/>
      <c r="E221" s="52"/>
      <c r="F221" s="52"/>
      <c r="G221" s="52"/>
      <c r="H221" s="52"/>
      <c r="I221" s="52"/>
    </row>
    <row r="222" spans="1:9" s="53" customFormat="1">
      <c r="A222" s="49"/>
      <c r="B222" s="50"/>
      <c r="C222" s="51"/>
      <c r="D222" s="49"/>
      <c r="E222" s="52"/>
      <c r="F222" s="52"/>
      <c r="G222" s="52"/>
      <c r="H222" s="52"/>
      <c r="I222" s="52"/>
    </row>
    <row r="223" spans="1:9" s="53" customFormat="1">
      <c r="A223" s="49"/>
      <c r="B223" s="50"/>
      <c r="C223" s="51"/>
      <c r="D223" s="49"/>
      <c r="E223" s="52"/>
      <c r="F223" s="52"/>
      <c r="G223" s="52"/>
      <c r="H223" s="52"/>
      <c r="I223" s="52"/>
    </row>
    <row r="224" spans="1:9" s="53" customFormat="1">
      <c r="A224" s="49"/>
      <c r="B224" s="50"/>
      <c r="C224" s="51"/>
      <c r="D224" s="49"/>
      <c r="E224" s="52"/>
      <c r="F224" s="52"/>
      <c r="G224" s="52"/>
      <c r="H224" s="52"/>
      <c r="I224" s="52"/>
    </row>
    <row r="225" spans="1:9" s="53" customFormat="1">
      <c r="A225" s="49"/>
      <c r="B225" s="50"/>
      <c r="C225" s="51"/>
      <c r="D225" s="49"/>
      <c r="E225" s="52"/>
      <c r="F225" s="52"/>
      <c r="G225" s="52"/>
      <c r="H225" s="52"/>
      <c r="I225" s="52"/>
    </row>
    <row r="226" spans="1:9" s="53" customFormat="1">
      <c r="A226" s="49"/>
      <c r="B226" s="50"/>
      <c r="C226" s="51"/>
      <c r="D226" s="49"/>
      <c r="E226" s="52"/>
      <c r="F226" s="52"/>
      <c r="G226" s="52"/>
      <c r="H226" s="52"/>
      <c r="I226" s="52"/>
    </row>
    <row r="227" spans="1:9" s="53" customFormat="1">
      <c r="A227" s="49"/>
      <c r="B227" s="50"/>
      <c r="C227" s="51"/>
      <c r="D227" s="49"/>
      <c r="E227" s="52"/>
      <c r="F227" s="52"/>
      <c r="G227" s="52"/>
      <c r="H227" s="52"/>
      <c r="I227" s="52"/>
    </row>
    <row r="228" spans="1:9" s="53" customFormat="1">
      <c r="A228" s="49"/>
      <c r="B228" s="50"/>
      <c r="C228" s="51"/>
      <c r="D228" s="49"/>
      <c r="E228" s="52"/>
      <c r="F228" s="52"/>
      <c r="G228" s="52"/>
      <c r="H228" s="52"/>
      <c r="I228" s="52"/>
    </row>
    <row r="229" spans="1:9" s="53" customFormat="1">
      <c r="A229" s="49"/>
      <c r="B229" s="50"/>
      <c r="C229" s="51"/>
      <c r="D229" s="49"/>
      <c r="E229" s="52"/>
      <c r="F229" s="52"/>
      <c r="G229" s="52"/>
      <c r="H229" s="52"/>
      <c r="I229" s="52"/>
    </row>
    <row r="230" spans="1:9" s="53" customFormat="1">
      <c r="A230" s="49"/>
      <c r="B230" s="50"/>
      <c r="C230" s="51"/>
      <c r="D230" s="49"/>
      <c r="E230" s="52"/>
      <c r="F230" s="52"/>
      <c r="G230" s="52"/>
      <c r="H230" s="52"/>
      <c r="I230" s="52"/>
    </row>
    <row r="231" spans="1:9" s="53" customFormat="1">
      <c r="A231" s="49"/>
      <c r="B231" s="50"/>
      <c r="C231" s="51"/>
      <c r="D231" s="49"/>
      <c r="E231" s="52"/>
      <c r="F231" s="52"/>
      <c r="G231" s="52"/>
      <c r="H231" s="52"/>
      <c r="I231" s="52"/>
    </row>
    <row r="232" spans="1:9" s="53" customFormat="1">
      <c r="A232" s="49"/>
      <c r="B232" s="50"/>
      <c r="C232" s="51"/>
      <c r="D232" s="49"/>
      <c r="E232" s="52"/>
      <c r="F232" s="52"/>
      <c r="G232" s="52"/>
      <c r="H232" s="52"/>
      <c r="I232" s="52"/>
    </row>
    <row r="233" spans="1:9" s="53" customFormat="1">
      <c r="A233" s="49"/>
      <c r="B233" s="50"/>
      <c r="C233" s="51"/>
      <c r="D233" s="49"/>
      <c r="E233" s="52"/>
      <c r="F233" s="52"/>
      <c r="G233" s="52"/>
      <c r="H233" s="52"/>
      <c r="I233" s="52"/>
    </row>
    <row r="234" spans="1:9" s="53" customFormat="1">
      <c r="A234" s="49"/>
      <c r="B234" s="50"/>
      <c r="C234" s="51"/>
      <c r="D234" s="49"/>
      <c r="E234" s="52"/>
      <c r="F234" s="52"/>
      <c r="G234" s="52"/>
      <c r="H234" s="52"/>
      <c r="I234" s="52"/>
    </row>
    <row r="235" spans="1:9" s="53" customFormat="1">
      <c r="A235" s="49"/>
      <c r="B235" s="50"/>
      <c r="C235" s="51"/>
      <c r="D235" s="49"/>
      <c r="E235" s="52"/>
      <c r="F235" s="52"/>
      <c r="G235" s="52"/>
      <c r="H235" s="52"/>
      <c r="I235" s="52"/>
    </row>
    <row r="236" spans="1:9" s="53" customFormat="1">
      <c r="A236" s="49"/>
      <c r="B236" s="50"/>
      <c r="C236" s="51"/>
      <c r="D236" s="49"/>
      <c r="E236" s="52"/>
      <c r="F236" s="52"/>
      <c r="G236" s="52"/>
      <c r="H236" s="52"/>
      <c r="I236" s="52"/>
    </row>
    <row r="237" spans="1:9" s="53" customFormat="1">
      <c r="A237" s="49"/>
      <c r="B237" s="50"/>
      <c r="C237" s="51"/>
      <c r="D237" s="49"/>
      <c r="E237" s="52"/>
      <c r="F237" s="52"/>
      <c r="G237" s="52"/>
      <c r="H237" s="52"/>
      <c r="I237" s="52"/>
    </row>
    <row r="238" spans="1:9" s="53" customFormat="1">
      <c r="A238" s="49"/>
      <c r="B238" s="50"/>
      <c r="C238" s="51"/>
      <c r="D238" s="49"/>
      <c r="E238" s="52"/>
      <c r="F238" s="52"/>
      <c r="G238" s="52"/>
      <c r="H238" s="52"/>
      <c r="I238" s="52"/>
    </row>
    <row r="239" spans="1:9" s="53" customFormat="1">
      <c r="A239" s="49"/>
      <c r="B239" s="50"/>
      <c r="C239" s="51"/>
      <c r="D239" s="49"/>
      <c r="E239" s="52"/>
      <c r="F239" s="52"/>
      <c r="G239" s="52"/>
      <c r="H239" s="52"/>
      <c r="I239" s="52"/>
    </row>
    <row r="240" spans="1:9" s="53" customFormat="1">
      <c r="A240" s="49"/>
      <c r="B240" s="50"/>
      <c r="C240" s="51"/>
      <c r="D240" s="49"/>
      <c r="E240" s="52"/>
      <c r="F240" s="52"/>
      <c r="G240" s="52"/>
      <c r="H240" s="52"/>
      <c r="I240" s="52"/>
    </row>
    <row r="241" spans="1:9" s="53" customFormat="1">
      <c r="A241" s="49"/>
      <c r="B241" s="50"/>
      <c r="C241" s="51"/>
      <c r="D241" s="49"/>
      <c r="E241" s="52"/>
      <c r="F241" s="52"/>
      <c r="G241" s="52"/>
      <c r="H241" s="52"/>
      <c r="I241" s="52"/>
    </row>
    <row r="242" spans="1:9" s="53" customFormat="1">
      <c r="A242" s="49"/>
      <c r="B242" s="50"/>
      <c r="C242" s="51"/>
      <c r="D242" s="49"/>
      <c r="E242" s="52"/>
      <c r="F242" s="52"/>
      <c r="G242" s="52"/>
      <c r="H242" s="52"/>
      <c r="I242" s="52"/>
    </row>
    <row r="243" spans="1:9" s="53" customFormat="1">
      <c r="A243" s="49"/>
      <c r="B243" s="50"/>
      <c r="C243" s="51"/>
      <c r="D243" s="49"/>
      <c r="E243" s="52"/>
      <c r="F243" s="52"/>
      <c r="G243" s="52"/>
      <c r="H243" s="52"/>
      <c r="I243" s="52"/>
    </row>
    <row r="244" spans="1:9" s="53" customFormat="1">
      <c r="A244" s="49"/>
      <c r="B244" s="50"/>
      <c r="C244" s="51"/>
      <c r="D244" s="49"/>
      <c r="E244" s="52"/>
      <c r="F244" s="52"/>
      <c r="G244" s="52"/>
      <c r="H244" s="52"/>
      <c r="I244" s="52"/>
    </row>
    <row r="245" spans="1:9" s="53" customFormat="1">
      <c r="A245" s="49"/>
      <c r="B245" s="50"/>
      <c r="C245" s="51"/>
      <c r="D245" s="49"/>
      <c r="E245" s="52"/>
      <c r="F245" s="52"/>
      <c r="G245" s="52"/>
      <c r="H245" s="52"/>
      <c r="I245" s="52"/>
    </row>
    <row r="246" spans="1:9" s="53" customFormat="1">
      <c r="A246" s="49"/>
      <c r="B246" s="50"/>
      <c r="C246" s="51"/>
      <c r="D246" s="49"/>
      <c r="E246" s="52"/>
      <c r="F246" s="52"/>
      <c r="G246" s="52"/>
      <c r="H246" s="52"/>
      <c r="I246" s="52"/>
    </row>
    <row r="247" spans="1:9" s="53" customFormat="1">
      <c r="A247" s="49"/>
      <c r="B247" s="50"/>
      <c r="C247" s="51"/>
      <c r="D247" s="49"/>
      <c r="E247" s="52"/>
      <c r="F247" s="52"/>
      <c r="G247" s="52"/>
      <c r="H247" s="52"/>
      <c r="I247" s="52"/>
    </row>
    <row r="248" spans="1:9" s="53" customFormat="1">
      <c r="A248" s="49"/>
      <c r="B248" s="50"/>
      <c r="C248" s="51"/>
      <c r="D248" s="49"/>
      <c r="E248" s="52"/>
      <c r="F248" s="52"/>
      <c r="G248" s="52"/>
      <c r="H248" s="52"/>
      <c r="I248" s="52"/>
    </row>
    <row r="249" spans="1:9" s="53" customFormat="1">
      <c r="A249" s="49"/>
      <c r="B249" s="50"/>
      <c r="C249" s="51"/>
      <c r="D249" s="49"/>
      <c r="E249" s="52"/>
      <c r="F249" s="52"/>
      <c r="G249" s="52"/>
      <c r="H249" s="52"/>
      <c r="I249" s="52"/>
    </row>
    <row r="250" spans="1:9" s="53" customFormat="1">
      <c r="A250" s="49"/>
      <c r="B250" s="50"/>
      <c r="C250" s="51"/>
      <c r="D250" s="49"/>
      <c r="E250" s="52"/>
      <c r="F250" s="52"/>
      <c r="G250" s="52"/>
      <c r="H250" s="52"/>
      <c r="I250" s="52"/>
    </row>
    <row r="251" spans="1:9" s="53" customFormat="1">
      <c r="A251" s="49"/>
      <c r="B251" s="50"/>
      <c r="C251" s="51"/>
      <c r="D251" s="49"/>
      <c r="E251" s="52"/>
      <c r="F251" s="52"/>
      <c r="G251" s="52"/>
      <c r="H251" s="52"/>
      <c r="I251" s="52"/>
    </row>
    <row r="252" spans="1:9" s="53" customFormat="1">
      <c r="A252" s="49"/>
      <c r="B252" s="50"/>
      <c r="C252" s="51"/>
      <c r="D252" s="49"/>
      <c r="E252" s="52"/>
      <c r="F252" s="52"/>
      <c r="G252" s="52"/>
      <c r="H252" s="52"/>
      <c r="I252" s="52"/>
    </row>
    <row r="253" spans="1:9" s="53" customFormat="1">
      <c r="A253" s="49"/>
      <c r="B253" s="50"/>
      <c r="C253" s="51"/>
      <c r="D253" s="49"/>
      <c r="E253" s="52"/>
      <c r="F253" s="52"/>
      <c r="G253" s="52"/>
      <c r="H253" s="52"/>
      <c r="I253" s="52"/>
    </row>
    <row r="254" spans="1:9" s="53" customFormat="1">
      <c r="A254" s="49"/>
      <c r="B254" s="50"/>
      <c r="C254" s="51"/>
      <c r="D254" s="49"/>
      <c r="E254" s="52"/>
      <c r="F254" s="52"/>
      <c r="G254" s="52"/>
      <c r="H254" s="52"/>
      <c r="I254" s="52"/>
    </row>
    <row r="255" spans="1:9" s="53" customFormat="1">
      <c r="A255" s="49"/>
      <c r="B255" s="50"/>
      <c r="C255" s="51"/>
      <c r="D255" s="49"/>
      <c r="E255" s="52"/>
      <c r="F255" s="52"/>
      <c r="G255" s="52"/>
      <c r="H255" s="52"/>
      <c r="I255" s="52"/>
    </row>
    <row r="256" spans="1:9" s="53" customFormat="1">
      <c r="A256" s="49"/>
      <c r="B256" s="50"/>
      <c r="C256" s="51"/>
      <c r="D256" s="49"/>
      <c r="E256" s="52"/>
      <c r="F256" s="52"/>
      <c r="G256" s="52"/>
      <c r="H256" s="52"/>
      <c r="I256" s="52"/>
    </row>
    <row r="257" spans="1:9" s="53" customFormat="1">
      <c r="A257" s="49"/>
      <c r="B257" s="50"/>
      <c r="C257" s="51"/>
      <c r="D257" s="49"/>
      <c r="E257" s="52"/>
      <c r="F257" s="52"/>
      <c r="G257" s="52"/>
      <c r="H257" s="52"/>
      <c r="I257" s="52"/>
    </row>
    <row r="258" spans="1:9" s="53" customFormat="1">
      <c r="A258" s="49"/>
      <c r="B258" s="50"/>
      <c r="C258" s="51"/>
      <c r="D258" s="49"/>
      <c r="E258" s="52"/>
      <c r="F258" s="52"/>
      <c r="G258" s="52"/>
      <c r="H258" s="52"/>
      <c r="I258" s="52"/>
    </row>
    <row r="259" spans="1:9" s="53" customFormat="1">
      <c r="A259" s="49"/>
      <c r="B259" s="50"/>
      <c r="C259" s="51"/>
      <c r="D259" s="49"/>
      <c r="E259" s="52"/>
      <c r="F259" s="52"/>
      <c r="G259" s="52"/>
      <c r="H259" s="52"/>
      <c r="I259" s="52"/>
    </row>
    <row r="260" spans="1:9" s="53" customFormat="1">
      <c r="A260" s="49"/>
      <c r="B260" s="50"/>
      <c r="C260" s="51"/>
      <c r="D260" s="49"/>
      <c r="E260" s="52"/>
      <c r="F260" s="52"/>
      <c r="G260" s="52"/>
      <c r="H260" s="52"/>
      <c r="I260" s="52"/>
    </row>
    <row r="261" spans="1:9" s="53" customFormat="1">
      <c r="A261" s="49"/>
      <c r="B261" s="50"/>
      <c r="C261" s="51"/>
      <c r="D261" s="49"/>
      <c r="E261" s="52"/>
      <c r="F261" s="52"/>
      <c r="G261" s="52"/>
      <c r="H261" s="52"/>
      <c r="I261" s="52"/>
    </row>
    <row r="262" spans="1:9" s="53" customFormat="1">
      <c r="A262" s="49"/>
      <c r="B262" s="50"/>
      <c r="C262" s="51"/>
      <c r="D262" s="49"/>
      <c r="E262" s="52"/>
      <c r="F262" s="52"/>
      <c r="G262" s="52"/>
      <c r="H262" s="52"/>
      <c r="I262" s="52"/>
    </row>
    <row r="263" spans="1:9" s="53" customFormat="1">
      <c r="A263" s="49"/>
      <c r="B263" s="50"/>
      <c r="C263" s="51"/>
      <c r="D263" s="49"/>
      <c r="E263" s="52"/>
      <c r="F263" s="52"/>
      <c r="G263" s="52"/>
      <c r="H263" s="52"/>
      <c r="I263" s="52"/>
    </row>
    <row r="264" spans="1:9" s="53" customFormat="1">
      <c r="A264" s="49"/>
      <c r="B264" s="50"/>
      <c r="C264" s="51"/>
      <c r="D264" s="49"/>
      <c r="E264" s="52"/>
      <c r="F264" s="52"/>
      <c r="G264" s="52"/>
      <c r="H264" s="52"/>
      <c r="I264" s="52"/>
    </row>
    <row r="265" spans="1:9" s="53" customFormat="1">
      <c r="A265" s="49"/>
      <c r="B265" s="50"/>
      <c r="C265" s="51"/>
      <c r="D265" s="49"/>
      <c r="E265" s="52"/>
      <c r="F265" s="52"/>
      <c r="G265" s="52"/>
      <c r="H265" s="52"/>
      <c r="I265" s="52"/>
    </row>
    <row r="266" spans="1:9" s="53" customFormat="1">
      <c r="A266" s="49"/>
      <c r="B266" s="50"/>
      <c r="C266" s="51"/>
      <c r="D266" s="49"/>
      <c r="E266" s="52"/>
      <c r="F266" s="52"/>
      <c r="G266" s="52"/>
      <c r="H266" s="52"/>
      <c r="I266" s="52"/>
    </row>
    <row r="267" spans="1:9" s="53" customFormat="1">
      <c r="A267" s="49"/>
      <c r="B267" s="50"/>
      <c r="C267" s="51"/>
      <c r="D267" s="49"/>
      <c r="E267" s="52"/>
      <c r="F267" s="52"/>
      <c r="G267" s="52"/>
      <c r="H267" s="52"/>
      <c r="I267" s="52"/>
    </row>
    <row r="268" spans="1:9" s="53" customFormat="1">
      <c r="A268" s="49"/>
      <c r="B268" s="50"/>
      <c r="C268" s="51"/>
      <c r="D268" s="49"/>
      <c r="E268" s="52"/>
      <c r="F268" s="52"/>
      <c r="G268" s="52"/>
      <c r="H268" s="52"/>
      <c r="I268" s="52"/>
    </row>
    <row r="269" spans="1:9" s="53" customFormat="1">
      <c r="A269" s="49"/>
      <c r="B269" s="50"/>
      <c r="C269" s="51"/>
      <c r="D269" s="49"/>
      <c r="E269" s="52"/>
      <c r="F269" s="52"/>
      <c r="G269" s="52"/>
      <c r="H269" s="52"/>
      <c r="I269" s="52"/>
    </row>
    <row r="270" spans="1:9" s="53" customFormat="1">
      <c r="A270" s="49"/>
      <c r="B270" s="50"/>
      <c r="C270" s="51"/>
      <c r="D270" s="49"/>
      <c r="E270" s="52"/>
      <c r="F270" s="52"/>
      <c r="G270" s="52"/>
      <c r="H270" s="52"/>
      <c r="I270" s="52"/>
    </row>
    <row r="271" spans="1:9" s="53" customFormat="1">
      <c r="A271" s="49"/>
      <c r="B271" s="50"/>
      <c r="C271" s="51"/>
      <c r="D271" s="49"/>
      <c r="E271" s="52"/>
      <c r="F271" s="52"/>
      <c r="G271" s="52"/>
      <c r="H271" s="52"/>
      <c r="I271" s="52"/>
    </row>
    <row r="272" spans="1:9" s="53" customFormat="1">
      <c r="A272" s="49"/>
      <c r="B272" s="50"/>
      <c r="C272" s="51"/>
      <c r="D272" s="49"/>
      <c r="E272" s="52"/>
      <c r="F272" s="52"/>
      <c r="G272" s="52"/>
      <c r="H272" s="52"/>
      <c r="I272" s="52"/>
    </row>
    <row r="273" spans="1:9" s="53" customFormat="1">
      <c r="A273" s="49"/>
      <c r="B273" s="50"/>
      <c r="C273" s="51"/>
      <c r="D273" s="49"/>
      <c r="E273" s="52"/>
      <c r="F273" s="52"/>
      <c r="G273" s="52"/>
      <c r="H273" s="52"/>
      <c r="I273" s="52"/>
    </row>
    <row r="274" spans="1:9" s="53" customFormat="1">
      <c r="A274" s="49"/>
      <c r="B274" s="50"/>
      <c r="C274" s="51"/>
      <c r="D274" s="49"/>
      <c r="E274" s="52"/>
      <c r="F274" s="52"/>
      <c r="G274" s="52"/>
      <c r="H274" s="52"/>
      <c r="I274" s="52"/>
    </row>
    <row r="275" spans="1:9" s="53" customFormat="1">
      <c r="A275" s="49"/>
      <c r="B275" s="50"/>
      <c r="C275" s="51"/>
      <c r="D275" s="49"/>
      <c r="E275" s="52"/>
      <c r="F275" s="52"/>
      <c r="G275" s="52"/>
      <c r="H275" s="52"/>
      <c r="I275" s="52"/>
    </row>
    <row r="276" spans="1:9" s="53" customFormat="1">
      <c r="A276" s="49"/>
      <c r="B276" s="50"/>
      <c r="C276" s="51"/>
      <c r="D276" s="49"/>
      <c r="E276" s="52"/>
      <c r="F276" s="52"/>
      <c r="G276" s="52"/>
      <c r="H276" s="52"/>
      <c r="I276" s="52"/>
    </row>
    <row r="277" spans="1:9" s="53" customFormat="1">
      <c r="A277" s="49"/>
      <c r="B277" s="50"/>
      <c r="C277" s="51"/>
      <c r="D277" s="49"/>
      <c r="E277" s="52"/>
      <c r="F277" s="52"/>
      <c r="G277" s="52"/>
      <c r="H277" s="52"/>
      <c r="I277" s="52"/>
    </row>
    <row r="278" spans="1:9" s="53" customFormat="1">
      <c r="A278" s="49"/>
      <c r="B278" s="50"/>
      <c r="C278" s="51"/>
      <c r="D278" s="49"/>
      <c r="E278" s="52"/>
      <c r="F278" s="52"/>
      <c r="G278" s="52"/>
      <c r="H278" s="52"/>
      <c r="I278" s="52"/>
    </row>
    <row r="279" spans="1:9" s="53" customFormat="1">
      <c r="A279" s="49"/>
      <c r="B279" s="50"/>
      <c r="C279" s="51"/>
      <c r="D279" s="49"/>
      <c r="E279" s="52"/>
      <c r="F279" s="52"/>
      <c r="G279" s="52"/>
      <c r="H279" s="52"/>
      <c r="I279" s="52"/>
    </row>
    <row r="280" spans="1:9" s="53" customFormat="1">
      <c r="A280" s="49"/>
      <c r="B280" s="50"/>
      <c r="C280" s="51"/>
      <c r="D280" s="49"/>
      <c r="E280" s="52"/>
      <c r="F280" s="52"/>
      <c r="G280" s="52"/>
      <c r="H280" s="52"/>
      <c r="I280" s="52"/>
    </row>
    <row r="281" spans="1:9" s="53" customFormat="1">
      <c r="A281" s="49"/>
      <c r="B281" s="50"/>
      <c r="C281" s="51"/>
      <c r="D281" s="49"/>
      <c r="E281" s="52"/>
      <c r="F281" s="52"/>
      <c r="G281" s="52"/>
      <c r="H281" s="52"/>
      <c r="I281" s="52"/>
    </row>
    <row r="282" spans="1:9" s="53" customFormat="1">
      <c r="A282" s="49"/>
      <c r="B282" s="50"/>
      <c r="C282" s="51"/>
      <c r="D282" s="49"/>
      <c r="E282" s="52"/>
      <c r="F282" s="52"/>
      <c r="G282" s="52"/>
      <c r="H282" s="52"/>
      <c r="I282" s="52"/>
    </row>
    <row r="283" spans="1:9" s="53" customFormat="1">
      <c r="A283" s="49"/>
      <c r="B283" s="50"/>
      <c r="C283" s="51"/>
      <c r="D283" s="49"/>
      <c r="E283" s="52"/>
      <c r="F283" s="52"/>
      <c r="G283" s="52"/>
      <c r="H283" s="52"/>
      <c r="I283" s="52"/>
    </row>
    <row r="284" spans="1:9" s="53" customFormat="1">
      <c r="A284" s="49"/>
      <c r="B284" s="50"/>
      <c r="C284" s="51"/>
      <c r="D284" s="49"/>
      <c r="E284" s="52"/>
      <c r="F284" s="52"/>
      <c r="G284" s="52"/>
      <c r="H284" s="52"/>
      <c r="I284" s="52"/>
    </row>
    <row r="285" spans="1:9" s="53" customFormat="1">
      <c r="A285" s="49"/>
      <c r="B285" s="50"/>
      <c r="C285" s="51"/>
      <c r="D285" s="49"/>
      <c r="E285" s="52"/>
      <c r="F285" s="52"/>
      <c r="G285" s="52"/>
      <c r="H285" s="52"/>
      <c r="I285" s="52"/>
    </row>
    <row r="286" spans="1:9" s="53" customFormat="1">
      <c r="A286" s="49"/>
      <c r="B286" s="50"/>
      <c r="C286" s="51"/>
      <c r="D286" s="49"/>
      <c r="E286" s="52"/>
      <c r="F286" s="52"/>
      <c r="G286" s="52"/>
      <c r="H286" s="52"/>
      <c r="I286" s="52"/>
    </row>
    <row r="287" spans="1:9" s="53" customFormat="1">
      <c r="A287" s="49"/>
      <c r="B287" s="50"/>
      <c r="C287" s="51"/>
      <c r="D287" s="49"/>
      <c r="E287" s="52"/>
      <c r="F287" s="52"/>
      <c r="G287" s="52"/>
      <c r="H287" s="52"/>
      <c r="I287" s="52"/>
    </row>
    <row r="288" spans="1:9" s="53" customFormat="1">
      <c r="A288" s="49"/>
      <c r="B288" s="50"/>
      <c r="C288" s="51"/>
      <c r="D288" s="49"/>
      <c r="E288" s="52"/>
      <c r="F288" s="52"/>
      <c r="G288" s="52"/>
      <c r="H288" s="52"/>
      <c r="I288" s="52"/>
    </row>
    <row r="289" spans="1:9" s="53" customFormat="1">
      <c r="A289" s="49"/>
      <c r="B289" s="50"/>
      <c r="C289" s="51"/>
      <c r="D289" s="49"/>
      <c r="E289" s="52"/>
      <c r="F289" s="52"/>
      <c r="G289" s="52"/>
      <c r="H289" s="52"/>
      <c r="I289" s="52"/>
    </row>
    <row r="290" spans="1:9" s="53" customFormat="1">
      <c r="A290" s="49"/>
      <c r="B290" s="50"/>
      <c r="C290" s="51"/>
      <c r="D290" s="49"/>
      <c r="E290" s="52"/>
      <c r="F290" s="52"/>
      <c r="G290" s="52"/>
      <c r="H290" s="52"/>
      <c r="I290" s="52"/>
    </row>
    <row r="291" spans="1:9" s="53" customFormat="1">
      <c r="A291" s="49"/>
      <c r="B291" s="50"/>
      <c r="C291" s="51"/>
      <c r="D291" s="49"/>
      <c r="E291" s="52"/>
      <c r="F291" s="52"/>
      <c r="G291" s="52"/>
      <c r="H291" s="52"/>
      <c r="I291" s="52"/>
    </row>
    <row r="292" spans="1:9" s="53" customFormat="1">
      <c r="A292" s="49"/>
      <c r="B292" s="50"/>
      <c r="C292" s="51"/>
      <c r="D292" s="49"/>
      <c r="E292" s="52"/>
      <c r="F292" s="52"/>
      <c r="G292" s="52"/>
      <c r="H292" s="52"/>
      <c r="I292" s="52"/>
    </row>
    <row r="293" spans="1:9" s="53" customFormat="1">
      <c r="A293" s="49"/>
      <c r="B293" s="50"/>
      <c r="C293" s="51"/>
      <c r="D293" s="49"/>
      <c r="E293" s="52"/>
      <c r="F293" s="52"/>
      <c r="G293" s="52"/>
      <c r="H293" s="52"/>
      <c r="I293" s="52"/>
    </row>
    <row r="294" spans="1:9" s="53" customFormat="1">
      <c r="A294" s="49"/>
      <c r="B294" s="50"/>
      <c r="C294" s="51"/>
      <c r="D294" s="49"/>
      <c r="E294" s="52"/>
      <c r="F294" s="52"/>
      <c r="G294" s="52"/>
      <c r="H294" s="52"/>
      <c r="I294" s="52"/>
    </row>
    <row r="295" spans="1:9" s="53" customFormat="1">
      <c r="A295" s="49"/>
      <c r="B295" s="50"/>
      <c r="C295" s="51"/>
      <c r="D295" s="49"/>
      <c r="E295" s="52"/>
      <c r="F295" s="52"/>
      <c r="G295" s="52"/>
      <c r="H295" s="52"/>
      <c r="I295" s="52"/>
    </row>
    <row r="296" spans="1:9" s="53" customFormat="1">
      <c r="A296" s="49"/>
      <c r="B296" s="50"/>
      <c r="C296" s="51"/>
      <c r="D296" s="49"/>
      <c r="E296" s="52"/>
      <c r="F296" s="52"/>
      <c r="G296" s="52"/>
      <c r="H296" s="52"/>
      <c r="I296" s="52"/>
    </row>
    <row r="297" spans="1:9" s="53" customFormat="1">
      <c r="A297" s="49"/>
      <c r="B297" s="50"/>
      <c r="C297" s="51"/>
      <c r="D297" s="49"/>
      <c r="E297" s="52"/>
      <c r="F297" s="52"/>
      <c r="G297" s="52"/>
      <c r="H297" s="52"/>
      <c r="I297" s="52"/>
    </row>
    <row r="298" spans="1:9" s="53" customFormat="1">
      <c r="A298" s="49"/>
      <c r="B298" s="50"/>
      <c r="C298" s="51"/>
      <c r="D298" s="49"/>
      <c r="E298" s="52"/>
      <c r="F298" s="52"/>
      <c r="G298" s="52"/>
      <c r="H298" s="52"/>
      <c r="I298" s="52"/>
    </row>
    <row r="299" spans="1:9" s="53" customFormat="1">
      <c r="A299" s="49"/>
      <c r="B299" s="50"/>
      <c r="C299" s="51"/>
      <c r="D299" s="49"/>
      <c r="E299" s="52"/>
      <c r="F299" s="52"/>
      <c r="G299" s="52"/>
      <c r="H299" s="52"/>
      <c r="I299" s="52"/>
    </row>
    <row r="300" spans="1:9" s="53" customFormat="1">
      <c r="A300" s="49"/>
      <c r="B300" s="50"/>
      <c r="C300" s="51"/>
      <c r="D300" s="49"/>
      <c r="E300" s="52"/>
      <c r="F300" s="52"/>
      <c r="G300" s="52"/>
      <c r="H300" s="52"/>
      <c r="I300" s="52"/>
    </row>
    <row r="301" spans="1:9" s="53" customFormat="1">
      <c r="A301" s="49"/>
      <c r="B301" s="50"/>
      <c r="C301" s="51"/>
      <c r="D301" s="49"/>
      <c r="E301" s="52"/>
      <c r="F301" s="52"/>
      <c r="G301" s="52"/>
      <c r="H301" s="52"/>
      <c r="I301" s="52"/>
    </row>
    <row r="302" spans="1:9" s="53" customFormat="1">
      <c r="A302" s="49"/>
      <c r="B302" s="50"/>
      <c r="C302" s="51"/>
      <c r="D302" s="49"/>
      <c r="E302" s="52"/>
      <c r="F302" s="52"/>
      <c r="G302" s="52"/>
      <c r="H302" s="52"/>
      <c r="I302" s="52"/>
    </row>
    <row r="303" spans="1:9" s="53" customFormat="1">
      <c r="A303" s="49"/>
      <c r="B303" s="50"/>
      <c r="C303" s="51"/>
      <c r="D303" s="49"/>
      <c r="E303" s="52"/>
      <c r="F303" s="52"/>
      <c r="G303" s="52"/>
      <c r="H303" s="52"/>
      <c r="I303" s="52"/>
    </row>
    <row r="304" spans="1:9" s="53" customFormat="1">
      <c r="A304" s="49"/>
      <c r="B304" s="50"/>
      <c r="C304" s="51"/>
      <c r="D304" s="49"/>
      <c r="E304" s="52"/>
      <c r="F304" s="52"/>
      <c r="G304" s="52"/>
      <c r="H304" s="52"/>
      <c r="I304" s="52"/>
    </row>
    <row r="305" spans="1:9" s="53" customFormat="1">
      <c r="A305" s="49"/>
      <c r="B305" s="50"/>
      <c r="C305" s="51"/>
      <c r="D305" s="49"/>
      <c r="E305" s="52"/>
      <c r="F305" s="52"/>
      <c r="G305" s="52"/>
      <c r="H305" s="52"/>
      <c r="I305" s="52"/>
    </row>
    <row r="306" spans="1:9" s="53" customFormat="1">
      <c r="A306" s="49"/>
      <c r="B306" s="50"/>
      <c r="C306" s="51"/>
      <c r="D306" s="49"/>
      <c r="E306" s="52"/>
      <c r="F306" s="52"/>
      <c r="G306" s="52"/>
      <c r="H306" s="52"/>
      <c r="I306" s="52"/>
    </row>
    <row r="307" spans="1:9" s="53" customFormat="1">
      <c r="A307" s="49"/>
      <c r="B307" s="50"/>
      <c r="C307" s="51"/>
      <c r="D307" s="49"/>
      <c r="E307" s="52"/>
      <c r="F307" s="52"/>
      <c r="G307" s="52"/>
      <c r="H307" s="52"/>
      <c r="I307" s="52"/>
    </row>
    <row r="308" spans="1:9" s="53" customFormat="1">
      <c r="A308" s="49"/>
      <c r="B308" s="50"/>
      <c r="C308" s="51"/>
      <c r="D308" s="49"/>
      <c r="E308" s="52"/>
      <c r="F308" s="52"/>
      <c r="G308" s="52"/>
      <c r="H308" s="52"/>
      <c r="I308" s="52"/>
    </row>
    <row r="309" spans="1:9" s="53" customFormat="1">
      <c r="A309" s="49"/>
      <c r="B309" s="50"/>
      <c r="C309" s="51"/>
      <c r="D309" s="49"/>
      <c r="E309" s="52"/>
      <c r="F309" s="52"/>
      <c r="G309" s="52"/>
      <c r="H309" s="52"/>
      <c r="I309" s="52"/>
    </row>
    <row r="310" spans="1:9" s="53" customFormat="1">
      <c r="A310" s="49"/>
      <c r="B310" s="50"/>
      <c r="C310" s="51"/>
      <c r="D310" s="49"/>
      <c r="E310" s="52"/>
      <c r="F310" s="52"/>
      <c r="G310" s="52"/>
      <c r="H310" s="52"/>
      <c r="I310" s="52"/>
    </row>
    <row r="311" spans="1:9" s="53" customFormat="1">
      <c r="A311" s="49"/>
      <c r="B311" s="50"/>
      <c r="C311" s="51"/>
      <c r="D311" s="49"/>
      <c r="E311" s="52"/>
      <c r="F311" s="52"/>
      <c r="G311" s="52"/>
      <c r="H311" s="52"/>
      <c r="I311" s="52"/>
    </row>
    <row r="312" spans="1:9" s="53" customFormat="1">
      <c r="A312" s="49"/>
      <c r="B312" s="50"/>
      <c r="C312" s="51"/>
      <c r="D312" s="49"/>
      <c r="E312" s="52"/>
      <c r="F312" s="52"/>
      <c r="G312" s="52"/>
      <c r="H312" s="52"/>
      <c r="I312" s="52"/>
    </row>
    <row r="313" spans="1:9" s="53" customFormat="1">
      <c r="A313" s="49"/>
      <c r="B313" s="50"/>
      <c r="C313" s="51"/>
      <c r="D313" s="49"/>
      <c r="E313" s="52"/>
      <c r="F313" s="52"/>
      <c r="G313" s="52"/>
      <c r="H313" s="52"/>
      <c r="I313" s="52"/>
    </row>
    <row r="314" spans="1:9" s="53" customFormat="1">
      <c r="A314" s="49"/>
      <c r="B314" s="50"/>
      <c r="C314" s="51"/>
      <c r="D314" s="49"/>
      <c r="E314" s="52"/>
      <c r="F314" s="52"/>
      <c r="G314" s="52"/>
      <c r="H314" s="52"/>
      <c r="I314" s="52"/>
    </row>
    <row r="315" spans="1:9" s="53" customFormat="1">
      <c r="A315" s="49"/>
      <c r="B315" s="50"/>
      <c r="C315" s="51"/>
      <c r="D315" s="49"/>
      <c r="E315" s="52"/>
      <c r="F315" s="52"/>
      <c r="G315" s="52"/>
      <c r="H315" s="52"/>
      <c r="I315" s="52"/>
    </row>
    <row r="316" spans="1:9" s="53" customFormat="1">
      <c r="A316" s="49"/>
      <c r="B316" s="50"/>
      <c r="C316" s="51"/>
      <c r="D316" s="49"/>
      <c r="E316" s="52"/>
      <c r="F316" s="52"/>
      <c r="G316" s="52"/>
      <c r="H316" s="52"/>
      <c r="I316" s="52"/>
    </row>
    <row r="317" spans="1:9" s="53" customFormat="1">
      <c r="A317" s="49"/>
      <c r="B317" s="50"/>
      <c r="C317" s="51"/>
      <c r="D317" s="49"/>
      <c r="E317" s="52"/>
      <c r="F317" s="52"/>
      <c r="G317" s="52"/>
      <c r="H317" s="52"/>
      <c r="I317" s="52"/>
    </row>
    <row r="318" spans="1:9" s="53" customFormat="1">
      <c r="A318" s="49"/>
      <c r="B318" s="50"/>
      <c r="C318" s="51"/>
      <c r="D318" s="49"/>
      <c r="E318" s="52"/>
      <c r="F318" s="52"/>
      <c r="G318" s="52"/>
      <c r="H318" s="52"/>
      <c r="I318" s="52"/>
    </row>
    <row r="319" spans="1:9" s="53" customFormat="1">
      <c r="A319" s="49"/>
      <c r="B319" s="50"/>
      <c r="C319" s="51"/>
      <c r="D319" s="49"/>
      <c r="E319" s="52"/>
      <c r="F319" s="52"/>
      <c r="G319" s="52"/>
      <c r="H319" s="52"/>
      <c r="I319" s="52"/>
    </row>
    <row r="320" spans="1:9" s="53" customFormat="1">
      <c r="A320" s="49"/>
      <c r="B320" s="50"/>
      <c r="C320" s="51"/>
      <c r="D320" s="49"/>
      <c r="E320" s="52"/>
      <c r="F320" s="52"/>
      <c r="G320" s="52"/>
      <c r="H320" s="52"/>
      <c r="I320" s="52"/>
    </row>
    <row r="321" spans="1:9" s="53" customFormat="1">
      <c r="A321" s="49"/>
      <c r="B321" s="50"/>
      <c r="C321" s="51"/>
      <c r="D321" s="49"/>
      <c r="E321" s="52"/>
      <c r="F321" s="52"/>
      <c r="G321" s="52"/>
      <c r="H321" s="52"/>
      <c r="I321" s="52"/>
    </row>
    <row r="322" spans="1:9" s="53" customFormat="1">
      <c r="A322" s="49"/>
      <c r="B322" s="50"/>
      <c r="C322" s="51"/>
      <c r="D322" s="49"/>
      <c r="E322" s="52"/>
      <c r="F322" s="52"/>
      <c r="G322" s="52"/>
      <c r="H322" s="52"/>
      <c r="I322" s="52"/>
    </row>
    <row r="323" spans="1:9" s="53" customFormat="1">
      <c r="A323" s="49"/>
      <c r="B323" s="50"/>
      <c r="C323" s="51"/>
      <c r="D323" s="49"/>
      <c r="E323" s="52"/>
      <c r="F323" s="52"/>
      <c r="G323" s="52"/>
      <c r="H323" s="52"/>
      <c r="I323" s="52"/>
    </row>
    <row r="324" spans="1:9" s="53" customFormat="1">
      <c r="A324" s="49"/>
      <c r="B324" s="50"/>
      <c r="C324" s="51"/>
      <c r="D324" s="49"/>
      <c r="E324" s="52"/>
      <c r="F324" s="52"/>
      <c r="G324" s="52"/>
      <c r="H324" s="52"/>
      <c r="I324" s="52"/>
    </row>
    <row r="325" spans="1:9" s="53" customFormat="1">
      <c r="A325" s="49"/>
      <c r="B325" s="50"/>
      <c r="C325" s="51"/>
      <c r="D325" s="49"/>
      <c r="E325" s="52"/>
      <c r="F325" s="52"/>
      <c r="G325" s="52"/>
      <c r="H325" s="52"/>
      <c r="I325" s="52"/>
    </row>
    <row r="326" spans="1:9" s="53" customFormat="1">
      <c r="A326" s="49"/>
      <c r="B326" s="50"/>
      <c r="C326" s="51"/>
      <c r="D326" s="49"/>
      <c r="E326" s="52"/>
      <c r="F326" s="52"/>
      <c r="G326" s="52"/>
      <c r="H326" s="52"/>
      <c r="I326" s="52"/>
    </row>
    <row r="327" spans="1:9" s="53" customFormat="1">
      <c r="A327" s="49"/>
      <c r="B327" s="50"/>
      <c r="C327" s="51"/>
      <c r="D327" s="49"/>
      <c r="E327" s="52"/>
      <c r="F327" s="52"/>
      <c r="G327" s="52"/>
      <c r="H327" s="52"/>
      <c r="I327" s="52"/>
    </row>
    <row r="328" spans="1:9" s="53" customFormat="1">
      <c r="A328" s="49"/>
      <c r="B328" s="50"/>
      <c r="C328" s="51"/>
      <c r="D328" s="49"/>
      <c r="E328" s="52"/>
      <c r="F328" s="52"/>
      <c r="G328" s="52"/>
      <c r="H328" s="52"/>
      <c r="I328" s="52"/>
    </row>
    <row r="329" spans="1:9" s="53" customFormat="1">
      <c r="A329" s="49"/>
      <c r="B329" s="50"/>
      <c r="C329" s="51"/>
      <c r="D329" s="49"/>
      <c r="E329" s="52"/>
      <c r="F329" s="52"/>
      <c r="G329" s="52"/>
      <c r="H329" s="52"/>
      <c r="I329" s="52"/>
    </row>
    <row r="330" spans="1:9" s="53" customFormat="1">
      <c r="A330" s="49"/>
      <c r="B330" s="50"/>
      <c r="C330" s="51"/>
      <c r="D330" s="49"/>
      <c r="E330" s="52"/>
      <c r="F330" s="52"/>
      <c r="G330" s="52"/>
      <c r="H330" s="52"/>
      <c r="I330" s="52"/>
    </row>
    <row r="331" spans="1:9" s="53" customFormat="1">
      <c r="A331" s="49"/>
      <c r="B331" s="50"/>
      <c r="C331" s="51"/>
      <c r="D331" s="49"/>
      <c r="E331" s="52"/>
      <c r="F331" s="52"/>
      <c r="G331" s="52"/>
      <c r="H331" s="52"/>
      <c r="I331" s="52"/>
    </row>
    <row r="332" spans="1:9" s="53" customFormat="1">
      <c r="A332" s="49"/>
      <c r="B332" s="50"/>
      <c r="C332" s="51"/>
      <c r="D332" s="49"/>
      <c r="E332" s="52"/>
      <c r="F332" s="52"/>
      <c r="G332" s="52"/>
      <c r="H332" s="52"/>
      <c r="I332" s="52"/>
    </row>
    <row r="333" spans="1:9" s="53" customFormat="1">
      <c r="A333" s="49"/>
      <c r="B333" s="50"/>
      <c r="C333" s="51"/>
      <c r="D333" s="49"/>
      <c r="E333" s="52"/>
      <c r="F333" s="52"/>
      <c r="G333" s="52"/>
      <c r="H333" s="52"/>
      <c r="I333" s="52"/>
    </row>
    <row r="334" spans="1:9" s="53" customFormat="1">
      <c r="A334" s="49"/>
      <c r="B334" s="50"/>
      <c r="C334" s="51"/>
      <c r="D334" s="49"/>
      <c r="E334" s="52"/>
      <c r="F334" s="52"/>
      <c r="G334" s="52"/>
      <c r="H334" s="52"/>
      <c r="I334" s="52"/>
    </row>
    <row r="335" spans="1:9" s="53" customFormat="1">
      <c r="A335" s="49"/>
      <c r="B335" s="50"/>
      <c r="C335" s="51"/>
      <c r="D335" s="49"/>
      <c r="E335" s="52"/>
      <c r="F335" s="52"/>
      <c r="G335" s="52"/>
      <c r="H335" s="52"/>
      <c r="I335" s="52"/>
    </row>
    <row r="336" spans="1:9" s="53" customFormat="1">
      <c r="A336" s="49"/>
      <c r="B336" s="50"/>
      <c r="C336" s="51"/>
      <c r="D336" s="49"/>
      <c r="E336" s="52"/>
      <c r="F336" s="52"/>
      <c r="G336" s="52"/>
      <c r="H336" s="52"/>
      <c r="I336" s="52"/>
    </row>
    <row r="337" spans="1:9" s="53" customFormat="1">
      <c r="A337" s="49"/>
      <c r="B337" s="50"/>
      <c r="C337" s="51"/>
      <c r="D337" s="49"/>
      <c r="E337" s="52"/>
      <c r="F337" s="52"/>
      <c r="G337" s="52"/>
      <c r="H337" s="52"/>
      <c r="I337" s="52"/>
    </row>
    <row r="338" spans="1:9" s="53" customFormat="1">
      <c r="A338" s="49"/>
      <c r="B338" s="50"/>
      <c r="C338" s="51"/>
      <c r="D338" s="49"/>
      <c r="E338" s="52"/>
      <c r="F338" s="52"/>
      <c r="G338" s="52"/>
      <c r="H338" s="52"/>
      <c r="I338" s="52"/>
    </row>
    <row r="339" spans="1:9" s="53" customFormat="1">
      <c r="A339" s="49"/>
      <c r="B339" s="50"/>
      <c r="C339" s="51"/>
      <c r="D339" s="49"/>
      <c r="E339" s="52"/>
      <c r="F339" s="52"/>
      <c r="G339" s="52"/>
      <c r="H339" s="52"/>
      <c r="I339" s="52"/>
    </row>
    <row r="340" spans="1:9" s="53" customFormat="1">
      <c r="A340" s="49"/>
      <c r="B340" s="50"/>
      <c r="C340" s="51"/>
      <c r="D340" s="49"/>
      <c r="E340" s="52"/>
      <c r="F340" s="52"/>
      <c r="G340" s="52"/>
      <c r="H340" s="52"/>
      <c r="I340" s="52"/>
    </row>
    <row r="341" spans="1:9" s="53" customFormat="1">
      <c r="A341" s="49"/>
      <c r="B341" s="50"/>
      <c r="C341" s="51"/>
      <c r="D341" s="49"/>
      <c r="E341" s="52"/>
      <c r="F341" s="52"/>
      <c r="G341" s="52"/>
      <c r="H341" s="52"/>
      <c r="I341" s="52"/>
    </row>
    <row r="342" spans="1:9" s="53" customFormat="1">
      <c r="A342" s="49"/>
      <c r="B342" s="50"/>
      <c r="C342" s="51"/>
      <c r="D342" s="49"/>
      <c r="E342" s="52"/>
      <c r="F342" s="52"/>
      <c r="G342" s="52"/>
      <c r="H342" s="52"/>
      <c r="I342" s="52"/>
    </row>
    <row r="343" spans="1:9" s="53" customFormat="1">
      <c r="A343" s="49"/>
      <c r="B343" s="50"/>
      <c r="C343" s="51"/>
      <c r="D343" s="49"/>
      <c r="E343" s="52"/>
      <c r="F343" s="52"/>
      <c r="G343" s="52"/>
      <c r="H343" s="52"/>
      <c r="I343" s="52"/>
    </row>
    <row r="344" spans="1:9" s="53" customFormat="1">
      <c r="A344" s="49"/>
      <c r="B344" s="50"/>
      <c r="C344" s="51"/>
      <c r="D344" s="49"/>
      <c r="E344" s="52"/>
      <c r="F344" s="52"/>
      <c r="G344" s="52"/>
      <c r="H344" s="52"/>
      <c r="I344" s="52"/>
    </row>
    <row r="345" spans="1:9" s="53" customFormat="1">
      <c r="A345" s="49"/>
      <c r="B345" s="50"/>
      <c r="C345" s="51"/>
      <c r="D345" s="49"/>
      <c r="E345" s="52"/>
      <c r="F345" s="52"/>
      <c r="G345" s="52"/>
      <c r="H345" s="52"/>
      <c r="I345" s="52"/>
    </row>
    <row r="346" spans="1:9" s="53" customFormat="1">
      <c r="A346" s="49"/>
      <c r="B346" s="50"/>
      <c r="C346" s="51"/>
      <c r="D346" s="49"/>
      <c r="E346" s="52"/>
      <c r="F346" s="52"/>
      <c r="G346" s="52"/>
      <c r="H346" s="52"/>
      <c r="I346" s="52"/>
    </row>
    <row r="347" spans="1:9" s="53" customFormat="1">
      <c r="A347" s="49"/>
      <c r="B347" s="50"/>
      <c r="C347" s="51"/>
      <c r="D347" s="49"/>
      <c r="E347" s="52"/>
      <c r="F347" s="52"/>
      <c r="G347" s="52"/>
      <c r="H347" s="52"/>
      <c r="I347" s="52"/>
    </row>
    <row r="348" spans="1:9" s="53" customFormat="1">
      <c r="A348" s="49"/>
      <c r="B348" s="50"/>
      <c r="C348" s="51"/>
      <c r="D348" s="49"/>
      <c r="E348" s="52"/>
      <c r="F348" s="52"/>
      <c r="G348" s="52"/>
      <c r="H348" s="52"/>
      <c r="I348" s="52"/>
    </row>
    <row r="349" spans="1:9" s="53" customFormat="1">
      <c r="A349" s="49"/>
      <c r="B349" s="50"/>
      <c r="C349" s="51"/>
      <c r="D349" s="49"/>
      <c r="E349" s="52"/>
      <c r="F349" s="52"/>
      <c r="G349" s="52"/>
      <c r="H349" s="52"/>
      <c r="I349" s="52"/>
    </row>
    <row r="350" spans="1:9" s="53" customFormat="1">
      <c r="A350" s="49"/>
      <c r="B350" s="50"/>
      <c r="C350" s="51"/>
      <c r="D350" s="49"/>
      <c r="E350" s="52"/>
      <c r="F350" s="52"/>
      <c r="G350" s="52"/>
      <c r="H350" s="52"/>
      <c r="I350" s="52"/>
    </row>
    <row r="351" spans="1:9" s="53" customFormat="1">
      <c r="A351" s="49"/>
      <c r="B351" s="50"/>
      <c r="C351" s="51"/>
      <c r="D351" s="49"/>
      <c r="E351" s="52"/>
      <c r="F351" s="52"/>
      <c r="G351" s="52"/>
      <c r="H351" s="52"/>
      <c r="I351" s="52"/>
    </row>
    <row r="352" spans="1:9" s="53" customFormat="1">
      <c r="A352" s="49"/>
      <c r="B352" s="50"/>
      <c r="C352" s="51"/>
      <c r="D352" s="49"/>
      <c r="E352" s="52"/>
      <c r="F352" s="52"/>
      <c r="G352" s="52"/>
      <c r="H352" s="52"/>
      <c r="I352" s="52"/>
    </row>
    <row r="353" spans="1:9" s="53" customFormat="1">
      <c r="A353" s="49"/>
      <c r="B353" s="50"/>
      <c r="C353" s="51"/>
      <c r="D353" s="49"/>
      <c r="E353" s="52"/>
      <c r="F353" s="52"/>
      <c r="G353" s="52"/>
      <c r="H353" s="52"/>
      <c r="I353" s="52"/>
    </row>
    <row r="354" spans="1:9" s="53" customFormat="1">
      <c r="A354" s="49"/>
      <c r="B354" s="50"/>
      <c r="C354" s="51"/>
      <c r="D354" s="49"/>
      <c r="E354" s="52"/>
      <c r="F354" s="52"/>
      <c r="G354" s="52"/>
      <c r="H354" s="52"/>
      <c r="I354" s="52"/>
    </row>
    <row r="355" spans="1:9" s="53" customFormat="1">
      <c r="A355" s="49"/>
      <c r="B355" s="50"/>
      <c r="C355" s="51"/>
      <c r="D355" s="49"/>
      <c r="E355" s="52"/>
      <c r="F355" s="52"/>
      <c r="G355" s="52"/>
      <c r="H355" s="52"/>
      <c r="I355" s="52"/>
    </row>
    <row r="356" spans="1:9" s="53" customFormat="1">
      <c r="A356" s="49"/>
      <c r="B356" s="50"/>
      <c r="C356" s="51"/>
      <c r="D356" s="49"/>
      <c r="E356" s="52"/>
      <c r="F356" s="52"/>
      <c r="G356" s="52"/>
      <c r="H356" s="52"/>
      <c r="I356" s="52"/>
    </row>
    <row r="357" spans="1:9" s="53" customFormat="1">
      <c r="A357" s="49"/>
      <c r="B357" s="50"/>
      <c r="C357" s="51"/>
      <c r="D357" s="49"/>
      <c r="E357" s="52"/>
      <c r="F357" s="52"/>
      <c r="G357" s="52"/>
      <c r="H357" s="52"/>
      <c r="I357" s="52"/>
    </row>
    <row r="358" spans="1:9" s="53" customFormat="1">
      <c r="A358" s="49"/>
      <c r="B358" s="50"/>
      <c r="C358" s="51"/>
      <c r="D358" s="49"/>
      <c r="E358" s="52"/>
      <c r="F358" s="52"/>
      <c r="G358" s="52"/>
      <c r="H358" s="52"/>
      <c r="I358" s="52"/>
    </row>
    <row r="359" spans="1:9" s="53" customFormat="1">
      <c r="A359" s="49"/>
      <c r="B359" s="50"/>
      <c r="C359" s="51"/>
      <c r="D359" s="49"/>
      <c r="E359" s="52"/>
      <c r="F359" s="52"/>
      <c r="G359" s="52"/>
      <c r="H359" s="52"/>
      <c r="I359" s="52"/>
    </row>
    <row r="360" spans="1:9" s="53" customFormat="1">
      <c r="A360" s="49"/>
      <c r="B360" s="50"/>
      <c r="C360" s="51"/>
      <c r="D360" s="49"/>
      <c r="E360" s="52"/>
      <c r="F360" s="52"/>
      <c r="G360" s="52"/>
      <c r="H360" s="52"/>
      <c r="I360" s="52"/>
    </row>
    <row r="361" spans="1:9" s="53" customFormat="1">
      <c r="A361" s="49"/>
      <c r="B361" s="50"/>
      <c r="C361" s="51"/>
      <c r="D361" s="49"/>
      <c r="E361" s="52"/>
      <c r="F361" s="52"/>
      <c r="G361" s="52"/>
      <c r="H361" s="52"/>
      <c r="I361" s="52"/>
    </row>
    <row r="362" spans="1:9" s="53" customFormat="1">
      <c r="A362" s="49"/>
      <c r="B362" s="50"/>
      <c r="C362" s="51"/>
      <c r="D362" s="49"/>
      <c r="E362" s="52"/>
      <c r="F362" s="52"/>
      <c r="G362" s="52"/>
      <c r="H362" s="52"/>
      <c r="I362" s="52"/>
    </row>
    <row r="363" spans="1:9" s="53" customFormat="1">
      <c r="A363" s="49"/>
      <c r="B363" s="50"/>
      <c r="C363" s="51"/>
      <c r="D363" s="49"/>
      <c r="E363" s="52"/>
      <c r="F363" s="52"/>
      <c r="G363" s="52"/>
      <c r="H363" s="52"/>
      <c r="I363" s="52"/>
    </row>
    <row r="364" spans="1:9" s="53" customFormat="1">
      <c r="A364" s="49"/>
      <c r="B364" s="50"/>
      <c r="C364" s="51"/>
      <c r="D364" s="49"/>
      <c r="E364" s="52"/>
      <c r="F364" s="52"/>
      <c r="G364" s="52"/>
      <c r="H364" s="52"/>
      <c r="I364" s="52"/>
    </row>
    <row r="365" spans="1:9" s="53" customFormat="1">
      <c r="A365" s="49"/>
      <c r="B365" s="50"/>
      <c r="C365" s="51"/>
      <c r="D365" s="49"/>
      <c r="E365" s="52"/>
      <c r="F365" s="52"/>
      <c r="G365" s="52"/>
      <c r="H365" s="52"/>
      <c r="I365" s="52"/>
    </row>
    <row r="366" spans="1:9" s="53" customFormat="1">
      <c r="A366" s="49"/>
      <c r="B366" s="50"/>
      <c r="C366" s="51"/>
      <c r="D366" s="49"/>
      <c r="E366" s="52"/>
      <c r="F366" s="52"/>
      <c r="G366" s="52"/>
      <c r="H366" s="52"/>
      <c r="I366" s="52"/>
    </row>
    <row r="367" spans="1:9" s="53" customFormat="1">
      <c r="A367" s="49"/>
      <c r="B367" s="50"/>
      <c r="C367" s="51"/>
      <c r="D367" s="49"/>
      <c r="E367" s="52"/>
      <c r="F367" s="52"/>
      <c r="G367" s="52"/>
      <c r="H367" s="52"/>
      <c r="I367" s="52"/>
    </row>
    <row r="368" spans="1:9" s="53" customFormat="1">
      <c r="A368" s="49"/>
      <c r="B368" s="50"/>
      <c r="C368" s="51"/>
      <c r="D368" s="49"/>
      <c r="E368" s="52"/>
      <c r="F368" s="52"/>
      <c r="G368" s="52"/>
      <c r="H368" s="52"/>
      <c r="I368" s="52"/>
    </row>
    <row r="369" spans="1:9" s="53" customFormat="1">
      <c r="A369" s="49"/>
      <c r="B369" s="50"/>
      <c r="C369" s="51"/>
      <c r="D369" s="49"/>
      <c r="E369" s="52"/>
      <c r="F369" s="52"/>
      <c r="G369" s="52"/>
      <c r="H369" s="52"/>
      <c r="I369" s="52"/>
    </row>
    <row r="370" spans="1:9" s="53" customFormat="1">
      <c r="A370" s="49"/>
      <c r="B370" s="50"/>
      <c r="C370" s="51"/>
      <c r="D370" s="49"/>
      <c r="E370" s="52"/>
      <c r="F370" s="52"/>
      <c r="G370" s="52"/>
      <c r="H370" s="52"/>
      <c r="I370" s="52"/>
    </row>
    <row r="371" spans="1:9" s="53" customFormat="1">
      <c r="A371" s="49"/>
      <c r="B371" s="50"/>
      <c r="C371" s="51"/>
      <c r="D371" s="49"/>
      <c r="E371" s="52"/>
      <c r="F371" s="52"/>
      <c r="G371" s="52"/>
      <c r="H371" s="52"/>
      <c r="I371" s="52"/>
    </row>
    <row r="372" spans="1:9" s="53" customFormat="1">
      <c r="A372" s="49"/>
      <c r="B372" s="50"/>
      <c r="C372" s="51"/>
      <c r="D372" s="49"/>
      <c r="E372" s="52"/>
      <c r="F372" s="52"/>
      <c r="G372" s="52"/>
      <c r="H372" s="52"/>
      <c r="I372" s="52"/>
    </row>
    <row r="373" spans="1:9" s="53" customFormat="1">
      <c r="A373" s="49"/>
      <c r="B373" s="50"/>
      <c r="C373" s="51"/>
      <c r="D373" s="49"/>
      <c r="E373" s="52"/>
      <c r="F373" s="52"/>
      <c r="G373" s="52"/>
      <c r="H373" s="52"/>
      <c r="I373" s="52"/>
    </row>
    <row r="374" spans="1:9" s="53" customFormat="1">
      <c r="A374" s="49"/>
      <c r="B374" s="50"/>
      <c r="C374" s="51"/>
      <c r="D374" s="49"/>
      <c r="E374" s="52"/>
      <c r="F374" s="52"/>
      <c r="G374" s="52"/>
      <c r="H374" s="52"/>
      <c r="I374" s="52"/>
    </row>
    <row r="375" spans="1:9" s="53" customFormat="1">
      <c r="A375" s="49"/>
      <c r="B375" s="50"/>
      <c r="C375" s="51"/>
      <c r="D375" s="49"/>
      <c r="E375" s="52"/>
      <c r="F375" s="52"/>
      <c r="G375" s="52"/>
      <c r="H375" s="52"/>
      <c r="I375" s="52"/>
    </row>
    <row r="376" spans="1:9" s="53" customFormat="1">
      <c r="A376" s="49"/>
      <c r="B376" s="50"/>
      <c r="C376" s="51"/>
      <c r="D376" s="49"/>
      <c r="E376" s="52"/>
      <c r="F376" s="52"/>
      <c r="G376" s="52"/>
      <c r="H376" s="52"/>
      <c r="I376" s="52"/>
    </row>
    <row r="377" spans="1:9" s="53" customFormat="1">
      <c r="A377" s="49"/>
      <c r="B377" s="50"/>
      <c r="C377" s="51"/>
      <c r="D377" s="49"/>
      <c r="E377" s="52"/>
      <c r="F377" s="52"/>
      <c r="G377" s="52"/>
      <c r="H377" s="52"/>
      <c r="I377" s="52"/>
    </row>
    <row r="378" spans="1:9" s="53" customFormat="1">
      <c r="A378" s="49"/>
      <c r="B378" s="50"/>
      <c r="C378" s="51"/>
      <c r="D378" s="49"/>
      <c r="E378" s="52"/>
      <c r="F378" s="52"/>
      <c r="G378" s="52"/>
      <c r="H378" s="52"/>
      <c r="I378" s="52"/>
    </row>
    <row r="379" spans="1:9" s="53" customFormat="1">
      <c r="A379" s="49"/>
      <c r="B379" s="50"/>
      <c r="C379" s="51"/>
      <c r="D379" s="49"/>
      <c r="E379" s="52"/>
      <c r="F379" s="52"/>
      <c r="G379" s="52"/>
      <c r="H379" s="52"/>
      <c r="I379" s="52"/>
    </row>
    <row r="380" spans="1:9" s="53" customFormat="1">
      <c r="A380" s="49"/>
      <c r="B380" s="50"/>
      <c r="C380" s="51"/>
      <c r="D380" s="49"/>
      <c r="E380" s="52"/>
      <c r="F380" s="52"/>
      <c r="G380" s="52"/>
      <c r="H380" s="52"/>
      <c r="I380" s="52"/>
    </row>
    <row r="381" spans="1:9" s="53" customFormat="1">
      <c r="A381" s="49"/>
      <c r="B381" s="50"/>
      <c r="C381" s="51"/>
      <c r="D381" s="49"/>
      <c r="E381" s="52"/>
      <c r="F381" s="52"/>
      <c r="G381" s="52"/>
      <c r="H381" s="52"/>
      <c r="I381" s="52"/>
    </row>
    <row r="382" spans="1:9" s="53" customFormat="1">
      <c r="A382" s="49"/>
      <c r="B382" s="50"/>
      <c r="C382" s="51"/>
      <c r="D382" s="49"/>
      <c r="E382" s="52"/>
      <c r="F382" s="52"/>
      <c r="G382" s="52"/>
      <c r="H382" s="52"/>
      <c r="I382" s="52"/>
    </row>
    <row r="383" spans="1:9" s="53" customFormat="1">
      <c r="A383" s="49"/>
      <c r="B383" s="50"/>
      <c r="C383" s="51"/>
      <c r="D383" s="49"/>
      <c r="E383" s="52"/>
      <c r="F383" s="52"/>
      <c r="G383" s="52"/>
      <c r="H383" s="52"/>
      <c r="I383" s="52"/>
    </row>
    <row r="384" spans="1:9" s="53" customFormat="1">
      <c r="A384" s="49"/>
      <c r="B384" s="50"/>
      <c r="C384" s="51"/>
      <c r="D384" s="49"/>
      <c r="E384" s="52"/>
      <c r="F384" s="52"/>
      <c r="G384" s="52"/>
      <c r="H384" s="52"/>
      <c r="I384" s="52"/>
    </row>
    <row r="385" spans="1:9" s="53" customFormat="1">
      <c r="A385" s="49"/>
      <c r="B385" s="50"/>
      <c r="C385" s="51"/>
      <c r="D385" s="49"/>
      <c r="E385" s="52"/>
      <c r="F385" s="52"/>
      <c r="G385" s="52"/>
      <c r="H385" s="52"/>
      <c r="I385" s="52"/>
    </row>
    <row r="386" spans="1:9" s="53" customFormat="1">
      <c r="A386" s="49"/>
      <c r="B386" s="50"/>
      <c r="C386" s="51"/>
      <c r="D386" s="49"/>
      <c r="E386" s="52"/>
      <c r="F386" s="52"/>
      <c r="G386" s="52"/>
      <c r="H386" s="52"/>
      <c r="I386" s="52"/>
    </row>
    <row r="387" spans="1:9" s="53" customFormat="1">
      <c r="A387" s="49"/>
      <c r="B387" s="50"/>
      <c r="C387" s="51"/>
      <c r="D387" s="49"/>
      <c r="E387" s="52"/>
      <c r="F387" s="52"/>
      <c r="G387" s="52"/>
      <c r="H387" s="52"/>
      <c r="I387" s="52"/>
    </row>
    <row r="388" spans="1:9" s="53" customFormat="1">
      <c r="A388" s="49"/>
      <c r="B388" s="50"/>
      <c r="C388" s="51"/>
      <c r="D388" s="49"/>
      <c r="E388" s="52"/>
      <c r="F388" s="52"/>
      <c r="G388" s="52"/>
      <c r="H388" s="52"/>
      <c r="I388" s="52"/>
    </row>
    <row r="389" spans="1:9" s="53" customFormat="1">
      <c r="A389" s="49"/>
      <c r="B389" s="50"/>
      <c r="C389" s="51"/>
      <c r="D389" s="49"/>
      <c r="E389" s="52"/>
      <c r="F389" s="52"/>
      <c r="G389" s="52"/>
      <c r="H389" s="52"/>
      <c r="I389" s="52"/>
    </row>
    <row r="390" spans="1:9" s="53" customFormat="1">
      <c r="A390" s="49"/>
      <c r="B390" s="50"/>
      <c r="C390" s="51"/>
      <c r="D390" s="49"/>
      <c r="E390" s="52"/>
      <c r="F390" s="52"/>
      <c r="G390" s="52"/>
      <c r="H390" s="52"/>
      <c r="I390" s="52"/>
    </row>
    <row r="391" spans="1:9" s="53" customFormat="1">
      <c r="A391" s="49"/>
      <c r="B391" s="50"/>
      <c r="C391" s="51"/>
      <c r="D391" s="49"/>
      <c r="E391" s="52"/>
      <c r="F391" s="52"/>
      <c r="G391" s="52"/>
      <c r="H391" s="52"/>
      <c r="I391" s="52"/>
    </row>
    <row r="392" spans="1:9" s="53" customFormat="1">
      <c r="A392" s="49"/>
      <c r="B392" s="50"/>
      <c r="C392" s="51"/>
      <c r="D392" s="49"/>
      <c r="E392" s="52"/>
      <c r="F392" s="52"/>
      <c r="G392" s="52"/>
      <c r="H392" s="52"/>
      <c r="I392" s="52"/>
    </row>
    <row r="393" spans="1:9" s="53" customFormat="1">
      <c r="A393" s="49"/>
      <c r="B393" s="50"/>
      <c r="C393" s="51"/>
      <c r="D393" s="49"/>
      <c r="E393" s="52"/>
      <c r="F393" s="52"/>
      <c r="G393" s="52"/>
      <c r="H393" s="52"/>
      <c r="I393" s="52"/>
    </row>
    <row r="394" spans="1:9" s="53" customFormat="1">
      <c r="A394" s="49"/>
      <c r="B394" s="50"/>
      <c r="C394" s="51"/>
      <c r="D394" s="49"/>
      <c r="E394" s="52"/>
      <c r="F394" s="52"/>
      <c r="G394" s="52"/>
      <c r="H394" s="52"/>
      <c r="I394" s="52"/>
    </row>
    <row r="395" spans="1:9" s="53" customFormat="1">
      <c r="A395" s="49"/>
      <c r="B395" s="50"/>
      <c r="C395" s="51"/>
      <c r="D395" s="49"/>
      <c r="E395" s="52"/>
      <c r="F395" s="52"/>
      <c r="G395" s="52"/>
      <c r="H395" s="52"/>
      <c r="I395" s="52"/>
    </row>
    <row r="396" spans="1:9" s="53" customFormat="1">
      <c r="A396" s="49"/>
      <c r="B396" s="50"/>
      <c r="C396" s="51"/>
      <c r="D396" s="49"/>
      <c r="E396" s="52"/>
      <c r="F396" s="52"/>
      <c r="G396" s="52"/>
      <c r="H396" s="52"/>
      <c r="I396" s="52"/>
    </row>
    <row r="397" spans="1:9" s="53" customFormat="1">
      <c r="A397" s="49"/>
      <c r="B397" s="50"/>
      <c r="C397" s="51"/>
      <c r="D397" s="49"/>
      <c r="E397" s="52"/>
      <c r="F397" s="52"/>
      <c r="G397" s="52"/>
      <c r="H397" s="52"/>
      <c r="I397" s="52"/>
    </row>
    <row r="398" spans="1:9" s="53" customFormat="1">
      <c r="A398" s="49"/>
      <c r="B398" s="50"/>
      <c r="C398" s="51"/>
      <c r="D398" s="49"/>
      <c r="E398" s="52"/>
      <c r="F398" s="52"/>
      <c r="G398" s="52"/>
      <c r="H398" s="52"/>
      <c r="I398" s="52"/>
    </row>
    <row r="399" spans="1:9" s="53" customFormat="1">
      <c r="A399" s="49"/>
      <c r="B399" s="50"/>
      <c r="C399" s="51"/>
      <c r="D399" s="49"/>
      <c r="E399" s="52"/>
      <c r="F399" s="52"/>
      <c r="G399" s="52"/>
      <c r="H399" s="52"/>
      <c r="I399" s="52"/>
    </row>
    <row r="400" spans="1:9" s="53" customFormat="1">
      <c r="A400" s="49"/>
      <c r="B400" s="50"/>
      <c r="C400" s="51"/>
      <c r="D400" s="49"/>
      <c r="E400" s="52"/>
      <c r="F400" s="52"/>
      <c r="G400" s="52"/>
      <c r="H400" s="52"/>
      <c r="I400" s="52"/>
    </row>
    <row r="401" spans="1:9" s="53" customFormat="1">
      <c r="A401" s="49"/>
      <c r="B401" s="50"/>
      <c r="C401" s="51"/>
      <c r="D401" s="49"/>
      <c r="E401" s="52"/>
      <c r="F401" s="52"/>
      <c r="G401" s="52"/>
      <c r="H401" s="52"/>
      <c r="I401" s="52"/>
    </row>
    <row r="402" spans="1:9" s="53" customFormat="1">
      <c r="A402" s="49"/>
      <c r="B402" s="50"/>
      <c r="C402" s="51"/>
      <c r="D402" s="49"/>
      <c r="E402" s="52"/>
      <c r="F402" s="52"/>
      <c r="G402" s="52"/>
      <c r="H402" s="52"/>
      <c r="I402" s="52"/>
    </row>
    <row r="403" spans="1:9" s="53" customFormat="1">
      <c r="A403" s="49"/>
      <c r="B403" s="50"/>
      <c r="C403" s="51"/>
      <c r="D403" s="49"/>
      <c r="E403" s="52"/>
      <c r="F403" s="52"/>
      <c r="G403" s="52"/>
      <c r="H403" s="52"/>
      <c r="I403" s="52"/>
    </row>
    <row r="404" spans="1:9" s="53" customFormat="1">
      <c r="A404" s="49"/>
      <c r="B404" s="50"/>
      <c r="C404" s="51"/>
      <c r="D404" s="49"/>
      <c r="E404" s="52"/>
      <c r="F404" s="52"/>
      <c r="G404" s="52"/>
      <c r="H404" s="52"/>
      <c r="I404" s="52"/>
    </row>
    <row r="405" spans="1:9" s="53" customFormat="1">
      <c r="A405" s="49"/>
      <c r="B405" s="50"/>
      <c r="C405" s="51"/>
      <c r="D405" s="49"/>
      <c r="E405" s="52"/>
      <c r="F405" s="52"/>
      <c r="G405" s="52"/>
      <c r="H405" s="52"/>
      <c r="I405" s="52"/>
    </row>
    <row r="406" spans="1:9" s="53" customFormat="1">
      <c r="A406" s="49"/>
      <c r="B406" s="50"/>
      <c r="C406" s="51"/>
      <c r="D406" s="49"/>
      <c r="E406" s="52"/>
      <c r="F406" s="52"/>
      <c r="G406" s="52"/>
      <c r="H406" s="52"/>
      <c r="I406" s="52"/>
    </row>
    <row r="407" spans="1:9" s="53" customFormat="1">
      <c r="A407" s="49"/>
      <c r="B407" s="50"/>
      <c r="C407" s="51"/>
      <c r="D407" s="49"/>
      <c r="E407" s="52"/>
      <c r="F407" s="52"/>
      <c r="G407" s="52"/>
      <c r="H407" s="52"/>
      <c r="I407" s="52"/>
    </row>
    <row r="408" spans="1:9" s="53" customFormat="1">
      <c r="A408" s="49"/>
      <c r="B408" s="50"/>
      <c r="C408" s="51"/>
      <c r="D408" s="49"/>
      <c r="E408" s="52"/>
      <c r="F408" s="52"/>
      <c r="G408" s="52"/>
      <c r="H408" s="52"/>
      <c r="I408" s="52"/>
    </row>
    <row r="409" spans="1:9" s="53" customFormat="1">
      <c r="A409" s="49"/>
      <c r="B409" s="50"/>
      <c r="C409" s="51"/>
      <c r="D409" s="49"/>
      <c r="E409" s="52"/>
      <c r="F409" s="52"/>
      <c r="G409" s="52"/>
      <c r="H409" s="52"/>
      <c r="I409" s="52"/>
    </row>
    <row r="410" spans="1:9" s="53" customFormat="1">
      <c r="A410" s="49"/>
      <c r="B410" s="50"/>
      <c r="C410" s="51"/>
      <c r="D410" s="49"/>
      <c r="E410" s="52"/>
      <c r="F410" s="52"/>
      <c r="G410" s="52"/>
      <c r="H410" s="52"/>
      <c r="I410" s="52"/>
    </row>
    <row r="411" spans="1:9" s="53" customFormat="1">
      <c r="A411" s="49"/>
      <c r="B411" s="50"/>
      <c r="C411" s="51"/>
      <c r="D411" s="49"/>
      <c r="E411" s="52"/>
      <c r="F411" s="52"/>
      <c r="G411" s="52"/>
      <c r="H411" s="52"/>
      <c r="I411" s="52"/>
    </row>
    <row r="412" spans="1:9" s="53" customFormat="1">
      <c r="A412" s="49"/>
      <c r="B412" s="50"/>
      <c r="C412" s="51"/>
      <c r="D412" s="49"/>
      <c r="E412" s="52"/>
      <c r="F412" s="52"/>
      <c r="G412" s="52"/>
      <c r="H412" s="52"/>
      <c r="I412" s="52"/>
    </row>
    <row r="413" spans="1:9" s="53" customFormat="1">
      <c r="A413" s="49"/>
      <c r="B413" s="50"/>
      <c r="C413" s="51"/>
      <c r="D413" s="49"/>
      <c r="E413" s="52"/>
      <c r="F413" s="52"/>
      <c r="G413" s="52"/>
      <c r="H413" s="52"/>
      <c r="I413" s="52"/>
    </row>
    <row r="414" spans="1:9" s="53" customFormat="1">
      <c r="A414" s="49"/>
      <c r="B414" s="50"/>
      <c r="C414" s="51"/>
      <c r="D414" s="49"/>
      <c r="E414" s="52"/>
      <c r="F414" s="52"/>
      <c r="G414" s="52"/>
      <c r="H414" s="52"/>
      <c r="I414" s="52"/>
    </row>
    <row r="415" spans="1:9" s="53" customFormat="1">
      <c r="A415" s="49"/>
      <c r="B415" s="50"/>
      <c r="C415" s="51"/>
      <c r="D415" s="49"/>
      <c r="E415" s="52"/>
      <c r="F415" s="52"/>
      <c r="G415" s="52"/>
      <c r="H415" s="52"/>
      <c r="I415" s="52"/>
    </row>
    <row r="416" spans="1:9" s="53" customFormat="1">
      <c r="A416" s="49"/>
      <c r="B416" s="50"/>
      <c r="C416" s="51"/>
      <c r="D416" s="49"/>
      <c r="E416" s="52"/>
      <c r="F416" s="52"/>
      <c r="G416" s="52"/>
      <c r="H416" s="52"/>
      <c r="I416" s="52"/>
    </row>
    <row r="417" spans="1:9" s="53" customFormat="1">
      <c r="A417" s="49"/>
      <c r="B417" s="50"/>
      <c r="C417" s="51"/>
      <c r="D417" s="49"/>
      <c r="E417" s="52"/>
      <c r="F417" s="52"/>
      <c r="G417" s="52"/>
      <c r="H417" s="52"/>
      <c r="I417" s="52"/>
    </row>
    <row r="418" spans="1:9" s="53" customFormat="1">
      <c r="A418" s="49"/>
      <c r="B418" s="50"/>
      <c r="C418" s="51"/>
      <c r="D418" s="49"/>
      <c r="E418" s="52"/>
      <c r="F418" s="52"/>
      <c r="G418" s="52"/>
      <c r="H418" s="52"/>
      <c r="I418" s="52"/>
    </row>
    <row r="419" spans="1:9" s="53" customFormat="1">
      <c r="A419" s="49"/>
      <c r="B419" s="50"/>
      <c r="C419" s="51"/>
      <c r="D419" s="49"/>
      <c r="E419" s="52"/>
      <c r="F419" s="52"/>
      <c r="G419" s="52"/>
      <c r="H419" s="52"/>
      <c r="I419" s="52"/>
    </row>
    <row r="420" spans="1:9" s="53" customFormat="1">
      <c r="A420" s="49"/>
      <c r="B420" s="50"/>
      <c r="C420" s="51"/>
      <c r="D420" s="49"/>
      <c r="E420" s="52"/>
      <c r="F420" s="52"/>
      <c r="G420" s="52"/>
      <c r="H420" s="52"/>
      <c r="I420" s="52"/>
    </row>
    <row r="421" spans="1:9" s="53" customFormat="1">
      <c r="A421" s="49"/>
      <c r="B421" s="50"/>
      <c r="C421" s="51"/>
      <c r="D421" s="49"/>
      <c r="E421" s="52"/>
      <c r="F421" s="52"/>
      <c r="G421" s="52"/>
      <c r="H421" s="52"/>
      <c r="I421" s="52"/>
    </row>
    <row r="422" spans="1:9" s="53" customFormat="1">
      <c r="A422" s="49"/>
      <c r="B422" s="50"/>
      <c r="C422" s="51"/>
      <c r="D422" s="49"/>
      <c r="E422" s="52"/>
      <c r="F422" s="52"/>
      <c r="G422" s="52"/>
      <c r="H422" s="52"/>
      <c r="I422" s="52"/>
    </row>
    <row r="423" spans="1:9" s="53" customFormat="1">
      <c r="A423" s="49"/>
      <c r="B423" s="50"/>
      <c r="C423" s="51"/>
      <c r="D423" s="49"/>
      <c r="E423" s="52"/>
      <c r="F423" s="52"/>
      <c r="G423" s="52"/>
      <c r="H423" s="52"/>
      <c r="I423" s="52"/>
    </row>
    <row r="424" spans="1:9" s="53" customFormat="1">
      <c r="A424" s="49"/>
      <c r="B424" s="50"/>
      <c r="C424" s="51"/>
      <c r="D424" s="49"/>
      <c r="E424" s="52"/>
      <c r="F424" s="52"/>
      <c r="G424" s="52"/>
      <c r="H424" s="52"/>
      <c r="I424" s="52"/>
    </row>
    <row r="425" spans="1:9" s="53" customFormat="1">
      <c r="A425" s="49"/>
      <c r="B425" s="50"/>
      <c r="C425" s="51"/>
      <c r="D425" s="49"/>
      <c r="E425" s="52"/>
      <c r="F425" s="52"/>
      <c r="G425" s="52"/>
      <c r="H425" s="52"/>
      <c r="I425" s="52"/>
    </row>
    <row r="426" spans="1:9" s="53" customFormat="1">
      <c r="A426" s="49"/>
      <c r="B426" s="50"/>
      <c r="C426" s="51"/>
      <c r="D426" s="49"/>
      <c r="E426" s="52"/>
      <c r="F426" s="52"/>
      <c r="G426" s="52"/>
      <c r="H426" s="52"/>
      <c r="I426" s="52"/>
    </row>
    <row r="427" spans="1:9" s="53" customFormat="1">
      <c r="A427" s="49"/>
      <c r="B427" s="50"/>
      <c r="C427" s="51"/>
      <c r="D427" s="49"/>
      <c r="E427" s="52"/>
      <c r="F427" s="52"/>
      <c r="G427" s="52"/>
      <c r="H427" s="52"/>
      <c r="I427" s="52"/>
    </row>
    <row r="428" spans="1:9" s="53" customFormat="1">
      <c r="A428" s="49"/>
      <c r="B428" s="50"/>
      <c r="C428" s="51"/>
      <c r="D428" s="49"/>
      <c r="E428" s="52"/>
      <c r="F428" s="52"/>
      <c r="G428" s="52"/>
      <c r="H428" s="52"/>
      <c r="I428" s="52"/>
    </row>
    <row r="429" spans="1:9" s="53" customFormat="1">
      <c r="A429" s="49"/>
      <c r="B429" s="50"/>
      <c r="C429" s="51"/>
      <c r="D429" s="49"/>
      <c r="E429" s="52"/>
      <c r="F429" s="52"/>
      <c r="G429" s="52"/>
      <c r="H429" s="52"/>
      <c r="I429" s="52"/>
    </row>
    <row r="430" spans="1:9" s="53" customFormat="1">
      <c r="A430" s="49"/>
      <c r="B430" s="50"/>
      <c r="C430" s="51"/>
      <c r="D430" s="49"/>
      <c r="E430" s="52"/>
      <c r="F430" s="52"/>
      <c r="G430" s="52"/>
      <c r="H430" s="52"/>
      <c r="I430" s="52"/>
    </row>
    <row r="431" spans="1:9" s="53" customFormat="1">
      <c r="A431" s="49"/>
      <c r="B431" s="50"/>
      <c r="C431" s="51"/>
      <c r="D431" s="49"/>
      <c r="E431" s="52"/>
      <c r="F431" s="52"/>
      <c r="G431" s="52"/>
      <c r="H431" s="52"/>
      <c r="I431" s="52"/>
    </row>
    <row r="432" spans="1:9" s="53" customFormat="1">
      <c r="A432" s="49"/>
      <c r="B432" s="50"/>
      <c r="C432" s="51"/>
      <c r="D432" s="49"/>
      <c r="E432" s="52"/>
      <c r="F432" s="52"/>
      <c r="G432" s="52"/>
      <c r="H432" s="52"/>
      <c r="I432" s="52"/>
    </row>
    <row r="433" spans="1:9" s="53" customFormat="1">
      <c r="A433" s="49"/>
      <c r="B433" s="50"/>
      <c r="C433" s="51"/>
      <c r="D433" s="49"/>
      <c r="E433" s="52"/>
      <c r="F433" s="52"/>
      <c r="G433" s="52"/>
      <c r="H433" s="52"/>
      <c r="I433" s="52"/>
    </row>
    <row r="434" spans="1:9" s="53" customFormat="1">
      <c r="A434" s="49"/>
      <c r="B434" s="50"/>
      <c r="C434" s="51"/>
      <c r="D434" s="49"/>
      <c r="E434" s="52"/>
      <c r="F434" s="52"/>
      <c r="G434" s="52"/>
      <c r="H434" s="52"/>
      <c r="I434" s="52"/>
    </row>
    <row r="435" spans="1:9" s="53" customFormat="1">
      <c r="A435" s="49"/>
      <c r="B435" s="50"/>
      <c r="C435" s="51"/>
      <c r="D435" s="49"/>
      <c r="E435" s="52"/>
      <c r="F435" s="52"/>
      <c r="G435" s="52"/>
      <c r="H435" s="52"/>
      <c r="I435" s="52"/>
    </row>
    <row r="436" spans="1:9" s="53" customFormat="1">
      <c r="A436" s="49"/>
      <c r="B436" s="50"/>
      <c r="C436" s="51"/>
      <c r="D436" s="49"/>
      <c r="E436" s="52"/>
      <c r="F436" s="52"/>
      <c r="G436" s="52"/>
      <c r="H436" s="52"/>
      <c r="I436" s="52"/>
    </row>
    <row r="437" spans="1:9" s="53" customFormat="1">
      <c r="A437" s="49"/>
      <c r="B437" s="50"/>
      <c r="C437" s="51"/>
      <c r="D437" s="49"/>
      <c r="E437" s="52"/>
      <c r="F437" s="52"/>
      <c r="G437" s="52"/>
      <c r="H437" s="52"/>
      <c r="I437" s="52"/>
    </row>
    <row r="438" spans="1:9" s="53" customFormat="1">
      <c r="A438" s="49"/>
      <c r="B438" s="50"/>
      <c r="C438" s="51"/>
      <c r="D438" s="49"/>
      <c r="E438" s="52"/>
      <c r="F438" s="52"/>
      <c r="G438" s="52"/>
      <c r="H438" s="52"/>
      <c r="I438" s="52"/>
    </row>
    <row r="439" spans="1:9" s="53" customFormat="1">
      <c r="A439" s="49"/>
      <c r="B439" s="50"/>
      <c r="C439" s="51"/>
      <c r="D439" s="49"/>
      <c r="E439" s="52"/>
      <c r="F439" s="52"/>
      <c r="G439" s="52"/>
      <c r="H439" s="52"/>
      <c r="I439" s="52"/>
    </row>
    <row r="440" spans="1:9" s="53" customFormat="1">
      <c r="A440" s="49"/>
      <c r="B440" s="50"/>
      <c r="C440" s="51"/>
      <c r="D440" s="49"/>
      <c r="E440" s="52"/>
      <c r="F440" s="52"/>
      <c r="G440" s="52"/>
      <c r="H440" s="52"/>
      <c r="I440" s="52"/>
    </row>
    <row r="441" spans="1:9" s="53" customFormat="1">
      <c r="A441" s="49"/>
      <c r="B441" s="50"/>
      <c r="C441" s="51"/>
      <c r="D441" s="49"/>
      <c r="E441" s="52"/>
      <c r="F441" s="52"/>
      <c r="G441" s="52"/>
      <c r="H441" s="52"/>
      <c r="I441" s="52"/>
    </row>
    <row r="442" spans="1:9" s="53" customFormat="1">
      <c r="A442" s="49"/>
      <c r="B442" s="50"/>
      <c r="C442" s="51"/>
      <c r="D442" s="49"/>
      <c r="E442" s="52"/>
      <c r="F442" s="52"/>
      <c r="G442" s="52"/>
      <c r="H442" s="52"/>
      <c r="I442" s="52"/>
    </row>
    <row r="443" spans="1:9" s="53" customFormat="1">
      <c r="A443" s="49"/>
      <c r="B443" s="50"/>
      <c r="C443" s="51"/>
      <c r="D443" s="49"/>
      <c r="E443" s="52"/>
      <c r="F443" s="52"/>
      <c r="G443" s="52"/>
      <c r="H443" s="52"/>
      <c r="I443" s="52"/>
    </row>
    <row r="444" spans="1:9" s="53" customFormat="1">
      <c r="A444" s="49"/>
      <c r="B444" s="50"/>
      <c r="C444" s="51"/>
      <c r="D444" s="49"/>
      <c r="E444" s="52"/>
      <c r="F444" s="52"/>
      <c r="G444" s="52"/>
      <c r="H444" s="52"/>
      <c r="I444" s="52"/>
    </row>
    <row r="445" spans="1:9" s="53" customFormat="1">
      <c r="A445" s="49"/>
      <c r="B445" s="50"/>
      <c r="C445" s="51"/>
      <c r="D445" s="49"/>
      <c r="E445" s="52"/>
      <c r="F445" s="52"/>
      <c r="G445" s="52"/>
      <c r="H445" s="52"/>
      <c r="I445" s="52"/>
    </row>
    <row r="446" spans="1:9" s="53" customFormat="1">
      <c r="A446" s="49"/>
      <c r="B446" s="50"/>
      <c r="C446" s="51"/>
      <c r="D446" s="49"/>
      <c r="E446" s="52"/>
      <c r="F446" s="52"/>
      <c r="G446" s="52"/>
      <c r="H446" s="52"/>
      <c r="I446" s="52"/>
    </row>
    <row r="447" spans="1:9" s="53" customFormat="1">
      <c r="A447" s="49"/>
      <c r="B447" s="50"/>
      <c r="C447" s="51"/>
      <c r="D447" s="49"/>
      <c r="E447" s="52"/>
      <c r="F447" s="52"/>
      <c r="G447" s="52"/>
      <c r="H447" s="52"/>
      <c r="I447" s="52"/>
    </row>
    <row r="448" spans="1:9" s="53" customFormat="1">
      <c r="A448" s="49"/>
      <c r="B448" s="50"/>
      <c r="C448" s="51"/>
      <c r="D448" s="49"/>
      <c r="E448" s="52"/>
      <c r="F448" s="52"/>
      <c r="G448" s="52"/>
      <c r="H448" s="52"/>
      <c r="I448" s="52"/>
    </row>
    <row r="449" spans="1:9" s="53" customFormat="1">
      <c r="A449" s="49"/>
      <c r="B449" s="50"/>
      <c r="C449" s="51"/>
      <c r="D449" s="49"/>
      <c r="E449" s="52"/>
      <c r="F449" s="52"/>
      <c r="G449" s="52"/>
      <c r="H449" s="52"/>
      <c r="I449" s="52"/>
    </row>
    <row r="450" spans="1:9" s="53" customFormat="1">
      <c r="A450" s="49"/>
      <c r="B450" s="50"/>
      <c r="C450" s="51"/>
      <c r="D450" s="49"/>
      <c r="E450" s="52"/>
      <c r="F450" s="52"/>
      <c r="G450" s="52"/>
      <c r="H450" s="52"/>
      <c r="I450" s="52"/>
    </row>
    <row r="451" spans="1:9" s="53" customFormat="1">
      <c r="A451" s="49"/>
      <c r="B451" s="50"/>
      <c r="C451" s="51"/>
      <c r="D451" s="49"/>
      <c r="E451" s="52"/>
      <c r="F451" s="52"/>
      <c r="G451" s="52"/>
      <c r="H451" s="52"/>
      <c r="I451" s="52"/>
    </row>
    <row r="452" spans="1:9" s="53" customFormat="1">
      <c r="A452" s="49"/>
      <c r="B452" s="50"/>
      <c r="C452" s="51"/>
      <c r="D452" s="49"/>
      <c r="E452" s="52"/>
      <c r="F452" s="52"/>
      <c r="G452" s="52"/>
      <c r="H452" s="52"/>
      <c r="I452" s="52"/>
    </row>
    <row r="453" spans="1:9" s="53" customFormat="1">
      <c r="A453" s="49"/>
      <c r="B453" s="50"/>
      <c r="C453" s="51"/>
      <c r="D453" s="49"/>
      <c r="E453" s="52"/>
      <c r="F453" s="52"/>
      <c r="G453" s="52"/>
      <c r="H453" s="52"/>
      <c r="I453" s="52"/>
    </row>
    <row r="454" spans="1:9" s="53" customFormat="1">
      <c r="A454" s="49"/>
      <c r="B454" s="50"/>
      <c r="C454" s="51"/>
      <c r="D454" s="49"/>
      <c r="E454" s="52"/>
      <c r="F454" s="52"/>
      <c r="G454" s="52"/>
      <c r="H454" s="52"/>
      <c r="I454" s="52"/>
    </row>
    <row r="455" spans="1:9" s="53" customFormat="1">
      <c r="A455" s="49"/>
      <c r="B455" s="50"/>
      <c r="C455" s="51"/>
      <c r="D455" s="49"/>
      <c r="E455" s="52"/>
      <c r="F455" s="52"/>
      <c r="G455" s="52"/>
      <c r="H455" s="52"/>
      <c r="I455" s="52"/>
    </row>
    <row r="456" spans="1:9" s="53" customFormat="1">
      <c r="A456" s="49"/>
      <c r="B456" s="50"/>
      <c r="C456" s="51"/>
      <c r="D456" s="49"/>
      <c r="E456" s="52"/>
      <c r="F456" s="52"/>
      <c r="G456" s="52"/>
      <c r="H456" s="52"/>
      <c r="I456" s="52"/>
    </row>
    <row r="457" spans="1:9" s="53" customFormat="1">
      <c r="A457" s="49"/>
      <c r="B457" s="50"/>
      <c r="C457" s="51"/>
      <c r="D457" s="49"/>
      <c r="E457" s="52"/>
      <c r="F457" s="52"/>
      <c r="G457" s="52"/>
      <c r="H457" s="52"/>
      <c r="I457" s="52"/>
    </row>
    <row r="458" spans="1:9" s="53" customFormat="1">
      <c r="A458" s="49"/>
      <c r="B458" s="50"/>
      <c r="C458" s="51"/>
      <c r="D458" s="49"/>
      <c r="E458" s="52"/>
      <c r="F458" s="52"/>
      <c r="G458" s="52"/>
      <c r="H458" s="52"/>
      <c r="I458" s="52"/>
    </row>
    <row r="459" spans="1:9" s="53" customFormat="1">
      <c r="A459" s="49"/>
      <c r="B459" s="50"/>
      <c r="C459" s="51"/>
      <c r="D459" s="49"/>
      <c r="E459" s="52"/>
      <c r="F459" s="52"/>
      <c r="G459" s="52"/>
      <c r="H459" s="52"/>
      <c r="I459" s="52"/>
    </row>
    <row r="460" spans="1:9" s="53" customFormat="1">
      <c r="A460" s="49"/>
      <c r="B460" s="50"/>
      <c r="C460" s="51"/>
      <c r="D460" s="49"/>
      <c r="E460" s="52"/>
      <c r="F460" s="52"/>
      <c r="G460" s="52"/>
      <c r="H460" s="52"/>
      <c r="I460" s="52"/>
    </row>
    <row r="461" spans="1:9" s="53" customFormat="1">
      <c r="A461" s="49"/>
      <c r="B461" s="50"/>
      <c r="C461" s="51"/>
      <c r="D461" s="49"/>
      <c r="E461" s="52"/>
      <c r="F461" s="52"/>
      <c r="G461" s="52"/>
      <c r="H461" s="52"/>
      <c r="I461" s="52"/>
    </row>
    <row r="462" spans="1:9" s="53" customFormat="1">
      <c r="A462" s="49"/>
      <c r="B462" s="50"/>
      <c r="C462" s="51"/>
      <c r="D462" s="49"/>
      <c r="E462" s="52"/>
      <c r="F462" s="52"/>
      <c r="G462" s="52"/>
      <c r="H462" s="52"/>
      <c r="I462" s="52"/>
    </row>
    <row r="463" spans="1:9" s="53" customFormat="1">
      <c r="A463" s="49"/>
      <c r="B463" s="50"/>
      <c r="C463" s="51"/>
      <c r="D463" s="49"/>
      <c r="E463" s="52"/>
      <c r="F463" s="52"/>
      <c r="G463" s="52"/>
      <c r="H463" s="52"/>
      <c r="I463" s="52"/>
    </row>
    <row r="464" spans="1:9" s="53" customFormat="1">
      <c r="A464" s="49"/>
      <c r="B464" s="50"/>
      <c r="C464" s="51"/>
      <c r="D464" s="49"/>
      <c r="E464" s="52"/>
      <c r="F464" s="52"/>
      <c r="G464" s="52"/>
      <c r="H464" s="52"/>
      <c r="I464" s="52"/>
    </row>
    <row r="465" spans="1:9" s="53" customFormat="1">
      <c r="A465" s="49"/>
      <c r="B465" s="50"/>
      <c r="C465" s="51"/>
      <c r="D465" s="49"/>
      <c r="E465" s="52"/>
      <c r="F465" s="52"/>
      <c r="G465" s="52"/>
      <c r="H465" s="52"/>
      <c r="I465" s="52"/>
    </row>
    <row r="466" spans="1:9" s="53" customFormat="1">
      <c r="A466" s="49"/>
      <c r="B466" s="50"/>
      <c r="C466" s="51"/>
      <c r="D466" s="49"/>
      <c r="E466" s="52"/>
      <c r="F466" s="52"/>
      <c r="G466" s="52"/>
      <c r="H466" s="52"/>
      <c r="I466" s="52"/>
    </row>
    <row r="467" spans="1:9" s="53" customFormat="1">
      <c r="A467" s="49"/>
      <c r="B467" s="50"/>
      <c r="C467" s="51"/>
      <c r="D467" s="49"/>
      <c r="E467" s="52"/>
      <c r="F467" s="52"/>
      <c r="G467" s="52"/>
      <c r="H467" s="52"/>
      <c r="I467" s="52"/>
    </row>
    <row r="468" spans="1:9" s="53" customFormat="1">
      <c r="A468" s="49"/>
      <c r="B468" s="50"/>
      <c r="C468" s="51"/>
      <c r="D468" s="49"/>
      <c r="E468" s="52"/>
      <c r="F468" s="52"/>
      <c r="G468" s="52"/>
      <c r="H468" s="52"/>
      <c r="I468" s="52"/>
    </row>
    <row r="469" spans="1:9" s="53" customFormat="1">
      <c r="A469" s="49"/>
      <c r="B469" s="50"/>
      <c r="C469" s="51"/>
      <c r="D469" s="49"/>
      <c r="E469" s="52"/>
      <c r="F469" s="52"/>
      <c r="G469" s="52"/>
      <c r="H469" s="52"/>
      <c r="I469" s="52"/>
    </row>
    <row r="470" spans="1:9" s="53" customFormat="1">
      <c r="A470" s="49"/>
      <c r="B470" s="50"/>
      <c r="C470" s="51"/>
      <c r="D470" s="49"/>
      <c r="E470" s="52"/>
      <c r="F470" s="52"/>
      <c r="G470" s="52"/>
      <c r="H470" s="52"/>
      <c r="I470" s="52"/>
    </row>
    <row r="471" spans="1:9" s="53" customFormat="1">
      <c r="A471" s="49"/>
      <c r="B471" s="50"/>
      <c r="C471" s="51"/>
      <c r="D471" s="49"/>
      <c r="E471" s="52"/>
      <c r="F471" s="52"/>
      <c r="G471" s="52"/>
      <c r="H471" s="52"/>
      <c r="I471" s="52"/>
    </row>
    <row r="472" spans="1:9" s="53" customFormat="1">
      <c r="A472" s="49"/>
      <c r="B472" s="50"/>
      <c r="C472" s="51"/>
      <c r="D472" s="49"/>
      <c r="E472" s="52"/>
      <c r="F472" s="52"/>
      <c r="G472" s="52"/>
      <c r="H472" s="52"/>
      <c r="I472" s="52"/>
    </row>
    <row r="473" spans="1:9" s="53" customFormat="1">
      <c r="A473" s="49"/>
      <c r="B473" s="50"/>
      <c r="C473" s="51"/>
      <c r="D473" s="49"/>
      <c r="E473" s="52"/>
      <c r="F473" s="52"/>
      <c r="G473" s="52"/>
      <c r="H473" s="52"/>
      <c r="I473" s="52"/>
    </row>
    <row r="474" spans="1:9" s="53" customFormat="1">
      <c r="A474" s="49"/>
      <c r="B474" s="50"/>
      <c r="C474" s="51"/>
      <c r="D474" s="49"/>
      <c r="E474" s="52"/>
      <c r="F474" s="52"/>
      <c r="G474" s="52"/>
      <c r="H474" s="52"/>
      <c r="I474" s="52"/>
    </row>
    <row r="475" spans="1:9" s="53" customFormat="1">
      <c r="A475" s="49"/>
      <c r="B475" s="50"/>
      <c r="C475" s="51"/>
      <c r="D475" s="49"/>
      <c r="E475" s="52"/>
      <c r="F475" s="52"/>
      <c r="G475" s="52"/>
      <c r="H475" s="52"/>
      <c r="I475" s="52"/>
    </row>
    <row r="476" spans="1:9" s="53" customFormat="1">
      <c r="A476" s="49"/>
      <c r="B476" s="50"/>
      <c r="C476" s="51"/>
      <c r="D476" s="49"/>
      <c r="E476" s="52"/>
      <c r="F476" s="52"/>
      <c r="G476" s="52"/>
      <c r="H476" s="52"/>
      <c r="I476" s="52"/>
    </row>
    <row r="477" spans="1:9" s="53" customFormat="1">
      <c r="A477" s="49"/>
      <c r="B477" s="50"/>
      <c r="C477" s="51"/>
      <c r="D477" s="49"/>
      <c r="E477" s="52"/>
      <c r="F477" s="52"/>
      <c r="G477" s="52"/>
      <c r="H477" s="52"/>
      <c r="I477" s="52"/>
    </row>
    <row r="478" spans="1:9" s="53" customFormat="1">
      <c r="A478" s="49"/>
      <c r="B478" s="50"/>
      <c r="C478" s="51"/>
      <c r="D478" s="49"/>
      <c r="E478" s="52"/>
      <c r="F478" s="52"/>
      <c r="G478" s="52"/>
      <c r="H478" s="52"/>
      <c r="I478" s="52"/>
    </row>
    <row r="479" spans="1:9" s="53" customFormat="1">
      <c r="A479" s="49"/>
      <c r="B479" s="50"/>
      <c r="C479" s="51"/>
      <c r="D479" s="49"/>
      <c r="E479" s="52"/>
      <c r="F479" s="52"/>
      <c r="G479" s="52"/>
      <c r="H479" s="52"/>
      <c r="I479" s="52"/>
    </row>
    <row r="480" spans="1:9" s="53" customFormat="1">
      <c r="A480" s="49"/>
      <c r="B480" s="50"/>
      <c r="C480" s="51"/>
      <c r="D480" s="49"/>
      <c r="E480" s="52"/>
      <c r="F480" s="52"/>
      <c r="G480" s="52"/>
      <c r="H480" s="52"/>
      <c r="I480" s="52"/>
    </row>
    <row r="481" spans="1:9" s="53" customFormat="1">
      <c r="A481" s="49"/>
      <c r="B481" s="50"/>
      <c r="C481" s="51"/>
      <c r="D481" s="49"/>
      <c r="E481" s="52"/>
      <c r="F481" s="52"/>
      <c r="G481" s="52"/>
      <c r="H481" s="52"/>
      <c r="I481" s="52"/>
    </row>
    <row r="482" spans="1:9" s="53" customFormat="1">
      <c r="A482" s="49"/>
      <c r="B482" s="50"/>
      <c r="C482" s="51"/>
      <c r="D482" s="49"/>
      <c r="E482" s="52"/>
      <c r="F482" s="52"/>
      <c r="G482" s="52"/>
      <c r="H482" s="52"/>
      <c r="I482" s="52"/>
    </row>
    <row r="483" spans="1:9" s="53" customFormat="1">
      <c r="A483" s="49"/>
      <c r="B483" s="50"/>
      <c r="C483" s="51"/>
      <c r="D483" s="49"/>
      <c r="E483" s="52"/>
      <c r="F483" s="52"/>
      <c r="G483" s="52"/>
      <c r="H483" s="52"/>
      <c r="I483" s="52"/>
    </row>
    <row r="484" spans="1:9" s="53" customFormat="1">
      <c r="A484" s="49"/>
      <c r="B484" s="50"/>
      <c r="C484" s="51"/>
      <c r="D484" s="49"/>
      <c r="E484" s="52"/>
      <c r="F484" s="52"/>
      <c r="G484" s="52"/>
      <c r="H484" s="52"/>
      <c r="I484" s="52"/>
    </row>
    <row r="485" spans="1:9" s="53" customFormat="1">
      <c r="A485" s="49"/>
      <c r="B485" s="50"/>
      <c r="C485" s="51"/>
      <c r="D485" s="49"/>
      <c r="E485" s="52"/>
      <c r="F485" s="52"/>
      <c r="G485" s="52"/>
      <c r="H485" s="52"/>
      <c r="I485" s="52"/>
    </row>
    <row r="486" spans="1:9" s="53" customFormat="1">
      <c r="A486" s="49"/>
      <c r="B486" s="50"/>
      <c r="C486" s="51"/>
      <c r="D486" s="49"/>
      <c r="E486" s="52"/>
      <c r="F486" s="52"/>
      <c r="G486" s="52"/>
      <c r="H486" s="52"/>
      <c r="I486" s="52"/>
    </row>
    <row r="487" spans="1:9" s="53" customFormat="1">
      <c r="A487" s="49"/>
      <c r="B487" s="50"/>
      <c r="C487" s="51"/>
      <c r="D487" s="49"/>
      <c r="E487" s="52"/>
      <c r="F487" s="52"/>
      <c r="G487" s="52"/>
      <c r="H487" s="52"/>
      <c r="I487" s="52"/>
    </row>
    <row r="488" spans="1:9" s="53" customFormat="1">
      <c r="A488" s="49"/>
      <c r="B488" s="50"/>
      <c r="C488" s="51"/>
      <c r="D488" s="49"/>
      <c r="E488" s="52"/>
      <c r="F488" s="52"/>
      <c r="G488" s="52"/>
      <c r="H488" s="52"/>
      <c r="I488" s="52"/>
    </row>
    <row r="489" spans="1:9" s="53" customFormat="1">
      <c r="A489" s="49"/>
      <c r="B489" s="50"/>
      <c r="C489" s="51"/>
      <c r="D489" s="49"/>
      <c r="E489" s="52"/>
      <c r="F489" s="52"/>
      <c r="G489" s="52"/>
      <c r="H489" s="52"/>
      <c r="I489" s="52"/>
    </row>
    <row r="490" spans="1:9" s="53" customFormat="1">
      <c r="A490" s="49"/>
      <c r="B490" s="50"/>
      <c r="C490" s="51"/>
      <c r="D490" s="49"/>
      <c r="E490" s="52"/>
      <c r="F490" s="52"/>
      <c r="G490" s="52"/>
      <c r="H490" s="52"/>
      <c r="I490" s="52"/>
    </row>
    <row r="491" spans="1:9" s="53" customFormat="1">
      <c r="A491" s="49"/>
      <c r="B491" s="50"/>
      <c r="C491" s="51"/>
      <c r="D491" s="49"/>
      <c r="E491" s="52"/>
      <c r="F491" s="52"/>
      <c r="G491" s="52"/>
      <c r="H491" s="52"/>
      <c r="I491" s="52"/>
    </row>
    <row r="492" spans="1:9" s="53" customFormat="1">
      <c r="A492" s="49"/>
      <c r="B492" s="50"/>
      <c r="C492" s="51"/>
      <c r="D492" s="49"/>
      <c r="E492" s="52"/>
      <c r="F492" s="52"/>
      <c r="G492" s="52"/>
      <c r="H492" s="52"/>
      <c r="I492" s="52"/>
    </row>
    <row r="493" spans="1:9" s="53" customFormat="1">
      <c r="A493" s="49"/>
      <c r="B493" s="50"/>
      <c r="C493" s="51"/>
      <c r="D493" s="49"/>
      <c r="E493" s="52"/>
      <c r="F493" s="52"/>
      <c r="G493" s="52"/>
      <c r="H493" s="52"/>
      <c r="I493" s="52"/>
    </row>
    <row r="494" spans="1:9" s="53" customFormat="1">
      <c r="A494" s="49"/>
      <c r="B494" s="50"/>
      <c r="C494" s="51"/>
      <c r="D494" s="49"/>
      <c r="E494" s="52"/>
      <c r="F494" s="52"/>
      <c r="G494" s="52"/>
      <c r="H494" s="52"/>
      <c r="I494" s="52"/>
    </row>
    <row r="495" spans="1:9" s="53" customFormat="1">
      <c r="A495" s="49"/>
      <c r="B495" s="50"/>
      <c r="C495" s="51"/>
      <c r="D495" s="49"/>
      <c r="E495" s="52"/>
      <c r="F495" s="52"/>
      <c r="G495" s="52"/>
      <c r="H495" s="52"/>
      <c r="I495" s="52"/>
    </row>
    <row r="496" spans="1:9" s="53" customFormat="1">
      <c r="A496" s="49"/>
      <c r="B496" s="50"/>
      <c r="C496" s="51"/>
      <c r="D496" s="49"/>
      <c r="E496" s="52"/>
      <c r="F496" s="52"/>
      <c r="G496" s="52"/>
      <c r="H496" s="52"/>
      <c r="I496" s="52"/>
    </row>
    <row r="497" spans="1:9" s="53" customFormat="1">
      <c r="A497" s="49"/>
      <c r="B497" s="50"/>
      <c r="C497" s="51"/>
      <c r="D497" s="49"/>
      <c r="E497" s="52"/>
      <c r="F497" s="52"/>
      <c r="G497" s="52"/>
      <c r="H497" s="52"/>
      <c r="I497" s="52"/>
    </row>
    <row r="498" spans="1:9" s="53" customFormat="1">
      <c r="A498" s="49"/>
      <c r="B498" s="50"/>
      <c r="C498" s="51"/>
      <c r="D498" s="49"/>
      <c r="E498" s="52"/>
      <c r="F498" s="52"/>
      <c r="G498" s="52"/>
      <c r="H498" s="52"/>
      <c r="I498" s="52"/>
    </row>
    <row r="499" spans="1:9" s="53" customFormat="1">
      <c r="A499" s="49"/>
      <c r="B499" s="50"/>
      <c r="C499" s="51"/>
      <c r="D499" s="49"/>
      <c r="E499" s="52"/>
      <c r="F499" s="52"/>
      <c r="G499" s="52"/>
      <c r="H499" s="52"/>
      <c r="I499" s="52"/>
    </row>
    <row r="500" spans="1:9" s="53" customFormat="1">
      <c r="A500" s="49"/>
      <c r="B500" s="50"/>
      <c r="C500" s="51"/>
      <c r="D500" s="49"/>
      <c r="E500" s="52"/>
      <c r="F500" s="52"/>
      <c r="G500" s="52"/>
      <c r="H500" s="52"/>
      <c r="I500" s="52"/>
    </row>
    <row r="501" spans="1:9" s="53" customFormat="1">
      <c r="A501" s="49"/>
      <c r="B501" s="50"/>
      <c r="C501" s="51"/>
      <c r="D501" s="49"/>
      <c r="E501" s="52"/>
      <c r="F501" s="52"/>
      <c r="G501" s="52"/>
      <c r="H501" s="52"/>
      <c r="I501" s="52"/>
    </row>
    <row r="502" spans="1:9" s="53" customFormat="1">
      <c r="A502" s="49"/>
      <c r="B502" s="50"/>
      <c r="C502" s="51"/>
      <c r="D502" s="49"/>
      <c r="E502" s="52"/>
      <c r="F502" s="52"/>
      <c r="G502" s="52"/>
      <c r="H502" s="52"/>
      <c r="I502" s="52"/>
    </row>
    <row r="503" spans="1:9" s="53" customFormat="1">
      <c r="A503" s="49"/>
      <c r="B503" s="50"/>
      <c r="C503" s="51"/>
      <c r="D503" s="49"/>
      <c r="E503" s="52"/>
      <c r="F503" s="52"/>
      <c r="G503" s="52"/>
      <c r="H503" s="52"/>
      <c r="I503" s="52"/>
    </row>
    <row r="504" spans="1:9" s="53" customFormat="1">
      <c r="A504" s="49"/>
      <c r="B504" s="50"/>
      <c r="C504" s="51"/>
      <c r="D504" s="49"/>
      <c r="E504" s="52"/>
      <c r="F504" s="52"/>
      <c r="G504" s="52"/>
      <c r="H504" s="52"/>
      <c r="I504" s="52"/>
    </row>
    <row r="505" spans="1:9" s="53" customFormat="1">
      <c r="A505" s="49"/>
      <c r="B505" s="50"/>
      <c r="C505" s="51"/>
      <c r="D505" s="49"/>
      <c r="E505" s="52"/>
      <c r="F505" s="52"/>
      <c r="G505" s="52"/>
      <c r="H505" s="52"/>
      <c r="I505" s="52"/>
    </row>
    <row r="506" spans="1:9" s="53" customFormat="1">
      <c r="A506" s="49"/>
      <c r="B506" s="50"/>
      <c r="C506" s="51"/>
      <c r="D506" s="49"/>
      <c r="E506" s="52"/>
      <c r="F506" s="52"/>
      <c r="G506" s="52"/>
      <c r="H506" s="52"/>
      <c r="I506" s="52"/>
    </row>
    <row r="507" spans="1:9" s="53" customFormat="1">
      <c r="A507" s="49"/>
      <c r="B507" s="50"/>
      <c r="C507" s="51"/>
      <c r="D507" s="49"/>
      <c r="E507" s="52"/>
      <c r="F507" s="52"/>
      <c r="G507" s="52"/>
      <c r="H507" s="52"/>
      <c r="I507" s="52"/>
    </row>
    <row r="508" spans="1:9" s="53" customFormat="1">
      <c r="A508" s="49"/>
      <c r="B508" s="50"/>
      <c r="C508" s="51"/>
      <c r="D508" s="49"/>
      <c r="E508" s="52"/>
      <c r="F508" s="52"/>
      <c r="G508" s="52"/>
      <c r="H508" s="52"/>
      <c r="I508" s="52"/>
    </row>
    <row r="509" spans="1:9" s="53" customFormat="1">
      <c r="A509" s="49"/>
      <c r="B509" s="50"/>
      <c r="C509" s="51"/>
      <c r="D509" s="49"/>
      <c r="E509" s="52"/>
      <c r="F509" s="52"/>
      <c r="G509" s="52"/>
      <c r="H509" s="52"/>
      <c r="I509" s="52"/>
    </row>
    <row r="510" spans="1:9" s="53" customFormat="1">
      <c r="A510" s="49"/>
      <c r="B510" s="50"/>
      <c r="C510" s="51"/>
      <c r="D510" s="49"/>
      <c r="E510" s="52"/>
      <c r="F510" s="52"/>
      <c r="G510" s="52"/>
      <c r="H510" s="52"/>
      <c r="I510" s="52"/>
    </row>
    <row r="511" spans="1:9" s="53" customFormat="1">
      <c r="A511" s="49"/>
      <c r="B511" s="50"/>
      <c r="C511" s="51"/>
      <c r="D511" s="49"/>
      <c r="E511" s="52"/>
      <c r="F511" s="52"/>
      <c r="G511" s="52"/>
      <c r="H511" s="52"/>
      <c r="I511" s="52"/>
    </row>
    <row r="512" spans="1:9" s="53" customFormat="1">
      <c r="A512" s="49"/>
      <c r="B512" s="50"/>
      <c r="C512" s="51"/>
      <c r="D512" s="49"/>
      <c r="E512" s="52"/>
      <c r="F512" s="52"/>
      <c r="G512" s="52"/>
      <c r="H512" s="52"/>
      <c r="I512" s="52"/>
    </row>
    <row r="513" spans="1:9" s="53" customFormat="1">
      <c r="A513" s="49"/>
      <c r="B513" s="50"/>
      <c r="C513" s="51"/>
      <c r="D513" s="49"/>
      <c r="E513" s="52"/>
      <c r="F513" s="52"/>
      <c r="G513" s="52"/>
      <c r="H513" s="52"/>
      <c r="I513" s="52"/>
    </row>
    <row r="514" spans="1:9" s="53" customFormat="1">
      <c r="A514" s="49"/>
      <c r="B514" s="50"/>
      <c r="C514" s="51"/>
      <c r="D514" s="49"/>
      <c r="E514" s="52"/>
      <c r="F514" s="52"/>
      <c r="G514" s="52"/>
      <c r="H514" s="52"/>
      <c r="I514" s="52"/>
    </row>
    <row r="515" spans="1:9" s="53" customFormat="1">
      <c r="A515" s="49"/>
      <c r="B515" s="50"/>
      <c r="C515" s="51"/>
      <c r="D515" s="49"/>
      <c r="E515" s="52"/>
      <c r="F515" s="52"/>
      <c r="G515" s="52"/>
      <c r="H515" s="52"/>
      <c r="I515" s="52"/>
    </row>
    <row r="516" spans="1:9" s="53" customFormat="1">
      <c r="A516" s="49"/>
      <c r="B516" s="50"/>
      <c r="C516" s="51"/>
      <c r="D516" s="49"/>
      <c r="E516" s="52"/>
      <c r="F516" s="52"/>
      <c r="G516" s="52"/>
      <c r="H516" s="52"/>
      <c r="I516" s="52"/>
    </row>
    <row r="517" spans="1:9" s="53" customFormat="1">
      <c r="A517" s="49"/>
      <c r="B517" s="50"/>
      <c r="C517" s="51"/>
      <c r="D517" s="49"/>
      <c r="E517" s="52"/>
      <c r="F517" s="52"/>
      <c r="G517" s="52"/>
      <c r="H517" s="52"/>
      <c r="I517" s="52"/>
    </row>
    <row r="518" spans="1:9" s="53" customFormat="1">
      <c r="A518" s="49"/>
      <c r="B518" s="50"/>
      <c r="C518" s="51"/>
      <c r="D518" s="49"/>
      <c r="E518" s="52"/>
      <c r="F518" s="52"/>
      <c r="G518" s="52"/>
      <c r="H518" s="52"/>
      <c r="I518" s="52"/>
    </row>
    <row r="519" spans="1:9" s="53" customFormat="1">
      <c r="A519" s="49"/>
      <c r="B519" s="50"/>
      <c r="C519" s="51"/>
      <c r="D519" s="49"/>
      <c r="E519" s="52"/>
      <c r="F519" s="52"/>
      <c r="G519" s="52"/>
      <c r="H519" s="52"/>
      <c r="I519" s="52"/>
    </row>
    <row r="520" spans="1:9" s="53" customFormat="1">
      <c r="A520" s="49"/>
      <c r="B520" s="50"/>
      <c r="C520" s="51"/>
      <c r="D520" s="49"/>
      <c r="E520" s="52"/>
      <c r="F520" s="52"/>
      <c r="G520" s="52"/>
      <c r="H520" s="52"/>
      <c r="I520" s="52"/>
    </row>
    <row r="521" spans="1:9" s="53" customFormat="1">
      <c r="A521" s="49"/>
      <c r="B521" s="50"/>
      <c r="C521" s="51"/>
      <c r="D521" s="49"/>
      <c r="E521" s="52"/>
      <c r="F521" s="52"/>
      <c r="G521" s="52"/>
      <c r="H521" s="52"/>
      <c r="I521" s="52"/>
    </row>
    <row r="522" spans="1:9" s="53" customFormat="1">
      <c r="A522" s="49"/>
      <c r="B522" s="50"/>
      <c r="C522" s="51"/>
      <c r="D522" s="49"/>
      <c r="E522" s="52"/>
      <c r="F522" s="52"/>
      <c r="G522" s="52"/>
      <c r="H522" s="52"/>
      <c r="I522" s="52"/>
    </row>
    <row r="523" spans="1:9" s="53" customFormat="1">
      <c r="A523" s="49"/>
      <c r="B523" s="50"/>
      <c r="C523" s="51"/>
      <c r="D523" s="49"/>
      <c r="E523" s="52"/>
      <c r="F523" s="52"/>
      <c r="G523" s="52"/>
      <c r="H523" s="52"/>
      <c r="I523" s="52"/>
    </row>
    <row r="524" spans="1:9" s="53" customFormat="1">
      <c r="A524" s="49"/>
      <c r="B524" s="50"/>
      <c r="C524" s="51"/>
      <c r="D524" s="49"/>
      <c r="E524" s="52"/>
      <c r="F524" s="52"/>
      <c r="G524" s="52"/>
      <c r="H524" s="52"/>
      <c r="I524" s="52"/>
    </row>
    <row r="525" spans="1:9" s="53" customFormat="1">
      <c r="A525" s="49"/>
      <c r="B525" s="50"/>
      <c r="C525" s="51"/>
      <c r="D525" s="49"/>
      <c r="E525" s="52"/>
      <c r="F525" s="52"/>
      <c r="G525" s="52"/>
      <c r="H525" s="52"/>
      <c r="I525" s="52"/>
    </row>
    <row r="526" spans="1:9" s="53" customFormat="1">
      <c r="A526" s="49"/>
      <c r="B526" s="50"/>
      <c r="C526" s="51"/>
      <c r="D526" s="49"/>
      <c r="E526" s="52"/>
      <c r="F526" s="52"/>
      <c r="G526" s="52"/>
      <c r="H526" s="52"/>
      <c r="I526" s="52"/>
    </row>
    <row r="527" spans="1:9" s="53" customFormat="1">
      <c r="A527" s="49"/>
      <c r="B527" s="50"/>
      <c r="C527" s="51"/>
      <c r="D527" s="49"/>
      <c r="E527" s="52"/>
      <c r="F527" s="52"/>
      <c r="G527" s="52"/>
      <c r="H527" s="52"/>
      <c r="I527" s="52"/>
    </row>
    <row r="528" spans="1:9" s="53" customFormat="1">
      <c r="A528" s="49"/>
      <c r="B528" s="50"/>
      <c r="C528" s="51"/>
      <c r="D528" s="49"/>
      <c r="E528" s="52"/>
      <c r="F528" s="52"/>
      <c r="G528" s="52"/>
      <c r="H528" s="52"/>
      <c r="I528" s="52"/>
    </row>
    <row r="529" spans="1:9" s="53" customFormat="1">
      <c r="A529" s="49"/>
      <c r="B529" s="50"/>
      <c r="C529" s="51"/>
      <c r="D529" s="49"/>
      <c r="E529" s="52"/>
      <c r="F529" s="52"/>
      <c r="G529" s="52"/>
      <c r="H529" s="52"/>
      <c r="I529" s="52"/>
    </row>
    <row r="530" spans="1:9" s="53" customFormat="1">
      <c r="A530" s="49"/>
      <c r="B530" s="50"/>
      <c r="C530" s="51"/>
      <c r="D530" s="49"/>
      <c r="E530" s="52"/>
      <c r="F530" s="52"/>
      <c r="G530" s="52"/>
      <c r="H530" s="52"/>
      <c r="I530" s="52"/>
    </row>
    <row r="531" spans="1:9" s="53" customFormat="1">
      <c r="A531" s="49"/>
      <c r="B531" s="50"/>
      <c r="C531" s="51"/>
      <c r="D531" s="49"/>
      <c r="E531" s="52"/>
      <c r="F531" s="52"/>
      <c r="G531" s="52"/>
      <c r="H531" s="52"/>
      <c r="I531" s="52"/>
    </row>
    <row r="532" spans="1:9" s="53" customFormat="1">
      <c r="A532" s="49"/>
      <c r="B532" s="50"/>
      <c r="C532" s="51"/>
      <c r="D532" s="49"/>
      <c r="E532" s="52"/>
      <c r="F532" s="52"/>
      <c r="G532" s="52"/>
      <c r="H532" s="52"/>
      <c r="I532" s="52"/>
    </row>
    <row r="533" spans="1:9" s="53" customFormat="1">
      <c r="A533" s="49"/>
      <c r="B533" s="50"/>
      <c r="C533" s="51"/>
      <c r="D533" s="49"/>
      <c r="E533" s="52"/>
      <c r="F533" s="52"/>
      <c r="G533" s="52"/>
      <c r="H533" s="52"/>
      <c r="I533" s="52"/>
    </row>
    <row r="534" spans="1:9" s="53" customFormat="1">
      <c r="A534" s="49"/>
      <c r="B534" s="50"/>
      <c r="C534" s="51"/>
      <c r="D534" s="49"/>
      <c r="E534" s="52"/>
      <c r="F534" s="52"/>
      <c r="G534" s="52"/>
      <c r="H534" s="52"/>
      <c r="I534" s="52"/>
    </row>
    <row r="535" spans="1:9" s="53" customFormat="1">
      <c r="A535" s="49"/>
      <c r="B535" s="50"/>
      <c r="C535" s="51"/>
      <c r="D535" s="49"/>
      <c r="E535" s="52"/>
      <c r="F535" s="52"/>
      <c r="G535" s="52"/>
      <c r="H535" s="52"/>
      <c r="I535" s="52"/>
    </row>
    <row r="536" spans="1:9" s="53" customFormat="1">
      <c r="A536" s="49"/>
      <c r="B536" s="50"/>
      <c r="C536" s="51"/>
      <c r="D536" s="49"/>
      <c r="E536" s="52"/>
      <c r="F536" s="52"/>
      <c r="G536" s="52"/>
      <c r="H536" s="52"/>
      <c r="I536" s="52"/>
    </row>
    <row r="537" spans="1:9" s="53" customFormat="1">
      <c r="A537" s="49"/>
      <c r="B537" s="50"/>
      <c r="C537" s="51"/>
      <c r="D537" s="49"/>
      <c r="E537" s="52"/>
      <c r="F537" s="52"/>
      <c r="G537" s="52"/>
      <c r="H537" s="52"/>
      <c r="I537" s="52"/>
    </row>
    <row r="538" spans="1:9" s="53" customFormat="1">
      <c r="A538" s="49"/>
      <c r="B538" s="50"/>
      <c r="C538" s="51"/>
      <c r="D538" s="49"/>
      <c r="E538" s="52"/>
      <c r="F538" s="52"/>
      <c r="G538" s="52"/>
      <c r="H538" s="52"/>
      <c r="I538" s="52"/>
    </row>
    <row r="539" spans="1:9" s="53" customFormat="1">
      <c r="A539" s="49"/>
      <c r="B539" s="50"/>
      <c r="C539" s="51"/>
      <c r="D539" s="49"/>
      <c r="E539" s="52"/>
      <c r="F539" s="52"/>
      <c r="G539" s="52"/>
      <c r="H539" s="52"/>
      <c r="I539" s="52"/>
    </row>
    <row r="540" spans="1:9" s="53" customFormat="1">
      <c r="A540" s="49"/>
      <c r="B540" s="50"/>
      <c r="C540" s="51"/>
      <c r="D540" s="49"/>
      <c r="E540" s="52"/>
      <c r="F540" s="52"/>
      <c r="G540" s="52"/>
      <c r="H540" s="52"/>
      <c r="I540" s="52"/>
    </row>
    <row r="541" spans="1:9" s="53" customFormat="1">
      <c r="A541" s="49"/>
      <c r="B541" s="50"/>
      <c r="C541" s="51"/>
      <c r="D541" s="49"/>
      <c r="E541" s="52"/>
      <c r="F541" s="52"/>
      <c r="G541" s="52"/>
      <c r="H541" s="52"/>
      <c r="I541" s="52"/>
    </row>
    <row r="542" spans="1:9" s="53" customFormat="1">
      <c r="A542" s="49"/>
      <c r="B542" s="50"/>
      <c r="C542" s="51"/>
      <c r="D542" s="49"/>
      <c r="E542" s="52"/>
      <c r="F542" s="52"/>
      <c r="G542" s="52"/>
      <c r="H542" s="52"/>
      <c r="I542" s="52"/>
    </row>
    <row r="543" spans="1:9" s="53" customFormat="1">
      <c r="A543" s="49"/>
      <c r="B543" s="50"/>
      <c r="C543" s="51"/>
      <c r="D543" s="49"/>
      <c r="E543" s="52"/>
      <c r="F543" s="52"/>
      <c r="G543" s="52"/>
      <c r="H543" s="52"/>
      <c r="I543" s="52"/>
    </row>
    <row r="544" spans="1:9" s="53" customFormat="1">
      <c r="A544" s="49"/>
      <c r="B544" s="50"/>
      <c r="C544" s="51"/>
      <c r="D544" s="49"/>
      <c r="E544" s="52"/>
      <c r="F544" s="52"/>
      <c r="G544" s="52"/>
      <c r="H544" s="52"/>
      <c r="I544" s="52"/>
    </row>
    <row r="545" spans="1:9" s="53" customFormat="1">
      <c r="A545" s="49"/>
      <c r="B545" s="50"/>
      <c r="C545" s="51"/>
      <c r="D545" s="49"/>
      <c r="E545" s="52"/>
      <c r="F545" s="52"/>
      <c r="G545" s="52"/>
      <c r="H545" s="52"/>
      <c r="I545" s="52"/>
    </row>
    <row r="546" spans="1:9" s="53" customFormat="1">
      <c r="A546" s="49"/>
      <c r="B546" s="50"/>
      <c r="C546" s="51"/>
      <c r="D546" s="49"/>
      <c r="E546" s="52"/>
      <c r="F546" s="52"/>
      <c r="G546" s="52"/>
      <c r="H546" s="52"/>
      <c r="I546" s="52"/>
    </row>
    <row r="547" spans="1:9" s="53" customFormat="1">
      <c r="A547" s="49"/>
      <c r="B547" s="50"/>
      <c r="C547" s="51"/>
      <c r="D547" s="49"/>
      <c r="E547" s="52"/>
      <c r="F547" s="52"/>
      <c r="G547" s="52"/>
      <c r="H547" s="52"/>
      <c r="I547" s="52"/>
    </row>
    <row r="548" spans="1:9" s="53" customFormat="1">
      <c r="A548" s="49"/>
      <c r="B548" s="50"/>
      <c r="C548" s="51"/>
      <c r="D548" s="49"/>
      <c r="E548" s="52"/>
      <c r="F548" s="52"/>
      <c r="G548" s="52"/>
      <c r="H548" s="52"/>
      <c r="I548" s="52"/>
    </row>
    <row r="549" spans="1:9" s="53" customFormat="1">
      <c r="A549" s="49"/>
      <c r="B549" s="50"/>
      <c r="C549" s="51"/>
      <c r="D549" s="49"/>
      <c r="E549" s="52"/>
      <c r="F549" s="52"/>
      <c r="G549" s="52"/>
      <c r="H549" s="52"/>
      <c r="I549" s="52"/>
    </row>
    <row r="550" spans="1:9" s="53" customFormat="1">
      <c r="A550" s="49"/>
      <c r="B550" s="50"/>
      <c r="C550" s="51"/>
      <c r="D550" s="49"/>
      <c r="E550" s="52"/>
      <c r="F550" s="52"/>
      <c r="G550" s="52"/>
      <c r="H550" s="52"/>
      <c r="I550" s="52"/>
    </row>
    <row r="551" spans="1:9" s="53" customFormat="1">
      <c r="A551" s="49"/>
      <c r="B551" s="50"/>
      <c r="C551" s="51"/>
      <c r="D551" s="49"/>
      <c r="E551" s="52"/>
      <c r="F551" s="52"/>
      <c r="G551" s="52"/>
      <c r="H551" s="52"/>
      <c r="I551" s="52"/>
    </row>
    <row r="552" spans="1:9" s="53" customFormat="1">
      <c r="A552" s="49"/>
      <c r="B552" s="50"/>
      <c r="C552" s="51"/>
      <c r="D552" s="49"/>
      <c r="E552" s="52"/>
      <c r="F552" s="52"/>
      <c r="G552" s="52"/>
      <c r="H552" s="52"/>
      <c r="I552" s="52"/>
    </row>
    <row r="553" spans="1:9" s="53" customFormat="1">
      <c r="A553" s="49"/>
      <c r="B553" s="50"/>
      <c r="C553" s="51"/>
      <c r="D553" s="49"/>
      <c r="E553" s="52"/>
      <c r="F553" s="52"/>
      <c r="G553" s="52"/>
      <c r="H553" s="52"/>
      <c r="I553" s="52"/>
    </row>
    <row r="554" spans="1:9" s="53" customFormat="1">
      <c r="A554" s="49"/>
      <c r="B554" s="50"/>
      <c r="C554" s="51"/>
      <c r="D554" s="49"/>
      <c r="E554" s="52"/>
      <c r="F554" s="52"/>
      <c r="G554" s="52"/>
      <c r="H554" s="52"/>
      <c r="I554" s="52"/>
    </row>
    <row r="555" spans="1:9" s="53" customFormat="1">
      <c r="A555" s="49"/>
      <c r="B555" s="50"/>
      <c r="C555" s="51"/>
      <c r="D555" s="49"/>
      <c r="E555" s="52"/>
      <c r="F555" s="52"/>
      <c r="G555" s="52"/>
      <c r="H555" s="52"/>
      <c r="I555" s="52"/>
    </row>
    <row r="556" spans="1:9" s="53" customFormat="1">
      <c r="A556" s="49"/>
      <c r="B556" s="50"/>
      <c r="C556" s="51"/>
      <c r="D556" s="49"/>
      <c r="E556" s="52"/>
      <c r="F556" s="52"/>
      <c r="G556" s="52"/>
      <c r="H556" s="52"/>
      <c r="I556" s="52"/>
    </row>
    <row r="557" spans="1:9" s="53" customFormat="1">
      <c r="A557" s="49"/>
      <c r="B557" s="50"/>
      <c r="C557" s="51"/>
      <c r="D557" s="49"/>
      <c r="E557" s="52"/>
      <c r="F557" s="52"/>
      <c r="G557" s="52"/>
      <c r="H557" s="52"/>
      <c r="I557" s="52"/>
    </row>
    <row r="558" spans="1:9" s="53" customFormat="1">
      <c r="A558" s="49"/>
      <c r="B558" s="50"/>
      <c r="C558" s="51"/>
      <c r="D558" s="49"/>
      <c r="E558" s="52"/>
      <c r="F558" s="52"/>
      <c r="G558" s="52"/>
      <c r="H558" s="52"/>
      <c r="I558" s="52"/>
    </row>
    <row r="559" spans="1:9" s="53" customFormat="1">
      <c r="A559" s="49"/>
      <c r="B559" s="50"/>
      <c r="C559" s="51"/>
      <c r="D559" s="49"/>
      <c r="E559" s="52"/>
      <c r="F559" s="52"/>
      <c r="G559" s="52"/>
      <c r="H559" s="52"/>
      <c r="I559" s="52"/>
    </row>
    <row r="560" spans="1:9" s="53" customFormat="1">
      <c r="A560" s="49"/>
      <c r="B560" s="50"/>
      <c r="C560" s="51"/>
      <c r="D560" s="49"/>
      <c r="E560" s="52"/>
      <c r="F560" s="52"/>
      <c r="G560" s="52"/>
      <c r="H560" s="52"/>
      <c r="I560" s="52"/>
    </row>
    <row r="561" spans="1:9" s="53" customFormat="1">
      <c r="A561" s="49"/>
      <c r="B561" s="50"/>
      <c r="C561" s="51"/>
      <c r="D561" s="49"/>
      <c r="E561" s="52"/>
      <c r="F561" s="52"/>
      <c r="G561" s="52"/>
      <c r="H561" s="52"/>
      <c r="I561" s="52"/>
    </row>
    <row r="562" spans="1:9" s="53" customFormat="1">
      <c r="A562" s="49"/>
      <c r="B562" s="50"/>
      <c r="C562" s="51"/>
      <c r="D562" s="49"/>
      <c r="E562" s="52"/>
      <c r="F562" s="52"/>
      <c r="G562" s="52"/>
      <c r="H562" s="52"/>
      <c r="I562" s="52"/>
    </row>
    <row r="563" spans="1:9" s="53" customFormat="1">
      <c r="A563" s="49"/>
      <c r="B563" s="50"/>
      <c r="C563" s="51"/>
      <c r="D563" s="49"/>
      <c r="E563" s="52"/>
      <c r="F563" s="52"/>
      <c r="G563" s="52"/>
      <c r="H563" s="52"/>
      <c r="I563" s="52"/>
    </row>
    <row r="564" spans="1:9" s="53" customFormat="1">
      <c r="A564" s="49"/>
      <c r="B564" s="50"/>
      <c r="C564" s="51"/>
      <c r="D564" s="49"/>
      <c r="E564" s="52"/>
      <c r="F564" s="52"/>
      <c r="G564" s="52"/>
      <c r="H564" s="52"/>
      <c r="I564" s="52"/>
    </row>
    <row r="565" spans="1:9" s="53" customFormat="1">
      <c r="A565" s="49"/>
      <c r="B565" s="50"/>
      <c r="C565" s="51"/>
      <c r="D565" s="49"/>
      <c r="E565" s="52"/>
      <c r="F565" s="52"/>
      <c r="G565" s="52"/>
      <c r="H565" s="52"/>
      <c r="I565" s="52"/>
    </row>
    <row r="566" spans="1:9" s="53" customFormat="1">
      <c r="A566" s="49"/>
      <c r="B566" s="50"/>
      <c r="C566" s="51"/>
      <c r="D566" s="49"/>
      <c r="E566" s="52"/>
      <c r="F566" s="52"/>
      <c r="G566" s="52"/>
      <c r="H566" s="52"/>
      <c r="I566" s="52"/>
    </row>
    <row r="567" spans="1:9" s="53" customFormat="1">
      <c r="A567" s="49"/>
      <c r="B567" s="50"/>
      <c r="C567" s="51"/>
      <c r="D567" s="49"/>
      <c r="E567" s="52"/>
      <c r="F567" s="52"/>
      <c r="G567" s="52"/>
      <c r="H567" s="52"/>
      <c r="I567" s="52"/>
    </row>
    <row r="568" spans="1:9" s="53" customFormat="1">
      <c r="A568" s="49"/>
      <c r="B568" s="50"/>
      <c r="C568" s="51"/>
      <c r="D568" s="49"/>
      <c r="E568" s="52"/>
      <c r="F568" s="52"/>
      <c r="G568" s="52"/>
      <c r="H568" s="52"/>
      <c r="I568" s="52"/>
    </row>
    <row r="569" spans="1:9" s="53" customFormat="1">
      <c r="A569" s="49"/>
      <c r="B569" s="50"/>
      <c r="C569" s="51"/>
      <c r="D569" s="49"/>
      <c r="E569" s="52"/>
      <c r="F569" s="52"/>
      <c r="G569" s="52"/>
      <c r="H569" s="52"/>
      <c r="I569" s="52"/>
    </row>
    <row r="570" spans="1:9" s="53" customFormat="1">
      <c r="A570" s="49"/>
      <c r="B570" s="50"/>
      <c r="C570" s="51"/>
      <c r="D570" s="49"/>
      <c r="E570" s="52"/>
      <c r="F570" s="52"/>
      <c r="G570" s="52"/>
      <c r="H570" s="52"/>
      <c r="I570" s="52"/>
    </row>
    <row r="571" spans="1:9" s="53" customFormat="1">
      <c r="A571" s="49"/>
      <c r="B571" s="50"/>
      <c r="C571" s="51"/>
      <c r="D571" s="49"/>
      <c r="E571" s="52"/>
      <c r="F571" s="52"/>
      <c r="G571" s="52"/>
      <c r="H571" s="52"/>
      <c r="I571" s="52"/>
    </row>
    <row r="572" spans="1:9" s="53" customFormat="1">
      <c r="A572" s="49"/>
      <c r="B572" s="50"/>
      <c r="C572" s="51"/>
      <c r="D572" s="49"/>
      <c r="E572" s="52"/>
      <c r="F572" s="52"/>
      <c r="G572" s="52"/>
      <c r="H572" s="52"/>
      <c r="I572" s="52"/>
    </row>
    <row r="573" spans="1:9" s="53" customFormat="1">
      <c r="A573" s="49"/>
      <c r="B573" s="50"/>
      <c r="C573" s="51"/>
      <c r="D573" s="49"/>
      <c r="E573" s="52"/>
      <c r="F573" s="52"/>
      <c r="G573" s="52"/>
      <c r="H573" s="52"/>
      <c r="I573" s="52"/>
    </row>
    <row r="574" spans="1:9" s="53" customFormat="1">
      <c r="A574" s="49"/>
      <c r="B574" s="50"/>
      <c r="C574" s="51"/>
      <c r="D574" s="49"/>
      <c r="E574" s="52"/>
      <c r="F574" s="52"/>
      <c r="G574" s="52"/>
      <c r="H574" s="52"/>
      <c r="I574" s="52"/>
    </row>
    <row r="575" spans="1:9" s="53" customFormat="1">
      <c r="A575" s="49"/>
      <c r="B575" s="50"/>
      <c r="C575" s="51"/>
      <c r="D575" s="49"/>
      <c r="E575" s="52"/>
      <c r="F575" s="52"/>
      <c r="G575" s="52"/>
      <c r="H575" s="52"/>
      <c r="I575" s="52"/>
    </row>
    <row r="576" spans="1:9" s="53" customFormat="1">
      <c r="A576" s="49"/>
      <c r="B576" s="50"/>
      <c r="C576" s="51"/>
      <c r="D576" s="49"/>
      <c r="E576" s="52"/>
      <c r="F576" s="52"/>
      <c r="G576" s="52"/>
      <c r="H576" s="52"/>
      <c r="I576" s="52"/>
    </row>
    <row r="577" spans="1:9" s="53" customFormat="1">
      <c r="A577" s="49"/>
      <c r="B577" s="50"/>
      <c r="C577" s="51"/>
      <c r="D577" s="49"/>
      <c r="E577" s="52"/>
      <c r="F577" s="52"/>
      <c r="G577" s="52"/>
      <c r="H577" s="52"/>
      <c r="I577" s="52"/>
    </row>
    <row r="578" spans="1:9" s="53" customFormat="1">
      <c r="A578" s="49"/>
      <c r="B578" s="50"/>
      <c r="C578" s="51"/>
      <c r="D578" s="49"/>
      <c r="E578" s="52"/>
      <c r="F578" s="52"/>
      <c r="G578" s="52"/>
      <c r="H578" s="52"/>
      <c r="I578" s="52"/>
    </row>
    <row r="579" spans="1:9" s="53" customFormat="1">
      <c r="A579" s="49"/>
      <c r="B579" s="50"/>
      <c r="C579" s="51"/>
      <c r="D579" s="49"/>
      <c r="E579" s="52"/>
      <c r="F579" s="52"/>
      <c r="G579" s="52"/>
      <c r="H579" s="52"/>
      <c r="I579" s="52"/>
    </row>
    <row r="580" spans="1:9" s="53" customFormat="1">
      <c r="A580" s="49"/>
      <c r="B580" s="50"/>
      <c r="C580" s="51"/>
      <c r="D580" s="49"/>
      <c r="E580" s="52"/>
      <c r="F580" s="52"/>
      <c r="G580" s="52"/>
      <c r="H580" s="52"/>
      <c r="I580" s="52"/>
    </row>
    <row r="581" spans="1:9" s="53" customFormat="1">
      <c r="A581" s="49"/>
      <c r="B581" s="50"/>
      <c r="C581" s="51"/>
      <c r="D581" s="49"/>
      <c r="E581" s="52"/>
      <c r="F581" s="52"/>
      <c r="G581" s="52"/>
      <c r="H581" s="52"/>
      <c r="I581" s="52"/>
    </row>
    <row r="582" spans="1:9" s="53" customFormat="1">
      <c r="A582" s="49"/>
      <c r="B582" s="50"/>
      <c r="C582" s="51"/>
      <c r="D582" s="49"/>
      <c r="E582" s="52"/>
      <c r="F582" s="52"/>
      <c r="G582" s="52"/>
      <c r="H582" s="52"/>
      <c r="I582" s="52"/>
    </row>
    <row r="583" spans="1:9" s="53" customFormat="1">
      <c r="A583" s="49"/>
      <c r="B583" s="50"/>
      <c r="C583" s="51"/>
      <c r="D583" s="49"/>
      <c r="E583" s="52"/>
      <c r="F583" s="52"/>
      <c r="G583" s="52"/>
      <c r="H583" s="52"/>
      <c r="I583" s="52"/>
    </row>
    <row r="584" spans="1:9" s="53" customFormat="1">
      <c r="A584" s="49"/>
      <c r="B584" s="50"/>
      <c r="C584" s="51"/>
      <c r="D584" s="49"/>
      <c r="E584" s="52"/>
      <c r="F584" s="52"/>
      <c r="G584" s="52"/>
      <c r="H584" s="52"/>
      <c r="I584" s="52"/>
    </row>
    <row r="585" spans="1:9" s="53" customFormat="1">
      <c r="A585" s="49"/>
      <c r="B585" s="50"/>
      <c r="C585" s="51"/>
      <c r="D585" s="49"/>
      <c r="E585" s="52"/>
      <c r="F585" s="52"/>
      <c r="G585" s="52"/>
      <c r="H585" s="52"/>
      <c r="I585" s="52"/>
    </row>
    <row r="586" spans="1:9" s="53" customFormat="1">
      <c r="A586" s="49"/>
      <c r="B586" s="50"/>
      <c r="C586" s="51"/>
      <c r="D586" s="49"/>
      <c r="E586" s="52"/>
      <c r="F586" s="52"/>
      <c r="G586" s="52"/>
      <c r="H586" s="52"/>
      <c r="I586" s="52"/>
    </row>
    <row r="587" spans="1:9" s="53" customFormat="1">
      <c r="A587" s="49"/>
      <c r="B587" s="50"/>
      <c r="C587" s="51"/>
      <c r="D587" s="49"/>
      <c r="E587" s="52"/>
      <c r="F587" s="52"/>
      <c r="G587" s="52"/>
      <c r="H587" s="52"/>
      <c r="I587" s="52"/>
    </row>
    <row r="588" spans="1:9" s="53" customFormat="1">
      <c r="A588" s="49"/>
      <c r="B588" s="50"/>
      <c r="C588" s="51"/>
      <c r="D588" s="49"/>
      <c r="E588" s="52"/>
      <c r="F588" s="52"/>
      <c r="G588" s="52"/>
      <c r="H588" s="52"/>
      <c r="I588" s="52"/>
    </row>
    <row r="589" spans="1:9" s="53" customFormat="1">
      <c r="A589" s="49"/>
      <c r="B589" s="50"/>
      <c r="C589" s="51"/>
      <c r="D589" s="49"/>
      <c r="E589" s="52"/>
      <c r="F589" s="52"/>
      <c r="G589" s="52"/>
      <c r="H589" s="52"/>
      <c r="I589" s="52"/>
    </row>
    <row r="590" spans="1:9" s="53" customFormat="1">
      <c r="A590" s="49"/>
      <c r="B590" s="50"/>
      <c r="C590" s="51"/>
      <c r="D590" s="49"/>
      <c r="E590" s="52"/>
      <c r="F590" s="52"/>
      <c r="G590" s="52"/>
      <c r="H590" s="52"/>
      <c r="I590" s="52"/>
    </row>
    <row r="591" spans="1:9" s="53" customFormat="1">
      <c r="A591" s="49"/>
      <c r="B591" s="50"/>
      <c r="C591" s="51"/>
      <c r="D591" s="49"/>
      <c r="E591" s="52"/>
      <c r="F591" s="52"/>
      <c r="G591" s="52"/>
      <c r="H591" s="52"/>
      <c r="I591" s="52"/>
    </row>
    <row r="592" spans="1:9" s="53" customFormat="1">
      <c r="A592" s="49"/>
      <c r="B592" s="50"/>
      <c r="C592" s="51"/>
      <c r="D592" s="49"/>
      <c r="E592" s="52"/>
      <c r="F592" s="52"/>
      <c r="G592" s="52"/>
      <c r="H592" s="52"/>
      <c r="I592" s="52"/>
    </row>
    <row r="593" spans="1:9" s="53" customFormat="1">
      <c r="A593" s="49"/>
      <c r="B593" s="50"/>
      <c r="C593" s="51"/>
      <c r="D593" s="49"/>
      <c r="E593" s="52"/>
      <c r="F593" s="52"/>
      <c r="G593" s="52"/>
      <c r="H593" s="52"/>
      <c r="I593" s="52"/>
    </row>
    <row r="594" spans="1:9" s="53" customFormat="1">
      <c r="A594" s="49"/>
      <c r="B594" s="50"/>
      <c r="C594" s="51"/>
      <c r="D594" s="49"/>
      <c r="E594" s="52"/>
      <c r="F594" s="52"/>
      <c r="G594" s="52"/>
      <c r="H594" s="52"/>
      <c r="I594" s="52"/>
    </row>
    <row r="595" spans="1:9" s="53" customFormat="1">
      <c r="A595" s="49"/>
      <c r="B595" s="50"/>
      <c r="C595" s="51"/>
      <c r="D595" s="49"/>
      <c r="E595" s="52"/>
      <c r="F595" s="52"/>
      <c r="G595" s="52"/>
      <c r="H595" s="52"/>
      <c r="I595" s="52"/>
    </row>
    <row r="596" spans="1:9" s="53" customFormat="1">
      <c r="A596" s="49"/>
      <c r="B596" s="50"/>
      <c r="C596" s="51"/>
      <c r="D596" s="49"/>
      <c r="E596" s="52"/>
      <c r="F596" s="52"/>
      <c r="G596" s="52"/>
      <c r="H596" s="52"/>
      <c r="I596" s="52"/>
    </row>
    <row r="597" spans="1:9" s="53" customFormat="1">
      <c r="A597" s="49"/>
      <c r="B597" s="50"/>
      <c r="C597" s="51"/>
      <c r="D597" s="49"/>
      <c r="E597" s="52"/>
      <c r="F597" s="52"/>
      <c r="G597" s="52"/>
      <c r="H597" s="52"/>
      <c r="I597" s="52"/>
    </row>
    <row r="598" spans="1:9" s="53" customFormat="1">
      <c r="A598" s="49"/>
      <c r="B598" s="50"/>
      <c r="C598" s="51"/>
      <c r="D598" s="49"/>
      <c r="E598" s="52"/>
      <c r="F598" s="52"/>
      <c r="G598" s="52"/>
      <c r="H598" s="52"/>
      <c r="I598" s="52"/>
    </row>
    <row r="599" spans="1:9" s="53" customFormat="1">
      <c r="A599" s="49"/>
      <c r="B599" s="50"/>
      <c r="C599" s="51"/>
      <c r="D599" s="49"/>
      <c r="E599" s="52"/>
      <c r="F599" s="52"/>
      <c r="G599" s="52"/>
      <c r="H599" s="52"/>
      <c r="I599" s="52"/>
    </row>
    <row r="600" spans="1:9" s="53" customFormat="1">
      <c r="A600" s="49"/>
      <c r="B600" s="50"/>
      <c r="C600" s="51"/>
      <c r="D600" s="49"/>
      <c r="E600" s="52"/>
      <c r="F600" s="52"/>
      <c r="G600" s="52"/>
      <c r="H600" s="52"/>
      <c r="I600" s="52"/>
    </row>
    <row r="601" spans="1:9" s="53" customFormat="1">
      <c r="A601" s="49"/>
      <c r="B601" s="50"/>
      <c r="C601" s="51"/>
      <c r="D601" s="49"/>
      <c r="E601" s="52"/>
      <c r="F601" s="52"/>
      <c r="G601" s="52"/>
      <c r="H601" s="52"/>
      <c r="I601" s="52"/>
    </row>
    <row r="602" spans="1:9" s="53" customFormat="1">
      <c r="A602" s="49"/>
      <c r="B602" s="50"/>
      <c r="C602" s="51"/>
      <c r="D602" s="49"/>
      <c r="E602" s="52"/>
      <c r="F602" s="52"/>
      <c r="G602" s="52"/>
      <c r="H602" s="52"/>
      <c r="I602" s="52"/>
    </row>
    <row r="603" spans="1:9" s="53" customFormat="1">
      <c r="A603" s="49"/>
      <c r="B603" s="50"/>
      <c r="C603" s="51"/>
      <c r="D603" s="49"/>
      <c r="E603" s="52"/>
      <c r="F603" s="52"/>
      <c r="G603" s="52"/>
      <c r="H603" s="52"/>
      <c r="I603" s="52"/>
    </row>
    <row r="604" spans="1:9" s="53" customFormat="1">
      <c r="A604" s="49"/>
      <c r="B604" s="50"/>
      <c r="C604" s="51"/>
      <c r="D604" s="49"/>
      <c r="E604" s="52"/>
      <c r="F604" s="52"/>
      <c r="G604" s="52"/>
      <c r="H604" s="52"/>
      <c r="I604" s="52"/>
    </row>
    <row r="605" spans="1:9" s="53" customFormat="1">
      <c r="A605" s="49"/>
      <c r="B605" s="50"/>
      <c r="C605" s="51"/>
      <c r="D605" s="49"/>
      <c r="E605" s="52"/>
      <c r="F605" s="52"/>
      <c r="G605" s="52"/>
      <c r="H605" s="52"/>
      <c r="I605" s="52"/>
    </row>
    <row r="606" spans="1:9" s="53" customFormat="1">
      <c r="A606" s="49"/>
      <c r="B606" s="50"/>
      <c r="C606" s="51"/>
      <c r="D606" s="49"/>
      <c r="E606" s="52"/>
      <c r="F606" s="52"/>
      <c r="G606" s="52"/>
      <c r="H606" s="52"/>
      <c r="I606" s="52"/>
    </row>
    <row r="607" spans="1:9" s="53" customFormat="1">
      <c r="A607" s="49"/>
      <c r="B607" s="50"/>
      <c r="C607" s="51"/>
      <c r="D607" s="49"/>
      <c r="E607" s="52"/>
      <c r="F607" s="52"/>
      <c r="G607" s="52"/>
      <c r="H607" s="52"/>
      <c r="I607" s="52"/>
    </row>
    <row r="608" spans="1:9" s="53" customFormat="1">
      <c r="A608" s="49"/>
      <c r="B608" s="50"/>
      <c r="C608" s="51"/>
      <c r="D608" s="49"/>
      <c r="E608" s="52"/>
      <c r="F608" s="52"/>
      <c r="G608" s="52"/>
      <c r="H608" s="52"/>
      <c r="I608" s="52"/>
    </row>
    <row r="609" spans="1:9" s="53" customFormat="1">
      <c r="A609" s="49"/>
      <c r="B609" s="50"/>
      <c r="C609" s="51"/>
      <c r="D609" s="49"/>
      <c r="E609" s="52"/>
      <c r="F609" s="52"/>
      <c r="G609" s="52"/>
      <c r="H609" s="52"/>
      <c r="I609" s="52"/>
    </row>
    <row r="610" spans="1:9" s="53" customFormat="1">
      <c r="A610" s="49"/>
      <c r="B610" s="50"/>
      <c r="C610" s="51"/>
      <c r="D610" s="49"/>
      <c r="E610" s="52"/>
      <c r="F610" s="52"/>
      <c r="G610" s="52"/>
      <c r="H610" s="52"/>
      <c r="I610" s="52"/>
    </row>
    <row r="611" spans="1:9" s="53" customFormat="1">
      <c r="A611" s="49"/>
      <c r="B611" s="50"/>
      <c r="C611" s="51"/>
      <c r="D611" s="49"/>
      <c r="E611" s="52"/>
      <c r="F611" s="52"/>
      <c r="G611" s="52"/>
      <c r="H611" s="52"/>
      <c r="I611" s="52"/>
    </row>
    <row r="612" spans="1:9" s="53" customFormat="1">
      <c r="A612" s="49"/>
      <c r="B612" s="50"/>
      <c r="C612" s="51"/>
      <c r="D612" s="49"/>
      <c r="E612" s="52"/>
      <c r="F612" s="52"/>
      <c r="G612" s="52"/>
      <c r="H612" s="52"/>
      <c r="I612" s="52"/>
    </row>
    <row r="613" spans="1:9" s="53" customFormat="1">
      <c r="A613" s="49"/>
      <c r="B613" s="50"/>
      <c r="C613" s="51"/>
      <c r="D613" s="49"/>
      <c r="E613" s="52"/>
      <c r="F613" s="52"/>
      <c r="G613" s="52"/>
      <c r="H613" s="52"/>
      <c r="I613" s="52"/>
    </row>
    <row r="614" spans="1:9" s="53" customFormat="1">
      <c r="A614" s="49"/>
      <c r="B614" s="50"/>
      <c r="C614" s="51"/>
      <c r="D614" s="49"/>
      <c r="E614" s="52"/>
      <c r="F614" s="52"/>
      <c r="G614" s="52"/>
      <c r="H614" s="52"/>
      <c r="I614" s="52"/>
    </row>
    <row r="615" spans="1:9" s="53" customFormat="1">
      <c r="A615" s="49"/>
      <c r="B615" s="50"/>
      <c r="C615" s="51"/>
      <c r="D615" s="49"/>
      <c r="E615" s="52"/>
      <c r="F615" s="52"/>
      <c r="G615" s="52"/>
      <c r="H615" s="52"/>
      <c r="I615" s="52"/>
    </row>
    <row r="616" spans="1:9" s="53" customFormat="1">
      <c r="A616" s="49"/>
      <c r="B616" s="50"/>
      <c r="C616" s="51"/>
      <c r="D616" s="49"/>
      <c r="E616" s="52"/>
      <c r="F616" s="52"/>
      <c r="G616" s="52"/>
      <c r="H616" s="52"/>
      <c r="I616" s="52"/>
    </row>
    <row r="617" spans="1:9" s="53" customFormat="1">
      <c r="A617" s="49"/>
      <c r="B617" s="50"/>
      <c r="C617" s="51"/>
      <c r="D617" s="49"/>
      <c r="E617" s="52"/>
      <c r="F617" s="52"/>
      <c r="G617" s="52"/>
      <c r="H617" s="52"/>
      <c r="I617" s="52"/>
    </row>
    <row r="618" spans="1:9" s="53" customFormat="1">
      <c r="A618" s="49"/>
      <c r="B618" s="50"/>
      <c r="C618" s="51"/>
      <c r="D618" s="49"/>
      <c r="E618" s="52"/>
      <c r="F618" s="52"/>
      <c r="G618" s="52"/>
      <c r="H618" s="52"/>
      <c r="I618" s="52"/>
    </row>
    <row r="619" spans="1:9" s="53" customFormat="1">
      <c r="A619" s="49"/>
      <c r="B619" s="50"/>
      <c r="C619" s="51"/>
      <c r="D619" s="49"/>
      <c r="E619" s="52"/>
      <c r="F619" s="52"/>
      <c r="G619" s="52"/>
      <c r="H619" s="52"/>
      <c r="I619" s="52"/>
    </row>
    <row r="620" spans="1:9" s="53" customFormat="1">
      <c r="A620" s="49"/>
      <c r="B620" s="50"/>
      <c r="C620" s="51"/>
      <c r="D620" s="49"/>
      <c r="E620" s="52"/>
      <c r="F620" s="52"/>
      <c r="G620" s="52"/>
      <c r="H620" s="52"/>
      <c r="I620" s="52"/>
    </row>
    <row r="621" spans="1:9" s="53" customFormat="1">
      <c r="A621" s="49"/>
      <c r="B621" s="50"/>
      <c r="C621" s="51"/>
      <c r="D621" s="49"/>
      <c r="E621" s="52"/>
      <c r="F621" s="52"/>
      <c r="G621" s="52"/>
      <c r="H621" s="52"/>
      <c r="I621" s="52"/>
    </row>
    <row r="622" spans="1:9" s="53" customFormat="1">
      <c r="A622" s="49"/>
      <c r="B622" s="50"/>
      <c r="C622" s="51"/>
      <c r="D622" s="49"/>
      <c r="E622" s="52"/>
      <c r="F622" s="52"/>
      <c r="G622" s="52"/>
      <c r="H622" s="52"/>
      <c r="I622" s="52"/>
    </row>
    <row r="623" spans="1:9" s="53" customFormat="1">
      <c r="A623" s="49"/>
      <c r="B623" s="50"/>
      <c r="C623" s="51"/>
      <c r="D623" s="49"/>
      <c r="E623" s="52"/>
      <c r="F623" s="52"/>
      <c r="G623" s="52"/>
      <c r="H623" s="52"/>
      <c r="I623" s="52"/>
    </row>
    <row r="624" spans="1:9" s="53" customFormat="1">
      <c r="A624" s="49"/>
      <c r="B624" s="50"/>
      <c r="C624" s="51"/>
      <c r="D624" s="49"/>
      <c r="E624" s="52"/>
      <c r="F624" s="52"/>
      <c r="G624" s="52"/>
      <c r="H624" s="52"/>
      <c r="I624" s="52"/>
    </row>
    <row r="625" spans="1:9" s="53" customFormat="1">
      <c r="A625" s="49"/>
      <c r="B625" s="50"/>
      <c r="C625" s="51"/>
      <c r="D625" s="49"/>
      <c r="E625" s="52"/>
      <c r="F625" s="52"/>
      <c r="G625" s="52"/>
      <c r="H625" s="52"/>
      <c r="I625" s="52"/>
    </row>
    <row r="626" spans="1:9" s="53" customFormat="1">
      <c r="A626" s="49"/>
      <c r="B626" s="50"/>
      <c r="C626" s="51"/>
      <c r="D626" s="49"/>
      <c r="E626" s="52"/>
      <c r="F626" s="52"/>
      <c r="G626" s="52"/>
      <c r="H626" s="52"/>
      <c r="I626" s="52"/>
    </row>
    <row r="627" spans="1:9" s="53" customFormat="1">
      <c r="A627" s="49"/>
      <c r="B627" s="50"/>
      <c r="C627" s="51"/>
      <c r="D627" s="49"/>
      <c r="E627" s="52"/>
      <c r="F627" s="52"/>
      <c r="G627" s="52"/>
      <c r="H627" s="52"/>
      <c r="I627" s="52"/>
    </row>
    <row r="628" spans="1:9" s="53" customFormat="1">
      <c r="A628" s="49"/>
      <c r="B628" s="50"/>
      <c r="C628" s="51"/>
      <c r="D628" s="49"/>
      <c r="E628" s="52"/>
      <c r="F628" s="52"/>
      <c r="G628" s="52"/>
      <c r="H628" s="52"/>
      <c r="I628" s="52"/>
    </row>
    <row r="629" spans="1:9" s="53" customFormat="1">
      <c r="A629" s="49"/>
      <c r="B629" s="50"/>
      <c r="C629" s="51"/>
      <c r="D629" s="49"/>
      <c r="E629" s="52"/>
      <c r="F629" s="52"/>
      <c r="G629" s="52"/>
      <c r="H629" s="52"/>
      <c r="I629" s="52"/>
    </row>
    <row r="630" spans="1:9" s="53" customFormat="1">
      <c r="A630" s="49"/>
      <c r="B630" s="50"/>
      <c r="C630" s="51"/>
      <c r="D630" s="49"/>
      <c r="E630" s="52"/>
      <c r="F630" s="52"/>
      <c r="G630" s="52"/>
      <c r="H630" s="52"/>
      <c r="I630" s="52"/>
    </row>
    <row r="631" spans="1:9" s="53" customFormat="1">
      <c r="A631" s="49"/>
      <c r="B631" s="50"/>
      <c r="C631" s="51"/>
      <c r="D631" s="49"/>
      <c r="E631" s="52"/>
      <c r="F631" s="52"/>
      <c r="G631" s="52"/>
      <c r="H631" s="52"/>
      <c r="I631" s="52"/>
    </row>
    <row r="632" spans="1:9" s="53" customFormat="1">
      <c r="A632" s="49"/>
      <c r="B632" s="50"/>
      <c r="C632" s="51"/>
      <c r="D632" s="49"/>
      <c r="E632" s="52"/>
      <c r="F632" s="52"/>
      <c r="G632" s="52"/>
      <c r="H632" s="52"/>
      <c r="I632" s="52"/>
    </row>
    <row r="633" spans="1:9" s="53" customFormat="1">
      <c r="A633" s="49"/>
      <c r="B633" s="50"/>
      <c r="C633" s="51"/>
      <c r="D633" s="49"/>
      <c r="E633" s="52"/>
      <c r="F633" s="52"/>
      <c r="G633" s="52"/>
      <c r="H633" s="52"/>
      <c r="I633" s="52"/>
    </row>
    <row r="634" spans="1:9" s="53" customFormat="1">
      <c r="A634" s="49"/>
      <c r="B634" s="50"/>
      <c r="C634" s="51"/>
      <c r="D634" s="49"/>
      <c r="E634" s="52"/>
      <c r="F634" s="52"/>
      <c r="G634" s="52"/>
      <c r="H634" s="52"/>
      <c r="I634" s="52"/>
    </row>
    <row r="635" spans="1:9" s="53" customFormat="1">
      <c r="A635" s="49"/>
      <c r="B635" s="50"/>
      <c r="C635" s="51"/>
      <c r="D635" s="49"/>
      <c r="E635" s="52"/>
      <c r="F635" s="52"/>
      <c r="G635" s="52"/>
      <c r="H635" s="52"/>
      <c r="I635" s="52"/>
    </row>
    <row r="636" spans="1:9" s="53" customFormat="1">
      <c r="A636" s="49"/>
      <c r="B636" s="50"/>
      <c r="C636" s="51"/>
      <c r="D636" s="49"/>
      <c r="E636" s="52"/>
      <c r="F636" s="52"/>
      <c r="G636" s="52"/>
      <c r="H636" s="52"/>
      <c r="I636" s="52"/>
    </row>
    <row r="637" spans="1:9" s="53" customFormat="1">
      <c r="A637" s="49"/>
      <c r="B637" s="50"/>
      <c r="C637" s="51"/>
      <c r="D637" s="49"/>
      <c r="E637" s="52"/>
      <c r="F637" s="52"/>
      <c r="G637" s="52"/>
      <c r="H637" s="52"/>
      <c r="I637" s="52"/>
    </row>
    <row r="638" spans="1:9" s="53" customFormat="1">
      <c r="A638" s="49"/>
      <c r="B638" s="50"/>
      <c r="C638" s="51"/>
      <c r="D638" s="49"/>
      <c r="E638" s="52"/>
      <c r="F638" s="52"/>
      <c r="G638" s="52"/>
      <c r="H638" s="52"/>
      <c r="I638" s="52"/>
    </row>
    <row r="639" spans="1:9" s="53" customFormat="1">
      <c r="A639" s="49"/>
      <c r="B639" s="50"/>
      <c r="C639" s="51"/>
      <c r="D639" s="49"/>
      <c r="E639" s="52"/>
      <c r="F639" s="52"/>
      <c r="G639" s="52"/>
      <c r="H639" s="52"/>
      <c r="I639" s="52"/>
    </row>
    <row r="640" spans="1:9" s="53" customFormat="1">
      <c r="A640" s="49"/>
      <c r="B640" s="50"/>
      <c r="C640" s="51"/>
      <c r="D640" s="49"/>
      <c r="E640" s="52"/>
      <c r="F640" s="52"/>
      <c r="G640" s="52"/>
      <c r="H640" s="52"/>
      <c r="I640" s="52"/>
    </row>
    <row r="641" spans="1:9" s="53" customFormat="1">
      <c r="A641" s="49"/>
      <c r="B641" s="50"/>
      <c r="C641" s="51"/>
      <c r="D641" s="49"/>
      <c r="E641" s="52"/>
      <c r="F641" s="52"/>
      <c r="G641" s="52"/>
      <c r="H641" s="52"/>
      <c r="I641" s="52"/>
    </row>
    <row r="642" spans="1:9" s="53" customFormat="1">
      <c r="A642" s="49"/>
      <c r="B642" s="50"/>
      <c r="C642" s="51"/>
      <c r="D642" s="49"/>
      <c r="E642" s="52"/>
      <c r="F642" s="52"/>
      <c r="G642" s="52"/>
      <c r="H642" s="52"/>
      <c r="I642" s="52"/>
    </row>
    <row r="643" spans="1:9" s="53" customFormat="1">
      <c r="A643" s="49"/>
      <c r="B643" s="50"/>
      <c r="C643" s="51"/>
      <c r="D643" s="49"/>
      <c r="E643" s="52"/>
      <c r="F643" s="52"/>
      <c r="G643" s="52"/>
      <c r="H643" s="52"/>
      <c r="I643" s="52"/>
    </row>
    <row r="644" spans="1:9" s="53" customFormat="1">
      <c r="A644" s="49"/>
      <c r="B644" s="50"/>
      <c r="C644" s="51"/>
      <c r="D644" s="49"/>
      <c r="E644" s="52"/>
      <c r="F644" s="52"/>
      <c r="G644" s="52"/>
      <c r="H644" s="52"/>
      <c r="I644" s="52"/>
    </row>
    <row r="645" spans="1:9" s="53" customFormat="1">
      <c r="A645" s="49"/>
      <c r="B645" s="50"/>
      <c r="C645" s="51"/>
      <c r="D645" s="49"/>
      <c r="E645" s="52"/>
      <c r="F645" s="52"/>
      <c r="G645" s="52"/>
      <c r="H645" s="52"/>
      <c r="I645" s="52"/>
    </row>
    <row r="646" spans="1:9" s="53" customFormat="1">
      <c r="A646" s="49"/>
      <c r="B646" s="50"/>
      <c r="C646" s="51"/>
      <c r="D646" s="49"/>
      <c r="E646" s="52"/>
      <c r="F646" s="52"/>
      <c r="G646" s="52"/>
      <c r="H646" s="52"/>
      <c r="I646" s="52"/>
    </row>
    <row r="647" spans="1:9" s="53" customFormat="1">
      <c r="A647" s="49"/>
      <c r="B647" s="50"/>
      <c r="C647" s="51"/>
      <c r="D647" s="49"/>
      <c r="E647" s="52"/>
      <c r="F647" s="52"/>
      <c r="G647" s="52"/>
      <c r="H647" s="52"/>
      <c r="I647" s="52"/>
    </row>
    <row r="648" spans="1:9" s="53" customFormat="1">
      <c r="A648" s="49"/>
      <c r="B648" s="50"/>
      <c r="C648" s="51"/>
      <c r="D648" s="49"/>
      <c r="E648" s="52"/>
      <c r="F648" s="52"/>
      <c r="G648" s="52"/>
      <c r="H648" s="52"/>
      <c r="I648" s="52"/>
    </row>
    <row r="649" spans="1:9" s="53" customFormat="1">
      <c r="A649" s="49"/>
      <c r="B649" s="50"/>
      <c r="C649" s="51"/>
      <c r="D649" s="49"/>
      <c r="E649" s="52"/>
      <c r="F649" s="52"/>
      <c r="G649" s="52"/>
      <c r="H649" s="52"/>
      <c r="I649" s="52"/>
    </row>
    <row r="650" spans="1:9" s="53" customFormat="1">
      <c r="A650" s="49"/>
      <c r="B650" s="50"/>
      <c r="C650" s="51"/>
      <c r="D650" s="49"/>
      <c r="E650" s="52"/>
      <c r="F650" s="52"/>
      <c r="G650" s="52"/>
      <c r="H650" s="52"/>
      <c r="I650" s="52"/>
    </row>
    <row r="651" spans="1:9" s="53" customFormat="1">
      <c r="A651" s="49"/>
      <c r="B651" s="50"/>
      <c r="C651" s="51"/>
      <c r="D651" s="49"/>
      <c r="E651" s="52"/>
      <c r="F651" s="52"/>
      <c r="G651" s="52"/>
      <c r="H651" s="52"/>
      <c r="I651" s="52"/>
    </row>
    <row r="652" spans="1:9" s="53" customFormat="1">
      <c r="A652" s="49"/>
      <c r="B652" s="50"/>
      <c r="C652" s="51"/>
      <c r="D652" s="49"/>
      <c r="E652" s="52"/>
      <c r="F652" s="52"/>
      <c r="G652" s="52"/>
      <c r="H652" s="52"/>
      <c r="I652" s="52"/>
    </row>
    <row r="653" spans="1:9" s="53" customFormat="1">
      <c r="A653" s="49"/>
      <c r="B653" s="50"/>
      <c r="C653" s="51"/>
      <c r="D653" s="49"/>
      <c r="E653" s="52"/>
      <c r="F653" s="52"/>
      <c r="G653" s="52"/>
      <c r="H653" s="52"/>
      <c r="I653" s="52"/>
    </row>
    <row r="654" spans="1:9" s="53" customFormat="1">
      <c r="A654" s="49"/>
      <c r="B654" s="50"/>
      <c r="C654" s="51"/>
      <c r="D654" s="49"/>
      <c r="E654" s="52"/>
      <c r="F654" s="52"/>
      <c r="G654" s="52"/>
      <c r="H654" s="52"/>
      <c r="I654" s="52"/>
    </row>
    <row r="655" spans="1:9" s="53" customFormat="1">
      <c r="A655" s="49"/>
      <c r="B655" s="50"/>
      <c r="C655" s="51"/>
      <c r="D655" s="49"/>
      <c r="E655" s="52"/>
      <c r="F655" s="52"/>
      <c r="G655" s="52"/>
      <c r="H655" s="52"/>
      <c r="I655" s="52"/>
    </row>
    <row r="656" spans="1:9" s="53" customFormat="1">
      <c r="A656" s="49"/>
      <c r="B656" s="50"/>
      <c r="C656" s="51"/>
      <c r="D656" s="49"/>
      <c r="E656" s="52"/>
      <c r="F656" s="52"/>
      <c r="G656" s="52"/>
      <c r="H656" s="52"/>
      <c r="I656" s="52"/>
    </row>
    <row r="657" spans="1:9" s="53" customFormat="1">
      <c r="A657" s="49"/>
      <c r="B657" s="50"/>
      <c r="C657" s="51"/>
      <c r="D657" s="49"/>
      <c r="E657" s="52"/>
      <c r="F657" s="52"/>
      <c r="G657" s="52"/>
      <c r="H657" s="52"/>
      <c r="I657" s="52"/>
    </row>
    <row r="658" spans="1:9" s="53" customFormat="1">
      <c r="A658" s="49"/>
      <c r="B658" s="50"/>
      <c r="C658" s="51"/>
      <c r="D658" s="49"/>
      <c r="E658" s="52"/>
      <c r="F658" s="52"/>
      <c r="G658" s="52"/>
      <c r="H658" s="52"/>
      <c r="I658" s="52"/>
    </row>
    <row r="659" spans="1:9" s="53" customFormat="1">
      <c r="A659" s="49"/>
      <c r="B659" s="50"/>
      <c r="C659" s="51"/>
      <c r="D659" s="49"/>
      <c r="E659" s="52"/>
      <c r="F659" s="52"/>
      <c r="G659" s="52"/>
      <c r="H659" s="52"/>
      <c r="I659" s="52"/>
    </row>
    <row r="660" spans="1:9" s="53" customFormat="1">
      <c r="A660" s="49"/>
      <c r="B660" s="50"/>
      <c r="C660" s="51"/>
      <c r="D660" s="49"/>
      <c r="E660" s="52"/>
      <c r="F660" s="52"/>
      <c r="G660" s="52"/>
      <c r="H660" s="52"/>
      <c r="I660" s="52"/>
    </row>
    <row r="661" spans="1:9" s="53" customFormat="1">
      <c r="A661" s="49"/>
      <c r="B661" s="50"/>
      <c r="C661" s="51"/>
      <c r="D661" s="49"/>
      <c r="E661" s="52"/>
      <c r="F661" s="52"/>
      <c r="G661" s="52"/>
      <c r="H661" s="52"/>
      <c r="I661" s="52"/>
    </row>
    <row r="662" spans="1:9" s="53" customFormat="1">
      <c r="A662" s="49"/>
      <c r="B662" s="50"/>
      <c r="C662" s="51"/>
      <c r="D662" s="49"/>
      <c r="E662" s="52"/>
      <c r="F662" s="52"/>
      <c r="G662" s="52"/>
      <c r="H662" s="52"/>
      <c r="I662" s="52"/>
    </row>
    <row r="663" spans="1:9" s="53" customFormat="1">
      <c r="A663" s="49"/>
      <c r="B663" s="50"/>
      <c r="C663" s="51"/>
      <c r="D663" s="49"/>
      <c r="E663" s="52"/>
      <c r="F663" s="52"/>
      <c r="G663" s="52"/>
      <c r="H663" s="52"/>
      <c r="I663" s="52"/>
    </row>
    <row r="664" spans="1:9" s="53" customFormat="1">
      <c r="A664" s="49"/>
      <c r="B664" s="50"/>
      <c r="C664" s="51"/>
      <c r="D664" s="49"/>
      <c r="E664" s="52"/>
      <c r="F664" s="52"/>
      <c r="G664" s="52"/>
      <c r="H664" s="52"/>
      <c r="I664" s="52"/>
    </row>
    <row r="665" spans="1:9" s="53" customFormat="1">
      <c r="A665" s="49"/>
      <c r="B665" s="50"/>
      <c r="C665" s="51"/>
      <c r="D665" s="49"/>
      <c r="E665" s="52"/>
      <c r="F665" s="52"/>
      <c r="G665" s="52"/>
      <c r="H665" s="52"/>
      <c r="I665" s="52"/>
    </row>
    <row r="666" spans="1:9" s="53" customFormat="1">
      <c r="A666" s="49"/>
      <c r="B666" s="50"/>
      <c r="C666" s="51"/>
      <c r="D666" s="49"/>
      <c r="E666" s="52"/>
      <c r="F666" s="52"/>
      <c r="G666" s="52"/>
      <c r="H666" s="52"/>
      <c r="I666" s="52"/>
    </row>
    <row r="667" spans="1:9" s="53" customFormat="1">
      <c r="A667" s="49"/>
      <c r="B667" s="50"/>
      <c r="C667" s="51"/>
      <c r="D667" s="49"/>
      <c r="E667" s="52"/>
      <c r="F667" s="52"/>
      <c r="G667" s="52"/>
      <c r="H667" s="52"/>
      <c r="I667" s="52"/>
    </row>
    <row r="668" spans="1:9" s="53" customFormat="1">
      <c r="A668" s="49"/>
      <c r="B668" s="50"/>
      <c r="C668" s="51"/>
      <c r="D668" s="49"/>
      <c r="E668" s="52"/>
      <c r="F668" s="52"/>
      <c r="G668" s="52"/>
      <c r="H668" s="52"/>
      <c r="I668" s="52"/>
    </row>
    <row r="669" spans="1:9" s="53" customFormat="1">
      <c r="A669" s="49"/>
      <c r="B669" s="50"/>
      <c r="C669" s="51"/>
      <c r="D669" s="49"/>
      <c r="E669" s="52"/>
      <c r="F669" s="52"/>
      <c r="G669" s="52"/>
      <c r="H669" s="52"/>
      <c r="I669" s="52"/>
    </row>
    <row r="670" spans="1:9" s="53" customFormat="1">
      <c r="A670" s="49"/>
      <c r="B670" s="50"/>
      <c r="C670" s="51"/>
      <c r="D670" s="49"/>
      <c r="E670" s="52"/>
      <c r="F670" s="52"/>
      <c r="G670" s="52"/>
      <c r="H670" s="52"/>
      <c r="I670" s="52"/>
    </row>
    <row r="671" spans="1:9" s="53" customFormat="1">
      <c r="A671" s="49"/>
      <c r="B671" s="50"/>
      <c r="C671" s="51"/>
      <c r="D671" s="49"/>
      <c r="E671" s="52"/>
      <c r="F671" s="52"/>
      <c r="G671" s="52"/>
      <c r="H671" s="52"/>
      <c r="I671" s="52"/>
    </row>
    <row r="672" spans="1:9" s="53" customFormat="1">
      <c r="A672" s="49"/>
      <c r="B672" s="50"/>
      <c r="C672" s="51"/>
      <c r="D672" s="49"/>
      <c r="E672" s="52"/>
      <c r="F672" s="52"/>
      <c r="G672" s="52"/>
      <c r="H672" s="52"/>
      <c r="I672" s="52"/>
    </row>
    <row r="673" spans="1:9" s="53" customFormat="1">
      <c r="A673" s="49"/>
      <c r="B673" s="50"/>
      <c r="C673" s="51"/>
      <c r="D673" s="49"/>
      <c r="E673" s="52"/>
      <c r="F673" s="52"/>
      <c r="G673" s="52"/>
      <c r="H673" s="52"/>
      <c r="I673" s="52"/>
    </row>
    <row r="674" spans="1:9" s="53" customFormat="1">
      <c r="A674" s="49"/>
      <c r="B674" s="50"/>
      <c r="C674" s="51"/>
      <c r="D674" s="49"/>
      <c r="E674" s="52"/>
      <c r="F674" s="52"/>
      <c r="G674" s="52"/>
      <c r="H674" s="52"/>
      <c r="I674" s="52"/>
    </row>
    <row r="675" spans="1:9" s="53" customFormat="1">
      <c r="A675" s="49"/>
      <c r="B675" s="50"/>
      <c r="C675" s="51"/>
      <c r="D675" s="49"/>
      <c r="E675" s="52"/>
      <c r="F675" s="52"/>
      <c r="G675" s="52"/>
      <c r="H675" s="52"/>
      <c r="I675" s="52"/>
    </row>
    <row r="676" spans="1:9" s="53" customFormat="1">
      <c r="A676" s="49"/>
      <c r="B676" s="50"/>
      <c r="C676" s="51"/>
      <c r="D676" s="49"/>
      <c r="E676" s="52"/>
      <c r="F676" s="52"/>
      <c r="G676" s="52"/>
      <c r="H676" s="52"/>
      <c r="I676" s="52"/>
    </row>
    <row r="677" spans="1:9" s="53" customFormat="1">
      <c r="A677" s="49"/>
      <c r="B677" s="50"/>
      <c r="C677" s="51"/>
      <c r="D677" s="49"/>
      <c r="E677" s="52"/>
      <c r="F677" s="52"/>
      <c r="G677" s="52"/>
      <c r="H677" s="52"/>
      <c r="I677" s="52"/>
    </row>
    <row r="678" spans="1:9" s="53" customFormat="1">
      <c r="A678" s="49"/>
      <c r="B678" s="50"/>
      <c r="C678" s="51"/>
      <c r="D678" s="49"/>
      <c r="E678" s="52"/>
      <c r="F678" s="52"/>
      <c r="G678" s="52"/>
      <c r="H678" s="52"/>
      <c r="I678" s="52"/>
    </row>
    <row r="679" spans="1:9" s="53" customFormat="1">
      <c r="A679" s="49"/>
      <c r="B679" s="50"/>
      <c r="C679" s="51"/>
      <c r="D679" s="49"/>
      <c r="E679" s="52"/>
      <c r="F679" s="52"/>
      <c r="G679" s="52"/>
      <c r="H679" s="52"/>
      <c r="I679" s="52"/>
    </row>
    <row r="680" spans="1:9" s="53" customFormat="1">
      <c r="A680" s="49"/>
      <c r="B680" s="50"/>
      <c r="C680" s="51"/>
      <c r="D680" s="49"/>
      <c r="E680" s="52"/>
      <c r="F680" s="52"/>
      <c r="G680" s="52"/>
      <c r="H680" s="52"/>
      <c r="I680" s="52"/>
    </row>
    <row r="681" spans="1:9" s="53" customFormat="1">
      <c r="A681" s="49"/>
      <c r="B681" s="50"/>
      <c r="C681" s="51"/>
      <c r="D681" s="49"/>
      <c r="E681" s="52"/>
      <c r="F681" s="52"/>
      <c r="G681" s="52"/>
      <c r="H681" s="52"/>
      <c r="I681" s="52"/>
    </row>
    <row r="682" spans="1:9" s="53" customFormat="1">
      <c r="A682" s="49"/>
      <c r="B682" s="50"/>
      <c r="C682" s="51"/>
      <c r="D682" s="49"/>
      <c r="E682" s="52"/>
      <c r="F682" s="52"/>
      <c r="G682" s="52"/>
      <c r="H682" s="52"/>
      <c r="I682" s="52"/>
    </row>
    <row r="683" spans="1:9" s="53" customFormat="1">
      <c r="A683" s="49"/>
      <c r="B683" s="50"/>
      <c r="C683" s="51"/>
      <c r="D683" s="49"/>
      <c r="E683" s="52"/>
      <c r="F683" s="52"/>
      <c r="G683" s="52"/>
      <c r="H683" s="52"/>
      <c r="I683" s="52"/>
    </row>
    <row r="684" spans="1:9" s="53" customFormat="1">
      <c r="A684" s="49"/>
      <c r="B684" s="50"/>
      <c r="C684" s="51"/>
      <c r="D684" s="49"/>
      <c r="E684" s="52"/>
      <c r="F684" s="52"/>
      <c r="G684" s="52"/>
      <c r="H684" s="52"/>
      <c r="I684" s="52"/>
    </row>
    <row r="685" spans="1:9" s="53" customFormat="1">
      <c r="A685" s="49"/>
      <c r="B685" s="50"/>
      <c r="C685" s="51"/>
      <c r="D685" s="49"/>
      <c r="E685" s="52"/>
      <c r="F685" s="52"/>
      <c r="G685" s="52"/>
      <c r="H685" s="52"/>
      <c r="I685" s="52"/>
    </row>
    <row r="686" spans="1:9" s="53" customFormat="1">
      <c r="A686" s="49"/>
      <c r="B686" s="50"/>
      <c r="C686" s="51"/>
      <c r="D686" s="49"/>
      <c r="E686" s="52"/>
      <c r="F686" s="52"/>
      <c r="G686" s="52"/>
      <c r="H686" s="52"/>
      <c r="I686" s="52"/>
    </row>
    <row r="687" spans="1:9" s="53" customFormat="1">
      <c r="A687" s="49"/>
      <c r="B687" s="50"/>
      <c r="C687" s="51"/>
      <c r="D687" s="49"/>
      <c r="E687" s="52"/>
      <c r="F687" s="52"/>
      <c r="G687" s="52"/>
      <c r="H687" s="52"/>
      <c r="I687" s="52"/>
    </row>
    <row r="688" spans="1:9" s="53" customFormat="1">
      <c r="A688" s="49"/>
      <c r="B688" s="50"/>
      <c r="C688" s="51"/>
      <c r="D688" s="49"/>
      <c r="E688" s="52"/>
      <c r="F688" s="52"/>
      <c r="G688" s="52"/>
      <c r="H688" s="52"/>
      <c r="I688" s="52"/>
    </row>
    <row r="689" spans="1:9" s="53" customFormat="1">
      <c r="A689" s="49"/>
      <c r="B689" s="50"/>
      <c r="C689" s="51"/>
      <c r="D689" s="49"/>
      <c r="E689" s="52"/>
      <c r="F689" s="52"/>
      <c r="G689" s="52"/>
      <c r="H689" s="52"/>
      <c r="I689" s="52"/>
    </row>
    <row r="690" spans="1:9" s="53" customFormat="1">
      <c r="A690" s="49"/>
      <c r="B690" s="50"/>
      <c r="C690" s="51"/>
      <c r="D690" s="49"/>
      <c r="E690" s="52"/>
      <c r="F690" s="52"/>
      <c r="G690" s="52"/>
      <c r="H690" s="52"/>
      <c r="I690" s="52"/>
    </row>
    <row r="691" spans="1:9" s="53" customFormat="1">
      <c r="A691" s="49"/>
      <c r="B691" s="50"/>
      <c r="C691" s="51"/>
      <c r="D691" s="49"/>
      <c r="E691" s="52"/>
      <c r="F691" s="52"/>
      <c r="G691" s="52"/>
      <c r="H691" s="52"/>
      <c r="I691" s="52"/>
    </row>
    <row r="692" spans="1:9" s="53" customFormat="1">
      <c r="A692" s="49"/>
      <c r="B692" s="50"/>
      <c r="C692" s="51"/>
      <c r="D692" s="49"/>
      <c r="E692" s="52"/>
      <c r="F692" s="52"/>
      <c r="G692" s="52"/>
      <c r="H692" s="52"/>
      <c r="I692" s="52"/>
    </row>
    <row r="693" spans="1:9" s="53" customFormat="1">
      <c r="A693" s="49"/>
      <c r="B693" s="50"/>
      <c r="C693" s="51"/>
      <c r="D693" s="49"/>
      <c r="E693" s="52"/>
      <c r="F693" s="52"/>
      <c r="G693" s="52"/>
      <c r="H693" s="52"/>
      <c r="I693" s="52"/>
    </row>
    <row r="694" spans="1:9" s="53" customFormat="1">
      <c r="A694" s="49"/>
      <c r="B694" s="50"/>
      <c r="C694" s="51"/>
      <c r="D694" s="49"/>
      <c r="E694" s="52"/>
      <c r="F694" s="52"/>
      <c r="G694" s="52"/>
      <c r="H694" s="52"/>
      <c r="I694" s="52"/>
    </row>
    <row r="695" spans="1:9" s="53" customFormat="1">
      <c r="A695" s="49"/>
      <c r="B695" s="50"/>
      <c r="C695" s="51"/>
      <c r="D695" s="49"/>
      <c r="E695" s="52"/>
      <c r="F695" s="52"/>
      <c r="G695" s="52"/>
      <c r="H695" s="52"/>
      <c r="I695" s="52"/>
    </row>
    <row r="696" spans="1:9" s="53" customFormat="1">
      <c r="A696" s="49"/>
      <c r="B696" s="50"/>
      <c r="C696" s="51"/>
      <c r="D696" s="49"/>
      <c r="E696" s="52"/>
      <c r="F696" s="52"/>
      <c r="G696" s="52"/>
      <c r="H696" s="52"/>
      <c r="I696" s="52"/>
    </row>
    <row r="697" spans="1:9" s="53" customFormat="1">
      <c r="A697" s="49"/>
      <c r="B697" s="50"/>
      <c r="C697" s="51"/>
      <c r="D697" s="49"/>
      <c r="E697" s="52"/>
      <c r="F697" s="52"/>
      <c r="G697" s="52"/>
      <c r="H697" s="52"/>
      <c r="I697" s="52"/>
    </row>
    <row r="698" spans="1:9" s="53" customFormat="1">
      <c r="A698" s="49"/>
      <c r="B698" s="50"/>
      <c r="C698" s="51"/>
      <c r="D698" s="49"/>
      <c r="E698" s="52"/>
      <c r="F698" s="52"/>
      <c r="G698" s="52"/>
      <c r="H698" s="52"/>
      <c r="I698" s="52"/>
    </row>
    <row r="699" spans="1:9" s="53" customFormat="1">
      <c r="A699" s="49"/>
      <c r="B699" s="50"/>
      <c r="C699" s="51"/>
      <c r="D699" s="49"/>
      <c r="E699" s="52"/>
      <c r="F699" s="52"/>
      <c r="G699" s="52"/>
      <c r="H699" s="52"/>
      <c r="I699" s="52"/>
    </row>
    <row r="700" spans="1:9" s="53" customFormat="1">
      <c r="A700" s="49"/>
      <c r="B700" s="50"/>
      <c r="C700" s="51"/>
      <c r="D700" s="49"/>
      <c r="E700" s="52"/>
      <c r="F700" s="52"/>
      <c r="G700" s="52"/>
      <c r="H700" s="52"/>
      <c r="I700" s="52"/>
    </row>
    <row r="701" spans="1:9" s="53" customFormat="1">
      <c r="A701" s="49"/>
      <c r="B701" s="50"/>
      <c r="C701" s="51"/>
      <c r="D701" s="49"/>
      <c r="E701" s="52"/>
      <c r="F701" s="52"/>
      <c r="G701" s="52"/>
      <c r="H701" s="52"/>
      <c r="I701" s="52"/>
    </row>
    <row r="702" spans="1:9" s="53" customFormat="1">
      <c r="A702" s="49"/>
      <c r="B702" s="50"/>
      <c r="C702" s="51"/>
      <c r="D702" s="49"/>
      <c r="E702" s="52"/>
      <c r="F702" s="52"/>
      <c r="G702" s="52"/>
      <c r="H702" s="52"/>
      <c r="I702" s="52"/>
    </row>
    <row r="703" spans="1:9" s="53" customFormat="1">
      <c r="A703" s="49"/>
      <c r="B703" s="50"/>
      <c r="C703" s="51"/>
      <c r="D703" s="49"/>
      <c r="E703" s="52"/>
      <c r="F703" s="52"/>
      <c r="G703" s="52"/>
      <c r="H703" s="52"/>
      <c r="I703" s="52"/>
    </row>
    <row r="704" spans="1:9" s="53" customFormat="1">
      <c r="A704" s="49"/>
      <c r="B704" s="50"/>
      <c r="C704" s="51"/>
      <c r="D704" s="49"/>
      <c r="E704" s="52"/>
      <c r="F704" s="52"/>
      <c r="G704" s="52"/>
      <c r="H704" s="52"/>
      <c r="I704" s="52"/>
    </row>
    <row r="705" spans="1:9" s="53" customFormat="1">
      <c r="A705" s="49"/>
      <c r="B705" s="50"/>
      <c r="C705" s="51"/>
      <c r="D705" s="49"/>
      <c r="E705" s="52"/>
      <c r="F705" s="52"/>
      <c r="G705" s="52"/>
      <c r="H705" s="52"/>
      <c r="I705" s="52"/>
    </row>
    <row r="706" spans="1:9" s="53" customFormat="1">
      <c r="A706" s="49"/>
      <c r="B706" s="50"/>
      <c r="C706" s="51"/>
      <c r="D706" s="49"/>
      <c r="E706" s="52"/>
      <c r="F706" s="52"/>
      <c r="G706" s="52"/>
      <c r="H706" s="52"/>
      <c r="I706" s="52"/>
    </row>
    <row r="707" spans="1:9" s="53" customFormat="1">
      <c r="A707" s="49"/>
      <c r="B707" s="50"/>
      <c r="C707" s="51"/>
      <c r="D707" s="49"/>
      <c r="E707" s="52"/>
      <c r="F707" s="52"/>
      <c r="G707" s="52"/>
      <c r="H707" s="52"/>
      <c r="I707" s="52"/>
    </row>
    <row r="708" spans="1:9" s="53" customFormat="1">
      <c r="A708" s="49"/>
      <c r="B708" s="50"/>
      <c r="C708" s="51"/>
      <c r="D708" s="49"/>
      <c r="E708" s="52"/>
      <c r="F708" s="52"/>
      <c r="G708" s="52"/>
      <c r="H708" s="52"/>
      <c r="I708" s="52"/>
    </row>
    <row r="709" spans="1:9" s="53" customFormat="1">
      <c r="A709" s="49"/>
      <c r="B709" s="50"/>
      <c r="C709" s="51"/>
      <c r="D709" s="49"/>
      <c r="E709" s="52"/>
      <c r="F709" s="52"/>
      <c r="G709" s="52"/>
      <c r="H709" s="52"/>
      <c r="I709" s="52"/>
    </row>
    <row r="710" spans="1:9" s="53" customFormat="1">
      <c r="A710" s="49"/>
      <c r="B710" s="50"/>
      <c r="C710" s="51"/>
      <c r="D710" s="49"/>
      <c r="E710" s="52"/>
      <c r="F710" s="52"/>
      <c r="G710" s="52"/>
      <c r="H710" s="52"/>
      <c r="I710" s="52"/>
    </row>
    <row r="711" spans="1:9" s="53" customFormat="1">
      <c r="A711" s="49"/>
      <c r="B711" s="50"/>
      <c r="C711" s="51"/>
      <c r="D711" s="49"/>
      <c r="E711" s="52"/>
      <c r="F711" s="52"/>
      <c r="G711" s="52"/>
      <c r="H711" s="52"/>
      <c r="I711" s="52"/>
    </row>
    <row r="712" spans="1:9" s="53" customFormat="1">
      <c r="A712" s="49"/>
      <c r="B712" s="50"/>
      <c r="C712" s="51"/>
      <c r="D712" s="49"/>
      <c r="E712" s="52"/>
      <c r="F712" s="52"/>
      <c r="G712" s="52"/>
      <c r="H712" s="52"/>
      <c r="I712" s="52"/>
    </row>
    <row r="713" spans="1:9" s="53" customFormat="1">
      <c r="A713" s="49"/>
      <c r="B713" s="50"/>
      <c r="C713" s="51"/>
      <c r="D713" s="49"/>
      <c r="E713" s="52"/>
      <c r="F713" s="52"/>
      <c r="G713" s="52"/>
      <c r="H713" s="52"/>
      <c r="I713" s="52"/>
    </row>
    <row r="714" spans="1:9" s="53" customFormat="1">
      <c r="A714" s="49"/>
      <c r="B714" s="50"/>
      <c r="C714" s="51"/>
      <c r="D714" s="49"/>
      <c r="E714" s="52"/>
      <c r="F714" s="52"/>
      <c r="G714" s="52"/>
      <c r="H714" s="52"/>
      <c r="I714" s="52"/>
    </row>
    <row r="715" spans="1:9" s="53" customFormat="1">
      <c r="A715" s="49"/>
      <c r="B715" s="50"/>
      <c r="C715" s="51"/>
      <c r="D715" s="49"/>
      <c r="E715" s="52"/>
      <c r="F715" s="52"/>
      <c r="G715" s="52"/>
      <c r="H715" s="52"/>
      <c r="I715" s="52"/>
    </row>
    <row r="716" spans="1:9" s="53" customFormat="1">
      <c r="A716" s="49"/>
      <c r="B716" s="50"/>
      <c r="C716" s="51"/>
      <c r="D716" s="49"/>
      <c r="E716" s="52"/>
      <c r="F716" s="52"/>
      <c r="G716" s="52"/>
      <c r="H716" s="52"/>
      <c r="I716" s="52"/>
    </row>
    <row r="717" spans="1:9" s="53" customFormat="1">
      <c r="A717" s="49"/>
      <c r="B717" s="50"/>
      <c r="C717" s="51"/>
      <c r="D717" s="49"/>
      <c r="E717" s="52"/>
      <c r="F717" s="52"/>
      <c r="G717" s="52"/>
      <c r="H717" s="52"/>
      <c r="I717" s="52"/>
    </row>
    <row r="718" spans="1:9" s="53" customFormat="1">
      <c r="A718" s="49"/>
      <c r="B718" s="50"/>
      <c r="C718" s="51"/>
      <c r="D718" s="49"/>
      <c r="E718" s="52"/>
      <c r="F718" s="52"/>
      <c r="G718" s="52"/>
      <c r="H718" s="52"/>
      <c r="I718" s="52"/>
    </row>
    <row r="719" spans="1:9" s="53" customFormat="1">
      <c r="A719" s="49"/>
      <c r="B719" s="50"/>
      <c r="C719" s="51"/>
      <c r="D719" s="49"/>
      <c r="E719" s="52"/>
      <c r="F719" s="52"/>
      <c r="G719" s="52"/>
      <c r="H719" s="52"/>
      <c r="I719" s="52"/>
    </row>
    <row r="720" spans="1:9" s="53" customFormat="1">
      <c r="A720" s="49"/>
      <c r="B720" s="50"/>
      <c r="C720" s="51"/>
      <c r="D720" s="49"/>
      <c r="E720" s="52"/>
      <c r="F720" s="52"/>
      <c r="G720" s="52"/>
      <c r="H720" s="52"/>
      <c r="I720" s="52"/>
    </row>
    <row r="721" spans="1:9" s="53" customFormat="1">
      <c r="A721" s="49"/>
      <c r="B721" s="50"/>
      <c r="C721" s="51"/>
      <c r="D721" s="49"/>
      <c r="E721" s="52"/>
      <c r="F721" s="52"/>
      <c r="G721" s="52"/>
      <c r="H721" s="52"/>
      <c r="I721" s="52"/>
    </row>
    <row r="722" spans="1:9" s="53" customFormat="1">
      <c r="A722" s="49"/>
      <c r="B722" s="50"/>
      <c r="C722" s="51"/>
      <c r="D722" s="49"/>
      <c r="E722" s="52"/>
      <c r="F722" s="52"/>
      <c r="G722" s="52"/>
      <c r="H722" s="52"/>
      <c r="I722" s="52"/>
    </row>
    <row r="723" spans="1:9" s="53" customFormat="1">
      <c r="A723" s="49"/>
      <c r="B723" s="50"/>
      <c r="C723" s="51"/>
      <c r="D723" s="49"/>
      <c r="E723" s="52"/>
      <c r="F723" s="52"/>
      <c r="G723" s="52"/>
      <c r="H723" s="52"/>
      <c r="I723" s="52"/>
    </row>
    <row r="724" spans="1:9" s="53" customFormat="1">
      <c r="A724" s="49"/>
      <c r="B724" s="50"/>
      <c r="C724" s="51"/>
      <c r="D724" s="49"/>
      <c r="E724" s="52"/>
      <c r="F724" s="52"/>
      <c r="G724" s="52"/>
      <c r="H724" s="52"/>
      <c r="I724" s="52"/>
    </row>
    <row r="725" spans="1:9" s="53" customFormat="1">
      <c r="A725" s="49"/>
      <c r="B725" s="50"/>
      <c r="C725" s="51"/>
      <c r="D725" s="49"/>
      <c r="E725" s="52"/>
      <c r="F725" s="52"/>
      <c r="G725" s="52"/>
      <c r="H725" s="52"/>
      <c r="I725" s="52"/>
    </row>
    <row r="726" spans="1:9" s="53" customFormat="1">
      <c r="A726" s="49"/>
      <c r="B726" s="50"/>
      <c r="C726" s="51"/>
      <c r="D726" s="49"/>
      <c r="E726" s="52"/>
      <c r="F726" s="52"/>
      <c r="G726" s="52"/>
      <c r="H726" s="52"/>
      <c r="I726" s="52"/>
    </row>
    <row r="727" spans="1:9" s="53" customFormat="1">
      <c r="A727" s="49"/>
      <c r="B727" s="50"/>
      <c r="C727" s="51"/>
      <c r="D727" s="49"/>
      <c r="E727" s="52"/>
      <c r="F727" s="52"/>
      <c r="G727" s="52"/>
      <c r="H727" s="52"/>
      <c r="I727" s="52"/>
    </row>
    <row r="728" spans="1:9" s="53" customFormat="1">
      <c r="A728" s="49"/>
      <c r="B728" s="50"/>
      <c r="C728" s="51"/>
      <c r="D728" s="49"/>
      <c r="E728" s="52"/>
      <c r="F728" s="52"/>
      <c r="G728" s="52"/>
      <c r="H728" s="52"/>
      <c r="I728" s="52"/>
    </row>
    <row r="729" spans="1:9" s="53" customFormat="1">
      <c r="A729" s="49"/>
      <c r="B729" s="50"/>
      <c r="C729" s="51"/>
      <c r="D729" s="49"/>
      <c r="E729" s="52"/>
      <c r="F729" s="52"/>
      <c r="G729" s="52"/>
      <c r="H729" s="52"/>
      <c r="I729" s="52"/>
    </row>
    <row r="730" spans="1:9" s="53" customFormat="1">
      <c r="A730" s="49"/>
      <c r="B730" s="50"/>
      <c r="C730" s="51"/>
      <c r="D730" s="49"/>
      <c r="E730" s="52"/>
      <c r="F730" s="52"/>
      <c r="G730" s="52"/>
      <c r="H730" s="52"/>
      <c r="I730" s="52"/>
    </row>
    <row r="731" spans="1:9" s="53" customFormat="1">
      <c r="A731" s="49"/>
      <c r="B731" s="50"/>
      <c r="C731" s="51"/>
      <c r="D731" s="49"/>
      <c r="E731" s="52"/>
      <c r="F731" s="52"/>
      <c r="G731" s="52"/>
      <c r="H731" s="52"/>
      <c r="I731" s="52"/>
    </row>
    <row r="732" spans="1:9" s="53" customFormat="1">
      <c r="A732" s="49"/>
      <c r="B732" s="50"/>
      <c r="C732" s="51"/>
      <c r="D732" s="49"/>
      <c r="E732" s="52"/>
      <c r="F732" s="52"/>
      <c r="G732" s="52"/>
      <c r="H732" s="52"/>
      <c r="I732" s="52"/>
    </row>
    <row r="733" spans="1:9" s="53" customFormat="1">
      <c r="A733" s="49"/>
      <c r="B733" s="50"/>
      <c r="C733" s="51"/>
      <c r="D733" s="49"/>
      <c r="E733" s="52"/>
      <c r="F733" s="52"/>
      <c r="G733" s="52"/>
      <c r="H733" s="52"/>
      <c r="I733" s="52"/>
    </row>
    <row r="734" spans="1:9" s="53" customFormat="1">
      <c r="A734" s="49"/>
      <c r="B734" s="50"/>
      <c r="C734" s="51"/>
      <c r="D734" s="49"/>
      <c r="E734" s="52"/>
      <c r="F734" s="52"/>
      <c r="G734" s="52"/>
      <c r="H734" s="52"/>
      <c r="I734" s="52"/>
    </row>
    <row r="735" spans="1:9" s="53" customFormat="1">
      <c r="A735" s="49"/>
      <c r="B735" s="50"/>
      <c r="C735" s="51"/>
      <c r="D735" s="49"/>
      <c r="E735" s="52"/>
      <c r="F735" s="52"/>
      <c r="G735" s="52"/>
      <c r="H735" s="52"/>
      <c r="I735" s="52"/>
    </row>
    <row r="736" spans="1:9" s="53" customFormat="1">
      <c r="A736" s="49"/>
      <c r="B736" s="50"/>
      <c r="C736" s="51"/>
      <c r="D736" s="49"/>
      <c r="E736" s="52"/>
      <c r="F736" s="52"/>
      <c r="G736" s="52"/>
      <c r="H736" s="52"/>
      <c r="I736" s="52"/>
    </row>
    <row r="737" spans="1:9" s="53" customFormat="1">
      <c r="A737" s="49"/>
      <c r="B737" s="50"/>
      <c r="C737" s="51"/>
      <c r="D737" s="49"/>
      <c r="E737" s="52"/>
      <c r="F737" s="52"/>
      <c r="G737" s="52"/>
      <c r="H737" s="52"/>
      <c r="I737" s="52"/>
    </row>
    <row r="738" spans="1:9" s="53" customFormat="1">
      <c r="A738" s="49"/>
      <c r="B738" s="50"/>
      <c r="C738" s="51"/>
      <c r="D738" s="49"/>
      <c r="E738" s="52"/>
      <c r="F738" s="52"/>
      <c r="G738" s="52"/>
      <c r="H738" s="52"/>
      <c r="I738" s="52"/>
    </row>
    <row r="739" spans="1:9" s="53" customFormat="1">
      <c r="A739" s="49"/>
      <c r="B739" s="50"/>
      <c r="C739" s="51"/>
      <c r="D739" s="49"/>
      <c r="E739" s="52"/>
      <c r="F739" s="52"/>
      <c r="G739" s="52"/>
      <c r="H739" s="52"/>
      <c r="I739" s="52"/>
    </row>
    <row r="740" spans="1:9" s="53" customFormat="1">
      <c r="A740" s="49"/>
      <c r="B740" s="50"/>
      <c r="C740" s="51"/>
      <c r="D740" s="49"/>
      <c r="E740" s="52"/>
      <c r="F740" s="52"/>
      <c r="G740" s="52"/>
      <c r="H740" s="52"/>
      <c r="I740" s="52"/>
    </row>
    <row r="741" spans="1:9" s="53" customFormat="1">
      <c r="A741" s="49"/>
      <c r="B741" s="50"/>
      <c r="C741" s="51"/>
      <c r="D741" s="49"/>
      <c r="E741" s="52"/>
      <c r="F741" s="52"/>
      <c r="G741" s="52"/>
      <c r="H741" s="52"/>
      <c r="I741" s="52"/>
    </row>
    <row r="742" spans="1:9" s="53" customFormat="1">
      <c r="A742" s="49"/>
      <c r="B742" s="50"/>
      <c r="C742" s="51"/>
      <c r="D742" s="49"/>
      <c r="E742" s="52"/>
      <c r="F742" s="52"/>
      <c r="G742" s="52"/>
      <c r="H742" s="52"/>
      <c r="I742" s="52"/>
    </row>
    <row r="743" spans="1:9" s="53" customFormat="1">
      <c r="A743" s="49"/>
      <c r="B743" s="50"/>
      <c r="C743" s="51"/>
      <c r="D743" s="49"/>
      <c r="E743" s="52"/>
      <c r="F743" s="52"/>
      <c r="G743" s="52"/>
      <c r="H743" s="52"/>
      <c r="I743" s="52"/>
    </row>
    <row r="744" spans="1:9" s="53" customFormat="1">
      <c r="A744" s="49"/>
      <c r="B744" s="50"/>
      <c r="C744" s="51"/>
      <c r="D744" s="49"/>
      <c r="E744" s="52"/>
      <c r="F744" s="52"/>
      <c r="G744" s="52"/>
      <c r="H744" s="52"/>
      <c r="I744" s="52"/>
    </row>
    <row r="745" spans="1:9" s="53" customFormat="1">
      <c r="A745" s="49"/>
      <c r="B745" s="50"/>
      <c r="C745" s="51"/>
      <c r="D745" s="49"/>
      <c r="E745" s="52"/>
      <c r="F745" s="52"/>
      <c r="G745" s="52"/>
      <c r="H745" s="52"/>
      <c r="I745" s="52"/>
    </row>
    <row r="746" spans="1:9" s="53" customFormat="1">
      <c r="A746" s="49"/>
      <c r="B746" s="50"/>
      <c r="C746" s="51"/>
      <c r="D746" s="49"/>
      <c r="E746" s="52"/>
      <c r="F746" s="52"/>
      <c r="G746" s="52"/>
      <c r="H746" s="52"/>
      <c r="I746" s="52"/>
    </row>
    <row r="747" spans="1:9" s="53" customFormat="1">
      <c r="A747" s="49"/>
      <c r="B747" s="50"/>
      <c r="C747" s="51"/>
      <c r="D747" s="49"/>
      <c r="E747" s="52"/>
      <c r="F747" s="52"/>
      <c r="G747" s="52"/>
      <c r="H747" s="52"/>
      <c r="I747" s="52"/>
    </row>
    <row r="748" spans="1:9" s="53" customFormat="1">
      <c r="A748" s="49"/>
      <c r="B748" s="50"/>
      <c r="C748" s="51"/>
      <c r="D748" s="49"/>
      <c r="E748" s="52"/>
      <c r="F748" s="52"/>
      <c r="G748" s="52"/>
      <c r="H748" s="52"/>
      <c r="I748" s="52"/>
    </row>
    <row r="749" spans="1:9" s="53" customFormat="1">
      <c r="A749" s="49"/>
      <c r="B749" s="50"/>
      <c r="C749" s="51"/>
      <c r="D749" s="49"/>
      <c r="E749" s="52"/>
      <c r="F749" s="52"/>
      <c r="G749" s="52"/>
      <c r="H749" s="52"/>
      <c r="I749" s="52"/>
    </row>
    <row r="750" spans="1:9" s="53" customFormat="1">
      <c r="A750" s="49"/>
      <c r="B750" s="50"/>
      <c r="C750" s="51"/>
      <c r="D750" s="49"/>
      <c r="E750" s="52"/>
      <c r="F750" s="52"/>
      <c r="G750" s="52"/>
      <c r="H750" s="52"/>
      <c r="I750" s="52"/>
    </row>
    <row r="751" spans="1:9" s="53" customFormat="1">
      <c r="A751" s="49"/>
      <c r="B751" s="50"/>
      <c r="C751" s="51"/>
      <c r="D751" s="49"/>
      <c r="E751" s="52"/>
      <c r="F751" s="52"/>
      <c r="G751" s="52"/>
      <c r="H751" s="52"/>
      <c r="I751" s="52"/>
    </row>
    <row r="752" spans="1:9" s="53" customFormat="1">
      <c r="A752" s="49"/>
      <c r="B752" s="50"/>
      <c r="C752" s="51"/>
      <c r="D752" s="49"/>
      <c r="E752" s="52"/>
      <c r="F752" s="52"/>
      <c r="G752" s="52"/>
      <c r="H752" s="52"/>
      <c r="I752" s="52"/>
    </row>
    <row r="753" spans="1:9" s="53" customFormat="1">
      <c r="A753" s="49"/>
      <c r="B753" s="50"/>
      <c r="C753" s="51"/>
      <c r="D753" s="49"/>
      <c r="E753" s="52"/>
      <c r="F753" s="52"/>
      <c r="G753" s="52"/>
      <c r="H753" s="52"/>
      <c r="I753" s="52"/>
    </row>
    <row r="754" spans="1:9" s="53" customFormat="1">
      <c r="A754" s="49"/>
      <c r="B754" s="50"/>
      <c r="C754" s="51"/>
      <c r="D754" s="49"/>
      <c r="E754" s="52"/>
      <c r="F754" s="52"/>
      <c r="G754" s="52"/>
      <c r="H754" s="52"/>
      <c r="I754" s="52"/>
    </row>
    <row r="755" spans="1:9" s="53" customFormat="1">
      <c r="A755" s="49"/>
      <c r="B755" s="50"/>
      <c r="C755" s="51"/>
      <c r="D755" s="49"/>
      <c r="E755" s="52"/>
      <c r="F755" s="52"/>
      <c r="G755" s="52"/>
      <c r="H755" s="52"/>
      <c r="I755" s="52"/>
    </row>
    <row r="756" spans="1:9" s="53" customFormat="1">
      <c r="A756" s="49"/>
      <c r="B756" s="50"/>
      <c r="C756" s="51"/>
      <c r="D756" s="49"/>
      <c r="E756" s="52"/>
      <c r="F756" s="52"/>
      <c r="G756" s="52"/>
      <c r="H756" s="52"/>
      <c r="I756" s="52"/>
    </row>
    <row r="757" spans="1:9" s="53" customFormat="1">
      <c r="A757" s="49"/>
      <c r="B757" s="50"/>
      <c r="C757" s="51"/>
      <c r="D757" s="49"/>
      <c r="E757" s="52"/>
      <c r="F757" s="52"/>
      <c r="G757" s="52"/>
      <c r="H757" s="52"/>
      <c r="I757" s="52"/>
    </row>
    <row r="758" spans="1:9" s="53" customFormat="1">
      <c r="A758" s="49"/>
      <c r="B758" s="50"/>
      <c r="C758" s="51"/>
      <c r="D758" s="49"/>
      <c r="E758" s="52"/>
      <c r="F758" s="52"/>
      <c r="G758" s="52"/>
      <c r="H758" s="52"/>
      <c r="I758" s="52"/>
    </row>
    <row r="759" spans="1:9" s="53" customFormat="1">
      <c r="A759" s="49"/>
      <c r="B759" s="50"/>
      <c r="C759" s="51"/>
      <c r="D759" s="49"/>
      <c r="E759" s="52"/>
      <c r="F759" s="52"/>
      <c r="G759" s="52"/>
      <c r="H759" s="52"/>
      <c r="I759" s="52"/>
    </row>
    <row r="760" spans="1:9" s="53" customFormat="1">
      <c r="A760" s="49"/>
      <c r="B760" s="50"/>
      <c r="C760" s="51"/>
      <c r="D760" s="49"/>
      <c r="E760" s="52"/>
      <c r="F760" s="52"/>
      <c r="G760" s="52"/>
      <c r="H760" s="52"/>
      <c r="I760" s="52"/>
    </row>
    <row r="761" spans="1:9" s="53" customFormat="1">
      <c r="A761" s="49"/>
      <c r="B761" s="50"/>
      <c r="C761" s="51"/>
      <c r="D761" s="49"/>
      <c r="E761" s="52"/>
      <c r="F761" s="52"/>
      <c r="G761" s="52"/>
      <c r="H761" s="52"/>
      <c r="I761" s="52"/>
    </row>
    <row r="762" spans="1:9" s="53" customFormat="1">
      <c r="A762" s="49"/>
      <c r="B762" s="50"/>
      <c r="C762" s="51"/>
      <c r="D762" s="49"/>
      <c r="E762" s="52"/>
      <c r="F762" s="52"/>
      <c r="G762" s="52"/>
      <c r="H762" s="52"/>
      <c r="I762" s="52"/>
    </row>
    <row r="763" spans="1:9" s="53" customFormat="1">
      <c r="A763" s="49"/>
      <c r="B763" s="50"/>
      <c r="C763" s="51"/>
      <c r="D763" s="49"/>
      <c r="E763" s="52"/>
      <c r="F763" s="52"/>
      <c r="G763" s="52"/>
      <c r="H763" s="52"/>
      <c r="I763" s="52"/>
    </row>
    <row r="764" spans="1:9" s="53" customFormat="1">
      <c r="A764" s="49"/>
      <c r="B764" s="50"/>
      <c r="C764" s="51"/>
      <c r="D764" s="49"/>
      <c r="E764" s="52"/>
      <c r="F764" s="52"/>
      <c r="G764" s="52"/>
      <c r="H764" s="52"/>
      <c r="I764" s="52"/>
    </row>
    <row r="765" spans="1:9" s="53" customFormat="1">
      <c r="A765" s="49"/>
      <c r="B765" s="50"/>
      <c r="C765" s="51"/>
      <c r="D765" s="49"/>
      <c r="E765" s="52"/>
      <c r="F765" s="52"/>
      <c r="G765" s="52"/>
      <c r="H765" s="52"/>
      <c r="I765" s="52"/>
    </row>
    <row r="766" spans="1:9" s="53" customFormat="1">
      <c r="A766" s="49"/>
      <c r="B766" s="50"/>
      <c r="C766" s="51"/>
      <c r="D766" s="49"/>
      <c r="E766" s="52"/>
      <c r="F766" s="52"/>
      <c r="G766" s="52"/>
      <c r="H766" s="52"/>
      <c r="I766" s="52"/>
    </row>
    <row r="767" spans="1:9" s="53" customFormat="1">
      <c r="A767" s="49"/>
      <c r="B767" s="50"/>
      <c r="C767" s="51"/>
      <c r="D767" s="49"/>
      <c r="E767" s="52"/>
      <c r="F767" s="52"/>
      <c r="G767" s="52"/>
      <c r="H767" s="52"/>
      <c r="I767" s="52"/>
    </row>
    <row r="768" spans="1:9" s="53" customFormat="1">
      <c r="A768" s="49"/>
      <c r="B768" s="50"/>
      <c r="C768" s="51"/>
      <c r="D768" s="49"/>
      <c r="E768" s="52"/>
      <c r="F768" s="52"/>
      <c r="G768" s="52"/>
      <c r="H768" s="52"/>
      <c r="I768" s="52"/>
    </row>
    <row r="769" spans="1:9" s="53" customFormat="1">
      <c r="A769" s="49"/>
      <c r="B769" s="50"/>
      <c r="C769" s="51"/>
      <c r="D769" s="49"/>
      <c r="E769" s="52"/>
      <c r="F769" s="52"/>
      <c r="G769" s="52"/>
      <c r="H769" s="52"/>
      <c r="I769" s="52"/>
    </row>
    <row r="770" spans="1:9" s="53" customFormat="1">
      <c r="A770" s="49"/>
      <c r="B770" s="50"/>
      <c r="C770" s="51"/>
      <c r="D770" s="49"/>
      <c r="E770" s="52"/>
      <c r="F770" s="52"/>
      <c r="G770" s="52"/>
      <c r="H770" s="52"/>
      <c r="I770" s="52"/>
    </row>
    <row r="771" spans="1:9" s="53" customFormat="1">
      <c r="A771" s="49"/>
      <c r="B771" s="50"/>
      <c r="C771" s="51"/>
      <c r="D771" s="49"/>
      <c r="E771" s="52"/>
      <c r="F771" s="52"/>
      <c r="G771" s="52"/>
      <c r="H771" s="52"/>
      <c r="I771" s="52"/>
    </row>
    <row r="772" spans="1:9" s="53" customFormat="1">
      <c r="A772" s="49"/>
      <c r="B772" s="50"/>
      <c r="C772" s="51"/>
      <c r="D772" s="49"/>
      <c r="E772" s="52"/>
      <c r="F772" s="52"/>
      <c r="G772" s="52"/>
      <c r="H772" s="52"/>
      <c r="I772" s="52"/>
    </row>
    <row r="773" spans="1:9" s="53" customFormat="1">
      <c r="A773" s="49"/>
      <c r="B773" s="50"/>
      <c r="C773" s="51"/>
      <c r="D773" s="49"/>
      <c r="E773" s="52"/>
      <c r="F773" s="52"/>
      <c r="G773" s="52"/>
      <c r="H773" s="52"/>
      <c r="I773" s="52"/>
    </row>
    <row r="774" spans="1:9" s="53" customFormat="1">
      <c r="A774" s="49"/>
      <c r="B774" s="50"/>
      <c r="C774" s="51"/>
      <c r="D774" s="49"/>
      <c r="E774" s="52"/>
      <c r="F774" s="52"/>
      <c r="G774" s="52"/>
      <c r="H774" s="52"/>
      <c r="I774" s="52"/>
    </row>
    <row r="775" spans="1:9" s="53" customFormat="1">
      <c r="A775" s="49"/>
      <c r="B775" s="50"/>
      <c r="C775" s="51"/>
      <c r="D775" s="49"/>
      <c r="E775" s="52"/>
      <c r="F775" s="52"/>
      <c r="G775" s="52"/>
      <c r="H775" s="52"/>
      <c r="I775" s="52"/>
    </row>
    <row r="776" spans="1:9" s="53" customFormat="1">
      <c r="A776" s="49"/>
      <c r="B776" s="50"/>
      <c r="C776" s="51"/>
      <c r="D776" s="49"/>
      <c r="E776" s="52"/>
      <c r="F776" s="52"/>
      <c r="G776" s="52"/>
      <c r="H776" s="52"/>
      <c r="I776" s="52"/>
    </row>
    <row r="777" spans="1:9" s="53" customFormat="1">
      <c r="A777" s="49"/>
      <c r="B777" s="50"/>
      <c r="C777" s="51"/>
      <c r="D777" s="49"/>
      <c r="E777" s="52"/>
      <c r="F777" s="52"/>
      <c r="G777" s="52"/>
      <c r="H777" s="52"/>
      <c r="I777" s="52"/>
    </row>
    <row r="778" spans="1:9" s="53" customFormat="1">
      <c r="A778" s="49"/>
      <c r="B778" s="50"/>
      <c r="C778" s="51"/>
      <c r="D778" s="49"/>
      <c r="E778" s="52"/>
      <c r="F778" s="52"/>
      <c r="G778" s="52"/>
      <c r="H778" s="52"/>
      <c r="I778" s="52"/>
    </row>
    <row r="779" spans="1:9" s="53" customFormat="1">
      <c r="A779" s="49"/>
      <c r="B779" s="50"/>
      <c r="C779" s="51"/>
      <c r="D779" s="49"/>
      <c r="E779" s="52"/>
      <c r="F779" s="52"/>
      <c r="G779" s="52"/>
      <c r="H779" s="52"/>
      <c r="I779" s="52"/>
    </row>
    <row r="780" spans="1:9" s="53" customFormat="1">
      <c r="A780" s="49"/>
      <c r="B780" s="50"/>
      <c r="C780" s="51"/>
      <c r="D780" s="49"/>
      <c r="E780" s="52"/>
      <c r="F780" s="52"/>
      <c r="G780" s="52"/>
      <c r="H780" s="52"/>
      <c r="I780" s="52"/>
    </row>
    <row r="781" spans="1:9" s="53" customFormat="1">
      <c r="A781" s="49"/>
      <c r="B781" s="50"/>
      <c r="C781" s="51"/>
      <c r="D781" s="49"/>
      <c r="E781" s="52"/>
      <c r="F781" s="52"/>
      <c r="G781" s="52"/>
      <c r="H781" s="52"/>
      <c r="I781" s="52"/>
    </row>
    <row r="782" spans="1:9" s="53" customFormat="1">
      <c r="A782" s="49"/>
      <c r="B782" s="50"/>
      <c r="C782" s="51"/>
      <c r="D782" s="49"/>
      <c r="E782" s="52"/>
      <c r="F782" s="52"/>
      <c r="G782" s="52"/>
      <c r="H782" s="52"/>
      <c r="I782" s="52"/>
    </row>
    <row r="783" spans="1:9" s="53" customFormat="1">
      <c r="A783" s="49"/>
      <c r="B783" s="50"/>
      <c r="C783" s="51"/>
      <c r="D783" s="49"/>
      <c r="E783" s="52"/>
      <c r="F783" s="52"/>
      <c r="G783" s="52"/>
      <c r="H783" s="52"/>
      <c r="I783" s="52"/>
    </row>
    <row r="784" spans="1:9" s="53" customFormat="1">
      <c r="A784" s="49"/>
      <c r="B784" s="50"/>
      <c r="C784" s="51"/>
      <c r="D784" s="49"/>
      <c r="E784" s="52"/>
      <c r="F784" s="52"/>
      <c r="G784" s="52"/>
      <c r="H784" s="52"/>
      <c r="I784" s="52"/>
    </row>
    <row r="785" spans="1:9" s="53" customFormat="1">
      <c r="A785" s="49"/>
      <c r="B785" s="50"/>
      <c r="C785" s="51"/>
      <c r="D785" s="49"/>
      <c r="E785" s="52"/>
      <c r="F785" s="52"/>
      <c r="G785" s="52"/>
      <c r="H785" s="52"/>
      <c r="I785" s="52"/>
    </row>
    <row r="786" spans="1:9" s="53" customFormat="1">
      <c r="A786" s="49"/>
      <c r="B786" s="50"/>
      <c r="C786" s="51"/>
      <c r="D786" s="49"/>
      <c r="E786" s="52"/>
      <c r="F786" s="52"/>
      <c r="G786" s="52"/>
      <c r="H786" s="52"/>
      <c r="I786" s="52"/>
    </row>
    <row r="787" spans="1:9" s="53" customFormat="1">
      <c r="A787" s="49"/>
      <c r="B787" s="50"/>
      <c r="C787" s="51"/>
      <c r="D787" s="49"/>
      <c r="E787" s="52"/>
      <c r="F787" s="52"/>
      <c r="G787" s="52"/>
      <c r="H787" s="52"/>
      <c r="I787" s="52"/>
    </row>
    <row r="788" spans="1:9" s="53" customFormat="1">
      <c r="A788" s="49"/>
      <c r="B788" s="50"/>
      <c r="C788" s="51"/>
      <c r="D788" s="49"/>
      <c r="E788" s="52"/>
      <c r="F788" s="52"/>
      <c r="G788" s="52"/>
      <c r="H788" s="52"/>
      <c r="I788" s="52"/>
    </row>
    <row r="789" spans="1:9" s="53" customFormat="1">
      <c r="A789" s="49"/>
      <c r="B789" s="50"/>
      <c r="C789" s="51"/>
      <c r="D789" s="49"/>
      <c r="E789" s="52"/>
      <c r="F789" s="52"/>
      <c r="G789" s="52"/>
      <c r="H789" s="52"/>
      <c r="I789" s="52"/>
    </row>
    <row r="790" spans="1:9" s="53" customFormat="1">
      <c r="A790" s="49"/>
      <c r="B790" s="50"/>
      <c r="C790" s="51"/>
      <c r="D790" s="49"/>
      <c r="E790" s="52"/>
      <c r="F790" s="52"/>
      <c r="G790" s="52"/>
      <c r="H790" s="52"/>
      <c r="I790" s="52"/>
    </row>
    <row r="791" spans="1:9" s="53" customFormat="1">
      <c r="A791" s="49"/>
      <c r="B791" s="50"/>
      <c r="C791" s="51"/>
      <c r="D791" s="49"/>
      <c r="E791" s="52"/>
      <c r="F791" s="52"/>
      <c r="G791" s="52"/>
      <c r="H791" s="52"/>
      <c r="I791" s="52"/>
    </row>
    <row r="792" spans="1:9" s="53" customFormat="1">
      <c r="A792" s="49"/>
      <c r="B792" s="50"/>
      <c r="C792" s="51"/>
      <c r="D792" s="49"/>
      <c r="E792" s="52"/>
      <c r="F792" s="52"/>
      <c r="G792" s="52"/>
      <c r="H792" s="52"/>
      <c r="I792" s="52"/>
    </row>
    <row r="793" spans="1:9" s="53" customFormat="1">
      <c r="A793" s="49"/>
      <c r="B793" s="50"/>
      <c r="C793" s="51"/>
      <c r="D793" s="49"/>
      <c r="E793" s="52"/>
      <c r="F793" s="52"/>
      <c r="G793" s="52"/>
      <c r="H793" s="52"/>
      <c r="I793" s="52"/>
    </row>
    <row r="794" spans="1:9" s="53" customFormat="1">
      <c r="A794" s="49"/>
      <c r="B794" s="50"/>
      <c r="C794" s="51"/>
      <c r="D794" s="49"/>
      <c r="E794" s="52"/>
      <c r="F794" s="52"/>
      <c r="G794" s="52"/>
      <c r="H794" s="52"/>
      <c r="I794" s="52"/>
    </row>
    <row r="795" spans="1:9" s="53" customFormat="1">
      <c r="A795" s="49"/>
      <c r="B795" s="50"/>
      <c r="C795" s="51"/>
      <c r="D795" s="49"/>
      <c r="E795" s="52"/>
      <c r="F795" s="52"/>
      <c r="G795" s="52"/>
      <c r="H795" s="52"/>
      <c r="I795" s="52"/>
    </row>
    <row r="796" spans="1:9" s="53" customFormat="1">
      <c r="A796" s="49"/>
      <c r="B796" s="50"/>
      <c r="C796" s="51"/>
      <c r="D796" s="49"/>
      <c r="E796" s="52"/>
      <c r="F796" s="52"/>
      <c r="G796" s="52"/>
      <c r="H796" s="52"/>
      <c r="I796" s="52"/>
    </row>
    <row r="797" spans="1:9" s="53" customFormat="1">
      <c r="A797" s="49"/>
      <c r="B797" s="50"/>
      <c r="C797" s="51"/>
      <c r="D797" s="49"/>
      <c r="E797" s="52"/>
      <c r="F797" s="52"/>
      <c r="G797" s="52"/>
      <c r="H797" s="52"/>
      <c r="I797" s="52"/>
    </row>
    <row r="798" spans="1:9" s="53" customFormat="1">
      <c r="A798" s="49"/>
      <c r="B798" s="50"/>
      <c r="C798" s="51"/>
      <c r="D798" s="49"/>
      <c r="E798" s="52"/>
      <c r="F798" s="52"/>
      <c r="G798" s="52"/>
      <c r="H798" s="52"/>
      <c r="I798" s="52"/>
    </row>
    <row r="799" spans="1:9" s="53" customFormat="1">
      <c r="A799" s="49"/>
      <c r="B799" s="50"/>
      <c r="C799" s="51"/>
      <c r="D799" s="49"/>
      <c r="E799" s="52"/>
      <c r="F799" s="52"/>
      <c r="G799" s="52"/>
      <c r="H799" s="52"/>
      <c r="I799" s="52"/>
    </row>
    <row r="800" spans="1:9" s="53" customFormat="1">
      <c r="A800" s="49"/>
      <c r="B800" s="50"/>
      <c r="C800" s="51"/>
      <c r="D800" s="49"/>
      <c r="E800" s="52"/>
      <c r="F800" s="52"/>
      <c r="G800" s="52"/>
      <c r="H800" s="52"/>
      <c r="I800" s="52"/>
    </row>
    <row r="801" spans="1:9" s="53" customFormat="1">
      <c r="A801" s="49"/>
      <c r="B801" s="50"/>
      <c r="C801" s="51"/>
      <c r="D801" s="49"/>
      <c r="E801" s="52"/>
      <c r="F801" s="52"/>
      <c r="G801" s="52"/>
      <c r="H801" s="52"/>
      <c r="I801" s="52"/>
    </row>
    <row r="802" spans="1:9" s="53" customFormat="1">
      <c r="A802" s="49"/>
      <c r="B802" s="50"/>
      <c r="C802" s="51"/>
      <c r="D802" s="49"/>
      <c r="E802" s="52"/>
      <c r="F802" s="52"/>
      <c r="G802" s="52"/>
      <c r="H802" s="52"/>
      <c r="I802" s="52"/>
    </row>
    <row r="803" spans="1:9" s="53" customFormat="1">
      <c r="A803" s="49"/>
      <c r="B803" s="50"/>
      <c r="C803" s="51"/>
      <c r="D803" s="49"/>
      <c r="E803" s="52"/>
      <c r="F803" s="52"/>
      <c r="G803" s="52"/>
      <c r="H803" s="52"/>
      <c r="I803" s="52"/>
    </row>
    <row r="804" spans="1:9" s="53" customFormat="1">
      <c r="A804" s="49"/>
      <c r="B804" s="50"/>
      <c r="C804" s="51"/>
      <c r="D804" s="49"/>
      <c r="E804" s="52"/>
      <c r="F804" s="52"/>
      <c r="G804" s="52"/>
      <c r="H804" s="52"/>
      <c r="I804" s="52"/>
    </row>
    <row r="805" spans="1:9" s="53" customFormat="1">
      <c r="A805" s="49"/>
      <c r="B805" s="50"/>
      <c r="C805" s="51"/>
      <c r="D805" s="49"/>
      <c r="E805" s="52"/>
      <c r="F805" s="52"/>
      <c r="G805" s="52"/>
      <c r="H805" s="52"/>
      <c r="I805" s="52"/>
    </row>
    <row r="806" spans="1:9" s="53" customFormat="1">
      <c r="A806" s="49"/>
      <c r="B806" s="50"/>
      <c r="C806" s="51"/>
      <c r="D806" s="49"/>
      <c r="E806" s="52"/>
      <c r="F806" s="52"/>
      <c r="G806" s="52"/>
      <c r="H806" s="52"/>
      <c r="I806" s="52"/>
    </row>
    <row r="807" spans="1:9" s="53" customFormat="1">
      <c r="A807" s="49"/>
      <c r="B807" s="50"/>
      <c r="C807" s="51"/>
      <c r="D807" s="49"/>
      <c r="E807" s="52"/>
      <c r="F807" s="52"/>
      <c r="G807" s="52"/>
      <c r="H807" s="52"/>
      <c r="I807" s="52"/>
    </row>
    <row r="808" spans="1:9" s="53" customFormat="1">
      <c r="A808" s="49"/>
      <c r="B808" s="50"/>
      <c r="C808" s="51"/>
      <c r="D808" s="49"/>
      <c r="E808" s="52"/>
      <c r="F808" s="52"/>
      <c r="G808" s="52"/>
      <c r="H808" s="52"/>
      <c r="I808" s="52"/>
    </row>
    <row r="809" spans="1:9" s="53" customFormat="1">
      <c r="A809" s="49"/>
      <c r="B809" s="50"/>
      <c r="C809" s="51"/>
      <c r="D809" s="49"/>
      <c r="E809" s="52"/>
      <c r="F809" s="52"/>
      <c r="G809" s="52"/>
      <c r="H809" s="52"/>
      <c r="I809" s="52"/>
    </row>
    <row r="810" spans="1:9" s="53" customFormat="1">
      <c r="A810" s="49"/>
      <c r="B810" s="50"/>
      <c r="C810" s="51"/>
      <c r="D810" s="49"/>
      <c r="E810" s="52"/>
      <c r="F810" s="52"/>
      <c r="G810" s="52"/>
      <c r="H810" s="52"/>
      <c r="I810" s="52"/>
    </row>
    <row r="811" spans="1:9" s="53" customFormat="1">
      <c r="A811" s="49"/>
      <c r="B811" s="50"/>
      <c r="C811" s="51"/>
      <c r="D811" s="49"/>
      <c r="E811" s="52"/>
      <c r="F811" s="52"/>
      <c r="G811" s="52"/>
      <c r="H811" s="52"/>
      <c r="I811" s="52"/>
    </row>
    <row r="812" spans="1:9" s="53" customFormat="1">
      <c r="A812" s="49"/>
      <c r="B812" s="50"/>
      <c r="C812" s="51"/>
      <c r="D812" s="49"/>
      <c r="E812" s="52"/>
      <c r="F812" s="52"/>
      <c r="G812" s="52"/>
      <c r="H812" s="52"/>
      <c r="I812" s="52"/>
    </row>
    <row r="813" spans="1:9" s="53" customFormat="1">
      <c r="A813" s="49"/>
      <c r="B813" s="50"/>
      <c r="C813" s="51"/>
      <c r="D813" s="49"/>
      <c r="E813" s="52"/>
      <c r="F813" s="52"/>
      <c r="G813" s="52"/>
      <c r="H813" s="52"/>
      <c r="I813" s="52"/>
    </row>
    <row r="814" spans="1:9" s="53" customFormat="1">
      <c r="A814" s="49"/>
      <c r="B814" s="50"/>
      <c r="C814" s="51"/>
      <c r="D814" s="49"/>
      <c r="E814" s="52"/>
      <c r="F814" s="52"/>
      <c r="G814" s="52"/>
      <c r="H814" s="52"/>
      <c r="I814" s="52"/>
    </row>
    <row r="815" spans="1:9" s="53" customFormat="1">
      <c r="A815" s="49"/>
      <c r="B815" s="50"/>
      <c r="C815" s="51"/>
      <c r="D815" s="49"/>
      <c r="E815" s="52"/>
      <c r="F815" s="52"/>
      <c r="G815" s="52"/>
      <c r="H815" s="52"/>
      <c r="I815" s="52"/>
    </row>
    <row r="816" spans="1:9" s="53" customFormat="1">
      <c r="A816" s="49"/>
      <c r="B816" s="50"/>
      <c r="C816" s="51"/>
      <c r="D816" s="49"/>
      <c r="E816" s="52"/>
      <c r="F816" s="52"/>
      <c r="G816" s="52"/>
      <c r="H816" s="52"/>
      <c r="I816" s="52"/>
    </row>
    <row r="817" spans="1:9" s="53" customFormat="1">
      <c r="A817" s="49"/>
      <c r="B817" s="50"/>
      <c r="C817" s="51"/>
      <c r="D817" s="49"/>
      <c r="E817" s="52"/>
      <c r="F817" s="52"/>
      <c r="G817" s="52"/>
      <c r="H817" s="52"/>
      <c r="I817" s="52"/>
    </row>
    <row r="818" spans="1:9" s="53" customFormat="1">
      <c r="A818" s="49"/>
      <c r="B818" s="50"/>
      <c r="C818" s="51"/>
      <c r="D818" s="49"/>
      <c r="E818" s="52"/>
      <c r="F818" s="52"/>
      <c r="G818" s="52"/>
      <c r="H818" s="52"/>
      <c r="I818" s="52"/>
    </row>
    <row r="819" spans="1:9" s="53" customFormat="1">
      <c r="A819" s="49"/>
      <c r="B819" s="50"/>
      <c r="C819" s="51"/>
      <c r="D819" s="49"/>
      <c r="E819" s="52"/>
      <c r="F819" s="52"/>
      <c r="G819" s="52"/>
      <c r="H819" s="52"/>
      <c r="I819" s="52"/>
    </row>
    <row r="820" spans="1:9" s="53" customFormat="1">
      <c r="A820" s="49"/>
      <c r="B820" s="50"/>
      <c r="C820" s="51"/>
      <c r="D820" s="49"/>
      <c r="E820" s="52"/>
      <c r="F820" s="52"/>
      <c r="G820" s="52"/>
      <c r="H820" s="52"/>
      <c r="I820" s="52"/>
    </row>
    <row r="821" spans="1:9" s="53" customFormat="1">
      <c r="A821" s="49"/>
      <c r="B821" s="50"/>
      <c r="C821" s="51"/>
      <c r="D821" s="49"/>
      <c r="E821" s="52"/>
      <c r="F821" s="52"/>
      <c r="G821" s="52"/>
      <c r="H821" s="52"/>
      <c r="I821" s="52"/>
    </row>
    <row r="822" spans="1:9" s="53" customFormat="1">
      <c r="A822" s="49"/>
      <c r="B822" s="50"/>
      <c r="C822" s="51"/>
      <c r="D822" s="49"/>
      <c r="E822" s="52"/>
      <c r="F822" s="52"/>
      <c r="G822" s="52"/>
      <c r="H822" s="52"/>
      <c r="I822" s="52"/>
    </row>
    <row r="823" spans="1:9" s="53" customFormat="1">
      <c r="A823" s="49"/>
      <c r="B823" s="50"/>
      <c r="C823" s="51"/>
      <c r="D823" s="49"/>
      <c r="E823" s="52"/>
      <c r="F823" s="52"/>
      <c r="G823" s="52"/>
      <c r="H823" s="52"/>
      <c r="I823" s="52"/>
    </row>
    <row r="824" spans="1:9" s="53" customFormat="1">
      <c r="A824" s="49"/>
      <c r="B824" s="50"/>
      <c r="C824" s="51"/>
      <c r="D824" s="49"/>
      <c r="E824" s="52"/>
      <c r="F824" s="52"/>
      <c r="G824" s="52"/>
      <c r="H824" s="52"/>
      <c r="I824" s="52"/>
    </row>
    <row r="825" spans="1:9" s="53" customFormat="1">
      <c r="A825" s="49"/>
      <c r="B825" s="50"/>
      <c r="C825" s="51"/>
      <c r="D825" s="49"/>
      <c r="E825" s="52"/>
      <c r="F825" s="52"/>
      <c r="G825" s="52"/>
      <c r="H825" s="52"/>
      <c r="I825" s="52"/>
    </row>
    <row r="826" spans="1:9" s="53" customFormat="1">
      <c r="A826" s="49"/>
      <c r="B826" s="50"/>
      <c r="C826" s="51"/>
      <c r="D826" s="49"/>
      <c r="E826" s="52"/>
      <c r="F826" s="52"/>
      <c r="G826" s="52"/>
      <c r="H826" s="52"/>
      <c r="I826" s="52"/>
    </row>
    <row r="827" spans="1:9" s="53" customFormat="1">
      <c r="A827" s="49"/>
      <c r="B827" s="50"/>
      <c r="C827" s="51"/>
      <c r="D827" s="49"/>
      <c r="E827" s="52"/>
      <c r="F827" s="52"/>
      <c r="G827" s="52"/>
      <c r="H827" s="52"/>
      <c r="I827" s="52"/>
    </row>
    <row r="828" spans="1:9" s="53" customFormat="1">
      <c r="A828" s="49"/>
      <c r="B828" s="50"/>
      <c r="C828" s="51"/>
      <c r="D828" s="49"/>
      <c r="E828" s="52"/>
      <c r="F828" s="52"/>
      <c r="G828" s="52"/>
      <c r="H828" s="52"/>
      <c r="I828" s="52"/>
    </row>
    <row r="829" spans="1:9" s="53" customFormat="1">
      <c r="A829" s="49"/>
      <c r="B829" s="50"/>
      <c r="C829" s="51"/>
      <c r="D829" s="49"/>
      <c r="E829" s="52"/>
      <c r="F829" s="52"/>
      <c r="G829" s="52"/>
      <c r="H829" s="52"/>
      <c r="I829" s="52"/>
    </row>
    <row r="830" spans="1:9" s="53" customFormat="1">
      <c r="A830" s="49"/>
      <c r="B830" s="50"/>
      <c r="C830" s="51"/>
      <c r="D830" s="49"/>
      <c r="E830" s="52"/>
      <c r="F830" s="52"/>
      <c r="G830" s="52"/>
      <c r="H830" s="52"/>
      <c r="I830" s="52"/>
    </row>
    <row r="831" spans="1:9" s="53" customFormat="1">
      <c r="A831" s="49"/>
      <c r="B831" s="50"/>
      <c r="C831" s="51"/>
      <c r="D831" s="49"/>
      <c r="E831" s="52"/>
      <c r="F831" s="52"/>
      <c r="G831" s="52"/>
      <c r="H831" s="52"/>
      <c r="I831" s="52"/>
    </row>
    <row r="832" spans="1:9" s="53" customFormat="1">
      <c r="A832" s="49"/>
      <c r="B832" s="50"/>
      <c r="C832" s="51"/>
      <c r="D832" s="49"/>
      <c r="E832" s="52"/>
      <c r="F832" s="52"/>
      <c r="G832" s="52"/>
      <c r="H832" s="52"/>
      <c r="I832" s="52"/>
    </row>
    <row r="833" spans="1:9" s="53" customFormat="1">
      <c r="A833" s="49"/>
      <c r="B833" s="50"/>
      <c r="C833" s="51"/>
      <c r="D833" s="49"/>
      <c r="E833" s="52"/>
      <c r="F833" s="52"/>
      <c r="G833" s="52"/>
      <c r="H833" s="52"/>
      <c r="I833" s="52"/>
    </row>
    <row r="834" spans="1:9" s="53" customFormat="1">
      <c r="A834" s="49"/>
      <c r="B834" s="50"/>
      <c r="C834" s="51"/>
      <c r="D834" s="49"/>
      <c r="E834" s="52"/>
      <c r="F834" s="52"/>
      <c r="G834" s="52"/>
      <c r="H834" s="52"/>
      <c r="I834" s="52"/>
    </row>
    <row r="835" spans="1:9" s="53" customFormat="1">
      <c r="A835" s="49"/>
      <c r="B835" s="50"/>
      <c r="C835" s="51"/>
      <c r="D835" s="49"/>
      <c r="E835" s="52"/>
      <c r="F835" s="52"/>
      <c r="G835" s="52"/>
      <c r="H835" s="52"/>
      <c r="I835" s="52"/>
    </row>
    <row r="836" spans="1:9" s="53" customFormat="1">
      <c r="A836" s="49"/>
      <c r="B836" s="50"/>
      <c r="C836" s="51"/>
      <c r="D836" s="49"/>
      <c r="E836" s="52"/>
      <c r="F836" s="52"/>
      <c r="G836" s="52"/>
      <c r="H836" s="52"/>
      <c r="I836" s="52"/>
    </row>
    <row r="837" spans="1:9" s="53" customFormat="1">
      <c r="A837" s="49"/>
      <c r="B837" s="50"/>
      <c r="C837" s="51"/>
      <c r="D837" s="49"/>
      <c r="E837" s="52"/>
      <c r="F837" s="52"/>
      <c r="G837" s="52"/>
      <c r="H837" s="52"/>
      <c r="I837" s="52"/>
    </row>
    <row r="838" spans="1:9" s="53" customFormat="1">
      <c r="A838" s="49"/>
      <c r="B838" s="50"/>
      <c r="C838" s="51"/>
      <c r="D838" s="49"/>
      <c r="E838" s="52"/>
      <c r="F838" s="52"/>
      <c r="G838" s="52"/>
      <c r="H838" s="52"/>
      <c r="I838" s="52"/>
    </row>
    <row r="839" spans="1:9" s="53" customFormat="1">
      <c r="A839" s="49"/>
      <c r="B839" s="50"/>
      <c r="C839" s="51"/>
      <c r="D839" s="49"/>
      <c r="E839" s="52"/>
      <c r="F839" s="52"/>
      <c r="G839" s="52"/>
      <c r="H839" s="52"/>
      <c r="I839" s="52"/>
    </row>
    <row r="840" spans="1:9" s="53" customFormat="1">
      <c r="A840" s="49"/>
      <c r="B840" s="50"/>
      <c r="C840" s="51"/>
      <c r="D840" s="49"/>
      <c r="E840" s="52"/>
      <c r="F840" s="52"/>
      <c r="G840" s="52"/>
      <c r="H840" s="52"/>
      <c r="I840" s="52"/>
    </row>
    <row r="841" spans="1:9" s="53" customFormat="1">
      <c r="A841" s="49"/>
      <c r="B841" s="50"/>
      <c r="C841" s="51"/>
      <c r="D841" s="49"/>
      <c r="E841" s="52"/>
      <c r="F841" s="52"/>
      <c r="G841" s="52"/>
      <c r="H841" s="52"/>
      <c r="I841" s="52"/>
    </row>
    <row r="842" spans="1:9" s="53" customFormat="1">
      <c r="A842" s="49"/>
      <c r="B842" s="50"/>
      <c r="C842" s="51"/>
      <c r="D842" s="49"/>
      <c r="E842" s="52"/>
      <c r="F842" s="52"/>
      <c r="G842" s="52"/>
      <c r="H842" s="52"/>
      <c r="I842" s="52"/>
    </row>
    <row r="843" spans="1:9" s="53" customFormat="1">
      <c r="A843" s="49"/>
      <c r="B843" s="50"/>
      <c r="C843" s="51"/>
      <c r="D843" s="49"/>
      <c r="E843" s="52"/>
      <c r="F843" s="52"/>
      <c r="G843" s="52"/>
      <c r="H843" s="52"/>
      <c r="I843" s="52"/>
    </row>
    <row r="844" spans="1:9" s="53" customFormat="1">
      <c r="A844" s="49"/>
      <c r="B844" s="50"/>
      <c r="C844" s="51"/>
      <c r="D844" s="49"/>
      <c r="E844" s="52"/>
      <c r="F844" s="52"/>
      <c r="G844" s="52"/>
      <c r="H844" s="52"/>
      <c r="I844" s="52"/>
    </row>
    <row r="845" spans="1:9" s="53" customFormat="1">
      <c r="A845" s="49"/>
      <c r="B845" s="50"/>
      <c r="C845" s="51"/>
      <c r="D845" s="49"/>
      <c r="E845" s="52"/>
      <c r="F845" s="52"/>
      <c r="G845" s="52"/>
      <c r="H845" s="52"/>
      <c r="I845" s="52"/>
    </row>
    <row r="846" spans="1:9" s="53" customFormat="1">
      <c r="A846" s="49"/>
      <c r="B846" s="50"/>
      <c r="C846" s="51"/>
      <c r="D846" s="49"/>
      <c r="E846" s="52"/>
      <c r="F846" s="52"/>
      <c r="G846" s="52"/>
      <c r="H846" s="52"/>
      <c r="I846" s="52"/>
    </row>
    <row r="847" spans="1:9" s="53" customFormat="1">
      <c r="A847" s="49"/>
      <c r="B847" s="50"/>
      <c r="C847" s="51"/>
      <c r="D847" s="49"/>
      <c r="E847" s="52"/>
      <c r="F847" s="52"/>
      <c r="G847" s="52"/>
      <c r="H847" s="52"/>
      <c r="I847" s="52"/>
    </row>
    <row r="848" spans="1:9" s="53" customFormat="1">
      <c r="A848" s="49"/>
      <c r="B848" s="50"/>
      <c r="C848" s="51"/>
      <c r="D848" s="49"/>
      <c r="E848" s="52"/>
      <c r="F848" s="52"/>
      <c r="G848" s="52"/>
      <c r="H848" s="52"/>
      <c r="I848" s="52"/>
    </row>
    <row r="849" spans="1:9" s="53" customFormat="1">
      <c r="A849" s="49"/>
      <c r="B849" s="50"/>
      <c r="C849" s="51"/>
      <c r="D849" s="49"/>
      <c r="E849" s="52"/>
      <c r="F849" s="52"/>
      <c r="G849" s="52"/>
      <c r="H849" s="52"/>
      <c r="I849" s="52"/>
    </row>
    <row r="850" spans="1:9" s="53" customFormat="1">
      <c r="A850" s="49"/>
      <c r="B850" s="50"/>
      <c r="C850" s="51"/>
      <c r="D850" s="49"/>
      <c r="E850" s="52"/>
      <c r="F850" s="52"/>
      <c r="G850" s="52"/>
      <c r="H850" s="52"/>
      <c r="I850" s="52"/>
    </row>
    <row r="851" spans="1:9" s="53" customFormat="1">
      <c r="A851" s="49"/>
      <c r="B851" s="50"/>
      <c r="C851" s="51"/>
      <c r="D851" s="49"/>
      <c r="E851" s="52"/>
      <c r="F851" s="52"/>
      <c r="G851" s="52"/>
      <c r="H851" s="52"/>
      <c r="I851" s="52"/>
    </row>
    <row r="852" spans="1:9" s="53" customFormat="1">
      <c r="A852" s="49"/>
      <c r="B852" s="50"/>
      <c r="C852" s="51"/>
      <c r="D852" s="49"/>
      <c r="E852" s="52"/>
      <c r="F852" s="52"/>
      <c r="G852" s="52"/>
      <c r="H852" s="52"/>
      <c r="I852" s="52"/>
    </row>
    <row r="853" spans="1:9" s="53" customFormat="1">
      <c r="A853" s="49"/>
      <c r="B853" s="50"/>
      <c r="C853" s="51"/>
      <c r="D853" s="49"/>
      <c r="E853" s="52"/>
      <c r="F853" s="52"/>
      <c r="G853" s="52"/>
      <c r="H853" s="52"/>
      <c r="I853" s="52"/>
    </row>
    <row r="854" spans="1:9" s="53" customFormat="1">
      <c r="A854" s="49"/>
      <c r="B854" s="50"/>
      <c r="C854" s="51"/>
      <c r="D854" s="49"/>
      <c r="E854" s="52"/>
      <c r="F854" s="52"/>
      <c r="G854" s="52"/>
      <c r="H854" s="52"/>
      <c r="I854" s="52"/>
    </row>
    <row r="855" spans="1:9" s="53" customFormat="1">
      <c r="A855" s="49"/>
      <c r="B855" s="50"/>
      <c r="C855" s="51"/>
      <c r="D855" s="49"/>
      <c r="E855" s="52"/>
      <c r="F855" s="52"/>
      <c r="G855" s="52"/>
      <c r="H855" s="52"/>
      <c r="I855" s="52"/>
    </row>
    <row r="856" spans="1:9" s="53" customFormat="1">
      <c r="A856" s="49"/>
      <c r="B856" s="50"/>
      <c r="C856" s="51"/>
      <c r="D856" s="49"/>
      <c r="E856" s="52"/>
      <c r="F856" s="52"/>
      <c r="G856" s="52"/>
      <c r="H856" s="52"/>
      <c r="I856" s="52"/>
    </row>
    <row r="857" spans="1:9" s="53" customFormat="1">
      <c r="A857" s="49"/>
      <c r="B857" s="50"/>
      <c r="C857" s="51"/>
      <c r="D857" s="49"/>
      <c r="E857" s="52"/>
      <c r="F857" s="52"/>
      <c r="G857" s="52"/>
      <c r="H857" s="52"/>
      <c r="I857" s="52"/>
    </row>
    <row r="858" spans="1:9" s="53" customFormat="1">
      <c r="A858" s="49"/>
      <c r="B858" s="50"/>
      <c r="C858" s="51"/>
      <c r="D858" s="49"/>
      <c r="E858" s="52"/>
      <c r="F858" s="52"/>
      <c r="G858" s="52"/>
      <c r="H858" s="52"/>
      <c r="I858" s="52"/>
    </row>
    <row r="859" spans="1:9" s="53" customFormat="1">
      <c r="A859" s="49"/>
      <c r="B859" s="50"/>
      <c r="C859" s="51"/>
      <c r="D859" s="49"/>
      <c r="E859" s="52"/>
      <c r="F859" s="52"/>
      <c r="G859" s="52"/>
      <c r="H859" s="52"/>
      <c r="I859" s="52"/>
    </row>
    <row r="860" spans="1:9" s="53" customFormat="1">
      <c r="A860" s="49"/>
      <c r="B860" s="50"/>
      <c r="C860" s="51"/>
      <c r="D860" s="49"/>
      <c r="E860" s="52"/>
      <c r="F860" s="52"/>
      <c r="G860" s="52"/>
      <c r="H860" s="52"/>
      <c r="I860" s="52"/>
    </row>
    <row r="861" spans="1:9" s="53" customFormat="1">
      <c r="A861" s="49"/>
      <c r="B861" s="50"/>
      <c r="C861" s="51"/>
      <c r="D861" s="49"/>
      <c r="E861" s="52"/>
      <c r="F861" s="52"/>
      <c r="G861" s="52"/>
      <c r="H861" s="52"/>
      <c r="I861" s="52"/>
    </row>
    <row r="862" spans="1:9" s="53" customFormat="1">
      <c r="A862" s="49"/>
      <c r="B862" s="50"/>
      <c r="C862" s="51"/>
      <c r="D862" s="49"/>
      <c r="E862" s="52"/>
      <c r="F862" s="52"/>
      <c r="G862" s="52"/>
      <c r="H862" s="52"/>
      <c r="I862" s="52"/>
    </row>
    <row r="863" spans="1:9" s="53" customFormat="1">
      <c r="A863" s="49"/>
      <c r="B863" s="50"/>
      <c r="C863" s="51"/>
      <c r="D863" s="49"/>
      <c r="E863" s="52"/>
      <c r="F863" s="52"/>
      <c r="G863" s="52"/>
      <c r="H863" s="52"/>
      <c r="I863" s="52"/>
    </row>
    <row r="864" spans="1:9" s="53" customFormat="1">
      <c r="A864" s="49"/>
      <c r="B864" s="50"/>
      <c r="C864" s="51"/>
      <c r="D864" s="49"/>
      <c r="E864" s="52"/>
      <c r="F864" s="52"/>
      <c r="G864" s="52"/>
      <c r="H864" s="52"/>
      <c r="I864" s="52"/>
    </row>
    <row r="865" spans="1:9" s="53" customFormat="1">
      <c r="A865" s="49"/>
      <c r="B865" s="50"/>
      <c r="C865" s="51"/>
      <c r="D865" s="49"/>
      <c r="E865" s="52"/>
      <c r="F865" s="52"/>
      <c r="G865" s="52"/>
      <c r="H865" s="52"/>
      <c r="I865" s="52"/>
    </row>
    <row r="866" spans="1:9" s="53" customFormat="1">
      <c r="A866" s="49"/>
      <c r="B866" s="50"/>
      <c r="C866" s="51"/>
      <c r="D866" s="49"/>
      <c r="E866" s="52"/>
      <c r="F866" s="52"/>
      <c r="G866" s="52"/>
      <c r="H866" s="52"/>
      <c r="I866" s="52"/>
    </row>
    <row r="867" spans="1:9" s="53" customFormat="1">
      <c r="A867" s="49"/>
      <c r="B867" s="50"/>
      <c r="C867" s="51"/>
      <c r="D867" s="49"/>
      <c r="E867" s="52"/>
      <c r="F867" s="52"/>
      <c r="G867" s="52"/>
      <c r="H867" s="52"/>
      <c r="I867" s="52"/>
    </row>
    <row r="868" spans="1:9" s="53" customFormat="1">
      <c r="A868" s="49"/>
      <c r="B868" s="50"/>
      <c r="C868" s="51"/>
      <c r="D868" s="49"/>
      <c r="E868" s="52"/>
      <c r="F868" s="52"/>
      <c r="G868" s="52"/>
      <c r="H868" s="52"/>
      <c r="I868" s="52"/>
    </row>
    <row r="869" spans="1:9" s="53" customFormat="1">
      <c r="A869" s="49"/>
      <c r="B869" s="50"/>
      <c r="C869" s="51"/>
      <c r="D869" s="49"/>
      <c r="E869" s="52"/>
      <c r="F869" s="52"/>
      <c r="G869" s="52"/>
      <c r="H869" s="52"/>
      <c r="I869" s="52"/>
    </row>
    <row r="870" spans="1:9" s="53" customFormat="1">
      <c r="A870" s="49"/>
      <c r="B870" s="50"/>
      <c r="C870" s="51"/>
      <c r="D870" s="49"/>
      <c r="E870" s="52"/>
      <c r="F870" s="52"/>
      <c r="G870" s="52"/>
      <c r="H870" s="52"/>
      <c r="I870" s="52"/>
    </row>
    <row r="871" spans="1:9" s="53" customFormat="1">
      <c r="A871" s="49"/>
      <c r="B871" s="50"/>
      <c r="C871" s="51"/>
      <c r="D871" s="49"/>
      <c r="E871" s="52"/>
      <c r="F871" s="52"/>
      <c r="G871" s="52"/>
      <c r="H871" s="52"/>
      <c r="I871" s="52"/>
    </row>
    <row r="872" spans="1:9" s="53" customFormat="1">
      <c r="A872" s="49"/>
      <c r="B872" s="50"/>
      <c r="C872" s="51"/>
      <c r="D872" s="49"/>
      <c r="E872" s="52"/>
      <c r="F872" s="52"/>
      <c r="G872" s="52"/>
      <c r="H872" s="52"/>
      <c r="I872" s="52"/>
    </row>
    <row r="873" spans="1:9" s="53" customFormat="1">
      <c r="A873" s="49"/>
      <c r="B873" s="50"/>
      <c r="C873" s="51"/>
      <c r="D873" s="49"/>
      <c r="E873" s="52"/>
      <c r="F873" s="52"/>
      <c r="G873" s="52"/>
      <c r="H873" s="52"/>
      <c r="I873" s="52"/>
    </row>
    <row r="874" spans="1:9" s="53" customFormat="1">
      <c r="A874" s="49"/>
      <c r="B874" s="50"/>
      <c r="C874" s="51"/>
      <c r="D874" s="49"/>
      <c r="E874" s="52"/>
      <c r="F874" s="52"/>
      <c r="G874" s="52"/>
      <c r="H874" s="52"/>
      <c r="I874" s="52"/>
    </row>
    <row r="875" spans="1:9" s="53" customFormat="1">
      <c r="A875" s="49"/>
      <c r="B875" s="50"/>
      <c r="C875" s="51"/>
      <c r="D875" s="49"/>
      <c r="E875" s="52"/>
      <c r="F875" s="52"/>
      <c r="G875" s="52"/>
      <c r="H875" s="52"/>
      <c r="I875" s="52"/>
    </row>
    <row r="876" spans="1:9" s="53" customFormat="1">
      <c r="A876" s="49"/>
      <c r="B876" s="50"/>
      <c r="C876" s="51"/>
      <c r="D876" s="49"/>
      <c r="E876" s="52"/>
      <c r="F876" s="52"/>
      <c r="G876" s="52"/>
      <c r="H876" s="52"/>
      <c r="I876" s="52"/>
    </row>
    <row r="877" spans="1:9" s="53" customFormat="1">
      <c r="A877" s="49"/>
      <c r="B877" s="50"/>
      <c r="C877" s="51"/>
      <c r="D877" s="49"/>
      <c r="E877" s="52"/>
      <c r="F877" s="52"/>
      <c r="G877" s="52"/>
      <c r="H877" s="52"/>
      <c r="I877" s="52"/>
    </row>
    <row r="878" spans="1:9" s="53" customFormat="1">
      <c r="A878" s="49"/>
      <c r="B878" s="50"/>
      <c r="C878" s="51"/>
      <c r="D878" s="49"/>
      <c r="E878" s="52"/>
      <c r="F878" s="52"/>
      <c r="G878" s="52"/>
      <c r="H878" s="52"/>
      <c r="I878" s="52"/>
    </row>
    <row r="879" spans="1:9" s="53" customFormat="1">
      <c r="A879" s="49"/>
      <c r="B879" s="50"/>
      <c r="C879" s="51"/>
      <c r="D879" s="49"/>
      <c r="E879" s="52"/>
      <c r="F879" s="52"/>
      <c r="G879" s="52"/>
      <c r="H879" s="52"/>
      <c r="I879" s="52"/>
    </row>
    <row r="880" spans="1:9" s="53" customFormat="1">
      <c r="A880" s="49"/>
      <c r="B880" s="50"/>
      <c r="C880" s="51"/>
      <c r="D880" s="49"/>
      <c r="E880" s="52"/>
      <c r="F880" s="52"/>
      <c r="G880" s="52"/>
      <c r="H880" s="52"/>
      <c r="I880" s="52"/>
    </row>
    <row r="881" spans="1:9" s="53" customFormat="1">
      <c r="A881" s="49"/>
      <c r="B881" s="50"/>
      <c r="C881" s="51"/>
      <c r="D881" s="49"/>
      <c r="E881" s="52"/>
      <c r="F881" s="52"/>
      <c r="G881" s="52"/>
      <c r="H881" s="52"/>
      <c r="I881" s="52"/>
    </row>
    <row r="882" spans="1:9" s="53" customFormat="1">
      <c r="A882" s="49"/>
      <c r="B882" s="50"/>
      <c r="C882" s="51"/>
      <c r="D882" s="49"/>
      <c r="E882" s="52"/>
      <c r="F882" s="52"/>
      <c r="G882" s="52"/>
      <c r="H882" s="52"/>
      <c r="I882" s="52"/>
    </row>
    <row r="883" spans="1:9" s="53" customFormat="1">
      <c r="A883" s="49"/>
      <c r="B883" s="50"/>
      <c r="C883" s="51"/>
      <c r="D883" s="49"/>
      <c r="E883" s="52"/>
      <c r="F883" s="52"/>
      <c r="G883" s="52"/>
      <c r="H883" s="52"/>
      <c r="I883" s="52"/>
    </row>
    <row r="884" spans="1:9" s="53" customFormat="1">
      <c r="A884" s="49"/>
      <c r="B884" s="50"/>
      <c r="C884" s="51"/>
      <c r="D884" s="49"/>
      <c r="E884" s="52"/>
      <c r="F884" s="52"/>
      <c r="G884" s="52"/>
      <c r="H884" s="52"/>
      <c r="I884" s="52"/>
    </row>
    <row r="885" spans="1:9" s="53" customFormat="1">
      <c r="A885" s="49"/>
      <c r="B885" s="50"/>
      <c r="C885" s="51"/>
      <c r="D885" s="49"/>
      <c r="E885" s="52"/>
      <c r="F885" s="52"/>
      <c r="G885" s="52"/>
      <c r="H885" s="52"/>
      <c r="I885" s="52"/>
    </row>
    <row r="886" spans="1:9" s="53" customFormat="1">
      <c r="A886" s="49"/>
      <c r="B886" s="50"/>
      <c r="C886" s="51"/>
      <c r="D886" s="49"/>
      <c r="E886" s="52"/>
      <c r="F886" s="52"/>
      <c r="G886" s="52"/>
      <c r="H886" s="52"/>
      <c r="I886" s="52"/>
    </row>
    <row r="887" spans="1:9" s="53" customFormat="1">
      <c r="A887" s="49"/>
      <c r="B887" s="50"/>
      <c r="C887" s="51"/>
      <c r="D887" s="49"/>
      <c r="E887" s="52"/>
      <c r="F887" s="52"/>
      <c r="G887" s="52"/>
      <c r="H887" s="52"/>
      <c r="I887" s="52"/>
    </row>
    <row r="888" spans="1:9" s="53" customFormat="1">
      <c r="A888" s="49"/>
      <c r="B888" s="50"/>
      <c r="C888" s="51"/>
      <c r="D888" s="49"/>
      <c r="E888" s="52"/>
      <c r="F888" s="52"/>
      <c r="G888" s="52"/>
      <c r="H888" s="52"/>
      <c r="I888" s="52"/>
    </row>
    <row r="889" spans="1:9" s="53" customFormat="1">
      <c r="A889" s="49"/>
      <c r="B889" s="50"/>
      <c r="C889" s="51"/>
      <c r="D889" s="49"/>
      <c r="E889" s="52"/>
      <c r="F889" s="52"/>
      <c r="G889" s="52"/>
      <c r="H889" s="52"/>
      <c r="I889" s="52"/>
    </row>
    <row r="890" spans="1:9" s="53" customFormat="1">
      <c r="A890" s="49"/>
      <c r="B890" s="50"/>
      <c r="C890" s="51"/>
      <c r="D890" s="49"/>
      <c r="E890" s="52"/>
      <c r="F890" s="52"/>
      <c r="G890" s="52"/>
      <c r="H890" s="52"/>
      <c r="I890" s="52"/>
    </row>
    <row r="891" spans="1:9" s="53" customFormat="1">
      <c r="A891" s="49"/>
      <c r="B891" s="50"/>
      <c r="C891" s="51"/>
      <c r="D891" s="49"/>
      <c r="E891" s="52"/>
      <c r="F891" s="52"/>
      <c r="G891" s="52"/>
      <c r="H891" s="52"/>
      <c r="I891" s="52"/>
    </row>
    <row r="892" spans="1:9" s="53" customFormat="1">
      <c r="A892" s="49"/>
      <c r="B892" s="50"/>
      <c r="C892" s="51"/>
      <c r="D892" s="49"/>
      <c r="E892" s="52"/>
      <c r="F892" s="52"/>
      <c r="G892" s="52"/>
      <c r="H892" s="52"/>
      <c r="I892" s="52"/>
    </row>
    <row r="893" spans="1:9" s="53" customFormat="1">
      <c r="A893" s="49"/>
      <c r="B893" s="50"/>
      <c r="C893" s="51"/>
      <c r="D893" s="49"/>
      <c r="E893" s="52"/>
      <c r="F893" s="52"/>
      <c r="G893" s="52"/>
      <c r="H893" s="52"/>
      <c r="I893" s="52"/>
    </row>
    <row r="894" spans="1:9" s="53" customFormat="1">
      <c r="A894" s="49"/>
      <c r="B894" s="50"/>
      <c r="C894" s="51"/>
      <c r="D894" s="49"/>
      <c r="E894" s="52"/>
      <c r="F894" s="52"/>
      <c r="G894" s="52"/>
      <c r="H894" s="52"/>
      <c r="I894" s="52"/>
    </row>
    <row r="895" spans="1:9" s="53" customFormat="1">
      <c r="A895" s="49"/>
      <c r="B895" s="50"/>
      <c r="C895" s="51"/>
      <c r="D895" s="49"/>
      <c r="E895" s="52"/>
      <c r="F895" s="52"/>
      <c r="G895" s="52"/>
      <c r="H895" s="52"/>
      <c r="I895" s="52"/>
    </row>
    <row r="896" spans="1:9" s="53" customFormat="1">
      <c r="A896" s="49"/>
      <c r="B896" s="50"/>
      <c r="C896" s="51"/>
      <c r="D896" s="49"/>
      <c r="E896" s="52"/>
      <c r="F896" s="52"/>
      <c r="G896" s="52"/>
      <c r="H896" s="52"/>
      <c r="I896" s="52"/>
    </row>
    <row r="897" spans="1:9" s="53" customFormat="1">
      <c r="A897" s="49"/>
      <c r="B897" s="50"/>
      <c r="C897" s="51"/>
      <c r="D897" s="49"/>
      <c r="E897" s="52"/>
      <c r="F897" s="52"/>
      <c r="G897" s="52"/>
      <c r="H897" s="52"/>
      <c r="I897" s="52"/>
    </row>
    <row r="898" spans="1:9" s="53" customFormat="1">
      <c r="A898" s="49"/>
      <c r="B898" s="50"/>
      <c r="C898" s="51"/>
      <c r="D898" s="49"/>
      <c r="E898" s="52"/>
      <c r="F898" s="52"/>
      <c r="G898" s="52"/>
      <c r="H898" s="52"/>
      <c r="I898" s="52"/>
    </row>
    <row r="899" spans="1:9" s="53" customFormat="1">
      <c r="A899" s="49"/>
      <c r="B899" s="50"/>
      <c r="C899" s="51"/>
      <c r="D899" s="49"/>
      <c r="E899" s="52"/>
      <c r="F899" s="52"/>
      <c r="G899" s="52"/>
      <c r="H899" s="52"/>
      <c r="I899" s="52"/>
    </row>
    <row r="900" spans="1:9" s="53" customFormat="1">
      <c r="A900" s="49"/>
      <c r="B900" s="50"/>
      <c r="C900" s="51"/>
      <c r="D900" s="49"/>
      <c r="E900" s="52"/>
      <c r="F900" s="52"/>
      <c r="G900" s="52"/>
      <c r="H900" s="52"/>
      <c r="I900" s="52"/>
    </row>
    <row r="901" spans="1:9" s="53" customFormat="1">
      <c r="A901" s="49"/>
      <c r="B901" s="50"/>
      <c r="C901" s="51"/>
      <c r="D901" s="49"/>
      <c r="E901" s="52"/>
      <c r="F901" s="52"/>
      <c r="G901" s="52"/>
      <c r="H901" s="52"/>
      <c r="I901" s="52"/>
    </row>
    <row r="902" spans="1:9" s="53" customFormat="1">
      <c r="A902" s="49"/>
      <c r="B902" s="50"/>
      <c r="C902" s="51"/>
      <c r="D902" s="49"/>
      <c r="E902" s="52"/>
      <c r="F902" s="52"/>
      <c r="G902" s="52"/>
      <c r="H902" s="52"/>
      <c r="I902" s="52"/>
    </row>
    <row r="903" spans="1:9" s="53" customFormat="1">
      <c r="A903" s="49"/>
      <c r="B903" s="50"/>
      <c r="C903" s="51"/>
      <c r="D903" s="49"/>
      <c r="E903" s="52"/>
      <c r="F903" s="52"/>
      <c r="G903" s="52"/>
      <c r="H903" s="52"/>
      <c r="I903" s="52"/>
    </row>
    <row r="904" spans="1:9" s="53" customFormat="1">
      <c r="A904" s="49"/>
      <c r="B904" s="50"/>
      <c r="C904" s="51"/>
      <c r="D904" s="49"/>
      <c r="E904" s="52"/>
      <c r="F904" s="52"/>
      <c r="G904" s="52"/>
      <c r="H904" s="52"/>
      <c r="I904" s="52"/>
    </row>
    <row r="905" spans="1:9" s="53" customFormat="1">
      <c r="A905" s="49"/>
      <c r="B905" s="50"/>
      <c r="C905" s="51"/>
      <c r="D905" s="49"/>
      <c r="E905" s="52"/>
      <c r="F905" s="52"/>
      <c r="G905" s="52"/>
      <c r="H905" s="52"/>
      <c r="I905" s="52"/>
    </row>
    <row r="906" spans="1:9" s="53" customFormat="1">
      <c r="A906" s="49"/>
      <c r="B906" s="50"/>
      <c r="C906" s="51"/>
      <c r="D906" s="49"/>
      <c r="E906" s="52"/>
      <c r="F906" s="52"/>
      <c r="G906" s="52"/>
      <c r="H906" s="52"/>
      <c r="I906" s="52"/>
    </row>
    <row r="907" spans="1:9" s="53" customFormat="1">
      <c r="A907" s="49"/>
      <c r="B907" s="50"/>
      <c r="C907" s="51"/>
      <c r="D907" s="49"/>
      <c r="E907" s="52"/>
      <c r="F907" s="52"/>
      <c r="G907" s="52"/>
      <c r="H907" s="52"/>
      <c r="I907" s="52"/>
    </row>
    <row r="908" spans="1:9" s="53" customFormat="1">
      <c r="A908" s="49"/>
      <c r="B908" s="50"/>
      <c r="C908" s="51"/>
      <c r="D908" s="49"/>
      <c r="E908" s="52"/>
      <c r="F908" s="52"/>
      <c r="G908" s="52"/>
      <c r="H908" s="52"/>
      <c r="I908" s="52"/>
    </row>
    <row r="909" spans="1:9" s="53" customFormat="1">
      <c r="A909" s="49"/>
      <c r="B909" s="50"/>
      <c r="C909" s="51"/>
      <c r="D909" s="49"/>
      <c r="E909" s="52"/>
      <c r="F909" s="52"/>
      <c r="G909" s="52"/>
      <c r="H909" s="52"/>
      <c r="I909" s="52"/>
    </row>
    <row r="910" spans="1:9" s="53" customFormat="1">
      <c r="A910" s="49"/>
      <c r="B910" s="50"/>
      <c r="C910" s="51"/>
      <c r="D910" s="49"/>
      <c r="E910" s="52"/>
      <c r="F910" s="52"/>
      <c r="G910" s="52"/>
      <c r="H910" s="52"/>
      <c r="I910" s="52"/>
    </row>
    <row r="911" spans="1:9" s="53" customFormat="1">
      <c r="A911" s="49"/>
      <c r="B911" s="50"/>
      <c r="C911" s="51"/>
      <c r="D911" s="49"/>
      <c r="E911" s="52"/>
      <c r="F911" s="52"/>
      <c r="G911" s="52"/>
      <c r="H911" s="52"/>
      <c r="I911" s="52"/>
    </row>
    <row r="912" spans="1:9" s="53" customFormat="1">
      <c r="A912" s="49"/>
      <c r="B912" s="50"/>
      <c r="C912" s="51"/>
      <c r="D912" s="49"/>
      <c r="E912" s="52"/>
      <c r="F912" s="52"/>
      <c r="G912" s="52"/>
      <c r="H912" s="52"/>
      <c r="I912" s="52"/>
    </row>
    <row r="913" spans="1:9" s="53" customFormat="1">
      <c r="A913" s="49"/>
      <c r="B913" s="50"/>
      <c r="C913" s="51"/>
      <c r="D913" s="49"/>
      <c r="E913" s="52"/>
      <c r="F913" s="52"/>
      <c r="G913" s="52"/>
      <c r="H913" s="52"/>
      <c r="I913" s="52"/>
    </row>
    <row r="914" spans="1:9" s="53" customFormat="1">
      <c r="A914" s="49"/>
      <c r="B914" s="50"/>
      <c r="C914" s="51"/>
      <c r="D914" s="49"/>
      <c r="E914" s="52"/>
      <c r="F914" s="52"/>
      <c r="G914" s="52"/>
      <c r="H914" s="52"/>
      <c r="I914" s="52"/>
    </row>
    <row r="915" spans="1:9" s="53" customFormat="1">
      <c r="A915" s="49"/>
      <c r="B915" s="50"/>
      <c r="C915" s="51"/>
      <c r="D915" s="49"/>
      <c r="E915" s="52"/>
      <c r="F915" s="52"/>
      <c r="G915" s="52"/>
      <c r="H915" s="52"/>
      <c r="I915" s="52"/>
    </row>
    <row r="916" spans="1:9" s="53" customFormat="1">
      <c r="A916" s="49"/>
      <c r="B916" s="50"/>
      <c r="C916" s="51"/>
      <c r="D916" s="49"/>
      <c r="E916" s="52"/>
      <c r="F916" s="52"/>
      <c r="G916" s="52"/>
      <c r="H916" s="52"/>
      <c r="I916" s="52"/>
    </row>
    <row r="917" spans="1:9" s="53" customFormat="1">
      <c r="A917" s="49"/>
      <c r="B917" s="50"/>
      <c r="C917" s="51"/>
      <c r="D917" s="49"/>
      <c r="E917" s="52"/>
      <c r="F917" s="52"/>
      <c r="G917" s="52"/>
      <c r="H917" s="52"/>
      <c r="I917" s="52"/>
    </row>
    <row r="918" spans="1:9" s="53" customFormat="1">
      <c r="A918" s="49"/>
      <c r="B918" s="50"/>
      <c r="C918" s="51"/>
      <c r="D918" s="49"/>
      <c r="E918" s="52"/>
      <c r="F918" s="52"/>
      <c r="G918" s="52"/>
      <c r="H918" s="52"/>
      <c r="I918" s="52"/>
    </row>
    <row r="919" spans="1:9" s="53" customFormat="1">
      <c r="A919" s="49"/>
      <c r="B919" s="50"/>
      <c r="C919" s="51"/>
      <c r="D919" s="49"/>
      <c r="E919" s="52"/>
      <c r="F919" s="52"/>
      <c r="G919" s="52"/>
      <c r="H919" s="52"/>
      <c r="I919" s="52"/>
    </row>
    <row r="920" spans="1:9" s="53" customFormat="1">
      <c r="A920" s="49"/>
      <c r="B920" s="50"/>
      <c r="C920" s="51"/>
      <c r="D920" s="49"/>
      <c r="E920" s="52"/>
      <c r="F920" s="52"/>
      <c r="G920" s="52"/>
      <c r="H920" s="52"/>
      <c r="I920" s="52"/>
    </row>
    <row r="921" spans="1:9" s="53" customFormat="1">
      <c r="A921" s="49"/>
      <c r="B921" s="50"/>
      <c r="C921" s="51"/>
      <c r="D921" s="49"/>
      <c r="E921" s="52"/>
      <c r="F921" s="52"/>
      <c r="G921" s="52"/>
      <c r="H921" s="52"/>
      <c r="I921" s="52"/>
    </row>
    <row r="922" spans="1:9" s="53" customFormat="1">
      <c r="A922" s="49"/>
      <c r="B922" s="50"/>
      <c r="C922" s="51"/>
      <c r="D922" s="49"/>
      <c r="E922" s="52"/>
      <c r="F922" s="52"/>
      <c r="G922" s="52"/>
      <c r="H922" s="52"/>
      <c r="I922" s="52"/>
    </row>
    <row r="923" spans="1:9" s="53" customFormat="1">
      <c r="A923" s="49"/>
      <c r="B923" s="50"/>
      <c r="C923" s="51"/>
      <c r="D923" s="49"/>
      <c r="E923" s="52"/>
      <c r="F923" s="52"/>
      <c r="G923" s="52"/>
      <c r="H923" s="52"/>
      <c r="I923" s="52"/>
    </row>
    <row r="924" spans="1:9" s="53" customFormat="1">
      <c r="A924" s="49"/>
      <c r="B924" s="50"/>
      <c r="C924" s="51"/>
      <c r="D924" s="49"/>
      <c r="E924" s="52"/>
      <c r="F924" s="52"/>
      <c r="G924" s="52"/>
      <c r="H924" s="52"/>
      <c r="I924" s="52"/>
    </row>
    <row r="925" spans="1:9" s="53" customFormat="1">
      <c r="A925" s="49"/>
      <c r="B925" s="50"/>
      <c r="C925" s="51"/>
      <c r="D925" s="49"/>
      <c r="E925" s="52"/>
      <c r="F925" s="52"/>
      <c r="G925" s="52"/>
      <c r="H925" s="52"/>
      <c r="I925" s="52"/>
    </row>
    <row r="926" spans="1:9" s="53" customFormat="1">
      <c r="A926" s="49"/>
      <c r="B926" s="50"/>
      <c r="C926" s="51"/>
      <c r="D926" s="49"/>
      <c r="E926" s="52"/>
      <c r="F926" s="52"/>
      <c r="G926" s="52"/>
      <c r="H926" s="52"/>
      <c r="I926" s="52"/>
    </row>
    <row r="927" spans="1:9" s="53" customFormat="1">
      <c r="A927" s="49"/>
      <c r="B927" s="50"/>
      <c r="C927" s="51"/>
      <c r="D927" s="49"/>
      <c r="E927" s="52"/>
      <c r="F927" s="52"/>
      <c r="G927" s="52"/>
      <c r="H927" s="52"/>
      <c r="I927" s="52"/>
    </row>
    <row r="928" spans="1:9" s="53" customFormat="1">
      <c r="A928" s="49"/>
      <c r="B928" s="50"/>
      <c r="C928" s="51"/>
      <c r="D928" s="49"/>
      <c r="E928" s="52"/>
      <c r="F928" s="52"/>
      <c r="G928" s="52"/>
      <c r="H928" s="52"/>
      <c r="I928" s="52"/>
    </row>
    <row r="929" spans="1:9" s="53" customFormat="1">
      <c r="A929" s="49"/>
      <c r="B929" s="50"/>
      <c r="C929" s="51"/>
      <c r="D929" s="49"/>
      <c r="E929" s="52"/>
      <c r="F929" s="52"/>
      <c r="G929" s="52"/>
      <c r="H929" s="52"/>
      <c r="I929" s="52"/>
    </row>
    <row r="930" spans="1:9" s="53" customFormat="1">
      <c r="A930" s="49"/>
      <c r="B930" s="50"/>
      <c r="C930" s="51"/>
      <c r="D930" s="49"/>
      <c r="E930" s="52"/>
      <c r="F930" s="52"/>
      <c r="G930" s="52"/>
      <c r="H930" s="52"/>
      <c r="I930" s="52"/>
    </row>
    <row r="931" spans="1:9" s="53" customFormat="1">
      <c r="A931" s="49"/>
      <c r="B931" s="50"/>
      <c r="C931" s="51"/>
      <c r="D931" s="49"/>
      <c r="E931" s="52"/>
      <c r="F931" s="52"/>
      <c r="G931" s="52"/>
      <c r="H931" s="52"/>
      <c r="I931" s="52"/>
    </row>
    <row r="932" spans="1:9" s="53" customFormat="1">
      <c r="A932" s="49"/>
      <c r="B932" s="50"/>
      <c r="C932" s="51"/>
      <c r="D932" s="49"/>
      <c r="E932" s="52"/>
      <c r="F932" s="52"/>
      <c r="G932" s="52"/>
      <c r="H932" s="52"/>
      <c r="I932" s="52"/>
    </row>
    <row r="933" spans="1:9" s="53" customFormat="1">
      <c r="A933" s="49"/>
      <c r="B933" s="50"/>
      <c r="C933" s="51"/>
      <c r="D933" s="49"/>
      <c r="E933" s="52"/>
      <c r="F933" s="52"/>
      <c r="G933" s="52"/>
      <c r="H933" s="52"/>
      <c r="I933" s="52"/>
    </row>
    <row r="934" spans="1:9" s="53" customFormat="1">
      <c r="A934" s="49"/>
      <c r="B934" s="50"/>
      <c r="C934" s="51"/>
      <c r="D934" s="49"/>
      <c r="E934" s="52"/>
      <c r="F934" s="52"/>
      <c r="G934" s="52"/>
      <c r="H934" s="52"/>
      <c r="I934" s="52"/>
    </row>
    <row r="935" spans="1:9" s="53" customFormat="1">
      <c r="A935" s="49"/>
      <c r="B935" s="50"/>
      <c r="C935" s="51"/>
      <c r="D935" s="49"/>
      <c r="E935" s="52"/>
      <c r="F935" s="52"/>
      <c r="G935" s="52"/>
      <c r="H935" s="52"/>
      <c r="I935" s="52"/>
    </row>
    <row r="936" spans="1:9" s="53" customFormat="1">
      <c r="A936" s="49"/>
      <c r="B936" s="50"/>
      <c r="C936" s="51"/>
      <c r="D936" s="49"/>
      <c r="E936" s="52"/>
      <c r="F936" s="52"/>
      <c r="G936" s="52"/>
      <c r="H936" s="52"/>
      <c r="I936" s="52"/>
    </row>
    <row r="937" spans="1:9" s="53" customFormat="1">
      <c r="A937" s="49"/>
      <c r="B937" s="50"/>
      <c r="C937" s="51"/>
      <c r="D937" s="49"/>
      <c r="E937" s="52"/>
      <c r="F937" s="52"/>
      <c r="G937" s="52"/>
      <c r="H937" s="52"/>
      <c r="I937" s="52"/>
    </row>
    <row r="938" spans="1:9" s="53" customFormat="1">
      <c r="A938" s="49"/>
      <c r="B938" s="50"/>
      <c r="C938" s="51"/>
      <c r="D938" s="49"/>
      <c r="E938" s="52"/>
      <c r="F938" s="52"/>
      <c r="G938" s="52"/>
      <c r="H938" s="52"/>
      <c r="I938" s="52"/>
    </row>
    <row r="939" spans="1:9" s="53" customFormat="1">
      <c r="A939" s="49"/>
      <c r="B939" s="50"/>
      <c r="C939" s="51"/>
      <c r="D939" s="49"/>
      <c r="E939" s="52"/>
      <c r="F939" s="52"/>
      <c r="G939" s="52"/>
      <c r="H939" s="52"/>
      <c r="I939" s="52"/>
    </row>
    <row r="940" spans="1:9" s="53" customFormat="1">
      <c r="A940" s="49"/>
      <c r="B940" s="50"/>
      <c r="C940" s="51"/>
      <c r="D940" s="49"/>
      <c r="E940" s="52"/>
      <c r="F940" s="52"/>
      <c r="G940" s="52"/>
      <c r="H940" s="52"/>
      <c r="I940" s="52"/>
    </row>
    <row r="941" spans="1:9" s="53" customFormat="1">
      <c r="A941" s="49"/>
      <c r="B941" s="50"/>
      <c r="C941" s="51"/>
      <c r="D941" s="49"/>
      <c r="E941" s="52"/>
      <c r="F941" s="52"/>
      <c r="G941" s="52"/>
      <c r="H941" s="52"/>
      <c r="I941" s="52"/>
    </row>
    <row r="942" spans="1:9" s="53" customFormat="1">
      <c r="A942" s="49"/>
      <c r="B942" s="50"/>
      <c r="C942" s="51"/>
      <c r="D942" s="49"/>
      <c r="E942" s="52"/>
      <c r="F942" s="52"/>
      <c r="G942" s="52"/>
      <c r="H942" s="52"/>
      <c r="I942" s="52"/>
    </row>
    <row r="943" spans="1:9" s="53" customFormat="1">
      <c r="A943" s="49"/>
      <c r="B943" s="50"/>
      <c r="C943" s="51"/>
      <c r="D943" s="49"/>
      <c r="E943" s="52"/>
      <c r="F943" s="52"/>
      <c r="G943" s="52"/>
      <c r="H943" s="52"/>
      <c r="I943" s="52"/>
    </row>
    <row r="944" spans="1:9" s="53" customFormat="1">
      <c r="A944" s="49"/>
      <c r="B944" s="50"/>
      <c r="C944" s="51"/>
      <c r="D944" s="49"/>
      <c r="E944" s="52"/>
      <c r="F944" s="52"/>
      <c r="G944" s="52"/>
      <c r="H944" s="52"/>
      <c r="I944" s="52"/>
    </row>
    <row r="945" spans="1:9" s="53" customFormat="1">
      <c r="A945" s="49"/>
      <c r="B945" s="50"/>
      <c r="C945" s="51"/>
      <c r="D945" s="49"/>
      <c r="E945" s="52"/>
      <c r="F945" s="52"/>
      <c r="G945" s="52"/>
      <c r="H945" s="52"/>
      <c r="I945" s="52"/>
    </row>
    <row r="946" spans="1:9" s="53" customFormat="1">
      <c r="A946" s="49"/>
      <c r="B946" s="50"/>
      <c r="C946" s="51"/>
      <c r="D946" s="49"/>
      <c r="E946" s="52"/>
      <c r="F946" s="52"/>
      <c r="G946" s="52"/>
      <c r="H946" s="52"/>
      <c r="I946" s="52"/>
    </row>
    <row r="947" spans="1:9" s="53" customFormat="1">
      <c r="A947" s="49"/>
      <c r="B947" s="50"/>
      <c r="C947" s="51"/>
      <c r="D947" s="49"/>
      <c r="E947" s="52"/>
      <c r="F947" s="52"/>
      <c r="G947" s="52"/>
      <c r="H947" s="52"/>
      <c r="I947" s="52"/>
    </row>
    <row r="948" spans="1:9" s="53" customFormat="1">
      <c r="A948" s="49"/>
      <c r="B948" s="50"/>
      <c r="C948" s="51"/>
      <c r="D948" s="49"/>
      <c r="E948" s="52"/>
      <c r="F948" s="52"/>
      <c r="G948" s="52"/>
      <c r="H948" s="52"/>
      <c r="I948" s="52"/>
    </row>
    <row r="949" spans="1:9" s="53" customFormat="1">
      <c r="A949" s="49"/>
      <c r="B949" s="50"/>
      <c r="C949" s="51"/>
      <c r="D949" s="49"/>
      <c r="E949" s="52"/>
      <c r="F949" s="52"/>
      <c r="G949" s="52"/>
      <c r="H949" s="52"/>
      <c r="I949" s="52"/>
    </row>
    <row r="950" spans="1:9" s="53" customFormat="1">
      <c r="A950" s="49"/>
      <c r="B950" s="50"/>
      <c r="C950" s="51"/>
      <c r="D950" s="49"/>
      <c r="E950" s="52"/>
      <c r="F950" s="52"/>
      <c r="G950" s="52"/>
      <c r="H950" s="52"/>
      <c r="I950" s="52"/>
    </row>
    <row r="951" spans="1:9" s="53" customFormat="1">
      <c r="A951" s="49"/>
      <c r="B951" s="50"/>
      <c r="C951" s="51"/>
      <c r="D951" s="49"/>
      <c r="E951" s="52"/>
      <c r="F951" s="52"/>
      <c r="G951" s="52"/>
      <c r="H951" s="52"/>
      <c r="I951" s="52"/>
    </row>
    <row r="952" spans="1:9" s="53" customFormat="1">
      <c r="A952" s="49"/>
      <c r="B952" s="50"/>
      <c r="C952" s="51"/>
      <c r="D952" s="49"/>
      <c r="E952" s="52"/>
      <c r="F952" s="52"/>
      <c r="G952" s="52"/>
      <c r="H952" s="52"/>
      <c r="I952" s="52"/>
    </row>
    <row r="953" spans="1:9" s="53" customFormat="1">
      <c r="A953" s="49"/>
      <c r="B953" s="50"/>
      <c r="C953" s="51"/>
      <c r="D953" s="49"/>
      <c r="E953" s="52"/>
      <c r="F953" s="52"/>
      <c r="G953" s="52"/>
      <c r="H953" s="52"/>
      <c r="I953" s="52"/>
    </row>
    <row r="954" spans="1:9" s="53" customFormat="1">
      <c r="A954" s="49"/>
      <c r="B954" s="50"/>
      <c r="C954" s="51"/>
      <c r="D954" s="49"/>
      <c r="E954" s="52"/>
      <c r="F954" s="52"/>
      <c r="G954" s="52"/>
      <c r="H954" s="52"/>
      <c r="I954" s="52"/>
    </row>
    <row r="955" spans="1:9" s="53" customFormat="1">
      <c r="A955" s="49"/>
      <c r="B955" s="50"/>
      <c r="C955" s="51"/>
      <c r="D955" s="49"/>
      <c r="E955" s="52"/>
      <c r="F955" s="52"/>
      <c r="G955" s="52"/>
      <c r="H955" s="52"/>
      <c r="I955" s="52"/>
    </row>
    <row r="956" spans="1:9" s="53" customFormat="1">
      <c r="A956" s="49"/>
      <c r="B956" s="50"/>
      <c r="C956" s="51"/>
      <c r="D956" s="49"/>
      <c r="E956" s="52"/>
      <c r="F956" s="52"/>
      <c r="G956" s="52"/>
      <c r="H956" s="52"/>
      <c r="I956" s="52"/>
    </row>
    <row r="957" spans="1:9" s="53" customFormat="1">
      <c r="A957" s="49"/>
      <c r="B957" s="50"/>
      <c r="C957" s="51"/>
      <c r="D957" s="49"/>
      <c r="E957" s="52"/>
      <c r="F957" s="52"/>
      <c r="G957" s="52"/>
      <c r="H957" s="52"/>
      <c r="I957" s="52"/>
    </row>
    <row r="958" spans="1:9" s="53" customFormat="1">
      <c r="A958" s="49"/>
      <c r="B958" s="50"/>
      <c r="C958" s="51"/>
      <c r="D958" s="49"/>
      <c r="E958" s="52"/>
      <c r="F958" s="52"/>
      <c r="G958" s="52"/>
      <c r="H958" s="52"/>
      <c r="I958" s="52"/>
    </row>
    <row r="959" spans="1:9" s="53" customFormat="1">
      <c r="A959" s="49"/>
      <c r="B959" s="50"/>
      <c r="C959" s="51"/>
      <c r="D959" s="49"/>
      <c r="E959" s="52"/>
      <c r="F959" s="52"/>
      <c r="G959" s="52"/>
      <c r="H959" s="52"/>
      <c r="I959" s="52"/>
    </row>
    <row r="960" spans="1:9" s="53" customFormat="1">
      <c r="A960" s="49"/>
      <c r="B960" s="50"/>
      <c r="C960" s="51"/>
      <c r="D960" s="49"/>
      <c r="E960" s="52"/>
      <c r="F960" s="52"/>
      <c r="G960" s="52"/>
      <c r="H960" s="52"/>
      <c r="I960" s="52"/>
    </row>
    <row r="961" spans="1:9" s="53" customFormat="1">
      <c r="A961" s="49"/>
      <c r="B961" s="50"/>
      <c r="C961" s="51"/>
      <c r="D961" s="49"/>
      <c r="E961" s="52"/>
      <c r="F961" s="52"/>
      <c r="G961" s="52"/>
      <c r="H961" s="52"/>
      <c r="I961" s="52"/>
    </row>
    <row r="962" spans="1:9" s="53" customFormat="1">
      <c r="A962" s="49"/>
      <c r="B962" s="50"/>
      <c r="C962" s="51"/>
      <c r="D962" s="49"/>
      <c r="E962" s="52"/>
      <c r="F962" s="52"/>
      <c r="G962" s="52"/>
      <c r="H962" s="52"/>
      <c r="I962" s="52"/>
    </row>
    <row r="963" spans="1:9" s="53" customFormat="1">
      <c r="A963" s="49"/>
      <c r="B963" s="50"/>
      <c r="C963" s="51"/>
      <c r="D963" s="49"/>
      <c r="E963" s="52"/>
      <c r="F963" s="52"/>
      <c r="G963" s="52"/>
      <c r="H963" s="52"/>
      <c r="I963" s="52"/>
    </row>
    <row r="964" spans="1:9" s="53" customFormat="1">
      <c r="A964" s="49"/>
      <c r="B964" s="50"/>
      <c r="C964" s="51"/>
      <c r="D964" s="49"/>
      <c r="E964" s="52"/>
      <c r="F964" s="52"/>
      <c r="G964" s="52"/>
      <c r="H964" s="52"/>
      <c r="I964" s="52"/>
    </row>
    <row r="965" spans="1:9" s="53" customFormat="1">
      <c r="A965" s="49"/>
      <c r="B965" s="50"/>
      <c r="C965" s="51"/>
      <c r="D965" s="49"/>
      <c r="E965" s="52"/>
      <c r="F965" s="52"/>
      <c r="G965" s="52"/>
      <c r="H965" s="52"/>
      <c r="I965" s="52"/>
    </row>
    <row r="966" spans="1:9" s="53" customFormat="1">
      <c r="A966" s="49"/>
      <c r="B966" s="50"/>
      <c r="C966" s="51"/>
      <c r="D966" s="49"/>
      <c r="E966" s="52"/>
      <c r="F966" s="52"/>
      <c r="G966" s="52"/>
      <c r="H966" s="52"/>
      <c r="I966" s="52"/>
    </row>
    <row r="967" spans="1:9" s="53" customFormat="1">
      <c r="A967" s="49"/>
      <c r="B967" s="50"/>
      <c r="C967" s="51"/>
      <c r="D967" s="49"/>
      <c r="E967" s="52"/>
      <c r="F967" s="52"/>
      <c r="G967" s="52"/>
      <c r="H967" s="52"/>
      <c r="I967" s="52"/>
    </row>
    <row r="968" spans="1:9" s="53" customFormat="1">
      <c r="A968" s="49"/>
      <c r="B968" s="50"/>
      <c r="C968" s="51"/>
      <c r="D968" s="49"/>
      <c r="E968" s="52"/>
      <c r="F968" s="52"/>
      <c r="G968" s="52"/>
      <c r="H968" s="52"/>
      <c r="I968" s="52"/>
    </row>
    <row r="969" spans="1:9" s="53" customFormat="1">
      <c r="A969" s="49"/>
      <c r="B969" s="50"/>
      <c r="C969" s="51"/>
      <c r="D969" s="49"/>
      <c r="E969" s="52"/>
      <c r="F969" s="52"/>
      <c r="G969" s="52"/>
      <c r="H969" s="52"/>
      <c r="I969" s="52"/>
    </row>
    <row r="970" spans="1:9" s="53" customFormat="1">
      <c r="A970" s="49"/>
      <c r="B970" s="50"/>
      <c r="C970" s="51"/>
      <c r="D970" s="49"/>
      <c r="E970" s="52"/>
      <c r="F970" s="52"/>
      <c r="G970" s="52"/>
      <c r="H970" s="52"/>
      <c r="I970" s="52"/>
    </row>
    <row r="971" spans="1:9" s="53" customFormat="1">
      <c r="A971" s="49"/>
      <c r="B971" s="50"/>
      <c r="C971" s="51"/>
      <c r="D971" s="49"/>
      <c r="E971" s="52"/>
      <c r="F971" s="52"/>
      <c r="G971" s="52"/>
      <c r="H971" s="52"/>
      <c r="I971" s="52"/>
    </row>
    <row r="972" spans="1:9" s="53" customFormat="1">
      <c r="A972" s="49"/>
      <c r="B972" s="50"/>
      <c r="C972" s="51"/>
      <c r="D972" s="49"/>
      <c r="E972" s="52"/>
      <c r="F972" s="52"/>
      <c r="G972" s="52"/>
      <c r="H972" s="52"/>
      <c r="I972" s="52"/>
    </row>
    <row r="973" spans="1:9" s="53" customFormat="1">
      <c r="A973" s="49"/>
      <c r="B973" s="50"/>
      <c r="C973" s="51"/>
      <c r="D973" s="49"/>
      <c r="E973" s="52"/>
      <c r="F973" s="52"/>
      <c r="G973" s="52"/>
      <c r="H973" s="52"/>
      <c r="I973" s="52"/>
    </row>
    <row r="974" spans="1:9" s="53" customFormat="1">
      <c r="A974" s="49"/>
      <c r="B974" s="50"/>
      <c r="C974" s="51"/>
      <c r="D974" s="49"/>
      <c r="E974" s="52"/>
      <c r="F974" s="52"/>
      <c r="G974" s="52"/>
      <c r="H974" s="52"/>
      <c r="I974" s="52"/>
    </row>
    <row r="975" spans="1:9" s="53" customFormat="1">
      <c r="A975" s="49"/>
      <c r="B975" s="50"/>
      <c r="C975" s="51"/>
      <c r="D975" s="49"/>
      <c r="E975" s="52"/>
      <c r="F975" s="52"/>
      <c r="G975" s="52"/>
      <c r="H975" s="52"/>
      <c r="I975" s="52"/>
    </row>
    <row r="976" spans="1:9" s="53" customFormat="1">
      <c r="A976" s="49"/>
      <c r="B976" s="50"/>
      <c r="C976" s="51"/>
      <c r="D976" s="49"/>
      <c r="E976" s="52"/>
      <c r="F976" s="52"/>
      <c r="G976" s="52"/>
      <c r="H976" s="52"/>
      <c r="I976" s="52"/>
    </row>
    <row r="977" spans="1:9" s="53" customFormat="1">
      <c r="A977" s="49"/>
      <c r="B977" s="50"/>
      <c r="C977" s="51"/>
      <c r="D977" s="49"/>
      <c r="E977" s="52"/>
      <c r="F977" s="52"/>
      <c r="G977" s="52"/>
      <c r="H977" s="52"/>
      <c r="I977" s="52"/>
    </row>
    <row r="978" spans="1:9" s="53" customFormat="1">
      <c r="A978" s="49"/>
      <c r="B978" s="50"/>
      <c r="C978" s="51"/>
      <c r="D978" s="49"/>
      <c r="E978" s="52"/>
      <c r="F978" s="52"/>
      <c r="G978" s="52"/>
      <c r="H978" s="52"/>
      <c r="I978" s="52"/>
    </row>
    <row r="979" spans="1:9" s="53" customFormat="1">
      <c r="A979" s="49"/>
      <c r="B979" s="50"/>
      <c r="C979" s="51"/>
      <c r="D979" s="49"/>
      <c r="E979" s="52"/>
      <c r="F979" s="52"/>
      <c r="G979" s="52"/>
      <c r="H979" s="52"/>
      <c r="I979" s="52"/>
    </row>
    <row r="980" spans="1:9" s="53" customFormat="1">
      <c r="A980" s="49"/>
      <c r="B980" s="50"/>
      <c r="C980" s="51"/>
      <c r="D980" s="49"/>
      <c r="E980" s="52"/>
      <c r="F980" s="52"/>
      <c r="G980" s="52"/>
      <c r="H980" s="52"/>
      <c r="I980" s="52"/>
    </row>
    <row r="981" spans="1:9" s="53" customFormat="1">
      <c r="A981" s="49"/>
      <c r="B981" s="50"/>
      <c r="C981" s="51"/>
      <c r="D981" s="49"/>
      <c r="E981" s="52"/>
      <c r="F981" s="52"/>
      <c r="G981" s="52"/>
      <c r="H981" s="52"/>
      <c r="I981" s="52"/>
    </row>
    <row r="982" spans="1:9" s="53" customFormat="1">
      <c r="A982" s="49"/>
      <c r="B982" s="50"/>
      <c r="C982" s="51"/>
      <c r="D982" s="49"/>
      <c r="E982" s="52"/>
      <c r="F982" s="52"/>
      <c r="G982" s="52"/>
      <c r="H982" s="52"/>
      <c r="I982" s="52"/>
    </row>
    <row r="983" spans="1:9" s="53" customFormat="1">
      <c r="A983" s="49"/>
      <c r="B983" s="50"/>
      <c r="C983" s="51"/>
      <c r="D983" s="49"/>
      <c r="E983" s="52"/>
      <c r="F983" s="52"/>
      <c r="G983" s="52"/>
      <c r="H983" s="52"/>
      <c r="I983" s="52"/>
    </row>
    <row r="984" spans="1:9" s="53" customFormat="1">
      <c r="A984" s="49"/>
      <c r="B984" s="50"/>
      <c r="C984" s="51"/>
      <c r="D984" s="49"/>
      <c r="E984" s="52"/>
      <c r="F984" s="52"/>
      <c r="G984" s="52"/>
      <c r="H984" s="52"/>
      <c r="I984" s="52"/>
    </row>
    <row r="985" spans="1:9" s="53" customFormat="1">
      <c r="A985" s="49"/>
      <c r="B985" s="50"/>
      <c r="C985" s="51"/>
      <c r="D985" s="49"/>
      <c r="E985" s="52"/>
      <c r="F985" s="52"/>
      <c r="G985" s="52"/>
      <c r="H985" s="52"/>
      <c r="I985" s="52"/>
    </row>
    <row r="986" spans="1:9" s="53" customFormat="1">
      <c r="A986" s="49"/>
      <c r="B986" s="50"/>
      <c r="C986" s="51"/>
      <c r="D986" s="49"/>
      <c r="E986" s="52"/>
      <c r="F986" s="52"/>
      <c r="G986" s="52"/>
      <c r="H986" s="52"/>
      <c r="I986" s="52"/>
    </row>
    <row r="987" spans="1:9" s="53" customFormat="1">
      <c r="A987" s="49"/>
      <c r="B987" s="50"/>
      <c r="C987" s="51"/>
      <c r="D987" s="49"/>
      <c r="E987" s="52"/>
      <c r="F987" s="52"/>
      <c r="G987" s="52"/>
      <c r="H987" s="52"/>
      <c r="I987" s="52"/>
    </row>
    <row r="988" spans="1:9" s="53" customFormat="1">
      <c r="A988" s="49"/>
      <c r="B988" s="50"/>
      <c r="C988" s="51"/>
      <c r="D988" s="49"/>
      <c r="E988" s="52"/>
      <c r="F988" s="52"/>
      <c r="G988" s="52"/>
      <c r="H988" s="52"/>
      <c r="I988" s="52"/>
    </row>
    <row r="989" spans="1:9" s="53" customFormat="1">
      <c r="A989" s="49"/>
      <c r="B989" s="50"/>
      <c r="C989" s="51"/>
      <c r="D989" s="49"/>
      <c r="E989" s="52"/>
      <c r="F989" s="52"/>
      <c r="G989" s="52"/>
      <c r="H989" s="52"/>
      <c r="I989" s="52"/>
    </row>
    <row r="990" spans="1:9" s="53" customFormat="1">
      <c r="A990" s="49"/>
      <c r="B990" s="50"/>
      <c r="C990" s="51"/>
      <c r="D990" s="49"/>
      <c r="E990" s="52"/>
      <c r="F990" s="52"/>
      <c r="G990" s="52"/>
      <c r="H990" s="52"/>
      <c r="I990" s="52"/>
    </row>
    <row r="991" spans="1:9" s="53" customFormat="1">
      <c r="A991" s="49"/>
      <c r="B991" s="50"/>
      <c r="C991" s="51"/>
      <c r="D991" s="49"/>
      <c r="E991" s="52"/>
      <c r="F991" s="52"/>
      <c r="G991" s="52"/>
      <c r="H991" s="52"/>
      <c r="I991" s="52"/>
    </row>
    <row r="992" spans="1:9" s="53" customFormat="1">
      <c r="A992" s="49"/>
      <c r="B992" s="50"/>
      <c r="C992" s="51"/>
      <c r="D992" s="49"/>
      <c r="E992" s="52"/>
      <c r="F992" s="52"/>
      <c r="G992" s="52"/>
      <c r="H992" s="52"/>
      <c r="I992" s="52"/>
    </row>
    <row r="993" spans="1:9" s="53" customFormat="1">
      <c r="A993" s="49"/>
      <c r="B993" s="50"/>
      <c r="C993" s="51"/>
      <c r="D993" s="49"/>
      <c r="E993" s="52"/>
      <c r="F993" s="52"/>
      <c r="G993" s="52"/>
      <c r="H993" s="52"/>
      <c r="I993" s="52"/>
    </row>
    <row r="994" spans="1:9" s="53" customFormat="1">
      <c r="A994" s="49"/>
      <c r="B994" s="50"/>
      <c r="C994" s="51"/>
      <c r="D994" s="49"/>
      <c r="E994" s="52"/>
      <c r="F994" s="52"/>
      <c r="G994" s="52"/>
      <c r="H994" s="52"/>
      <c r="I994" s="52"/>
    </row>
    <row r="995" spans="1:9" s="53" customFormat="1">
      <c r="A995" s="49"/>
      <c r="B995" s="50"/>
      <c r="C995" s="51"/>
      <c r="D995" s="49"/>
      <c r="E995" s="52"/>
      <c r="F995" s="52"/>
      <c r="G995" s="52"/>
      <c r="H995" s="52"/>
      <c r="I995" s="52"/>
    </row>
    <row r="996" spans="1:9" s="53" customFormat="1">
      <c r="A996" s="49"/>
      <c r="B996" s="50"/>
      <c r="C996" s="51"/>
      <c r="D996" s="49"/>
      <c r="E996" s="52"/>
      <c r="F996" s="52"/>
      <c r="G996" s="52"/>
      <c r="H996" s="52"/>
      <c r="I996" s="52"/>
    </row>
    <row r="997" spans="1:9" s="53" customFormat="1">
      <c r="A997" s="49"/>
      <c r="B997" s="50"/>
      <c r="C997" s="51"/>
      <c r="D997" s="49"/>
      <c r="E997" s="52"/>
      <c r="F997" s="52"/>
      <c r="G997" s="52"/>
      <c r="H997" s="52"/>
      <c r="I997" s="52"/>
    </row>
    <row r="998" spans="1:9" s="53" customFormat="1">
      <c r="A998" s="49"/>
      <c r="B998" s="50"/>
      <c r="C998" s="51"/>
      <c r="D998" s="49"/>
      <c r="E998" s="52"/>
      <c r="F998" s="52"/>
      <c r="G998" s="52"/>
      <c r="H998" s="52"/>
      <c r="I998" s="52"/>
    </row>
    <row r="999" spans="1:9" s="53" customFormat="1">
      <c r="A999" s="49"/>
      <c r="B999" s="50"/>
      <c r="C999" s="51"/>
      <c r="D999" s="49"/>
      <c r="E999" s="52"/>
      <c r="F999" s="52"/>
      <c r="G999" s="52"/>
      <c r="H999" s="52"/>
      <c r="I999" s="52"/>
    </row>
    <row r="1000" spans="1:9" s="53" customFormat="1">
      <c r="A1000" s="49"/>
      <c r="B1000" s="50"/>
      <c r="C1000" s="51"/>
      <c r="D1000" s="49"/>
      <c r="E1000" s="52"/>
      <c r="F1000" s="52"/>
      <c r="G1000" s="52"/>
      <c r="H1000" s="52"/>
      <c r="I1000" s="52"/>
    </row>
    <row r="1001" spans="1:9" s="53" customFormat="1">
      <c r="A1001" s="49"/>
      <c r="B1001" s="50"/>
      <c r="C1001" s="51"/>
      <c r="D1001" s="49"/>
      <c r="E1001" s="52"/>
      <c r="F1001" s="52"/>
      <c r="G1001" s="52"/>
      <c r="H1001" s="52"/>
      <c r="I1001" s="52"/>
    </row>
    <row r="1002" spans="1:9" s="53" customFormat="1">
      <c r="A1002" s="49"/>
      <c r="B1002" s="50"/>
      <c r="C1002" s="51"/>
      <c r="D1002" s="49"/>
      <c r="E1002" s="52"/>
      <c r="F1002" s="52"/>
      <c r="G1002" s="52"/>
      <c r="H1002" s="52"/>
      <c r="I1002" s="52"/>
    </row>
    <row r="1003" spans="1:9" s="53" customFormat="1">
      <c r="A1003" s="49"/>
      <c r="B1003" s="50"/>
      <c r="C1003" s="51"/>
      <c r="D1003" s="49"/>
      <c r="E1003" s="52"/>
      <c r="F1003" s="52"/>
      <c r="G1003" s="52"/>
      <c r="H1003" s="52"/>
      <c r="I1003" s="52"/>
    </row>
    <row r="1004" spans="1:9" s="53" customFormat="1">
      <c r="A1004" s="49"/>
      <c r="B1004" s="50"/>
      <c r="C1004" s="51"/>
      <c r="D1004" s="49"/>
      <c r="E1004" s="52"/>
      <c r="F1004" s="52"/>
      <c r="G1004" s="52"/>
      <c r="H1004" s="52"/>
      <c r="I1004" s="52"/>
    </row>
    <row r="1005" spans="1:9" s="53" customFormat="1">
      <c r="A1005" s="49"/>
      <c r="B1005" s="50"/>
      <c r="C1005" s="51"/>
      <c r="D1005" s="49"/>
      <c r="E1005" s="52"/>
      <c r="F1005" s="52"/>
      <c r="G1005" s="52"/>
      <c r="H1005" s="52"/>
      <c r="I1005" s="52"/>
    </row>
    <row r="1006" spans="1:9" s="53" customFormat="1">
      <c r="A1006" s="49"/>
      <c r="B1006" s="50"/>
      <c r="C1006" s="51"/>
      <c r="D1006" s="49"/>
      <c r="E1006" s="52"/>
      <c r="F1006" s="52"/>
      <c r="G1006" s="52"/>
      <c r="H1006" s="52"/>
      <c r="I1006" s="52"/>
    </row>
    <row r="1007" spans="1:9" s="53" customFormat="1">
      <c r="A1007" s="49"/>
      <c r="B1007" s="50"/>
      <c r="C1007" s="51"/>
      <c r="D1007" s="49"/>
      <c r="E1007" s="52"/>
      <c r="F1007" s="52"/>
      <c r="G1007" s="52"/>
      <c r="H1007" s="52"/>
      <c r="I1007" s="52"/>
    </row>
    <row r="1008" spans="1:9" s="53" customFormat="1">
      <c r="A1008" s="49"/>
      <c r="B1008" s="50"/>
      <c r="C1008" s="51"/>
      <c r="D1008" s="49"/>
      <c r="E1008" s="52"/>
      <c r="F1008" s="52"/>
      <c r="G1008" s="52"/>
      <c r="H1008" s="52"/>
      <c r="I1008" s="52"/>
    </row>
    <row r="1009" spans="1:9" s="53" customFormat="1">
      <c r="A1009" s="49"/>
      <c r="B1009" s="50"/>
      <c r="C1009" s="51"/>
      <c r="D1009" s="49"/>
      <c r="E1009" s="52"/>
      <c r="F1009" s="52"/>
      <c r="G1009" s="52"/>
      <c r="H1009" s="52"/>
      <c r="I1009" s="52"/>
    </row>
    <row r="1010" spans="1:9" s="53" customFormat="1">
      <c r="A1010" s="49"/>
      <c r="B1010" s="50"/>
      <c r="C1010" s="51"/>
      <c r="D1010" s="49"/>
      <c r="E1010" s="52"/>
      <c r="F1010" s="52"/>
      <c r="G1010" s="52"/>
      <c r="H1010" s="52"/>
      <c r="I1010" s="52"/>
    </row>
    <row r="1011" spans="1:9" s="53" customFormat="1">
      <c r="A1011" s="49"/>
      <c r="B1011" s="50"/>
      <c r="C1011" s="51"/>
      <c r="D1011" s="49"/>
      <c r="E1011" s="52"/>
      <c r="F1011" s="52"/>
      <c r="G1011" s="52"/>
      <c r="H1011" s="52"/>
      <c r="I1011" s="52"/>
    </row>
    <row r="1012" spans="1:9" s="53" customFormat="1">
      <c r="A1012" s="49"/>
      <c r="B1012" s="50"/>
      <c r="C1012" s="51"/>
      <c r="D1012" s="49"/>
      <c r="E1012" s="52"/>
      <c r="F1012" s="52"/>
      <c r="G1012" s="52"/>
      <c r="H1012" s="52"/>
      <c r="I1012" s="52"/>
    </row>
    <row r="1013" spans="1:9" s="53" customFormat="1">
      <c r="A1013" s="49"/>
      <c r="B1013" s="50"/>
      <c r="C1013" s="51"/>
      <c r="D1013" s="49"/>
      <c r="E1013" s="52"/>
      <c r="F1013" s="52"/>
      <c r="G1013" s="52"/>
      <c r="H1013" s="52"/>
      <c r="I1013" s="52"/>
    </row>
    <row r="1014" spans="1:9" s="53" customFormat="1">
      <c r="A1014" s="49"/>
      <c r="B1014" s="50"/>
      <c r="C1014" s="51"/>
      <c r="D1014" s="49"/>
      <c r="E1014" s="52"/>
      <c r="F1014" s="52"/>
      <c r="G1014" s="52"/>
      <c r="H1014" s="52"/>
      <c r="I1014" s="52"/>
    </row>
    <row r="1015" spans="1:9" s="53" customFormat="1">
      <c r="A1015" s="49"/>
      <c r="B1015" s="50"/>
      <c r="C1015" s="51"/>
      <c r="D1015" s="49"/>
      <c r="E1015" s="52"/>
      <c r="F1015" s="52"/>
      <c r="G1015" s="52"/>
      <c r="H1015" s="52"/>
      <c r="I1015" s="52"/>
    </row>
    <row r="1016" spans="1:9" s="53" customFormat="1">
      <c r="A1016" s="49"/>
      <c r="B1016" s="50"/>
      <c r="C1016" s="51"/>
      <c r="D1016" s="49"/>
      <c r="E1016" s="52"/>
      <c r="F1016" s="52"/>
      <c r="G1016" s="52"/>
      <c r="H1016" s="52"/>
      <c r="I1016" s="52"/>
    </row>
    <row r="1017" spans="1:9" s="53" customFormat="1">
      <c r="A1017" s="49"/>
      <c r="B1017" s="50"/>
      <c r="C1017" s="51"/>
      <c r="D1017" s="49"/>
      <c r="E1017" s="52"/>
      <c r="F1017" s="52"/>
      <c r="G1017" s="52"/>
      <c r="H1017" s="52"/>
      <c r="I1017" s="52"/>
    </row>
    <row r="1018" spans="1:9" s="53" customFormat="1">
      <c r="A1018" s="49"/>
      <c r="B1018" s="50"/>
      <c r="C1018" s="51"/>
      <c r="D1018" s="49"/>
      <c r="E1018" s="52"/>
      <c r="F1018" s="52"/>
      <c r="G1018" s="52"/>
      <c r="H1018" s="52"/>
      <c r="I1018" s="52"/>
    </row>
    <row r="1019" spans="1:9" s="53" customFormat="1">
      <c r="A1019" s="49"/>
      <c r="B1019" s="50"/>
      <c r="C1019" s="51"/>
      <c r="D1019" s="49"/>
      <c r="E1019" s="52"/>
      <c r="F1019" s="52"/>
      <c r="G1019" s="52"/>
      <c r="H1019" s="52"/>
      <c r="I1019" s="52"/>
    </row>
    <row r="1020" spans="1:9" s="53" customFormat="1">
      <c r="A1020" s="49"/>
      <c r="B1020" s="50"/>
      <c r="C1020" s="51"/>
      <c r="D1020" s="49"/>
      <c r="E1020" s="52"/>
      <c r="F1020" s="52"/>
      <c r="G1020" s="52"/>
      <c r="H1020" s="52"/>
      <c r="I1020" s="52"/>
    </row>
    <row r="1021" spans="1:9" s="53" customFormat="1">
      <c r="A1021" s="49"/>
      <c r="B1021" s="50"/>
      <c r="C1021" s="51"/>
      <c r="D1021" s="49"/>
      <c r="E1021" s="52"/>
      <c r="F1021" s="52"/>
      <c r="G1021" s="52"/>
      <c r="H1021" s="52"/>
      <c r="I1021" s="52"/>
    </row>
    <row r="1022" spans="1:9" s="53" customFormat="1">
      <c r="A1022" s="49"/>
      <c r="B1022" s="50"/>
      <c r="C1022" s="51"/>
      <c r="D1022" s="49"/>
      <c r="E1022" s="52"/>
      <c r="F1022" s="52"/>
      <c r="G1022" s="52"/>
      <c r="H1022" s="52"/>
      <c r="I1022" s="52"/>
    </row>
    <row r="1023" spans="1:9" s="53" customFormat="1">
      <c r="A1023" s="49"/>
      <c r="B1023" s="50"/>
      <c r="C1023" s="51"/>
      <c r="D1023" s="49"/>
      <c r="E1023" s="52"/>
      <c r="F1023" s="52"/>
      <c r="G1023" s="52"/>
      <c r="H1023" s="52"/>
      <c r="I1023" s="52"/>
    </row>
    <row r="1024" spans="1:9" s="53" customFormat="1">
      <c r="A1024" s="49"/>
      <c r="B1024" s="50"/>
      <c r="C1024" s="51"/>
      <c r="D1024" s="49"/>
      <c r="E1024" s="52"/>
      <c r="F1024" s="52"/>
      <c r="G1024" s="52"/>
      <c r="H1024" s="52"/>
      <c r="I1024" s="52"/>
    </row>
    <row r="1025" spans="1:9" s="53" customFormat="1">
      <c r="A1025" s="49"/>
      <c r="B1025" s="50"/>
      <c r="C1025" s="51"/>
      <c r="D1025" s="49"/>
      <c r="E1025" s="52"/>
      <c r="F1025" s="52"/>
      <c r="G1025" s="52"/>
      <c r="H1025" s="52"/>
      <c r="I1025" s="52"/>
    </row>
    <row r="1026" spans="1:9" s="53" customFormat="1">
      <c r="A1026" s="49"/>
      <c r="B1026" s="50"/>
      <c r="C1026" s="51"/>
      <c r="D1026" s="49"/>
      <c r="E1026" s="52"/>
      <c r="F1026" s="52"/>
      <c r="G1026" s="52"/>
      <c r="H1026" s="52"/>
      <c r="I1026" s="52"/>
    </row>
    <row r="1027" spans="1:9" s="53" customFormat="1">
      <c r="A1027" s="49"/>
      <c r="B1027" s="50"/>
      <c r="C1027" s="51"/>
      <c r="D1027" s="49"/>
      <c r="E1027" s="52"/>
      <c r="F1027" s="52"/>
      <c r="G1027" s="52"/>
      <c r="H1027" s="52"/>
      <c r="I1027" s="52"/>
    </row>
    <row r="1028" spans="1:9" s="53" customFormat="1">
      <c r="A1028" s="49"/>
      <c r="B1028" s="50"/>
      <c r="C1028" s="51"/>
      <c r="D1028" s="49"/>
      <c r="E1028" s="52"/>
      <c r="F1028" s="52"/>
      <c r="G1028" s="52"/>
      <c r="H1028" s="52"/>
      <c r="I1028" s="52"/>
    </row>
    <row r="1029" spans="1:9" s="53" customFormat="1">
      <c r="A1029" s="49"/>
      <c r="B1029" s="50"/>
      <c r="C1029" s="51"/>
      <c r="D1029" s="49"/>
      <c r="E1029" s="52"/>
      <c r="F1029" s="52"/>
      <c r="G1029" s="52"/>
      <c r="H1029" s="52"/>
      <c r="I1029" s="52"/>
    </row>
    <row r="1030" spans="1:9" s="53" customFormat="1">
      <c r="A1030" s="49"/>
      <c r="B1030" s="50"/>
      <c r="C1030" s="51"/>
      <c r="D1030" s="49"/>
      <c r="E1030" s="52"/>
      <c r="F1030" s="52"/>
      <c r="G1030" s="52"/>
      <c r="H1030" s="52"/>
      <c r="I1030" s="52"/>
    </row>
    <row r="1031" spans="1:9" s="53" customFormat="1">
      <c r="A1031" s="49"/>
      <c r="B1031" s="50"/>
      <c r="C1031" s="51"/>
      <c r="D1031" s="49"/>
      <c r="E1031" s="52"/>
      <c r="F1031" s="52"/>
      <c r="G1031" s="52"/>
      <c r="H1031" s="52"/>
      <c r="I1031" s="52"/>
    </row>
    <row r="1032" spans="1:9" s="53" customFormat="1">
      <c r="A1032" s="49"/>
      <c r="B1032" s="50"/>
      <c r="C1032" s="51"/>
      <c r="D1032" s="49"/>
      <c r="E1032" s="52"/>
      <c r="F1032" s="52"/>
      <c r="G1032" s="52"/>
      <c r="H1032" s="52"/>
      <c r="I1032" s="52"/>
    </row>
    <row r="1033" spans="1:9" s="53" customFormat="1">
      <c r="A1033" s="49"/>
      <c r="B1033" s="50"/>
      <c r="C1033" s="51"/>
      <c r="D1033" s="49"/>
      <c r="E1033" s="52"/>
      <c r="F1033" s="52"/>
      <c r="G1033" s="52"/>
      <c r="H1033" s="52"/>
      <c r="I1033" s="52"/>
    </row>
    <row r="1034" spans="1:9" s="53" customFormat="1">
      <c r="A1034" s="49"/>
      <c r="B1034" s="50"/>
      <c r="C1034" s="51"/>
      <c r="D1034" s="49"/>
      <c r="E1034" s="52"/>
      <c r="F1034" s="52"/>
      <c r="G1034" s="52"/>
      <c r="H1034" s="52"/>
      <c r="I1034" s="52"/>
    </row>
    <row r="1035" spans="1:9" s="53" customFormat="1">
      <c r="A1035" s="49"/>
      <c r="B1035" s="50"/>
      <c r="C1035" s="51"/>
      <c r="D1035" s="49"/>
      <c r="E1035" s="52"/>
      <c r="F1035" s="52"/>
      <c r="G1035" s="52"/>
      <c r="H1035" s="52"/>
      <c r="I1035" s="52"/>
    </row>
    <row r="1036" spans="1:9" s="53" customFormat="1">
      <c r="A1036" s="49"/>
      <c r="B1036" s="50"/>
      <c r="C1036" s="51"/>
      <c r="D1036" s="49"/>
      <c r="E1036" s="52"/>
      <c r="F1036" s="52"/>
      <c r="G1036" s="52"/>
      <c r="H1036" s="52"/>
      <c r="I1036" s="52"/>
    </row>
    <row r="1037" spans="1:9" s="53" customFormat="1">
      <c r="A1037" s="49"/>
      <c r="B1037" s="50"/>
      <c r="C1037" s="51"/>
      <c r="D1037" s="49"/>
      <c r="E1037" s="52"/>
      <c r="F1037" s="52"/>
      <c r="G1037" s="52"/>
      <c r="H1037" s="52"/>
      <c r="I1037" s="52"/>
    </row>
    <row r="1038" spans="1:9" s="53" customFormat="1">
      <c r="A1038" s="49"/>
      <c r="B1038" s="50"/>
      <c r="C1038" s="51"/>
      <c r="D1038" s="49"/>
      <c r="E1038" s="52"/>
      <c r="F1038" s="52"/>
      <c r="G1038" s="52"/>
      <c r="H1038" s="52"/>
      <c r="I1038" s="52"/>
    </row>
    <row r="1039" spans="1:9" s="53" customFormat="1">
      <c r="A1039" s="49"/>
      <c r="B1039" s="50"/>
      <c r="C1039" s="51"/>
      <c r="D1039" s="49"/>
      <c r="E1039" s="52"/>
      <c r="F1039" s="52"/>
      <c r="G1039" s="52"/>
      <c r="H1039" s="52"/>
      <c r="I1039" s="52"/>
    </row>
    <row r="1040" spans="1:9" s="53" customFormat="1">
      <c r="A1040" s="49"/>
      <c r="B1040" s="50"/>
      <c r="C1040" s="51"/>
      <c r="D1040" s="49"/>
      <c r="E1040" s="52"/>
      <c r="F1040" s="52"/>
      <c r="G1040" s="52"/>
      <c r="H1040" s="52"/>
      <c r="I1040" s="52"/>
    </row>
    <row r="1041" spans="1:9" s="53" customFormat="1">
      <c r="A1041" s="49"/>
      <c r="B1041" s="50"/>
      <c r="C1041" s="51"/>
      <c r="D1041" s="49"/>
      <c r="E1041" s="52"/>
      <c r="F1041" s="52"/>
      <c r="G1041" s="52"/>
      <c r="H1041" s="52"/>
      <c r="I1041" s="52"/>
    </row>
    <row r="1042" spans="1:9" s="53" customFormat="1">
      <c r="A1042" s="49"/>
      <c r="B1042" s="50"/>
      <c r="C1042" s="51"/>
      <c r="D1042" s="49"/>
      <c r="E1042" s="52"/>
      <c r="F1042" s="52"/>
      <c r="G1042" s="52"/>
      <c r="H1042" s="52"/>
      <c r="I1042" s="52"/>
    </row>
    <row r="1043" spans="1:9" s="53" customFormat="1">
      <c r="A1043" s="49"/>
      <c r="B1043" s="50"/>
      <c r="C1043" s="51"/>
      <c r="D1043" s="49"/>
      <c r="E1043" s="52"/>
      <c r="F1043" s="52"/>
      <c r="G1043" s="52"/>
      <c r="H1043" s="52"/>
      <c r="I1043" s="52"/>
    </row>
    <row r="1044" spans="1:9" s="53" customFormat="1">
      <c r="A1044" s="49"/>
      <c r="B1044" s="50"/>
      <c r="C1044" s="51"/>
      <c r="D1044" s="49"/>
      <c r="E1044" s="52"/>
      <c r="F1044" s="52"/>
      <c r="G1044" s="52"/>
      <c r="H1044" s="52"/>
      <c r="I1044" s="52"/>
    </row>
    <row r="1045" spans="1:9" s="53" customFormat="1">
      <c r="A1045" s="49"/>
      <c r="B1045" s="50"/>
      <c r="C1045" s="51"/>
      <c r="D1045" s="49"/>
      <c r="E1045" s="52"/>
      <c r="F1045" s="52"/>
      <c r="G1045" s="52"/>
      <c r="H1045" s="52"/>
      <c r="I1045" s="52"/>
    </row>
    <row r="1046" spans="1:9" s="53" customFormat="1">
      <c r="A1046" s="49"/>
      <c r="B1046" s="50"/>
      <c r="C1046" s="51"/>
      <c r="D1046" s="49"/>
      <c r="E1046" s="52"/>
      <c r="F1046" s="52"/>
      <c r="G1046" s="52"/>
      <c r="H1046" s="52"/>
      <c r="I1046" s="52"/>
    </row>
    <row r="1047" spans="1:9" s="53" customFormat="1">
      <c r="A1047" s="49"/>
      <c r="B1047" s="50"/>
      <c r="C1047" s="51"/>
      <c r="D1047" s="49"/>
      <c r="E1047" s="52"/>
      <c r="F1047" s="52"/>
      <c r="G1047" s="52"/>
      <c r="H1047" s="52"/>
      <c r="I1047" s="52"/>
    </row>
    <row r="1048" spans="1:9" s="53" customFormat="1">
      <c r="A1048" s="49"/>
      <c r="B1048" s="50"/>
      <c r="C1048" s="51"/>
      <c r="D1048" s="49"/>
      <c r="E1048" s="52"/>
      <c r="F1048" s="52"/>
      <c r="G1048" s="52"/>
      <c r="H1048" s="52"/>
      <c r="I1048" s="52"/>
    </row>
    <row r="1049" spans="1:9" s="53" customFormat="1">
      <c r="A1049" s="49"/>
      <c r="B1049" s="50"/>
      <c r="C1049" s="51"/>
      <c r="D1049" s="49"/>
      <c r="E1049" s="52"/>
      <c r="F1049" s="52"/>
      <c r="G1049" s="52"/>
      <c r="H1049" s="52"/>
      <c r="I1049" s="52"/>
    </row>
    <row r="1050" spans="1:9" s="53" customFormat="1">
      <c r="A1050" s="49"/>
      <c r="B1050" s="50"/>
      <c r="C1050" s="51"/>
      <c r="D1050" s="49"/>
      <c r="E1050" s="52"/>
      <c r="F1050" s="52"/>
      <c r="G1050" s="52"/>
      <c r="H1050" s="52"/>
      <c r="I1050" s="52"/>
    </row>
    <row r="1051" spans="1:9" s="53" customFormat="1">
      <c r="A1051" s="49"/>
      <c r="B1051" s="50"/>
      <c r="C1051" s="51"/>
      <c r="D1051" s="49"/>
      <c r="E1051" s="52"/>
      <c r="F1051" s="52"/>
      <c r="G1051" s="52"/>
      <c r="H1051" s="52"/>
      <c r="I1051" s="52"/>
    </row>
    <row r="1052" spans="1:9" s="53" customFormat="1">
      <c r="A1052" s="49"/>
      <c r="B1052" s="50"/>
      <c r="C1052" s="51"/>
      <c r="D1052" s="49"/>
      <c r="E1052" s="52"/>
      <c r="F1052" s="52"/>
      <c r="G1052" s="52"/>
      <c r="H1052" s="52"/>
      <c r="I1052" s="52"/>
    </row>
    <row r="1053" spans="1:9" s="53" customFormat="1">
      <c r="A1053" s="49"/>
      <c r="B1053" s="50"/>
      <c r="C1053" s="51"/>
      <c r="D1053" s="49"/>
      <c r="E1053" s="52"/>
      <c r="F1053" s="52"/>
      <c r="G1053" s="52"/>
      <c r="H1053" s="52"/>
      <c r="I1053" s="52"/>
    </row>
    <row r="1054" spans="1:9" s="53" customFormat="1">
      <c r="A1054" s="49"/>
      <c r="B1054" s="50"/>
      <c r="C1054" s="51"/>
      <c r="D1054" s="49"/>
      <c r="E1054" s="52"/>
      <c r="F1054" s="52"/>
      <c r="G1054" s="52"/>
      <c r="H1054" s="52"/>
      <c r="I1054" s="52"/>
    </row>
    <row r="1055" spans="1:9" s="53" customFormat="1">
      <c r="A1055" s="49"/>
      <c r="B1055" s="50"/>
      <c r="C1055" s="51"/>
      <c r="D1055" s="49"/>
      <c r="E1055" s="52"/>
      <c r="F1055" s="52"/>
      <c r="G1055" s="52"/>
      <c r="H1055" s="52"/>
      <c r="I1055" s="52"/>
    </row>
    <row r="1056" spans="1:9" s="53" customFormat="1">
      <c r="A1056" s="49"/>
      <c r="B1056" s="50"/>
      <c r="C1056" s="51"/>
      <c r="D1056" s="49"/>
      <c r="E1056" s="52"/>
      <c r="F1056" s="52"/>
      <c r="G1056" s="52"/>
      <c r="H1056" s="52"/>
      <c r="I1056" s="52"/>
    </row>
    <row r="1057" spans="1:9" s="53" customFormat="1">
      <c r="A1057" s="49"/>
      <c r="B1057" s="50"/>
      <c r="C1057" s="51"/>
      <c r="D1057" s="49"/>
      <c r="E1057" s="52"/>
      <c r="F1057" s="52"/>
      <c r="G1057" s="52"/>
      <c r="H1057" s="52"/>
      <c r="I1057" s="52"/>
    </row>
    <row r="1058" spans="1:9" s="53" customFormat="1">
      <c r="A1058" s="49"/>
      <c r="B1058" s="50"/>
      <c r="C1058" s="51"/>
      <c r="D1058" s="49"/>
      <c r="E1058" s="52"/>
      <c r="F1058" s="52"/>
      <c r="G1058" s="52"/>
      <c r="H1058" s="52"/>
      <c r="I1058" s="52"/>
    </row>
    <row r="1059" spans="1:9" s="53" customFormat="1">
      <c r="A1059" s="49"/>
      <c r="B1059" s="50"/>
      <c r="C1059" s="51"/>
      <c r="D1059" s="49"/>
      <c r="E1059" s="52"/>
      <c r="F1059" s="52"/>
      <c r="G1059" s="52"/>
      <c r="H1059" s="52"/>
      <c r="I1059" s="52"/>
    </row>
    <row r="1060" spans="1:9" s="53" customFormat="1">
      <c r="A1060" s="49"/>
      <c r="B1060" s="50"/>
      <c r="C1060" s="51"/>
      <c r="D1060" s="49"/>
      <c r="E1060" s="52"/>
      <c r="F1060" s="52"/>
      <c r="G1060" s="52"/>
      <c r="H1060" s="52"/>
      <c r="I1060" s="52"/>
    </row>
    <row r="1061" spans="1:9" s="53" customFormat="1">
      <c r="A1061" s="49"/>
      <c r="B1061" s="50"/>
      <c r="C1061" s="51"/>
      <c r="D1061" s="49"/>
      <c r="E1061" s="52"/>
      <c r="F1061" s="52"/>
      <c r="G1061" s="52"/>
      <c r="H1061" s="52"/>
      <c r="I1061" s="52"/>
    </row>
    <row r="1062" spans="1:9" s="53" customFormat="1">
      <c r="A1062" s="49"/>
      <c r="B1062" s="50"/>
      <c r="C1062" s="51"/>
      <c r="D1062" s="49"/>
      <c r="E1062" s="52"/>
      <c r="F1062" s="52"/>
      <c r="G1062" s="52"/>
      <c r="H1062" s="52"/>
      <c r="I1062" s="52"/>
    </row>
    <row r="1063" spans="1:9" s="53" customFormat="1">
      <c r="A1063" s="49"/>
      <c r="B1063" s="50"/>
      <c r="C1063" s="51"/>
      <c r="D1063" s="49"/>
      <c r="E1063" s="52"/>
      <c r="F1063" s="52"/>
      <c r="G1063" s="52"/>
      <c r="H1063" s="52"/>
      <c r="I1063" s="52"/>
    </row>
    <row r="1064" spans="1:9" s="53" customFormat="1">
      <c r="A1064" s="49"/>
      <c r="B1064" s="50"/>
      <c r="C1064" s="51"/>
      <c r="D1064" s="49"/>
      <c r="E1064" s="52"/>
      <c r="F1064" s="52"/>
      <c r="G1064" s="52"/>
      <c r="H1064" s="52"/>
      <c r="I1064" s="52"/>
    </row>
    <row r="1065" spans="1:9" s="53" customFormat="1">
      <c r="A1065" s="49"/>
      <c r="B1065" s="50"/>
      <c r="C1065" s="51"/>
      <c r="D1065" s="49"/>
      <c r="E1065" s="52"/>
      <c r="F1065" s="52"/>
      <c r="G1065" s="52"/>
      <c r="H1065" s="52"/>
      <c r="I1065" s="52"/>
    </row>
    <row r="1066" spans="1:9" s="53" customFormat="1">
      <c r="A1066" s="49"/>
      <c r="B1066" s="50"/>
      <c r="C1066" s="51"/>
      <c r="D1066" s="49"/>
      <c r="E1066" s="52"/>
      <c r="F1066" s="52"/>
      <c r="G1066" s="52"/>
      <c r="H1066" s="52"/>
      <c r="I1066" s="52"/>
    </row>
    <row r="1067" spans="1:9" s="53" customFormat="1">
      <c r="A1067" s="49"/>
      <c r="B1067" s="50"/>
      <c r="C1067" s="51"/>
      <c r="D1067" s="49"/>
      <c r="E1067" s="52"/>
      <c r="F1067" s="52"/>
      <c r="G1067" s="52"/>
      <c r="H1067" s="52"/>
      <c r="I1067" s="52"/>
    </row>
    <row r="1068" spans="1:9" s="53" customFormat="1">
      <c r="A1068" s="49"/>
      <c r="B1068" s="50"/>
      <c r="C1068" s="51"/>
      <c r="D1068" s="49"/>
      <c r="E1068" s="52"/>
      <c r="F1068" s="52"/>
      <c r="G1068" s="52"/>
      <c r="H1068" s="52"/>
      <c r="I1068" s="52"/>
    </row>
    <row r="1069" spans="1:9" s="53" customFormat="1">
      <c r="A1069" s="49"/>
      <c r="B1069" s="50"/>
      <c r="C1069" s="51"/>
      <c r="D1069" s="49"/>
      <c r="E1069" s="52"/>
      <c r="F1069" s="52"/>
      <c r="G1069" s="52"/>
      <c r="H1069" s="52"/>
      <c r="I1069" s="52"/>
    </row>
    <row r="1070" spans="1:9" s="53" customFormat="1">
      <c r="A1070" s="49"/>
      <c r="B1070" s="50"/>
      <c r="C1070" s="51"/>
      <c r="D1070" s="49"/>
      <c r="E1070" s="52"/>
      <c r="F1070" s="52"/>
      <c r="G1070" s="52"/>
      <c r="H1070" s="52"/>
      <c r="I1070" s="52"/>
    </row>
    <row r="1071" spans="1:9" s="53" customFormat="1">
      <c r="A1071" s="49"/>
      <c r="B1071" s="50"/>
      <c r="C1071" s="51"/>
      <c r="D1071" s="49"/>
      <c r="E1071" s="52"/>
      <c r="F1071" s="52"/>
      <c r="G1071" s="52"/>
      <c r="H1071" s="52"/>
      <c r="I1071" s="52"/>
    </row>
    <row r="1072" spans="1:9" s="53" customFormat="1">
      <c r="A1072" s="49"/>
      <c r="B1072" s="50"/>
      <c r="C1072" s="51"/>
      <c r="D1072" s="49"/>
      <c r="E1072" s="52"/>
      <c r="F1072" s="52"/>
      <c r="G1072" s="52"/>
      <c r="H1072" s="52"/>
      <c r="I1072" s="52"/>
    </row>
    <row r="1073" spans="1:9" s="53" customFormat="1">
      <c r="A1073" s="49"/>
      <c r="B1073" s="50"/>
      <c r="C1073" s="51"/>
      <c r="D1073" s="49"/>
      <c r="E1073" s="52"/>
      <c r="F1073" s="52"/>
      <c r="G1073" s="52"/>
      <c r="H1073" s="52"/>
      <c r="I1073" s="52"/>
    </row>
    <row r="1074" spans="1:9" s="53" customFormat="1">
      <c r="A1074" s="49"/>
      <c r="B1074" s="50"/>
      <c r="C1074" s="51"/>
      <c r="D1074" s="49"/>
      <c r="E1074" s="52"/>
      <c r="F1074" s="52"/>
      <c r="G1074" s="52"/>
      <c r="H1074" s="52"/>
      <c r="I1074" s="52"/>
    </row>
    <row r="1075" spans="1:9" s="53" customFormat="1">
      <c r="A1075" s="49"/>
      <c r="B1075" s="50"/>
      <c r="C1075" s="51"/>
      <c r="D1075" s="49"/>
      <c r="E1075" s="52"/>
      <c r="F1075" s="52"/>
      <c r="G1075" s="52"/>
      <c r="H1075" s="52"/>
      <c r="I1075" s="52"/>
    </row>
    <row r="1076" spans="1:9" s="53" customFormat="1">
      <c r="A1076" s="49"/>
      <c r="B1076" s="50"/>
      <c r="C1076" s="51"/>
      <c r="D1076" s="49"/>
      <c r="E1076" s="52"/>
      <c r="F1076" s="52"/>
      <c r="G1076" s="52"/>
      <c r="H1076" s="52"/>
      <c r="I1076" s="52"/>
    </row>
    <row r="1077" spans="1:9" s="53" customFormat="1">
      <c r="A1077" s="49"/>
      <c r="B1077" s="50"/>
      <c r="C1077" s="51"/>
      <c r="D1077" s="49"/>
      <c r="E1077" s="52"/>
      <c r="F1077" s="52"/>
      <c r="G1077" s="52"/>
      <c r="H1077" s="52"/>
      <c r="I1077" s="52"/>
    </row>
    <row r="1078" spans="1:9" s="53" customFormat="1">
      <c r="A1078" s="49"/>
      <c r="B1078" s="50"/>
      <c r="C1078" s="51"/>
      <c r="D1078" s="49"/>
      <c r="E1078" s="52"/>
      <c r="F1078" s="52"/>
      <c r="G1078" s="52"/>
      <c r="H1078" s="52"/>
      <c r="I1078" s="52"/>
    </row>
    <row r="1079" spans="1:9" s="53" customFormat="1">
      <c r="A1079" s="49"/>
      <c r="B1079" s="50"/>
      <c r="C1079" s="51"/>
      <c r="D1079" s="49"/>
      <c r="E1079" s="52"/>
      <c r="F1079" s="52"/>
      <c r="G1079" s="52"/>
      <c r="H1079" s="52"/>
      <c r="I1079" s="52"/>
    </row>
    <row r="1080" spans="1:9" s="53" customFormat="1">
      <c r="A1080" s="49"/>
      <c r="B1080" s="50"/>
      <c r="C1080" s="51"/>
      <c r="D1080" s="49"/>
      <c r="E1080" s="52"/>
      <c r="F1080" s="52"/>
      <c r="G1080" s="52"/>
      <c r="H1080" s="52"/>
      <c r="I1080" s="52"/>
    </row>
    <row r="1081" spans="1:9" s="53" customFormat="1">
      <c r="A1081" s="49"/>
      <c r="B1081" s="50"/>
      <c r="C1081" s="51"/>
      <c r="D1081" s="49"/>
      <c r="E1081" s="52"/>
      <c r="F1081" s="52"/>
      <c r="G1081" s="52"/>
      <c r="H1081" s="52"/>
      <c r="I1081" s="52"/>
    </row>
    <row r="1082" spans="1:9" s="53" customFormat="1">
      <c r="A1082" s="49"/>
      <c r="B1082" s="50"/>
      <c r="C1082" s="51"/>
      <c r="D1082" s="49"/>
      <c r="E1082" s="52"/>
      <c r="F1082" s="52"/>
      <c r="G1082" s="52"/>
      <c r="H1082" s="52"/>
      <c r="I1082" s="52"/>
    </row>
    <row r="1083" spans="1:9" s="53" customFormat="1">
      <c r="A1083" s="49"/>
      <c r="B1083" s="50"/>
      <c r="C1083" s="51"/>
      <c r="D1083" s="49"/>
      <c r="E1083" s="52"/>
      <c r="F1083" s="52"/>
      <c r="G1083" s="52"/>
      <c r="H1083" s="52"/>
      <c r="I1083" s="52"/>
    </row>
    <row r="1084" spans="1:9" s="53" customFormat="1">
      <c r="A1084" s="49"/>
      <c r="B1084" s="50"/>
      <c r="C1084" s="51"/>
      <c r="D1084" s="49"/>
      <c r="E1084" s="52"/>
      <c r="F1084" s="52"/>
      <c r="G1084" s="52"/>
      <c r="H1084" s="52"/>
      <c r="I1084" s="52"/>
    </row>
    <row r="1085" spans="1:9" s="53" customFormat="1">
      <c r="A1085" s="49"/>
      <c r="B1085" s="50"/>
      <c r="C1085" s="51"/>
      <c r="D1085" s="49"/>
      <c r="E1085" s="52"/>
      <c r="F1085" s="52"/>
      <c r="G1085" s="52"/>
      <c r="H1085" s="52"/>
      <c r="I1085" s="52"/>
    </row>
    <row r="1086" spans="1:9" s="53" customFormat="1">
      <c r="A1086" s="49"/>
      <c r="B1086" s="50"/>
      <c r="C1086" s="51"/>
      <c r="D1086" s="49"/>
      <c r="E1086" s="52"/>
      <c r="F1086" s="52"/>
      <c r="G1086" s="52"/>
      <c r="H1086" s="52"/>
      <c r="I1086" s="52"/>
    </row>
    <row r="1087" spans="1:9" s="53" customFormat="1">
      <c r="A1087" s="49"/>
      <c r="B1087" s="50"/>
      <c r="C1087" s="51"/>
      <c r="D1087" s="49"/>
      <c r="E1087" s="52"/>
      <c r="F1087" s="52"/>
      <c r="G1087" s="52"/>
      <c r="H1087" s="52"/>
      <c r="I1087" s="52"/>
    </row>
    <row r="1088" spans="1:9" s="53" customFormat="1">
      <c r="A1088" s="49"/>
      <c r="B1088" s="50"/>
      <c r="C1088" s="51"/>
      <c r="D1088" s="49"/>
      <c r="E1088" s="52"/>
      <c r="F1088" s="52"/>
      <c r="G1088" s="52"/>
      <c r="H1088" s="52"/>
      <c r="I1088" s="52"/>
    </row>
    <row r="1089" spans="1:9" s="53" customFormat="1">
      <c r="A1089" s="49"/>
      <c r="B1089" s="50"/>
      <c r="C1089" s="51"/>
      <c r="D1089" s="49"/>
      <c r="E1089" s="52"/>
      <c r="F1089" s="52"/>
      <c r="G1089" s="52"/>
      <c r="H1089" s="52"/>
      <c r="I1089" s="52"/>
    </row>
    <row r="1090" spans="1:9" s="53" customFormat="1">
      <c r="A1090" s="49"/>
      <c r="B1090" s="50"/>
      <c r="C1090" s="51"/>
      <c r="D1090" s="49"/>
      <c r="E1090" s="52"/>
      <c r="F1090" s="52"/>
      <c r="G1090" s="52"/>
      <c r="H1090" s="52"/>
      <c r="I1090" s="52"/>
    </row>
    <row r="1091" spans="1:9" s="53" customFormat="1">
      <c r="A1091" s="49"/>
      <c r="B1091" s="50"/>
      <c r="C1091" s="51"/>
      <c r="D1091" s="49"/>
      <c r="E1091" s="52"/>
      <c r="F1091" s="52"/>
      <c r="G1091" s="52"/>
      <c r="H1091" s="52"/>
      <c r="I1091" s="52"/>
    </row>
    <row r="1092" spans="1:9" s="53" customFormat="1">
      <c r="A1092" s="49"/>
      <c r="B1092" s="50"/>
      <c r="C1092" s="51"/>
      <c r="D1092" s="49"/>
      <c r="E1092" s="52"/>
      <c r="F1092" s="52"/>
      <c r="G1092" s="52"/>
      <c r="H1092" s="52"/>
      <c r="I1092" s="52"/>
    </row>
    <row r="1093" spans="1:9" s="53" customFormat="1">
      <c r="A1093" s="49"/>
      <c r="B1093" s="50"/>
      <c r="C1093" s="51"/>
      <c r="D1093" s="49"/>
      <c r="E1093" s="52"/>
      <c r="F1093" s="52"/>
      <c r="G1093" s="52"/>
      <c r="H1093" s="52"/>
      <c r="I1093" s="52"/>
    </row>
    <row r="1094" spans="1:9" s="53" customFormat="1">
      <c r="A1094" s="49"/>
      <c r="B1094" s="50"/>
      <c r="C1094" s="51"/>
      <c r="D1094" s="49"/>
      <c r="E1094" s="52"/>
      <c r="F1094" s="52"/>
      <c r="G1094" s="52"/>
      <c r="H1094" s="52"/>
      <c r="I1094" s="52"/>
    </row>
    <row r="1095" spans="1:9" s="53" customFormat="1">
      <c r="A1095" s="49"/>
      <c r="B1095" s="50"/>
      <c r="C1095" s="51"/>
      <c r="D1095" s="49"/>
      <c r="E1095" s="52"/>
      <c r="F1095" s="52"/>
      <c r="G1095" s="52"/>
      <c r="H1095" s="52"/>
      <c r="I1095" s="52"/>
    </row>
    <row r="1096" spans="1:9" s="53" customFormat="1">
      <c r="A1096" s="49"/>
      <c r="B1096" s="50"/>
      <c r="C1096" s="51"/>
      <c r="D1096" s="49"/>
      <c r="E1096" s="52"/>
      <c r="F1096" s="52"/>
      <c r="G1096" s="52"/>
      <c r="H1096" s="52"/>
      <c r="I1096" s="52"/>
    </row>
    <row r="1097" spans="1:9" s="53" customFormat="1">
      <c r="A1097" s="49"/>
      <c r="B1097" s="50"/>
      <c r="C1097" s="51"/>
      <c r="D1097" s="49"/>
      <c r="E1097" s="52"/>
      <c r="F1097" s="52"/>
      <c r="G1097" s="52"/>
      <c r="H1097" s="52"/>
      <c r="I1097" s="52"/>
    </row>
    <row r="1098" spans="1:9" s="53" customFormat="1">
      <c r="A1098" s="49"/>
      <c r="B1098" s="50"/>
      <c r="C1098" s="51"/>
      <c r="D1098" s="49"/>
      <c r="E1098" s="52"/>
      <c r="F1098" s="52"/>
      <c r="G1098" s="52"/>
      <c r="H1098" s="52"/>
      <c r="I1098" s="52"/>
    </row>
    <row r="1099" spans="1:9" s="53" customFormat="1">
      <c r="A1099" s="49"/>
      <c r="B1099" s="50"/>
      <c r="C1099" s="51"/>
      <c r="D1099" s="49"/>
      <c r="E1099" s="52"/>
      <c r="F1099" s="52"/>
      <c r="G1099" s="52"/>
      <c r="H1099" s="52"/>
      <c r="I1099" s="52"/>
    </row>
    <row r="1100" spans="1:9" s="53" customFormat="1">
      <c r="A1100" s="49"/>
      <c r="B1100" s="50"/>
      <c r="C1100" s="51"/>
      <c r="D1100" s="49"/>
      <c r="E1100" s="52"/>
      <c r="F1100" s="52"/>
      <c r="G1100" s="52"/>
      <c r="H1100" s="52"/>
      <c r="I1100" s="52"/>
    </row>
    <row r="1101" spans="1:9" s="53" customFormat="1">
      <c r="A1101" s="49"/>
      <c r="B1101" s="50"/>
      <c r="C1101" s="51"/>
      <c r="D1101" s="49"/>
      <c r="E1101" s="52"/>
      <c r="F1101" s="52"/>
      <c r="G1101" s="52"/>
      <c r="H1101" s="52"/>
      <c r="I1101" s="52"/>
    </row>
    <row r="1102" spans="1:9" s="53" customFormat="1">
      <c r="A1102" s="49"/>
      <c r="B1102" s="50"/>
      <c r="C1102" s="51"/>
      <c r="D1102" s="49"/>
      <c r="E1102" s="52"/>
      <c r="F1102" s="52"/>
      <c r="G1102" s="52"/>
      <c r="H1102" s="52"/>
      <c r="I1102" s="52"/>
    </row>
    <row r="1103" spans="1:9" s="53" customFormat="1">
      <c r="A1103" s="49"/>
      <c r="B1103" s="50"/>
      <c r="C1103" s="51"/>
      <c r="D1103" s="49"/>
      <c r="E1103" s="52"/>
      <c r="F1103" s="52"/>
      <c r="G1103" s="52"/>
      <c r="H1103" s="52"/>
      <c r="I1103" s="52"/>
    </row>
    <row r="1104" spans="1:9" s="53" customFormat="1">
      <c r="A1104" s="49"/>
      <c r="B1104" s="50"/>
      <c r="C1104" s="51"/>
      <c r="D1104" s="49"/>
      <c r="E1104" s="52"/>
      <c r="F1104" s="52"/>
      <c r="G1104" s="52"/>
      <c r="H1104" s="52"/>
      <c r="I1104" s="52"/>
    </row>
    <row r="1105" spans="1:9" s="53" customFormat="1">
      <c r="A1105" s="49"/>
      <c r="B1105" s="50"/>
      <c r="C1105" s="51"/>
      <c r="D1105" s="49"/>
      <c r="E1105" s="52"/>
      <c r="F1105" s="52"/>
      <c r="G1105" s="52"/>
      <c r="H1105" s="52"/>
      <c r="I1105" s="52"/>
    </row>
    <row r="1106" spans="1:9" s="53" customFormat="1">
      <c r="A1106" s="49"/>
      <c r="B1106" s="50"/>
      <c r="C1106" s="51"/>
      <c r="D1106" s="49"/>
      <c r="E1106" s="52"/>
      <c r="F1106" s="52"/>
      <c r="G1106" s="52"/>
      <c r="H1106" s="52"/>
      <c r="I1106" s="52"/>
    </row>
    <row r="1107" spans="1:9" s="53" customFormat="1">
      <c r="A1107" s="49"/>
      <c r="B1107" s="50"/>
      <c r="C1107" s="51"/>
      <c r="D1107" s="49"/>
      <c r="E1107" s="52"/>
      <c r="F1107" s="52"/>
      <c r="G1107" s="52"/>
      <c r="H1107" s="52"/>
      <c r="I1107" s="52"/>
    </row>
    <row r="1108" spans="1:9" s="53" customFormat="1">
      <c r="A1108" s="49"/>
      <c r="B1108" s="50"/>
      <c r="C1108" s="51"/>
      <c r="D1108" s="49"/>
      <c r="E1108" s="52"/>
      <c r="F1108" s="52"/>
      <c r="G1108" s="52"/>
      <c r="H1108" s="52"/>
      <c r="I1108" s="52"/>
    </row>
    <row r="1109" spans="1:9" s="53" customFormat="1">
      <c r="A1109" s="49"/>
      <c r="B1109" s="50"/>
      <c r="C1109" s="51"/>
      <c r="D1109" s="49"/>
      <c r="E1109" s="52"/>
      <c r="F1109" s="52"/>
      <c r="G1109" s="52"/>
      <c r="H1109" s="52"/>
      <c r="I1109" s="52"/>
    </row>
    <row r="1110" spans="1:9" s="53" customFormat="1">
      <c r="A1110" s="49"/>
      <c r="B1110" s="50"/>
      <c r="C1110" s="51"/>
      <c r="D1110" s="49"/>
      <c r="E1110" s="52"/>
      <c r="F1110" s="52"/>
      <c r="G1110" s="52"/>
      <c r="H1110" s="52"/>
      <c r="I1110" s="52"/>
    </row>
    <row r="1111" spans="1:9" s="53" customFormat="1">
      <c r="A1111" s="49"/>
      <c r="B1111" s="50"/>
      <c r="C1111" s="51"/>
      <c r="D1111" s="49"/>
      <c r="E1111" s="52"/>
      <c r="F1111" s="52"/>
      <c r="G1111" s="52"/>
      <c r="H1111" s="52"/>
      <c r="I1111" s="52"/>
    </row>
    <row r="1112" spans="1:9" s="53" customFormat="1">
      <c r="A1112" s="49"/>
      <c r="B1112" s="50"/>
      <c r="C1112" s="51"/>
      <c r="D1112" s="49"/>
      <c r="E1112" s="52"/>
      <c r="F1112" s="52"/>
      <c r="G1112" s="52"/>
      <c r="H1112" s="52"/>
      <c r="I1112" s="52"/>
    </row>
    <row r="1113" spans="1:9" s="53" customFormat="1">
      <c r="A1113" s="49"/>
      <c r="B1113" s="50"/>
      <c r="C1113" s="51"/>
      <c r="D1113" s="49"/>
      <c r="E1113" s="52"/>
      <c r="F1113" s="52"/>
      <c r="G1113" s="52"/>
      <c r="H1113" s="52"/>
      <c r="I1113" s="52"/>
    </row>
    <row r="1114" spans="1:9" s="53" customFormat="1">
      <c r="A1114" s="49"/>
      <c r="B1114" s="50"/>
      <c r="C1114" s="51"/>
      <c r="D1114" s="49"/>
      <c r="E1114" s="52"/>
      <c r="F1114" s="52"/>
      <c r="G1114" s="52"/>
      <c r="H1114" s="52"/>
      <c r="I1114" s="52"/>
    </row>
    <row r="1115" spans="1:9" s="53" customFormat="1">
      <c r="A1115" s="49"/>
      <c r="B1115" s="50"/>
      <c r="C1115" s="51"/>
      <c r="D1115" s="49"/>
      <c r="E1115" s="52"/>
      <c r="F1115" s="52"/>
      <c r="G1115" s="52"/>
      <c r="H1115" s="52"/>
      <c r="I1115" s="52"/>
    </row>
    <row r="1116" spans="1:9" s="53" customFormat="1">
      <c r="A1116" s="49"/>
      <c r="B1116" s="50"/>
      <c r="C1116" s="51"/>
      <c r="D1116" s="49"/>
      <c r="E1116" s="52"/>
      <c r="F1116" s="52"/>
      <c r="G1116" s="52"/>
      <c r="H1116" s="52"/>
      <c r="I1116" s="52"/>
    </row>
    <row r="1117" spans="1:9" s="53" customFormat="1">
      <c r="A1117" s="49"/>
      <c r="B1117" s="50"/>
      <c r="C1117" s="51"/>
      <c r="D1117" s="49"/>
      <c r="E1117" s="52"/>
      <c r="F1117" s="52"/>
      <c r="G1117" s="52"/>
      <c r="H1117" s="52"/>
      <c r="I1117" s="52"/>
    </row>
    <row r="1118" spans="1:9" s="53" customFormat="1">
      <c r="A1118" s="49"/>
      <c r="B1118" s="50"/>
      <c r="C1118" s="51"/>
      <c r="D1118" s="49"/>
      <c r="E1118" s="52"/>
      <c r="F1118" s="52"/>
      <c r="G1118" s="52"/>
      <c r="H1118" s="52"/>
      <c r="I1118" s="52"/>
    </row>
    <row r="1119" spans="1:9" s="53" customFormat="1">
      <c r="A1119" s="49"/>
      <c r="B1119" s="50"/>
      <c r="C1119" s="51"/>
      <c r="D1119" s="49"/>
      <c r="E1119" s="52"/>
      <c r="F1119" s="52"/>
      <c r="G1119" s="52"/>
      <c r="H1119" s="52"/>
      <c r="I1119" s="52"/>
    </row>
    <row r="1120" spans="1:9" s="53" customFormat="1">
      <c r="A1120" s="49"/>
      <c r="B1120" s="50"/>
      <c r="C1120" s="51"/>
      <c r="D1120" s="49"/>
      <c r="E1120" s="52"/>
      <c r="F1120" s="52"/>
      <c r="G1120" s="52"/>
      <c r="H1120" s="52"/>
      <c r="I1120" s="52"/>
    </row>
    <row r="1121" spans="1:9" s="53" customFormat="1">
      <c r="A1121" s="49"/>
      <c r="B1121" s="50"/>
      <c r="C1121" s="51"/>
      <c r="D1121" s="49"/>
      <c r="E1121" s="52"/>
      <c r="F1121" s="52"/>
      <c r="G1121" s="52"/>
      <c r="H1121" s="52"/>
      <c r="I1121" s="52"/>
    </row>
    <row r="1122" spans="1:9" s="53" customFormat="1">
      <c r="A1122" s="49"/>
      <c r="B1122" s="50"/>
      <c r="C1122" s="51"/>
      <c r="D1122" s="49"/>
      <c r="E1122" s="52"/>
      <c r="F1122" s="52"/>
      <c r="G1122" s="52"/>
      <c r="H1122" s="52"/>
      <c r="I1122" s="52"/>
    </row>
    <row r="1123" spans="1:9" s="53" customFormat="1">
      <c r="A1123" s="49"/>
      <c r="B1123" s="50"/>
      <c r="C1123" s="51"/>
      <c r="D1123" s="49"/>
      <c r="E1123" s="52"/>
      <c r="F1123" s="52"/>
      <c r="G1123" s="52"/>
      <c r="H1123" s="52"/>
      <c r="I1123" s="52"/>
    </row>
    <row r="1124" spans="1:9" s="53" customFormat="1">
      <c r="A1124" s="49"/>
      <c r="B1124" s="50"/>
      <c r="C1124" s="51"/>
      <c r="D1124" s="49"/>
      <c r="E1124" s="52"/>
      <c r="F1124" s="52"/>
      <c r="G1124" s="52"/>
      <c r="H1124" s="52"/>
      <c r="I1124" s="52"/>
    </row>
    <row r="1125" spans="1:9" s="53" customFormat="1">
      <c r="A1125" s="49"/>
      <c r="B1125" s="50"/>
      <c r="C1125" s="51"/>
      <c r="D1125" s="49"/>
      <c r="E1125" s="52"/>
      <c r="F1125" s="52"/>
      <c r="G1125" s="52"/>
      <c r="H1125" s="52"/>
      <c r="I1125" s="52"/>
    </row>
    <row r="1126" spans="1:9" s="53" customFormat="1">
      <c r="A1126" s="49"/>
      <c r="B1126" s="50"/>
      <c r="C1126" s="51"/>
      <c r="D1126" s="49"/>
      <c r="E1126" s="52"/>
      <c r="F1126" s="52"/>
      <c r="G1126" s="52"/>
      <c r="H1126" s="52"/>
      <c r="I1126" s="52"/>
    </row>
    <row r="1127" spans="1:9" s="53" customFormat="1">
      <c r="A1127" s="49"/>
      <c r="B1127" s="50"/>
      <c r="C1127" s="51"/>
      <c r="D1127" s="49"/>
      <c r="E1127" s="52"/>
      <c r="F1127" s="52"/>
      <c r="G1127" s="52"/>
      <c r="H1127" s="52"/>
      <c r="I1127" s="52"/>
    </row>
    <row r="1128" spans="1:9" s="53" customFormat="1">
      <c r="A1128" s="49"/>
      <c r="B1128" s="50"/>
      <c r="C1128" s="51"/>
      <c r="D1128" s="49"/>
      <c r="E1128" s="52"/>
      <c r="F1128" s="52"/>
      <c r="G1128" s="52"/>
      <c r="H1128" s="52"/>
      <c r="I1128" s="52"/>
    </row>
    <row r="1129" spans="1:9" s="53" customFormat="1">
      <c r="A1129" s="49"/>
      <c r="B1129" s="50"/>
      <c r="C1129" s="51"/>
      <c r="D1129" s="49"/>
      <c r="E1129" s="52"/>
      <c r="F1129" s="52"/>
      <c r="G1129" s="52"/>
      <c r="H1129" s="52"/>
      <c r="I1129" s="52"/>
    </row>
    <row r="1130" spans="1:9" s="53" customFormat="1">
      <c r="A1130" s="49"/>
      <c r="B1130" s="50"/>
      <c r="C1130" s="51"/>
      <c r="D1130" s="49"/>
      <c r="E1130" s="52"/>
      <c r="F1130" s="52"/>
      <c r="G1130" s="52"/>
      <c r="H1130" s="52"/>
      <c r="I1130" s="52"/>
    </row>
    <row r="1131" spans="1:9" s="53" customFormat="1">
      <c r="A1131" s="49"/>
      <c r="B1131" s="50"/>
      <c r="C1131" s="51"/>
      <c r="D1131" s="49"/>
      <c r="E1131" s="52"/>
      <c r="F1131" s="52"/>
      <c r="G1131" s="52"/>
      <c r="H1131" s="52"/>
      <c r="I1131" s="52"/>
    </row>
    <row r="1132" spans="1:9" s="53" customFormat="1">
      <c r="A1132" s="49"/>
      <c r="B1132" s="50"/>
      <c r="C1132" s="51"/>
      <c r="D1132" s="49"/>
      <c r="E1132" s="52"/>
      <c r="F1132" s="52"/>
      <c r="G1132" s="52"/>
      <c r="H1132" s="52"/>
      <c r="I1132" s="52"/>
    </row>
    <row r="1133" spans="1:9" s="53" customFormat="1">
      <c r="A1133" s="49"/>
      <c r="B1133" s="50"/>
      <c r="C1133" s="51"/>
      <c r="D1133" s="49"/>
      <c r="E1133" s="52"/>
      <c r="F1133" s="52"/>
      <c r="G1133" s="52"/>
      <c r="H1133" s="52"/>
      <c r="I1133" s="52"/>
    </row>
    <row r="1134" spans="1:9" s="53" customFormat="1">
      <c r="A1134" s="49"/>
      <c r="B1134" s="50"/>
      <c r="C1134" s="51"/>
      <c r="D1134" s="49"/>
      <c r="E1134" s="52"/>
      <c r="F1134" s="52"/>
      <c r="G1134" s="52"/>
      <c r="H1134" s="52"/>
      <c r="I1134" s="52"/>
    </row>
    <row r="1135" spans="1:9" s="53" customFormat="1">
      <c r="A1135" s="49"/>
      <c r="B1135" s="50"/>
      <c r="C1135" s="51"/>
      <c r="D1135" s="49"/>
      <c r="E1135" s="52"/>
      <c r="F1135" s="52"/>
      <c r="G1135" s="52"/>
      <c r="H1135" s="52"/>
      <c r="I1135" s="52"/>
    </row>
    <row r="1136" spans="1:9" s="53" customFormat="1">
      <c r="A1136" s="49"/>
      <c r="B1136" s="50"/>
      <c r="C1136" s="51"/>
      <c r="D1136" s="49"/>
      <c r="E1136" s="52"/>
      <c r="F1136" s="52"/>
      <c r="G1136" s="52"/>
      <c r="H1136" s="52"/>
      <c r="I1136" s="52"/>
    </row>
    <row r="1137" spans="1:9" s="53" customFormat="1">
      <c r="A1137" s="49"/>
      <c r="B1137" s="50"/>
      <c r="C1137" s="51"/>
      <c r="D1137" s="49"/>
      <c r="E1137" s="52"/>
      <c r="F1137" s="52"/>
      <c r="G1137" s="52"/>
      <c r="H1137" s="52"/>
      <c r="I1137" s="52"/>
    </row>
    <row r="1138" spans="1:9" s="53" customFormat="1">
      <c r="A1138" s="49"/>
      <c r="B1138" s="50"/>
      <c r="C1138" s="51"/>
      <c r="D1138" s="49"/>
      <c r="E1138" s="52"/>
      <c r="F1138" s="52"/>
      <c r="G1138" s="52"/>
      <c r="H1138" s="52"/>
      <c r="I1138" s="52"/>
    </row>
    <row r="1139" spans="1:9" s="53" customFormat="1">
      <c r="A1139" s="49"/>
      <c r="B1139" s="50"/>
      <c r="C1139" s="51"/>
      <c r="D1139" s="49"/>
      <c r="E1139" s="52"/>
      <c r="F1139" s="52"/>
      <c r="G1139" s="52"/>
      <c r="H1139" s="52"/>
      <c r="I1139" s="52"/>
    </row>
    <row r="1140" spans="1:9" s="53" customFormat="1">
      <c r="A1140" s="49"/>
      <c r="B1140" s="50"/>
      <c r="C1140" s="51"/>
      <c r="D1140" s="49"/>
      <c r="E1140" s="52"/>
      <c r="F1140" s="52"/>
      <c r="G1140" s="52"/>
      <c r="H1140" s="52"/>
      <c r="I1140" s="52"/>
    </row>
    <row r="1141" spans="1:9" s="53" customFormat="1">
      <c r="A1141" s="49"/>
      <c r="B1141" s="50"/>
      <c r="C1141" s="51"/>
      <c r="D1141" s="49"/>
      <c r="E1141" s="52"/>
      <c r="F1141" s="52"/>
      <c r="G1141" s="52"/>
      <c r="H1141" s="52"/>
      <c r="I1141" s="52"/>
    </row>
    <row r="1142" spans="1:9" s="53" customFormat="1">
      <c r="A1142" s="49"/>
      <c r="B1142" s="50"/>
      <c r="C1142" s="51"/>
      <c r="D1142" s="49"/>
      <c r="E1142" s="52"/>
      <c r="F1142" s="52"/>
      <c r="G1142" s="52"/>
      <c r="H1142" s="52"/>
      <c r="I1142" s="52"/>
    </row>
    <row r="1143" spans="1:9" s="53" customFormat="1">
      <c r="A1143" s="49"/>
      <c r="B1143" s="50"/>
      <c r="C1143" s="51"/>
      <c r="D1143" s="49"/>
      <c r="E1143" s="52"/>
      <c r="F1143" s="52"/>
      <c r="G1143" s="52"/>
      <c r="H1143" s="52"/>
      <c r="I1143" s="52"/>
    </row>
    <row r="1144" spans="1:9" s="53" customFormat="1">
      <c r="A1144" s="49"/>
      <c r="B1144" s="50"/>
      <c r="C1144" s="51"/>
      <c r="D1144" s="49"/>
      <c r="E1144" s="52"/>
      <c r="F1144" s="52"/>
      <c r="G1144" s="52"/>
      <c r="H1144" s="52"/>
      <c r="I1144" s="52"/>
    </row>
    <row r="1145" spans="1:9" s="53" customFormat="1">
      <c r="A1145" s="49"/>
      <c r="B1145" s="50"/>
      <c r="C1145" s="51"/>
      <c r="D1145" s="49"/>
      <c r="E1145" s="52"/>
      <c r="F1145" s="52"/>
      <c r="G1145" s="52"/>
      <c r="H1145" s="52"/>
      <c r="I1145" s="52"/>
    </row>
    <row r="1146" spans="1:9" s="53" customFormat="1">
      <c r="A1146" s="49"/>
      <c r="B1146" s="50"/>
      <c r="C1146" s="51"/>
      <c r="D1146" s="49"/>
      <c r="E1146" s="52"/>
      <c r="F1146" s="52"/>
      <c r="G1146" s="52"/>
      <c r="H1146" s="52"/>
      <c r="I1146" s="52"/>
    </row>
    <row r="1147" spans="1:9" s="53" customFormat="1">
      <c r="A1147" s="49"/>
      <c r="B1147" s="50"/>
      <c r="C1147" s="51"/>
      <c r="D1147" s="49"/>
      <c r="E1147" s="52"/>
      <c r="F1147" s="52"/>
      <c r="G1147" s="52"/>
      <c r="H1147" s="52"/>
      <c r="I1147" s="52"/>
    </row>
    <row r="1148" spans="1:9" s="53" customFormat="1">
      <c r="A1148" s="49"/>
      <c r="B1148" s="50"/>
      <c r="C1148" s="51"/>
      <c r="D1148" s="49"/>
      <c r="E1148" s="52"/>
      <c r="F1148" s="52"/>
      <c r="G1148" s="52"/>
      <c r="H1148" s="52"/>
      <c r="I1148" s="52"/>
    </row>
    <row r="1149" spans="1:9" s="53" customFormat="1">
      <c r="A1149" s="49"/>
      <c r="B1149" s="50"/>
      <c r="C1149" s="51"/>
      <c r="D1149" s="49"/>
      <c r="E1149" s="52"/>
      <c r="F1149" s="52"/>
      <c r="G1149" s="52"/>
      <c r="H1149" s="52"/>
      <c r="I1149" s="52"/>
    </row>
    <row r="1150" spans="1:9" s="53" customFormat="1">
      <c r="A1150" s="49"/>
      <c r="B1150" s="50"/>
      <c r="C1150" s="51"/>
      <c r="D1150" s="49"/>
      <c r="E1150" s="52"/>
      <c r="F1150" s="52"/>
      <c r="G1150" s="52"/>
      <c r="H1150" s="52"/>
      <c r="I1150" s="52"/>
    </row>
    <row r="1151" spans="1:9" s="53" customFormat="1">
      <c r="A1151" s="49"/>
      <c r="B1151" s="50"/>
      <c r="C1151" s="51"/>
      <c r="D1151" s="49"/>
      <c r="E1151" s="52"/>
      <c r="F1151" s="52"/>
      <c r="G1151" s="52"/>
      <c r="H1151" s="52"/>
      <c r="I1151" s="52"/>
    </row>
    <row r="1152" spans="1:9" s="53" customFormat="1">
      <c r="A1152" s="49"/>
      <c r="B1152" s="50"/>
      <c r="C1152" s="51"/>
      <c r="D1152" s="49"/>
      <c r="E1152" s="52"/>
      <c r="F1152" s="52"/>
      <c r="G1152" s="52"/>
      <c r="H1152" s="52"/>
      <c r="I1152" s="52"/>
    </row>
    <row r="1153" spans="1:9" s="53" customFormat="1">
      <c r="A1153" s="49"/>
      <c r="B1153" s="50"/>
      <c r="C1153" s="51"/>
      <c r="D1153" s="49"/>
      <c r="E1153" s="52"/>
      <c r="F1153" s="52"/>
      <c r="G1153" s="52"/>
      <c r="H1153" s="52"/>
      <c r="I1153" s="52"/>
    </row>
    <row r="1154" spans="1:9" s="53" customFormat="1">
      <c r="A1154" s="49"/>
      <c r="B1154" s="50"/>
      <c r="C1154" s="51"/>
      <c r="D1154" s="49"/>
      <c r="E1154" s="52"/>
      <c r="F1154" s="52"/>
      <c r="G1154" s="52"/>
      <c r="H1154" s="52"/>
      <c r="I1154" s="52"/>
    </row>
    <row r="1155" spans="1:9" s="53" customFormat="1">
      <c r="A1155" s="49"/>
      <c r="B1155" s="50"/>
      <c r="C1155" s="51"/>
      <c r="D1155" s="49"/>
      <c r="E1155" s="52"/>
      <c r="F1155" s="52"/>
      <c r="G1155" s="52"/>
      <c r="H1155" s="52"/>
      <c r="I1155" s="52"/>
    </row>
    <row r="1156" spans="1:9" s="53" customFormat="1">
      <c r="A1156" s="49"/>
      <c r="B1156" s="50"/>
      <c r="C1156" s="51"/>
      <c r="D1156" s="49"/>
      <c r="E1156" s="52"/>
      <c r="F1156" s="52"/>
      <c r="G1156" s="52"/>
      <c r="H1156" s="52"/>
      <c r="I1156" s="52"/>
    </row>
    <row r="1157" spans="1:9" s="53" customFormat="1">
      <c r="A1157" s="49"/>
      <c r="B1157" s="50"/>
      <c r="C1157" s="51"/>
      <c r="D1157" s="49"/>
      <c r="E1157" s="52"/>
      <c r="F1157" s="52"/>
      <c r="G1157" s="52"/>
      <c r="H1157" s="52"/>
      <c r="I1157" s="52"/>
    </row>
    <row r="1158" spans="1:9" s="53" customFormat="1">
      <c r="A1158" s="49"/>
      <c r="B1158" s="50"/>
      <c r="C1158" s="51"/>
      <c r="D1158" s="49"/>
      <c r="E1158" s="52"/>
      <c r="F1158" s="52"/>
      <c r="G1158" s="52"/>
      <c r="H1158" s="52"/>
      <c r="I1158" s="52"/>
    </row>
    <row r="1159" spans="1:9" s="53" customFormat="1">
      <c r="A1159" s="49"/>
      <c r="B1159" s="50"/>
      <c r="C1159" s="51"/>
      <c r="D1159" s="49"/>
      <c r="E1159" s="52"/>
      <c r="F1159" s="52"/>
      <c r="G1159" s="52"/>
      <c r="H1159" s="52"/>
      <c r="I1159" s="52"/>
    </row>
    <row r="1160" spans="1:9" s="53" customFormat="1">
      <c r="A1160" s="49"/>
      <c r="B1160" s="50"/>
      <c r="C1160" s="51"/>
      <c r="D1160" s="49"/>
      <c r="E1160" s="52"/>
      <c r="F1160" s="52"/>
      <c r="G1160" s="52"/>
      <c r="H1160" s="52"/>
      <c r="I1160" s="52"/>
    </row>
    <row r="1161" spans="1:9" s="53" customFormat="1">
      <c r="A1161" s="49"/>
      <c r="B1161" s="50"/>
      <c r="C1161" s="51"/>
      <c r="D1161" s="49"/>
      <c r="E1161" s="52"/>
      <c r="F1161" s="52"/>
      <c r="G1161" s="52"/>
      <c r="H1161" s="52"/>
      <c r="I1161" s="52"/>
    </row>
    <row r="1162" spans="1:9" s="53" customFormat="1">
      <c r="A1162" s="49"/>
      <c r="B1162" s="50"/>
      <c r="C1162" s="51"/>
      <c r="D1162" s="49"/>
      <c r="E1162" s="52"/>
      <c r="F1162" s="52"/>
      <c r="G1162" s="52"/>
      <c r="H1162" s="52"/>
      <c r="I1162" s="52"/>
    </row>
    <row r="1163" spans="1:9" s="53" customFormat="1">
      <c r="A1163" s="49"/>
      <c r="B1163" s="50"/>
      <c r="C1163" s="51"/>
      <c r="D1163" s="49"/>
      <c r="E1163" s="52"/>
      <c r="F1163" s="52"/>
      <c r="G1163" s="52"/>
      <c r="H1163" s="52"/>
      <c r="I1163" s="52"/>
    </row>
    <row r="1164" spans="1:9" s="53" customFormat="1">
      <c r="A1164" s="49"/>
      <c r="B1164" s="50"/>
      <c r="C1164" s="51"/>
      <c r="D1164" s="49"/>
      <c r="E1164" s="52"/>
      <c r="F1164" s="52"/>
      <c r="G1164" s="52"/>
      <c r="H1164" s="52"/>
      <c r="I1164" s="52"/>
    </row>
    <row r="1165" spans="1:9" s="53" customFormat="1">
      <c r="A1165" s="49"/>
      <c r="B1165" s="50"/>
      <c r="C1165" s="51"/>
      <c r="D1165" s="49"/>
      <c r="E1165" s="52"/>
      <c r="F1165" s="52"/>
      <c r="G1165" s="52"/>
      <c r="H1165" s="52"/>
      <c r="I1165" s="52"/>
    </row>
    <row r="1166" spans="1:9" s="53" customFormat="1">
      <c r="A1166" s="49"/>
      <c r="B1166" s="50"/>
      <c r="C1166" s="51"/>
      <c r="D1166" s="49"/>
      <c r="E1166" s="52"/>
      <c r="F1166" s="52"/>
      <c r="G1166" s="52"/>
      <c r="H1166" s="52"/>
      <c r="I1166" s="52"/>
    </row>
    <row r="1167" spans="1:9" s="53" customFormat="1">
      <c r="A1167" s="49"/>
      <c r="B1167" s="50"/>
      <c r="C1167" s="51"/>
      <c r="D1167" s="49"/>
      <c r="E1167" s="52"/>
      <c r="F1167" s="52"/>
      <c r="G1167" s="52"/>
      <c r="H1167" s="52"/>
      <c r="I1167" s="52"/>
    </row>
    <row r="1168" spans="1:9" s="53" customFormat="1">
      <c r="A1168" s="49"/>
      <c r="B1168" s="50"/>
      <c r="C1168" s="51"/>
      <c r="D1168" s="49"/>
      <c r="E1168" s="52"/>
      <c r="F1168" s="52"/>
      <c r="G1168" s="52"/>
      <c r="H1168" s="52"/>
      <c r="I1168" s="52"/>
    </row>
    <row r="1169" spans="1:9" s="53" customFormat="1">
      <c r="A1169" s="49"/>
      <c r="B1169" s="50"/>
      <c r="C1169" s="51"/>
      <c r="D1169" s="49"/>
      <c r="E1169" s="52"/>
      <c r="F1169" s="52"/>
      <c r="G1169" s="52"/>
      <c r="H1169" s="52"/>
      <c r="I1169" s="52"/>
    </row>
    <row r="1170" spans="1:9" s="53" customFormat="1">
      <c r="A1170" s="49"/>
      <c r="B1170" s="50"/>
      <c r="C1170" s="51"/>
      <c r="D1170" s="49"/>
      <c r="E1170" s="52"/>
      <c r="F1170" s="52"/>
      <c r="G1170" s="52"/>
      <c r="H1170" s="52"/>
      <c r="I1170" s="52"/>
    </row>
    <row r="1171" spans="1:9" s="53" customFormat="1">
      <c r="A1171" s="49"/>
      <c r="B1171" s="50"/>
      <c r="C1171" s="51"/>
      <c r="D1171" s="49"/>
      <c r="E1171" s="52"/>
      <c r="F1171" s="52"/>
      <c r="G1171" s="52"/>
      <c r="H1171" s="52"/>
      <c r="I1171" s="52"/>
    </row>
    <row r="1172" spans="1:9" s="53" customFormat="1">
      <c r="A1172" s="49"/>
      <c r="B1172" s="50"/>
      <c r="C1172" s="51"/>
      <c r="D1172" s="49"/>
      <c r="E1172" s="52"/>
      <c r="F1172" s="52"/>
      <c r="G1172" s="52"/>
      <c r="H1172" s="52"/>
      <c r="I1172" s="52"/>
    </row>
    <row r="1173" spans="1:9" s="53" customFormat="1">
      <c r="A1173" s="49"/>
      <c r="B1173" s="50"/>
      <c r="C1173" s="51"/>
      <c r="D1173" s="49"/>
      <c r="E1173" s="52"/>
      <c r="F1173" s="52"/>
      <c r="G1173" s="52"/>
      <c r="H1173" s="52"/>
      <c r="I1173" s="52"/>
    </row>
    <row r="1174" spans="1:9" s="53" customFormat="1">
      <c r="A1174" s="49"/>
      <c r="B1174" s="50"/>
      <c r="C1174" s="51"/>
      <c r="D1174" s="49"/>
      <c r="E1174" s="52"/>
      <c r="F1174" s="52"/>
      <c r="G1174" s="52"/>
      <c r="H1174" s="52"/>
      <c r="I1174" s="52"/>
    </row>
    <row r="1175" spans="1:9" s="53" customFormat="1">
      <c r="A1175" s="49"/>
      <c r="B1175" s="50"/>
      <c r="C1175" s="51"/>
      <c r="D1175" s="49"/>
      <c r="E1175" s="52"/>
      <c r="F1175" s="52"/>
      <c r="G1175" s="52"/>
      <c r="H1175" s="52"/>
      <c r="I1175" s="52"/>
    </row>
    <row r="1176" spans="1:9" s="53" customFormat="1">
      <c r="A1176" s="49"/>
      <c r="B1176" s="50"/>
      <c r="C1176" s="51"/>
      <c r="D1176" s="49"/>
      <c r="E1176" s="52"/>
      <c r="F1176" s="52"/>
      <c r="G1176" s="52"/>
      <c r="H1176" s="52"/>
      <c r="I1176" s="52"/>
    </row>
    <row r="1177" spans="1:9" s="53" customFormat="1">
      <c r="A1177" s="49"/>
      <c r="B1177" s="50"/>
      <c r="C1177" s="51"/>
      <c r="D1177" s="49"/>
      <c r="E1177" s="52"/>
      <c r="F1177" s="52"/>
      <c r="G1177" s="52"/>
      <c r="H1177" s="52"/>
      <c r="I1177" s="52"/>
    </row>
    <row r="1178" spans="1:9" s="53" customFormat="1">
      <c r="A1178" s="49"/>
      <c r="B1178" s="50"/>
      <c r="C1178" s="51"/>
      <c r="D1178" s="49"/>
      <c r="E1178" s="52"/>
      <c r="F1178" s="52"/>
      <c r="G1178" s="52"/>
      <c r="H1178" s="52"/>
      <c r="I1178" s="52"/>
    </row>
    <row r="1179" spans="1:9" s="53" customFormat="1">
      <c r="A1179" s="49"/>
      <c r="B1179" s="50"/>
      <c r="C1179" s="51"/>
      <c r="D1179" s="49"/>
      <c r="E1179" s="52"/>
      <c r="F1179" s="52"/>
      <c r="G1179" s="52"/>
      <c r="H1179" s="52"/>
      <c r="I1179" s="52"/>
    </row>
    <row r="1180" spans="1:9" s="53" customFormat="1">
      <c r="A1180" s="49"/>
      <c r="B1180" s="50"/>
      <c r="C1180" s="51"/>
      <c r="D1180" s="49"/>
      <c r="E1180" s="52"/>
      <c r="F1180" s="52"/>
      <c r="G1180" s="52"/>
      <c r="H1180" s="52"/>
      <c r="I1180" s="52"/>
    </row>
    <row r="1181" spans="1:9" s="53" customFormat="1">
      <c r="A1181" s="49"/>
      <c r="B1181" s="50"/>
      <c r="C1181" s="51"/>
      <c r="D1181" s="49"/>
      <c r="E1181" s="52"/>
      <c r="F1181" s="52"/>
      <c r="G1181" s="52"/>
      <c r="H1181" s="52"/>
      <c r="I1181" s="52"/>
    </row>
    <row r="1182" spans="1:9" s="53" customFormat="1">
      <c r="A1182" s="49"/>
      <c r="B1182" s="50"/>
      <c r="C1182" s="51"/>
      <c r="D1182" s="49"/>
      <c r="E1182" s="52"/>
      <c r="F1182" s="52"/>
      <c r="G1182" s="52"/>
      <c r="H1182" s="52"/>
      <c r="I1182" s="52"/>
    </row>
    <row r="1183" spans="1:9" s="53" customFormat="1">
      <c r="A1183" s="49"/>
      <c r="B1183" s="50"/>
      <c r="C1183" s="51"/>
      <c r="D1183" s="49"/>
      <c r="E1183" s="52"/>
      <c r="F1183" s="52"/>
      <c r="G1183" s="52"/>
      <c r="H1183" s="52"/>
      <c r="I1183" s="52"/>
    </row>
    <row r="1184" spans="1:9" s="53" customFormat="1">
      <c r="A1184" s="49"/>
      <c r="B1184" s="50"/>
      <c r="C1184" s="51"/>
      <c r="D1184" s="49"/>
      <c r="E1184" s="52"/>
      <c r="F1184" s="52"/>
      <c r="G1184" s="52"/>
      <c r="H1184" s="52"/>
      <c r="I1184" s="52"/>
    </row>
    <row r="1185" spans="1:9" s="53" customFormat="1">
      <c r="A1185" s="49"/>
      <c r="B1185" s="50"/>
      <c r="C1185" s="51"/>
      <c r="D1185" s="49"/>
      <c r="E1185" s="52"/>
      <c r="F1185" s="52"/>
      <c r="G1185" s="52"/>
      <c r="H1185" s="52"/>
      <c r="I1185" s="52"/>
    </row>
    <row r="1186" spans="1:9" s="53" customFormat="1">
      <c r="A1186" s="49"/>
      <c r="B1186" s="50"/>
      <c r="C1186" s="51"/>
      <c r="D1186" s="49"/>
      <c r="E1186" s="52"/>
      <c r="F1186" s="52"/>
      <c r="G1186" s="52"/>
      <c r="H1186" s="52"/>
      <c r="I1186" s="52"/>
    </row>
    <row r="1187" spans="1:9" s="53" customFormat="1">
      <c r="A1187" s="49"/>
      <c r="B1187" s="50"/>
      <c r="C1187" s="51"/>
      <c r="D1187" s="49"/>
      <c r="E1187" s="52"/>
      <c r="F1187" s="52"/>
      <c r="G1187" s="52"/>
      <c r="H1187" s="52"/>
      <c r="I1187" s="52"/>
    </row>
    <row r="1188" spans="1:9" s="53" customFormat="1">
      <c r="A1188" s="49"/>
      <c r="B1188" s="50"/>
      <c r="C1188" s="51"/>
      <c r="D1188" s="49"/>
      <c r="E1188" s="52"/>
      <c r="F1188" s="52"/>
      <c r="G1188" s="52"/>
      <c r="H1188" s="52"/>
      <c r="I1188" s="52"/>
    </row>
    <row r="1189" spans="1:9" s="53" customFormat="1">
      <c r="A1189" s="49"/>
      <c r="B1189" s="50"/>
      <c r="C1189" s="51"/>
      <c r="D1189" s="49"/>
      <c r="E1189" s="52"/>
      <c r="F1189" s="52"/>
      <c r="G1189" s="52"/>
      <c r="H1189" s="52"/>
      <c r="I1189" s="52"/>
    </row>
    <row r="1190" spans="1:9" s="53" customFormat="1">
      <c r="A1190" s="49"/>
      <c r="B1190" s="50"/>
      <c r="C1190" s="51"/>
      <c r="D1190" s="49"/>
      <c r="E1190" s="52"/>
      <c r="F1190" s="52"/>
      <c r="G1190" s="52"/>
      <c r="H1190" s="52"/>
      <c r="I1190" s="52"/>
    </row>
    <row r="1191" spans="1:9" s="53" customFormat="1">
      <c r="A1191" s="49"/>
      <c r="B1191" s="50"/>
      <c r="C1191" s="51"/>
      <c r="D1191" s="49"/>
      <c r="E1191" s="52"/>
      <c r="F1191" s="52"/>
      <c r="G1191" s="52"/>
      <c r="H1191" s="52"/>
      <c r="I1191" s="52"/>
    </row>
    <row r="1192" spans="1:9" s="53" customFormat="1">
      <c r="A1192" s="49"/>
      <c r="B1192" s="50"/>
      <c r="C1192" s="51"/>
      <c r="D1192" s="49"/>
      <c r="E1192" s="52"/>
      <c r="F1192" s="52"/>
      <c r="G1192" s="52"/>
      <c r="H1192" s="52"/>
      <c r="I1192" s="52"/>
    </row>
    <row r="1193" spans="1:9" s="53" customFormat="1">
      <c r="A1193" s="49"/>
      <c r="B1193" s="50"/>
      <c r="C1193" s="51"/>
      <c r="D1193" s="49"/>
      <c r="E1193" s="52"/>
      <c r="F1193" s="52"/>
      <c r="G1193" s="52"/>
      <c r="H1193" s="52"/>
      <c r="I1193" s="52"/>
    </row>
    <row r="1194" spans="1:9" s="53" customFormat="1">
      <c r="A1194" s="49"/>
      <c r="B1194" s="50"/>
      <c r="C1194" s="51"/>
      <c r="D1194" s="49"/>
      <c r="E1194" s="52"/>
      <c r="F1194" s="52"/>
      <c r="G1194" s="52"/>
      <c r="H1194" s="52"/>
      <c r="I1194" s="52"/>
    </row>
    <row r="1195" spans="1:9" s="53" customFormat="1">
      <c r="A1195" s="49"/>
      <c r="B1195" s="50"/>
      <c r="C1195" s="51"/>
      <c r="D1195" s="49"/>
      <c r="E1195" s="52"/>
      <c r="F1195" s="52"/>
      <c r="G1195" s="52"/>
      <c r="H1195" s="52"/>
      <c r="I1195" s="52"/>
    </row>
    <row r="1196" spans="1:9" s="53" customFormat="1">
      <c r="A1196" s="49"/>
      <c r="B1196" s="50"/>
      <c r="C1196" s="51"/>
      <c r="D1196" s="49"/>
      <c r="E1196" s="52"/>
      <c r="F1196" s="52"/>
      <c r="G1196" s="52"/>
      <c r="H1196" s="52"/>
      <c r="I1196" s="52"/>
    </row>
    <row r="1197" spans="1:9" s="53" customFormat="1">
      <c r="A1197" s="49"/>
      <c r="B1197" s="50"/>
      <c r="C1197" s="51"/>
      <c r="D1197" s="49"/>
      <c r="E1197" s="52"/>
      <c r="F1197" s="52"/>
      <c r="G1197" s="52"/>
      <c r="H1197" s="52"/>
      <c r="I1197" s="52"/>
    </row>
    <row r="1198" spans="1:9" s="53" customFormat="1">
      <c r="A1198" s="49"/>
      <c r="B1198" s="50"/>
      <c r="C1198" s="51"/>
      <c r="D1198" s="49"/>
      <c r="E1198" s="52"/>
      <c r="F1198" s="52"/>
      <c r="G1198" s="52"/>
      <c r="H1198" s="52"/>
      <c r="I1198" s="52"/>
    </row>
    <row r="1199" spans="1:9" s="53" customFormat="1">
      <c r="A1199" s="49"/>
      <c r="B1199" s="50"/>
      <c r="C1199" s="51"/>
      <c r="D1199" s="49"/>
      <c r="E1199" s="52"/>
      <c r="F1199" s="52"/>
      <c r="G1199" s="52"/>
      <c r="H1199" s="52"/>
      <c r="I1199" s="52"/>
    </row>
    <row r="1200" spans="1:9" s="53" customFormat="1">
      <c r="A1200" s="49"/>
      <c r="B1200" s="50"/>
      <c r="C1200" s="51"/>
      <c r="D1200" s="49"/>
      <c r="E1200" s="52"/>
      <c r="F1200" s="52"/>
      <c r="G1200" s="52"/>
      <c r="H1200" s="52"/>
      <c r="I1200" s="52"/>
    </row>
    <row r="1201" spans="1:9" s="53" customFormat="1">
      <c r="A1201" s="49"/>
      <c r="B1201" s="50"/>
      <c r="C1201" s="51"/>
      <c r="D1201" s="49"/>
      <c r="E1201" s="52"/>
      <c r="F1201" s="52"/>
      <c r="G1201" s="52"/>
      <c r="H1201" s="52"/>
      <c r="I1201" s="52"/>
    </row>
    <row r="1202" spans="1:9" s="53" customFormat="1">
      <c r="A1202" s="49"/>
      <c r="B1202" s="50"/>
      <c r="C1202" s="51"/>
      <c r="D1202" s="49"/>
      <c r="E1202" s="52"/>
      <c r="F1202" s="52"/>
      <c r="G1202" s="52"/>
      <c r="H1202" s="52"/>
      <c r="I1202" s="52"/>
    </row>
    <row r="1203" spans="1:9" s="53" customFormat="1">
      <c r="A1203" s="49"/>
      <c r="B1203" s="50"/>
      <c r="C1203" s="51"/>
      <c r="D1203" s="49"/>
      <c r="E1203" s="52"/>
      <c r="F1203" s="52"/>
      <c r="G1203" s="52"/>
      <c r="H1203" s="52"/>
      <c r="I1203" s="52"/>
    </row>
    <row r="1204" spans="1:9" s="53" customFormat="1">
      <c r="A1204" s="49"/>
      <c r="B1204" s="50"/>
      <c r="C1204" s="51"/>
      <c r="D1204" s="49"/>
      <c r="E1204" s="52"/>
      <c r="F1204" s="52"/>
      <c r="G1204" s="52"/>
      <c r="H1204" s="52"/>
      <c r="I1204" s="52"/>
    </row>
    <row r="1205" spans="1:9" s="53" customFormat="1">
      <c r="A1205" s="49"/>
      <c r="B1205" s="50"/>
      <c r="C1205" s="51"/>
      <c r="D1205" s="49"/>
      <c r="E1205" s="52"/>
      <c r="F1205" s="52"/>
      <c r="G1205" s="52"/>
      <c r="H1205" s="52"/>
      <c r="I1205" s="52"/>
    </row>
    <row r="1206" spans="1:9" s="53" customFormat="1">
      <c r="A1206" s="49"/>
      <c r="B1206" s="50"/>
      <c r="C1206" s="51"/>
      <c r="D1206" s="49"/>
      <c r="E1206" s="52"/>
      <c r="F1206" s="52"/>
      <c r="G1206" s="52"/>
      <c r="H1206" s="52"/>
      <c r="I1206" s="52"/>
    </row>
    <row r="1207" spans="1:9" s="53" customFormat="1">
      <c r="A1207" s="49"/>
      <c r="B1207" s="50"/>
      <c r="C1207" s="51"/>
      <c r="D1207" s="49"/>
      <c r="E1207" s="52"/>
      <c r="F1207" s="52"/>
      <c r="G1207" s="52"/>
      <c r="H1207" s="52"/>
      <c r="I1207" s="52"/>
    </row>
    <row r="1208" spans="1:9" s="53" customFormat="1">
      <c r="A1208" s="49"/>
      <c r="B1208" s="50"/>
      <c r="C1208" s="51"/>
      <c r="D1208" s="49"/>
      <c r="E1208" s="52"/>
      <c r="F1208" s="52"/>
      <c r="G1208" s="52"/>
      <c r="H1208" s="52"/>
      <c r="I1208" s="52"/>
    </row>
    <row r="1209" spans="1:9" s="53" customFormat="1">
      <c r="A1209" s="49"/>
      <c r="B1209" s="50"/>
      <c r="C1209" s="51"/>
      <c r="D1209" s="49"/>
      <c r="E1209" s="52"/>
      <c r="F1209" s="52"/>
      <c r="G1209" s="52"/>
      <c r="H1209" s="52"/>
      <c r="I1209" s="52"/>
    </row>
    <row r="1210" spans="1:9" s="53" customFormat="1">
      <c r="A1210" s="49"/>
      <c r="B1210" s="50"/>
      <c r="C1210" s="51"/>
      <c r="D1210" s="49"/>
      <c r="E1210" s="52"/>
      <c r="F1210" s="52"/>
      <c r="G1210" s="52"/>
      <c r="H1210" s="52"/>
      <c r="I1210" s="52"/>
    </row>
    <row r="1211" spans="1:9" s="53" customFormat="1">
      <c r="A1211" s="49"/>
      <c r="B1211" s="50"/>
      <c r="C1211" s="51"/>
      <c r="D1211" s="49"/>
      <c r="E1211" s="52"/>
      <c r="F1211" s="52"/>
      <c r="G1211" s="52"/>
      <c r="H1211" s="52"/>
      <c r="I1211" s="52"/>
    </row>
    <row r="1212" spans="1:9" s="53" customFormat="1">
      <c r="A1212" s="49"/>
      <c r="B1212" s="50"/>
      <c r="C1212" s="51"/>
      <c r="D1212" s="49"/>
      <c r="E1212" s="52"/>
      <c r="F1212" s="52"/>
      <c r="G1212" s="52"/>
      <c r="H1212" s="52"/>
      <c r="I1212" s="52"/>
    </row>
    <row r="1213" spans="1:9" s="53" customFormat="1">
      <c r="A1213" s="49"/>
      <c r="B1213" s="50"/>
      <c r="C1213" s="51"/>
      <c r="D1213" s="49"/>
      <c r="E1213" s="52"/>
      <c r="F1213" s="52"/>
      <c r="G1213" s="52"/>
      <c r="H1213" s="52"/>
      <c r="I1213" s="52"/>
    </row>
    <row r="1214" spans="1:9" s="53" customFormat="1">
      <c r="A1214" s="49"/>
      <c r="B1214" s="50"/>
      <c r="C1214" s="51"/>
      <c r="D1214" s="49"/>
      <c r="E1214" s="52"/>
      <c r="F1214" s="52"/>
      <c r="G1214" s="52"/>
      <c r="H1214" s="52"/>
      <c r="I1214" s="52"/>
    </row>
    <row r="1215" spans="1:9" s="53" customFormat="1">
      <c r="A1215" s="49"/>
      <c r="B1215" s="50"/>
      <c r="C1215" s="51"/>
      <c r="D1215" s="49"/>
      <c r="E1215" s="52"/>
      <c r="F1215" s="52"/>
      <c r="G1215" s="52"/>
      <c r="H1215" s="52"/>
      <c r="I1215" s="52"/>
    </row>
    <row r="1216" spans="1:9" s="53" customFormat="1">
      <c r="A1216" s="49"/>
      <c r="B1216" s="50"/>
      <c r="C1216" s="51"/>
      <c r="D1216" s="49"/>
      <c r="E1216" s="52"/>
      <c r="F1216" s="52"/>
      <c r="G1216" s="52"/>
      <c r="H1216" s="52"/>
      <c r="I1216" s="52"/>
    </row>
    <row r="1217" spans="1:9" s="53" customFormat="1">
      <c r="A1217" s="49"/>
      <c r="B1217" s="50"/>
      <c r="C1217" s="51"/>
      <c r="D1217" s="49"/>
      <c r="E1217" s="52"/>
      <c r="F1217" s="52"/>
      <c r="G1217" s="52"/>
      <c r="H1217" s="52"/>
      <c r="I1217" s="52"/>
    </row>
    <row r="1218" spans="1:9" s="53" customFormat="1">
      <c r="A1218" s="49"/>
      <c r="B1218" s="50"/>
      <c r="C1218" s="51"/>
      <c r="D1218" s="49"/>
      <c r="E1218" s="52"/>
      <c r="F1218" s="52"/>
      <c r="G1218" s="52"/>
      <c r="H1218" s="52"/>
      <c r="I1218" s="52"/>
    </row>
    <row r="1219" spans="1:9" s="53" customFormat="1">
      <c r="A1219" s="49"/>
      <c r="B1219" s="50"/>
      <c r="C1219" s="51"/>
      <c r="D1219" s="49"/>
      <c r="E1219" s="52"/>
      <c r="F1219" s="52"/>
      <c r="G1219" s="52"/>
      <c r="H1219" s="52"/>
      <c r="I1219" s="52"/>
    </row>
    <row r="1220" spans="1:9" s="53" customFormat="1">
      <c r="A1220" s="49"/>
      <c r="B1220" s="50"/>
      <c r="C1220" s="51"/>
      <c r="D1220" s="49"/>
      <c r="E1220" s="52"/>
      <c r="F1220" s="52"/>
      <c r="G1220" s="52"/>
      <c r="H1220" s="52"/>
      <c r="I1220" s="52"/>
    </row>
    <row r="1221" spans="1:9" s="53" customFormat="1">
      <c r="A1221" s="49"/>
      <c r="B1221" s="50"/>
      <c r="C1221" s="51"/>
      <c r="D1221" s="49"/>
      <c r="E1221" s="52"/>
      <c r="F1221" s="52"/>
      <c r="G1221" s="52"/>
      <c r="H1221" s="52"/>
      <c r="I1221" s="52"/>
    </row>
    <row r="1222" spans="1:9" s="53" customFormat="1">
      <c r="A1222" s="49"/>
      <c r="B1222" s="50"/>
      <c r="C1222" s="51"/>
      <c r="D1222" s="49"/>
      <c r="E1222" s="52"/>
      <c r="F1222" s="52"/>
      <c r="G1222" s="52"/>
      <c r="H1222" s="52"/>
      <c r="I1222" s="52"/>
    </row>
    <row r="1223" spans="1:9" s="53" customFormat="1">
      <c r="A1223" s="49"/>
      <c r="B1223" s="50"/>
      <c r="C1223" s="51"/>
      <c r="D1223" s="49"/>
      <c r="E1223" s="52"/>
      <c r="F1223" s="52"/>
      <c r="G1223" s="52"/>
      <c r="H1223" s="52"/>
      <c r="I1223" s="52"/>
    </row>
    <row r="1224" spans="1:9" s="53" customFormat="1">
      <c r="A1224" s="49"/>
      <c r="B1224" s="50"/>
      <c r="C1224" s="51"/>
      <c r="D1224" s="49"/>
      <c r="E1224" s="52"/>
      <c r="F1224" s="52"/>
      <c r="G1224" s="52"/>
      <c r="H1224" s="52"/>
      <c r="I1224" s="52"/>
    </row>
    <row r="1225" spans="1:9" s="53" customFormat="1">
      <c r="A1225" s="49"/>
      <c r="B1225" s="50"/>
      <c r="C1225" s="51"/>
      <c r="D1225" s="49"/>
      <c r="E1225" s="52"/>
      <c r="F1225" s="52"/>
      <c r="G1225" s="52"/>
      <c r="H1225" s="52"/>
      <c r="I1225" s="52"/>
    </row>
    <row r="1226" spans="1:9" s="53" customFormat="1">
      <c r="A1226" s="49"/>
      <c r="B1226" s="50"/>
      <c r="C1226" s="51"/>
      <c r="D1226" s="49"/>
      <c r="E1226" s="52"/>
      <c r="F1226" s="52"/>
      <c r="G1226" s="52"/>
      <c r="H1226" s="52"/>
      <c r="I1226" s="52"/>
    </row>
    <row r="1227" spans="1:9" s="53" customFormat="1">
      <c r="A1227" s="49"/>
      <c r="B1227" s="50"/>
      <c r="C1227" s="51"/>
      <c r="D1227" s="49"/>
      <c r="E1227" s="52"/>
      <c r="F1227" s="52"/>
      <c r="G1227" s="52"/>
      <c r="H1227" s="52"/>
      <c r="I1227" s="52"/>
    </row>
    <row r="1228" spans="1:9" s="53" customFormat="1">
      <c r="A1228" s="49"/>
      <c r="B1228" s="50"/>
      <c r="C1228" s="51"/>
      <c r="D1228" s="49"/>
      <c r="E1228" s="52"/>
      <c r="F1228" s="52"/>
      <c r="G1228" s="52"/>
      <c r="H1228" s="52"/>
      <c r="I1228" s="52"/>
    </row>
    <row r="1229" spans="1:9" s="53" customFormat="1">
      <c r="A1229" s="49"/>
      <c r="B1229" s="50"/>
      <c r="C1229" s="51"/>
      <c r="D1229" s="49"/>
      <c r="E1229" s="52"/>
      <c r="F1229" s="52"/>
      <c r="G1229" s="52"/>
      <c r="H1229" s="52"/>
      <c r="I1229" s="52"/>
    </row>
    <row r="1230" spans="1:9" s="53" customFormat="1">
      <c r="A1230" s="49"/>
      <c r="B1230" s="50"/>
      <c r="C1230" s="51"/>
      <c r="D1230" s="49"/>
      <c r="E1230" s="52"/>
      <c r="F1230" s="52"/>
      <c r="G1230" s="52"/>
      <c r="H1230" s="52"/>
      <c r="I1230" s="52"/>
    </row>
    <row r="1231" spans="1:9" s="53" customFormat="1">
      <c r="A1231" s="49"/>
      <c r="B1231" s="50"/>
      <c r="C1231" s="51"/>
      <c r="D1231" s="49"/>
      <c r="E1231" s="52"/>
      <c r="F1231" s="52"/>
      <c r="G1231" s="52"/>
      <c r="H1231" s="52"/>
      <c r="I1231" s="52"/>
    </row>
    <row r="1232" spans="1:9" s="53" customFormat="1">
      <c r="A1232" s="49"/>
      <c r="B1232" s="50"/>
      <c r="C1232" s="51"/>
      <c r="D1232" s="49"/>
      <c r="E1232" s="52"/>
      <c r="F1232" s="52"/>
      <c r="G1232" s="52"/>
      <c r="H1232" s="52"/>
      <c r="I1232" s="52"/>
    </row>
    <row r="1233" spans="1:9" s="53" customFormat="1">
      <c r="A1233" s="49"/>
      <c r="B1233" s="50"/>
      <c r="C1233" s="51"/>
      <c r="D1233" s="49"/>
      <c r="E1233" s="52"/>
      <c r="F1233" s="52"/>
      <c r="G1233" s="52"/>
      <c r="H1233" s="52"/>
      <c r="I1233" s="52"/>
    </row>
    <row r="1234" spans="1:9" s="53" customFormat="1">
      <c r="A1234" s="49"/>
      <c r="B1234" s="50"/>
      <c r="C1234" s="51"/>
      <c r="D1234" s="49"/>
      <c r="E1234" s="52"/>
      <c r="F1234" s="52"/>
      <c r="G1234" s="52"/>
      <c r="H1234" s="52"/>
      <c r="I1234" s="52"/>
    </row>
    <row r="1235" spans="1:9" s="53" customFormat="1">
      <c r="A1235" s="49"/>
      <c r="B1235" s="50"/>
      <c r="C1235" s="51"/>
      <c r="D1235" s="49"/>
      <c r="E1235" s="52"/>
      <c r="F1235" s="52"/>
      <c r="G1235" s="52"/>
      <c r="H1235" s="52"/>
      <c r="I1235" s="52"/>
    </row>
    <row r="1236" spans="1:9" s="53" customFormat="1">
      <c r="A1236" s="49"/>
      <c r="B1236" s="50"/>
      <c r="C1236" s="51"/>
      <c r="D1236" s="49"/>
      <c r="E1236" s="52"/>
      <c r="F1236" s="52"/>
      <c r="G1236" s="52"/>
      <c r="H1236" s="52"/>
      <c r="I1236" s="52"/>
    </row>
    <row r="1237" spans="1:9" s="53" customFormat="1">
      <c r="A1237" s="49"/>
      <c r="B1237" s="50"/>
      <c r="C1237" s="51"/>
      <c r="D1237" s="49"/>
      <c r="E1237" s="52"/>
      <c r="F1237" s="52"/>
      <c r="G1237" s="52"/>
      <c r="H1237" s="52"/>
      <c r="I1237" s="52"/>
    </row>
    <row r="1238" spans="1:9" s="53" customFormat="1">
      <c r="A1238" s="49"/>
      <c r="B1238" s="50"/>
      <c r="C1238" s="51"/>
      <c r="D1238" s="49"/>
      <c r="E1238" s="52"/>
      <c r="F1238" s="52"/>
      <c r="G1238" s="52"/>
      <c r="H1238" s="52"/>
      <c r="I1238" s="52"/>
    </row>
    <row r="1239" spans="1:9" s="53" customFormat="1">
      <c r="A1239" s="49"/>
      <c r="B1239" s="50"/>
      <c r="C1239" s="51"/>
      <c r="D1239" s="49"/>
      <c r="E1239" s="52"/>
      <c r="F1239" s="52"/>
      <c r="G1239" s="52"/>
      <c r="H1239" s="52"/>
      <c r="I1239" s="52"/>
    </row>
    <row r="1240" spans="1:9" s="53" customFormat="1">
      <c r="A1240" s="49"/>
      <c r="B1240" s="50"/>
      <c r="C1240" s="51"/>
      <c r="D1240" s="49"/>
      <c r="E1240" s="52"/>
      <c r="F1240" s="52"/>
      <c r="G1240" s="52"/>
      <c r="H1240" s="52"/>
      <c r="I1240" s="52"/>
    </row>
    <row r="1241" spans="1:9" s="53" customFormat="1">
      <c r="A1241" s="49"/>
      <c r="B1241" s="50"/>
      <c r="C1241" s="51"/>
      <c r="D1241" s="49"/>
      <c r="E1241" s="52"/>
      <c r="F1241" s="52"/>
      <c r="G1241" s="52"/>
      <c r="H1241" s="52"/>
      <c r="I1241" s="52"/>
    </row>
    <row r="1242" spans="1:9" s="53" customFormat="1">
      <c r="A1242" s="49"/>
      <c r="B1242" s="50"/>
      <c r="C1242" s="51"/>
      <c r="D1242" s="49"/>
      <c r="E1242" s="52"/>
      <c r="F1242" s="52"/>
      <c r="G1242" s="52"/>
      <c r="H1242" s="52"/>
      <c r="I1242" s="52"/>
    </row>
    <row r="1243" spans="1:9" s="53" customFormat="1">
      <c r="A1243" s="49"/>
      <c r="B1243" s="50"/>
      <c r="C1243" s="51"/>
      <c r="D1243" s="49"/>
      <c r="E1243" s="52"/>
      <c r="F1243" s="52"/>
      <c r="G1243" s="52"/>
      <c r="H1243" s="52"/>
      <c r="I1243" s="52"/>
    </row>
    <row r="1244" spans="1:9" s="53" customFormat="1">
      <c r="A1244" s="49"/>
      <c r="B1244" s="50"/>
      <c r="C1244" s="51"/>
      <c r="D1244" s="49"/>
      <c r="E1244" s="52"/>
      <c r="F1244" s="52"/>
      <c r="G1244" s="52"/>
      <c r="H1244" s="52"/>
      <c r="I1244" s="52"/>
    </row>
    <row r="1245" spans="1:9" s="53" customFormat="1">
      <c r="A1245" s="49"/>
      <c r="B1245" s="50"/>
      <c r="C1245" s="51"/>
      <c r="D1245" s="49"/>
      <c r="E1245" s="52"/>
      <c r="F1245" s="52"/>
      <c r="G1245" s="52"/>
      <c r="H1245" s="52"/>
      <c r="I1245" s="52"/>
    </row>
    <row r="1246" spans="1:9" s="53" customFormat="1">
      <c r="A1246" s="49"/>
      <c r="B1246" s="50"/>
      <c r="C1246" s="51"/>
      <c r="D1246" s="49"/>
      <c r="E1246" s="52"/>
      <c r="F1246" s="52"/>
      <c r="G1246" s="52"/>
      <c r="H1246" s="52"/>
      <c r="I1246" s="52"/>
    </row>
    <row r="1247" spans="1:9" s="53" customFormat="1">
      <c r="A1247" s="49"/>
      <c r="B1247" s="50"/>
      <c r="C1247" s="51"/>
      <c r="D1247" s="49"/>
      <c r="E1247" s="52"/>
      <c r="F1247" s="52"/>
      <c r="G1247" s="52"/>
      <c r="H1247" s="52"/>
      <c r="I1247" s="52"/>
    </row>
    <row r="1248" spans="1:9" s="53" customFormat="1">
      <c r="A1248" s="49"/>
      <c r="B1248" s="50"/>
      <c r="C1248" s="51"/>
      <c r="D1248" s="49"/>
      <c r="E1248" s="52"/>
      <c r="F1248" s="52"/>
      <c r="G1248" s="52"/>
      <c r="H1248" s="52"/>
      <c r="I1248" s="52"/>
    </row>
    <row r="1249" spans="1:9" s="53" customFormat="1">
      <c r="A1249" s="49"/>
      <c r="B1249" s="50"/>
      <c r="C1249" s="51"/>
      <c r="D1249" s="49"/>
      <c r="E1249" s="52"/>
      <c r="F1249" s="52"/>
      <c r="G1249" s="52"/>
      <c r="H1249" s="52"/>
      <c r="I1249" s="52"/>
    </row>
    <row r="1250" spans="1:9" s="53" customFormat="1">
      <c r="A1250" s="49"/>
      <c r="B1250" s="50"/>
      <c r="C1250" s="51"/>
      <c r="D1250" s="49"/>
      <c r="E1250" s="52"/>
      <c r="F1250" s="52"/>
      <c r="G1250" s="52"/>
      <c r="H1250" s="52"/>
      <c r="I1250" s="52"/>
    </row>
    <row r="1251" spans="1:9" s="53" customFormat="1">
      <c r="A1251" s="49"/>
      <c r="B1251" s="50"/>
      <c r="C1251" s="51"/>
      <c r="D1251" s="49"/>
      <c r="E1251" s="52"/>
      <c r="F1251" s="52"/>
      <c r="G1251" s="52"/>
      <c r="H1251" s="52"/>
      <c r="I1251" s="52"/>
    </row>
    <row r="1252" spans="1:9" s="53" customFormat="1">
      <c r="A1252" s="49"/>
      <c r="B1252" s="50"/>
      <c r="C1252" s="51"/>
      <c r="D1252" s="49"/>
      <c r="E1252" s="52"/>
      <c r="F1252" s="52"/>
      <c r="G1252" s="52"/>
      <c r="H1252" s="52"/>
      <c r="I1252" s="52"/>
    </row>
    <row r="1253" spans="1:9" s="53" customFormat="1">
      <c r="A1253" s="49"/>
      <c r="B1253" s="50"/>
      <c r="C1253" s="51"/>
      <c r="D1253" s="49"/>
      <c r="E1253" s="52"/>
      <c r="F1253" s="52"/>
      <c r="G1253" s="52"/>
      <c r="H1253" s="52"/>
      <c r="I1253" s="52"/>
    </row>
    <row r="1254" spans="1:9" s="53" customFormat="1">
      <c r="A1254" s="49"/>
      <c r="B1254" s="50"/>
      <c r="C1254" s="51"/>
      <c r="D1254" s="49"/>
      <c r="E1254" s="52"/>
      <c r="F1254" s="52"/>
      <c r="G1254" s="52"/>
      <c r="H1254" s="52"/>
      <c r="I1254" s="52"/>
    </row>
    <row r="1255" spans="1:9" s="53" customFormat="1">
      <c r="A1255" s="49"/>
      <c r="B1255" s="50"/>
      <c r="C1255" s="51"/>
      <c r="D1255" s="49"/>
      <c r="E1255" s="52"/>
      <c r="F1255" s="52"/>
      <c r="G1255" s="52"/>
      <c r="H1255" s="52"/>
      <c r="I1255" s="52"/>
    </row>
    <row r="1256" spans="1:9" s="53" customFormat="1">
      <c r="A1256" s="49"/>
      <c r="B1256" s="50"/>
      <c r="C1256" s="51"/>
      <c r="D1256" s="49"/>
      <c r="E1256" s="52"/>
      <c r="F1256" s="52"/>
      <c r="G1256" s="52"/>
      <c r="H1256" s="52"/>
      <c r="I1256" s="52"/>
    </row>
    <row r="1257" spans="1:9" s="53" customFormat="1">
      <c r="A1257" s="49"/>
      <c r="B1257" s="50"/>
      <c r="C1257" s="51"/>
      <c r="D1257" s="49"/>
      <c r="E1257" s="52"/>
      <c r="F1257" s="52"/>
      <c r="G1257" s="52"/>
      <c r="H1257" s="52"/>
      <c r="I1257" s="52"/>
    </row>
    <row r="1258" spans="1:9" s="53" customFormat="1">
      <c r="A1258" s="49"/>
      <c r="B1258" s="50"/>
      <c r="C1258" s="51"/>
      <c r="D1258" s="49"/>
      <c r="E1258" s="52"/>
      <c r="F1258" s="52"/>
      <c r="G1258" s="52"/>
      <c r="H1258" s="52"/>
      <c r="I1258" s="52"/>
    </row>
    <row r="1259" spans="1:9" s="53" customFormat="1">
      <c r="A1259" s="49"/>
      <c r="B1259" s="50"/>
      <c r="C1259" s="51"/>
      <c r="D1259" s="49"/>
      <c r="E1259" s="52"/>
      <c r="F1259" s="52"/>
      <c r="G1259" s="52"/>
      <c r="H1259" s="52"/>
      <c r="I1259" s="52"/>
    </row>
    <row r="1260" spans="1:9" s="53" customFormat="1">
      <c r="A1260" s="49"/>
      <c r="B1260" s="50"/>
      <c r="C1260" s="51"/>
      <c r="D1260" s="49"/>
      <c r="E1260" s="52"/>
      <c r="F1260" s="52"/>
      <c r="G1260" s="52"/>
      <c r="H1260" s="52"/>
      <c r="I1260" s="52"/>
    </row>
    <row r="1261" spans="1:9" s="53" customFormat="1">
      <c r="A1261" s="49"/>
      <c r="B1261" s="50"/>
      <c r="C1261" s="51"/>
      <c r="D1261" s="49"/>
      <c r="E1261" s="52"/>
      <c r="F1261" s="52"/>
      <c r="G1261" s="52"/>
      <c r="H1261" s="52"/>
      <c r="I1261" s="52"/>
    </row>
    <row r="1262" spans="1:9" s="53" customFormat="1">
      <c r="A1262" s="49"/>
      <c r="B1262" s="50"/>
      <c r="C1262" s="51"/>
      <c r="D1262" s="49"/>
      <c r="E1262" s="52"/>
      <c r="F1262" s="52"/>
      <c r="G1262" s="52"/>
      <c r="H1262" s="52"/>
      <c r="I1262" s="52"/>
    </row>
    <row r="1263" spans="1:9" s="53" customFormat="1">
      <c r="A1263" s="49"/>
      <c r="B1263" s="50"/>
      <c r="C1263" s="51"/>
      <c r="D1263" s="49"/>
      <c r="E1263" s="52"/>
      <c r="F1263" s="52"/>
      <c r="G1263" s="52"/>
      <c r="H1263" s="52"/>
      <c r="I1263" s="52"/>
    </row>
    <row r="1264" spans="1:9" s="53" customFormat="1">
      <c r="A1264" s="49"/>
      <c r="B1264" s="50"/>
      <c r="C1264" s="51"/>
      <c r="D1264" s="49"/>
      <c r="E1264" s="52"/>
      <c r="F1264" s="52"/>
      <c r="G1264" s="52"/>
      <c r="H1264" s="52"/>
      <c r="I1264" s="52"/>
    </row>
    <row r="1265" spans="1:9" s="53" customFormat="1">
      <c r="A1265" s="49"/>
      <c r="B1265" s="50"/>
      <c r="C1265" s="51"/>
      <c r="D1265" s="49"/>
      <c r="E1265" s="52"/>
      <c r="F1265" s="52"/>
      <c r="G1265" s="52"/>
      <c r="H1265" s="52"/>
      <c r="I1265" s="52"/>
    </row>
    <row r="1266" spans="1:9" s="53" customFormat="1">
      <c r="A1266" s="49"/>
      <c r="B1266" s="50"/>
      <c r="C1266" s="51"/>
      <c r="D1266" s="49"/>
      <c r="E1266" s="52"/>
      <c r="F1266" s="52"/>
      <c r="G1266" s="52"/>
      <c r="H1266" s="52"/>
      <c r="I1266" s="52"/>
    </row>
    <row r="1267" spans="1:9" s="53" customFormat="1">
      <c r="A1267" s="49"/>
      <c r="B1267" s="50"/>
      <c r="C1267" s="51"/>
      <c r="D1267" s="49"/>
      <c r="E1267" s="52"/>
      <c r="F1267" s="52"/>
      <c r="G1267" s="52"/>
      <c r="H1267" s="52"/>
      <c r="I1267" s="52"/>
    </row>
    <row r="1268" spans="1:9" s="53" customFormat="1">
      <c r="A1268" s="49"/>
      <c r="B1268" s="50"/>
      <c r="C1268" s="51"/>
      <c r="D1268" s="49"/>
      <c r="E1268" s="52"/>
      <c r="F1268" s="52"/>
      <c r="G1268" s="52"/>
      <c r="H1268" s="52"/>
      <c r="I1268" s="52"/>
    </row>
    <row r="1269" spans="1:9" s="53" customFormat="1">
      <c r="A1269" s="49"/>
      <c r="B1269" s="50"/>
      <c r="C1269" s="51"/>
      <c r="D1269" s="49"/>
      <c r="E1269" s="52"/>
      <c r="F1269" s="52"/>
      <c r="G1269" s="52"/>
      <c r="H1269" s="52"/>
      <c r="I1269" s="52"/>
    </row>
    <row r="1270" spans="1:9" s="53" customFormat="1">
      <c r="A1270" s="49"/>
      <c r="B1270" s="50"/>
      <c r="C1270" s="51"/>
      <c r="D1270" s="49"/>
      <c r="E1270" s="52"/>
      <c r="F1270" s="52"/>
      <c r="G1270" s="52"/>
      <c r="H1270" s="52"/>
      <c r="I1270" s="52"/>
    </row>
    <row r="1271" spans="1:9" s="53" customFormat="1">
      <c r="A1271" s="49"/>
      <c r="B1271" s="50"/>
      <c r="C1271" s="51"/>
      <c r="D1271" s="49"/>
      <c r="E1271" s="52"/>
      <c r="F1271" s="52"/>
      <c r="G1271" s="52"/>
      <c r="H1271" s="52"/>
      <c r="I1271" s="52"/>
    </row>
    <row r="1272" spans="1:9" s="53" customFormat="1">
      <c r="A1272" s="49"/>
      <c r="B1272" s="50"/>
      <c r="C1272" s="51"/>
      <c r="D1272" s="49"/>
      <c r="E1272" s="52"/>
      <c r="F1272" s="52"/>
      <c r="G1272" s="52"/>
      <c r="H1272" s="52"/>
      <c r="I1272" s="52"/>
    </row>
    <row r="1273" spans="1:9" s="53" customFormat="1">
      <c r="A1273" s="49"/>
      <c r="B1273" s="50"/>
      <c r="C1273" s="51"/>
      <c r="D1273" s="49"/>
      <c r="E1273" s="52"/>
      <c r="F1273" s="52"/>
      <c r="G1273" s="52"/>
      <c r="H1273" s="52"/>
      <c r="I1273" s="52"/>
    </row>
    <row r="1274" spans="1:9" s="53" customFormat="1">
      <c r="A1274" s="49"/>
      <c r="B1274" s="50"/>
      <c r="C1274" s="51"/>
      <c r="D1274" s="49"/>
      <c r="E1274" s="52"/>
      <c r="F1274" s="52"/>
      <c r="G1274" s="52"/>
      <c r="H1274" s="52"/>
      <c r="I1274" s="52"/>
    </row>
    <row r="1275" spans="1:9" s="53" customFormat="1">
      <c r="A1275" s="49"/>
      <c r="B1275" s="50"/>
      <c r="C1275" s="51"/>
      <c r="D1275" s="49"/>
      <c r="E1275" s="52"/>
      <c r="F1275" s="52"/>
      <c r="G1275" s="52"/>
      <c r="H1275" s="52"/>
      <c r="I1275" s="52"/>
    </row>
    <row r="1276" spans="1:9" s="53" customFormat="1">
      <c r="A1276" s="49"/>
      <c r="B1276" s="50"/>
      <c r="C1276" s="51"/>
      <c r="D1276" s="49"/>
      <c r="E1276" s="52"/>
      <c r="F1276" s="52"/>
      <c r="G1276" s="52"/>
      <c r="H1276" s="52"/>
      <c r="I1276" s="52"/>
    </row>
    <row r="1277" spans="1:9" s="53" customFormat="1">
      <c r="A1277" s="49"/>
      <c r="B1277" s="50"/>
      <c r="C1277" s="51"/>
      <c r="D1277" s="49"/>
      <c r="E1277" s="52"/>
      <c r="F1277" s="52"/>
      <c r="G1277" s="52"/>
      <c r="H1277" s="52"/>
      <c r="I1277" s="52"/>
    </row>
    <row r="1278" spans="1:9" s="53" customFormat="1">
      <c r="A1278" s="49"/>
      <c r="B1278" s="50"/>
      <c r="C1278" s="51"/>
      <c r="D1278" s="49"/>
      <c r="E1278" s="52"/>
      <c r="F1278" s="52"/>
      <c r="G1278" s="52"/>
      <c r="H1278" s="52"/>
      <c r="I1278" s="52"/>
    </row>
    <row r="1279" spans="1:9" s="53" customFormat="1">
      <c r="A1279" s="49"/>
      <c r="B1279" s="50"/>
      <c r="C1279" s="51"/>
      <c r="D1279" s="49"/>
      <c r="E1279" s="52"/>
      <c r="F1279" s="52"/>
      <c r="G1279" s="52"/>
      <c r="H1279" s="52"/>
      <c r="I1279" s="52"/>
    </row>
    <row r="1280" spans="1:9" s="53" customFormat="1">
      <c r="A1280" s="49"/>
      <c r="B1280" s="50"/>
      <c r="C1280" s="51"/>
      <c r="D1280" s="49"/>
      <c r="E1280" s="52"/>
      <c r="F1280" s="52"/>
      <c r="G1280" s="52"/>
      <c r="H1280" s="52"/>
      <c r="I1280" s="52"/>
    </row>
    <row r="1281" spans="1:9" s="53" customFormat="1">
      <c r="A1281" s="49"/>
      <c r="B1281" s="50"/>
      <c r="C1281" s="51"/>
      <c r="D1281" s="49"/>
      <c r="E1281" s="52"/>
      <c r="F1281" s="52"/>
      <c r="G1281" s="52"/>
      <c r="H1281" s="52"/>
      <c r="I1281" s="52"/>
    </row>
    <row r="1282" spans="1:9" s="53" customFormat="1">
      <c r="A1282" s="49"/>
      <c r="B1282" s="50"/>
      <c r="C1282" s="51"/>
      <c r="D1282" s="49"/>
      <c r="E1282" s="52"/>
      <c r="F1282" s="52"/>
      <c r="G1282" s="52"/>
      <c r="H1282" s="52"/>
      <c r="I1282" s="52"/>
    </row>
    <row r="1283" spans="1:9" s="53" customFormat="1">
      <c r="A1283" s="49"/>
      <c r="B1283" s="50"/>
      <c r="C1283" s="51"/>
      <c r="D1283" s="49"/>
      <c r="E1283" s="52"/>
      <c r="F1283" s="52"/>
      <c r="G1283" s="52"/>
      <c r="H1283" s="52"/>
      <c r="I1283" s="52"/>
    </row>
    <row r="1284" spans="1:9" s="53" customFormat="1">
      <c r="A1284" s="49"/>
      <c r="B1284" s="50"/>
      <c r="C1284" s="51"/>
      <c r="D1284" s="49"/>
      <c r="E1284" s="52"/>
      <c r="F1284" s="52"/>
      <c r="G1284" s="52"/>
      <c r="H1284" s="52"/>
      <c r="I1284" s="52"/>
    </row>
    <row r="1285" spans="1:9" s="53" customFormat="1">
      <c r="A1285" s="49"/>
      <c r="B1285" s="50"/>
      <c r="C1285" s="51"/>
      <c r="D1285" s="49"/>
      <c r="E1285" s="52"/>
      <c r="F1285" s="52"/>
      <c r="G1285" s="52"/>
      <c r="H1285" s="52"/>
      <c r="I1285" s="52"/>
    </row>
    <row r="1286" spans="1:9" s="53" customFormat="1">
      <c r="A1286" s="49"/>
      <c r="B1286" s="50"/>
      <c r="C1286" s="51"/>
      <c r="D1286" s="49"/>
      <c r="E1286" s="52"/>
      <c r="F1286" s="52"/>
      <c r="G1286" s="52"/>
      <c r="H1286" s="52"/>
      <c r="I1286" s="52"/>
    </row>
    <row r="1287" spans="1:9" s="53" customFormat="1">
      <c r="A1287" s="49"/>
      <c r="B1287" s="50"/>
      <c r="C1287" s="51"/>
      <c r="D1287" s="49"/>
      <c r="E1287" s="52"/>
      <c r="F1287" s="52"/>
      <c r="G1287" s="52"/>
      <c r="H1287" s="52"/>
      <c r="I1287" s="52"/>
    </row>
    <row r="1288" spans="1:9" s="53" customFormat="1">
      <c r="A1288" s="49"/>
      <c r="B1288" s="50"/>
      <c r="C1288" s="51"/>
      <c r="D1288" s="49"/>
      <c r="E1288" s="52"/>
      <c r="F1288" s="52"/>
      <c r="G1288" s="52"/>
      <c r="H1288" s="52"/>
      <c r="I1288" s="52"/>
    </row>
    <row r="1289" spans="1:9" s="53" customFormat="1">
      <c r="A1289" s="49"/>
      <c r="B1289" s="50"/>
      <c r="C1289" s="51"/>
      <c r="D1289" s="49"/>
      <c r="E1289" s="52"/>
      <c r="F1289" s="52"/>
      <c r="G1289" s="52"/>
      <c r="H1289" s="52"/>
      <c r="I1289" s="52"/>
    </row>
    <row r="1290" spans="1:9" s="53" customFormat="1">
      <c r="A1290" s="49"/>
      <c r="B1290" s="50"/>
      <c r="C1290" s="51"/>
      <c r="D1290" s="49"/>
      <c r="E1290" s="52"/>
      <c r="F1290" s="52"/>
      <c r="G1290" s="52"/>
      <c r="H1290" s="52"/>
      <c r="I1290" s="52"/>
    </row>
    <row r="1291" spans="1:9" s="53" customFormat="1">
      <c r="A1291" s="49"/>
      <c r="B1291" s="50"/>
      <c r="C1291" s="51"/>
      <c r="D1291" s="49"/>
      <c r="E1291" s="52"/>
      <c r="F1291" s="52"/>
      <c r="G1291" s="52"/>
      <c r="H1291" s="52"/>
      <c r="I1291" s="52"/>
    </row>
    <row r="1292" spans="1:9" s="53" customFormat="1">
      <c r="A1292" s="49"/>
      <c r="B1292" s="50"/>
      <c r="C1292" s="51"/>
      <c r="D1292" s="49"/>
      <c r="E1292" s="52"/>
      <c r="F1292" s="52"/>
      <c r="G1292" s="52"/>
      <c r="H1292" s="52"/>
      <c r="I1292" s="52"/>
    </row>
    <row r="1293" spans="1:9" s="53" customFormat="1">
      <c r="A1293" s="49"/>
      <c r="B1293" s="50"/>
      <c r="C1293" s="51"/>
      <c r="D1293" s="49"/>
      <c r="E1293" s="52"/>
      <c r="F1293" s="52"/>
      <c r="G1293" s="52"/>
      <c r="H1293" s="52"/>
      <c r="I1293" s="52"/>
    </row>
    <row r="1294" spans="1:9" s="53" customFormat="1">
      <c r="A1294" s="49"/>
      <c r="B1294" s="50"/>
      <c r="C1294" s="51"/>
      <c r="D1294" s="49"/>
      <c r="E1294" s="52"/>
      <c r="F1294" s="52"/>
      <c r="G1294" s="52"/>
      <c r="H1294" s="52"/>
      <c r="I1294" s="52"/>
    </row>
    <row r="1295" spans="1:9" s="53" customFormat="1">
      <c r="A1295" s="49"/>
      <c r="B1295" s="50"/>
      <c r="C1295" s="51"/>
      <c r="D1295" s="49"/>
      <c r="E1295" s="52"/>
      <c r="F1295" s="52"/>
      <c r="G1295" s="52"/>
      <c r="H1295" s="52"/>
      <c r="I1295" s="52"/>
    </row>
    <row r="1296" spans="1:9" s="53" customFormat="1">
      <c r="A1296" s="49"/>
      <c r="B1296" s="50"/>
      <c r="C1296" s="51"/>
      <c r="D1296" s="49"/>
      <c r="E1296" s="52"/>
      <c r="F1296" s="52"/>
      <c r="G1296" s="52"/>
      <c r="H1296" s="52"/>
      <c r="I1296" s="52"/>
    </row>
    <row r="1297" spans="1:9" s="53" customFormat="1">
      <c r="A1297" s="49"/>
      <c r="B1297" s="50"/>
      <c r="C1297" s="51"/>
      <c r="D1297" s="49"/>
      <c r="E1297" s="52"/>
      <c r="F1297" s="52"/>
      <c r="G1297" s="52"/>
      <c r="H1297" s="52"/>
      <c r="I1297" s="52"/>
    </row>
    <row r="1298" spans="1:9" s="53" customFormat="1">
      <c r="A1298" s="49"/>
      <c r="B1298" s="50"/>
      <c r="C1298" s="51"/>
      <c r="D1298" s="49"/>
      <c r="E1298" s="52"/>
      <c r="F1298" s="52"/>
      <c r="G1298" s="52"/>
      <c r="H1298" s="52"/>
      <c r="I1298" s="52"/>
    </row>
    <row r="1299" spans="1:9" s="53" customFormat="1">
      <c r="A1299" s="49"/>
      <c r="B1299" s="50"/>
      <c r="C1299" s="51"/>
      <c r="D1299" s="49"/>
      <c r="E1299" s="52"/>
      <c r="F1299" s="52"/>
      <c r="G1299" s="52"/>
      <c r="H1299" s="52"/>
      <c r="I1299" s="52"/>
    </row>
    <row r="1300" spans="1:9" s="53" customFormat="1">
      <c r="A1300" s="49"/>
      <c r="B1300" s="50"/>
      <c r="C1300" s="51"/>
      <c r="D1300" s="49"/>
      <c r="E1300" s="52"/>
      <c r="F1300" s="52"/>
      <c r="G1300" s="52"/>
      <c r="H1300" s="52"/>
      <c r="I1300" s="52"/>
    </row>
    <row r="1301" spans="1:9" s="53" customFormat="1">
      <c r="A1301" s="49"/>
      <c r="B1301" s="50"/>
      <c r="C1301" s="51"/>
      <c r="D1301" s="49"/>
      <c r="E1301" s="52"/>
      <c r="F1301" s="52"/>
      <c r="G1301" s="52"/>
      <c r="H1301" s="52"/>
      <c r="I1301" s="52"/>
    </row>
    <row r="1302" spans="1:9" s="53" customFormat="1">
      <c r="A1302" s="49"/>
      <c r="B1302" s="50"/>
      <c r="C1302" s="51"/>
      <c r="D1302" s="49"/>
      <c r="E1302" s="52"/>
      <c r="F1302" s="52"/>
      <c r="G1302" s="52"/>
      <c r="H1302" s="52"/>
      <c r="I1302" s="52"/>
    </row>
    <row r="1303" spans="1:9" s="53" customFormat="1">
      <c r="A1303" s="49"/>
      <c r="B1303" s="50"/>
      <c r="C1303" s="51"/>
      <c r="D1303" s="49"/>
      <c r="E1303" s="52"/>
      <c r="F1303" s="52"/>
      <c r="G1303" s="52"/>
      <c r="H1303" s="52"/>
      <c r="I1303" s="52"/>
    </row>
    <row r="1304" spans="1:9" s="53" customFormat="1">
      <c r="A1304" s="49"/>
      <c r="B1304" s="50"/>
      <c r="C1304" s="51"/>
      <c r="D1304" s="49"/>
      <c r="E1304" s="52"/>
      <c r="F1304" s="52"/>
      <c r="G1304" s="52"/>
      <c r="H1304" s="52"/>
      <c r="I1304" s="52"/>
    </row>
    <row r="1305" spans="1:9" s="53" customFormat="1">
      <c r="A1305" s="49"/>
      <c r="B1305" s="50"/>
      <c r="C1305" s="51"/>
      <c r="D1305" s="49"/>
      <c r="E1305" s="52"/>
      <c r="F1305" s="52"/>
      <c r="G1305" s="52"/>
      <c r="H1305" s="52"/>
      <c r="I1305" s="52"/>
    </row>
    <row r="1306" spans="1:9" s="53" customFormat="1">
      <c r="A1306" s="49"/>
      <c r="B1306" s="50"/>
      <c r="C1306" s="51"/>
      <c r="D1306" s="49"/>
      <c r="E1306" s="52"/>
      <c r="F1306" s="52"/>
      <c r="G1306" s="52"/>
      <c r="H1306" s="52"/>
      <c r="I1306" s="52"/>
    </row>
    <row r="1307" spans="1:9" s="53" customFormat="1">
      <c r="A1307" s="49"/>
      <c r="B1307" s="50"/>
      <c r="C1307" s="51"/>
      <c r="D1307" s="49"/>
      <c r="E1307" s="52"/>
      <c r="F1307" s="52"/>
      <c r="G1307" s="52"/>
      <c r="H1307" s="52"/>
      <c r="I1307" s="52"/>
    </row>
    <row r="1308" spans="1:9" s="53" customFormat="1">
      <c r="A1308" s="49"/>
      <c r="B1308" s="50"/>
      <c r="C1308" s="51"/>
      <c r="D1308" s="49"/>
      <c r="E1308" s="52"/>
      <c r="F1308" s="52"/>
      <c r="G1308" s="52"/>
      <c r="H1308" s="52"/>
      <c r="I1308" s="52"/>
    </row>
    <row r="1309" spans="1:9" s="53" customFormat="1">
      <c r="A1309" s="49"/>
      <c r="B1309" s="50"/>
      <c r="C1309" s="51"/>
      <c r="D1309" s="49"/>
      <c r="E1309" s="52"/>
      <c r="F1309" s="52"/>
      <c r="G1309" s="52"/>
      <c r="H1309" s="52"/>
      <c r="I1309" s="52"/>
    </row>
    <row r="1310" spans="1:9" s="53" customFormat="1">
      <c r="A1310" s="49"/>
      <c r="B1310" s="50"/>
      <c r="C1310" s="51"/>
      <c r="D1310" s="49"/>
      <c r="E1310" s="52"/>
      <c r="F1310" s="52"/>
      <c r="G1310" s="52"/>
      <c r="H1310" s="52"/>
      <c r="I1310" s="52"/>
    </row>
    <row r="1311" spans="1:9" s="53" customFormat="1">
      <c r="A1311" s="49"/>
      <c r="B1311" s="50"/>
      <c r="C1311" s="51"/>
      <c r="D1311" s="49"/>
      <c r="E1311" s="52"/>
      <c r="F1311" s="52"/>
      <c r="G1311" s="52"/>
      <c r="H1311" s="52"/>
      <c r="I1311" s="52"/>
    </row>
    <row r="1312" spans="1:9" s="53" customFormat="1">
      <c r="A1312" s="49"/>
      <c r="B1312" s="50"/>
      <c r="C1312" s="51"/>
      <c r="D1312" s="49"/>
      <c r="E1312" s="52"/>
      <c r="F1312" s="52"/>
      <c r="G1312" s="52"/>
      <c r="H1312" s="52"/>
      <c r="I1312" s="52"/>
    </row>
    <row r="1313" spans="1:9" s="53" customFormat="1">
      <c r="A1313" s="49"/>
      <c r="B1313" s="50"/>
      <c r="C1313" s="51"/>
      <c r="D1313" s="49"/>
      <c r="E1313" s="52"/>
      <c r="F1313" s="52"/>
      <c r="G1313" s="52"/>
      <c r="H1313" s="52"/>
      <c r="I1313" s="52"/>
    </row>
    <row r="1314" spans="1:9" s="53" customFormat="1">
      <c r="A1314" s="49"/>
      <c r="B1314" s="50"/>
      <c r="C1314" s="51"/>
      <c r="D1314" s="49"/>
      <c r="E1314" s="52"/>
      <c r="F1314" s="52"/>
      <c r="G1314" s="52"/>
      <c r="H1314" s="52"/>
      <c r="I1314" s="52"/>
    </row>
    <row r="1315" spans="1:9" s="53" customFormat="1">
      <c r="A1315" s="49"/>
      <c r="B1315" s="50"/>
      <c r="C1315" s="51"/>
      <c r="D1315" s="49"/>
      <c r="E1315" s="52"/>
      <c r="F1315" s="52"/>
      <c r="G1315" s="52"/>
      <c r="H1315" s="52"/>
      <c r="I1315" s="52"/>
    </row>
    <row r="1316" spans="1:9" s="53" customFormat="1">
      <c r="A1316" s="49"/>
      <c r="B1316" s="50"/>
      <c r="C1316" s="51"/>
      <c r="D1316" s="49"/>
      <c r="E1316" s="52"/>
      <c r="F1316" s="52"/>
      <c r="G1316" s="52"/>
      <c r="H1316" s="52"/>
      <c r="I1316" s="52"/>
    </row>
    <row r="1317" spans="1:9" s="53" customFormat="1">
      <c r="A1317" s="49"/>
      <c r="B1317" s="50"/>
      <c r="C1317" s="51"/>
      <c r="D1317" s="49"/>
      <c r="E1317" s="52"/>
      <c r="F1317" s="52"/>
      <c r="G1317" s="52"/>
      <c r="H1317" s="52"/>
      <c r="I1317" s="52"/>
    </row>
    <row r="1318" spans="1:9" s="53" customFormat="1">
      <c r="A1318" s="49"/>
      <c r="B1318" s="50"/>
      <c r="C1318" s="51"/>
      <c r="D1318" s="49"/>
      <c r="E1318" s="52"/>
      <c r="F1318" s="52"/>
      <c r="G1318" s="52"/>
      <c r="H1318" s="52"/>
      <c r="I1318" s="52"/>
    </row>
    <row r="1319" spans="1:9" s="53" customFormat="1">
      <c r="A1319" s="49"/>
      <c r="B1319" s="50"/>
      <c r="C1319" s="51"/>
      <c r="D1319" s="49"/>
      <c r="E1319" s="52"/>
      <c r="F1319" s="52"/>
      <c r="G1319" s="52"/>
      <c r="H1319" s="52"/>
      <c r="I1319" s="52"/>
    </row>
    <row r="1320" spans="1:9" s="53" customFormat="1">
      <c r="A1320" s="49"/>
      <c r="B1320" s="50"/>
      <c r="C1320" s="51"/>
      <c r="D1320" s="49"/>
      <c r="E1320" s="52"/>
      <c r="F1320" s="52"/>
      <c r="G1320" s="52"/>
      <c r="H1320" s="52"/>
      <c r="I1320" s="52"/>
    </row>
    <row r="1321" spans="1:9" s="53" customFormat="1">
      <c r="A1321" s="49"/>
      <c r="B1321" s="50"/>
      <c r="C1321" s="51"/>
      <c r="D1321" s="49"/>
      <c r="E1321" s="52"/>
      <c r="F1321" s="52"/>
      <c r="G1321" s="52"/>
      <c r="H1321" s="52"/>
      <c r="I1321" s="52"/>
    </row>
    <row r="1322" spans="1:9" s="53" customFormat="1">
      <c r="A1322" s="49"/>
      <c r="B1322" s="50"/>
      <c r="C1322" s="51"/>
      <c r="D1322" s="49"/>
      <c r="E1322" s="52"/>
      <c r="F1322" s="52"/>
      <c r="G1322" s="52"/>
      <c r="H1322" s="52"/>
      <c r="I1322" s="52"/>
    </row>
    <row r="1323" spans="1:9" s="53" customFormat="1">
      <c r="A1323" s="49"/>
      <c r="B1323" s="50"/>
      <c r="C1323" s="51"/>
      <c r="D1323" s="49"/>
      <c r="E1323" s="52"/>
      <c r="F1323" s="52"/>
      <c r="G1323" s="52"/>
      <c r="H1323" s="52"/>
      <c r="I1323" s="52"/>
    </row>
    <row r="1324" spans="1:9" s="53" customFormat="1">
      <c r="A1324" s="49"/>
      <c r="B1324" s="50"/>
      <c r="C1324" s="51"/>
      <c r="D1324" s="49"/>
      <c r="E1324" s="52"/>
      <c r="F1324" s="52"/>
      <c r="G1324" s="52"/>
      <c r="H1324" s="52"/>
      <c r="I1324" s="52"/>
    </row>
    <row r="1325" spans="1:9" s="53" customFormat="1">
      <c r="A1325" s="49"/>
      <c r="B1325" s="50"/>
      <c r="C1325" s="51"/>
      <c r="D1325" s="49"/>
      <c r="E1325" s="52"/>
      <c r="F1325" s="52"/>
      <c r="G1325" s="52"/>
      <c r="H1325" s="52"/>
      <c r="I1325" s="52"/>
    </row>
    <row r="1326" spans="1:9" s="53" customFormat="1">
      <c r="A1326" s="49"/>
      <c r="B1326" s="50"/>
      <c r="C1326" s="51"/>
      <c r="D1326" s="49"/>
      <c r="E1326" s="52"/>
      <c r="F1326" s="52"/>
      <c r="G1326" s="52"/>
      <c r="H1326" s="52"/>
      <c r="I1326" s="52"/>
    </row>
    <row r="1327" spans="1:9" s="53" customFormat="1">
      <c r="A1327" s="49"/>
      <c r="B1327" s="50"/>
      <c r="C1327" s="51"/>
      <c r="D1327" s="49"/>
      <c r="E1327" s="52"/>
      <c r="F1327" s="52"/>
      <c r="G1327" s="52"/>
      <c r="H1327" s="52"/>
      <c r="I1327" s="52"/>
    </row>
    <row r="1328" spans="1:9" s="53" customFormat="1">
      <c r="A1328" s="49"/>
      <c r="B1328" s="50"/>
      <c r="C1328" s="51"/>
      <c r="D1328" s="49"/>
      <c r="E1328" s="52"/>
      <c r="F1328" s="52"/>
      <c r="G1328" s="52"/>
      <c r="H1328" s="52"/>
      <c r="I1328" s="52"/>
    </row>
    <row r="1329" spans="1:9" s="53" customFormat="1">
      <c r="A1329" s="49"/>
      <c r="B1329" s="50"/>
      <c r="C1329" s="51"/>
      <c r="D1329" s="49"/>
      <c r="E1329" s="52"/>
      <c r="F1329" s="52"/>
      <c r="G1329" s="52"/>
      <c r="H1329" s="52"/>
      <c r="I1329" s="52"/>
    </row>
    <row r="1330" spans="1:9" s="53" customFormat="1">
      <c r="A1330" s="49"/>
      <c r="B1330" s="50"/>
      <c r="C1330" s="51"/>
      <c r="D1330" s="49"/>
      <c r="E1330" s="52"/>
      <c r="F1330" s="52"/>
      <c r="G1330" s="52"/>
      <c r="H1330" s="52"/>
      <c r="I1330" s="52"/>
    </row>
    <row r="1331" spans="1:9" s="53" customFormat="1">
      <c r="A1331" s="49"/>
      <c r="B1331" s="50"/>
      <c r="C1331" s="51"/>
      <c r="D1331" s="49"/>
      <c r="E1331" s="52"/>
      <c r="F1331" s="52"/>
      <c r="G1331" s="52"/>
      <c r="H1331" s="52"/>
      <c r="I1331" s="52"/>
    </row>
    <row r="1332" spans="1:9" s="53" customFormat="1">
      <c r="A1332" s="49"/>
      <c r="B1332" s="50"/>
      <c r="C1332" s="51"/>
      <c r="D1332" s="49"/>
      <c r="E1332" s="52"/>
      <c r="F1332" s="52"/>
      <c r="G1332" s="52"/>
      <c r="H1332" s="52"/>
      <c r="I1332" s="52"/>
    </row>
    <row r="1333" spans="1:9" s="53" customFormat="1">
      <c r="A1333" s="49"/>
      <c r="B1333" s="50"/>
      <c r="C1333" s="51"/>
      <c r="D1333" s="49"/>
      <c r="E1333" s="52"/>
      <c r="F1333" s="52"/>
      <c r="G1333" s="52"/>
      <c r="H1333" s="52"/>
      <c r="I1333" s="52"/>
    </row>
    <row r="1334" spans="1:9" s="53" customFormat="1">
      <c r="A1334" s="49"/>
      <c r="B1334" s="50"/>
      <c r="C1334" s="51"/>
      <c r="D1334" s="49"/>
      <c r="E1334" s="52"/>
      <c r="F1334" s="52"/>
      <c r="G1334" s="52"/>
      <c r="H1334" s="52"/>
      <c r="I1334" s="52"/>
    </row>
    <row r="1335" spans="1:9" s="53" customFormat="1">
      <c r="A1335" s="49"/>
      <c r="B1335" s="50"/>
      <c r="C1335" s="51"/>
      <c r="D1335" s="49"/>
      <c r="E1335" s="52"/>
      <c r="F1335" s="52"/>
      <c r="G1335" s="52"/>
      <c r="H1335" s="52"/>
      <c r="I1335" s="52"/>
    </row>
    <row r="1336" spans="1:9" s="53" customFormat="1">
      <c r="A1336" s="49"/>
      <c r="B1336" s="50"/>
      <c r="C1336" s="51"/>
      <c r="D1336" s="49"/>
      <c r="E1336" s="52"/>
      <c r="F1336" s="52"/>
      <c r="G1336" s="52"/>
      <c r="H1336" s="52"/>
      <c r="I1336" s="52"/>
    </row>
    <row r="1337" spans="1:9" s="53" customFormat="1">
      <c r="A1337" s="49"/>
      <c r="B1337" s="50"/>
      <c r="C1337" s="51"/>
      <c r="D1337" s="49"/>
      <c r="E1337" s="52"/>
      <c r="F1337" s="52"/>
      <c r="G1337" s="52"/>
      <c r="H1337" s="52"/>
      <c r="I1337" s="52"/>
    </row>
    <row r="1338" spans="1:9" s="53" customFormat="1">
      <c r="A1338" s="49"/>
      <c r="B1338" s="50"/>
      <c r="C1338" s="51"/>
      <c r="D1338" s="49"/>
      <c r="E1338" s="52"/>
      <c r="F1338" s="52"/>
      <c r="G1338" s="52"/>
      <c r="H1338" s="52"/>
      <c r="I1338" s="52"/>
    </row>
    <row r="1339" spans="1:9" s="53" customFormat="1">
      <c r="A1339" s="49"/>
      <c r="B1339" s="50"/>
      <c r="C1339" s="51"/>
      <c r="D1339" s="49"/>
      <c r="E1339" s="52"/>
      <c r="F1339" s="52"/>
      <c r="G1339" s="52"/>
      <c r="H1339" s="52"/>
      <c r="I1339" s="52"/>
    </row>
    <row r="1340" spans="1:9" s="53" customFormat="1">
      <c r="A1340" s="49"/>
      <c r="B1340" s="50"/>
      <c r="C1340" s="51"/>
      <c r="D1340" s="49"/>
      <c r="E1340" s="52"/>
      <c r="F1340" s="52"/>
      <c r="G1340" s="52"/>
      <c r="H1340" s="52"/>
      <c r="I1340" s="52"/>
    </row>
    <row r="1341" spans="1:9" s="53" customFormat="1">
      <c r="A1341" s="49"/>
      <c r="B1341" s="50"/>
      <c r="C1341" s="51"/>
      <c r="D1341" s="49"/>
      <c r="E1341" s="52"/>
      <c r="F1341" s="52"/>
      <c r="G1341" s="52"/>
      <c r="H1341" s="52"/>
      <c r="I1341" s="52"/>
    </row>
    <row r="1342" spans="1:9" s="53" customFormat="1">
      <c r="A1342" s="49"/>
      <c r="B1342" s="50"/>
      <c r="C1342" s="51"/>
      <c r="D1342" s="49"/>
      <c r="E1342" s="52"/>
      <c r="F1342" s="52"/>
      <c r="G1342" s="52"/>
      <c r="H1342" s="52"/>
      <c r="I1342" s="52"/>
    </row>
    <row r="1343" spans="1:9" s="53" customFormat="1">
      <c r="A1343" s="49"/>
      <c r="B1343" s="50"/>
      <c r="C1343" s="51"/>
      <c r="D1343" s="49"/>
      <c r="E1343" s="52"/>
      <c r="F1343" s="52"/>
      <c r="G1343" s="52"/>
      <c r="H1343" s="52"/>
      <c r="I1343" s="52"/>
    </row>
    <row r="1344" spans="1:9" s="53" customFormat="1">
      <c r="A1344" s="49"/>
      <c r="B1344" s="50"/>
      <c r="C1344" s="51"/>
      <c r="D1344" s="49"/>
      <c r="E1344" s="52"/>
      <c r="F1344" s="52"/>
      <c r="G1344" s="52"/>
      <c r="H1344" s="52"/>
      <c r="I1344" s="52"/>
    </row>
    <row r="1345" spans="1:9" s="53" customFormat="1">
      <c r="A1345" s="49"/>
      <c r="B1345" s="50"/>
      <c r="C1345" s="51"/>
      <c r="D1345" s="49"/>
      <c r="E1345" s="52"/>
      <c r="F1345" s="52"/>
      <c r="G1345" s="52"/>
      <c r="H1345" s="52"/>
      <c r="I1345" s="52"/>
    </row>
    <row r="1346" spans="1:9" s="53" customFormat="1">
      <c r="A1346" s="49"/>
      <c r="B1346" s="50"/>
      <c r="C1346" s="51"/>
      <c r="D1346" s="49"/>
      <c r="E1346" s="52"/>
      <c r="F1346" s="52"/>
      <c r="G1346" s="52"/>
      <c r="H1346" s="52"/>
      <c r="I1346" s="52"/>
    </row>
    <row r="1347" spans="1:9" s="53" customFormat="1">
      <c r="A1347" s="49"/>
      <c r="B1347" s="50"/>
      <c r="C1347" s="51"/>
      <c r="D1347" s="49"/>
      <c r="E1347" s="52"/>
      <c r="F1347" s="52"/>
      <c r="G1347" s="52"/>
      <c r="H1347" s="52"/>
      <c r="I1347" s="52"/>
    </row>
    <row r="1348" spans="1:9" s="53" customFormat="1">
      <c r="A1348" s="49"/>
      <c r="B1348" s="50"/>
      <c r="C1348" s="51"/>
      <c r="D1348" s="49"/>
      <c r="E1348" s="52"/>
      <c r="F1348" s="52"/>
      <c r="G1348" s="52"/>
      <c r="H1348" s="52"/>
      <c r="I1348" s="52"/>
    </row>
    <row r="1349" spans="1:9" s="53" customFormat="1">
      <c r="A1349" s="49"/>
      <c r="B1349" s="50"/>
      <c r="C1349" s="51"/>
      <c r="D1349" s="49"/>
      <c r="E1349" s="52"/>
      <c r="F1349" s="52"/>
      <c r="G1349" s="52"/>
      <c r="H1349" s="52"/>
      <c r="I1349" s="52"/>
    </row>
    <row r="1350" spans="1:9" s="53" customFormat="1">
      <c r="A1350" s="49"/>
      <c r="B1350" s="50"/>
      <c r="C1350" s="51"/>
      <c r="D1350" s="49"/>
      <c r="E1350" s="52"/>
      <c r="F1350" s="52"/>
      <c r="G1350" s="52"/>
      <c r="H1350" s="52"/>
      <c r="I1350" s="52"/>
    </row>
    <row r="1351" spans="1:9" s="53" customFormat="1">
      <c r="A1351" s="49"/>
      <c r="B1351" s="50"/>
      <c r="C1351" s="51"/>
      <c r="D1351" s="49"/>
      <c r="E1351" s="52"/>
      <c r="F1351" s="52"/>
      <c r="G1351" s="52"/>
      <c r="H1351" s="52"/>
      <c r="I1351" s="52"/>
    </row>
    <row r="1352" spans="1:9" s="53" customFormat="1">
      <c r="A1352" s="49"/>
      <c r="B1352" s="50"/>
      <c r="C1352" s="51"/>
      <c r="D1352" s="49"/>
      <c r="E1352" s="52"/>
      <c r="F1352" s="52"/>
      <c r="G1352" s="52"/>
      <c r="H1352" s="52"/>
      <c r="I1352" s="52"/>
    </row>
    <row r="1353" spans="1:9" s="53" customFormat="1">
      <c r="A1353" s="49"/>
      <c r="B1353" s="50"/>
      <c r="C1353" s="51"/>
      <c r="D1353" s="49"/>
      <c r="E1353" s="52"/>
      <c r="F1353" s="52"/>
      <c r="G1353" s="52"/>
      <c r="H1353" s="52"/>
      <c r="I1353" s="52"/>
    </row>
    <row r="1354" spans="1:9" s="53" customFormat="1">
      <c r="A1354" s="49"/>
      <c r="B1354" s="50"/>
      <c r="C1354" s="51"/>
      <c r="D1354" s="49"/>
      <c r="E1354" s="52"/>
      <c r="F1354" s="52"/>
      <c r="G1354" s="52"/>
      <c r="H1354" s="52"/>
      <c r="I1354" s="52"/>
    </row>
    <row r="1355" spans="1:9" s="53" customFormat="1">
      <c r="A1355" s="49"/>
      <c r="B1355" s="50"/>
      <c r="C1355" s="51"/>
      <c r="D1355" s="49"/>
      <c r="E1355" s="52"/>
      <c r="F1355" s="52"/>
      <c r="G1355" s="52"/>
      <c r="H1355" s="52"/>
      <c r="I1355" s="52"/>
    </row>
    <row r="1356" spans="1:9" s="53" customFormat="1">
      <c r="A1356" s="49"/>
      <c r="B1356" s="50"/>
      <c r="C1356" s="51"/>
      <c r="D1356" s="49"/>
      <c r="E1356" s="52"/>
      <c r="F1356" s="52"/>
      <c r="G1356" s="52"/>
      <c r="H1356" s="52"/>
      <c r="I1356" s="52"/>
    </row>
    <row r="1357" spans="1:9" s="53" customFormat="1">
      <c r="A1357" s="49"/>
      <c r="B1357" s="50"/>
      <c r="C1357" s="51"/>
      <c r="D1357" s="49"/>
      <c r="E1357" s="52"/>
      <c r="F1357" s="52"/>
      <c r="G1357" s="52"/>
      <c r="H1357" s="52"/>
      <c r="I1357" s="52"/>
    </row>
    <row r="1358" spans="1:9" s="53" customFormat="1">
      <c r="A1358" s="49"/>
      <c r="B1358" s="50"/>
      <c r="C1358" s="51"/>
      <c r="D1358" s="49"/>
      <c r="E1358" s="52"/>
      <c r="F1358" s="52"/>
      <c r="G1358" s="52"/>
      <c r="H1358" s="52"/>
      <c r="I1358" s="52"/>
    </row>
    <row r="1359" spans="1:9" s="53" customFormat="1">
      <c r="A1359" s="49"/>
      <c r="B1359" s="50"/>
      <c r="C1359" s="51"/>
      <c r="D1359" s="49"/>
      <c r="E1359" s="52"/>
      <c r="F1359" s="52"/>
      <c r="G1359" s="52"/>
      <c r="H1359" s="52"/>
      <c r="I1359" s="52"/>
    </row>
    <row r="1360" spans="1:9" s="53" customFormat="1">
      <c r="A1360" s="49"/>
      <c r="B1360" s="50"/>
      <c r="C1360" s="51"/>
      <c r="D1360" s="49"/>
      <c r="E1360" s="52"/>
      <c r="F1360" s="52"/>
      <c r="G1360" s="52"/>
      <c r="H1360" s="52"/>
      <c r="I1360" s="52"/>
    </row>
    <row r="1361" spans="1:9" s="53" customFormat="1">
      <c r="A1361" s="49"/>
      <c r="B1361" s="50"/>
      <c r="C1361" s="51"/>
      <c r="D1361" s="49"/>
      <c r="E1361" s="52"/>
      <c r="F1361" s="52"/>
      <c r="G1361" s="52"/>
      <c r="H1361" s="52"/>
      <c r="I1361" s="52"/>
    </row>
    <row r="1362" spans="1:9" s="53" customFormat="1">
      <c r="A1362" s="49"/>
      <c r="B1362" s="50"/>
      <c r="C1362" s="51"/>
      <c r="D1362" s="49"/>
      <c r="E1362" s="52"/>
      <c r="F1362" s="52"/>
      <c r="G1362" s="52"/>
      <c r="H1362" s="52"/>
      <c r="I1362" s="52"/>
    </row>
    <row r="1363" spans="1:9" s="53" customFormat="1">
      <c r="A1363" s="49"/>
      <c r="B1363" s="50"/>
      <c r="C1363" s="51"/>
      <c r="D1363" s="49"/>
      <c r="E1363" s="52"/>
      <c r="F1363" s="52"/>
      <c r="G1363" s="52"/>
      <c r="H1363" s="52"/>
      <c r="I1363" s="52"/>
    </row>
    <row r="1364" spans="1:9" s="53" customFormat="1">
      <c r="A1364" s="49"/>
      <c r="B1364" s="50"/>
      <c r="C1364" s="51"/>
      <c r="D1364" s="49"/>
      <c r="E1364" s="52"/>
      <c r="F1364" s="52"/>
      <c r="G1364" s="52"/>
      <c r="H1364" s="52"/>
      <c r="I1364" s="52"/>
    </row>
    <row r="1365" spans="1:9" s="53" customFormat="1">
      <c r="A1365" s="49"/>
      <c r="B1365" s="50"/>
      <c r="C1365" s="51"/>
      <c r="D1365" s="49"/>
      <c r="E1365" s="52"/>
      <c r="F1365" s="52"/>
      <c r="G1365" s="52"/>
      <c r="H1365" s="52"/>
      <c r="I1365" s="52"/>
    </row>
    <row r="1366" spans="1:9" s="53" customFormat="1">
      <c r="A1366" s="49"/>
      <c r="B1366" s="50"/>
      <c r="C1366" s="51"/>
      <c r="D1366" s="49"/>
      <c r="E1366" s="52"/>
      <c r="F1366" s="52"/>
      <c r="G1366" s="52"/>
      <c r="H1366" s="52"/>
      <c r="I1366" s="52"/>
    </row>
    <row r="1367" spans="1:9" s="53" customFormat="1">
      <c r="A1367" s="49"/>
      <c r="B1367" s="50"/>
      <c r="C1367" s="51"/>
      <c r="D1367" s="49"/>
      <c r="E1367" s="52"/>
      <c r="F1367" s="52"/>
      <c r="G1367" s="52"/>
      <c r="H1367" s="52"/>
      <c r="I1367" s="52"/>
    </row>
    <row r="1368" spans="1:9" s="53" customFormat="1">
      <c r="A1368" s="49"/>
      <c r="B1368" s="50"/>
      <c r="C1368" s="51"/>
      <c r="D1368" s="49"/>
      <c r="E1368" s="52"/>
      <c r="F1368" s="52"/>
      <c r="G1368" s="52"/>
      <c r="H1368" s="52"/>
      <c r="I1368" s="52"/>
    </row>
    <row r="1369" spans="1:9" s="53" customFormat="1">
      <c r="A1369" s="49"/>
      <c r="B1369" s="50"/>
      <c r="C1369" s="51"/>
      <c r="D1369" s="49"/>
      <c r="E1369" s="52"/>
      <c r="F1369" s="52"/>
      <c r="G1369" s="52"/>
      <c r="H1369" s="52"/>
      <c r="I1369" s="52"/>
    </row>
    <row r="1370" spans="1:9" s="53" customFormat="1">
      <c r="A1370" s="49"/>
      <c r="B1370" s="50"/>
      <c r="C1370" s="51"/>
      <c r="D1370" s="49"/>
      <c r="E1370" s="52"/>
      <c r="F1370" s="52"/>
      <c r="G1370" s="52"/>
      <c r="H1370" s="52"/>
      <c r="I1370" s="52"/>
    </row>
    <row r="1371" spans="1:9" s="53" customFormat="1">
      <c r="A1371" s="49"/>
      <c r="B1371" s="50"/>
      <c r="C1371" s="51"/>
      <c r="D1371" s="49"/>
      <c r="E1371" s="52"/>
      <c r="F1371" s="52"/>
      <c r="G1371" s="52"/>
      <c r="H1371" s="52"/>
      <c r="I1371" s="52"/>
    </row>
    <row r="1372" spans="1:9" s="53" customFormat="1">
      <c r="A1372" s="49"/>
      <c r="B1372" s="50"/>
      <c r="C1372" s="51"/>
      <c r="D1372" s="49"/>
      <c r="E1372" s="52"/>
      <c r="F1372" s="52"/>
      <c r="G1372" s="52"/>
      <c r="H1372" s="52"/>
      <c r="I1372" s="52"/>
    </row>
    <row r="1373" spans="1:9" s="53" customFormat="1">
      <c r="A1373" s="49"/>
      <c r="B1373" s="50"/>
      <c r="C1373" s="51"/>
      <c r="D1373" s="49"/>
      <c r="E1373" s="52"/>
      <c r="F1373" s="52"/>
      <c r="G1373" s="52"/>
      <c r="H1373" s="52"/>
      <c r="I1373" s="52"/>
    </row>
    <row r="1374" spans="1:9" s="53" customFormat="1">
      <c r="A1374" s="49"/>
      <c r="B1374" s="50"/>
      <c r="C1374" s="51"/>
      <c r="D1374" s="49"/>
      <c r="E1374" s="52"/>
      <c r="F1374" s="52"/>
      <c r="G1374" s="52"/>
      <c r="H1374" s="52"/>
      <c r="I1374" s="52"/>
    </row>
    <row r="1375" spans="1:9" s="53" customFormat="1">
      <c r="A1375" s="49"/>
      <c r="B1375" s="50"/>
      <c r="C1375" s="51"/>
      <c r="D1375" s="49"/>
      <c r="E1375" s="52"/>
      <c r="F1375" s="52"/>
      <c r="G1375" s="52"/>
      <c r="H1375" s="52"/>
      <c r="I1375" s="52"/>
    </row>
    <row r="1376" spans="1:9" s="53" customFormat="1">
      <c r="A1376" s="49"/>
      <c r="B1376" s="50"/>
      <c r="C1376" s="51"/>
      <c r="D1376" s="49"/>
      <c r="E1376" s="52"/>
      <c r="F1376" s="52"/>
      <c r="G1376" s="52"/>
      <c r="H1376" s="52"/>
      <c r="I1376" s="52"/>
    </row>
    <row r="1377" spans="1:9" s="53" customFormat="1">
      <c r="A1377" s="49"/>
      <c r="B1377" s="50"/>
      <c r="C1377" s="51"/>
      <c r="D1377" s="49"/>
      <c r="E1377" s="52"/>
      <c r="F1377" s="52"/>
      <c r="G1377" s="52"/>
      <c r="H1377" s="52"/>
      <c r="I1377" s="52"/>
    </row>
    <row r="1378" spans="1:9" s="53" customFormat="1">
      <c r="A1378" s="49"/>
      <c r="B1378" s="50"/>
      <c r="C1378" s="51"/>
      <c r="D1378" s="49"/>
      <c r="E1378" s="52"/>
      <c r="F1378" s="52"/>
      <c r="G1378" s="52"/>
      <c r="H1378" s="52"/>
      <c r="I1378" s="52"/>
    </row>
    <row r="1379" spans="1:9" s="53" customFormat="1">
      <c r="A1379" s="49"/>
      <c r="B1379" s="50"/>
      <c r="C1379" s="51"/>
      <c r="D1379" s="49"/>
      <c r="E1379" s="52"/>
      <c r="F1379" s="52"/>
      <c r="G1379" s="52"/>
      <c r="H1379" s="52"/>
      <c r="I1379" s="52"/>
    </row>
    <row r="1380" spans="1:9" s="53" customFormat="1">
      <c r="A1380" s="49"/>
      <c r="B1380" s="50"/>
      <c r="C1380" s="51"/>
      <c r="D1380" s="49"/>
      <c r="E1380" s="52"/>
      <c r="F1380" s="52"/>
      <c r="G1380" s="52"/>
      <c r="H1380" s="52"/>
      <c r="I1380" s="52"/>
    </row>
    <row r="1381" spans="1:9" s="53" customFormat="1">
      <c r="A1381" s="49"/>
      <c r="B1381" s="50"/>
      <c r="C1381" s="51"/>
      <c r="D1381" s="49"/>
      <c r="E1381" s="52"/>
      <c r="F1381" s="52"/>
      <c r="G1381" s="52"/>
      <c r="H1381" s="52"/>
      <c r="I1381" s="52"/>
    </row>
    <row r="1382" spans="1:9" s="53" customFormat="1">
      <c r="A1382" s="49"/>
      <c r="B1382" s="50"/>
      <c r="C1382" s="51"/>
      <c r="D1382" s="49"/>
      <c r="E1382" s="52"/>
      <c r="F1382" s="52"/>
      <c r="G1382" s="52"/>
      <c r="H1382" s="52"/>
      <c r="I1382" s="52"/>
    </row>
    <row r="1383" spans="1:9" s="53" customFormat="1">
      <c r="A1383" s="49"/>
      <c r="B1383" s="50"/>
      <c r="C1383" s="51"/>
      <c r="D1383" s="49"/>
      <c r="E1383" s="52"/>
      <c r="F1383" s="52"/>
      <c r="G1383" s="52"/>
      <c r="H1383" s="52"/>
      <c r="I1383" s="52"/>
    </row>
    <row r="1384" spans="1:9" s="53" customFormat="1">
      <c r="A1384" s="49"/>
      <c r="B1384" s="50"/>
      <c r="C1384" s="51"/>
      <c r="D1384" s="49"/>
      <c r="E1384" s="52"/>
      <c r="F1384" s="52"/>
      <c r="G1384" s="52"/>
      <c r="H1384" s="52"/>
      <c r="I1384" s="52"/>
    </row>
    <row r="1385" spans="1:9" s="53" customFormat="1">
      <c r="A1385" s="49"/>
      <c r="B1385" s="50"/>
      <c r="C1385" s="51"/>
      <c r="D1385" s="49"/>
      <c r="E1385" s="52"/>
      <c r="F1385" s="52"/>
      <c r="G1385" s="52"/>
      <c r="H1385" s="52"/>
      <c r="I1385" s="52"/>
    </row>
    <row r="1386" spans="1:9" s="53" customFormat="1">
      <c r="A1386" s="49"/>
      <c r="B1386" s="50"/>
      <c r="C1386" s="51"/>
      <c r="D1386" s="49"/>
      <c r="E1386" s="52"/>
      <c r="F1386" s="52"/>
      <c r="G1386" s="52"/>
      <c r="H1386" s="52"/>
      <c r="I1386" s="52"/>
    </row>
    <row r="1387" spans="1:9" s="53" customFormat="1">
      <c r="A1387" s="49"/>
      <c r="B1387" s="50"/>
      <c r="C1387" s="51"/>
      <c r="D1387" s="49"/>
      <c r="E1387" s="52"/>
      <c r="F1387" s="52"/>
      <c r="G1387" s="52"/>
      <c r="H1387" s="52"/>
      <c r="I1387" s="52"/>
    </row>
    <row r="1388" spans="1:9" s="53" customFormat="1">
      <c r="A1388" s="49"/>
      <c r="B1388" s="50"/>
      <c r="C1388" s="51"/>
      <c r="D1388" s="49"/>
      <c r="E1388" s="52"/>
      <c r="F1388" s="52"/>
      <c r="G1388" s="52"/>
      <c r="H1388" s="52"/>
      <c r="I1388" s="52"/>
    </row>
    <row r="1389" spans="1:9" s="53" customFormat="1">
      <c r="A1389" s="49"/>
      <c r="B1389" s="50"/>
      <c r="C1389" s="51"/>
      <c r="D1389" s="49"/>
      <c r="E1389" s="52"/>
      <c r="F1389" s="52"/>
      <c r="G1389" s="52"/>
      <c r="H1389" s="52"/>
      <c r="I1389" s="52"/>
    </row>
    <row r="1390" spans="1:9" s="53" customFormat="1">
      <c r="A1390" s="49"/>
      <c r="B1390" s="50"/>
      <c r="C1390" s="51"/>
      <c r="D1390" s="49"/>
      <c r="E1390" s="52"/>
      <c r="F1390" s="52"/>
      <c r="G1390" s="52"/>
      <c r="H1390" s="52"/>
      <c r="I1390" s="52"/>
    </row>
    <row r="1391" spans="1:9" s="53" customFormat="1">
      <c r="A1391" s="49"/>
      <c r="B1391" s="50"/>
      <c r="C1391" s="51"/>
      <c r="D1391" s="49"/>
      <c r="E1391" s="52"/>
      <c r="F1391" s="52"/>
      <c r="G1391" s="52"/>
      <c r="H1391" s="52"/>
      <c r="I1391" s="52"/>
    </row>
    <row r="1392" spans="1:9" s="53" customFormat="1">
      <c r="A1392" s="49"/>
      <c r="B1392" s="50"/>
      <c r="C1392" s="51"/>
      <c r="D1392" s="49"/>
      <c r="E1392" s="52"/>
      <c r="F1392" s="52"/>
      <c r="G1392" s="52"/>
      <c r="H1392" s="52"/>
      <c r="I1392" s="52"/>
    </row>
    <row r="1393" spans="1:9" s="53" customFormat="1">
      <c r="A1393" s="49"/>
      <c r="B1393" s="50"/>
      <c r="C1393" s="51"/>
      <c r="D1393" s="49"/>
      <c r="E1393" s="52"/>
      <c r="F1393" s="52"/>
      <c r="G1393" s="52"/>
      <c r="H1393" s="52"/>
      <c r="I1393" s="52"/>
    </row>
    <row r="1394" spans="1:9" s="53" customFormat="1">
      <c r="A1394" s="49"/>
      <c r="B1394" s="50"/>
      <c r="C1394" s="51"/>
      <c r="D1394" s="49"/>
      <c r="E1394" s="52"/>
      <c r="F1394" s="52"/>
      <c r="G1394" s="52"/>
      <c r="H1394" s="52"/>
      <c r="I1394" s="52"/>
    </row>
    <row r="1395" spans="1:9" s="53" customFormat="1">
      <c r="A1395" s="49"/>
      <c r="B1395" s="50"/>
      <c r="C1395" s="51"/>
      <c r="D1395" s="49"/>
      <c r="E1395" s="52"/>
      <c r="F1395" s="52"/>
      <c r="G1395" s="52"/>
      <c r="H1395" s="52"/>
      <c r="I1395" s="52"/>
    </row>
    <row r="1396" spans="1:9" s="53" customFormat="1">
      <c r="A1396" s="49"/>
      <c r="B1396" s="50"/>
      <c r="C1396" s="51"/>
      <c r="D1396" s="49"/>
      <c r="E1396" s="52"/>
      <c r="F1396" s="52"/>
      <c r="G1396" s="52"/>
      <c r="H1396" s="52"/>
      <c r="I1396" s="52"/>
    </row>
    <row r="1397" spans="1:9" s="53" customFormat="1">
      <c r="A1397" s="49"/>
      <c r="B1397" s="50"/>
      <c r="C1397" s="51"/>
      <c r="D1397" s="49"/>
      <c r="E1397" s="52"/>
      <c r="F1397" s="52"/>
      <c r="G1397" s="52"/>
      <c r="H1397" s="52"/>
      <c r="I1397" s="52"/>
    </row>
    <row r="1398" spans="1:9" s="53" customFormat="1">
      <c r="A1398" s="49"/>
      <c r="B1398" s="50"/>
      <c r="C1398" s="51"/>
      <c r="D1398" s="49"/>
      <c r="E1398" s="52"/>
      <c r="F1398" s="52"/>
      <c r="G1398" s="52"/>
      <c r="H1398" s="52"/>
      <c r="I1398" s="52"/>
    </row>
    <row r="1399" spans="1:9" s="53" customFormat="1">
      <c r="A1399" s="49"/>
      <c r="B1399" s="50"/>
      <c r="C1399" s="51"/>
      <c r="D1399" s="49"/>
      <c r="E1399" s="52"/>
      <c r="F1399" s="52"/>
      <c r="G1399" s="52"/>
      <c r="H1399" s="52"/>
      <c r="I1399" s="52"/>
    </row>
    <row r="1400" spans="1:9" s="53" customFormat="1">
      <c r="A1400" s="49"/>
      <c r="B1400" s="50"/>
      <c r="C1400" s="51"/>
      <c r="D1400" s="49"/>
      <c r="E1400" s="52"/>
      <c r="F1400" s="52"/>
      <c r="G1400" s="52"/>
      <c r="H1400" s="52"/>
      <c r="I1400" s="52"/>
    </row>
    <row r="1401" spans="1:9" s="53" customFormat="1">
      <c r="A1401" s="49"/>
      <c r="B1401" s="50"/>
      <c r="C1401" s="51"/>
      <c r="D1401" s="49"/>
      <c r="E1401" s="52"/>
      <c r="F1401" s="52"/>
      <c r="G1401" s="52"/>
      <c r="H1401" s="52"/>
      <c r="I1401" s="52"/>
    </row>
    <row r="1402" spans="1:9" s="53" customFormat="1">
      <c r="A1402" s="49"/>
      <c r="B1402" s="50"/>
      <c r="C1402" s="51"/>
      <c r="D1402" s="49"/>
      <c r="E1402" s="52"/>
      <c r="F1402" s="52"/>
      <c r="G1402" s="52"/>
      <c r="H1402" s="52"/>
      <c r="I1402" s="52"/>
    </row>
    <row r="1403" spans="1:9" s="53" customFormat="1">
      <c r="A1403" s="49"/>
      <c r="B1403" s="50"/>
      <c r="C1403" s="51"/>
      <c r="D1403" s="49"/>
      <c r="E1403" s="52"/>
      <c r="F1403" s="52"/>
      <c r="G1403" s="52"/>
      <c r="H1403" s="52"/>
      <c r="I1403" s="52"/>
    </row>
    <row r="1404" spans="1:9" s="53" customFormat="1">
      <c r="A1404" s="49"/>
      <c r="B1404" s="50"/>
      <c r="C1404" s="51"/>
      <c r="D1404" s="49"/>
      <c r="E1404" s="52"/>
      <c r="F1404" s="52"/>
      <c r="G1404" s="52"/>
      <c r="H1404" s="52"/>
      <c r="I1404" s="52"/>
    </row>
    <row r="1405" spans="1:9" s="53" customFormat="1">
      <c r="A1405" s="49"/>
      <c r="B1405" s="50"/>
      <c r="C1405" s="51"/>
      <c r="D1405" s="49"/>
      <c r="E1405" s="52"/>
      <c r="F1405" s="52"/>
      <c r="G1405" s="52"/>
      <c r="H1405" s="52"/>
      <c r="I1405" s="52"/>
    </row>
    <row r="1406" spans="1:9" s="53" customFormat="1">
      <c r="A1406" s="49"/>
      <c r="B1406" s="50"/>
      <c r="C1406" s="51"/>
      <c r="D1406" s="49"/>
      <c r="E1406" s="52"/>
      <c r="F1406" s="52"/>
      <c r="G1406" s="52"/>
      <c r="H1406" s="52"/>
      <c r="I1406" s="52"/>
    </row>
    <row r="1407" spans="1:9" s="53" customFormat="1">
      <c r="A1407" s="49"/>
      <c r="B1407" s="50"/>
      <c r="C1407" s="51"/>
      <c r="D1407" s="49"/>
      <c r="E1407" s="52"/>
      <c r="F1407" s="52"/>
      <c r="G1407" s="52"/>
      <c r="H1407" s="52"/>
      <c r="I1407" s="52"/>
    </row>
    <row r="1408" spans="1:9" s="53" customFormat="1">
      <c r="A1408" s="49"/>
      <c r="B1408" s="50"/>
      <c r="C1408" s="51"/>
      <c r="D1408" s="49"/>
      <c r="E1408" s="52"/>
      <c r="F1408" s="52"/>
      <c r="G1408" s="52"/>
      <c r="H1408" s="52"/>
      <c r="I1408" s="52"/>
    </row>
    <row r="1409" spans="1:9" s="53" customFormat="1">
      <c r="A1409" s="49"/>
      <c r="B1409" s="50"/>
      <c r="C1409" s="51"/>
      <c r="D1409" s="49"/>
      <c r="E1409" s="52"/>
      <c r="F1409" s="52"/>
      <c r="G1409" s="52"/>
      <c r="H1409" s="52"/>
      <c r="I1409" s="52"/>
    </row>
    <row r="1410" spans="1:9" s="53" customFormat="1">
      <c r="A1410" s="49"/>
      <c r="B1410" s="50"/>
      <c r="C1410" s="51"/>
      <c r="D1410" s="49"/>
      <c r="E1410" s="52"/>
      <c r="F1410" s="52"/>
      <c r="G1410" s="52"/>
      <c r="H1410" s="52"/>
      <c r="I1410" s="52"/>
    </row>
    <row r="1411" spans="1:9" s="53" customFormat="1">
      <c r="A1411" s="49"/>
      <c r="B1411" s="50"/>
      <c r="C1411" s="51"/>
      <c r="D1411" s="49"/>
      <c r="E1411" s="52"/>
      <c r="F1411" s="52"/>
      <c r="G1411" s="52"/>
      <c r="H1411" s="52"/>
      <c r="I1411" s="52"/>
    </row>
    <row r="1412" spans="1:9" s="53" customFormat="1">
      <c r="A1412" s="49"/>
      <c r="B1412" s="50"/>
      <c r="C1412" s="51"/>
      <c r="D1412" s="49"/>
      <c r="E1412" s="52"/>
      <c r="F1412" s="52"/>
      <c r="G1412" s="52"/>
      <c r="H1412" s="52"/>
      <c r="I1412" s="52"/>
    </row>
    <row r="1413" spans="1:9" s="53" customFormat="1">
      <c r="A1413" s="49"/>
      <c r="B1413" s="50"/>
      <c r="C1413" s="51"/>
      <c r="D1413" s="49"/>
      <c r="E1413" s="52"/>
      <c r="F1413" s="52"/>
      <c r="G1413" s="52"/>
      <c r="H1413" s="52"/>
      <c r="I1413" s="52"/>
    </row>
    <row r="1414" spans="1:9" s="53" customFormat="1">
      <c r="A1414" s="49"/>
      <c r="B1414" s="50"/>
      <c r="C1414" s="51"/>
      <c r="D1414" s="49"/>
      <c r="E1414" s="52"/>
      <c r="F1414" s="52"/>
      <c r="G1414" s="52"/>
      <c r="H1414" s="52"/>
      <c r="I1414" s="52"/>
    </row>
    <row r="1415" spans="1:9" s="53" customFormat="1">
      <c r="A1415" s="49"/>
      <c r="B1415" s="50"/>
      <c r="C1415" s="51"/>
      <c r="D1415" s="49"/>
      <c r="E1415" s="52"/>
      <c r="F1415" s="52"/>
      <c r="G1415" s="52"/>
      <c r="H1415" s="52"/>
      <c r="I1415" s="52"/>
    </row>
    <row r="1416" spans="1:9" s="53" customFormat="1">
      <c r="A1416" s="49"/>
      <c r="B1416" s="50"/>
      <c r="C1416" s="51"/>
      <c r="D1416" s="49"/>
      <c r="E1416" s="52"/>
      <c r="F1416" s="52"/>
      <c r="G1416" s="52"/>
      <c r="H1416" s="52"/>
      <c r="I1416" s="52"/>
    </row>
    <row r="1417" spans="1:9" s="53" customFormat="1">
      <c r="A1417" s="49"/>
      <c r="B1417" s="50"/>
      <c r="C1417" s="51"/>
      <c r="D1417" s="49"/>
      <c r="E1417" s="52"/>
      <c r="F1417" s="52"/>
      <c r="G1417" s="52"/>
      <c r="H1417" s="52"/>
      <c r="I1417" s="52"/>
    </row>
    <row r="1418" spans="1:9" s="53" customFormat="1">
      <c r="A1418" s="49"/>
      <c r="B1418" s="50"/>
      <c r="C1418" s="51"/>
      <c r="D1418" s="49"/>
      <c r="E1418" s="52"/>
      <c r="F1418" s="52"/>
      <c r="G1418" s="52"/>
      <c r="H1418" s="52"/>
      <c r="I1418" s="52"/>
    </row>
    <row r="1419" spans="1:9" s="53" customFormat="1">
      <c r="A1419" s="49"/>
      <c r="B1419" s="50"/>
      <c r="C1419" s="51"/>
      <c r="D1419" s="49"/>
      <c r="E1419" s="52"/>
      <c r="F1419" s="52"/>
      <c r="G1419" s="52"/>
      <c r="H1419" s="52"/>
      <c r="I1419" s="52"/>
    </row>
    <row r="1420" spans="1:9" s="53" customFormat="1">
      <c r="A1420" s="49"/>
      <c r="B1420" s="50"/>
      <c r="C1420" s="51"/>
      <c r="D1420" s="49"/>
      <c r="E1420" s="52"/>
      <c r="F1420" s="52"/>
      <c r="G1420" s="52"/>
      <c r="H1420" s="52"/>
      <c r="I1420" s="52"/>
    </row>
    <row r="1421" spans="1:9" s="53" customFormat="1">
      <c r="A1421" s="49"/>
      <c r="B1421" s="50"/>
      <c r="C1421" s="51"/>
      <c r="D1421" s="49"/>
      <c r="E1421" s="52"/>
      <c r="F1421" s="52"/>
      <c r="G1421" s="52"/>
      <c r="H1421" s="52"/>
      <c r="I1421" s="52"/>
    </row>
    <row r="1422" spans="1:9" s="53" customFormat="1">
      <c r="A1422" s="49"/>
      <c r="B1422" s="50"/>
      <c r="C1422" s="51"/>
      <c r="D1422" s="49"/>
      <c r="E1422" s="52"/>
      <c r="F1422" s="52"/>
      <c r="G1422" s="52"/>
      <c r="H1422" s="52"/>
      <c r="I1422" s="52"/>
    </row>
    <row r="1423" spans="1:9" s="53" customFormat="1">
      <c r="A1423" s="49"/>
      <c r="B1423" s="50"/>
      <c r="C1423" s="51"/>
      <c r="D1423" s="49"/>
      <c r="E1423" s="52"/>
      <c r="F1423" s="52"/>
      <c r="G1423" s="52"/>
      <c r="H1423" s="52"/>
      <c r="I1423" s="52"/>
    </row>
    <row r="1424" spans="1:9" s="53" customFormat="1">
      <c r="A1424" s="49"/>
      <c r="B1424" s="50"/>
      <c r="C1424" s="51"/>
      <c r="D1424" s="49"/>
      <c r="E1424" s="52"/>
      <c r="F1424" s="52"/>
      <c r="G1424" s="52"/>
      <c r="H1424" s="52"/>
      <c r="I1424" s="52"/>
    </row>
    <row r="1425" spans="1:9" s="53" customFormat="1">
      <c r="A1425" s="49"/>
      <c r="B1425" s="50"/>
      <c r="C1425" s="51"/>
      <c r="D1425" s="49"/>
      <c r="E1425" s="52"/>
      <c r="F1425" s="52"/>
      <c r="G1425" s="52"/>
      <c r="H1425" s="52"/>
      <c r="I1425" s="52"/>
    </row>
    <row r="1426" spans="1:9" s="53" customFormat="1">
      <c r="A1426" s="49"/>
      <c r="B1426" s="50"/>
      <c r="C1426" s="51"/>
      <c r="D1426" s="49"/>
      <c r="E1426" s="52"/>
      <c r="F1426" s="52"/>
      <c r="G1426" s="52"/>
      <c r="H1426" s="52"/>
      <c r="I1426" s="52"/>
    </row>
    <row r="1427" spans="1:9" s="53" customFormat="1">
      <c r="A1427" s="49"/>
      <c r="B1427" s="50"/>
      <c r="C1427" s="51"/>
      <c r="D1427" s="49"/>
      <c r="E1427" s="52"/>
      <c r="F1427" s="52"/>
      <c r="G1427" s="52"/>
      <c r="H1427" s="52"/>
      <c r="I1427" s="52"/>
    </row>
    <row r="1428" spans="1:9" s="53" customFormat="1">
      <c r="A1428" s="49"/>
      <c r="B1428" s="50"/>
      <c r="C1428" s="51"/>
      <c r="D1428" s="49"/>
      <c r="E1428" s="52"/>
      <c r="F1428" s="52"/>
      <c r="G1428" s="52"/>
      <c r="H1428" s="52"/>
      <c r="I1428" s="52"/>
    </row>
    <row r="1429" spans="1:9" s="53" customFormat="1">
      <c r="A1429" s="49"/>
      <c r="B1429" s="50"/>
      <c r="C1429" s="51"/>
      <c r="D1429" s="49"/>
      <c r="E1429" s="52"/>
      <c r="F1429" s="52"/>
      <c r="G1429" s="52"/>
      <c r="H1429" s="52"/>
      <c r="I1429" s="52"/>
    </row>
    <row r="1430" spans="1:9" s="53" customFormat="1">
      <c r="A1430" s="49"/>
      <c r="B1430" s="50"/>
      <c r="C1430" s="51"/>
      <c r="D1430" s="49"/>
      <c r="E1430" s="52"/>
      <c r="F1430" s="52"/>
      <c r="G1430" s="52"/>
      <c r="H1430" s="52"/>
      <c r="I1430" s="52"/>
    </row>
    <row r="1431" spans="1:9" s="53" customFormat="1">
      <c r="A1431" s="49"/>
      <c r="B1431" s="50"/>
      <c r="C1431" s="51"/>
      <c r="D1431" s="49"/>
      <c r="E1431" s="52"/>
      <c r="F1431" s="52"/>
      <c r="G1431" s="52"/>
      <c r="H1431" s="52"/>
      <c r="I1431" s="52"/>
    </row>
    <row r="1432" spans="1:9" s="53" customFormat="1">
      <c r="A1432" s="49"/>
      <c r="B1432" s="50"/>
      <c r="C1432" s="51"/>
      <c r="D1432" s="49"/>
      <c r="E1432" s="52"/>
      <c r="F1432" s="52"/>
      <c r="G1432" s="52"/>
      <c r="H1432" s="52"/>
      <c r="I1432" s="52"/>
    </row>
    <row r="1433" spans="1:9" s="53" customFormat="1">
      <c r="A1433" s="49"/>
      <c r="B1433" s="50"/>
      <c r="C1433" s="51"/>
      <c r="D1433" s="49"/>
      <c r="E1433" s="52"/>
      <c r="F1433" s="52"/>
      <c r="G1433" s="52"/>
      <c r="H1433" s="52"/>
      <c r="I1433" s="52"/>
    </row>
    <row r="1434" spans="1:9" s="53" customFormat="1">
      <c r="A1434" s="49"/>
      <c r="B1434" s="50"/>
      <c r="C1434" s="51"/>
      <c r="D1434" s="49"/>
      <c r="E1434" s="52"/>
      <c r="F1434" s="52"/>
      <c r="G1434" s="52"/>
      <c r="H1434" s="52"/>
      <c r="I1434" s="52"/>
    </row>
    <row r="1435" spans="1:9" s="53" customFormat="1">
      <c r="A1435" s="49"/>
      <c r="B1435" s="50"/>
      <c r="C1435" s="51"/>
      <c r="D1435" s="49"/>
      <c r="E1435" s="52"/>
      <c r="F1435" s="52"/>
      <c r="G1435" s="52"/>
      <c r="H1435" s="52"/>
      <c r="I1435" s="52"/>
    </row>
    <row r="1436" spans="1:9" s="53" customFormat="1">
      <c r="A1436" s="49"/>
      <c r="B1436" s="50"/>
      <c r="C1436" s="51"/>
      <c r="D1436" s="49"/>
      <c r="E1436" s="52"/>
      <c r="F1436" s="52"/>
      <c r="G1436" s="52"/>
      <c r="H1436" s="52"/>
      <c r="I1436" s="52"/>
    </row>
    <row r="1437" spans="1:9" s="53" customFormat="1">
      <c r="A1437" s="49"/>
      <c r="B1437" s="50"/>
      <c r="C1437" s="51"/>
      <c r="D1437" s="49"/>
      <c r="E1437" s="52"/>
      <c r="F1437" s="52"/>
      <c r="G1437" s="52"/>
      <c r="H1437" s="52"/>
      <c r="I1437" s="52"/>
    </row>
    <row r="1438" spans="1:9" s="53" customFormat="1">
      <c r="A1438" s="49"/>
      <c r="B1438" s="50"/>
      <c r="C1438" s="51"/>
      <c r="D1438" s="49"/>
      <c r="E1438" s="52"/>
      <c r="F1438" s="52"/>
      <c r="G1438" s="52"/>
      <c r="H1438" s="52"/>
      <c r="I1438" s="52"/>
    </row>
    <row r="1439" spans="1:9" s="53" customFormat="1">
      <c r="A1439" s="49"/>
      <c r="B1439" s="50"/>
      <c r="C1439" s="51"/>
      <c r="D1439" s="49"/>
      <c r="E1439" s="52"/>
      <c r="F1439" s="52"/>
      <c r="G1439" s="52"/>
      <c r="H1439" s="52"/>
      <c r="I1439" s="52"/>
    </row>
    <row r="1440" spans="1:9" s="53" customFormat="1">
      <c r="A1440" s="49"/>
      <c r="B1440" s="50"/>
      <c r="C1440" s="51"/>
      <c r="D1440" s="49"/>
      <c r="E1440" s="52"/>
      <c r="F1440" s="52"/>
      <c r="G1440" s="52"/>
      <c r="H1440" s="52"/>
      <c r="I1440" s="52"/>
    </row>
    <row r="1441" spans="1:9" s="53" customFormat="1">
      <c r="A1441" s="49"/>
      <c r="B1441" s="50"/>
      <c r="C1441" s="51"/>
      <c r="D1441" s="49"/>
      <c r="E1441" s="52"/>
      <c r="F1441" s="52"/>
      <c r="G1441" s="52"/>
      <c r="H1441" s="52"/>
      <c r="I1441" s="52"/>
    </row>
    <row r="1442" spans="1:9" s="53" customFormat="1">
      <c r="A1442" s="49"/>
      <c r="B1442" s="50"/>
      <c r="C1442" s="51"/>
      <c r="D1442" s="49"/>
      <c r="E1442" s="52"/>
      <c r="F1442" s="52"/>
      <c r="G1442" s="52"/>
      <c r="H1442" s="52"/>
      <c r="I1442" s="52"/>
    </row>
    <row r="1443" spans="1:9" s="53" customFormat="1">
      <c r="A1443" s="49"/>
      <c r="B1443" s="50"/>
      <c r="C1443" s="51"/>
      <c r="D1443" s="49"/>
      <c r="E1443" s="52"/>
      <c r="F1443" s="52"/>
      <c r="G1443" s="52"/>
      <c r="H1443" s="52"/>
      <c r="I1443" s="52"/>
    </row>
    <row r="1444" spans="1:9" s="53" customFormat="1">
      <c r="A1444" s="49"/>
      <c r="B1444" s="50"/>
      <c r="C1444" s="51"/>
      <c r="D1444" s="49"/>
      <c r="E1444" s="52"/>
      <c r="F1444" s="52"/>
      <c r="G1444" s="52"/>
      <c r="H1444" s="52"/>
      <c r="I1444" s="52"/>
    </row>
    <row r="1445" spans="1:9" s="53" customFormat="1">
      <c r="A1445" s="49"/>
      <c r="B1445" s="50"/>
      <c r="C1445" s="51"/>
      <c r="D1445" s="49"/>
      <c r="E1445" s="52"/>
      <c r="F1445" s="52"/>
      <c r="G1445" s="52"/>
      <c r="H1445" s="52"/>
      <c r="I1445" s="52"/>
    </row>
    <row r="1446" spans="1:9" s="53" customFormat="1">
      <c r="A1446" s="49"/>
      <c r="B1446" s="50"/>
      <c r="C1446" s="51"/>
      <c r="D1446" s="49"/>
      <c r="E1446" s="52"/>
      <c r="F1446" s="52"/>
      <c r="G1446" s="52"/>
      <c r="H1446" s="52"/>
      <c r="I1446" s="52"/>
    </row>
    <row r="1447" spans="1:9" s="53" customFormat="1">
      <c r="A1447" s="49"/>
      <c r="B1447" s="50"/>
      <c r="C1447" s="51"/>
      <c r="D1447" s="49"/>
      <c r="E1447" s="52"/>
      <c r="F1447" s="52"/>
      <c r="G1447" s="52"/>
      <c r="H1447" s="52"/>
      <c r="I1447" s="52"/>
    </row>
    <row r="1448" spans="1:9" s="53" customFormat="1">
      <c r="A1448" s="49"/>
      <c r="B1448" s="50"/>
      <c r="C1448" s="51"/>
      <c r="D1448" s="49"/>
      <c r="E1448" s="52"/>
      <c r="F1448" s="52"/>
      <c r="G1448" s="52"/>
      <c r="H1448" s="52"/>
      <c r="I1448" s="52"/>
    </row>
    <row r="1449" spans="1:9" s="53" customFormat="1">
      <c r="A1449" s="49"/>
      <c r="B1449" s="50"/>
      <c r="C1449" s="51"/>
      <c r="D1449" s="49"/>
      <c r="E1449" s="52"/>
      <c r="F1449" s="52"/>
      <c r="G1449" s="52"/>
      <c r="H1449" s="52"/>
      <c r="I1449" s="52"/>
    </row>
    <row r="1450" spans="1:9" s="53" customFormat="1">
      <c r="A1450" s="49"/>
      <c r="B1450" s="50"/>
      <c r="C1450" s="51"/>
      <c r="D1450" s="49"/>
      <c r="E1450" s="52"/>
      <c r="F1450" s="52"/>
      <c r="G1450" s="52"/>
      <c r="H1450" s="52"/>
      <c r="I1450" s="52"/>
    </row>
    <row r="1451" spans="1:9" s="53" customFormat="1">
      <c r="A1451" s="49"/>
      <c r="B1451" s="50"/>
      <c r="C1451" s="51"/>
      <c r="D1451" s="49"/>
      <c r="E1451" s="52"/>
      <c r="F1451" s="52"/>
      <c r="G1451" s="52"/>
      <c r="H1451" s="52"/>
      <c r="I1451" s="52"/>
    </row>
    <row r="1452" spans="1:9" s="53" customFormat="1">
      <c r="A1452" s="49"/>
      <c r="B1452" s="50"/>
      <c r="C1452" s="51"/>
      <c r="D1452" s="49"/>
      <c r="E1452" s="52"/>
      <c r="F1452" s="52"/>
      <c r="G1452" s="52"/>
      <c r="H1452" s="52"/>
      <c r="I1452" s="52"/>
    </row>
    <row r="1453" spans="1:9" s="53" customFormat="1">
      <c r="A1453" s="49"/>
      <c r="B1453" s="50"/>
      <c r="C1453" s="51"/>
      <c r="D1453" s="49"/>
      <c r="E1453" s="52"/>
      <c r="F1453" s="52"/>
      <c r="G1453" s="52"/>
      <c r="H1453" s="52"/>
      <c r="I1453" s="52"/>
    </row>
    <row r="1454" spans="1:9" s="53" customFormat="1">
      <c r="A1454" s="49"/>
      <c r="B1454" s="50"/>
      <c r="C1454" s="51"/>
      <c r="D1454" s="49"/>
      <c r="E1454" s="52"/>
      <c r="F1454" s="52"/>
      <c r="G1454" s="52"/>
      <c r="H1454" s="52"/>
      <c r="I1454" s="52"/>
    </row>
    <row r="1455" spans="1:9" s="53" customFormat="1">
      <c r="A1455" s="49"/>
      <c r="B1455" s="50"/>
      <c r="C1455" s="51"/>
      <c r="D1455" s="49"/>
      <c r="E1455" s="52"/>
      <c r="F1455" s="52"/>
      <c r="G1455" s="52"/>
      <c r="H1455" s="52"/>
      <c r="I1455" s="52"/>
    </row>
    <row r="1456" spans="1:9" s="53" customFormat="1">
      <c r="A1456" s="49"/>
      <c r="B1456" s="50"/>
      <c r="C1456" s="51"/>
      <c r="D1456" s="49"/>
      <c r="E1456" s="52"/>
      <c r="F1456" s="52"/>
      <c r="G1456" s="52"/>
      <c r="H1456" s="52"/>
      <c r="I1456" s="52"/>
    </row>
    <row r="1457" spans="1:9" s="53" customFormat="1">
      <c r="A1457" s="49"/>
      <c r="B1457" s="50"/>
      <c r="C1457" s="51"/>
      <c r="D1457" s="49"/>
      <c r="E1457" s="52"/>
      <c r="F1457" s="52"/>
      <c r="G1457" s="52"/>
      <c r="H1457" s="52"/>
      <c r="I1457" s="52"/>
    </row>
    <row r="1458" spans="1:9" s="53" customFormat="1">
      <c r="A1458" s="49"/>
      <c r="B1458" s="50"/>
      <c r="C1458" s="51"/>
      <c r="D1458" s="49"/>
      <c r="E1458" s="52"/>
      <c r="F1458" s="52"/>
      <c r="G1458" s="52"/>
      <c r="H1458" s="52"/>
      <c r="I1458" s="52"/>
    </row>
    <row r="1459" spans="1:9" s="53" customFormat="1">
      <c r="A1459" s="49"/>
      <c r="B1459" s="50"/>
      <c r="C1459" s="51"/>
      <c r="D1459" s="49"/>
      <c r="E1459" s="52"/>
      <c r="F1459" s="52"/>
      <c r="G1459" s="52"/>
      <c r="H1459" s="52"/>
      <c r="I1459" s="52"/>
    </row>
    <row r="1460" spans="1:9" s="53" customFormat="1">
      <c r="A1460" s="49"/>
      <c r="B1460" s="50"/>
      <c r="C1460" s="51"/>
      <c r="D1460" s="49"/>
      <c r="E1460" s="52"/>
      <c r="F1460" s="52"/>
      <c r="G1460" s="52"/>
      <c r="H1460" s="52"/>
      <c r="I1460" s="52"/>
    </row>
    <row r="1461" spans="1:9" s="53" customFormat="1">
      <c r="A1461" s="49"/>
      <c r="B1461" s="50"/>
      <c r="C1461" s="51"/>
      <c r="D1461" s="49"/>
      <c r="E1461" s="52"/>
      <c r="F1461" s="52"/>
      <c r="G1461" s="52"/>
      <c r="H1461" s="52"/>
      <c r="I1461" s="52"/>
    </row>
    <row r="1462" spans="1:9" s="53" customFormat="1">
      <c r="A1462" s="49"/>
      <c r="B1462" s="50"/>
      <c r="C1462" s="51"/>
      <c r="D1462" s="49"/>
      <c r="E1462" s="52"/>
      <c r="F1462" s="52"/>
      <c r="G1462" s="52"/>
      <c r="H1462" s="52"/>
      <c r="I1462" s="52"/>
    </row>
    <row r="1463" spans="1:9" s="53" customFormat="1">
      <c r="A1463" s="49"/>
      <c r="B1463" s="50"/>
      <c r="C1463" s="51"/>
      <c r="D1463" s="49"/>
      <c r="E1463" s="52"/>
      <c r="F1463" s="52"/>
      <c r="G1463" s="52"/>
      <c r="H1463" s="52"/>
      <c r="I1463" s="52"/>
    </row>
    <row r="1464" spans="1:9" s="53" customFormat="1">
      <c r="A1464" s="49"/>
      <c r="B1464" s="50"/>
      <c r="C1464" s="51"/>
      <c r="D1464" s="49"/>
      <c r="E1464" s="52"/>
      <c r="F1464" s="52"/>
      <c r="G1464" s="52"/>
      <c r="H1464" s="52"/>
      <c r="I1464" s="52"/>
    </row>
    <row r="1465" spans="1:9" s="53" customFormat="1">
      <c r="A1465" s="49"/>
      <c r="B1465" s="50"/>
      <c r="C1465" s="51"/>
      <c r="D1465" s="49"/>
      <c r="E1465" s="52"/>
      <c r="F1465" s="52"/>
      <c r="G1465" s="52"/>
      <c r="H1465" s="52"/>
      <c r="I1465" s="52"/>
    </row>
    <row r="1466" spans="1:9" s="53" customFormat="1">
      <c r="A1466" s="49"/>
      <c r="B1466" s="50"/>
      <c r="C1466" s="51"/>
      <c r="D1466" s="49"/>
      <c r="E1466" s="52"/>
      <c r="F1466" s="52"/>
      <c r="G1466" s="52"/>
      <c r="H1466" s="52"/>
      <c r="I1466" s="52"/>
    </row>
    <row r="1467" spans="1:9" s="53" customFormat="1">
      <c r="A1467" s="49"/>
      <c r="B1467" s="50"/>
      <c r="C1467" s="51"/>
      <c r="D1467" s="49"/>
      <c r="E1467" s="52"/>
      <c r="F1467" s="52"/>
      <c r="G1467" s="52"/>
      <c r="H1467" s="52"/>
      <c r="I1467" s="52"/>
    </row>
    <row r="1468" spans="1:9" s="53" customFormat="1">
      <c r="A1468" s="49"/>
      <c r="B1468" s="50"/>
      <c r="C1468" s="51"/>
      <c r="D1468" s="49"/>
      <c r="E1468" s="52"/>
      <c r="F1468" s="52"/>
      <c r="G1468" s="52"/>
      <c r="H1468" s="52"/>
      <c r="I1468" s="52"/>
    </row>
    <row r="1469" spans="1:9" s="53" customFormat="1">
      <c r="A1469" s="49"/>
      <c r="B1469" s="50"/>
      <c r="C1469" s="51"/>
      <c r="D1469" s="49"/>
      <c r="E1469" s="52"/>
      <c r="F1469" s="52"/>
      <c r="G1469" s="52"/>
      <c r="H1469" s="52"/>
      <c r="I1469" s="52"/>
    </row>
    <row r="1470" spans="1:9" s="53" customFormat="1">
      <c r="A1470" s="49"/>
      <c r="B1470" s="50"/>
      <c r="C1470" s="51"/>
      <c r="D1470" s="49"/>
      <c r="E1470" s="52"/>
      <c r="F1470" s="52"/>
      <c r="G1470" s="52"/>
      <c r="H1470" s="52"/>
      <c r="I1470" s="52"/>
    </row>
    <row r="1471" spans="1:9" s="53" customFormat="1">
      <c r="A1471" s="49"/>
      <c r="B1471" s="50"/>
      <c r="C1471" s="51"/>
      <c r="D1471" s="49"/>
      <c r="E1471" s="52"/>
      <c r="F1471" s="52"/>
      <c r="G1471" s="52"/>
      <c r="H1471" s="52"/>
      <c r="I1471" s="52"/>
    </row>
    <row r="1472" spans="1:9" s="53" customFormat="1">
      <c r="A1472" s="49"/>
      <c r="B1472" s="50"/>
      <c r="C1472" s="51"/>
      <c r="D1472" s="49"/>
      <c r="E1472" s="52"/>
      <c r="F1472" s="52"/>
      <c r="G1472" s="52"/>
      <c r="H1472" s="52"/>
      <c r="I1472" s="52"/>
    </row>
    <row r="1473" spans="1:9" s="53" customFormat="1">
      <c r="A1473" s="49"/>
      <c r="B1473" s="50"/>
      <c r="C1473" s="51"/>
      <c r="D1473" s="49"/>
      <c r="E1473" s="52"/>
      <c r="F1473" s="52"/>
      <c r="G1473" s="52"/>
      <c r="H1473" s="52"/>
      <c r="I1473" s="52"/>
    </row>
    <row r="1474" spans="1:9" s="53" customFormat="1">
      <c r="A1474" s="49"/>
      <c r="B1474" s="50"/>
      <c r="C1474" s="51"/>
      <c r="D1474" s="49"/>
      <c r="E1474" s="52"/>
      <c r="F1474" s="52"/>
      <c r="G1474" s="52"/>
      <c r="H1474" s="52"/>
      <c r="I1474" s="52"/>
    </row>
    <row r="1475" spans="1:9" s="53" customFormat="1">
      <c r="A1475" s="49"/>
      <c r="B1475" s="50"/>
      <c r="C1475" s="51"/>
      <c r="D1475" s="49"/>
      <c r="E1475" s="52"/>
      <c r="F1475" s="52"/>
      <c r="G1475" s="52"/>
      <c r="H1475" s="52"/>
      <c r="I1475" s="52"/>
    </row>
    <row r="1476" spans="1:9" s="53" customFormat="1">
      <c r="A1476" s="49"/>
      <c r="B1476" s="50"/>
      <c r="C1476" s="51"/>
      <c r="D1476" s="49"/>
      <c r="E1476" s="52"/>
      <c r="F1476" s="52"/>
      <c r="G1476" s="52"/>
      <c r="H1476" s="52"/>
      <c r="I1476" s="52"/>
    </row>
    <row r="1477" spans="1:9" s="53" customFormat="1">
      <c r="A1477" s="49"/>
      <c r="B1477" s="50"/>
      <c r="C1477" s="51"/>
      <c r="D1477" s="49"/>
      <c r="E1477" s="52"/>
      <c r="F1477" s="52"/>
      <c r="G1477" s="52"/>
      <c r="H1477" s="52"/>
      <c r="I1477" s="52"/>
    </row>
    <row r="1478" spans="1:9" s="53" customFormat="1">
      <c r="A1478" s="49"/>
      <c r="B1478" s="50"/>
      <c r="C1478" s="51"/>
      <c r="D1478" s="49"/>
      <c r="E1478" s="52"/>
      <c r="F1478" s="52"/>
      <c r="G1478" s="52"/>
      <c r="H1478" s="52"/>
      <c r="I1478" s="52"/>
    </row>
    <row r="1479" spans="1:9" s="53" customFormat="1">
      <c r="A1479" s="49"/>
      <c r="B1479" s="50"/>
      <c r="C1479" s="51"/>
      <c r="D1479" s="49"/>
      <c r="E1479" s="52"/>
      <c r="F1479" s="52"/>
      <c r="G1479" s="52"/>
      <c r="H1479" s="52"/>
      <c r="I1479" s="52"/>
    </row>
    <row r="1480" spans="1:9" s="53" customFormat="1">
      <c r="A1480" s="49"/>
      <c r="B1480" s="50"/>
      <c r="C1480" s="51"/>
      <c r="D1480" s="49"/>
      <c r="E1480" s="52"/>
      <c r="F1480" s="52"/>
      <c r="G1480" s="52"/>
      <c r="H1480" s="52"/>
      <c r="I1480" s="52"/>
    </row>
    <row r="1481" spans="1:9" s="53" customFormat="1">
      <c r="A1481" s="49"/>
      <c r="B1481" s="50"/>
      <c r="C1481" s="51"/>
      <c r="D1481" s="49"/>
      <c r="E1481" s="52"/>
      <c r="F1481" s="52"/>
      <c r="G1481" s="52"/>
      <c r="H1481" s="52"/>
      <c r="I1481" s="52"/>
    </row>
    <row r="1482" spans="1:9" s="53" customFormat="1">
      <c r="A1482" s="49"/>
      <c r="B1482" s="50"/>
      <c r="C1482" s="51"/>
      <c r="D1482" s="49"/>
      <c r="E1482" s="52"/>
      <c r="F1482" s="52"/>
      <c r="G1482" s="52"/>
      <c r="H1482" s="52"/>
      <c r="I1482" s="52"/>
    </row>
    <row r="1483" spans="1:9" s="53" customFormat="1">
      <c r="A1483" s="49"/>
      <c r="B1483" s="50"/>
      <c r="C1483" s="51"/>
      <c r="D1483" s="49"/>
      <c r="E1483" s="52"/>
      <c r="F1483" s="52"/>
      <c r="G1483" s="52"/>
      <c r="H1483" s="52"/>
      <c r="I1483" s="52"/>
    </row>
    <row r="1484" spans="1:9" s="53" customFormat="1">
      <c r="A1484" s="49"/>
      <c r="B1484" s="50"/>
      <c r="C1484" s="51"/>
      <c r="D1484" s="49"/>
      <c r="E1484" s="52"/>
      <c r="F1484" s="52"/>
      <c r="G1484" s="52"/>
      <c r="H1484" s="52"/>
      <c r="I1484" s="52"/>
    </row>
    <row r="1485" spans="1:9" s="53" customFormat="1">
      <c r="A1485" s="49"/>
      <c r="B1485" s="50"/>
      <c r="C1485" s="51"/>
      <c r="D1485" s="49"/>
      <c r="E1485" s="52"/>
      <c r="F1485" s="52"/>
      <c r="G1485" s="52"/>
      <c r="H1485" s="52"/>
      <c r="I1485" s="52"/>
    </row>
    <row r="1486" spans="1:9" s="53" customFormat="1">
      <c r="A1486" s="49"/>
      <c r="B1486" s="50"/>
      <c r="C1486" s="51"/>
      <c r="D1486" s="49"/>
      <c r="E1486" s="52"/>
      <c r="F1486" s="52"/>
      <c r="G1486" s="52"/>
      <c r="H1486" s="52"/>
      <c r="I1486" s="52"/>
    </row>
    <row r="1487" spans="1:9" s="53" customFormat="1">
      <c r="A1487" s="49"/>
      <c r="B1487" s="50"/>
      <c r="C1487" s="51"/>
      <c r="D1487" s="49"/>
      <c r="E1487" s="52"/>
      <c r="F1487" s="52"/>
      <c r="G1487" s="52"/>
      <c r="H1487" s="52"/>
      <c r="I1487" s="52"/>
    </row>
    <row r="1488" spans="1:9" s="53" customFormat="1">
      <c r="A1488" s="49"/>
      <c r="B1488" s="50"/>
      <c r="C1488" s="51"/>
      <c r="D1488" s="49"/>
      <c r="E1488" s="52"/>
      <c r="F1488" s="52"/>
      <c r="G1488" s="52"/>
      <c r="H1488" s="52"/>
      <c r="I1488" s="52"/>
    </row>
    <row r="1489" spans="1:9" s="53" customFormat="1">
      <c r="A1489" s="49"/>
      <c r="B1489" s="50"/>
      <c r="C1489" s="51"/>
      <c r="D1489" s="49"/>
      <c r="E1489" s="52"/>
      <c r="F1489" s="52"/>
      <c r="G1489" s="52"/>
      <c r="H1489" s="52"/>
      <c r="I1489" s="52"/>
    </row>
    <row r="1490" spans="1:9" s="53" customFormat="1">
      <c r="A1490" s="49"/>
      <c r="B1490" s="50"/>
      <c r="C1490" s="51"/>
      <c r="D1490" s="49"/>
      <c r="E1490" s="52"/>
      <c r="F1490" s="52"/>
      <c r="G1490" s="52"/>
      <c r="H1490" s="52"/>
      <c r="I1490" s="52"/>
    </row>
    <row r="1491" spans="1:9" s="53" customFormat="1">
      <c r="A1491" s="49"/>
      <c r="B1491" s="50"/>
      <c r="C1491" s="51"/>
      <c r="D1491" s="49"/>
      <c r="E1491" s="52"/>
      <c r="F1491" s="52"/>
      <c r="G1491" s="52"/>
      <c r="H1491" s="52"/>
      <c r="I1491" s="52"/>
    </row>
    <row r="1492" spans="1:9" s="53" customFormat="1">
      <c r="A1492" s="49"/>
      <c r="B1492" s="50"/>
      <c r="C1492" s="51"/>
      <c r="D1492" s="49"/>
      <c r="E1492" s="52"/>
      <c r="F1492" s="52"/>
      <c r="G1492" s="52"/>
      <c r="H1492" s="52"/>
      <c r="I1492" s="52"/>
    </row>
    <row r="1493" spans="1:9" s="53" customFormat="1">
      <c r="A1493" s="49"/>
      <c r="B1493" s="50"/>
      <c r="C1493" s="51"/>
      <c r="D1493" s="49"/>
      <c r="E1493" s="52"/>
      <c r="F1493" s="52"/>
      <c r="G1493" s="52"/>
      <c r="H1493" s="52"/>
      <c r="I1493" s="52"/>
    </row>
    <row r="1494" spans="1:9" s="53" customFormat="1">
      <c r="A1494" s="49"/>
      <c r="B1494" s="50"/>
      <c r="C1494" s="51"/>
      <c r="D1494" s="49"/>
      <c r="E1494" s="52"/>
      <c r="F1494" s="52"/>
      <c r="G1494" s="52"/>
      <c r="H1494" s="52"/>
      <c r="I1494" s="52"/>
    </row>
    <row r="1495" spans="1:9" s="53" customFormat="1">
      <c r="A1495" s="49"/>
      <c r="B1495" s="50"/>
      <c r="C1495" s="51"/>
      <c r="D1495" s="49"/>
      <c r="E1495" s="52"/>
      <c r="F1495" s="52"/>
      <c r="G1495" s="52"/>
      <c r="H1495" s="52"/>
      <c r="I1495" s="52"/>
    </row>
    <row r="1496" spans="1:9" s="53" customFormat="1">
      <c r="A1496" s="49"/>
      <c r="B1496" s="50"/>
      <c r="C1496" s="51"/>
      <c r="D1496" s="49"/>
      <c r="E1496" s="52"/>
      <c r="F1496" s="52"/>
      <c r="G1496" s="52"/>
      <c r="H1496" s="52"/>
      <c r="I1496" s="52"/>
    </row>
    <row r="1497" spans="1:9" s="53" customFormat="1">
      <c r="A1497" s="49"/>
      <c r="B1497" s="50"/>
      <c r="C1497" s="51"/>
      <c r="D1497" s="49"/>
      <c r="E1497" s="52"/>
      <c r="F1497" s="52"/>
      <c r="G1497" s="52"/>
      <c r="H1497" s="52"/>
      <c r="I1497" s="52"/>
    </row>
    <row r="1498" spans="1:9" s="53" customFormat="1">
      <c r="A1498" s="49"/>
      <c r="B1498" s="50"/>
      <c r="C1498" s="51"/>
      <c r="D1498" s="49"/>
      <c r="E1498" s="52"/>
      <c r="F1498" s="52"/>
      <c r="G1498" s="52"/>
      <c r="H1498" s="52"/>
      <c r="I1498" s="52"/>
    </row>
    <row r="1499" spans="1:9" s="53" customFormat="1">
      <c r="A1499" s="49"/>
      <c r="B1499" s="50"/>
      <c r="C1499" s="51"/>
      <c r="D1499" s="49"/>
      <c r="E1499" s="52"/>
      <c r="F1499" s="52"/>
      <c r="G1499" s="52"/>
      <c r="H1499" s="52"/>
      <c r="I1499" s="52"/>
    </row>
    <row r="1500" spans="1:9" s="53" customFormat="1">
      <c r="A1500" s="49"/>
      <c r="B1500" s="50"/>
      <c r="C1500" s="51"/>
      <c r="D1500" s="49"/>
      <c r="E1500" s="52"/>
      <c r="F1500" s="52"/>
      <c r="G1500" s="52"/>
      <c r="H1500" s="52"/>
      <c r="I1500" s="52"/>
    </row>
    <row r="1501" spans="1:9" s="53" customFormat="1">
      <c r="A1501" s="49"/>
      <c r="B1501" s="50"/>
      <c r="C1501" s="51"/>
      <c r="D1501" s="49"/>
      <c r="E1501" s="52"/>
      <c r="F1501" s="52"/>
      <c r="G1501" s="52"/>
      <c r="H1501" s="52"/>
      <c r="I1501" s="52"/>
    </row>
    <row r="1502" spans="1:9" s="53" customFormat="1">
      <c r="A1502" s="49"/>
      <c r="B1502" s="50"/>
      <c r="C1502" s="51"/>
      <c r="D1502" s="49"/>
      <c r="E1502" s="52"/>
      <c r="F1502" s="52"/>
      <c r="G1502" s="52"/>
      <c r="H1502" s="52"/>
      <c r="I1502" s="52"/>
    </row>
    <row r="1503" spans="1:9" s="53" customFormat="1">
      <c r="A1503" s="49"/>
      <c r="B1503" s="50"/>
      <c r="C1503" s="51"/>
      <c r="D1503" s="49"/>
      <c r="E1503" s="52"/>
      <c r="F1503" s="52"/>
      <c r="G1503" s="52"/>
      <c r="H1503" s="52"/>
      <c r="I1503" s="52"/>
    </row>
    <row r="1504" spans="1:9" s="53" customFormat="1">
      <c r="A1504" s="49"/>
      <c r="B1504" s="50"/>
      <c r="C1504" s="51"/>
      <c r="D1504" s="49"/>
      <c r="E1504" s="52"/>
      <c r="F1504" s="52"/>
      <c r="G1504" s="52"/>
      <c r="H1504" s="52"/>
      <c r="I1504" s="52"/>
    </row>
    <row r="1505" spans="1:9" s="53" customFormat="1">
      <c r="A1505" s="49"/>
      <c r="B1505" s="50"/>
      <c r="C1505" s="51"/>
      <c r="D1505" s="49"/>
      <c r="E1505" s="52"/>
      <c r="F1505" s="52"/>
      <c r="G1505" s="52"/>
      <c r="H1505" s="52"/>
      <c r="I1505" s="52"/>
    </row>
    <row r="1506" spans="1:9" s="53" customFormat="1">
      <c r="A1506" s="49"/>
      <c r="B1506" s="50"/>
      <c r="C1506" s="51"/>
      <c r="D1506" s="49"/>
      <c r="E1506" s="52"/>
      <c r="F1506" s="52"/>
      <c r="G1506" s="52"/>
      <c r="H1506" s="52"/>
      <c r="I1506" s="52"/>
    </row>
    <row r="1507" spans="1:9" s="53" customFormat="1">
      <c r="A1507" s="49"/>
      <c r="B1507" s="50"/>
      <c r="C1507" s="51"/>
      <c r="D1507" s="49"/>
      <c r="E1507" s="52"/>
      <c r="F1507" s="52"/>
      <c r="G1507" s="52"/>
      <c r="H1507" s="52"/>
      <c r="I1507" s="52"/>
    </row>
    <row r="1508" spans="1:9" s="53" customFormat="1">
      <c r="A1508" s="49"/>
      <c r="B1508" s="50"/>
      <c r="C1508" s="51"/>
      <c r="D1508" s="49"/>
      <c r="E1508" s="52"/>
      <c r="F1508" s="52"/>
      <c r="G1508" s="52"/>
      <c r="H1508" s="52"/>
      <c r="I1508" s="52"/>
    </row>
    <row r="1509" spans="1:9" s="53" customFormat="1">
      <c r="A1509" s="49"/>
      <c r="B1509" s="50"/>
      <c r="C1509" s="51"/>
      <c r="D1509" s="49"/>
      <c r="E1509" s="52"/>
      <c r="F1509" s="52"/>
      <c r="G1509" s="52"/>
      <c r="H1509" s="52"/>
      <c r="I1509" s="52"/>
    </row>
    <row r="1510" spans="1:9" s="53" customFormat="1">
      <c r="A1510" s="49"/>
      <c r="B1510" s="50"/>
      <c r="C1510" s="51"/>
      <c r="D1510" s="49"/>
      <c r="E1510" s="52"/>
      <c r="F1510" s="52"/>
      <c r="G1510" s="52"/>
      <c r="H1510" s="52"/>
      <c r="I1510" s="52"/>
    </row>
    <row r="1511" spans="1:9" s="53" customFormat="1">
      <c r="A1511" s="49"/>
      <c r="B1511" s="50"/>
      <c r="C1511" s="51"/>
      <c r="D1511" s="49"/>
      <c r="E1511" s="52"/>
      <c r="F1511" s="52"/>
      <c r="G1511" s="52"/>
      <c r="H1511" s="52"/>
      <c r="I1511" s="52"/>
    </row>
    <row r="1512" spans="1:9" s="53" customFormat="1">
      <c r="A1512" s="49"/>
      <c r="B1512" s="50"/>
      <c r="C1512" s="51"/>
      <c r="D1512" s="49"/>
      <c r="E1512" s="52"/>
      <c r="F1512" s="52"/>
      <c r="G1512" s="52"/>
      <c r="H1512" s="52"/>
      <c r="I1512" s="52"/>
    </row>
    <row r="1513" spans="1:9" s="53" customFormat="1">
      <c r="A1513" s="49"/>
      <c r="B1513" s="50"/>
      <c r="C1513" s="51"/>
      <c r="D1513" s="49"/>
      <c r="E1513" s="52"/>
      <c r="F1513" s="52"/>
      <c r="G1513" s="52"/>
      <c r="H1513" s="52"/>
      <c r="I1513" s="52"/>
    </row>
    <row r="1514" spans="1:9" s="53" customFormat="1">
      <c r="A1514" s="49"/>
      <c r="B1514" s="50"/>
      <c r="C1514" s="51"/>
      <c r="D1514" s="49"/>
      <c r="E1514" s="52"/>
      <c r="F1514" s="52"/>
      <c r="G1514" s="52"/>
      <c r="H1514" s="52"/>
      <c r="I1514" s="52"/>
    </row>
    <row r="1515" spans="1:9" s="53" customFormat="1">
      <c r="A1515" s="49"/>
      <c r="B1515" s="50"/>
      <c r="C1515" s="51"/>
      <c r="D1515" s="49"/>
      <c r="E1515" s="52"/>
      <c r="F1515" s="52"/>
      <c r="G1515" s="52"/>
      <c r="H1515" s="52"/>
      <c r="I1515" s="52"/>
    </row>
    <row r="1516" spans="1:9" s="53" customFormat="1">
      <c r="A1516" s="49"/>
      <c r="B1516" s="50"/>
      <c r="C1516" s="51"/>
      <c r="D1516" s="49"/>
      <c r="E1516" s="52"/>
      <c r="F1516" s="52"/>
      <c r="G1516" s="52"/>
      <c r="H1516" s="52"/>
      <c r="I1516" s="52"/>
    </row>
    <row r="1517" spans="1:9" s="53" customFormat="1">
      <c r="A1517" s="49"/>
      <c r="B1517" s="50"/>
      <c r="C1517" s="51"/>
      <c r="D1517" s="49"/>
      <c r="E1517" s="52"/>
      <c r="F1517" s="52"/>
      <c r="G1517" s="52"/>
      <c r="H1517" s="52"/>
      <c r="I1517" s="52"/>
    </row>
    <row r="1518" spans="1:9" s="53" customFormat="1">
      <c r="A1518" s="49"/>
      <c r="B1518" s="50"/>
      <c r="C1518" s="51"/>
      <c r="D1518" s="49"/>
      <c r="E1518" s="52"/>
      <c r="F1518" s="52"/>
      <c r="G1518" s="52"/>
      <c r="H1518" s="52"/>
      <c r="I1518" s="52"/>
    </row>
    <row r="1519" spans="1:9" s="53" customFormat="1">
      <c r="A1519" s="49"/>
      <c r="B1519" s="50"/>
      <c r="C1519" s="51"/>
      <c r="D1519" s="49"/>
      <c r="E1519" s="52"/>
      <c r="F1519" s="52"/>
      <c r="G1519" s="52"/>
      <c r="H1519" s="52"/>
      <c r="I1519" s="52"/>
    </row>
    <row r="1520" spans="1:9" s="53" customFormat="1">
      <c r="A1520" s="49"/>
      <c r="B1520" s="50"/>
      <c r="C1520" s="51"/>
      <c r="D1520" s="49"/>
      <c r="E1520" s="52"/>
      <c r="F1520" s="52"/>
      <c r="G1520" s="52"/>
      <c r="H1520" s="52"/>
      <c r="I1520" s="52"/>
    </row>
    <row r="1521" spans="1:9" s="53" customFormat="1">
      <c r="A1521" s="49"/>
      <c r="B1521" s="50"/>
      <c r="C1521" s="51"/>
      <c r="D1521" s="49"/>
      <c r="E1521" s="52"/>
      <c r="F1521" s="52"/>
      <c r="G1521" s="52"/>
      <c r="H1521" s="52"/>
      <c r="I1521" s="52"/>
    </row>
    <row r="1522" spans="1:9" s="53" customFormat="1">
      <c r="A1522" s="49"/>
      <c r="B1522" s="50"/>
      <c r="C1522" s="51"/>
      <c r="D1522" s="49"/>
      <c r="E1522" s="52"/>
      <c r="F1522" s="52"/>
      <c r="G1522" s="52"/>
      <c r="H1522" s="52"/>
      <c r="I1522" s="52"/>
    </row>
    <row r="1523" spans="1:9" s="53" customFormat="1">
      <c r="A1523" s="49"/>
      <c r="B1523" s="50"/>
      <c r="C1523" s="51"/>
      <c r="D1523" s="49"/>
      <c r="E1523" s="52"/>
      <c r="F1523" s="52"/>
      <c r="G1523" s="52"/>
      <c r="H1523" s="52"/>
      <c r="I1523" s="52"/>
    </row>
    <row r="1524" spans="1:9" s="53" customFormat="1">
      <c r="A1524" s="49"/>
      <c r="B1524" s="50"/>
      <c r="C1524" s="51"/>
      <c r="D1524" s="49"/>
      <c r="E1524" s="52"/>
      <c r="F1524" s="52"/>
      <c r="G1524" s="52"/>
      <c r="H1524" s="52"/>
      <c r="I1524" s="52"/>
    </row>
    <row r="1525" spans="1:9" s="53" customFormat="1">
      <c r="A1525" s="49"/>
      <c r="B1525" s="50"/>
      <c r="C1525" s="51"/>
      <c r="D1525" s="49"/>
      <c r="E1525" s="52"/>
      <c r="F1525" s="52"/>
      <c r="G1525" s="52"/>
      <c r="H1525" s="52"/>
      <c r="I1525" s="52"/>
    </row>
    <row r="1526" spans="1:9" s="53" customFormat="1">
      <c r="A1526" s="49"/>
      <c r="B1526" s="50"/>
      <c r="C1526" s="51"/>
      <c r="D1526" s="49"/>
      <c r="E1526" s="52"/>
      <c r="F1526" s="52"/>
      <c r="G1526" s="52"/>
      <c r="H1526" s="52"/>
      <c r="I1526" s="52"/>
    </row>
    <row r="1527" spans="1:9" s="53" customFormat="1">
      <c r="A1527" s="49"/>
      <c r="B1527" s="50"/>
      <c r="C1527" s="51"/>
      <c r="D1527" s="49"/>
      <c r="E1527" s="52"/>
      <c r="F1527" s="52"/>
      <c r="G1527" s="52"/>
      <c r="H1527" s="52"/>
      <c r="I1527" s="52"/>
    </row>
    <row r="1528" spans="1:9" s="53" customFormat="1">
      <c r="A1528" s="49"/>
      <c r="B1528" s="50"/>
      <c r="C1528" s="51"/>
      <c r="D1528" s="49"/>
      <c r="E1528" s="52"/>
      <c r="F1528" s="52"/>
      <c r="G1528" s="52"/>
      <c r="H1528" s="52"/>
      <c r="I1528" s="52"/>
    </row>
    <row r="1529" spans="1:9" s="53" customFormat="1">
      <c r="A1529" s="49"/>
      <c r="B1529" s="50"/>
      <c r="C1529" s="51"/>
      <c r="D1529" s="49"/>
      <c r="E1529" s="52"/>
      <c r="F1529" s="52"/>
      <c r="G1529" s="52"/>
      <c r="H1529" s="52"/>
      <c r="I1529" s="52"/>
    </row>
    <row r="1530" spans="1:9" s="53" customFormat="1">
      <c r="A1530" s="49"/>
      <c r="B1530" s="50"/>
      <c r="C1530" s="51"/>
      <c r="D1530" s="49"/>
      <c r="E1530" s="52"/>
      <c r="F1530" s="52"/>
      <c r="G1530" s="52"/>
      <c r="H1530" s="52"/>
      <c r="I1530" s="52"/>
    </row>
    <row r="1531" spans="1:9" s="53" customFormat="1">
      <c r="A1531" s="49"/>
      <c r="B1531" s="50"/>
      <c r="C1531" s="51"/>
      <c r="D1531" s="49"/>
      <c r="E1531" s="52"/>
      <c r="F1531" s="52"/>
      <c r="G1531" s="52"/>
      <c r="H1531" s="52"/>
      <c r="I1531" s="52"/>
    </row>
    <row r="1532" spans="1:9" s="53" customFormat="1">
      <c r="A1532" s="49"/>
      <c r="B1532" s="50"/>
      <c r="C1532" s="51"/>
      <c r="D1532" s="49"/>
      <c r="E1532" s="52"/>
      <c r="F1532" s="52"/>
      <c r="G1532" s="52"/>
      <c r="H1532" s="52"/>
      <c r="I1532" s="52"/>
    </row>
    <row r="1533" spans="1:9" s="53" customFormat="1">
      <c r="A1533" s="49"/>
      <c r="B1533" s="50"/>
      <c r="C1533" s="51"/>
      <c r="D1533" s="49"/>
      <c r="E1533" s="52"/>
      <c r="F1533" s="52"/>
      <c r="G1533" s="52"/>
      <c r="H1533" s="52"/>
      <c r="I1533" s="52"/>
    </row>
    <row r="1534" spans="1:9" s="53" customFormat="1">
      <c r="A1534" s="49"/>
      <c r="B1534" s="50"/>
      <c r="C1534" s="51"/>
      <c r="D1534" s="49"/>
      <c r="E1534" s="52"/>
      <c r="F1534" s="52"/>
      <c r="G1534" s="52"/>
      <c r="H1534" s="52"/>
      <c r="I1534" s="52"/>
    </row>
    <row r="1535" spans="1:9" s="53" customFormat="1">
      <c r="A1535" s="49"/>
      <c r="B1535" s="50"/>
      <c r="C1535" s="51"/>
      <c r="D1535" s="49"/>
      <c r="E1535" s="52"/>
      <c r="F1535" s="52"/>
      <c r="G1535" s="52"/>
      <c r="H1535" s="52"/>
      <c r="I1535" s="52"/>
    </row>
    <row r="1536" spans="1:9" s="53" customFormat="1">
      <c r="A1536" s="49"/>
      <c r="B1536" s="50"/>
      <c r="C1536" s="51"/>
      <c r="D1536" s="49"/>
      <c r="E1536" s="52"/>
      <c r="F1536" s="52"/>
      <c r="G1536" s="52"/>
      <c r="H1536" s="52"/>
      <c r="I1536" s="52"/>
    </row>
    <row r="1537" spans="1:9" s="53" customFormat="1">
      <c r="A1537" s="49"/>
      <c r="B1537" s="50"/>
      <c r="C1537" s="51"/>
      <c r="D1537" s="49"/>
      <c r="E1537" s="52"/>
      <c r="F1537" s="52"/>
      <c r="G1537" s="52"/>
      <c r="H1537" s="52"/>
      <c r="I1537" s="52"/>
    </row>
    <row r="1538" spans="1:9" s="53" customFormat="1">
      <c r="A1538" s="49"/>
      <c r="B1538" s="50"/>
      <c r="C1538" s="51"/>
      <c r="D1538" s="49"/>
      <c r="E1538" s="52"/>
      <c r="F1538" s="52"/>
      <c r="G1538" s="52"/>
      <c r="H1538" s="52"/>
      <c r="I1538" s="52"/>
    </row>
    <row r="1539" spans="1:9" s="53" customFormat="1">
      <c r="A1539" s="49"/>
      <c r="B1539" s="50"/>
      <c r="C1539" s="51"/>
      <c r="D1539" s="49"/>
      <c r="E1539" s="52"/>
      <c r="F1539" s="52"/>
      <c r="G1539" s="52"/>
      <c r="H1539" s="52"/>
      <c r="I1539" s="52"/>
    </row>
    <row r="1540" spans="1:9" s="53" customFormat="1">
      <c r="A1540" s="49"/>
      <c r="B1540" s="50"/>
      <c r="C1540" s="51"/>
      <c r="D1540" s="49"/>
      <c r="E1540" s="52"/>
      <c r="F1540" s="52"/>
      <c r="G1540" s="52"/>
      <c r="H1540" s="52"/>
      <c r="I1540" s="52"/>
    </row>
    <row r="1541" spans="1:9" s="53" customFormat="1">
      <c r="A1541" s="49"/>
      <c r="B1541" s="50"/>
      <c r="C1541" s="51"/>
      <c r="D1541" s="49"/>
      <c r="E1541" s="52"/>
      <c r="F1541" s="52"/>
      <c r="G1541" s="52"/>
      <c r="H1541" s="52"/>
      <c r="I1541" s="52"/>
    </row>
    <row r="1542" spans="1:9" s="53" customFormat="1">
      <c r="A1542" s="49"/>
      <c r="B1542" s="50"/>
      <c r="C1542" s="51"/>
      <c r="D1542" s="49"/>
      <c r="E1542" s="52"/>
      <c r="F1542" s="52"/>
      <c r="G1542" s="52"/>
      <c r="H1542" s="52"/>
      <c r="I1542" s="52"/>
    </row>
    <row r="1543" spans="1:9" s="53" customFormat="1">
      <c r="A1543" s="49"/>
      <c r="B1543" s="50"/>
      <c r="C1543" s="51"/>
      <c r="D1543" s="49"/>
      <c r="E1543" s="52"/>
      <c r="F1543" s="52"/>
      <c r="G1543" s="52"/>
      <c r="H1543" s="52"/>
      <c r="I1543" s="52"/>
    </row>
    <row r="1544" spans="1:9" s="53" customFormat="1">
      <c r="A1544" s="49"/>
      <c r="B1544" s="50"/>
      <c r="C1544" s="51"/>
      <c r="D1544" s="49"/>
      <c r="E1544" s="52"/>
      <c r="F1544" s="52"/>
      <c r="G1544" s="52"/>
      <c r="H1544" s="52"/>
      <c r="I1544" s="52"/>
    </row>
    <row r="1545" spans="1:9" s="53" customFormat="1">
      <c r="A1545" s="49"/>
      <c r="B1545" s="50"/>
      <c r="C1545" s="51"/>
      <c r="D1545" s="49"/>
      <c r="E1545" s="52"/>
      <c r="F1545" s="52"/>
      <c r="G1545" s="52"/>
      <c r="H1545" s="52"/>
      <c r="I1545" s="52"/>
    </row>
    <row r="1546" spans="1:9" s="53" customFormat="1">
      <c r="A1546" s="49"/>
      <c r="B1546" s="50"/>
      <c r="C1546" s="51"/>
      <c r="D1546" s="49"/>
      <c r="E1546" s="52"/>
      <c r="F1546" s="52"/>
      <c r="G1546" s="52"/>
      <c r="H1546" s="52"/>
      <c r="I1546" s="52"/>
    </row>
    <row r="1547" spans="1:9" s="53" customFormat="1">
      <c r="A1547" s="49"/>
      <c r="B1547" s="50"/>
      <c r="C1547" s="51"/>
      <c r="D1547" s="49"/>
      <c r="E1547" s="52"/>
      <c r="F1547" s="52"/>
      <c r="G1547" s="52"/>
      <c r="H1547" s="52"/>
      <c r="I1547" s="52"/>
    </row>
    <row r="1548" spans="1:9" s="53" customFormat="1">
      <c r="A1548" s="49"/>
      <c r="B1548" s="50"/>
      <c r="C1548" s="51"/>
      <c r="D1548" s="49"/>
      <c r="E1548" s="52"/>
      <c r="F1548" s="52"/>
      <c r="G1548" s="52"/>
      <c r="H1548" s="52"/>
      <c r="I1548" s="52"/>
    </row>
    <row r="1549" spans="1:9" s="53" customFormat="1">
      <c r="A1549" s="49"/>
      <c r="B1549" s="50"/>
      <c r="C1549" s="51"/>
      <c r="D1549" s="49"/>
      <c r="E1549" s="52"/>
      <c r="F1549" s="52"/>
      <c r="G1549" s="52"/>
      <c r="H1549" s="52"/>
      <c r="I1549" s="52"/>
    </row>
    <row r="1550" spans="1:9" s="53" customFormat="1">
      <c r="A1550" s="49"/>
      <c r="B1550" s="50"/>
      <c r="C1550" s="51"/>
      <c r="D1550" s="49"/>
      <c r="E1550" s="52"/>
      <c r="F1550" s="52"/>
      <c r="G1550" s="52"/>
      <c r="H1550" s="52"/>
      <c r="I1550" s="52"/>
    </row>
    <row r="1551" spans="1:9" s="53" customFormat="1">
      <c r="A1551" s="49"/>
      <c r="B1551" s="50"/>
      <c r="C1551" s="51"/>
      <c r="D1551" s="49"/>
      <c r="E1551" s="52"/>
      <c r="F1551" s="52"/>
      <c r="G1551" s="52"/>
      <c r="H1551" s="52"/>
      <c r="I1551" s="52"/>
    </row>
    <row r="1552" spans="1:9" s="53" customFormat="1">
      <c r="A1552" s="49"/>
      <c r="B1552" s="50"/>
      <c r="C1552" s="51"/>
      <c r="D1552" s="49"/>
      <c r="E1552" s="52"/>
      <c r="F1552" s="52"/>
      <c r="G1552" s="52"/>
      <c r="H1552" s="52"/>
      <c r="I1552" s="52"/>
    </row>
    <row r="1553" spans="1:9" s="53" customFormat="1">
      <c r="A1553" s="49"/>
      <c r="B1553" s="50"/>
      <c r="C1553" s="51"/>
      <c r="D1553" s="49"/>
      <c r="E1553" s="52"/>
      <c r="F1553" s="52"/>
      <c r="G1553" s="52"/>
      <c r="H1553" s="52"/>
      <c r="I1553" s="52"/>
    </row>
    <row r="1554" spans="1:9" s="53" customFormat="1">
      <c r="A1554" s="49"/>
      <c r="B1554" s="50"/>
      <c r="C1554" s="51"/>
      <c r="D1554" s="49"/>
      <c r="E1554" s="52"/>
      <c r="F1554" s="52"/>
      <c r="G1554" s="52"/>
      <c r="H1554" s="52"/>
      <c r="I1554" s="52"/>
    </row>
    <row r="1555" spans="1:9" s="53" customFormat="1">
      <c r="A1555" s="49"/>
      <c r="B1555" s="50"/>
      <c r="C1555" s="51"/>
      <c r="D1555" s="49"/>
      <c r="E1555" s="52"/>
      <c r="F1555" s="52"/>
      <c r="G1555" s="52"/>
      <c r="H1555" s="52"/>
      <c r="I1555" s="52"/>
    </row>
    <row r="1556" spans="1:9" s="53" customFormat="1">
      <c r="A1556" s="49"/>
      <c r="B1556" s="50"/>
      <c r="C1556" s="51"/>
      <c r="D1556" s="49"/>
      <c r="E1556" s="52"/>
      <c r="F1556" s="52"/>
      <c r="G1556" s="52"/>
      <c r="H1556" s="52"/>
      <c r="I1556" s="52"/>
    </row>
    <row r="1557" spans="1:9" s="53" customFormat="1">
      <c r="A1557" s="49"/>
      <c r="B1557" s="50"/>
      <c r="C1557" s="51"/>
      <c r="D1557" s="49"/>
      <c r="E1557" s="52"/>
      <c r="F1557" s="52"/>
      <c r="G1557" s="52"/>
      <c r="H1557" s="52"/>
      <c r="I1557" s="52"/>
    </row>
    <row r="1558" spans="1:9" s="53" customFormat="1">
      <c r="A1558" s="49"/>
      <c r="B1558" s="50"/>
      <c r="C1558" s="51"/>
      <c r="D1558" s="49"/>
      <c r="E1558" s="52"/>
      <c r="F1558" s="52"/>
      <c r="G1558" s="52"/>
      <c r="H1558" s="52"/>
      <c r="I1558" s="52"/>
    </row>
    <row r="1559" spans="1:9" s="53" customFormat="1">
      <c r="A1559" s="49"/>
      <c r="B1559" s="50"/>
      <c r="C1559" s="51"/>
      <c r="D1559" s="49"/>
      <c r="E1559" s="52"/>
      <c r="F1559" s="52"/>
      <c r="G1559" s="52"/>
      <c r="H1559" s="52"/>
      <c r="I1559" s="52"/>
    </row>
    <row r="1560" spans="1:9" s="53" customFormat="1">
      <c r="A1560" s="49"/>
      <c r="B1560" s="50"/>
      <c r="C1560" s="51"/>
      <c r="D1560" s="49"/>
      <c r="E1560" s="52"/>
      <c r="F1560" s="52"/>
      <c r="G1560" s="52"/>
      <c r="H1560" s="52"/>
      <c r="I1560" s="52"/>
    </row>
    <row r="1561" spans="1:9" s="53" customFormat="1">
      <c r="A1561" s="49"/>
      <c r="B1561" s="50"/>
      <c r="C1561" s="51"/>
      <c r="D1561" s="49"/>
      <c r="E1561" s="52"/>
      <c r="F1561" s="52"/>
      <c r="G1561" s="52"/>
      <c r="H1561" s="52"/>
      <c r="I1561" s="52"/>
    </row>
    <row r="1562" spans="1:9" s="53" customFormat="1">
      <c r="A1562" s="49"/>
      <c r="B1562" s="50"/>
      <c r="C1562" s="51"/>
      <c r="D1562" s="49"/>
      <c r="E1562" s="52"/>
      <c r="F1562" s="52"/>
      <c r="G1562" s="52"/>
      <c r="H1562" s="52"/>
      <c r="I1562" s="52"/>
    </row>
    <row r="1563" spans="1:9" s="53" customFormat="1">
      <c r="A1563" s="49"/>
      <c r="B1563" s="50"/>
      <c r="C1563" s="51"/>
      <c r="D1563" s="49"/>
      <c r="E1563" s="52"/>
      <c r="F1563" s="52"/>
      <c r="G1563" s="52"/>
      <c r="H1563" s="52"/>
      <c r="I1563" s="52"/>
    </row>
    <row r="1564" spans="1:9" s="53" customFormat="1">
      <c r="A1564" s="49"/>
      <c r="B1564" s="50"/>
      <c r="C1564" s="51"/>
      <c r="D1564" s="49"/>
      <c r="E1564" s="52"/>
      <c r="F1564" s="52"/>
      <c r="G1564" s="52"/>
      <c r="H1564" s="52"/>
      <c r="I1564" s="52"/>
    </row>
    <row r="1565" spans="1:9" s="53" customFormat="1">
      <c r="A1565" s="49"/>
      <c r="B1565" s="50"/>
      <c r="C1565" s="51"/>
      <c r="D1565" s="49"/>
      <c r="E1565" s="52"/>
      <c r="F1565" s="52"/>
      <c r="G1565" s="52"/>
      <c r="H1565" s="52"/>
      <c r="I1565" s="52"/>
    </row>
    <row r="1566" spans="1:9" s="53" customFormat="1">
      <c r="A1566" s="49"/>
      <c r="B1566" s="50"/>
      <c r="C1566" s="51"/>
      <c r="D1566" s="49"/>
      <c r="E1566" s="52"/>
      <c r="F1566" s="52"/>
      <c r="G1566" s="52"/>
      <c r="H1566" s="52"/>
      <c r="I1566" s="52"/>
    </row>
    <row r="1567" spans="1:9" s="53" customFormat="1">
      <c r="A1567" s="49"/>
      <c r="B1567" s="50"/>
      <c r="C1567" s="51"/>
      <c r="D1567" s="49"/>
      <c r="E1567" s="52"/>
      <c r="F1567" s="52"/>
      <c r="G1567" s="52"/>
      <c r="H1567" s="52"/>
      <c r="I1567" s="52"/>
    </row>
    <row r="1568" spans="1:9" s="53" customFormat="1">
      <c r="A1568" s="49"/>
      <c r="B1568" s="50"/>
      <c r="C1568" s="51"/>
      <c r="D1568" s="49"/>
      <c r="E1568" s="52"/>
      <c r="F1568" s="52"/>
      <c r="G1568" s="52"/>
      <c r="H1568" s="52"/>
      <c r="I1568" s="52"/>
    </row>
    <row r="1569" spans="1:9" s="53" customFormat="1">
      <c r="A1569" s="49"/>
      <c r="B1569" s="50"/>
      <c r="C1569" s="51"/>
      <c r="D1569" s="49"/>
      <c r="E1569" s="52"/>
      <c r="F1569" s="52"/>
      <c r="G1569" s="52"/>
      <c r="H1569" s="52"/>
      <c r="I1569" s="52"/>
    </row>
    <row r="1570" spans="1:9" s="53" customFormat="1">
      <c r="A1570" s="49"/>
      <c r="B1570" s="50"/>
      <c r="C1570" s="51"/>
      <c r="D1570" s="49"/>
      <c r="E1570" s="52"/>
      <c r="F1570" s="52"/>
      <c r="G1570" s="52"/>
      <c r="H1570" s="52"/>
      <c r="I1570" s="52"/>
    </row>
    <row r="1571" spans="1:9" s="53" customFormat="1">
      <c r="A1571" s="49"/>
      <c r="B1571" s="50"/>
      <c r="C1571" s="51"/>
      <c r="D1571" s="49"/>
      <c r="E1571" s="52"/>
      <c r="F1571" s="52"/>
      <c r="G1571" s="52"/>
      <c r="H1571" s="52"/>
      <c r="I1571" s="52"/>
    </row>
    <row r="1572" spans="1:9" s="53" customFormat="1">
      <c r="A1572" s="49"/>
      <c r="B1572" s="50"/>
      <c r="C1572" s="51"/>
      <c r="D1572" s="49"/>
      <c r="E1572" s="52"/>
      <c r="F1572" s="52"/>
      <c r="G1572" s="52"/>
      <c r="H1572" s="52"/>
      <c r="I1572" s="52"/>
    </row>
    <row r="1573" spans="1:9" s="53" customFormat="1">
      <c r="A1573" s="49"/>
      <c r="B1573" s="50"/>
      <c r="C1573" s="51"/>
      <c r="D1573" s="49"/>
      <c r="E1573" s="52"/>
      <c r="F1573" s="52"/>
      <c r="G1573" s="52"/>
      <c r="H1573" s="52"/>
      <c r="I1573" s="52"/>
    </row>
    <row r="1574" spans="1:9" s="53" customFormat="1">
      <c r="A1574" s="49"/>
      <c r="B1574" s="50"/>
      <c r="C1574" s="51"/>
      <c r="D1574" s="49"/>
      <c r="E1574" s="52"/>
      <c r="F1574" s="52"/>
      <c r="G1574" s="52"/>
      <c r="H1574" s="52"/>
      <c r="I1574" s="52"/>
    </row>
    <row r="1575" spans="1:9" s="53" customFormat="1">
      <c r="A1575" s="49"/>
      <c r="B1575" s="50"/>
      <c r="C1575" s="51"/>
      <c r="D1575" s="49"/>
      <c r="E1575" s="52"/>
      <c r="F1575" s="52"/>
      <c r="G1575" s="52"/>
      <c r="H1575" s="52"/>
      <c r="I1575" s="52"/>
    </row>
    <row r="1576" spans="1:9" s="53" customFormat="1">
      <c r="A1576" s="49"/>
      <c r="B1576" s="50"/>
      <c r="C1576" s="51"/>
      <c r="D1576" s="49"/>
      <c r="E1576" s="52"/>
      <c r="F1576" s="52"/>
      <c r="G1576" s="52"/>
      <c r="H1576" s="52"/>
      <c r="I1576" s="52"/>
    </row>
    <row r="1577" spans="1:9" s="53" customFormat="1">
      <c r="A1577" s="49"/>
      <c r="B1577" s="50"/>
      <c r="C1577" s="51"/>
      <c r="D1577" s="49"/>
      <c r="E1577" s="52"/>
      <c r="F1577" s="52"/>
      <c r="G1577" s="52"/>
      <c r="H1577" s="52"/>
      <c r="I1577" s="52"/>
    </row>
    <row r="1578" spans="1:9" s="53" customFormat="1">
      <c r="A1578" s="49"/>
      <c r="B1578" s="50"/>
      <c r="C1578" s="51"/>
      <c r="D1578" s="49"/>
      <c r="E1578" s="52"/>
      <c r="F1578" s="52"/>
      <c r="G1578" s="52"/>
      <c r="H1578" s="52"/>
      <c r="I1578" s="52"/>
    </row>
    <row r="1579" spans="1:9" s="53" customFormat="1">
      <c r="A1579" s="49"/>
      <c r="B1579" s="50"/>
      <c r="C1579" s="51"/>
      <c r="D1579" s="49"/>
      <c r="E1579" s="52"/>
      <c r="F1579" s="52"/>
      <c r="G1579" s="52"/>
      <c r="H1579" s="52"/>
      <c r="I1579" s="52"/>
    </row>
    <row r="1580" spans="1:9" s="53" customFormat="1">
      <c r="A1580" s="49"/>
      <c r="B1580" s="50"/>
      <c r="C1580" s="51"/>
      <c r="D1580" s="49"/>
      <c r="E1580" s="52"/>
      <c r="F1580" s="52"/>
      <c r="G1580" s="52"/>
      <c r="H1580" s="52"/>
      <c r="I1580" s="52"/>
    </row>
    <row r="1581" spans="1:9" s="53" customFormat="1">
      <c r="A1581" s="49"/>
      <c r="B1581" s="50"/>
      <c r="C1581" s="51"/>
      <c r="D1581" s="49"/>
      <c r="E1581" s="52"/>
      <c r="F1581" s="52"/>
      <c r="G1581" s="52"/>
      <c r="H1581" s="52"/>
      <c r="I1581" s="52"/>
    </row>
    <row r="1582" spans="1:9" s="53" customFormat="1">
      <c r="A1582" s="49"/>
      <c r="B1582" s="50"/>
      <c r="C1582" s="51"/>
      <c r="D1582" s="49"/>
      <c r="E1582" s="52"/>
      <c r="F1582" s="52"/>
      <c r="G1582" s="52"/>
      <c r="H1582" s="52"/>
      <c r="I1582" s="52"/>
    </row>
    <row r="1583" spans="1:9" s="53" customFormat="1">
      <c r="A1583" s="49"/>
      <c r="B1583" s="50"/>
      <c r="C1583" s="51"/>
      <c r="D1583" s="49"/>
      <c r="E1583" s="52"/>
      <c r="F1583" s="52"/>
      <c r="G1583" s="52"/>
      <c r="H1583" s="52"/>
      <c r="I1583" s="52"/>
    </row>
    <row r="1584" spans="1:9" s="53" customFormat="1">
      <c r="A1584" s="49"/>
      <c r="B1584" s="50"/>
      <c r="C1584" s="51"/>
      <c r="D1584" s="49"/>
      <c r="E1584" s="52"/>
      <c r="F1584" s="52"/>
      <c r="G1584" s="52"/>
      <c r="H1584" s="52"/>
      <c r="I1584" s="52"/>
    </row>
    <row r="1585" spans="1:9" s="53" customFormat="1">
      <c r="A1585" s="49"/>
      <c r="B1585" s="50"/>
      <c r="C1585" s="51"/>
      <c r="D1585" s="49"/>
      <c r="E1585" s="52"/>
      <c r="F1585" s="52"/>
      <c r="G1585" s="52"/>
      <c r="H1585" s="52"/>
      <c r="I1585" s="52"/>
    </row>
    <row r="1586" spans="1:9" s="53" customFormat="1">
      <c r="A1586" s="49"/>
      <c r="B1586" s="50"/>
      <c r="C1586" s="51"/>
      <c r="D1586" s="49"/>
      <c r="E1586" s="52"/>
      <c r="F1586" s="52"/>
      <c r="G1586" s="52"/>
      <c r="H1586" s="52"/>
      <c r="I1586" s="52"/>
    </row>
    <row r="1587" spans="1:9" s="53" customFormat="1">
      <c r="A1587" s="49"/>
      <c r="B1587" s="50"/>
      <c r="C1587" s="51"/>
      <c r="D1587" s="49"/>
      <c r="E1587" s="52"/>
      <c r="F1587" s="52"/>
      <c r="G1587" s="52"/>
      <c r="H1587" s="52"/>
      <c r="I1587" s="52"/>
    </row>
    <row r="1588" spans="1:9" s="53" customFormat="1">
      <c r="A1588" s="49"/>
      <c r="B1588" s="50"/>
      <c r="C1588" s="51"/>
      <c r="D1588" s="49"/>
      <c r="E1588" s="52"/>
      <c r="F1588" s="52"/>
      <c r="G1588" s="52"/>
      <c r="H1588" s="52"/>
      <c r="I1588" s="52"/>
    </row>
    <row r="1589" spans="1:9" s="53" customFormat="1">
      <c r="A1589" s="49"/>
      <c r="B1589" s="50"/>
      <c r="C1589" s="51"/>
      <c r="D1589" s="49"/>
      <c r="E1589" s="52"/>
      <c r="F1589" s="52"/>
      <c r="G1589" s="52"/>
      <c r="H1589" s="52"/>
      <c r="I1589" s="52"/>
    </row>
    <row r="1590" spans="1:9" s="53" customFormat="1">
      <c r="A1590" s="49"/>
      <c r="B1590" s="50"/>
      <c r="C1590" s="51"/>
      <c r="D1590" s="49"/>
      <c r="E1590" s="52"/>
      <c r="F1590" s="52"/>
      <c r="G1590" s="52"/>
      <c r="H1590" s="52"/>
      <c r="I1590" s="52"/>
    </row>
    <row r="1591" spans="1:9" s="53" customFormat="1">
      <c r="A1591" s="49"/>
      <c r="B1591" s="50"/>
      <c r="C1591" s="51"/>
      <c r="D1591" s="49"/>
      <c r="E1591" s="52"/>
      <c r="F1591" s="52"/>
      <c r="G1591" s="52"/>
      <c r="H1591" s="52"/>
      <c r="I1591" s="52"/>
    </row>
    <row r="1592" spans="1:9" s="53" customFormat="1">
      <c r="A1592" s="49"/>
      <c r="B1592" s="50"/>
      <c r="C1592" s="51"/>
      <c r="D1592" s="49"/>
      <c r="E1592" s="52"/>
      <c r="F1592" s="52"/>
      <c r="G1592" s="52"/>
      <c r="H1592" s="52"/>
      <c r="I1592" s="52"/>
    </row>
    <row r="1593" spans="1:9" s="53" customFormat="1">
      <c r="A1593" s="49"/>
      <c r="B1593" s="50"/>
      <c r="C1593" s="51"/>
      <c r="D1593" s="49"/>
      <c r="E1593" s="52"/>
      <c r="F1593" s="52"/>
      <c r="G1593" s="52"/>
      <c r="H1593" s="52"/>
      <c r="I1593" s="52"/>
    </row>
    <row r="1594" spans="1:9" s="53" customFormat="1">
      <c r="A1594" s="49"/>
      <c r="B1594" s="50"/>
      <c r="C1594" s="51"/>
      <c r="D1594" s="49"/>
      <c r="E1594" s="52"/>
      <c r="F1594" s="52"/>
      <c r="G1594" s="52"/>
      <c r="H1594" s="52"/>
      <c r="I1594" s="52"/>
    </row>
    <row r="1595" spans="1:9" s="53" customFormat="1">
      <c r="A1595" s="49"/>
      <c r="B1595" s="50"/>
      <c r="C1595" s="51"/>
      <c r="D1595" s="49"/>
      <c r="E1595" s="52"/>
      <c r="F1595" s="52"/>
      <c r="G1595" s="52"/>
      <c r="H1595" s="52"/>
      <c r="I1595" s="52"/>
    </row>
    <row r="1596" spans="1:9" s="53" customFormat="1">
      <c r="A1596" s="49"/>
      <c r="B1596" s="50"/>
      <c r="C1596" s="51"/>
      <c r="D1596" s="49"/>
      <c r="E1596" s="52"/>
      <c r="F1596" s="52"/>
      <c r="G1596" s="52"/>
      <c r="H1596" s="52"/>
      <c r="I1596" s="52"/>
    </row>
    <row r="1597" spans="1:9" s="53" customFormat="1">
      <c r="A1597" s="49"/>
      <c r="B1597" s="50"/>
      <c r="C1597" s="51"/>
      <c r="D1597" s="49"/>
      <c r="E1597" s="52"/>
      <c r="F1597" s="52"/>
      <c r="G1597" s="52"/>
      <c r="H1597" s="52"/>
      <c r="I1597" s="52"/>
    </row>
    <row r="1598" spans="1:9" s="53" customFormat="1">
      <c r="A1598" s="49"/>
      <c r="B1598" s="50"/>
      <c r="C1598" s="51"/>
      <c r="D1598" s="49"/>
      <c r="E1598" s="52"/>
      <c r="F1598" s="52"/>
      <c r="G1598" s="52"/>
      <c r="H1598" s="52"/>
      <c r="I1598" s="52"/>
    </row>
    <row r="1599" spans="1:9" s="53" customFormat="1">
      <c r="A1599" s="49"/>
      <c r="B1599" s="50"/>
      <c r="C1599" s="51"/>
      <c r="D1599" s="49"/>
      <c r="E1599" s="52"/>
      <c r="F1599" s="52"/>
      <c r="G1599" s="52"/>
      <c r="H1599" s="52"/>
      <c r="I1599" s="52"/>
    </row>
    <row r="1600" spans="1:9" s="53" customFormat="1">
      <c r="A1600" s="49"/>
      <c r="B1600" s="50"/>
      <c r="C1600" s="51"/>
      <c r="D1600" s="49"/>
      <c r="E1600" s="52"/>
      <c r="F1600" s="52"/>
      <c r="G1600" s="52"/>
      <c r="H1600" s="52"/>
      <c r="I1600" s="52"/>
    </row>
    <row r="1601" spans="1:9" s="53" customFormat="1">
      <c r="A1601" s="49"/>
      <c r="B1601" s="50"/>
      <c r="C1601" s="51"/>
      <c r="D1601" s="49"/>
      <c r="E1601" s="52"/>
      <c r="F1601" s="52"/>
      <c r="G1601" s="52"/>
      <c r="H1601" s="52"/>
      <c r="I1601" s="52"/>
    </row>
    <row r="1602" spans="1:9" s="53" customFormat="1">
      <c r="A1602" s="49"/>
      <c r="B1602" s="50"/>
      <c r="C1602" s="51"/>
      <c r="D1602" s="49"/>
      <c r="E1602" s="52"/>
      <c r="F1602" s="52"/>
      <c r="G1602" s="52"/>
      <c r="H1602" s="52"/>
      <c r="I1602" s="52"/>
    </row>
    <row r="1603" spans="1:9" s="53" customFormat="1">
      <c r="A1603" s="49"/>
      <c r="B1603" s="50"/>
      <c r="C1603" s="51"/>
      <c r="D1603" s="49"/>
      <c r="E1603" s="52"/>
      <c r="F1603" s="52"/>
      <c r="G1603" s="52"/>
      <c r="H1603" s="52"/>
      <c r="I1603" s="52"/>
    </row>
    <row r="1604" spans="1:9" s="53" customFormat="1">
      <c r="A1604" s="49"/>
      <c r="B1604" s="50"/>
      <c r="C1604" s="51"/>
      <c r="D1604" s="49"/>
      <c r="E1604" s="52"/>
      <c r="F1604" s="52"/>
      <c r="G1604" s="52"/>
      <c r="H1604" s="52"/>
      <c r="I1604" s="52"/>
    </row>
    <row r="1605" spans="1:9" s="53" customFormat="1">
      <c r="A1605" s="49"/>
      <c r="B1605" s="50"/>
      <c r="C1605" s="51"/>
      <c r="D1605" s="49"/>
      <c r="E1605" s="52"/>
      <c r="F1605" s="52"/>
      <c r="G1605" s="52"/>
      <c r="H1605" s="52"/>
      <c r="I1605" s="52"/>
    </row>
    <row r="1606" spans="1:9" s="53" customFormat="1">
      <c r="A1606" s="49"/>
      <c r="B1606" s="50"/>
      <c r="C1606" s="51"/>
      <c r="D1606" s="49"/>
      <c r="E1606" s="52"/>
      <c r="F1606" s="52"/>
      <c r="G1606" s="52"/>
      <c r="H1606" s="52"/>
      <c r="I1606" s="52"/>
    </row>
    <row r="1607" spans="1:9" s="53" customFormat="1">
      <c r="A1607" s="49"/>
      <c r="B1607" s="50"/>
      <c r="C1607" s="51"/>
      <c r="D1607" s="49"/>
      <c r="E1607" s="52"/>
      <c r="F1607" s="52"/>
      <c r="G1607" s="52"/>
      <c r="H1607" s="52"/>
      <c r="I1607" s="52"/>
    </row>
    <row r="1608" spans="1:9" s="53" customFormat="1">
      <c r="A1608" s="49"/>
      <c r="B1608" s="50"/>
      <c r="C1608" s="51"/>
      <c r="D1608" s="49"/>
      <c r="E1608" s="52"/>
      <c r="F1608" s="52"/>
      <c r="G1608" s="52"/>
      <c r="H1608" s="52"/>
      <c r="I1608" s="52"/>
    </row>
    <row r="1609" spans="1:9" s="53" customFormat="1">
      <c r="A1609" s="49"/>
      <c r="B1609" s="50"/>
      <c r="C1609" s="51"/>
      <c r="D1609" s="49"/>
      <c r="E1609" s="52"/>
      <c r="F1609" s="52"/>
      <c r="G1609" s="52"/>
      <c r="H1609" s="52"/>
      <c r="I1609" s="52"/>
    </row>
    <row r="1610" spans="1:9" s="53" customFormat="1">
      <c r="A1610" s="49"/>
      <c r="B1610" s="50"/>
      <c r="C1610" s="51"/>
      <c r="D1610" s="49"/>
      <c r="E1610" s="52"/>
      <c r="F1610" s="52"/>
      <c r="G1610" s="52"/>
      <c r="H1610" s="52"/>
      <c r="I1610" s="52"/>
    </row>
    <row r="1611" spans="1:9" s="53" customFormat="1">
      <c r="A1611" s="49"/>
      <c r="B1611" s="50"/>
      <c r="C1611" s="51"/>
      <c r="D1611" s="49"/>
      <c r="E1611" s="52"/>
      <c r="F1611" s="52"/>
      <c r="G1611" s="52"/>
      <c r="H1611" s="52"/>
      <c r="I1611" s="52"/>
    </row>
    <row r="1612" spans="1:9" s="53" customFormat="1">
      <c r="A1612" s="49"/>
      <c r="B1612" s="50"/>
      <c r="C1612" s="51"/>
      <c r="D1612" s="49"/>
      <c r="E1612" s="52"/>
      <c r="F1612" s="52"/>
      <c r="G1612" s="52"/>
      <c r="H1612" s="52"/>
      <c r="I1612" s="52"/>
    </row>
    <row r="1613" spans="1:9" s="53" customFormat="1">
      <c r="A1613" s="49"/>
      <c r="B1613" s="50"/>
      <c r="C1613" s="51"/>
      <c r="D1613" s="49"/>
      <c r="E1613" s="52"/>
      <c r="F1613" s="52"/>
      <c r="G1613" s="52"/>
      <c r="H1613" s="52"/>
      <c r="I1613" s="52"/>
    </row>
    <row r="1614" spans="1:9" s="53" customFormat="1">
      <c r="A1614" s="49"/>
      <c r="B1614" s="50"/>
      <c r="C1614" s="51"/>
      <c r="D1614" s="49"/>
      <c r="E1614" s="52"/>
      <c r="F1614" s="52"/>
      <c r="G1614" s="52"/>
      <c r="H1614" s="52"/>
      <c r="I1614" s="52"/>
    </row>
    <row r="1615" spans="1:9" s="53" customFormat="1">
      <c r="A1615" s="49"/>
      <c r="B1615" s="50"/>
      <c r="C1615" s="51"/>
      <c r="D1615" s="49"/>
      <c r="E1615" s="52"/>
      <c r="F1615" s="52"/>
      <c r="G1615" s="52"/>
      <c r="H1615" s="52"/>
      <c r="I1615" s="52"/>
    </row>
    <row r="1616" spans="1:9" s="53" customFormat="1">
      <c r="A1616" s="49"/>
      <c r="B1616" s="50"/>
      <c r="C1616" s="51"/>
      <c r="D1616" s="49"/>
      <c r="E1616" s="52"/>
      <c r="F1616" s="52"/>
      <c r="G1616" s="52"/>
      <c r="H1616" s="52"/>
      <c r="I1616" s="52"/>
    </row>
    <row r="1617" spans="1:9" s="53" customFormat="1">
      <c r="A1617" s="49"/>
      <c r="B1617" s="50"/>
      <c r="C1617" s="51"/>
      <c r="D1617" s="49"/>
      <c r="E1617" s="52"/>
      <c r="F1617" s="52"/>
      <c r="G1617" s="52"/>
      <c r="H1617" s="52"/>
      <c r="I1617" s="52"/>
    </row>
    <row r="1618" spans="1:9" s="53" customFormat="1">
      <c r="A1618" s="49"/>
      <c r="B1618" s="50"/>
      <c r="C1618" s="51"/>
      <c r="D1618" s="49"/>
      <c r="E1618" s="52"/>
      <c r="F1618" s="52"/>
      <c r="G1618" s="52"/>
      <c r="H1618" s="52"/>
      <c r="I1618" s="52"/>
    </row>
    <row r="1619" spans="1:9" s="53" customFormat="1">
      <c r="A1619" s="49"/>
      <c r="B1619" s="50"/>
      <c r="C1619" s="51"/>
      <c r="D1619" s="49"/>
      <c r="E1619" s="52"/>
      <c r="F1619" s="52"/>
      <c r="G1619" s="52"/>
      <c r="H1619" s="52"/>
      <c r="I1619" s="52"/>
    </row>
    <row r="1620" spans="1:9" s="53" customFormat="1">
      <c r="A1620" s="49"/>
      <c r="B1620" s="50"/>
      <c r="C1620" s="51"/>
      <c r="D1620" s="49"/>
      <c r="E1620" s="52"/>
      <c r="F1620" s="52"/>
      <c r="G1620" s="52"/>
      <c r="H1620" s="52"/>
      <c r="I1620" s="52"/>
    </row>
    <row r="1621" spans="1:9" s="53" customFormat="1">
      <c r="A1621" s="49"/>
      <c r="B1621" s="50"/>
      <c r="C1621" s="51"/>
      <c r="D1621" s="49"/>
      <c r="E1621" s="52"/>
      <c r="F1621" s="52"/>
      <c r="G1621" s="52"/>
      <c r="H1621" s="52"/>
      <c r="I1621" s="52"/>
    </row>
    <row r="1622" spans="1:9" s="53" customFormat="1">
      <c r="A1622" s="49"/>
      <c r="B1622" s="50"/>
      <c r="C1622" s="51"/>
      <c r="D1622" s="49"/>
      <c r="E1622" s="52"/>
      <c r="F1622" s="52"/>
      <c r="G1622" s="52"/>
      <c r="H1622" s="52"/>
      <c r="I1622" s="52"/>
    </row>
    <row r="1623" spans="1:9" s="53" customFormat="1">
      <c r="A1623" s="49"/>
      <c r="B1623" s="50"/>
      <c r="C1623" s="51"/>
      <c r="D1623" s="49"/>
      <c r="E1623" s="52"/>
      <c r="F1623" s="52"/>
      <c r="G1623" s="52"/>
      <c r="H1623" s="52"/>
      <c r="I1623" s="52"/>
    </row>
    <row r="1624" spans="1:9" s="53" customFormat="1">
      <c r="A1624" s="49"/>
      <c r="B1624" s="50"/>
      <c r="C1624" s="51"/>
      <c r="D1624" s="49"/>
      <c r="E1624" s="52"/>
      <c r="F1624" s="52"/>
      <c r="G1624" s="52"/>
      <c r="H1624" s="52"/>
      <c r="I1624" s="52"/>
    </row>
    <row r="1625" spans="1:9" s="53" customFormat="1">
      <c r="A1625" s="49"/>
      <c r="B1625" s="50"/>
      <c r="C1625" s="51"/>
      <c r="D1625" s="49"/>
      <c r="E1625" s="52"/>
      <c r="F1625" s="52"/>
      <c r="G1625" s="52"/>
      <c r="H1625" s="52"/>
      <c r="I1625" s="52"/>
    </row>
    <row r="1626" spans="1:9" s="53" customFormat="1">
      <c r="A1626" s="49"/>
      <c r="B1626" s="50"/>
      <c r="C1626" s="51"/>
      <c r="D1626" s="49"/>
      <c r="E1626" s="52"/>
      <c r="F1626" s="52"/>
      <c r="G1626" s="52"/>
      <c r="H1626" s="52"/>
      <c r="I1626" s="52"/>
    </row>
    <row r="1627" spans="1:9" s="53" customFormat="1">
      <c r="A1627" s="49"/>
      <c r="B1627" s="50"/>
      <c r="C1627" s="51"/>
      <c r="D1627" s="49"/>
      <c r="E1627" s="52"/>
      <c r="F1627" s="52"/>
      <c r="G1627" s="52"/>
      <c r="H1627" s="52"/>
      <c r="I1627" s="52"/>
    </row>
    <row r="1628" spans="1:9" s="53" customFormat="1">
      <c r="A1628" s="49"/>
      <c r="B1628" s="50"/>
      <c r="C1628" s="51"/>
      <c r="D1628" s="49"/>
      <c r="E1628" s="52"/>
      <c r="F1628" s="52"/>
      <c r="G1628" s="52"/>
      <c r="H1628" s="52"/>
      <c r="I1628" s="52"/>
    </row>
    <row r="1629" spans="1:9" s="53" customFormat="1">
      <c r="A1629" s="49"/>
      <c r="B1629" s="50"/>
      <c r="C1629" s="51"/>
      <c r="D1629" s="49"/>
      <c r="E1629" s="52"/>
      <c r="F1629" s="52"/>
      <c r="G1629" s="52"/>
      <c r="H1629" s="52"/>
      <c r="I1629" s="52"/>
    </row>
    <row r="1630" spans="1:9" s="53" customFormat="1">
      <c r="A1630" s="49"/>
      <c r="B1630" s="50"/>
      <c r="C1630" s="51"/>
      <c r="D1630" s="49"/>
      <c r="E1630" s="52"/>
      <c r="F1630" s="52"/>
      <c r="G1630" s="52"/>
      <c r="H1630" s="52"/>
      <c r="I1630" s="52"/>
    </row>
    <row r="1631" spans="1:9" s="53" customFormat="1">
      <c r="A1631" s="49"/>
      <c r="B1631" s="50"/>
      <c r="C1631" s="51"/>
      <c r="D1631" s="49"/>
      <c r="E1631" s="52"/>
      <c r="F1631" s="52"/>
      <c r="G1631" s="52"/>
      <c r="H1631" s="52"/>
      <c r="I1631" s="52"/>
    </row>
    <row r="1632" spans="1:9" s="53" customFormat="1">
      <c r="A1632" s="49"/>
      <c r="B1632" s="50"/>
      <c r="C1632" s="51"/>
      <c r="D1632" s="49"/>
      <c r="E1632" s="52"/>
      <c r="F1632" s="52"/>
      <c r="G1632" s="52"/>
      <c r="H1632" s="52"/>
      <c r="I1632" s="52"/>
    </row>
    <row r="1633" spans="1:9" s="53" customFormat="1">
      <c r="A1633" s="49"/>
      <c r="B1633" s="50"/>
      <c r="C1633" s="51"/>
      <c r="D1633" s="49"/>
      <c r="E1633" s="52"/>
      <c r="F1633" s="52"/>
      <c r="G1633" s="52"/>
      <c r="H1633" s="52"/>
      <c r="I1633" s="52"/>
    </row>
    <row r="1634" spans="1:9" s="53" customFormat="1">
      <c r="A1634" s="49"/>
      <c r="B1634" s="50"/>
      <c r="C1634" s="51"/>
      <c r="D1634" s="49"/>
      <c r="E1634" s="52"/>
      <c r="F1634" s="52"/>
      <c r="G1634" s="52"/>
      <c r="H1634" s="52"/>
      <c r="I1634" s="52"/>
    </row>
    <row r="1635" spans="1:9" s="53" customFormat="1">
      <c r="A1635" s="49"/>
      <c r="B1635" s="50"/>
      <c r="C1635" s="51"/>
      <c r="D1635" s="49"/>
      <c r="E1635" s="52"/>
      <c r="F1635" s="52"/>
      <c r="G1635" s="52"/>
      <c r="H1635" s="52"/>
      <c r="I1635" s="52"/>
    </row>
    <row r="1636" spans="1:9" s="53" customFormat="1">
      <c r="A1636" s="49"/>
      <c r="B1636" s="50"/>
      <c r="C1636" s="51"/>
      <c r="D1636" s="49"/>
      <c r="E1636" s="52"/>
      <c r="F1636" s="52"/>
      <c r="G1636" s="52"/>
      <c r="H1636" s="52"/>
      <c r="I1636" s="52"/>
    </row>
    <row r="1637" spans="1:9" s="53" customFormat="1">
      <c r="A1637" s="49"/>
      <c r="B1637" s="50"/>
      <c r="C1637" s="51"/>
      <c r="D1637" s="49"/>
      <c r="E1637" s="52"/>
      <c r="F1637" s="52"/>
      <c r="G1637" s="52"/>
      <c r="H1637" s="52"/>
      <c r="I1637" s="52"/>
    </row>
    <row r="1638" spans="1:9" s="53" customFormat="1">
      <c r="A1638" s="49"/>
      <c r="B1638" s="50"/>
      <c r="C1638" s="51"/>
      <c r="D1638" s="49"/>
      <c r="E1638" s="52"/>
      <c r="F1638" s="52"/>
      <c r="G1638" s="52"/>
      <c r="H1638" s="52"/>
      <c r="I1638" s="52"/>
    </row>
    <row r="1639" spans="1:9" s="53" customFormat="1">
      <c r="A1639" s="49"/>
      <c r="B1639" s="50"/>
      <c r="C1639" s="51"/>
      <c r="D1639" s="49"/>
      <c r="E1639" s="52"/>
      <c r="F1639" s="52"/>
      <c r="G1639" s="52"/>
      <c r="H1639" s="52"/>
      <c r="I1639" s="52"/>
    </row>
    <row r="1640" spans="1:9" s="53" customFormat="1">
      <c r="A1640" s="49"/>
      <c r="B1640" s="50"/>
      <c r="C1640" s="51"/>
      <c r="D1640" s="49"/>
      <c r="E1640" s="52"/>
      <c r="F1640" s="52"/>
      <c r="G1640" s="52"/>
      <c r="H1640" s="52"/>
      <c r="I1640" s="52"/>
    </row>
    <row r="1641" spans="1:9" s="53" customFormat="1">
      <c r="A1641" s="49"/>
      <c r="B1641" s="50"/>
      <c r="C1641" s="51"/>
      <c r="D1641" s="49"/>
      <c r="E1641" s="52"/>
      <c r="F1641" s="52"/>
      <c r="G1641" s="52"/>
      <c r="H1641" s="52"/>
      <c r="I1641" s="52"/>
    </row>
    <row r="1642" spans="1:9" s="53" customFormat="1">
      <c r="A1642" s="49"/>
      <c r="B1642" s="50"/>
      <c r="C1642" s="51"/>
      <c r="D1642" s="49"/>
      <c r="E1642" s="52"/>
      <c r="F1642" s="52"/>
      <c r="G1642" s="52"/>
      <c r="H1642" s="52"/>
      <c r="I1642" s="52"/>
    </row>
    <row r="1643" spans="1:9" s="53" customFormat="1">
      <c r="A1643" s="49"/>
      <c r="B1643" s="50"/>
      <c r="C1643" s="51"/>
      <c r="D1643" s="49"/>
      <c r="E1643" s="52"/>
      <c r="F1643" s="52"/>
      <c r="G1643" s="52"/>
      <c r="H1643" s="52"/>
      <c r="I1643" s="52"/>
    </row>
    <row r="1644" spans="1:9" s="53" customFormat="1">
      <c r="A1644" s="49"/>
      <c r="B1644" s="50"/>
      <c r="C1644" s="51"/>
      <c r="D1644" s="49"/>
      <c r="E1644" s="52"/>
      <c r="F1644" s="52"/>
      <c r="G1644" s="52"/>
      <c r="H1644" s="52"/>
      <c r="I1644" s="52"/>
    </row>
    <row r="1645" spans="1:9" s="53" customFormat="1">
      <c r="A1645" s="49"/>
      <c r="B1645" s="50"/>
      <c r="C1645" s="51"/>
      <c r="D1645" s="49"/>
      <c r="E1645" s="52"/>
      <c r="F1645" s="52"/>
      <c r="G1645" s="52"/>
      <c r="H1645" s="52"/>
      <c r="I1645" s="52"/>
    </row>
    <row r="1646" spans="1:9" s="53" customFormat="1">
      <c r="A1646" s="49"/>
      <c r="B1646" s="50"/>
      <c r="C1646" s="51"/>
      <c r="D1646" s="49"/>
      <c r="E1646" s="52"/>
      <c r="F1646" s="52"/>
      <c r="G1646" s="52"/>
      <c r="H1646" s="52"/>
      <c r="I1646" s="52"/>
    </row>
    <row r="1647" spans="1:9" s="53" customFormat="1">
      <c r="A1647" s="49"/>
      <c r="B1647" s="50"/>
      <c r="C1647" s="51"/>
      <c r="D1647" s="49"/>
      <c r="E1647" s="52"/>
      <c r="F1647" s="52"/>
      <c r="G1647" s="52"/>
      <c r="H1647" s="52"/>
      <c r="I1647" s="52"/>
    </row>
    <row r="1648" spans="1:9" s="53" customFormat="1">
      <c r="A1648" s="49"/>
      <c r="B1648" s="50"/>
      <c r="C1648" s="51"/>
      <c r="D1648" s="49"/>
      <c r="E1648" s="52"/>
      <c r="F1648" s="52"/>
      <c r="G1648" s="52"/>
      <c r="H1648" s="52"/>
      <c r="I1648" s="52"/>
    </row>
    <row r="1649" spans="1:9" s="53" customFormat="1">
      <c r="A1649" s="49"/>
      <c r="B1649" s="50"/>
      <c r="C1649" s="51"/>
      <c r="D1649" s="49"/>
      <c r="E1649" s="52"/>
      <c r="F1649" s="52"/>
      <c r="G1649" s="52"/>
      <c r="H1649" s="52"/>
      <c r="I1649" s="52"/>
    </row>
    <row r="1650" spans="1:9" s="53" customFormat="1">
      <c r="A1650" s="49"/>
      <c r="B1650" s="50"/>
      <c r="C1650" s="51"/>
      <c r="D1650" s="49"/>
      <c r="E1650" s="52"/>
      <c r="F1650" s="52"/>
      <c r="G1650" s="52"/>
      <c r="H1650" s="52"/>
      <c r="I1650" s="52"/>
    </row>
    <row r="1651" spans="1:9" s="53" customFormat="1">
      <c r="A1651" s="49"/>
      <c r="B1651" s="50"/>
      <c r="C1651" s="51"/>
      <c r="D1651" s="49"/>
      <c r="E1651" s="52"/>
      <c r="F1651" s="52"/>
      <c r="G1651" s="52"/>
      <c r="H1651" s="52"/>
      <c r="I1651" s="52"/>
    </row>
    <row r="1652" spans="1:9" s="53" customFormat="1">
      <c r="A1652" s="49"/>
      <c r="B1652" s="50"/>
      <c r="C1652" s="51"/>
      <c r="D1652" s="49"/>
      <c r="E1652" s="52"/>
      <c r="F1652" s="52"/>
      <c r="G1652" s="52"/>
      <c r="H1652" s="52"/>
      <c r="I1652" s="52"/>
    </row>
    <row r="1653" spans="1:9" s="53" customFormat="1">
      <c r="A1653" s="49"/>
      <c r="B1653" s="50"/>
      <c r="C1653" s="51"/>
      <c r="D1653" s="49"/>
      <c r="E1653" s="52"/>
      <c r="F1653" s="52"/>
      <c r="G1653" s="52"/>
      <c r="H1653" s="52"/>
      <c r="I1653" s="52"/>
    </row>
    <row r="1654" spans="1:9" s="53" customFormat="1">
      <c r="A1654" s="49"/>
      <c r="B1654" s="50"/>
      <c r="C1654" s="51"/>
      <c r="D1654" s="49"/>
      <c r="E1654" s="52"/>
      <c r="F1654" s="52"/>
      <c r="G1654" s="52"/>
      <c r="H1654" s="52"/>
      <c r="I1654" s="52"/>
    </row>
    <row r="1655" spans="1:9" s="53" customFormat="1">
      <c r="A1655" s="49"/>
      <c r="B1655" s="50"/>
      <c r="C1655" s="51"/>
      <c r="D1655" s="49"/>
      <c r="E1655" s="52"/>
      <c r="F1655" s="52"/>
      <c r="G1655" s="52"/>
      <c r="H1655" s="52"/>
      <c r="I1655" s="52"/>
    </row>
    <row r="1656" spans="1:9" s="53" customFormat="1">
      <c r="A1656" s="49"/>
      <c r="B1656" s="50"/>
      <c r="C1656" s="51"/>
      <c r="D1656" s="49"/>
      <c r="E1656" s="52"/>
      <c r="F1656" s="52"/>
      <c r="G1656" s="52"/>
      <c r="H1656" s="52"/>
      <c r="I1656" s="52"/>
    </row>
    <row r="1657" spans="1:9" s="53" customFormat="1">
      <c r="A1657" s="49"/>
      <c r="B1657" s="50"/>
      <c r="C1657" s="51"/>
      <c r="D1657" s="49"/>
      <c r="E1657" s="52"/>
      <c r="F1657" s="52"/>
      <c r="G1657" s="52"/>
      <c r="H1657" s="52"/>
      <c r="I1657" s="52"/>
    </row>
    <row r="1658" spans="1:9" s="53" customFormat="1">
      <c r="A1658" s="49"/>
      <c r="B1658" s="50"/>
      <c r="C1658" s="51"/>
      <c r="D1658" s="49"/>
      <c r="E1658" s="52"/>
      <c r="F1658" s="52"/>
      <c r="G1658" s="52"/>
      <c r="H1658" s="52"/>
      <c r="I1658" s="52"/>
    </row>
    <row r="1659" spans="1:9" s="53" customFormat="1">
      <c r="A1659" s="49"/>
      <c r="B1659" s="50"/>
      <c r="C1659" s="51"/>
      <c r="D1659" s="49"/>
      <c r="E1659" s="52"/>
      <c r="F1659" s="52"/>
      <c r="G1659" s="52"/>
      <c r="H1659" s="52"/>
      <c r="I1659" s="52"/>
    </row>
    <row r="1660" spans="1:9" s="53" customFormat="1">
      <c r="A1660" s="49"/>
      <c r="B1660" s="50"/>
      <c r="C1660" s="51"/>
      <c r="D1660" s="49"/>
      <c r="E1660" s="52"/>
      <c r="F1660" s="52"/>
      <c r="G1660" s="52"/>
      <c r="H1660" s="52"/>
      <c r="I1660" s="52"/>
    </row>
    <row r="1661" spans="1:9" s="53" customFormat="1">
      <c r="A1661" s="49"/>
      <c r="B1661" s="50"/>
      <c r="C1661" s="51"/>
      <c r="D1661" s="49"/>
      <c r="E1661" s="52"/>
      <c r="F1661" s="52"/>
      <c r="G1661" s="52"/>
      <c r="H1661" s="52"/>
      <c r="I1661" s="52"/>
    </row>
    <row r="1662" spans="1:9" s="53" customFormat="1">
      <c r="A1662" s="49"/>
      <c r="B1662" s="50"/>
      <c r="C1662" s="51"/>
      <c r="D1662" s="49"/>
      <c r="E1662" s="52"/>
      <c r="F1662" s="52"/>
      <c r="G1662" s="52"/>
      <c r="H1662" s="52"/>
      <c r="I1662" s="52"/>
    </row>
    <row r="1663" spans="1:9" s="53" customFormat="1">
      <c r="A1663" s="49"/>
      <c r="B1663" s="50"/>
      <c r="C1663" s="51"/>
      <c r="D1663" s="49"/>
      <c r="E1663" s="52"/>
      <c r="F1663" s="52"/>
      <c r="G1663" s="52"/>
      <c r="H1663" s="52"/>
      <c r="I1663" s="52"/>
    </row>
    <row r="1664" spans="1:9" s="53" customFormat="1">
      <c r="A1664" s="49"/>
      <c r="B1664" s="50"/>
      <c r="C1664" s="51"/>
      <c r="D1664" s="49"/>
      <c r="E1664" s="52"/>
      <c r="F1664" s="52"/>
      <c r="G1664" s="52"/>
      <c r="H1664" s="52"/>
      <c r="I1664" s="52"/>
    </row>
    <row r="1665" spans="1:9" s="53" customFormat="1">
      <c r="A1665" s="49"/>
      <c r="B1665" s="50"/>
      <c r="C1665" s="51"/>
      <c r="D1665" s="49"/>
      <c r="E1665" s="52"/>
      <c r="F1665" s="52"/>
      <c r="G1665" s="52"/>
      <c r="H1665" s="52"/>
      <c r="I1665" s="52"/>
    </row>
    <row r="1666" spans="1:9" s="53" customFormat="1">
      <c r="A1666" s="49"/>
      <c r="B1666" s="50"/>
      <c r="C1666" s="51"/>
      <c r="D1666" s="49"/>
      <c r="E1666" s="52"/>
      <c r="F1666" s="52"/>
      <c r="G1666" s="52"/>
      <c r="H1666" s="52"/>
      <c r="I1666" s="52"/>
    </row>
    <row r="1667" spans="1:9" s="53" customFormat="1">
      <c r="A1667" s="49"/>
      <c r="B1667" s="50"/>
      <c r="C1667" s="51"/>
      <c r="D1667" s="49"/>
      <c r="E1667" s="52"/>
      <c r="F1667" s="52"/>
      <c r="G1667" s="52"/>
      <c r="H1667" s="52"/>
      <c r="I1667" s="52"/>
    </row>
    <row r="1668" spans="1:9" s="53" customFormat="1">
      <c r="A1668" s="49"/>
      <c r="B1668" s="50"/>
      <c r="C1668" s="51"/>
      <c r="D1668" s="49"/>
      <c r="E1668" s="52"/>
      <c r="F1668" s="52"/>
      <c r="G1668" s="52"/>
      <c r="H1668" s="52"/>
      <c r="I1668" s="52"/>
    </row>
    <row r="1669" spans="1:9" s="53" customFormat="1">
      <c r="A1669" s="49"/>
      <c r="B1669" s="50"/>
      <c r="C1669" s="51"/>
      <c r="D1669" s="49"/>
      <c r="E1669" s="52"/>
      <c r="F1669" s="52"/>
      <c r="G1669" s="52"/>
      <c r="H1669" s="52"/>
      <c r="I1669" s="52"/>
    </row>
    <row r="1670" spans="1:9" s="53" customFormat="1">
      <c r="A1670" s="49"/>
      <c r="B1670" s="50"/>
      <c r="C1670" s="51"/>
      <c r="D1670" s="49"/>
      <c r="E1670" s="52"/>
      <c r="F1670" s="52"/>
      <c r="G1670" s="52"/>
      <c r="H1670" s="52"/>
      <c r="I1670" s="52"/>
    </row>
    <row r="1671" spans="1:9" s="53" customFormat="1">
      <c r="A1671" s="49"/>
      <c r="B1671" s="50"/>
      <c r="C1671" s="51"/>
      <c r="D1671" s="49"/>
      <c r="E1671" s="52"/>
      <c r="F1671" s="52"/>
      <c r="G1671" s="52"/>
      <c r="H1671" s="52"/>
      <c r="I1671" s="52"/>
    </row>
    <row r="1672" spans="1:9" s="53" customFormat="1">
      <c r="A1672" s="49"/>
      <c r="B1672" s="50"/>
      <c r="C1672" s="51"/>
      <c r="D1672" s="49"/>
      <c r="E1672" s="52"/>
      <c r="F1672" s="52"/>
      <c r="G1672" s="52"/>
      <c r="H1672" s="52"/>
      <c r="I1672" s="52"/>
    </row>
    <row r="1673" spans="1:9" s="53" customFormat="1">
      <c r="A1673" s="49"/>
      <c r="B1673" s="50"/>
      <c r="C1673" s="51"/>
      <c r="D1673" s="49"/>
      <c r="E1673" s="52"/>
      <c r="F1673" s="52"/>
      <c r="G1673" s="52"/>
      <c r="H1673" s="52"/>
      <c r="I1673" s="52"/>
    </row>
    <row r="1674" spans="1:9" s="53" customFormat="1">
      <c r="A1674" s="49"/>
      <c r="B1674" s="50"/>
      <c r="C1674" s="51"/>
      <c r="D1674" s="49"/>
      <c r="E1674" s="52"/>
      <c r="F1674" s="52"/>
      <c r="G1674" s="52"/>
      <c r="H1674" s="52"/>
      <c r="I1674" s="52"/>
    </row>
    <row r="1675" spans="1:9" s="53" customFormat="1">
      <c r="A1675" s="49"/>
      <c r="B1675" s="50"/>
      <c r="C1675" s="51"/>
      <c r="D1675" s="49"/>
      <c r="E1675" s="52"/>
      <c r="F1675" s="52"/>
      <c r="G1675" s="52"/>
      <c r="H1675" s="52"/>
      <c r="I1675" s="52"/>
    </row>
    <row r="1676" spans="1:9" s="53" customFormat="1">
      <c r="A1676" s="49"/>
      <c r="B1676" s="50"/>
      <c r="C1676" s="51"/>
      <c r="D1676" s="49"/>
      <c r="E1676" s="52"/>
      <c r="F1676" s="52"/>
      <c r="G1676" s="52"/>
      <c r="H1676" s="52"/>
      <c r="I1676" s="52"/>
    </row>
    <row r="1677" spans="1:9" s="53" customFormat="1">
      <c r="A1677" s="49"/>
      <c r="B1677" s="50"/>
      <c r="C1677" s="51"/>
      <c r="D1677" s="49"/>
      <c r="E1677" s="52"/>
      <c r="F1677" s="52"/>
      <c r="G1677" s="52"/>
      <c r="H1677" s="52"/>
      <c r="I1677" s="52"/>
    </row>
    <row r="1678" spans="1:9" s="53" customFormat="1">
      <c r="A1678" s="49"/>
      <c r="B1678" s="50"/>
      <c r="C1678" s="51"/>
      <c r="D1678" s="49"/>
      <c r="E1678" s="52"/>
      <c r="F1678" s="52"/>
      <c r="G1678" s="52"/>
      <c r="H1678" s="52"/>
      <c r="I1678" s="52"/>
    </row>
    <row r="1679" spans="1:9" s="53" customFormat="1">
      <c r="A1679" s="49"/>
      <c r="B1679" s="50"/>
      <c r="C1679" s="51"/>
      <c r="D1679" s="49"/>
      <c r="E1679" s="52"/>
      <c r="F1679" s="52"/>
      <c r="G1679" s="52"/>
      <c r="H1679" s="52"/>
      <c r="I1679" s="52"/>
    </row>
    <row r="1680" spans="1:9" s="53" customFormat="1">
      <c r="A1680" s="49"/>
      <c r="B1680" s="50"/>
      <c r="C1680" s="51"/>
      <c r="D1680" s="49"/>
      <c r="E1680" s="52"/>
      <c r="F1680" s="52"/>
      <c r="G1680" s="52"/>
      <c r="H1680" s="52"/>
      <c r="I1680" s="52"/>
    </row>
    <row r="1681" spans="1:9" s="53" customFormat="1">
      <c r="A1681" s="49"/>
      <c r="B1681" s="50"/>
      <c r="C1681" s="51"/>
      <c r="D1681" s="49"/>
      <c r="E1681" s="52"/>
      <c r="F1681" s="52"/>
      <c r="G1681" s="52"/>
      <c r="H1681" s="52"/>
      <c r="I1681" s="52"/>
    </row>
    <row r="1682" spans="1:9" s="53" customFormat="1">
      <c r="A1682" s="49"/>
      <c r="B1682" s="50"/>
      <c r="C1682" s="51"/>
      <c r="D1682" s="49"/>
      <c r="E1682" s="52"/>
      <c r="F1682" s="52"/>
      <c r="G1682" s="52"/>
      <c r="H1682" s="52"/>
      <c r="I1682" s="52"/>
    </row>
    <row r="1683" spans="1:9" s="53" customFormat="1">
      <c r="A1683" s="49"/>
      <c r="B1683" s="50"/>
      <c r="C1683" s="51"/>
      <c r="D1683" s="49"/>
      <c r="E1683" s="52"/>
      <c r="F1683" s="52"/>
      <c r="G1683" s="52"/>
      <c r="H1683" s="52"/>
      <c r="I1683" s="52"/>
    </row>
    <row r="1684" spans="1:9" s="53" customFormat="1">
      <c r="A1684" s="49"/>
      <c r="B1684" s="50"/>
      <c r="C1684" s="51"/>
      <c r="D1684" s="49"/>
      <c r="E1684" s="52"/>
      <c r="F1684" s="52"/>
      <c r="G1684" s="52"/>
      <c r="H1684" s="52"/>
      <c r="I1684" s="52"/>
    </row>
    <row r="1685" spans="1:9" s="53" customFormat="1">
      <c r="A1685" s="49"/>
      <c r="B1685" s="50"/>
      <c r="C1685" s="51"/>
      <c r="D1685" s="49"/>
      <c r="E1685" s="52"/>
      <c r="F1685" s="52"/>
      <c r="G1685" s="52"/>
      <c r="H1685" s="52"/>
      <c r="I1685" s="52"/>
    </row>
    <row r="1686" spans="1:9" s="53" customFormat="1">
      <c r="A1686" s="49"/>
      <c r="B1686" s="50"/>
      <c r="C1686" s="51"/>
      <c r="D1686" s="49"/>
      <c r="E1686" s="52"/>
      <c r="F1686" s="52"/>
      <c r="G1686" s="52"/>
      <c r="H1686" s="52"/>
      <c r="I1686" s="52"/>
    </row>
    <row r="1687" spans="1:9" s="53" customFormat="1">
      <c r="A1687" s="49"/>
      <c r="B1687" s="50"/>
      <c r="C1687" s="51"/>
      <c r="D1687" s="49"/>
      <c r="E1687" s="52"/>
      <c r="F1687" s="52"/>
      <c r="G1687" s="52"/>
      <c r="H1687" s="52"/>
      <c r="I1687" s="52"/>
    </row>
    <row r="1688" spans="1:9" s="53" customFormat="1">
      <c r="A1688" s="49"/>
      <c r="B1688" s="50"/>
      <c r="C1688" s="51"/>
      <c r="D1688" s="49"/>
      <c r="E1688" s="52"/>
      <c r="F1688" s="52"/>
      <c r="G1688" s="52"/>
      <c r="H1688" s="52"/>
      <c r="I1688" s="52"/>
    </row>
    <row r="1689" spans="1:9" s="53" customFormat="1">
      <c r="A1689" s="49"/>
      <c r="B1689" s="50"/>
      <c r="C1689" s="51"/>
      <c r="D1689" s="49"/>
      <c r="E1689" s="52"/>
      <c r="F1689" s="52"/>
      <c r="G1689" s="52"/>
      <c r="H1689" s="52"/>
      <c r="I1689" s="52"/>
    </row>
    <row r="1690" spans="1:9" s="53" customFormat="1">
      <c r="A1690" s="49"/>
      <c r="B1690" s="50"/>
      <c r="C1690" s="51"/>
      <c r="D1690" s="49"/>
      <c r="E1690" s="52"/>
      <c r="F1690" s="52"/>
      <c r="G1690" s="52"/>
      <c r="H1690" s="52"/>
      <c r="I1690" s="52"/>
    </row>
    <row r="1691" spans="1:9" s="53" customFormat="1">
      <c r="A1691" s="49"/>
      <c r="B1691" s="50"/>
      <c r="C1691" s="51"/>
      <c r="D1691" s="49"/>
      <c r="E1691" s="52"/>
      <c r="F1691" s="52"/>
      <c r="G1691" s="52"/>
      <c r="H1691" s="52"/>
      <c r="I1691" s="52"/>
    </row>
    <row r="1692" spans="1:9" s="53" customFormat="1">
      <c r="A1692" s="49"/>
      <c r="B1692" s="50"/>
      <c r="C1692" s="51"/>
      <c r="D1692" s="49"/>
      <c r="E1692" s="52"/>
      <c r="F1692" s="52"/>
      <c r="G1692" s="52"/>
      <c r="H1692" s="52"/>
      <c r="I1692" s="52"/>
    </row>
    <row r="1693" spans="1:9" s="53" customFormat="1">
      <c r="A1693" s="49"/>
      <c r="B1693" s="50"/>
      <c r="C1693" s="51"/>
      <c r="D1693" s="49"/>
      <c r="E1693" s="52"/>
      <c r="F1693" s="52"/>
      <c r="G1693" s="52"/>
      <c r="H1693" s="52"/>
      <c r="I1693" s="52"/>
    </row>
    <row r="1694" spans="1:9" s="53" customFormat="1">
      <c r="A1694" s="49"/>
      <c r="B1694" s="50"/>
      <c r="C1694" s="51"/>
      <c r="D1694" s="49"/>
      <c r="E1694" s="52"/>
      <c r="F1694" s="52"/>
      <c r="G1694" s="52"/>
      <c r="H1694" s="52"/>
      <c r="I1694" s="52"/>
    </row>
    <row r="1695" spans="1:9" s="53" customFormat="1">
      <c r="A1695" s="49"/>
      <c r="B1695" s="50"/>
      <c r="C1695" s="51"/>
      <c r="D1695" s="49"/>
      <c r="E1695" s="52"/>
      <c r="F1695" s="52"/>
      <c r="G1695" s="52"/>
      <c r="H1695" s="52"/>
      <c r="I1695" s="52"/>
    </row>
    <row r="1696" spans="1:9" s="53" customFormat="1">
      <c r="A1696" s="49"/>
      <c r="B1696" s="50"/>
      <c r="C1696" s="51"/>
      <c r="D1696" s="49"/>
      <c r="E1696" s="52"/>
      <c r="F1696" s="52"/>
      <c r="G1696" s="52"/>
      <c r="H1696" s="52"/>
      <c r="I1696" s="52"/>
    </row>
    <row r="1697" spans="1:9" s="53" customFormat="1">
      <c r="A1697" s="49"/>
      <c r="B1697" s="50"/>
      <c r="C1697" s="51"/>
      <c r="D1697" s="49"/>
      <c r="E1697" s="52"/>
      <c r="F1697" s="52"/>
      <c r="G1697" s="52"/>
      <c r="H1697" s="52"/>
      <c r="I1697" s="52"/>
    </row>
    <row r="1698" spans="1:9" s="53" customFormat="1">
      <c r="A1698" s="49"/>
      <c r="B1698" s="50"/>
      <c r="C1698" s="51"/>
      <c r="D1698" s="49"/>
      <c r="E1698" s="52"/>
      <c r="F1698" s="52"/>
      <c r="G1698" s="52"/>
      <c r="H1698" s="52"/>
      <c r="I1698" s="52"/>
    </row>
    <row r="1699" spans="1:9" s="53" customFormat="1">
      <c r="A1699" s="49"/>
      <c r="B1699" s="50"/>
      <c r="C1699" s="51"/>
      <c r="D1699" s="49"/>
      <c r="E1699" s="52"/>
      <c r="F1699" s="52"/>
      <c r="G1699" s="52"/>
      <c r="H1699" s="52"/>
      <c r="I1699" s="52"/>
    </row>
    <row r="1700" spans="1:9" s="53" customFormat="1">
      <c r="A1700" s="49"/>
      <c r="B1700" s="50"/>
      <c r="C1700" s="51"/>
      <c r="D1700" s="49"/>
      <c r="E1700" s="52"/>
      <c r="F1700" s="52"/>
      <c r="G1700" s="52"/>
      <c r="H1700" s="52"/>
      <c r="I1700" s="52"/>
    </row>
    <row r="1701" spans="1:9" s="53" customFormat="1">
      <c r="A1701" s="49"/>
      <c r="B1701" s="50"/>
      <c r="C1701" s="51"/>
      <c r="D1701" s="49"/>
      <c r="E1701" s="52"/>
      <c r="F1701" s="52"/>
      <c r="G1701" s="52"/>
      <c r="H1701" s="52"/>
      <c r="I1701" s="52"/>
    </row>
    <row r="1702" spans="1:9" s="53" customFormat="1">
      <c r="A1702" s="49"/>
      <c r="B1702" s="50"/>
      <c r="C1702" s="51"/>
      <c r="D1702" s="49"/>
      <c r="E1702" s="52"/>
      <c r="F1702" s="52"/>
      <c r="G1702" s="52"/>
      <c r="H1702" s="52"/>
      <c r="I1702" s="52"/>
    </row>
    <row r="1703" spans="1:9" s="53" customFormat="1">
      <c r="A1703" s="49"/>
      <c r="B1703" s="50"/>
      <c r="C1703" s="51"/>
      <c r="D1703" s="49"/>
      <c r="E1703" s="52"/>
      <c r="F1703" s="52"/>
      <c r="G1703" s="52"/>
      <c r="H1703" s="52"/>
      <c r="I1703" s="52"/>
    </row>
    <row r="1704" spans="1:9" s="53" customFormat="1">
      <c r="A1704" s="49"/>
      <c r="B1704" s="50"/>
      <c r="C1704" s="51"/>
      <c r="D1704" s="49"/>
      <c r="E1704" s="52"/>
      <c r="F1704" s="52"/>
      <c r="G1704" s="52"/>
      <c r="H1704" s="52"/>
      <c r="I1704" s="52"/>
    </row>
    <row r="1705" spans="1:9" s="53" customFormat="1">
      <c r="A1705" s="49"/>
      <c r="B1705" s="50"/>
      <c r="C1705" s="51"/>
      <c r="D1705" s="49"/>
      <c r="E1705" s="52"/>
      <c r="F1705" s="52"/>
      <c r="G1705" s="52"/>
      <c r="H1705" s="52"/>
      <c r="I1705" s="52"/>
    </row>
    <row r="1706" spans="1:9" s="53" customFormat="1">
      <c r="A1706" s="49"/>
      <c r="B1706" s="50"/>
      <c r="C1706" s="51"/>
      <c r="D1706" s="49"/>
      <c r="E1706" s="52"/>
      <c r="F1706" s="52"/>
      <c r="G1706" s="52"/>
      <c r="H1706" s="52"/>
      <c r="I1706" s="52"/>
    </row>
    <row r="1707" spans="1:9" s="53" customFormat="1">
      <c r="A1707" s="49"/>
      <c r="B1707" s="50"/>
      <c r="C1707" s="51"/>
      <c r="D1707" s="49"/>
      <c r="E1707" s="52"/>
      <c r="F1707" s="52"/>
      <c r="G1707" s="52"/>
      <c r="H1707" s="52"/>
      <c r="I1707" s="52"/>
    </row>
    <row r="1708" spans="1:9" s="53" customFormat="1">
      <c r="A1708" s="49"/>
      <c r="B1708" s="50"/>
      <c r="C1708" s="51"/>
      <c r="D1708" s="49"/>
      <c r="E1708" s="52"/>
      <c r="F1708" s="52"/>
      <c r="G1708" s="52"/>
      <c r="H1708" s="52"/>
      <c r="I1708" s="52"/>
    </row>
    <row r="1709" spans="1:9" s="53" customFormat="1">
      <c r="A1709" s="49"/>
      <c r="B1709" s="50"/>
      <c r="C1709" s="51"/>
      <c r="D1709" s="49"/>
      <c r="E1709" s="52"/>
      <c r="F1709" s="52"/>
      <c r="G1709" s="52"/>
      <c r="H1709" s="52"/>
      <c r="I1709" s="52"/>
    </row>
    <row r="1710" spans="1:9" s="53" customFormat="1">
      <c r="A1710" s="49"/>
      <c r="B1710" s="50"/>
      <c r="C1710" s="51"/>
      <c r="D1710" s="49"/>
      <c r="E1710" s="52"/>
      <c r="F1710" s="52"/>
      <c r="G1710" s="52"/>
      <c r="H1710" s="52"/>
      <c r="I1710" s="52"/>
    </row>
    <row r="1711" spans="1:9" s="53" customFormat="1">
      <c r="A1711" s="49"/>
      <c r="B1711" s="50"/>
      <c r="C1711" s="51"/>
      <c r="D1711" s="49"/>
      <c r="E1711" s="52"/>
      <c r="F1711" s="52"/>
      <c r="G1711" s="52"/>
      <c r="H1711" s="52"/>
      <c r="I1711" s="52"/>
    </row>
    <row r="1712" spans="1:9" s="53" customFormat="1">
      <c r="A1712" s="49"/>
      <c r="B1712" s="50"/>
      <c r="C1712" s="51"/>
      <c r="D1712" s="49"/>
      <c r="E1712" s="52"/>
      <c r="F1712" s="52"/>
      <c r="G1712" s="52"/>
      <c r="H1712" s="52"/>
      <c r="I1712" s="52"/>
    </row>
    <row r="1713" spans="1:9" s="53" customFormat="1">
      <c r="A1713" s="49"/>
      <c r="B1713" s="50"/>
      <c r="C1713" s="51"/>
      <c r="D1713" s="49"/>
      <c r="E1713" s="52"/>
      <c r="F1713" s="52"/>
      <c r="G1713" s="52"/>
      <c r="H1713" s="52"/>
      <c r="I1713" s="52"/>
    </row>
    <row r="1714" spans="1:9" s="53" customFormat="1">
      <c r="A1714" s="49"/>
      <c r="B1714" s="50"/>
      <c r="C1714" s="51"/>
      <c r="D1714" s="49"/>
      <c r="E1714" s="52"/>
      <c r="F1714" s="52"/>
      <c r="G1714" s="52"/>
      <c r="H1714" s="52"/>
      <c r="I1714" s="52"/>
    </row>
    <row r="1715" spans="1:9" s="53" customFormat="1">
      <c r="A1715" s="49"/>
      <c r="B1715" s="50"/>
      <c r="C1715" s="51"/>
      <c r="D1715" s="49"/>
      <c r="E1715" s="52"/>
      <c r="F1715" s="52"/>
      <c r="G1715" s="52"/>
      <c r="H1715" s="52"/>
      <c r="I1715" s="52"/>
    </row>
    <row r="1716" spans="1:9" s="53" customFormat="1">
      <c r="A1716" s="49"/>
      <c r="B1716" s="50"/>
      <c r="C1716" s="51"/>
      <c r="D1716" s="49"/>
      <c r="E1716" s="52"/>
      <c r="F1716" s="52"/>
      <c r="G1716" s="52"/>
      <c r="H1716" s="52"/>
      <c r="I1716" s="52"/>
    </row>
    <row r="1717" spans="1:9" s="53" customFormat="1">
      <c r="A1717" s="49"/>
      <c r="B1717" s="50"/>
      <c r="C1717" s="51"/>
      <c r="D1717" s="49"/>
      <c r="E1717" s="52"/>
      <c r="F1717" s="52"/>
      <c r="G1717" s="52"/>
      <c r="H1717" s="52"/>
      <c r="I1717" s="52"/>
    </row>
    <row r="1718" spans="1:9" s="53" customFormat="1">
      <c r="A1718" s="49"/>
      <c r="B1718" s="50"/>
      <c r="C1718" s="51"/>
      <c r="D1718" s="49"/>
      <c r="E1718" s="52"/>
      <c r="F1718" s="52"/>
      <c r="G1718" s="52"/>
      <c r="H1718" s="52"/>
      <c r="I1718" s="52"/>
    </row>
    <row r="1719" spans="1:9" s="53" customFormat="1">
      <c r="A1719" s="49"/>
      <c r="B1719" s="50"/>
      <c r="C1719" s="51"/>
      <c r="D1719" s="49"/>
      <c r="E1719" s="52"/>
      <c r="F1719" s="52"/>
      <c r="G1719" s="52"/>
      <c r="H1719" s="52"/>
      <c r="I1719" s="52"/>
    </row>
    <row r="1720" spans="1:9" s="53" customFormat="1">
      <c r="A1720" s="49"/>
      <c r="B1720" s="50"/>
      <c r="C1720" s="51"/>
      <c r="D1720" s="49"/>
      <c r="E1720" s="52"/>
      <c r="F1720" s="52"/>
      <c r="G1720" s="52"/>
      <c r="H1720" s="52"/>
      <c r="I1720" s="52"/>
    </row>
    <row r="1721" spans="1:9" s="53" customFormat="1">
      <c r="A1721" s="49"/>
      <c r="B1721" s="50"/>
      <c r="C1721" s="51"/>
      <c r="D1721" s="49"/>
      <c r="E1721" s="52"/>
      <c r="F1721" s="52"/>
      <c r="G1721" s="52"/>
      <c r="H1721" s="52"/>
      <c r="I1721" s="52"/>
    </row>
    <row r="1722" spans="1:9" s="53" customFormat="1">
      <c r="A1722" s="49"/>
      <c r="B1722" s="50"/>
      <c r="C1722" s="51"/>
      <c r="D1722" s="49"/>
      <c r="E1722" s="52"/>
      <c r="F1722" s="52"/>
      <c r="G1722" s="52"/>
      <c r="H1722" s="52"/>
      <c r="I1722" s="52"/>
    </row>
    <row r="1723" spans="1:9" s="53" customFormat="1">
      <c r="A1723" s="49"/>
      <c r="B1723" s="50"/>
      <c r="C1723" s="51"/>
      <c r="D1723" s="49"/>
      <c r="E1723" s="52"/>
      <c r="F1723" s="52"/>
      <c r="G1723" s="52"/>
      <c r="H1723" s="52"/>
      <c r="I1723" s="52"/>
    </row>
    <row r="1724" spans="1:9" s="53" customFormat="1">
      <c r="A1724" s="49"/>
      <c r="B1724" s="50"/>
      <c r="C1724" s="51"/>
      <c r="D1724" s="49"/>
      <c r="E1724" s="52"/>
      <c r="F1724" s="52"/>
      <c r="G1724" s="52"/>
      <c r="H1724" s="52"/>
      <c r="I1724" s="52"/>
    </row>
    <row r="1725" spans="1:9" s="53" customFormat="1">
      <c r="A1725" s="49"/>
      <c r="B1725" s="50"/>
      <c r="C1725" s="51"/>
      <c r="D1725" s="49"/>
      <c r="E1725" s="52"/>
      <c r="F1725" s="52"/>
      <c r="G1725" s="52"/>
      <c r="H1725" s="52"/>
      <c r="I1725" s="52"/>
    </row>
    <row r="1726" spans="1:9" s="53" customFormat="1">
      <c r="A1726" s="49"/>
      <c r="B1726" s="50"/>
      <c r="C1726" s="51"/>
      <c r="D1726" s="49"/>
      <c r="E1726" s="52"/>
      <c r="F1726" s="52"/>
      <c r="G1726" s="52"/>
      <c r="H1726" s="52"/>
      <c r="I1726" s="52"/>
    </row>
    <row r="1727" spans="1:9" s="53" customFormat="1">
      <c r="A1727" s="49"/>
      <c r="B1727" s="50"/>
      <c r="C1727" s="51"/>
      <c r="D1727" s="49"/>
      <c r="E1727" s="52"/>
      <c r="F1727" s="52"/>
      <c r="G1727" s="52"/>
      <c r="H1727" s="52"/>
      <c r="I1727" s="52"/>
    </row>
    <row r="1728" spans="1:9" s="53" customFormat="1">
      <c r="A1728" s="49"/>
      <c r="B1728" s="50"/>
      <c r="C1728" s="51"/>
      <c r="D1728" s="49"/>
      <c r="E1728" s="52"/>
      <c r="F1728" s="52"/>
      <c r="G1728" s="52"/>
      <c r="H1728" s="52"/>
      <c r="I1728" s="52"/>
    </row>
    <row r="1729" spans="1:9" s="53" customFormat="1">
      <c r="A1729" s="49"/>
      <c r="B1729" s="50"/>
      <c r="C1729" s="51"/>
      <c r="D1729" s="49"/>
      <c r="E1729" s="52"/>
      <c r="F1729" s="52"/>
      <c r="G1729" s="52"/>
      <c r="H1729" s="52"/>
      <c r="I1729" s="52"/>
    </row>
    <row r="1730" spans="1:9" s="53" customFormat="1">
      <c r="A1730" s="49"/>
      <c r="B1730" s="50"/>
      <c r="C1730" s="51"/>
      <c r="D1730" s="49"/>
      <c r="E1730" s="52"/>
      <c r="F1730" s="52"/>
      <c r="G1730" s="52"/>
      <c r="H1730" s="52"/>
      <c r="I1730" s="52"/>
    </row>
    <row r="1731" spans="1:9" s="53" customFormat="1">
      <c r="A1731" s="49"/>
      <c r="B1731" s="50"/>
      <c r="C1731" s="51"/>
      <c r="D1731" s="49"/>
      <c r="E1731" s="52"/>
      <c r="F1731" s="52"/>
      <c r="G1731" s="52"/>
      <c r="H1731" s="52"/>
      <c r="I1731" s="52"/>
    </row>
    <row r="1732" spans="1:9" s="53" customFormat="1">
      <c r="A1732" s="49"/>
      <c r="B1732" s="50"/>
      <c r="C1732" s="51"/>
      <c r="D1732" s="49"/>
      <c r="E1732" s="52"/>
      <c r="F1732" s="52"/>
      <c r="G1732" s="52"/>
      <c r="H1732" s="52"/>
      <c r="I1732" s="52"/>
    </row>
    <row r="1733" spans="1:9" s="53" customFormat="1">
      <c r="A1733" s="49"/>
      <c r="B1733" s="50"/>
      <c r="C1733" s="51"/>
      <c r="D1733" s="49"/>
      <c r="E1733" s="52"/>
      <c r="F1733" s="52"/>
      <c r="G1733" s="52"/>
      <c r="H1733" s="52"/>
      <c r="I1733" s="52"/>
    </row>
    <row r="1734" spans="1:9" s="53" customFormat="1">
      <c r="A1734" s="49"/>
      <c r="B1734" s="50"/>
      <c r="C1734" s="51"/>
      <c r="D1734" s="49"/>
      <c r="E1734" s="52"/>
      <c r="F1734" s="52"/>
      <c r="G1734" s="52"/>
      <c r="H1734" s="52"/>
      <c r="I1734" s="52"/>
    </row>
    <row r="1735" spans="1:9" s="53" customFormat="1">
      <c r="A1735" s="49"/>
      <c r="B1735" s="50"/>
      <c r="C1735" s="51"/>
      <c r="D1735" s="49"/>
      <c r="E1735" s="52"/>
      <c r="F1735" s="52"/>
      <c r="G1735" s="52"/>
      <c r="H1735" s="52"/>
      <c r="I1735" s="52"/>
    </row>
    <row r="1736" spans="1:9" s="53" customFormat="1">
      <c r="A1736" s="49"/>
      <c r="B1736" s="50"/>
      <c r="C1736" s="51"/>
      <c r="D1736" s="49"/>
      <c r="E1736" s="52"/>
      <c r="F1736" s="52"/>
      <c r="G1736" s="52"/>
      <c r="H1736" s="52"/>
      <c r="I1736" s="52"/>
    </row>
    <row r="1737" spans="1:9" s="53" customFormat="1">
      <c r="A1737" s="49"/>
      <c r="B1737" s="50"/>
      <c r="C1737" s="51"/>
      <c r="D1737" s="49"/>
      <c r="E1737" s="52"/>
      <c r="F1737" s="52"/>
      <c r="G1737" s="52"/>
      <c r="H1737" s="52"/>
      <c r="I1737" s="52"/>
    </row>
    <row r="1738" spans="1:9" s="53" customFormat="1">
      <c r="A1738" s="49"/>
      <c r="B1738" s="50"/>
      <c r="C1738" s="51"/>
      <c r="D1738" s="49"/>
      <c r="E1738" s="52"/>
      <c r="F1738" s="52"/>
      <c r="G1738" s="52"/>
      <c r="H1738" s="52"/>
      <c r="I1738" s="52"/>
    </row>
    <row r="1739" spans="1:9" s="53" customFormat="1">
      <c r="A1739" s="49"/>
      <c r="B1739" s="50"/>
      <c r="C1739" s="51"/>
      <c r="D1739" s="49"/>
      <c r="E1739" s="52"/>
      <c r="F1739" s="52"/>
      <c r="G1739" s="52"/>
      <c r="H1739" s="52"/>
      <c r="I1739" s="52"/>
    </row>
    <row r="1740" spans="1:9" s="53" customFormat="1">
      <c r="A1740" s="49"/>
      <c r="B1740" s="50"/>
      <c r="C1740" s="51"/>
      <c r="D1740" s="49"/>
      <c r="E1740" s="52"/>
      <c r="F1740" s="52"/>
      <c r="G1740" s="52"/>
      <c r="H1740" s="52"/>
      <c r="I1740" s="52"/>
    </row>
    <row r="1741" spans="1:9" s="53" customFormat="1">
      <c r="A1741" s="49"/>
      <c r="B1741" s="50"/>
      <c r="C1741" s="51"/>
      <c r="D1741" s="49"/>
      <c r="E1741" s="52"/>
      <c r="F1741" s="52"/>
      <c r="G1741" s="52"/>
      <c r="H1741" s="52"/>
      <c r="I1741" s="52"/>
    </row>
    <row r="1742" spans="1:9" s="53" customFormat="1">
      <c r="A1742" s="49"/>
      <c r="B1742" s="50"/>
      <c r="C1742" s="51"/>
      <c r="D1742" s="49"/>
      <c r="E1742" s="52"/>
      <c r="F1742" s="52"/>
      <c r="G1742" s="52"/>
      <c r="H1742" s="52"/>
      <c r="I1742" s="52"/>
    </row>
    <row r="1743" spans="1:9" s="53" customFormat="1">
      <c r="A1743" s="49"/>
      <c r="B1743" s="50"/>
      <c r="C1743" s="51"/>
      <c r="D1743" s="49"/>
      <c r="E1743" s="52"/>
      <c r="F1743" s="52"/>
      <c r="G1743" s="52"/>
      <c r="H1743" s="52"/>
      <c r="I1743" s="52"/>
    </row>
    <row r="1744" spans="1:9" s="53" customFormat="1">
      <c r="A1744" s="49"/>
      <c r="B1744" s="50"/>
      <c r="C1744" s="51"/>
      <c r="D1744" s="49"/>
      <c r="E1744" s="52"/>
      <c r="F1744" s="52"/>
      <c r="G1744" s="52"/>
      <c r="H1744" s="52"/>
      <c r="I1744" s="52"/>
    </row>
    <row r="1745" spans="1:9" s="53" customFormat="1">
      <c r="A1745" s="49"/>
      <c r="B1745" s="50"/>
      <c r="C1745" s="51"/>
      <c r="D1745" s="49"/>
      <c r="E1745" s="52"/>
      <c r="F1745" s="52"/>
      <c r="G1745" s="52"/>
      <c r="H1745" s="52"/>
      <c r="I1745" s="52"/>
    </row>
    <row r="1746" spans="1:9" s="53" customFormat="1">
      <c r="A1746" s="49"/>
      <c r="B1746" s="50"/>
      <c r="C1746" s="51"/>
      <c r="D1746" s="49"/>
      <c r="E1746" s="52"/>
      <c r="F1746" s="52"/>
      <c r="G1746" s="52"/>
      <c r="H1746" s="52"/>
      <c r="I1746" s="52"/>
    </row>
    <row r="1747" spans="1:9" s="53" customFormat="1">
      <c r="A1747" s="49"/>
      <c r="B1747" s="50"/>
      <c r="C1747" s="51"/>
      <c r="D1747" s="49"/>
      <c r="E1747" s="52"/>
      <c r="F1747" s="52"/>
      <c r="G1747" s="52"/>
      <c r="H1747" s="52"/>
      <c r="I1747" s="52"/>
    </row>
    <row r="1748" spans="1:9" s="53" customFormat="1">
      <c r="A1748" s="49"/>
      <c r="B1748" s="50"/>
      <c r="C1748" s="51"/>
      <c r="D1748" s="49"/>
      <c r="E1748" s="52"/>
      <c r="F1748" s="52"/>
      <c r="G1748" s="52"/>
      <c r="H1748" s="52"/>
      <c r="I1748" s="52"/>
    </row>
    <row r="1749" spans="1:9" s="53" customFormat="1">
      <c r="A1749" s="49"/>
      <c r="B1749" s="50"/>
      <c r="C1749" s="51"/>
      <c r="D1749" s="49"/>
      <c r="E1749" s="52"/>
      <c r="F1749" s="52"/>
      <c r="G1749" s="52"/>
      <c r="H1749" s="52"/>
      <c r="I1749" s="52"/>
    </row>
    <row r="1750" spans="1:9" s="53" customFormat="1">
      <c r="A1750" s="49"/>
      <c r="B1750" s="50"/>
      <c r="C1750" s="51"/>
      <c r="D1750" s="49"/>
      <c r="E1750" s="52"/>
      <c r="F1750" s="52"/>
      <c r="G1750" s="52"/>
      <c r="H1750" s="52"/>
      <c r="I1750" s="52"/>
    </row>
    <row r="1751" spans="1:9" s="53" customFormat="1">
      <c r="A1751" s="49"/>
      <c r="B1751" s="50"/>
      <c r="C1751" s="51"/>
      <c r="D1751" s="49"/>
      <c r="E1751" s="52"/>
      <c r="F1751" s="52"/>
      <c r="G1751" s="52"/>
      <c r="H1751" s="52"/>
      <c r="I1751" s="52"/>
    </row>
    <row r="1752" spans="1:9" s="53" customFormat="1">
      <c r="A1752" s="49"/>
      <c r="B1752" s="50"/>
      <c r="C1752" s="51"/>
      <c r="D1752" s="49"/>
      <c r="E1752" s="52"/>
      <c r="F1752" s="52"/>
      <c r="G1752" s="52"/>
      <c r="H1752" s="52"/>
      <c r="I1752" s="52"/>
    </row>
    <row r="1753" spans="1:9" s="53" customFormat="1">
      <c r="A1753" s="49"/>
      <c r="B1753" s="50"/>
      <c r="C1753" s="51"/>
      <c r="D1753" s="49"/>
      <c r="E1753" s="52"/>
      <c r="F1753" s="52"/>
      <c r="G1753" s="52"/>
      <c r="H1753" s="52"/>
      <c r="I1753" s="52"/>
    </row>
    <row r="1754" spans="1:9" s="53" customFormat="1">
      <c r="A1754" s="49"/>
      <c r="B1754" s="50"/>
      <c r="C1754" s="51"/>
      <c r="D1754" s="49"/>
      <c r="E1754" s="52"/>
      <c r="F1754" s="52"/>
      <c r="G1754" s="52"/>
      <c r="H1754" s="52"/>
      <c r="I1754" s="52"/>
    </row>
    <row r="1755" spans="1:9" s="53" customFormat="1">
      <c r="A1755" s="49"/>
      <c r="B1755" s="50"/>
      <c r="C1755" s="51"/>
      <c r="D1755" s="49"/>
      <c r="E1755" s="52"/>
      <c r="F1755" s="52"/>
      <c r="G1755" s="52"/>
      <c r="H1755" s="52"/>
      <c r="I1755" s="52"/>
    </row>
    <row r="1756" spans="1:9" s="53" customFormat="1">
      <c r="A1756" s="49"/>
      <c r="B1756" s="50"/>
      <c r="C1756" s="51"/>
      <c r="D1756" s="49"/>
      <c r="E1756" s="52"/>
      <c r="F1756" s="52"/>
      <c r="G1756" s="52"/>
      <c r="H1756" s="52"/>
      <c r="I1756" s="52"/>
    </row>
    <row r="1757" spans="1:9" s="53" customFormat="1">
      <c r="A1757" s="49"/>
      <c r="B1757" s="50"/>
      <c r="C1757" s="51"/>
      <c r="D1757" s="49"/>
      <c r="E1757" s="52"/>
      <c r="F1757" s="52"/>
      <c r="G1757" s="52"/>
      <c r="H1757" s="52"/>
      <c r="I1757" s="52"/>
    </row>
    <row r="1758" spans="1:9" s="53" customFormat="1">
      <c r="A1758" s="49"/>
      <c r="B1758" s="50"/>
      <c r="C1758" s="51"/>
      <c r="D1758" s="49"/>
      <c r="E1758" s="52"/>
      <c r="F1758" s="52"/>
      <c r="G1758" s="52"/>
      <c r="H1758" s="52"/>
      <c r="I1758" s="52"/>
    </row>
    <row r="1759" spans="1:9" s="53" customFormat="1">
      <c r="A1759" s="49"/>
      <c r="B1759" s="50"/>
      <c r="C1759" s="51"/>
      <c r="D1759" s="49"/>
      <c r="E1759" s="52"/>
      <c r="F1759" s="52"/>
      <c r="G1759" s="52"/>
      <c r="H1759" s="52"/>
      <c r="I1759" s="52"/>
    </row>
    <row r="1760" spans="1:9" s="53" customFormat="1">
      <c r="A1760" s="49"/>
      <c r="B1760" s="50"/>
      <c r="C1760" s="51"/>
      <c r="D1760" s="49"/>
      <c r="E1760" s="52"/>
      <c r="F1760" s="52"/>
      <c r="G1760" s="52"/>
      <c r="H1760" s="52"/>
      <c r="I1760" s="52"/>
    </row>
    <row r="1761" spans="1:9" s="53" customFormat="1">
      <c r="A1761" s="49"/>
      <c r="B1761" s="50"/>
      <c r="C1761" s="51"/>
      <c r="D1761" s="49"/>
      <c r="E1761" s="52"/>
      <c r="F1761" s="52"/>
      <c r="G1761" s="52"/>
      <c r="H1761" s="52"/>
      <c r="I1761" s="52"/>
    </row>
    <row r="1762" spans="1:9" s="53" customFormat="1">
      <c r="A1762" s="49"/>
      <c r="B1762" s="50"/>
      <c r="C1762" s="51"/>
      <c r="D1762" s="49"/>
      <c r="E1762" s="52"/>
      <c r="F1762" s="52"/>
      <c r="G1762" s="52"/>
      <c r="H1762" s="52"/>
      <c r="I1762" s="52"/>
    </row>
    <row r="1763" spans="1:9" s="53" customFormat="1">
      <c r="A1763" s="49"/>
      <c r="B1763" s="50"/>
      <c r="C1763" s="51"/>
      <c r="D1763" s="49"/>
      <c r="E1763" s="52"/>
      <c r="F1763" s="52"/>
      <c r="G1763" s="52"/>
      <c r="H1763" s="52"/>
      <c r="I1763" s="52"/>
    </row>
    <row r="1764" spans="1:9" s="53" customFormat="1">
      <c r="A1764" s="49"/>
      <c r="B1764" s="50"/>
      <c r="C1764" s="51"/>
      <c r="D1764" s="49"/>
      <c r="E1764" s="52"/>
      <c r="F1764" s="52"/>
      <c r="G1764" s="52"/>
      <c r="H1764" s="52"/>
      <c r="I1764" s="52"/>
    </row>
    <row r="1765" spans="1:9" s="53" customFormat="1">
      <c r="A1765" s="49"/>
      <c r="B1765" s="50"/>
      <c r="C1765" s="51"/>
      <c r="D1765" s="49"/>
      <c r="E1765" s="52"/>
      <c r="F1765" s="52"/>
      <c r="G1765" s="52"/>
      <c r="H1765" s="52"/>
      <c r="I1765" s="52"/>
    </row>
    <row r="1766" spans="1:9" s="53" customFormat="1">
      <c r="A1766" s="49"/>
      <c r="B1766" s="50"/>
      <c r="C1766" s="51"/>
      <c r="D1766" s="49"/>
      <c r="E1766" s="52"/>
      <c r="F1766" s="52"/>
      <c r="G1766" s="52"/>
      <c r="H1766" s="52"/>
      <c r="I1766" s="52"/>
    </row>
    <row r="1767" spans="1:9" s="53" customFormat="1">
      <c r="A1767" s="49"/>
      <c r="B1767" s="50"/>
      <c r="C1767" s="51"/>
      <c r="D1767" s="49"/>
      <c r="E1767" s="52"/>
      <c r="F1767" s="52"/>
      <c r="G1767" s="52"/>
      <c r="H1767" s="52"/>
      <c r="I1767" s="52"/>
    </row>
    <row r="1768" spans="1:9" s="53" customFormat="1">
      <c r="A1768" s="49"/>
      <c r="B1768" s="50"/>
      <c r="C1768" s="51"/>
      <c r="D1768" s="49"/>
      <c r="E1768" s="52"/>
      <c r="F1768" s="52"/>
      <c r="G1768" s="52"/>
      <c r="H1768" s="52"/>
      <c r="I1768" s="52"/>
    </row>
    <row r="1769" spans="1:9" s="53" customFormat="1">
      <c r="A1769" s="49"/>
      <c r="B1769" s="50"/>
      <c r="C1769" s="51"/>
      <c r="D1769" s="49"/>
      <c r="E1769" s="52"/>
      <c r="F1769" s="52"/>
      <c r="G1769" s="52"/>
      <c r="H1769" s="52"/>
      <c r="I1769" s="52"/>
    </row>
    <row r="1770" spans="1:9" s="53" customFormat="1">
      <c r="A1770" s="49"/>
      <c r="B1770" s="50"/>
      <c r="C1770" s="51"/>
      <c r="D1770" s="49"/>
      <c r="E1770" s="52"/>
      <c r="F1770" s="52"/>
      <c r="G1770" s="52"/>
      <c r="H1770" s="52"/>
      <c r="I1770" s="52"/>
    </row>
    <row r="1771" spans="1:9" s="53" customFormat="1">
      <c r="A1771" s="49"/>
      <c r="B1771" s="50"/>
      <c r="C1771" s="51"/>
      <c r="D1771" s="49"/>
      <c r="E1771" s="52"/>
      <c r="F1771" s="52"/>
      <c r="G1771" s="52"/>
      <c r="H1771" s="52"/>
      <c r="I1771" s="52"/>
    </row>
    <row r="1772" spans="1:9" s="53" customFormat="1">
      <c r="A1772" s="49"/>
      <c r="B1772" s="50"/>
      <c r="C1772" s="51"/>
      <c r="D1772" s="49"/>
      <c r="E1772" s="52"/>
      <c r="F1772" s="52"/>
      <c r="G1772" s="52"/>
      <c r="H1772" s="52"/>
      <c r="I1772" s="52"/>
    </row>
    <row r="1773" spans="1:9" s="53" customFormat="1">
      <c r="A1773" s="49"/>
      <c r="B1773" s="50"/>
      <c r="C1773" s="51"/>
      <c r="D1773" s="49"/>
      <c r="E1773" s="52"/>
      <c r="F1773" s="52"/>
      <c r="G1773" s="52"/>
      <c r="H1773" s="52"/>
      <c r="I1773" s="52"/>
    </row>
    <row r="1774" spans="1:9" s="53" customFormat="1">
      <c r="A1774" s="49"/>
      <c r="B1774" s="50"/>
      <c r="C1774" s="51"/>
      <c r="D1774" s="49"/>
      <c r="E1774" s="52"/>
      <c r="F1774" s="52"/>
      <c r="G1774" s="52"/>
      <c r="H1774" s="52"/>
      <c r="I1774" s="52"/>
    </row>
    <row r="1775" spans="1:9" s="53" customFormat="1">
      <c r="A1775" s="49"/>
      <c r="B1775" s="50"/>
      <c r="C1775" s="51"/>
      <c r="D1775" s="49"/>
      <c r="E1775" s="52"/>
      <c r="F1775" s="52"/>
      <c r="G1775" s="52"/>
      <c r="H1775" s="52"/>
      <c r="I1775" s="52"/>
    </row>
    <row r="1776" spans="1:9" s="53" customFormat="1">
      <c r="A1776" s="49"/>
      <c r="B1776" s="50"/>
      <c r="C1776" s="51"/>
      <c r="D1776" s="49"/>
      <c r="E1776" s="52"/>
      <c r="F1776" s="52"/>
      <c r="G1776" s="52"/>
      <c r="H1776" s="52"/>
      <c r="I1776" s="52"/>
    </row>
    <row r="1777" spans="1:9" s="53" customFormat="1">
      <c r="A1777" s="49"/>
      <c r="B1777" s="50"/>
      <c r="C1777" s="51"/>
      <c r="D1777" s="49"/>
      <c r="E1777" s="52"/>
      <c r="F1777" s="52"/>
      <c r="G1777" s="52"/>
      <c r="H1777" s="52"/>
      <c r="I1777" s="52"/>
    </row>
    <row r="1778" spans="1:9" s="53" customFormat="1">
      <c r="A1778" s="49"/>
      <c r="B1778" s="50"/>
      <c r="C1778" s="51"/>
      <c r="D1778" s="49"/>
      <c r="E1778" s="52"/>
      <c r="F1778" s="52"/>
      <c r="G1778" s="52"/>
      <c r="H1778" s="52"/>
      <c r="I1778" s="52"/>
    </row>
    <row r="1779" spans="1:9" s="53" customFormat="1">
      <c r="A1779" s="49"/>
      <c r="B1779" s="50"/>
      <c r="C1779" s="51"/>
      <c r="D1779" s="49"/>
      <c r="E1779" s="52"/>
      <c r="F1779" s="52"/>
      <c r="G1779" s="52"/>
      <c r="H1779" s="52"/>
      <c r="I1779" s="52"/>
    </row>
    <row r="1780" spans="1:9" s="53" customFormat="1">
      <c r="A1780" s="49"/>
      <c r="B1780" s="50"/>
      <c r="C1780" s="51"/>
      <c r="D1780" s="49"/>
      <c r="E1780" s="52"/>
      <c r="F1780" s="52"/>
      <c r="G1780" s="52"/>
      <c r="H1780" s="52"/>
      <c r="I1780" s="52"/>
    </row>
    <row r="1781" spans="1:9" s="53" customFormat="1">
      <c r="A1781" s="49"/>
      <c r="B1781" s="50"/>
      <c r="C1781" s="51"/>
      <c r="D1781" s="49"/>
      <c r="E1781" s="52"/>
      <c r="F1781" s="52"/>
      <c r="G1781" s="52"/>
      <c r="H1781" s="52"/>
      <c r="I1781" s="52"/>
    </row>
    <row r="1782" spans="1:9" s="53" customFormat="1">
      <c r="A1782" s="49"/>
      <c r="B1782" s="50"/>
      <c r="C1782" s="51"/>
      <c r="D1782" s="49"/>
      <c r="E1782" s="52"/>
      <c r="F1782" s="52"/>
      <c r="G1782" s="52"/>
      <c r="H1782" s="52"/>
      <c r="I1782" s="52"/>
    </row>
    <row r="1783" spans="1:9" s="53" customFormat="1">
      <c r="A1783" s="49"/>
      <c r="B1783" s="50"/>
      <c r="C1783" s="51"/>
      <c r="D1783" s="49"/>
      <c r="E1783" s="52"/>
      <c r="F1783" s="52"/>
      <c r="G1783" s="52"/>
      <c r="H1783" s="52"/>
      <c r="I1783" s="52"/>
    </row>
    <row r="1784" spans="1:9" s="53" customFormat="1">
      <c r="A1784" s="49"/>
      <c r="B1784" s="50"/>
      <c r="C1784" s="51"/>
      <c r="D1784" s="49"/>
      <c r="E1784" s="52"/>
      <c r="F1784" s="52"/>
      <c r="G1784" s="52"/>
      <c r="H1784" s="52"/>
      <c r="I1784" s="52"/>
    </row>
    <row r="1785" spans="1:9" s="53" customFormat="1">
      <c r="A1785" s="49"/>
      <c r="B1785" s="50"/>
      <c r="C1785" s="51"/>
      <c r="D1785" s="49"/>
      <c r="E1785" s="52"/>
      <c r="F1785" s="52"/>
      <c r="G1785" s="52"/>
      <c r="H1785" s="52"/>
      <c r="I1785" s="52"/>
    </row>
    <row r="1786" spans="1:9" s="53" customFormat="1">
      <c r="A1786" s="49"/>
      <c r="B1786" s="50"/>
      <c r="C1786" s="51"/>
      <c r="D1786" s="49"/>
      <c r="E1786" s="52"/>
      <c r="F1786" s="52"/>
      <c r="G1786" s="52"/>
      <c r="H1786" s="52"/>
      <c r="I1786" s="52"/>
    </row>
    <row r="1787" spans="1:9" s="53" customFormat="1">
      <c r="A1787" s="49"/>
      <c r="B1787" s="50"/>
      <c r="C1787" s="51"/>
      <c r="D1787" s="49"/>
      <c r="E1787" s="52"/>
      <c r="F1787" s="52"/>
      <c r="G1787" s="52"/>
      <c r="H1787" s="52"/>
      <c r="I1787" s="52"/>
    </row>
    <row r="1788" spans="1:9" s="53" customFormat="1">
      <c r="A1788" s="49"/>
      <c r="B1788" s="50"/>
      <c r="C1788" s="51"/>
      <c r="D1788" s="49"/>
      <c r="E1788" s="52"/>
      <c r="F1788" s="52"/>
      <c r="G1788" s="52"/>
      <c r="H1788" s="52"/>
      <c r="I1788" s="52"/>
    </row>
    <row r="1789" spans="1:9" s="53" customFormat="1">
      <c r="A1789" s="49"/>
      <c r="B1789" s="50"/>
      <c r="C1789" s="51"/>
      <c r="D1789" s="49"/>
      <c r="E1789" s="52"/>
      <c r="F1789" s="52"/>
      <c r="G1789" s="52"/>
      <c r="H1789" s="52"/>
      <c r="I1789" s="52"/>
    </row>
    <row r="1790" spans="1:9" s="53" customFormat="1">
      <c r="A1790" s="49"/>
      <c r="B1790" s="50"/>
      <c r="C1790" s="51"/>
      <c r="D1790" s="49"/>
      <c r="E1790" s="52"/>
      <c r="F1790" s="52"/>
      <c r="G1790" s="52"/>
      <c r="H1790" s="52"/>
      <c r="I1790" s="52"/>
    </row>
    <row r="1791" spans="1:9" s="53" customFormat="1">
      <c r="A1791" s="49"/>
      <c r="B1791" s="50"/>
      <c r="C1791" s="51"/>
      <c r="D1791" s="49"/>
      <c r="E1791" s="52"/>
      <c r="F1791" s="52"/>
      <c r="G1791" s="52"/>
      <c r="H1791" s="52"/>
      <c r="I1791" s="52"/>
    </row>
    <row r="1792" spans="1:9" s="53" customFormat="1">
      <c r="A1792" s="49"/>
      <c r="B1792" s="50"/>
      <c r="C1792" s="51"/>
      <c r="D1792" s="49"/>
      <c r="E1792" s="52"/>
      <c r="F1792" s="52"/>
      <c r="G1792" s="52"/>
      <c r="H1792" s="52"/>
      <c r="I1792" s="52"/>
    </row>
    <row r="1793" spans="1:9" s="53" customFormat="1">
      <c r="A1793" s="49"/>
      <c r="B1793" s="50"/>
      <c r="C1793" s="51"/>
      <c r="D1793" s="49"/>
      <c r="E1793" s="52"/>
      <c r="F1793" s="52"/>
      <c r="G1793" s="52"/>
      <c r="H1793" s="52"/>
      <c r="I1793" s="52"/>
    </row>
    <row r="1794" spans="1:9" s="53" customFormat="1">
      <c r="A1794" s="49"/>
      <c r="B1794" s="50"/>
      <c r="C1794" s="51"/>
      <c r="D1794" s="49"/>
      <c r="E1794" s="52"/>
      <c r="F1794" s="52"/>
      <c r="G1794" s="52"/>
      <c r="H1794" s="52"/>
      <c r="I1794" s="52"/>
    </row>
    <row r="1795" spans="1:9" s="53" customFormat="1">
      <c r="A1795" s="49"/>
      <c r="B1795" s="50"/>
      <c r="C1795" s="51"/>
      <c r="D1795" s="49"/>
      <c r="E1795" s="52"/>
      <c r="F1795" s="52"/>
      <c r="G1795" s="52"/>
      <c r="H1795" s="52"/>
      <c r="I1795" s="52"/>
    </row>
    <row r="1796" spans="1:9" s="53" customFormat="1">
      <c r="A1796" s="49"/>
      <c r="B1796" s="50"/>
      <c r="C1796" s="51"/>
      <c r="D1796" s="49"/>
      <c r="E1796" s="52"/>
      <c r="F1796" s="52"/>
      <c r="G1796" s="52"/>
      <c r="H1796" s="52"/>
      <c r="I1796" s="52"/>
    </row>
    <row r="1797" spans="1:9" s="53" customFormat="1">
      <c r="A1797" s="49"/>
      <c r="B1797" s="50"/>
      <c r="C1797" s="51"/>
      <c r="D1797" s="49"/>
      <c r="E1797" s="52"/>
      <c r="F1797" s="52"/>
      <c r="G1797" s="52"/>
      <c r="H1797" s="52"/>
      <c r="I1797" s="52"/>
    </row>
    <row r="1798" spans="1:9" s="53" customFormat="1">
      <c r="A1798" s="49"/>
      <c r="B1798" s="50"/>
      <c r="C1798" s="51"/>
      <c r="D1798" s="49"/>
      <c r="E1798" s="52"/>
      <c r="F1798" s="52"/>
      <c r="G1798" s="52"/>
      <c r="H1798" s="52"/>
      <c r="I1798" s="52"/>
    </row>
    <row r="1799" spans="1:9" s="53" customFormat="1">
      <c r="A1799" s="49"/>
      <c r="B1799" s="50"/>
      <c r="C1799" s="51"/>
      <c r="D1799" s="49"/>
      <c r="E1799" s="52"/>
      <c r="F1799" s="52"/>
      <c r="G1799" s="52"/>
      <c r="H1799" s="52"/>
      <c r="I1799" s="52"/>
    </row>
    <row r="1800" spans="1:9" s="53" customFormat="1">
      <c r="A1800" s="49"/>
      <c r="B1800" s="50"/>
      <c r="C1800" s="51"/>
      <c r="D1800" s="49"/>
      <c r="E1800" s="52"/>
      <c r="F1800" s="52"/>
      <c r="G1800" s="52"/>
      <c r="H1800" s="52"/>
      <c r="I1800" s="52"/>
    </row>
    <row r="1801" spans="1:9" s="53" customFormat="1">
      <c r="A1801" s="49"/>
      <c r="B1801" s="50"/>
      <c r="C1801" s="51"/>
      <c r="D1801" s="49"/>
      <c r="E1801" s="52"/>
      <c r="F1801" s="52"/>
      <c r="G1801" s="52"/>
      <c r="H1801" s="52"/>
      <c r="I1801" s="52"/>
    </row>
    <row r="1802" spans="1:9" s="53" customFormat="1">
      <c r="A1802" s="49"/>
      <c r="B1802" s="50"/>
      <c r="C1802" s="51"/>
      <c r="D1802" s="49"/>
      <c r="E1802" s="52"/>
      <c r="F1802" s="52"/>
      <c r="G1802" s="52"/>
      <c r="H1802" s="52"/>
      <c r="I1802" s="52"/>
    </row>
    <row r="1803" spans="1:9" s="53" customFormat="1">
      <c r="A1803" s="49"/>
      <c r="B1803" s="50"/>
      <c r="C1803" s="51"/>
      <c r="D1803" s="49"/>
      <c r="E1803" s="52"/>
      <c r="F1803" s="52"/>
      <c r="G1803" s="52"/>
      <c r="H1803" s="52"/>
      <c r="I1803" s="52"/>
    </row>
    <row r="1804" spans="1:9" s="53" customFormat="1">
      <c r="A1804" s="49"/>
      <c r="B1804" s="50"/>
      <c r="C1804" s="51"/>
      <c r="D1804" s="49"/>
      <c r="E1804" s="52"/>
      <c r="F1804" s="52"/>
      <c r="G1804" s="52"/>
      <c r="H1804" s="52"/>
      <c r="I1804" s="52"/>
    </row>
    <row r="1805" spans="1:9" s="53" customFormat="1">
      <c r="A1805" s="49"/>
      <c r="B1805" s="50"/>
      <c r="C1805" s="51"/>
      <c r="D1805" s="49"/>
      <c r="E1805" s="52"/>
      <c r="F1805" s="52"/>
      <c r="G1805" s="52"/>
      <c r="H1805" s="52"/>
      <c r="I1805" s="52"/>
    </row>
    <row r="1806" spans="1:9" s="53" customFormat="1">
      <c r="A1806" s="49"/>
      <c r="B1806" s="50"/>
      <c r="C1806" s="51"/>
      <c r="D1806" s="49"/>
      <c r="E1806" s="52"/>
      <c r="F1806" s="52"/>
      <c r="G1806" s="52"/>
      <c r="H1806" s="52"/>
      <c r="I1806" s="52"/>
    </row>
    <row r="1807" spans="1:9" s="53" customFormat="1">
      <c r="A1807" s="49"/>
      <c r="B1807" s="50"/>
      <c r="C1807" s="51"/>
      <c r="D1807" s="49"/>
      <c r="E1807" s="52"/>
      <c r="F1807" s="52"/>
      <c r="G1807" s="52"/>
      <c r="H1807" s="52"/>
      <c r="I1807" s="52"/>
    </row>
    <row r="1808" spans="1:9" s="53" customFormat="1">
      <c r="A1808" s="49"/>
      <c r="B1808" s="50"/>
      <c r="C1808" s="51"/>
      <c r="D1808" s="49"/>
      <c r="E1808" s="52"/>
      <c r="F1808" s="52"/>
      <c r="G1808" s="52"/>
      <c r="H1808" s="52"/>
      <c r="I1808" s="52"/>
    </row>
    <row r="1809" spans="1:9" s="53" customFormat="1">
      <c r="A1809" s="49"/>
      <c r="B1809" s="50"/>
      <c r="C1809" s="51"/>
      <c r="D1809" s="49"/>
      <c r="E1809" s="52"/>
      <c r="F1809" s="52"/>
      <c r="G1809" s="52"/>
      <c r="H1809" s="52"/>
      <c r="I1809" s="52"/>
    </row>
    <row r="1810" spans="1:9" s="53" customFormat="1">
      <c r="A1810" s="49"/>
      <c r="B1810" s="50"/>
      <c r="C1810" s="51"/>
      <c r="D1810" s="49"/>
      <c r="E1810" s="52"/>
      <c r="F1810" s="52"/>
      <c r="G1810" s="52"/>
      <c r="H1810" s="52"/>
      <c r="I1810" s="52"/>
    </row>
    <row r="1811" spans="1:9" s="53" customFormat="1">
      <c r="A1811" s="49"/>
      <c r="B1811" s="50"/>
      <c r="C1811" s="51"/>
      <c r="D1811" s="49"/>
      <c r="E1811" s="52"/>
      <c r="F1811" s="52"/>
      <c r="G1811" s="52"/>
      <c r="H1811" s="52"/>
      <c r="I1811" s="52"/>
    </row>
    <row r="1812" spans="1:9" s="53" customFormat="1">
      <c r="A1812" s="49"/>
      <c r="B1812" s="50"/>
      <c r="C1812" s="51"/>
      <c r="D1812" s="49"/>
      <c r="E1812" s="52"/>
      <c r="F1812" s="52"/>
      <c r="G1812" s="52"/>
      <c r="H1812" s="52"/>
      <c r="I1812" s="52"/>
    </row>
    <row r="1813" spans="1:9" s="53" customFormat="1">
      <c r="A1813" s="49"/>
      <c r="B1813" s="50"/>
      <c r="C1813" s="51"/>
      <c r="D1813" s="49"/>
      <c r="E1813" s="52"/>
      <c r="F1813" s="52"/>
      <c r="G1813" s="52"/>
      <c r="H1813" s="52"/>
      <c r="I1813" s="52"/>
    </row>
    <row r="1814" spans="1:9" s="53" customFormat="1">
      <c r="A1814" s="49"/>
      <c r="B1814" s="50"/>
      <c r="C1814" s="51"/>
      <c r="D1814" s="49"/>
      <c r="E1814" s="52"/>
      <c r="F1814" s="52"/>
      <c r="G1814" s="52"/>
      <c r="H1814" s="52"/>
      <c r="I1814" s="52"/>
    </row>
    <row r="1815" spans="1:9" s="53" customFormat="1">
      <c r="A1815" s="49"/>
      <c r="B1815" s="50"/>
      <c r="C1815" s="51"/>
      <c r="D1815" s="49"/>
      <c r="E1815" s="52"/>
      <c r="F1815" s="52"/>
      <c r="G1815" s="52"/>
      <c r="H1815" s="52"/>
      <c r="I1815" s="52"/>
    </row>
    <row r="1816" spans="1:9" s="53" customFormat="1">
      <c r="A1816" s="49"/>
      <c r="B1816" s="50"/>
      <c r="C1816" s="51"/>
      <c r="D1816" s="49"/>
      <c r="E1816" s="52"/>
      <c r="F1816" s="52"/>
      <c r="G1816" s="52"/>
      <c r="H1816" s="52"/>
      <c r="I1816" s="52"/>
    </row>
    <row r="1817" spans="1:9" s="53" customFormat="1">
      <c r="A1817" s="49"/>
      <c r="B1817" s="50"/>
      <c r="C1817" s="51"/>
      <c r="D1817" s="49"/>
      <c r="E1817" s="52"/>
      <c r="F1817" s="52"/>
      <c r="G1817" s="52"/>
      <c r="H1817" s="52"/>
      <c r="I1817" s="52"/>
    </row>
    <row r="1818" spans="1:9" s="53" customFormat="1">
      <c r="A1818" s="49"/>
      <c r="B1818" s="50"/>
      <c r="C1818" s="51"/>
      <c r="D1818" s="49"/>
      <c r="E1818" s="52"/>
      <c r="F1818" s="52"/>
      <c r="G1818" s="52"/>
      <c r="H1818" s="52"/>
      <c r="I1818" s="52"/>
    </row>
    <row r="1819" spans="1:9" s="53" customFormat="1">
      <c r="A1819" s="49"/>
      <c r="B1819" s="50"/>
      <c r="C1819" s="51"/>
      <c r="D1819" s="49"/>
      <c r="E1819" s="52"/>
      <c r="F1819" s="52"/>
      <c r="G1819" s="52"/>
      <c r="H1819" s="52"/>
      <c r="I1819" s="52"/>
    </row>
    <row r="1820" spans="1:9" s="53" customFormat="1">
      <c r="A1820" s="49"/>
      <c r="B1820" s="50"/>
      <c r="C1820" s="51"/>
      <c r="D1820" s="49"/>
      <c r="E1820" s="52"/>
      <c r="F1820" s="52"/>
      <c r="G1820" s="52"/>
      <c r="H1820" s="52"/>
      <c r="I1820" s="52"/>
    </row>
    <row r="1821" spans="1:9" s="53" customFormat="1">
      <c r="A1821" s="49"/>
      <c r="B1821" s="50"/>
      <c r="C1821" s="51"/>
      <c r="D1821" s="49"/>
      <c r="E1821" s="52"/>
      <c r="F1821" s="52"/>
      <c r="G1821" s="52"/>
      <c r="H1821" s="52"/>
      <c r="I1821" s="52"/>
    </row>
    <row r="1822" spans="1:9" s="53" customFormat="1">
      <c r="A1822" s="49"/>
      <c r="B1822" s="50"/>
      <c r="C1822" s="51"/>
      <c r="D1822" s="49"/>
      <c r="E1822" s="52"/>
      <c r="F1822" s="52"/>
      <c r="G1822" s="52"/>
      <c r="H1822" s="52"/>
      <c r="I1822" s="52"/>
    </row>
    <row r="1823" spans="1:9" s="53" customFormat="1">
      <c r="A1823" s="49"/>
      <c r="B1823" s="50"/>
      <c r="C1823" s="51"/>
      <c r="D1823" s="49"/>
      <c r="E1823" s="52"/>
      <c r="F1823" s="52"/>
      <c r="G1823" s="52"/>
      <c r="H1823" s="52"/>
      <c r="I1823" s="52"/>
    </row>
    <row r="1824" spans="1:9" s="53" customFormat="1">
      <c r="A1824" s="49"/>
      <c r="B1824" s="50"/>
      <c r="C1824" s="51"/>
      <c r="D1824" s="49"/>
      <c r="E1824" s="52"/>
      <c r="F1824" s="52"/>
      <c r="G1824" s="52"/>
      <c r="H1824" s="52"/>
      <c r="I1824" s="52"/>
    </row>
    <row r="1825" spans="1:9" s="53" customFormat="1">
      <c r="A1825" s="49"/>
      <c r="B1825" s="50"/>
      <c r="C1825" s="51"/>
      <c r="D1825" s="49"/>
      <c r="E1825" s="52"/>
      <c r="F1825" s="52"/>
      <c r="G1825" s="52"/>
      <c r="H1825" s="52"/>
      <c r="I1825" s="52"/>
    </row>
    <row r="1826" spans="1:9" s="53" customFormat="1">
      <c r="A1826" s="49"/>
      <c r="B1826" s="50"/>
      <c r="C1826" s="51"/>
      <c r="D1826" s="49"/>
      <c r="E1826" s="52"/>
      <c r="F1826" s="52"/>
      <c r="G1826" s="52"/>
      <c r="H1826" s="52"/>
      <c r="I1826" s="52"/>
    </row>
    <row r="1827" spans="1:9" s="53" customFormat="1">
      <c r="A1827" s="49"/>
      <c r="B1827" s="50"/>
      <c r="C1827" s="51"/>
      <c r="D1827" s="49"/>
      <c r="E1827" s="52"/>
      <c r="F1827" s="52"/>
      <c r="G1827" s="52"/>
      <c r="H1827" s="52"/>
      <c r="I1827" s="52"/>
    </row>
    <row r="1828" spans="1:9" s="53" customFormat="1">
      <c r="A1828" s="49"/>
      <c r="B1828" s="50"/>
      <c r="C1828" s="51"/>
      <c r="D1828" s="49"/>
      <c r="E1828" s="52"/>
      <c r="F1828" s="52"/>
      <c r="G1828" s="52"/>
      <c r="H1828" s="52"/>
      <c r="I1828" s="52"/>
    </row>
    <row r="1829" spans="1:9" s="53" customFormat="1">
      <c r="A1829" s="49"/>
      <c r="B1829" s="50"/>
      <c r="C1829" s="51"/>
      <c r="D1829" s="49"/>
      <c r="E1829" s="52"/>
      <c r="F1829" s="52"/>
      <c r="G1829" s="52"/>
      <c r="H1829" s="52"/>
      <c r="I1829" s="52"/>
    </row>
    <row r="1830" spans="1:9" s="53" customFormat="1">
      <c r="A1830" s="49"/>
      <c r="B1830" s="50"/>
      <c r="C1830" s="51"/>
      <c r="D1830" s="49"/>
      <c r="E1830" s="52"/>
      <c r="F1830" s="52"/>
      <c r="G1830" s="52"/>
      <c r="H1830" s="52"/>
      <c r="I1830" s="52"/>
    </row>
    <row r="1831" spans="1:9" s="53" customFormat="1">
      <c r="A1831" s="49"/>
      <c r="B1831" s="50"/>
      <c r="C1831" s="51"/>
      <c r="D1831" s="49"/>
      <c r="E1831" s="52"/>
      <c r="F1831" s="52"/>
      <c r="G1831" s="52"/>
      <c r="H1831" s="52"/>
      <c r="I1831" s="52"/>
    </row>
    <row r="1832" spans="1:9" s="53" customFormat="1">
      <c r="A1832" s="49"/>
      <c r="B1832" s="50"/>
      <c r="C1832" s="51"/>
      <c r="D1832" s="49"/>
      <c r="E1832" s="52"/>
      <c r="F1832" s="52"/>
      <c r="G1832" s="52"/>
      <c r="H1832" s="52"/>
      <c r="I1832" s="52"/>
    </row>
    <row r="1833" spans="1:9" s="53" customFormat="1">
      <c r="A1833" s="49"/>
      <c r="B1833" s="50"/>
      <c r="C1833" s="51"/>
      <c r="D1833" s="49"/>
      <c r="E1833" s="52"/>
      <c r="F1833" s="52"/>
      <c r="G1833" s="52"/>
      <c r="H1833" s="52"/>
      <c r="I1833" s="52"/>
    </row>
    <row r="1834" spans="1:9" s="53" customFormat="1">
      <c r="A1834" s="49"/>
      <c r="B1834" s="50"/>
      <c r="C1834" s="51"/>
      <c r="D1834" s="49"/>
      <c r="E1834" s="52"/>
      <c r="F1834" s="52"/>
      <c r="G1834" s="52"/>
      <c r="H1834" s="52"/>
      <c r="I1834" s="52"/>
    </row>
    <row r="1835" spans="1:9" s="53" customFormat="1">
      <c r="A1835" s="49"/>
      <c r="B1835" s="50"/>
      <c r="C1835" s="51"/>
      <c r="D1835" s="49"/>
      <c r="E1835" s="52"/>
      <c r="F1835" s="52"/>
      <c r="G1835" s="52"/>
      <c r="H1835" s="52"/>
      <c r="I1835" s="52"/>
    </row>
    <row r="1836" spans="1:9" s="53" customFormat="1">
      <c r="A1836" s="49"/>
      <c r="B1836" s="50"/>
      <c r="C1836" s="51"/>
      <c r="D1836" s="49"/>
      <c r="E1836" s="52"/>
      <c r="F1836" s="52"/>
      <c r="G1836" s="52"/>
      <c r="H1836" s="52"/>
      <c r="I1836" s="52"/>
    </row>
    <row r="1837" spans="1:9" s="53" customFormat="1">
      <c r="A1837" s="49"/>
      <c r="B1837" s="50"/>
      <c r="C1837" s="51"/>
      <c r="D1837" s="49"/>
      <c r="E1837" s="52"/>
      <c r="F1837" s="52"/>
      <c r="G1837" s="52"/>
      <c r="H1837" s="52"/>
      <c r="I1837" s="52"/>
    </row>
    <row r="1838" spans="1:9" s="53" customFormat="1">
      <c r="A1838" s="49"/>
      <c r="B1838" s="50"/>
      <c r="C1838" s="51"/>
      <c r="D1838" s="49"/>
      <c r="E1838" s="52"/>
      <c r="F1838" s="52"/>
      <c r="G1838" s="52"/>
      <c r="H1838" s="52"/>
      <c r="I1838" s="52"/>
    </row>
    <row r="1839" spans="1:9" s="53" customFormat="1">
      <c r="A1839" s="49"/>
      <c r="B1839" s="50"/>
      <c r="C1839" s="51"/>
      <c r="D1839" s="49"/>
      <c r="E1839" s="52"/>
      <c r="F1839" s="52"/>
      <c r="G1839" s="52"/>
      <c r="H1839" s="52"/>
      <c r="I1839" s="52"/>
    </row>
    <row r="1840" spans="1:9" s="53" customFormat="1">
      <c r="A1840" s="49"/>
      <c r="B1840" s="50"/>
      <c r="C1840" s="51"/>
      <c r="D1840" s="49"/>
      <c r="E1840" s="52"/>
      <c r="F1840" s="52"/>
      <c r="G1840" s="52"/>
      <c r="H1840" s="52"/>
      <c r="I1840" s="52"/>
    </row>
    <row r="1841" spans="1:9" s="53" customFormat="1">
      <c r="A1841" s="49"/>
      <c r="B1841" s="50"/>
      <c r="C1841" s="51"/>
      <c r="D1841" s="49"/>
      <c r="E1841" s="52"/>
      <c r="F1841" s="52"/>
      <c r="G1841" s="52"/>
      <c r="H1841" s="52"/>
      <c r="I1841" s="52"/>
    </row>
    <row r="1842" spans="1:9" s="53" customFormat="1">
      <c r="A1842" s="49"/>
      <c r="B1842" s="50"/>
      <c r="C1842" s="51"/>
      <c r="D1842" s="49"/>
      <c r="E1842" s="52"/>
      <c r="F1842" s="52"/>
      <c r="G1842" s="52"/>
      <c r="H1842" s="52"/>
      <c r="I1842" s="52"/>
    </row>
    <row r="1843" spans="1:9" s="53" customFormat="1">
      <c r="A1843" s="49"/>
      <c r="B1843" s="50"/>
      <c r="C1843" s="51"/>
      <c r="D1843" s="49"/>
      <c r="E1843" s="52"/>
      <c r="F1843" s="52"/>
      <c r="G1843" s="52"/>
      <c r="H1843" s="52"/>
      <c r="I1843" s="52"/>
    </row>
    <row r="1844" spans="1:9" s="53" customFormat="1">
      <c r="A1844" s="49"/>
      <c r="B1844" s="50"/>
      <c r="C1844" s="51"/>
      <c r="D1844" s="49"/>
      <c r="E1844" s="52"/>
      <c r="F1844" s="52"/>
      <c r="G1844" s="52"/>
      <c r="H1844" s="52"/>
      <c r="I1844" s="52"/>
    </row>
    <row r="1845" spans="1:9" s="53" customFormat="1">
      <c r="A1845" s="49"/>
      <c r="B1845" s="50"/>
      <c r="C1845" s="51"/>
      <c r="D1845" s="49"/>
      <c r="E1845" s="52"/>
      <c r="F1845" s="52"/>
      <c r="G1845" s="52"/>
      <c r="H1845" s="52"/>
      <c r="I1845" s="52"/>
    </row>
    <row r="1846" spans="1:9" s="53" customFormat="1">
      <c r="A1846" s="49"/>
      <c r="B1846" s="50"/>
      <c r="C1846" s="51"/>
      <c r="D1846" s="49"/>
      <c r="E1846" s="52"/>
      <c r="F1846" s="52"/>
      <c r="G1846" s="52"/>
      <c r="H1846" s="52"/>
      <c r="I1846" s="52"/>
    </row>
    <row r="1847" spans="1:9" s="53" customFormat="1">
      <c r="A1847" s="49"/>
      <c r="B1847" s="50"/>
      <c r="C1847" s="51"/>
      <c r="D1847" s="49"/>
      <c r="E1847" s="52"/>
      <c r="F1847" s="52"/>
      <c r="G1847" s="52"/>
      <c r="H1847" s="52"/>
      <c r="I1847" s="52"/>
    </row>
    <row r="1848" spans="1:9" s="53" customFormat="1">
      <c r="A1848" s="49"/>
      <c r="B1848" s="50"/>
      <c r="C1848" s="51"/>
      <c r="D1848" s="49"/>
      <c r="E1848" s="52"/>
      <c r="F1848" s="52"/>
      <c r="G1848" s="52"/>
      <c r="H1848" s="52"/>
      <c r="I1848" s="52"/>
    </row>
    <row r="1849" spans="1:9" s="53" customFormat="1">
      <c r="A1849" s="49"/>
      <c r="B1849" s="50"/>
      <c r="C1849" s="51"/>
      <c r="D1849" s="49"/>
      <c r="E1849" s="52"/>
      <c r="F1849" s="52"/>
      <c r="G1849" s="52"/>
      <c r="H1849" s="52"/>
      <c r="I1849" s="52"/>
    </row>
    <row r="1850" spans="1:9" s="53" customFormat="1">
      <c r="A1850" s="49"/>
      <c r="B1850" s="50"/>
      <c r="C1850" s="51"/>
      <c r="D1850" s="49"/>
      <c r="E1850" s="52"/>
      <c r="F1850" s="52"/>
      <c r="G1850" s="52"/>
      <c r="H1850" s="52"/>
      <c r="I1850" s="52"/>
    </row>
    <row r="1851" spans="1:9" s="53" customFormat="1">
      <c r="A1851" s="49"/>
      <c r="B1851" s="50"/>
      <c r="C1851" s="51"/>
      <c r="D1851" s="49"/>
      <c r="E1851" s="52"/>
      <c r="F1851" s="52"/>
      <c r="G1851" s="52"/>
      <c r="H1851" s="52"/>
      <c r="I1851" s="52"/>
    </row>
    <row r="1852" spans="1:9" s="53" customFormat="1">
      <c r="A1852" s="49"/>
      <c r="B1852" s="50"/>
      <c r="C1852" s="51"/>
      <c r="D1852" s="49"/>
      <c r="E1852" s="52"/>
      <c r="F1852" s="52"/>
      <c r="G1852" s="52"/>
      <c r="H1852" s="52"/>
      <c r="I1852" s="52"/>
    </row>
    <row r="1853" spans="1:9" s="53" customFormat="1">
      <c r="A1853" s="49"/>
      <c r="B1853" s="50"/>
      <c r="C1853" s="51"/>
      <c r="D1853" s="49"/>
      <c r="E1853" s="52"/>
      <c r="F1853" s="52"/>
      <c r="G1853" s="52"/>
      <c r="H1853" s="52"/>
      <c r="I1853" s="52"/>
    </row>
    <row r="1854" spans="1:9" s="53" customFormat="1">
      <c r="A1854" s="49"/>
      <c r="B1854" s="50"/>
      <c r="C1854" s="51"/>
      <c r="D1854" s="49"/>
      <c r="E1854" s="52"/>
      <c r="F1854" s="52"/>
      <c r="G1854" s="52"/>
      <c r="H1854" s="52"/>
      <c r="I1854" s="52"/>
    </row>
    <row r="1855" spans="1:9" s="53" customFormat="1">
      <c r="A1855" s="49"/>
      <c r="B1855" s="50"/>
      <c r="C1855" s="51"/>
      <c r="D1855" s="49"/>
      <c r="E1855" s="52"/>
      <c r="F1855" s="52"/>
      <c r="G1855" s="52"/>
      <c r="H1855" s="52"/>
      <c r="I1855" s="52"/>
    </row>
    <row r="1856" spans="1:9" s="53" customFormat="1">
      <c r="A1856" s="49"/>
      <c r="B1856" s="50"/>
      <c r="C1856" s="51"/>
      <c r="D1856" s="49"/>
      <c r="E1856" s="52"/>
      <c r="F1856" s="52"/>
      <c r="G1856" s="52"/>
      <c r="H1856" s="52"/>
      <c r="I1856" s="52"/>
    </row>
    <row r="1857" spans="1:9" s="53" customFormat="1">
      <c r="A1857" s="49"/>
      <c r="B1857" s="50"/>
      <c r="C1857" s="51"/>
      <c r="D1857" s="49"/>
      <c r="E1857" s="52"/>
      <c r="F1857" s="52"/>
      <c r="G1857" s="52"/>
      <c r="H1857" s="52"/>
      <c r="I1857" s="52"/>
    </row>
    <row r="1858" spans="1:9" s="53" customFormat="1">
      <c r="A1858" s="49"/>
      <c r="B1858" s="50"/>
      <c r="C1858" s="51"/>
      <c r="D1858" s="49"/>
      <c r="E1858" s="52"/>
      <c r="F1858" s="52"/>
      <c r="G1858" s="52"/>
      <c r="H1858" s="52"/>
      <c r="I1858" s="52"/>
    </row>
    <row r="1859" spans="1:9" s="53" customFormat="1">
      <c r="A1859" s="49"/>
      <c r="B1859" s="50"/>
      <c r="C1859" s="51"/>
      <c r="D1859" s="49"/>
      <c r="E1859" s="52"/>
      <c r="F1859" s="52"/>
      <c r="G1859" s="52"/>
      <c r="H1859" s="52"/>
      <c r="I1859" s="52"/>
    </row>
    <row r="1860" spans="1:9" s="53" customFormat="1">
      <c r="A1860" s="49"/>
      <c r="B1860" s="50"/>
      <c r="C1860" s="51"/>
      <c r="D1860" s="49"/>
      <c r="E1860" s="52"/>
      <c r="F1860" s="52"/>
      <c r="G1860" s="52"/>
      <c r="H1860" s="52"/>
      <c r="I1860" s="52"/>
    </row>
    <row r="1861" spans="1:9" s="53" customFormat="1">
      <c r="A1861" s="49"/>
      <c r="B1861" s="50"/>
      <c r="C1861" s="51"/>
      <c r="D1861" s="49"/>
      <c r="E1861" s="52"/>
      <c r="F1861" s="52"/>
      <c r="G1861" s="52"/>
      <c r="H1861" s="52"/>
      <c r="I1861" s="52"/>
    </row>
    <row r="1862" spans="1:9" s="53" customFormat="1">
      <c r="A1862" s="49"/>
      <c r="B1862" s="50"/>
      <c r="C1862" s="51"/>
      <c r="D1862" s="49"/>
      <c r="E1862" s="52"/>
      <c r="F1862" s="52"/>
      <c r="G1862" s="52"/>
      <c r="H1862" s="52"/>
      <c r="I1862" s="52"/>
    </row>
    <row r="1863" spans="1:9" s="53" customFormat="1">
      <c r="A1863" s="49"/>
      <c r="B1863" s="50"/>
      <c r="C1863" s="51"/>
      <c r="D1863" s="49"/>
      <c r="E1863" s="52"/>
      <c r="F1863" s="52"/>
      <c r="G1863" s="52"/>
      <c r="H1863" s="52"/>
      <c r="I1863" s="52"/>
    </row>
    <row r="1864" spans="1:9" s="53" customFormat="1">
      <c r="A1864" s="49"/>
      <c r="B1864" s="50"/>
      <c r="C1864" s="51"/>
      <c r="D1864" s="49"/>
      <c r="E1864" s="52"/>
      <c r="F1864" s="52"/>
      <c r="G1864" s="52"/>
      <c r="H1864" s="52"/>
      <c r="I1864" s="52"/>
    </row>
    <row r="1865" spans="1:9" s="53" customFormat="1">
      <c r="A1865" s="49"/>
      <c r="B1865" s="50"/>
      <c r="C1865" s="51"/>
      <c r="D1865" s="49"/>
      <c r="E1865" s="52"/>
      <c r="F1865" s="52"/>
      <c r="G1865" s="52"/>
      <c r="H1865" s="52"/>
      <c r="I1865" s="52"/>
    </row>
    <row r="1866" spans="1:9" s="53" customFormat="1">
      <c r="A1866" s="49"/>
      <c r="B1866" s="50"/>
      <c r="C1866" s="51"/>
      <c r="D1866" s="49"/>
      <c r="E1866" s="52"/>
      <c r="F1866" s="52"/>
      <c r="G1866" s="52"/>
      <c r="H1866" s="52"/>
      <c r="I1866" s="52"/>
    </row>
    <row r="1867" spans="1:9" s="53" customFormat="1">
      <c r="A1867" s="49"/>
      <c r="B1867" s="50"/>
      <c r="C1867" s="51"/>
      <c r="D1867" s="49"/>
      <c r="E1867" s="52"/>
      <c r="F1867" s="52"/>
      <c r="G1867" s="52"/>
      <c r="H1867" s="52"/>
      <c r="I1867" s="52"/>
    </row>
    <row r="1868" spans="1:9" s="53" customFormat="1">
      <c r="A1868" s="49"/>
      <c r="B1868" s="50"/>
      <c r="C1868" s="51"/>
      <c r="D1868" s="49"/>
      <c r="E1868" s="52"/>
      <c r="F1868" s="52"/>
      <c r="G1868" s="52"/>
      <c r="H1868" s="52"/>
      <c r="I1868" s="52"/>
    </row>
    <row r="1869" spans="1:9" s="53" customFormat="1">
      <c r="A1869" s="49"/>
      <c r="B1869" s="50"/>
      <c r="C1869" s="51"/>
      <c r="D1869" s="49"/>
      <c r="E1869" s="52"/>
      <c r="F1869" s="52"/>
      <c r="G1869" s="52"/>
      <c r="H1869" s="52"/>
      <c r="I1869" s="52"/>
    </row>
    <row r="1870" spans="1:9" s="53" customFormat="1">
      <c r="A1870" s="49"/>
      <c r="B1870" s="50"/>
      <c r="C1870" s="51"/>
      <c r="D1870" s="49"/>
      <c r="E1870" s="52"/>
      <c r="F1870" s="52"/>
      <c r="G1870" s="52"/>
      <c r="H1870" s="52"/>
      <c r="I1870" s="52"/>
    </row>
    <row r="1871" spans="1:9" s="53" customFormat="1">
      <c r="A1871" s="49"/>
      <c r="B1871" s="50"/>
      <c r="C1871" s="51"/>
      <c r="D1871" s="49"/>
      <c r="E1871" s="52"/>
      <c r="F1871" s="52"/>
      <c r="G1871" s="52"/>
      <c r="H1871" s="52"/>
      <c r="I1871" s="52"/>
    </row>
    <row r="1872" spans="1:9" s="53" customFormat="1">
      <c r="A1872" s="49"/>
      <c r="B1872" s="50"/>
      <c r="C1872" s="51"/>
      <c r="D1872" s="49"/>
      <c r="E1872" s="52"/>
      <c r="F1872" s="52"/>
      <c r="G1872" s="52"/>
      <c r="H1872" s="52"/>
      <c r="I1872" s="52"/>
    </row>
    <row r="1873" spans="1:9" s="53" customFormat="1">
      <c r="A1873" s="49"/>
      <c r="B1873" s="50"/>
      <c r="C1873" s="51"/>
      <c r="D1873" s="49"/>
      <c r="E1873" s="52"/>
      <c r="F1873" s="52"/>
      <c r="G1873" s="52"/>
      <c r="H1873" s="52"/>
      <c r="I1873" s="52"/>
    </row>
    <row r="1874" spans="1:9" s="53" customFormat="1">
      <c r="A1874" s="49"/>
      <c r="B1874" s="50"/>
      <c r="C1874" s="51"/>
      <c r="D1874" s="49"/>
      <c r="E1874" s="52"/>
      <c r="F1874" s="52"/>
      <c r="G1874" s="52"/>
      <c r="H1874" s="52"/>
      <c r="I1874" s="52"/>
    </row>
    <row r="1875" spans="1:9" s="53" customFormat="1">
      <c r="A1875" s="49"/>
      <c r="B1875" s="50"/>
      <c r="C1875" s="51"/>
      <c r="D1875" s="49"/>
      <c r="E1875" s="52"/>
      <c r="F1875" s="52"/>
      <c r="G1875" s="52"/>
      <c r="H1875" s="52"/>
      <c r="I1875" s="52"/>
    </row>
    <row r="1876" spans="1:9" s="53" customFormat="1">
      <c r="A1876" s="49"/>
      <c r="B1876" s="50"/>
      <c r="C1876" s="51"/>
      <c r="D1876" s="49"/>
      <c r="E1876" s="52"/>
      <c r="F1876" s="52"/>
      <c r="G1876" s="52"/>
      <c r="H1876" s="52"/>
      <c r="I1876" s="52"/>
    </row>
    <row r="1877" spans="1:9" s="53" customFormat="1">
      <c r="A1877" s="49"/>
      <c r="B1877" s="50"/>
      <c r="C1877" s="51"/>
      <c r="D1877" s="49"/>
      <c r="E1877" s="52"/>
      <c r="F1877" s="52"/>
      <c r="G1877" s="52"/>
      <c r="H1877" s="52"/>
      <c r="I1877" s="52"/>
    </row>
    <row r="1878" spans="1:9" s="53" customFormat="1">
      <c r="A1878" s="49"/>
      <c r="B1878" s="50"/>
      <c r="C1878" s="51"/>
      <c r="D1878" s="49"/>
      <c r="E1878" s="52"/>
      <c r="F1878" s="52"/>
      <c r="G1878" s="52"/>
      <c r="H1878" s="52"/>
      <c r="I1878" s="52"/>
    </row>
    <row r="1879" spans="1:9" s="53" customFormat="1">
      <c r="A1879" s="49"/>
      <c r="B1879" s="50"/>
      <c r="C1879" s="51"/>
      <c r="D1879" s="49"/>
      <c r="E1879" s="52"/>
      <c r="F1879" s="52"/>
      <c r="G1879" s="52"/>
      <c r="H1879" s="52"/>
      <c r="I1879" s="52"/>
    </row>
    <row r="1880" spans="1:9" s="53" customFormat="1">
      <c r="A1880" s="49"/>
      <c r="B1880" s="50"/>
      <c r="C1880" s="51"/>
      <c r="D1880" s="49"/>
      <c r="E1880" s="52"/>
      <c r="F1880" s="52"/>
      <c r="G1880" s="52"/>
      <c r="H1880" s="52"/>
      <c r="I1880" s="52"/>
    </row>
    <row r="1881" spans="1:9" s="53" customFormat="1">
      <c r="A1881" s="49"/>
      <c r="B1881" s="50"/>
      <c r="C1881" s="51"/>
      <c r="D1881" s="49"/>
      <c r="E1881" s="52"/>
      <c r="F1881" s="52"/>
      <c r="G1881" s="52"/>
      <c r="H1881" s="52"/>
      <c r="I1881" s="52"/>
    </row>
    <row r="1882" spans="1:9" s="53" customFormat="1">
      <c r="A1882" s="49"/>
      <c r="B1882" s="50"/>
      <c r="C1882" s="51"/>
      <c r="D1882" s="49"/>
      <c r="E1882" s="52"/>
      <c r="F1882" s="52"/>
      <c r="G1882" s="52"/>
      <c r="H1882" s="52"/>
      <c r="I1882" s="52"/>
    </row>
    <row r="1883" spans="1:9" s="53" customFormat="1">
      <c r="A1883" s="49"/>
      <c r="B1883" s="50"/>
      <c r="C1883" s="51"/>
      <c r="D1883" s="49"/>
      <c r="E1883" s="52"/>
      <c r="F1883" s="52"/>
      <c r="G1883" s="52"/>
      <c r="H1883" s="52"/>
      <c r="I1883" s="52"/>
    </row>
    <row r="1884" spans="1:9" s="53" customFormat="1">
      <c r="A1884" s="49"/>
      <c r="B1884" s="50"/>
      <c r="C1884" s="51"/>
      <c r="D1884" s="49"/>
      <c r="E1884" s="52"/>
      <c r="F1884" s="52"/>
      <c r="G1884" s="52"/>
      <c r="H1884" s="52"/>
      <c r="I1884" s="52"/>
    </row>
    <row r="1885" spans="1:9" s="53" customFormat="1">
      <c r="A1885" s="49"/>
      <c r="B1885" s="50"/>
      <c r="C1885" s="51"/>
      <c r="D1885" s="49"/>
      <c r="E1885" s="52"/>
      <c r="F1885" s="52"/>
      <c r="G1885" s="52"/>
      <c r="H1885" s="52"/>
      <c r="I1885" s="52"/>
    </row>
    <row r="1886" spans="1:9" s="53" customFormat="1">
      <c r="A1886" s="49"/>
      <c r="B1886" s="50"/>
      <c r="C1886" s="51"/>
      <c r="D1886" s="49"/>
      <c r="E1886" s="52"/>
      <c r="F1886" s="52"/>
      <c r="G1886" s="52"/>
      <c r="H1886" s="52"/>
      <c r="I1886" s="52"/>
    </row>
    <row r="1887" spans="1:9" s="53" customFormat="1">
      <c r="A1887" s="49"/>
      <c r="B1887" s="50"/>
      <c r="C1887" s="51"/>
      <c r="D1887" s="49"/>
      <c r="E1887" s="52"/>
      <c r="F1887" s="52"/>
      <c r="G1887" s="52"/>
      <c r="H1887" s="52"/>
      <c r="I1887" s="52"/>
    </row>
    <row r="1888" spans="1:9" s="53" customFormat="1">
      <c r="A1888" s="49"/>
      <c r="B1888" s="50"/>
      <c r="C1888" s="51"/>
      <c r="D1888" s="49"/>
      <c r="E1888" s="52"/>
      <c r="F1888" s="52"/>
      <c r="G1888" s="52"/>
      <c r="H1888" s="52"/>
      <c r="I1888" s="52"/>
    </row>
    <row r="1889" spans="1:9" s="53" customFormat="1">
      <c r="A1889" s="49"/>
      <c r="B1889" s="50"/>
      <c r="C1889" s="51"/>
      <c r="D1889" s="49"/>
      <c r="E1889" s="52"/>
      <c r="F1889" s="52"/>
      <c r="G1889" s="52"/>
      <c r="H1889" s="52"/>
      <c r="I1889" s="52"/>
    </row>
    <row r="1890" spans="1:9" s="53" customFormat="1">
      <c r="A1890" s="49"/>
      <c r="B1890" s="50"/>
      <c r="C1890" s="51"/>
      <c r="D1890" s="49"/>
      <c r="E1890" s="52"/>
      <c r="F1890" s="52"/>
      <c r="G1890" s="52"/>
      <c r="H1890" s="52"/>
      <c r="I1890" s="52"/>
    </row>
    <row r="1891" spans="1:9" s="53" customFormat="1">
      <c r="A1891" s="49"/>
      <c r="B1891" s="50"/>
      <c r="C1891" s="51"/>
      <c r="D1891" s="49"/>
      <c r="E1891" s="52"/>
      <c r="F1891" s="52"/>
      <c r="G1891" s="52"/>
      <c r="H1891" s="52"/>
      <c r="I1891" s="52"/>
    </row>
    <row r="1892" spans="1:9" s="53" customFormat="1">
      <c r="A1892" s="49"/>
      <c r="B1892" s="50"/>
      <c r="C1892" s="51"/>
      <c r="D1892" s="49"/>
      <c r="E1892" s="52"/>
      <c r="F1892" s="52"/>
      <c r="G1892" s="52"/>
      <c r="H1892" s="52"/>
      <c r="I1892" s="52"/>
    </row>
    <row r="1893" spans="1:9" s="53" customFormat="1">
      <c r="A1893" s="49"/>
      <c r="B1893" s="50"/>
      <c r="C1893" s="51"/>
      <c r="D1893" s="49"/>
      <c r="E1893" s="52"/>
      <c r="F1893" s="52"/>
      <c r="G1893" s="52"/>
      <c r="H1893" s="52"/>
      <c r="I1893" s="52"/>
    </row>
    <row r="1894" spans="1:9" s="53" customFormat="1">
      <c r="A1894" s="49"/>
      <c r="B1894" s="50"/>
      <c r="C1894" s="51"/>
      <c r="D1894" s="49"/>
      <c r="E1894" s="52"/>
      <c r="F1894" s="52"/>
      <c r="G1894" s="52"/>
      <c r="H1894" s="52"/>
      <c r="I1894" s="52"/>
    </row>
    <row r="1895" spans="1:9" s="53" customFormat="1">
      <c r="A1895" s="49"/>
      <c r="B1895" s="50"/>
      <c r="C1895" s="51"/>
      <c r="D1895" s="49"/>
      <c r="E1895" s="52"/>
      <c r="F1895" s="52"/>
      <c r="G1895" s="52"/>
      <c r="H1895" s="52"/>
      <c r="I1895" s="52"/>
    </row>
    <row r="1896" spans="1:9" s="53" customFormat="1">
      <c r="A1896" s="49"/>
      <c r="B1896" s="50"/>
      <c r="C1896" s="51"/>
      <c r="D1896" s="49"/>
      <c r="E1896" s="52"/>
      <c r="F1896" s="52"/>
      <c r="G1896" s="52"/>
      <c r="H1896" s="52"/>
      <c r="I1896" s="52"/>
    </row>
    <row r="1897" spans="1:9" s="53" customFormat="1">
      <c r="A1897" s="49"/>
      <c r="B1897" s="50"/>
      <c r="C1897" s="51"/>
      <c r="D1897" s="49"/>
      <c r="E1897" s="52"/>
      <c r="F1897" s="52"/>
      <c r="G1897" s="52"/>
      <c r="H1897" s="52"/>
      <c r="I1897" s="52"/>
    </row>
    <row r="1898" spans="1:9" s="53" customFormat="1">
      <c r="A1898" s="49"/>
      <c r="B1898" s="50"/>
      <c r="C1898" s="51"/>
      <c r="D1898" s="49"/>
      <c r="E1898" s="52"/>
      <c r="F1898" s="52"/>
      <c r="G1898" s="52"/>
      <c r="H1898" s="52"/>
      <c r="I1898" s="52"/>
    </row>
    <row r="1899" spans="1:9" s="53" customFormat="1">
      <c r="A1899" s="49"/>
      <c r="B1899" s="50"/>
      <c r="C1899" s="51"/>
      <c r="D1899" s="49"/>
      <c r="E1899" s="52"/>
      <c r="F1899" s="52"/>
      <c r="G1899" s="52"/>
      <c r="H1899" s="52"/>
      <c r="I1899" s="52"/>
    </row>
    <row r="1900" spans="1:9" s="53" customFormat="1">
      <c r="A1900" s="49"/>
      <c r="B1900" s="50"/>
      <c r="C1900" s="51"/>
      <c r="D1900" s="49"/>
      <c r="E1900" s="52"/>
      <c r="F1900" s="52"/>
      <c r="G1900" s="52"/>
      <c r="H1900" s="52"/>
      <c r="I1900" s="52"/>
    </row>
    <row r="1901" spans="1:9" s="53" customFormat="1">
      <c r="A1901" s="49"/>
      <c r="B1901" s="50"/>
      <c r="C1901" s="51"/>
      <c r="D1901" s="49"/>
      <c r="E1901" s="52"/>
      <c r="F1901" s="52"/>
      <c r="G1901" s="52"/>
      <c r="H1901" s="52"/>
      <c r="I1901" s="52"/>
    </row>
    <row r="1902" spans="1:9" s="53" customFormat="1">
      <c r="A1902" s="49"/>
      <c r="B1902" s="50"/>
      <c r="C1902" s="51"/>
      <c r="D1902" s="49"/>
      <c r="E1902" s="52"/>
      <c r="F1902" s="52"/>
      <c r="G1902" s="52"/>
      <c r="H1902" s="52"/>
      <c r="I1902" s="52"/>
    </row>
    <row r="1903" spans="1:9" s="53" customFormat="1">
      <c r="A1903" s="49"/>
      <c r="B1903" s="50"/>
      <c r="C1903" s="51"/>
      <c r="D1903" s="49"/>
      <c r="E1903" s="52"/>
      <c r="F1903" s="52"/>
      <c r="G1903" s="52"/>
      <c r="H1903" s="52"/>
      <c r="I1903" s="52"/>
    </row>
    <row r="1904" spans="1:9" s="53" customFormat="1">
      <c r="A1904" s="49"/>
      <c r="B1904" s="50"/>
      <c r="C1904" s="51"/>
      <c r="D1904" s="49"/>
      <c r="E1904" s="52"/>
      <c r="F1904" s="52"/>
      <c r="G1904" s="52"/>
      <c r="H1904" s="52"/>
      <c r="I1904" s="52"/>
    </row>
    <row r="1905" spans="1:9" s="53" customFormat="1">
      <c r="A1905" s="49"/>
      <c r="B1905" s="50"/>
      <c r="C1905" s="51"/>
      <c r="D1905" s="49"/>
      <c r="E1905" s="52"/>
      <c r="F1905" s="52"/>
      <c r="G1905" s="52"/>
      <c r="H1905" s="52"/>
      <c r="I1905" s="52"/>
    </row>
    <row r="1906" spans="1:9" s="53" customFormat="1">
      <c r="A1906" s="49"/>
      <c r="B1906" s="50"/>
      <c r="C1906" s="51"/>
      <c r="D1906" s="49"/>
      <c r="E1906" s="52"/>
      <c r="F1906" s="52"/>
      <c r="G1906" s="52"/>
      <c r="H1906" s="52"/>
      <c r="I1906" s="52"/>
    </row>
    <row r="1907" spans="1:9" s="53" customFormat="1">
      <c r="A1907" s="49"/>
      <c r="B1907" s="50"/>
      <c r="C1907" s="51"/>
      <c r="D1907" s="49"/>
      <c r="E1907" s="52"/>
      <c r="F1907" s="52"/>
      <c r="G1907" s="52"/>
      <c r="H1907" s="52"/>
      <c r="I1907" s="52"/>
    </row>
    <row r="1908" spans="1:9" s="53" customFormat="1">
      <c r="A1908" s="49"/>
      <c r="B1908" s="50"/>
      <c r="C1908" s="51"/>
      <c r="D1908" s="49"/>
      <c r="E1908" s="52"/>
      <c r="F1908" s="52"/>
      <c r="G1908" s="52"/>
      <c r="H1908" s="52"/>
      <c r="I1908" s="52"/>
    </row>
    <row r="1909" spans="1:9" s="53" customFormat="1">
      <c r="A1909" s="49"/>
      <c r="B1909" s="50"/>
      <c r="C1909" s="51"/>
      <c r="D1909" s="49"/>
      <c r="E1909" s="52"/>
      <c r="F1909" s="52"/>
      <c r="G1909" s="52"/>
      <c r="H1909" s="52"/>
      <c r="I1909" s="52"/>
    </row>
    <row r="1910" spans="1:9" s="53" customFormat="1">
      <c r="A1910" s="49"/>
      <c r="B1910" s="50"/>
      <c r="C1910" s="51"/>
      <c r="D1910" s="49"/>
      <c r="E1910" s="52"/>
      <c r="F1910" s="52"/>
      <c r="G1910" s="52"/>
      <c r="H1910" s="52"/>
      <c r="I1910" s="52"/>
    </row>
    <row r="1911" spans="1:9" s="53" customFormat="1">
      <c r="A1911" s="49"/>
      <c r="B1911" s="50"/>
      <c r="C1911" s="51"/>
      <c r="D1911" s="49"/>
      <c r="E1911" s="52"/>
      <c r="F1911" s="52"/>
      <c r="G1911" s="52"/>
      <c r="H1911" s="52"/>
      <c r="I1911" s="52"/>
    </row>
    <row r="1912" spans="1:9" s="53" customFormat="1">
      <c r="A1912" s="49"/>
      <c r="B1912" s="50"/>
      <c r="C1912" s="51"/>
      <c r="D1912" s="49"/>
      <c r="E1912" s="52"/>
      <c r="F1912" s="52"/>
      <c r="G1912" s="52"/>
      <c r="H1912" s="52"/>
      <c r="I1912" s="52"/>
    </row>
    <row r="1913" spans="1:9" s="53" customFormat="1">
      <c r="A1913" s="49"/>
      <c r="B1913" s="50"/>
      <c r="C1913" s="51"/>
      <c r="D1913" s="49"/>
      <c r="E1913" s="52"/>
      <c r="F1913" s="52"/>
      <c r="G1913" s="52"/>
      <c r="H1913" s="52"/>
      <c r="I1913" s="52"/>
    </row>
    <row r="1914" spans="1:9" s="53" customFormat="1">
      <c r="A1914" s="49"/>
      <c r="B1914" s="50"/>
      <c r="C1914" s="51"/>
      <c r="D1914" s="49"/>
      <c r="E1914" s="52"/>
      <c r="F1914" s="52"/>
      <c r="G1914" s="52"/>
      <c r="H1914" s="52"/>
      <c r="I1914" s="52"/>
    </row>
    <row r="1915" spans="1:9" s="53" customFormat="1">
      <c r="A1915" s="49"/>
      <c r="B1915" s="50"/>
      <c r="C1915" s="51"/>
      <c r="D1915" s="49"/>
      <c r="E1915" s="52"/>
      <c r="F1915" s="52"/>
      <c r="G1915" s="52"/>
      <c r="H1915" s="52"/>
      <c r="I1915" s="52"/>
    </row>
    <row r="1916" spans="1:9" s="53" customFormat="1">
      <c r="A1916" s="49"/>
      <c r="B1916" s="50"/>
      <c r="C1916" s="51"/>
      <c r="D1916" s="49"/>
      <c r="E1916" s="52"/>
      <c r="F1916" s="52"/>
      <c r="G1916" s="52"/>
      <c r="H1916" s="52"/>
      <c r="I1916" s="52"/>
    </row>
    <row r="1917" spans="1:9" s="53" customFormat="1">
      <c r="A1917" s="49"/>
      <c r="B1917" s="50"/>
      <c r="C1917" s="51"/>
      <c r="D1917" s="49"/>
      <c r="E1917" s="52"/>
      <c r="F1917" s="52"/>
      <c r="G1917" s="52"/>
      <c r="H1917" s="52"/>
      <c r="I1917" s="52"/>
    </row>
    <row r="1918" spans="1:9" s="53" customFormat="1">
      <c r="A1918" s="49"/>
      <c r="B1918" s="50"/>
      <c r="C1918" s="51"/>
      <c r="D1918" s="49"/>
      <c r="E1918" s="52"/>
      <c r="F1918" s="52"/>
      <c r="G1918" s="52"/>
      <c r="H1918" s="52"/>
      <c r="I1918" s="52"/>
    </row>
    <row r="1919" spans="1:9" s="53" customFormat="1">
      <c r="A1919" s="49"/>
      <c r="B1919" s="50"/>
      <c r="C1919" s="51"/>
      <c r="D1919" s="49"/>
      <c r="E1919" s="52"/>
      <c r="F1919" s="52"/>
      <c r="G1919" s="52"/>
      <c r="H1919" s="52"/>
      <c r="I1919" s="52"/>
    </row>
    <row r="1920" spans="1:9" s="53" customFormat="1">
      <c r="A1920" s="49"/>
      <c r="B1920" s="50"/>
      <c r="C1920" s="51"/>
      <c r="D1920" s="49"/>
      <c r="E1920" s="52"/>
      <c r="F1920" s="52"/>
      <c r="G1920" s="52"/>
      <c r="H1920" s="52"/>
      <c r="I1920" s="52"/>
    </row>
    <row r="1921" spans="1:9" s="53" customFormat="1">
      <c r="A1921" s="49"/>
      <c r="B1921" s="50"/>
      <c r="C1921" s="51"/>
      <c r="D1921" s="49"/>
      <c r="E1921" s="52"/>
      <c r="F1921" s="52"/>
      <c r="G1921" s="52"/>
      <c r="H1921" s="52"/>
      <c r="I1921" s="52"/>
    </row>
    <row r="1922" spans="1:9" s="53" customFormat="1">
      <c r="A1922" s="49"/>
      <c r="B1922" s="50"/>
      <c r="C1922" s="51"/>
      <c r="D1922" s="49"/>
      <c r="E1922" s="52"/>
      <c r="F1922" s="52"/>
      <c r="G1922" s="52"/>
      <c r="H1922" s="52"/>
      <c r="I1922" s="52"/>
    </row>
    <row r="1923" spans="1:9" s="53" customFormat="1">
      <c r="A1923" s="49"/>
      <c r="B1923" s="50"/>
      <c r="C1923" s="51"/>
      <c r="D1923" s="49"/>
      <c r="E1923" s="52"/>
      <c r="F1923" s="52"/>
      <c r="G1923" s="52"/>
      <c r="H1923" s="52"/>
      <c r="I1923" s="52"/>
    </row>
    <row r="1924" spans="1:9" s="53" customFormat="1">
      <c r="A1924" s="49"/>
      <c r="B1924" s="50"/>
      <c r="C1924" s="51"/>
      <c r="D1924" s="49"/>
      <c r="E1924" s="52"/>
      <c r="F1924" s="52"/>
      <c r="G1924" s="52"/>
      <c r="H1924" s="52"/>
      <c r="I1924" s="52"/>
    </row>
    <row r="1925" spans="1:9" s="53" customFormat="1">
      <c r="A1925" s="49"/>
      <c r="B1925" s="50"/>
      <c r="C1925" s="51"/>
      <c r="D1925" s="49"/>
      <c r="E1925" s="52"/>
      <c r="F1925" s="52"/>
      <c r="G1925" s="52"/>
      <c r="H1925" s="52"/>
      <c r="I1925" s="52"/>
    </row>
    <row r="1926" spans="1:9" s="53" customFormat="1">
      <c r="A1926" s="49"/>
      <c r="B1926" s="50"/>
      <c r="C1926" s="51"/>
      <c r="D1926" s="49"/>
      <c r="E1926" s="52"/>
      <c r="F1926" s="52"/>
      <c r="G1926" s="52"/>
      <c r="H1926" s="52"/>
      <c r="I1926" s="52"/>
    </row>
    <row r="1927" spans="1:9" s="53" customFormat="1">
      <c r="A1927" s="49"/>
      <c r="B1927" s="50"/>
      <c r="C1927" s="51"/>
      <c r="D1927" s="49"/>
      <c r="E1927" s="52"/>
      <c r="F1927" s="52"/>
      <c r="G1927" s="52"/>
      <c r="H1927" s="52"/>
      <c r="I1927" s="52"/>
    </row>
    <row r="1928" spans="1:9" s="53" customFormat="1">
      <c r="A1928" s="49"/>
      <c r="B1928" s="50"/>
      <c r="C1928" s="51"/>
      <c r="D1928" s="49"/>
      <c r="E1928" s="52"/>
      <c r="F1928" s="52"/>
      <c r="G1928" s="52"/>
      <c r="H1928" s="52"/>
      <c r="I1928" s="52"/>
    </row>
    <row r="1929" spans="1:9" s="53" customFormat="1">
      <c r="A1929" s="49"/>
      <c r="B1929" s="50"/>
      <c r="C1929" s="51"/>
      <c r="D1929" s="49"/>
      <c r="E1929" s="52"/>
      <c r="F1929" s="52"/>
      <c r="G1929" s="52"/>
      <c r="H1929" s="52"/>
      <c r="I1929" s="52"/>
    </row>
    <row r="1930" spans="1:9" s="53" customFormat="1">
      <c r="A1930" s="49"/>
      <c r="B1930" s="50"/>
      <c r="C1930" s="51"/>
      <c r="D1930" s="49"/>
      <c r="E1930" s="52"/>
      <c r="F1930" s="52"/>
      <c r="G1930" s="52"/>
      <c r="H1930" s="52"/>
      <c r="I1930" s="52"/>
    </row>
    <row r="1931" spans="1:9" s="53" customFormat="1">
      <c r="A1931" s="49"/>
      <c r="B1931" s="50"/>
      <c r="C1931" s="51"/>
      <c r="D1931" s="49"/>
      <c r="E1931" s="52"/>
      <c r="F1931" s="52"/>
      <c r="G1931" s="52"/>
      <c r="H1931" s="52"/>
      <c r="I1931" s="52"/>
    </row>
    <row r="1932" spans="1:9" s="53" customFormat="1">
      <c r="A1932" s="49"/>
      <c r="B1932" s="50"/>
      <c r="C1932" s="51"/>
      <c r="D1932" s="49"/>
      <c r="E1932" s="52"/>
      <c r="F1932" s="52"/>
      <c r="G1932" s="52"/>
      <c r="H1932" s="52"/>
      <c r="I1932" s="52"/>
    </row>
    <row r="1933" spans="1:9" s="53" customFormat="1">
      <c r="A1933" s="49"/>
      <c r="B1933" s="50"/>
      <c r="C1933" s="51"/>
      <c r="D1933" s="49"/>
      <c r="E1933" s="52"/>
      <c r="F1933" s="52"/>
      <c r="G1933" s="52"/>
      <c r="H1933" s="52"/>
      <c r="I1933" s="52"/>
    </row>
    <row r="1934" spans="1:9" s="53" customFormat="1">
      <c r="A1934" s="49"/>
      <c r="B1934" s="50"/>
      <c r="C1934" s="51"/>
      <c r="D1934" s="49"/>
      <c r="E1934" s="52"/>
      <c r="F1934" s="52"/>
      <c r="G1934" s="52"/>
      <c r="H1934" s="52"/>
      <c r="I1934" s="52"/>
    </row>
    <row r="1935" spans="1:9" s="53" customFormat="1">
      <c r="A1935" s="49"/>
      <c r="B1935" s="50"/>
      <c r="C1935" s="51"/>
      <c r="D1935" s="49"/>
      <c r="E1935" s="52"/>
      <c r="F1935" s="52"/>
      <c r="G1935" s="52"/>
      <c r="H1935" s="52"/>
      <c r="I1935" s="52"/>
    </row>
    <row r="1936" spans="1:9" s="53" customFormat="1">
      <c r="A1936" s="49"/>
      <c r="B1936" s="50"/>
      <c r="C1936" s="51"/>
      <c r="D1936" s="49"/>
      <c r="E1936" s="52"/>
      <c r="F1936" s="52"/>
      <c r="G1936" s="52"/>
      <c r="H1936" s="52"/>
      <c r="I1936" s="52"/>
    </row>
    <row r="1937" spans="1:9" s="53" customFormat="1">
      <c r="A1937" s="49"/>
      <c r="B1937" s="50"/>
      <c r="C1937" s="51"/>
      <c r="D1937" s="49"/>
      <c r="E1937" s="52"/>
      <c r="F1937" s="52"/>
      <c r="G1937" s="52"/>
      <c r="H1937" s="52"/>
      <c r="I1937" s="52"/>
    </row>
    <row r="1938" spans="1:9" s="53" customFormat="1">
      <c r="A1938" s="49"/>
      <c r="B1938" s="50"/>
      <c r="C1938" s="51"/>
      <c r="D1938" s="49"/>
      <c r="E1938" s="52"/>
      <c r="F1938" s="52"/>
      <c r="G1938" s="52"/>
      <c r="H1938" s="52"/>
      <c r="I1938" s="52"/>
    </row>
    <row r="1939" spans="1:9" s="53" customFormat="1">
      <c r="A1939" s="49"/>
      <c r="B1939" s="50"/>
      <c r="C1939" s="51"/>
      <c r="D1939" s="49"/>
      <c r="E1939" s="52"/>
      <c r="F1939" s="52"/>
      <c r="G1939" s="52"/>
      <c r="H1939" s="52"/>
      <c r="I1939" s="52"/>
    </row>
    <row r="1940" spans="1:9" s="53" customFormat="1">
      <c r="A1940" s="49"/>
      <c r="B1940" s="50"/>
      <c r="C1940" s="51"/>
      <c r="D1940" s="49"/>
      <c r="E1940" s="52"/>
      <c r="F1940" s="52"/>
      <c r="G1940" s="52"/>
      <c r="H1940" s="52"/>
      <c r="I1940" s="52"/>
    </row>
    <row r="1941" spans="1:9" s="53" customFormat="1">
      <c r="A1941" s="49"/>
      <c r="B1941" s="50"/>
      <c r="C1941" s="51"/>
      <c r="D1941" s="49"/>
      <c r="E1941" s="52"/>
      <c r="F1941" s="52"/>
      <c r="G1941" s="52"/>
      <c r="H1941" s="52"/>
      <c r="I1941" s="52"/>
    </row>
    <row r="1942" spans="1:9" s="53" customFormat="1">
      <c r="A1942" s="49"/>
      <c r="B1942" s="50"/>
      <c r="C1942" s="51"/>
      <c r="D1942" s="49"/>
      <c r="E1942" s="52"/>
      <c r="F1942" s="52"/>
      <c r="G1942" s="52"/>
      <c r="H1942" s="52"/>
      <c r="I1942" s="52"/>
    </row>
    <row r="1943" spans="1:9" s="53" customFormat="1">
      <c r="A1943" s="49"/>
      <c r="B1943" s="50"/>
      <c r="C1943" s="51"/>
      <c r="D1943" s="49"/>
      <c r="E1943" s="52"/>
      <c r="F1943" s="52"/>
      <c r="G1943" s="52"/>
      <c r="H1943" s="52"/>
      <c r="I1943" s="52"/>
    </row>
    <row r="1944" spans="1:9" s="53" customFormat="1">
      <c r="A1944" s="49"/>
      <c r="B1944" s="50"/>
      <c r="C1944" s="51"/>
      <c r="D1944" s="49"/>
      <c r="E1944" s="52"/>
      <c r="F1944" s="52"/>
      <c r="G1944" s="52"/>
      <c r="H1944" s="52"/>
      <c r="I1944" s="52"/>
    </row>
    <row r="1945" spans="1:9" s="53" customFormat="1">
      <c r="A1945" s="49"/>
      <c r="B1945" s="50"/>
      <c r="C1945" s="51"/>
      <c r="D1945" s="49"/>
      <c r="E1945" s="52"/>
      <c r="F1945" s="52"/>
      <c r="G1945" s="52"/>
      <c r="H1945" s="52"/>
      <c r="I1945" s="52"/>
    </row>
    <row r="1946" spans="1:9" s="53" customFormat="1">
      <c r="A1946" s="49"/>
      <c r="B1946" s="50"/>
      <c r="C1946" s="51"/>
      <c r="D1946" s="49"/>
      <c r="E1946" s="52"/>
      <c r="F1946" s="52"/>
      <c r="G1946" s="52"/>
      <c r="H1946" s="52"/>
      <c r="I1946" s="52"/>
    </row>
    <row r="1947" spans="1:9" s="53" customFormat="1">
      <c r="A1947" s="49"/>
      <c r="B1947" s="50"/>
      <c r="C1947" s="51"/>
      <c r="D1947" s="49"/>
      <c r="E1947" s="52"/>
      <c r="F1947" s="52"/>
      <c r="G1947" s="52"/>
      <c r="H1947" s="52"/>
      <c r="I1947" s="52"/>
    </row>
    <row r="1948" spans="1:9" s="53" customFormat="1">
      <c r="A1948" s="49"/>
      <c r="B1948" s="50"/>
      <c r="C1948" s="51"/>
      <c r="D1948" s="49"/>
      <c r="E1948" s="52"/>
      <c r="F1948" s="52"/>
      <c r="G1948" s="52"/>
      <c r="H1948" s="52"/>
      <c r="I1948" s="52"/>
    </row>
    <row r="1949" spans="1:9" s="53" customFormat="1">
      <c r="A1949" s="49"/>
      <c r="B1949" s="50"/>
      <c r="C1949" s="51"/>
      <c r="D1949" s="49"/>
      <c r="E1949" s="52"/>
      <c r="F1949" s="52"/>
      <c r="G1949" s="52"/>
      <c r="H1949" s="52"/>
      <c r="I1949" s="52"/>
    </row>
    <row r="1950" spans="1:9" s="53" customFormat="1">
      <c r="A1950" s="49"/>
      <c r="B1950" s="50"/>
      <c r="C1950" s="51"/>
      <c r="D1950" s="49"/>
      <c r="E1950" s="52"/>
      <c r="F1950" s="52"/>
      <c r="G1950" s="52"/>
      <c r="H1950" s="52"/>
      <c r="I1950" s="52"/>
    </row>
    <row r="1951" spans="1:9" s="53" customFormat="1">
      <c r="A1951" s="49"/>
      <c r="B1951" s="50"/>
      <c r="C1951" s="51"/>
      <c r="D1951" s="49"/>
      <c r="E1951" s="52"/>
      <c r="F1951" s="52"/>
      <c r="G1951" s="52"/>
      <c r="H1951" s="52"/>
      <c r="I1951" s="52"/>
    </row>
    <row r="1952" spans="1:9" s="53" customFormat="1">
      <c r="A1952" s="49"/>
      <c r="B1952" s="50"/>
      <c r="C1952" s="51"/>
      <c r="D1952" s="49"/>
      <c r="E1952" s="52"/>
      <c r="F1952" s="52"/>
      <c r="G1952" s="52"/>
      <c r="H1952" s="52"/>
      <c r="I1952" s="52"/>
    </row>
    <row r="1953" spans="1:9" s="53" customFormat="1">
      <c r="A1953" s="49"/>
      <c r="B1953" s="50"/>
      <c r="C1953" s="51"/>
      <c r="D1953" s="49"/>
      <c r="E1953" s="52"/>
      <c r="F1953" s="52"/>
      <c r="G1953" s="52"/>
      <c r="H1953" s="52"/>
      <c r="I1953" s="52"/>
    </row>
    <row r="1954" spans="1:9" s="53" customFormat="1">
      <c r="A1954" s="49"/>
      <c r="B1954" s="50"/>
      <c r="C1954" s="51"/>
      <c r="D1954" s="49"/>
      <c r="E1954" s="52"/>
      <c r="F1954" s="52"/>
      <c r="G1954" s="52"/>
      <c r="H1954" s="52"/>
      <c r="I1954" s="52"/>
    </row>
    <row r="1955" spans="1:9" s="53" customFormat="1">
      <c r="A1955" s="49"/>
      <c r="B1955" s="50"/>
      <c r="C1955" s="51"/>
      <c r="D1955" s="49"/>
      <c r="E1955" s="52"/>
      <c r="F1955" s="52"/>
      <c r="G1955" s="52"/>
      <c r="H1955" s="52"/>
      <c r="I1955" s="52"/>
    </row>
    <row r="1956" spans="1:9" s="53" customFormat="1">
      <c r="A1956" s="49"/>
      <c r="B1956" s="50"/>
      <c r="C1956" s="51"/>
      <c r="D1956" s="49"/>
      <c r="E1956" s="52"/>
      <c r="F1956" s="52"/>
      <c r="G1956" s="52"/>
      <c r="H1956" s="52"/>
      <c r="I1956" s="52"/>
    </row>
    <row r="1957" spans="1:9" s="53" customFormat="1">
      <c r="A1957" s="49"/>
      <c r="B1957" s="50"/>
      <c r="C1957" s="51"/>
      <c r="D1957" s="49"/>
      <c r="E1957" s="52"/>
      <c r="F1957" s="52"/>
      <c r="G1957" s="52"/>
      <c r="H1957" s="52"/>
      <c r="I1957" s="52"/>
    </row>
    <row r="1958" spans="1:9" s="53" customFormat="1">
      <c r="A1958" s="49"/>
      <c r="B1958" s="50"/>
      <c r="C1958" s="51"/>
      <c r="D1958" s="49"/>
      <c r="E1958" s="52"/>
      <c r="F1958" s="52"/>
      <c r="G1958" s="52"/>
      <c r="H1958" s="52"/>
      <c r="I1958" s="52"/>
    </row>
    <row r="1959" spans="1:9" s="53" customFormat="1">
      <c r="A1959" s="49"/>
      <c r="B1959" s="50"/>
      <c r="C1959" s="51"/>
      <c r="D1959" s="49"/>
      <c r="E1959" s="52"/>
      <c r="F1959" s="52"/>
      <c r="G1959" s="52"/>
      <c r="H1959" s="52"/>
      <c r="I1959" s="52"/>
    </row>
    <row r="1960" spans="1:9" s="53" customFormat="1">
      <c r="A1960" s="49"/>
      <c r="B1960" s="50"/>
      <c r="C1960" s="51"/>
      <c r="D1960" s="49"/>
      <c r="E1960" s="52"/>
      <c r="F1960" s="52"/>
      <c r="G1960" s="52"/>
      <c r="H1960" s="52"/>
      <c r="I1960" s="52"/>
    </row>
    <row r="1961" spans="1:9" s="53" customFormat="1">
      <c r="A1961" s="49"/>
      <c r="B1961" s="50"/>
      <c r="C1961" s="51"/>
      <c r="D1961" s="49"/>
      <c r="E1961" s="52"/>
      <c r="F1961" s="52"/>
      <c r="G1961" s="52"/>
      <c r="H1961" s="52"/>
      <c r="I1961" s="52"/>
    </row>
    <row r="1962" spans="1:9" s="53" customFormat="1">
      <c r="A1962" s="49"/>
      <c r="B1962" s="50"/>
      <c r="C1962" s="51"/>
      <c r="D1962" s="49"/>
      <c r="E1962" s="52"/>
      <c r="F1962" s="52"/>
      <c r="G1962" s="52"/>
      <c r="H1962" s="52"/>
      <c r="I1962" s="52"/>
    </row>
    <row r="1963" spans="1:9" s="53" customFormat="1">
      <c r="A1963" s="49"/>
      <c r="B1963" s="50"/>
      <c r="C1963" s="51"/>
      <c r="D1963" s="49"/>
      <c r="E1963" s="52"/>
      <c r="F1963" s="52"/>
      <c r="G1963" s="52"/>
      <c r="H1963" s="52"/>
      <c r="I1963" s="52"/>
    </row>
    <row r="1964" spans="1:9" s="53" customFormat="1">
      <c r="A1964" s="49"/>
      <c r="B1964" s="50"/>
      <c r="C1964" s="51"/>
      <c r="D1964" s="49"/>
      <c r="E1964" s="52"/>
      <c r="F1964" s="52"/>
      <c r="G1964" s="52"/>
      <c r="H1964" s="52"/>
      <c r="I1964" s="52"/>
    </row>
    <row r="1965" spans="1:9" s="53" customFormat="1">
      <c r="A1965" s="49"/>
      <c r="B1965" s="50"/>
      <c r="C1965" s="51"/>
      <c r="D1965" s="49"/>
      <c r="E1965" s="52"/>
      <c r="F1965" s="52"/>
      <c r="G1965" s="52"/>
      <c r="H1965" s="52"/>
      <c r="I1965" s="52"/>
    </row>
    <row r="1966" spans="1:9" s="53" customFormat="1">
      <c r="A1966" s="49"/>
      <c r="B1966" s="50"/>
      <c r="C1966" s="51"/>
      <c r="D1966" s="49"/>
      <c r="E1966" s="52"/>
      <c r="F1966" s="52"/>
      <c r="G1966" s="52"/>
      <c r="H1966" s="52"/>
      <c r="I1966" s="52"/>
    </row>
    <row r="1967" spans="1:9" s="53" customFormat="1">
      <c r="A1967" s="49"/>
      <c r="B1967" s="50"/>
      <c r="C1967" s="51"/>
      <c r="D1967" s="49"/>
      <c r="E1967" s="52"/>
      <c r="F1967" s="52"/>
      <c r="G1967" s="52"/>
      <c r="H1967" s="52"/>
      <c r="I1967" s="52"/>
    </row>
    <row r="1968" spans="1:9" s="53" customFormat="1">
      <c r="A1968" s="49"/>
      <c r="B1968" s="50"/>
      <c r="C1968" s="51"/>
      <c r="D1968" s="49"/>
      <c r="E1968" s="52"/>
      <c r="F1968" s="52"/>
      <c r="G1968" s="52"/>
      <c r="H1968" s="52"/>
      <c r="I1968" s="52"/>
    </row>
    <row r="1969" spans="1:9" s="53" customFormat="1">
      <c r="A1969" s="49"/>
      <c r="B1969" s="50"/>
      <c r="C1969" s="51"/>
      <c r="D1969" s="49"/>
      <c r="E1969" s="52"/>
      <c r="F1969" s="52"/>
      <c r="G1969" s="52"/>
      <c r="H1969" s="52"/>
      <c r="I1969" s="52"/>
    </row>
    <row r="1970" spans="1:9" s="53" customFormat="1">
      <c r="A1970" s="49"/>
      <c r="B1970" s="50"/>
      <c r="C1970" s="51"/>
      <c r="D1970" s="49"/>
      <c r="E1970" s="52"/>
      <c r="F1970" s="52"/>
      <c r="G1970" s="52"/>
      <c r="H1970" s="52"/>
      <c r="I1970" s="52"/>
    </row>
    <row r="1971" spans="1:9" s="53" customFormat="1">
      <c r="A1971" s="49"/>
      <c r="B1971" s="50"/>
      <c r="C1971" s="51"/>
      <c r="D1971" s="49"/>
      <c r="E1971" s="52"/>
      <c r="F1971" s="52"/>
      <c r="G1971" s="52"/>
      <c r="H1971" s="52"/>
      <c r="I1971" s="52"/>
    </row>
    <row r="1972" spans="1:9" s="53" customFormat="1">
      <c r="A1972" s="49"/>
      <c r="B1972" s="50"/>
      <c r="C1972" s="51"/>
      <c r="D1972" s="49"/>
      <c r="E1972" s="52"/>
      <c r="F1972" s="52"/>
      <c r="G1972" s="52"/>
      <c r="H1972" s="52"/>
      <c r="I1972" s="52"/>
    </row>
    <row r="1973" spans="1:9" s="53" customFormat="1">
      <c r="A1973" s="49"/>
      <c r="B1973" s="50"/>
      <c r="C1973" s="51"/>
      <c r="D1973" s="49"/>
      <c r="E1973" s="52"/>
      <c r="F1973" s="52"/>
      <c r="G1973" s="52"/>
      <c r="H1973" s="52"/>
      <c r="I1973" s="52"/>
    </row>
    <row r="1974" spans="1:9" s="53" customFormat="1">
      <c r="A1974" s="49"/>
      <c r="B1974" s="50"/>
      <c r="C1974" s="51"/>
      <c r="D1974" s="49"/>
      <c r="E1974" s="52"/>
      <c r="F1974" s="52"/>
      <c r="G1974" s="52"/>
      <c r="H1974" s="52"/>
      <c r="I1974" s="52"/>
    </row>
    <row r="1975" spans="1:9" s="53" customFormat="1">
      <c r="A1975" s="49"/>
      <c r="B1975" s="50"/>
      <c r="C1975" s="51"/>
      <c r="D1975" s="49"/>
      <c r="E1975" s="52"/>
      <c r="F1975" s="52"/>
      <c r="G1975" s="52"/>
      <c r="H1975" s="52"/>
      <c r="I1975" s="52"/>
    </row>
    <row r="1976" spans="1:9" s="53" customFormat="1">
      <c r="A1976" s="49"/>
      <c r="B1976" s="50"/>
      <c r="C1976" s="51"/>
      <c r="D1976" s="49"/>
      <c r="E1976" s="52"/>
      <c r="F1976" s="52"/>
      <c r="G1976" s="52"/>
      <c r="H1976" s="52"/>
      <c r="I1976" s="52"/>
    </row>
    <row r="1977" spans="1:9" s="53" customFormat="1">
      <c r="A1977" s="49"/>
      <c r="B1977" s="50"/>
      <c r="C1977" s="51"/>
      <c r="D1977" s="49"/>
      <c r="E1977" s="52"/>
      <c r="F1977" s="52"/>
      <c r="G1977" s="52"/>
      <c r="H1977" s="52"/>
      <c r="I1977" s="52"/>
    </row>
    <row r="1978" spans="1:9" s="53" customFormat="1">
      <c r="A1978" s="49"/>
      <c r="B1978" s="50"/>
      <c r="C1978" s="51"/>
      <c r="D1978" s="49"/>
      <c r="E1978" s="52"/>
      <c r="F1978" s="52"/>
      <c r="G1978" s="52"/>
      <c r="H1978" s="52"/>
      <c r="I1978" s="52"/>
    </row>
    <row r="1979" spans="1:9" s="53" customFormat="1">
      <c r="A1979" s="49"/>
      <c r="B1979" s="50"/>
      <c r="C1979" s="51"/>
      <c r="D1979" s="49"/>
      <c r="E1979" s="52"/>
      <c r="F1979" s="52"/>
      <c r="G1979" s="52"/>
      <c r="H1979" s="52"/>
      <c r="I1979" s="52"/>
    </row>
    <row r="1980" spans="1:9" s="53" customFormat="1">
      <c r="A1980" s="49"/>
      <c r="B1980" s="50"/>
      <c r="C1980" s="51"/>
      <c r="D1980" s="49"/>
      <c r="E1980" s="52"/>
      <c r="F1980" s="52"/>
      <c r="G1980" s="52"/>
      <c r="H1980" s="52"/>
      <c r="I1980" s="52"/>
    </row>
    <row r="1981" spans="1:9" s="53" customFormat="1">
      <c r="A1981" s="49"/>
      <c r="B1981" s="50"/>
      <c r="C1981" s="51"/>
      <c r="D1981" s="49"/>
      <c r="E1981" s="52"/>
      <c r="F1981" s="52"/>
      <c r="G1981" s="52"/>
      <c r="H1981" s="52"/>
      <c r="I1981" s="52"/>
    </row>
    <row r="1982" spans="1:9" s="53" customFormat="1">
      <c r="A1982" s="49"/>
      <c r="B1982" s="50"/>
      <c r="C1982" s="51"/>
      <c r="D1982" s="49"/>
      <c r="E1982" s="52"/>
      <c r="F1982" s="52"/>
      <c r="G1982" s="52"/>
      <c r="H1982" s="52"/>
      <c r="I1982" s="52"/>
    </row>
    <row r="1983" spans="1:9" s="53" customFormat="1">
      <c r="A1983" s="49"/>
      <c r="B1983" s="50"/>
      <c r="C1983" s="51"/>
      <c r="D1983" s="49"/>
      <c r="E1983" s="52"/>
      <c r="F1983" s="52"/>
      <c r="G1983" s="52"/>
      <c r="H1983" s="52"/>
      <c r="I1983" s="52"/>
    </row>
    <row r="1984" spans="1:9" s="53" customFormat="1">
      <c r="A1984" s="49"/>
      <c r="B1984" s="50"/>
      <c r="C1984" s="51"/>
      <c r="D1984" s="49"/>
      <c r="E1984" s="52"/>
      <c r="F1984" s="52"/>
      <c r="G1984" s="52"/>
      <c r="H1984" s="52"/>
      <c r="I1984" s="52"/>
    </row>
    <row r="1985" spans="1:9" s="53" customFormat="1">
      <c r="A1985" s="49"/>
      <c r="B1985" s="50"/>
      <c r="C1985" s="51"/>
      <c r="D1985" s="49"/>
      <c r="E1985" s="52"/>
      <c r="F1985" s="52"/>
      <c r="G1985" s="52"/>
      <c r="H1985" s="52"/>
      <c r="I1985" s="52"/>
    </row>
    <row r="1986" spans="1:9" s="53" customFormat="1">
      <c r="A1986" s="49"/>
      <c r="B1986" s="50"/>
      <c r="C1986" s="51"/>
      <c r="D1986" s="49"/>
      <c r="E1986" s="52"/>
      <c r="F1986" s="52"/>
      <c r="G1986" s="52"/>
      <c r="H1986" s="52"/>
      <c r="I1986" s="52"/>
    </row>
    <row r="1987" spans="1:9" s="53" customFormat="1">
      <c r="A1987" s="49"/>
      <c r="B1987" s="50"/>
      <c r="C1987" s="51"/>
      <c r="D1987" s="49"/>
      <c r="E1987" s="52"/>
      <c r="F1987" s="52"/>
      <c r="G1987" s="52"/>
      <c r="H1987" s="52"/>
      <c r="I1987" s="52"/>
    </row>
    <row r="1988" spans="1:9" s="53" customFormat="1">
      <c r="A1988" s="49"/>
      <c r="B1988" s="50"/>
      <c r="C1988" s="51"/>
      <c r="D1988" s="49"/>
      <c r="E1988" s="52"/>
      <c r="F1988" s="52"/>
      <c r="G1988" s="52"/>
      <c r="H1988" s="52"/>
      <c r="I1988" s="52"/>
    </row>
    <row r="1989" spans="1:9" s="53" customFormat="1">
      <c r="A1989" s="49"/>
      <c r="B1989" s="50"/>
      <c r="C1989" s="51"/>
      <c r="D1989" s="49"/>
      <c r="E1989" s="52"/>
      <c r="F1989" s="52"/>
      <c r="G1989" s="52"/>
      <c r="H1989" s="52"/>
      <c r="I1989" s="52"/>
    </row>
    <row r="1990" spans="1:9" s="53" customFormat="1">
      <c r="A1990" s="49"/>
      <c r="B1990" s="50"/>
      <c r="C1990" s="51"/>
      <c r="D1990" s="49"/>
      <c r="E1990" s="52"/>
      <c r="F1990" s="52"/>
      <c r="G1990" s="52"/>
      <c r="H1990" s="52"/>
      <c r="I1990" s="52"/>
    </row>
    <row r="1991" spans="1:9" s="53" customFormat="1">
      <c r="A1991" s="49"/>
      <c r="B1991" s="50"/>
      <c r="C1991" s="51"/>
      <c r="D1991" s="49"/>
      <c r="E1991" s="52"/>
      <c r="F1991" s="52"/>
      <c r="G1991" s="52"/>
      <c r="H1991" s="52"/>
      <c r="I1991" s="52"/>
    </row>
    <row r="1992" spans="1:9" s="53" customFormat="1">
      <c r="A1992" s="49"/>
      <c r="B1992" s="50"/>
      <c r="C1992" s="51"/>
      <c r="D1992" s="49"/>
      <c r="E1992" s="52"/>
      <c r="F1992" s="52"/>
      <c r="G1992" s="52"/>
      <c r="H1992" s="52"/>
      <c r="I1992" s="52"/>
    </row>
    <row r="1993" spans="1:9" s="53" customFormat="1">
      <c r="A1993" s="49"/>
      <c r="B1993" s="50"/>
      <c r="C1993" s="51"/>
      <c r="D1993" s="49"/>
      <c r="E1993" s="52"/>
      <c r="F1993" s="52"/>
      <c r="G1993" s="52"/>
      <c r="H1993" s="52"/>
      <c r="I1993" s="52"/>
    </row>
    <row r="1994" spans="1:9" s="53" customFormat="1">
      <c r="A1994" s="49"/>
      <c r="B1994" s="50"/>
      <c r="C1994" s="51"/>
      <c r="D1994" s="49"/>
      <c r="E1994" s="52"/>
      <c r="F1994" s="52"/>
      <c r="G1994" s="52"/>
      <c r="H1994" s="52"/>
      <c r="I1994" s="52"/>
    </row>
    <row r="1995" spans="1:9" s="53" customFormat="1">
      <c r="A1995" s="49"/>
      <c r="B1995" s="50"/>
      <c r="C1995" s="51"/>
      <c r="D1995" s="49"/>
      <c r="E1995" s="52"/>
      <c r="F1995" s="52"/>
      <c r="G1995" s="52"/>
      <c r="H1995" s="52"/>
      <c r="I1995" s="52"/>
    </row>
    <row r="1996" spans="1:9" s="53" customFormat="1">
      <c r="A1996" s="49"/>
      <c r="B1996" s="50"/>
      <c r="C1996" s="51"/>
      <c r="D1996" s="49"/>
      <c r="E1996" s="52"/>
      <c r="F1996" s="52"/>
      <c r="G1996" s="52"/>
      <c r="H1996" s="52"/>
      <c r="I1996" s="52"/>
    </row>
    <row r="1997" spans="1:9" s="53" customFormat="1">
      <c r="A1997" s="49"/>
      <c r="B1997" s="50"/>
      <c r="C1997" s="51"/>
      <c r="D1997" s="49"/>
      <c r="E1997" s="52"/>
      <c r="F1997" s="52"/>
      <c r="G1997" s="52"/>
      <c r="H1997" s="52"/>
      <c r="I1997" s="52"/>
    </row>
    <row r="1998" spans="1:9" s="53" customFormat="1">
      <c r="A1998" s="49"/>
      <c r="B1998" s="50"/>
      <c r="C1998" s="51"/>
      <c r="D1998" s="49"/>
      <c r="E1998" s="52"/>
      <c r="F1998" s="52"/>
      <c r="G1998" s="52"/>
      <c r="H1998" s="52"/>
      <c r="I1998" s="52"/>
    </row>
    <row r="1999" spans="1:9" s="53" customFormat="1">
      <c r="A1999" s="49"/>
      <c r="B1999" s="50"/>
      <c r="C1999" s="51"/>
      <c r="D1999" s="49"/>
      <c r="E1999" s="52"/>
      <c r="F1999" s="52"/>
      <c r="G1999" s="52"/>
      <c r="H1999" s="52"/>
      <c r="I1999" s="52"/>
    </row>
    <row r="2000" spans="1:9" s="53" customFormat="1">
      <c r="A2000" s="49"/>
      <c r="B2000" s="50"/>
      <c r="C2000" s="51"/>
      <c r="D2000" s="49"/>
      <c r="E2000" s="52"/>
      <c r="F2000" s="52"/>
      <c r="G2000" s="52"/>
      <c r="H2000" s="52"/>
      <c r="I2000" s="52"/>
    </row>
    <row r="2001" spans="1:9" s="53" customFormat="1">
      <c r="A2001" s="49"/>
      <c r="B2001" s="50"/>
      <c r="C2001" s="51"/>
      <c r="D2001" s="49"/>
      <c r="E2001" s="52"/>
      <c r="F2001" s="52"/>
      <c r="G2001" s="52"/>
      <c r="H2001" s="52"/>
      <c r="I2001" s="52"/>
    </row>
    <row r="2002" spans="1:9" s="53" customFormat="1">
      <c r="A2002" s="49"/>
      <c r="B2002" s="50"/>
      <c r="C2002" s="51"/>
      <c r="D2002" s="49"/>
      <c r="E2002" s="52"/>
      <c r="F2002" s="52"/>
      <c r="G2002" s="52"/>
      <c r="H2002" s="52"/>
      <c r="I2002" s="52"/>
    </row>
    <row r="2003" spans="1:9" s="53" customFormat="1">
      <c r="A2003" s="49"/>
      <c r="B2003" s="50"/>
      <c r="C2003" s="51"/>
      <c r="D2003" s="49"/>
      <c r="E2003" s="52"/>
      <c r="F2003" s="52"/>
      <c r="G2003" s="52"/>
      <c r="H2003" s="52"/>
      <c r="I2003" s="52"/>
    </row>
    <row r="2004" spans="1:9" s="53" customFormat="1">
      <c r="A2004" s="49"/>
      <c r="B2004" s="50"/>
      <c r="C2004" s="51"/>
      <c r="D2004" s="49"/>
      <c r="E2004" s="52"/>
      <c r="F2004" s="52"/>
      <c r="G2004" s="52"/>
      <c r="H2004" s="52"/>
      <c r="I2004" s="52"/>
    </row>
    <row r="2005" spans="1:9" s="53" customFormat="1">
      <c r="A2005" s="49"/>
      <c r="B2005" s="50"/>
      <c r="C2005" s="51"/>
      <c r="D2005" s="49"/>
      <c r="E2005" s="52"/>
      <c r="F2005" s="52"/>
      <c r="G2005" s="52"/>
      <c r="H2005" s="52"/>
      <c r="I2005" s="52"/>
    </row>
    <row r="2006" spans="1:9" s="53" customFormat="1">
      <c r="A2006" s="49"/>
      <c r="B2006" s="50"/>
      <c r="C2006" s="51"/>
      <c r="D2006" s="49"/>
      <c r="E2006" s="52"/>
      <c r="F2006" s="52"/>
      <c r="G2006" s="52"/>
      <c r="H2006" s="52"/>
      <c r="I2006" s="52"/>
    </row>
    <row r="2007" spans="1:9" s="53" customFormat="1">
      <c r="A2007" s="49"/>
      <c r="B2007" s="50"/>
      <c r="C2007" s="51"/>
      <c r="D2007" s="49"/>
      <c r="E2007" s="52"/>
      <c r="F2007" s="52"/>
      <c r="G2007" s="52"/>
      <c r="H2007" s="52"/>
      <c r="I2007" s="52"/>
    </row>
    <row r="2008" spans="1:9" s="53" customFormat="1">
      <c r="A2008" s="49"/>
      <c r="B2008" s="50"/>
      <c r="C2008" s="51"/>
      <c r="D2008" s="49"/>
      <c r="E2008" s="52"/>
      <c r="F2008" s="52"/>
      <c r="G2008" s="52"/>
      <c r="H2008" s="52"/>
      <c r="I2008" s="52"/>
    </row>
    <row r="2009" spans="1:9" s="53" customFormat="1">
      <c r="A2009" s="49"/>
      <c r="B2009" s="50"/>
      <c r="C2009" s="51"/>
      <c r="D2009" s="49"/>
      <c r="E2009" s="52"/>
      <c r="F2009" s="52"/>
      <c r="G2009" s="52"/>
      <c r="H2009" s="52"/>
      <c r="I2009" s="52"/>
    </row>
    <row r="2010" spans="1:9" s="53" customFormat="1">
      <c r="A2010" s="49"/>
      <c r="B2010" s="50"/>
      <c r="C2010" s="51"/>
      <c r="D2010" s="49"/>
      <c r="E2010" s="52"/>
      <c r="F2010" s="52"/>
      <c r="G2010" s="52"/>
      <c r="H2010" s="52"/>
      <c r="I2010" s="52"/>
    </row>
    <row r="2011" spans="1:9" s="53" customFormat="1">
      <c r="A2011" s="49"/>
      <c r="B2011" s="50"/>
      <c r="C2011" s="51"/>
      <c r="D2011" s="49"/>
      <c r="E2011" s="52"/>
      <c r="F2011" s="52"/>
      <c r="G2011" s="52"/>
      <c r="H2011" s="52"/>
      <c r="I2011" s="52"/>
    </row>
    <row r="2012" spans="1:9" s="53" customFormat="1">
      <c r="A2012" s="49"/>
      <c r="B2012" s="50"/>
      <c r="C2012" s="51"/>
      <c r="D2012" s="49"/>
      <c r="E2012" s="52"/>
      <c r="F2012" s="52"/>
      <c r="G2012" s="52"/>
      <c r="H2012" s="52"/>
      <c r="I2012" s="52"/>
    </row>
    <row r="2013" spans="1:9" s="53" customFormat="1">
      <c r="A2013" s="49"/>
      <c r="B2013" s="50"/>
      <c r="C2013" s="51"/>
      <c r="D2013" s="49"/>
      <c r="E2013" s="52"/>
      <c r="F2013" s="52"/>
      <c r="G2013" s="52"/>
      <c r="H2013" s="52"/>
      <c r="I2013" s="52"/>
    </row>
    <row r="2014" spans="1:9" s="53" customFormat="1">
      <c r="A2014" s="49"/>
      <c r="B2014" s="50"/>
      <c r="C2014" s="51"/>
      <c r="D2014" s="49"/>
      <c r="E2014" s="52"/>
      <c r="F2014" s="52"/>
      <c r="G2014" s="52"/>
      <c r="H2014" s="52"/>
      <c r="I2014" s="52"/>
    </row>
    <row r="2015" spans="1:9" s="53" customFormat="1">
      <c r="A2015" s="49"/>
      <c r="B2015" s="50"/>
      <c r="C2015" s="51"/>
      <c r="D2015" s="49"/>
      <c r="E2015" s="52"/>
      <c r="F2015" s="52"/>
      <c r="G2015" s="52"/>
      <c r="H2015" s="52"/>
      <c r="I2015" s="52"/>
    </row>
    <row r="2016" spans="1:9" s="53" customFormat="1">
      <c r="A2016" s="49"/>
      <c r="B2016" s="50"/>
      <c r="C2016" s="51"/>
      <c r="D2016" s="49"/>
      <c r="E2016" s="52"/>
      <c r="F2016" s="52"/>
      <c r="G2016" s="52"/>
      <c r="H2016" s="52"/>
      <c r="I2016" s="52"/>
    </row>
    <row r="2017" spans="1:9" s="53" customFormat="1">
      <c r="A2017" s="49"/>
      <c r="B2017" s="50"/>
      <c r="C2017" s="51"/>
      <c r="D2017" s="49"/>
      <c r="E2017" s="52"/>
      <c r="F2017" s="52"/>
      <c r="G2017" s="52"/>
      <c r="H2017" s="52"/>
      <c r="I2017" s="52"/>
    </row>
    <row r="2018" spans="1:9" s="53" customFormat="1">
      <c r="A2018" s="49"/>
      <c r="B2018" s="50"/>
      <c r="C2018" s="51"/>
      <c r="D2018" s="49"/>
      <c r="E2018" s="52"/>
      <c r="F2018" s="52"/>
      <c r="G2018" s="52"/>
      <c r="H2018" s="52"/>
      <c r="I2018" s="52"/>
    </row>
    <row r="2019" spans="1:9" s="53" customFormat="1">
      <c r="A2019" s="49"/>
      <c r="B2019" s="50"/>
      <c r="C2019" s="51"/>
      <c r="D2019" s="49"/>
      <c r="E2019" s="52"/>
      <c r="F2019" s="52"/>
      <c r="G2019" s="52"/>
      <c r="H2019" s="52"/>
      <c r="I2019" s="52"/>
    </row>
    <row r="2020" spans="1:9" s="53" customFormat="1">
      <c r="A2020" s="49"/>
      <c r="B2020" s="50"/>
      <c r="C2020" s="51"/>
      <c r="D2020" s="49"/>
      <c r="E2020" s="52"/>
      <c r="F2020" s="52"/>
      <c r="G2020" s="52"/>
      <c r="H2020" s="52"/>
      <c r="I2020" s="52"/>
    </row>
    <row r="2021" spans="1:9" s="53" customFormat="1">
      <c r="A2021" s="49"/>
      <c r="B2021" s="50"/>
      <c r="C2021" s="51"/>
      <c r="D2021" s="49"/>
      <c r="E2021" s="52"/>
      <c r="F2021" s="52"/>
      <c r="G2021" s="52"/>
      <c r="H2021" s="52"/>
      <c r="I2021" s="52"/>
    </row>
    <row r="2022" spans="1:9" s="53" customFormat="1">
      <c r="A2022" s="49"/>
      <c r="B2022" s="50"/>
      <c r="C2022" s="51"/>
      <c r="D2022" s="49"/>
      <c r="E2022" s="52"/>
      <c r="F2022" s="52"/>
      <c r="G2022" s="52"/>
      <c r="H2022" s="52"/>
      <c r="I2022" s="52"/>
    </row>
    <row r="2023" spans="1:9" s="53" customFormat="1">
      <c r="A2023" s="49"/>
      <c r="B2023" s="50"/>
      <c r="C2023" s="51"/>
      <c r="D2023" s="49"/>
      <c r="E2023" s="52"/>
      <c r="F2023" s="52"/>
      <c r="G2023" s="52"/>
      <c r="H2023" s="52"/>
      <c r="I2023" s="52"/>
    </row>
    <row r="2024" spans="1:9" s="53" customFormat="1">
      <c r="A2024" s="49"/>
      <c r="B2024" s="50"/>
      <c r="C2024" s="51"/>
      <c r="D2024" s="49"/>
      <c r="E2024" s="52"/>
      <c r="F2024" s="52"/>
      <c r="G2024" s="52"/>
      <c r="H2024" s="52"/>
      <c r="I2024" s="52"/>
    </row>
    <row r="2025" spans="1:9" s="53" customFormat="1">
      <c r="A2025" s="49"/>
      <c r="B2025" s="50"/>
      <c r="C2025" s="51"/>
      <c r="D2025" s="49"/>
      <c r="E2025" s="52"/>
      <c r="F2025" s="52"/>
      <c r="G2025" s="52"/>
      <c r="H2025" s="52"/>
      <c r="I2025" s="52"/>
    </row>
    <row r="2026" spans="1:9" s="53" customFormat="1">
      <c r="A2026" s="49"/>
      <c r="B2026" s="50"/>
      <c r="C2026" s="51"/>
      <c r="D2026" s="49"/>
      <c r="E2026" s="52"/>
      <c r="F2026" s="52"/>
      <c r="G2026" s="52"/>
      <c r="H2026" s="52"/>
      <c r="I2026" s="52"/>
    </row>
    <row r="2027" spans="1:9" s="53" customFormat="1">
      <c r="A2027" s="49"/>
      <c r="B2027" s="50"/>
      <c r="C2027" s="51"/>
      <c r="D2027" s="49"/>
      <c r="E2027" s="52"/>
      <c r="F2027" s="52"/>
      <c r="G2027" s="52"/>
      <c r="H2027" s="52"/>
      <c r="I2027" s="52"/>
    </row>
    <row r="2028" spans="1:9" s="53" customFormat="1">
      <c r="A2028" s="49"/>
      <c r="B2028" s="50"/>
      <c r="C2028" s="51"/>
      <c r="D2028" s="49"/>
      <c r="E2028" s="52"/>
      <c r="F2028" s="52"/>
      <c r="G2028" s="52"/>
      <c r="H2028" s="52"/>
      <c r="I2028" s="52"/>
    </row>
    <row r="2029" spans="1:9" s="53" customFormat="1">
      <c r="A2029" s="49"/>
      <c r="B2029" s="50"/>
      <c r="C2029" s="51"/>
      <c r="D2029" s="49"/>
      <c r="E2029" s="52"/>
      <c r="F2029" s="52"/>
      <c r="G2029" s="52"/>
      <c r="H2029" s="52"/>
      <c r="I2029" s="52"/>
    </row>
    <row r="2030" spans="1:9" s="53" customFormat="1">
      <c r="A2030" s="49"/>
      <c r="B2030" s="50"/>
      <c r="C2030" s="51"/>
      <c r="D2030" s="49"/>
      <c r="E2030" s="52"/>
      <c r="F2030" s="52"/>
      <c r="G2030" s="52"/>
      <c r="H2030" s="52"/>
      <c r="I2030" s="52"/>
    </row>
    <row r="2031" spans="1:9" s="53" customFormat="1">
      <c r="A2031" s="49"/>
      <c r="B2031" s="50"/>
      <c r="C2031" s="51"/>
      <c r="D2031" s="49"/>
      <c r="E2031" s="52"/>
      <c r="F2031" s="52"/>
      <c r="G2031" s="52"/>
      <c r="H2031" s="52"/>
      <c r="I2031" s="52"/>
    </row>
    <row r="2032" spans="1:9" s="53" customFormat="1">
      <c r="A2032" s="49"/>
      <c r="B2032" s="50"/>
      <c r="C2032" s="51"/>
      <c r="D2032" s="49"/>
      <c r="E2032" s="52"/>
      <c r="F2032" s="52"/>
      <c r="G2032" s="52"/>
      <c r="H2032" s="52"/>
      <c r="I2032" s="52"/>
    </row>
    <row r="2033" spans="1:9" s="53" customFormat="1">
      <c r="A2033" s="49"/>
      <c r="B2033" s="50"/>
      <c r="C2033" s="51"/>
      <c r="D2033" s="49"/>
      <c r="E2033" s="52"/>
      <c r="F2033" s="52"/>
      <c r="G2033" s="52"/>
      <c r="H2033" s="52"/>
      <c r="I2033" s="52"/>
    </row>
    <row r="2034" spans="1:9" s="53" customFormat="1">
      <c r="A2034" s="49"/>
      <c r="B2034" s="50"/>
      <c r="C2034" s="51"/>
      <c r="D2034" s="49"/>
      <c r="E2034" s="52"/>
      <c r="F2034" s="52"/>
      <c r="G2034" s="52"/>
      <c r="H2034" s="52"/>
      <c r="I2034" s="52"/>
    </row>
    <row r="2035" spans="1:9" s="53" customFormat="1">
      <c r="A2035" s="49"/>
      <c r="B2035" s="50"/>
      <c r="C2035" s="51"/>
      <c r="D2035" s="49"/>
      <c r="E2035" s="52"/>
      <c r="F2035" s="52"/>
      <c r="G2035" s="52"/>
      <c r="H2035" s="52"/>
      <c r="I2035" s="52"/>
    </row>
    <row r="2036" spans="1:9" s="53" customFormat="1">
      <c r="A2036" s="49"/>
      <c r="B2036" s="50"/>
      <c r="C2036" s="51"/>
      <c r="D2036" s="49"/>
      <c r="E2036" s="52"/>
      <c r="F2036" s="52"/>
      <c r="G2036" s="52"/>
      <c r="H2036" s="52"/>
      <c r="I2036" s="52"/>
    </row>
    <row r="2037" spans="1:9" s="53" customFormat="1">
      <c r="A2037" s="49"/>
      <c r="B2037" s="50"/>
      <c r="C2037" s="51"/>
      <c r="D2037" s="49"/>
      <c r="E2037" s="52"/>
      <c r="F2037" s="52"/>
      <c r="G2037" s="52"/>
      <c r="H2037" s="52"/>
      <c r="I2037" s="52"/>
    </row>
    <row r="2038" spans="1:9" s="53" customFormat="1">
      <c r="A2038" s="49"/>
      <c r="B2038" s="50"/>
      <c r="C2038" s="51"/>
      <c r="D2038" s="49"/>
      <c r="E2038" s="52"/>
      <c r="F2038" s="52"/>
      <c r="G2038" s="52"/>
      <c r="H2038" s="52"/>
      <c r="I2038" s="52"/>
    </row>
    <row r="2039" spans="1:9" s="53" customFormat="1">
      <c r="A2039" s="49"/>
      <c r="B2039" s="50"/>
      <c r="C2039" s="51"/>
      <c r="D2039" s="49"/>
      <c r="E2039" s="52"/>
      <c r="F2039" s="52"/>
      <c r="G2039" s="52"/>
      <c r="H2039" s="52"/>
      <c r="I2039" s="52"/>
    </row>
    <row r="2040" spans="1:9" s="53" customFormat="1">
      <c r="A2040" s="49"/>
      <c r="B2040" s="50"/>
      <c r="C2040" s="51"/>
      <c r="D2040" s="49"/>
      <c r="E2040" s="52"/>
      <c r="F2040" s="52"/>
      <c r="G2040" s="52"/>
      <c r="H2040" s="52"/>
      <c r="I2040" s="52"/>
    </row>
    <row r="2041" spans="1:9" s="53" customFormat="1">
      <c r="A2041" s="49"/>
      <c r="B2041" s="50"/>
      <c r="C2041" s="51"/>
      <c r="D2041" s="49"/>
      <c r="E2041" s="52"/>
      <c r="F2041" s="52"/>
      <c r="G2041" s="52"/>
      <c r="H2041" s="52"/>
      <c r="I2041" s="52"/>
    </row>
    <row r="2042" spans="1:9" s="53" customFormat="1">
      <c r="A2042" s="49"/>
      <c r="B2042" s="50"/>
      <c r="C2042" s="51"/>
      <c r="D2042" s="49"/>
      <c r="E2042" s="52"/>
      <c r="F2042" s="52"/>
      <c r="G2042" s="52"/>
      <c r="H2042" s="52"/>
      <c r="I2042" s="52"/>
    </row>
    <row r="2043" spans="1:9" s="53" customFormat="1">
      <c r="A2043" s="49"/>
      <c r="B2043" s="50"/>
      <c r="C2043" s="51"/>
      <c r="D2043" s="49"/>
      <c r="E2043" s="52"/>
      <c r="F2043" s="52"/>
      <c r="G2043" s="52"/>
      <c r="H2043" s="52"/>
      <c r="I2043" s="52"/>
    </row>
    <row r="2044" spans="1:9" s="53" customFormat="1">
      <c r="A2044" s="49"/>
      <c r="B2044" s="50"/>
      <c r="C2044" s="51"/>
      <c r="D2044" s="49"/>
      <c r="E2044" s="52"/>
      <c r="F2044" s="52"/>
      <c r="G2044" s="52"/>
      <c r="H2044" s="52"/>
      <c r="I2044" s="52"/>
    </row>
    <row r="2045" spans="1:9" s="53" customFormat="1">
      <c r="A2045" s="49"/>
      <c r="B2045" s="50"/>
      <c r="C2045" s="51"/>
      <c r="D2045" s="49"/>
      <c r="E2045" s="52"/>
      <c r="F2045" s="52"/>
      <c r="G2045" s="52"/>
      <c r="H2045" s="52"/>
      <c r="I2045" s="52"/>
    </row>
    <row r="2046" spans="1:9" s="53" customFormat="1">
      <c r="A2046" s="49"/>
      <c r="B2046" s="50"/>
      <c r="C2046" s="51"/>
      <c r="D2046" s="49"/>
      <c r="E2046" s="52"/>
      <c r="F2046" s="52"/>
      <c r="G2046" s="52"/>
      <c r="H2046" s="52"/>
      <c r="I2046" s="52"/>
    </row>
    <row r="2047" spans="1:9" s="53" customFormat="1">
      <c r="A2047" s="49"/>
      <c r="B2047" s="50"/>
      <c r="C2047" s="51"/>
      <c r="D2047" s="49"/>
      <c r="E2047" s="52"/>
      <c r="F2047" s="52"/>
      <c r="G2047" s="52"/>
      <c r="H2047" s="52"/>
      <c r="I2047" s="52"/>
    </row>
    <row r="2048" spans="1:9" s="53" customFormat="1">
      <c r="A2048" s="49"/>
      <c r="B2048" s="50"/>
      <c r="C2048" s="51"/>
      <c r="D2048" s="49"/>
      <c r="E2048" s="52"/>
      <c r="F2048" s="52"/>
      <c r="G2048" s="52"/>
      <c r="H2048" s="52"/>
      <c r="I2048" s="52"/>
    </row>
    <row r="2049" spans="1:9" s="53" customFormat="1">
      <c r="A2049" s="49"/>
      <c r="B2049" s="50"/>
      <c r="C2049" s="51"/>
      <c r="D2049" s="49"/>
      <c r="E2049" s="52"/>
      <c r="F2049" s="52"/>
      <c r="G2049" s="52"/>
      <c r="H2049" s="52"/>
      <c r="I2049" s="52"/>
    </row>
    <row r="2050" spans="1:9" s="53" customFormat="1">
      <c r="A2050" s="49"/>
      <c r="B2050" s="50"/>
      <c r="C2050" s="51"/>
      <c r="D2050" s="49"/>
      <c r="E2050" s="52"/>
      <c r="F2050" s="52"/>
      <c r="G2050" s="52"/>
      <c r="H2050" s="52"/>
      <c r="I2050" s="52"/>
    </row>
    <row r="2051" spans="1:9" s="53" customFormat="1">
      <c r="A2051" s="49"/>
      <c r="B2051" s="50"/>
      <c r="C2051" s="51"/>
      <c r="D2051" s="49"/>
      <c r="E2051" s="52"/>
      <c r="F2051" s="52"/>
      <c r="G2051" s="52"/>
      <c r="H2051" s="52"/>
      <c r="I2051" s="52"/>
    </row>
    <row r="2052" spans="1:9" s="53" customFormat="1">
      <c r="A2052" s="49"/>
      <c r="B2052" s="50"/>
      <c r="C2052" s="51"/>
      <c r="D2052" s="49"/>
      <c r="E2052" s="52"/>
      <c r="F2052" s="52"/>
      <c r="G2052" s="52"/>
      <c r="H2052" s="52"/>
      <c r="I2052" s="52"/>
    </row>
    <row r="2053" spans="1:9" s="53" customFormat="1">
      <c r="A2053" s="49"/>
      <c r="B2053" s="50"/>
      <c r="C2053" s="51"/>
      <c r="D2053" s="49"/>
      <c r="E2053" s="52"/>
      <c r="F2053" s="52"/>
      <c r="G2053" s="52"/>
      <c r="H2053" s="52"/>
      <c r="I2053" s="52"/>
    </row>
    <row r="2054" spans="1:9" s="53" customFormat="1">
      <c r="A2054" s="49"/>
      <c r="B2054" s="50"/>
      <c r="C2054" s="51"/>
      <c r="D2054" s="49"/>
      <c r="E2054" s="52"/>
      <c r="F2054" s="52"/>
      <c r="G2054" s="52"/>
      <c r="H2054" s="52"/>
      <c r="I2054" s="52"/>
    </row>
    <row r="2055" spans="1:9" s="53" customFormat="1">
      <c r="A2055" s="49"/>
      <c r="B2055" s="50"/>
      <c r="C2055" s="51"/>
      <c r="D2055" s="49"/>
      <c r="E2055" s="52"/>
      <c r="F2055" s="52"/>
      <c r="G2055" s="52"/>
      <c r="H2055" s="52"/>
      <c r="I2055" s="52"/>
    </row>
    <row r="2056" spans="1:9" s="53" customFormat="1">
      <c r="A2056" s="49"/>
      <c r="B2056" s="50"/>
      <c r="C2056" s="51"/>
      <c r="D2056" s="49"/>
      <c r="E2056" s="52"/>
      <c r="F2056" s="52"/>
      <c r="G2056" s="52"/>
      <c r="H2056" s="52"/>
      <c r="I2056" s="52"/>
    </row>
    <row r="2057" spans="1:9" s="53" customFormat="1">
      <c r="A2057" s="49"/>
      <c r="B2057" s="50"/>
      <c r="C2057" s="51"/>
      <c r="D2057" s="49"/>
      <c r="E2057" s="52"/>
      <c r="F2057" s="52"/>
      <c r="G2057" s="52"/>
      <c r="H2057" s="52"/>
      <c r="I2057" s="52"/>
    </row>
    <row r="2058" spans="1:9" s="53" customFormat="1">
      <c r="A2058" s="49"/>
      <c r="B2058" s="50"/>
      <c r="C2058" s="51"/>
      <c r="D2058" s="49"/>
      <c r="E2058" s="52"/>
      <c r="F2058" s="52"/>
      <c r="G2058" s="52"/>
      <c r="H2058" s="52"/>
      <c r="I2058" s="52"/>
    </row>
    <row r="2059" spans="1:9" s="53" customFormat="1">
      <c r="A2059" s="49"/>
      <c r="B2059" s="50"/>
      <c r="C2059" s="51"/>
      <c r="D2059" s="49"/>
      <c r="E2059" s="52"/>
      <c r="F2059" s="52"/>
      <c r="G2059" s="52"/>
      <c r="H2059" s="52"/>
      <c r="I2059" s="52"/>
    </row>
    <row r="2060" spans="1:9" s="53" customFormat="1">
      <c r="A2060" s="49"/>
      <c r="B2060" s="50"/>
      <c r="C2060" s="51"/>
      <c r="D2060" s="49"/>
      <c r="E2060" s="52"/>
      <c r="F2060" s="52"/>
      <c r="G2060" s="52"/>
      <c r="H2060" s="52"/>
      <c r="I2060" s="52"/>
    </row>
    <row r="2061" spans="1:9" s="53" customFormat="1">
      <c r="A2061" s="49"/>
      <c r="B2061" s="50"/>
      <c r="C2061" s="51"/>
      <c r="D2061" s="49"/>
      <c r="E2061" s="52"/>
      <c r="F2061" s="52"/>
      <c r="G2061" s="52"/>
      <c r="H2061" s="52"/>
      <c r="I2061" s="52"/>
    </row>
    <row r="2062" spans="1:9" s="53" customFormat="1">
      <c r="A2062" s="49"/>
      <c r="B2062" s="50"/>
      <c r="C2062" s="51"/>
      <c r="D2062" s="49"/>
      <c r="E2062" s="52"/>
      <c r="F2062" s="52"/>
      <c r="G2062" s="52"/>
      <c r="H2062" s="52"/>
      <c r="I2062" s="52"/>
    </row>
    <row r="2063" spans="1:9" s="53" customFormat="1">
      <c r="A2063" s="49"/>
      <c r="B2063" s="50"/>
      <c r="C2063" s="51"/>
      <c r="D2063" s="49"/>
      <c r="E2063" s="52"/>
      <c r="F2063" s="52"/>
      <c r="G2063" s="52"/>
      <c r="H2063" s="52"/>
      <c r="I2063" s="52"/>
    </row>
    <row r="2064" spans="1:9" s="53" customFormat="1">
      <c r="A2064" s="49"/>
      <c r="B2064" s="50"/>
      <c r="C2064" s="51"/>
      <c r="D2064" s="49"/>
      <c r="E2064" s="52"/>
      <c r="F2064" s="52"/>
      <c r="G2064" s="52"/>
      <c r="H2064" s="52"/>
      <c r="I2064" s="52"/>
    </row>
    <row r="2065" spans="1:9" s="53" customFormat="1">
      <c r="A2065" s="49"/>
      <c r="B2065" s="50"/>
      <c r="C2065" s="51"/>
      <c r="D2065" s="49"/>
      <c r="E2065" s="52"/>
      <c r="F2065" s="52"/>
      <c r="G2065" s="52"/>
      <c r="H2065" s="52"/>
      <c r="I2065" s="52"/>
    </row>
    <row r="2066" spans="1:9" s="53" customFormat="1">
      <c r="A2066" s="49"/>
      <c r="B2066" s="50"/>
      <c r="C2066" s="51"/>
      <c r="D2066" s="49"/>
      <c r="E2066" s="52"/>
      <c r="F2066" s="52"/>
      <c r="G2066" s="52"/>
      <c r="H2066" s="52"/>
      <c r="I2066" s="52"/>
    </row>
    <row r="2067" spans="1:9" s="53" customFormat="1">
      <c r="A2067" s="49"/>
      <c r="B2067" s="50"/>
      <c r="C2067" s="51"/>
      <c r="D2067" s="49"/>
      <c r="E2067" s="52"/>
      <c r="F2067" s="52"/>
      <c r="G2067" s="52"/>
      <c r="H2067" s="52"/>
      <c r="I2067" s="52"/>
    </row>
    <row r="2068" spans="1:9" s="53" customFormat="1">
      <c r="A2068" s="49"/>
      <c r="B2068" s="50"/>
      <c r="C2068" s="51"/>
      <c r="D2068" s="49"/>
      <c r="E2068" s="52"/>
      <c r="F2068" s="52"/>
      <c r="G2068" s="52"/>
      <c r="H2068" s="52"/>
      <c r="I2068" s="52"/>
    </row>
    <row r="2069" spans="1:9" s="53" customFormat="1">
      <c r="A2069" s="49"/>
      <c r="B2069" s="50"/>
      <c r="C2069" s="51"/>
      <c r="D2069" s="49"/>
      <c r="E2069" s="52"/>
      <c r="F2069" s="52"/>
      <c r="G2069" s="52"/>
      <c r="H2069" s="52"/>
      <c r="I2069" s="52"/>
    </row>
    <row r="2070" spans="1:9" s="53" customFormat="1">
      <c r="A2070" s="49"/>
      <c r="B2070" s="50"/>
      <c r="C2070" s="51"/>
      <c r="D2070" s="49"/>
      <c r="E2070" s="52"/>
      <c r="F2070" s="52"/>
      <c r="G2070" s="52"/>
      <c r="H2070" s="52"/>
      <c r="I2070" s="52"/>
    </row>
    <row r="2071" spans="1:9" s="53" customFormat="1">
      <c r="A2071" s="49"/>
      <c r="B2071" s="50"/>
      <c r="C2071" s="51"/>
      <c r="D2071" s="49"/>
      <c r="E2071" s="52"/>
      <c r="F2071" s="52"/>
      <c r="G2071" s="52"/>
      <c r="H2071" s="52"/>
      <c r="I2071" s="52"/>
    </row>
    <row r="2072" spans="1:9" s="53" customFormat="1">
      <c r="A2072" s="49"/>
      <c r="B2072" s="50"/>
      <c r="C2072" s="51"/>
      <c r="D2072" s="49"/>
      <c r="E2072" s="52"/>
      <c r="F2072" s="52"/>
      <c r="G2072" s="52"/>
      <c r="H2072" s="52"/>
      <c r="I2072" s="52"/>
    </row>
    <row r="2073" spans="1:9" s="53" customFormat="1">
      <c r="A2073" s="49"/>
      <c r="B2073" s="50"/>
      <c r="C2073" s="51"/>
      <c r="D2073" s="49"/>
      <c r="E2073" s="52"/>
      <c r="F2073" s="52"/>
      <c r="G2073" s="52"/>
      <c r="H2073" s="52"/>
      <c r="I2073" s="52"/>
    </row>
    <row r="2074" spans="1:9" s="53" customFormat="1">
      <c r="A2074" s="49"/>
      <c r="B2074" s="50"/>
      <c r="C2074" s="51"/>
      <c r="D2074" s="49"/>
      <c r="E2074" s="52"/>
      <c r="F2074" s="52"/>
      <c r="G2074" s="52"/>
      <c r="H2074" s="52"/>
      <c r="I2074" s="52"/>
    </row>
    <row r="2075" spans="1:9" s="53" customFormat="1">
      <c r="A2075" s="49"/>
      <c r="B2075" s="50"/>
      <c r="C2075" s="51"/>
      <c r="D2075" s="49"/>
      <c r="E2075" s="52"/>
      <c r="F2075" s="52"/>
      <c r="G2075" s="52"/>
      <c r="H2075" s="52"/>
      <c r="I2075" s="52"/>
    </row>
    <row r="2076" spans="1:9" s="53" customFormat="1">
      <c r="A2076" s="49"/>
      <c r="B2076" s="50"/>
      <c r="C2076" s="51"/>
      <c r="D2076" s="49"/>
      <c r="E2076" s="52"/>
      <c r="F2076" s="52"/>
      <c r="G2076" s="52"/>
      <c r="H2076" s="52"/>
      <c r="I2076" s="52"/>
    </row>
    <row r="2077" spans="1:9" s="53" customFormat="1">
      <c r="A2077" s="49"/>
      <c r="B2077" s="50"/>
      <c r="C2077" s="51"/>
      <c r="D2077" s="49"/>
      <c r="E2077" s="52"/>
      <c r="F2077" s="52"/>
      <c r="G2077" s="52"/>
      <c r="H2077" s="52"/>
      <c r="I2077" s="52"/>
    </row>
    <row r="2078" spans="1:9" s="53" customFormat="1">
      <c r="A2078" s="49"/>
      <c r="B2078" s="50"/>
      <c r="C2078" s="51"/>
      <c r="D2078" s="49"/>
      <c r="E2078" s="52"/>
      <c r="F2078" s="52"/>
      <c r="G2078" s="52"/>
      <c r="H2078" s="52"/>
      <c r="I2078" s="52"/>
    </row>
    <row r="2079" spans="1:9" s="53" customFormat="1">
      <c r="A2079" s="49"/>
      <c r="B2079" s="50"/>
      <c r="C2079" s="51"/>
      <c r="D2079" s="49"/>
      <c r="E2079" s="52"/>
      <c r="F2079" s="52"/>
      <c r="G2079" s="52"/>
      <c r="H2079" s="52"/>
      <c r="I2079" s="52"/>
    </row>
    <row r="2080" spans="1:9" s="53" customFormat="1">
      <c r="A2080" s="49"/>
      <c r="B2080" s="50"/>
      <c r="C2080" s="51"/>
      <c r="D2080" s="49"/>
      <c r="E2080" s="52"/>
      <c r="F2080" s="52"/>
      <c r="G2080" s="52"/>
      <c r="H2080" s="52"/>
      <c r="I2080" s="52"/>
    </row>
    <row r="2081" spans="1:9" s="53" customFormat="1">
      <c r="A2081" s="49"/>
      <c r="B2081" s="50"/>
      <c r="C2081" s="51"/>
      <c r="D2081" s="49"/>
      <c r="E2081" s="52"/>
      <c r="F2081" s="52"/>
      <c r="G2081" s="52"/>
      <c r="H2081" s="52"/>
      <c r="I2081" s="52"/>
    </row>
    <row r="2082" spans="1:9" s="53" customFormat="1">
      <c r="A2082" s="49"/>
      <c r="B2082" s="50"/>
      <c r="C2082" s="51"/>
      <c r="D2082" s="49"/>
      <c r="E2082" s="52"/>
      <c r="F2082" s="52"/>
      <c r="G2082" s="52"/>
      <c r="H2082" s="52"/>
      <c r="I2082" s="52"/>
    </row>
    <row r="2083" spans="1:9" s="53" customFormat="1">
      <c r="A2083" s="49"/>
      <c r="B2083" s="50"/>
      <c r="C2083" s="51"/>
      <c r="D2083" s="49"/>
      <c r="E2083" s="52"/>
      <c r="F2083" s="52"/>
      <c r="G2083" s="52"/>
      <c r="H2083" s="52"/>
      <c r="I2083" s="52"/>
    </row>
    <row r="2084" spans="1:9" s="53" customFormat="1">
      <c r="A2084" s="49"/>
      <c r="B2084" s="50"/>
      <c r="C2084" s="51"/>
      <c r="D2084" s="49"/>
      <c r="E2084" s="52"/>
      <c r="F2084" s="52"/>
      <c r="G2084" s="52"/>
      <c r="H2084" s="52"/>
      <c r="I2084" s="52"/>
    </row>
    <row r="2085" spans="1:9" s="53" customFormat="1">
      <c r="A2085" s="49"/>
      <c r="B2085" s="50"/>
      <c r="C2085" s="51"/>
      <c r="D2085" s="49"/>
      <c r="E2085" s="52"/>
      <c r="F2085" s="52"/>
      <c r="G2085" s="52"/>
      <c r="H2085" s="52"/>
      <c r="I2085" s="52"/>
    </row>
    <row r="2086" spans="1:9" s="53" customFormat="1">
      <c r="A2086" s="49"/>
      <c r="B2086" s="50"/>
      <c r="C2086" s="51"/>
      <c r="D2086" s="49"/>
      <c r="E2086" s="52"/>
      <c r="F2086" s="52"/>
      <c r="G2086" s="52"/>
      <c r="H2086" s="52"/>
      <c r="I2086" s="52"/>
    </row>
    <row r="2087" spans="1:9" s="53" customFormat="1">
      <c r="A2087" s="49"/>
      <c r="B2087" s="50"/>
      <c r="C2087" s="51"/>
      <c r="D2087" s="49"/>
      <c r="E2087" s="52"/>
      <c r="F2087" s="52"/>
      <c r="G2087" s="52"/>
      <c r="H2087" s="52"/>
      <c r="I2087" s="52"/>
    </row>
    <row r="2088" spans="1:9" s="53" customFormat="1">
      <c r="A2088" s="49"/>
      <c r="B2088" s="50"/>
      <c r="C2088" s="51"/>
      <c r="D2088" s="49"/>
      <c r="E2088" s="52"/>
      <c r="F2088" s="52"/>
      <c r="G2088" s="52"/>
      <c r="H2088" s="52"/>
      <c r="I2088" s="52"/>
    </row>
    <row r="2089" spans="1:9" s="53" customFormat="1">
      <c r="A2089" s="49"/>
      <c r="B2089" s="50"/>
      <c r="C2089" s="51"/>
      <c r="D2089" s="49"/>
      <c r="E2089" s="52"/>
      <c r="F2089" s="52"/>
      <c r="G2089" s="52"/>
      <c r="H2089" s="52"/>
      <c r="I2089" s="52"/>
    </row>
    <row r="2090" spans="1:9" s="53" customFormat="1">
      <c r="A2090" s="49"/>
      <c r="B2090" s="50"/>
      <c r="C2090" s="51"/>
      <c r="D2090" s="49"/>
      <c r="E2090" s="52"/>
      <c r="F2090" s="52"/>
      <c r="G2090" s="52"/>
      <c r="H2090" s="52"/>
      <c r="I2090" s="52"/>
    </row>
    <row r="2091" spans="1:9" s="53" customFormat="1">
      <c r="A2091" s="49"/>
      <c r="B2091" s="50"/>
      <c r="C2091" s="51"/>
      <c r="D2091" s="49"/>
      <c r="E2091" s="52"/>
      <c r="F2091" s="52"/>
      <c r="G2091" s="52"/>
      <c r="H2091" s="52"/>
      <c r="I2091" s="52"/>
    </row>
    <row r="2092" spans="1:9" s="53" customFormat="1">
      <c r="A2092" s="49"/>
      <c r="B2092" s="50"/>
      <c r="C2092" s="51"/>
      <c r="D2092" s="49"/>
      <c r="E2092" s="52"/>
      <c r="F2092" s="52"/>
      <c r="G2092" s="52"/>
      <c r="H2092" s="52"/>
      <c r="I2092" s="52"/>
    </row>
    <row r="2093" spans="1:9" s="53" customFormat="1">
      <c r="A2093" s="49"/>
      <c r="B2093" s="50"/>
      <c r="C2093" s="51"/>
      <c r="D2093" s="49"/>
      <c r="E2093" s="52"/>
      <c r="F2093" s="52"/>
      <c r="G2093" s="52"/>
      <c r="H2093" s="52"/>
      <c r="I2093" s="52"/>
    </row>
    <row r="2094" spans="1:9" s="53" customFormat="1">
      <c r="A2094" s="49"/>
      <c r="B2094" s="50"/>
      <c r="C2094" s="51"/>
      <c r="D2094" s="49"/>
      <c r="E2094" s="52"/>
      <c r="F2094" s="52"/>
      <c r="G2094" s="52"/>
      <c r="H2094" s="52"/>
      <c r="I2094" s="52"/>
    </row>
    <row r="2095" spans="1:9" s="53" customFormat="1">
      <c r="A2095" s="49"/>
      <c r="B2095" s="50"/>
      <c r="C2095" s="51"/>
      <c r="D2095" s="49"/>
      <c r="E2095" s="52"/>
      <c r="F2095" s="52"/>
      <c r="G2095" s="52"/>
      <c r="H2095" s="52"/>
      <c r="I2095" s="52"/>
    </row>
    <row r="2096" spans="1:9" s="53" customFormat="1">
      <c r="A2096" s="49"/>
      <c r="B2096" s="50"/>
      <c r="C2096" s="51"/>
      <c r="D2096" s="49"/>
      <c r="E2096" s="52"/>
      <c r="F2096" s="52"/>
      <c r="G2096" s="52"/>
      <c r="H2096" s="52"/>
      <c r="I2096" s="52"/>
    </row>
    <row r="2097" spans="1:9" s="53" customFormat="1">
      <c r="A2097" s="49"/>
      <c r="B2097" s="50"/>
      <c r="C2097" s="51"/>
      <c r="D2097" s="49"/>
      <c r="E2097" s="52"/>
      <c r="F2097" s="52"/>
      <c r="G2097" s="52"/>
      <c r="H2097" s="52"/>
      <c r="I2097" s="52"/>
    </row>
    <row r="2098" spans="1:9" s="53" customFormat="1">
      <c r="A2098" s="49"/>
      <c r="B2098" s="50"/>
      <c r="C2098" s="51"/>
      <c r="D2098" s="49"/>
      <c r="E2098" s="52"/>
      <c r="F2098" s="52"/>
      <c r="G2098" s="52"/>
      <c r="H2098" s="52"/>
      <c r="I2098" s="52"/>
    </row>
    <row r="2099" spans="1:9" s="53" customFormat="1">
      <c r="A2099" s="49"/>
      <c r="B2099" s="50"/>
      <c r="C2099" s="51"/>
      <c r="D2099" s="49"/>
      <c r="E2099" s="52"/>
      <c r="F2099" s="52"/>
      <c r="G2099" s="52"/>
      <c r="H2099" s="52"/>
      <c r="I2099" s="52"/>
    </row>
    <row r="2100" spans="1:9" s="53" customFormat="1">
      <c r="A2100" s="49"/>
      <c r="B2100" s="50"/>
      <c r="C2100" s="51"/>
      <c r="D2100" s="49"/>
      <c r="E2100" s="52"/>
      <c r="F2100" s="52"/>
      <c r="G2100" s="52"/>
      <c r="H2100" s="52"/>
      <c r="I2100" s="52"/>
    </row>
    <row r="2101" spans="1:9" s="53" customFormat="1">
      <c r="A2101" s="49"/>
      <c r="B2101" s="50"/>
      <c r="C2101" s="51"/>
      <c r="D2101" s="49"/>
      <c r="E2101" s="52"/>
      <c r="F2101" s="52"/>
      <c r="G2101" s="52"/>
      <c r="H2101" s="52"/>
      <c r="I2101" s="52"/>
    </row>
    <row r="2102" spans="1:9" s="53" customFormat="1">
      <c r="A2102" s="49"/>
      <c r="B2102" s="50"/>
      <c r="C2102" s="51"/>
      <c r="D2102" s="49"/>
      <c r="E2102" s="52"/>
      <c r="F2102" s="52"/>
      <c r="G2102" s="52"/>
      <c r="H2102" s="52"/>
      <c r="I2102" s="52"/>
    </row>
    <row r="2103" spans="1:9" s="53" customFormat="1">
      <c r="A2103" s="49"/>
      <c r="B2103" s="50"/>
      <c r="C2103" s="51"/>
      <c r="D2103" s="49"/>
      <c r="E2103" s="52"/>
      <c r="F2103" s="52"/>
      <c r="G2103" s="52"/>
      <c r="H2103" s="52"/>
      <c r="I2103" s="52"/>
    </row>
    <row r="2104" spans="1:9" s="53" customFormat="1">
      <c r="A2104" s="49"/>
      <c r="B2104" s="50"/>
      <c r="C2104" s="51"/>
      <c r="D2104" s="49"/>
      <c r="E2104" s="52"/>
      <c r="F2104" s="52"/>
      <c r="G2104" s="52"/>
      <c r="H2104" s="52"/>
      <c r="I2104" s="52"/>
    </row>
    <row r="2105" spans="1:9" s="53" customFormat="1">
      <c r="A2105" s="49"/>
      <c r="B2105" s="50"/>
      <c r="C2105" s="51"/>
      <c r="D2105" s="49"/>
      <c r="E2105" s="52"/>
      <c r="F2105" s="52"/>
      <c r="G2105" s="52"/>
      <c r="H2105" s="52"/>
      <c r="I2105" s="52"/>
    </row>
    <row r="2106" spans="1:9" s="53" customFormat="1">
      <c r="A2106" s="49"/>
      <c r="B2106" s="50"/>
      <c r="C2106" s="51"/>
      <c r="D2106" s="49"/>
      <c r="E2106" s="52"/>
      <c r="F2106" s="52"/>
      <c r="G2106" s="52"/>
      <c r="H2106" s="52"/>
      <c r="I2106" s="52"/>
    </row>
    <row r="2107" spans="1:9" s="53" customFormat="1">
      <c r="A2107" s="49"/>
      <c r="B2107" s="50"/>
      <c r="C2107" s="51"/>
      <c r="D2107" s="49"/>
      <c r="E2107" s="52"/>
      <c r="F2107" s="52"/>
      <c r="G2107" s="52"/>
      <c r="H2107" s="52"/>
      <c r="I2107" s="52"/>
    </row>
    <row r="2108" spans="1:9" s="53" customFormat="1">
      <c r="A2108" s="49"/>
      <c r="B2108" s="50"/>
      <c r="C2108" s="51"/>
      <c r="D2108" s="49"/>
      <c r="E2108" s="52"/>
      <c r="F2108" s="52"/>
      <c r="G2108" s="52"/>
      <c r="H2108" s="52"/>
      <c r="I2108" s="52"/>
    </row>
    <row r="2109" spans="1:9" s="53" customFormat="1">
      <c r="A2109" s="49"/>
      <c r="B2109" s="50"/>
      <c r="C2109" s="51"/>
      <c r="D2109" s="49"/>
      <c r="E2109" s="52"/>
      <c r="F2109" s="52"/>
      <c r="G2109" s="52"/>
      <c r="H2109" s="52"/>
      <c r="I2109" s="52"/>
    </row>
    <row r="2110" spans="1:9" s="53" customFormat="1">
      <c r="A2110" s="49"/>
      <c r="B2110" s="50"/>
      <c r="C2110" s="51"/>
      <c r="D2110" s="49"/>
      <c r="E2110" s="52"/>
      <c r="F2110" s="52"/>
      <c r="G2110" s="52"/>
      <c r="H2110" s="52"/>
      <c r="I2110" s="52"/>
    </row>
    <row r="2111" spans="1:9" s="53" customFormat="1">
      <c r="A2111" s="49"/>
      <c r="B2111" s="50"/>
      <c r="C2111" s="51"/>
      <c r="D2111" s="49"/>
      <c r="E2111" s="52"/>
      <c r="F2111" s="52"/>
      <c r="G2111" s="52"/>
      <c r="H2111" s="52"/>
      <c r="I2111" s="52"/>
    </row>
    <row r="2112" spans="1:9" s="53" customFormat="1">
      <c r="A2112" s="49"/>
      <c r="B2112" s="50"/>
      <c r="C2112" s="51"/>
      <c r="D2112" s="49"/>
      <c r="E2112" s="52"/>
      <c r="F2112" s="52"/>
      <c r="G2112" s="52"/>
      <c r="H2112" s="52"/>
      <c r="I2112" s="52"/>
    </row>
    <row r="2113" spans="1:9" s="53" customFormat="1">
      <c r="A2113" s="49"/>
      <c r="B2113" s="50"/>
      <c r="C2113" s="51"/>
      <c r="D2113" s="49"/>
      <c r="E2113" s="52"/>
      <c r="F2113" s="52"/>
      <c r="G2113" s="52"/>
      <c r="H2113" s="52"/>
      <c r="I2113" s="52"/>
    </row>
    <row r="2114" spans="1:9" s="53" customFormat="1">
      <c r="A2114" s="49"/>
      <c r="B2114" s="50"/>
      <c r="C2114" s="51"/>
      <c r="D2114" s="49"/>
      <c r="E2114" s="52"/>
      <c r="F2114" s="52"/>
      <c r="G2114" s="52"/>
      <c r="H2114" s="52"/>
      <c r="I2114" s="52"/>
    </row>
    <row r="2115" spans="1:9" s="53" customFormat="1">
      <c r="A2115" s="49"/>
      <c r="B2115" s="50"/>
      <c r="C2115" s="51"/>
      <c r="D2115" s="49"/>
      <c r="E2115" s="52"/>
      <c r="F2115" s="52"/>
      <c r="G2115" s="52"/>
      <c r="H2115" s="52"/>
      <c r="I2115" s="52"/>
    </row>
    <row r="2116" spans="1:9" s="53" customFormat="1">
      <c r="A2116" s="49"/>
      <c r="B2116" s="50"/>
      <c r="C2116" s="51"/>
      <c r="D2116" s="49"/>
      <c r="E2116" s="52"/>
      <c r="F2116" s="52"/>
      <c r="G2116" s="52"/>
      <c r="H2116" s="52"/>
      <c r="I2116" s="52"/>
    </row>
    <row r="2117" spans="1:9" s="53" customFormat="1">
      <c r="A2117" s="49"/>
      <c r="B2117" s="50"/>
      <c r="C2117" s="51"/>
      <c r="D2117" s="49"/>
      <c r="E2117" s="52"/>
      <c r="F2117" s="52"/>
      <c r="G2117" s="52"/>
      <c r="H2117" s="52"/>
      <c r="I2117" s="52"/>
    </row>
    <row r="2118" spans="1:9" s="53" customFormat="1">
      <c r="A2118" s="49"/>
      <c r="B2118" s="50"/>
      <c r="C2118" s="51"/>
      <c r="D2118" s="49"/>
      <c r="E2118" s="52"/>
      <c r="F2118" s="52"/>
      <c r="G2118" s="52"/>
      <c r="H2118" s="52"/>
      <c r="I2118" s="52"/>
    </row>
    <row r="2119" spans="1:9" s="53" customFormat="1">
      <c r="A2119" s="49"/>
      <c r="B2119" s="50"/>
      <c r="C2119" s="51"/>
      <c r="D2119" s="49"/>
      <c r="E2119" s="52"/>
      <c r="F2119" s="52"/>
      <c r="G2119" s="52"/>
      <c r="H2119" s="52"/>
      <c r="I2119" s="52"/>
    </row>
    <row r="2120" spans="1:9" s="53" customFormat="1">
      <c r="A2120" s="49"/>
      <c r="B2120" s="50"/>
      <c r="C2120" s="51"/>
      <c r="D2120" s="49"/>
      <c r="E2120" s="52"/>
      <c r="F2120" s="52"/>
      <c r="G2120" s="52"/>
      <c r="H2120" s="52"/>
      <c r="I2120" s="52"/>
    </row>
    <row r="2121" spans="1:9" s="53" customFormat="1">
      <c r="A2121" s="49"/>
      <c r="B2121" s="50"/>
      <c r="C2121" s="51"/>
      <c r="D2121" s="49"/>
      <c r="E2121" s="52"/>
      <c r="F2121" s="52"/>
      <c r="G2121" s="52"/>
      <c r="H2121" s="52"/>
      <c r="I2121" s="52"/>
    </row>
    <row r="2122" spans="1:9" s="53" customFormat="1">
      <c r="A2122" s="49"/>
      <c r="B2122" s="50"/>
      <c r="C2122" s="51"/>
      <c r="D2122" s="49"/>
      <c r="E2122" s="52"/>
      <c r="F2122" s="52"/>
      <c r="G2122" s="52"/>
      <c r="H2122" s="52"/>
      <c r="I2122" s="52"/>
    </row>
    <row r="2123" spans="1:9" s="53" customFormat="1">
      <c r="A2123" s="49"/>
      <c r="B2123" s="50"/>
      <c r="C2123" s="51"/>
      <c r="D2123" s="49"/>
      <c r="E2123" s="52"/>
      <c r="F2123" s="52"/>
      <c r="G2123" s="52"/>
      <c r="H2123" s="52"/>
      <c r="I2123" s="52"/>
    </row>
    <row r="2124" spans="1:9" s="53" customFormat="1">
      <c r="A2124" s="49"/>
      <c r="B2124" s="50"/>
      <c r="C2124" s="51"/>
      <c r="D2124" s="49"/>
      <c r="E2124" s="52"/>
      <c r="F2124" s="52"/>
      <c r="G2124" s="52"/>
      <c r="H2124" s="52"/>
      <c r="I2124" s="52"/>
    </row>
    <row r="2125" spans="1:9" s="53" customFormat="1">
      <c r="A2125" s="49"/>
      <c r="B2125" s="50"/>
      <c r="C2125" s="51"/>
      <c r="D2125" s="49"/>
      <c r="E2125" s="52"/>
      <c r="F2125" s="52"/>
      <c r="G2125" s="52"/>
      <c r="H2125" s="52"/>
      <c r="I2125" s="52"/>
    </row>
    <row r="2126" spans="1:9" s="53" customFormat="1">
      <c r="A2126" s="49"/>
      <c r="B2126" s="50"/>
      <c r="C2126" s="51"/>
      <c r="D2126" s="49"/>
      <c r="E2126" s="52"/>
      <c r="F2126" s="52"/>
      <c r="G2126" s="52"/>
      <c r="H2126" s="52"/>
      <c r="I2126" s="52"/>
    </row>
    <row r="2127" spans="1:9" s="53" customFormat="1">
      <c r="A2127" s="49"/>
      <c r="B2127" s="50"/>
      <c r="C2127" s="51"/>
      <c r="D2127" s="49"/>
      <c r="E2127" s="52"/>
      <c r="F2127" s="52"/>
      <c r="G2127" s="52"/>
      <c r="H2127" s="52"/>
      <c r="I2127" s="52"/>
    </row>
    <row r="2128" spans="1:9" s="53" customFormat="1">
      <c r="A2128" s="49"/>
      <c r="B2128" s="50"/>
      <c r="C2128" s="51"/>
      <c r="D2128" s="49"/>
      <c r="E2128" s="52"/>
      <c r="F2128" s="52"/>
      <c r="G2128" s="52"/>
      <c r="H2128" s="52"/>
      <c r="I2128" s="52"/>
    </row>
    <row r="2129" spans="1:9" s="53" customFormat="1">
      <c r="A2129" s="49"/>
      <c r="B2129" s="50"/>
      <c r="C2129" s="51"/>
      <c r="D2129" s="49"/>
      <c r="E2129" s="52"/>
      <c r="F2129" s="52"/>
      <c r="G2129" s="52"/>
      <c r="H2129" s="52"/>
      <c r="I2129" s="52"/>
    </row>
    <row r="2130" spans="1:9" s="53" customFormat="1">
      <c r="A2130" s="49"/>
      <c r="B2130" s="50"/>
      <c r="C2130" s="51"/>
      <c r="D2130" s="49"/>
      <c r="E2130" s="52"/>
      <c r="F2130" s="52"/>
      <c r="G2130" s="52"/>
      <c r="H2130" s="52"/>
      <c r="I2130" s="52"/>
    </row>
    <row r="2131" spans="1:9" s="53" customFormat="1">
      <c r="A2131" s="49"/>
      <c r="B2131" s="50"/>
      <c r="C2131" s="51"/>
      <c r="D2131" s="49"/>
      <c r="E2131" s="52"/>
      <c r="F2131" s="52"/>
      <c r="G2131" s="52"/>
      <c r="H2131" s="52"/>
      <c r="I2131" s="52"/>
    </row>
    <row r="2132" spans="1:9" s="53" customFormat="1">
      <c r="A2132" s="49"/>
      <c r="B2132" s="50"/>
      <c r="C2132" s="51"/>
      <c r="D2132" s="49"/>
      <c r="E2132" s="52"/>
      <c r="F2132" s="52"/>
      <c r="G2132" s="52"/>
      <c r="H2132" s="52"/>
      <c r="I2132" s="52"/>
    </row>
    <row r="2133" spans="1:9" s="53" customFormat="1">
      <c r="A2133" s="49"/>
      <c r="B2133" s="50"/>
      <c r="C2133" s="51"/>
      <c r="D2133" s="49"/>
      <c r="E2133" s="52"/>
      <c r="F2133" s="52"/>
      <c r="G2133" s="52"/>
      <c r="H2133" s="52"/>
      <c r="I2133" s="52"/>
    </row>
    <row r="2134" spans="1:9" s="53" customFormat="1">
      <c r="A2134" s="49"/>
      <c r="B2134" s="50"/>
      <c r="C2134" s="51"/>
      <c r="D2134" s="49"/>
      <c r="E2134" s="52"/>
      <c r="F2134" s="52"/>
      <c r="G2134" s="52"/>
      <c r="H2134" s="52"/>
      <c r="I2134" s="52"/>
    </row>
    <row r="2135" spans="1:9" s="53" customFormat="1">
      <c r="A2135" s="49"/>
      <c r="B2135" s="50"/>
      <c r="C2135" s="51"/>
      <c r="D2135" s="49"/>
      <c r="E2135" s="52"/>
      <c r="F2135" s="52"/>
      <c r="G2135" s="52"/>
      <c r="H2135" s="52"/>
      <c r="I2135" s="52"/>
    </row>
    <row r="2136" spans="1:9" s="53" customFormat="1">
      <c r="A2136" s="49"/>
      <c r="B2136" s="50"/>
      <c r="C2136" s="51"/>
      <c r="D2136" s="49"/>
      <c r="E2136" s="52"/>
      <c r="F2136" s="52"/>
      <c r="G2136" s="52"/>
      <c r="H2136" s="52"/>
      <c r="I2136" s="52"/>
    </row>
    <row r="2137" spans="1:9" s="53" customFormat="1">
      <c r="A2137" s="49"/>
      <c r="B2137" s="50"/>
      <c r="C2137" s="51"/>
      <c r="D2137" s="49"/>
      <c r="E2137" s="52"/>
      <c r="F2137" s="52"/>
      <c r="G2137" s="52"/>
      <c r="H2137" s="52"/>
      <c r="I2137" s="52"/>
    </row>
    <row r="2138" spans="1:9" s="53" customFormat="1">
      <c r="A2138" s="49"/>
      <c r="B2138" s="50"/>
      <c r="C2138" s="51"/>
      <c r="D2138" s="49"/>
      <c r="E2138" s="52"/>
      <c r="F2138" s="52"/>
      <c r="G2138" s="52"/>
      <c r="H2138" s="52"/>
      <c r="I2138" s="52"/>
    </row>
    <row r="2139" spans="1:9" s="53" customFormat="1">
      <c r="A2139" s="49"/>
      <c r="B2139" s="50"/>
      <c r="C2139" s="51"/>
      <c r="D2139" s="49"/>
      <c r="E2139" s="52"/>
      <c r="F2139" s="52"/>
      <c r="G2139" s="52"/>
      <c r="H2139" s="52"/>
      <c r="I2139" s="52"/>
    </row>
    <row r="2140" spans="1:9" s="53" customFormat="1">
      <c r="A2140" s="49"/>
      <c r="B2140" s="50"/>
      <c r="C2140" s="51"/>
      <c r="D2140" s="49"/>
      <c r="E2140" s="52"/>
      <c r="F2140" s="52"/>
      <c r="G2140" s="52"/>
      <c r="H2140" s="52"/>
      <c r="I2140" s="52"/>
    </row>
    <row r="2141" spans="1:9" s="53" customFormat="1">
      <c r="A2141" s="49"/>
      <c r="B2141" s="50"/>
      <c r="C2141" s="51"/>
      <c r="D2141" s="49"/>
      <c r="E2141" s="52"/>
      <c r="F2141" s="52"/>
      <c r="G2141" s="52"/>
      <c r="H2141" s="52"/>
      <c r="I2141" s="52"/>
    </row>
    <row r="2142" spans="1:9" s="53" customFormat="1">
      <c r="A2142" s="49"/>
      <c r="B2142" s="50"/>
      <c r="C2142" s="51"/>
      <c r="D2142" s="49"/>
      <c r="E2142" s="52"/>
      <c r="F2142" s="52"/>
      <c r="G2142" s="52"/>
      <c r="H2142" s="52"/>
      <c r="I2142" s="52"/>
    </row>
    <row r="2143" spans="1:9" s="53" customFormat="1">
      <c r="A2143" s="49"/>
      <c r="B2143" s="50"/>
      <c r="C2143" s="51"/>
      <c r="D2143" s="49"/>
      <c r="E2143" s="52"/>
      <c r="F2143" s="52"/>
      <c r="G2143" s="52"/>
      <c r="H2143" s="52"/>
      <c r="I2143" s="52"/>
    </row>
    <row r="2144" spans="1:9" s="53" customFormat="1">
      <c r="A2144" s="49"/>
      <c r="B2144" s="50"/>
      <c r="C2144" s="51"/>
      <c r="D2144" s="49"/>
      <c r="E2144" s="52"/>
      <c r="F2144" s="52"/>
      <c r="G2144" s="52"/>
      <c r="H2144" s="52"/>
      <c r="I2144" s="52"/>
    </row>
    <row r="2145" spans="1:9" s="53" customFormat="1">
      <c r="A2145" s="49"/>
      <c r="B2145" s="50"/>
      <c r="C2145" s="51"/>
      <c r="D2145" s="49"/>
      <c r="E2145" s="52"/>
      <c r="F2145" s="52"/>
      <c r="G2145" s="52"/>
      <c r="H2145" s="52"/>
      <c r="I2145" s="52"/>
    </row>
    <row r="2146" spans="1:9" s="53" customFormat="1">
      <c r="A2146" s="49"/>
      <c r="B2146" s="50"/>
      <c r="C2146" s="51"/>
      <c r="D2146" s="49"/>
      <c r="E2146" s="52"/>
      <c r="F2146" s="52"/>
      <c r="G2146" s="52"/>
      <c r="H2146" s="52"/>
      <c r="I2146" s="52"/>
    </row>
    <row r="2147" spans="1:9" s="53" customFormat="1">
      <c r="A2147" s="49"/>
      <c r="B2147" s="50"/>
      <c r="C2147" s="51"/>
      <c r="D2147" s="49"/>
      <c r="E2147" s="52"/>
      <c r="F2147" s="52"/>
      <c r="G2147" s="52"/>
      <c r="H2147" s="52"/>
      <c r="I2147" s="52"/>
    </row>
    <row r="2148" spans="1:9" s="53" customFormat="1">
      <c r="A2148" s="49"/>
      <c r="B2148" s="50"/>
      <c r="C2148" s="51"/>
      <c r="D2148" s="49"/>
      <c r="E2148" s="52"/>
      <c r="F2148" s="52"/>
      <c r="G2148" s="52"/>
      <c r="H2148" s="52"/>
      <c r="I2148" s="52"/>
    </row>
    <row r="2149" spans="1:9" s="53" customFormat="1">
      <c r="A2149" s="49"/>
      <c r="B2149" s="50"/>
      <c r="C2149" s="51"/>
      <c r="D2149" s="49"/>
      <c r="E2149" s="52"/>
      <c r="F2149" s="52"/>
      <c r="G2149" s="52"/>
      <c r="H2149" s="52"/>
      <c r="I2149" s="52"/>
    </row>
    <row r="2150" spans="1:9" s="53" customFormat="1">
      <c r="A2150" s="49"/>
      <c r="B2150" s="50"/>
      <c r="C2150" s="51"/>
      <c r="D2150" s="49"/>
      <c r="E2150" s="52"/>
      <c r="F2150" s="52"/>
      <c r="G2150" s="52"/>
      <c r="H2150" s="52"/>
      <c r="I2150" s="52"/>
    </row>
    <row r="2151" spans="1:9" s="53" customFormat="1">
      <c r="A2151" s="49"/>
      <c r="B2151" s="50"/>
      <c r="C2151" s="51"/>
      <c r="D2151" s="49"/>
      <c r="E2151" s="52"/>
      <c r="F2151" s="52"/>
      <c r="G2151" s="52"/>
      <c r="H2151" s="52"/>
      <c r="I2151" s="52"/>
    </row>
    <row r="2152" spans="1:9" s="53" customFormat="1">
      <c r="A2152" s="49"/>
      <c r="B2152" s="50"/>
      <c r="C2152" s="51"/>
      <c r="D2152" s="49"/>
      <c r="E2152" s="52"/>
      <c r="F2152" s="52"/>
      <c r="G2152" s="52"/>
      <c r="H2152" s="52"/>
      <c r="I2152" s="52"/>
    </row>
    <row r="2153" spans="1:9" s="53" customFormat="1">
      <c r="A2153" s="49"/>
      <c r="B2153" s="50"/>
      <c r="C2153" s="51"/>
      <c r="D2153" s="49"/>
      <c r="E2153" s="52"/>
      <c r="F2153" s="52"/>
      <c r="G2153" s="52"/>
      <c r="H2153" s="52"/>
      <c r="I2153" s="52"/>
    </row>
    <row r="2154" spans="1:9" s="53" customFormat="1">
      <c r="A2154" s="49"/>
      <c r="B2154" s="50"/>
      <c r="C2154" s="51"/>
      <c r="D2154" s="49"/>
      <c r="E2154" s="52"/>
      <c r="F2154" s="52"/>
      <c r="G2154" s="52"/>
      <c r="H2154" s="52"/>
      <c r="I2154" s="52"/>
    </row>
    <row r="2155" spans="1:9" s="53" customFormat="1">
      <c r="A2155" s="49"/>
      <c r="B2155" s="50"/>
      <c r="C2155" s="51"/>
      <c r="D2155" s="49"/>
      <c r="E2155" s="52"/>
      <c r="F2155" s="52"/>
      <c r="G2155" s="52"/>
      <c r="H2155" s="52"/>
      <c r="I2155" s="52"/>
    </row>
    <row r="2156" spans="1:9" s="53" customFormat="1">
      <c r="A2156" s="49"/>
      <c r="B2156" s="50"/>
      <c r="C2156" s="51"/>
      <c r="D2156" s="49"/>
      <c r="E2156" s="52"/>
      <c r="F2156" s="52"/>
      <c r="G2156" s="52"/>
      <c r="H2156" s="52"/>
      <c r="I2156" s="52"/>
    </row>
    <row r="2157" spans="1:9" s="53" customFormat="1">
      <c r="A2157" s="49"/>
      <c r="B2157" s="50"/>
      <c r="C2157" s="51"/>
      <c r="D2157" s="49"/>
      <c r="E2157" s="52"/>
      <c r="F2157" s="52"/>
      <c r="G2157" s="52"/>
      <c r="H2157" s="52"/>
      <c r="I2157" s="52"/>
    </row>
    <row r="2158" spans="1:9" s="53" customFormat="1">
      <c r="A2158" s="49"/>
      <c r="B2158" s="50"/>
      <c r="C2158" s="51"/>
      <c r="D2158" s="49"/>
      <c r="E2158" s="52"/>
      <c r="F2158" s="52"/>
      <c r="G2158" s="52"/>
      <c r="H2158" s="52"/>
      <c r="I2158" s="52"/>
    </row>
    <row r="2159" spans="1:9" s="53" customFormat="1">
      <c r="A2159" s="49"/>
      <c r="B2159" s="50"/>
      <c r="C2159" s="51"/>
      <c r="D2159" s="49"/>
      <c r="E2159" s="52"/>
      <c r="F2159" s="52"/>
      <c r="G2159" s="52"/>
      <c r="H2159" s="52"/>
      <c r="I2159" s="52"/>
    </row>
    <row r="2160" spans="1:9" s="53" customFormat="1">
      <c r="A2160" s="49"/>
      <c r="B2160" s="50"/>
      <c r="C2160" s="51"/>
      <c r="D2160" s="49"/>
      <c r="E2160" s="52"/>
      <c r="F2160" s="52"/>
      <c r="G2160" s="52"/>
      <c r="H2160" s="52"/>
      <c r="I2160" s="52"/>
    </row>
    <row r="2161" spans="1:9" s="53" customFormat="1">
      <c r="A2161" s="49"/>
      <c r="B2161" s="50"/>
      <c r="C2161" s="51"/>
      <c r="D2161" s="49"/>
      <c r="E2161" s="52"/>
      <c r="F2161" s="52"/>
      <c r="G2161" s="52"/>
      <c r="H2161" s="52"/>
      <c r="I2161" s="52"/>
    </row>
    <row r="2162" spans="1:9" s="53" customFormat="1">
      <c r="A2162" s="49"/>
      <c r="B2162" s="50"/>
      <c r="C2162" s="51"/>
      <c r="D2162" s="49"/>
      <c r="E2162" s="52"/>
      <c r="F2162" s="52"/>
      <c r="G2162" s="52"/>
      <c r="H2162" s="52"/>
      <c r="I2162" s="52"/>
    </row>
    <row r="2163" spans="1:9" s="53" customFormat="1">
      <c r="A2163" s="49"/>
      <c r="B2163" s="50"/>
      <c r="C2163" s="51"/>
      <c r="D2163" s="49"/>
      <c r="E2163" s="52"/>
      <c r="F2163" s="52"/>
      <c r="G2163" s="52"/>
      <c r="H2163" s="52"/>
      <c r="I2163" s="52"/>
    </row>
    <row r="2164" spans="1:9" s="53" customFormat="1">
      <c r="A2164" s="49"/>
      <c r="B2164" s="50"/>
      <c r="C2164" s="51"/>
      <c r="D2164" s="49"/>
      <c r="E2164" s="52"/>
      <c r="F2164" s="52"/>
      <c r="G2164" s="52"/>
      <c r="H2164" s="52"/>
      <c r="I2164" s="52"/>
    </row>
    <row r="2165" spans="1:9" s="53" customFormat="1">
      <c r="A2165" s="49"/>
      <c r="B2165" s="50"/>
      <c r="C2165" s="51"/>
      <c r="D2165" s="49"/>
      <c r="E2165" s="52"/>
      <c r="F2165" s="52"/>
      <c r="G2165" s="52"/>
      <c r="H2165" s="52"/>
      <c r="I2165" s="52"/>
    </row>
    <row r="2166" spans="1:9" s="53" customFormat="1">
      <c r="A2166" s="49"/>
      <c r="B2166" s="50"/>
      <c r="C2166" s="51"/>
      <c r="D2166" s="49"/>
      <c r="E2166" s="52"/>
      <c r="F2166" s="52"/>
      <c r="G2166" s="52"/>
      <c r="H2166" s="52"/>
      <c r="I2166" s="52"/>
    </row>
    <row r="2167" spans="1:9" s="53" customFormat="1">
      <c r="A2167" s="49"/>
      <c r="B2167" s="50"/>
      <c r="C2167" s="51"/>
      <c r="D2167" s="49"/>
      <c r="E2167" s="52"/>
      <c r="F2167" s="52"/>
      <c r="G2167" s="52"/>
      <c r="H2167" s="52"/>
      <c r="I2167" s="52"/>
    </row>
    <row r="2168" spans="1:9" s="53" customFormat="1">
      <c r="A2168" s="49"/>
      <c r="B2168" s="50"/>
      <c r="C2168" s="51"/>
      <c r="D2168" s="49"/>
      <c r="E2168" s="52"/>
      <c r="F2168" s="52"/>
      <c r="G2168" s="52"/>
      <c r="H2168" s="52"/>
      <c r="I2168" s="52"/>
    </row>
    <row r="2169" spans="1:9" s="53" customFormat="1">
      <c r="A2169" s="49"/>
      <c r="B2169" s="50"/>
      <c r="C2169" s="51"/>
      <c r="D2169" s="49"/>
      <c r="E2169" s="52"/>
      <c r="F2169" s="52"/>
      <c r="G2169" s="52"/>
      <c r="H2169" s="52"/>
      <c r="I2169" s="52"/>
    </row>
    <row r="2170" spans="1:9" s="53" customFormat="1">
      <c r="A2170" s="49"/>
      <c r="B2170" s="50"/>
      <c r="C2170" s="51"/>
      <c r="D2170" s="49"/>
      <c r="E2170" s="52"/>
      <c r="F2170" s="52"/>
      <c r="G2170" s="52"/>
      <c r="H2170" s="52"/>
      <c r="I2170" s="52"/>
    </row>
    <row r="2171" spans="1:9" s="53" customFormat="1">
      <c r="A2171" s="49"/>
      <c r="B2171" s="50"/>
      <c r="C2171" s="51"/>
      <c r="D2171" s="49"/>
      <c r="E2171" s="52"/>
      <c r="F2171" s="52"/>
      <c r="G2171" s="52"/>
      <c r="H2171" s="52"/>
      <c r="I2171" s="52"/>
    </row>
    <row r="2172" spans="1:9" s="53" customFormat="1">
      <c r="A2172" s="49"/>
      <c r="B2172" s="50"/>
      <c r="C2172" s="51"/>
      <c r="D2172" s="49"/>
      <c r="E2172" s="52"/>
      <c r="F2172" s="52"/>
      <c r="G2172" s="52"/>
      <c r="H2172" s="52"/>
      <c r="I2172" s="52"/>
    </row>
    <row r="2173" spans="1:9" s="53" customFormat="1">
      <c r="A2173" s="49"/>
      <c r="B2173" s="50"/>
      <c r="C2173" s="51"/>
      <c r="D2173" s="49"/>
      <c r="E2173" s="52"/>
      <c r="F2173" s="52"/>
      <c r="G2173" s="52"/>
      <c r="H2173" s="52"/>
      <c r="I2173" s="52"/>
    </row>
    <row r="2174" spans="1:9" s="53" customFormat="1">
      <c r="A2174" s="49"/>
      <c r="B2174" s="50"/>
      <c r="C2174" s="51"/>
      <c r="D2174" s="49"/>
      <c r="E2174" s="52"/>
      <c r="F2174" s="52"/>
      <c r="G2174" s="52"/>
      <c r="H2174" s="52"/>
      <c r="I2174" s="52"/>
    </row>
    <row r="2175" spans="1:9" s="53" customFormat="1">
      <c r="A2175" s="49"/>
      <c r="B2175" s="50"/>
      <c r="C2175" s="51"/>
      <c r="D2175" s="49"/>
      <c r="E2175" s="52"/>
      <c r="F2175" s="52"/>
      <c r="G2175" s="52"/>
      <c r="H2175" s="52"/>
      <c r="I2175" s="52"/>
    </row>
    <row r="2176" spans="1:9" s="53" customFormat="1">
      <c r="A2176" s="49"/>
      <c r="B2176" s="50"/>
      <c r="C2176" s="51"/>
      <c r="D2176" s="49"/>
      <c r="E2176" s="52"/>
      <c r="F2176" s="52"/>
      <c r="G2176" s="52"/>
      <c r="H2176" s="52"/>
      <c r="I2176" s="52"/>
    </row>
    <row r="2177" spans="1:9" s="53" customFormat="1">
      <c r="A2177" s="49"/>
      <c r="B2177" s="50"/>
      <c r="C2177" s="51"/>
      <c r="D2177" s="49"/>
      <c r="E2177" s="52"/>
      <c r="F2177" s="52"/>
      <c r="G2177" s="52"/>
      <c r="H2177" s="52"/>
      <c r="I2177" s="52"/>
    </row>
    <row r="2178" spans="1:9" s="53" customFormat="1">
      <c r="A2178" s="49"/>
      <c r="B2178" s="50"/>
      <c r="C2178" s="51"/>
      <c r="D2178" s="49"/>
      <c r="E2178" s="52"/>
      <c r="F2178" s="52"/>
      <c r="G2178" s="52"/>
      <c r="H2178" s="52"/>
      <c r="I2178" s="52"/>
    </row>
    <row r="2179" spans="1:9" s="53" customFormat="1">
      <c r="A2179" s="49"/>
      <c r="B2179" s="50"/>
      <c r="C2179" s="51"/>
      <c r="D2179" s="49"/>
      <c r="E2179" s="52"/>
      <c r="F2179" s="52"/>
      <c r="G2179" s="52"/>
      <c r="H2179" s="52"/>
      <c r="I2179" s="52"/>
    </row>
    <row r="2180" spans="1:9" s="53" customFormat="1">
      <c r="A2180" s="49"/>
      <c r="B2180" s="50"/>
      <c r="C2180" s="51"/>
      <c r="D2180" s="49"/>
      <c r="E2180" s="52"/>
      <c r="F2180" s="52"/>
      <c r="G2180" s="52"/>
      <c r="H2180" s="52"/>
      <c r="I2180" s="52"/>
    </row>
    <row r="2181" spans="1:9" s="53" customFormat="1">
      <c r="A2181" s="49"/>
      <c r="B2181" s="50"/>
      <c r="C2181" s="51"/>
      <c r="D2181" s="49"/>
      <c r="E2181" s="52"/>
      <c r="F2181" s="52"/>
      <c r="G2181" s="52"/>
      <c r="H2181" s="52"/>
      <c r="I2181" s="52"/>
    </row>
    <row r="2182" spans="1:9" s="53" customFormat="1">
      <c r="A2182" s="49"/>
      <c r="B2182" s="50"/>
      <c r="C2182" s="51"/>
      <c r="D2182" s="49"/>
      <c r="E2182" s="52"/>
      <c r="F2182" s="52"/>
      <c r="G2182" s="52"/>
      <c r="H2182" s="52"/>
      <c r="I2182" s="52"/>
    </row>
    <row r="2183" spans="1:9" s="53" customFormat="1">
      <c r="A2183" s="49"/>
      <c r="B2183" s="50"/>
      <c r="C2183" s="51"/>
      <c r="D2183" s="49"/>
      <c r="E2183" s="52"/>
      <c r="F2183" s="52"/>
      <c r="G2183" s="52"/>
      <c r="H2183" s="52"/>
      <c r="I2183" s="52"/>
    </row>
    <row r="2184" spans="1:9" s="53" customFormat="1">
      <c r="A2184" s="49"/>
      <c r="B2184" s="50"/>
      <c r="C2184" s="51"/>
      <c r="D2184" s="49"/>
      <c r="E2184" s="52"/>
      <c r="F2184" s="52"/>
      <c r="G2184" s="52"/>
      <c r="H2184" s="52"/>
      <c r="I2184" s="52"/>
    </row>
    <row r="2185" spans="1:9" s="53" customFormat="1">
      <c r="A2185" s="49"/>
      <c r="B2185" s="50"/>
      <c r="C2185" s="51"/>
      <c r="D2185" s="49"/>
      <c r="E2185" s="52"/>
      <c r="F2185" s="52"/>
      <c r="G2185" s="52"/>
      <c r="H2185" s="52"/>
      <c r="I2185" s="52"/>
    </row>
    <row r="2186" spans="1:9" s="53" customFormat="1">
      <c r="A2186" s="49"/>
      <c r="B2186" s="50"/>
      <c r="C2186" s="51"/>
      <c r="D2186" s="49"/>
      <c r="E2186" s="52"/>
      <c r="F2186" s="52"/>
      <c r="G2186" s="52"/>
      <c r="H2186" s="52"/>
      <c r="I2186" s="52"/>
    </row>
    <row r="2187" spans="1:9" s="53" customFormat="1">
      <c r="A2187" s="49"/>
      <c r="B2187" s="50"/>
      <c r="C2187" s="51"/>
      <c r="D2187" s="49"/>
      <c r="E2187" s="52"/>
      <c r="F2187" s="52"/>
      <c r="G2187" s="52"/>
      <c r="H2187" s="52"/>
      <c r="I2187" s="52"/>
    </row>
    <row r="2188" spans="1:9" s="53" customFormat="1">
      <c r="A2188" s="49"/>
      <c r="B2188" s="50"/>
      <c r="C2188" s="51"/>
      <c r="D2188" s="49"/>
      <c r="E2188" s="52"/>
      <c r="F2188" s="52"/>
      <c r="G2188" s="52"/>
      <c r="H2188" s="52"/>
      <c r="I2188" s="52"/>
    </row>
    <row r="2189" spans="1:9" s="53" customFormat="1">
      <c r="A2189" s="49"/>
      <c r="B2189" s="50"/>
      <c r="C2189" s="51"/>
      <c r="D2189" s="49"/>
      <c r="E2189" s="52"/>
      <c r="F2189" s="52"/>
      <c r="G2189" s="52"/>
      <c r="H2189" s="52"/>
      <c r="I2189" s="52"/>
    </row>
    <row r="2190" spans="1:9" s="53" customFormat="1">
      <c r="A2190" s="49"/>
      <c r="B2190" s="50"/>
      <c r="C2190" s="51"/>
      <c r="D2190" s="49"/>
      <c r="E2190" s="52"/>
      <c r="F2190" s="52"/>
      <c r="G2190" s="52"/>
      <c r="H2190" s="52"/>
      <c r="I2190" s="52"/>
    </row>
    <row r="2191" spans="1:9" s="53" customFormat="1">
      <c r="A2191" s="49"/>
      <c r="B2191" s="50"/>
      <c r="C2191" s="51"/>
      <c r="D2191" s="49"/>
      <c r="E2191" s="52"/>
      <c r="F2191" s="52"/>
      <c r="G2191" s="52"/>
      <c r="H2191" s="52"/>
      <c r="I2191" s="52"/>
    </row>
    <row r="2192" spans="1:9" s="53" customFormat="1">
      <c r="A2192" s="49"/>
      <c r="B2192" s="50"/>
      <c r="C2192" s="51"/>
      <c r="D2192" s="49"/>
      <c r="E2192" s="52"/>
      <c r="F2192" s="52"/>
      <c r="G2192" s="52"/>
      <c r="H2192" s="52"/>
      <c r="I2192" s="52"/>
    </row>
    <row r="2193" spans="1:9" s="53" customFormat="1">
      <c r="A2193" s="49"/>
      <c r="B2193" s="50"/>
      <c r="C2193" s="51"/>
      <c r="D2193" s="49"/>
      <c r="E2193" s="52"/>
      <c r="F2193" s="52"/>
      <c r="G2193" s="52"/>
      <c r="H2193" s="52"/>
      <c r="I2193" s="52"/>
    </row>
    <row r="2194" spans="1:9" s="53" customFormat="1">
      <c r="A2194" s="49"/>
      <c r="B2194" s="50"/>
      <c r="C2194" s="51"/>
      <c r="D2194" s="49"/>
      <c r="E2194" s="52"/>
      <c r="F2194" s="52"/>
      <c r="G2194" s="52"/>
      <c r="H2194" s="52"/>
      <c r="I2194" s="52"/>
    </row>
    <row r="2195" spans="1:9" s="53" customFormat="1">
      <c r="A2195" s="49"/>
      <c r="B2195" s="50"/>
      <c r="C2195" s="51"/>
      <c r="D2195" s="49"/>
      <c r="E2195" s="52"/>
      <c r="F2195" s="52"/>
      <c r="G2195" s="52"/>
      <c r="H2195" s="52"/>
      <c r="I2195" s="52"/>
    </row>
    <row r="2196" spans="1:9" s="53" customFormat="1">
      <c r="A2196" s="49"/>
      <c r="B2196" s="50"/>
      <c r="C2196" s="51"/>
      <c r="D2196" s="49"/>
      <c r="E2196" s="52"/>
      <c r="F2196" s="52"/>
      <c r="G2196" s="52"/>
      <c r="H2196" s="52"/>
      <c r="I2196" s="52"/>
    </row>
    <row r="2197" spans="1:9" s="53" customFormat="1">
      <c r="A2197" s="49"/>
      <c r="B2197" s="50"/>
      <c r="C2197" s="51"/>
      <c r="D2197" s="49"/>
      <c r="E2197" s="52"/>
      <c r="F2197" s="52"/>
      <c r="G2197" s="52"/>
      <c r="H2197" s="52"/>
      <c r="I2197" s="52"/>
    </row>
    <row r="2198" spans="1:9" s="53" customFormat="1">
      <c r="A2198" s="49"/>
      <c r="B2198" s="50"/>
      <c r="C2198" s="51"/>
      <c r="D2198" s="49"/>
      <c r="E2198" s="52"/>
      <c r="F2198" s="52"/>
      <c r="G2198" s="52"/>
      <c r="H2198" s="52"/>
      <c r="I2198" s="52"/>
    </row>
    <row r="2199" spans="1:9" s="53" customFormat="1">
      <c r="A2199" s="49"/>
      <c r="B2199" s="50"/>
      <c r="C2199" s="51"/>
      <c r="D2199" s="49"/>
      <c r="E2199" s="52"/>
      <c r="F2199" s="52"/>
      <c r="G2199" s="52"/>
      <c r="H2199" s="52"/>
      <c r="I2199" s="52"/>
    </row>
    <row r="2200" spans="1:9" s="53" customFormat="1">
      <c r="A2200" s="49"/>
      <c r="B2200" s="50"/>
      <c r="C2200" s="51"/>
      <c r="D2200" s="49"/>
      <c r="E2200" s="52"/>
      <c r="F2200" s="52"/>
      <c r="G2200" s="52"/>
      <c r="H2200" s="52"/>
      <c r="I2200" s="52"/>
    </row>
    <row r="2201" spans="1:9" s="53" customFormat="1">
      <c r="A2201" s="49"/>
      <c r="B2201" s="50"/>
      <c r="C2201" s="51"/>
      <c r="D2201" s="49"/>
      <c r="E2201" s="52"/>
      <c r="F2201" s="52"/>
      <c r="G2201" s="52"/>
      <c r="H2201" s="52"/>
      <c r="I2201" s="52"/>
    </row>
    <row r="2202" spans="1:9" s="53" customFormat="1">
      <c r="A2202" s="49"/>
      <c r="B2202" s="50"/>
      <c r="C2202" s="51"/>
      <c r="D2202" s="49"/>
      <c r="E2202" s="52"/>
      <c r="F2202" s="52"/>
      <c r="G2202" s="52"/>
      <c r="H2202" s="52"/>
      <c r="I2202" s="52"/>
    </row>
    <row r="2203" spans="1:9" s="53" customFormat="1">
      <c r="A2203" s="49"/>
      <c r="B2203" s="50"/>
      <c r="C2203" s="51"/>
      <c r="D2203" s="49"/>
      <c r="E2203" s="52"/>
      <c r="F2203" s="52"/>
      <c r="G2203" s="52"/>
      <c r="H2203" s="52"/>
      <c r="I2203" s="52"/>
    </row>
    <row r="2204" spans="1:9" s="53" customFormat="1">
      <c r="A2204" s="49"/>
      <c r="B2204" s="50"/>
      <c r="C2204" s="51"/>
      <c r="D2204" s="49"/>
      <c r="E2204" s="52"/>
      <c r="F2204" s="52"/>
      <c r="G2204" s="52"/>
      <c r="H2204" s="52"/>
      <c r="I2204" s="52"/>
    </row>
    <row r="2205" spans="1:9" s="53" customFormat="1">
      <c r="A2205" s="49"/>
      <c r="B2205" s="50"/>
      <c r="C2205" s="51"/>
      <c r="D2205" s="49"/>
      <c r="E2205" s="52"/>
      <c r="F2205" s="52"/>
      <c r="G2205" s="52"/>
      <c r="H2205" s="52"/>
      <c r="I2205" s="52"/>
    </row>
    <row r="2206" spans="1:9" s="53" customFormat="1">
      <c r="A2206" s="49"/>
      <c r="B2206" s="50"/>
      <c r="C2206" s="51"/>
      <c r="D2206" s="49"/>
      <c r="E2206" s="52"/>
      <c r="F2206" s="52"/>
      <c r="G2206" s="52"/>
      <c r="H2206" s="52"/>
      <c r="I2206" s="52"/>
    </row>
    <row r="2207" spans="1:9" s="53" customFormat="1">
      <c r="A2207" s="49"/>
      <c r="B2207" s="50"/>
      <c r="C2207" s="51"/>
      <c r="D2207" s="49"/>
      <c r="E2207" s="52"/>
      <c r="F2207" s="52"/>
      <c r="G2207" s="52"/>
      <c r="H2207" s="52"/>
      <c r="I2207" s="52"/>
    </row>
    <row r="2208" spans="1:9" s="53" customFormat="1">
      <c r="A2208" s="49"/>
      <c r="B2208" s="50"/>
      <c r="C2208" s="51"/>
      <c r="D2208" s="49"/>
      <c r="E2208" s="52"/>
      <c r="F2208" s="52"/>
      <c r="G2208" s="52"/>
      <c r="H2208" s="52"/>
      <c r="I2208" s="52"/>
    </row>
    <row r="2209" spans="1:9" s="53" customFormat="1">
      <c r="A2209" s="49"/>
      <c r="B2209" s="50"/>
      <c r="C2209" s="51"/>
      <c r="D2209" s="49"/>
      <c r="E2209" s="52"/>
      <c r="F2209" s="52"/>
      <c r="G2209" s="52"/>
      <c r="H2209" s="52"/>
      <c r="I2209" s="52"/>
    </row>
    <row r="2210" spans="1:9" s="53" customFormat="1">
      <c r="A2210" s="49"/>
      <c r="B2210" s="50"/>
      <c r="C2210" s="51"/>
      <c r="D2210" s="49"/>
      <c r="E2210" s="52"/>
      <c r="F2210" s="52"/>
      <c r="G2210" s="52"/>
      <c r="H2210" s="52"/>
      <c r="I2210" s="52"/>
    </row>
    <row r="2211" spans="1:9" s="53" customFormat="1">
      <c r="A2211" s="49"/>
      <c r="B2211" s="50"/>
      <c r="C2211" s="51"/>
      <c r="D2211" s="49"/>
      <c r="E2211" s="52"/>
      <c r="F2211" s="52"/>
      <c r="G2211" s="52"/>
      <c r="H2211" s="52"/>
      <c r="I2211" s="52"/>
    </row>
    <row r="2212" spans="1:9" s="53" customFormat="1">
      <c r="A2212" s="49"/>
      <c r="B2212" s="50"/>
      <c r="C2212" s="51"/>
      <c r="D2212" s="49"/>
      <c r="E2212" s="52"/>
      <c r="F2212" s="52"/>
      <c r="G2212" s="52"/>
      <c r="H2212" s="52"/>
      <c r="I2212" s="52"/>
    </row>
    <row r="2213" spans="1:9" s="53" customFormat="1">
      <c r="A2213" s="49"/>
      <c r="B2213" s="50"/>
      <c r="C2213" s="51"/>
      <c r="D2213" s="49"/>
      <c r="E2213" s="52"/>
      <c r="F2213" s="52"/>
      <c r="G2213" s="52"/>
      <c r="H2213" s="52"/>
      <c r="I2213" s="52"/>
    </row>
    <row r="2214" spans="1:9" s="53" customFormat="1">
      <c r="A2214" s="49"/>
      <c r="B2214" s="50"/>
      <c r="C2214" s="51"/>
      <c r="D2214" s="49"/>
      <c r="E2214" s="52"/>
      <c r="F2214" s="52"/>
      <c r="G2214" s="52"/>
      <c r="H2214" s="52"/>
      <c r="I2214" s="52"/>
    </row>
    <row r="2215" spans="1:9" s="53" customFormat="1">
      <c r="A2215" s="49"/>
      <c r="B2215" s="50"/>
      <c r="C2215" s="51"/>
      <c r="D2215" s="49"/>
      <c r="E2215" s="52"/>
      <c r="F2215" s="52"/>
      <c r="G2215" s="52"/>
      <c r="H2215" s="52"/>
      <c r="I2215" s="52"/>
    </row>
    <row r="2216" spans="1:9" s="53" customFormat="1">
      <c r="A2216" s="49"/>
      <c r="B2216" s="50"/>
      <c r="C2216" s="51"/>
      <c r="D2216" s="49"/>
      <c r="E2216" s="52"/>
      <c r="F2216" s="52"/>
      <c r="G2216" s="52"/>
      <c r="H2216" s="52"/>
      <c r="I2216" s="52"/>
    </row>
    <row r="2217" spans="1:9" s="53" customFormat="1">
      <c r="A2217" s="49"/>
      <c r="B2217" s="50"/>
      <c r="C2217" s="51"/>
      <c r="D2217" s="49"/>
      <c r="E2217" s="52"/>
      <c r="F2217" s="52"/>
      <c r="G2217" s="52"/>
      <c r="H2217" s="52"/>
      <c r="I2217" s="52"/>
    </row>
    <row r="2218" spans="1:9" s="53" customFormat="1">
      <c r="A2218" s="49"/>
      <c r="B2218" s="50"/>
      <c r="C2218" s="51"/>
      <c r="D2218" s="49"/>
      <c r="E2218" s="52"/>
      <c r="F2218" s="52"/>
      <c r="G2218" s="52"/>
      <c r="H2218" s="52"/>
      <c r="I2218" s="52"/>
    </row>
    <row r="2219" spans="1:9" s="53" customFormat="1">
      <c r="A2219" s="49"/>
      <c r="B2219" s="50"/>
      <c r="C2219" s="51"/>
      <c r="D2219" s="49"/>
      <c r="E2219" s="52"/>
      <c r="F2219" s="52"/>
      <c r="G2219" s="52"/>
      <c r="H2219" s="52"/>
      <c r="I2219" s="52"/>
    </row>
    <row r="2220" spans="1:9" s="53" customFormat="1">
      <c r="A2220" s="49"/>
      <c r="B2220" s="50"/>
      <c r="C2220" s="51"/>
      <c r="D2220" s="49"/>
      <c r="E2220" s="52"/>
      <c r="F2220" s="52"/>
      <c r="G2220" s="52"/>
      <c r="H2220" s="52"/>
      <c r="I2220" s="52"/>
    </row>
    <row r="2221" spans="1:9" s="53" customFormat="1">
      <c r="A2221" s="49"/>
      <c r="B2221" s="50"/>
      <c r="C2221" s="51"/>
      <c r="D2221" s="49"/>
      <c r="E2221" s="52"/>
      <c r="F2221" s="52"/>
      <c r="G2221" s="52"/>
      <c r="H2221" s="52"/>
      <c r="I2221" s="52"/>
    </row>
    <row r="2222" spans="1:9" s="53" customFormat="1">
      <c r="A2222" s="49"/>
      <c r="B2222" s="50"/>
      <c r="C2222" s="51"/>
      <c r="D2222" s="49"/>
      <c r="E2222" s="52"/>
      <c r="F2222" s="52"/>
      <c r="G2222" s="52"/>
      <c r="H2222" s="52"/>
      <c r="I2222" s="52"/>
    </row>
    <row r="2223" spans="1:9" s="53" customFormat="1">
      <c r="A2223" s="49"/>
      <c r="B2223" s="50"/>
      <c r="C2223" s="51"/>
      <c r="D2223" s="49"/>
      <c r="E2223" s="52"/>
      <c r="F2223" s="52"/>
      <c r="G2223" s="52"/>
      <c r="H2223" s="52"/>
      <c r="I2223" s="52"/>
    </row>
    <row r="2224" spans="1:9" s="53" customFormat="1">
      <c r="A2224" s="49"/>
      <c r="B2224" s="50"/>
      <c r="C2224" s="51"/>
      <c r="D2224" s="49"/>
      <c r="E2224" s="52"/>
      <c r="F2224" s="52"/>
      <c r="G2224" s="52"/>
      <c r="H2224" s="52"/>
      <c r="I2224" s="52"/>
    </row>
    <row r="2225" spans="1:9" s="53" customFormat="1">
      <c r="A2225" s="49"/>
      <c r="B2225" s="50"/>
      <c r="C2225" s="51"/>
      <c r="D2225" s="49"/>
      <c r="E2225" s="52"/>
      <c r="F2225" s="52"/>
      <c r="G2225" s="52"/>
      <c r="H2225" s="52"/>
      <c r="I2225" s="52"/>
    </row>
    <row r="2226" spans="1:9" s="53" customFormat="1">
      <c r="A2226" s="49"/>
      <c r="B2226" s="50"/>
      <c r="C2226" s="51"/>
      <c r="D2226" s="49"/>
      <c r="E2226" s="52"/>
      <c r="F2226" s="52"/>
      <c r="G2226" s="52"/>
      <c r="H2226" s="52"/>
      <c r="I2226" s="52"/>
    </row>
    <row r="2227" spans="1:9" s="53" customFormat="1">
      <c r="A2227" s="49"/>
      <c r="B2227" s="50"/>
      <c r="C2227" s="51"/>
      <c r="D2227" s="49"/>
      <c r="E2227" s="52"/>
      <c r="F2227" s="52"/>
      <c r="G2227" s="52"/>
      <c r="H2227" s="52"/>
      <c r="I2227" s="52"/>
    </row>
    <row r="2228" spans="1:9" s="53" customFormat="1">
      <c r="A2228" s="49"/>
      <c r="B2228" s="50"/>
      <c r="C2228" s="51"/>
      <c r="D2228" s="49"/>
      <c r="E2228" s="52"/>
      <c r="F2228" s="52"/>
      <c r="G2228" s="52"/>
      <c r="H2228" s="52"/>
      <c r="I2228" s="52"/>
    </row>
    <row r="2229" spans="1:9" s="53" customFormat="1">
      <c r="A2229" s="49"/>
      <c r="B2229" s="50"/>
      <c r="C2229" s="51"/>
      <c r="D2229" s="49"/>
      <c r="E2229" s="52"/>
      <c r="F2229" s="52"/>
      <c r="G2229" s="52"/>
      <c r="H2229" s="52"/>
      <c r="I2229" s="52"/>
    </row>
    <row r="2230" spans="1:9" s="53" customFormat="1">
      <c r="A2230" s="49"/>
      <c r="B2230" s="50"/>
      <c r="C2230" s="51"/>
      <c r="D2230" s="49"/>
      <c r="E2230" s="52"/>
      <c r="F2230" s="52"/>
      <c r="G2230" s="52"/>
      <c r="H2230" s="52"/>
      <c r="I2230" s="52"/>
    </row>
    <row r="2231" spans="1:9" s="53" customFormat="1">
      <c r="A2231" s="49"/>
      <c r="B2231" s="50"/>
      <c r="C2231" s="51"/>
      <c r="D2231" s="49"/>
      <c r="E2231" s="52"/>
      <c r="F2231" s="52"/>
      <c r="G2231" s="52"/>
      <c r="H2231" s="52"/>
      <c r="I2231" s="52"/>
    </row>
    <row r="2232" spans="1:9" s="53" customFormat="1">
      <c r="A2232" s="49"/>
      <c r="B2232" s="50"/>
      <c r="C2232" s="51"/>
      <c r="D2232" s="49"/>
      <c r="E2232" s="52"/>
      <c r="F2232" s="52"/>
      <c r="G2232" s="52"/>
      <c r="H2232" s="52"/>
      <c r="I2232" s="52"/>
    </row>
    <row r="2233" spans="1:9" s="53" customFormat="1">
      <c r="A2233" s="49"/>
      <c r="B2233" s="50"/>
      <c r="C2233" s="51"/>
      <c r="D2233" s="49"/>
      <c r="E2233" s="52"/>
      <c r="F2233" s="52"/>
      <c r="G2233" s="52"/>
      <c r="H2233" s="52"/>
      <c r="I2233" s="52"/>
    </row>
    <row r="2234" spans="1:9" s="53" customFormat="1">
      <c r="A2234" s="49"/>
      <c r="B2234" s="50"/>
      <c r="C2234" s="51"/>
      <c r="D2234" s="49"/>
      <c r="E2234" s="52"/>
      <c r="F2234" s="52"/>
      <c r="G2234" s="52"/>
      <c r="H2234" s="52"/>
      <c r="I2234" s="52"/>
    </row>
    <row r="2235" spans="1:9" s="53" customFormat="1">
      <c r="A2235" s="49"/>
      <c r="B2235" s="50"/>
      <c r="C2235" s="51"/>
      <c r="D2235" s="49"/>
      <c r="E2235" s="52"/>
      <c r="F2235" s="52"/>
      <c r="G2235" s="52"/>
      <c r="H2235" s="52"/>
      <c r="I2235" s="52"/>
    </row>
    <row r="2236" spans="1:9" s="53" customFormat="1">
      <c r="A2236" s="49"/>
      <c r="B2236" s="50"/>
      <c r="C2236" s="51"/>
      <c r="D2236" s="49"/>
      <c r="E2236" s="52"/>
      <c r="F2236" s="52"/>
      <c r="G2236" s="52"/>
      <c r="H2236" s="52"/>
      <c r="I2236" s="52"/>
    </row>
    <row r="2237" spans="1:9" s="53" customFormat="1">
      <c r="A2237" s="49"/>
      <c r="B2237" s="50"/>
      <c r="C2237" s="51"/>
      <c r="D2237" s="49"/>
      <c r="E2237" s="52"/>
      <c r="F2237" s="52"/>
      <c r="G2237" s="52"/>
      <c r="H2237" s="52"/>
      <c r="I2237" s="52"/>
    </row>
    <row r="2238" spans="1:9" s="53" customFormat="1">
      <c r="A2238" s="49"/>
      <c r="B2238" s="50"/>
      <c r="C2238" s="51"/>
      <c r="D2238" s="49"/>
      <c r="E2238" s="52"/>
      <c r="F2238" s="52"/>
      <c r="G2238" s="52"/>
      <c r="H2238" s="52"/>
      <c r="I2238" s="52"/>
    </row>
    <row r="2239" spans="1:9" s="53" customFormat="1">
      <c r="A2239" s="49"/>
      <c r="B2239" s="50"/>
      <c r="C2239" s="51"/>
      <c r="D2239" s="49"/>
      <c r="E2239" s="52"/>
      <c r="F2239" s="52"/>
      <c r="G2239" s="52"/>
      <c r="H2239" s="52"/>
      <c r="I2239" s="52"/>
    </row>
    <row r="2240" spans="1:9" s="53" customFormat="1">
      <c r="A2240" s="49"/>
      <c r="B2240" s="50"/>
      <c r="C2240" s="51"/>
      <c r="D2240" s="49"/>
      <c r="E2240" s="52"/>
      <c r="F2240" s="52"/>
      <c r="G2240" s="52"/>
      <c r="H2240" s="52"/>
      <c r="I2240" s="52"/>
    </row>
    <row r="2241" spans="1:9" s="53" customFormat="1">
      <c r="A2241" s="49"/>
      <c r="B2241" s="50"/>
      <c r="C2241" s="51"/>
      <c r="D2241" s="49"/>
      <c r="E2241" s="52"/>
      <c r="F2241" s="52"/>
      <c r="G2241" s="52"/>
      <c r="H2241" s="52"/>
      <c r="I2241" s="52"/>
    </row>
    <row r="2242" spans="1:9" s="53" customFormat="1">
      <c r="A2242" s="49"/>
      <c r="B2242" s="50"/>
      <c r="C2242" s="51"/>
      <c r="D2242" s="49"/>
      <c r="E2242" s="52"/>
      <c r="F2242" s="52"/>
      <c r="G2242" s="52"/>
      <c r="H2242" s="52"/>
      <c r="I2242" s="52"/>
    </row>
    <row r="2243" spans="1:9" s="53" customFormat="1">
      <c r="A2243" s="49"/>
      <c r="B2243" s="50"/>
      <c r="C2243" s="51"/>
      <c r="D2243" s="49"/>
      <c r="E2243" s="52"/>
      <c r="F2243" s="52"/>
      <c r="G2243" s="52"/>
      <c r="H2243" s="52"/>
      <c r="I2243" s="52"/>
    </row>
    <row r="2244" spans="1:9" s="53" customFormat="1">
      <c r="A2244" s="49"/>
      <c r="B2244" s="50"/>
      <c r="C2244" s="51"/>
      <c r="D2244" s="49"/>
      <c r="E2244" s="52"/>
      <c r="F2244" s="52"/>
      <c r="G2244" s="52"/>
      <c r="H2244" s="52"/>
      <c r="I2244" s="52"/>
    </row>
    <row r="2245" spans="1:9" s="53" customFormat="1">
      <c r="A2245" s="49"/>
      <c r="B2245" s="50"/>
      <c r="C2245" s="51"/>
      <c r="D2245" s="49"/>
      <c r="E2245" s="52"/>
      <c r="F2245" s="52"/>
      <c r="G2245" s="52"/>
      <c r="H2245" s="52"/>
      <c r="I2245" s="52"/>
    </row>
    <row r="2246" spans="1:9" s="53" customFormat="1">
      <c r="A2246" s="49"/>
      <c r="B2246" s="50"/>
      <c r="C2246" s="51"/>
      <c r="D2246" s="49"/>
      <c r="E2246" s="52"/>
      <c r="F2246" s="52"/>
      <c r="G2246" s="52"/>
      <c r="H2246" s="52"/>
      <c r="I2246" s="52"/>
    </row>
    <row r="2247" spans="1:9" s="53" customFormat="1">
      <c r="A2247" s="49"/>
      <c r="B2247" s="50"/>
      <c r="C2247" s="51"/>
      <c r="D2247" s="49"/>
      <c r="E2247" s="52"/>
      <c r="F2247" s="52"/>
      <c r="G2247" s="52"/>
      <c r="H2247" s="52"/>
      <c r="I2247" s="52"/>
    </row>
    <row r="2248" spans="1:9" s="53" customFormat="1">
      <c r="A2248" s="49"/>
      <c r="B2248" s="50"/>
      <c r="C2248" s="51"/>
      <c r="D2248" s="49"/>
      <c r="E2248" s="52"/>
      <c r="F2248" s="52"/>
      <c r="G2248" s="52"/>
      <c r="H2248" s="52"/>
      <c r="I2248" s="52"/>
    </row>
    <row r="2249" spans="1:9" s="53" customFormat="1">
      <c r="A2249" s="49"/>
      <c r="B2249" s="50"/>
      <c r="C2249" s="51"/>
      <c r="D2249" s="49"/>
      <c r="E2249" s="52"/>
      <c r="F2249" s="52"/>
      <c r="G2249" s="52"/>
      <c r="H2249" s="52"/>
      <c r="I2249" s="52"/>
    </row>
    <row r="2250" spans="1:9" s="53" customFormat="1">
      <c r="A2250" s="49"/>
      <c r="B2250" s="50"/>
      <c r="C2250" s="51"/>
      <c r="D2250" s="49"/>
      <c r="E2250" s="52"/>
      <c r="F2250" s="52"/>
      <c r="G2250" s="52"/>
      <c r="H2250" s="52"/>
      <c r="I2250" s="52"/>
    </row>
    <row r="2251" spans="1:9" s="53" customFormat="1">
      <c r="A2251" s="49"/>
      <c r="B2251" s="50"/>
      <c r="C2251" s="51"/>
      <c r="D2251" s="49"/>
      <c r="E2251" s="52"/>
      <c r="F2251" s="52"/>
      <c r="G2251" s="52"/>
      <c r="H2251" s="52"/>
      <c r="I2251" s="52"/>
    </row>
    <row r="2252" spans="1:9" s="53" customFormat="1">
      <c r="A2252" s="49"/>
      <c r="B2252" s="50"/>
      <c r="C2252" s="51"/>
      <c r="D2252" s="49"/>
      <c r="E2252" s="52"/>
      <c r="F2252" s="52"/>
      <c r="G2252" s="52"/>
      <c r="H2252" s="52"/>
      <c r="I2252" s="52"/>
    </row>
    <row r="2253" spans="1:9" s="53" customFormat="1">
      <c r="A2253" s="49"/>
      <c r="B2253" s="50"/>
      <c r="C2253" s="51"/>
      <c r="D2253" s="49"/>
      <c r="E2253" s="52"/>
      <c r="F2253" s="52"/>
      <c r="G2253" s="52"/>
      <c r="H2253" s="52"/>
      <c r="I2253" s="52"/>
    </row>
    <row r="2254" spans="1:9" s="53" customFormat="1">
      <c r="A2254" s="49"/>
      <c r="B2254" s="50"/>
      <c r="C2254" s="51"/>
      <c r="D2254" s="49"/>
      <c r="E2254" s="52"/>
      <c r="F2254" s="52"/>
      <c r="G2254" s="52"/>
      <c r="H2254" s="52"/>
      <c r="I2254" s="52"/>
    </row>
    <row r="2255" spans="1:9" s="53" customFormat="1">
      <c r="A2255" s="49"/>
      <c r="B2255" s="50"/>
      <c r="C2255" s="51"/>
      <c r="D2255" s="49"/>
      <c r="E2255" s="52"/>
      <c r="F2255" s="52"/>
      <c r="G2255" s="52"/>
      <c r="H2255" s="52"/>
      <c r="I2255" s="52"/>
    </row>
    <row r="2256" spans="1:9" s="53" customFormat="1">
      <c r="A2256" s="49"/>
      <c r="B2256" s="50"/>
      <c r="C2256" s="51"/>
      <c r="D2256" s="49"/>
      <c r="E2256" s="52"/>
      <c r="F2256" s="52"/>
      <c r="G2256" s="52"/>
      <c r="H2256" s="52"/>
      <c r="I2256" s="52"/>
    </row>
    <row r="2257" spans="1:9" s="53" customFormat="1">
      <c r="A2257" s="49"/>
      <c r="B2257" s="50"/>
      <c r="C2257" s="51"/>
      <c r="D2257" s="49"/>
      <c r="E2257" s="52"/>
      <c r="F2257" s="52"/>
      <c r="G2257" s="52"/>
      <c r="H2257" s="52"/>
      <c r="I2257" s="52"/>
    </row>
    <row r="2258" spans="1:9" s="53" customFormat="1">
      <c r="A2258" s="49"/>
      <c r="B2258" s="50"/>
      <c r="C2258" s="51"/>
      <c r="D2258" s="49"/>
      <c r="E2258" s="52"/>
      <c r="F2258" s="52"/>
      <c r="G2258" s="52"/>
      <c r="H2258" s="52"/>
      <c r="I2258" s="52"/>
    </row>
    <row r="2259" spans="1:9" s="53" customFormat="1">
      <c r="A2259" s="49"/>
      <c r="B2259" s="50"/>
      <c r="C2259" s="51"/>
      <c r="D2259" s="49"/>
      <c r="E2259" s="52"/>
      <c r="F2259" s="52"/>
      <c r="G2259" s="52"/>
      <c r="H2259" s="52"/>
      <c r="I2259" s="52"/>
    </row>
    <row r="2260" spans="1:9" s="53" customFormat="1">
      <c r="A2260" s="49"/>
      <c r="B2260" s="50"/>
      <c r="C2260" s="51"/>
      <c r="D2260" s="49"/>
      <c r="E2260" s="52"/>
      <c r="F2260" s="52"/>
      <c r="G2260" s="52"/>
      <c r="H2260" s="52"/>
      <c r="I2260" s="52"/>
    </row>
    <row r="2261" spans="1:9" s="53" customFormat="1">
      <c r="A2261" s="49"/>
      <c r="B2261" s="50"/>
      <c r="C2261" s="51"/>
      <c r="D2261" s="49"/>
      <c r="E2261" s="52"/>
      <c r="F2261" s="52"/>
      <c r="G2261" s="52"/>
      <c r="H2261" s="52"/>
      <c r="I2261" s="52"/>
    </row>
    <row r="2262" spans="1:9" s="53" customFormat="1">
      <c r="A2262" s="49"/>
      <c r="B2262" s="50"/>
      <c r="C2262" s="51"/>
      <c r="D2262" s="49"/>
      <c r="E2262" s="52"/>
      <c r="F2262" s="52"/>
      <c r="G2262" s="52"/>
      <c r="H2262" s="52"/>
      <c r="I2262" s="52"/>
    </row>
    <row r="2263" spans="1:9" s="53" customFormat="1">
      <c r="A2263" s="49"/>
      <c r="B2263" s="50"/>
      <c r="C2263" s="51"/>
      <c r="D2263" s="49"/>
      <c r="E2263" s="52"/>
      <c r="F2263" s="52"/>
      <c r="G2263" s="52"/>
      <c r="H2263" s="52"/>
      <c r="I2263" s="52"/>
    </row>
    <row r="2264" spans="1:9" s="53" customFormat="1">
      <c r="A2264" s="49"/>
      <c r="B2264" s="50"/>
      <c r="C2264" s="51"/>
      <c r="D2264" s="49"/>
      <c r="E2264" s="52"/>
      <c r="F2264" s="52"/>
      <c r="G2264" s="52"/>
      <c r="H2264" s="52"/>
      <c r="I2264" s="52"/>
    </row>
    <row r="2265" spans="1:9" s="53" customFormat="1">
      <c r="A2265" s="49"/>
      <c r="B2265" s="50"/>
      <c r="C2265" s="51"/>
      <c r="D2265" s="49"/>
      <c r="E2265" s="52"/>
      <c r="F2265" s="52"/>
      <c r="G2265" s="52"/>
      <c r="H2265" s="52"/>
      <c r="I2265" s="52"/>
    </row>
    <row r="2266" spans="1:9" s="53" customFormat="1">
      <c r="A2266" s="49"/>
      <c r="B2266" s="50"/>
      <c r="C2266" s="51"/>
      <c r="D2266" s="49"/>
      <c r="E2266" s="52"/>
      <c r="F2266" s="52"/>
      <c r="G2266" s="52"/>
      <c r="H2266" s="52"/>
      <c r="I2266" s="52"/>
    </row>
    <row r="2267" spans="1:9" s="53" customFormat="1">
      <c r="A2267" s="49"/>
      <c r="B2267" s="50"/>
      <c r="C2267" s="51"/>
      <c r="D2267" s="49"/>
      <c r="E2267" s="52"/>
      <c r="F2267" s="52"/>
      <c r="G2267" s="52"/>
      <c r="H2267" s="52"/>
      <c r="I2267" s="52"/>
    </row>
    <row r="2268" spans="1:9" s="53" customFormat="1">
      <c r="A2268" s="49"/>
      <c r="B2268" s="50"/>
      <c r="C2268" s="51"/>
      <c r="D2268" s="49"/>
      <c r="E2268" s="52"/>
      <c r="F2268" s="52"/>
      <c r="G2268" s="52"/>
      <c r="H2268" s="52"/>
      <c r="I2268" s="52"/>
    </row>
    <row r="2269" spans="1:9" s="53" customFormat="1">
      <c r="A2269" s="49"/>
      <c r="B2269" s="50"/>
      <c r="C2269" s="51"/>
      <c r="D2269" s="49"/>
      <c r="E2269" s="52"/>
      <c r="F2269" s="52"/>
      <c r="G2269" s="52"/>
      <c r="H2269" s="52"/>
      <c r="I2269" s="52"/>
    </row>
    <row r="2270" spans="1:9" s="53" customFormat="1">
      <c r="A2270" s="49"/>
      <c r="B2270" s="50"/>
      <c r="C2270" s="51"/>
      <c r="D2270" s="49"/>
      <c r="E2270" s="52"/>
      <c r="F2270" s="52"/>
      <c r="G2270" s="52"/>
      <c r="H2270" s="52"/>
      <c r="I2270" s="52"/>
    </row>
    <row r="2271" spans="1:9" s="53" customFormat="1">
      <c r="A2271" s="49"/>
      <c r="B2271" s="50"/>
      <c r="C2271" s="51"/>
      <c r="D2271" s="49"/>
      <c r="E2271" s="52"/>
      <c r="F2271" s="52"/>
      <c r="G2271" s="52"/>
      <c r="H2271" s="52"/>
      <c r="I2271" s="52"/>
    </row>
    <row r="2272" spans="1:9" s="53" customFormat="1">
      <c r="A2272" s="49"/>
      <c r="B2272" s="50"/>
      <c r="C2272" s="51"/>
      <c r="D2272" s="49"/>
      <c r="E2272" s="52"/>
      <c r="F2272" s="52"/>
      <c r="G2272" s="52"/>
      <c r="H2272" s="52"/>
      <c r="I2272" s="52"/>
    </row>
    <row r="2273" spans="1:9" s="53" customFormat="1">
      <c r="A2273" s="49"/>
      <c r="B2273" s="50"/>
      <c r="C2273" s="51"/>
      <c r="D2273" s="49"/>
      <c r="E2273" s="52"/>
      <c r="F2273" s="52"/>
      <c r="G2273" s="52"/>
      <c r="H2273" s="52"/>
      <c r="I2273" s="52"/>
    </row>
    <row r="2274" spans="1:9" s="53" customFormat="1">
      <c r="A2274" s="49"/>
      <c r="B2274" s="50"/>
      <c r="C2274" s="51"/>
      <c r="D2274" s="49"/>
      <c r="E2274" s="52"/>
      <c r="F2274" s="52"/>
      <c r="G2274" s="52"/>
      <c r="H2274" s="52"/>
      <c r="I2274" s="52"/>
    </row>
    <row r="2275" spans="1:9" s="53" customFormat="1">
      <c r="A2275" s="49"/>
      <c r="B2275" s="50"/>
      <c r="C2275" s="51"/>
      <c r="D2275" s="49"/>
      <c r="E2275" s="52"/>
      <c r="F2275" s="52"/>
      <c r="G2275" s="52"/>
      <c r="H2275" s="52"/>
      <c r="I2275" s="52"/>
    </row>
    <row r="2276" spans="1:9" s="53" customFormat="1">
      <c r="A2276" s="49"/>
      <c r="B2276" s="50"/>
      <c r="C2276" s="51"/>
      <c r="D2276" s="49"/>
      <c r="E2276" s="52"/>
      <c r="F2276" s="52"/>
      <c r="G2276" s="52"/>
      <c r="H2276" s="52"/>
      <c r="I2276" s="52"/>
    </row>
    <row r="2277" spans="1:9" s="53" customFormat="1">
      <c r="A2277" s="49"/>
      <c r="B2277" s="50"/>
      <c r="C2277" s="51"/>
      <c r="D2277" s="49"/>
      <c r="E2277" s="52"/>
      <c r="F2277" s="52"/>
      <c r="G2277" s="52"/>
      <c r="H2277" s="52"/>
      <c r="I2277" s="52"/>
    </row>
    <row r="2278" spans="1:9" s="53" customFormat="1">
      <c r="A2278" s="49"/>
      <c r="B2278" s="50"/>
      <c r="C2278" s="51"/>
      <c r="D2278" s="49"/>
      <c r="E2278" s="52"/>
      <c r="F2278" s="52"/>
      <c r="G2278" s="52"/>
      <c r="H2278" s="52"/>
      <c r="I2278" s="52"/>
    </row>
    <row r="2279" spans="1:9" s="53" customFormat="1">
      <c r="A2279" s="49"/>
      <c r="B2279" s="50"/>
      <c r="C2279" s="51"/>
      <c r="D2279" s="49"/>
      <c r="E2279" s="52"/>
      <c r="F2279" s="52"/>
      <c r="G2279" s="52"/>
      <c r="H2279" s="52"/>
      <c r="I2279" s="52"/>
    </row>
    <row r="2280" spans="1:9" s="53" customFormat="1">
      <c r="A2280" s="49"/>
      <c r="B2280" s="50"/>
      <c r="C2280" s="51"/>
      <c r="D2280" s="49"/>
      <c r="E2280" s="52"/>
      <c r="F2280" s="52"/>
      <c r="G2280" s="52"/>
      <c r="H2280" s="52"/>
      <c r="I2280" s="52"/>
    </row>
    <row r="2281" spans="1:9" s="53" customFormat="1">
      <c r="A2281" s="49"/>
      <c r="B2281" s="50"/>
      <c r="C2281" s="51"/>
      <c r="D2281" s="49"/>
      <c r="E2281" s="52"/>
      <c r="F2281" s="52"/>
      <c r="G2281" s="52"/>
      <c r="H2281" s="52"/>
      <c r="I2281" s="52"/>
    </row>
    <row r="2282" spans="1:9" s="53" customFormat="1">
      <c r="A2282" s="49"/>
      <c r="B2282" s="50"/>
      <c r="C2282" s="51"/>
      <c r="D2282" s="49"/>
      <c r="E2282" s="52"/>
      <c r="F2282" s="52"/>
      <c r="G2282" s="52"/>
      <c r="H2282" s="52"/>
      <c r="I2282" s="52"/>
    </row>
    <row r="2283" spans="1:9" s="53" customFormat="1">
      <c r="A2283" s="49"/>
      <c r="B2283" s="50"/>
      <c r="C2283" s="51"/>
      <c r="D2283" s="49"/>
      <c r="E2283" s="52"/>
      <c r="F2283" s="52"/>
      <c r="G2283" s="52"/>
      <c r="H2283" s="52"/>
      <c r="I2283" s="52"/>
    </row>
    <row r="2284" spans="1:9" s="53" customFormat="1">
      <c r="A2284" s="49"/>
      <c r="B2284" s="50"/>
      <c r="C2284" s="51"/>
      <c r="D2284" s="49"/>
      <c r="E2284" s="52"/>
      <c r="F2284" s="52"/>
      <c r="G2284" s="52"/>
      <c r="H2284" s="52"/>
      <c r="I2284" s="52"/>
    </row>
    <row r="2285" spans="1:9" s="53" customFormat="1">
      <c r="A2285" s="49"/>
      <c r="B2285" s="50"/>
      <c r="C2285" s="51"/>
      <c r="D2285" s="49"/>
      <c r="E2285" s="52"/>
      <c r="F2285" s="52"/>
      <c r="G2285" s="52"/>
      <c r="H2285" s="52"/>
      <c r="I2285" s="52"/>
    </row>
    <row r="2286" spans="1:9" s="53" customFormat="1">
      <c r="A2286" s="49"/>
      <c r="B2286" s="50"/>
      <c r="C2286" s="51"/>
      <c r="D2286" s="49"/>
      <c r="E2286" s="52"/>
      <c r="F2286" s="52"/>
      <c r="G2286" s="52"/>
      <c r="H2286" s="52"/>
      <c r="I2286" s="52"/>
    </row>
    <row r="2287" spans="1:9" s="53" customFormat="1">
      <c r="A2287" s="49"/>
      <c r="B2287" s="50"/>
      <c r="C2287" s="51"/>
      <c r="D2287" s="49"/>
      <c r="E2287" s="52"/>
      <c r="F2287" s="52"/>
      <c r="G2287" s="52"/>
      <c r="H2287" s="52"/>
      <c r="I2287" s="52"/>
    </row>
    <row r="2288" spans="1:9" s="53" customFormat="1">
      <c r="A2288" s="49"/>
      <c r="B2288" s="50"/>
      <c r="C2288" s="51"/>
      <c r="D2288" s="49"/>
      <c r="E2288" s="52"/>
      <c r="F2288" s="52"/>
      <c r="G2288" s="52"/>
      <c r="H2288" s="52"/>
      <c r="I2288" s="52"/>
    </row>
    <row r="2289" spans="1:9" s="53" customFormat="1">
      <c r="A2289" s="49"/>
      <c r="B2289" s="50"/>
      <c r="C2289" s="51"/>
      <c r="D2289" s="49"/>
      <c r="E2289" s="52"/>
      <c r="F2289" s="52"/>
      <c r="G2289" s="52"/>
      <c r="H2289" s="52"/>
      <c r="I2289" s="52"/>
    </row>
    <row r="2290" spans="1:9" s="53" customFormat="1">
      <c r="A2290" s="49"/>
      <c r="B2290" s="50"/>
      <c r="C2290" s="51"/>
      <c r="D2290" s="49"/>
      <c r="E2290" s="52"/>
      <c r="F2290" s="52"/>
      <c r="G2290" s="52"/>
      <c r="H2290" s="52"/>
      <c r="I2290" s="52"/>
    </row>
    <row r="2291" spans="1:9" s="53" customFormat="1">
      <c r="A2291" s="49"/>
      <c r="B2291" s="50"/>
      <c r="C2291" s="51"/>
      <c r="D2291" s="49"/>
      <c r="E2291" s="52"/>
      <c r="F2291" s="52"/>
      <c r="G2291" s="52"/>
      <c r="H2291" s="52"/>
      <c r="I2291" s="52"/>
    </row>
    <row r="2292" spans="1:9" s="53" customFormat="1">
      <c r="A2292" s="49"/>
      <c r="B2292" s="50"/>
      <c r="C2292" s="51"/>
      <c r="D2292" s="49"/>
      <c r="E2292" s="52"/>
      <c r="F2292" s="52"/>
      <c r="G2292" s="52"/>
      <c r="H2292" s="52"/>
      <c r="I2292" s="52"/>
    </row>
    <row r="2293" spans="1:9" s="53" customFormat="1">
      <c r="A2293" s="49"/>
      <c r="B2293" s="50"/>
      <c r="C2293" s="51"/>
      <c r="D2293" s="49"/>
      <c r="E2293" s="52"/>
      <c r="F2293" s="52"/>
      <c r="G2293" s="52"/>
      <c r="H2293" s="52"/>
      <c r="I2293" s="52"/>
    </row>
    <row r="2294" spans="1:9" s="53" customFormat="1">
      <c r="A2294" s="49"/>
      <c r="B2294" s="50"/>
      <c r="C2294" s="51"/>
      <c r="D2294" s="49"/>
      <c r="E2294" s="52"/>
      <c r="F2294" s="52"/>
      <c r="G2294" s="52"/>
      <c r="H2294" s="52"/>
      <c r="I2294" s="52"/>
    </row>
    <row r="2295" spans="1:9" s="53" customFormat="1">
      <c r="A2295" s="49"/>
      <c r="B2295" s="50"/>
      <c r="C2295" s="51"/>
      <c r="D2295" s="49"/>
      <c r="E2295" s="52"/>
      <c r="F2295" s="52"/>
      <c r="G2295" s="52"/>
      <c r="H2295" s="52"/>
      <c r="I2295" s="52"/>
    </row>
    <row r="2296" spans="1:9" s="53" customFormat="1">
      <c r="A2296" s="49"/>
      <c r="B2296" s="50"/>
      <c r="C2296" s="51"/>
      <c r="D2296" s="49"/>
      <c r="E2296" s="52"/>
      <c r="F2296" s="52"/>
      <c r="G2296" s="52"/>
      <c r="H2296" s="52"/>
      <c r="I2296" s="52"/>
    </row>
    <row r="2297" spans="1:9" s="53" customFormat="1">
      <c r="A2297" s="49"/>
      <c r="B2297" s="50"/>
      <c r="C2297" s="51"/>
      <c r="D2297" s="49"/>
      <c r="E2297" s="52"/>
      <c r="F2297" s="52"/>
      <c r="G2297" s="52"/>
      <c r="H2297" s="52"/>
      <c r="I2297" s="52"/>
    </row>
    <row r="2298" spans="1:9" s="53" customFormat="1">
      <c r="A2298" s="49"/>
      <c r="B2298" s="50"/>
      <c r="C2298" s="51"/>
      <c r="D2298" s="49"/>
      <c r="E2298" s="52"/>
      <c r="F2298" s="52"/>
      <c r="G2298" s="52"/>
      <c r="H2298" s="52"/>
      <c r="I2298" s="52"/>
    </row>
    <row r="2299" spans="1:9" s="53" customFormat="1">
      <c r="A2299" s="49"/>
      <c r="B2299" s="50"/>
      <c r="C2299" s="51"/>
      <c r="D2299" s="49"/>
      <c r="E2299" s="52"/>
      <c r="F2299" s="52"/>
      <c r="G2299" s="52"/>
      <c r="H2299" s="52"/>
      <c r="I2299" s="52"/>
    </row>
    <row r="2300" spans="1:9" s="53" customFormat="1">
      <c r="A2300" s="49"/>
      <c r="B2300" s="50"/>
      <c r="C2300" s="51"/>
      <c r="D2300" s="49"/>
      <c r="E2300" s="52"/>
      <c r="F2300" s="52"/>
      <c r="G2300" s="52"/>
      <c r="H2300" s="52"/>
      <c r="I2300" s="52"/>
    </row>
    <row r="2301" spans="1:9" s="53" customFormat="1">
      <c r="A2301" s="49"/>
      <c r="B2301" s="50"/>
      <c r="C2301" s="51"/>
      <c r="D2301" s="49"/>
      <c r="E2301" s="52"/>
      <c r="F2301" s="52"/>
      <c r="G2301" s="52"/>
      <c r="H2301" s="52"/>
      <c r="I2301" s="52"/>
    </row>
    <row r="2302" spans="1:9" s="53" customFormat="1">
      <c r="A2302" s="49"/>
      <c r="B2302" s="50"/>
      <c r="C2302" s="51"/>
      <c r="D2302" s="49"/>
      <c r="E2302" s="52"/>
      <c r="F2302" s="52"/>
      <c r="G2302" s="52"/>
      <c r="H2302" s="52"/>
      <c r="I2302" s="52"/>
    </row>
    <row r="2303" spans="1:9" s="53" customFormat="1">
      <c r="A2303" s="49"/>
      <c r="B2303" s="50"/>
      <c r="C2303" s="51"/>
      <c r="D2303" s="49"/>
      <c r="E2303" s="52"/>
      <c r="F2303" s="52"/>
      <c r="G2303" s="52"/>
      <c r="H2303" s="52"/>
      <c r="I2303" s="52"/>
    </row>
    <row r="2304" spans="1:9" s="53" customFormat="1">
      <c r="A2304" s="49"/>
      <c r="B2304" s="50"/>
      <c r="C2304" s="51"/>
      <c r="D2304" s="49"/>
      <c r="E2304" s="52"/>
      <c r="F2304" s="52"/>
      <c r="G2304" s="52"/>
      <c r="H2304" s="52"/>
      <c r="I2304" s="52"/>
    </row>
    <row r="2305" spans="1:9" s="53" customFormat="1">
      <c r="A2305" s="49"/>
      <c r="B2305" s="50"/>
      <c r="C2305" s="51"/>
      <c r="D2305" s="49"/>
      <c r="E2305" s="52"/>
      <c r="F2305" s="52"/>
      <c r="G2305" s="52"/>
      <c r="H2305" s="52"/>
      <c r="I2305" s="52"/>
    </row>
    <row r="2306" spans="1:9" s="53" customFormat="1">
      <c r="A2306" s="49"/>
      <c r="B2306" s="50"/>
      <c r="C2306" s="51"/>
      <c r="D2306" s="49"/>
      <c r="E2306" s="52"/>
      <c r="F2306" s="52"/>
      <c r="G2306" s="52"/>
      <c r="H2306" s="52"/>
      <c r="I2306" s="52"/>
    </row>
    <row r="2307" spans="1:9" s="53" customFormat="1">
      <c r="A2307" s="49"/>
      <c r="B2307" s="50"/>
      <c r="C2307" s="51"/>
      <c r="D2307" s="49"/>
      <c r="E2307" s="52"/>
      <c r="F2307" s="52"/>
      <c r="G2307" s="52"/>
      <c r="H2307" s="52"/>
      <c r="I2307" s="52"/>
    </row>
    <row r="2308" spans="1:9" s="53" customFormat="1">
      <c r="A2308" s="49"/>
      <c r="B2308" s="50"/>
      <c r="C2308" s="51"/>
      <c r="D2308" s="49"/>
      <c r="E2308" s="52"/>
      <c r="F2308" s="52"/>
      <c r="G2308" s="52"/>
      <c r="H2308" s="52"/>
      <c r="I2308" s="52"/>
    </row>
    <row r="2309" spans="1:9" s="53" customFormat="1">
      <c r="A2309" s="49"/>
      <c r="B2309" s="50"/>
      <c r="C2309" s="51"/>
      <c r="D2309" s="49"/>
      <c r="E2309" s="52"/>
      <c r="F2309" s="52"/>
      <c r="G2309" s="52"/>
      <c r="H2309" s="52"/>
      <c r="I2309" s="52"/>
    </row>
    <row r="2310" spans="1:9" s="53" customFormat="1">
      <c r="A2310" s="49"/>
      <c r="B2310" s="50"/>
      <c r="C2310" s="51"/>
      <c r="D2310" s="49"/>
      <c r="E2310" s="52"/>
      <c r="F2310" s="52"/>
      <c r="G2310" s="52"/>
      <c r="H2310" s="52"/>
      <c r="I2310" s="52"/>
    </row>
    <row r="2311" spans="1:9" s="53" customFormat="1">
      <c r="A2311" s="49"/>
      <c r="B2311" s="50"/>
      <c r="C2311" s="51"/>
      <c r="D2311" s="49"/>
      <c r="E2311" s="52"/>
      <c r="F2311" s="52"/>
      <c r="G2311" s="52"/>
      <c r="H2311" s="52"/>
      <c r="I2311" s="52"/>
    </row>
    <row r="2312" spans="1:9" s="53" customFormat="1">
      <c r="A2312" s="49"/>
      <c r="B2312" s="50"/>
      <c r="C2312" s="51"/>
      <c r="D2312" s="49"/>
      <c r="E2312" s="52"/>
      <c r="F2312" s="52"/>
      <c r="G2312" s="52"/>
      <c r="H2312" s="52"/>
      <c r="I2312" s="52"/>
    </row>
    <row r="2313" spans="1:9" s="53" customFormat="1">
      <c r="A2313" s="49"/>
      <c r="B2313" s="50"/>
      <c r="C2313" s="51"/>
      <c r="D2313" s="49"/>
      <c r="E2313" s="52"/>
      <c r="F2313" s="52"/>
      <c r="G2313" s="52"/>
      <c r="H2313" s="52"/>
      <c r="I2313" s="52"/>
    </row>
    <row r="2314" spans="1:9" s="53" customFormat="1">
      <c r="A2314" s="49"/>
      <c r="B2314" s="50"/>
      <c r="C2314" s="51"/>
      <c r="D2314" s="49"/>
      <c r="E2314" s="52"/>
      <c r="F2314" s="52"/>
      <c r="G2314" s="52"/>
      <c r="H2314" s="52"/>
      <c r="I2314" s="52"/>
    </row>
    <row r="2315" spans="1:9" s="53" customFormat="1">
      <c r="A2315" s="49"/>
      <c r="B2315" s="50"/>
      <c r="C2315" s="51"/>
      <c r="D2315" s="49"/>
      <c r="E2315" s="52"/>
      <c r="F2315" s="52"/>
      <c r="G2315" s="52"/>
      <c r="H2315" s="52"/>
      <c r="I2315" s="52"/>
    </row>
    <row r="2316" spans="1:9" s="53" customFormat="1">
      <c r="A2316" s="49"/>
      <c r="B2316" s="50"/>
      <c r="C2316" s="51"/>
      <c r="D2316" s="49"/>
      <c r="E2316" s="52"/>
      <c r="F2316" s="52"/>
      <c r="G2316" s="52"/>
      <c r="H2316" s="52"/>
      <c r="I2316" s="52"/>
    </row>
    <row r="2317" spans="1:9" s="53" customFormat="1">
      <c r="A2317" s="49"/>
      <c r="B2317" s="50"/>
      <c r="C2317" s="51"/>
      <c r="D2317" s="49"/>
      <c r="E2317" s="52"/>
      <c r="F2317" s="52"/>
      <c r="G2317" s="52"/>
      <c r="H2317" s="52"/>
      <c r="I2317" s="52"/>
    </row>
    <row r="2318" spans="1:9" s="53" customFormat="1">
      <c r="A2318" s="49"/>
      <c r="B2318" s="50"/>
      <c r="C2318" s="51"/>
      <c r="D2318" s="49"/>
      <c r="E2318" s="52"/>
      <c r="F2318" s="52"/>
      <c r="G2318" s="52"/>
      <c r="H2318" s="52"/>
      <c r="I2318" s="52"/>
    </row>
    <row r="2319" spans="1:9" s="53" customFormat="1">
      <c r="A2319" s="49"/>
      <c r="B2319" s="50"/>
      <c r="C2319" s="51"/>
      <c r="D2319" s="49"/>
      <c r="E2319" s="52"/>
      <c r="F2319" s="52"/>
      <c r="G2319" s="52"/>
      <c r="H2319" s="52"/>
      <c r="I2319" s="52"/>
    </row>
    <row r="2320" spans="1:9" s="53" customFormat="1">
      <c r="A2320" s="49"/>
      <c r="B2320" s="50"/>
      <c r="C2320" s="51"/>
      <c r="D2320" s="49"/>
      <c r="E2320" s="52"/>
      <c r="F2320" s="52"/>
      <c r="G2320" s="52"/>
      <c r="H2320" s="52"/>
      <c r="I2320" s="52"/>
    </row>
    <row r="2321" spans="1:9" s="53" customFormat="1">
      <c r="A2321" s="49"/>
      <c r="B2321" s="50"/>
      <c r="C2321" s="51"/>
      <c r="D2321" s="49"/>
      <c r="E2321" s="52"/>
      <c r="F2321" s="52"/>
      <c r="G2321" s="52"/>
      <c r="H2321" s="52"/>
      <c r="I2321" s="52"/>
    </row>
    <row r="2322" spans="1:9" s="53" customFormat="1">
      <c r="A2322" s="49"/>
      <c r="B2322" s="50"/>
      <c r="C2322" s="51"/>
      <c r="D2322" s="49"/>
      <c r="E2322" s="52"/>
      <c r="F2322" s="52"/>
      <c r="G2322" s="52"/>
      <c r="H2322" s="52"/>
      <c r="I2322" s="52"/>
    </row>
    <row r="2323" spans="1:9" s="53" customFormat="1">
      <c r="A2323" s="49"/>
      <c r="B2323" s="50"/>
      <c r="C2323" s="51"/>
      <c r="D2323" s="49"/>
      <c r="E2323" s="52"/>
      <c r="F2323" s="52"/>
      <c r="G2323" s="52"/>
      <c r="H2323" s="52"/>
      <c r="I2323" s="52"/>
    </row>
    <row r="2324" spans="1:9" s="53" customFormat="1">
      <c r="A2324" s="49"/>
      <c r="B2324" s="50"/>
      <c r="C2324" s="51"/>
      <c r="D2324" s="49"/>
      <c r="E2324" s="52"/>
      <c r="F2324" s="52"/>
      <c r="G2324" s="52"/>
      <c r="H2324" s="52"/>
      <c r="I2324" s="52"/>
    </row>
    <row r="2325" spans="1:9" s="53" customFormat="1">
      <c r="A2325" s="49"/>
      <c r="B2325" s="50"/>
      <c r="C2325" s="51"/>
      <c r="D2325" s="49"/>
      <c r="E2325" s="52"/>
      <c r="F2325" s="52"/>
      <c r="G2325" s="52"/>
      <c r="H2325" s="52"/>
      <c r="I2325" s="52"/>
    </row>
    <row r="2326" spans="1:9" s="53" customFormat="1">
      <c r="A2326" s="49"/>
      <c r="B2326" s="50"/>
      <c r="C2326" s="51"/>
      <c r="D2326" s="49"/>
      <c r="E2326" s="52"/>
      <c r="F2326" s="52"/>
      <c r="G2326" s="52"/>
      <c r="H2326" s="52"/>
      <c r="I2326" s="52"/>
    </row>
    <row r="2327" spans="1:9" s="53" customFormat="1">
      <c r="A2327" s="49"/>
      <c r="B2327" s="50"/>
      <c r="C2327" s="51"/>
      <c r="D2327" s="49"/>
      <c r="E2327" s="52"/>
      <c r="F2327" s="52"/>
      <c r="G2327" s="52"/>
      <c r="H2327" s="52"/>
      <c r="I2327" s="52"/>
    </row>
    <row r="2328" spans="1:9" s="53" customFormat="1">
      <c r="A2328" s="49"/>
      <c r="B2328" s="50"/>
      <c r="C2328" s="51"/>
      <c r="D2328" s="49"/>
      <c r="E2328" s="52"/>
      <c r="F2328" s="52"/>
      <c r="G2328" s="52"/>
      <c r="H2328" s="52"/>
      <c r="I2328" s="52"/>
    </row>
    <row r="2329" spans="1:9" s="53" customFormat="1">
      <c r="A2329" s="49"/>
      <c r="B2329" s="50"/>
      <c r="C2329" s="51"/>
      <c r="D2329" s="49"/>
      <c r="E2329" s="52"/>
      <c r="F2329" s="52"/>
      <c r="G2329" s="52"/>
      <c r="H2329" s="52"/>
      <c r="I2329" s="52"/>
    </row>
    <row r="2330" spans="1:9" s="53" customFormat="1">
      <c r="A2330" s="49"/>
      <c r="B2330" s="50"/>
      <c r="C2330" s="51"/>
      <c r="D2330" s="49"/>
      <c r="E2330" s="52"/>
      <c r="F2330" s="52"/>
      <c r="G2330" s="52"/>
      <c r="H2330" s="52"/>
      <c r="I2330" s="52"/>
    </row>
    <row r="2331" spans="1:9" s="53" customFormat="1">
      <c r="A2331" s="49"/>
      <c r="B2331" s="50"/>
      <c r="C2331" s="51"/>
      <c r="D2331" s="49"/>
      <c r="E2331" s="52"/>
      <c r="F2331" s="52"/>
      <c r="G2331" s="52"/>
      <c r="H2331" s="52"/>
      <c r="I2331" s="52"/>
    </row>
    <row r="2332" spans="1:9" s="53" customFormat="1">
      <c r="A2332" s="49"/>
      <c r="B2332" s="50"/>
      <c r="C2332" s="51"/>
      <c r="D2332" s="49"/>
      <c r="E2332" s="52"/>
      <c r="F2332" s="52"/>
      <c r="G2332" s="52"/>
      <c r="H2332" s="52"/>
      <c r="I2332" s="52"/>
    </row>
    <row r="2333" spans="1:9" s="53" customFormat="1">
      <c r="A2333" s="49"/>
      <c r="B2333" s="50"/>
      <c r="C2333" s="51"/>
      <c r="D2333" s="49"/>
      <c r="E2333" s="52"/>
      <c r="F2333" s="52"/>
      <c r="G2333" s="52"/>
      <c r="H2333" s="52"/>
      <c r="I2333" s="52"/>
    </row>
    <row r="2334" spans="1:9" s="53" customFormat="1">
      <c r="A2334" s="49"/>
      <c r="B2334" s="50"/>
      <c r="C2334" s="51"/>
      <c r="D2334" s="49"/>
      <c r="E2334" s="52"/>
      <c r="F2334" s="52"/>
      <c r="G2334" s="52"/>
      <c r="H2334" s="52"/>
      <c r="I2334" s="52"/>
    </row>
    <row r="2335" spans="1:9" s="53" customFormat="1">
      <c r="A2335" s="49"/>
      <c r="B2335" s="50"/>
      <c r="C2335" s="51"/>
      <c r="D2335" s="49"/>
      <c r="E2335" s="52"/>
      <c r="F2335" s="52"/>
      <c r="G2335" s="52"/>
      <c r="H2335" s="52"/>
      <c r="I2335" s="52"/>
    </row>
    <row r="2336" spans="1:9" s="53" customFormat="1">
      <c r="A2336" s="49"/>
      <c r="B2336" s="50"/>
      <c r="C2336" s="51"/>
      <c r="D2336" s="49"/>
      <c r="E2336" s="52"/>
      <c r="F2336" s="52"/>
      <c r="G2336" s="52"/>
      <c r="H2336" s="52"/>
      <c r="I2336" s="52"/>
    </row>
    <row r="2337" spans="1:9" s="53" customFormat="1">
      <c r="A2337" s="49"/>
      <c r="B2337" s="50"/>
      <c r="C2337" s="51"/>
      <c r="D2337" s="49"/>
      <c r="E2337" s="52"/>
      <c r="F2337" s="52"/>
      <c r="G2337" s="52"/>
      <c r="H2337" s="52"/>
      <c r="I2337" s="52"/>
    </row>
    <row r="2338" spans="1:9" s="53" customFormat="1">
      <c r="A2338" s="49"/>
      <c r="B2338" s="50"/>
      <c r="C2338" s="51"/>
      <c r="D2338" s="49"/>
      <c r="E2338" s="52"/>
      <c r="F2338" s="52"/>
      <c r="G2338" s="52"/>
      <c r="H2338" s="52"/>
      <c r="I2338" s="52"/>
    </row>
    <row r="2339" spans="1:9" s="53" customFormat="1">
      <c r="A2339" s="49"/>
      <c r="B2339" s="50"/>
      <c r="C2339" s="51"/>
      <c r="D2339" s="49"/>
      <c r="E2339" s="52"/>
      <c r="F2339" s="52"/>
      <c r="G2339" s="52"/>
      <c r="H2339" s="52"/>
      <c r="I2339" s="52"/>
    </row>
    <row r="2340" spans="1:9" s="53" customFormat="1">
      <c r="A2340" s="49"/>
      <c r="B2340" s="50"/>
      <c r="C2340" s="51"/>
      <c r="D2340" s="49"/>
      <c r="E2340" s="52"/>
      <c r="F2340" s="52"/>
      <c r="G2340" s="52"/>
      <c r="H2340" s="52"/>
      <c r="I2340" s="52"/>
    </row>
    <row r="2341" spans="1:9" s="53" customFormat="1">
      <c r="A2341" s="49"/>
      <c r="B2341" s="50"/>
      <c r="C2341" s="51"/>
      <c r="D2341" s="49"/>
      <c r="E2341" s="52"/>
      <c r="F2341" s="52"/>
      <c r="G2341" s="52"/>
      <c r="H2341" s="52"/>
      <c r="I2341" s="52"/>
    </row>
    <row r="2342" spans="1:9" s="53" customFormat="1">
      <c r="A2342" s="49"/>
      <c r="B2342" s="50"/>
      <c r="C2342" s="51"/>
      <c r="D2342" s="49"/>
      <c r="E2342" s="52"/>
      <c r="F2342" s="52"/>
      <c r="G2342" s="52"/>
      <c r="H2342" s="52"/>
      <c r="I2342" s="52"/>
    </row>
    <row r="2343" spans="1:9" s="53" customFormat="1">
      <c r="A2343" s="49"/>
      <c r="B2343" s="50"/>
      <c r="C2343" s="51"/>
      <c r="D2343" s="49"/>
      <c r="E2343" s="52"/>
      <c r="F2343" s="52"/>
      <c r="G2343" s="52"/>
      <c r="H2343" s="52"/>
      <c r="I2343" s="52"/>
    </row>
    <row r="2344" spans="1:9" s="53" customFormat="1">
      <c r="A2344" s="49"/>
      <c r="B2344" s="50"/>
      <c r="C2344" s="51"/>
      <c r="D2344" s="49"/>
      <c r="E2344" s="52"/>
      <c r="F2344" s="52"/>
      <c r="G2344" s="52"/>
      <c r="H2344" s="52"/>
      <c r="I2344" s="52"/>
    </row>
    <row r="2345" spans="1:9" s="53" customFormat="1">
      <c r="A2345" s="49"/>
      <c r="B2345" s="50"/>
      <c r="C2345" s="51"/>
      <c r="D2345" s="49"/>
      <c r="E2345" s="52"/>
      <c r="F2345" s="52"/>
      <c r="G2345" s="52"/>
      <c r="H2345" s="52"/>
      <c r="I2345" s="52"/>
    </row>
    <row r="2346" spans="1:9" s="53" customFormat="1">
      <c r="A2346" s="49"/>
      <c r="B2346" s="50"/>
      <c r="C2346" s="51"/>
      <c r="D2346" s="49"/>
      <c r="E2346" s="52"/>
      <c r="F2346" s="52"/>
      <c r="G2346" s="52"/>
      <c r="H2346" s="52"/>
      <c r="I2346" s="52"/>
    </row>
    <row r="2347" spans="1:9" s="53" customFormat="1">
      <c r="A2347" s="49"/>
      <c r="B2347" s="50"/>
      <c r="C2347" s="51"/>
      <c r="D2347" s="49"/>
      <c r="E2347" s="52"/>
      <c r="F2347" s="52"/>
      <c r="G2347" s="52"/>
      <c r="H2347" s="52"/>
      <c r="I2347" s="52"/>
    </row>
    <row r="2348" spans="1:9" s="53" customFormat="1">
      <c r="A2348" s="49"/>
      <c r="B2348" s="50"/>
      <c r="C2348" s="51"/>
      <c r="D2348" s="49"/>
      <c r="E2348" s="52"/>
      <c r="F2348" s="52"/>
      <c r="G2348" s="52"/>
      <c r="H2348" s="52"/>
      <c r="I2348" s="52"/>
    </row>
    <row r="2349" spans="1:9" s="53" customFormat="1">
      <c r="A2349" s="49"/>
      <c r="B2349" s="50"/>
      <c r="C2349" s="51"/>
      <c r="D2349" s="49"/>
      <c r="E2349" s="52"/>
      <c r="F2349" s="52"/>
      <c r="G2349" s="52"/>
      <c r="H2349" s="52"/>
      <c r="I2349" s="52"/>
    </row>
    <row r="2350" spans="1:9" s="53" customFormat="1">
      <c r="A2350" s="49"/>
      <c r="B2350" s="50"/>
      <c r="C2350" s="51"/>
      <c r="D2350" s="49"/>
      <c r="E2350" s="52"/>
      <c r="F2350" s="52"/>
      <c r="G2350" s="52"/>
      <c r="H2350" s="52"/>
      <c r="I2350" s="52"/>
    </row>
    <row r="2351" spans="1:9" s="53" customFormat="1">
      <c r="A2351" s="49"/>
      <c r="B2351" s="50"/>
      <c r="C2351" s="51"/>
      <c r="D2351" s="49"/>
      <c r="E2351" s="52"/>
      <c r="F2351" s="52"/>
      <c r="G2351" s="52"/>
      <c r="H2351" s="52"/>
      <c r="I2351" s="52"/>
    </row>
    <row r="2352" spans="1:9" s="53" customFormat="1">
      <c r="A2352" s="49"/>
      <c r="B2352" s="50"/>
      <c r="C2352" s="51"/>
      <c r="D2352" s="49"/>
      <c r="E2352" s="52"/>
      <c r="F2352" s="52"/>
      <c r="G2352" s="52"/>
      <c r="H2352" s="52"/>
      <c r="I2352" s="52"/>
    </row>
    <row r="2353" spans="1:9" s="53" customFormat="1">
      <c r="A2353" s="49"/>
      <c r="B2353" s="50"/>
      <c r="C2353" s="51"/>
      <c r="D2353" s="49"/>
      <c r="E2353" s="52"/>
      <c r="F2353" s="52"/>
      <c r="G2353" s="52"/>
      <c r="H2353" s="52"/>
      <c r="I2353" s="52"/>
    </row>
    <row r="2354" spans="1:9" s="53" customFormat="1">
      <c r="A2354" s="49"/>
      <c r="B2354" s="50"/>
      <c r="C2354" s="51"/>
      <c r="D2354" s="49"/>
      <c r="E2354" s="52"/>
      <c r="F2354" s="52"/>
      <c r="G2354" s="52"/>
      <c r="H2354" s="52"/>
      <c r="I2354" s="52"/>
    </row>
    <row r="2355" spans="1:9" s="53" customFormat="1">
      <c r="A2355" s="49"/>
      <c r="B2355" s="50"/>
      <c r="C2355" s="51"/>
      <c r="D2355" s="49"/>
      <c r="E2355" s="52"/>
      <c r="F2355" s="52"/>
      <c r="G2355" s="52"/>
      <c r="H2355" s="52"/>
      <c r="I2355" s="52"/>
    </row>
    <row r="2356" spans="1:9" s="53" customFormat="1">
      <c r="A2356" s="49"/>
      <c r="B2356" s="50"/>
      <c r="C2356" s="51"/>
      <c r="D2356" s="49"/>
      <c r="E2356" s="52"/>
      <c r="F2356" s="52"/>
      <c r="G2356" s="52"/>
      <c r="H2356" s="52"/>
      <c r="I2356" s="52"/>
    </row>
    <row r="2357" spans="1:9" s="53" customFormat="1">
      <c r="A2357" s="49"/>
      <c r="B2357" s="50"/>
      <c r="C2357" s="51"/>
      <c r="D2357" s="49"/>
      <c r="E2357" s="52"/>
      <c r="F2357" s="52"/>
      <c r="G2357" s="52"/>
      <c r="H2357" s="52"/>
      <c r="I2357" s="52"/>
    </row>
    <row r="2358" spans="1:9" s="53" customFormat="1">
      <c r="A2358" s="49"/>
      <c r="B2358" s="50"/>
      <c r="C2358" s="51"/>
      <c r="D2358" s="49"/>
      <c r="E2358" s="52"/>
      <c r="F2358" s="52"/>
      <c r="G2358" s="52"/>
      <c r="H2358" s="52"/>
      <c r="I2358" s="52"/>
    </row>
    <row r="2359" spans="1:9" s="53" customFormat="1">
      <c r="A2359" s="49"/>
      <c r="B2359" s="50"/>
      <c r="C2359" s="51"/>
      <c r="D2359" s="49"/>
      <c r="E2359" s="52"/>
      <c r="F2359" s="52"/>
      <c r="G2359" s="52"/>
      <c r="H2359" s="52"/>
      <c r="I2359" s="52"/>
    </row>
    <row r="2360" spans="1:9" s="53" customFormat="1">
      <c r="A2360" s="49"/>
      <c r="B2360" s="50"/>
      <c r="C2360" s="51"/>
      <c r="D2360" s="49"/>
      <c r="E2360" s="52"/>
      <c r="F2360" s="52"/>
      <c r="G2360" s="52"/>
      <c r="H2360" s="52"/>
      <c r="I2360" s="52"/>
    </row>
    <row r="2361" spans="1:9" s="53" customFormat="1">
      <c r="A2361" s="49"/>
      <c r="B2361" s="50"/>
      <c r="C2361" s="51"/>
      <c r="D2361" s="49"/>
      <c r="E2361" s="52"/>
      <c r="F2361" s="52"/>
      <c r="G2361" s="52"/>
      <c r="H2361" s="52"/>
      <c r="I2361" s="52"/>
    </row>
    <row r="2362" spans="1:9" s="53" customFormat="1">
      <c r="A2362" s="49"/>
      <c r="B2362" s="50"/>
      <c r="C2362" s="51"/>
      <c r="D2362" s="49"/>
      <c r="E2362" s="52"/>
      <c r="F2362" s="52"/>
      <c r="G2362" s="52"/>
      <c r="H2362" s="52"/>
      <c r="I2362" s="52"/>
    </row>
    <row r="2363" spans="1:9" s="53" customFormat="1">
      <c r="A2363" s="49"/>
      <c r="B2363" s="50"/>
      <c r="C2363" s="51"/>
      <c r="D2363" s="49"/>
      <c r="E2363" s="52"/>
      <c r="F2363" s="52"/>
      <c r="G2363" s="52"/>
      <c r="H2363" s="52"/>
      <c r="I2363" s="52"/>
    </row>
    <row r="2364" spans="1:9" s="53" customFormat="1">
      <c r="A2364" s="49"/>
      <c r="B2364" s="50"/>
      <c r="C2364" s="51"/>
      <c r="D2364" s="49"/>
      <c r="E2364" s="52"/>
      <c r="F2364" s="52"/>
      <c r="G2364" s="52"/>
      <c r="H2364" s="52"/>
      <c r="I2364" s="52"/>
    </row>
    <row r="2365" spans="1:9" s="53" customFormat="1">
      <c r="A2365" s="49"/>
      <c r="B2365" s="50"/>
      <c r="C2365" s="51"/>
      <c r="D2365" s="49"/>
      <c r="E2365" s="52"/>
      <c r="F2365" s="52"/>
      <c r="G2365" s="52"/>
      <c r="H2365" s="52"/>
      <c r="I2365" s="52"/>
    </row>
    <row r="2366" spans="1:9" s="53" customFormat="1">
      <c r="A2366" s="49"/>
      <c r="B2366" s="50"/>
      <c r="C2366" s="51"/>
      <c r="D2366" s="49"/>
      <c r="E2366" s="52"/>
      <c r="F2366" s="52"/>
      <c r="G2366" s="52"/>
      <c r="H2366" s="52"/>
      <c r="I2366" s="52"/>
    </row>
    <row r="2367" spans="1:9" s="53" customFormat="1">
      <c r="A2367" s="49"/>
      <c r="B2367" s="50"/>
      <c r="C2367" s="51"/>
      <c r="D2367" s="49"/>
      <c r="E2367" s="52"/>
      <c r="F2367" s="52"/>
      <c r="G2367" s="52"/>
      <c r="H2367" s="52"/>
      <c r="I2367" s="52"/>
    </row>
    <row r="2368" spans="1:9" s="53" customFormat="1">
      <c r="A2368" s="49"/>
      <c r="B2368" s="50"/>
      <c r="C2368" s="51"/>
      <c r="D2368" s="49"/>
      <c r="E2368" s="52"/>
      <c r="F2368" s="52"/>
      <c r="G2368" s="52"/>
      <c r="H2368" s="52"/>
      <c r="I2368" s="52"/>
    </row>
    <row r="2369" spans="1:9" s="53" customFormat="1">
      <c r="A2369" s="49"/>
      <c r="B2369" s="50"/>
      <c r="C2369" s="51"/>
      <c r="D2369" s="49"/>
      <c r="E2369" s="52"/>
      <c r="F2369" s="52"/>
      <c r="G2369" s="52"/>
      <c r="H2369" s="52"/>
      <c r="I2369" s="52"/>
    </row>
    <row r="2370" spans="1:9" s="53" customFormat="1">
      <c r="A2370" s="49"/>
      <c r="B2370" s="50"/>
      <c r="C2370" s="51"/>
      <c r="D2370" s="49"/>
      <c r="E2370" s="52"/>
      <c r="F2370" s="52"/>
      <c r="G2370" s="52"/>
      <c r="H2370" s="52"/>
      <c r="I2370" s="52"/>
    </row>
    <row r="2371" spans="1:9" s="53" customFormat="1">
      <c r="A2371" s="49"/>
      <c r="B2371" s="50"/>
      <c r="C2371" s="51"/>
      <c r="D2371" s="49"/>
      <c r="E2371" s="52"/>
      <c r="F2371" s="52"/>
      <c r="G2371" s="52"/>
      <c r="H2371" s="52"/>
      <c r="I2371" s="52"/>
    </row>
    <row r="2372" spans="1:9" s="53" customFormat="1">
      <c r="A2372" s="49"/>
      <c r="B2372" s="50"/>
      <c r="C2372" s="51"/>
      <c r="D2372" s="49"/>
      <c r="E2372" s="52"/>
      <c r="F2372" s="52"/>
      <c r="G2372" s="52"/>
      <c r="H2372" s="52"/>
      <c r="I2372" s="52"/>
    </row>
    <row r="2373" spans="1:9" s="53" customFormat="1">
      <c r="A2373" s="49"/>
      <c r="B2373" s="50"/>
      <c r="C2373" s="51"/>
      <c r="D2373" s="49"/>
      <c r="E2373" s="52"/>
      <c r="F2373" s="52"/>
      <c r="G2373" s="52"/>
      <c r="H2373" s="52"/>
      <c r="I2373" s="52"/>
    </row>
    <row r="2374" spans="1:9" s="53" customFormat="1">
      <c r="A2374" s="49"/>
      <c r="B2374" s="50"/>
      <c r="C2374" s="51"/>
      <c r="D2374" s="49"/>
      <c r="E2374" s="52"/>
      <c r="F2374" s="52"/>
      <c r="G2374" s="52"/>
      <c r="H2374" s="52"/>
      <c r="I2374" s="52"/>
    </row>
    <row r="2375" spans="1:9" s="53" customFormat="1">
      <c r="A2375" s="49"/>
      <c r="B2375" s="50"/>
      <c r="C2375" s="51"/>
      <c r="D2375" s="49"/>
      <c r="E2375" s="52"/>
      <c r="F2375" s="52"/>
      <c r="G2375" s="52"/>
      <c r="H2375" s="52"/>
      <c r="I2375" s="52"/>
    </row>
    <row r="2376" spans="1:9" s="53" customFormat="1">
      <c r="A2376" s="49"/>
      <c r="B2376" s="50"/>
      <c r="C2376" s="51"/>
      <c r="D2376" s="49"/>
      <c r="E2376" s="52"/>
      <c r="F2376" s="52"/>
      <c r="G2376" s="52"/>
      <c r="H2376" s="52"/>
      <c r="I2376" s="52"/>
    </row>
    <row r="2377" spans="1:9" s="53" customFormat="1">
      <c r="A2377" s="49"/>
      <c r="B2377" s="50"/>
      <c r="C2377" s="51"/>
      <c r="D2377" s="49"/>
      <c r="E2377" s="52"/>
      <c r="F2377" s="52"/>
      <c r="G2377" s="52"/>
      <c r="H2377" s="52"/>
      <c r="I2377" s="52"/>
    </row>
    <row r="2378" spans="1:9" s="53" customFormat="1">
      <c r="A2378" s="49"/>
      <c r="B2378" s="50"/>
      <c r="C2378" s="51"/>
      <c r="D2378" s="49"/>
      <c r="E2378" s="52"/>
      <c r="F2378" s="52"/>
      <c r="G2378" s="52"/>
      <c r="H2378" s="52"/>
      <c r="I2378" s="52"/>
    </row>
    <row r="2379" spans="1:9" s="53" customFormat="1">
      <c r="A2379" s="49"/>
      <c r="B2379" s="50"/>
      <c r="C2379" s="51"/>
      <c r="D2379" s="49"/>
      <c r="E2379" s="52"/>
      <c r="F2379" s="52"/>
      <c r="G2379" s="52"/>
      <c r="H2379" s="52"/>
      <c r="I2379" s="52"/>
    </row>
    <row r="2380" spans="1:9" s="53" customFormat="1">
      <c r="A2380" s="49"/>
      <c r="B2380" s="50"/>
      <c r="C2380" s="51"/>
      <c r="D2380" s="49"/>
      <c r="E2380" s="52"/>
      <c r="F2380" s="52"/>
      <c r="G2380" s="52"/>
      <c r="H2380" s="52"/>
      <c r="I2380" s="52"/>
    </row>
    <row r="2381" spans="1:9" s="53" customFormat="1">
      <c r="A2381" s="49"/>
      <c r="B2381" s="50"/>
      <c r="C2381" s="51"/>
      <c r="D2381" s="49"/>
      <c r="E2381" s="52"/>
      <c r="F2381" s="52"/>
      <c r="G2381" s="52"/>
      <c r="H2381" s="52"/>
      <c r="I2381" s="52"/>
    </row>
    <row r="2382" spans="1:9" s="53" customFormat="1">
      <c r="A2382" s="49"/>
      <c r="B2382" s="50"/>
      <c r="C2382" s="51"/>
      <c r="D2382" s="49"/>
      <c r="E2382" s="52"/>
      <c r="F2382" s="52"/>
      <c r="G2382" s="52"/>
      <c r="H2382" s="52"/>
      <c r="I2382" s="52"/>
    </row>
    <row r="2383" spans="1:9" s="53" customFormat="1">
      <c r="A2383" s="49"/>
      <c r="B2383" s="50"/>
      <c r="C2383" s="51"/>
      <c r="D2383" s="49"/>
      <c r="E2383" s="52"/>
      <c r="F2383" s="52"/>
      <c r="G2383" s="52"/>
      <c r="H2383" s="52"/>
      <c r="I2383" s="52"/>
    </row>
    <row r="2384" spans="1:9" s="53" customFormat="1">
      <c r="A2384" s="49"/>
      <c r="B2384" s="50"/>
      <c r="C2384" s="51"/>
      <c r="D2384" s="49"/>
      <c r="E2384" s="52"/>
      <c r="F2384" s="52"/>
      <c r="G2384" s="52"/>
      <c r="H2384" s="52"/>
      <c r="I2384" s="52"/>
    </row>
    <row r="2385" spans="1:9" s="53" customFormat="1">
      <c r="A2385" s="49"/>
      <c r="B2385" s="50"/>
      <c r="C2385" s="51"/>
      <c r="D2385" s="49"/>
      <c r="E2385" s="52"/>
      <c r="F2385" s="52"/>
      <c r="G2385" s="52"/>
      <c r="H2385" s="52"/>
      <c r="I2385" s="52"/>
    </row>
    <row r="2386" spans="1:9" s="53" customFormat="1">
      <c r="A2386" s="49"/>
      <c r="B2386" s="50"/>
      <c r="C2386" s="51"/>
      <c r="D2386" s="49"/>
      <c r="E2386" s="52"/>
      <c r="F2386" s="52"/>
      <c r="G2386" s="52"/>
      <c r="H2386" s="52"/>
      <c r="I2386" s="52"/>
    </row>
    <row r="2387" spans="1:9" s="53" customFormat="1">
      <c r="A2387" s="49"/>
      <c r="B2387" s="50"/>
      <c r="C2387" s="51"/>
      <c r="D2387" s="49"/>
      <c r="E2387" s="52"/>
      <c r="F2387" s="52"/>
      <c r="G2387" s="52"/>
      <c r="H2387" s="52"/>
      <c r="I2387" s="52"/>
    </row>
    <row r="2388" spans="1:9" s="53" customFormat="1">
      <c r="A2388" s="49"/>
      <c r="B2388" s="50"/>
      <c r="C2388" s="51"/>
      <c r="D2388" s="49"/>
      <c r="E2388" s="52"/>
      <c r="F2388" s="52"/>
      <c r="G2388" s="52"/>
      <c r="H2388" s="52"/>
      <c r="I2388" s="52"/>
    </row>
    <row r="2389" spans="1:9" s="53" customFormat="1">
      <c r="A2389" s="49"/>
      <c r="B2389" s="50"/>
      <c r="C2389" s="51"/>
      <c r="D2389" s="49"/>
      <c r="E2389" s="52"/>
      <c r="F2389" s="52"/>
      <c r="G2389" s="52"/>
      <c r="H2389" s="52"/>
      <c r="I2389" s="52"/>
    </row>
    <row r="2390" spans="1:9" s="53" customFormat="1">
      <c r="A2390" s="49"/>
      <c r="B2390" s="50"/>
      <c r="C2390" s="51"/>
      <c r="D2390" s="49"/>
      <c r="E2390" s="52"/>
      <c r="F2390" s="52"/>
      <c r="G2390" s="52"/>
      <c r="H2390" s="52"/>
      <c r="I2390" s="52"/>
    </row>
    <row r="2391" spans="1:9" s="53" customFormat="1">
      <c r="A2391" s="49"/>
      <c r="B2391" s="50"/>
      <c r="C2391" s="51"/>
      <c r="D2391" s="49"/>
      <c r="E2391" s="52"/>
      <c r="F2391" s="52"/>
      <c r="G2391" s="52"/>
      <c r="H2391" s="52"/>
      <c r="I2391" s="52"/>
    </row>
    <row r="2392" spans="1:9" s="53" customFormat="1">
      <c r="A2392" s="49"/>
      <c r="B2392" s="50"/>
      <c r="C2392" s="51"/>
      <c r="D2392" s="49"/>
      <c r="E2392" s="52"/>
      <c r="F2392" s="52"/>
      <c r="G2392" s="52"/>
      <c r="H2392" s="52"/>
      <c r="I2392" s="52"/>
    </row>
    <row r="2393" spans="1:9" s="53" customFormat="1">
      <c r="A2393" s="49"/>
      <c r="B2393" s="50"/>
      <c r="C2393" s="51"/>
      <c r="D2393" s="49"/>
      <c r="E2393" s="52"/>
      <c r="F2393" s="52"/>
      <c r="G2393" s="52"/>
      <c r="H2393" s="52"/>
      <c r="I2393" s="52"/>
    </row>
    <row r="2394" spans="1:9" s="53" customFormat="1">
      <c r="A2394" s="49"/>
      <c r="B2394" s="50"/>
      <c r="C2394" s="51"/>
      <c r="D2394" s="49"/>
      <c r="E2394" s="52"/>
      <c r="F2394" s="52"/>
      <c r="G2394" s="52"/>
      <c r="H2394" s="52"/>
      <c r="I2394" s="52"/>
    </row>
    <row r="2395" spans="1:9" s="53" customFormat="1">
      <c r="A2395" s="49"/>
      <c r="B2395" s="50"/>
      <c r="C2395" s="51"/>
      <c r="D2395" s="49"/>
      <c r="E2395" s="52"/>
      <c r="F2395" s="52"/>
      <c r="G2395" s="52"/>
      <c r="H2395" s="52"/>
      <c r="I2395" s="52"/>
    </row>
    <row r="2396" spans="1:9" s="53" customFormat="1">
      <c r="A2396" s="49"/>
      <c r="B2396" s="50"/>
      <c r="C2396" s="51"/>
      <c r="D2396" s="49"/>
      <c r="E2396" s="52"/>
      <c r="F2396" s="52"/>
      <c r="G2396" s="52"/>
      <c r="H2396" s="52"/>
      <c r="I2396" s="52"/>
    </row>
    <row r="2397" spans="1:9" s="53" customFormat="1">
      <c r="A2397" s="49"/>
      <c r="B2397" s="50"/>
      <c r="C2397" s="51"/>
      <c r="D2397" s="49"/>
      <c r="E2397" s="52"/>
      <c r="F2397" s="52"/>
      <c r="G2397" s="52"/>
      <c r="H2397" s="52"/>
      <c r="I2397" s="52"/>
    </row>
    <row r="2398" spans="1:9" s="53" customFormat="1">
      <c r="A2398" s="49"/>
      <c r="B2398" s="50"/>
      <c r="C2398" s="51"/>
      <c r="D2398" s="49"/>
      <c r="E2398" s="52"/>
      <c r="F2398" s="52"/>
      <c r="G2398" s="52"/>
      <c r="H2398" s="52"/>
      <c r="I2398" s="52"/>
    </row>
    <row r="2399" spans="1:9" s="53" customFormat="1">
      <c r="A2399" s="49"/>
      <c r="B2399" s="50"/>
      <c r="C2399" s="51"/>
      <c r="D2399" s="49"/>
      <c r="E2399" s="52"/>
      <c r="F2399" s="52"/>
      <c r="G2399" s="52"/>
      <c r="H2399" s="52"/>
      <c r="I2399" s="52"/>
    </row>
    <row r="2400" spans="1:9" s="53" customFormat="1">
      <c r="A2400" s="49"/>
      <c r="B2400" s="50"/>
      <c r="C2400" s="51"/>
      <c r="D2400" s="49"/>
      <c r="E2400" s="52"/>
      <c r="F2400" s="52"/>
      <c r="G2400" s="52"/>
      <c r="H2400" s="52"/>
      <c r="I2400" s="52"/>
    </row>
    <row r="2401" spans="1:9" s="53" customFormat="1">
      <c r="A2401" s="49"/>
      <c r="B2401" s="50"/>
      <c r="C2401" s="51"/>
      <c r="D2401" s="49"/>
      <c r="E2401" s="52"/>
      <c r="F2401" s="52"/>
      <c r="G2401" s="52"/>
      <c r="H2401" s="52"/>
      <c r="I2401" s="52"/>
    </row>
    <row r="2402" spans="1:9" s="53" customFormat="1">
      <c r="A2402" s="49"/>
      <c r="B2402" s="50"/>
      <c r="C2402" s="51"/>
      <c r="D2402" s="49"/>
      <c r="E2402" s="52"/>
      <c r="F2402" s="52"/>
      <c r="G2402" s="52"/>
      <c r="H2402" s="52"/>
      <c r="I2402" s="52"/>
    </row>
    <row r="2403" spans="1:9" s="53" customFormat="1">
      <c r="A2403" s="49"/>
      <c r="B2403" s="50"/>
      <c r="C2403" s="51"/>
      <c r="D2403" s="49"/>
      <c r="E2403" s="52"/>
      <c r="F2403" s="52"/>
      <c r="G2403" s="52"/>
      <c r="H2403" s="52"/>
      <c r="I2403" s="52"/>
    </row>
    <row r="2404" spans="1:9" s="53" customFormat="1">
      <c r="A2404" s="49"/>
      <c r="B2404" s="50"/>
      <c r="C2404" s="51"/>
      <c r="D2404" s="49"/>
      <c r="E2404" s="52"/>
      <c r="F2404" s="52"/>
      <c r="G2404" s="52"/>
      <c r="H2404" s="52"/>
      <c r="I2404" s="52"/>
    </row>
    <row r="2405" spans="1:9" s="53" customFormat="1">
      <c r="A2405" s="49"/>
      <c r="B2405" s="50"/>
      <c r="C2405" s="51"/>
      <c r="D2405" s="49"/>
      <c r="E2405" s="52"/>
      <c r="F2405" s="52"/>
      <c r="G2405" s="52"/>
      <c r="H2405" s="52"/>
      <c r="I2405" s="52"/>
    </row>
    <row r="2406" spans="1:9" s="53" customFormat="1">
      <c r="A2406" s="49"/>
      <c r="B2406" s="50"/>
      <c r="C2406" s="51"/>
      <c r="D2406" s="49"/>
      <c r="E2406" s="52"/>
      <c r="F2406" s="52"/>
      <c r="G2406" s="52"/>
      <c r="H2406" s="52"/>
      <c r="I2406" s="52"/>
    </row>
    <row r="2407" spans="1:9" s="53" customFormat="1">
      <c r="A2407" s="49"/>
      <c r="B2407" s="50"/>
      <c r="C2407" s="51"/>
      <c r="D2407" s="49"/>
      <c r="E2407" s="52"/>
      <c r="F2407" s="52"/>
      <c r="G2407" s="52"/>
      <c r="H2407" s="52"/>
      <c r="I2407" s="52"/>
    </row>
    <row r="2408" spans="1:9" s="53" customFormat="1">
      <c r="A2408" s="49"/>
      <c r="B2408" s="50"/>
      <c r="C2408" s="51"/>
      <c r="D2408" s="49"/>
      <c r="E2408" s="52"/>
      <c r="F2408" s="52"/>
      <c r="G2408" s="52"/>
      <c r="H2408" s="52"/>
      <c r="I2408" s="52"/>
    </row>
    <row r="2409" spans="1:9" s="53" customFormat="1">
      <c r="A2409" s="49"/>
      <c r="B2409" s="50"/>
      <c r="C2409" s="51"/>
      <c r="D2409" s="49"/>
      <c r="E2409" s="52"/>
      <c r="F2409" s="52"/>
      <c r="G2409" s="52"/>
      <c r="H2409" s="52"/>
      <c r="I2409" s="52"/>
    </row>
    <row r="2410" spans="1:9" s="53" customFormat="1">
      <c r="A2410" s="49"/>
      <c r="B2410" s="50"/>
      <c r="C2410" s="51"/>
      <c r="D2410" s="49"/>
      <c r="E2410" s="52"/>
      <c r="F2410" s="52"/>
      <c r="G2410" s="52"/>
      <c r="H2410" s="52"/>
      <c r="I2410" s="52"/>
    </row>
    <row r="2411" spans="1:9" s="53" customFormat="1">
      <c r="A2411" s="49"/>
      <c r="B2411" s="50"/>
      <c r="C2411" s="51"/>
      <c r="D2411" s="49"/>
      <c r="E2411" s="52"/>
      <c r="F2411" s="52"/>
      <c r="G2411" s="52"/>
      <c r="H2411" s="52"/>
      <c r="I2411" s="52"/>
    </row>
    <row r="2412" spans="1:9" s="53" customFormat="1">
      <c r="A2412" s="49"/>
      <c r="B2412" s="50"/>
      <c r="C2412" s="51"/>
      <c r="D2412" s="49"/>
      <c r="E2412" s="52"/>
      <c r="F2412" s="52"/>
      <c r="G2412" s="52"/>
      <c r="H2412" s="52"/>
      <c r="I2412" s="52"/>
    </row>
    <row r="2413" spans="1:9" s="53" customFormat="1">
      <c r="A2413" s="49"/>
      <c r="B2413" s="50"/>
      <c r="C2413" s="51"/>
      <c r="D2413" s="49"/>
      <c r="E2413" s="52"/>
      <c r="F2413" s="52"/>
      <c r="G2413" s="52"/>
      <c r="H2413" s="52"/>
      <c r="I2413" s="52"/>
    </row>
    <row r="2414" spans="1:9" s="53" customFormat="1">
      <c r="A2414" s="49"/>
      <c r="B2414" s="50"/>
      <c r="C2414" s="51"/>
      <c r="D2414" s="49"/>
      <c r="E2414" s="52"/>
      <c r="F2414" s="52"/>
      <c r="G2414" s="52"/>
      <c r="H2414" s="52"/>
      <c r="I2414" s="52"/>
    </row>
    <row r="2415" spans="1:9" s="53" customFormat="1">
      <c r="A2415" s="49"/>
      <c r="B2415" s="50"/>
      <c r="C2415" s="51"/>
      <c r="D2415" s="49"/>
      <c r="E2415" s="52"/>
      <c r="F2415" s="52"/>
      <c r="G2415" s="52"/>
      <c r="H2415" s="52"/>
      <c r="I2415" s="52"/>
    </row>
    <row r="2416" spans="1:9" s="53" customFormat="1">
      <c r="A2416" s="49"/>
      <c r="B2416" s="50"/>
      <c r="C2416" s="51"/>
      <c r="D2416" s="49"/>
      <c r="E2416" s="52"/>
      <c r="F2416" s="52"/>
      <c r="G2416" s="52"/>
      <c r="H2416" s="52"/>
      <c r="I2416" s="52"/>
    </row>
    <row r="2417" spans="1:9" s="53" customFormat="1">
      <c r="A2417" s="49"/>
      <c r="B2417" s="50"/>
      <c r="C2417" s="51"/>
      <c r="D2417" s="49"/>
      <c r="E2417" s="52"/>
      <c r="F2417" s="52"/>
      <c r="G2417" s="52"/>
      <c r="H2417" s="52"/>
      <c r="I2417" s="52"/>
    </row>
    <row r="2418" spans="1:9" s="53" customFormat="1">
      <c r="A2418" s="49"/>
      <c r="B2418" s="50"/>
      <c r="C2418" s="51"/>
      <c r="D2418" s="49"/>
      <c r="E2418" s="52"/>
      <c r="F2418" s="52"/>
      <c r="G2418" s="52"/>
      <c r="H2418" s="52"/>
      <c r="I2418" s="52"/>
    </row>
    <row r="2419" spans="1:9" s="53" customFormat="1">
      <c r="A2419" s="49"/>
      <c r="B2419" s="50"/>
      <c r="C2419" s="51"/>
      <c r="D2419" s="49"/>
      <c r="E2419" s="52"/>
      <c r="F2419" s="52"/>
      <c r="G2419" s="52"/>
      <c r="H2419" s="52"/>
      <c r="I2419" s="52"/>
    </row>
    <row r="2420" spans="1:9" s="53" customFormat="1">
      <c r="A2420" s="49"/>
      <c r="B2420" s="50"/>
      <c r="C2420" s="51"/>
      <c r="D2420" s="49"/>
      <c r="E2420" s="52"/>
      <c r="F2420" s="52"/>
      <c r="G2420" s="52"/>
      <c r="H2420" s="52"/>
      <c r="I2420" s="52"/>
    </row>
    <row r="2421" spans="1:9" s="53" customFormat="1">
      <c r="A2421" s="49"/>
      <c r="B2421" s="50"/>
      <c r="C2421" s="51"/>
      <c r="D2421" s="49"/>
      <c r="E2421" s="52"/>
      <c r="F2421" s="52"/>
      <c r="G2421" s="52"/>
      <c r="H2421" s="52"/>
      <c r="I2421" s="52"/>
    </row>
    <row r="2422" spans="1:9" s="53" customFormat="1">
      <c r="A2422" s="49"/>
      <c r="B2422" s="50"/>
      <c r="C2422" s="51"/>
      <c r="D2422" s="49"/>
      <c r="E2422" s="52"/>
      <c r="F2422" s="52"/>
      <c r="G2422" s="52"/>
      <c r="H2422" s="52"/>
      <c r="I2422" s="52"/>
    </row>
    <row r="2423" spans="1:9" s="53" customFormat="1">
      <c r="A2423" s="49"/>
      <c r="B2423" s="50"/>
      <c r="C2423" s="51"/>
      <c r="D2423" s="49"/>
      <c r="E2423" s="52"/>
      <c r="F2423" s="52"/>
      <c r="G2423" s="52"/>
      <c r="H2423" s="52"/>
      <c r="I2423" s="52"/>
    </row>
    <row r="2424" spans="1:9" s="53" customFormat="1">
      <c r="A2424" s="49"/>
      <c r="B2424" s="50"/>
      <c r="C2424" s="51"/>
      <c r="D2424" s="49"/>
      <c r="E2424" s="52"/>
      <c r="F2424" s="52"/>
      <c r="G2424" s="52"/>
      <c r="H2424" s="52"/>
      <c r="I2424" s="52"/>
    </row>
    <row r="2425" spans="1:9" s="53" customFormat="1">
      <c r="A2425" s="49"/>
      <c r="B2425" s="50"/>
      <c r="C2425" s="51"/>
      <c r="D2425" s="49"/>
      <c r="E2425" s="52"/>
      <c r="F2425" s="52"/>
      <c r="G2425" s="52"/>
      <c r="H2425" s="52"/>
      <c r="I2425" s="52"/>
    </row>
    <row r="2426" spans="1:9" s="53" customFormat="1">
      <c r="A2426" s="49"/>
      <c r="B2426" s="50"/>
      <c r="C2426" s="51"/>
      <c r="D2426" s="49"/>
      <c r="E2426" s="52"/>
      <c r="F2426" s="52"/>
      <c r="G2426" s="52"/>
      <c r="H2426" s="52"/>
      <c r="I2426" s="52"/>
    </row>
    <row r="2427" spans="1:9" s="53" customFormat="1">
      <c r="A2427" s="49"/>
      <c r="B2427" s="50"/>
      <c r="C2427" s="51"/>
      <c r="D2427" s="49"/>
      <c r="E2427" s="52"/>
      <c r="F2427" s="52"/>
      <c r="G2427" s="52"/>
      <c r="H2427" s="52"/>
      <c r="I2427" s="52"/>
    </row>
    <row r="2428" spans="1:9" s="53" customFormat="1">
      <c r="A2428" s="49"/>
      <c r="B2428" s="50"/>
      <c r="C2428" s="51"/>
      <c r="D2428" s="49"/>
      <c r="E2428" s="52"/>
      <c r="F2428" s="52"/>
      <c r="G2428" s="52"/>
      <c r="H2428" s="52"/>
      <c r="I2428" s="52"/>
    </row>
    <row r="2429" spans="1:9" s="53" customFormat="1">
      <c r="A2429" s="49"/>
      <c r="B2429" s="50"/>
      <c r="C2429" s="51"/>
      <c r="D2429" s="49"/>
      <c r="E2429" s="52"/>
      <c r="F2429" s="52"/>
      <c r="G2429" s="52"/>
      <c r="H2429" s="52"/>
      <c r="I2429" s="52"/>
    </row>
    <row r="2430" spans="1:9" s="53" customFormat="1">
      <c r="A2430" s="49"/>
      <c r="B2430" s="50"/>
      <c r="C2430" s="51"/>
      <c r="D2430" s="49"/>
      <c r="E2430" s="52"/>
      <c r="F2430" s="52"/>
      <c r="G2430" s="52"/>
      <c r="H2430" s="52"/>
      <c r="I2430" s="52"/>
    </row>
    <row r="2431" spans="1:9" s="53" customFormat="1">
      <c r="A2431" s="49"/>
      <c r="B2431" s="50"/>
      <c r="C2431" s="51"/>
      <c r="D2431" s="49"/>
      <c r="E2431" s="52"/>
      <c r="F2431" s="52"/>
      <c r="G2431" s="52"/>
      <c r="H2431" s="52"/>
      <c r="I2431" s="52"/>
    </row>
    <row r="2432" spans="1:9" s="53" customFormat="1">
      <c r="A2432" s="49"/>
      <c r="B2432" s="50"/>
      <c r="C2432" s="51"/>
      <c r="D2432" s="49"/>
      <c r="E2432" s="52"/>
      <c r="F2432" s="52"/>
      <c r="G2432" s="52"/>
      <c r="H2432" s="52"/>
      <c r="I2432" s="52"/>
    </row>
    <row r="2433" spans="1:9" s="53" customFormat="1">
      <c r="A2433" s="49"/>
      <c r="B2433" s="50"/>
      <c r="C2433" s="51"/>
      <c r="D2433" s="49"/>
      <c r="E2433" s="52"/>
      <c r="F2433" s="52"/>
      <c r="G2433" s="52"/>
      <c r="H2433" s="52"/>
      <c r="I2433" s="52"/>
    </row>
    <row r="2434" spans="1:9" s="53" customFormat="1">
      <c r="A2434" s="49"/>
      <c r="B2434" s="50"/>
      <c r="C2434" s="51"/>
      <c r="D2434" s="49"/>
      <c r="E2434" s="52"/>
      <c r="F2434" s="52"/>
      <c r="G2434" s="52"/>
      <c r="H2434" s="52"/>
      <c r="I2434" s="52"/>
    </row>
    <row r="2435" spans="1:9" s="53" customFormat="1">
      <c r="A2435" s="49"/>
      <c r="B2435" s="50"/>
      <c r="C2435" s="51"/>
      <c r="D2435" s="49"/>
      <c r="E2435" s="52"/>
      <c r="F2435" s="52"/>
      <c r="G2435" s="52"/>
      <c r="H2435" s="52"/>
      <c r="I2435" s="52"/>
    </row>
    <row r="2436" spans="1:9" s="53" customFormat="1">
      <c r="A2436" s="49"/>
      <c r="B2436" s="50"/>
      <c r="C2436" s="51"/>
      <c r="D2436" s="49"/>
      <c r="E2436" s="52"/>
      <c r="F2436" s="52"/>
      <c r="G2436" s="52"/>
      <c r="H2436" s="52"/>
      <c r="I2436" s="52"/>
    </row>
    <row r="2437" spans="1:9" s="53" customFormat="1">
      <c r="A2437" s="49"/>
      <c r="B2437" s="50"/>
      <c r="C2437" s="51"/>
      <c r="D2437" s="49"/>
      <c r="E2437" s="52"/>
      <c r="F2437" s="52"/>
      <c r="G2437" s="52"/>
      <c r="H2437" s="52"/>
      <c r="I2437" s="52"/>
    </row>
    <row r="2438" spans="1:9" s="53" customFormat="1">
      <c r="A2438" s="49"/>
      <c r="B2438" s="50"/>
      <c r="C2438" s="51"/>
      <c r="D2438" s="49"/>
      <c r="E2438" s="52"/>
      <c r="F2438" s="52"/>
      <c r="G2438" s="52"/>
      <c r="H2438" s="52"/>
      <c r="I2438" s="52"/>
    </row>
    <row r="2439" spans="1:9" s="53" customFormat="1">
      <c r="A2439" s="49"/>
      <c r="B2439" s="50"/>
      <c r="C2439" s="51"/>
      <c r="D2439" s="49"/>
      <c r="E2439" s="52"/>
      <c r="F2439" s="52"/>
      <c r="G2439" s="52"/>
      <c r="H2439" s="52"/>
      <c r="I2439" s="52"/>
    </row>
    <row r="2440" spans="1:9" s="53" customFormat="1">
      <c r="A2440" s="49"/>
      <c r="B2440" s="50"/>
      <c r="C2440" s="51"/>
      <c r="D2440" s="49"/>
      <c r="E2440" s="52"/>
      <c r="F2440" s="52"/>
      <c r="G2440" s="52"/>
      <c r="H2440" s="52"/>
      <c r="I2440" s="52"/>
    </row>
    <row r="2441" spans="1:9" s="53" customFormat="1">
      <c r="A2441" s="49"/>
      <c r="B2441" s="50"/>
      <c r="C2441" s="51"/>
      <c r="D2441" s="49"/>
      <c r="E2441" s="52"/>
      <c r="F2441" s="52"/>
      <c r="G2441" s="52"/>
      <c r="H2441" s="52"/>
      <c r="I2441" s="52"/>
    </row>
    <row r="2442" spans="1:9" s="53" customFormat="1">
      <c r="A2442" s="49"/>
      <c r="B2442" s="50"/>
      <c r="C2442" s="51"/>
      <c r="D2442" s="49"/>
      <c r="E2442" s="52"/>
      <c r="F2442" s="52"/>
      <c r="G2442" s="52"/>
      <c r="H2442" s="52"/>
      <c r="I2442" s="52"/>
    </row>
    <row r="2443" spans="1:9" s="53" customFormat="1">
      <c r="A2443" s="49"/>
      <c r="B2443" s="50"/>
      <c r="C2443" s="51"/>
      <c r="D2443" s="49"/>
      <c r="E2443" s="52"/>
      <c r="F2443" s="52"/>
      <c r="G2443" s="52"/>
      <c r="H2443" s="52"/>
      <c r="I2443" s="52"/>
    </row>
    <row r="2444" spans="1:9" s="53" customFormat="1">
      <c r="A2444" s="49"/>
      <c r="B2444" s="50"/>
      <c r="C2444" s="51"/>
      <c r="D2444" s="49"/>
      <c r="E2444" s="52"/>
      <c r="F2444" s="52"/>
      <c r="G2444" s="52"/>
      <c r="H2444" s="52"/>
      <c r="I2444" s="52"/>
    </row>
    <row r="2445" spans="1:9" s="53" customFormat="1">
      <c r="A2445" s="49"/>
      <c r="B2445" s="50"/>
      <c r="C2445" s="51"/>
      <c r="D2445" s="49"/>
      <c r="E2445" s="52"/>
      <c r="F2445" s="52"/>
      <c r="G2445" s="52"/>
      <c r="H2445" s="52"/>
      <c r="I2445" s="52"/>
    </row>
    <row r="2446" spans="1:9" s="53" customFormat="1">
      <c r="A2446" s="49"/>
      <c r="B2446" s="50"/>
      <c r="C2446" s="51"/>
      <c r="D2446" s="49"/>
      <c r="E2446" s="52"/>
      <c r="F2446" s="52"/>
      <c r="G2446" s="52"/>
      <c r="H2446" s="52"/>
      <c r="I2446" s="52"/>
    </row>
    <row r="2447" spans="1:9" s="53" customFormat="1">
      <c r="A2447" s="49"/>
      <c r="B2447" s="50"/>
      <c r="C2447" s="51"/>
      <c r="D2447" s="49"/>
      <c r="E2447" s="52"/>
      <c r="F2447" s="52"/>
      <c r="G2447" s="52"/>
      <c r="H2447" s="52"/>
      <c r="I2447" s="52"/>
    </row>
    <row r="2448" spans="1:9" s="53" customFormat="1">
      <c r="A2448" s="49"/>
      <c r="B2448" s="50"/>
      <c r="C2448" s="51"/>
      <c r="D2448" s="49"/>
      <c r="E2448" s="52"/>
      <c r="F2448" s="52"/>
      <c r="G2448" s="52"/>
      <c r="H2448" s="52"/>
      <c r="I2448" s="52"/>
    </row>
    <row r="2449" spans="1:9" s="53" customFormat="1">
      <c r="A2449" s="49"/>
      <c r="B2449" s="50"/>
      <c r="C2449" s="51"/>
      <c r="D2449" s="49"/>
      <c r="E2449" s="52"/>
      <c r="F2449" s="52"/>
      <c r="G2449" s="52"/>
      <c r="H2449" s="52"/>
      <c r="I2449" s="52"/>
    </row>
    <row r="2450" spans="1:9" s="53" customFormat="1">
      <c r="A2450" s="49"/>
      <c r="B2450" s="50"/>
      <c r="C2450" s="51"/>
      <c r="D2450" s="49"/>
      <c r="E2450" s="52"/>
      <c r="F2450" s="52"/>
      <c r="G2450" s="52"/>
      <c r="H2450" s="52"/>
      <c r="I2450" s="52"/>
    </row>
    <row r="2451" spans="1:9" s="53" customFormat="1">
      <c r="A2451" s="49"/>
      <c r="B2451" s="50"/>
      <c r="C2451" s="51"/>
      <c r="D2451" s="49"/>
      <c r="E2451" s="52"/>
      <c r="F2451" s="52"/>
      <c r="G2451" s="52"/>
      <c r="H2451" s="52"/>
      <c r="I2451" s="52"/>
    </row>
    <row r="2452" spans="1:9" s="53" customFormat="1">
      <c r="A2452" s="49"/>
      <c r="B2452" s="50"/>
      <c r="C2452" s="51"/>
      <c r="D2452" s="49"/>
      <c r="E2452" s="52"/>
      <c r="F2452" s="52"/>
      <c r="G2452" s="52"/>
      <c r="H2452" s="52"/>
      <c r="I2452" s="52"/>
    </row>
    <row r="2453" spans="1:9" s="53" customFormat="1">
      <c r="A2453" s="49"/>
      <c r="B2453" s="50"/>
      <c r="C2453" s="51"/>
      <c r="D2453" s="49"/>
      <c r="E2453" s="52"/>
      <c r="F2453" s="52"/>
      <c r="G2453" s="52"/>
      <c r="H2453" s="52"/>
      <c r="I2453" s="52"/>
    </row>
    <row r="2454" spans="1:9" s="53" customFormat="1">
      <c r="A2454" s="49"/>
      <c r="B2454" s="50"/>
      <c r="C2454" s="51"/>
      <c r="D2454" s="49"/>
      <c r="E2454" s="52"/>
      <c r="F2454" s="52"/>
      <c r="G2454" s="52"/>
      <c r="H2454" s="52"/>
      <c r="I2454" s="52"/>
    </row>
    <row r="2455" spans="1:9" s="53" customFormat="1">
      <c r="A2455" s="49"/>
      <c r="B2455" s="50"/>
      <c r="C2455" s="51"/>
      <c r="D2455" s="49"/>
      <c r="E2455" s="52"/>
      <c r="F2455" s="52"/>
      <c r="G2455" s="52"/>
      <c r="H2455" s="52"/>
      <c r="I2455" s="52"/>
    </row>
    <row r="2456" spans="1:9" s="53" customFormat="1">
      <c r="A2456" s="49"/>
      <c r="B2456" s="50"/>
      <c r="C2456" s="51"/>
      <c r="D2456" s="49"/>
      <c r="E2456" s="52"/>
      <c r="F2456" s="52"/>
      <c r="G2456" s="52"/>
      <c r="H2456" s="52"/>
      <c r="I2456" s="52"/>
    </row>
    <row r="2457" spans="1:9" s="53" customFormat="1">
      <c r="A2457" s="49"/>
      <c r="B2457" s="50"/>
      <c r="C2457" s="51"/>
      <c r="D2457" s="49"/>
      <c r="E2457" s="52"/>
      <c r="F2457" s="52"/>
      <c r="G2457" s="52"/>
      <c r="H2457" s="52"/>
      <c r="I2457" s="52"/>
    </row>
    <row r="2458" spans="1:9" s="53" customFormat="1">
      <c r="A2458" s="49"/>
      <c r="B2458" s="50"/>
      <c r="C2458" s="51"/>
      <c r="D2458" s="49"/>
      <c r="E2458" s="52"/>
      <c r="F2458" s="52"/>
      <c r="G2458" s="52"/>
      <c r="H2458" s="52"/>
      <c r="I2458" s="52"/>
    </row>
    <row r="2459" spans="1:9" s="53" customFormat="1">
      <c r="A2459" s="49"/>
      <c r="B2459" s="50"/>
      <c r="C2459" s="51"/>
      <c r="D2459" s="49"/>
      <c r="E2459" s="52"/>
      <c r="F2459" s="52"/>
      <c r="G2459" s="52"/>
      <c r="H2459" s="52"/>
      <c r="I2459" s="52"/>
    </row>
    <row r="2460" spans="1:9" s="53" customFormat="1">
      <c r="A2460" s="49"/>
      <c r="B2460" s="50"/>
      <c r="C2460" s="51"/>
      <c r="D2460" s="49"/>
      <c r="E2460" s="52"/>
      <c r="F2460" s="52"/>
      <c r="G2460" s="52"/>
      <c r="H2460" s="52"/>
      <c r="I2460" s="52"/>
    </row>
    <row r="2461" spans="1:9" s="53" customFormat="1">
      <c r="A2461" s="49"/>
      <c r="B2461" s="50"/>
      <c r="C2461" s="51"/>
      <c r="D2461" s="49"/>
      <c r="E2461" s="52"/>
      <c r="F2461" s="52"/>
      <c r="G2461" s="52"/>
      <c r="H2461" s="52"/>
      <c r="I2461" s="52"/>
    </row>
    <row r="2462" spans="1:9" s="53" customFormat="1">
      <c r="A2462" s="49"/>
      <c r="B2462" s="50"/>
      <c r="C2462" s="51"/>
      <c r="D2462" s="49"/>
      <c r="E2462" s="52"/>
      <c r="F2462" s="52"/>
      <c r="G2462" s="52"/>
      <c r="H2462" s="52"/>
      <c r="I2462" s="52"/>
    </row>
    <row r="2463" spans="1:9" s="53" customFormat="1">
      <c r="A2463" s="49"/>
      <c r="B2463" s="50"/>
      <c r="C2463" s="51"/>
      <c r="D2463" s="49"/>
      <c r="E2463" s="52"/>
      <c r="F2463" s="52"/>
      <c r="G2463" s="52"/>
      <c r="H2463" s="52"/>
      <c r="I2463" s="52"/>
    </row>
    <row r="2464" spans="1:9" s="53" customFormat="1">
      <c r="A2464" s="49"/>
      <c r="B2464" s="50"/>
      <c r="C2464" s="51"/>
      <c r="D2464" s="49"/>
      <c r="E2464" s="52"/>
      <c r="F2464" s="52"/>
      <c r="G2464" s="52"/>
      <c r="H2464" s="52"/>
      <c r="I2464" s="52"/>
    </row>
    <row r="2465" spans="1:9" s="53" customFormat="1">
      <c r="A2465" s="49"/>
      <c r="B2465" s="50"/>
      <c r="C2465" s="51"/>
      <c r="D2465" s="49"/>
      <c r="E2465" s="52"/>
      <c r="F2465" s="52"/>
      <c r="G2465" s="52"/>
      <c r="H2465" s="52"/>
      <c r="I2465" s="52"/>
    </row>
    <row r="2466" spans="1:9" s="53" customFormat="1">
      <c r="A2466" s="49"/>
      <c r="B2466" s="50"/>
      <c r="C2466" s="51"/>
      <c r="D2466" s="49"/>
      <c r="E2466" s="52"/>
      <c r="F2466" s="52"/>
      <c r="G2466" s="52"/>
      <c r="H2466" s="52"/>
      <c r="I2466" s="52"/>
    </row>
    <row r="2467" spans="1:9" s="53" customFormat="1">
      <c r="A2467" s="49"/>
      <c r="B2467" s="50"/>
      <c r="C2467" s="51"/>
      <c r="D2467" s="49"/>
      <c r="E2467" s="52"/>
      <c r="F2467" s="52"/>
      <c r="G2467" s="52"/>
      <c r="H2467" s="52"/>
      <c r="I2467" s="52"/>
    </row>
    <row r="2468" spans="1:9" s="53" customFormat="1">
      <c r="A2468" s="49"/>
      <c r="B2468" s="50"/>
      <c r="C2468" s="51"/>
      <c r="D2468" s="49"/>
      <c r="E2468" s="52"/>
      <c r="F2468" s="52"/>
      <c r="G2468" s="52"/>
      <c r="H2468" s="52"/>
      <c r="I2468" s="52"/>
    </row>
    <row r="2469" spans="1:9" s="53" customFormat="1">
      <c r="A2469" s="49"/>
      <c r="B2469" s="50"/>
      <c r="C2469" s="51"/>
      <c r="D2469" s="49"/>
      <c r="E2469" s="52"/>
      <c r="F2469" s="52"/>
      <c r="G2469" s="52"/>
      <c r="H2469" s="52"/>
      <c r="I2469" s="52"/>
    </row>
    <row r="2470" spans="1:9" s="53" customFormat="1">
      <c r="A2470" s="49"/>
      <c r="B2470" s="50"/>
      <c r="C2470" s="51"/>
      <c r="D2470" s="49"/>
      <c r="E2470" s="52"/>
      <c r="F2470" s="52"/>
      <c r="G2470" s="52"/>
      <c r="H2470" s="52"/>
      <c r="I2470" s="52"/>
    </row>
    <row r="2471" spans="1:9" s="53" customFormat="1">
      <c r="A2471" s="49"/>
      <c r="B2471" s="50"/>
      <c r="C2471" s="51"/>
      <c r="D2471" s="49"/>
      <c r="E2471" s="52"/>
      <c r="F2471" s="52"/>
      <c r="G2471" s="52"/>
      <c r="H2471" s="52"/>
      <c r="I2471" s="52"/>
    </row>
    <row r="2472" spans="1:9" s="53" customFormat="1">
      <c r="A2472" s="49"/>
      <c r="B2472" s="50"/>
      <c r="C2472" s="51"/>
      <c r="D2472" s="49"/>
      <c r="E2472" s="52"/>
      <c r="F2472" s="52"/>
      <c r="G2472" s="52"/>
      <c r="H2472" s="52"/>
      <c r="I2472" s="52"/>
    </row>
    <row r="2473" spans="1:9" s="53" customFormat="1">
      <c r="A2473" s="49"/>
      <c r="B2473" s="50"/>
      <c r="C2473" s="51"/>
      <c r="D2473" s="49"/>
      <c r="E2473" s="52"/>
      <c r="F2473" s="52"/>
      <c r="G2473" s="52"/>
      <c r="H2473" s="52"/>
      <c r="I2473" s="52"/>
    </row>
    <row r="2474" spans="1:9" s="53" customFormat="1">
      <c r="A2474" s="49"/>
      <c r="B2474" s="50"/>
      <c r="C2474" s="51"/>
      <c r="D2474" s="49"/>
      <c r="E2474" s="52"/>
      <c r="F2474" s="52"/>
      <c r="G2474" s="52"/>
      <c r="H2474" s="52"/>
      <c r="I2474" s="52"/>
    </row>
    <row r="2475" spans="1:9" s="53" customFormat="1">
      <c r="A2475" s="49"/>
      <c r="B2475" s="50"/>
      <c r="C2475" s="51"/>
      <c r="D2475" s="49"/>
      <c r="E2475" s="52"/>
      <c r="F2475" s="52"/>
      <c r="G2475" s="52"/>
      <c r="H2475" s="52"/>
      <c r="I2475" s="52"/>
    </row>
    <row r="2476" spans="1:9" s="53" customFormat="1">
      <c r="A2476" s="49"/>
      <c r="B2476" s="50"/>
      <c r="C2476" s="51"/>
      <c r="D2476" s="49"/>
      <c r="E2476" s="52"/>
      <c r="F2476" s="52"/>
      <c r="G2476" s="52"/>
      <c r="H2476" s="52"/>
      <c r="I2476" s="52"/>
    </row>
    <row r="2477" spans="1:9" s="53" customFormat="1">
      <c r="A2477" s="49"/>
      <c r="B2477" s="50"/>
      <c r="C2477" s="51"/>
      <c r="D2477" s="49"/>
      <c r="E2477" s="52"/>
      <c r="F2477" s="52"/>
      <c r="G2477" s="52"/>
      <c r="H2477" s="52"/>
      <c r="I2477" s="52"/>
    </row>
    <row r="2478" spans="1:9" s="53" customFormat="1">
      <c r="A2478" s="49"/>
      <c r="B2478" s="50"/>
      <c r="C2478" s="51"/>
      <c r="D2478" s="49"/>
      <c r="E2478" s="52"/>
      <c r="F2478" s="52"/>
      <c r="G2478" s="52"/>
      <c r="H2478" s="52"/>
      <c r="I2478" s="52"/>
    </row>
    <row r="2479" spans="1:9" s="53" customFormat="1">
      <c r="A2479" s="49"/>
      <c r="B2479" s="50"/>
      <c r="C2479" s="51"/>
      <c r="D2479" s="49"/>
      <c r="E2479" s="52"/>
      <c r="F2479" s="52"/>
      <c r="G2479" s="52"/>
      <c r="H2479" s="52"/>
      <c r="I2479" s="52"/>
    </row>
    <row r="2480" spans="1:9" s="53" customFormat="1">
      <c r="A2480" s="49"/>
      <c r="B2480" s="50"/>
      <c r="C2480" s="51"/>
      <c r="D2480" s="49"/>
      <c r="E2480" s="52"/>
      <c r="F2480" s="52"/>
      <c r="G2480" s="52"/>
      <c r="H2480" s="52"/>
      <c r="I2480" s="52"/>
    </row>
    <row r="2481" spans="1:9" s="53" customFormat="1">
      <c r="A2481" s="49"/>
      <c r="B2481" s="50"/>
      <c r="C2481" s="51"/>
      <c r="D2481" s="49"/>
      <c r="E2481" s="52"/>
      <c r="F2481" s="52"/>
      <c r="G2481" s="52"/>
      <c r="H2481" s="52"/>
      <c r="I2481" s="52"/>
    </row>
    <row r="2482" spans="1:9" s="53" customFormat="1">
      <c r="A2482" s="49"/>
      <c r="B2482" s="50"/>
      <c r="C2482" s="51"/>
      <c r="D2482" s="49"/>
      <c r="E2482" s="52"/>
      <c r="F2482" s="52"/>
      <c r="G2482" s="52"/>
      <c r="H2482" s="52"/>
      <c r="I2482" s="52"/>
    </row>
    <row r="2483" spans="1:9" s="53" customFormat="1">
      <c r="A2483" s="49"/>
      <c r="B2483" s="50"/>
      <c r="C2483" s="51"/>
      <c r="D2483" s="49"/>
      <c r="E2483" s="52"/>
      <c r="F2483" s="52"/>
      <c r="G2483" s="52"/>
      <c r="H2483" s="52"/>
      <c r="I2483" s="52"/>
    </row>
    <row r="2484" spans="1:9" s="53" customFormat="1">
      <c r="A2484" s="49"/>
      <c r="B2484" s="50"/>
      <c r="C2484" s="51"/>
      <c r="D2484" s="49"/>
      <c r="E2484" s="52"/>
      <c r="F2484" s="52"/>
      <c r="G2484" s="52"/>
      <c r="H2484" s="52"/>
      <c r="I2484" s="52"/>
    </row>
    <row r="2485" spans="1:9" s="53" customFormat="1">
      <c r="A2485" s="49"/>
      <c r="B2485" s="50"/>
      <c r="C2485" s="51"/>
      <c r="D2485" s="49"/>
      <c r="E2485" s="52"/>
      <c r="F2485" s="52"/>
      <c r="G2485" s="52"/>
      <c r="H2485" s="52"/>
      <c r="I2485" s="52"/>
    </row>
    <row r="2486" spans="1:9" s="53" customFormat="1">
      <c r="A2486" s="49"/>
      <c r="B2486" s="50"/>
      <c r="C2486" s="51"/>
      <c r="D2486" s="49"/>
      <c r="E2486" s="52"/>
      <c r="F2486" s="52"/>
      <c r="G2486" s="52"/>
      <c r="H2486" s="52"/>
      <c r="I2486" s="52"/>
    </row>
    <row r="2487" spans="1:9" s="53" customFormat="1">
      <c r="A2487" s="49"/>
      <c r="B2487" s="50"/>
      <c r="C2487" s="51"/>
      <c r="D2487" s="49"/>
      <c r="E2487" s="52"/>
      <c r="F2487" s="52"/>
      <c r="G2487" s="52"/>
      <c r="H2487" s="52"/>
      <c r="I2487" s="52"/>
    </row>
    <row r="2488" spans="1:9" s="53" customFormat="1">
      <c r="A2488" s="49"/>
      <c r="B2488" s="50"/>
      <c r="C2488" s="51"/>
      <c r="D2488" s="49"/>
      <c r="E2488" s="52"/>
      <c r="F2488" s="52"/>
      <c r="G2488" s="52"/>
      <c r="H2488" s="52"/>
      <c r="I2488" s="52"/>
    </row>
    <row r="2489" spans="1:9" s="53" customFormat="1">
      <c r="A2489" s="49"/>
      <c r="B2489" s="50"/>
      <c r="C2489" s="51"/>
      <c r="D2489" s="49"/>
      <c r="E2489" s="52"/>
      <c r="F2489" s="52"/>
      <c r="G2489" s="52"/>
      <c r="H2489" s="52"/>
      <c r="I2489" s="52"/>
    </row>
    <row r="2490" spans="1:9" s="53" customFormat="1">
      <c r="A2490" s="49"/>
      <c r="B2490" s="50"/>
      <c r="C2490" s="51"/>
      <c r="D2490" s="49"/>
      <c r="E2490" s="52"/>
      <c r="F2490" s="52"/>
      <c r="G2490" s="52"/>
      <c r="H2490" s="52"/>
      <c r="I2490" s="52"/>
    </row>
    <row r="2491" spans="1:9" s="53" customFormat="1">
      <c r="A2491" s="49"/>
      <c r="B2491" s="50"/>
      <c r="C2491" s="51"/>
      <c r="D2491" s="49"/>
      <c r="E2491" s="52"/>
      <c r="F2491" s="52"/>
      <c r="G2491" s="52"/>
      <c r="H2491" s="52"/>
      <c r="I2491" s="52"/>
    </row>
    <row r="2492" spans="1:9" s="53" customFormat="1">
      <c r="A2492" s="49"/>
      <c r="B2492" s="50"/>
      <c r="C2492" s="51"/>
      <c r="D2492" s="49"/>
      <c r="E2492" s="52"/>
      <c r="F2492" s="52"/>
      <c r="G2492" s="52"/>
      <c r="H2492" s="52"/>
      <c r="I2492" s="52"/>
    </row>
    <row r="2493" spans="1:9" s="53" customFormat="1">
      <c r="A2493" s="49"/>
      <c r="B2493" s="50"/>
      <c r="C2493" s="51"/>
      <c r="D2493" s="49"/>
      <c r="E2493" s="52"/>
      <c r="F2493" s="52"/>
      <c r="G2493" s="52"/>
      <c r="H2493" s="52"/>
      <c r="I2493" s="52"/>
    </row>
    <row r="2494" spans="1:9" s="53" customFormat="1">
      <c r="A2494" s="49"/>
      <c r="B2494" s="50"/>
      <c r="C2494" s="51"/>
      <c r="D2494" s="49"/>
      <c r="E2494" s="52"/>
      <c r="F2494" s="52"/>
      <c r="G2494" s="52"/>
      <c r="H2494" s="52"/>
      <c r="I2494" s="52"/>
    </row>
    <row r="2495" spans="1:9" s="53" customFormat="1">
      <c r="A2495" s="49"/>
      <c r="B2495" s="50"/>
      <c r="C2495" s="51"/>
      <c r="D2495" s="49"/>
      <c r="E2495" s="52"/>
      <c r="F2495" s="52"/>
      <c r="G2495" s="52"/>
      <c r="H2495" s="52"/>
      <c r="I2495" s="52"/>
    </row>
    <row r="2496" spans="1:9" s="53" customFormat="1">
      <c r="A2496" s="49"/>
      <c r="B2496" s="50"/>
      <c r="C2496" s="51"/>
      <c r="D2496" s="49"/>
      <c r="E2496" s="52"/>
      <c r="F2496" s="52"/>
      <c r="G2496" s="52"/>
      <c r="H2496" s="52"/>
      <c r="I2496" s="52"/>
    </row>
    <row r="2497" spans="1:9" s="53" customFormat="1">
      <c r="A2497" s="49"/>
      <c r="B2497" s="50"/>
      <c r="C2497" s="51"/>
      <c r="D2497" s="49"/>
      <c r="E2497" s="52"/>
      <c r="F2497" s="52"/>
      <c r="G2497" s="52"/>
      <c r="H2497" s="52"/>
      <c r="I2497" s="52"/>
    </row>
    <row r="2498" spans="1:9" s="53" customFormat="1">
      <c r="A2498" s="49"/>
      <c r="B2498" s="50"/>
      <c r="C2498" s="51"/>
      <c r="D2498" s="49"/>
      <c r="E2498" s="52"/>
      <c r="F2498" s="52"/>
      <c r="G2498" s="52"/>
      <c r="H2498" s="52"/>
      <c r="I2498" s="52"/>
    </row>
    <row r="2499" spans="1:9" s="53" customFormat="1">
      <c r="A2499" s="49"/>
      <c r="B2499" s="50"/>
      <c r="C2499" s="51"/>
      <c r="D2499" s="49"/>
      <c r="E2499" s="52"/>
      <c r="F2499" s="52"/>
      <c r="G2499" s="52"/>
      <c r="H2499" s="52"/>
      <c r="I2499" s="52"/>
    </row>
    <row r="2500" spans="1:9" s="53" customFormat="1">
      <c r="A2500" s="49"/>
      <c r="B2500" s="50"/>
      <c r="C2500" s="51"/>
      <c r="D2500" s="49"/>
      <c r="E2500" s="52"/>
      <c r="F2500" s="52"/>
      <c r="G2500" s="52"/>
      <c r="H2500" s="52"/>
      <c r="I2500" s="52"/>
    </row>
    <row r="2501" spans="1:9" s="53" customFormat="1">
      <c r="A2501" s="49"/>
      <c r="B2501" s="50"/>
      <c r="C2501" s="51"/>
      <c r="D2501" s="49"/>
      <c r="E2501" s="52"/>
      <c r="F2501" s="52"/>
      <c r="G2501" s="52"/>
      <c r="H2501" s="52"/>
      <c r="I2501" s="52"/>
    </row>
    <row r="2502" spans="1:9" s="53" customFormat="1">
      <c r="A2502" s="49"/>
      <c r="B2502" s="50"/>
      <c r="C2502" s="51"/>
      <c r="D2502" s="49"/>
      <c r="E2502" s="52"/>
      <c r="F2502" s="52"/>
      <c r="G2502" s="52"/>
      <c r="H2502" s="52"/>
      <c r="I2502" s="52"/>
    </row>
    <row r="2503" spans="1:9" s="53" customFormat="1">
      <c r="A2503" s="49"/>
      <c r="B2503" s="50"/>
      <c r="C2503" s="51"/>
      <c r="D2503" s="49"/>
      <c r="E2503" s="52"/>
      <c r="F2503" s="52"/>
      <c r="G2503" s="52"/>
      <c r="H2503" s="52"/>
      <c r="I2503" s="52"/>
    </row>
    <row r="2504" spans="1:9" s="53" customFormat="1">
      <c r="A2504" s="49"/>
      <c r="B2504" s="50"/>
      <c r="C2504" s="51"/>
      <c r="D2504" s="49"/>
      <c r="E2504" s="52"/>
      <c r="F2504" s="52"/>
      <c r="G2504" s="52"/>
      <c r="H2504" s="52"/>
      <c r="I2504" s="52"/>
    </row>
    <row r="2505" spans="1:9" s="53" customFormat="1">
      <c r="A2505" s="49"/>
      <c r="B2505" s="50"/>
      <c r="C2505" s="51"/>
      <c r="D2505" s="49"/>
      <c r="E2505" s="52"/>
      <c r="F2505" s="52"/>
      <c r="G2505" s="52"/>
      <c r="H2505" s="52"/>
      <c r="I2505" s="52"/>
    </row>
    <row r="2506" spans="1:9" s="53" customFormat="1">
      <c r="A2506" s="49"/>
      <c r="B2506" s="50"/>
      <c r="C2506" s="51"/>
      <c r="D2506" s="49"/>
      <c r="E2506" s="52"/>
      <c r="F2506" s="52"/>
      <c r="G2506" s="52"/>
      <c r="H2506" s="52"/>
      <c r="I2506" s="52"/>
    </row>
    <row r="2507" spans="1:9" s="53" customFormat="1">
      <c r="A2507" s="49"/>
      <c r="B2507" s="50"/>
      <c r="C2507" s="51"/>
      <c r="D2507" s="49"/>
      <c r="E2507" s="52"/>
      <c r="F2507" s="52"/>
      <c r="G2507" s="52"/>
      <c r="H2507" s="52"/>
      <c r="I2507" s="52"/>
    </row>
    <row r="2508" spans="1:9" s="53" customFormat="1">
      <c r="A2508" s="49"/>
      <c r="B2508" s="50"/>
      <c r="C2508" s="51"/>
      <c r="D2508" s="49"/>
      <c r="E2508" s="52"/>
      <c r="F2508" s="52"/>
      <c r="G2508" s="52"/>
      <c r="H2508" s="52"/>
      <c r="I2508" s="52"/>
    </row>
    <row r="2509" spans="1:9" s="53" customFormat="1">
      <c r="A2509" s="49"/>
      <c r="B2509" s="50"/>
      <c r="C2509" s="51"/>
      <c r="D2509" s="49"/>
      <c r="E2509" s="52"/>
      <c r="F2509" s="52"/>
      <c r="G2509" s="52"/>
      <c r="H2509" s="52"/>
      <c r="I2509" s="52"/>
    </row>
    <row r="2510" spans="1:9" s="53" customFormat="1">
      <c r="A2510" s="49"/>
      <c r="B2510" s="50"/>
      <c r="C2510" s="51"/>
      <c r="D2510" s="49"/>
      <c r="E2510" s="52"/>
      <c r="F2510" s="52"/>
      <c r="G2510" s="52"/>
      <c r="H2510" s="52"/>
      <c r="I2510" s="52"/>
    </row>
    <row r="2511" spans="1:9" s="53" customFormat="1">
      <c r="A2511" s="49"/>
      <c r="B2511" s="50"/>
      <c r="C2511" s="51"/>
      <c r="D2511" s="49"/>
      <c r="E2511" s="52"/>
      <c r="F2511" s="52"/>
      <c r="G2511" s="52"/>
      <c r="H2511" s="52"/>
      <c r="I2511" s="52"/>
    </row>
    <row r="2512" spans="1:9" s="53" customFormat="1">
      <c r="A2512" s="49"/>
      <c r="B2512" s="50"/>
      <c r="C2512" s="51"/>
      <c r="D2512" s="49"/>
      <c r="E2512" s="52"/>
      <c r="F2512" s="52"/>
      <c r="G2512" s="52"/>
      <c r="H2512" s="52"/>
      <c r="I2512" s="52"/>
    </row>
    <row r="2513" spans="1:9" s="53" customFormat="1">
      <c r="A2513" s="49"/>
      <c r="B2513" s="50"/>
      <c r="C2513" s="51"/>
      <c r="D2513" s="49"/>
      <c r="E2513" s="52"/>
      <c r="F2513" s="52"/>
      <c r="G2513" s="52"/>
      <c r="H2513" s="52"/>
      <c r="I2513" s="52"/>
    </row>
    <row r="2514" spans="1:9" s="53" customFormat="1">
      <c r="A2514" s="49"/>
      <c r="B2514" s="50"/>
      <c r="C2514" s="51"/>
      <c r="D2514" s="49"/>
      <c r="E2514" s="52"/>
      <c r="F2514" s="52"/>
      <c r="G2514" s="52"/>
      <c r="H2514" s="52"/>
      <c r="I2514" s="52"/>
    </row>
    <row r="2515" spans="1:9" s="53" customFormat="1">
      <c r="A2515" s="49"/>
      <c r="B2515" s="50"/>
      <c r="C2515" s="51"/>
      <c r="D2515" s="49"/>
      <c r="E2515" s="52"/>
      <c r="F2515" s="52"/>
      <c r="G2515" s="52"/>
      <c r="H2515" s="52"/>
      <c r="I2515" s="52"/>
    </row>
    <row r="2516" spans="1:9" s="53" customFormat="1">
      <c r="A2516" s="49"/>
      <c r="B2516" s="50"/>
      <c r="C2516" s="51"/>
      <c r="D2516" s="49"/>
      <c r="E2516" s="52"/>
      <c r="F2516" s="52"/>
      <c r="G2516" s="52"/>
      <c r="H2516" s="52"/>
      <c r="I2516" s="52"/>
    </row>
    <row r="2517" spans="1:9" s="53" customFormat="1">
      <c r="A2517" s="49"/>
      <c r="B2517" s="50"/>
      <c r="C2517" s="51"/>
      <c r="D2517" s="49"/>
      <c r="E2517" s="52"/>
      <c r="F2517" s="52"/>
      <c r="G2517" s="52"/>
      <c r="H2517" s="52"/>
      <c r="I2517" s="52"/>
    </row>
    <row r="2518" spans="1:9" s="53" customFormat="1">
      <c r="A2518" s="49"/>
      <c r="B2518" s="50"/>
      <c r="C2518" s="51"/>
      <c r="D2518" s="49"/>
      <c r="E2518" s="52"/>
      <c r="F2518" s="52"/>
      <c r="G2518" s="52"/>
      <c r="H2518" s="52"/>
      <c r="I2518" s="52"/>
    </row>
    <row r="2519" spans="1:9" s="53" customFormat="1">
      <c r="A2519" s="49"/>
      <c r="B2519" s="50"/>
      <c r="C2519" s="51"/>
      <c r="D2519" s="49"/>
      <c r="E2519" s="52"/>
      <c r="F2519" s="52"/>
      <c r="G2519" s="52"/>
      <c r="H2519" s="52"/>
      <c r="I2519" s="52"/>
    </row>
    <row r="2520" spans="1:9" s="53" customFormat="1">
      <c r="A2520" s="49"/>
      <c r="B2520" s="50"/>
      <c r="C2520" s="51"/>
      <c r="D2520" s="49"/>
      <c r="E2520" s="52"/>
      <c r="F2520" s="52"/>
      <c r="G2520" s="52"/>
      <c r="H2520" s="52"/>
      <c r="I2520" s="52"/>
    </row>
    <row r="2521" spans="1:9" s="53" customFormat="1">
      <c r="A2521" s="49"/>
      <c r="B2521" s="50"/>
      <c r="C2521" s="51"/>
      <c r="D2521" s="49"/>
      <c r="E2521" s="52"/>
      <c r="F2521" s="52"/>
      <c r="G2521" s="52"/>
      <c r="H2521" s="52"/>
      <c r="I2521" s="52"/>
    </row>
    <row r="2522" spans="1:9" s="53" customFormat="1">
      <c r="A2522" s="49"/>
      <c r="B2522" s="50"/>
      <c r="C2522" s="51"/>
      <c r="D2522" s="49"/>
      <c r="E2522" s="52"/>
      <c r="F2522" s="52"/>
      <c r="G2522" s="52"/>
      <c r="H2522" s="52"/>
      <c r="I2522" s="52"/>
    </row>
    <row r="2523" spans="1:9" s="53" customFormat="1">
      <c r="A2523" s="49"/>
      <c r="B2523" s="50"/>
      <c r="C2523" s="51"/>
      <c r="D2523" s="49"/>
      <c r="E2523" s="52"/>
      <c r="F2523" s="52"/>
      <c r="G2523" s="52"/>
      <c r="H2523" s="52"/>
      <c r="I2523" s="52"/>
    </row>
    <row r="2524" spans="1:9" s="53" customFormat="1">
      <c r="A2524" s="49"/>
      <c r="B2524" s="50"/>
      <c r="C2524" s="51"/>
      <c r="D2524" s="49"/>
      <c r="E2524" s="52"/>
      <c r="F2524" s="52"/>
      <c r="G2524" s="52"/>
      <c r="H2524" s="52"/>
      <c r="I2524" s="52"/>
    </row>
    <row r="2525" spans="1:9" s="53" customFormat="1">
      <c r="A2525" s="49"/>
      <c r="B2525" s="50"/>
      <c r="C2525" s="51"/>
      <c r="D2525" s="49"/>
      <c r="E2525" s="52"/>
      <c r="F2525" s="52"/>
      <c r="G2525" s="52"/>
      <c r="H2525" s="52"/>
      <c r="I2525" s="52"/>
    </row>
    <row r="2526" spans="1:9" s="53" customFormat="1">
      <c r="A2526" s="49"/>
      <c r="B2526" s="50"/>
      <c r="C2526" s="51"/>
      <c r="D2526" s="49"/>
      <c r="E2526" s="52"/>
      <c r="F2526" s="52"/>
      <c r="G2526" s="52"/>
      <c r="H2526" s="52"/>
      <c r="I2526" s="52"/>
    </row>
    <row r="2527" spans="1:9" s="53" customFormat="1">
      <c r="A2527" s="49"/>
      <c r="B2527" s="50"/>
      <c r="C2527" s="51"/>
      <c r="D2527" s="49"/>
      <c r="E2527" s="52"/>
      <c r="F2527" s="52"/>
      <c r="G2527" s="52"/>
      <c r="H2527" s="52"/>
      <c r="I2527" s="52"/>
    </row>
    <row r="2528" spans="1:9" s="53" customFormat="1">
      <c r="A2528" s="49"/>
      <c r="B2528" s="50"/>
      <c r="C2528" s="51"/>
      <c r="D2528" s="49"/>
      <c r="E2528" s="52"/>
      <c r="F2528" s="52"/>
      <c r="G2528" s="52"/>
      <c r="H2528" s="52"/>
      <c r="I2528" s="52"/>
    </row>
    <row r="2529" spans="1:9" s="53" customFormat="1">
      <c r="A2529" s="49"/>
      <c r="B2529" s="50"/>
      <c r="C2529" s="51"/>
      <c r="D2529" s="49"/>
      <c r="E2529" s="52"/>
      <c r="F2529" s="52"/>
      <c r="G2529" s="52"/>
      <c r="H2529" s="52"/>
      <c r="I2529" s="52"/>
    </row>
    <row r="2530" spans="1:9" s="53" customFormat="1">
      <c r="A2530" s="49"/>
      <c r="B2530" s="50"/>
      <c r="C2530" s="51"/>
      <c r="D2530" s="49"/>
      <c r="E2530" s="52"/>
      <c r="F2530" s="52"/>
      <c r="G2530" s="52"/>
      <c r="H2530" s="52"/>
      <c r="I2530" s="52"/>
    </row>
    <row r="2531" spans="1:9" s="53" customFormat="1">
      <c r="A2531" s="49"/>
      <c r="B2531" s="50"/>
      <c r="C2531" s="51"/>
      <c r="D2531" s="49"/>
      <c r="E2531" s="52"/>
      <c r="F2531" s="52"/>
      <c r="G2531" s="52"/>
      <c r="H2531" s="52"/>
      <c r="I2531" s="52"/>
    </row>
    <row r="2532" spans="1:9" s="53" customFormat="1">
      <c r="A2532" s="49"/>
      <c r="B2532" s="50"/>
      <c r="C2532" s="51"/>
      <c r="D2532" s="49"/>
      <c r="E2532" s="52"/>
      <c r="F2532" s="52"/>
      <c r="G2532" s="52"/>
      <c r="H2532" s="52"/>
      <c r="I2532" s="52"/>
    </row>
    <row r="2533" spans="1:9" s="53" customFormat="1">
      <c r="A2533" s="49"/>
      <c r="B2533" s="50"/>
      <c r="C2533" s="51"/>
      <c r="D2533" s="49"/>
      <c r="E2533" s="52"/>
      <c r="F2533" s="52"/>
      <c r="G2533" s="52"/>
      <c r="H2533" s="52"/>
      <c r="I2533" s="52"/>
    </row>
    <row r="2534" spans="1:9" s="53" customFormat="1">
      <c r="A2534" s="49"/>
      <c r="B2534" s="50"/>
      <c r="C2534" s="51"/>
      <c r="D2534" s="49"/>
      <c r="E2534" s="52"/>
      <c r="F2534" s="52"/>
      <c r="G2534" s="52"/>
      <c r="H2534" s="52"/>
      <c r="I2534" s="52"/>
    </row>
    <row r="2535" spans="1:9" s="53" customFormat="1">
      <c r="A2535" s="49"/>
      <c r="B2535" s="50"/>
      <c r="C2535" s="51"/>
      <c r="D2535" s="49"/>
      <c r="E2535" s="52"/>
      <c r="F2535" s="52"/>
      <c r="G2535" s="52"/>
      <c r="H2535" s="52"/>
      <c r="I2535" s="52"/>
    </row>
    <row r="2536" spans="1:9" s="53" customFormat="1">
      <c r="A2536" s="49"/>
      <c r="B2536" s="50"/>
      <c r="C2536" s="51"/>
      <c r="D2536" s="49"/>
      <c r="E2536" s="52"/>
      <c r="F2536" s="52"/>
      <c r="G2536" s="52"/>
      <c r="H2536" s="52"/>
      <c r="I2536" s="52"/>
    </row>
    <row r="2537" spans="1:9" s="53" customFormat="1">
      <c r="A2537" s="49"/>
      <c r="B2537" s="50"/>
      <c r="C2537" s="51"/>
      <c r="D2537" s="49"/>
      <c r="E2537" s="52"/>
      <c r="F2537" s="52"/>
      <c r="G2537" s="52"/>
      <c r="H2537" s="52"/>
      <c r="I2537" s="52"/>
    </row>
    <row r="2538" spans="1:9" s="53" customFormat="1">
      <c r="A2538" s="49"/>
      <c r="B2538" s="50"/>
      <c r="C2538" s="51"/>
      <c r="D2538" s="49"/>
      <c r="E2538" s="52"/>
      <c r="F2538" s="52"/>
      <c r="G2538" s="52"/>
      <c r="H2538" s="52"/>
      <c r="I2538" s="52"/>
    </row>
    <row r="2539" spans="1:9" s="53" customFormat="1">
      <c r="A2539" s="49"/>
      <c r="B2539" s="50"/>
      <c r="C2539" s="51"/>
      <c r="D2539" s="49"/>
      <c r="E2539" s="52"/>
      <c r="F2539" s="52"/>
      <c r="G2539" s="52"/>
      <c r="H2539" s="52"/>
      <c r="I2539" s="52"/>
    </row>
    <row r="2540" spans="1:9" s="53" customFormat="1">
      <c r="A2540" s="49"/>
      <c r="B2540" s="50"/>
      <c r="C2540" s="51"/>
      <c r="D2540" s="49"/>
      <c r="E2540" s="52"/>
      <c r="F2540" s="52"/>
      <c r="G2540" s="52"/>
      <c r="H2540" s="52"/>
      <c r="I2540" s="52"/>
    </row>
    <row r="2541" spans="1:9" s="53" customFormat="1">
      <c r="A2541" s="49"/>
      <c r="B2541" s="50"/>
      <c r="C2541" s="51"/>
      <c r="D2541" s="49"/>
      <c r="E2541" s="52"/>
      <c r="F2541" s="52"/>
      <c r="G2541" s="52"/>
      <c r="H2541" s="52"/>
      <c r="I2541" s="52"/>
    </row>
    <row r="2542" spans="1:9" s="53" customFormat="1">
      <c r="A2542" s="49"/>
      <c r="B2542" s="50"/>
      <c r="C2542" s="51"/>
      <c r="D2542" s="49"/>
      <c r="E2542" s="52"/>
      <c r="F2542" s="52"/>
      <c r="G2542" s="52"/>
      <c r="H2542" s="52"/>
      <c r="I2542" s="52"/>
    </row>
    <row r="2543" spans="1:9" s="53" customFormat="1">
      <c r="A2543" s="49"/>
      <c r="B2543" s="50"/>
      <c r="C2543" s="51"/>
      <c r="D2543" s="49"/>
      <c r="E2543" s="52"/>
      <c r="F2543" s="52"/>
      <c r="G2543" s="52"/>
      <c r="H2543" s="52"/>
      <c r="I2543" s="52"/>
    </row>
    <row r="2544" spans="1:9" s="53" customFormat="1">
      <c r="A2544" s="49"/>
      <c r="B2544" s="50"/>
      <c r="C2544" s="51"/>
      <c r="D2544" s="49"/>
      <c r="E2544" s="52"/>
      <c r="F2544" s="52"/>
      <c r="G2544" s="52"/>
      <c r="H2544" s="52"/>
      <c r="I2544" s="52"/>
    </row>
    <row r="2545" spans="1:9" s="53" customFormat="1">
      <c r="A2545" s="49"/>
      <c r="B2545" s="50"/>
      <c r="C2545" s="51"/>
      <c r="D2545" s="49"/>
      <c r="E2545" s="52"/>
      <c r="F2545" s="52"/>
      <c r="G2545" s="52"/>
      <c r="H2545" s="52"/>
      <c r="I2545" s="52"/>
    </row>
    <row r="2546" spans="1:9" s="53" customFormat="1">
      <c r="A2546" s="49"/>
      <c r="B2546" s="50"/>
      <c r="C2546" s="51"/>
      <c r="D2546" s="49"/>
      <c r="E2546" s="52"/>
      <c r="F2546" s="52"/>
      <c r="G2546" s="52"/>
      <c r="H2546" s="52"/>
      <c r="I2546" s="52"/>
    </row>
    <row r="2547" spans="1:9" s="53" customFormat="1">
      <c r="A2547" s="49"/>
      <c r="B2547" s="50"/>
      <c r="C2547" s="51"/>
      <c r="D2547" s="49"/>
      <c r="E2547" s="52"/>
      <c r="F2547" s="52"/>
      <c r="G2547" s="52"/>
      <c r="H2547" s="52"/>
      <c r="I2547" s="52"/>
    </row>
    <row r="2548" spans="1:9" s="53" customFormat="1">
      <c r="A2548" s="49"/>
      <c r="B2548" s="50"/>
      <c r="C2548" s="51"/>
      <c r="D2548" s="49"/>
      <c r="E2548" s="52"/>
      <c r="F2548" s="52"/>
      <c r="G2548" s="52"/>
      <c r="H2548" s="52"/>
      <c r="I2548" s="52"/>
    </row>
    <row r="2549" spans="1:9" s="53" customFormat="1">
      <c r="A2549" s="49"/>
      <c r="B2549" s="50"/>
      <c r="C2549" s="51"/>
      <c r="D2549" s="49"/>
      <c r="E2549" s="52"/>
      <c r="F2549" s="52"/>
      <c r="G2549" s="52"/>
      <c r="H2549" s="52"/>
      <c r="I2549" s="52"/>
    </row>
    <row r="2550" spans="1:9" s="53" customFormat="1">
      <c r="A2550" s="49"/>
      <c r="B2550" s="50"/>
      <c r="C2550" s="51"/>
      <c r="D2550" s="49"/>
      <c r="E2550" s="52"/>
      <c r="F2550" s="52"/>
      <c r="G2550" s="52"/>
      <c r="H2550" s="52"/>
      <c r="I2550" s="52"/>
    </row>
    <row r="2551" spans="1:9" s="53" customFormat="1">
      <c r="A2551" s="49"/>
      <c r="B2551" s="50"/>
      <c r="C2551" s="51"/>
      <c r="D2551" s="49"/>
      <c r="E2551" s="52"/>
      <c r="F2551" s="52"/>
      <c r="G2551" s="52"/>
      <c r="H2551" s="52"/>
      <c r="I2551" s="52"/>
    </row>
    <row r="2552" spans="1:9" s="53" customFormat="1">
      <c r="A2552" s="49"/>
      <c r="B2552" s="50"/>
      <c r="C2552" s="51"/>
      <c r="D2552" s="49"/>
      <c r="E2552" s="52"/>
      <c r="F2552" s="52"/>
      <c r="G2552" s="52"/>
      <c r="H2552" s="52"/>
      <c r="I2552" s="52"/>
    </row>
    <row r="2553" spans="1:9" s="53" customFormat="1">
      <c r="A2553" s="49"/>
      <c r="B2553" s="50"/>
      <c r="C2553" s="51"/>
      <c r="D2553" s="49"/>
      <c r="E2553" s="52"/>
      <c r="F2553" s="52"/>
      <c r="G2553" s="52"/>
      <c r="H2553" s="52"/>
      <c r="I2553" s="52"/>
    </row>
    <row r="2554" spans="1:9" s="53" customFormat="1">
      <c r="A2554" s="49"/>
      <c r="B2554" s="50"/>
      <c r="C2554" s="51"/>
      <c r="D2554" s="49"/>
      <c r="E2554" s="52"/>
      <c r="F2554" s="52"/>
      <c r="G2554" s="52"/>
      <c r="H2554" s="52"/>
      <c r="I2554" s="52"/>
    </row>
    <row r="2555" spans="1:9" s="53" customFormat="1">
      <c r="A2555" s="49"/>
      <c r="B2555" s="50"/>
      <c r="C2555" s="51"/>
      <c r="D2555" s="49"/>
      <c r="E2555" s="52"/>
      <c r="F2555" s="52"/>
      <c r="G2555" s="52"/>
      <c r="H2555" s="52"/>
      <c r="I2555" s="52"/>
    </row>
    <row r="2556" spans="1:9" s="53" customFormat="1">
      <c r="A2556" s="49"/>
      <c r="B2556" s="50"/>
      <c r="C2556" s="51"/>
      <c r="D2556" s="49"/>
      <c r="E2556" s="52"/>
      <c r="F2556" s="52"/>
      <c r="G2556" s="52"/>
      <c r="H2556" s="52"/>
      <c r="I2556" s="52"/>
    </row>
    <row r="2557" spans="1:9" s="53" customFormat="1">
      <c r="A2557" s="49"/>
      <c r="B2557" s="50"/>
      <c r="C2557" s="51"/>
      <c r="D2557" s="49"/>
      <c r="E2557" s="52"/>
      <c r="F2557" s="52"/>
      <c r="G2557" s="52"/>
      <c r="H2557" s="52"/>
      <c r="I2557" s="52"/>
    </row>
    <row r="2558" spans="1:9" s="53" customFormat="1">
      <c r="A2558" s="49"/>
      <c r="B2558" s="50"/>
      <c r="C2558" s="51"/>
      <c r="D2558" s="49"/>
      <c r="E2558" s="52"/>
      <c r="F2558" s="52"/>
      <c r="G2558" s="52"/>
      <c r="H2558" s="52"/>
      <c r="I2558" s="52"/>
    </row>
    <row r="2559" spans="1:9" s="53" customFormat="1">
      <c r="A2559" s="49"/>
      <c r="B2559" s="50"/>
      <c r="C2559" s="51"/>
      <c r="D2559" s="49"/>
      <c r="E2559" s="52"/>
      <c r="F2559" s="52"/>
      <c r="G2559" s="52"/>
      <c r="H2559" s="52"/>
      <c r="I2559" s="52"/>
    </row>
    <row r="2560" spans="1:9" s="53" customFormat="1">
      <c r="A2560" s="49"/>
      <c r="B2560" s="50"/>
      <c r="C2560" s="51"/>
      <c r="D2560" s="49"/>
      <c r="E2560" s="52"/>
      <c r="F2560" s="52"/>
      <c r="G2560" s="52"/>
      <c r="H2560" s="52"/>
      <c r="I2560" s="52"/>
    </row>
    <row r="2561" spans="1:9" s="53" customFormat="1">
      <c r="A2561" s="49"/>
      <c r="B2561" s="50"/>
      <c r="C2561" s="51"/>
      <c r="D2561" s="49"/>
      <c r="E2561" s="52"/>
      <c r="F2561" s="52"/>
      <c r="G2561" s="52"/>
      <c r="H2561" s="52"/>
      <c r="I2561" s="52"/>
    </row>
    <row r="2562" spans="1:9" s="53" customFormat="1">
      <c r="A2562" s="49"/>
      <c r="B2562" s="50"/>
      <c r="C2562" s="51"/>
      <c r="D2562" s="49"/>
      <c r="E2562" s="52"/>
      <c r="F2562" s="52"/>
      <c r="G2562" s="52"/>
      <c r="H2562" s="52"/>
      <c r="I2562" s="52"/>
    </row>
    <row r="2563" spans="1:9" s="53" customFormat="1">
      <c r="A2563" s="49"/>
      <c r="B2563" s="50"/>
      <c r="C2563" s="51"/>
      <c r="D2563" s="49"/>
      <c r="E2563" s="52"/>
      <c r="F2563" s="52"/>
      <c r="G2563" s="52"/>
      <c r="H2563" s="52"/>
      <c r="I2563" s="52"/>
    </row>
    <row r="2564" spans="1:9" s="53" customFormat="1">
      <c r="A2564" s="49"/>
      <c r="B2564" s="50"/>
      <c r="C2564" s="51"/>
      <c r="D2564" s="49"/>
      <c r="E2564" s="52"/>
      <c r="F2564" s="52"/>
      <c r="G2564" s="52"/>
      <c r="H2564" s="52"/>
      <c r="I2564" s="52"/>
    </row>
    <row r="2565" spans="1:9" s="53" customFormat="1">
      <c r="A2565" s="49"/>
      <c r="B2565" s="50"/>
      <c r="C2565" s="51"/>
      <c r="D2565" s="49"/>
      <c r="E2565" s="52"/>
      <c r="F2565" s="52"/>
      <c r="G2565" s="52"/>
      <c r="H2565" s="52"/>
      <c r="I2565" s="52"/>
    </row>
    <row r="2566" spans="1:9" s="53" customFormat="1">
      <c r="A2566" s="49"/>
      <c r="B2566" s="50"/>
      <c r="C2566" s="51"/>
      <c r="D2566" s="49"/>
      <c r="E2566" s="52"/>
      <c r="F2566" s="52"/>
      <c r="G2566" s="52"/>
      <c r="H2566" s="52"/>
      <c r="I2566" s="52"/>
    </row>
    <row r="2567" spans="1:9" s="53" customFormat="1">
      <c r="A2567" s="49"/>
      <c r="B2567" s="50"/>
      <c r="C2567" s="51"/>
      <c r="D2567" s="49"/>
      <c r="E2567" s="52"/>
      <c r="F2567" s="52"/>
      <c r="G2567" s="52"/>
      <c r="H2567" s="52"/>
      <c r="I2567" s="52"/>
    </row>
    <row r="2568" spans="1:9" s="53" customFormat="1">
      <c r="A2568" s="49"/>
      <c r="B2568" s="50"/>
      <c r="C2568" s="51"/>
      <c r="D2568" s="49"/>
      <c r="E2568" s="52"/>
      <c r="F2568" s="52"/>
      <c r="G2568" s="52"/>
      <c r="H2568" s="52"/>
      <c r="I2568" s="52"/>
    </row>
    <row r="2569" spans="1:9" s="53" customFormat="1">
      <c r="A2569" s="49"/>
      <c r="B2569" s="50"/>
      <c r="C2569" s="51"/>
      <c r="D2569" s="49"/>
      <c r="E2569" s="52"/>
      <c r="F2569" s="52"/>
      <c r="G2569" s="52"/>
      <c r="H2569" s="52"/>
      <c r="I2569" s="52"/>
    </row>
    <row r="2570" spans="1:9" s="53" customFormat="1">
      <c r="A2570" s="49"/>
      <c r="B2570" s="50"/>
      <c r="C2570" s="51"/>
      <c r="D2570" s="49"/>
      <c r="E2570" s="52"/>
      <c r="F2570" s="52"/>
      <c r="G2570" s="52"/>
      <c r="H2570" s="52"/>
      <c r="I2570" s="52"/>
    </row>
    <row r="2571" spans="1:9" s="53" customFormat="1">
      <c r="A2571" s="49"/>
      <c r="B2571" s="50"/>
      <c r="C2571" s="51"/>
      <c r="D2571" s="49"/>
      <c r="E2571" s="52"/>
      <c r="F2571" s="52"/>
      <c r="G2571" s="52"/>
      <c r="H2571" s="52"/>
      <c r="I2571" s="52"/>
    </row>
    <row r="2572" spans="1:9" s="53" customFormat="1">
      <c r="A2572" s="49"/>
      <c r="B2572" s="50"/>
      <c r="C2572" s="51"/>
      <c r="D2572" s="49"/>
      <c r="E2572" s="52"/>
      <c r="F2572" s="52"/>
      <c r="G2572" s="52"/>
      <c r="H2572" s="52"/>
      <c r="I2572" s="52"/>
    </row>
    <row r="2573" spans="1:9" s="53" customFormat="1">
      <c r="A2573" s="49"/>
      <c r="B2573" s="50"/>
      <c r="C2573" s="51"/>
      <c r="D2573" s="49"/>
      <c r="E2573" s="52"/>
      <c r="F2573" s="52"/>
      <c r="G2573" s="52"/>
      <c r="H2573" s="52"/>
      <c r="I2573" s="52"/>
    </row>
    <row r="2574" spans="1:9" s="53" customFormat="1">
      <c r="A2574" s="49"/>
      <c r="B2574" s="50"/>
      <c r="C2574" s="51"/>
      <c r="D2574" s="49"/>
      <c r="E2574" s="52"/>
      <c r="F2574" s="52"/>
      <c r="G2574" s="52"/>
      <c r="H2574" s="52"/>
      <c r="I2574" s="52"/>
    </row>
    <row r="2575" spans="1:9" s="53" customFormat="1">
      <c r="A2575" s="49"/>
      <c r="B2575" s="50"/>
      <c r="C2575" s="51"/>
      <c r="D2575" s="49"/>
      <c r="E2575" s="52"/>
      <c r="F2575" s="52"/>
      <c r="G2575" s="52"/>
      <c r="H2575" s="52"/>
      <c r="I2575" s="52"/>
    </row>
    <row r="2576" spans="1:9" s="53" customFormat="1">
      <c r="A2576" s="49"/>
      <c r="B2576" s="50"/>
      <c r="C2576" s="51"/>
      <c r="D2576" s="49"/>
      <c r="E2576" s="52"/>
      <c r="F2576" s="52"/>
      <c r="G2576" s="52"/>
      <c r="H2576" s="52"/>
      <c r="I2576" s="52"/>
    </row>
    <row r="2577" spans="1:9" s="53" customFormat="1">
      <c r="A2577" s="49"/>
      <c r="B2577" s="50"/>
      <c r="C2577" s="51"/>
      <c r="D2577" s="49"/>
      <c r="E2577" s="52"/>
      <c r="F2577" s="52"/>
      <c r="G2577" s="52"/>
      <c r="H2577" s="52"/>
      <c r="I2577" s="52"/>
    </row>
    <row r="2578" spans="1:9" s="53" customFormat="1">
      <c r="A2578" s="49"/>
      <c r="B2578" s="50"/>
      <c r="C2578" s="51"/>
      <c r="D2578" s="49"/>
      <c r="E2578" s="52"/>
      <c r="F2578" s="52"/>
      <c r="G2578" s="52"/>
      <c r="H2578" s="52"/>
      <c r="I2578" s="52"/>
    </row>
    <row r="2579" spans="1:9" s="53" customFormat="1">
      <c r="A2579" s="49"/>
      <c r="B2579" s="50"/>
      <c r="C2579" s="51"/>
      <c r="D2579" s="49"/>
      <c r="E2579" s="52"/>
      <c r="F2579" s="52"/>
      <c r="G2579" s="52"/>
      <c r="H2579" s="52"/>
      <c r="I2579" s="52"/>
    </row>
    <row r="2580" spans="1:9" s="53" customFormat="1">
      <c r="A2580" s="49"/>
      <c r="B2580" s="50"/>
      <c r="C2580" s="51"/>
      <c r="D2580" s="49"/>
      <c r="E2580" s="52"/>
      <c r="F2580" s="52"/>
      <c r="G2580" s="52"/>
      <c r="H2580" s="52"/>
      <c r="I2580" s="52"/>
    </row>
    <row r="2581" spans="1:9" s="53" customFormat="1">
      <c r="A2581" s="49"/>
      <c r="B2581" s="50"/>
      <c r="C2581" s="51"/>
      <c r="D2581" s="49"/>
      <c r="E2581" s="52"/>
      <c r="F2581" s="52"/>
      <c r="G2581" s="52"/>
      <c r="H2581" s="52"/>
      <c r="I2581" s="52"/>
    </row>
    <row r="2582" spans="1:9" s="53" customFormat="1">
      <c r="A2582" s="49"/>
      <c r="B2582" s="50"/>
      <c r="C2582" s="51"/>
      <c r="D2582" s="49"/>
      <c r="E2582" s="52"/>
      <c r="F2582" s="52"/>
      <c r="G2582" s="52"/>
      <c r="H2582" s="52"/>
      <c r="I2582" s="52"/>
    </row>
    <row r="2583" spans="1:9" s="53" customFormat="1">
      <c r="A2583" s="49"/>
      <c r="B2583" s="50"/>
      <c r="C2583" s="51"/>
      <c r="D2583" s="49"/>
      <c r="E2583" s="52"/>
      <c r="F2583" s="52"/>
      <c r="G2583" s="52"/>
      <c r="H2583" s="52"/>
      <c r="I2583" s="52"/>
    </row>
    <row r="2584" spans="1:9" s="53" customFormat="1">
      <c r="A2584" s="49"/>
      <c r="B2584" s="50"/>
      <c r="C2584" s="51"/>
      <c r="D2584" s="49"/>
      <c r="E2584" s="52"/>
      <c r="F2584" s="52"/>
      <c r="G2584" s="52"/>
      <c r="H2584" s="52"/>
      <c r="I2584" s="52"/>
    </row>
    <row r="2585" spans="1:9" s="53" customFormat="1">
      <c r="A2585" s="49"/>
      <c r="B2585" s="50"/>
      <c r="C2585" s="51"/>
      <c r="D2585" s="49"/>
      <c r="E2585" s="52"/>
      <c r="F2585" s="52"/>
      <c r="G2585" s="52"/>
      <c r="H2585" s="52"/>
      <c r="I2585" s="52"/>
    </row>
    <row r="2586" spans="1:9" s="53" customFormat="1">
      <c r="A2586" s="49"/>
      <c r="B2586" s="50"/>
      <c r="C2586" s="51"/>
      <c r="D2586" s="49"/>
      <c r="E2586" s="52"/>
      <c r="F2586" s="52"/>
      <c r="G2586" s="52"/>
      <c r="H2586" s="52"/>
      <c r="I2586" s="52"/>
    </row>
    <row r="2587" spans="1:9" s="53" customFormat="1">
      <c r="A2587" s="49"/>
      <c r="B2587" s="50"/>
      <c r="C2587" s="51"/>
      <c r="D2587" s="49"/>
      <c r="E2587" s="52"/>
      <c r="F2587" s="52"/>
      <c r="G2587" s="52"/>
      <c r="H2587" s="52"/>
      <c r="I2587" s="52"/>
    </row>
    <row r="2588" spans="1:9" s="53" customFormat="1">
      <c r="A2588" s="49"/>
      <c r="B2588" s="50"/>
      <c r="C2588" s="51"/>
      <c r="D2588" s="49"/>
      <c r="E2588" s="52"/>
      <c r="F2588" s="52"/>
      <c r="G2588" s="52"/>
      <c r="H2588" s="52"/>
      <c r="I2588" s="52"/>
    </row>
    <row r="2589" spans="1:9" s="53" customFormat="1">
      <c r="A2589" s="49"/>
      <c r="B2589" s="50"/>
      <c r="C2589" s="51"/>
      <c r="D2589" s="49"/>
      <c r="E2589" s="52"/>
      <c r="F2589" s="52"/>
      <c r="G2589" s="52"/>
      <c r="H2589" s="52"/>
      <c r="I2589" s="52"/>
    </row>
    <row r="2590" spans="1:9" s="53" customFormat="1">
      <c r="A2590" s="49"/>
      <c r="B2590" s="50"/>
      <c r="C2590" s="51"/>
      <c r="D2590" s="49"/>
      <c r="E2590" s="52"/>
      <c r="F2590" s="52"/>
      <c r="G2590" s="52"/>
      <c r="H2590" s="52"/>
      <c r="I2590" s="52"/>
    </row>
    <row r="2591" spans="1:9" s="53" customFormat="1">
      <c r="A2591" s="49"/>
      <c r="B2591" s="50"/>
      <c r="C2591" s="51"/>
      <c r="D2591" s="49"/>
      <c r="E2591" s="52"/>
      <c r="F2591" s="52"/>
      <c r="G2591" s="52"/>
      <c r="H2591" s="52"/>
      <c r="I2591" s="52"/>
    </row>
    <row r="2592" spans="1:9" s="53" customFormat="1">
      <c r="A2592" s="49"/>
      <c r="B2592" s="50"/>
      <c r="C2592" s="51"/>
      <c r="D2592" s="49"/>
      <c r="E2592" s="52"/>
      <c r="F2592" s="52"/>
      <c r="G2592" s="52"/>
      <c r="H2592" s="52"/>
      <c r="I2592" s="52"/>
    </row>
    <row r="2593" spans="1:9" s="53" customFormat="1">
      <c r="A2593" s="49"/>
      <c r="B2593" s="50"/>
      <c r="C2593" s="51"/>
      <c r="D2593" s="49"/>
      <c r="E2593" s="52"/>
      <c r="F2593" s="52"/>
      <c r="G2593" s="52"/>
      <c r="H2593" s="52"/>
      <c r="I2593" s="52"/>
    </row>
    <row r="2594" spans="1:9" s="53" customFormat="1">
      <c r="A2594" s="49"/>
      <c r="B2594" s="50"/>
      <c r="C2594" s="51"/>
      <c r="D2594" s="49"/>
      <c r="E2594" s="52"/>
      <c r="F2594" s="52"/>
      <c r="G2594" s="52"/>
      <c r="H2594" s="52"/>
      <c r="I2594" s="52"/>
    </row>
    <row r="2595" spans="1:9" s="53" customFormat="1">
      <c r="A2595" s="49"/>
      <c r="B2595" s="50"/>
      <c r="C2595" s="51"/>
      <c r="D2595" s="49"/>
      <c r="E2595" s="52"/>
      <c r="F2595" s="52"/>
      <c r="G2595" s="52"/>
      <c r="H2595" s="52"/>
      <c r="I2595" s="52"/>
    </row>
    <row r="2596" spans="1:9" s="53" customFormat="1">
      <c r="A2596" s="49"/>
      <c r="B2596" s="50"/>
      <c r="C2596" s="51"/>
      <c r="D2596" s="49"/>
      <c r="E2596" s="52"/>
      <c r="F2596" s="52"/>
      <c r="G2596" s="52"/>
      <c r="H2596" s="52"/>
      <c r="I2596" s="52"/>
    </row>
    <row r="2597" spans="1:9" s="53" customFormat="1">
      <c r="A2597" s="49"/>
      <c r="B2597" s="50"/>
      <c r="C2597" s="51"/>
      <c r="D2597" s="49"/>
      <c r="E2597" s="52"/>
      <c r="F2597" s="52"/>
      <c r="G2597" s="52"/>
      <c r="H2597" s="52"/>
      <c r="I2597" s="52"/>
    </row>
    <row r="2598" spans="1:9" s="53" customFormat="1">
      <c r="A2598" s="49"/>
      <c r="B2598" s="50"/>
      <c r="C2598" s="51"/>
      <c r="D2598" s="49"/>
      <c r="E2598" s="52"/>
      <c r="F2598" s="52"/>
      <c r="G2598" s="52"/>
      <c r="H2598" s="52"/>
      <c r="I2598" s="52"/>
    </row>
    <row r="2599" spans="1:9" s="53" customFormat="1">
      <c r="A2599" s="49"/>
      <c r="B2599" s="50"/>
      <c r="C2599" s="51"/>
      <c r="D2599" s="49"/>
      <c r="E2599" s="52"/>
      <c r="F2599" s="52"/>
      <c r="G2599" s="52"/>
      <c r="H2599" s="52"/>
      <c r="I2599" s="52"/>
    </row>
    <row r="2600" spans="1:9" s="53" customFormat="1">
      <c r="A2600" s="49"/>
      <c r="B2600" s="50"/>
      <c r="C2600" s="51"/>
      <c r="D2600" s="49"/>
      <c r="E2600" s="52"/>
      <c r="F2600" s="52"/>
      <c r="G2600" s="52"/>
      <c r="H2600" s="52"/>
      <c r="I2600" s="52"/>
    </row>
    <row r="2601" spans="1:9" s="53" customFormat="1">
      <c r="A2601" s="49"/>
      <c r="B2601" s="50"/>
      <c r="C2601" s="51"/>
      <c r="D2601" s="49"/>
      <c r="E2601" s="52"/>
      <c r="F2601" s="52"/>
      <c r="G2601" s="52"/>
      <c r="H2601" s="52"/>
      <c r="I2601" s="52"/>
    </row>
    <row r="2602" spans="1:9" s="53" customFormat="1">
      <c r="A2602" s="49"/>
      <c r="B2602" s="50"/>
      <c r="C2602" s="51"/>
      <c r="D2602" s="49"/>
      <c r="E2602" s="52"/>
      <c r="F2602" s="52"/>
      <c r="G2602" s="52"/>
      <c r="H2602" s="52"/>
      <c r="I2602" s="52"/>
    </row>
    <row r="2603" spans="1:9" s="53" customFormat="1">
      <c r="A2603" s="49"/>
      <c r="B2603" s="50"/>
      <c r="C2603" s="51"/>
      <c r="D2603" s="49"/>
      <c r="E2603" s="52"/>
      <c r="F2603" s="52"/>
      <c r="G2603" s="52"/>
      <c r="H2603" s="52"/>
      <c r="I2603" s="52"/>
    </row>
    <row r="2604" spans="1:9" s="53" customFormat="1">
      <c r="A2604" s="49"/>
      <c r="B2604" s="50"/>
      <c r="C2604" s="51"/>
      <c r="D2604" s="49"/>
      <c r="E2604" s="52"/>
      <c r="F2604" s="52"/>
      <c r="G2604" s="52"/>
      <c r="H2604" s="52"/>
      <c r="I2604" s="52"/>
    </row>
    <row r="2605" spans="1:9" s="53" customFormat="1">
      <c r="A2605" s="49"/>
      <c r="B2605" s="50"/>
      <c r="C2605" s="51"/>
      <c r="D2605" s="49"/>
      <c r="E2605" s="52"/>
      <c r="F2605" s="52"/>
      <c r="G2605" s="52"/>
      <c r="H2605" s="52"/>
      <c r="I2605" s="52"/>
    </row>
    <row r="2606" spans="1:9" s="53" customFormat="1">
      <c r="A2606" s="49"/>
      <c r="B2606" s="50"/>
      <c r="C2606" s="51"/>
      <c r="D2606" s="49"/>
      <c r="E2606" s="52"/>
      <c r="F2606" s="52"/>
      <c r="G2606" s="52"/>
      <c r="H2606" s="52"/>
      <c r="I2606" s="52"/>
    </row>
    <row r="2607" spans="1:9" s="53" customFormat="1">
      <c r="A2607" s="49"/>
      <c r="B2607" s="50"/>
      <c r="C2607" s="51"/>
      <c r="D2607" s="49"/>
      <c r="E2607" s="52"/>
      <c r="F2607" s="52"/>
      <c r="G2607" s="52"/>
      <c r="H2607" s="52"/>
      <c r="I2607" s="52"/>
    </row>
    <row r="2608" spans="1:9" s="53" customFormat="1">
      <c r="A2608" s="49"/>
      <c r="B2608" s="50"/>
      <c r="C2608" s="51"/>
      <c r="D2608" s="49"/>
      <c r="E2608" s="52"/>
      <c r="F2608" s="52"/>
      <c r="G2608" s="52"/>
      <c r="H2608" s="52"/>
      <c r="I2608" s="52"/>
    </row>
    <row r="2609" spans="1:9" s="53" customFormat="1">
      <c r="A2609" s="49"/>
      <c r="B2609" s="50"/>
      <c r="C2609" s="51"/>
      <c r="D2609" s="49"/>
      <c r="E2609" s="52"/>
      <c r="F2609" s="52"/>
      <c r="G2609" s="52"/>
      <c r="H2609" s="52"/>
      <c r="I2609" s="52"/>
    </row>
    <row r="2610" spans="1:9" s="53" customFormat="1">
      <c r="A2610" s="49"/>
      <c r="B2610" s="50"/>
      <c r="C2610" s="51"/>
      <c r="D2610" s="49"/>
      <c r="E2610" s="52"/>
      <c r="F2610" s="52"/>
      <c r="G2610" s="52"/>
      <c r="H2610" s="52"/>
      <c r="I2610" s="52"/>
    </row>
    <row r="2611" spans="1:9" s="53" customFormat="1">
      <c r="A2611" s="49"/>
      <c r="B2611" s="50"/>
      <c r="C2611" s="51"/>
      <c r="D2611" s="49"/>
      <c r="E2611" s="52"/>
      <c r="F2611" s="52"/>
      <c r="G2611" s="52"/>
      <c r="H2611" s="52"/>
      <c r="I2611" s="52"/>
    </row>
    <row r="2612" spans="1:9" s="53" customFormat="1">
      <c r="A2612" s="49"/>
      <c r="B2612" s="50"/>
      <c r="C2612" s="51"/>
      <c r="D2612" s="49"/>
      <c r="E2612" s="52"/>
      <c r="F2612" s="52"/>
      <c r="G2612" s="52"/>
      <c r="H2612" s="52"/>
      <c r="I2612" s="52"/>
    </row>
    <row r="2613" spans="1:9" s="53" customFormat="1">
      <c r="A2613" s="49"/>
      <c r="B2613" s="50"/>
      <c r="C2613" s="51"/>
      <c r="D2613" s="49"/>
      <c r="E2613" s="52"/>
      <c r="F2613" s="52"/>
      <c r="G2613" s="52"/>
      <c r="H2613" s="52"/>
      <c r="I2613" s="52"/>
    </row>
    <row r="2614" spans="1:9" s="53" customFormat="1">
      <c r="A2614" s="49"/>
      <c r="B2614" s="50"/>
      <c r="C2614" s="51"/>
      <c r="D2614" s="49"/>
      <c r="E2614" s="52"/>
      <c r="F2614" s="52"/>
      <c r="G2614" s="52"/>
      <c r="H2614" s="52"/>
      <c r="I2614" s="52"/>
    </row>
    <row r="2615" spans="1:9" s="53" customFormat="1">
      <c r="A2615" s="49"/>
      <c r="B2615" s="50"/>
      <c r="C2615" s="51"/>
      <c r="D2615" s="49"/>
      <c r="E2615" s="52"/>
      <c r="F2615" s="52"/>
      <c r="G2615" s="52"/>
      <c r="H2615" s="52"/>
      <c r="I2615" s="52"/>
    </row>
    <row r="2616" spans="1:9" s="53" customFormat="1">
      <c r="A2616" s="49"/>
      <c r="B2616" s="50"/>
      <c r="C2616" s="51"/>
      <c r="D2616" s="49"/>
      <c r="E2616" s="52"/>
      <c r="F2616" s="52"/>
      <c r="G2616" s="52"/>
      <c r="H2616" s="52"/>
      <c r="I2616" s="52"/>
    </row>
    <row r="2617" spans="1:9" s="53" customFormat="1">
      <c r="A2617" s="49"/>
      <c r="B2617" s="50"/>
      <c r="C2617" s="51"/>
      <c r="D2617" s="49"/>
      <c r="E2617" s="52"/>
      <c r="F2617" s="52"/>
      <c r="G2617" s="52"/>
      <c r="H2617" s="52"/>
      <c r="I2617" s="52"/>
    </row>
    <row r="2618" spans="1:9" s="53" customFormat="1">
      <c r="A2618" s="49"/>
      <c r="B2618" s="50"/>
      <c r="C2618" s="51"/>
      <c r="D2618" s="49"/>
      <c r="E2618" s="52"/>
      <c r="F2618" s="52"/>
      <c r="G2618" s="52"/>
      <c r="H2618" s="52"/>
      <c r="I2618" s="52"/>
    </row>
    <row r="2619" spans="1:9" s="53" customFormat="1">
      <c r="A2619" s="49"/>
      <c r="B2619" s="50"/>
      <c r="C2619" s="51"/>
      <c r="D2619" s="49"/>
      <c r="E2619" s="52"/>
      <c r="F2619" s="52"/>
      <c r="G2619" s="52"/>
      <c r="H2619" s="52"/>
      <c r="I2619" s="52"/>
    </row>
    <row r="2620" spans="1:9" s="53" customFormat="1">
      <c r="A2620" s="49"/>
      <c r="B2620" s="50"/>
      <c r="C2620" s="51"/>
      <c r="D2620" s="49"/>
      <c r="E2620" s="52"/>
      <c r="F2620" s="52"/>
      <c r="G2620" s="52"/>
      <c r="H2620" s="52"/>
      <c r="I2620" s="52"/>
    </row>
    <row r="2621" spans="1:9" s="53" customFormat="1">
      <c r="A2621" s="49"/>
      <c r="B2621" s="50"/>
      <c r="C2621" s="51"/>
      <c r="D2621" s="49"/>
      <c r="E2621" s="52"/>
      <c r="F2621" s="52"/>
      <c r="G2621" s="52"/>
      <c r="H2621" s="52"/>
      <c r="I2621" s="52"/>
    </row>
    <row r="2622" spans="1:9" s="53" customFormat="1">
      <c r="A2622" s="49"/>
      <c r="B2622" s="50"/>
      <c r="C2622" s="51"/>
      <c r="D2622" s="49"/>
      <c r="E2622" s="52"/>
      <c r="F2622" s="52"/>
      <c r="G2622" s="52"/>
      <c r="H2622" s="52"/>
      <c r="I2622" s="52"/>
    </row>
    <row r="2623" spans="1:9" s="53" customFormat="1">
      <c r="A2623" s="49"/>
      <c r="B2623" s="50"/>
      <c r="C2623" s="51"/>
      <c r="D2623" s="49"/>
      <c r="E2623" s="52"/>
      <c r="F2623" s="52"/>
      <c r="G2623" s="52"/>
      <c r="H2623" s="52"/>
      <c r="I2623" s="52"/>
    </row>
    <row r="2624" spans="1:9" s="53" customFormat="1">
      <c r="A2624" s="49"/>
      <c r="B2624" s="50"/>
      <c r="C2624" s="51"/>
      <c r="D2624" s="49"/>
      <c r="E2624" s="52"/>
      <c r="F2624" s="52"/>
      <c r="G2624" s="52"/>
      <c r="H2624" s="52"/>
      <c r="I2624" s="52"/>
    </row>
    <row r="2625" spans="1:9" s="53" customFormat="1">
      <c r="A2625" s="49"/>
      <c r="B2625" s="50"/>
      <c r="C2625" s="51"/>
      <c r="D2625" s="49"/>
      <c r="E2625" s="52"/>
      <c r="F2625" s="52"/>
      <c r="G2625" s="52"/>
      <c r="H2625" s="52"/>
      <c r="I2625" s="52"/>
    </row>
    <row r="2626" spans="1:9" s="53" customFormat="1">
      <c r="A2626" s="49"/>
      <c r="B2626" s="50"/>
      <c r="C2626" s="51"/>
      <c r="D2626" s="49"/>
      <c r="E2626" s="52"/>
      <c r="F2626" s="52"/>
      <c r="G2626" s="52"/>
      <c r="H2626" s="52"/>
      <c r="I2626" s="52"/>
    </row>
    <row r="2627" spans="1:9" s="53" customFormat="1">
      <c r="A2627" s="49"/>
      <c r="B2627" s="50"/>
      <c r="C2627" s="51"/>
      <c r="D2627" s="49"/>
      <c r="E2627" s="52"/>
      <c r="F2627" s="52"/>
      <c r="G2627" s="52"/>
      <c r="H2627" s="52"/>
      <c r="I2627" s="52"/>
    </row>
    <row r="2628" spans="1:9" s="53" customFormat="1">
      <c r="A2628" s="49"/>
      <c r="B2628" s="50"/>
      <c r="C2628" s="51"/>
      <c r="D2628" s="49"/>
      <c r="E2628" s="52"/>
      <c r="F2628" s="52"/>
      <c r="G2628" s="52"/>
      <c r="H2628" s="52"/>
      <c r="I2628" s="52"/>
    </row>
    <row r="2629" spans="1:9" s="53" customFormat="1">
      <c r="A2629" s="49"/>
      <c r="B2629" s="50"/>
      <c r="C2629" s="51"/>
      <c r="D2629" s="49"/>
      <c r="E2629" s="52"/>
      <c r="F2629" s="52"/>
      <c r="G2629" s="52"/>
      <c r="H2629" s="52"/>
      <c r="I2629" s="52"/>
    </row>
    <row r="2630" spans="1:9" s="53" customFormat="1">
      <c r="A2630" s="49"/>
      <c r="B2630" s="50"/>
      <c r="C2630" s="51"/>
      <c r="D2630" s="49"/>
      <c r="E2630" s="52"/>
      <c r="F2630" s="52"/>
      <c r="G2630" s="52"/>
      <c r="H2630" s="52"/>
      <c r="I2630" s="52"/>
    </row>
    <row r="2631" spans="1:9" s="53" customFormat="1">
      <c r="A2631" s="49"/>
      <c r="B2631" s="50"/>
      <c r="C2631" s="51"/>
      <c r="D2631" s="49"/>
      <c r="E2631" s="52"/>
      <c r="F2631" s="52"/>
      <c r="G2631" s="52"/>
      <c r="H2631" s="52"/>
      <c r="I2631" s="52"/>
    </row>
    <row r="2632" spans="1:9" s="53" customFormat="1">
      <c r="A2632" s="49"/>
      <c r="B2632" s="50"/>
      <c r="C2632" s="51"/>
      <c r="D2632" s="49"/>
      <c r="E2632" s="52"/>
      <c r="F2632" s="52"/>
      <c r="G2632" s="52"/>
      <c r="H2632" s="52"/>
      <c r="I2632" s="52"/>
    </row>
    <row r="2633" spans="1:9" s="53" customFormat="1">
      <c r="A2633" s="49"/>
      <c r="B2633" s="50"/>
      <c r="C2633" s="51"/>
      <c r="D2633" s="49"/>
      <c r="E2633" s="52"/>
      <c r="F2633" s="52"/>
      <c r="G2633" s="52"/>
      <c r="H2633" s="52"/>
      <c r="I2633" s="52"/>
    </row>
    <row r="2634" spans="1:9" s="53" customFormat="1">
      <c r="A2634" s="49"/>
      <c r="B2634" s="50"/>
      <c r="C2634" s="51"/>
      <c r="D2634" s="49"/>
      <c r="E2634" s="52"/>
      <c r="F2634" s="52"/>
      <c r="G2634" s="52"/>
      <c r="H2634" s="52"/>
      <c r="I2634" s="52"/>
    </row>
    <row r="2635" spans="1:9" s="53" customFormat="1">
      <c r="A2635" s="49"/>
      <c r="B2635" s="50"/>
      <c r="C2635" s="51"/>
      <c r="D2635" s="49"/>
      <c r="E2635" s="52"/>
      <c r="F2635" s="52"/>
      <c r="G2635" s="52"/>
      <c r="H2635" s="52"/>
      <c r="I2635" s="52"/>
    </row>
    <row r="2636" spans="1:9" s="53" customFormat="1">
      <c r="A2636" s="49"/>
      <c r="B2636" s="50"/>
      <c r="C2636" s="51"/>
      <c r="D2636" s="49"/>
      <c r="E2636" s="52"/>
      <c r="F2636" s="52"/>
      <c r="G2636" s="52"/>
      <c r="H2636" s="52"/>
      <c r="I2636" s="52"/>
    </row>
    <row r="2637" spans="1:9" s="53" customFormat="1">
      <c r="A2637" s="49"/>
      <c r="B2637" s="50"/>
      <c r="C2637" s="51"/>
      <c r="D2637" s="49"/>
      <c r="E2637" s="52"/>
      <c r="F2637" s="52"/>
      <c r="G2637" s="52"/>
      <c r="H2637" s="52"/>
      <c r="I2637" s="52"/>
    </row>
    <row r="2638" spans="1:9" s="53" customFormat="1">
      <c r="A2638" s="49"/>
      <c r="B2638" s="50"/>
      <c r="C2638" s="51"/>
      <c r="D2638" s="49"/>
      <c r="E2638" s="52"/>
      <c r="F2638" s="52"/>
      <c r="G2638" s="52"/>
      <c r="H2638" s="52"/>
      <c r="I2638" s="52"/>
    </row>
    <row r="2639" spans="1:9" s="53" customFormat="1">
      <c r="A2639" s="49"/>
      <c r="B2639" s="50"/>
      <c r="C2639" s="51"/>
      <c r="D2639" s="49"/>
      <c r="E2639" s="52"/>
      <c r="F2639" s="52"/>
      <c r="G2639" s="52"/>
      <c r="H2639" s="52"/>
      <c r="I2639" s="52"/>
    </row>
    <row r="2640" spans="1:9" s="53" customFormat="1">
      <c r="A2640" s="49"/>
      <c r="B2640" s="50"/>
      <c r="C2640" s="51"/>
      <c r="D2640" s="49"/>
      <c r="E2640" s="52"/>
      <c r="F2640" s="52"/>
      <c r="G2640" s="52"/>
      <c r="H2640" s="52"/>
      <c r="I2640" s="52"/>
    </row>
    <row r="2641" spans="1:9" s="53" customFormat="1">
      <c r="A2641" s="49"/>
      <c r="B2641" s="50"/>
      <c r="C2641" s="51"/>
      <c r="D2641" s="49"/>
      <c r="E2641" s="52"/>
      <c r="F2641" s="52"/>
      <c r="G2641" s="52"/>
      <c r="H2641" s="52"/>
      <c r="I2641" s="52"/>
    </row>
    <row r="2642" spans="1:9" s="53" customFormat="1">
      <c r="A2642" s="49"/>
      <c r="B2642" s="50"/>
      <c r="C2642" s="51"/>
      <c r="D2642" s="49"/>
      <c r="E2642" s="52"/>
      <c r="F2642" s="52"/>
      <c r="G2642" s="52"/>
      <c r="H2642" s="52"/>
      <c r="I2642" s="52"/>
    </row>
    <row r="2643" spans="1:9" s="53" customFormat="1">
      <c r="A2643" s="49"/>
      <c r="B2643" s="50"/>
      <c r="C2643" s="51"/>
      <c r="D2643" s="49"/>
      <c r="E2643" s="52"/>
      <c r="F2643" s="52"/>
      <c r="G2643" s="52"/>
      <c r="H2643" s="52"/>
      <c r="I2643" s="52"/>
    </row>
    <row r="2644" spans="1:9" s="53" customFormat="1">
      <c r="A2644" s="49"/>
      <c r="B2644" s="50"/>
      <c r="C2644" s="51"/>
      <c r="D2644" s="49"/>
      <c r="E2644" s="52"/>
      <c r="F2644" s="52"/>
      <c r="G2644" s="52"/>
      <c r="H2644" s="52"/>
      <c r="I2644" s="52"/>
    </row>
    <row r="2645" spans="1:9" s="53" customFormat="1">
      <c r="A2645" s="49"/>
      <c r="B2645" s="50"/>
      <c r="C2645" s="51"/>
      <c r="D2645" s="49"/>
      <c r="E2645" s="52"/>
      <c r="F2645" s="52"/>
      <c r="G2645" s="52"/>
      <c r="H2645" s="52"/>
      <c r="I2645" s="52"/>
    </row>
    <row r="2646" spans="1:9" s="53" customFormat="1">
      <c r="A2646" s="49"/>
      <c r="B2646" s="50"/>
      <c r="C2646" s="51"/>
      <c r="D2646" s="49"/>
      <c r="E2646" s="52"/>
      <c r="F2646" s="52"/>
      <c r="G2646" s="52"/>
      <c r="H2646" s="52"/>
      <c r="I2646" s="52"/>
    </row>
    <row r="2647" spans="1:9" s="53" customFormat="1">
      <c r="A2647" s="49"/>
      <c r="B2647" s="50"/>
      <c r="C2647" s="51"/>
      <c r="D2647" s="49"/>
      <c r="E2647" s="52"/>
      <c r="F2647" s="52"/>
      <c r="G2647" s="52"/>
      <c r="H2647" s="52"/>
      <c r="I2647" s="52"/>
    </row>
    <row r="2648" spans="1:9" s="53" customFormat="1">
      <c r="A2648" s="49"/>
      <c r="B2648" s="50"/>
      <c r="C2648" s="51"/>
      <c r="D2648" s="49"/>
      <c r="E2648" s="52"/>
      <c r="F2648" s="52"/>
      <c r="G2648" s="52"/>
      <c r="H2648" s="52"/>
      <c r="I2648" s="52"/>
    </row>
    <row r="2649" spans="1:9" s="53" customFormat="1">
      <c r="A2649" s="49"/>
      <c r="B2649" s="50"/>
      <c r="C2649" s="51"/>
      <c r="D2649" s="49"/>
      <c r="E2649" s="52"/>
      <c r="F2649" s="52"/>
      <c r="G2649" s="52"/>
      <c r="H2649" s="52"/>
      <c r="I2649" s="52"/>
    </row>
    <row r="2650" spans="1:9" s="53" customFormat="1">
      <c r="A2650" s="49"/>
      <c r="B2650" s="50"/>
      <c r="C2650" s="51"/>
      <c r="D2650" s="49"/>
      <c r="E2650" s="52"/>
      <c r="F2650" s="52"/>
      <c r="G2650" s="52"/>
      <c r="H2650" s="52"/>
      <c r="I2650" s="52"/>
    </row>
    <row r="2651" spans="1:9" s="53" customFormat="1">
      <c r="A2651" s="49"/>
      <c r="B2651" s="50"/>
      <c r="C2651" s="51"/>
      <c r="D2651" s="49"/>
      <c r="E2651" s="52"/>
      <c r="F2651" s="52"/>
      <c r="G2651" s="52"/>
      <c r="H2651" s="52"/>
      <c r="I2651" s="52"/>
    </row>
    <row r="2652" spans="1:9" s="53" customFormat="1">
      <c r="A2652" s="49"/>
      <c r="B2652" s="50"/>
      <c r="C2652" s="51"/>
      <c r="D2652" s="49"/>
      <c r="E2652" s="52"/>
      <c r="F2652" s="52"/>
      <c r="G2652" s="52"/>
      <c r="H2652" s="52"/>
      <c r="I2652" s="52"/>
    </row>
    <row r="2653" spans="1:9" s="53" customFormat="1">
      <c r="A2653" s="49"/>
      <c r="B2653" s="50"/>
      <c r="C2653" s="51"/>
      <c r="D2653" s="49"/>
      <c r="E2653" s="52"/>
      <c r="F2653" s="52"/>
      <c r="G2653" s="52"/>
      <c r="H2653" s="52"/>
      <c r="I2653" s="52"/>
    </row>
    <row r="2654" spans="1:9" s="53" customFormat="1">
      <c r="A2654" s="49"/>
      <c r="B2654" s="50"/>
      <c r="C2654" s="51"/>
      <c r="D2654" s="49"/>
      <c r="E2654" s="52"/>
      <c r="F2654" s="52"/>
      <c r="G2654" s="52"/>
      <c r="H2654" s="52"/>
      <c r="I2654" s="52"/>
    </row>
    <row r="2655" spans="1:9" s="53" customFormat="1">
      <c r="A2655" s="49"/>
      <c r="B2655" s="50"/>
      <c r="C2655" s="51"/>
      <c r="D2655" s="49"/>
      <c r="E2655" s="52"/>
      <c r="F2655" s="52"/>
      <c r="G2655" s="52"/>
      <c r="H2655" s="52"/>
      <c r="I2655" s="52"/>
    </row>
    <row r="2656" spans="1:9" s="53" customFormat="1">
      <c r="A2656" s="49"/>
      <c r="B2656" s="50"/>
      <c r="C2656" s="51"/>
      <c r="D2656" s="49"/>
      <c r="E2656" s="52"/>
      <c r="F2656" s="52"/>
      <c r="G2656" s="52"/>
      <c r="H2656" s="52"/>
      <c r="I2656" s="52"/>
    </row>
    <row r="2657" spans="1:9" s="53" customFormat="1">
      <c r="A2657" s="49"/>
      <c r="B2657" s="50"/>
      <c r="C2657" s="51"/>
      <c r="D2657" s="49"/>
      <c r="E2657" s="52"/>
      <c r="F2657" s="52"/>
      <c r="G2657" s="52"/>
      <c r="H2657" s="52"/>
      <c r="I2657" s="52"/>
    </row>
    <row r="2658" spans="1:9" s="53" customFormat="1">
      <c r="A2658" s="49"/>
      <c r="B2658" s="50"/>
      <c r="C2658" s="51"/>
      <c r="D2658" s="49"/>
      <c r="E2658" s="52"/>
      <c r="F2658" s="52"/>
      <c r="G2658" s="52"/>
      <c r="H2658" s="52"/>
      <c r="I2658" s="52"/>
    </row>
    <row r="2659" spans="1:9" s="53" customFormat="1">
      <c r="A2659" s="49"/>
      <c r="B2659" s="50"/>
      <c r="C2659" s="51"/>
      <c r="D2659" s="49"/>
      <c r="E2659" s="52"/>
      <c r="F2659" s="52"/>
      <c r="G2659" s="52"/>
      <c r="H2659" s="52"/>
      <c r="I2659" s="52"/>
    </row>
    <row r="2660" spans="1:9" s="53" customFormat="1">
      <c r="A2660" s="49"/>
      <c r="B2660" s="50"/>
      <c r="C2660" s="51"/>
      <c r="D2660" s="49"/>
      <c r="E2660" s="52"/>
      <c r="F2660" s="52"/>
      <c r="G2660" s="52"/>
      <c r="H2660" s="52"/>
      <c r="I2660" s="52"/>
    </row>
    <row r="2661" spans="1:9" s="53" customFormat="1">
      <c r="A2661" s="49"/>
      <c r="B2661" s="50"/>
      <c r="C2661" s="51"/>
      <c r="D2661" s="49"/>
      <c r="E2661" s="52"/>
      <c r="F2661" s="52"/>
      <c r="G2661" s="52"/>
      <c r="H2661" s="52"/>
      <c r="I2661" s="52"/>
    </row>
    <row r="2662" spans="1:9" s="53" customFormat="1">
      <c r="A2662" s="49"/>
      <c r="B2662" s="50"/>
      <c r="C2662" s="51"/>
      <c r="D2662" s="49"/>
      <c r="E2662" s="52"/>
      <c r="F2662" s="52"/>
      <c r="G2662" s="52"/>
      <c r="H2662" s="52"/>
      <c r="I2662" s="52"/>
    </row>
    <row r="2663" spans="1:9" s="53" customFormat="1">
      <c r="A2663" s="49"/>
      <c r="B2663" s="50"/>
      <c r="C2663" s="51"/>
      <c r="D2663" s="49"/>
      <c r="E2663" s="52"/>
      <c r="F2663" s="52"/>
      <c r="G2663" s="52"/>
      <c r="H2663" s="52"/>
      <c r="I2663" s="52"/>
    </row>
    <row r="2664" spans="1:9" s="53" customFormat="1">
      <c r="A2664" s="49"/>
      <c r="B2664" s="50"/>
      <c r="C2664" s="51"/>
      <c r="D2664" s="49"/>
      <c r="E2664" s="52"/>
      <c r="F2664" s="52"/>
      <c r="G2664" s="52"/>
      <c r="H2664" s="52"/>
      <c r="I2664" s="52"/>
    </row>
    <row r="2665" spans="1:9" s="53" customFormat="1">
      <c r="A2665" s="49"/>
      <c r="B2665" s="50"/>
      <c r="C2665" s="51"/>
      <c r="D2665" s="49"/>
      <c r="E2665" s="52"/>
      <c r="F2665" s="52"/>
      <c r="G2665" s="52"/>
      <c r="H2665" s="52"/>
      <c r="I2665" s="52"/>
    </row>
    <row r="2666" spans="1:9" s="53" customFormat="1">
      <c r="A2666" s="49"/>
      <c r="B2666" s="50"/>
      <c r="C2666" s="51"/>
      <c r="D2666" s="49"/>
      <c r="E2666" s="52"/>
      <c r="F2666" s="52"/>
      <c r="G2666" s="52"/>
      <c r="H2666" s="52"/>
      <c r="I2666" s="52"/>
    </row>
    <row r="2667" spans="1:9" s="53" customFormat="1">
      <c r="A2667" s="49"/>
      <c r="B2667" s="50"/>
      <c r="C2667" s="51"/>
      <c r="D2667" s="49"/>
      <c r="E2667" s="52"/>
      <c r="F2667" s="52"/>
      <c r="G2667" s="52"/>
      <c r="H2667" s="52"/>
      <c r="I2667" s="52"/>
    </row>
    <row r="2668" spans="1:9" s="53" customFormat="1">
      <c r="A2668" s="49"/>
      <c r="B2668" s="50"/>
      <c r="C2668" s="51"/>
      <c r="D2668" s="49"/>
      <c r="E2668" s="52"/>
      <c r="F2668" s="52"/>
      <c r="G2668" s="52"/>
      <c r="H2668" s="52"/>
      <c r="I2668" s="52"/>
    </row>
    <row r="2669" spans="1:9" s="53" customFormat="1">
      <c r="A2669" s="49"/>
      <c r="B2669" s="50"/>
      <c r="C2669" s="51"/>
      <c r="D2669" s="49"/>
      <c r="E2669" s="52"/>
      <c r="F2669" s="52"/>
      <c r="G2669" s="52"/>
      <c r="H2669" s="52"/>
      <c r="I2669" s="52"/>
    </row>
    <row r="2670" spans="1:9" s="53" customFormat="1">
      <c r="A2670" s="49"/>
      <c r="B2670" s="50"/>
      <c r="C2670" s="51"/>
      <c r="D2670" s="49"/>
      <c r="E2670" s="52"/>
      <c r="F2670" s="52"/>
      <c r="G2670" s="52"/>
      <c r="H2670" s="52"/>
      <c r="I2670" s="52"/>
    </row>
    <row r="2671" spans="1:9" s="53" customFormat="1">
      <c r="A2671" s="49"/>
      <c r="B2671" s="50"/>
      <c r="C2671" s="51"/>
      <c r="D2671" s="49"/>
      <c r="E2671" s="52"/>
      <c r="F2671" s="52"/>
      <c r="G2671" s="52"/>
      <c r="H2671" s="52"/>
      <c r="I2671" s="52"/>
    </row>
    <row r="2672" spans="1:9" s="53" customFormat="1">
      <c r="A2672" s="49"/>
      <c r="B2672" s="50"/>
      <c r="C2672" s="51"/>
      <c r="D2672" s="49"/>
      <c r="E2672" s="52"/>
      <c r="F2672" s="52"/>
      <c r="G2672" s="52"/>
      <c r="H2672" s="52"/>
      <c r="I2672" s="52"/>
    </row>
    <row r="2673" spans="1:9" s="53" customFormat="1">
      <c r="A2673" s="49"/>
      <c r="B2673" s="50"/>
      <c r="C2673" s="51"/>
      <c r="D2673" s="49"/>
      <c r="E2673" s="52"/>
      <c r="F2673" s="52"/>
      <c r="G2673" s="52"/>
      <c r="H2673" s="52"/>
      <c r="I2673" s="52"/>
    </row>
    <row r="2674" spans="1:9" s="53" customFormat="1">
      <c r="A2674" s="49"/>
      <c r="B2674" s="50"/>
      <c r="C2674" s="51"/>
      <c r="D2674" s="49"/>
      <c r="E2674" s="52"/>
      <c r="F2674" s="52"/>
      <c r="G2674" s="52"/>
      <c r="H2674" s="52"/>
      <c r="I2674" s="52"/>
    </row>
    <row r="2675" spans="1:9" s="53" customFormat="1">
      <c r="A2675" s="49"/>
      <c r="B2675" s="50"/>
      <c r="C2675" s="51"/>
      <c r="D2675" s="49"/>
      <c r="E2675" s="52"/>
      <c r="F2675" s="52"/>
      <c r="G2675" s="52"/>
      <c r="H2675" s="52"/>
      <c r="I2675" s="52"/>
    </row>
    <row r="2676" spans="1:9" s="53" customFormat="1">
      <c r="A2676" s="49"/>
      <c r="B2676" s="50"/>
      <c r="C2676" s="51"/>
      <c r="D2676" s="49"/>
      <c r="E2676" s="52"/>
      <c r="F2676" s="52"/>
      <c r="G2676" s="52"/>
      <c r="H2676" s="52"/>
      <c r="I2676" s="52"/>
    </row>
    <row r="2677" spans="1:9" s="53" customFormat="1">
      <c r="A2677" s="49"/>
      <c r="B2677" s="50"/>
      <c r="C2677" s="51"/>
      <c r="D2677" s="49"/>
      <c r="E2677" s="52"/>
      <c r="F2677" s="52"/>
      <c r="G2677" s="52"/>
      <c r="H2677" s="52"/>
      <c r="I2677" s="52"/>
    </row>
    <row r="2678" spans="1:9" s="53" customFormat="1">
      <c r="A2678" s="49"/>
      <c r="B2678" s="50"/>
      <c r="C2678" s="51"/>
      <c r="D2678" s="49"/>
      <c r="E2678" s="52"/>
      <c r="F2678" s="52"/>
      <c r="G2678" s="52"/>
      <c r="H2678" s="52"/>
      <c r="I2678" s="52"/>
    </row>
    <row r="2679" spans="1:9" s="53" customFormat="1">
      <c r="A2679" s="49"/>
      <c r="B2679" s="50"/>
      <c r="C2679" s="51"/>
      <c r="D2679" s="49"/>
      <c r="E2679" s="52"/>
      <c r="F2679" s="52"/>
      <c r="G2679" s="52"/>
      <c r="H2679" s="52"/>
      <c r="I2679" s="52"/>
    </row>
    <row r="2680" spans="1:9" s="53" customFormat="1">
      <c r="A2680" s="49"/>
      <c r="B2680" s="50"/>
      <c r="C2680" s="51"/>
      <c r="D2680" s="49"/>
      <c r="E2680" s="52"/>
      <c r="F2680" s="52"/>
      <c r="G2680" s="52"/>
      <c r="H2680" s="52"/>
      <c r="I2680" s="52"/>
    </row>
    <row r="2681" spans="1:9" s="53" customFormat="1">
      <c r="A2681" s="49"/>
      <c r="B2681" s="50"/>
      <c r="C2681" s="51"/>
      <c r="D2681" s="49"/>
      <c r="E2681" s="52"/>
      <c r="F2681" s="52"/>
      <c r="G2681" s="52"/>
      <c r="H2681" s="52"/>
      <c r="I2681" s="52"/>
    </row>
    <row r="2682" spans="1:9" s="53" customFormat="1">
      <c r="A2682" s="49"/>
      <c r="B2682" s="50"/>
      <c r="C2682" s="51"/>
      <c r="D2682" s="49"/>
      <c r="E2682" s="52"/>
      <c r="F2682" s="52"/>
      <c r="G2682" s="52"/>
      <c r="H2682" s="52"/>
      <c r="I2682" s="52"/>
    </row>
    <row r="2683" spans="1:9" s="53" customFormat="1">
      <c r="A2683" s="49"/>
      <c r="B2683" s="50"/>
      <c r="C2683" s="51"/>
      <c r="D2683" s="49"/>
      <c r="E2683" s="52"/>
      <c r="F2683" s="52"/>
      <c r="G2683" s="52"/>
      <c r="H2683" s="52"/>
      <c r="I2683" s="52"/>
    </row>
    <row r="2684" spans="1:9" s="53" customFormat="1">
      <c r="A2684" s="49"/>
      <c r="B2684" s="50"/>
      <c r="C2684" s="51"/>
      <c r="D2684" s="49"/>
      <c r="E2684" s="52"/>
      <c r="F2684" s="52"/>
      <c r="G2684" s="52"/>
      <c r="H2684" s="52"/>
      <c r="I2684" s="52"/>
    </row>
    <row r="2685" spans="1:9" s="53" customFormat="1">
      <c r="A2685" s="49"/>
      <c r="B2685" s="50"/>
      <c r="C2685" s="51"/>
      <c r="D2685" s="49"/>
      <c r="E2685" s="52"/>
      <c r="F2685" s="52"/>
      <c r="G2685" s="52"/>
      <c r="H2685" s="52"/>
      <c r="I2685" s="52"/>
    </row>
    <row r="2686" spans="1:9" s="53" customFormat="1">
      <c r="A2686" s="49"/>
      <c r="B2686" s="50"/>
      <c r="C2686" s="51"/>
      <c r="D2686" s="49"/>
      <c r="E2686" s="52"/>
      <c r="F2686" s="52"/>
      <c r="G2686" s="52"/>
      <c r="H2686" s="52"/>
      <c r="I2686" s="52"/>
    </row>
    <row r="2687" spans="1:9" s="53" customFormat="1">
      <c r="A2687" s="49"/>
      <c r="B2687" s="50"/>
      <c r="C2687" s="51"/>
      <c r="D2687" s="49"/>
      <c r="E2687" s="52"/>
      <c r="F2687" s="52"/>
      <c r="G2687" s="52"/>
      <c r="H2687" s="52"/>
      <c r="I2687" s="52"/>
    </row>
    <row r="2688" spans="1:9" s="53" customFormat="1">
      <c r="A2688" s="49"/>
      <c r="B2688" s="50"/>
      <c r="C2688" s="51"/>
      <c r="D2688" s="49"/>
      <c r="E2688" s="52"/>
      <c r="F2688" s="52"/>
      <c r="G2688" s="52"/>
      <c r="H2688" s="52"/>
      <c r="I2688" s="52"/>
    </row>
    <row r="2689" spans="1:9" s="53" customFormat="1">
      <c r="A2689" s="49"/>
      <c r="B2689" s="50"/>
      <c r="C2689" s="51"/>
      <c r="D2689" s="49"/>
      <c r="E2689" s="52"/>
      <c r="F2689" s="52"/>
      <c r="G2689" s="52"/>
      <c r="H2689" s="52"/>
      <c r="I2689" s="52"/>
    </row>
    <row r="2690" spans="1:9" s="53" customFormat="1">
      <c r="A2690" s="49"/>
      <c r="B2690" s="50"/>
      <c r="C2690" s="51"/>
      <c r="D2690" s="49"/>
      <c r="E2690" s="52"/>
      <c r="F2690" s="52"/>
      <c r="G2690" s="52"/>
      <c r="H2690" s="52"/>
      <c r="I2690" s="52"/>
    </row>
    <row r="2691" spans="1:9" s="53" customFormat="1">
      <c r="A2691" s="49"/>
      <c r="B2691" s="50"/>
      <c r="C2691" s="51"/>
      <c r="D2691" s="49"/>
      <c r="E2691" s="52"/>
      <c r="F2691" s="52"/>
      <c r="G2691" s="52"/>
      <c r="H2691" s="52"/>
      <c r="I2691" s="52"/>
    </row>
    <row r="2692" spans="1:9" s="53" customFormat="1">
      <c r="A2692" s="49"/>
      <c r="B2692" s="50"/>
      <c r="C2692" s="51"/>
      <c r="D2692" s="49"/>
      <c r="E2692" s="52"/>
      <c r="F2692" s="52"/>
      <c r="G2692" s="52"/>
      <c r="H2692" s="52"/>
      <c r="I2692" s="52"/>
    </row>
    <row r="2693" spans="1:9" s="53" customFormat="1">
      <c r="A2693" s="49"/>
      <c r="B2693" s="50"/>
      <c r="C2693" s="51"/>
      <c r="D2693" s="49"/>
      <c r="E2693" s="52"/>
      <c r="F2693" s="52"/>
      <c r="G2693" s="52"/>
      <c r="H2693" s="52"/>
      <c r="I2693" s="52"/>
    </row>
    <row r="2694" spans="1:9" s="53" customFormat="1">
      <c r="A2694" s="49"/>
      <c r="B2694" s="50"/>
      <c r="C2694" s="51"/>
      <c r="D2694" s="49"/>
      <c r="E2694" s="52"/>
      <c r="F2694" s="52"/>
      <c r="G2694" s="52"/>
      <c r="H2694" s="52"/>
      <c r="I2694" s="52"/>
    </row>
    <row r="2695" spans="1:9" s="53" customFormat="1">
      <c r="A2695" s="49"/>
      <c r="B2695" s="50"/>
      <c r="C2695" s="51"/>
      <c r="D2695" s="49"/>
      <c r="E2695" s="52"/>
      <c r="F2695" s="52"/>
      <c r="G2695" s="52"/>
      <c r="H2695" s="52"/>
      <c r="I2695" s="52"/>
    </row>
    <row r="2696" spans="1:9" s="53" customFormat="1">
      <c r="A2696" s="49"/>
      <c r="B2696" s="50"/>
      <c r="C2696" s="51"/>
      <c r="D2696" s="49"/>
      <c r="E2696" s="52"/>
      <c r="F2696" s="52"/>
      <c r="G2696" s="52"/>
      <c r="H2696" s="52"/>
      <c r="I2696" s="52"/>
    </row>
    <row r="2697" spans="1:9" s="53" customFormat="1">
      <c r="A2697" s="49"/>
      <c r="B2697" s="50"/>
      <c r="C2697" s="51"/>
      <c r="D2697" s="49"/>
      <c r="E2697" s="52"/>
      <c r="F2697" s="52"/>
      <c r="G2697" s="52"/>
      <c r="H2697" s="52"/>
      <c r="I2697" s="52"/>
    </row>
    <row r="2698" spans="1:9" s="53" customFormat="1">
      <c r="A2698" s="49"/>
      <c r="B2698" s="50"/>
      <c r="C2698" s="51"/>
      <c r="D2698" s="49"/>
      <c r="E2698" s="52"/>
      <c r="F2698" s="52"/>
      <c r="G2698" s="52"/>
      <c r="H2698" s="52"/>
      <c r="I2698" s="52"/>
    </row>
    <row r="2699" spans="1:9" s="53" customFormat="1">
      <c r="A2699" s="49"/>
      <c r="B2699" s="50"/>
      <c r="C2699" s="51"/>
      <c r="D2699" s="49"/>
      <c r="E2699" s="52"/>
      <c r="F2699" s="52"/>
      <c r="G2699" s="52"/>
      <c r="H2699" s="52"/>
      <c r="I2699" s="52"/>
    </row>
    <row r="2700" spans="1:9" s="53" customFormat="1">
      <c r="A2700" s="49"/>
      <c r="B2700" s="50"/>
      <c r="C2700" s="51"/>
      <c r="D2700" s="49"/>
      <c r="E2700" s="52"/>
      <c r="F2700" s="52"/>
      <c r="G2700" s="52"/>
      <c r="H2700" s="52"/>
      <c r="I2700" s="52"/>
    </row>
    <row r="2701" spans="1:9" s="53" customFormat="1">
      <c r="A2701" s="49"/>
      <c r="B2701" s="50"/>
      <c r="C2701" s="51"/>
      <c r="D2701" s="49"/>
      <c r="E2701" s="52"/>
      <c r="F2701" s="52"/>
      <c r="G2701" s="52"/>
      <c r="H2701" s="52"/>
      <c r="I2701" s="52"/>
    </row>
    <row r="2702" spans="1:9" s="53" customFormat="1">
      <c r="A2702" s="49"/>
      <c r="B2702" s="50"/>
      <c r="C2702" s="51"/>
      <c r="D2702" s="49"/>
      <c r="E2702" s="52"/>
      <c r="F2702" s="52"/>
      <c r="G2702" s="52"/>
      <c r="H2702" s="52"/>
      <c r="I2702" s="52"/>
    </row>
    <row r="2703" spans="1:9" s="53" customFormat="1">
      <c r="A2703" s="49"/>
      <c r="B2703" s="50"/>
      <c r="C2703" s="51"/>
      <c r="D2703" s="49"/>
      <c r="E2703" s="52"/>
      <c r="F2703" s="52"/>
      <c r="G2703" s="52"/>
      <c r="H2703" s="52"/>
      <c r="I2703" s="52"/>
    </row>
    <row r="2704" spans="1:9" s="53" customFormat="1">
      <c r="A2704" s="49"/>
      <c r="B2704" s="50"/>
      <c r="C2704" s="51"/>
      <c r="D2704" s="49"/>
      <c r="E2704" s="52"/>
      <c r="F2704" s="52"/>
      <c r="G2704" s="52"/>
      <c r="H2704" s="52"/>
      <c r="I2704" s="52"/>
    </row>
    <row r="2705" spans="1:9" s="53" customFormat="1">
      <c r="A2705" s="49"/>
      <c r="B2705" s="50"/>
      <c r="C2705" s="51"/>
      <c r="D2705" s="49"/>
      <c r="E2705" s="52"/>
      <c r="F2705" s="52"/>
      <c r="G2705" s="52"/>
      <c r="H2705" s="52"/>
      <c r="I2705" s="52"/>
    </row>
    <row r="2706" spans="1:9" s="53" customFormat="1">
      <c r="A2706" s="49"/>
      <c r="B2706" s="50"/>
      <c r="C2706" s="51"/>
      <c r="D2706" s="49"/>
      <c r="E2706" s="52"/>
      <c r="F2706" s="52"/>
      <c r="G2706" s="52"/>
      <c r="H2706" s="52"/>
      <c r="I2706" s="52"/>
    </row>
    <row r="2707" spans="1:9" s="53" customFormat="1">
      <c r="A2707" s="49"/>
      <c r="B2707" s="50"/>
      <c r="C2707" s="51"/>
      <c r="D2707" s="49"/>
      <c r="E2707" s="52"/>
      <c r="F2707" s="52"/>
      <c r="G2707" s="52"/>
      <c r="H2707" s="52"/>
      <c r="I2707" s="52"/>
    </row>
    <row r="2708" spans="1:9" s="53" customFormat="1">
      <c r="A2708" s="49"/>
      <c r="B2708" s="50"/>
      <c r="C2708" s="51"/>
      <c r="D2708" s="49"/>
      <c r="E2708" s="52"/>
      <c r="F2708" s="52"/>
      <c r="G2708" s="52"/>
      <c r="H2708" s="52"/>
      <c r="I2708" s="52"/>
    </row>
    <row r="2709" spans="1:9" s="53" customFormat="1">
      <c r="A2709" s="49"/>
      <c r="B2709" s="50"/>
      <c r="C2709" s="51"/>
      <c r="D2709" s="49"/>
      <c r="E2709" s="52"/>
      <c r="F2709" s="52"/>
      <c r="G2709" s="52"/>
      <c r="H2709" s="52"/>
      <c r="I2709" s="52"/>
    </row>
    <row r="2710" spans="1:9" s="53" customFormat="1">
      <c r="A2710" s="49"/>
      <c r="B2710" s="50"/>
      <c r="C2710" s="51"/>
      <c r="D2710" s="49"/>
      <c r="E2710" s="52"/>
      <c r="F2710" s="52"/>
      <c r="G2710" s="52"/>
      <c r="H2710" s="52"/>
      <c r="I2710" s="52"/>
    </row>
    <row r="2711" spans="1:9" s="53" customFormat="1">
      <c r="A2711" s="49"/>
      <c r="B2711" s="50"/>
      <c r="C2711" s="51"/>
      <c r="D2711" s="49"/>
      <c r="E2711" s="52"/>
      <c r="F2711" s="52"/>
      <c r="G2711" s="52"/>
      <c r="H2711" s="52"/>
      <c r="I2711" s="52"/>
    </row>
    <row r="2712" spans="1:9" s="53" customFormat="1">
      <c r="A2712" s="49"/>
      <c r="B2712" s="50"/>
      <c r="C2712" s="51"/>
      <c r="D2712" s="49"/>
      <c r="E2712" s="52"/>
      <c r="F2712" s="52"/>
      <c r="G2712" s="52"/>
      <c r="H2712" s="52"/>
      <c r="I2712" s="52"/>
    </row>
    <row r="2713" spans="1:9" s="53" customFormat="1">
      <c r="A2713" s="49"/>
      <c r="B2713" s="50"/>
      <c r="C2713" s="51"/>
      <c r="D2713" s="49"/>
      <c r="E2713" s="52"/>
      <c r="F2713" s="52"/>
      <c r="G2713" s="52"/>
      <c r="H2713" s="52"/>
      <c r="I2713" s="52"/>
    </row>
    <row r="2714" spans="1:9" s="53" customFormat="1">
      <c r="A2714" s="49"/>
      <c r="B2714" s="50"/>
      <c r="C2714" s="51"/>
      <c r="D2714" s="49"/>
      <c r="E2714" s="52"/>
      <c r="F2714" s="52"/>
      <c r="G2714" s="52"/>
      <c r="H2714" s="52"/>
      <c r="I2714" s="52"/>
    </row>
    <row r="2715" spans="1:9" s="53" customFormat="1">
      <c r="A2715" s="49"/>
      <c r="B2715" s="50"/>
      <c r="C2715" s="51"/>
      <c r="D2715" s="49"/>
      <c r="E2715" s="52"/>
      <c r="F2715" s="52"/>
      <c r="G2715" s="52"/>
      <c r="H2715" s="52"/>
      <c r="I2715" s="52"/>
    </row>
    <row r="2716" spans="1:9" s="53" customFormat="1">
      <c r="A2716" s="49"/>
      <c r="B2716" s="50"/>
      <c r="C2716" s="51"/>
      <c r="D2716" s="49"/>
      <c r="E2716" s="52"/>
      <c r="F2716" s="52"/>
      <c r="G2716" s="52"/>
      <c r="H2716" s="52"/>
      <c r="I2716" s="52"/>
    </row>
    <row r="2717" spans="1:9" s="53" customFormat="1">
      <c r="A2717" s="49"/>
      <c r="B2717" s="50"/>
      <c r="C2717" s="51"/>
      <c r="D2717" s="49"/>
      <c r="E2717" s="52"/>
      <c r="F2717" s="52"/>
      <c r="G2717" s="52"/>
      <c r="H2717" s="52"/>
      <c r="I2717" s="52"/>
    </row>
    <row r="2718" spans="1:9" s="53" customFormat="1">
      <c r="A2718" s="49"/>
      <c r="B2718" s="50"/>
      <c r="C2718" s="51"/>
      <c r="D2718" s="49"/>
      <c r="E2718" s="52"/>
      <c r="F2718" s="52"/>
      <c r="G2718" s="52"/>
      <c r="H2718" s="52"/>
      <c r="I2718" s="52"/>
    </row>
    <row r="2719" spans="1:9" s="53" customFormat="1">
      <c r="A2719" s="49"/>
      <c r="B2719" s="50"/>
      <c r="C2719" s="51"/>
      <c r="D2719" s="49"/>
      <c r="E2719" s="52"/>
      <c r="F2719" s="52"/>
      <c r="G2719" s="52"/>
      <c r="H2719" s="52"/>
      <c r="I2719" s="52"/>
    </row>
    <row r="2720" spans="1:9" s="53" customFormat="1">
      <c r="A2720" s="49"/>
      <c r="B2720" s="50"/>
      <c r="C2720" s="51"/>
      <c r="D2720" s="49"/>
      <c r="E2720" s="52"/>
      <c r="F2720" s="52"/>
      <c r="G2720" s="52"/>
      <c r="H2720" s="52"/>
      <c r="I2720" s="52"/>
    </row>
    <row r="2721" spans="1:9" s="53" customFormat="1">
      <c r="A2721" s="49"/>
      <c r="B2721" s="50"/>
      <c r="C2721" s="51"/>
      <c r="D2721" s="49"/>
      <c r="E2721" s="52"/>
      <c r="F2721" s="52"/>
      <c r="G2721" s="52"/>
      <c r="H2721" s="52"/>
      <c r="I2721" s="52"/>
    </row>
    <row r="2722" spans="1:9" s="53" customFormat="1">
      <c r="A2722" s="49"/>
      <c r="B2722" s="50"/>
      <c r="C2722" s="51"/>
      <c r="D2722" s="49"/>
      <c r="E2722" s="52"/>
      <c r="F2722" s="52"/>
      <c r="G2722" s="52"/>
      <c r="H2722" s="52"/>
      <c r="I2722" s="52"/>
    </row>
    <row r="2723" spans="1:9" s="53" customFormat="1">
      <c r="A2723" s="49"/>
      <c r="B2723" s="50"/>
      <c r="C2723" s="51"/>
      <c r="D2723" s="49"/>
      <c r="E2723" s="52"/>
      <c r="F2723" s="52"/>
      <c r="G2723" s="52"/>
      <c r="H2723" s="52"/>
      <c r="I2723" s="52"/>
    </row>
    <row r="2724" spans="1:9" s="53" customFormat="1">
      <c r="A2724" s="49"/>
      <c r="B2724" s="50"/>
      <c r="C2724" s="51"/>
      <c r="D2724" s="49"/>
      <c r="E2724" s="52"/>
      <c r="F2724" s="52"/>
      <c r="G2724" s="52"/>
      <c r="H2724" s="52"/>
      <c r="I2724" s="52"/>
    </row>
    <row r="2725" spans="1:9" s="53" customFormat="1">
      <c r="A2725" s="49"/>
      <c r="B2725" s="50"/>
      <c r="C2725" s="51"/>
      <c r="D2725" s="49"/>
      <c r="E2725" s="52"/>
      <c r="F2725" s="52"/>
      <c r="G2725" s="52"/>
      <c r="H2725" s="52"/>
      <c r="I2725" s="52"/>
    </row>
    <row r="2726" spans="1:9" s="53" customFormat="1">
      <c r="A2726" s="49"/>
      <c r="B2726" s="50"/>
      <c r="C2726" s="51"/>
      <c r="D2726" s="49"/>
      <c r="E2726" s="52"/>
      <c r="F2726" s="52"/>
      <c r="G2726" s="52"/>
      <c r="H2726" s="52"/>
      <c r="I2726" s="52"/>
    </row>
    <row r="2727" spans="1:9" s="53" customFormat="1">
      <c r="A2727" s="49"/>
      <c r="B2727" s="50"/>
      <c r="C2727" s="51"/>
      <c r="D2727" s="49"/>
      <c r="E2727" s="52"/>
      <c r="F2727" s="52"/>
      <c r="G2727" s="52"/>
      <c r="H2727" s="52"/>
      <c r="I2727" s="52"/>
    </row>
    <row r="2728" spans="1:9" s="53" customFormat="1">
      <c r="A2728" s="49"/>
      <c r="B2728" s="50"/>
      <c r="C2728" s="51"/>
      <c r="D2728" s="49"/>
      <c r="E2728" s="52"/>
      <c r="F2728" s="52"/>
      <c r="G2728" s="52"/>
      <c r="H2728" s="52"/>
      <c r="I2728" s="52"/>
    </row>
    <row r="2729" spans="1:9" s="53" customFormat="1">
      <c r="A2729" s="49"/>
      <c r="B2729" s="50"/>
      <c r="C2729" s="51"/>
      <c r="D2729" s="49"/>
      <c r="E2729" s="52"/>
      <c r="F2729" s="52"/>
      <c r="G2729" s="52"/>
      <c r="H2729" s="52"/>
      <c r="I2729" s="52"/>
    </row>
    <row r="2730" spans="1:9" s="53" customFormat="1">
      <c r="A2730" s="49"/>
      <c r="B2730" s="50"/>
      <c r="C2730" s="51"/>
      <c r="D2730" s="49"/>
      <c r="E2730" s="52"/>
      <c r="F2730" s="52"/>
      <c r="G2730" s="52"/>
      <c r="H2730" s="52"/>
      <c r="I2730" s="52"/>
    </row>
    <row r="2731" spans="1:9" s="53" customFormat="1">
      <c r="A2731" s="49"/>
      <c r="B2731" s="50"/>
      <c r="C2731" s="51"/>
      <c r="D2731" s="49"/>
      <c r="E2731" s="52"/>
      <c r="F2731" s="52"/>
      <c r="G2731" s="52"/>
      <c r="H2731" s="52"/>
      <c r="I2731" s="52"/>
    </row>
    <row r="2732" spans="1:9" s="53" customFormat="1">
      <c r="A2732" s="49"/>
      <c r="B2732" s="50"/>
      <c r="C2732" s="51"/>
      <c r="D2732" s="49"/>
      <c r="E2732" s="52"/>
      <c r="F2732" s="52"/>
      <c r="G2732" s="52"/>
      <c r="H2732" s="52"/>
      <c r="I2732" s="52"/>
    </row>
    <row r="2733" spans="1:9" s="53" customFormat="1">
      <c r="A2733" s="49"/>
      <c r="B2733" s="50"/>
      <c r="C2733" s="51"/>
      <c r="D2733" s="49"/>
      <c r="E2733" s="52"/>
      <c r="F2733" s="52"/>
      <c r="G2733" s="52"/>
      <c r="H2733" s="52"/>
      <c r="I2733" s="52"/>
    </row>
    <row r="2734" spans="1:9" s="53" customFormat="1">
      <c r="A2734" s="49"/>
      <c r="B2734" s="50"/>
      <c r="C2734" s="51"/>
      <c r="D2734" s="49"/>
      <c r="E2734" s="52"/>
      <c r="F2734" s="52"/>
      <c r="G2734" s="52"/>
      <c r="H2734" s="52"/>
      <c r="I2734" s="52"/>
    </row>
    <row r="2735" spans="1:9" s="53" customFormat="1">
      <c r="A2735" s="49"/>
      <c r="B2735" s="50"/>
      <c r="C2735" s="51"/>
      <c r="D2735" s="49"/>
      <c r="E2735" s="52"/>
      <c r="F2735" s="52"/>
      <c r="G2735" s="52"/>
      <c r="H2735" s="52"/>
      <c r="I2735" s="52"/>
    </row>
    <row r="2736" spans="1:9" s="53" customFormat="1">
      <c r="A2736" s="49"/>
      <c r="B2736" s="50"/>
      <c r="C2736" s="51"/>
      <c r="D2736" s="49"/>
      <c r="E2736" s="52"/>
      <c r="F2736" s="52"/>
      <c r="G2736" s="52"/>
      <c r="H2736" s="52"/>
      <c r="I2736" s="52"/>
    </row>
    <row r="2737" spans="1:9" s="53" customFormat="1">
      <c r="A2737" s="49"/>
      <c r="B2737" s="50"/>
      <c r="C2737" s="51"/>
      <c r="D2737" s="49"/>
      <c r="E2737" s="52"/>
      <c r="F2737" s="52"/>
      <c r="G2737" s="52"/>
      <c r="H2737" s="52"/>
      <c r="I2737" s="52"/>
    </row>
    <row r="2738" spans="1:9" s="53" customFormat="1">
      <c r="A2738" s="49"/>
      <c r="B2738" s="50"/>
      <c r="C2738" s="51"/>
      <c r="D2738" s="49"/>
      <c r="E2738" s="52"/>
      <c r="F2738" s="52"/>
      <c r="G2738" s="52"/>
      <c r="H2738" s="52"/>
      <c r="I2738" s="52"/>
    </row>
    <row r="2739" spans="1:9" s="53" customFormat="1">
      <c r="A2739" s="49"/>
      <c r="B2739" s="50"/>
      <c r="C2739" s="51"/>
      <c r="D2739" s="49"/>
      <c r="E2739" s="52"/>
      <c r="F2739" s="52"/>
      <c r="G2739" s="52"/>
      <c r="H2739" s="52"/>
      <c r="I2739" s="52"/>
    </row>
    <row r="2740" spans="1:9" s="53" customFormat="1">
      <c r="A2740" s="49"/>
      <c r="B2740" s="50"/>
      <c r="C2740" s="51"/>
      <c r="D2740" s="49"/>
      <c r="E2740" s="52"/>
      <c r="F2740" s="52"/>
      <c r="G2740" s="52"/>
      <c r="H2740" s="52"/>
      <c r="I2740" s="52"/>
    </row>
    <row r="2741" spans="1:9" s="53" customFormat="1">
      <c r="A2741" s="49"/>
      <c r="B2741" s="50"/>
      <c r="C2741" s="51"/>
      <c r="D2741" s="49"/>
      <c r="E2741" s="52"/>
      <c r="F2741" s="52"/>
      <c r="G2741" s="52"/>
      <c r="H2741" s="52"/>
      <c r="I2741" s="52"/>
    </row>
    <row r="2742" spans="1:9" s="53" customFormat="1">
      <c r="A2742" s="49"/>
      <c r="B2742" s="50"/>
      <c r="C2742" s="51"/>
      <c r="D2742" s="49"/>
      <c r="E2742" s="52"/>
      <c r="F2742" s="52"/>
      <c r="G2742" s="52"/>
      <c r="H2742" s="52"/>
      <c r="I2742" s="52"/>
    </row>
    <row r="2743" spans="1:9" s="53" customFormat="1">
      <c r="A2743" s="49"/>
      <c r="B2743" s="50"/>
      <c r="C2743" s="51"/>
      <c r="D2743" s="49"/>
      <c r="E2743" s="52"/>
      <c r="F2743" s="52"/>
      <c r="G2743" s="52"/>
      <c r="H2743" s="52"/>
      <c r="I2743" s="52"/>
    </row>
    <row r="2744" spans="1:9" s="53" customFormat="1">
      <c r="A2744" s="49"/>
      <c r="B2744" s="50"/>
      <c r="C2744" s="51"/>
      <c r="D2744" s="49"/>
      <c r="E2744" s="52"/>
      <c r="F2744" s="52"/>
      <c r="G2744" s="52"/>
      <c r="H2744" s="52"/>
      <c r="I2744" s="52"/>
    </row>
    <row r="2745" spans="1:9" s="53" customFormat="1">
      <c r="A2745" s="49"/>
      <c r="B2745" s="50"/>
      <c r="C2745" s="51"/>
      <c r="D2745" s="49"/>
      <c r="E2745" s="52"/>
      <c r="F2745" s="52"/>
      <c r="G2745" s="52"/>
      <c r="H2745" s="52"/>
      <c r="I2745" s="52"/>
    </row>
    <row r="2746" spans="1:9" s="53" customFormat="1">
      <c r="A2746" s="49"/>
      <c r="B2746" s="50"/>
      <c r="C2746" s="51"/>
      <c r="D2746" s="49"/>
      <c r="E2746" s="52"/>
      <c r="F2746" s="52"/>
      <c r="G2746" s="52"/>
      <c r="H2746" s="52"/>
      <c r="I2746" s="52"/>
    </row>
    <row r="2747" spans="1:9" s="53" customFormat="1">
      <c r="A2747" s="49"/>
      <c r="B2747" s="50"/>
      <c r="C2747" s="51"/>
      <c r="D2747" s="49"/>
      <c r="E2747" s="52"/>
      <c r="F2747" s="52"/>
      <c r="G2747" s="52"/>
      <c r="H2747" s="52"/>
      <c r="I2747" s="52"/>
    </row>
    <row r="2748" spans="1:9" s="53" customFormat="1">
      <c r="A2748" s="49"/>
      <c r="B2748" s="50"/>
      <c r="C2748" s="51"/>
      <c r="D2748" s="49"/>
      <c r="E2748" s="52"/>
      <c r="F2748" s="52"/>
      <c r="G2748" s="52"/>
      <c r="H2748" s="52"/>
      <c r="I2748" s="52"/>
    </row>
    <row r="2749" spans="1:9" s="53" customFormat="1">
      <c r="A2749" s="49"/>
      <c r="B2749" s="50"/>
      <c r="C2749" s="51"/>
      <c r="D2749" s="49"/>
      <c r="E2749" s="52"/>
      <c r="F2749" s="52"/>
      <c r="G2749" s="52"/>
      <c r="H2749" s="52"/>
      <c r="I2749" s="52"/>
    </row>
    <row r="2750" spans="1:9" s="53" customFormat="1">
      <c r="A2750" s="49"/>
      <c r="B2750" s="50"/>
      <c r="C2750" s="51"/>
      <c r="D2750" s="49"/>
      <c r="E2750" s="52"/>
      <c r="F2750" s="52"/>
      <c r="G2750" s="52"/>
      <c r="H2750" s="52"/>
      <c r="I2750" s="52"/>
    </row>
    <row r="2751" spans="1:9" s="53" customFormat="1">
      <c r="A2751" s="49"/>
      <c r="B2751" s="50"/>
      <c r="C2751" s="51"/>
      <c r="D2751" s="49"/>
      <c r="E2751" s="52"/>
      <c r="F2751" s="52"/>
      <c r="G2751" s="52"/>
      <c r="H2751" s="52"/>
      <c r="I2751" s="52"/>
    </row>
    <row r="2752" spans="1:9" s="53" customFormat="1">
      <c r="A2752" s="49"/>
      <c r="B2752" s="50"/>
      <c r="C2752" s="51"/>
      <c r="D2752" s="49"/>
      <c r="E2752" s="52"/>
      <c r="F2752" s="52"/>
      <c r="G2752" s="52"/>
      <c r="H2752" s="52"/>
      <c r="I2752" s="52"/>
    </row>
    <row r="2753" spans="1:9" s="53" customFormat="1">
      <c r="A2753" s="49"/>
      <c r="B2753" s="50"/>
      <c r="C2753" s="51"/>
      <c r="D2753" s="49"/>
      <c r="E2753" s="52"/>
      <c r="F2753" s="52"/>
      <c r="G2753" s="52"/>
      <c r="H2753" s="52"/>
      <c r="I2753" s="52"/>
    </row>
    <row r="2754" spans="1:9" s="53" customFormat="1">
      <c r="A2754" s="49"/>
      <c r="B2754" s="50"/>
      <c r="C2754" s="51"/>
      <c r="D2754" s="49"/>
      <c r="E2754" s="52"/>
      <c r="F2754" s="52"/>
      <c r="G2754" s="52"/>
      <c r="H2754" s="52"/>
      <c r="I2754" s="52"/>
    </row>
    <row r="2755" spans="1:9" s="53" customFormat="1">
      <c r="A2755" s="49"/>
      <c r="B2755" s="50"/>
      <c r="C2755" s="51"/>
      <c r="D2755" s="49"/>
      <c r="E2755" s="52"/>
      <c r="F2755" s="52"/>
      <c r="G2755" s="52"/>
      <c r="H2755" s="52"/>
      <c r="I2755" s="52"/>
    </row>
    <row r="2756" spans="1:9" s="53" customFormat="1">
      <c r="A2756" s="49"/>
      <c r="B2756" s="50"/>
      <c r="C2756" s="51"/>
      <c r="D2756" s="49"/>
      <c r="E2756" s="52"/>
      <c r="F2756" s="52"/>
      <c r="G2756" s="52"/>
      <c r="H2756" s="52"/>
      <c r="I2756" s="52"/>
    </row>
    <row r="2757" spans="1:9" s="53" customFormat="1">
      <c r="A2757" s="49"/>
      <c r="B2757" s="50"/>
      <c r="C2757" s="51"/>
      <c r="D2757" s="49"/>
      <c r="E2757" s="52"/>
      <c r="F2757" s="52"/>
      <c r="G2757" s="52"/>
      <c r="H2757" s="52"/>
      <c r="I2757" s="52"/>
    </row>
    <row r="2758" spans="1:9" s="53" customFormat="1">
      <c r="A2758" s="49"/>
      <c r="B2758" s="50"/>
      <c r="C2758" s="51"/>
      <c r="D2758" s="49"/>
      <c r="E2758" s="52"/>
      <c r="F2758" s="52"/>
      <c r="G2758" s="52"/>
      <c r="H2758" s="52"/>
      <c r="I2758" s="52"/>
    </row>
    <row r="2759" spans="1:9" s="53" customFormat="1">
      <c r="A2759" s="49"/>
      <c r="B2759" s="50"/>
      <c r="C2759" s="51"/>
      <c r="D2759" s="49"/>
      <c r="E2759" s="52"/>
      <c r="F2759" s="52"/>
      <c r="G2759" s="52"/>
      <c r="H2759" s="52"/>
      <c r="I2759" s="52"/>
    </row>
    <row r="2760" spans="1:9" s="53" customFormat="1">
      <c r="A2760" s="49"/>
      <c r="B2760" s="50"/>
      <c r="C2760" s="51"/>
      <c r="D2760" s="49"/>
      <c r="E2760" s="52"/>
      <c r="F2760" s="52"/>
      <c r="G2760" s="52"/>
      <c r="H2760" s="52"/>
      <c r="I2760" s="52"/>
    </row>
    <row r="2761" spans="1:9" s="53" customFormat="1">
      <c r="A2761" s="49"/>
      <c r="B2761" s="50"/>
      <c r="C2761" s="51"/>
      <c r="D2761" s="49"/>
      <c r="E2761" s="52"/>
      <c r="F2761" s="52"/>
      <c r="G2761" s="52"/>
      <c r="H2761" s="52"/>
      <c r="I2761" s="52"/>
    </row>
    <row r="2762" spans="1:9" s="53" customFormat="1">
      <c r="A2762" s="49"/>
      <c r="B2762" s="50"/>
      <c r="C2762" s="51"/>
      <c r="D2762" s="49"/>
      <c r="E2762" s="52"/>
      <c r="F2762" s="52"/>
      <c r="G2762" s="52"/>
      <c r="H2762" s="52"/>
      <c r="I2762" s="52"/>
    </row>
    <row r="2763" spans="1:9" s="53" customFormat="1">
      <c r="A2763" s="49"/>
      <c r="B2763" s="50"/>
      <c r="C2763" s="51"/>
      <c r="D2763" s="49"/>
      <c r="E2763" s="52"/>
      <c r="F2763" s="52"/>
      <c r="G2763" s="52"/>
      <c r="H2763" s="52"/>
      <c r="I2763" s="52"/>
    </row>
    <row r="2764" spans="1:9" s="53" customFormat="1">
      <c r="A2764" s="49"/>
      <c r="B2764" s="50"/>
      <c r="C2764" s="51"/>
      <c r="D2764" s="49"/>
      <c r="E2764" s="52"/>
      <c r="F2764" s="52"/>
      <c r="G2764" s="52"/>
      <c r="H2764" s="52"/>
      <c r="I2764" s="52"/>
    </row>
    <row r="2765" spans="1:9" s="53" customFormat="1">
      <c r="A2765" s="49"/>
      <c r="B2765" s="50"/>
      <c r="C2765" s="51"/>
      <c r="D2765" s="49"/>
      <c r="E2765" s="52"/>
      <c r="F2765" s="52"/>
      <c r="G2765" s="52"/>
      <c r="H2765" s="52"/>
      <c r="I2765" s="52"/>
    </row>
    <row r="2766" spans="1:9" s="53" customFormat="1">
      <c r="A2766" s="49"/>
      <c r="B2766" s="50"/>
      <c r="C2766" s="51"/>
      <c r="D2766" s="49"/>
      <c r="E2766" s="52"/>
      <c r="F2766" s="52"/>
      <c r="G2766" s="52"/>
      <c r="H2766" s="52"/>
      <c r="I2766" s="52"/>
    </row>
    <row r="2767" spans="1:9" s="53" customFormat="1">
      <c r="A2767" s="49"/>
      <c r="B2767" s="50"/>
      <c r="C2767" s="51"/>
      <c r="D2767" s="49"/>
      <c r="E2767" s="52"/>
      <c r="F2767" s="52"/>
      <c r="G2767" s="52"/>
      <c r="H2767" s="52"/>
      <c r="I2767" s="52"/>
    </row>
    <row r="2768" spans="1:9" s="53" customFormat="1">
      <c r="A2768" s="49"/>
      <c r="B2768" s="50"/>
      <c r="C2768" s="51"/>
      <c r="D2768" s="49"/>
      <c r="E2768" s="52"/>
      <c r="F2768" s="52"/>
      <c r="G2768" s="52"/>
      <c r="H2768" s="52"/>
      <c r="I2768" s="52"/>
    </row>
    <row r="2769" spans="1:9" s="53" customFormat="1">
      <c r="A2769" s="49"/>
      <c r="B2769" s="50"/>
      <c r="C2769" s="51"/>
      <c r="D2769" s="49"/>
      <c r="E2769" s="52"/>
      <c r="F2769" s="52"/>
      <c r="G2769" s="52"/>
      <c r="H2769" s="52"/>
      <c r="I2769" s="52"/>
    </row>
    <row r="2770" spans="1:9" s="53" customFormat="1">
      <c r="A2770" s="49"/>
      <c r="B2770" s="50"/>
      <c r="C2770" s="51"/>
      <c r="D2770" s="49"/>
      <c r="E2770" s="52"/>
      <c r="F2770" s="52"/>
      <c r="G2770" s="52"/>
      <c r="H2770" s="52"/>
      <c r="I2770" s="52"/>
    </row>
    <row r="2771" spans="1:9" s="53" customFormat="1">
      <c r="A2771" s="49"/>
      <c r="B2771" s="50"/>
      <c r="C2771" s="51"/>
      <c r="D2771" s="49"/>
      <c r="E2771" s="52"/>
      <c r="F2771" s="52"/>
      <c r="G2771" s="52"/>
      <c r="H2771" s="52"/>
      <c r="I2771" s="52"/>
    </row>
    <row r="2772" spans="1:9" s="53" customFormat="1">
      <c r="A2772" s="49"/>
      <c r="B2772" s="50"/>
      <c r="C2772" s="51"/>
      <c r="D2772" s="49"/>
      <c r="E2772" s="52"/>
      <c r="F2772" s="52"/>
      <c r="G2772" s="52"/>
      <c r="H2772" s="52"/>
      <c r="I2772" s="52"/>
    </row>
    <row r="2773" spans="1:9" s="53" customFormat="1">
      <c r="A2773" s="49"/>
      <c r="B2773" s="50"/>
      <c r="C2773" s="51"/>
      <c r="D2773" s="49"/>
      <c r="E2773" s="52"/>
      <c r="F2773" s="52"/>
      <c r="G2773" s="52"/>
      <c r="H2773" s="52"/>
      <c r="I2773" s="52"/>
    </row>
    <row r="2774" spans="1:9" s="53" customFormat="1">
      <c r="A2774" s="49"/>
      <c r="B2774" s="50"/>
      <c r="C2774" s="51"/>
      <c r="D2774" s="49"/>
      <c r="E2774" s="52"/>
      <c r="F2774" s="52"/>
      <c r="G2774" s="52"/>
      <c r="H2774" s="52"/>
      <c r="I2774" s="52"/>
    </row>
    <row r="2775" spans="1:9" s="53" customFormat="1">
      <c r="A2775" s="49"/>
      <c r="B2775" s="50"/>
      <c r="C2775" s="51"/>
      <c r="D2775" s="49"/>
      <c r="E2775" s="52"/>
      <c r="F2775" s="52"/>
      <c r="G2775" s="52"/>
      <c r="H2775" s="52"/>
      <c r="I2775" s="52"/>
    </row>
    <row r="2776" spans="1:9" s="53" customFormat="1">
      <c r="A2776" s="49"/>
      <c r="B2776" s="50"/>
      <c r="C2776" s="51"/>
      <c r="D2776" s="49"/>
      <c r="E2776" s="52"/>
      <c r="F2776" s="52"/>
      <c r="G2776" s="52"/>
      <c r="H2776" s="52"/>
      <c r="I2776" s="52"/>
    </row>
    <row r="2777" spans="1:9" s="53" customFormat="1">
      <c r="A2777" s="49"/>
      <c r="B2777" s="50"/>
      <c r="C2777" s="51"/>
      <c r="D2777" s="49"/>
      <c r="E2777" s="52"/>
      <c r="F2777" s="52"/>
      <c r="G2777" s="52"/>
      <c r="H2777" s="52"/>
      <c r="I2777" s="52"/>
    </row>
    <row r="2778" spans="1:9" s="53" customFormat="1">
      <c r="A2778" s="49"/>
      <c r="B2778" s="50"/>
      <c r="C2778" s="51"/>
      <c r="D2778" s="49"/>
      <c r="E2778" s="52"/>
      <c r="F2778" s="52"/>
      <c r="G2778" s="52"/>
      <c r="H2778" s="52"/>
      <c r="I2778" s="52"/>
    </row>
    <row r="2779" spans="1:9" s="53" customFormat="1">
      <c r="A2779" s="49"/>
      <c r="B2779" s="50"/>
      <c r="C2779" s="51"/>
      <c r="D2779" s="49"/>
      <c r="E2779" s="52"/>
      <c r="F2779" s="52"/>
      <c r="G2779" s="52"/>
      <c r="H2779" s="52"/>
      <c r="I2779" s="52"/>
    </row>
    <row r="2780" spans="1:9" s="53" customFormat="1">
      <c r="A2780" s="49"/>
      <c r="B2780" s="50"/>
      <c r="C2780" s="51"/>
      <c r="D2780" s="49"/>
      <c r="E2780" s="52"/>
      <c r="F2780" s="52"/>
      <c r="G2780" s="52"/>
      <c r="H2780" s="52"/>
      <c r="I2780" s="52"/>
    </row>
    <row r="2781" spans="1:9" s="53" customFormat="1">
      <c r="A2781" s="49"/>
      <c r="B2781" s="50"/>
      <c r="C2781" s="51"/>
      <c r="D2781" s="49"/>
      <c r="E2781" s="52"/>
      <c r="F2781" s="52"/>
      <c r="G2781" s="52"/>
      <c r="H2781" s="52"/>
      <c r="I2781" s="52"/>
    </row>
    <row r="2782" spans="1:9" s="53" customFormat="1">
      <c r="A2782" s="49"/>
      <c r="B2782" s="50"/>
      <c r="C2782" s="51"/>
      <c r="D2782" s="49"/>
      <c r="E2782" s="52"/>
      <c r="F2782" s="52"/>
      <c r="G2782" s="52"/>
      <c r="H2782" s="52"/>
      <c r="I2782" s="52"/>
    </row>
    <row r="2783" spans="1:9" s="53" customFormat="1">
      <c r="A2783" s="49"/>
      <c r="B2783" s="50"/>
      <c r="C2783" s="51"/>
      <c r="D2783" s="49"/>
      <c r="E2783" s="52"/>
      <c r="F2783" s="52"/>
      <c r="G2783" s="52"/>
      <c r="H2783" s="52"/>
      <c r="I2783" s="52"/>
    </row>
    <row r="2784" spans="1:9" s="53" customFormat="1">
      <c r="A2784" s="49"/>
      <c r="B2784" s="50"/>
      <c r="C2784" s="51"/>
      <c r="D2784" s="49"/>
      <c r="E2784" s="52"/>
      <c r="F2784" s="52"/>
      <c r="G2784" s="52"/>
      <c r="H2784" s="52"/>
      <c r="I2784" s="52"/>
    </row>
    <row r="2785" spans="1:9" s="53" customFormat="1">
      <c r="A2785" s="49"/>
      <c r="B2785" s="50"/>
      <c r="C2785" s="51"/>
      <c r="D2785" s="49"/>
      <c r="E2785" s="52"/>
      <c r="F2785" s="52"/>
      <c r="G2785" s="52"/>
      <c r="H2785" s="52"/>
      <c r="I2785" s="52"/>
    </row>
    <row r="2786" spans="1:9" s="53" customFormat="1">
      <c r="A2786" s="49"/>
      <c r="B2786" s="50"/>
      <c r="C2786" s="51"/>
      <c r="D2786" s="49"/>
      <c r="E2786" s="52"/>
      <c r="F2786" s="52"/>
      <c r="G2786" s="52"/>
      <c r="H2786" s="52"/>
      <c r="I2786" s="52"/>
    </row>
    <row r="2787" spans="1:9" s="53" customFormat="1">
      <c r="A2787" s="49"/>
      <c r="B2787" s="50"/>
      <c r="C2787" s="51"/>
      <c r="D2787" s="49"/>
      <c r="E2787" s="52"/>
      <c r="F2787" s="52"/>
      <c r="G2787" s="52"/>
      <c r="H2787" s="52"/>
      <c r="I2787" s="52"/>
    </row>
    <row r="2788" spans="1:9" s="53" customFormat="1">
      <c r="A2788" s="49"/>
      <c r="B2788" s="50"/>
      <c r="C2788" s="51"/>
      <c r="D2788" s="49"/>
      <c r="E2788" s="52"/>
      <c r="F2788" s="52"/>
      <c r="G2788" s="52"/>
      <c r="H2788" s="52"/>
      <c r="I2788" s="52"/>
    </row>
    <row r="2789" spans="1:9" s="53" customFormat="1">
      <c r="A2789" s="49"/>
      <c r="B2789" s="50"/>
      <c r="C2789" s="51"/>
      <c r="D2789" s="49"/>
      <c r="E2789" s="52"/>
      <c r="F2789" s="52"/>
      <c r="G2789" s="52"/>
      <c r="H2789" s="52"/>
      <c r="I2789" s="52"/>
    </row>
    <row r="2790" spans="1:9" s="53" customFormat="1">
      <c r="A2790" s="49"/>
      <c r="B2790" s="50"/>
      <c r="C2790" s="51"/>
      <c r="D2790" s="49"/>
      <c r="E2790" s="52"/>
      <c r="F2790" s="52"/>
      <c r="G2790" s="52"/>
      <c r="H2790" s="52"/>
      <c r="I2790" s="52"/>
    </row>
    <row r="2791" spans="1:9" s="53" customFormat="1">
      <c r="A2791" s="49"/>
      <c r="B2791" s="50"/>
      <c r="C2791" s="51"/>
      <c r="D2791" s="49"/>
      <c r="E2791" s="52"/>
      <c r="F2791" s="52"/>
      <c r="G2791" s="52"/>
      <c r="H2791" s="52"/>
      <c r="I2791" s="52"/>
    </row>
    <row r="2792" spans="1:9" s="53" customFormat="1">
      <c r="A2792" s="49"/>
      <c r="B2792" s="50"/>
      <c r="C2792" s="51"/>
      <c r="D2792" s="49"/>
      <c r="E2792" s="52"/>
      <c r="F2792" s="52"/>
      <c r="G2792" s="52"/>
      <c r="H2792" s="52"/>
      <c r="I2792" s="52"/>
    </row>
    <row r="2793" spans="1:9" s="53" customFormat="1">
      <c r="A2793" s="49"/>
      <c r="B2793" s="50"/>
      <c r="C2793" s="51"/>
      <c r="D2793" s="49"/>
      <c r="E2793" s="52"/>
      <c r="F2793" s="52"/>
      <c r="G2793" s="52"/>
      <c r="H2793" s="52"/>
      <c r="I2793" s="52"/>
    </row>
    <row r="2794" spans="1:9" s="53" customFormat="1">
      <c r="A2794" s="49"/>
      <c r="B2794" s="50"/>
      <c r="C2794" s="51"/>
      <c r="D2794" s="49"/>
      <c r="E2794" s="52"/>
      <c r="F2794" s="52"/>
      <c r="G2794" s="52"/>
      <c r="H2794" s="52"/>
      <c r="I2794" s="52"/>
    </row>
    <row r="2795" spans="1:9" s="53" customFormat="1">
      <c r="A2795" s="49"/>
      <c r="B2795" s="50"/>
      <c r="C2795" s="51"/>
      <c r="D2795" s="49"/>
      <c r="E2795" s="52"/>
      <c r="F2795" s="52"/>
      <c r="G2795" s="52"/>
      <c r="H2795" s="52"/>
      <c r="I2795" s="52"/>
    </row>
    <row r="2796" spans="1:9" s="53" customFormat="1">
      <c r="A2796" s="49"/>
      <c r="B2796" s="50"/>
      <c r="C2796" s="51"/>
      <c r="D2796" s="49"/>
      <c r="E2796" s="52"/>
      <c r="F2796" s="52"/>
      <c r="G2796" s="52"/>
      <c r="H2796" s="52"/>
      <c r="I2796" s="52"/>
    </row>
    <row r="2797" spans="1:9" s="53" customFormat="1">
      <c r="A2797" s="49"/>
      <c r="B2797" s="50"/>
      <c r="C2797" s="51"/>
      <c r="D2797" s="49"/>
      <c r="E2797" s="52"/>
      <c r="F2797" s="52"/>
      <c r="G2797" s="52"/>
      <c r="H2797" s="52"/>
      <c r="I2797" s="52"/>
    </row>
    <row r="2798" spans="1:9" s="53" customFormat="1">
      <c r="A2798" s="49"/>
      <c r="B2798" s="50"/>
      <c r="C2798" s="51"/>
      <c r="D2798" s="49"/>
      <c r="E2798" s="52"/>
      <c r="F2798" s="52"/>
      <c r="G2798" s="52"/>
      <c r="H2798" s="52"/>
      <c r="I2798" s="52"/>
    </row>
    <row r="2799" spans="1:9" s="53" customFormat="1">
      <c r="A2799" s="49"/>
      <c r="B2799" s="50"/>
      <c r="C2799" s="51"/>
      <c r="D2799" s="49"/>
      <c r="E2799" s="52"/>
      <c r="F2799" s="52"/>
      <c r="G2799" s="52"/>
      <c r="H2799" s="52"/>
      <c r="I2799" s="52"/>
    </row>
    <row r="2800" spans="1:9" s="53" customFormat="1">
      <c r="A2800" s="49"/>
      <c r="B2800" s="50"/>
      <c r="C2800" s="51"/>
      <c r="D2800" s="49"/>
      <c r="E2800" s="52"/>
      <c r="F2800" s="52"/>
      <c r="G2800" s="52"/>
      <c r="H2800" s="52"/>
      <c r="I2800" s="52"/>
    </row>
    <row r="2801" spans="1:9" s="53" customFormat="1">
      <c r="A2801" s="49"/>
      <c r="B2801" s="50"/>
      <c r="C2801" s="51"/>
      <c r="D2801" s="49"/>
      <c r="E2801" s="52"/>
      <c r="F2801" s="52"/>
      <c r="G2801" s="52"/>
      <c r="H2801" s="52"/>
      <c r="I2801" s="52"/>
    </row>
    <row r="2802" spans="1:9" s="53" customFormat="1">
      <c r="A2802" s="49"/>
      <c r="B2802" s="50"/>
      <c r="C2802" s="51"/>
      <c r="D2802" s="49"/>
      <c r="E2802" s="52"/>
      <c r="F2802" s="52"/>
      <c r="G2802" s="52"/>
      <c r="H2802" s="52"/>
      <c r="I2802" s="52"/>
    </row>
    <row r="2803" spans="1:9" s="53" customFormat="1">
      <c r="A2803" s="49"/>
      <c r="B2803" s="50"/>
      <c r="C2803" s="51"/>
      <c r="D2803" s="49"/>
      <c r="E2803" s="52"/>
      <c r="F2803" s="52"/>
      <c r="G2803" s="52"/>
      <c r="H2803" s="52"/>
      <c r="I2803" s="52"/>
    </row>
    <row r="2804" spans="1:9" s="53" customFormat="1">
      <c r="A2804" s="49"/>
      <c r="B2804" s="50"/>
      <c r="C2804" s="51"/>
      <c r="D2804" s="49"/>
      <c r="E2804" s="52"/>
      <c r="F2804" s="52"/>
      <c r="G2804" s="52"/>
      <c r="H2804" s="52"/>
      <c r="I2804" s="52"/>
    </row>
    <row r="2805" spans="1:9" s="53" customFormat="1">
      <c r="A2805" s="49"/>
      <c r="B2805" s="50"/>
      <c r="C2805" s="51"/>
      <c r="D2805" s="49"/>
      <c r="E2805" s="52"/>
      <c r="F2805" s="52"/>
      <c r="G2805" s="52"/>
      <c r="H2805" s="52"/>
      <c r="I2805" s="52"/>
    </row>
    <row r="2806" spans="1:9" s="53" customFormat="1">
      <c r="A2806" s="49"/>
      <c r="B2806" s="50"/>
      <c r="C2806" s="51"/>
      <c r="D2806" s="49"/>
      <c r="E2806" s="52"/>
      <c r="F2806" s="52"/>
      <c r="G2806" s="52"/>
      <c r="H2806" s="52"/>
      <c r="I2806" s="52"/>
    </row>
    <row r="2807" spans="1:9" s="53" customFormat="1">
      <c r="A2807" s="49"/>
      <c r="B2807" s="50"/>
      <c r="C2807" s="51"/>
      <c r="D2807" s="49"/>
      <c r="E2807" s="52"/>
      <c r="F2807" s="52"/>
      <c r="G2807" s="52"/>
      <c r="H2807" s="52"/>
      <c r="I2807" s="52"/>
    </row>
    <row r="2808" spans="1:9" s="53" customFormat="1">
      <c r="A2808" s="49"/>
      <c r="B2808" s="50"/>
      <c r="C2808" s="51"/>
      <c r="D2808" s="49"/>
      <c r="E2808" s="52"/>
      <c r="F2808" s="52"/>
      <c r="G2808" s="52"/>
      <c r="H2808" s="52"/>
      <c r="I2808" s="52"/>
    </row>
    <row r="2809" spans="1:9" s="53" customFormat="1">
      <c r="A2809" s="49"/>
      <c r="B2809" s="50"/>
      <c r="C2809" s="51"/>
      <c r="D2809" s="49"/>
      <c r="E2809" s="52"/>
      <c r="F2809" s="52"/>
      <c r="G2809" s="52"/>
      <c r="H2809" s="52"/>
      <c r="I2809" s="52"/>
    </row>
    <row r="2810" spans="1:9" s="53" customFormat="1">
      <c r="A2810" s="49"/>
      <c r="B2810" s="50"/>
      <c r="C2810" s="51"/>
      <c r="D2810" s="49"/>
      <c r="E2810" s="52"/>
      <c r="F2810" s="52"/>
      <c r="G2810" s="52"/>
      <c r="H2810" s="52"/>
      <c r="I2810" s="52"/>
    </row>
    <row r="2811" spans="1:9" s="53" customFormat="1">
      <c r="A2811" s="49"/>
      <c r="B2811" s="50"/>
      <c r="C2811" s="51"/>
      <c r="D2811" s="49"/>
      <c r="E2811" s="52"/>
      <c r="F2811" s="52"/>
      <c r="G2811" s="52"/>
      <c r="H2811" s="52"/>
      <c r="I2811" s="52"/>
    </row>
    <row r="2812" spans="1:9" s="53" customFormat="1">
      <c r="A2812" s="49"/>
      <c r="B2812" s="50"/>
      <c r="C2812" s="51"/>
      <c r="D2812" s="49"/>
      <c r="E2812" s="52"/>
      <c r="F2812" s="52"/>
      <c r="G2812" s="52"/>
      <c r="H2812" s="52"/>
      <c r="I2812" s="52"/>
    </row>
    <row r="2813" spans="1:9" s="53" customFormat="1">
      <c r="A2813" s="49"/>
      <c r="B2813" s="50"/>
      <c r="C2813" s="51"/>
      <c r="D2813" s="49"/>
      <c r="E2813" s="52"/>
      <c r="F2813" s="52"/>
      <c r="G2813" s="52"/>
      <c r="H2813" s="52"/>
      <c r="I2813" s="52"/>
    </row>
    <row r="2814" spans="1:9" s="53" customFormat="1">
      <c r="A2814" s="49"/>
      <c r="B2814" s="50"/>
      <c r="C2814" s="51"/>
      <c r="D2814" s="49"/>
      <c r="E2814" s="52"/>
      <c r="F2814" s="52"/>
      <c r="G2814" s="52"/>
      <c r="H2814" s="52"/>
      <c r="I2814" s="52"/>
    </row>
    <row r="2815" spans="1:9" s="53" customFormat="1">
      <c r="A2815" s="49"/>
      <c r="B2815" s="50"/>
      <c r="C2815" s="51"/>
      <c r="D2815" s="49"/>
      <c r="E2815" s="52"/>
      <c r="F2815" s="52"/>
      <c r="G2815" s="52"/>
      <c r="H2815" s="52"/>
      <c r="I2815" s="52"/>
    </row>
    <row r="2816" spans="1:9" s="53" customFormat="1">
      <c r="A2816" s="49"/>
      <c r="B2816" s="50"/>
      <c r="C2816" s="51"/>
      <c r="D2816" s="49"/>
      <c r="E2816" s="52"/>
      <c r="F2816" s="52"/>
      <c r="G2816" s="52"/>
      <c r="H2816" s="52"/>
      <c r="I2816" s="52"/>
    </row>
    <row r="2817" spans="1:9" s="53" customFormat="1">
      <c r="A2817" s="49"/>
      <c r="B2817" s="50"/>
      <c r="C2817" s="51"/>
      <c r="D2817" s="49"/>
      <c r="E2817" s="52"/>
      <c r="F2817" s="52"/>
      <c r="G2817" s="52"/>
      <c r="H2817" s="52"/>
      <c r="I2817" s="52"/>
    </row>
    <row r="2818" spans="1:9" s="53" customFormat="1">
      <c r="A2818" s="49"/>
      <c r="B2818" s="50"/>
      <c r="C2818" s="51"/>
      <c r="D2818" s="49"/>
      <c r="E2818" s="52"/>
      <c r="F2818" s="52"/>
      <c r="G2818" s="52"/>
      <c r="H2818" s="52"/>
      <c r="I2818" s="52"/>
    </row>
    <row r="2819" spans="1:9" s="53" customFormat="1">
      <c r="A2819" s="49"/>
      <c r="B2819" s="50"/>
      <c r="C2819" s="51"/>
      <c r="D2819" s="49"/>
      <c r="E2819" s="52"/>
      <c r="F2819" s="52"/>
      <c r="G2819" s="52"/>
      <c r="H2819" s="52"/>
      <c r="I2819" s="52"/>
    </row>
    <row r="2820" spans="1:9" s="53" customFormat="1">
      <c r="A2820" s="49"/>
      <c r="B2820" s="50"/>
      <c r="C2820" s="51"/>
      <c r="D2820" s="49"/>
      <c r="E2820" s="52"/>
      <c r="F2820" s="52"/>
      <c r="G2820" s="52"/>
      <c r="H2820" s="52"/>
      <c r="I2820" s="52"/>
    </row>
    <row r="2821" spans="1:9" s="53" customFormat="1">
      <c r="A2821" s="49"/>
      <c r="B2821" s="50"/>
      <c r="C2821" s="51"/>
      <c r="D2821" s="49"/>
      <c r="E2821" s="52"/>
      <c r="F2821" s="52"/>
      <c r="G2821" s="52"/>
      <c r="H2821" s="52"/>
      <c r="I2821" s="52"/>
    </row>
    <row r="2822" spans="1:9" s="53" customFormat="1">
      <c r="A2822" s="49"/>
      <c r="B2822" s="50"/>
      <c r="C2822" s="51"/>
      <c r="D2822" s="49"/>
      <c r="E2822" s="52"/>
      <c r="F2822" s="52"/>
      <c r="G2822" s="52"/>
      <c r="H2822" s="52"/>
      <c r="I2822" s="52"/>
    </row>
    <row r="2823" spans="1:9" s="53" customFormat="1">
      <c r="A2823" s="49"/>
      <c r="B2823" s="50"/>
      <c r="C2823" s="51"/>
      <c r="D2823" s="49"/>
      <c r="E2823" s="52"/>
      <c r="F2823" s="52"/>
      <c r="G2823" s="52"/>
      <c r="H2823" s="52"/>
      <c r="I2823" s="52"/>
    </row>
    <row r="2824" spans="1:9" s="53" customFormat="1">
      <c r="A2824" s="49"/>
      <c r="B2824" s="50"/>
      <c r="C2824" s="51"/>
      <c r="D2824" s="49"/>
      <c r="E2824" s="52"/>
      <c r="F2824" s="52"/>
      <c r="G2824" s="52"/>
      <c r="H2824" s="52"/>
      <c r="I2824" s="52"/>
    </row>
    <row r="2825" spans="1:9" s="53" customFormat="1">
      <c r="A2825" s="49"/>
      <c r="B2825" s="50"/>
      <c r="C2825" s="51"/>
      <c r="D2825" s="49"/>
      <c r="E2825" s="52"/>
      <c r="F2825" s="52"/>
      <c r="G2825" s="52"/>
      <c r="H2825" s="52"/>
      <c r="I2825" s="52"/>
    </row>
    <row r="2826" spans="1:9" s="53" customFormat="1">
      <c r="A2826" s="49"/>
      <c r="B2826" s="50"/>
      <c r="C2826" s="51"/>
      <c r="D2826" s="49"/>
      <c r="E2826" s="52"/>
      <c r="F2826" s="52"/>
      <c r="G2826" s="52"/>
      <c r="H2826" s="52"/>
      <c r="I2826" s="52"/>
    </row>
    <row r="2827" spans="1:9" s="53" customFormat="1">
      <c r="A2827" s="49"/>
      <c r="B2827" s="50"/>
      <c r="C2827" s="51"/>
      <c r="D2827" s="49"/>
      <c r="E2827" s="52"/>
      <c r="F2827" s="52"/>
      <c r="G2827" s="52"/>
      <c r="H2827" s="52"/>
      <c r="I2827" s="52"/>
    </row>
    <row r="2828" spans="1:9" s="53" customFormat="1">
      <c r="A2828" s="49"/>
      <c r="B2828" s="50"/>
      <c r="C2828" s="51"/>
      <c r="D2828" s="49"/>
      <c r="E2828" s="52"/>
      <c r="F2828" s="52"/>
      <c r="G2828" s="52"/>
      <c r="H2828" s="52"/>
      <c r="I2828" s="52"/>
    </row>
    <row r="2829" spans="1:9" s="53" customFormat="1">
      <c r="A2829" s="49"/>
      <c r="B2829" s="50"/>
      <c r="C2829" s="51"/>
      <c r="D2829" s="49"/>
      <c r="E2829" s="52"/>
      <c r="F2829" s="52"/>
      <c r="G2829" s="52"/>
      <c r="H2829" s="52"/>
      <c r="I2829" s="52"/>
    </row>
    <row r="2830" spans="1:9" s="53" customFormat="1">
      <c r="A2830" s="49"/>
      <c r="B2830" s="50"/>
      <c r="C2830" s="51"/>
      <c r="D2830" s="49"/>
      <c r="E2830" s="52"/>
      <c r="F2830" s="52"/>
      <c r="G2830" s="52"/>
      <c r="H2830" s="52"/>
      <c r="I2830" s="52"/>
    </row>
    <row r="2831" spans="1:9" s="53" customFormat="1">
      <c r="A2831" s="49"/>
      <c r="B2831" s="50"/>
      <c r="C2831" s="51"/>
      <c r="D2831" s="49"/>
      <c r="E2831" s="52"/>
      <c r="F2831" s="52"/>
      <c r="G2831" s="52"/>
      <c r="H2831" s="52"/>
      <c r="I2831" s="52"/>
    </row>
    <row r="2832" spans="1:9" s="53" customFormat="1">
      <c r="A2832" s="49"/>
      <c r="B2832" s="50"/>
      <c r="C2832" s="51"/>
      <c r="D2832" s="49"/>
      <c r="E2832" s="52"/>
      <c r="F2832" s="52"/>
      <c r="G2832" s="52"/>
      <c r="H2832" s="52"/>
      <c r="I2832" s="52"/>
    </row>
    <row r="2833" spans="1:9" s="53" customFormat="1">
      <c r="A2833" s="49"/>
      <c r="B2833" s="50"/>
      <c r="C2833" s="51"/>
      <c r="D2833" s="49"/>
      <c r="E2833" s="52"/>
      <c r="F2833" s="52"/>
      <c r="G2833" s="52"/>
      <c r="H2833" s="52"/>
      <c r="I2833" s="52"/>
    </row>
    <row r="2834" spans="1:9" s="53" customFormat="1">
      <c r="A2834" s="49"/>
      <c r="B2834" s="50"/>
      <c r="C2834" s="51"/>
      <c r="D2834" s="49"/>
      <c r="E2834" s="52"/>
      <c r="F2834" s="52"/>
      <c r="G2834" s="52"/>
      <c r="H2834" s="52"/>
      <c r="I2834" s="52"/>
    </row>
    <row r="2835" spans="1:9" s="53" customFormat="1">
      <c r="A2835" s="49"/>
      <c r="B2835" s="50"/>
      <c r="C2835" s="51"/>
      <c r="D2835" s="49"/>
      <c r="E2835" s="52"/>
      <c r="F2835" s="52"/>
      <c r="G2835" s="52"/>
      <c r="H2835" s="52"/>
      <c r="I2835" s="52"/>
    </row>
    <row r="2836" spans="1:9" s="53" customFormat="1">
      <c r="A2836" s="49"/>
      <c r="B2836" s="50"/>
      <c r="C2836" s="51"/>
      <c r="D2836" s="49"/>
      <c r="E2836" s="52"/>
      <c r="F2836" s="52"/>
      <c r="G2836" s="52"/>
      <c r="H2836" s="52"/>
      <c r="I2836" s="52"/>
    </row>
    <row r="2837" spans="1:9" s="53" customFormat="1">
      <c r="A2837" s="49"/>
      <c r="B2837" s="50"/>
      <c r="C2837" s="51"/>
      <c r="D2837" s="49"/>
      <c r="E2837" s="52"/>
      <c r="F2837" s="52"/>
      <c r="G2837" s="52"/>
      <c r="H2837" s="52"/>
      <c r="I2837" s="52"/>
    </row>
    <row r="2838" spans="1:9" s="53" customFormat="1">
      <c r="A2838" s="49"/>
      <c r="B2838" s="50"/>
      <c r="C2838" s="51"/>
      <c r="D2838" s="49"/>
      <c r="E2838" s="52"/>
      <c r="F2838" s="52"/>
      <c r="G2838" s="52"/>
      <c r="H2838" s="52"/>
      <c r="I2838" s="52"/>
    </row>
    <row r="2839" spans="1:9" s="53" customFormat="1">
      <c r="A2839" s="49"/>
      <c r="B2839" s="50"/>
      <c r="C2839" s="51"/>
      <c r="D2839" s="49"/>
      <c r="E2839" s="52"/>
      <c r="F2839" s="52"/>
      <c r="G2839" s="52"/>
      <c r="H2839" s="52"/>
      <c r="I2839" s="52"/>
    </row>
    <row r="2840" spans="1:9" s="53" customFormat="1">
      <c r="A2840" s="49"/>
      <c r="B2840" s="50"/>
      <c r="C2840" s="51"/>
      <c r="D2840" s="49"/>
      <c r="E2840" s="52"/>
      <c r="F2840" s="52"/>
      <c r="G2840" s="52"/>
      <c r="H2840" s="52"/>
      <c r="I2840" s="52"/>
    </row>
    <row r="2841" spans="1:9" s="53" customFormat="1">
      <c r="A2841" s="49"/>
      <c r="B2841" s="50"/>
      <c r="C2841" s="51"/>
      <c r="D2841" s="49"/>
      <c r="E2841" s="52"/>
      <c r="F2841" s="52"/>
      <c r="G2841" s="52"/>
      <c r="H2841" s="52"/>
      <c r="I2841" s="52"/>
    </row>
    <row r="2842" spans="1:9" s="53" customFormat="1">
      <c r="A2842" s="49"/>
      <c r="B2842" s="50"/>
      <c r="C2842" s="51"/>
      <c r="D2842" s="49"/>
      <c r="E2842" s="52"/>
      <c r="F2842" s="52"/>
      <c r="G2842" s="52"/>
      <c r="H2842" s="52"/>
      <c r="I2842" s="52"/>
    </row>
    <row r="2843" spans="1:9" s="53" customFormat="1">
      <c r="A2843" s="49"/>
      <c r="B2843" s="50"/>
      <c r="C2843" s="51"/>
      <c r="D2843" s="49"/>
      <c r="E2843" s="52"/>
      <c r="F2843" s="52"/>
      <c r="G2843" s="52"/>
      <c r="H2843" s="52"/>
      <c r="I2843" s="52"/>
    </row>
    <row r="2844" spans="1:9" s="53" customFormat="1">
      <c r="A2844" s="49"/>
      <c r="B2844" s="50"/>
      <c r="C2844" s="51"/>
      <c r="D2844" s="49"/>
      <c r="E2844" s="52"/>
      <c r="F2844" s="52"/>
      <c r="G2844" s="52"/>
      <c r="H2844" s="52"/>
      <c r="I2844" s="52"/>
    </row>
    <row r="2845" spans="1:9" s="53" customFormat="1">
      <c r="A2845" s="49"/>
      <c r="B2845" s="50"/>
      <c r="C2845" s="51"/>
      <c r="D2845" s="49"/>
      <c r="E2845" s="52"/>
      <c r="F2845" s="52"/>
      <c r="G2845" s="52"/>
      <c r="H2845" s="52"/>
      <c r="I2845" s="52"/>
    </row>
    <row r="2846" spans="1:9" s="53" customFormat="1">
      <c r="A2846" s="49"/>
      <c r="B2846" s="50"/>
      <c r="C2846" s="51"/>
      <c r="D2846" s="49"/>
      <c r="E2846" s="52"/>
      <c r="F2846" s="52"/>
      <c r="G2846" s="52"/>
      <c r="H2846" s="52"/>
      <c r="I2846" s="52"/>
    </row>
    <row r="2847" spans="1:9" s="53" customFormat="1">
      <c r="A2847" s="49"/>
      <c r="B2847" s="50"/>
      <c r="C2847" s="51"/>
      <c r="D2847" s="49"/>
      <c r="E2847" s="52"/>
      <c r="F2847" s="52"/>
      <c r="G2847" s="52"/>
      <c r="H2847" s="52"/>
      <c r="I2847" s="52"/>
    </row>
    <row r="2848" spans="1:9" s="53" customFormat="1">
      <c r="A2848" s="49"/>
      <c r="B2848" s="50"/>
      <c r="C2848" s="51"/>
      <c r="D2848" s="49"/>
      <c r="E2848" s="52"/>
      <c r="F2848" s="52"/>
      <c r="G2848" s="52"/>
      <c r="H2848" s="52"/>
      <c r="I2848" s="52"/>
    </row>
    <row r="2849" spans="1:9" s="53" customFormat="1">
      <c r="A2849" s="49"/>
      <c r="B2849" s="50"/>
      <c r="C2849" s="51"/>
      <c r="D2849" s="49"/>
      <c r="E2849" s="52"/>
      <c r="F2849" s="52"/>
      <c r="G2849" s="52"/>
      <c r="H2849" s="52"/>
      <c r="I2849" s="52"/>
    </row>
    <row r="2850" spans="1:9" s="53" customFormat="1">
      <c r="A2850" s="49"/>
      <c r="B2850" s="50"/>
      <c r="C2850" s="51"/>
      <c r="D2850" s="49"/>
      <c r="E2850" s="52"/>
      <c r="F2850" s="52"/>
      <c r="G2850" s="52"/>
      <c r="H2850" s="52"/>
      <c r="I2850" s="52"/>
    </row>
    <row r="2851" spans="1:9" s="53" customFormat="1">
      <c r="A2851" s="49"/>
      <c r="B2851" s="50"/>
      <c r="C2851" s="51"/>
      <c r="D2851" s="49"/>
      <c r="E2851" s="52"/>
      <c r="F2851" s="52"/>
      <c r="G2851" s="52"/>
      <c r="H2851" s="52"/>
      <c r="I2851" s="52"/>
    </row>
    <row r="2852" spans="1:9" s="53" customFormat="1">
      <c r="A2852" s="49"/>
      <c r="B2852" s="50"/>
      <c r="C2852" s="51"/>
      <c r="D2852" s="49"/>
      <c r="E2852" s="52"/>
      <c r="F2852" s="52"/>
      <c r="G2852" s="52"/>
      <c r="H2852" s="52"/>
      <c r="I2852" s="52"/>
    </row>
    <row r="2853" spans="1:9" s="53" customFormat="1">
      <c r="A2853" s="49"/>
      <c r="B2853" s="50"/>
      <c r="C2853" s="51"/>
      <c r="D2853" s="49"/>
      <c r="E2853" s="52"/>
      <c r="F2853" s="52"/>
      <c r="G2853" s="52"/>
      <c r="H2853" s="52"/>
      <c r="I2853" s="52"/>
    </row>
    <row r="2854" spans="1:9" s="53" customFormat="1">
      <c r="A2854" s="49"/>
      <c r="B2854" s="50"/>
      <c r="C2854" s="51"/>
      <c r="D2854" s="49"/>
      <c r="E2854" s="52"/>
      <c r="F2854" s="52"/>
      <c r="G2854" s="52"/>
      <c r="H2854" s="52"/>
      <c r="I2854" s="52"/>
    </row>
    <row r="2855" spans="1:9" s="53" customFormat="1">
      <c r="A2855" s="49"/>
      <c r="B2855" s="50"/>
      <c r="C2855" s="51"/>
      <c r="D2855" s="49"/>
      <c r="E2855" s="52"/>
      <c r="F2855" s="52"/>
      <c r="G2855" s="52"/>
      <c r="H2855" s="52"/>
      <c r="I2855" s="52"/>
    </row>
    <row r="2856" spans="1:9" s="53" customFormat="1">
      <c r="A2856" s="49"/>
      <c r="B2856" s="50"/>
      <c r="C2856" s="51"/>
      <c r="D2856" s="49"/>
      <c r="E2856" s="52"/>
      <c r="F2856" s="52"/>
      <c r="G2856" s="52"/>
      <c r="H2856" s="52"/>
      <c r="I2856" s="52"/>
    </row>
    <row r="2857" spans="1:9" s="53" customFormat="1">
      <c r="A2857" s="49"/>
      <c r="B2857" s="50"/>
      <c r="C2857" s="51"/>
      <c r="D2857" s="49"/>
      <c r="E2857" s="52"/>
      <c r="F2857" s="52"/>
      <c r="G2857" s="52"/>
      <c r="H2857" s="52"/>
      <c r="I2857" s="52"/>
    </row>
    <row r="2858" spans="1:9" s="53" customFormat="1">
      <c r="A2858" s="49"/>
      <c r="B2858" s="50"/>
      <c r="C2858" s="51"/>
      <c r="D2858" s="49"/>
      <c r="E2858" s="52"/>
      <c r="F2858" s="52"/>
      <c r="G2858" s="52"/>
      <c r="H2858" s="52"/>
      <c r="I2858" s="52"/>
    </row>
    <row r="2859" spans="1:9" s="53" customFormat="1">
      <c r="A2859" s="49"/>
      <c r="B2859" s="50"/>
      <c r="C2859" s="51"/>
      <c r="D2859" s="49"/>
      <c r="E2859" s="52"/>
      <c r="F2859" s="52"/>
      <c r="G2859" s="52"/>
      <c r="H2859" s="52"/>
      <c r="I2859" s="52"/>
    </row>
    <row r="2860" spans="1:9" s="53" customFormat="1">
      <c r="A2860" s="49"/>
      <c r="B2860" s="50"/>
      <c r="C2860" s="51"/>
      <c r="D2860" s="49"/>
      <c r="E2860" s="52"/>
      <c r="F2860" s="52"/>
      <c r="G2860" s="52"/>
      <c r="H2860" s="52"/>
      <c r="I2860" s="52"/>
    </row>
    <row r="2861" spans="1:9" s="53" customFormat="1">
      <c r="A2861" s="49"/>
      <c r="B2861" s="50"/>
      <c r="C2861" s="51"/>
      <c r="D2861" s="49"/>
      <c r="E2861" s="52"/>
      <c r="F2861" s="52"/>
      <c r="G2861" s="52"/>
      <c r="H2861" s="52"/>
      <c r="I2861" s="52"/>
    </row>
    <row r="2862" spans="1:9" s="53" customFormat="1">
      <c r="A2862" s="49"/>
      <c r="B2862" s="50"/>
      <c r="C2862" s="51"/>
      <c r="D2862" s="49"/>
      <c r="E2862" s="52"/>
      <c r="F2862" s="52"/>
      <c r="G2862" s="52"/>
      <c r="H2862" s="52"/>
      <c r="I2862" s="52"/>
    </row>
    <row r="2863" spans="1:9" s="53" customFormat="1">
      <c r="A2863" s="49"/>
      <c r="B2863" s="50"/>
      <c r="C2863" s="51"/>
      <c r="D2863" s="49"/>
      <c r="E2863" s="52"/>
      <c r="F2863" s="52"/>
      <c r="G2863" s="52"/>
      <c r="H2863" s="52"/>
      <c r="I2863" s="52"/>
    </row>
    <row r="2864" spans="1:9" s="53" customFormat="1">
      <c r="A2864" s="49"/>
      <c r="B2864" s="50"/>
      <c r="C2864" s="51"/>
      <c r="D2864" s="49"/>
      <c r="E2864" s="52"/>
      <c r="F2864" s="52"/>
      <c r="G2864" s="52"/>
      <c r="H2864" s="52"/>
      <c r="I2864" s="52"/>
    </row>
    <row r="2865" spans="1:9" s="53" customFormat="1">
      <c r="A2865" s="49"/>
      <c r="B2865" s="50"/>
      <c r="C2865" s="51"/>
      <c r="D2865" s="49"/>
      <c r="E2865" s="52"/>
      <c r="F2865" s="52"/>
      <c r="G2865" s="52"/>
      <c r="H2865" s="52"/>
      <c r="I2865" s="52"/>
    </row>
    <row r="2866" spans="1:9" s="53" customFormat="1">
      <c r="A2866" s="49"/>
      <c r="B2866" s="50"/>
      <c r="C2866" s="51"/>
      <c r="D2866" s="49"/>
      <c r="E2866" s="52"/>
      <c r="F2866" s="52"/>
      <c r="G2866" s="52"/>
      <c r="H2866" s="52"/>
      <c r="I2866" s="52"/>
    </row>
    <row r="2867" spans="1:9" s="53" customFormat="1">
      <c r="A2867" s="49"/>
      <c r="B2867" s="50"/>
      <c r="C2867" s="51"/>
      <c r="D2867" s="49"/>
      <c r="E2867" s="52"/>
      <c r="F2867" s="52"/>
      <c r="G2867" s="52"/>
      <c r="H2867" s="52"/>
      <c r="I2867" s="52"/>
    </row>
    <row r="2868" spans="1:9" s="53" customFormat="1">
      <c r="A2868" s="49"/>
      <c r="B2868" s="50"/>
      <c r="C2868" s="51"/>
      <c r="D2868" s="49"/>
      <c r="E2868" s="52"/>
      <c r="F2868" s="52"/>
      <c r="G2868" s="52"/>
      <c r="H2868" s="52"/>
      <c r="I2868" s="52"/>
    </row>
    <row r="2869" spans="1:9" s="53" customFormat="1">
      <c r="A2869" s="49"/>
      <c r="B2869" s="50"/>
      <c r="C2869" s="51"/>
      <c r="D2869" s="49"/>
      <c r="E2869" s="52"/>
      <c r="F2869" s="52"/>
      <c r="G2869" s="52"/>
      <c r="H2869" s="52"/>
      <c r="I2869" s="52"/>
    </row>
    <row r="2870" spans="1:9" s="53" customFormat="1">
      <c r="A2870" s="49"/>
      <c r="B2870" s="50"/>
      <c r="C2870" s="51"/>
      <c r="D2870" s="49"/>
      <c r="E2870" s="52"/>
      <c r="F2870" s="52"/>
      <c r="G2870" s="52"/>
      <c r="H2870" s="52"/>
      <c r="I2870" s="52"/>
    </row>
    <row r="2871" spans="1:9" s="53" customFormat="1">
      <c r="A2871" s="49"/>
      <c r="B2871" s="50"/>
      <c r="C2871" s="51"/>
      <c r="D2871" s="49"/>
      <c r="E2871" s="52"/>
      <c r="F2871" s="52"/>
      <c r="G2871" s="52"/>
      <c r="H2871" s="52"/>
      <c r="I2871" s="52"/>
    </row>
    <row r="2872" spans="1:9" s="53" customFormat="1">
      <c r="A2872" s="49"/>
      <c r="B2872" s="50"/>
      <c r="C2872" s="51"/>
      <c r="D2872" s="49"/>
      <c r="E2872" s="52"/>
      <c r="F2872" s="52"/>
      <c r="G2872" s="52"/>
      <c r="H2872" s="52"/>
      <c r="I2872" s="52"/>
    </row>
    <row r="2873" spans="1:9" s="53" customFormat="1">
      <c r="A2873" s="49"/>
      <c r="B2873" s="50"/>
      <c r="C2873" s="51"/>
      <c r="D2873" s="49"/>
      <c r="E2873" s="52"/>
      <c r="F2873" s="52"/>
      <c r="G2873" s="52"/>
      <c r="H2873" s="52"/>
      <c r="I2873" s="52"/>
    </row>
    <row r="2874" spans="1:9" s="53" customFormat="1">
      <c r="A2874" s="49"/>
      <c r="B2874" s="50"/>
      <c r="C2874" s="51"/>
      <c r="D2874" s="49"/>
      <c r="E2874" s="52"/>
      <c r="F2874" s="52"/>
      <c r="G2874" s="52"/>
      <c r="H2874" s="52"/>
      <c r="I2874" s="52"/>
    </row>
    <row r="2875" spans="1:9" s="53" customFormat="1">
      <c r="A2875" s="49"/>
      <c r="B2875" s="50"/>
      <c r="C2875" s="51"/>
      <c r="D2875" s="49"/>
      <c r="E2875" s="52"/>
      <c r="F2875" s="52"/>
      <c r="G2875" s="52"/>
      <c r="H2875" s="52"/>
      <c r="I2875" s="52"/>
    </row>
    <row r="2876" spans="1:9" s="53" customFormat="1">
      <c r="A2876" s="49"/>
      <c r="B2876" s="50"/>
      <c r="C2876" s="51"/>
      <c r="D2876" s="49"/>
      <c r="E2876" s="52"/>
      <c r="F2876" s="52"/>
      <c r="G2876" s="52"/>
      <c r="H2876" s="52"/>
      <c r="I2876" s="52"/>
    </row>
    <row r="2877" spans="1:9" s="53" customFormat="1">
      <c r="A2877" s="49"/>
      <c r="B2877" s="50"/>
      <c r="C2877" s="51"/>
      <c r="D2877" s="49"/>
      <c r="E2877" s="52"/>
      <c r="F2877" s="52"/>
      <c r="G2877" s="52"/>
      <c r="H2877" s="52"/>
      <c r="I2877" s="52"/>
    </row>
    <row r="2878" spans="1:9" s="53" customFormat="1">
      <c r="A2878" s="49"/>
      <c r="B2878" s="50"/>
      <c r="C2878" s="51"/>
      <c r="D2878" s="49"/>
      <c r="E2878" s="52"/>
      <c r="F2878" s="52"/>
      <c r="G2878" s="52"/>
      <c r="H2878" s="52"/>
      <c r="I2878" s="52"/>
    </row>
    <row r="2879" spans="1:9" s="53" customFormat="1">
      <c r="A2879" s="49"/>
      <c r="B2879" s="50"/>
      <c r="C2879" s="51"/>
      <c r="D2879" s="49"/>
      <c r="E2879" s="52"/>
      <c r="F2879" s="52"/>
      <c r="G2879" s="52"/>
      <c r="H2879" s="52"/>
      <c r="I2879" s="52"/>
    </row>
    <row r="2880" spans="1:9" s="53" customFormat="1">
      <c r="A2880" s="49"/>
      <c r="B2880" s="50"/>
      <c r="C2880" s="51"/>
      <c r="D2880" s="49"/>
      <c r="E2880" s="52"/>
      <c r="F2880" s="52"/>
      <c r="G2880" s="52"/>
      <c r="H2880" s="52"/>
      <c r="I2880" s="52"/>
    </row>
    <row r="2881" spans="1:9" s="53" customFormat="1">
      <c r="A2881" s="49"/>
      <c r="B2881" s="50"/>
      <c r="C2881" s="51"/>
      <c r="D2881" s="49"/>
      <c r="E2881" s="52"/>
      <c r="F2881" s="52"/>
      <c r="G2881" s="52"/>
      <c r="H2881" s="52"/>
      <c r="I2881" s="52"/>
    </row>
    <row r="2882" spans="1:9" s="53" customFormat="1">
      <c r="A2882" s="49"/>
      <c r="B2882" s="50"/>
      <c r="C2882" s="51"/>
      <c r="D2882" s="49"/>
      <c r="E2882" s="52"/>
      <c r="F2882" s="52"/>
      <c r="G2882" s="52"/>
      <c r="H2882" s="52"/>
      <c r="I2882" s="52"/>
    </row>
    <row r="2883" spans="1:9" s="53" customFormat="1">
      <c r="A2883" s="49"/>
      <c r="B2883" s="50"/>
      <c r="C2883" s="51"/>
      <c r="D2883" s="49"/>
      <c r="E2883" s="52"/>
      <c r="F2883" s="52"/>
      <c r="G2883" s="52"/>
      <c r="H2883" s="52"/>
      <c r="I2883" s="52"/>
    </row>
    <row r="2884" spans="1:9" s="53" customFormat="1">
      <c r="A2884" s="49"/>
      <c r="B2884" s="50"/>
      <c r="C2884" s="51"/>
      <c r="D2884" s="49"/>
      <c r="E2884" s="52"/>
      <c r="F2884" s="52"/>
      <c r="G2884" s="52"/>
      <c r="H2884" s="52"/>
      <c r="I2884" s="52"/>
    </row>
    <row r="2885" spans="1:9" s="53" customFormat="1">
      <c r="A2885" s="49"/>
      <c r="B2885" s="50"/>
      <c r="C2885" s="51"/>
      <c r="D2885" s="49"/>
      <c r="E2885" s="52"/>
      <c r="F2885" s="52"/>
      <c r="G2885" s="52"/>
      <c r="H2885" s="52"/>
      <c r="I2885" s="52"/>
    </row>
    <row r="2886" spans="1:9" s="53" customFormat="1">
      <c r="A2886" s="49"/>
      <c r="B2886" s="50"/>
      <c r="C2886" s="51"/>
      <c r="D2886" s="49"/>
      <c r="E2886" s="52"/>
      <c r="F2886" s="52"/>
      <c r="G2886" s="52"/>
      <c r="H2886" s="52"/>
      <c r="I2886" s="52"/>
    </row>
    <row r="2887" spans="1:9" s="53" customFormat="1">
      <c r="A2887" s="49"/>
      <c r="B2887" s="50"/>
      <c r="C2887" s="51"/>
      <c r="D2887" s="49"/>
      <c r="E2887" s="52"/>
      <c r="F2887" s="52"/>
      <c r="G2887" s="52"/>
      <c r="H2887" s="52"/>
      <c r="I2887" s="52"/>
    </row>
    <row r="2888" spans="1:9" s="53" customFormat="1">
      <c r="A2888" s="49"/>
      <c r="B2888" s="50"/>
      <c r="C2888" s="51"/>
      <c r="D2888" s="49"/>
      <c r="E2888" s="52"/>
      <c r="F2888" s="52"/>
      <c r="G2888" s="52"/>
      <c r="H2888" s="52"/>
      <c r="I2888" s="52"/>
    </row>
    <row r="2889" spans="1:9" s="53" customFormat="1">
      <c r="A2889" s="49"/>
      <c r="B2889" s="50"/>
      <c r="C2889" s="51"/>
      <c r="D2889" s="49"/>
      <c r="E2889" s="52"/>
      <c r="F2889" s="52"/>
      <c r="G2889" s="52"/>
      <c r="H2889" s="52"/>
      <c r="I2889" s="52"/>
    </row>
    <row r="2890" spans="1:9" s="53" customFormat="1">
      <c r="A2890" s="49"/>
      <c r="B2890" s="50"/>
      <c r="C2890" s="51"/>
      <c r="D2890" s="49"/>
      <c r="E2890" s="52"/>
      <c r="F2890" s="52"/>
      <c r="G2890" s="52"/>
      <c r="H2890" s="52"/>
      <c r="I2890" s="52"/>
    </row>
    <row r="2891" spans="1:9" s="53" customFormat="1">
      <c r="A2891" s="49"/>
      <c r="B2891" s="50"/>
      <c r="C2891" s="51"/>
      <c r="D2891" s="49"/>
      <c r="E2891" s="52"/>
      <c r="F2891" s="52"/>
      <c r="G2891" s="52"/>
      <c r="H2891" s="52"/>
      <c r="I2891" s="52"/>
    </row>
    <row r="2892" spans="1:9" s="53" customFormat="1">
      <c r="A2892" s="49"/>
      <c r="B2892" s="50"/>
      <c r="C2892" s="51"/>
      <c r="D2892" s="49"/>
      <c r="E2892" s="52"/>
      <c r="F2892" s="52"/>
      <c r="G2892" s="52"/>
      <c r="H2892" s="52"/>
      <c r="I2892" s="52"/>
    </row>
    <row r="2893" spans="1:9" s="53" customFormat="1">
      <c r="A2893" s="49"/>
      <c r="B2893" s="50"/>
      <c r="C2893" s="51"/>
      <c r="D2893" s="49"/>
      <c r="E2893" s="52"/>
      <c r="F2893" s="52"/>
      <c r="G2893" s="52"/>
      <c r="H2893" s="52"/>
      <c r="I2893" s="52"/>
    </row>
    <row r="2894" spans="1:9" s="53" customFormat="1">
      <c r="A2894" s="49"/>
      <c r="B2894" s="50"/>
      <c r="C2894" s="51"/>
      <c r="D2894" s="49"/>
      <c r="E2894" s="52"/>
      <c r="F2894" s="52"/>
      <c r="G2894" s="52"/>
      <c r="H2894" s="52"/>
      <c r="I2894" s="52"/>
    </row>
    <row r="2895" spans="1:9" s="53" customFormat="1">
      <c r="A2895" s="49"/>
      <c r="B2895" s="50"/>
      <c r="C2895" s="51"/>
      <c r="D2895" s="49"/>
      <c r="E2895" s="52"/>
      <c r="F2895" s="52"/>
      <c r="G2895" s="52"/>
      <c r="H2895" s="52"/>
      <c r="I2895" s="52"/>
    </row>
    <row r="2896" spans="1:9" s="53" customFormat="1">
      <c r="A2896" s="49"/>
      <c r="B2896" s="50"/>
      <c r="C2896" s="51"/>
      <c r="D2896" s="49"/>
      <c r="E2896" s="52"/>
      <c r="F2896" s="52"/>
      <c r="G2896" s="52"/>
      <c r="H2896" s="52"/>
      <c r="I2896" s="52"/>
    </row>
    <row r="2897" spans="1:9" s="53" customFormat="1">
      <c r="A2897" s="49"/>
      <c r="B2897" s="50"/>
      <c r="C2897" s="51"/>
      <c r="D2897" s="49"/>
      <c r="E2897" s="52"/>
      <c r="F2897" s="52"/>
      <c r="G2897" s="52"/>
      <c r="H2897" s="52"/>
      <c r="I2897" s="52"/>
    </row>
    <row r="2898" spans="1:9" s="53" customFormat="1">
      <c r="A2898" s="49"/>
      <c r="B2898" s="50"/>
      <c r="C2898" s="51"/>
      <c r="D2898" s="49"/>
      <c r="E2898" s="52"/>
      <c r="F2898" s="52"/>
      <c r="G2898" s="52"/>
      <c r="H2898" s="52"/>
      <c r="I2898" s="52"/>
    </row>
    <row r="2899" spans="1:9" s="53" customFormat="1">
      <c r="A2899" s="49"/>
      <c r="B2899" s="50"/>
      <c r="C2899" s="51"/>
      <c r="D2899" s="49"/>
      <c r="E2899" s="52"/>
      <c r="F2899" s="52"/>
      <c r="G2899" s="52"/>
      <c r="H2899" s="52"/>
      <c r="I2899" s="52"/>
    </row>
    <row r="2900" spans="1:9" s="53" customFormat="1">
      <c r="A2900" s="49"/>
      <c r="B2900" s="50"/>
      <c r="C2900" s="51"/>
      <c r="D2900" s="49"/>
      <c r="E2900" s="52"/>
      <c r="F2900" s="52"/>
      <c r="G2900" s="52"/>
      <c r="H2900" s="52"/>
      <c r="I2900" s="52"/>
    </row>
    <row r="2901" spans="1:9" s="53" customFormat="1">
      <c r="A2901" s="49"/>
      <c r="B2901" s="50"/>
      <c r="C2901" s="51"/>
      <c r="D2901" s="49"/>
      <c r="E2901" s="52"/>
      <c r="F2901" s="52"/>
      <c r="G2901" s="52"/>
      <c r="H2901" s="52"/>
      <c r="I2901" s="52"/>
    </row>
    <row r="2902" spans="1:9" s="53" customFormat="1">
      <c r="A2902" s="49"/>
      <c r="B2902" s="50"/>
      <c r="C2902" s="51"/>
      <c r="D2902" s="49"/>
      <c r="E2902" s="52"/>
      <c r="F2902" s="52"/>
      <c r="G2902" s="52"/>
      <c r="H2902" s="52"/>
      <c r="I2902" s="52"/>
    </row>
    <row r="2903" spans="1:9" s="53" customFormat="1">
      <c r="A2903" s="49"/>
      <c r="B2903" s="50"/>
      <c r="C2903" s="51"/>
      <c r="D2903" s="49"/>
      <c r="E2903" s="52"/>
      <c r="F2903" s="52"/>
      <c r="G2903" s="52"/>
      <c r="H2903" s="52"/>
      <c r="I2903" s="52"/>
    </row>
    <row r="2904" spans="1:9" s="53" customFormat="1">
      <c r="A2904" s="49"/>
      <c r="B2904" s="50"/>
      <c r="C2904" s="51"/>
      <c r="D2904" s="49"/>
      <c r="E2904" s="52"/>
      <c r="F2904" s="52"/>
      <c r="G2904" s="52"/>
      <c r="H2904" s="52"/>
      <c r="I2904" s="52"/>
    </row>
    <row r="2905" spans="1:9" s="53" customFormat="1">
      <c r="A2905" s="49"/>
      <c r="B2905" s="50"/>
      <c r="C2905" s="51"/>
      <c r="D2905" s="49"/>
      <c r="E2905" s="52"/>
      <c r="F2905" s="52"/>
      <c r="G2905" s="52"/>
      <c r="H2905" s="52"/>
      <c r="I2905" s="52"/>
    </row>
    <row r="2906" spans="1:9" s="53" customFormat="1">
      <c r="A2906" s="49"/>
      <c r="B2906" s="50"/>
      <c r="C2906" s="51"/>
      <c r="D2906" s="49"/>
      <c r="E2906" s="52"/>
      <c r="F2906" s="52"/>
      <c r="G2906" s="52"/>
      <c r="H2906" s="52"/>
      <c r="I2906" s="52"/>
    </row>
    <row r="2907" spans="1:9" s="53" customFormat="1">
      <c r="A2907" s="49"/>
      <c r="B2907" s="50"/>
      <c r="C2907" s="51"/>
      <c r="D2907" s="49"/>
      <c r="E2907" s="52"/>
      <c r="F2907" s="52"/>
      <c r="G2907" s="52"/>
      <c r="H2907" s="52"/>
      <c r="I2907" s="52"/>
    </row>
    <row r="2908" spans="1:9" s="53" customFormat="1">
      <c r="A2908" s="49"/>
      <c r="B2908" s="50"/>
      <c r="C2908" s="51"/>
      <c r="D2908" s="49"/>
      <c r="E2908" s="52"/>
      <c r="F2908" s="52"/>
      <c r="G2908" s="52"/>
      <c r="H2908" s="52"/>
      <c r="I2908" s="52"/>
    </row>
    <row r="2909" spans="1:9" s="53" customFormat="1">
      <c r="A2909" s="49"/>
      <c r="B2909" s="50"/>
      <c r="C2909" s="51"/>
      <c r="D2909" s="49"/>
      <c r="E2909" s="52"/>
      <c r="F2909" s="52"/>
      <c r="G2909" s="52"/>
      <c r="H2909" s="52"/>
      <c r="I2909" s="52"/>
    </row>
    <row r="2910" spans="1:9" s="53" customFormat="1">
      <c r="A2910" s="49"/>
      <c r="B2910" s="50"/>
      <c r="C2910" s="51"/>
      <c r="D2910" s="49"/>
      <c r="E2910" s="52"/>
      <c r="F2910" s="52"/>
      <c r="G2910" s="52"/>
      <c r="H2910" s="52"/>
      <c r="I2910" s="52"/>
    </row>
    <row r="2911" spans="1:9" s="53" customFormat="1">
      <c r="A2911" s="49"/>
      <c r="B2911" s="50"/>
      <c r="C2911" s="51"/>
      <c r="D2911" s="49"/>
      <c r="E2911" s="52"/>
      <c r="F2911" s="52"/>
      <c r="G2911" s="52"/>
      <c r="H2911" s="52"/>
      <c r="I2911" s="52"/>
    </row>
    <row r="2912" spans="1:9" s="53" customFormat="1">
      <c r="A2912" s="49"/>
      <c r="B2912" s="50"/>
      <c r="C2912" s="51"/>
      <c r="D2912" s="49"/>
      <c r="E2912" s="52"/>
      <c r="F2912" s="52"/>
      <c r="G2912" s="52"/>
      <c r="H2912" s="52"/>
      <c r="I2912" s="52"/>
    </row>
    <row r="2913" spans="1:9" s="53" customFormat="1">
      <c r="A2913" s="49"/>
      <c r="B2913" s="50"/>
      <c r="C2913" s="51"/>
      <c r="D2913" s="49"/>
      <c r="E2913" s="52"/>
      <c r="F2913" s="52"/>
      <c r="G2913" s="52"/>
      <c r="H2913" s="52"/>
      <c r="I2913" s="52"/>
    </row>
    <row r="2914" spans="1:9" s="53" customFormat="1">
      <c r="A2914" s="49"/>
      <c r="B2914" s="50"/>
      <c r="C2914" s="51"/>
      <c r="D2914" s="49"/>
      <c r="E2914" s="52"/>
      <c r="F2914" s="52"/>
      <c r="G2914" s="52"/>
      <c r="H2914" s="52"/>
      <c r="I2914" s="52"/>
    </row>
    <row r="2915" spans="1:9" s="53" customFormat="1">
      <c r="A2915" s="49"/>
      <c r="B2915" s="50"/>
      <c r="C2915" s="51"/>
      <c r="D2915" s="49"/>
      <c r="E2915" s="52"/>
      <c r="F2915" s="52"/>
      <c r="G2915" s="52"/>
      <c r="H2915" s="52"/>
      <c r="I2915" s="52"/>
    </row>
    <row r="2916" spans="1:9" s="53" customFormat="1">
      <c r="A2916" s="49"/>
      <c r="B2916" s="50"/>
      <c r="C2916" s="51"/>
      <c r="D2916" s="49"/>
      <c r="E2916" s="52"/>
      <c r="F2916" s="52"/>
      <c r="G2916" s="52"/>
      <c r="H2916" s="52"/>
      <c r="I2916" s="52"/>
    </row>
    <row r="2917" spans="1:9" s="53" customFormat="1">
      <c r="A2917" s="49"/>
      <c r="B2917" s="50"/>
      <c r="C2917" s="51"/>
      <c r="D2917" s="49"/>
      <c r="E2917" s="52"/>
      <c r="F2917" s="52"/>
      <c r="G2917" s="52"/>
      <c r="H2917" s="52"/>
      <c r="I2917" s="52"/>
    </row>
    <row r="2918" spans="1:9" s="53" customFormat="1">
      <c r="A2918" s="49"/>
      <c r="B2918" s="50"/>
      <c r="C2918" s="51"/>
      <c r="D2918" s="49"/>
      <c r="E2918" s="52"/>
      <c r="F2918" s="52"/>
      <c r="G2918" s="52"/>
      <c r="H2918" s="52"/>
      <c r="I2918" s="52"/>
    </row>
    <row r="2919" spans="1:9" s="53" customFormat="1">
      <c r="A2919" s="49"/>
      <c r="B2919" s="50"/>
      <c r="C2919" s="51"/>
      <c r="D2919" s="49"/>
      <c r="E2919" s="52"/>
      <c r="F2919" s="52"/>
      <c r="G2919" s="52"/>
      <c r="H2919" s="52"/>
      <c r="I2919" s="52"/>
    </row>
    <row r="2920" spans="1:9" s="53" customFormat="1">
      <c r="A2920" s="49"/>
      <c r="B2920" s="50"/>
      <c r="C2920" s="51"/>
      <c r="D2920" s="49"/>
      <c r="E2920" s="52"/>
      <c r="F2920" s="52"/>
      <c r="G2920" s="52"/>
      <c r="H2920" s="52"/>
      <c r="I2920" s="52"/>
    </row>
    <row r="2921" spans="1:9" s="53" customFormat="1">
      <c r="A2921" s="49"/>
      <c r="B2921" s="50"/>
      <c r="C2921" s="51"/>
      <c r="D2921" s="49"/>
      <c r="E2921" s="52"/>
      <c r="F2921" s="52"/>
      <c r="G2921" s="52"/>
      <c r="H2921" s="52"/>
      <c r="I2921" s="52"/>
    </row>
    <row r="2922" spans="1:9" s="53" customFormat="1">
      <c r="A2922" s="49"/>
      <c r="B2922" s="50"/>
      <c r="C2922" s="51"/>
      <c r="D2922" s="49"/>
      <c r="E2922" s="52"/>
      <c r="F2922" s="52"/>
      <c r="G2922" s="52"/>
      <c r="H2922" s="52"/>
      <c r="I2922" s="52"/>
    </row>
    <row r="2923" spans="1:9" s="53" customFormat="1">
      <c r="A2923" s="49"/>
      <c r="B2923" s="50"/>
      <c r="C2923" s="51"/>
      <c r="D2923" s="49"/>
      <c r="E2923" s="52"/>
      <c r="F2923" s="52"/>
      <c r="G2923" s="52"/>
      <c r="H2923" s="52"/>
      <c r="I2923" s="52"/>
    </row>
    <row r="2924" spans="1:9" s="53" customFormat="1">
      <c r="A2924" s="49"/>
      <c r="B2924" s="50"/>
      <c r="C2924" s="51"/>
      <c r="D2924" s="49"/>
      <c r="E2924" s="52"/>
      <c r="F2924" s="52"/>
      <c r="G2924" s="52"/>
      <c r="H2924" s="52"/>
      <c r="I2924" s="52"/>
    </row>
    <row r="2925" spans="1:9" s="53" customFormat="1">
      <c r="A2925" s="49"/>
      <c r="B2925" s="50"/>
      <c r="C2925" s="51"/>
      <c r="D2925" s="49"/>
      <c r="E2925" s="52"/>
      <c r="F2925" s="52"/>
      <c r="G2925" s="52"/>
      <c r="H2925" s="52"/>
      <c r="I2925" s="52"/>
    </row>
    <row r="2926" spans="1:9" s="53" customFormat="1">
      <c r="A2926" s="49"/>
      <c r="B2926" s="50"/>
      <c r="C2926" s="51"/>
      <c r="D2926" s="49"/>
      <c r="E2926" s="52"/>
      <c r="F2926" s="52"/>
      <c r="G2926" s="52"/>
      <c r="H2926" s="52"/>
      <c r="I2926" s="52"/>
    </row>
    <row r="2927" spans="1:9" s="53" customFormat="1">
      <c r="A2927" s="49"/>
      <c r="B2927" s="50"/>
      <c r="C2927" s="51"/>
      <c r="D2927" s="49"/>
      <c r="E2927" s="52"/>
      <c r="F2927" s="52"/>
      <c r="G2927" s="52"/>
      <c r="H2927" s="52"/>
      <c r="I2927" s="52"/>
    </row>
    <row r="2928" spans="1:9" s="53" customFormat="1">
      <c r="A2928" s="49"/>
      <c r="B2928" s="50"/>
      <c r="C2928" s="51"/>
      <c r="D2928" s="49"/>
      <c r="E2928" s="52"/>
      <c r="F2928" s="52"/>
      <c r="G2928" s="52"/>
      <c r="H2928" s="52"/>
      <c r="I2928" s="52"/>
    </row>
    <row r="2929" spans="1:9" s="53" customFormat="1">
      <c r="A2929" s="49"/>
      <c r="B2929" s="50"/>
      <c r="C2929" s="51"/>
      <c r="D2929" s="49"/>
      <c r="E2929" s="52"/>
      <c r="F2929" s="52"/>
      <c r="G2929" s="52"/>
      <c r="H2929" s="52"/>
      <c r="I2929" s="52"/>
    </row>
    <row r="2930" spans="1:9" s="53" customFormat="1">
      <c r="A2930" s="49"/>
      <c r="B2930" s="50"/>
      <c r="C2930" s="51"/>
      <c r="D2930" s="49"/>
      <c r="E2930" s="52"/>
      <c r="F2930" s="52"/>
      <c r="G2930" s="52"/>
      <c r="H2930" s="52"/>
      <c r="I2930" s="52"/>
    </row>
    <row r="2931" spans="1:9" s="53" customFormat="1">
      <c r="A2931" s="49"/>
      <c r="B2931" s="50"/>
      <c r="C2931" s="51"/>
      <c r="D2931" s="49"/>
      <c r="E2931" s="52"/>
      <c r="F2931" s="52"/>
      <c r="G2931" s="52"/>
      <c r="H2931" s="52"/>
      <c r="I2931" s="52"/>
    </row>
    <row r="2932" spans="1:9" s="53" customFormat="1">
      <c r="A2932" s="49"/>
      <c r="B2932" s="50"/>
      <c r="C2932" s="51"/>
      <c r="D2932" s="49"/>
      <c r="E2932" s="52"/>
      <c r="F2932" s="52"/>
      <c r="G2932" s="52"/>
      <c r="H2932" s="52"/>
      <c r="I2932" s="52"/>
    </row>
    <row r="2933" spans="1:9" s="53" customFormat="1">
      <c r="A2933" s="49"/>
      <c r="B2933" s="50"/>
      <c r="C2933" s="51"/>
      <c r="D2933" s="49"/>
      <c r="E2933" s="52"/>
      <c r="F2933" s="52"/>
      <c r="G2933" s="52"/>
      <c r="H2933" s="52"/>
      <c r="I2933" s="52"/>
    </row>
    <row r="2934" spans="1:9" s="53" customFormat="1">
      <c r="A2934" s="49"/>
      <c r="B2934" s="50"/>
      <c r="C2934" s="51"/>
      <c r="D2934" s="49"/>
      <c r="E2934" s="52"/>
      <c r="F2934" s="52"/>
      <c r="G2934" s="52"/>
      <c r="H2934" s="52"/>
      <c r="I2934" s="52"/>
    </row>
    <row r="2935" spans="1:9" s="53" customFormat="1">
      <c r="A2935" s="49"/>
      <c r="B2935" s="50"/>
      <c r="C2935" s="51"/>
      <c r="D2935" s="49"/>
      <c r="E2935" s="52"/>
      <c r="F2935" s="52"/>
      <c r="G2935" s="52"/>
      <c r="H2935" s="52"/>
      <c r="I2935" s="52"/>
    </row>
    <row r="2936" spans="1:9" s="53" customFormat="1">
      <c r="A2936" s="49"/>
      <c r="B2936" s="50"/>
      <c r="C2936" s="51"/>
      <c r="D2936" s="49"/>
      <c r="E2936" s="52"/>
      <c r="F2936" s="52"/>
      <c r="G2936" s="52"/>
      <c r="H2936" s="52"/>
      <c r="I2936" s="52"/>
    </row>
    <row r="2937" spans="1:9" s="53" customFormat="1">
      <c r="A2937" s="49"/>
      <c r="B2937" s="50"/>
      <c r="C2937" s="51"/>
      <c r="D2937" s="49"/>
      <c r="E2937" s="52"/>
      <c r="F2937" s="52"/>
      <c r="G2937" s="52"/>
      <c r="H2937" s="52"/>
      <c r="I2937" s="52"/>
    </row>
    <row r="2938" spans="1:9" s="53" customFormat="1">
      <c r="A2938" s="49"/>
      <c r="B2938" s="50"/>
      <c r="C2938" s="51"/>
      <c r="D2938" s="49"/>
      <c r="E2938" s="52"/>
      <c r="F2938" s="52"/>
      <c r="G2938" s="52"/>
      <c r="H2938" s="52"/>
      <c r="I2938" s="52"/>
    </row>
    <row r="2939" spans="1:9" s="53" customFormat="1">
      <c r="A2939" s="49"/>
      <c r="B2939" s="50"/>
      <c r="C2939" s="51"/>
      <c r="D2939" s="49"/>
      <c r="E2939" s="52"/>
      <c r="F2939" s="52"/>
      <c r="G2939" s="52"/>
      <c r="H2939" s="52"/>
      <c r="I2939" s="52"/>
    </row>
    <row r="2940" spans="1:9" s="53" customFormat="1">
      <c r="A2940" s="49"/>
      <c r="B2940" s="50"/>
      <c r="C2940" s="51"/>
      <c r="D2940" s="49"/>
      <c r="E2940" s="52"/>
      <c r="F2940" s="52"/>
      <c r="G2940" s="52"/>
      <c r="H2940" s="52"/>
      <c r="I2940" s="52"/>
    </row>
    <row r="2941" spans="1:9" s="53" customFormat="1">
      <c r="A2941" s="49"/>
      <c r="B2941" s="50"/>
      <c r="C2941" s="51"/>
      <c r="D2941" s="49"/>
      <c r="E2941" s="52"/>
      <c r="F2941" s="52"/>
      <c r="G2941" s="52"/>
      <c r="H2941" s="52"/>
      <c r="I2941" s="52"/>
    </row>
    <row r="2942" spans="1:9" s="53" customFormat="1">
      <c r="A2942" s="49"/>
      <c r="B2942" s="50"/>
      <c r="C2942" s="51"/>
      <c r="D2942" s="49"/>
      <c r="E2942" s="52"/>
      <c r="F2942" s="52"/>
      <c r="G2942" s="52"/>
      <c r="H2942" s="52"/>
      <c r="I2942" s="52"/>
    </row>
    <row r="2943" spans="1:9" s="53" customFormat="1">
      <c r="A2943" s="49"/>
      <c r="B2943" s="50"/>
      <c r="C2943" s="51"/>
      <c r="D2943" s="49"/>
      <c r="E2943" s="52"/>
      <c r="F2943" s="52"/>
      <c r="G2943" s="52"/>
      <c r="H2943" s="52"/>
      <c r="I2943" s="52"/>
    </row>
    <row r="2944" spans="1:9" s="53" customFormat="1">
      <c r="A2944" s="49"/>
      <c r="B2944" s="50"/>
      <c r="C2944" s="51"/>
      <c r="D2944" s="49"/>
      <c r="E2944" s="52"/>
      <c r="F2944" s="52"/>
      <c r="G2944" s="52"/>
      <c r="H2944" s="52"/>
      <c r="I2944" s="52"/>
    </row>
    <row r="2945" spans="1:9" s="53" customFormat="1">
      <c r="A2945" s="49"/>
      <c r="B2945" s="50"/>
      <c r="C2945" s="51"/>
      <c r="D2945" s="49"/>
      <c r="E2945" s="52"/>
      <c r="F2945" s="52"/>
      <c r="G2945" s="52"/>
      <c r="H2945" s="52"/>
      <c r="I2945" s="52"/>
    </row>
    <row r="2946" spans="1:9" s="53" customFormat="1">
      <c r="A2946" s="49"/>
      <c r="B2946" s="50"/>
      <c r="C2946" s="51"/>
      <c r="D2946" s="49"/>
      <c r="E2946" s="52"/>
      <c r="F2946" s="52"/>
      <c r="G2946" s="52"/>
      <c r="H2946" s="52"/>
      <c r="I2946" s="52"/>
    </row>
    <row r="2947" spans="1:9" s="53" customFormat="1">
      <c r="A2947" s="49"/>
      <c r="B2947" s="50"/>
      <c r="C2947" s="51"/>
      <c r="D2947" s="49"/>
      <c r="E2947" s="52"/>
      <c r="F2947" s="52"/>
      <c r="G2947" s="52"/>
      <c r="H2947" s="52"/>
      <c r="I2947" s="52"/>
    </row>
    <row r="2948" spans="1:9" s="53" customFormat="1">
      <c r="A2948" s="49"/>
      <c r="B2948" s="50"/>
      <c r="C2948" s="51"/>
      <c r="D2948" s="49"/>
      <c r="E2948" s="52"/>
      <c r="F2948" s="52"/>
      <c r="G2948" s="52"/>
      <c r="H2948" s="52"/>
      <c r="I2948" s="52"/>
    </row>
    <row r="2949" spans="1:9" s="53" customFormat="1">
      <c r="A2949" s="49"/>
      <c r="B2949" s="50"/>
      <c r="C2949" s="51"/>
      <c r="D2949" s="49"/>
      <c r="E2949" s="52"/>
      <c r="F2949" s="52"/>
      <c r="G2949" s="52"/>
      <c r="H2949" s="52"/>
      <c r="I2949" s="52"/>
    </row>
    <row r="2950" spans="1:9" s="53" customFormat="1">
      <c r="A2950" s="49"/>
      <c r="B2950" s="50"/>
      <c r="C2950" s="51"/>
      <c r="D2950" s="49"/>
      <c r="E2950" s="52"/>
      <c r="F2950" s="52"/>
      <c r="G2950" s="52"/>
      <c r="H2950" s="52"/>
      <c r="I2950" s="52"/>
    </row>
    <row r="2951" spans="1:9" s="53" customFormat="1">
      <c r="A2951" s="49"/>
      <c r="B2951" s="50"/>
      <c r="C2951" s="51"/>
      <c r="D2951" s="49"/>
      <c r="E2951" s="52"/>
      <c r="F2951" s="52"/>
      <c r="G2951" s="52"/>
      <c r="H2951" s="52"/>
      <c r="I2951" s="52"/>
    </row>
    <row r="2952" spans="1:9" s="53" customFormat="1">
      <c r="A2952" s="49"/>
      <c r="B2952" s="50"/>
      <c r="C2952" s="51"/>
      <c r="D2952" s="49"/>
      <c r="E2952" s="52"/>
      <c r="F2952" s="52"/>
      <c r="G2952" s="52"/>
      <c r="H2952" s="52"/>
      <c r="I2952" s="52"/>
    </row>
    <row r="2953" spans="1:9" s="53" customFormat="1">
      <c r="A2953" s="49"/>
      <c r="B2953" s="50"/>
      <c r="C2953" s="51"/>
      <c r="D2953" s="49"/>
      <c r="E2953" s="52"/>
      <c r="F2953" s="52"/>
      <c r="G2953" s="52"/>
      <c r="H2953" s="52"/>
      <c r="I2953" s="52"/>
    </row>
    <row r="2954" spans="1:9" s="53" customFormat="1">
      <c r="A2954" s="49"/>
      <c r="B2954" s="50"/>
      <c r="C2954" s="51"/>
      <c r="D2954" s="49"/>
      <c r="E2954" s="52"/>
      <c r="F2954" s="52"/>
      <c r="G2954" s="52"/>
      <c r="H2954" s="52"/>
      <c r="I2954" s="52"/>
    </row>
    <row r="2955" spans="1:9" s="53" customFormat="1">
      <c r="A2955" s="49"/>
      <c r="B2955" s="50"/>
      <c r="C2955" s="51"/>
      <c r="D2955" s="49"/>
      <c r="E2955" s="52"/>
      <c r="F2955" s="52"/>
      <c r="G2955" s="52"/>
      <c r="H2955" s="52"/>
      <c r="I2955" s="52"/>
    </row>
    <row r="2956" spans="1:9" s="53" customFormat="1">
      <c r="A2956" s="49"/>
      <c r="B2956" s="50"/>
      <c r="C2956" s="51"/>
      <c r="D2956" s="49"/>
      <c r="E2956" s="52"/>
      <c r="F2956" s="52"/>
      <c r="G2956" s="52"/>
      <c r="H2956" s="52"/>
      <c r="I2956" s="52"/>
    </row>
    <row r="2957" spans="1:9" s="53" customFormat="1">
      <c r="A2957" s="49"/>
      <c r="B2957" s="50"/>
      <c r="C2957" s="51"/>
      <c r="D2957" s="49"/>
      <c r="E2957" s="52"/>
      <c r="F2957" s="52"/>
      <c r="G2957" s="52"/>
      <c r="H2957" s="52"/>
      <c r="I2957" s="52"/>
    </row>
    <row r="2958" spans="1:9" s="53" customFormat="1">
      <c r="A2958" s="49"/>
      <c r="B2958" s="50"/>
      <c r="C2958" s="51"/>
      <c r="D2958" s="49"/>
      <c r="E2958" s="52"/>
      <c r="F2958" s="52"/>
      <c r="G2958" s="52"/>
      <c r="H2958" s="52"/>
      <c r="I2958" s="52"/>
    </row>
    <row r="2959" spans="1:9" s="53" customFormat="1">
      <c r="A2959" s="49"/>
      <c r="B2959" s="50"/>
      <c r="C2959" s="51"/>
      <c r="D2959" s="49"/>
      <c r="E2959" s="52"/>
      <c r="F2959" s="52"/>
      <c r="G2959" s="52"/>
      <c r="H2959" s="52"/>
      <c r="I2959" s="52"/>
    </row>
    <row r="2960" spans="1:9" s="53" customFormat="1">
      <c r="A2960" s="49"/>
      <c r="B2960" s="50"/>
      <c r="C2960" s="51"/>
      <c r="D2960" s="49"/>
      <c r="E2960" s="52"/>
      <c r="F2960" s="52"/>
      <c r="G2960" s="52"/>
      <c r="H2960" s="52"/>
      <c r="I2960" s="52"/>
    </row>
    <row r="2961" spans="1:9" s="53" customFormat="1">
      <c r="A2961" s="49"/>
      <c r="B2961" s="50"/>
      <c r="C2961" s="51"/>
      <c r="D2961" s="49"/>
      <c r="E2961" s="52"/>
      <c r="F2961" s="52"/>
      <c r="G2961" s="52"/>
      <c r="H2961" s="52"/>
      <c r="I2961" s="52"/>
    </row>
    <row r="2962" spans="1:9" s="53" customFormat="1">
      <c r="A2962" s="49"/>
      <c r="B2962" s="50"/>
      <c r="C2962" s="51"/>
      <c r="D2962" s="49"/>
      <c r="E2962" s="52"/>
      <c r="F2962" s="52"/>
      <c r="G2962" s="52"/>
      <c r="H2962" s="52"/>
      <c r="I2962" s="52"/>
    </row>
    <row r="2963" spans="1:9" s="53" customFormat="1">
      <c r="A2963" s="49"/>
      <c r="B2963" s="50"/>
      <c r="C2963" s="51"/>
      <c r="D2963" s="49"/>
      <c r="E2963" s="52"/>
      <c r="F2963" s="52"/>
      <c r="G2963" s="52"/>
      <c r="H2963" s="52"/>
      <c r="I2963" s="52"/>
    </row>
    <row r="2964" spans="1:9" s="53" customFormat="1">
      <c r="A2964" s="49"/>
      <c r="B2964" s="50"/>
      <c r="C2964" s="51"/>
      <c r="D2964" s="49"/>
      <c r="E2964" s="52"/>
      <c r="F2964" s="52"/>
      <c r="G2964" s="52"/>
      <c r="H2964" s="52"/>
      <c r="I2964" s="52"/>
    </row>
    <row r="2965" spans="1:9" s="53" customFormat="1">
      <c r="A2965" s="49"/>
      <c r="B2965" s="50"/>
      <c r="C2965" s="51"/>
      <c r="D2965" s="49"/>
      <c r="E2965" s="52"/>
      <c r="F2965" s="52"/>
      <c r="G2965" s="52"/>
      <c r="H2965" s="52"/>
      <c r="I2965" s="52"/>
    </row>
    <row r="2966" spans="1:9" s="53" customFormat="1">
      <c r="A2966" s="49"/>
      <c r="B2966" s="50"/>
      <c r="C2966" s="51"/>
      <c r="D2966" s="49"/>
      <c r="E2966" s="52"/>
      <c r="F2966" s="52"/>
      <c r="G2966" s="52"/>
      <c r="H2966" s="52"/>
      <c r="I2966" s="52"/>
    </row>
    <row r="2967" spans="1:9" s="53" customFormat="1">
      <c r="A2967" s="49"/>
      <c r="B2967" s="50"/>
      <c r="C2967" s="51"/>
      <c r="D2967" s="49"/>
      <c r="E2967" s="52"/>
      <c r="F2967" s="52"/>
      <c r="G2967" s="52"/>
      <c r="H2967" s="52"/>
      <c r="I2967" s="52"/>
    </row>
    <row r="2968" spans="1:9" s="53" customFormat="1">
      <c r="A2968" s="49"/>
      <c r="B2968" s="50"/>
      <c r="C2968" s="51"/>
      <c r="D2968" s="49"/>
      <c r="E2968" s="52"/>
      <c r="F2968" s="52"/>
      <c r="G2968" s="52"/>
      <c r="H2968" s="52"/>
      <c r="I2968" s="52"/>
    </row>
    <row r="2969" spans="1:9" s="53" customFormat="1">
      <c r="A2969" s="49"/>
      <c r="B2969" s="50"/>
      <c r="C2969" s="51"/>
      <c r="D2969" s="49"/>
      <c r="E2969" s="52"/>
      <c r="F2969" s="52"/>
      <c r="G2969" s="52"/>
      <c r="H2969" s="52"/>
      <c r="I2969" s="52"/>
    </row>
    <row r="2970" spans="1:9" s="53" customFormat="1">
      <c r="A2970" s="49"/>
      <c r="B2970" s="50"/>
      <c r="C2970" s="51"/>
      <c r="D2970" s="49"/>
      <c r="E2970" s="52"/>
      <c r="F2970" s="52"/>
      <c r="G2970" s="52"/>
      <c r="H2970" s="52"/>
      <c r="I2970" s="52"/>
    </row>
    <row r="2971" spans="1:9" s="53" customFormat="1">
      <c r="A2971" s="49"/>
      <c r="B2971" s="50"/>
      <c r="C2971" s="51"/>
      <c r="D2971" s="49"/>
      <c r="E2971" s="52"/>
      <c r="F2971" s="52"/>
      <c r="G2971" s="52"/>
      <c r="H2971" s="52"/>
      <c r="I2971" s="52"/>
    </row>
    <row r="2972" spans="1:9" s="53" customFormat="1">
      <c r="A2972" s="49"/>
      <c r="B2972" s="50"/>
      <c r="C2972" s="51"/>
      <c r="D2972" s="49"/>
      <c r="E2972" s="52"/>
      <c r="F2972" s="52"/>
      <c r="G2972" s="52"/>
      <c r="H2972" s="52"/>
      <c r="I2972" s="52"/>
    </row>
    <row r="2973" spans="1:9" s="53" customFormat="1">
      <c r="A2973" s="49"/>
      <c r="B2973" s="50"/>
      <c r="C2973" s="51"/>
      <c r="D2973" s="49"/>
      <c r="E2973" s="52"/>
      <c r="F2973" s="52"/>
      <c r="G2973" s="52"/>
      <c r="H2973" s="52"/>
      <c r="I2973" s="52"/>
    </row>
    <row r="2974" spans="1:9" s="53" customFormat="1">
      <c r="A2974" s="49"/>
      <c r="B2974" s="50"/>
      <c r="C2974" s="51"/>
      <c r="D2974" s="49"/>
      <c r="E2974" s="52"/>
      <c r="F2974" s="52"/>
      <c r="G2974" s="52"/>
      <c r="H2974" s="52"/>
      <c r="I2974" s="52"/>
    </row>
    <row r="2975" spans="1:9" s="53" customFormat="1">
      <c r="A2975" s="49"/>
      <c r="B2975" s="50"/>
      <c r="C2975" s="51"/>
      <c r="D2975" s="49"/>
      <c r="E2975" s="52"/>
      <c r="F2975" s="52"/>
      <c r="G2975" s="52"/>
      <c r="H2975" s="52"/>
      <c r="I2975" s="52"/>
    </row>
    <row r="2976" spans="1:9" s="53" customFormat="1">
      <c r="A2976" s="49"/>
      <c r="B2976" s="50"/>
      <c r="C2976" s="51"/>
      <c r="D2976" s="49"/>
      <c r="E2976" s="52"/>
      <c r="F2976" s="52"/>
      <c r="G2976" s="52"/>
      <c r="H2976" s="52"/>
      <c r="I2976" s="52"/>
    </row>
    <row r="2977" spans="1:9" s="53" customFormat="1">
      <c r="A2977" s="49"/>
      <c r="B2977" s="50"/>
      <c r="C2977" s="51"/>
      <c r="D2977" s="49"/>
      <c r="E2977" s="52"/>
      <c r="F2977" s="52"/>
      <c r="G2977" s="52"/>
      <c r="H2977" s="52"/>
      <c r="I2977" s="52"/>
    </row>
    <row r="2978" spans="1:9" s="53" customFormat="1">
      <c r="A2978" s="49"/>
      <c r="B2978" s="50"/>
      <c r="C2978" s="51"/>
      <c r="D2978" s="49"/>
      <c r="E2978" s="52"/>
      <c r="F2978" s="52"/>
      <c r="G2978" s="52"/>
      <c r="H2978" s="52"/>
      <c r="I2978" s="52"/>
    </row>
    <row r="2979" spans="1:9" s="53" customFormat="1">
      <c r="A2979" s="49"/>
      <c r="B2979" s="50"/>
      <c r="C2979" s="51"/>
      <c r="D2979" s="49"/>
      <c r="E2979" s="52"/>
      <c r="F2979" s="52"/>
      <c r="G2979" s="52"/>
      <c r="H2979" s="52"/>
      <c r="I2979" s="52"/>
    </row>
    <row r="2980" spans="1:9" s="53" customFormat="1">
      <c r="A2980" s="49"/>
      <c r="B2980" s="50"/>
      <c r="C2980" s="51"/>
      <c r="D2980" s="49"/>
      <c r="E2980" s="52"/>
      <c r="F2980" s="52"/>
      <c r="G2980" s="52"/>
      <c r="H2980" s="52"/>
      <c r="I2980" s="52"/>
    </row>
    <row r="2981" spans="1:9" s="53" customFormat="1">
      <c r="A2981" s="49"/>
      <c r="B2981" s="50"/>
      <c r="C2981" s="51"/>
      <c r="D2981" s="49"/>
      <c r="E2981" s="52"/>
      <c r="F2981" s="52"/>
      <c r="G2981" s="52"/>
      <c r="H2981" s="52"/>
      <c r="I2981" s="52"/>
    </row>
    <row r="2982" spans="1:9" s="53" customFormat="1">
      <c r="A2982" s="49"/>
      <c r="B2982" s="50"/>
      <c r="C2982" s="51"/>
      <c r="D2982" s="49"/>
      <c r="E2982" s="52"/>
      <c r="F2982" s="52"/>
      <c r="G2982" s="52"/>
      <c r="H2982" s="52"/>
      <c r="I2982" s="52"/>
    </row>
    <row r="2983" spans="1:9" s="53" customFormat="1">
      <c r="A2983" s="49"/>
      <c r="B2983" s="50"/>
      <c r="C2983" s="51"/>
      <c r="D2983" s="49"/>
      <c r="E2983" s="52"/>
      <c r="F2983" s="52"/>
      <c r="G2983" s="52"/>
      <c r="H2983" s="52"/>
      <c r="I2983" s="52"/>
    </row>
    <row r="2984" spans="1:9" s="53" customFormat="1">
      <c r="A2984" s="49"/>
      <c r="B2984" s="50"/>
      <c r="C2984" s="51"/>
      <c r="D2984" s="49"/>
      <c r="E2984" s="52"/>
      <c r="F2984" s="52"/>
      <c r="G2984" s="52"/>
      <c r="H2984" s="52"/>
      <c r="I2984" s="52"/>
    </row>
    <row r="2985" spans="1:9" s="53" customFormat="1">
      <c r="A2985" s="49"/>
      <c r="B2985" s="50"/>
      <c r="C2985" s="51"/>
      <c r="D2985" s="49"/>
      <c r="E2985" s="52"/>
      <c r="F2985" s="52"/>
      <c r="G2985" s="52"/>
      <c r="H2985" s="52"/>
      <c r="I2985" s="52"/>
    </row>
    <row r="2986" spans="1:9" s="53" customFormat="1">
      <c r="A2986" s="49"/>
      <c r="B2986" s="50"/>
      <c r="C2986" s="51"/>
      <c r="D2986" s="49"/>
      <c r="E2986" s="52"/>
      <c r="F2986" s="52"/>
      <c r="G2986" s="52"/>
      <c r="H2986" s="52"/>
      <c r="I2986" s="52"/>
    </row>
    <row r="2987" spans="1:9" s="53" customFormat="1">
      <c r="A2987" s="49"/>
      <c r="B2987" s="50"/>
      <c r="C2987" s="51"/>
      <c r="D2987" s="49"/>
      <c r="E2987" s="52"/>
      <c r="F2987" s="52"/>
      <c r="G2987" s="52"/>
      <c r="H2987" s="52"/>
      <c r="I2987" s="52"/>
    </row>
    <row r="2988" spans="1:9" s="53" customFormat="1">
      <c r="A2988" s="49"/>
      <c r="B2988" s="50"/>
      <c r="C2988" s="51"/>
      <c r="D2988" s="49"/>
      <c r="E2988" s="52"/>
      <c r="F2988" s="52"/>
      <c r="G2988" s="52"/>
      <c r="H2988" s="52"/>
      <c r="I2988" s="52"/>
    </row>
    <row r="2989" spans="1:9" s="53" customFormat="1">
      <c r="A2989" s="49"/>
      <c r="B2989" s="50"/>
      <c r="C2989" s="51"/>
      <c r="D2989" s="49"/>
      <c r="E2989" s="52"/>
      <c r="F2989" s="52"/>
      <c r="G2989" s="52"/>
      <c r="H2989" s="52"/>
      <c r="I2989" s="52"/>
    </row>
    <row r="2990" spans="1:9" s="53" customFormat="1">
      <c r="A2990" s="49"/>
      <c r="B2990" s="50"/>
      <c r="C2990" s="51"/>
      <c r="D2990" s="49"/>
      <c r="E2990" s="52"/>
      <c r="F2990" s="52"/>
      <c r="G2990" s="52"/>
      <c r="H2990" s="52"/>
      <c r="I2990" s="52"/>
    </row>
    <row r="2991" spans="1:9" s="53" customFormat="1">
      <c r="A2991" s="49"/>
      <c r="B2991" s="50"/>
      <c r="C2991" s="51"/>
      <c r="D2991" s="49"/>
      <c r="E2991" s="52"/>
      <c r="F2991" s="52"/>
      <c r="G2991" s="52"/>
      <c r="H2991" s="52"/>
      <c r="I2991" s="52"/>
    </row>
    <row r="2992" spans="1:9" s="53" customFormat="1">
      <c r="A2992" s="49"/>
      <c r="B2992" s="50"/>
      <c r="C2992" s="51"/>
      <c r="D2992" s="49"/>
      <c r="E2992" s="52"/>
      <c r="F2992" s="52"/>
      <c r="G2992" s="52"/>
      <c r="H2992" s="52"/>
      <c r="I2992" s="52"/>
    </row>
    <row r="2993" spans="1:9" s="53" customFormat="1">
      <c r="A2993" s="49"/>
      <c r="B2993" s="50"/>
      <c r="C2993" s="51"/>
      <c r="D2993" s="49"/>
      <c r="E2993" s="52"/>
      <c r="F2993" s="52"/>
      <c r="G2993" s="52"/>
      <c r="H2993" s="52"/>
      <c r="I2993" s="52"/>
    </row>
    <row r="2994" spans="1:9" s="53" customFormat="1">
      <c r="A2994" s="49"/>
      <c r="B2994" s="50"/>
      <c r="C2994" s="51"/>
      <c r="D2994" s="49"/>
      <c r="E2994" s="52"/>
      <c r="F2994" s="52"/>
      <c r="G2994" s="52"/>
      <c r="H2994" s="52"/>
      <c r="I2994" s="52"/>
    </row>
    <row r="2995" spans="1:9" s="53" customFormat="1">
      <c r="A2995" s="49"/>
      <c r="B2995" s="50"/>
      <c r="C2995" s="51"/>
      <c r="D2995" s="49"/>
      <c r="E2995" s="52"/>
      <c r="F2995" s="52"/>
      <c r="G2995" s="52"/>
      <c r="H2995" s="52"/>
      <c r="I2995" s="52"/>
    </row>
    <row r="2996" spans="1:9" s="53" customFormat="1">
      <c r="A2996" s="49"/>
      <c r="B2996" s="50"/>
      <c r="C2996" s="51"/>
      <c r="D2996" s="49"/>
      <c r="E2996" s="52"/>
      <c r="F2996" s="52"/>
      <c r="G2996" s="52"/>
      <c r="H2996" s="52"/>
      <c r="I2996" s="52"/>
    </row>
    <row r="2997" spans="1:9" s="53" customFormat="1">
      <c r="A2997" s="49"/>
      <c r="B2997" s="50"/>
      <c r="C2997" s="51"/>
      <c r="D2997" s="49"/>
      <c r="E2997" s="52"/>
      <c r="F2997" s="52"/>
      <c r="G2997" s="52"/>
      <c r="H2997" s="52"/>
      <c r="I2997" s="52"/>
    </row>
    <row r="2998" spans="1:9" s="53" customFormat="1">
      <c r="A2998" s="49"/>
      <c r="B2998" s="50"/>
      <c r="C2998" s="51"/>
      <c r="D2998" s="49"/>
      <c r="E2998" s="52"/>
      <c r="F2998" s="52"/>
      <c r="G2998" s="52"/>
      <c r="H2998" s="52"/>
      <c r="I2998" s="52"/>
    </row>
    <row r="2999" spans="1:9" s="53" customFormat="1">
      <c r="A2999" s="49"/>
      <c r="B2999" s="50"/>
      <c r="C2999" s="51"/>
      <c r="D2999" s="49"/>
      <c r="E2999" s="52"/>
      <c r="F2999" s="52"/>
      <c r="G2999" s="52"/>
      <c r="H2999" s="52"/>
      <c r="I2999" s="52"/>
    </row>
    <row r="3000" spans="1:9" s="53" customFormat="1">
      <c r="A3000" s="49"/>
      <c r="B3000" s="50"/>
      <c r="C3000" s="51"/>
      <c r="D3000" s="49"/>
      <c r="E3000" s="52"/>
      <c r="F3000" s="52"/>
      <c r="G3000" s="52"/>
      <c r="H3000" s="52"/>
      <c r="I3000" s="52"/>
    </row>
    <row r="3001" spans="1:9" s="53" customFormat="1">
      <c r="A3001" s="49"/>
      <c r="B3001" s="50"/>
      <c r="C3001" s="51"/>
      <c r="D3001" s="49"/>
      <c r="E3001" s="52"/>
      <c r="F3001" s="52"/>
      <c r="G3001" s="52"/>
      <c r="H3001" s="52"/>
      <c r="I3001" s="52"/>
    </row>
    <row r="3002" spans="1:9" s="53" customFormat="1">
      <c r="A3002" s="49"/>
      <c r="B3002" s="50"/>
      <c r="C3002" s="51"/>
      <c r="D3002" s="49"/>
      <c r="E3002" s="52"/>
      <c r="F3002" s="52"/>
      <c r="G3002" s="52"/>
      <c r="H3002" s="52"/>
      <c r="I3002" s="52"/>
    </row>
    <row r="3003" spans="1:9" s="53" customFormat="1">
      <c r="A3003" s="49"/>
      <c r="B3003" s="50"/>
      <c r="C3003" s="51"/>
      <c r="D3003" s="49"/>
      <c r="E3003" s="52"/>
      <c r="F3003" s="52"/>
      <c r="G3003" s="52"/>
      <c r="H3003" s="52"/>
      <c r="I3003" s="52"/>
    </row>
    <row r="3004" spans="1:9" s="53" customFormat="1">
      <c r="A3004" s="49"/>
      <c r="B3004" s="50"/>
      <c r="C3004" s="51"/>
      <c r="D3004" s="49"/>
      <c r="E3004" s="52"/>
      <c r="F3004" s="52"/>
      <c r="G3004" s="52"/>
      <c r="H3004" s="52"/>
      <c r="I3004" s="52"/>
    </row>
    <row r="3005" spans="1:9" s="53" customFormat="1">
      <c r="A3005" s="49"/>
      <c r="B3005" s="50"/>
      <c r="C3005" s="51"/>
      <c r="D3005" s="49"/>
      <c r="E3005" s="52"/>
      <c r="F3005" s="52"/>
      <c r="G3005" s="52"/>
      <c r="H3005" s="52"/>
      <c r="I3005" s="52"/>
    </row>
    <row r="3006" spans="1:9" s="53" customFormat="1">
      <c r="A3006" s="49"/>
      <c r="B3006" s="50"/>
      <c r="C3006" s="51"/>
      <c r="D3006" s="49"/>
      <c r="E3006" s="52"/>
      <c r="F3006" s="52"/>
      <c r="G3006" s="52"/>
      <c r="H3006" s="52"/>
      <c r="I3006" s="52"/>
    </row>
    <row r="3007" spans="1:9" s="53" customFormat="1">
      <c r="A3007" s="49"/>
      <c r="B3007" s="50"/>
      <c r="C3007" s="51"/>
      <c r="D3007" s="49"/>
      <c r="E3007" s="52"/>
      <c r="F3007" s="52"/>
      <c r="G3007" s="52"/>
      <c r="H3007" s="52"/>
      <c r="I3007" s="52"/>
    </row>
    <row r="3008" spans="1:9" s="53" customFormat="1">
      <c r="A3008" s="49"/>
      <c r="B3008" s="50"/>
      <c r="C3008" s="51"/>
      <c r="D3008" s="49"/>
      <c r="E3008" s="52"/>
      <c r="F3008" s="52"/>
      <c r="G3008" s="52"/>
      <c r="H3008" s="52"/>
      <c r="I3008" s="52"/>
    </row>
    <row r="3009" spans="1:9" s="53" customFormat="1">
      <c r="A3009" s="49"/>
      <c r="B3009" s="50"/>
      <c r="C3009" s="51"/>
      <c r="D3009" s="49"/>
      <c r="E3009" s="52"/>
      <c r="F3009" s="52"/>
      <c r="G3009" s="52"/>
      <c r="H3009" s="52"/>
      <c r="I3009" s="52"/>
    </row>
    <row r="3010" spans="1:9" s="53" customFormat="1">
      <c r="A3010" s="49"/>
      <c r="B3010" s="50"/>
      <c r="C3010" s="51"/>
      <c r="D3010" s="49"/>
      <c r="E3010" s="52"/>
      <c r="F3010" s="52"/>
      <c r="G3010" s="52"/>
      <c r="H3010" s="52"/>
      <c r="I3010" s="52"/>
    </row>
    <row r="3011" spans="1:9" s="53" customFormat="1">
      <c r="A3011" s="49"/>
      <c r="B3011" s="50"/>
      <c r="C3011" s="51"/>
      <c r="D3011" s="49"/>
      <c r="E3011" s="52"/>
      <c r="F3011" s="52"/>
      <c r="G3011" s="52"/>
      <c r="H3011" s="52"/>
      <c r="I3011" s="52"/>
    </row>
    <row r="3012" spans="1:9" s="53" customFormat="1">
      <c r="A3012" s="49"/>
      <c r="B3012" s="50"/>
      <c r="C3012" s="51"/>
      <c r="D3012" s="49"/>
      <c r="E3012" s="52"/>
      <c r="F3012" s="52"/>
      <c r="G3012" s="52"/>
      <c r="H3012" s="52"/>
      <c r="I3012" s="52"/>
    </row>
    <row r="3013" spans="1:9" s="53" customFormat="1">
      <c r="A3013" s="49"/>
      <c r="B3013" s="50"/>
      <c r="C3013" s="51"/>
      <c r="D3013" s="49"/>
      <c r="E3013" s="52"/>
      <c r="F3013" s="52"/>
      <c r="G3013" s="52"/>
      <c r="H3013" s="52"/>
      <c r="I3013" s="52"/>
    </row>
    <row r="3014" spans="1:9" s="53" customFormat="1">
      <c r="A3014" s="49"/>
      <c r="B3014" s="50"/>
      <c r="C3014" s="51"/>
      <c r="D3014" s="49"/>
      <c r="E3014" s="52"/>
      <c r="F3014" s="52"/>
      <c r="G3014" s="52"/>
      <c r="H3014" s="52"/>
      <c r="I3014" s="52"/>
    </row>
    <row r="3015" spans="1:9" s="53" customFormat="1">
      <c r="A3015" s="49"/>
      <c r="B3015" s="50"/>
      <c r="C3015" s="51"/>
      <c r="D3015" s="49"/>
      <c r="E3015" s="52"/>
      <c r="F3015" s="52"/>
      <c r="G3015" s="52"/>
      <c r="H3015" s="52"/>
      <c r="I3015" s="52"/>
    </row>
    <row r="3016" spans="1:9" s="53" customFormat="1">
      <c r="A3016" s="49"/>
      <c r="B3016" s="50"/>
      <c r="C3016" s="51"/>
      <c r="D3016" s="49"/>
      <c r="E3016" s="52"/>
      <c r="F3016" s="52"/>
      <c r="G3016" s="52"/>
      <c r="H3016" s="52"/>
      <c r="I3016" s="52"/>
    </row>
    <row r="3017" spans="1:9" s="53" customFormat="1">
      <c r="A3017" s="49"/>
      <c r="B3017" s="50"/>
      <c r="C3017" s="51"/>
      <c r="D3017" s="49"/>
      <c r="E3017" s="52"/>
      <c r="F3017" s="52"/>
      <c r="G3017" s="52"/>
      <c r="H3017" s="52"/>
      <c r="I3017" s="52"/>
    </row>
    <row r="3018" spans="1:9" s="53" customFormat="1">
      <c r="A3018" s="49"/>
      <c r="B3018" s="50"/>
      <c r="C3018" s="51"/>
      <c r="D3018" s="49"/>
      <c r="E3018" s="52"/>
      <c r="F3018" s="52"/>
      <c r="G3018" s="52"/>
      <c r="H3018" s="52"/>
      <c r="I3018" s="52"/>
    </row>
    <row r="3019" spans="1:9" s="53" customFormat="1">
      <c r="A3019" s="49"/>
      <c r="B3019" s="50"/>
      <c r="C3019" s="51"/>
      <c r="D3019" s="49"/>
      <c r="E3019" s="52"/>
      <c r="F3019" s="52"/>
      <c r="G3019" s="52"/>
      <c r="H3019" s="52"/>
      <c r="I3019" s="52"/>
    </row>
    <row r="3020" spans="1:9" s="53" customFormat="1">
      <c r="A3020" s="49"/>
      <c r="B3020" s="50"/>
      <c r="C3020" s="51"/>
      <c r="D3020" s="49"/>
      <c r="E3020" s="52"/>
      <c r="F3020" s="52"/>
      <c r="G3020" s="52"/>
      <c r="H3020" s="52"/>
      <c r="I3020" s="52"/>
    </row>
    <row r="3021" spans="1:9" s="53" customFormat="1">
      <c r="A3021" s="49"/>
      <c r="B3021" s="50"/>
      <c r="C3021" s="51"/>
      <c r="D3021" s="49"/>
      <c r="E3021" s="52"/>
      <c r="F3021" s="52"/>
      <c r="G3021" s="52"/>
      <c r="H3021" s="52"/>
      <c r="I3021" s="52"/>
    </row>
    <row r="3022" spans="1:9" s="53" customFormat="1">
      <c r="A3022" s="49"/>
      <c r="B3022" s="50"/>
      <c r="C3022" s="51"/>
      <c r="D3022" s="49"/>
      <c r="E3022" s="52"/>
      <c r="F3022" s="52"/>
      <c r="G3022" s="52"/>
      <c r="H3022" s="52"/>
      <c r="I3022" s="52"/>
    </row>
    <row r="3023" spans="1:9" s="53" customFormat="1">
      <c r="A3023" s="49"/>
      <c r="B3023" s="50"/>
      <c r="C3023" s="51"/>
      <c r="D3023" s="49"/>
      <c r="E3023" s="52"/>
      <c r="F3023" s="52"/>
      <c r="G3023" s="52"/>
      <c r="H3023" s="52"/>
      <c r="I3023" s="52"/>
    </row>
    <row r="3024" spans="1:9" s="53" customFormat="1">
      <c r="A3024" s="49"/>
      <c r="B3024" s="50"/>
      <c r="C3024" s="51"/>
      <c r="D3024" s="49"/>
      <c r="E3024" s="52"/>
      <c r="F3024" s="52"/>
      <c r="G3024" s="52"/>
      <c r="H3024" s="52"/>
      <c r="I3024" s="52"/>
    </row>
    <row r="3025" spans="1:9" s="53" customFormat="1">
      <c r="A3025" s="49"/>
      <c r="B3025" s="50"/>
      <c r="C3025" s="51"/>
      <c r="D3025" s="49"/>
      <c r="E3025" s="52"/>
      <c r="F3025" s="52"/>
      <c r="G3025" s="52"/>
      <c r="H3025" s="52"/>
      <c r="I3025" s="52"/>
    </row>
    <row r="3026" spans="1:9" s="53" customFormat="1">
      <c r="A3026" s="49"/>
      <c r="B3026" s="50"/>
      <c r="C3026" s="51"/>
      <c r="D3026" s="49"/>
      <c r="E3026" s="52"/>
      <c r="F3026" s="52"/>
      <c r="G3026" s="52"/>
      <c r="H3026" s="52"/>
      <c r="I3026" s="52"/>
    </row>
    <row r="3027" spans="1:9" s="53" customFormat="1">
      <c r="A3027" s="49"/>
      <c r="B3027" s="50"/>
      <c r="C3027" s="51"/>
      <c r="D3027" s="49"/>
      <c r="E3027" s="52"/>
      <c r="F3027" s="52"/>
      <c r="G3027" s="52"/>
      <c r="H3027" s="52"/>
      <c r="I3027" s="52"/>
    </row>
    <row r="3028" spans="1:9" s="53" customFormat="1">
      <c r="A3028" s="49"/>
      <c r="B3028" s="50"/>
      <c r="C3028" s="51"/>
      <c r="D3028" s="49"/>
      <c r="E3028" s="52"/>
      <c r="F3028" s="52"/>
      <c r="G3028" s="52"/>
      <c r="H3028" s="52"/>
      <c r="I3028" s="52"/>
    </row>
    <row r="3029" spans="1:9" s="53" customFormat="1">
      <c r="A3029" s="49"/>
      <c r="B3029" s="50"/>
      <c r="C3029" s="51"/>
      <c r="D3029" s="49"/>
      <c r="E3029" s="52"/>
      <c r="F3029" s="52"/>
      <c r="G3029" s="52"/>
      <c r="H3029" s="52"/>
      <c r="I3029" s="52"/>
    </row>
    <row r="3030" spans="1:9" s="53" customFormat="1">
      <c r="A3030" s="49"/>
      <c r="B3030" s="50"/>
      <c r="C3030" s="51"/>
      <c r="D3030" s="49"/>
      <c r="E3030" s="52"/>
      <c r="F3030" s="52"/>
      <c r="G3030" s="52"/>
      <c r="H3030" s="52"/>
      <c r="I3030" s="52"/>
    </row>
    <row r="3031" spans="1:9" s="53" customFormat="1">
      <c r="A3031" s="49"/>
      <c r="B3031" s="50"/>
      <c r="C3031" s="51"/>
      <c r="D3031" s="49"/>
      <c r="E3031" s="52"/>
      <c r="F3031" s="52"/>
      <c r="G3031" s="52"/>
      <c r="H3031" s="52"/>
      <c r="I3031" s="52"/>
    </row>
    <row r="3032" spans="1:9" s="53" customFormat="1">
      <c r="A3032" s="49"/>
      <c r="B3032" s="50"/>
      <c r="C3032" s="51"/>
      <c r="D3032" s="49"/>
      <c r="E3032" s="52"/>
      <c r="F3032" s="52"/>
      <c r="G3032" s="52"/>
      <c r="H3032" s="52"/>
      <c r="I3032" s="52"/>
    </row>
    <row r="3033" spans="1:9" s="53" customFormat="1">
      <c r="A3033" s="49"/>
      <c r="B3033" s="50"/>
      <c r="C3033" s="51"/>
      <c r="D3033" s="49"/>
      <c r="E3033" s="52"/>
      <c r="F3033" s="52"/>
      <c r="G3033" s="52"/>
      <c r="H3033" s="52"/>
      <c r="I3033" s="52"/>
    </row>
    <row r="3034" spans="1:9" s="53" customFormat="1">
      <c r="A3034" s="49"/>
      <c r="B3034" s="50"/>
      <c r="C3034" s="51"/>
      <c r="D3034" s="49"/>
      <c r="E3034" s="52"/>
      <c r="F3034" s="52"/>
      <c r="G3034" s="52"/>
      <c r="H3034" s="52"/>
      <c r="I3034" s="52"/>
    </row>
    <row r="3035" spans="1:9" s="53" customFormat="1">
      <c r="A3035" s="49"/>
      <c r="B3035" s="50"/>
      <c r="C3035" s="51"/>
      <c r="D3035" s="49"/>
      <c r="E3035" s="52"/>
      <c r="F3035" s="52"/>
      <c r="G3035" s="52"/>
      <c r="H3035" s="52"/>
      <c r="I3035" s="52"/>
    </row>
    <row r="3036" spans="1:9" s="53" customFormat="1">
      <c r="A3036" s="49"/>
      <c r="B3036" s="50"/>
      <c r="C3036" s="51"/>
      <c r="D3036" s="49"/>
      <c r="E3036" s="52"/>
      <c r="F3036" s="52"/>
      <c r="G3036" s="52"/>
      <c r="H3036" s="52"/>
      <c r="I3036" s="52"/>
    </row>
    <row r="3037" spans="1:9" s="53" customFormat="1">
      <c r="A3037" s="49"/>
      <c r="B3037" s="50"/>
      <c r="C3037" s="51"/>
      <c r="D3037" s="49"/>
      <c r="E3037" s="52"/>
      <c r="F3037" s="52"/>
      <c r="G3037" s="52"/>
      <c r="H3037" s="52"/>
      <c r="I3037" s="52"/>
    </row>
    <row r="3038" spans="1:9" s="53" customFormat="1">
      <c r="A3038" s="49"/>
      <c r="B3038" s="50"/>
      <c r="C3038" s="51"/>
      <c r="D3038" s="49"/>
      <c r="E3038" s="52"/>
      <c r="F3038" s="52"/>
      <c r="G3038" s="52"/>
      <c r="H3038" s="52"/>
      <c r="I3038" s="52"/>
    </row>
    <row r="3039" spans="1:9" s="53" customFormat="1">
      <c r="A3039" s="49"/>
      <c r="B3039" s="50"/>
      <c r="C3039" s="51"/>
      <c r="D3039" s="49"/>
      <c r="E3039" s="52"/>
      <c r="F3039" s="52"/>
      <c r="G3039" s="52"/>
      <c r="H3039" s="52"/>
      <c r="I3039" s="52"/>
    </row>
    <row r="3040" spans="1:9" s="53" customFormat="1">
      <c r="A3040" s="49"/>
      <c r="B3040" s="50"/>
      <c r="C3040" s="51"/>
      <c r="D3040" s="49"/>
      <c r="E3040" s="52"/>
      <c r="F3040" s="52"/>
      <c r="G3040" s="52"/>
      <c r="H3040" s="52"/>
      <c r="I3040" s="52"/>
    </row>
    <row r="3041" spans="1:9" s="53" customFormat="1">
      <c r="A3041" s="49"/>
      <c r="B3041" s="50"/>
      <c r="C3041" s="51"/>
      <c r="D3041" s="49"/>
      <c r="E3041" s="52"/>
      <c r="F3041" s="52"/>
      <c r="G3041" s="52"/>
      <c r="H3041" s="52"/>
      <c r="I3041" s="52"/>
    </row>
    <row r="3042" spans="1:9" s="53" customFormat="1">
      <c r="A3042" s="49"/>
      <c r="B3042" s="50"/>
      <c r="C3042" s="51"/>
      <c r="D3042" s="49"/>
      <c r="E3042" s="52"/>
      <c r="F3042" s="52"/>
      <c r="G3042" s="52"/>
      <c r="H3042" s="52"/>
      <c r="I3042" s="52"/>
    </row>
    <row r="3043" spans="1:9" s="53" customFormat="1">
      <c r="A3043" s="49"/>
      <c r="B3043" s="50"/>
      <c r="C3043" s="51"/>
      <c r="D3043" s="49"/>
      <c r="E3043" s="52"/>
      <c r="F3043" s="52"/>
      <c r="G3043" s="52"/>
      <c r="H3043" s="52"/>
      <c r="I3043" s="52"/>
    </row>
    <row r="3044" spans="1:9" s="53" customFormat="1">
      <c r="A3044" s="49"/>
      <c r="B3044" s="50"/>
      <c r="C3044" s="51"/>
      <c r="D3044" s="49"/>
      <c r="E3044" s="52"/>
      <c r="F3044" s="52"/>
      <c r="G3044" s="52"/>
      <c r="H3044" s="52"/>
      <c r="I3044" s="52"/>
    </row>
    <row r="3045" spans="1:9" s="53" customFormat="1">
      <c r="A3045" s="49"/>
      <c r="B3045" s="50"/>
      <c r="C3045" s="51"/>
      <c r="D3045" s="49"/>
      <c r="E3045" s="52"/>
      <c r="F3045" s="52"/>
      <c r="G3045" s="52"/>
      <c r="H3045" s="52"/>
      <c r="I3045" s="52"/>
    </row>
    <row r="3046" spans="1:9" s="53" customFormat="1">
      <c r="A3046" s="49"/>
      <c r="B3046" s="50"/>
      <c r="C3046" s="51"/>
      <c r="D3046" s="49"/>
      <c r="E3046" s="52"/>
      <c r="F3046" s="52"/>
      <c r="G3046" s="52"/>
      <c r="H3046" s="52"/>
      <c r="I3046" s="52"/>
    </row>
    <row r="3047" spans="1:9" s="53" customFormat="1">
      <c r="A3047" s="49"/>
      <c r="B3047" s="50"/>
      <c r="C3047" s="51"/>
      <c r="D3047" s="49"/>
      <c r="E3047" s="52"/>
      <c r="F3047" s="52"/>
      <c r="G3047" s="52"/>
      <c r="H3047" s="52"/>
      <c r="I3047" s="52"/>
    </row>
    <row r="3048" spans="1:9" s="53" customFormat="1">
      <c r="A3048" s="49"/>
      <c r="B3048" s="50"/>
      <c r="C3048" s="51"/>
      <c r="D3048" s="49"/>
      <c r="E3048" s="52"/>
      <c r="F3048" s="52"/>
      <c r="G3048" s="52"/>
      <c r="H3048" s="52"/>
      <c r="I3048" s="52"/>
    </row>
    <row r="3049" spans="1:9" s="53" customFormat="1">
      <c r="A3049" s="49"/>
      <c r="B3049" s="50"/>
      <c r="C3049" s="51"/>
      <c r="D3049" s="49"/>
      <c r="E3049" s="52"/>
      <c r="F3049" s="52"/>
      <c r="G3049" s="52"/>
      <c r="H3049" s="52"/>
      <c r="I3049" s="52"/>
    </row>
    <row r="3050" spans="1:9" s="53" customFormat="1">
      <c r="A3050" s="49"/>
      <c r="B3050" s="50"/>
      <c r="C3050" s="51"/>
      <c r="D3050" s="49"/>
      <c r="E3050" s="52"/>
      <c r="F3050" s="52"/>
      <c r="G3050" s="52"/>
      <c r="H3050" s="52"/>
      <c r="I3050" s="52"/>
    </row>
    <row r="3051" spans="1:9" s="53" customFormat="1">
      <c r="A3051" s="49"/>
      <c r="B3051" s="50"/>
      <c r="C3051" s="51"/>
      <c r="D3051" s="49"/>
      <c r="E3051" s="52"/>
      <c r="F3051" s="52"/>
      <c r="G3051" s="52"/>
      <c r="H3051" s="52"/>
      <c r="I3051" s="52"/>
    </row>
    <row r="3052" spans="1:9" s="53" customFormat="1">
      <c r="A3052" s="49"/>
      <c r="B3052" s="50"/>
      <c r="C3052" s="51"/>
      <c r="D3052" s="49"/>
      <c r="E3052" s="52"/>
      <c r="F3052" s="52"/>
      <c r="G3052" s="52"/>
      <c r="H3052" s="52"/>
      <c r="I3052" s="52"/>
    </row>
    <row r="3053" spans="1:9" s="53" customFormat="1">
      <c r="A3053" s="49"/>
      <c r="B3053" s="50"/>
      <c r="C3053" s="51"/>
      <c r="D3053" s="49"/>
      <c r="E3053" s="52"/>
      <c r="F3053" s="52"/>
      <c r="G3053" s="52"/>
      <c r="H3053" s="52"/>
      <c r="I3053" s="52"/>
    </row>
    <row r="3054" spans="1:9" s="53" customFormat="1">
      <c r="A3054" s="49"/>
      <c r="B3054" s="50"/>
      <c r="C3054" s="51"/>
      <c r="D3054" s="49"/>
      <c r="E3054" s="52"/>
      <c r="F3054" s="52"/>
      <c r="G3054" s="52"/>
      <c r="H3054" s="52"/>
      <c r="I3054" s="52"/>
    </row>
    <row r="3055" spans="1:9" s="53" customFormat="1">
      <c r="A3055" s="49"/>
      <c r="B3055" s="50"/>
      <c r="C3055" s="51"/>
      <c r="D3055" s="49"/>
      <c r="E3055" s="52"/>
      <c r="F3055" s="52"/>
      <c r="G3055" s="52"/>
      <c r="H3055" s="52"/>
      <c r="I3055" s="52"/>
    </row>
    <row r="3056" spans="1:9" s="53" customFormat="1">
      <c r="A3056" s="49"/>
      <c r="B3056" s="50"/>
      <c r="C3056" s="51"/>
      <c r="D3056" s="49"/>
      <c r="E3056" s="52"/>
      <c r="F3056" s="52"/>
      <c r="G3056" s="52"/>
      <c r="H3056" s="52"/>
      <c r="I3056" s="52"/>
    </row>
    <row r="3057" spans="1:9" s="53" customFormat="1">
      <c r="A3057" s="49"/>
      <c r="B3057" s="50"/>
      <c r="C3057" s="51"/>
      <c r="D3057" s="49"/>
      <c r="E3057" s="52"/>
      <c r="F3057" s="52"/>
      <c r="G3057" s="52"/>
      <c r="H3057" s="52"/>
      <c r="I3057" s="52"/>
    </row>
    <row r="3058" spans="1:9" s="53" customFormat="1">
      <c r="A3058" s="49"/>
      <c r="B3058" s="50"/>
      <c r="C3058" s="51"/>
      <c r="D3058" s="49"/>
      <c r="E3058" s="52"/>
      <c r="F3058" s="52"/>
      <c r="G3058" s="52"/>
      <c r="H3058" s="52"/>
      <c r="I3058" s="52"/>
    </row>
    <row r="3059" spans="1:9" s="53" customFormat="1">
      <c r="A3059" s="49"/>
      <c r="B3059" s="50"/>
      <c r="C3059" s="51"/>
      <c r="D3059" s="49"/>
      <c r="E3059" s="52"/>
      <c r="F3059" s="52"/>
      <c r="G3059" s="52"/>
      <c r="H3059" s="52"/>
      <c r="I3059" s="52"/>
    </row>
    <row r="3060" spans="1:9" s="53" customFormat="1">
      <c r="A3060" s="49"/>
      <c r="B3060" s="50"/>
      <c r="C3060" s="51"/>
      <c r="D3060" s="49"/>
      <c r="E3060" s="52"/>
      <c r="F3060" s="52"/>
      <c r="G3060" s="52"/>
      <c r="H3060" s="52"/>
      <c r="I3060" s="52"/>
    </row>
    <row r="3061" spans="1:9" s="53" customFormat="1">
      <c r="A3061" s="49"/>
      <c r="B3061" s="50"/>
      <c r="C3061" s="51"/>
      <c r="D3061" s="49"/>
      <c r="E3061" s="52"/>
      <c r="F3061" s="52"/>
      <c r="G3061" s="52"/>
      <c r="H3061" s="52"/>
      <c r="I3061" s="52"/>
    </row>
    <row r="3062" spans="1:9" s="53" customFormat="1">
      <c r="A3062" s="49"/>
      <c r="B3062" s="50"/>
      <c r="C3062" s="51"/>
      <c r="D3062" s="49"/>
      <c r="E3062" s="52"/>
      <c r="F3062" s="52"/>
      <c r="G3062" s="52"/>
      <c r="H3062" s="52"/>
      <c r="I3062" s="52"/>
    </row>
    <row r="3063" spans="1:9" s="53" customFormat="1">
      <c r="A3063" s="49"/>
      <c r="B3063" s="50"/>
      <c r="C3063" s="51"/>
      <c r="D3063" s="49"/>
      <c r="E3063" s="52"/>
      <c r="F3063" s="52"/>
      <c r="G3063" s="52"/>
      <c r="H3063" s="52"/>
      <c r="I3063" s="52"/>
    </row>
    <row r="3064" spans="1:9" s="53" customFormat="1">
      <c r="A3064" s="49"/>
      <c r="B3064" s="50"/>
      <c r="C3064" s="51"/>
      <c r="D3064" s="49"/>
      <c r="E3064" s="52"/>
      <c r="F3064" s="52"/>
      <c r="G3064" s="52"/>
      <c r="H3064" s="52"/>
      <c r="I3064" s="52"/>
    </row>
    <row r="3065" spans="1:9" s="53" customFormat="1">
      <c r="A3065" s="49"/>
      <c r="B3065" s="50"/>
      <c r="C3065" s="51"/>
      <c r="D3065" s="49"/>
      <c r="E3065" s="52"/>
      <c r="F3065" s="52"/>
      <c r="G3065" s="52"/>
      <c r="H3065" s="52"/>
      <c r="I3065" s="52"/>
    </row>
    <row r="3066" spans="1:9" s="53" customFormat="1">
      <c r="A3066" s="49"/>
      <c r="B3066" s="50"/>
      <c r="C3066" s="51"/>
      <c r="D3066" s="49"/>
      <c r="E3066" s="52"/>
      <c r="F3066" s="52"/>
      <c r="G3066" s="52"/>
      <c r="H3066" s="52"/>
      <c r="I3066" s="52"/>
    </row>
    <row r="3067" spans="1:9" s="53" customFormat="1">
      <c r="A3067" s="49"/>
      <c r="B3067" s="50"/>
      <c r="C3067" s="51"/>
      <c r="D3067" s="49"/>
      <c r="E3067" s="52"/>
      <c r="F3067" s="52"/>
      <c r="G3067" s="52"/>
      <c r="H3067" s="52"/>
      <c r="I3067" s="52"/>
    </row>
    <row r="3068" spans="1:9" s="53" customFormat="1">
      <c r="A3068" s="49"/>
      <c r="B3068" s="50"/>
      <c r="C3068" s="51"/>
      <c r="D3068" s="49"/>
      <c r="E3068" s="52"/>
      <c r="F3068" s="52"/>
      <c r="G3068" s="52"/>
      <c r="H3068" s="52"/>
      <c r="I3068" s="52"/>
    </row>
    <row r="3069" spans="1:9" s="53" customFormat="1">
      <c r="A3069" s="49"/>
      <c r="B3069" s="50"/>
      <c r="C3069" s="51"/>
      <c r="D3069" s="49"/>
      <c r="E3069" s="52"/>
      <c r="F3069" s="52"/>
      <c r="G3069" s="52"/>
      <c r="H3069" s="52"/>
      <c r="I3069" s="52"/>
    </row>
    <row r="3070" spans="1:9" s="53" customFormat="1">
      <c r="A3070" s="49"/>
      <c r="B3070" s="50"/>
      <c r="C3070" s="51"/>
      <c r="D3070" s="49"/>
      <c r="E3070" s="52"/>
      <c r="F3070" s="52"/>
      <c r="G3070" s="52"/>
      <c r="H3070" s="52"/>
      <c r="I3070" s="52"/>
    </row>
    <row r="3071" spans="1:9" s="53" customFormat="1">
      <c r="A3071" s="49"/>
      <c r="B3071" s="50"/>
      <c r="C3071" s="51"/>
      <c r="D3071" s="49"/>
      <c r="E3071" s="52"/>
      <c r="F3071" s="52"/>
      <c r="G3071" s="52"/>
      <c r="H3071" s="52"/>
      <c r="I3071" s="52"/>
    </row>
    <row r="3072" spans="1:9" s="53" customFormat="1">
      <c r="A3072" s="49"/>
      <c r="B3072" s="50"/>
      <c r="C3072" s="51"/>
      <c r="D3072" s="49"/>
      <c r="E3072" s="52"/>
      <c r="F3072" s="52"/>
      <c r="G3072" s="52"/>
      <c r="H3072" s="52"/>
      <c r="I3072" s="52"/>
    </row>
    <row r="3073" spans="1:9" s="53" customFormat="1">
      <c r="A3073" s="49"/>
      <c r="B3073" s="50"/>
      <c r="C3073" s="51"/>
      <c r="D3073" s="49"/>
      <c r="E3073" s="52"/>
      <c r="F3073" s="52"/>
      <c r="G3073" s="52"/>
      <c r="H3073" s="52"/>
      <c r="I3073" s="52"/>
    </row>
    <row r="3074" spans="1:9" s="53" customFormat="1">
      <c r="A3074" s="49"/>
      <c r="B3074" s="50"/>
      <c r="C3074" s="51"/>
      <c r="D3074" s="49"/>
      <c r="E3074" s="52"/>
      <c r="F3074" s="52"/>
      <c r="G3074" s="52"/>
      <c r="H3074" s="52"/>
      <c r="I3074" s="52"/>
    </row>
    <row r="3075" spans="1:9" s="53" customFormat="1">
      <c r="A3075" s="49"/>
      <c r="B3075" s="50"/>
      <c r="C3075" s="51"/>
      <c r="D3075" s="49"/>
      <c r="E3075" s="52"/>
      <c r="F3075" s="52"/>
      <c r="G3075" s="52"/>
      <c r="H3075" s="52"/>
      <c r="I3075" s="52"/>
    </row>
    <row r="3076" spans="1:9" s="53" customFormat="1">
      <c r="A3076" s="49"/>
      <c r="B3076" s="50"/>
      <c r="C3076" s="51"/>
      <c r="D3076" s="49"/>
      <c r="E3076" s="52"/>
      <c r="F3076" s="52"/>
      <c r="G3076" s="52"/>
      <c r="H3076" s="52"/>
      <c r="I3076" s="52"/>
    </row>
    <row r="3077" spans="1:9" s="53" customFormat="1">
      <c r="A3077" s="49"/>
      <c r="B3077" s="50"/>
      <c r="C3077" s="51"/>
      <c r="D3077" s="49"/>
      <c r="E3077" s="52"/>
      <c r="F3077" s="52"/>
      <c r="G3077" s="52"/>
      <c r="H3077" s="52"/>
      <c r="I3077" s="52"/>
    </row>
    <row r="3078" spans="1:9" s="53" customFormat="1">
      <c r="A3078" s="49"/>
      <c r="B3078" s="50"/>
      <c r="C3078" s="51"/>
      <c r="D3078" s="49"/>
      <c r="E3078" s="52"/>
      <c r="F3078" s="52"/>
      <c r="G3078" s="52"/>
      <c r="H3078" s="52"/>
      <c r="I3078" s="52"/>
    </row>
    <row r="3079" spans="1:9" s="53" customFormat="1">
      <c r="A3079" s="49"/>
      <c r="B3079" s="50"/>
      <c r="C3079" s="51"/>
      <c r="D3079" s="49"/>
      <c r="E3079" s="52"/>
      <c r="F3079" s="52"/>
      <c r="G3079" s="52"/>
      <c r="H3079" s="52"/>
      <c r="I3079" s="52"/>
    </row>
    <row r="3080" spans="1:9" s="53" customFormat="1">
      <c r="A3080" s="49"/>
      <c r="B3080" s="50"/>
      <c r="C3080" s="51"/>
      <c r="D3080" s="49"/>
      <c r="E3080" s="52"/>
      <c r="F3080" s="52"/>
      <c r="G3080" s="52"/>
      <c r="H3080" s="52"/>
      <c r="I3080" s="52"/>
    </row>
    <row r="3081" spans="1:9" s="53" customFormat="1">
      <c r="A3081" s="49"/>
      <c r="B3081" s="50"/>
      <c r="C3081" s="51"/>
      <c r="D3081" s="49"/>
      <c r="E3081" s="52"/>
      <c r="F3081" s="52"/>
      <c r="G3081" s="52"/>
      <c r="H3081" s="52"/>
      <c r="I3081" s="52"/>
    </row>
    <row r="3082" spans="1:9" s="53" customFormat="1">
      <c r="A3082" s="49"/>
      <c r="B3082" s="50"/>
      <c r="C3082" s="51"/>
      <c r="D3082" s="49"/>
      <c r="E3082" s="52"/>
      <c r="F3082" s="52"/>
      <c r="G3082" s="52"/>
      <c r="H3082" s="52"/>
      <c r="I3082" s="52"/>
    </row>
    <row r="3083" spans="1:9" s="53" customFormat="1">
      <c r="A3083" s="49"/>
      <c r="B3083" s="50"/>
      <c r="C3083" s="51"/>
      <c r="D3083" s="49"/>
      <c r="E3083" s="52"/>
      <c r="F3083" s="52"/>
      <c r="G3083" s="52"/>
      <c r="H3083" s="52"/>
      <c r="I3083" s="52"/>
    </row>
    <row r="3084" spans="1:9" s="53" customFormat="1">
      <c r="A3084" s="49"/>
      <c r="B3084" s="50"/>
      <c r="C3084" s="51"/>
      <c r="D3084" s="49"/>
      <c r="E3084" s="52"/>
      <c r="F3084" s="52"/>
      <c r="G3084" s="52"/>
      <c r="H3084" s="52"/>
      <c r="I3084" s="52"/>
    </row>
    <row r="3085" spans="1:9" s="53" customFormat="1">
      <c r="A3085" s="49"/>
      <c r="B3085" s="50"/>
      <c r="C3085" s="51"/>
      <c r="D3085" s="49"/>
      <c r="E3085" s="52"/>
      <c r="F3085" s="52"/>
      <c r="G3085" s="52"/>
      <c r="H3085" s="52"/>
      <c r="I3085" s="52"/>
    </row>
    <row r="3086" spans="1:9" s="53" customFormat="1">
      <c r="A3086" s="49"/>
      <c r="B3086" s="50"/>
      <c r="C3086" s="51"/>
      <c r="D3086" s="49"/>
      <c r="E3086" s="52"/>
      <c r="F3086" s="52"/>
      <c r="G3086" s="52"/>
      <c r="H3086" s="52"/>
      <c r="I3086" s="52"/>
    </row>
    <row r="3087" spans="1:9" s="53" customFormat="1">
      <c r="A3087" s="49"/>
      <c r="B3087" s="50"/>
      <c r="C3087" s="51"/>
      <c r="D3087" s="49"/>
      <c r="E3087" s="52"/>
      <c r="F3087" s="52"/>
      <c r="G3087" s="52"/>
      <c r="H3087" s="52"/>
      <c r="I3087" s="52"/>
    </row>
    <row r="3088" spans="1:9" s="53" customFormat="1">
      <c r="A3088" s="49"/>
      <c r="B3088" s="50"/>
      <c r="C3088" s="51"/>
      <c r="D3088" s="49"/>
      <c r="E3088" s="52"/>
      <c r="F3088" s="52"/>
      <c r="G3088" s="52"/>
      <c r="H3088" s="52"/>
      <c r="I3088" s="52"/>
    </row>
    <row r="3089" spans="1:9" s="53" customFormat="1">
      <c r="A3089" s="49"/>
      <c r="B3089" s="50"/>
      <c r="C3089" s="51"/>
      <c r="D3089" s="49"/>
      <c r="E3089" s="52"/>
      <c r="F3089" s="52"/>
      <c r="G3089" s="52"/>
      <c r="H3089" s="52"/>
      <c r="I3089" s="52"/>
    </row>
    <row r="3090" spans="1:9" s="53" customFormat="1">
      <c r="A3090" s="49"/>
      <c r="B3090" s="50"/>
      <c r="C3090" s="51"/>
      <c r="D3090" s="49"/>
      <c r="E3090" s="52"/>
      <c r="F3090" s="52"/>
      <c r="G3090" s="52"/>
      <c r="H3090" s="52"/>
      <c r="I3090" s="52"/>
    </row>
    <row r="3091" spans="1:9" s="53" customFormat="1">
      <c r="A3091" s="49"/>
      <c r="B3091" s="50"/>
      <c r="C3091" s="51"/>
      <c r="D3091" s="49"/>
      <c r="E3091" s="52"/>
      <c r="F3091" s="52"/>
      <c r="G3091" s="52"/>
      <c r="H3091" s="52"/>
      <c r="I3091" s="52"/>
    </row>
    <row r="3092" spans="1:9" s="53" customFormat="1">
      <c r="A3092" s="49"/>
      <c r="B3092" s="50"/>
      <c r="C3092" s="51"/>
      <c r="D3092" s="49"/>
      <c r="E3092" s="52"/>
      <c r="F3092" s="52"/>
      <c r="G3092" s="52"/>
      <c r="H3092" s="52"/>
      <c r="I3092" s="52"/>
    </row>
    <row r="3093" spans="1:9" s="53" customFormat="1">
      <c r="A3093" s="49"/>
      <c r="B3093" s="50"/>
      <c r="C3093" s="51"/>
      <c r="D3093" s="49"/>
      <c r="E3093" s="52"/>
      <c r="F3093" s="52"/>
      <c r="G3093" s="52"/>
      <c r="H3093" s="52"/>
      <c r="I3093" s="52"/>
    </row>
    <row r="3094" spans="1:9" s="53" customFormat="1">
      <c r="A3094" s="49"/>
      <c r="B3094" s="50"/>
      <c r="C3094" s="51"/>
      <c r="D3094" s="49"/>
      <c r="E3094" s="52"/>
      <c r="F3094" s="52"/>
      <c r="G3094" s="52"/>
      <c r="H3094" s="52"/>
      <c r="I3094" s="52"/>
    </row>
    <row r="3095" spans="1:9" s="53" customFormat="1">
      <c r="A3095" s="49"/>
      <c r="B3095" s="50"/>
      <c r="C3095" s="51"/>
      <c r="D3095" s="49"/>
      <c r="E3095" s="52"/>
      <c r="F3095" s="52"/>
      <c r="G3095" s="52"/>
      <c r="H3095" s="52"/>
      <c r="I3095" s="52"/>
    </row>
    <row r="3096" spans="1:9" s="53" customFormat="1">
      <c r="A3096" s="49"/>
      <c r="B3096" s="50"/>
      <c r="C3096" s="51"/>
      <c r="D3096" s="49"/>
      <c r="E3096" s="52"/>
      <c r="F3096" s="52"/>
      <c r="G3096" s="52"/>
      <c r="H3096" s="52"/>
      <c r="I3096" s="52"/>
    </row>
    <row r="3097" spans="1:9" s="53" customFormat="1">
      <c r="A3097" s="49"/>
      <c r="B3097" s="50"/>
      <c r="C3097" s="51"/>
      <c r="D3097" s="49"/>
      <c r="E3097" s="52"/>
      <c r="F3097" s="52"/>
      <c r="G3097" s="52"/>
      <c r="H3097" s="52"/>
      <c r="I3097" s="52"/>
    </row>
    <row r="3098" spans="1:9" s="53" customFormat="1">
      <c r="A3098" s="49"/>
      <c r="B3098" s="50"/>
      <c r="C3098" s="51"/>
      <c r="D3098" s="49"/>
      <c r="E3098" s="52"/>
      <c r="F3098" s="52"/>
      <c r="G3098" s="52"/>
      <c r="H3098" s="52"/>
      <c r="I3098" s="52"/>
    </row>
    <row r="3099" spans="1:9" s="53" customFormat="1">
      <c r="A3099" s="49"/>
      <c r="B3099" s="50"/>
      <c r="C3099" s="51"/>
      <c r="D3099" s="49"/>
      <c r="E3099" s="52"/>
      <c r="F3099" s="52"/>
      <c r="G3099" s="52"/>
      <c r="H3099" s="52"/>
      <c r="I3099" s="52"/>
    </row>
    <row r="3100" spans="1:9" s="53" customFormat="1">
      <c r="A3100" s="49"/>
      <c r="B3100" s="50"/>
      <c r="C3100" s="51"/>
      <c r="D3100" s="49"/>
      <c r="E3100" s="52"/>
      <c r="F3100" s="52"/>
      <c r="G3100" s="52"/>
      <c r="H3100" s="52"/>
      <c r="I3100" s="52"/>
    </row>
    <row r="3101" spans="1:9" s="53" customFormat="1">
      <c r="A3101" s="49"/>
      <c r="B3101" s="50"/>
      <c r="C3101" s="51"/>
      <c r="D3101" s="49"/>
      <c r="E3101" s="52"/>
      <c r="F3101" s="52"/>
      <c r="G3101" s="52"/>
      <c r="H3101" s="52"/>
      <c r="I3101" s="52"/>
    </row>
    <row r="3102" spans="1:9" s="53" customFormat="1">
      <c r="A3102" s="49"/>
      <c r="B3102" s="50"/>
      <c r="C3102" s="51"/>
      <c r="D3102" s="49"/>
      <c r="E3102" s="52"/>
      <c r="F3102" s="52"/>
      <c r="G3102" s="52"/>
      <c r="H3102" s="52"/>
      <c r="I3102" s="52"/>
    </row>
    <row r="3103" spans="1:9" s="53" customFormat="1">
      <c r="A3103" s="49"/>
      <c r="B3103" s="50"/>
      <c r="C3103" s="51"/>
      <c r="D3103" s="49"/>
      <c r="E3103" s="52"/>
      <c r="F3103" s="52"/>
      <c r="G3103" s="52"/>
      <c r="H3103" s="52"/>
      <c r="I3103" s="52"/>
    </row>
    <row r="3104" spans="1:9" s="53" customFormat="1">
      <c r="A3104" s="49"/>
      <c r="B3104" s="50"/>
      <c r="C3104" s="51"/>
      <c r="D3104" s="49"/>
      <c r="E3104" s="52"/>
      <c r="F3104" s="52"/>
      <c r="G3104" s="52"/>
      <c r="H3104" s="52"/>
      <c r="I3104" s="52"/>
    </row>
    <row r="3105" spans="1:9" s="53" customFormat="1">
      <c r="A3105" s="49"/>
      <c r="B3105" s="50"/>
      <c r="C3105" s="51"/>
      <c r="D3105" s="49"/>
      <c r="E3105" s="52"/>
      <c r="F3105" s="52"/>
      <c r="G3105" s="52"/>
      <c r="H3105" s="52"/>
      <c r="I3105" s="52"/>
    </row>
    <row r="3106" spans="1:9" s="53" customFormat="1">
      <c r="A3106" s="49"/>
      <c r="B3106" s="50"/>
      <c r="C3106" s="51"/>
      <c r="D3106" s="49"/>
      <c r="E3106" s="52"/>
      <c r="F3106" s="52"/>
      <c r="G3106" s="52"/>
      <c r="H3106" s="52"/>
      <c r="I3106" s="52"/>
    </row>
    <row r="3107" spans="1:9" s="53" customFormat="1">
      <c r="A3107" s="49"/>
      <c r="B3107" s="50"/>
      <c r="C3107" s="51"/>
      <c r="D3107" s="49"/>
      <c r="E3107" s="52"/>
      <c r="F3107" s="52"/>
      <c r="G3107" s="52"/>
      <c r="H3107" s="52"/>
      <c r="I3107" s="52"/>
    </row>
    <row r="3108" spans="1:9" s="53" customFormat="1">
      <c r="A3108" s="49"/>
      <c r="B3108" s="50"/>
      <c r="C3108" s="51"/>
      <c r="D3108" s="49"/>
      <c r="E3108" s="52"/>
      <c r="F3108" s="52"/>
      <c r="G3108" s="52"/>
      <c r="H3108" s="52"/>
      <c r="I3108" s="52"/>
    </row>
    <row r="3109" spans="1:9" s="53" customFormat="1">
      <c r="A3109" s="49"/>
      <c r="B3109" s="50"/>
      <c r="C3109" s="51"/>
      <c r="D3109" s="49"/>
      <c r="E3109" s="52"/>
      <c r="F3109" s="52"/>
      <c r="G3109" s="52"/>
      <c r="H3109" s="52"/>
      <c r="I3109" s="52"/>
    </row>
    <row r="3110" spans="1:9" s="53" customFormat="1">
      <c r="A3110" s="49"/>
      <c r="B3110" s="50"/>
      <c r="C3110" s="51"/>
      <c r="D3110" s="49"/>
      <c r="E3110" s="52"/>
      <c r="F3110" s="52"/>
      <c r="G3110" s="52"/>
      <c r="H3110" s="52"/>
      <c r="I3110" s="52"/>
    </row>
    <row r="3111" spans="1:9" s="53" customFormat="1">
      <c r="A3111" s="49"/>
      <c r="B3111" s="50"/>
      <c r="C3111" s="51"/>
      <c r="D3111" s="49"/>
      <c r="E3111" s="52"/>
      <c r="F3111" s="52"/>
      <c r="G3111" s="52"/>
      <c r="H3111" s="52"/>
      <c r="I3111" s="52"/>
    </row>
    <row r="3112" spans="1:9" s="53" customFormat="1">
      <c r="A3112" s="49"/>
      <c r="B3112" s="50"/>
      <c r="C3112" s="51"/>
      <c r="D3112" s="49"/>
      <c r="E3112" s="52"/>
      <c r="F3112" s="52"/>
      <c r="G3112" s="52"/>
      <c r="H3112" s="52"/>
      <c r="I3112" s="52"/>
    </row>
    <row r="3113" spans="1:9" s="53" customFormat="1">
      <c r="A3113" s="49"/>
      <c r="B3113" s="50"/>
      <c r="C3113" s="51"/>
      <c r="D3113" s="49"/>
      <c r="E3113" s="52"/>
      <c r="F3113" s="52"/>
      <c r="G3113" s="52"/>
      <c r="H3113" s="52"/>
      <c r="I3113" s="52"/>
    </row>
    <row r="3114" spans="1:9" s="53" customFormat="1">
      <c r="A3114" s="49"/>
      <c r="B3114" s="50"/>
      <c r="C3114" s="51"/>
      <c r="D3114" s="49"/>
      <c r="E3114" s="52"/>
      <c r="F3114" s="52"/>
      <c r="G3114" s="52"/>
      <c r="H3114" s="52"/>
      <c r="I3114" s="52"/>
    </row>
    <row r="3115" spans="1:9" s="53" customFormat="1">
      <c r="A3115" s="49"/>
      <c r="B3115" s="50"/>
      <c r="C3115" s="51"/>
      <c r="D3115" s="49"/>
      <c r="E3115" s="52"/>
      <c r="F3115" s="52"/>
      <c r="G3115" s="52"/>
      <c r="H3115" s="52"/>
      <c r="I3115" s="52"/>
    </row>
    <row r="3116" spans="1:9" s="53" customFormat="1">
      <c r="A3116" s="49"/>
      <c r="B3116" s="50"/>
      <c r="C3116" s="51"/>
      <c r="D3116" s="49"/>
      <c r="E3116" s="52"/>
      <c r="F3116" s="52"/>
      <c r="G3116" s="52"/>
      <c r="H3116" s="52"/>
      <c r="I3116" s="52"/>
    </row>
    <row r="3117" spans="1:9" s="53" customFormat="1">
      <c r="A3117" s="49"/>
      <c r="B3117" s="50"/>
      <c r="C3117" s="51"/>
      <c r="D3117" s="49"/>
      <c r="E3117" s="52"/>
      <c r="F3117" s="52"/>
      <c r="G3117" s="52"/>
      <c r="H3117" s="52"/>
      <c r="I3117" s="52"/>
    </row>
    <row r="3118" spans="1:9" s="53" customFormat="1">
      <c r="A3118" s="49"/>
      <c r="B3118" s="50"/>
      <c r="C3118" s="51"/>
      <c r="D3118" s="49"/>
      <c r="E3118" s="52"/>
      <c r="F3118" s="52"/>
      <c r="G3118" s="52"/>
      <c r="H3118" s="52"/>
      <c r="I3118" s="52"/>
    </row>
    <row r="3119" spans="1:9" s="53" customFormat="1">
      <c r="A3119" s="49"/>
      <c r="B3119" s="50"/>
      <c r="C3119" s="51"/>
      <c r="D3119" s="49"/>
      <c r="E3119" s="52"/>
      <c r="F3119" s="52"/>
      <c r="G3119" s="52"/>
      <c r="H3119" s="52"/>
      <c r="I3119" s="52"/>
    </row>
    <row r="3120" spans="1:9" s="53" customFormat="1">
      <c r="A3120" s="49"/>
      <c r="B3120" s="50"/>
      <c r="C3120" s="51"/>
      <c r="D3120" s="49"/>
      <c r="E3120" s="52"/>
      <c r="F3120" s="52"/>
      <c r="G3120" s="52"/>
      <c r="H3120" s="52"/>
      <c r="I3120" s="52"/>
    </row>
    <row r="3121" spans="1:9" s="53" customFormat="1">
      <c r="A3121" s="49"/>
      <c r="B3121" s="50"/>
      <c r="C3121" s="51"/>
      <c r="D3121" s="49"/>
      <c r="E3121" s="52"/>
      <c r="F3121" s="52"/>
      <c r="G3121" s="52"/>
      <c r="H3121" s="52"/>
      <c r="I3121" s="52"/>
    </row>
    <row r="3122" spans="1:9" s="53" customFormat="1">
      <c r="A3122" s="49"/>
      <c r="B3122" s="50"/>
      <c r="C3122" s="51"/>
      <c r="D3122" s="49"/>
      <c r="E3122" s="52"/>
      <c r="F3122" s="52"/>
      <c r="G3122" s="52"/>
      <c r="H3122" s="52"/>
      <c r="I3122" s="52"/>
    </row>
    <row r="3123" spans="1:9" s="53" customFormat="1">
      <c r="A3123" s="49"/>
      <c r="B3123" s="50"/>
      <c r="C3123" s="51"/>
      <c r="D3123" s="49"/>
      <c r="E3123" s="52"/>
      <c r="F3123" s="52"/>
      <c r="G3123" s="52"/>
      <c r="H3123" s="52"/>
      <c r="I3123" s="52"/>
    </row>
    <row r="3124" spans="1:9" s="53" customFormat="1">
      <c r="A3124" s="49"/>
      <c r="B3124" s="50"/>
      <c r="C3124" s="51"/>
      <c r="D3124" s="49"/>
      <c r="E3124" s="52"/>
      <c r="F3124" s="52"/>
      <c r="G3124" s="52"/>
      <c r="H3124" s="52"/>
      <c r="I3124" s="52"/>
    </row>
    <row r="3125" spans="1:9" s="53" customFormat="1">
      <c r="A3125" s="49"/>
      <c r="B3125" s="50"/>
      <c r="C3125" s="51"/>
      <c r="D3125" s="49"/>
      <c r="E3125" s="52"/>
      <c r="F3125" s="52"/>
      <c r="G3125" s="52"/>
      <c r="H3125" s="52"/>
      <c r="I3125" s="52"/>
    </row>
    <row r="3126" spans="1:9" s="53" customFormat="1">
      <c r="A3126" s="49"/>
      <c r="B3126" s="50"/>
      <c r="C3126" s="51"/>
      <c r="D3126" s="49"/>
      <c r="E3126" s="52"/>
      <c r="F3126" s="52"/>
      <c r="G3126" s="52"/>
      <c r="H3126" s="52"/>
      <c r="I3126" s="52"/>
    </row>
    <row r="3127" spans="1:9" s="53" customFormat="1">
      <c r="A3127" s="49"/>
      <c r="B3127" s="50"/>
      <c r="C3127" s="51"/>
      <c r="D3127" s="49"/>
      <c r="E3127" s="52"/>
      <c r="F3127" s="52"/>
      <c r="G3127" s="52"/>
      <c r="H3127" s="52"/>
      <c r="I3127" s="52"/>
    </row>
    <row r="3128" spans="1:9" s="53" customFormat="1">
      <c r="A3128" s="49"/>
      <c r="B3128" s="50"/>
      <c r="C3128" s="51"/>
      <c r="D3128" s="49"/>
      <c r="E3128" s="52"/>
      <c r="F3128" s="52"/>
      <c r="G3128" s="52"/>
      <c r="H3128" s="52"/>
      <c r="I3128" s="52"/>
    </row>
    <row r="3129" spans="1:9" s="53" customFormat="1">
      <c r="A3129" s="49"/>
      <c r="B3129" s="50"/>
      <c r="C3129" s="51"/>
      <c r="D3129" s="49"/>
      <c r="E3129" s="52"/>
      <c r="F3129" s="52"/>
      <c r="G3129" s="52"/>
      <c r="H3129" s="52"/>
      <c r="I3129" s="52"/>
    </row>
    <row r="3130" spans="1:9" s="53" customFormat="1">
      <c r="A3130" s="49"/>
      <c r="B3130" s="50"/>
      <c r="C3130" s="51"/>
      <c r="D3130" s="49"/>
      <c r="E3130" s="52"/>
      <c r="F3130" s="52"/>
      <c r="G3130" s="52"/>
      <c r="H3130" s="52"/>
      <c r="I3130" s="52"/>
    </row>
    <row r="3131" spans="1:9" s="53" customFormat="1">
      <c r="A3131" s="49"/>
      <c r="B3131" s="50"/>
      <c r="C3131" s="51"/>
      <c r="D3131" s="49"/>
      <c r="E3131" s="52"/>
      <c r="F3131" s="52"/>
      <c r="G3131" s="52"/>
      <c r="H3131" s="52"/>
      <c r="I3131" s="52"/>
    </row>
    <row r="3132" spans="1:9" s="53" customFormat="1">
      <c r="A3132" s="49"/>
      <c r="B3132" s="50"/>
      <c r="C3132" s="51"/>
      <c r="D3132" s="49"/>
      <c r="E3132" s="52"/>
      <c r="F3132" s="52"/>
      <c r="G3132" s="52"/>
      <c r="H3132" s="52"/>
      <c r="I3132" s="52"/>
    </row>
    <row r="3133" spans="1:9" s="53" customFormat="1">
      <c r="A3133" s="49"/>
      <c r="B3133" s="50"/>
      <c r="C3133" s="51"/>
      <c r="D3133" s="49"/>
      <c r="E3133" s="52"/>
      <c r="F3133" s="52"/>
      <c r="G3133" s="52"/>
      <c r="H3133" s="52"/>
      <c r="I3133" s="52"/>
    </row>
    <row r="3134" spans="1:9" s="53" customFormat="1">
      <c r="A3134" s="49"/>
      <c r="B3134" s="50"/>
      <c r="C3134" s="51"/>
      <c r="D3134" s="49"/>
      <c r="E3134" s="52"/>
      <c r="F3134" s="52"/>
      <c r="G3134" s="52"/>
      <c r="H3134" s="52"/>
      <c r="I3134" s="52"/>
    </row>
    <row r="3135" spans="1:9" s="53" customFormat="1">
      <c r="A3135" s="49"/>
      <c r="B3135" s="50"/>
      <c r="C3135" s="51"/>
      <c r="D3135" s="49"/>
      <c r="E3135" s="52"/>
      <c r="F3135" s="52"/>
      <c r="G3135" s="52"/>
      <c r="H3135" s="52"/>
      <c r="I3135" s="52"/>
    </row>
    <row r="3136" spans="1:9" s="53" customFormat="1">
      <c r="A3136" s="49"/>
      <c r="B3136" s="50"/>
      <c r="C3136" s="51"/>
      <c r="D3136" s="49"/>
      <c r="E3136" s="52"/>
      <c r="F3136" s="52"/>
      <c r="G3136" s="52"/>
      <c r="H3136" s="52"/>
      <c r="I3136" s="52"/>
    </row>
    <row r="3137" spans="1:9" s="53" customFormat="1">
      <c r="A3137" s="49"/>
      <c r="B3137" s="50"/>
      <c r="C3137" s="51"/>
      <c r="D3137" s="49"/>
      <c r="E3137" s="52"/>
      <c r="F3137" s="52"/>
      <c r="G3137" s="52"/>
      <c r="H3137" s="52"/>
      <c r="I3137" s="52"/>
    </row>
    <row r="3138" spans="1:9" s="53" customFormat="1">
      <c r="A3138" s="49"/>
      <c r="B3138" s="50"/>
      <c r="C3138" s="51"/>
      <c r="D3138" s="49"/>
      <c r="E3138" s="52"/>
      <c r="F3138" s="52"/>
      <c r="G3138" s="52"/>
      <c r="H3138" s="52"/>
      <c r="I3138" s="52"/>
    </row>
    <row r="3139" spans="1:9" s="53" customFormat="1">
      <c r="A3139" s="49"/>
      <c r="B3139" s="50"/>
      <c r="C3139" s="51"/>
      <c r="D3139" s="49"/>
      <c r="E3139" s="52"/>
      <c r="F3139" s="52"/>
      <c r="G3139" s="52"/>
      <c r="H3139" s="52"/>
      <c r="I3139" s="52"/>
    </row>
    <row r="3140" spans="1:9" s="53" customFormat="1">
      <c r="A3140" s="49"/>
      <c r="B3140" s="50"/>
      <c r="C3140" s="51"/>
      <c r="D3140" s="49"/>
      <c r="E3140" s="52"/>
      <c r="F3140" s="52"/>
      <c r="G3140" s="52"/>
      <c r="H3140" s="52"/>
      <c r="I3140" s="52"/>
    </row>
    <row r="3141" spans="1:9" s="53" customFormat="1">
      <c r="A3141" s="49"/>
      <c r="B3141" s="50"/>
      <c r="C3141" s="51"/>
      <c r="D3141" s="49"/>
      <c r="E3141" s="52"/>
      <c r="F3141" s="52"/>
      <c r="G3141" s="52"/>
      <c r="H3141" s="52"/>
      <c r="I3141" s="52"/>
    </row>
    <row r="3142" spans="1:9" s="53" customFormat="1">
      <c r="A3142" s="49"/>
      <c r="B3142" s="50"/>
      <c r="C3142" s="51"/>
      <c r="D3142" s="49"/>
      <c r="E3142" s="52"/>
      <c r="F3142" s="52"/>
      <c r="G3142" s="52"/>
      <c r="H3142" s="52"/>
      <c r="I3142" s="52"/>
    </row>
    <row r="3143" spans="1:9" s="53" customFormat="1">
      <c r="A3143" s="49"/>
      <c r="B3143" s="50"/>
      <c r="C3143" s="51"/>
      <c r="D3143" s="49"/>
      <c r="E3143" s="52"/>
      <c r="F3143" s="52"/>
      <c r="G3143" s="52"/>
      <c r="H3143" s="52"/>
      <c r="I3143" s="52"/>
    </row>
    <row r="3144" spans="1:9" s="53" customFormat="1">
      <c r="A3144" s="49"/>
      <c r="B3144" s="50"/>
      <c r="C3144" s="51"/>
      <c r="D3144" s="49"/>
      <c r="E3144" s="52"/>
      <c r="F3144" s="52"/>
      <c r="G3144" s="52"/>
      <c r="H3144" s="52"/>
      <c r="I3144" s="52"/>
    </row>
    <row r="3145" spans="1:9" s="53" customFormat="1">
      <c r="A3145" s="49"/>
      <c r="B3145" s="50"/>
      <c r="C3145" s="51"/>
      <c r="D3145" s="49"/>
      <c r="E3145" s="52"/>
      <c r="F3145" s="52"/>
      <c r="G3145" s="52"/>
      <c r="H3145" s="52"/>
      <c r="I3145" s="52"/>
    </row>
    <row r="3146" spans="1:9" s="53" customFormat="1">
      <c r="A3146" s="49"/>
      <c r="B3146" s="50"/>
      <c r="C3146" s="51"/>
      <c r="D3146" s="49"/>
      <c r="E3146" s="52"/>
      <c r="F3146" s="52"/>
      <c r="G3146" s="52"/>
      <c r="H3146" s="52"/>
      <c r="I3146" s="52"/>
    </row>
    <row r="3147" spans="1:9" s="53" customFormat="1">
      <c r="A3147" s="49"/>
      <c r="B3147" s="50"/>
      <c r="C3147" s="51"/>
      <c r="D3147" s="49"/>
      <c r="E3147" s="52"/>
      <c r="F3147" s="52"/>
      <c r="G3147" s="52"/>
      <c r="H3147" s="52"/>
      <c r="I3147" s="52"/>
    </row>
    <row r="3148" spans="1:9" s="53" customFormat="1">
      <c r="A3148" s="49"/>
      <c r="B3148" s="50"/>
      <c r="C3148" s="51"/>
      <c r="D3148" s="49"/>
      <c r="E3148" s="52"/>
      <c r="F3148" s="52"/>
      <c r="G3148" s="52"/>
      <c r="H3148" s="52"/>
      <c r="I3148" s="52"/>
    </row>
    <row r="3149" spans="1:9" s="53" customFormat="1">
      <c r="A3149" s="49"/>
      <c r="B3149" s="50"/>
      <c r="C3149" s="51"/>
      <c r="D3149" s="49"/>
      <c r="E3149" s="52"/>
      <c r="F3149" s="52"/>
      <c r="G3149" s="52"/>
      <c r="H3149" s="52"/>
      <c r="I3149" s="52"/>
    </row>
    <row r="3150" spans="1:9" s="53" customFormat="1">
      <c r="A3150" s="49"/>
      <c r="B3150" s="50"/>
      <c r="C3150" s="51"/>
      <c r="D3150" s="49"/>
      <c r="E3150" s="52"/>
      <c r="F3150" s="52"/>
      <c r="G3150" s="52"/>
      <c r="H3150" s="52"/>
      <c r="I3150" s="52"/>
    </row>
    <row r="3151" spans="1:9" s="53" customFormat="1">
      <c r="A3151" s="49"/>
      <c r="B3151" s="50"/>
      <c r="C3151" s="51"/>
      <c r="D3151" s="49"/>
      <c r="E3151" s="52"/>
      <c r="F3151" s="52"/>
      <c r="G3151" s="52"/>
      <c r="H3151" s="52"/>
      <c r="I3151" s="52"/>
    </row>
    <row r="3152" spans="1:9" s="53" customFormat="1">
      <c r="A3152" s="49"/>
      <c r="B3152" s="50"/>
      <c r="C3152" s="51"/>
      <c r="D3152" s="49"/>
      <c r="E3152" s="52"/>
      <c r="F3152" s="52"/>
      <c r="G3152" s="52"/>
      <c r="H3152" s="52"/>
      <c r="I3152" s="52"/>
    </row>
    <row r="3153" spans="1:9" s="53" customFormat="1">
      <c r="A3153" s="49"/>
      <c r="B3153" s="50"/>
      <c r="C3153" s="51"/>
      <c r="D3153" s="49"/>
      <c r="E3153" s="52"/>
      <c r="F3153" s="52"/>
      <c r="G3153" s="52"/>
      <c r="H3153" s="52"/>
      <c r="I3153" s="52"/>
    </row>
    <row r="3154" spans="1:9" s="53" customFormat="1">
      <c r="A3154" s="49"/>
      <c r="B3154" s="50"/>
      <c r="C3154" s="51"/>
      <c r="D3154" s="49"/>
      <c r="E3154" s="52"/>
      <c r="F3154" s="52"/>
      <c r="G3154" s="52"/>
      <c r="H3154" s="52"/>
      <c r="I3154" s="52"/>
    </row>
    <row r="3155" spans="1:9" s="53" customFormat="1">
      <c r="A3155" s="49"/>
      <c r="B3155" s="50"/>
      <c r="C3155" s="51"/>
      <c r="D3155" s="49"/>
      <c r="E3155" s="52"/>
      <c r="F3155" s="52"/>
      <c r="G3155" s="52"/>
      <c r="H3155" s="52"/>
      <c r="I3155" s="52"/>
    </row>
    <row r="3156" spans="1:9" s="53" customFormat="1">
      <c r="A3156" s="49"/>
      <c r="B3156" s="50"/>
      <c r="C3156" s="51"/>
      <c r="D3156" s="49"/>
      <c r="E3156" s="52"/>
      <c r="F3156" s="52"/>
      <c r="G3156" s="52"/>
      <c r="H3156" s="52"/>
      <c r="I3156" s="52"/>
    </row>
    <row r="3157" spans="1:9" s="53" customFormat="1">
      <c r="A3157" s="49"/>
      <c r="B3157" s="50"/>
      <c r="C3157" s="51"/>
      <c r="D3157" s="49"/>
      <c r="E3157" s="52"/>
      <c r="F3157" s="52"/>
      <c r="G3157" s="52"/>
      <c r="H3157" s="52"/>
      <c r="I3157" s="52"/>
    </row>
    <row r="3158" spans="1:9" s="53" customFormat="1">
      <c r="A3158" s="49"/>
      <c r="B3158" s="50"/>
      <c r="C3158" s="51"/>
      <c r="D3158" s="49"/>
      <c r="E3158" s="52"/>
      <c r="F3158" s="52"/>
      <c r="G3158" s="52"/>
      <c r="H3158" s="52"/>
      <c r="I3158" s="52"/>
    </row>
    <row r="3159" spans="1:9" s="53" customFormat="1">
      <c r="A3159" s="49"/>
      <c r="B3159" s="50"/>
      <c r="C3159" s="51"/>
      <c r="D3159" s="49"/>
      <c r="E3159" s="52"/>
      <c r="F3159" s="52"/>
      <c r="G3159" s="52"/>
      <c r="H3159" s="52"/>
      <c r="I3159" s="52"/>
    </row>
    <row r="3160" spans="1:9" s="53" customFormat="1">
      <c r="A3160" s="49"/>
      <c r="B3160" s="50"/>
      <c r="C3160" s="51"/>
      <c r="D3160" s="49"/>
      <c r="E3160" s="52"/>
      <c r="F3160" s="52"/>
      <c r="G3160" s="52"/>
      <c r="H3160" s="52"/>
      <c r="I3160" s="52"/>
    </row>
    <row r="3161" spans="1:9" s="53" customFormat="1">
      <c r="A3161" s="49"/>
      <c r="B3161" s="50"/>
      <c r="C3161" s="51"/>
      <c r="D3161" s="49"/>
      <c r="E3161" s="52"/>
      <c r="F3161" s="52"/>
      <c r="G3161" s="52"/>
      <c r="H3161" s="52"/>
      <c r="I3161" s="52"/>
    </row>
    <row r="3162" spans="1:9" s="53" customFormat="1">
      <c r="A3162" s="49"/>
      <c r="B3162" s="50"/>
      <c r="C3162" s="51"/>
      <c r="D3162" s="49"/>
      <c r="E3162" s="52"/>
      <c r="F3162" s="52"/>
      <c r="G3162" s="52"/>
      <c r="H3162" s="52"/>
      <c r="I3162" s="52"/>
    </row>
    <row r="3163" spans="1:9" s="53" customFormat="1">
      <c r="A3163" s="49"/>
      <c r="B3163" s="50"/>
      <c r="C3163" s="51"/>
      <c r="D3163" s="49"/>
      <c r="E3163" s="52"/>
      <c r="F3163" s="52"/>
      <c r="G3163" s="52"/>
      <c r="H3163" s="52"/>
      <c r="I3163" s="52"/>
    </row>
    <row r="3164" spans="1:9" s="53" customFormat="1">
      <c r="A3164" s="49"/>
      <c r="B3164" s="50"/>
      <c r="C3164" s="51"/>
      <c r="D3164" s="49"/>
      <c r="E3164" s="52"/>
      <c r="F3164" s="52"/>
      <c r="G3164" s="52"/>
      <c r="H3164" s="52"/>
      <c r="I3164" s="52"/>
    </row>
    <row r="3165" spans="1:9" s="53" customFormat="1">
      <c r="A3165" s="49"/>
      <c r="B3165" s="50"/>
      <c r="C3165" s="51"/>
      <c r="D3165" s="49"/>
      <c r="E3165" s="52"/>
      <c r="F3165" s="52"/>
      <c r="G3165" s="52"/>
      <c r="H3165" s="52"/>
      <c r="I3165" s="52"/>
    </row>
    <row r="3166" spans="1:9" s="53" customFormat="1">
      <c r="A3166" s="49"/>
      <c r="B3166" s="50"/>
      <c r="C3166" s="51"/>
      <c r="D3166" s="49"/>
      <c r="E3166" s="52"/>
      <c r="F3166" s="52"/>
      <c r="G3166" s="52"/>
      <c r="H3166" s="52"/>
      <c r="I3166" s="52"/>
    </row>
    <row r="3167" spans="1:9" s="53" customFormat="1">
      <c r="A3167" s="49"/>
      <c r="B3167" s="50"/>
      <c r="C3167" s="51"/>
      <c r="D3167" s="49"/>
      <c r="E3167" s="52"/>
      <c r="F3167" s="52"/>
      <c r="G3167" s="52"/>
      <c r="H3167" s="52"/>
      <c r="I3167" s="52"/>
    </row>
    <row r="3168" spans="1:9" s="53" customFormat="1">
      <c r="A3168" s="49"/>
      <c r="B3168" s="50"/>
      <c r="C3168" s="51"/>
      <c r="D3168" s="49"/>
      <c r="E3168" s="52"/>
      <c r="F3168" s="52"/>
      <c r="G3168" s="52"/>
      <c r="H3168" s="52"/>
      <c r="I3168" s="52"/>
    </row>
    <row r="3169" spans="1:9" s="53" customFormat="1">
      <c r="A3169" s="49"/>
      <c r="B3169" s="50"/>
      <c r="C3169" s="51"/>
      <c r="D3169" s="49"/>
      <c r="E3169" s="52"/>
      <c r="F3169" s="52"/>
      <c r="G3169" s="52"/>
      <c r="H3169" s="52"/>
      <c r="I3169" s="52"/>
    </row>
    <row r="3170" spans="1:9" s="53" customFormat="1">
      <c r="A3170" s="49"/>
      <c r="B3170" s="50"/>
      <c r="C3170" s="51"/>
      <c r="D3170" s="49"/>
      <c r="E3170" s="52"/>
      <c r="F3170" s="52"/>
      <c r="G3170" s="52"/>
      <c r="H3170" s="52"/>
      <c r="I3170" s="52"/>
    </row>
    <row r="3171" spans="1:9" s="53" customFormat="1">
      <c r="A3171" s="49"/>
      <c r="B3171" s="50"/>
      <c r="C3171" s="51"/>
      <c r="D3171" s="49"/>
      <c r="E3171" s="52"/>
      <c r="F3171" s="52"/>
      <c r="G3171" s="52"/>
      <c r="H3171" s="52"/>
      <c r="I3171" s="52"/>
    </row>
    <row r="3172" spans="1:9" s="53" customFormat="1">
      <c r="A3172" s="49"/>
      <c r="B3172" s="50"/>
      <c r="C3172" s="51"/>
      <c r="D3172" s="49"/>
      <c r="E3172" s="52"/>
      <c r="F3172" s="52"/>
      <c r="G3172" s="52"/>
      <c r="H3172" s="52"/>
      <c r="I3172" s="52"/>
    </row>
    <row r="3173" spans="1:9" s="53" customFormat="1">
      <c r="A3173" s="49"/>
      <c r="B3173" s="50"/>
      <c r="C3173" s="51"/>
      <c r="D3173" s="49"/>
      <c r="E3173" s="52"/>
      <c r="F3173" s="52"/>
      <c r="G3173" s="52"/>
      <c r="H3173" s="52"/>
      <c r="I3173" s="52"/>
    </row>
    <row r="3174" spans="1:9" s="53" customFormat="1">
      <c r="A3174" s="49"/>
      <c r="B3174" s="50"/>
      <c r="C3174" s="51"/>
      <c r="D3174" s="49"/>
      <c r="E3174" s="52"/>
      <c r="F3174" s="52"/>
      <c r="G3174" s="52"/>
      <c r="H3174" s="52"/>
      <c r="I3174" s="52"/>
    </row>
    <row r="3175" spans="1:9" s="53" customFormat="1">
      <c r="A3175" s="49"/>
      <c r="B3175" s="50"/>
      <c r="C3175" s="51"/>
      <c r="D3175" s="49"/>
      <c r="E3175" s="52"/>
      <c r="F3175" s="52"/>
      <c r="G3175" s="52"/>
      <c r="H3175" s="52"/>
      <c r="I3175" s="52"/>
    </row>
    <row r="3176" spans="1:9" s="53" customFormat="1">
      <c r="A3176" s="49"/>
      <c r="B3176" s="50"/>
      <c r="C3176" s="51"/>
      <c r="D3176" s="49"/>
      <c r="E3176" s="52"/>
      <c r="F3176" s="52"/>
      <c r="G3176" s="52"/>
      <c r="H3176" s="52"/>
      <c r="I3176" s="52"/>
    </row>
    <row r="3177" spans="1:9" s="53" customFormat="1">
      <c r="A3177" s="49"/>
      <c r="B3177" s="50"/>
      <c r="C3177" s="51"/>
      <c r="D3177" s="49"/>
      <c r="E3177" s="52"/>
      <c r="F3177" s="52"/>
      <c r="G3177" s="52"/>
      <c r="H3177" s="52"/>
      <c r="I3177" s="52"/>
    </row>
    <row r="3178" spans="1:9" s="53" customFormat="1">
      <c r="A3178" s="49"/>
      <c r="B3178" s="50"/>
      <c r="C3178" s="51"/>
      <c r="D3178" s="49"/>
      <c r="E3178" s="52"/>
      <c r="F3178" s="52"/>
      <c r="G3178" s="52"/>
      <c r="H3178" s="52"/>
      <c r="I3178" s="52"/>
    </row>
    <row r="3179" spans="1:9" s="53" customFormat="1">
      <c r="A3179" s="49"/>
      <c r="B3179" s="50"/>
      <c r="C3179" s="51"/>
      <c r="D3179" s="49"/>
      <c r="E3179" s="52"/>
      <c r="F3179" s="52"/>
      <c r="G3179" s="52"/>
      <c r="H3179" s="52"/>
      <c r="I3179" s="52"/>
    </row>
    <row r="3180" spans="1:9" s="53" customFormat="1">
      <c r="A3180" s="49"/>
      <c r="B3180" s="50"/>
      <c r="C3180" s="51"/>
      <c r="D3180" s="49"/>
      <c r="E3180" s="52"/>
      <c r="F3180" s="52"/>
      <c r="G3180" s="52"/>
      <c r="H3180" s="52"/>
      <c r="I3180" s="52"/>
    </row>
    <row r="3181" spans="1:9" s="53" customFormat="1">
      <c r="A3181" s="49"/>
      <c r="B3181" s="50"/>
      <c r="C3181" s="51"/>
      <c r="D3181" s="49"/>
      <c r="E3181" s="52"/>
      <c r="F3181" s="52"/>
      <c r="G3181" s="52"/>
      <c r="H3181" s="52"/>
      <c r="I3181" s="52"/>
    </row>
    <row r="3182" spans="1:9" s="53" customFormat="1">
      <c r="A3182" s="49"/>
      <c r="B3182" s="50"/>
      <c r="C3182" s="51"/>
      <c r="D3182" s="49"/>
      <c r="E3182" s="52"/>
      <c r="F3182" s="52"/>
      <c r="G3182" s="52"/>
      <c r="H3182" s="52"/>
      <c r="I3182" s="52"/>
    </row>
    <row r="3183" spans="1:9" s="53" customFormat="1">
      <c r="A3183" s="49"/>
      <c r="B3183" s="50"/>
      <c r="C3183" s="51"/>
      <c r="D3183" s="49"/>
      <c r="E3183" s="52"/>
      <c r="F3183" s="52"/>
      <c r="G3183" s="52"/>
      <c r="H3183" s="52"/>
      <c r="I3183" s="52"/>
    </row>
    <row r="3184" spans="1:9" s="53" customFormat="1">
      <c r="A3184" s="49"/>
      <c r="B3184" s="50"/>
      <c r="C3184" s="51"/>
      <c r="D3184" s="49"/>
      <c r="E3184" s="52"/>
      <c r="F3184" s="52"/>
      <c r="G3184" s="52"/>
      <c r="H3184" s="52"/>
      <c r="I3184" s="52"/>
    </row>
    <row r="3185" spans="1:9" s="53" customFormat="1">
      <c r="A3185" s="49"/>
      <c r="B3185" s="50"/>
      <c r="C3185" s="51"/>
      <c r="D3185" s="49"/>
      <c r="E3185" s="52"/>
      <c r="F3185" s="52"/>
      <c r="G3185" s="52"/>
      <c r="H3185" s="52"/>
      <c r="I3185" s="52"/>
    </row>
    <row r="3186" spans="1:9" s="53" customFormat="1">
      <c r="A3186" s="49"/>
      <c r="B3186" s="50"/>
      <c r="C3186" s="51"/>
      <c r="D3186" s="49"/>
      <c r="E3186" s="52"/>
      <c r="F3186" s="52"/>
      <c r="G3186" s="52"/>
      <c r="H3186" s="52"/>
      <c r="I3186" s="52"/>
    </row>
    <row r="3187" spans="1:9" s="53" customFormat="1">
      <c r="A3187" s="49"/>
      <c r="B3187" s="50"/>
      <c r="C3187" s="51"/>
      <c r="D3187" s="49"/>
      <c r="E3187" s="52"/>
      <c r="F3187" s="52"/>
      <c r="G3187" s="52"/>
      <c r="H3187" s="52"/>
      <c r="I3187" s="52"/>
    </row>
    <row r="3188" spans="1:9" s="53" customFormat="1">
      <c r="A3188" s="49"/>
      <c r="B3188" s="50"/>
      <c r="C3188" s="51"/>
      <c r="D3188" s="49"/>
      <c r="E3188" s="52"/>
      <c r="F3188" s="52"/>
      <c r="G3188" s="52"/>
      <c r="H3188" s="52"/>
      <c r="I3188" s="52"/>
    </row>
    <row r="3189" spans="1:9" s="53" customFormat="1">
      <c r="A3189" s="49"/>
      <c r="B3189" s="50"/>
      <c r="C3189" s="51"/>
      <c r="D3189" s="49"/>
      <c r="E3189" s="52"/>
      <c r="F3189" s="52"/>
      <c r="G3189" s="52"/>
      <c r="H3189" s="52"/>
      <c r="I3189" s="52"/>
    </row>
    <row r="3190" spans="1:9" s="53" customFormat="1">
      <c r="A3190" s="49"/>
      <c r="B3190" s="50"/>
      <c r="C3190" s="51"/>
      <c r="D3190" s="49"/>
      <c r="E3190" s="52"/>
      <c r="F3190" s="52"/>
      <c r="G3190" s="52"/>
      <c r="H3190" s="52"/>
      <c r="I3190" s="52"/>
    </row>
    <row r="3191" spans="1:9" s="53" customFormat="1">
      <c r="A3191" s="54"/>
      <c r="B3191" s="55"/>
      <c r="C3191" s="56"/>
      <c r="D3191" s="54"/>
      <c r="E3191" s="52"/>
      <c r="F3191" s="52"/>
      <c r="G3191" s="52"/>
      <c r="H3191" s="52"/>
      <c r="I3191" s="52"/>
    </row>
    <row r="3192" spans="1:9" s="53" customFormat="1">
      <c r="A3192" s="54"/>
      <c r="B3192" s="55"/>
      <c r="C3192" s="56"/>
      <c r="D3192" s="54"/>
      <c r="E3192" s="52"/>
      <c r="F3192" s="52"/>
      <c r="G3192" s="52"/>
      <c r="H3192" s="52"/>
      <c r="I3192" s="52"/>
    </row>
    <row r="3193" spans="1:9" s="53" customFormat="1">
      <c r="A3193" s="54"/>
      <c r="B3193" s="55"/>
      <c r="C3193" s="56"/>
      <c r="D3193" s="54"/>
      <c r="E3193" s="52"/>
      <c r="F3193" s="52"/>
      <c r="G3193" s="52"/>
      <c r="H3193" s="52"/>
      <c r="I3193" s="52"/>
    </row>
    <row r="3194" spans="1:9" s="53" customFormat="1">
      <c r="A3194" s="54"/>
      <c r="B3194" s="55"/>
      <c r="C3194" s="56"/>
      <c r="D3194" s="54"/>
      <c r="E3194" s="52"/>
      <c r="F3194" s="52"/>
      <c r="G3194" s="52"/>
      <c r="H3194" s="52"/>
      <c r="I3194" s="52"/>
    </row>
    <row r="3195" spans="1:9" s="53" customFormat="1">
      <c r="A3195" s="54"/>
      <c r="B3195" s="55"/>
      <c r="C3195" s="56"/>
      <c r="D3195" s="54"/>
      <c r="E3195" s="52"/>
      <c r="F3195" s="52"/>
      <c r="G3195" s="52"/>
      <c r="H3195" s="52"/>
      <c r="I3195" s="52"/>
    </row>
    <row r="3196" spans="1:9" s="53" customFormat="1">
      <c r="A3196" s="54"/>
      <c r="B3196" s="55"/>
      <c r="C3196" s="56"/>
      <c r="D3196" s="54"/>
      <c r="E3196" s="52"/>
      <c r="F3196" s="52"/>
      <c r="G3196" s="52"/>
      <c r="H3196" s="52"/>
      <c r="I3196" s="52"/>
    </row>
    <row r="3197" spans="1:9" s="53" customFormat="1">
      <c r="A3197" s="54"/>
      <c r="B3197" s="55"/>
      <c r="C3197" s="56"/>
      <c r="D3197" s="54"/>
      <c r="E3197" s="52"/>
      <c r="F3197" s="52"/>
      <c r="G3197" s="52"/>
      <c r="H3197" s="52"/>
      <c r="I3197" s="52"/>
    </row>
    <row r="3198" spans="1:9" s="53" customFormat="1">
      <c r="A3198" s="54"/>
      <c r="B3198" s="55"/>
      <c r="C3198" s="56"/>
      <c r="D3198" s="54"/>
      <c r="E3198" s="52"/>
      <c r="F3198" s="52"/>
      <c r="G3198" s="52"/>
      <c r="H3198" s="52"/>
      <c r="I3198" s="52"/>
    </row>
    <row r="3199" spans="1:9" s="53" customFormat="1">
      <c r="A3199" s="54"/>
      <c r="B3199" s="55"/>
      <c r="C3199" s="56"/>
      <c r="D3199" s="54"/>
      <c r="E3199" s="52"/>
      <c r="F3199" s="52"/>
      <c r="G3199" s="52"/>
      <c r="H3199" s="52"/>
      <c r="I3199" s="52"/>
    </row>
    <row r="3200" spans="1:9" s="53" customFormat="1">
      <c r="A3200" s="54"/>
      <c r="B3200" s="55"/>
      <c r="C3200" s="56"/>
      <c r="D3200" s="54"/>
      <c r="E3200" s="52"/>
      <c r="F3200" s="52"/>
      <c r="G3200" s="52"/>
      <c r="H3200" s="52"/>
      <c r="I3200" s="52"/>
    </row>
    <row r="3201" spans="1:9" s="53" customFormat="1">
      <c r="A3201" s="54"/>
      <c r="B3201" s="55"/>
      <c r="C3201" s="56"/>
      <c r="D3201" s="54"/>
      <c r="E3201" s="52"/>
      <c r="F3201" s="52"/>
      <c r="G3201" s="52"/>
      <c r="H3201" s="52"/>
      <c r="I3201" s="52"/>
    </row>
    <row r="3202" spans="1:9" s="53" customFormat="1">
      <c r="A3202" s="54"/>
      <c r="B3202" s="55"/>
      <c r="C3202" s="56"/>
      <c r="D3202" s="54"/>
      <c r="E3202" s="52"/>
      <c r="F3202" s="52"/>
      <c r="G3202" s="52"/>
      <c r="H3202" s="52"/>
      <c r="I3202" s="52"/>
    </row>
    <row r="3203" spans="1:9" s="53" customFormat="1">
      <c r="A3203" s="54"/>
      <c r="B3203" s="55"/>
      <c r="C3203" s="56"/>
      <c r="D3203" s="54"/>
      <c r="E3203" s="52"/>
      <c r="F3203" s="52"/>
      <c r="G3203" s="52"/>
      <c r="H3203" s="52"/>
      <c r="I3203" s="52"/>
    </row>
    <row r="3204" spans="1:9" s="53" customFormat="1">
      <c r="A3204" s="54"/>
      <c r="B3204" s="55"/>
      <c r="C3204" s="56"/>
      <c r="D3204" s="54"/>
      <c r="E3204" s="52"/>
      <c r="F3204" s="52"/>
      <c r="G3204" s="52"/>
      <c r="H3204" s="52"/>
      <c r="I3204" s="52"/>
    </row>
    <row r="3205" spans="1:9" s="53" customFormat="1">
      <c r="A3205" s="54"/>
      <c r="B3205" s="55"/>
      <c r="C3205" s="56"/>
      <c r="D3205" s="54"/>
      <c r="E3205" s="52"/>
      <c r="F3205" s="52"/>
      <c r="G3205" s="52"/>
      <c r="H3205" s="52"/>
      <c r="I3205" s="52"/>
    </row>
    <row r="3206" spans="1:9" s="53" customFormat="1">
      <c r="A3206" s="54"/>
      <c r="B3206" s="55"/>
      <c r="C3206" s="56"/>
      <c r="D3206" s="54"/>
      <c r="E3206" s="52"/>
      <c r="F3206" s="52"/>
      <c r="G3206" s="52"/>
      <c r="H3206" s="52"/>
      <c r="I3206" s="52"/>
    </row>
    <row r="3207" spans="1:9" s="53" customFormat="1">
      <c r="A3207" s="54"/>
      <c r="B3207" s="55"/>
      <c r="C3207" s="56"/>
      <c r="D3207" s="54"/>
      <c r="E3207" s="52"/>
      <c r="F3207" s="52"/>
      <c r="G3207" s="52"/>
      <c r="H3207" s="52"/>
      <c r="I3207" s="52"/>
    </row>
    <row r="3208" spans="1:9" s="53" customFormat="1">
      <c r="A3208" s="54"/>
      <c r="B3208" s="55"/>
      <c r="C3208" s="56"/>
      <c r="D3208" s="54"/>
      <c r="E3208" s="52"/>
      <c r="F3208" s="52"/>
      <c r="G3208" s="52"/>
      <c r="H3208" s="52"/>
      <c r="I3208" s="52"/>
    </row>
    <row r="3209" spans="1:9" s="53" customFormat="1">
      <c r="A3209" s="54"/>
      <c r="B3209" s="55"/>
      <c r="C3209" s="56"/>
      <c r="D3209" s="54"/>
      <c r="E3209" s="52"/>
      <c r="F3209" s="52"/>
      <c r="G3209" s="52"/>
      <c r="H3209" s="52"/>
      <c r="I3209" s="52"/>
    </row>
    <row r="3210" spans="1:9" s="53" customFormat="1">
      <c r="A3210" s="54"/>
      <c r="B3210" s="55"/>
      <c r="C3210" s="56"/>
      <c r="D3210" s="54"/>
      <c r="E3210" s="52"/>
      <c r="F3210" s="52"/>
      <c r="G3210" s="52"/>
      <c r="H3210" s="52"/>
      <c r="I3210" s="52"/>
    </row>
    <row r="3211" spans="1:9" s="53" customFormat="1">
      <c r="A3211" s="54"/>
      <c r="B3211" s="55"/>
      <c r="C3211" s="56"/>
      <c r="D3211" s="54"/>
      <c r="E3211" s="52"/>
      <c r="F3211" s="52"/>
      <c r="G3211" s="52"/>
      <c r="H3211" s="52"/>
      <c r="I3211" s="52"/>
    </row>
    <row r="3212" spans="1:9" s="53" customFormat="1">
      <c r="A3212" s="54"/>
      <c r="B3212" s="55"/>
      <c r="C3212" s="56"/>
      <c r="D3212" s="54"/>
      <c r="E3212" s="52"/>
      <c r="F3212" s="52"/>
      <c r="G3212" s="52"/>
      <c r="H3212" s="52"/>
      <c r="I3212" s="52"/>
    </row>
    <row r="3213" spans="1:9" s="53" customFormat="1">
      <c r="A3213" s="54"/>
      <c r="B3213" s="55"/>
      <c r="C3213" s="56"/>
      <c r="D3213" s="54"/>
      <c r="E3213" s="52"/>
      <c r="F3213" s="52"/>
      <c r="G3213" s="52"/>
      <c r="H3213" s="52"/>
      <c r="I3213" s="52"/>
    </row>
    <row r="3214" spans="1:9" s="53" customFormat="1">
      <c r="A3214" s="54"/>
      <c r="B3214" s="55"/>
      <c r="C3214" s="56"/>
      <c r="D3214" s="54"/>
      <c r="E3214" s="52"/>
      <c r="F3214" s="52"/>
      <c r="G3214" s="52"/>
      <c r="H3214" s="52"/>
      <c r="I3214" s="52"/>
    </row>
    <row r="3215" spans="1:9" s="53" customFormat="1">
      <c r="A3215" s="54"/>
      <c r="B3215" s="55"/>
      <c r="C3215" s="56"/>
      <c r="D3215" s="54"/>
      <c r="E3215" s="52"/>
      <c r="F3215" s="52"/>
      <c r="G3215" s="52"/>
      <c r="H3215" s="52"/>
      <c r="I3215" s="52"/>
    </row>
    <row r="3216" spans="1:9" s="53" customFormat="1">
      <c r="A3216" s="54"/>
      <c r="B3216" s="55"/>
      <c r="C3216" s="56"/>
      <c r="D3216" s="54"/>
      <c r="E3216" s="52"/>
      <c r="F3216" s="52"/>
      <c r="G3216" s="52"/>
      <c r="H3216" s="52"/>
      <c r="I3216" s="52"/>
    </row>
    <row r="3217" spans="1:9" s="53" customFormat="1">
      <c r="A3217" s="54"/>
      <c r="B3217" s="55"/>
      <c r="C3217" s="56"/>
      <c r="D3217" s="54"/>
      <c r="E3217" s="52"/>
      <c r="F3217" s="52"/>
      <c r="G3217" s="52"/>
      <c r="H3217" s="52"/>
      <c r="I3217" s="52"/>
    </row>
    <row r="3218" spans="1:9" s="53" customFormat="1">
      <c r="A3218" s="54"/>
      <c r="B3218" s="55"/>
      <c r="C3218" s="56"/>
      <c r="D3218" s="54"/>
      <c r="E3218" s="52"/>
      <c r="F3218" s="52"/>
      <c r="G3218" s="52"/>
      <c r="H3218" s="52"/>
      <c r="I3218" s="52"/>
    </row>
    <row r="3219" spans="1:9" s="53" customFormat="1">
      <c r="A3219" s="54"/>
      <c r="B3219" s="55"/>
      <c r="C3219" s="56"/>
      <c r="D3219" s="54"/>
      <c r="E3219" s="52"/>
      <c r="F3219" s="52"/>
      <c r="G3219" s="52"/>
      <c r="H3219" s="52"/>
      <c r="I3219" s="52"/>
    </row>
    <row r="3220" spans="1:9" s="53" customFormat="1">
      <c r="A3220" s="54"/>
      <c r="B3220" s="55"/>
      <c r="C3220" s="56"/>
      <c r="D3220" s="54"/>
      <c r="E3220" s="52"/>
      <c r="F3220" s="52"/>
      <c r="G3220" s="52"/>
      <c r="H3220" s="52"/>
      <c r="I3220" s="52"/>
    </row>
    <row r="3221" spans="1:9" s="53" customFormat="1">
      <c r="A3221" s="54"/>
      <c r="B3221" s="55"/>
      <c r="C3221" s="56"/>
      <c r="D3221" s="54"/>
      <c r="E3221" s="52"/>
      <c r="F3221" s="52"/>
      <c r="G3221" s="52"/>
      <c r="H3221" s="52"/>
      <c r="I3221" s="52"/>
    </row>
    <row r="3222" spans="1:9" s="53" customFormat="1">
      <c r="A3222" s="54"/>
      <c r="B3222" s="55"/>
      <c r="C3222" s="56"/>
      <c r="D3222" s="54"/>
      <c r="E3222" s="52"/>
      <c r="F3222" s="52"/>
      <c r="G3222" s="52"/>
      <c r="H3222" s="52"/>
      <c r="I3222" s="52"/>
    </row>
    <row r="3223" spans="1:9" s="53" customFormat="1">
      <c r="A3223" s="54"/>
      <c r="B3223" s="55"/>
      <c r="C3223" s="56"/>
      <c r="D3223" s="54"/>
      <c r="E3223" s="52"/>
      <c r="F3223" s="52"/>
      <c r="G3223" s="52"/>
      <c r="H3223" s="52"/>
      <c r="I3223" s="52"/>
    </row>
    <row r="3224" spans="1:9" s="53" customFormat="1">
      <c r="A3224" s="54"/>
      <c r="B3224" s="55"/>
      <c r="C3224" s="56"/>
      <c r="D3224" s="54"/>
      <c r="E3224" s="52"/>
      <c r="F3224" s="52"/>
      <c r="G3224" s="52"/>
      <c r="H3224" s="52"/>
      <c r="I3224" s="52"/>
    </row>
    <row r="3225" spans="1:9" s="53" customFormat="1">
      <c r="A3225" s="54"/>
      <c r="B3225" s="55"/>
      <c r="C3225" s="56"/>
      <c r="D3225" s="54"/>
      <c r="E3225" s="52"/>
      <c r="F3225" s="52"/>
      <c r="G3225" s="52"/>
      <c r="H3225" s="52"/>
      <c r="I3225" s="52"/>
    </row>
    <row r="3226" spans="1:9" s="53" customFormat="1">
      <c r="A3226" s="54"/>
      <c r="B3226" s="55"/>
      <c r="C3226" s="56"/>
      <c r="D3226" s="54"/>
      <c r="E3226" s="52"/>
      <c r="F3226" s="52"/>
      <c r="G3226" s="52"/>
      <c r="H3226" s="52"/>
      <c r="I3226" s="52"/>
    </row>
    <row r="3227" spans="1:9" s="53" customFormat="1">
      <c r="A3227" s="54"/>
      <c r="B3227" s="55"/>
      <c r="C3227" s="56"/>
      <c r="D3227" s="54"/>
      <c r="E3227" s="52"/>
      <c r="F3227" s="52"/>
      <c r="G3227" s="52"/>
      <c r="H3227" s="52"/>
      <c r="I3227" s="52"/>
    </row>
    <row r="3228" spans="1:9" s="53" customFormat="1">
      <c r="A3228" s="54"/>
      <c r="B3228" s="55"/>
      <c r="C3228" s="56"/>
      <c r="D3228" s="54"/>
      <c r="E3228" s="52"/>
      <c r="F3228" s="52"/>
      <c r="G3228" s="52"/>
      <c r="H3228" s="52"/>
      <c r="I3228" s="52"/>
    </row>
    <row r="3229" spans="1:9" s="53" customFormat="1">
      <c r="A3229" s="54"/>
      <c r="B3229" s="55"/>
      <c r="C3229" s="56"/>
      <c r="D3229" s="54"/>
      <c r="E3229" s="52"/>
      <c r="F3229" s="52"/>
      <c r="G3229" s="52"/>
      <c r="H3229" s="52"/>
      <c r="I3229" s="52"/>
    </row>
    <row r="3230" spans="1:9" s="53" customFormat="1">
      <c r="A3230" s="54"/>
      <c r="B3230" s="55"/>
      <c r="C3230" s="56"/>
      <c r="D3230" s="54"/>
      <c r="E3230" s="52"/>
      <c r="F3230" s="52"/>
      <c r="G3230" s="52"/>
      <c r="H3230" s="52"/>
      <c r="I3230" s="52"/>
    </row>
    <row r="3231" spans="1:9" s="53" customFormat="1">
      <c r="A3231" s="54"/>
      <c r="B3231" s="55"/>
      <c r="C3231" s="56"/>
      <c r="D3231" s="54"/>
      <c r="E3231" s="52"/>
      <c r="F3231" s="52"/>
      <c r="G3231" s="52"/>
      <c r="H3231" s="52"/>
      <c r="I3231" s="52"/>
    </row>
    <row r="3232" spans="1:9" s="53" customFormat="1">
      <c r="A3232" s="54"/>
      <c r="B3232" s="55"/>
      <c r="C3232" s="56"/>
      <c r="D3232" s="54"/>
      <c r="E3232" s="52"/>
      <c r="F3232" s="52"/>
      <c r="G3232" s="52"/>
      <c r="H3232" s="52"/>
      <c r="I3232" s="52"/>
    </row>
    <row r="3233" spans="1:9" s="53" customFormat="1">
      <c r="A3233" s="54"/>
      <c r="B3233" s="55"/>
      <c r="C3233" s="56"/>
      <c r="D3233" s="54"/>
      <c r="E3233" s="52"/>
      <c r="F3233" s="52"/>
      <c r="G3233" s="52"/>
      <c r="H3233" s="52"/>
      <c r="I3233" s="52"/>
    </row>
    <row r="3234" spans="1:9" s="53" customFormat="1">
      <c r="A3234" s="54"/>
      <c r="B3234" s="55"/>
      <c r="C3234" s="56"/>
      <c r="D3234" s="54"/>
      <c r="E3234" s="52"/>
      <c r="F3234" s="52"/>
      <c r="G3234" s="52"/>
      <c r="H3234" s="52"/>
      <c r="I3234" s="52"/>
    </row>
    <row r="3235" spans="1:9" s="53" customFormat="1">
      <c r="A3235" s="54"/>
      <c r="B3235" s="55"/>
      <c r="C3235" s="56"/>
      <c r="D3235" s="54"/>
      <c r="E3235" s="52"/>
      <c r="F3235" s="52"/>
      <c r="G3235" s="52"/>
      <c r="H3235" s="52"/>
      <c r="I3235" s="52"/>
    </row>
    <row r="3236" spans="1:9" s="53" customFormat="1">
      <c r="A3236" s="54"/>
      <c r="B3236" s="55"/>
      <c r="C3236" s="56"/>
      <c r="D3236" s="54"/>
      <c r="E3236" s="52"/>
      <c r="F3236" s="52"/>
      <c r="G3236" s="52"/>
      <c r="H3236" s="52"/>
      <c r="I3236" s="52"/>
    </row>
    <row r="3237" spans="1:9" s="53" customFormat="1">
      <c r="A3237" s="54"/>
      <c r="B3237" s="55"/>
      <c r="C3237" s="56"/>
      <c r="D3237" s="54"/>
      <c r="E3237" s="52"/>
      <c r="F3237" s="52"/>
      <c r="G3237" s="52"/>
      <c r="H3237" s="52"/>
      <c r="I3237" s="52"/>
    </row>
    <row r="3238" spans="1:9" s="53" customFormat="1">
      <c r="A3238" s="54"/>
      <c r="B3238" s="55"/>
      <c r="C3238" s="56"/>
      <c r="D3238" s="54"/>
      <c r="E3238" s="52"/>
      <c r="F3238" s="52"/>
      <c r="G3238" s="52"/>
      <c r="H3238" s="52"/>
      <c r="I3238" s="52"/>
    </row>
    <row r="3239" spans="1:9" s="53" customFormat="1">
      <c r="A3239" s="54"/>
      <c r="B3239" s="55"/>
      <c r="C3239" s="56"/>
      <c r="D3239" s="54"/>
      <c r="E3239" s="52"/>
      <c r="F3239" s="52"/>
      <c r="G3239" s="52"/>
      <c r="H3239" s="52"/>
      <c r="I3239" s="52"/>
    </row>
    <row r="3240" spans="1:9" s="53" customFormat="1">
      <c r="A3240" s="54"/>
      <c r="B3240" s="55"/>
      <c r="C3240" s="56"/>
      <c r="D3240" s="54"/>
      <c r="E3240" s="52"/>
      <c r="F3240" s="52"/>
      <c r="G3240" s="52"/>
      <c r="H3240" s="52"/>
      <c r="I3240" s="52"/>
    </row>
    <row r="3241" spans="1:9" s="53" customFormat="1">
      <c r="A3241" s="54"/>
      <c r="B3241" s="55"/>
      <c r="C3241" s="56"/>
      <c r="D3241" s="54"/>
      <c r="E3241" s="52"/>
      <c r="F3241" s="52"/>
      <c r="G3241" s="52"/>
      <c r="H3241" s="52"/>
      <c r="I3241" s="52"/>
    </row>
    <row r="3242" spans="1:9" s="53" customFormat="1">
      <c r="A3242" s="54"/>
      <c r="B3242" s="55"/>
      <c r="C3242" s="56"/>
      <c r="D3242" s="54"/>
      <c r="E3242" s="52"/>
      <c r="F3242" s="52"/>
      <c r="G3242" s="52"/>
      <c r="H3242" s="52"/>
      <c r="I3242" s="52"/>
    </row>
    <row r="3243" spans="1:9" s="53" customFormat="1">
      <c r="A3243" s="54"/>
      <c r="B3243" s="55"/>
      <c r="C3243" s="56"/>
      <c r="D3243" s="54"/>
      <c r="E3243" s="52"/>
      <c r="F3243" s="52"/>
      <c r="G3243" s="52"/>
      <c r="H3243" s="52"/>
      <c r="I3243" s="52"/>
    </row>
    <row r="3244" spans="1:9" s="53" customFormat="1">
      <c r="A3244" s="54"/>
      <c r="B3244" s="55"/>
      <c r="C3244" s="56"/>
      <c r="D3244" s="54"/>
      <c r="E3244" s="52"/>
      <c r="F3244" s="52"/>
      <c r="G3244" s="52"/>
      <c r="H3244" s="52"/>
      <c r="I3244" s="52"/>
    </row>
    <row r="3245" spans="1:9" s="53" customFormat="1">
      <c r="A3245" s="54"/>
      <c r="B3245" s="55"/>
      <c r="C3245" s="56"/>
      <c r="D3245" s="54"/>
      <c r="E3245" s="52"/>
      <c r="F3245" s="52"/>
      <c r="G3245" s="52"/>
      <c r="H3245" s="52"/>
      <c r="I3245" s="52"/>
    </row>
    <row r="3246" spans="1:9" s="53" customFormat="1">
      <c r="A3246" s="54"/>
      <c r="B3246" s="55"/>
      <c r="C3246" s="56"/>
      <c r="D3246" s="54"/>
      <c r="E3246" s="52"/>
      <c r="F3246" s="52"/>
      <c r="G3246" s="52"/>
      <c r="H3246" s="52"/>
      <c r="I3246" s="52"/>
    </row>
    <row r="3247" spans="1:9" s="53" customFormat="1">
      <c r="A3247" s="54"/>
      <c r="B3247" s="55"/>
      <c r="C3247" s="56"/>
      <c r="D3247" s="54"/>
      <c r="E3247" s="52"/>
      <c r="F3247" s="52"/>
      <c r="G3247" s="52"/>
      <c r="H3247" s="52"/>
      <c r="I3247" s="52"/>
    </row>
    <row r="3248" spans="1:9" s="53" customFormat="1">
      <c r="A3248" s="54"/>
      <c r="B3248" s="55"/>
      <c r="C3248" s="56"/>
      <c r="D3248" s="54"/>
      <c r="E3248" s="52"/>
      <c r="F3248" s="52"/>
      <c r="G3248" s="52"/>
      <c r="H3248" s="52"/>
      <c r="I3248" s="52"/>
    </row>
    <row r="3249" spans="1:9" s="53" customFormat="1">
      <c r="A3249" s="54"/>
      <c r="B3249" s="55"/>
      <c r="C3249" s="56"/>
      <c r="D3249" s="54"/>
      <c r="E3249" s="52"/>
      <c r="F3249" s="52"/>
      <c r="G3249" s="52"/>
      <c r="H3249" s="52"/>
      <c r="I3249" s="52"/>
    </row>
    <row r="3250" spans="1:9" s="53" customFormat="1">
      <c r="A3250" s="54"/>
      <c r="B3250" s="55"/>
      <c r="C3250" s="56"/>
      <c r="D3250" s="54"/>
      <c r="E3250" s="52"/>
      <c r="F3250" s="52"/>
      <c r="G3250" s="52"/>
      <c r="H3250" s="52"/>
      <c r="I3250" s="52"/>
    </row>
    <row r="3251" spans="1:9" s="53" customFormat="1">
      <c r="A3251" s="54"/>
      <c r="B3251" s="55"/>
      <c r="C3251" s="56"/>
      <c r="D3251" s="54"/>
      <c r="E3251" s="52"/>
      <c r="F3251" s="52"/>
      <c r="G3251" s="52"/>
      <c r="H3251" s="52"/>
      <c r="I3251" s="52"/>
    </row>
    <row r="3252" spans="1:9" s="53" customFormat="1">
      <c r="A3252" s="54"/>
      <c r="B3252" s="55"/>
      <c r="C3252" s="56"/>
      <c r="D3252" s="54"/>
      <c r="E3252" s="52"/>
      <c r="F3252" s="52"/>
      <c r="G3252" s="52"/>
      <c r="H3252" s="52"/>
      <c r="I3252" s="52"/>
    </row>
    <row r="3253" spans="1:9" s="53" customFormat="1">
      <c r="A3253" s="54"/>
      <c r="B3253" s="55"/>
      <c r="C3253" s="56"/>
      <c r="D3253" s="54"/>
      <c r="E3253" s="52"/>
      <c r="F3253" s="52"/>
      <c r="G3253" s="52"/>
      <c r="H3253" s="52"/>
      <c r="I3253" s="52"/>
    </row>
    <row r="3254" spans="1:9" s="53" customFormat="1">
      <c r="A3254" s="54"/>
      <c r="B3254" s="55"/>
      <c r="C3254" s="56"/>
      <c r="D3254" s="54"/>
      <c r="E3254" s="52"/>
      <c r="F3254" s="52"/>
      <c r="G3254" s="52"/>
      <c r="H3254" s="52"/>
      <c r="I3254" s="52"/>
    </row>
    <row r="3255" spans="1:9" s="53" customFormat="1">
      <c r="A3255" s="54"/>
      <c r="B3255" s="55"/>
      <c r="C3255" s="56"/>
      <c r="D3255" s="54"/>
      <c r="E3255" s="52"/>
      <c r="F3255" s="52"/>
      <c r="G3255" s="52"/>
      <c r="H3255" s="52"/>
      <c r="I3255" s="52"/>
    </row>
    <row r="3256" spans="1:9" s="53" customFormat="1">
      <c r="A3256" s="54"/>
      <c r="B3256" s="55"/>
      <c r="C3256" s="56"/>
      <c r="D3256" s="54"/>
      <c r="E3256" s="52"/>
      <c r="F3256" s="52"/>
      <c r="G3256" s="52"/>
      <c r="H3256" s="52"/>
      <c r="I3256" s="52"/>
    </row>
    <row r="3257" spans="1:9" s="53" customFormat="1">
      <c r="A3257" s="54"/>
      <c r="B3257" s="55"/>
      <c r="C3257" s="56"/>
      <c r="D3257" s="54"/>
      <c r="E3257" s="52"/>
      <c r="F3257" s="52"/>
      <c r="G3257" s="52"/>
      <c r="H3257" s="52"/>
      <c r="I3257" s="52"/>
    </row>
    <row r="3258" spans="1:9" s="53" customFormat="1">
      <c r="A3258" s="54"/>
      <c r="B3258" s="55"/>
      <c r="C3258" s="56"/>
      <c r="D3258" s="54"/>
      <c r="E3258" s="52"/>
      <c r="F3258" s="52"/>
      <c r="G3258" s="52"/>
      <c r="H3258" s="52"/>
      <c r="I3258" s="52"/>
    </row>
    <row r="3259" spans="1:9" s="53" customFormat="1">
      <c r="A3259" s="54"/>
      <c r="B3259" s="55"/>
      <c r="C3259" s="56"/>
      <c r="D3259" s="54"/>
      <c r="E3259" s="52"/>
      <c r="F3259" s="52"/>
      <c r="G3259" s="52"/>
      <c r="H3259" s="52"/>
      <c r="I3259" s="52"/>
    </row>
    <row r="3260" spans="1:9" s="53" customFormat="1">
      <c r="A3260" s="54"/>
      <c r="B3260" s="55"/>
      <c r="C3260" s="56"/>
      <c r="D3260" s="54"/>
      <c r="E3260" s="52"/>
      <c r="F3260" s="52"/>
      <c r="G3260" s="52"/>
      <c r="H3260" s="52"/>
      <c r="I3260" s="52"/>
    </row>
    <row r="3261" spans="1:9" s="53" customFormat="1">
      <c r="A3261" s="54"/>
      <c r="B3261" s="55"/>
      <c r="C3261" s="56"/>
      <c r="D3261" s="54"/>
      <c r="E3261" s="52"/>
      <c r="F3261" s="52"/>
      <c r="G3261" s="52"/>
      <c r="H3261" s="52"/>
      <c r="I3261" s="52"/>
    </row>
    <row r="3262" spans="1:9" s="53" customFormat="1">
      <c r="A3262" s="54"/>
      <c r="B3262" s="55"/>
      <c r="C3262" s="56"/>
      <c r="D3262" s="54"/>
      <c r="E3262" s="52"/>
      <c r="F3262" s="52"/>
      <c r="G3262" s="52"/>
      <c r="H3262" s="52"/>
      <c r="I3262" s="52"/>
    </row>
    <row r="3263" spans="1:9" s="53" customFormat="1">
      <c r="A3263" s="54"/>
      <c r="B3263" s="55"/>
      <c r="C3263" s="56"/>
      <c r="D3263" s="54"/>
      <c r="E3263" s="52"/>
      <c r="F3263" s="52"/>
      <c r="G3263" s="52"/>
      <c r="H3263" s="52"/>
      <c r="I3263" s="52"/>
    </row>
    <row r="3264" spans="1:9" s="53" customFormat="1">
      <c r="A3264" s="54"/>
      <c r="B3264" s="55"/>
      <c r="C3264" s="56"/>
      <c r="D3264" s="54"/>
      <c r="E3264" s="52"/>
      <c r="F3264" s="52"/>
      <c r="G3264" s="52"/>
      <c r="H3264" s="52"/>
      <c r="I3264" s="52"/>
    </row>
    <row r="3265" spans="1:9" s="53" customFormat="1">
      <c r="A3265" s="54"/>
      <c r="B3265" s="55"/>
      <c r="C3265" s="56"/>
      <c r="D3265" s="54"/>
      <c r="E3265" s="52"/>
      <c r="F3265" s="52"/>
      <c r="G3265" s="52"/>
      <c r="H3265" s="52"/>
      <c r="I3265" s="52"/>
    </row>
    <row r="3266" spans="1:9" s="53" customFormat="1">
      <c r="A3266" s="54"/>
      <c r="B3266" s="55"/>
      <c r="C3266" s="56"/>
      <c r="D3266" s="54"/>
      <c r="E3266" s="52"/>
      <c r="F3266" s="52"/>
      <c r="G3266" s="52"/>
      <c r="H3266" s="52"/>
      <c r="I3266" s="52"/>
    </row>
    <row r="3267" spans="1:9" s="53" customFormat="1">
      <c r="A3267" s="54"/>
      <c r="B3267" s="55"/>
      <c r="C3267" s="56"/>
      <c r="D3267" s="54"/>
      <c r="E3267" s="52"/>
      <c r="F3267" s="52"/>
      <c r="G3267" s="52"/>
      <c r="H3267" s="52"/>
      <c r="I3267" s="52"/>
    </row>
    <row r="3268" spans="1:9" s="53" customFormat="1">
      <c r="A3268" s="54"/>
      <c r="B3268" s="55"/>
      <c r="C3268" s="56"/>
      <c r="D3268" s="54"/>
      <c r="E3268" s="52"/>
      <c r="F3268" s="52"/>
      <c r="G3268" s="52"/>
      <c r="H3268" s="52"/>
      <c r="I3268" s="52"/>
    </row>
    <row r="3269" spans="1:9" s="53" customFormat="1">
      <c r="A3269" s="54"/>
      <c r="B3269" s="55"/>
      <c r="C3269" s="56"/>
      <c r="D3269" s="54"/>
      <c r="E3269" s="52"/>
      <c r="F3269" s="52"/>
      <c r="G3269" s="52"/>
      <c r="H3269" s="52"/>
      <c r="I3269" s="52"/>
    </row>
    <row r="3270" spans="1:9" s="53" customFormat="1">
      <c r="A3270" s="54"/>
      <c r="B3270" s="55"/>
      <c r="C3270" s="56"/>
      <c r="D3270" s="54"/>
      <c r="E3270" s="52"/>
      <c r="F3270" s="52"/>
      <c r="G3270" s="52"/>
      <c r="H3270" s="52"/>
      <c r="I3270" s="52"/>
    </row>
    <row r="3271" spans="1:9" s="53" customFormat="1">
      <c r="A3271" s="54"/>
      <c r="B3271" s="55"/>
      <c r="C3271" s="56"/>
      <c r="D3271" s="54"/>
      <c r="E3271" s="52"/>
      <c r="F3271" s="52"/>
      <c r="G3271" s="52"/>
      <c r="H3271" s="52"/>
      <c r="I3271" s="52"/>
    </row>
    <row r="3272" spans="1:9" s="53" customFormat="1">
      <c r="A3272" s="54"/>
      <c r="B3272" s="55"/>
      <c r="C3272" s="56"/>
      <c r="D3272" s="54"/>
      <c r="E3272" s="52"/>
      <c r="F3272" s="52"/>
      <c r="G3272" s="52"/>
      <c r="H3272" s="52"/>
      <c r="I3272" s="52"/>
    </row>
    <row r="3273" spans="1:9" s="53" customFormat="1">
      <c r="A3273" s="54"/>
      <c r="B3273" s="55"/>
      <c r="C3273" s="56"/>
      <c r="D3273" s="54"/>
      <c r="E3273" s="52"/>
      <c r="F3273" s="52"/>
      <c r="G3273" s="52"/>
      <c r="H3273" s="52"/>
      <c r="I3273" s="52"/>
    </row>
    <row r="3274" spans="1:9" s="53" customFormat="1">
      <c r="A3274" s="54"/>
      <c r="B3274" s="55"/>
      <c r="C3274" s="56"/>
      <c r="D3274" s="54"/>
      <c r="E3274" s="52"/>
      <c r="F3274" s="52"/>
      <c r="G3274" s="52"/>
      <c r="H3274" s="52"/>
      <c r="I3274" s="52"/>
    </row>
    <row r="3275" spans="1:9" s="53" customFormat="1">
      <c r="A3275" s="54"/>
      <c r="B3275" s="55"/>
      <c r="C3275" s="56"/>
      <c r="D3275" s="54"/>
      <c r="E3275" s="52"/>
      <c r="F3275" s="52"/>
      <c r="G3275" s="52"/>
      <c r="H3275" s="52"/>
      <c r="I3275" s="52"/>
    </row>
    <row r="3276" spans="1:9" s="53" customFormat="1">
      <c r="A3276" s="54"/>
      <c r="B3276" s="55"/>
      <c r="C3276" s="56"/>
      <c r="D3276" s="54"/>
      <c r="E3276" s="52"/>
      <c r="F3276" s="52"/>
      <c r="G3276" s="52"/>
      <c r="H3276" s="52"/>
      <c r="I3276" s="52"/>
    </row>
    <row r="3277" spans="1:9" s="53" customFormat="1">
      <c r="A3277" s="54"/>
      <c r="B3277" s="55"/>
      <c r="C3277" s="56"/>
      <c r="D3277" s="54"/>
      <c r="E3277" s="52"/>
      <c r="F3277" s="52"/>
      <c r="G3277" s="52"/>
      <c r="H3277" s="52"/>
      <c r="I3277" s="52"/>
    </row>
    <row r="3278" spans="1:9" s="53" customFormat="1">
      <c r="A3278" s="54"/>
      <c r="B3278" s="55"/>
      <c r="C3278" s="56"/>
      <c r="D3278" s="54"/>
      <c r="E3278" s="52"/>
      <c r="F3278" s="52"/>
      <c r="G3278" s="52"/>
      <c r="H3278" s="52"/>
      <c r="I3278" s="52"/>
    </row>
    <row r="3279" spans="1:9" s="53" customFormat="1">
      <c r="A3279" s="54"/>
      <c r="B3279" s="55"/>
      <c r="C3279" s="56"/>
      <c r="D3279" s="54"/>
      <c r="E3279" s="52"/>
      <c r="F3279" s="52"/>
      <c r="G3279" s="52"/>
      <c r="H3279" s="52"/>
      <c r="I3279" s="52"/>
    </row>
    <row r="3280" spans="1:9" s="53" customFormat="1">
      <c r="A3280" s="54"/>
      <c r="B3280" s="55"/>
      <c r="C3280" s="56"/>
      <c r="D3280" s="54"/>
      <c r="E3280" s="52"/>
      <c r="F3280" s="52"/>
      <c r="G3280" s="52"/>
      <c r="H3280" s="52"/>
      <c r="I3280" s="52"/>
    </row>
    <row r="3281" spans="1:9" s="53" customFormat="1">
      <c r="A3281" s="54"/>
      <c r="B3281" s="55"/>
      <c r="C3281" s="56"/>
      <c r="D3281" s="54"/>
      <c r="E3281" s="52"/>
      <c r="F3281" s="52"/>
      <c r="G3281" s="52"/>
      <c r="H3281" s="52"/>
      <c r="I3281" s="52"/>
    </row>
    <row r="3282" spans="1:9" s="53" customFormat="1">
      <c r="A3282" s="54"/>
      <c r="B3282" s="55"/>
      <c r="C3282" s="56"/>
      <c r="D3282" s="54"/>
      <c r="E3282" s="52"/>
      <c r="F3282" s="52"/>
      <c r="G3282" s="52"/>
      <c r="H3282" s="52"/>
      <c r="I3282" s="52"/>
    </row>
    <row r="3283" spans="1:9" s="53" customFormat="1">
      <c r="A3283" s="54"/>
      <c r="B3283" s="55"/>
      <c r="C3283" s="56"/>
      <c r="D3283" s="54"/>
      <c r="E3283" s="52"/>
      <c r="F3283" s="52"/>
      <c r="G3283" s="52"/>
      <c r="H3283" s="52"/>
      <c r="I3283" s="52"/>
    </row>
    <row r="3284" spans="1:9" s="53" customFormat="1">
      <c r="A3284" s="54"/>
      <c r="B3284" s="55"/>
      <c r="C3284" s="56"/>
      <c r="D3284" s="54"/>
      <c r="E3284" s="52"/>
      <c r="F3284" s="52"/>
      <c r="G3284" s="52"/>
      <c r="H3284" s="52"/>
      <c r="I3284" s="52"/>
    </row>
    <row r="3285" spans="1:9" s="53" customFormat="1">
      <c r="A3285" s="54"/>
      <c r="B3285" s="55"/>
      <c r="C3285" s="56"/>
      <c r="D3285" s="54"/>
      <c r="E3285" s="52"/>
      <c r="F3285" s="52"/>
      <c r="G3285" s="52"/>
      <c r="H3285" s="52"/>
      <c r="I3285" s="52"/>
    </row>
    <row r="3286" spans="1:9" s="53" customFormat="1">
      <c r="A3286" s="54"/>
      <c r="B3286" s="55"/>
      <c r="C3286" s="56"/>
      <c r="D3286" s="54"/>
      <c r="E3286" s="52"/>
      <c r="F3286" s="52"/>
      <c r="G3286" s="52"/>
      <c r="H3286" s="52"/>
      <c r="I3286" s="52"/>
    </row>
    <row r="3287" spans="1:9" s="53" customFormat="1">
      <c r="A3287" s="54"/>
      <c r="B3287" s="55"/>
      <c r="C3287" s="56"/>
      <c r="D3287" s="54"/>
      <c r="E3287" s="52"/>
      <c r="F3287" s="52"/>
      <c r="G3287" s="52"/>
      <c r="H3287" s="52"/>
      <c r="I3287" s="52"/>
    </row>
    <row r="3288" spans="1:9" s="53" customFormat="1">
      <c r="A3288" s="54"/>
      <c r="B3288" s="55"/>
      <c r="C3288" s="56"/>
      <c r="D3288" s="54"/>
      <c r="E3288" s="52"/>
      <c r="F3288" s="52"/>
      <c r="G3288" s="52"/>
      <c r="H3288" s="52"/>
      <c r="I3288" s="52"/>
    </row>
    <row r="3289" spans="1:9" s="53" customFormat="1">
      <c r="A3289" s="54"/>
      <c r="B3289" s="55"/>
      <c r="C3289" s="56"/>
      <c r="D3289" s="54"/>
      <c r="E3289" s="52"/>
      <c r="F3289" s="52"/>
      <c r="G3289" s="52"/>
      <c r="H3289" s="52"/>
      <c r="I3289" s="52"/>
    </row>
    <row r="3290" spans="1:9" s="53" customFormat="1">
      <c r="A3290" s="54"/>
      <c r="B3290" s="55"/>
      <c r="C3290" s="56"/>
      <c r="D3290" s="54"/>
      <c r="E3290" s="52"/>
      <c r="F3290" s="52"/>
      <c r="G3290" s="52"/>
      <c r="H3290" s="52"/>
      <c r="I3290" s="52"/>
    </row>
    <row r="3291" spans="1:9" s="53" customFormat="1">
      <c r="A3291" s="54"/>
      <c r="B3291" s="55"/>
      <c r="C3291" s="56"/>
      <c r="D3291" s="54"/>
      <c r="E3291" s="52"/>
      <c r="F3291" s="52"/>
      <c r="G3291" s="52"/>
      <c r="H3291" s="52"/>
      <c r="I3291" s="52"/>
    </row>
    <row r="3292" spans="1:9" s="53" customFormat="1">
      <c r="A3292" s="54"/>
      <c r="B3292" s="55"/>
      <c r="C3292" s="56"/>
      <c r="D3292" s="54"/>
      <c r="E3292" s="52"/>
      <c r="F3292" s="52"/>
      <c r="G3292" s="52"/>
      <c r="H3292" s="52"/>
      <c r="I3292" s="52"/>
    </row>
    <row r="3293" spans="1:9" s="53" customFormat="1">
      <c r="A3293" s="54"/>
      <c r="B3293" s="55"/>
      <c r="C3293" s="56"/>
      <c r="D3293" s="54"/>
      <c r="E3293" s="52"/>
      <c r="F3293" s="52"/>
      <c r="G3293" s="52"/>
      <c r="H3293" s="52"/>
      <c r="I3293" s="52"/>
    </row>
    <row r="3294" spans="1:9" s="53" customFormat="1">
      <c r="A3294" s="54"/>
      <c r="B3294" s="55"/>
      <c r="C3294" s="56"/>
      <c r="D3294" s="54"/>
      <c r="E3294" s="52"/>
      <c r="F3294" s="52"/>
      <c r="G3294" s="52"/>
      <c r="H3294" s="52"/>
      <c r="I3294" s="52"/>
    </row>
  </sheetData>
  <mergeCells count="63">
    <mergeCell ref="I1:I2"/>
    <mergeCell ref="A8:A9"/>
    <mergeCell ref="C8:C9"/>
    <mergeCell ref="D8:D9"/>
    <mergeCell ref="C28:C29"/>
    <mergeCell ref="D28:D29"/>
    <mergeCell ref="A1:A2"/>
    <mergeCell ref="E1:E2"/>
    <mergeCell ref="F1:F2"/>
    <mergeCell ref="G1:G2"/>
    <mergeCell ref="A26:A27"/>
    <mergeCell ref="C26:C27"/>
    <mergeCell ref="D26:D27"/>
    <mergeCell ref="A28:A29"/>
    <mergeCell ref="B1:B2"/>
    <mergeCell ref="D1:D2"/>
    <mergeCell ref="A48:A49"/>
    <mergeCell ref="C48:C49"/>
    <mergeCell ref="D48:D49"/>
    <mergeCell ref="C16:C17"/>
    <mergeCell ref="D16:D17"/>
    <mergeCell ref="A18:A19"/>
    <mergeCell ref="A42:A43"/>
    <mergeCell ref="C42:C43"/>
    <mergeCell ref="D42:D43"/>
    <mergeCell ref="A20:A21"/>
    <mergeCell ref="C20:C21"/>
    <mergeCell ref="D20:D21"/>
    <mergeCell ref="A40:A41"/>
    <mergeCell ref="A30:A31"/>
    <mergeCell ref="C30:C31"/>
    <mergeCell ref="D30:D31"/>
    <mergeCell ref="A46:A47"/>
    <mergeCell ref="C46:C47"/>
    <mergeCell ref="D46:D47"/>
    <mergeCell ref="A32:A33"/>
    <mergeCell ref="C32:C33"/>
    <mergeCell ref="D32:D33"/>
    <mergeCell ref="A34:A35"/>
    <mergeCell ref="C34:C35"/>
    <mergeCell ref="D34:D35"/>
    <mergeCell ref="C40:C41"/>
    <mergeCell ref="D40:D41"/>
    <mergeCell ref="A44:A45"/>
    <mergeCell ref="C44:C45"/>
    <mergeCell ref="D44:D45"/>
    <mergeCell ref="A16:A17"/>
    <mergeCell ref="D18:D19"/>
    <mergeCell ref="A12:A13"/>
    <mergeCell ref="C12:C13"/>
    <mergeCell ref="D12:D13"/>
    <mergeCell ref="A14:A15"/>
    <mergeCell ref="C18:C19"/>
    <mergeCell ref="C14:C15"/>
    <mergeCell ref="D14:D15"/>
    <mergeCell ref="A10:A11"/>
    <mergeCell ref="C10:C11"/>
    <mergeCell ref="D10:D11"/>
    <mergeCell ref="H1:H2"/>
    <mergeCell ref="A6:A7"/>
    <mergeCell ref="C6:C7"/>
    <mergeCell ref="D6:D7"/>
    <mergeCell ref="C1:C2"/>
  </mergeCells>
  <pageMargins left="0.78740157480314965" right="0.19685039370078741" top="0.94488188976377963" bottom="0.94488188976377963" header="0.51181102362204722" footer="0.51181102362204722"/>
  <pageSetup paperSize="9" scale="70" fitToHeight="0" orientation="portrait" r:id="rId1"/>
  <headerFooter alignWithMargins="0">
    <oddHeader xml:space="preserve">&amp;CVZDUCHOTECHNIKA
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outlinePr summaryBelow="0"/>
  </sheetPr>
  <dimension ref="A1:BH109"/>
  <sheetViews>
    <sheetView topLeftCell="A27" workbookViewId="0">
      <selection activeCell="F56" sqref="F56"/>
    </sheetView>
  </sheetViews>
  <sheetFormatPr defaultRowHeight="12.5" outlineLevelRow="1"/>
  <cols>
    <col min="1" max="1" width="4.26953125" style="29" customWidth="1"/>
    <col min="2" max="2" width="14.453125" style="46" customWidth="1"/>
    <col min="3" max="3" width="38.26953125" style="46" customWidth="1"/>
    <col min="4" max="4" width="4.54296875" style="29" customWidth="1"/>
    <col min="5" max="5" width="10.54296875" style="29" customWidth="1"/>
    <col min="6" max="6" width="9.81640625" style="29" customWidth="1"/>
    <col min="7" max="7" width="12.7265625" style="29" customWidth="1"/>
    <col min="8" max="21" width="0" style="29" hidden="1" customWidth="1"/>
    <col min="22" max="28" width="8.7265625" style="29"/>
    <col min="29" max="39" width="0" style="29" hidden="1" customWidth="1"/>
    <col min="40" max="16384" width="8.7265625" style="29"/>
  </cols>
  <sheetData>
    <row r="1" spans="1:60" ht="15.75" customHeight="1">
      <c r="A1" s="541" t="s">
        <v>67</v>
      </c>
      <c r="B1" s="541"/>
      <c r="C1" s="541"/>
      <c r="D1" s="541"/>
      <c r="E1" s="541"/>
      <c r="F1" s="541"/>
      <c r="G1" s="541"/>
      <c r="AE1" s="29" t="s">
        <v>68</v>
      </c>
    </row>
    <row r="2" spans="1:60" ht="25" customHeight="1">
      <c r="A2" s="233" t="s">
        <v>69</v>
      </c>
      <c r="B2" s="330"/>
      <c r="C2" s="542" t="s">
        <v>2186</v>
      </c>
      <c r="D2" s="543"/>
      <c r="E2" s="543"/>
      <c r="F2" s="543"/>
      <c r="G2" s="544"/>
      <c r="AE2" s="29" t="s">
        <v>70</v>
      </c>
    </row>
    <row r="3" spans="1:60" ht="25" customHeight="1">
      <c r="A3" s="233" t="s">
        <v>71</v>
      </c>
      <c r="B3" s="330"/>
      <c r="C3" s="542" t="s">
        <v>443</v>
      </c>
      <c r="D3" s="543"/>
      <c r="E3" s="543"/>
      <c r="F3" s="543"/>
      <c r="G3" s="544"/>
      <c r="AE3" s="29" t="s">
        <v>72</v>
      </c>
    </row>
    <row r="4" spans="1:60" ht="25" hidden="1" customHeight="1">
      <c r="A4" s="233" t="s">
        <v>73</v>
      </c>
      <c r="B4" s="330"/>
      <c r="C4" s="542"/>
      <c r="D4" s="543"/>
      <c r="E4" s="543"/>
      <c r="F4" s="543"/>
      <c r="G4" s="544"/>
      <c r="AE4" s="29" t="s">
        <v>74</v>
      </c>
    </row>
    <row r="5" spans="1:60" ht="14.5" hidden="1" customHeight="1">
      <c r="A5" s="234" t="s">
        <v>75</v>
      </c>
      <c r="B5" s="235"/>
      <c r="C5" s="236"/>
      <c r="D5" s="237"/>
      <c r="E5" s="237"/>
      <c r="F5" s="237"/>
      <c r="G5" s="238"/>
      <c r="AE5" s="29" t="s">
        <v>76</v>
      </c>
    </row>
    <row r="6" spans="1:60" ht="14.5">
      <c r="A6"/>
      <c r="B6" s="239"/>
      <c r="C6" s="239"/>
      <c r="D6"/>
      <c r="E6"/>
      <c r="F6"/>
      <c r="G6"/>
    </row>
    <row r="7" spans="1:60" ht="38.5">
      <c r="A7" s="240" t="s">
        <v>77</v>
      </c>
      <c r="B7" s="241" t="s">
        <v>78</v>
      </c>
      <c r="C7" s="241" t="s">
        <v>79</v>
      </c>
      <c r="D7" s="240" t="s">
        <v>80</v>
      </c>
      <c r="E7" s="240" t="s">
        <v>81</v>
      </c>
      <c r="F7" s="242" t="s">
        <v>82</v>
      </c>
      <c r="G7" s="240" t="s">
        <v>63</v>
      </c>
      <c r="H7" s="30" t="s">
        <v>83</v>
      </c>
      <c r="I7" s="30" t="s">
        <v>84</v>
      </c>
      <c r="J7" s="30" t="s">
        <v>85</v>
      </c>
      <c r="K7" s="30" t="s">
        <v>86</v>
      </c>
      <c r="L7" s="30" t="s">
        <v>87</v>
      </c>
      <c r="M7" s="30" t="s">
        <v>88</v>
      </c>
      <c r="N7" s="30" t="s">
        <v>89</v>
      </c>
      <c r="O7" s="30" t="s">
        <v>90</v>
      </c>
      <c r="P7" s="30" t="s">
        <v>91</v>
      </c>
      <c r="Q7" s="30" t="s">
        <v>92</v>
      </c>
      <c r="R7" s="30" t="s">
        <v>93</v>
      </c>
      <c r="S7" s="30" t="s">
        <v>94</v>
      </c>
      <c r="T7" s="30" t="s">
        <v>95</v>
      </c>
      <c r="U7" s="30" t="s">
        <v>96</v>
      </c>
    </row>
    <row r="8" spans="1:60" ht="14.5">
      <c r="A8" s="243" t="s">
        <v>97</v>
      </c>
      <c r="B8" s="244" t="s">
        <v>60</v>
      </c>
      <c r="C8" s="245" t="s">
        <v>59</v>
      </c>
      <c r="D8" s="246"/>
      <c r="E8" s="247"/>
      <c r="F8" s="248"/>
      <c r="G8" s="248">
        <f>SUMIF(AE9:AE11,"&lt;&gt;NOR",G9:G11)</f>
        <v>0</v>
      </c>
      <c r="H8" s="33"/>
      <c r="I8" s="33" t="e">
        <f>SUM(I9:I11)</f>
        <v>#REF!</v>
      </c>
      <c r="J8" s="33"/>
      <c r="K8" s="33" t="e">
        <f>SUM(K9:K11)</f>
        <v>#REF!</v>
      </c>
      <c r="L8" s="33"/>
      <c r="M8" s="33" t="e">
        <f>SUM(M9:M11)</f>
        <v>#REF!</v>
      </c>
      <c r="N8" s="32"/>
      <c r="O8" s="32" t="e">
        <f>SUM(O9:O11)</f>
        <v>#REF!</v>
      </c>
      <c r="P8" s="32"/>
      <c r="Q8" s="32" t="e">
        <f>SUM(Q9:Q11)</f>
        <v>#REF!</v>
      </c>
      <c r="R8" s="32"/>
      <c r="S8" s="32"/>
      <c r="T8" s="31"/>
      <c r="U8" s="32" t="e">
        <f>SUM(U9:U11)</f>
        <v>#REF!</v>
      </c>
      <c r="AE8" s="29" t="s">
        <v>98</v>
      </c>
    </row>
    <row r="9" spans="1:60" outlineLevel="1">
      <c r="A9" s="249">
        <v>1</v>
      </c>
      <c r="B9" s="250" t="s">
        <v>452</v>
      </c>
      <c r="C9" s="251" t="s">
        <v>453</v>
      </c>
      <c r="D9" s="252" t="s">
        <v>121</v>
      </c>
      <c r="E9" s="253">
        <v>20</v>
      </c>
      <c r="F9" s="320">
        <v>0</v>
      </c>
      <c r="G9" s="254">
        <f>ROUND(E9*F9,2)</f>
        <v>0</v>
      </c>
      <c r="H9" s="35">
        <v>47.92</v>
      </c>
      <c r="I9" s="35" t="e">
        <f>ROUND(#REF!*H9,2)</f>
        <v>#REF!</v>
      </c>
      <c r="J9" s="35">
        <v>226.57999999999998</v>
      </c>
      <c r="K9" s="35" t="e">
        <f>ROUND(#REF!*J9,2)</f>
        <v>#REF!</v>
      </c>
      <c r="L9" s="35">
        <v>0</v>
      </c>
      <c r="M9" s="35" t="e">
        <f>#REF!*(1+L9/100)</f>
        <v>#REF!</v>
      </c>
      <c r="N9" s="34">
        <v>4.0869999999999997E-2</v>
      </c>
      <c r="O9" s="34" t="e">
        <f>ROUND(#REF!*N9,5)</f>
        <v>#REF!</v>
      </c>
      <c r="P9" s="34">
        <v>0</v>
      </c>
      <c r="Q9" s="34" t="e">
        <f>ROUND(#REF!*P9,5)</f>
        <v>#REF!</v>
      </c>
      <c r="R9" s="34"/>
      <c r="S9" s="34"/>
      <c r="T9" s="36">
        <v>0.47499999999999998</v>
      </c>
      <c r="U9" s="34" t="e">
        <f>ROUND(#REF!*T9,2)</f>
        <v>#REF!</v>
      </c>
      <c r="V9" s="37"/>
      <c r="W9" s="37"/>
      <c r="X9" s="37"/>
      <c r="Y9" s="37"/>
      <c r="Z9" s="37"/>
      <c r="AA9" s="37"/>
      <c r="AB9" s="37"/>
      <c r="AC9" s="37"/>
      <c r="AD9" s="37"/>
      <c r="AE9" s="37" t="s">
        <v>102</v>
      </c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</row>
    <row r="10" spans="1:60" outlineLevel="1">
      <c r="A10" s="249">
        <v>2</v>
      </c>
      <c r="B10" s="250" t="s">
        <v>454</v>
      </c>
      <c r="C10" s="251" t="s">
        <v>455</v>
      </c>
      <c r="D10" s="252" t="s">
        <v>121</v>
      </c>
      <c r="E10" s="253">
        <v>20</v>
      </c>
      <c r="F10" s="320">
        <v>0</v>
      </c>
      <c r="G10" s="254">
        <f>ROUND(E10*F10,2)</f>
        <v>0</v>
      </c>
      <c r="H10" s="35">
        <v>53.51</v>
      </c>
      <c r="I10" s="35" t="e">
        <f>ROUND(#REF!*H10,2)</f>
        <v>#REF!</v>
      </c>
      <c r="J10" s="35">
        <v>315.49</v>
      </c>
      <c r="K10" s="35" t="e">
        <f>ROUND(#REF!*J10,2)</f>
        <v>#REF!</v>
      </c>
      <c r="L10" s="35">
        <v>0</v>
      </c>
      <c r="M10" s="35" t="e">
        <f>#REF!*(1+L10/100)</f>
        <v>#REF!</v>
      </c>
      <c r="N10" s="34">
        <v>4.5580000000000002E-2</v>
      </c>
      <c r="O10" s="34" t="e">
        <f>ROUND(#REF!*N10,5)</f>
        <v>#REF!</v>
      </c>
      <c r="P10" s="34">
        <v>0</v>
      </c>
      <c r="Q10" s="34" t="e">
        <f>ROUND(#REF!*P10,5)</f>
        <v>#REF!</v>
      </c>
      <c r="R10" s="34"/>
      <c r="S10" s="34"/>
      <c r="T10" s="36">
        <v>0.60799999999999998</v>
      </c>
      <c r="U10" s="34" t="e">
        <f>ROUND(#REF!*T10,2)</f>
        <v>#REF!</v>
      </c>
      <c r="V10" s="37"/>
      <c r="W10" s="37"/>
      <c r="X10" s="37"/>
      <c r="Y10" s="37"/>
      <c r="Z10" s="37"/>
      <c r="AA10" s="37"/>
      <c r="AB10" s="37"/>
      <c r="AC10" s="37"/>
      <c r="AD10" s="37"/>
      <c r="AE10" s="37" t="s">
        <v>102</v>
      </c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</row>
    <row r="11" spans="1:60" outlineLevel="1">
      <c r="A11" s="249">
        <v>3</v>
      </c>
      <c r="B11" s="250" t="s">
        <v>456</v>
      </c>
      <c r="C11" s="251" t="s">
        <v>457</v>
      </c>
      <c r="D11" s="252" t="s">
        <v>121</v>
      </c>
      <c r="E11" s="253">
        <v>20</v>
      </c>
      <c r="F11" s="320">
        <v>0</v>
      </c>
      <c r="G11" s="254">
        <f>ROUND(E11*F11,2)</f>
        <v>0</v>
      </c>
      <c r="H11" s="35">
        <v>3.26</v>
      </c>
      <c r="I11" s="35" t="e">
        <f>ROUND(#REF!*H11,2)</f>
        <v>#REF!</v>
      </c>
      <c r="J11" s="35">
        <v>38.04</v>
      </c>
      <c r="K11" s="35" t="e">
        <f>ROUND(#REF!*J11,2)</f>
        <v>#REF!</v>
      </c>
      <c r="L11" s="35">
        <v>0</v>
      </c>
      <c r="M11" s="35" t="e">
        <f>#REF!*(1+L11/100)</f>
        <v>#REF!</v>
      </c>
      <c r="N11" s="34">
        <v>2.9299999999999999E-3</v>
      </c>
      <c r="O11" s="34" t="e">
        <f>ROUND(#REF!*N11,5)</f>
        <v>#REF!</v>
      </c>
      <c r="P11" s="34">
        <v>0</v>
      </c>
      <c r="Q11" s="34" t="e">
        <f>ROUND(#REF!*P11,5)</f>
        <v>#REF!</v>
      </c>
      <c r="R11" s="34"/>
      <c r="S11" s="34"/>
      <c r="T11" s="36">
        <v>7.3249999999999996E-2</v>
      </c>
      <c r="U11" s="34" t="e">
        <f>ROUND(#REF!*T11,2)</f>
        <v>#REF!</v>
      </c>
      <c r="V11" s="37"/>
      <c r="W11" s="37"/>
      <c r="X11" s="37"/>
      <c r="Y11" s="37"/>
      <c r="Z11" s="37"/>
      <c r="AA11" s="37"/>
      <c r="AB11" s="37"/>
      <c r="AC11" s="37"/>
      <c r="AD11" s="37"/>
      <c r="AE11" s="37" t="s">
        <v>102</v>
      </c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</row>
    <row r="12" spans="1:60" ht="14.5">
      <c r="A12" s="255" t="s">
        <v>97</v>
      </c>
      <c r="B12" s="256" t="s">
        <v>50</v>
      </c>
      <c r="C12" s="257" t="s">
        <v>49</v>
      </c>
      <c r="D12" s="258"/>
      <c r="E12" s="259"/>
      <c r="F12" s="260"/>
      <c r="G12" s="260">
        <f>SUMIF(AE13:AE15,"&lt;&gt;NOR",G13:G15)</f>
        <v>0</v>
      </c>
      <c r="H12" s="40"/>
      <c r="I12" s="40" t="e">
        <f>SUM(I13:I15)</f>
        <v>#REF!</v>
      </c>
      <c r="J12" s="40"/>
      <c r="K12" s="40" t="e">
        <f>SUM(K13:K15)</f>
        <v>#REF!</v>
      </c>
      <c r="L12" s="40"/>
      <c r="M12" s="40" t="e">
        <f>SUM(M13:M15)</f>
        <v>#REF!</v>
      </c>
      <c r="N12" s="39"/>
      <c r="O12" s="39" t="e">
        <f>SUM(O13:O15)</f>
        <v>#REF!</v>
      </c>
      <c r="P12" s="39"/>
      <c r="Q12" s="39" t="e">
        <f>SUM(Q13:Q15)</f>
        <v>#REF!</v>
      </c>
      <c r="R12" s="39"/>
      <c r="S12" s="39"/>
      <c r="T12" s="41"/>
      <c r="U12" s="39" t="e">
        <f>SUM(U13:U15)</f>
        <v>#REF!</v>
      </c>
      <c r="AE12" s="29" t="s">
        <v>98</v>
      </c>
    </row>
    <row r="13" spans="1:60" outlineLevel="1">
      <c r="A13" s="249">
        <v>4</v>
      </c>
      <c r="B13" s="250" t="s">
        <v>458</v>
      </c>
      <c r="C13" s="251" t="s">
        <v>459</v>
      </c>
      <c r="D13" s="252" t="s">
        <v>304</v>
      </c>
      <c r="E13" s="253">
        <v>20</v>
      </c>
      <c r="F13" s="320">
        <v>0</v>
      </c>
      <c r="G13" s="254">
        <f>ROUND(E13*F13,2)</f>
        <v>0</v>
      </c>
      <c r="H13" s="35">
        <v>14.36</v>
      </c>
      <c r="I13" s="35" t="e">
        <f>ROUND(#REF!*H13,2)</f>
        <v>#REF!</v>
      </c>
      <c r="J13" s="35">
        <v>265.64</v>
      </c>
      <c r="K13" s="35" t="e">
        <f>ROUND(#REF!*J13,2)</f>
        <v>#REF!</v>
      </c>
      <c r="L13" s="35">
        <v>0</v>
      </c>
      <c r="M13" s="35" t="e">
        <f>#REF!*(1+L13/100)</f>
        <v>#REF!</v>
      </c>
      <c r="N13" s="34">
        <v>4.8999999999999998E-4</v>
      </c>
      <c r="O13" s="34" t="e">
        <f>ROUND(#REF!*N13,5)</f>
        <v>#REF!</v>
      </c>
      <c r="P13" s="34">
        <v>0.04</v>
      </c>
      <c r="Q13" s="34" t="e">
        <f>ROUND(#REF!*P13,5)</f>
        <v>#REF!</v>
      </c>
      <c r="R13" s="34"/>
      <c r="S13" s="34"/>
      <c r="T13" s="36">
        <v>0.66800000000000004</v>
      </c>
      <c r="U13" s="34" t="e">
        <f>ROUND(#REF!*T13,2)</f>
        <v>#REF!</v>
      </c>
      <c r="V13" s="37"/>
      <c r="W13" s="37"/>
      <c r="X13" s="37"/>
      <c r="Y13" s="37"/>
      <c r="Z13" s="37"/>
      <c r="AA13" s="37"/>
      <c r="AB13" s="37"/>
      <c r="AC13" s="37"/>
      <c r="AD13" s="37"/>
      <c r="AE13" s="37" t="s">
        <v>102</v>
      </c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</row>
    <row r="14" spans="1:60" outlineLevel="1">
      <c r="A14" s="249">
        <v>5</v>
      </c>
      <c r="B14" s="250" t="s">
        <v>251</v>
      </c>
      <c r="C14" s="251" t="s">
        <v>252</v>
      </c>
      <c r="D14" s="252" t="s">
        <v>107</v>
      </c>
      <c r="E14" s="253">
        <v>1</v>
      </c>
      <c r="F14" s="320">
        <v>0</v>
      </c>
      <c r="G14" s="254">
        <f>ROUND(E14*F14,2)</f>
        <v>0</v>
      </c>
      <c r="H14" s="35">
        <v>0</v>
      </c>
      <c r="I14" s="35" t="e">
        <f>ROUND(#REF!*H14,2)</f>
        <v>#REF!</v>
      </c>
      <c r="J14" s="35">
        <v>264</v>
      </c>
      <c r="K14" s="35" t="e">
        <f>ROUND(#REF!*J14,2)</f>
        <v>#REF!</v>
      </c>
      <c r="L14" s="35">
        <v>0</v>
      </c>
      <c r="M14" s="35" t="e">
        <f>#REF!*(1+L14/100)</f>
        <v>#REF!</v>
      </c>
      <c r="N14" s="34">
        <v>0</v>
      </c>
      <c r="O14" s="34" t="e">
        <f>ROUND(#REF!*N14,5)</f>
        <v>#REF!</v>
      </c>
      <c r="P14" s="34">
        <v>0</v>
      </c>
      <c r="Q14" s="34" t="e">
        <f>ROUND(#REF!*P14,5)</f>
        <v>#REF!</v>
      </c>
      <c r="R14" s="34"/>
      <c r="S14" s="34"/>
      <c r="T14" s="36">
        <v>0.49</v>
      </c>
      <c r="U14" s="34" t="e">
        <f>ROUND(#REF!*T14,2)</f>
        <v>#REF!</v>
      </c>
      <c r="V14" s="37"/>
      <c r="W14" s="37"/>
      <c r="X14" s="37"/>
      <c r="Y14" s="37"/>
      <c r="Z14" s="37"/>
      <c r="AA14" s="37"/>
      <c r="AB14" s="37"/>
      <c r="AC14" s="37"/>
      <c r="AD14" s="37"/>
      <c r="AE14" s="37" t="s">
        <v>102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</row>
    <row r="15" spans="1:60" outlineLevel="1">
      <c r="A15" s="249">
        <v>6</v>
      </c>
      <c r="B15" s="250" t="s">
        <v>253</v>
      </c>
      <c r="C15" s="251" t="s">
        <v>460</v>
      </c>
      <c r="D15" s="252" t="s">
        <v>107</v>
      </c>
      <c r="E15" s="253">
        <v>100</v>
      </c>
      <c r="F15" s="320">
        <v>0</v>
      </c>
      <c r="G15" s="254">
        <f>ROUND(E15*F15,2)</f>
        <v>0</v>
      </c>
      <c r="H15" s="35">
        <v>0</v>
      </c>
      <c r="I15" s="35" t="e">
        <f>ROUND(#REF!*H15,2)</f>
        <v>#REF!</v>
      </c>
      <c r="J15" s="35">
        <v>25</v>
      </c>
      <c r="K15" s="35" t="e">
        <f>ROUND(#REF!*J15,2)</f>
        <v>#REF!</v>
      </c>
      <c r="L15" s="35">
        <v>0</v>
      </c>
      <c r="M15" s="35" t="e">
        <f>#REF!*(1+L15/100)</f>
        <v>#REF!</v>
      </c>
      <c r="N15" s="34">
        <v>0</v>
      </c>
      <c r="O15" s="34" t="e">
        <f>ROUND(#REF!*N15,5)</f>
        <v>#REF!</v>
      </c>
      <c r="P15" s="34">
        <v>0</v>
      </c>
      <c r="Q15" s="34" t="e">
        <f>ROUND(#REF!*P15,5)</f>
        <v>#REF!</v>
      </c>
      <c r="R15" s="34"/>
      <c r="S15" s="34"/>
      <c r="T15" s="36">
        <v>0</v>
      </c>
      <c r="U15" s="34" t="e">
        <f>ROUND(#REF!*T15,2)</f>
        <v>#REF!</v>
      </c>
      <c r="V15" s="37"/>
      <c r="W15" s="37"/>
      <c r="X15" s="37"/>
      <c r="Y15" s="37"/>
      <c r="Z15" s="37"/>
      <c r="AA15" s="37"/>
      <c r="AB15" s="37"/>
      <c r="AC15" s="37"/>
      <c r="AD15" s="37"/>
      <c r="AE15" s="37" t="s">
        <v>102</v>
      </c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</row>
    <row r="16" spans="1:60" ht="14.5">
      <c r="A16" s="255" t="s">
        <v>97</v>
      </c>
      <c r="B16" s="256" t="s">
        <v>444</v>
      </c>
      <c r="C16" s="257" t="s">
        <v>445</v>
      </c>
      <c r="D16" s="258"/>
      <c r="E16" s="259"/>
      <c r="F16" s="260"/>
      <c r="G16" s="260">
        <f>SUMIF(AE17:AE29,"&lt;&gt;NOR",G17:G29)</f>
        <v>0</v>
      </c>
      <c r="H16" s="40"/>
      <c r="I16" s="40" t="e">
        <f>SUM(I17:I29)</f>
        <v>#REF!</v>
      </c>
      <c r="J16" s="40"/>
      <c r="K16" s="40" t="e">
        <f>SUM(K17:K29)</f>
        <v>#REF!</v>
      </c>
      <c r="L16" s="40"/>
      <c r="M16" s="40" t="e">
        <f>SUM(M17:M29)</f>
        <v>#REF!</v>
      </c>
      <c r="N16" s="39"/>
      <c r="O16" s="39" t="e">
        <f>SUM(O17:O29)</f>
        <v>#REF!</v>
      </c>
      <c r="P16" s="39"/>
      <c r="Q16" s="39" t="e">
        <f>SUM(Q17:Q29)</f>
        <v>#REF!</v>
      </c>
      <c r="R16" s="39"/>
      <c r="S16" s="39"/>
      <c r="T16" s="41"/>
      <c r="U16" s="39" t="e">
        <f>SUM(U17:U29)</f>
        <v>#REF!</v>
      </c>
      <c r="AE16" s="29" t="s">
        <v>98</v>
      </c>
    </row>
    <row r="17" spans="1:60" outlineLevel="1">
      <c r="A17" s="249">
        <v>7</v>
      </c>
      <c r="B17" s="250" t="s">
        <v>461</v>
      </c>
      <c r="C17" s="251" t="s">
        <v>462</v>
      </c>
      <c r="D17" s="252" t="s">
        <v>304</v>
      </c>
      <c r="E17" s="253">
        <v>10</v>
      </c>
      <c r="F17" s="320">
        <v>0</v>
      </c>
      <c r="G17" s="254">
        <f t="shared" ref="G17:G29" si="0">ROUND(E17*F17,2)</f>
        <v>0</v>
      </c>
      <c r="H17" s="35">
        <v>0</v>
      </c>
      <c r="I17" s="35" t="e">
        <f>ROUND(#REF!*H17,2)</f>
        <v>#REF!</v>
      </c>
      <c r="J17" s="35">
        <v>178</v>
      </c>
      <c r="K17" s="35" t="e">
        <f>ROUND(#REF!*J17,2)</f>
        <v>#REF!</v>
      </c>
      <c r="L17" s="35">
        <v>0</v>
      </c>
      <c r="M17" s="35" t="e">
        <f>#REF!*(1+L17/100)</f>
        <v>#REF!</v>
      </c>
      <c r="N17" s="34">
        <v>0</v>
      </c>
      <c r="O17" s="34" t="e">
        <f>ROUND(#REF!*N17,5)</f>
        <v>#REF!</v>
      </c>
      <c r="P17" s="34">
        <v>1.4919999999999999E-2</v>
      </c>
      <c r="Q17" s="34" t="e">
        <f>ROUND(#REF!*P17,5)</f>
        <v>#REF!</v>
      </c>
      <c r="R17" s="34"/>
      <c r="S17" s="34"/>
      <c r="T17" s="36">
        <v>0.41299999999999998</v>
      </c>
      <c r="U17" s="34" t="e">
        <f>ROUND(#REF!*T17,2)</f>
        <v>#REF!</v>
      </c>
      <c r="V17" s="37"/>
      <c r="W17" s="37"/>
      <c r="X17" s="37"/>
      <c r="Y17" s="37"/>
      <c r="Z17" s="37"/>
      <c r="AA17" s="37"/>
      <c r="AB17" s="37"/>
      <c r="AC17" s="37"/>
      <c r="AD17" s="37"/>
      <c r="AE17" s="37" t="s">
        <v>102</v>
      </c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</row>
    <row r="18" spans="1:60" outlineLevel="1">
      <c r="A18" s="249">
        <v>8</v>
      </c>
      <c r="B18" s="250" t="s">
        <v>463</v>
      </c>
      <c r="C18" s="251" t="s">
        <v>464</v>
      </c>
      <c r="D18" s="252" t="s">
        <v>107</v>
      </c>
      <c r="E18" s="253">
        <v>0.15</v>
      </c>
      <c r="F18" s="320">
        <v>0</v>
      </c>
      <c r="G18" s="254">
        <f t="shared" si="0"/>
        <v>0</v>
      </c>
      <c r="H18" s="35">
        <v>0</v>
      </c>
      <c r="I18" s="35" t="e">
        <f>ROUND(#REF!*H18,2)</f>
        <v>#REF!</v>
      </c>
      <c r="J18" s="35">
        <v>2380</v>
      </c>
      <c r="K18" s="35" t="e">
        <f>ROUND(#REF!*J18,2)</f>
        <v>#REF!</v>
      </c>
      <c r="L18" s="35">
        <v>0</v>
      </c>
      <c r="M18" s="35" t="e">
        <f>#REF!*(1+L18/100)</f>
        <v>#REF!</v>
      </c>
      <c r="N18" s="34">
        <v>0</v>
      </c>
      <c r="O18" s="34" t="e">
        <f>ROUND(#REF!*N18,5)</f>
        <v>#REF!</v>
      </c>
      <c r="P18" s="34">
        <v>0</v>
      </c>
      <c r="Q18" s="34" t="e">
        <f>ROUND(#REF!*P18,5)</f>
        <v>#REF!</v>
      </c>
      <c r="R18" s="34"/>
      <c r="S18" s="34"/>
      <c r="T18" s="36">
        <v>4.1550000000000002</v>
      </c>
      <c r="U18" s="34" t="e">
        <f>ROUND(#REF!*T18,2)</f>
        <v>#REF!</v>
      </c>
      <c r="V18" s="37"/>
      <c r="W18" s="37"/>
      <c r="X18" s="37"/>
      <c r="Y18" s="37"/>
      <c r="Z18" s="37"/>
      <c r="AA18" s="37"/>
      <c r="AB18" s="37"/>
      <c r="AC18" s="37"/>
      <c r="AD18" s="37"/>
      <c r="AE18" s="37" t="s">
        <v>102</v>
      </c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</row>
    <row r="19" spans="1:60" outlineLevel="1">
      <c r="A19" s="249">
        <v>9</v>
      </c>
      <c r="B19" s="250" t="s">
        <v>465</v>
      </c>
      <c r="C19" s="251" t="s">
        <v>466</v>
      </c>
      <c r="D19" s="252" t="s">
        <v>101</v>
      </c>
      <c r="E19" s="253">
        <v>2</v>
      </c>
      <c r="F19" s="320">
        <v>0</v>
      </c>
      <c r="G19" s="254">
        <f t="shared" si="0"/>
        <v>0</v>
      </c>
      <c r="H19" s="35">
        <v>0</v>
      </c>
      <c r="I19" s="35" t="e">
        <f>ROUND(#REF!*H19,2)</f>
        <v>#REF!</v>
      </c>
      <c r="J19" s="35">
        <v>85.5</v>
      </c>
      <c r="K19" s="35" t="e">
        <f>ROUND(#REF!*J19,2)</f>
        <v>#REF!</v>
      </c>
      <c r="L19" s="35">
        <v>0</v>
      </c>
      <c r="M19" s="35" t="e">
        <f>#REF!*(1+L19/100)</f>
        <v>#REF!</v>
      </c>
      <c r="N19" s="34">
        <v>0</v>
      </c>
      <c r="O19" s="34" t="e">
        <f>ROUND(#REF!*N19,5)</f>
        <v>#REF!</v>
      </c>
      <c r="P19" s="34">
        <v>0</v>
      </c>
      <c r="Q19" s="34" t="e">
        <f>ROUND(#REF!*P19,5)</f>
        <v>#REF!</v>
      </c>
      <c r="R19" s="34"/>
      <c r="S19" s="34"/>
      <c r="T19" s="36">
        <v>0.157</v>
      </c>
      <c r="U19" s="34" t="e">
        <f>ROUND(#REF!*T19,2)</f>
        <v>#REF!</v>
      </c>
      <c r="V19" s="37"/>
      <c r="W19" s="37"/>
      <c r="X19" s="37"/>
      <c r="Y19" s="37"/>
      <c r="Z19" s="37"/>
      <c r="AA19" s="37"/>
      <c r="AB19" s="37"/>
      <c r="AC19" s="37"/>
      <c r="AD19" s="37"/>
      <c r="AE19" s="37" t="s">
        <v>102</v>
      </c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</row>
    <row r="20" spans="1:60" outlineLevel="1">
      <c r="A20" s="249">
        <v>10</v>
      </c>
      <c r="B20" s="250" t="s">
        <v>467</v>
      </c>
      <c r="C20" s="251" t="s">
        <v>468</v>
      </c>
      <c r="D20" s="252" t="s">
        <v>101</v>
      </c>
      <c r="E20" s="253">
        <v>4</v>
      </c>
      <c r="F20" s="320">
        <v>0</v>
      </c>
      <c r="G20" s="254">
        <f t="shared" si="0"/>
        <v>0</v>
      </c>
      <c r="H20" s="35">
        <v>0</v>
      </c>
      <c r="I20" s="35" t="e">
        <f>ROUND(#REF!*H20,2)</f>
        <v>#REF!</v>
      </c>
      <c r="J20" s="35">
        <v>94.8</v>
      </c>
      <c r="K20" s="35" t="e">
        <f>ROUND(#REF!*J20,2)</f>
        <v>#REF!</v>
      </c>
      <c r="L20" s="35">
        <v>0</v>
      </c>
      <c r="M20" s="35" t="e">
        <f>#REF!*(1+L20/100)</f>
        <v>#REF!</v>
      </c>
      <c r="N20" s="34">
        <v>0</v>
      </c>
      <c r="O20" s="34" t="e">
        <f>ROUND(#REF!*N20,5)</f>
        <v>#REF!</v>
      </c>
      <c r="P20" s="34">
        <v>0</v>
      </c>
      <c r="Q20" s="34" t="e">
        <f>ROUND(#REF!*P20,5)</f>
        <v>#REF!</v>
      </c>
      <c r="R20" s="34"/>
      <c r="S20" s="34"/>
      <c r="T20" s="36">
        <v>0.17399999999999999</v>
      </c>
      <c r="U20" s="34" t="e">
        <f>ROUND(#REF!*T20,2)</f>
        <v>#REF!</v>
      </c>
      <c r="V20" s="37"/>
      <c r="W20" s="37"/>
      <c r="X20" s="37"/>
      <c r="Y20" s="37"/>
      <c r="Z20" s="37"/>
      <c r="AA20" s="37"/>
      <c r="AB20" s="37"/>
      <c r="AC20" s="37"/>
      <c r="AD20" s="37"/>
      <c r="AE20" s="37" t="s">
        <v>102</v>
      </c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</row>
    <row r="21" spans="1:60" outlineLevel="1">
      <c r="A21" s="249">
        <v>11</v>
      </c>
      <c r="B21" s="250" t="s">
        <v>469</v>
      </c>
      <c r="C21" s="251" t="s">
        <v>470</v>
      </c>
      <c r="D21" s="252" t="s">
        <v>101</v>
      </c>
      <c r="E21" s="253">
        <v>1</v>
      </c>
      <c r="F21" s="320">
        <v>0</v>
      </c>
      <c r="G21" s="254">
        <f t="shared" si="0"/>
        <v>0</v>
      </c>
      <c r="H21" s="35">
        <v>0</v>
      </c>
      <c r="I21" s="35" t="e">
        <f>ROUND(#REF!*H21,2)</f>
        <v>#REF!</v>
      </c>
      <c r="J21" s="35">
        <v>141</v>
      </c>
      <c r="K21" s="35" t="e">
        <f>ROUND(#REF!*J21,2)</f>
        <v>#REF!</v>
      </c>
      <c r="L21" s="35">
        <v>0</v>
      </c>
      <c r="M21" s="35" t="e">
        <f>#REF!*(1+L21/100)</f>
        <v>#REF!</v>
      </c>
      <c r="N21" s="34">
        <v>0</v>
      </c>
      <c r="O21" s="34" t="e">
        <f>ROUND(#REF!*N21,5)</f>
        <v>#REF!</v>
      </c>
      <c r="P21" s="34">
        <v>0</v>
      </c>
      <c r="Q21" s="34" t="e">
        <f>ROUND(#REF!*P21,5)</f>
        <v>#REF!</v>
      </c>
      <c r="R21" s="34"/>
      <c r="S21" s="34"/>
      <c r="T21" s="36">
        <v>0.25900000000000001</v>
      </c>
      <c r="U21" s="34" t="e">
        <f>ROUND(#REF!*T21,2)</f>
        <v>#REF!</v>
      </c>
      <c r="V21" s="37"/>
      <c r="W21" s="37"/>
      <c r="X21" s="37"/>
      <c r="Y21" s="37"/>
      <c r="Z21" s="37"/>
      <c r="AA21" s="37"/>
      <c r="AB21" s="37"/>
      <c r="AC21" s="37"/>
      <c r="AD21" s="37"/>
      <c r="AE21" s="37" t="s">
        <v>102</v>
      </c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</row>
    <row r="22" spans="1:60" outlineLevel="1">
      <c r="A22" s="249">
        <v>12</v>
      </c>
      <c r="B22" s="250" t="s">
        <v>471</v>
      </c>
      <c r="C22" s="251" t="s">
        <v>472</v>
      </c>
      <c r="D22" s="252" t="s">
        <v>304</v>
      </c>
      <c r="E22" s="253">
        <v>23</v>
      </c>
      <c r="F22" s="320">
        <v>0</v>
      </c>
      <c r="G22" s="254">
        <f t="shared" si="0"/>
        <v>0</v>
      </c>
      <c r="H22" s="35">
        <v>0</v>
      </c>
      <c r="I22" s="35" t="e">
        <f>ROUND(#REF!*H22,2)</f>
        <v>#REF!</v>
      </c>
      <c r="J22" s="35">
        <v>32.200000000000003</v>
      </c>
      <c r="K22" s="35" t="e">
        <f>ROUND(#REF!*J22,2)</f>
        <v>#REF!</v>
      </c>
      <c r="L22" s="35">
        <v>0</v>
      </c>
      <c r="M22" s="35" t="e">
        <f>#REF!*(1+L22/100)</f>
        <v>#REF!</v>
      </c>
      <c r="N22" s="34">
        <v>0</v>
      </c>
      <c r="O22" s="34" t="e">
        <f>ROUND(#REF!*N22,5)</f>
        <v>#REF!</v>
      </c>
      <c r="P22" s="34">
        <v>0</v>
      </c>
      <c r="Q22" s="34" t="e">
        <f>ROUND(#REF!*P22,5)</f>
        <v>#REF!</v>
      </c>
      <c r="R22" s="34"/>
      <c r="S22" s="34"/>
      <c r="T22" s="36">
        <v>5.8999999999999997E-2</v>
      </c>
      <c r="U22" s="34" t="e">
        <f>ROUND(#REF!*T22,2)</f>
        <v>#REF!</v>
      </c>
      <c r="V22" s="37"/>
      <c r="W22" s="37"/>
      <c r="X22" s="37"/>
      <c r="Y22" s="37"/>
      <c r="Z22" s="37"/>
      <c r="AA22" s="37"/>
      <c r="AB22" s="37"/>
      <c r="AC22" s="37"/>
      <c r="AD22" s="37"/>
      <c r="AE22" s="37" t="s">
        <v>102</v>
      </c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</row>
    <row r="23" spans="1:60" outlineLevel="1">
      <c r="A23" s="249">
        <v>13</v>
      </c>
      <c r="B23" s="250" t="s">
        <v>473</v>
      </c>
      <c r="C23" s="251" t="s">
        <v>474</v>
      </c>
      <c r="D23" s="252" t="s">
        <v>304</v>
      </c>
      <c r="E23" s="253">
        <v>7</v>
      </c>
      <c r="F23" s="320">
        <v>0</v>
      </c>
      <c r="G23" s="254">
        <f t="shared" si="0"/>
        <v>0</v>
      </c>
      <c r="H23" s="35">
        <v>115.81</v>
      </c>
      <c r="I23" s="35" t="e">
        <f>ROUND(#REF!*H23,2)</f>
        <v>#REF!</v>
      </c>
      <c r="J23" s="35">
        <v>174.19</v>
      </c>
      <c r="K23" s="35" t="e">
        <f>ROUND(#REF!*J23,2)</f>
        <v>#REF!</v>
      </c>
      <c r="L23" s="35">
        <v>0</v>
      </c>
      <c r="M23" s="35" t="e">
        <f>#REF!*(1+L23/100)</f>
        <v>#REF!</v>
      </c>
      <c r="N23" s="34">
        <v>3.8000000000000002E-4</v>
      </c>
      <c r="O23" s="34" t="e">
        <f>ROUND(#REF!*N23,5)</f>
        <v>#REF!</v>
      </c>
      <c r="P23" s="34">
        <v>0</v>
      </c>
      <c r="Q23" s="34" t="e">
        <f>ROUND(#REF!*P23,5)</f>
        <v>#REF!</v>
      </c>
      <c r="R23" s="34"/>
      <c r="S23" s="34"/>
      <c r="T23" s="36">
        <v>0.32</v>
      </c>
      <c r="U23" s="34" t="e">
        <f>ROUND(#REF!*T23,2)</f>
        <v>#REF!</v>
      </c>
      <c r="V23" s="37"/>
      <c r="W23" s="37"/>
      <c r="X23" s="37"/>
      <c r="Y23" s="37"/>
      <c r="Z23" s="37"/>
      <c r="AA23" s="37"/>
      <c r="AB23" s="37"/>
      <c r="AC23" s="37"/>
      <c r="AD23" s="37"/>
      <c r="AE23" s="37" t="s">
        <v>102</v>
      </c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</row>
    <row r="24" spans="1:60" outlineLevel="1">
      <c r="A24" s="249">
        <v>14</v>
      </c>
      <c r="B24" s="250" t="s">
        <v>475</v>
      </c>
      <c r="C24" s="251" t="s">
        <v>476</v>
      </c>
      <c r="D24" s="252" t="s">
        <v>304</v>
      </c>
      <c r="E24" s="253">
        <v>5</v>
      </c>
      <c r="F24" s="320">
        <v>0</v>
      </c>
      <c r="G24" s="254">
        <f t="shared" si="0"/>
        <v>0</v>
      </c>
      <c r="H24" s="35">
        <v>129.59</v>
      </c>
      <c r="I24" s="35" t="e">
        <f>ROUND(#REF!*H24,2)</f>
        <v>#REF!</v>
      </c>
      <c r="J24" s="35">
        <v>195.41</v>
      </c>
      <c r="K24" s="35" t="e">
        <f>ROUND(#REF!*J24,2)</f>
        <v>#REF!</v>
      </c>
      <c r="L24" s="35">
        <v>0</v>
      </c>
      <c r="M24" s="35" t="e">
        <f>#REF!*(1+L24/100)</f>
        <v>#REF!</v>
      </c>
      <c r="N24" s="34">
        <v>4.6999999999999999E-4</v>
      </c>
      <c r="O24" s="34" t="e">
        <f>ROUND(#REF!*N24,5)</f>
        <v>#REF!</v>
      </c>
      <c r="P24" s="34">
        <v>0</v>
      </c>
      <c r="Q24" s="34" t="e">
        <f>ROUND(#REF!*P24,5)</f>
        <v>#REF!</v>
      </c>
      <c r="R24" s="34"/>
      <c r="S24" s="34"/>
      <c r="T24" s="36">
        <v>0.35899999999999999</v>
      </c>
      <c r="U24" s="34" t="e">
        <f>ROUND(#REF!*T24,2)</f>
        <v>#REF!</v>
      </c>
      <c r="V24" s="37"/>
      <c r="W24" s="37"/>
      <c r="X24" s="37"/>
      <c r="Y24" s="37"/>
      <c r="Z24" s="37"/>
      <c r="AA24" s="37"/>
      <c r="AB24" s="37"/>
      <c r="AC24" s="37"/>
      <c r="AD24" s="37"/>
      <c r="AE24" s="37" t="s">
        <v>102</v>
      </c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</row>
    <row r="25" spans="1:60" outlineLevel="1">
      <c r="A25" s="249">
        <v>15</v>
      </c>
      <c r="B25" s="250" t="s">
        <v>477</v>
      </c>
      <c r="C25" s="251" t="s">
        <v>478</v>
      </c>
      <c r="D25" s="252" t="s">
        <v>304</v>
      </c>
      <c r="E25" s="253">
        <v>1</v>
      </c>
      <c r="F25" s="320">
        <v>0</v>
      </c>
      <c r="G25" s="254">
        <f t="shared" si="0"/>
        <v>0</v>
      </c>
      <c r="H25" s="35">
        <v>292.77999999999997</v>
      </c>
      <c r="I25" s="35" t="e">
        <f>ROUND(#REF!*H25,2)</f>
        <v>#REF!</v>
      </c>
      <c r="J25" s="35">
        <v>445.22</v>
      </c>
      <c r="K25" s="35" t="e">
        <f>ROUND(#REF!*J25,2)</f>
        <v>#REF!</v>
      </c>
      <c r="L25" s="35">
        <v>0</v>
      </c>
      <c r="M25" s="35" t="e">
        <f>#REF!*(1+L25/100)</f>
        <v>#REF!</v>
      </c>
      <c r="N25" s="34">
        <v>7.7999999999999999E-4</v>
      </c>
      <c r="O25" s="34" t="e">
        <f>ROUND(#REF!*N25,5)</f>
        <v>#REF!</v>
      </c>
      <c r="P25" s="34">
        <v>0</v>
      </c>
      <c r="Q25" s="34" t="e">
        <f>ROUND(#REF!*P25,5)</f>
        <v>#REF!</v>
      </c>
      <c r="R25" s="34"/>
      <c r="S25" s="34"/>
      <c r="T25" s="36">
        <v>0.81899999999999995</v>
      </c>
      <c r="U25" s="34" t="e">
        <f>ROUND(#REF!*T25,2)</f>
        <v>#REF!</v>
      </c>
      <c r="V25" s="37"/>
      <c r="W25" s="37"/>
      <c r="X25" s="37"/>
      <c r="Y25" s="37"/>
      <c r="Z25" s="37"/>
      <c r="AA25" s="37"/>
      <c r="AB25" s="37"/>
      <c r="AC25" s="37"/>
      <c r="AD25" s="37"/>
      <c r="AE25" s="37" t="s">
        <v>102</v>
      </c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</row>
    <row r="26" spans="1:60" outlineLevel="1">
      <c r="A26" s="249">
        <v>16</v>
      </c>
      <c r="B26" s="250" t="s">
        <v>479</v>
      </c>
      <c r="C26" s="251" t="s">
        <v>480</v>
      </c>
      <c r="D26" s="252" t="s">
        <v>304</v>
      </c>
      <c r="E26" s="253">
        <v>10</v>
      </c>
      <c r="F26" s="320">
        <v>0</v>
      </c>
      <c r="G26" s="254">
        <f t="shared" si="0"/>
        <v>0</v>
      </c>
      <c r="H26" s="35">
        <v>409.75</v>
      </c>
      <c r="I26" s="35" t="e">
        <f>ROUND(#REF!*H26,2)</f>
        <v>#REF!</v>
      </c>
      <c r="J26" s="35">
        <v>433.25</v>
      </c>
      <c r="K26" s="35" t="e">
        <f>ROUND(#REF!*J26,2)</f>
        <v>#REF!</v>
      </c>
      <c r="L26" s="35">
        <v>0</v>
      </c>
      <c r="M26" s="35" t="e">
        <f>#REF!*(1+L26/100)</f>
        <v>#REF!</v>
      </c>
      <c r="N26" s="34">
        <v>1.31E-3</v>
      </c>
      <c r="O26" s="34" t="e">
        <f>ROUND(#REF!*N26,5)</f>
        <v>#REF!</v>
      </c>
      <c r="P26" s="34">
        <v>0</v>
      </c>
      <c r="Q26" s="34" t="e">
        <f>ROUND(#REF!*P26,5)</f>
        <v>#REF!</v>
      </c>
      <c r="R26" s="34"/>
      <c r="S26" s="34"/>
      <c r="T26" s="36">
        <v>0.79700000000000004</v>
      </c>
      <c r="U26" s="34" t="e">
        <f>ROUND(#REF!*T26,2)</f>
        <v>#REF!</v>
      </c>
      <c r="V26" s="37"/>
      <c r="W26" s="37"/>
      <c r="X26" s="37"/>
      <c r="Y26" s="37"/>
      <c r="Z26" s="37"/>
      <c r="AA26" s="37"/>
      <c r="AB26" s="37"/>
      <c r="AC26" s="37"/>
      <c r="AD26" s="37"/>
      <c r="AE26" s="37" t="s">
        <v>102</v>
      </c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</row>
    <row r="27" spans="1:60" ht="20" outlineLevel="1">
      <c r="A27" s="249">
        <v>17</v>
      </c>
      <c r="B27" s="250" t="s">
        <v>481</v>
      </c>
      <c r="C27" s="251" t="s">
        <v>482</v>
      </c>
      <c r="D27" s="252" t="s">
        <v>101</v>
      </c>
      <c r="E27" s="253">
        <v>1</v>
      </c>
      <c r="F27" s="320">
        <v>0</v>
      </c>
      <c r="G27" s="254">
        <f t="shared" si="0"/>
        <v>0</v>
      </c>
      <c r="H27" s="35">
        <v>401</v>
      </c>
      <c r="I27" s="35" t="e">
        <f>ROUND(#REF!*H27,2)</f>
        <v>#REF!</v>
      </c>
      <c r="J27" s="35">
        <v>0</v>
      </c>
      <c r="K27" s="35" t="e">
        <f>ROUND(#REF!*J27,2)</f>
        <v>#REF!</v>
      </c>
      <c r="L27" s="35">
        <v>0</v>
      </c>
      <c r="M27" s="35" t="e">
        <f>#REF!*(1+L27/100)</f>
        <v>#REF!</v>
      </c>
      <c r="N27" s="34">
        <v>9.0000000000000006E-5</v>
      </c>
      <c r="O27" s="34" t="e">
        <f>ROUND(#REF!*N27,5)</f>
        <v>#REF!</v>
      </c>
      <c r="P27" s="34">
        <v>0</v>
      </c>
      <c r="Q27" s="34" t="e">
        <f>ROUND(#REF!*P27,5)</f>
        <v>#REF!</v>
      </c>
      <c r="R27" s="34"/>
      <c r="S27" s="34"/>
      <c r="T27" s="36">
        <v>0</v>
      </c>
      <c r="U27" s="34" t="e">
        <f>ROUND(#REF!*T27,2)</f>
        <v>#REF!</v>
      </c>
      <c r="V27" s="37"/>
      <c r="W27" s="37"/>
      <c r="X27" s="37"/>
      <c r="Y27" s="37"/>
      <c r="Z27" s="37"/>
      <c r="AA27" s="37"/>
      <c r="AB27" s="37"/>
      <c r="AC27" s="37"/>
      <c r="AD27" s="37"/>
      <c r="AE27" s="37" t="s">
        <v>113</v>
      </c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</row>
    <row r="28" spans="1:60" ht="20" outlineLevel="1">
      <c r="A28" s="249">
        <v>18</v>
      </c>
      <c r="B28" s="250" t="s">
        <v>483</v>
      </c>
      <c r="C28" s="251" t="s">
        <v>484</v>
      </c>
      <c r="D28" s="252" t="s">
        <v>101</v>
      </c>
      <c r="E28" s="253">
        <v>4</v>
      </c>
      <c r="F28" s="320">
        <v>0</v>
      </c>
      <c r="G28" s="254">
        <f t="shared" si="0"/>
        <v>0</v>
      </c>
      <c r="H28" s="35">
        <v>93.7</v>
      </c>
      <c r="I28" s="35" t="e">
        <f>ROUND(#REF!*H28,2)</f>
        <v>#REF!</v>
      </c>
      <c r="J28" s="35">
        <v>365.8</v>
      </c>
      <c r="K28" s="35" t="e">
        <f>ROUND(#REF!*J28,2)</f>
        <v>#REF!</v>
      </c>
      <c r="L28" s="35">
        <v>0</v>
      </c>
      <c r="M28" s="35" t="e">
        <f>#REF!*(1+L28/100)</f>
        <v>#REF!</v>
      </c>
      <c r="N28" s="34">
        <v>6.7499999999999999E-3</v>
      </c>
      <c r="O28" s="34" t="e">
        <f>ROUND(#REF!*N28,5)</f>
        <v>#REF!</v>
      </c>
      <c r="P28" s="34">
        <v>0</v>
      </c>
      <c r="Q28" s="34" t="e">
        <f>ROUND(#REF!*P28,5)</f>
        <v>#REF!</v>
      </c>
      <c r="R28" s="34"/>
      <c r="S28" s="34"/>
      <c r="T28" s="36">
        <v>0.70899999999999996</v>
      </c>
      <c r="U28" s="34" t="e">
        <f>ROUND(#REF!*T28,2)</f>
        <v>#REF!</v>
      </c>
      <c r="V28" s="37"/>
      <c r="W28" s="37"/>
      <c r="X28" s="37"/>
      <c r="Y28" s="37"/>
      <c r="Z28" s="37"/>
      <c r="AA28" s="37"/>
      <c r="AB28" s="37"/>
      <c r="AC28" s="37"/>
      <c r="AD28" s="37"/>
      <c r="AE28" s="37" t="s">
        <v>102</v>
      </c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</row>
    <row r="29" spans="1:60" outlineLevel="1">
      <c r="A29" s="249">
        <v>19</v>
      </c>
      <c r="B29" s="250" t="s">
        <v>485</v>
      </c>
      <c r="C29" s="251" t="s">
        <v>486</v>
      </c>
      <c r="D29" s="252" t="s">
        <v>65</v>
      </c>
      <c r="E29" s="253">
        <v>186</v>
      </c>
      <c r="F29" s="320">
        <v>0</v>
      </c>
      <c r="G29" s="254">
        <f t="shared" si="0"/>
        <v>0</v>
      </c>
      <c r="H29" s="35">
        <v>0</v>
      </c>
      <c r="I29" s="35" t="e">
        <f>ROUND(#REF!*H29,2)</f>
        <v>#REF!</v>
      </c>
      <c r="J29" s="35">
        <v>2</v>
      </c>
      <c r="K29" s="35" t="e">
        <f>ROUND(#REF!*J29,2)</f>
        <v>#REF!</v>
      </c>
      <c r="L29" s="35">
        <v>0</v>
      </c>
      <c r="M29" s="35" t="e">
        <f>#REF!*(1+L29/100)</f>
        <v>#REF!</v>
      </c>
      <c r="N29" s="34">
        <v>0</v>
      </c>
      <c r="O29" s="34" t="e">
        <f>ROUND(#REF!*N29,5)</f>
        <v>#REF!</v>
      </c>
      <c r="P29" s="34">
        <v>0</v>
      </c>
      <c r="Q29" s="34" t="e">
        <f>ROUND(#REF!*P29,5)</f>
        <v>#REF!</v>
      </c>
      <c r="R29" s="34"/>
      <c r="S29" s="34"/>
      <c r="T29" s="36">
        <v>0</v>
      </c>
      <c r="U29" s="34" t="e">
        <f>ROUND(#REF!*T29,2)</f>
        <v>#REF!</v>
      </c>
      <c r="V29" s="37"/>
      <c r="W29" s="37"/>
      <c r="X29" s="37"/>
      <c r="Y29" s="37"/>
      <c r="Z29" s="37"/>
      <c r="AA29" s="37"/>
      <c r="AB29" s="37"/>
      <c r="AC29" s="37"/>
      <c r="AD29" s="37"/>
      <c r="AE29" s="37" t="s">
        <v>102</v>
      </c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</row>
    <row r="30" spans="1:60" ht="14.5">
      <c r="A30" s="255" t="s">
        <v>97</v>
      </c>
      <c r="B30" s="256" t="s">
        <v>446</v>
      </c>
      <c r="C30" s="257" t="s">
        <v>447</v>
      </c>
      <c r="D30" s="258"/>
      <c r="E30" s="259"/>
      <c r="F30" s="260"/>
      <c r="G30" s="260">
        <f>SUMIF(AE31:AE60,"&lt;&gt;NOR",G31:G60)</f>
        <v>0</v>
      </c>
      <c r="H30" s="40"/>
      <c r="I30" s="40" t="e">
        <f>SUM(I31:I60)</f>
        <v>#REF!</v>
      </c>
      <c r="J30" s="40"/>
      <c r="K30" s="40" t="e">
        <f>SUM(K31:K60)</f>
        <v>#REF!</v>
      </c>
      <c r="L30" s="40"/>
      <c r="M30" s="40" t="e">
        <f>SUM(M31:M60)</f>
        <v>#REF!</v>
      </c>
      <c r="N30" s="39"/>
      <c r="O30" s="39" t="e">
        <f>SUM(O31:O60)</f>
        <v>#REF!</v>
      </c>
      <c r="P30" s="39"/>
      <c r="Q30" s="39" t="e">
        <f>SUM(Q31:Q60)</f>
        <v>#REF!</v>
      </c>
      <c r="R30" s="39"/>
      <c r="S30" s="39"/>
      <c r="T30" s="41"/>
      <c r="U30" s="39" t="e">
        <f>SUM(U31:U60)</f>
        <v>#REF!</v>
      </c>
      <c r="AE30" s="29" t="s">
        <v>98</v>
      </c>
    </row>
    <row r="31" spans="1:60" outlineLevel="1">
      <c r="A31" s="249">
        <v>20</v>
      </c>
      <c r="B31" s="250" t="s">
        <v>487</v>
      </c>
      <c r="C31" s="251" t="s">
        <v>488</v>
      </c>
      <c r="D31" s="252" t="s">
        <v>304</v>
      </c>
      <c r="E31" s="253">
        <v>30</v>
      </c>
      <c r="F31" s="320">
        <v>0</v>
      </c>
      <c r="G31" s="254">
        <f t="shared" ref="G31:G60" si="1">ROUND(E31*F31,2)</f>
        <v>0</v>
      </c>
      <c r="H31" s="35">
        <v>0</v>
      </c>
      <c r="I31" s="35" t="e">
        <f>ROUND(#REF!*H31,2)</f>
        <v>#REF!</v>
      </c>
      <c r="J31" s="35">
        <v>103</v>
      </c>
      <c r="K31" s="35" t="e">
        <f>ROUND(#REF!*J31,2)</f>
        <v>#REF!</v>
      </c>
      <c r="L31" s="35">
        <v>0</v>
      </c>
      <c r="M31" s="35" t="e">
        <f>#REF!*(1+L31/100)</f>
        <v>#REF!</v>
      </c>
      <c r="N31" s="34">
        <v>0</v>
      </c>
      <c r="O31" s="34" t="e">
        <f>ROUND(#REF!*N31,5)</f>
        <v>#REF!</v>
      </c>
      <c r="P31" s="34">
        <v>6.7000000000000002E-3</v>
      </c>
      <c r="Q31" s="34" t="e">
        <f>ROUND(#REF!*P31,5)</f>
        <v>#REF!</v>
      </c>
      <c r="R31" s="34"/>
      <c r="S31" s="34"/>
      <c r="T31" s="36">
        <v>0.23899999999999999</v>
      </c>
      <c r="U31" s="34" t="e">
        <f>ROUND(#REF!*T31,2)</f>
        <v>#REF!</v>
      </c>
      <c r="V31" s="37"/>
      <c r="W31" s="37"/>
      <c r="X31" s="37"/>
      <c r="Y31" s="37"/>
      <c r="Z31" s="37"/>
      <c r="AA31" s="37"/>
      <c r="AB31" s="37"/>
      <c r="AC31" s="37"/>
      <c r="AD31" s="37"/>
      <c r="AE31" s="37" t="s">
        <v>102</v>
      </c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</row>
    <row r="32" spans="1:60" outlineLevel="1">
      <c r="A32" s="249">
        <v>21</v>
      </c>
      <c r="B32" s="250" t="s">
        <v>489</v>
      </c>
      <c r="C32" s="251" t="s">
        <v>490</v>
      </c>
      <c r="D32" s="252" t="s">
        <v>107</v>
      </c>
      <c r="E32" s="253">
        <v>0.2</v>
      </c>
      <c r="F32" s="320">
        <v>0</v>
      </c>
      <c r="G32" s="254">
        <f t="shared" si="1"/>
        <v>0</v>
      </c>
      <c r="H32" s="35">
        <v>0</v>
      </c>
      <c r="I32" s="35" t="e">
        <f>ROUND(#REF!*H32,2)</f>
        <v>#REF!</v>
      </c>
      <c r="J32" s="35">
        <v>2380</v>
      </c>
      <c r="K32" s="35" t="e">
        <f>ROUND(#REF!*J32,2)</f>
        <v>#REF!</v>
      </c>
      <c r="L32" s="35">
        <v>0</v>
      </c>
      <c r="M32" s="35" t="e">
        <f>#REF!*(1+L32/100)</f>
        <v>#REF!</v>
      </c>
      <c r="N32" s="34">
        <v>0</v>
      </c>
      <c r="O32" s="34" t="e">
        <f>ROUND(#REF!*N32,5)</f>
        <v>#REF!</v>
      </c>
      <c r="P32" s="34">
        <v>0</v>
      </c>
      <c r="Q32" s="34" t="e">
        <f>ROUND(#REF!*P32,5)</f>
        <v>#REF!</v>
      </c>
      <c r="R32" s="34"/>
      <c r="S32" s="34"/>
      <c r="T32" s="36">
        <v>4.1550000000000002</v>
      </c>
      <c r="U32" s="34" t="e">
        <f>ROUND(#REF!*T32,2)</f>
        <v>#REF!</v>
      </c>
      <c r="V32" s="37"/>
      <c r="W32" s="37"/>
      <c r="X32" s="37"/>
      <c r="Y32" s="37"/>
      <c r="Z32" s="37"/>
      <c r="AA32" s="37"/>
      <c r="AB32" s="37"/>
      <c r="AC32" s="37"/>
      <c r="AD32" s="37"/>
      <c r="AE32" s="37" t="s">
        <v>102</v>
      </c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</row>
    <row r="33" spans="1:60" outlineLevel="1">
      <c r="A33" s="249">
        <v>22</v>
      </c>
      <c r="B33" s="250" t="s">
        <v>491</v>
      </c>
      <c r="C33" s="251" t="s">
        <v>492</v>
      </c>
      <c r="D33" s="252" t="s">
        <v>101</v>
      </c>
      <c r="E33" s="253">
        <v>11</v>
      </c>
      <c r="F33" s="320">
        <v>0</v>
      </c>
      <c r="G33" s="254">
        <f t="shared" si="1"/>
        <v>0</v>
      </c>
      <c r="H33" s="35">
        <v>0</v>
      </c>
      <c r="I33" s="35" t="e">
        <f>ROUND(#REF!*H33,2)</f>
        <v>#REF!</v>
      </c>
      <c r="J33" s="35">
        <v>246.5</v>
      </c>
      <c r="K33" s="35" t="e">
        <f>ROUND(#REF!*J33,2)</f>
        <v>#REF!</v>
      </c>
      <c r="L33" s="35">
        <v>0</v>
      </c>
      <c r="M33" s="35" t="e">
        <f>#REF!*(1+L33/100)</f>
        <v>#REF!</v>
      </c>
      <c r="N33" s="34">
        <v>0</v>
      </c>
      <c r="O33" s="34" t="e">
        <f>ROUND(#REF!*N33,5)</f>
        <v>#REF!</v>
      </c>
      <c r="P33" s="34">
        <v>0</v>
      </c>
      <c r="Q33" s="34" t="e">
        <f>ROUND(#REF!*P33,5)</f>
        <v>#REF!</v>
      </c>
      <c r="R33" s="34"/>
      <c r="S33" s="34"/>
      <c r="T33" s="36">
        <v>0.42499999999999999</v>
      </c>
      <c r="U33" s="34" t="e">
        <f>ROUND(#REF!*T33,2)</f>
        <v>#REF!</v>
      </c>
      <c r="V33" s="37"/>
      <c r="W33" s="37"/>
      <c r="X33" s="37"/>
      <c r="Y33" s="37"/>
      <c r="Z33" s="37"/>
      <c r="AA33" s="37"/>
      <c r="AB33" s="37"/>
      <c r="AC33" s="37"/>
      <c r="AD33" s="37"/>
      <c r="AE33" s="37" t="s">
        <v>102</v>
      </c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</row>
    <row r="34" spans="1:60" outlineLevel="1">
      <c r="A34" s="249">
        <v>23</v>
      </c>
      <c r="B34" s="250" t="s">
        <v>493</v>
      </c>
      <c r="C34" s="251" t="s">
        <v>494</v>
      </c>
      <c r="D34" s="252" t="s">
        <v>304</v>
      </c>
      <c r="E34" s="253">
        <v>65</v>
      </c>
      <c r="F34" s="320">
        <v>0</v>
      </c>
      <c r="G34" s="254">
        <f t="shared" si="1"/>
        <v>0</v>
      </c>
      <c r="H34" s="35">
        <v>0.44</v>
      </c>
      <c r="I34" s="35" t="e">
        <f>ROUND(#REF!*H34,2)</f>
        <v>#REF!</v>
      </c>
      <c r="J34" s="35">
        <v>22.86</v>
      </c>
      <c r="K34" s="35" t="e">
        <f>ROUND(#REF!*J34,2)</f>
        <v>#REF!</v>
      </c>
      <c r="L34" s="35">
        <v>0</v>
      </c>
      <c r="M34" s="35" t="e">
        <f>#REF!*(1+L34/100)</f>
        <v>#REF!</v>
      </c>
      <c r="N34" s="34">
        <v>0</v>
      </c>
      <c r="O34" s="34" t="e">
        <f>ROUND(#REF!*N34,5)</f>
        <v>#REF!</v>
      </c>
      <c r="P34" s="34">
        <v>0</v>
      </c>
      <c r="Q34" s="34" t="e">
        <f>ROUND(#REF!*P34,5)</f>
        <v>#REF!</v>
      </c>
      <c r="R34" s="34"/>
      <c r="S34" s="34"/>
      <c r="T34" s="36">
        <v>4.2000000000000003E-2</v>
      </c>
      <c r="U34" s="34" t="e">
        <f>ROUND(#REF!*T34,2)</f>
        <v>#REF!</v>
      </c>
      <c r="V34" s="37"/>
      <c r="W34" s="37"/>
      <c r="X34" s="37"/>
      <c r="Y34" s="37"/>
      <c r="Z34" s="37"/>
      <c r="AA34" s="37"/>
      <c r="AB34" s="37"/>
      <c r="AC34" s="37"/>
      <c r="AD34" s="37"/>
      <c r="AE34" s="37" t="s">
        <v>102</v>
      </c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</row>
    <row r="35" spans="1:60" outlineLevel="1">
      <c r="A35" s="249">
        <v>24</v>
      </c>
      <c r="B35" s="250" t="s">
        <v>495</v>
      </c>
      <c r="C35" s="251" t="s">
        <v>496</v>
      </c>
      <c r="D35" s="252" t="s">
        <v>304</v>
      </c>
      <c r="E35" s="253">
        <v>65</v>
      </c>
      <c r="F35" s="320">
        <v>0</v>
      </c>
      <c r="G35" s="254">
        <f t="shared" si="1"/>
        <v>0</v>
      </c>
      <c r="H35" s="35">
        <v>1.87</v>
      </c>
      <c r="I35" s="35" t="e">
        <f>ROUND(#REF!*H35,2)</f>
        <v>#REF!</v>
      </c>
      <c r="J35" s="35">
        <v>33.830000000000005</v>
      </c>
      <c r="K35" s="35" t="e">
        <f>ROUND(#REF!*J35,2)</f>
        <v>#REF!</v>
      </c>
      <c r="L35" s="35">
        <v>0</v>
      </c>
      <c r="M35" s="35" t="e">
        <f>#REF!*(1+L35/100)</f>
        <v>#REF!</v>
      </c>
      <c r="N35" s="34">
        <v>1.0000000000000001E-5</v>
      </c>
      <c r="O35" s="34" t="e">
        <f>ROUND(#REF!*N35,5)</f>
        <v>#REF!</v>
      </c>
      <c r="P35" s="34">
        <v>0</v>
      </c>
      <c r="Q35" s="34" t="e">
        <f>ROUND(#REF!*P35,5)</f>
        <v>#REF!</v>
      </c>
      <c r="R35" s="34"/>
      <c r="S35" s="34"/>
      <c r="T35" s="36">
        <v>6.2E-2</v>
      </c>
      <c r="U35" s="34" t="e">
        <f>ROUND(#REF!*T35,2)</f>
        <v>#REF!</v>
      </c>
      <c r="V35" s="37"/>
      <c r="W35" s="37"/>
      <c r="X35" s="37"/>
      <c r="Y35" s="37"/>
      <c r="Z35" s="37"/>
      <c r="AA35" s="37"/>
      <c r="AB35" s="37"/>
      <c r="AC35" s="37"/>
      <c r="AD35" s="37"/>
      <c r="AE35" s="37" t="s">
        <v>102</v>
      </c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</row>
    <row r="36" spans="1:60" outlineLevel="1">
      <c r="A36" s="249">
        <v>25</v>
      </c>
      <c r="B36" s="250" t="s">
        <v>497</v>
      </c>
      <c r="C36" s="251" t="s">
        <v>498</v>
      </c>
      <c r="D36" s="252" t="s">
        <v>304</v>
      </c>
      <c r="E36" s="253">
        <v>25</v>
      </c>
      <c r="F36" s="320">
        <v>0</v>
      </c>
      <c r="G36" s="254">
        <f t="shared" si="1"/>
        <v>0</v>
      </c>
      <c r="H36" s="35">
        <v>15.04</v>
      </c>
      <c r="I36" s="35" t="e">
        <f>ROUND(#REF!*H36,2)</f>
        <v>#REF!</v>
      </c>
      <c r="J36" s="35">
        <v>64.56</v>
      </c>
      <c r="K36" s="35" t="e">
        <f>ROUND(#REF!*J36,2)</f>
        <v>#REF!</v>
      </c>
      <c r="L36" s="35">
        <v>0</v>
      </c>
      <c r="M36" s="35" t="e">
        <f>#REF!*(1+L36/100)</f>
        <v>#REF!</v>
      </c>
      <c r="N36" s="34">
        <v>2.0000000000000002E-5</v>
      </c>
      <c r="O36" s="34" t="e">
        <f>ROUND(#REF!*N36,5)</f>
        <v>#REF!</v>
      </c>
      <c r="P36" s="34">
        <v>0</v>
      </c>
      <c r="Q36" s="34" t="e">
        <f>ROUND(#REF!*P36,5)</f>
        <v>#REF!</v>
      </c>
      <c r="R36" s="34"/>
      <c r="S36" s="34"/>
      <c r="T36" s="36">
        <v>0.129</v>
      </c>
      <c r="U36" s="34" t="e">
        <f>ROUND(#REF!*T36,2)</f>
        <v>#REF!</v>
      </c>
      <c r="V36" s="37"/>
      <c r="W36" s="37"/>
      <c r="X36" s="37"/>
      <c r="Y36" s="37"/>
      <c r="Z36" s="37"/>
      <c r="AA36" s="37"/>
      <c r="AB36" s="37"/>
      <c r="AC36" s="37"/>
      <c r="AD36" s="37"/>
      <c r="AE36" s="37" t="s">
        <v>102</v>
      </c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</row>
    <row r="37" spans="1:60" outlineLevel="1">
      <c r="A37" s="249">
        <v>26</v>
      </c>
      <c r="B37" s="250" t="s">
        <v>499</v>
      </c>
      <c r="C37" s="251" t="s">
        <v>500</v>
      </c>
      <c r="D37" s="252" t="s">
        <v>304</v>
      </c>
      <c r="E37" s="253">
        <v>5</v>
      </c>
      <c r="F37" s="320">
        <v>0</v>
      </c>
      <c r="G37" s="254">
        <f t="shared" si="1"/>
        <v>0</v>
      </c>
      <c r="H37" s="35">
        <v>17.420000000000002</v>
      </c>
      <c r="I37" s="35" t="e">
        <f>ROUND(#REF!*H37,2)</f>
        <v>#REF!</v>
      </c>
      <c r="J37" s="35">
        <v>64.48</v>
      </c>
      <c r="K37" s="35" t="e">
        <f>ROUND(#REF!*J37,2)</f>
        <v>#REF!</v>
      </c>
      <c r="L37" s="35">
        <v>0</v>
      </c>
      <c r="M37" s="35" t="e">
        <f>#REF!*(1+L37/100)</f>
        <v>#REF!</v>
      </c>
      <c r="N37" s="34">
        <v>4.0000000000000003E-5</v>
      </c>
      <c r="O37" s="34" t="e">
        <f>ROUND(#REF!*N37,5)</f>
        <v>#REF!</v>
      </c>
      <c r="P37" s="34">
        <v>0</v>
      </c>
      <c r="Q37" s="34" t="e">
        <f>ROUND(#REF!*P37,5)</f>
        <v>#REF!</v>
      </c>
      <c r="R37" s="34"/>
      <c r="S37" s="34"/>
      <c r="T37" s="36">
        <v>0.129</v>
      </c>
      <c r="U37" s="34" t="e">
        <f>ROUND(#REF!*T37,2)</f>
        <v>#REF!</v>
      </c>
      <c r="V37" s="37"/>
      <c r="W37" s="37"/>
      <c r="X37" s="37"/>
      <c r="Y37" s="37"/>
      <c r="Z37" s="37"/>
      <c r="AA37" s="37"/>
      <c r="AB37" s="37"/>
      <c r="AC37" s="37"/>
      <c r="AD37" s="37"/>
      <c r="AE37" s="37" t="s">
        <v>102</v>
      </c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</row>
    <row r="38" spans="1:60" outlineLevel="1">
      <c r="A38" s="249">
        <v>27</v>
      </c>
      <c r="B38" s="250" t="s">
        <v>501</v>
      </c>
      <c r="C38" s="251" t="s">
        <v>502</v>
      </c>
      <c r="D38" s="252" t="s">
        <v>304</v>
      </c>
      <c r="E38" s="253">
        <v>15</v>
      </c>
      <c r="F38" s="320">
        <v>0</v>
      </c>
      <c r="G38" s="254">
        <f t="shared" si="1"/>
        <v>0</v>
      </c>
      <c r="H38" s="35">
        <v>44.53</v>
      </c>
      <c r="I38" s="35" t="e">
        <f>ROUND(#REF!*H38,2)</f>
        <v>#REF!</v>
      </c>
      <c r="J38" s="35">
        <v>64.47</v>
      </c>
      <c r="K38" s="35" t="e">
        <f>ROUND(#REF!*J38,2)</f>
        <v>#REF!</v>
      </c>
      <c r="L38" s="35">
        <v>0</v>
      </c>
      <c r="M38" s="35" t="e">
        <f>#REF!*(1+L38/100)</f>
        <v>#REF!</v>
      </c>
      <c r="N38" s="34">
        <v>5.0000000000000002E-5</v>
      </c>
      <c r="O38" s="34" t="e">
        <f>ROUND(#REF!*N38,5)</f>
        <v>#REF!</v>
      </c>
      <c r="P38" s="34">
        <v>0</v>
      </c>
      <c r="Q38" s="34" t="e">
        <f>ROUND(#REF!*P38,5)</f>
        <v>#REF!</v>
      </c>
      <c r="R38" s="34"/>
      <c r="S38" s="34"/>
      <c r="T38" s="36">
        <v>0.129</v>
      </c>
      <c r="U38" s="34" t="e">
        <f>ROUND(#REF!*T38,2)</f>
        <v>#REF!</v>
      </c>
      <c r="V38" s="37"/>
      <c r="W38" s="37"/>
      <c r="X38" s="37"/>
      <c r="Y38" s="37"/>
      <c r="Z38" s="37"/>
      <c r="AA38" s="37"/>
      <c r="AB38" s="37"/>
      <c r="AC38" s="37"/>
      <c r="AD38" s="37"/>
      <c r="AE38" s="37" t="s">
        <v>102</v>
      </c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</row>
    <row r="39" spans="1:60" outlineLevel="1">
      <c r="A39" s="249">
        <v>28</v>
      </c>
      <c r="B39" s="250" t="s">
        <v>503</v>
      </c>
      <c r="C39" s="251" t="s">
        <v>504</v>
      </c>
      <c r="D39" s="252" t="s">
        <v>304</v>
      </c>
      <c r="E39" s="253">
        <v>20</v>
      </c>
      <c r="F39" s="320">
        <v>0</v>
      </c>
      <c r="G39" s="254">
        <f t="shared" si="1"/>
        <v>0</v>
      </c>
      <c r="H39" s="35">
        <v>0</v>
      </c>
      <c r="I39" s="35" t="e">
        <f>ROUND(#REF!*H39,2)</f>
        <v>#REF!</v>
      </c>
      <c r="J39" s="35">
        <v>270</v>
      </c>
      <c r="K39" s="35" t="e">
        <f>ROUND(#REF!*J39,2)</f>
        <v>#REF!</v>
      </c>
      <c r="L39" s="35">
        <v>0</v>
      </c>
      <c r="M39" s="35" t="e">
        <f>#REF!*(1+L39/100)</f>
        <v>#REF!</v>
      </c>
      <c r="N39" s="34">
        <v>0</v>
      </c>
      <c r="O39" s="34" t="e">
        <f>ROUND(#REF!*N39,5)</f>
        <v>#REF!</v>
      </c>
      <c r="P39" s="34">
        <v>0</v>
      </c>
      <c r="Q39" s="34" t="e">
        <f>ROUND(#REF!*P39,5)</f>
        <v>#REF!</v>
      </c>
      <c r="R39" s="34"/>
      <c r="S39" s="34"/>
      <c r="T39" s="36">
        <v>0</v>
      </c>
      <c r="U39" s="34" t="e">
        <f>ROUND(#REF!*T39,2)</f>
        <v>#REF!</v>
      </c>
      <c r="V39" s="37"/>
      <c r="W39" s="37"/>
      <c r="X39" s="37"/>
      <c r="Y39" s="37"/>
      <c r="Z39" s="37"/>
      <c r="AA39" s="37"/>
      <c r="AB39" s="37"/>
      <c r="AC39" s="37"/>
      <c r="AD39" s="37"/>
      <c r="AE39" s="37" t="s">
        <v>102</v>
      </c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</row>
    <row r="40" spans="1:60" outlineLevel="1">
      <c r="A40" s="249">
        <v>29</v>
      </c>
      <c r="B40" s="250" t="s">
        <v>503</v>
      </c>
      <c r="C40" s="251" t="s">
        <v>505</v>
      </c>
      <c r="D40" s="252" t="s">
        <v>304</v>
      </c>
      <c r="E40" s="253">
        <v>60</v>
      </c>
      <c r="F40" s="320">
        <v>0</v>
      </c>
      <c r="G40" s="254">
        <f t="shared" si="1"/>
        <v>0</v>
      </c>
      <c r="H40" s="35">
        <v>0</v>
      </c>
      <c r="I40" s="35" t="e">
        <f>ROUND(#REF!*H40,2)</f>
        <v>#REF!</v>
      </c>
      <c r="J40" s="35">
        <v>224.5</v>
      </c>
      <c r="K40" s="35" t="e">
        <f>ROUND(#REF!*J40,2)</f>
        <v>#REF!</v>
      </c>
      <c r="L40" s="35">
        <v>0</v>
      </c>
      <c r="M40" s="35" t="e">
        <f>#REF!*(1+L40/100)</f>
        <v>#REF!</v>
      </c>
      <c r="N40" s="34">
        <v>0</v>
      </c>
      <c r="O40" s="34" t="e">
        <f>ROUND(#REF!*N40,5)</f>
        <v>#REF!</v>
      </c>
      <c r="P40" s="34">
        <v>0</v>
      </c>
      <c r="Q40" s="34" t="e">
        <f>ROUND(#REF!*P40,5)</f>
        <v>#REF!</v>
      </c>
      <c r="R40" s="34"/>
      <c r="S40" s="34"/>
      <c r="T40" s="36">
        <v>0</v>
      </c>
      <c r="U40" s="34" t="e">
        <f>ROUND(#REF!*T40,2)</f>
        <v>#REF!</v>
      </c>
      <c r="V40" s="37"/>
      <c r="W40" s="37"/>
      <c r="X40" s="37"/>
      <c r="Y40" s="37"/>
      <c r="Z40" s="37"/>
      <c r="AA40" s="37"/>
      <c r="AB40" s="37"/>
      <c r="AC40" s="37"/>
      <c r="AD40" s="37"/>
      <c r="AE40" s="37" t="s">
        <v>102</v>
      </c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</row>
    <row r="41" spans="1:60" outlineLevel="1">
      <c r="A41" s="249">
        <v>30</v>
      </c>
      <c r="B41" s="250" t="s">
        <v>503</v>
      </c>
      <c r="C41" s="251" t="s">
        <v>506</v>
      </c>
      <c r="D41" s="252" t="s">
        <v>304</v>
      </c>
      <c r="E41" s="253">
        <v>5</v>
      </c>
      <c r="F41" s="320">
        <v>0</v>
      </c>
      <c r="G41" s="254">
        <f t="shared" si="1"/>
        <v>0</v>
      </c>
      <c r="H41" s="35">
        <v>0</v>
      </c>
      <c r="I41" s="35" t="e">
        <f>ROUND(#REF!*H41,2)</f>
        <v>#REF!</v>
      </c>
      <c r="J41" s="35">
        <v>272.5</v>
      </c>
      <c r="K41" s="35" t="e">
        <f>ROUND(#REF!*J41,2)</f>
        <v>#REF!</v>
      </c>
      <c r="L41" s="35">
        <v>0</v>
      </c>
      <c r="M41" s="35" t="e">
        <f>#REF!*(1+L41/100)</f>
        <v>#REF!</v>
      </c>
      <c r="N41" s="34">
        <v>0</v>
      </c>
      <c r="O41" s="34" t="e">
        <f>ROUND(#REF!*N41,5)</f>
        <v>#REF!</v>
      </c>
      <c r="P41" s="34">
        <v>0</v>
      </c>
      <c r="Q41" s="34" t="e">
        <f>ROUND(#REF!*P41,5)</f>
        <v>#REF!</v>
      </c>
      <c r="R41" s="34"/>
      <c r="S41" s="34"/>
      <c r="T41" s="36">
        <v>0</v>
      </c>
      <c r="U41" s="34" t="e">
        <f>ROUND(#REF!*T41,2)</f>
        <v>#REF!</v>
      </c>
      <c r="V41" s="37"/>
      <c r="W41" s="37"/>
      <c r="X41" s="37"/>
      <c r="Y41" s="37"/>
      <c r="Z41" s="37"/>
      <c r="AA41" s="37"/>
      <c r="AB41" s="37"/>
      <c r="AC41" s="37"/>
      <c r="AD41" s="37"/>
      <c r="AE41" s="37" t="s">
        <v>102</v>
      </c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</row>
    <row r="42" spans="1:60" outlineLevel="1">
      <c r="A42" s="249">
        <v>31</v>
      </c>
      <c r="B42" s="250" t="s">
        <v>507</v>
      </c>
      <c r="C42" s="251" t="s">
        <v>508</v>
      </c>
      <c r="D42" s="252" t="s">
        <v>304</v>
      </c>
      <c r="E42" s="253">
        <v>60</v>
      </c>
      <c r="F42" s="320">
        <v>0</v>
      </c>
      <c r="G42" s="254">
        <f t="shared" si="1"/>
        <v>0</v>
      </c>
      <c r="H42" s="35">
        <v>8.09</v>
      </c>
      <c r="I42" s="35" t="e">
        <f>ROUND(#REF!*H42,2)</f>
        <v>#REF!</v>
      </c>
      <c r="J42" s="35">
        <v>197.41</v>
      </c>
      <c r="K42" s="35" t="e">
        <f>ROUND(#REF!*J42,2)</f>
        <v>#REF!</v>
      </c>
      <c r="L42" s="35">
        <v>0</v>
      </c>
      <c r="M42" s="35" t="e">
        <f>#REF!*(1+L42/100)</f>
        <v>#REF!</v>
      </c>
      <c r="N42" s="34">
        <v>2.7999999999999998E-4</v>
      </c>
      <c r="O42" s="34" t="e">
        <f>ROUND(#REF!*N42,5)</f>
        <v>#REF!</v>
      </c>
      <c r="P42" s="34">
        <v>0</v>
      </c>
      <c r="Q42" s="34" t="e">
        <f>ROUND(#REF!*P42,5)</f>
        <v>#REF!</v>
      </c>
      <c r="R42" s="34"/>
      <c r="S42" s="34"/>
      <c r="T42" s="36">
        <v>0.36516999999999999</v>
      </c>
      <c r="U42" s="34" t="e">
        <f>ROUND(#REF!*T42,2)</f>
        <v>#REF!</v>
      </c>
      <c r="V42" s="37"/>
      <c r="W42" s="37"/>
      <c r="X42" s="37"/>
      <c r="Y42" s="37"/>
      <c r="Z42" s="37"/>
      <c r="AA42" s="37"/>
      <c r="AB42" s="37"/>
      <c r="AC42" s="37"/>
      <c r="AD42" s="37"/>
      <c r="AE42" s="37" t="s">
        <v>102</v>
      </c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</row>
    <row r="43" spans="1:60" outlineLevel="1">
      <c r="A43" s="249">
        <v>32</v>
      </c>
      <c r="B43" s="250" t="s">
        <v>509</v>
      </c>
      <c r="C43" s="251" t="s">
        <v>510</v>
      </c>
      <c r="D43" s="252" t="s">
        <v>304</v>
      </c>
      <c r="E43" s="253">
        <v>5</v>
      </c>
      <c r="F43" s="320">
        <v>0</v>
      </c>
      <c r="G43" s="254">
        <f t="shared" si="1"/>
        <v>0</v>
      </c>
      <c r="H43" s="35">
        <v>8.09</v>
      </c>
      <c r="I43" s="35" t="e">
        <f>ROUND(#REF!*H43,2)</f>
        <v>#REF!</v>
      </c>
      <c r="J43" s="35">
        <v>215.91</v>
      </c>
      <c r="K43" s="35" t="e">
        <f>ROUND(#REF!*J43,2)</f>
        <v>#REF!</v>
      </c>
      <c r="L43" s="35">
        <v>0</v>
      </c>
      <c r="M43" s="35" t="e">
        <f>#REF!*(1+L43/100)</f>
        <v>#REF!</v>
      </c>
      <c r="N43" s="34">
        <v>2.7999999999999998E-4</v>
      </c>
      <c r="O43" s="34" t="e">
        <f>ROUND(#REF!*N43,5)</f>
        <v>#REF!</v>
      </c>
      <c r="P43" s="34">
        <v>0</v>
      </c>
      <c r="Q43" s="34" t="e">
        <f>ROUND(#REF!*P43,5)</f>
        <v>#REF!</v>
      </c>
      <c r="R43" s="34"/>
      <c r="S43" s="34"/>
      <c r="T43" s="36">
        <v>0.40018999999999999</v>
      </c>
      <c r="U43" s="34" t="e">
        <f>ROUND(#REF!*T43,2)</f>
        <v>#REF!</v>
      </c>
      <c r="V43" s="37"/>
      <c r="W43" s="37"/>
      <c r="X43" s="37"/>
      <c r="Y43" s="37"/>
      <c r="Z43" s="37"/>
      <c r="AA43" s="37"/>
      <c r="AB43" s="37"/>
      <c r="AC43" s="37"/>
      <c r="AD43" s="37"/>
      <c r="AE43" s="37" t="s">
        <v>102</v>
      </c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</row>
    <row r="44" spans="1:60" ht="20" outlineLevel="1">
      <c r="A44" s="249">
        <v>33</v>
      </c>
      <c r="B44" s="250" t="s">
        <v>511</v>
      </c>
      <c r="C44" s="251" t="s">
        <v>512</v>
      </c>
      <c r="D44" s="252" t="s">
        <v>304</v>
      </c>
      <c r="E44" s="253">
        <v>65</v>
      </c>
      <c r="F44" s="320">
        <v>0</v>
      </c>
      <c r="G44" s="254">
        <f t="shared" si="1"/>
        <v>0</v>
      </c>
      <c r="H44" s="35">
        <v>0</v>
      </c>
      <c r="I44" s="35" t="e">
        <f>ROUND(#REF!*H44,2)</f>
        <v>#REF!</v>
      </c>
      <c r="J44" s="35">
        <v>41</v>
      </c>
      <c r="K44" s="35" t="e">
        <f>ROUND(#REF!*J44,2)</f>
        <v>#REF!</v>
      </c>
      <c r="L44" s="35">
        <v>0</v>
      </c>
      <c r="M44" s="35" t="e">
        <f>#REF!*(1+L44/100)</f>
        <v>#REF!</v>
      </c>
      <c r="N44" s="34">
        <v>0</v>
      </c>
      <c r="O44" s="34" t="e">
        <f>ROUND(#REF!*N44,5)</f>
        <v>#REF!</v>
      </c>
      <c r="P44" s="34">
        <v>0</v>
      </c>
      <c r="Q44" s="34" t="e">
        <f>ROUND(#REF!*P44,5)</f>
        <v>#REF!</v>
      </c>
      <c r="R44" s="34"/>
      <c r="S44" s="34"/>
      <c r="T44" s="36">
        <v>8.2000000000000003E-2</v>
      </c>
      <c r="U44" s="34" t="e">
        <f>ROUND(#REF!*T44,2)</f>
        <v>#REF!</v>
      </c>
      <c r="V44" s="37"/>
      <c r="W44" s="37"/>
      <c r="X44" s="37"/>
      <c r="Y44" s="37"/>
      <c r="Z44" s="37"/>
      <c r="AA44" s="37"/>
      <c r="AB44" s="37"/>
      <c r="AC44" s="37"/>
      <c r="AD44" s="37"/>
      <c r="AE44" s="37" t="s">
        <v>102</v>
      </c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</row>
    <row r="45" spans="1:60" outlineLevel="1">
      <c r="A45" s="249">
        <v>34</v>
      </c>
      <c r="B45" s="250" t="s">
        <v>513</v>
      </c>
      <c r="C45" s="251" t="s">
        <v>514</v>
      </c>
      <c r="D45" s="252" t="s">
        <v>101</v>
      </c>
      <c r="E45" s="253">
        <v>1</v>
      </c>
      <c r="F45" s="320">
        <v>0</v>
      </c>
      <c r="G45" s="254">
        <f t="shared" si="1"/>
        <v>0</v>
      </c>
      <c r="H45" s="35">
        <v>217</v>
      </c>
      <c r="I45" s="35" t="e">
        <f>ROUND(#REF!*H45,2)</f>
        <v>#REF!</v>
      </c>
      <c r="J45" s="35">
        <v>0</v>
      </c>
      <c r="K45" s="35" t="e">
        <f>ROUND(#REF!*J45,2)</f>
        <v>#REF!</v>
      </c>
      <c r="L45" s="35">
        <v>0</v>
      </c>
      <c r="M45" s="35" t="e">
        <f>#REF!*(1+L45/100)</f>
        <v>#REF!</v>
      </c>
      <c r="N45" s="34">
        <v>1.3999999999999999E-4</v>
      </c>
      <c r="O45" s="34" t="e">
        <f>ROUND(#REF!*N45,5)</f>
        <v>#REF!</v>
      </c>
      <c r="P45" s="34">
        <v>0</v>
      </c>
      <c r="Q45" s="34" t="e">
        <f>ROUND(#REF!*P45,5)</f>
        <v>#REF!</v>
      </c>
      <c r="R45" s="34"/>
      <c r="S45" s="34"/>
      <c r="T45" s="36">
        <v>0</v>
      </c>
      <c r="U45" s="34" t="e">
        <f>ROUND(#REF!*T45,2)</f>
        <v>#REF!</v>
      </c>
      <c r="V45" s="37"/>
      <c r="W45" s="37"/>
      <c r="X45" s="37"/>
      <c r="Y45" s="37"/>
      <c r="Z45" s="37"/>
      <c r="AA45" s="37"/>
      <c r="AB45" s="37"/>
      <c r="AC45" s="37"/>
      <c r="AD45" s="37"/>
      <c r="AE45" s="37" t="s">
        <v>113</v>
      </c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</row>
    <row r="46" spans="1:60" outlineLevel="1">
      <c r="A46" s="249">
        <v>35</v>
      </c>
      <c r="B46" s="250" t="s">
        <v>513</v>
      </c>
      <c r="C46" s="251" t="s">
        <v>515</v>
      </c>
      <c r="D46" s="252" t="s">
        <v>101</v>
      </c>
      <c r="E46" s="253">
        <v>1</v>
      </c>
      <c r="F46" s="320">
        <v>0</v>
      </c>
      <c r="G46" s="254">
        <f t="shared" si="1"/>
        <v>0</v>
      </c>
      <c r="H46" s="35">
        <v>311</v>
      </c>
      <c r="I46" s="35" t="e">
        <f>ROUND(#REF!*H46,2)</f>
        <v>#REF!</v>
      </c>
      <c r="J46" s="35">
        <v>0</v>
      </c>
      <c r="K46" s="35" t="e">
        <f>ROUND(#REF!*J46,2)</f>
        <v>#REF!</v>
      </c>
      <c r="L46" s="35">
        <v>0</v>
      </c>
      <c r="M46" s="35" t="e">
        <f>#REF!*(1+L46/100)</f>
        <v>#REF!</v>
      </c>
      <c r="N46" s="34">
        <v>1.3999999999999999E-4</v>
      </c>
      <c r="O46" s="34" t="e">
        <f>ROUND(#REF!*N46,5)</f>
        <v>#REF!</v>
      </c>
      <c r="P46" s="34">
        <v>0</v>
      </c>
      <c r="Q46" s="34" t="e">
        <f>ROUND(#REF!*P46,5)</f>
        <v>#REF!</v>
      </c>
      <c r="R46" s="34"/>
      <c r="S46" s="34"/>
      <c r="T46" s="36">
        <v>0</v>
      </c>
      <c r="U46" s="34" t="e">
        <f>ROUND(#REF!*T46,2)</f>
        <v>#REF!</v>
      </c>
      <c r="V46" s="37"/>
      <c r="W46" s="37"/>
      <c r="X46" s="37"/>
      <c r="Y46" s="37"/>
      <c r="Z46" s="37"/>
      <c r="AA46" s="37"/>
      <c r="AB46" s="37"/>
      <c r="AC46" s="37"/>
      <c r="AD46" s="37"/>
      <c r="AE46" s="37" t="s">
        <v>113</v>
      </c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</row>
    <row r="47" spans="1:60" outlineLevel="1">
      <c r="A47" s="249">
        <v>36</v>
      </c>
      <c r="B47" s="250" t="s">
        <v>513</v>
      </c>
      <c r="C47" s="251" t="s">
        <v>516</v>
      </c>
      <c r="D47" s="252" t="s">
        <v>101</v>
      </c>
      <c r="E47" s="253">
        <v>3</v>
      </c>
      <c r="F47" s="320">
        <v>0</v>
      </c>
      <c r="G47" s="254">
        <f t="shared" si="1"/>
        <v>0</v>
      </c>
      <c r="H47" s="35">
        <v>315</v>
      </c>
      <c r="I47" s="35" t="e">
        <f>ROUND(#REF!*H47,2)</f>
        <v>#REF!</v>
      </c>
      <c r="J47" s="35">
        <v>0</v>
      </c>
      <c r="K47" s="35" t="e">
        <f>ROUND(#REF!*J47,2)</f>
        <v>#REF!</v>
      </c>
      <c r="L47" s="35">
        <v>0</v>
      </c>
      <c r="M47" s="35" t="e">
        <f>#REF!*(1+L47/100)</f>
        <v>#REF!</v>
      </c>
      <c r="N47" s="34">
        <v>3.1E-4</v>
      </c>
      <c r="O47" s="34" t="e">
        <f>ROUND(#REF!*N47,5)</f>
        <v>#REF!</v>
      </c>
      <c r="P47" s="34">
        <v>0</v>
      </c>
      <c r="Q47" s="34" t="e">
        <f>ROUND(#REF!*P47,5)</f>
        <v>#REF!</v>
      </c>
      <c r="R47" s="34"/>
      <c r="S47" s="34"/>
      <c r="T47" s="36">
        <v>0</v>
      </c>
      <c r="U47" s="34" t="e">
        <f>ROUND(#REF!*T47,2)</f>
        <v>#REF!</v>
      </c>
      <c r="V47" s="37"/>
      <c r="W47" s="37"/>
      <c r="X47" s="37"/>
      <c r="Y47" s="37"/>
      <c r="Z47" s="37"/>
      <c r="AA47" s="37"/>
      <c r="AB47" s="37"/>
      <c r="AC47" s="37"/>
      <c r="AD47" s="37"/>
      <c r="AE47" s="37" t="s">
        <v>113</v>
      </c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</row>
    <row r="48" spans="1:60" outlineLevel="1">
      <c r="A48" s="249">
        <v>37</v>
      </c>
      <c r="B48" s="250" t="s">
        <v>517</v>
      </c>
      <c r="C48" s="251" t="s">
        <v>518</v>
      </c>
      <c r="D48" s="252" t="s">
        <v>101</v>
      </c>
      <c r="E48" s="253">
        <v>1</v>
      </c>
      <c r="F48" s="320">
        <v>0</v>
      </c>
      <c r="G48" s="254">
        <f t="shared" si="1"/>
        <v>0</v>
      </c>
      <c r="H48" s="35">
        <v>350</v>
      </c>
      <c r="I48" s="35" t="e">
        <f>ROUND(#REF!*H48,2)</f>
        <v>#REF!</v>
      </c>
      <c r="J48" s="35">
        <v>0</v>
      </c>
      <c r="K48" s="35" t="e">
        <f>ROUND(#REF!*J48,2)</f>
        <v>#REF!</v>
      </c>
      <c r="L48" s="35">
        <v>0</v>
      </c>
      <c r="M48" s="35" t="e">
        <f>#REF!*(1+L48/100)</f>
        <v>#REF!</v>
      </c>
      <c r="N48" s="34">
        <v>1.4999999999999999E-4</v>
      </c>
      <c r="O48" s="34" t="e">
        <f>ROUND(#REF!*N48,5)</f>
        <v>#REF!</v>
      </c>
      <c r="P48" s="34">
        <v>0</v>
      </c>
      <c r="Q48" s="34" t="e">
        <f>ROUND(#REF!*P48,5)</f>
        <v>#REF!</v>
      </c>
      <c r="R48" s="34"/>
      <c r="S48" s="34"/>
      <c r="T48" s="36">
        <v>0</v>
      </c>
      <c r="U48" s="34" t="e">
        <f>ROUND(#REF!*T48,2)</f>
        <v>#REF!</v>
      </c>
      <c r="V48" s="37"/>
      <c r="W48" s="37"/>
      <c r="X48" s="37"/>
      <c r="Y48" s="37"/>
      <c r="Z48" s="37"/>
      <c r="AA48" s="37"/>
      <c r="AB48" s="37"/>
      <c r="AC48" s="37"/>
      <c r="AD48" s="37"/>
      <c r="AE48" s="37" t="s">
        <v>113</v>
      </c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</row>
    <row r="49" spans="1:60" outlineLevel="1">
      <c r="A49" s="249">
        <v>38</v>
      </c>
      <c r="B49" s="250" t="s">
        <v>503</v>
      </c>
      <c r="C49" s="251" t="s">
        <v>519</v>
      </c>
      <c r="D49" s="252" t="s">
        <v>101</v>
      </c>
      <c r="E49" s="253">
        <v>1</v>
      </c>
      <c r="F49" s="320">
        <v>0</v>
      </c>
      <c r="G49" s="254">
        <f t="shared" si="1"/>
        <v>0</v>
      </c>
      <c r="H49" s="35">
        <v>501.87</v>
      </c>
      <c r="I49" s="35" t="e">
        <f>ROUND(#REF!*H49,2)</f>
        <v>#REF!</v>
      </c>
      <c r="J49" s="35">
        <v>748.13</v>
      </c>
      <c r="K49" s="35" t="e">
        <f>ROUND(#REF!*J49,2)</f>
        <v>#REF!</v>
      </c>
      <c r="L49" s="35">
        <v>0</v>
      </c>
      <c r="M49" s="35" t="e">
        <f>#REF!*(1+L49/100)</f>
        <v>#REF!</v>
      </c>
      <c r="N49" s="34">
        <v>2.15E-3</v>
      </c>
      <c r="O49" s="34" t="e">
        <f>ROUND(#REF!*N49,5)</f>
        <v>#REF!</v>
      </c>
      <c r="P49" s="34">
        <v>0</v>
      </c>
      <c r="Q49" s="34" t="e">
        <f>ROUND(#REF!*P49,5)</f>
        <v>#REF!</v>
      </c>
      <c r="R49" s="34"/>
      <c r="S49" s="34"/>
      <c r="T49" s="36">
        <v>0.372</v>
      </c>
      <c r="U49" s="34" t="e">
        <f>ROUND(#REF!*T49,2)</f>
        <v>#REF!</v>
      </c>
      <c r="V49" s="37"/>
      <c r="W49" s="37"/>
      <c r="X49" s="37"/>
      <c r="Y49" s="37"/>
      <c r="Z49" s="37"/>
      <c r="AA49" s="37"/>
      <c r="AB49" s="37"/>
      <c r="AC49" s="37"/>
      <c r="AD49" s="37"/>
      <c r="AE49" s="37" t="s">
        <v>102</v>
      </c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</row>
    <row r="50" spans="1:60" outlineLevel="1">
      <c r="A50" s="249">
        <v>39</v>
      </c>
      <c r="B50" s="250" t="s">
        <v>520</v>
      </c>
      <c r="C50" s="251" t="s">
        <v>521</v>
      </c>
      <c r="D50" s="252" t="s">
        <v>101</v>
      </c>
      <c r="E50" s="253">
        <v>1</v>
      </c>
      <c r="F50" s="320">
        <v>0</v>
      </c>
      <c r="G50" s="254">
        <f t="shared" si="1"/>
        <v>0</v>
      </c>
      <c r="H50" s="35">
        <v>239.58</v>
      </c>
      <c r="I50" s="35" t="e">
        <f>ROUND(#REF!*H50,2)</f>
        <v>#REF!</v>
      </c>
      <c r="J50" s="35">
        <v>213.92</v>
      </c>
      <c r="K50" s="35" t="e">
        <f>ROUND(#REF!*J50,2)</f>
        <v>#REF!</v>
      </c>
      <c r="L50" s="35">
        <v>0</v>
      </c>
      <c r="M50" s="35" t="e">
        <f>#REF!*(1+L50/100)</f>
        <v>#REF!</v>
      </c>
      <c r="N50" s="34">
        <v>1.9400000000000001E-3</v>
      </c>
      <c r="O50" s="34" t="e">
        <f>ROUND(#REF!*N50,5)</f>
        <v>#REF!</v>
      </c>
      <c r="P50" s="34">
        <v>0</v>
      </c>
      <c r="Q50" s="34" t="e">
        <f>ROUND(#REF!*P50,5)</f>
        <v>#REF!</v>
      </c>
      <c r="R50" s="34"/>
      <c r="S50" s="34"/>
      <c r="T50" s="36">
        <v>0.39300000000000002</v>
      </c>
      <c r="U50" s="34" t="e">
        <f>ROUND(#REF!*T50,2)</f>
        <v>#REF!</v>
      </c>
      <c r="V50" s="37"/>
      <c r="W50" s="37"/>
      <c r="X50" s="37"/>
      <c r="Y50" s="37"/>
      <c r="Z50" s="37"/>
      <c r="AA50" s="37"/>
      <c r="AB50" s="37"/>
      <c r="AC50" s="37"/>
      <c r="AD50" s="37"/>
      <c r="AE50" s="37" t="s">
        <v>102</v>
      </c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</row>
    <row r="51" spans="1:60" outlineLevel="1">
      <c r="A51" s="249">
        <v>40</v>
      </c>
      <c r="B51" s="250" t="s">
        <v>522</v>
      </c>
      <c r="C51" s="251" t="s">
        <v>523</v>
      </c>
      <c r="D51" s="252" t="s">
        <v>101</v>
      </c>
      <c r="E51" s="253">
        <v>5</v>
      </c>
      <c r="F51" s="320">
        <v>0</v>
      </c>
      <c r="G51" s="254">
        <f t="shared" si="1"/>
        <v>0</v>
      </c>
      <c r="H51" s="35">
        <v>3.92</v>
      </c>
      <c r="I51" s="35" t="e">
        <f>ROUND(#REF!*H51,2)</f>
        <v>#REF!</v>
      </c>
      <c r="J51" s="35">
        <v>89.88</v>
      </c>
      <c r="K51" s="35" t="e">
        <f>ROUND(#REF!*J51,2)</f>
        <v>#REF!</v>
      </c>
      <c r="L51" s="35">
        <v>0</v>
      </c>
      <c r="M51" s="35" t="e">
        <f>#REF!*(1+L51/100)</f>
        <v>#REF!</v>
      </c>
      <c r="N51" s="34">
        <v>0</v>
      </c>
      <c r="O51" s="34" t="e">
        <f>ROUND(#REF!*N51,5)</f>
        <v>#REF!</v>
      </c>
      <c r="P51" s="34">
        <v>0</v>
      </c>
      <c r="Q51" s="34" t="e">
        <f>ROUND(#REF!*P51,5)</f>
        <v>#REF!</v>
      </c>
      <c r="R51" s="34"/>
      <c r="S51" s="34"/>
      <c r="T51" s="36">
        <v>0.16500000000000001</v>
      </c>
      <c r="U51" s="34" t="e">
        <f>ROUND(#REF!*T51,2)</f>
        <v>#REF!</v>
      </c>
      <c r="V51" s="37"/>
      <c r="W51" s="37"/>
      <c r="X51" s="37"/>
      <c r="Y51" s="37"/>
      <c r="Z51" s="37"/>
      <c r="AA51" s="37"/>
      <c r="AB51" s="37"/>
      <c r="AC51" s="37"/>
      <c r="AD51" s="37"/>
      <c r="AE51" s="37" t="s">
        <v>102</v>
      </c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</row>
    <row r="52" spans="1:60" outlineLevel="1">
      <c r="A52" s="249">
        <v>41</v>
      </c>
      <c r="B52" s="250" t="s">
        <v>524</v>
      </c>
      <c r="C52" s="251" t="s">
        <v>525</v>
      </c>
      <c r="D52" s="252" t="s">
        <v>101</v>
      </c>
      <c r="E52" s="253">
        <v>1</v>
      </c>
      <c r="F52" s="320">
        <v>0</v>
      </c>
      <c r="G52" s="254">
        <f t="shared" si="1"/>
        <v>0</v>
      </c>
      <c r="H52" s="35">
        <v>5.22</v>
      </c>
      <c r="I52" s="35" t="e">
        <f>ROUND(#REF!*H52,2)</f>
        <v>#REF!</v>
      </c>
      <c r="J52" s="35">
        <v>112.78</v>
      </c>
      <c r="K52" s="35" t="e">
        <f>ROUND(#REF!*J52,2)</f>
        <v>#REF!</v>
      </c>
      <c r="L52" s="35">
        <v>0</v>
      </c>
      <c r="M52" s="35" t="e">
        <f>#REF!*(1+L52/100)</f>
        <v>#REF!</v>
      </c>
      <c r="N52" s="34">
        <v>0</v>
      </c>
      <c r="O52" s="34" t="e">
        <f>ROUND(#REF!*N52,5)</f>
        <v>#REF!</v>
      </c>
      <c r="P52" s="34">
        <v>0</v>
      </c>
      <c r="Q52" s="34" t="e">
        <f>ROUND(#REF!*P52,5)</f>
        <v>#REF!</v>
      </c>
      <c r="R52" s="34"/>
      <c r="S52" s="34"/>
      <c r="T52" s="36">
        <v>0.20699999999999999</v>
      </c>
      <c r="U52" s="34" t="e">
        <f>ROUND(#REF!*T52,2)</f>
        <v>#REF!</v>
      </c>
      <c r="V52" s="37"/>
      <c r="W52" s="37"/>
      <c r="X52" s="37"/>
      <c r="Y52" s="37"/>
      <c r="Z52" s="37"/>
      <c r="AA52" s="37"/>
      <c r="AB52" s="37"/>
      <c r="AC52" s="37"/>
      <c r="AD52" s="37"/>
      <c r="AE52" s="37" t="s">
        <v>102</v>
      </c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</row>
    <row r="53" spans="1:60" outlineLevel="1">
      <c r="A53" s="249">
        <v>42</v>
      </c>
      <c r="B53" s="250" t="s">
        <v>526</v>
      </c>
      <c r="C53" s="251" t="s">
        <v>527</v>
      </c>
      <c r="D53" s="252" t="s">
        <v>101</v>
      </c>
      <c r="E53" s="253">
        <v>1</v>
      </c>
      <c r="F53" s="320">
        <v>0</v>
      </c>
      <c r="G53" s="254">
        <f t="shared" si="1"/>
        <v>0</v>
      </c>
      <c r="H53" s="35">
        <v>1439.8</v>
      </c>
      <c r="I53" s="35" t="e">
        <f>ROUND(#REF!*H53,2)</f>
        <v>#REF!</v>
      </c>
      <c r="J53" s="35">
        <v>119.20000000000005</v>
      </c>
      <c r="K53" s="35" t="e">
        <f>ROUND(#REF!*J53,2)</f>
        <v>#REF!</v>
      </c>
      <c r="L53" s="35">
        <v>0</v>
      </c>
      <c r="M53" s="35" t="e">
        <f>#REF!*(1+L53/100)</f>
        <v>#REF!</v>
      </c>
      <c r="N53" s="34">
        <v>2.5000000000000001E-3</v>
      </c>
      <c r="O53" s="34" t="e">
        <f>ROUND(#REF!*N53,5)</f>
        <v>#REF!</v>
      </c>
      <c r="P53" s="34">
        <v>0</v>
      </c>
      <c r="Q53" s="34" t="e">
        <f>ROUND(#REF!*P53,5)</f>
        <v>#REF!</v>
      </c>
      <c r="R53" s="34"/>
      <c r="S53" s="34"/>
      <c r="T53" s="36">
        <v>0.219</v>
      </c>
      <c r="U53" s="34" t="e">
        <f>ROUND(#REF!*T53,2)</f>
        <v>#REF!</v>
      </c>
      <c r="V53" s="37"/>
      <c r="W53" s="37"/>
      <c r="X53" s="37"/>
      <c r="Y53" s="37"/>
      <c r="Z53" s="37"/>
      <c r="AA53" s="37"/>
      <c r="AB53" s="37"/>
      <c r="AC53" s="37"/>
      <c r="AD53" s="37"/>
      <c r="AE53" s="37" t="s">
        <v>102</v>
      </c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</row>
    <row r="54" spans="1:60" outlineLevel="1">
      <c r="A54" s="249">
        <v>43</v>
      </c>
      <c r="B54" s="250" t="s">
        <v>528</v>
      </c>
      <c r="C54" s="251" t="s">
        <v>529</v>
      </c>
      <c r="D54" s="252" t="s">
        <v>530</v>
      </c>
      <c r="E54" s="253">
        <v>1</v>
      </c>
      <c r="F54" s="320">
        <v>0</v>
      </c>
      <c r="G54" s="254">
        <f t="shared" si="1"/>
        <v>0</v>
      </c>
      <c r="H54" s="35">
        <v>150.91</v>
      </c>
      <c r="I54" s="35" t="e">
        <f>ROUND(#REF!*H54,2)</f>
        <v>#REF!</v>
      </c>
      <c r="J54" s="35">
        <v>130.09</v>
      </c>
      <c r="K54" s="35" t="e">
        <f>ROUND(#REF!*J54,2)</f>
        <v>#REF!</v>
      </c>
      <c r="L54" s="35">
        <v>0</v>
      </c>
      <c r="M54" s="35" t="e">
        <f>#REF!*(1+L54/100)</f>
        <v>#REF!</v>
      </c>
      <c r="N54" s="34">
        <v>5.2999999999999998E-4</v>
      </c>
      <c r="O54" s="34" t="e">
        <f>ROUND(#REF!*N54,5)</f>
        <v>#REF!</v>
      </c>
      <c r="P54" s="34">
        <v>0</v>
      </c>
      <c r="Q54" s="34" t="e">
        <f>ROUND(#REF!*P54,5)</f>
        <v>#REF!</v>
      </c>
      <c r="R54" s="34"/>
      <c r="S54" s="34"/>
      <c r="T54" s="36">
        <v>0.23899999999999999</v>
      </c>
      <c r="U54" s="34" t="e">
        <f>ROUND(#REF!*T54,2)</f>
        <v>#REF!</v>
      </c>
      <c r="V54" s="37"/>
      <c r="W54" s="37"/>
      <c r="X54" s="37"/>
      <c r="Y54" s="37"/>
      <c r="Z54" s="37"/>
      <c r="AA54" s="37"/>
      <c r="AB54" s="37"/>
      <c r="AC54" s="37"/>
      <c r="AD54" s="37"/>
      <c r="AE54" s="37" t="s">
        <v>102</v>
      </c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</row>
    <row r="55" spans="1:60" ht="20" outlineLevel="1">
      <c r="A55" s="249">
        <v>44</v>
      </c>
      <c r="B55" s="250" t="s">
        <v>513</v>
      </c>
      <c r="C55" s="251" t="s">
        <v>531</v>
      </c>
      <c r="D55" s="252" t="s">
        <v>101</v>
      </c>
      <c r="E55" s="253">
        <v>1</v>
      </c>
      <c r="F55" s="320">
        <v>0</v>
      </c>
      <c r="G55" s="254">
        <f t="shared" si="1"/>
        <v>0</v>
      </c>
      <c r="H55" s="35">
        <v>2922</v>
      </c>
      <c r="I55" s="35" t="e">
        <f>ROUND(#REF!*H55,2)</f>
        <v>#REF!</v>
      </c>
      <c r="J55" s="35">
        <v>0</v>
      </c>
      <c r="K55" s="35" t="e">
        <f>ROUND(#REF!*J55,2)</f>
        <v>#REF!</v>
      </c>
      <c r="L55" s="35">
        <v>0</v>
      </c>
      <c r="M55" s="35" t="e">
        <f>#REF!*(1+L55/100)</f>
        <v>#REF!</v>
      </c>
      <c r="N55" s="34">
        <v>5.4999999999999997E-3</v>
      </c>
      <c r="O55" s="34" t="e">
        <f>ROUND(#REF!*N55,5)</f>
        <v>#REF!</v>
      </c>
      <c r="P55" s="34">
        <v>0</v>
      </c>
      <c r="Q55" s="34" t="e">
        <f>ROUND(#REF!*P55,5)</f>
        <v>#REF!</v>
      </c>
      <c r="R55" s="34"/>
      <c r="S55" s="34"/>
      <c r="T55" s="36">
        <v>0</v>
      </c>
      <c r="U55" s="34" t="e">
        <f>ROUND(#REF!*T55,2)</f>
        <v>#REF!</v>
      </c>
      <c r="V55" s="37"/>
      <c r="W55" s="37"/>
      <c r="X55" s="37"/>
      <c r="Y55" s="37"/>
      <c r="Z55" s="37"/>
      <c r="AA55" s="37"/>
      <c r="AB55" s="37"/>
      <c r="AC55" s="37"/>
      <c r="AD55" s="37"/>
      <c r="AE55" s="37" t="s">
        <v>113</v>
      </c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</row>
    <row r="56" spans="1:60" outlineLevel="1">
      <c r="A56" s="249">
        <v>45</v>
      </c>
      <c r="B56" s="250" t="s">
        <v>532</v>
      </c>
      <c r="C56" s="251" t="s">
        <v>533</v>
      </c>
      <c r="D56" s="252" t="s">
        <v>101</v>
      </c>
      <c r="E56" s="253">
        <v>1</v>
      </c>
      <c r="F56" s="320">
        <v>0</v>
      </c>
      <c r="G56" s="254">
        <f t="shared" si="1"/>
        <v>0</v>
      </c>
      <c r="H56" s="35">
        <v>268.17</v>
      </c>
      <c r="I56" s="35" t="e">
        <f>ROUND(#REF!*H56,2)</f>
        <v>#REF!</v>
      </c>
      <c r="J56" s="35">
        <v>89.829999999999984</v>
      </c>
      <c r="K56" s="35" t="e">
        <f>ROUND(#REF!*J56,2)</f>
        <v>#REF!</v>
      </c>
      <c r="L56" s="35">
        <v>0</v>
      </c>
      <c r="M56" s="35" t="e">
        <f>#REF!*(1+L56/100)</f>
        <v>#REF!</v>
      </c>
      <c r="N56" s="34">
        <v>1.1E-4</v>
      </c>
      <c r="O56" s="34" t="e">
        <f>ROUND(#REF!*N56,5)</f>
        <v>#REF!</v>
      </c>
      <c r="P56" s="34">
        <v>0</v>
      </c>
      <c r="Q56" s="34" t="e">
        <f>ROUND(#REF!*P56,5)</f>
        <v>#REF!</v>
      </c>
      <c r="R56" s="34"/>
      <c r="S56" s="34"/>
      <c r="T56" s="36">
        <v>0.16500000000000001</v>
      </c>
      <c r="U56" s="34" t="e">
        <f>ROUND(#REF!*T56,2)</f>
        <v>#REF!</v>
      </c>
      <c r="V56" s="37"/>
      <c r="W56" s="37"/>
      <c r="X56" s="37"/>
      <c r="Y56" s="37"/>
      <c r="Z56" s="37"/>
      <c r="AA56" s="37"/>
      <c r="AB56" s="37"/>
      <c r="AC56" s="37"/>
      <c r="AD56" s="37"/>
      <c r="AE56" s="37" t="s">
        <v>102</v>
      </c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</row>
    <row r="57" spans="1:60" outlineLevel="1">
      <c r="A57" s="249">
        <v>46</v>
      </c>
      <c r="B57" s="250" t="s">
        <v>534</v>
      </c>
      <c r="C57" s="251" t="s">
        <v>535</v>
      </c>
      <c r="D57" s="252" t="s">
        <v>101</v>
      </c>
      <c r="E57" s="253">
        <v>1</v>
      </c>
      <c r="F57" s="320">
        <v>0</v>
      </c>
      <c r="G57" s="254">
        <f t="shared" si="1"/>
        <v>0</v>
      </c>
      <c r="H57" s="35">
        <v>190</v>
      </c>
      <c r="I57" s="35" t="e">
        <f>ROUND(#REF!*H57,2)</f>
        <v>#REF!</v>
      </c>
      <c r="J57" s="35">
        <v>0</v>
      </c>
      <c r="K57" s="35" t="e">
        <f>ROUND(#REF!*J57,2)</f>
        <v>#REF!</v>
      </c>
      <c r="L57" s="35">
        <v>0</v>
      </c>
      <c r="M57" s="35" t="e">
        <f>#REF!*(1+L57/100)</f>
        <v>#REF!</v>
      </c>
      <c r="N57" s="34">
        <v>2.9999999999999997E-4</v>
      </c>
      <c r="O57" s="34" t="e">
        <f>ROUND(#REF!*N57,5)</f>
        <v>#REF!</v>
      </c>
      <c r="P57" s="34">
        <v>0</v>
      </c>
      <c r="Q57" s="34" t="e">
        <f>ROUND(#REF!*P57,5)</f>
        <v>#REF!</v>
      </c>
      <c r="R57" s="34"/>
      <c r="S57" s="34"/>
      <c r="T57" s="36">
        <v>0</v>
      </c>
      <c r="U57" s="34" t="e">
        <f>ROUND(#REF!*T57,2)</f>
        <v>#REF!</v>
      </c>
      <c r="V57" s="37"/>
      <c r="W57" s="37"/>
      <c r="X57" s="37"/>
      <c r="Y57" s="37"/>
      <c r="Z57" s="37"/>
      <c r="AA57" s="37"/>
      <c r="AB57" s="37"/>
      <c r="AC57" s="37"/>
      <c r="AD57" s="37"/>
      <c r="AE57" s="37" t="s">
        <v>113</v>
      </c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</row>
    <row r="58" spans="1:60" outlineLevel="1">
      <c r="A58" s="249">
        <v>47</v>
      </c>
      <c r="B58" s="250" t="s">
        <v>536</v>
      </c>
      <c r="C58" s="251" t="s">
        <v>537</v>
      </c>
      <c r="D58" s="252" t="s">
        <v>101</v>
      </c>
      <c r="E58" s="253">
        <v>2</v>
      </c>
      <c r="F58" s="320">
        <v>0</v>
      </c>
      <c r="G58" s="254">
        <f t="shared" si="1"/>
        <v>0</v>
      </c>
      <c r="H58" s="35">
        <v>0</v>
      </c>
      <c r="I58" s="35" t="e">
        <f>ROUND(#REF!*H58,2)</f>
        <v>#REF!</v>
      </c>
      <c r="J58" s="35">
        <v>89.9</v>
      </c>
      <c r="K58" s="35" t="e">
        <f>ROUND(#REF!*J58,2)</f>
        <v>#REF!</v>
      </c>
      <c r="L58" s="35">
        <v>0</v>
      </c>
      <c r="M58" s="35" t="e">
        <f>#REF!*(1+L58/100)</f>
        <v>#REF!</v>
      </c>
      <c r="N58" s="34">
        <v>0</v>
      </c>
      <c r="O58" s="34" t="e">
        <f>ROUND(#REF!*N58,5)</f>
        <v>#REF!</v>
      </c>
      <c r="P58" s="34">
        <v>0</v>
      </c>
      <c r="Q58" s="34" t="e">
        <f>ROUND(#REF!*P58,5)</f>
        <v>#REF!</v>
      </c>
      <c r="R58" s="34"/>
      <c r="S58" s="34"/>
      <c r="T58" s="36">
        <v>0.16500000000000001</v>
      </c>
      <c r="U58" s="34" t="e">
        <f>ROUND(#REF!*T58,2)</f>
        <v>#REF!</v>
      </c>
      <c r="V58" s="37"/>
      <c r="W58" s="37"/>
      <c r="X58" s="37"/>
      <c r="Y58" s="37"/>
      <c r="Z58" s="37"/>
      <c r="AA58" s="37"/>
      <c r="AB58" s="37"/>
      <c r="AC58" s="37"/>
      <c r="AD58" s="37"/>
      <c r="AE58" s="37" t="s">
        <v>102</v>
      </c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</row>
    <row r="59" spans="1:60" ht="20" outlineLevel="1">
      <c r="A59" s="249">
        <v>48</v>
      </c>
      <c r="B59" s="250" t="s">
        <v>538</v>
      </c>
      <c r="C59" s="251" t="s">
        <v>539</v>
      </c>
      <c r="D59" s="252" t="s">
        <v>101</v>
      </c>
      <c r="E59" s="253">
        <v>1</v>
      </c>
      <c r="F59" s="320">
        <v>0</v>
      </c>
      <c r="G59" s="254">
        <f t="shared" si="1"/>
        <v>0</v>
      </c>
      <c r="H59" s="35">
        <v>172.82</v>
      </c>
      <c r="I59" s="35" t="e">
        <f>ROUND(#REF!*H59,2)</f>
        <v>#REF!</v>
      </c>
      <c r="J59" s="35">
        <v>155.68</v>
      </c>
      <c r="K59" s="35" t="e">
        <f>ROUND(#REF!*J59,2)</f>
        <v>#REF!</v>
      </c>
      <c r="L59" s="35">
        <v>0</v>
      </c>
      <c r="M59" s="35" t="e">
        <f>#REF!*(1+L59/100)</f>
        <v>#REF!</v>
      </c>
      <c r="N59" s="34">
        <v>2.1000000000000001E-4</v>
      </c>
      <c r="O59" s="34" t="e">
        <f>ROUND(#REF!*N59,5)</f>
        <v>#REF!</v>
      </c>
      <c r="P59" s="34">
        <v>0</v>
      </c>
      <c r="Q59" s="34" t="e">
        <f>ROUND(#REF!*P59,5)</f>
        <v>#REF!</v>
      </c>
      <c r="R59" s="34"/>
      <c r="S59" s="34"/>
      <c r="T59" s="36">
        <v>0.28599999999999998</v>
      </c>
      <c r="U59" s="34" t="e">
        <f>ROUND(#REF!*T59,2)</f>
        <v>#REF!</v>
      </c>
      <c r="V59" s="37"/>
      <c r="W59" s="37"/>
      <c r="X59" s="37"/>
      <c r="Y59" s="37"/>
      <c r="Z59" s="37"/>
      <c r="AA59" s="37"/>
      <c r="AB59" s="37"/>
      <c r="AC59" s="37"/>
      <c r="AD59" s="37"/>
      <c r="AE59" s="37" t="s">
        <v>102</v>
      </c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</row>
    <row r="60" spans="1:60" outlineLevel="1">
      <c r="A60" s="249">
        <v>49</v>
      </c>
      <c r="B60" s="250" t="s">
        <v>540</v>
      </c>
      <c r="C60" s="251" t="s">
        <v>541</v>
      </c>
      <c r="D60" s="252" t="s">
        <v>65</v>
      </c>
      <c r="E60" s="253">
        <v>605</v>
      </c>
      <c r="F60" s="320">
        <v>0</v>
      </c>
      <c r="G60" s="254">
        <f t="shared" si="1"/>
        <v>0</v>
      </c>
      <c r="H60" s="35">
        <v>0</v>
      </c>
      <c r="I60" s="35" t="e">
        <f>ROUND(#REF!*H60,2)</f>
        <v>#REF!</v>
      </c>
      <c r="J60" s="35">
        <v>1.4</v>
      </c>
      <c r="K60" s="35" t="e">
        <f>ROUND(#REF!*J60,2)</f>
        <v>#REF!</v>
      </c>
      <c r="L60" s="35">
        <v>0</v>
      </c>
      <c r="M60" s="35" t="e">
        <f>#REF!*(1+L60/100)</f>
        <v>#REF!</v>
      </c>
      <c r="N60" s="34">
        <v>0</v>
      </c>
      <c r="O60" s="34" t="e">
        <f>ROUND(#REF!*N60,5)</f>
        <v>#REF!</v>
      </c>
      <c r="P60" s="34">
        <v>0</v>
      </c>
      <c r="Q60" s="34" t="e">
        <f>ROUND(#REF!*P60,5)</f>
        <v>#REF!</v>
      </c>
      <c r="R60" s="34"/>
      <c r="S60" s="34"/>
      <c r="T60" s="36">
        <v>0</v>
      </c>
      <c r="U60" s="34" t="e">
        <f>ROUND(#REF!*T60,2)</f>
        <v>#REF!</v>
      </c>
      <c r="V60" s="37"/>
      <c r="W60" s="37"/>
      <c r="X60" s="37"/>
      <c r="Y60" s="37"/>
      <c r="Z60" s="37"/>
      <c r="AA60" s="37"/>
      <c r="AB60" s="37"/>
      <c r="AC60" s="37"/>
      <c r="AD60" s="37"/>
      <c r="AE60" s="37" t="s">
        <v>102</v>
      </c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</row>
    <row r="61" spans="1:60" ht="14.5">
      <c r="A61" s="255" t="s">
        <v>97</v>
      </c>
      <c r="B61" s="256" t="s">
        <v>448</v>
      </c>
      <c r="C61" s="257" t="s">
        <v>449</v>
      </c>
      <c r="D61" s="258"/>
      <c r="E61" s="259"/>
      <c r="F61" s="260"/>
      <c r="G61" s="260">
        <f>SUMIF(AE62:AE74,"&lt;&gt;NOR",G62:G74)</f>
        <v>0</v>
      </c>
      <c r="H61" s="40"/>
      <c r="I61" s="40" t="e">
        <f>SUM(I62:I74)</f>
        <v>#REF!</v>
      </c>
      <c r="J61" s="40"/>
      <c r="K61" s="40" t="e">
        <f>SUM(K62:K74)</f>
        <v>#REF!</v>
      </c>
      <c r="L61" s="40"/>
      <c r="M61" s="40" t="e">
        <f>SUM(M62:M74)</f>
        <v>#REF!</v>
      </c>
      <c r="N61" s="39"/>
      <c r="O61" s="39" t="e">
        <f>SUM(O62:O74)</f>
        <v>#REF!</v>
      </c>
      <c r="P61" s="39"/>
      <c r="Q61" s="39" t="e">
        <f>SUM(Q62:Q74)</f>
        <v>#REF!</v>
      </c>
      <c r="R61" s="39"/>
      <c r="S61" s="39"/>
      <c r="T61" s="41"/>
      <c r="U61" s="39" t="e">
        <f>SUM(U62:U74)</f>
        <v>#REF!</v>
      </c>
      <c r="AE61" s="29" t="s">
        <v>98</v>
      </c>
    </row>
    <row r="62" spans="1:60" outlineLevel="1">
      <c r="A62" s="249">
        <v>50</v>
      </c>
      <c r="B62" s="250" t="s">
        <v>542</v>
      </c>
      <c r="C62" s="251" t="s">
        <v>543</v>
      </c>
      <c r="D62" s="252" t="s">
        <v>304</v>
      </c>
      <c r="E62" s="253">
        <v>30</v>
      </c>
      <c r="F62" s="320">
        <v>0</v>
      </c>
      <c r="G62" s="254">
        <f t="shared" ref="G62:G74" si="2">ROUND(E62*F62,2)</f>
        <v>0</v>
      </c>
      <c r="H62" s="35">
        <v>34.700000000000003</v>
      </c>
      <c r="I62" s="35" t="e">
        <f>ROUND(#REF!*H62,2)</f>
        <v>#REF!</v>
      </c>
      <c r="J62" s="35">
        <v>12.899999999999999</v>
      </c>
      <c r="K62" s="35" t="e">
        <f>ROUND(#REF!*J62,2)</f>
        <v>#REF!</v>
      </c>
      <c r="L62" s="35">
        <v>0</v>
      </c>
      <c r="M62" s="35" t="e">
        <f>#REF!*(1+L62/100)</f>
        <v>#REF!</v>
      </c>
      <c r="N62" s="34">
        <v>1.1E-4</v>
      </c>
      <c r="O62" s="34" t="e">
        <f>ROUND(#REF!*N62,5)</f>
        <v>#REF!</v>
      </c>
      <c r="P62" s="34">
        <v>2.15E-3</v>
      </c>
      <c r="Q62" s="34" t="e">
        <f>ROUND(#REF!*P62,5)</f>
        <v>#REF!</v>
      </c>
      <c r="R62" s="34"/>
      <c r="S62" s="34"/>
      <c r="T62" s="36">
        <v>0.03</v>
      </c>
      <c r="U62" s="34" t="e">
        <f>ROUND(#REF!*T62,2)</f>
        <v>#REF!</v>
      </c>
      <c r="V62" s="37"/>
      <c r="W62" s="37"/>
      <c r="X62" s="37"/>
      <c r="Y62" s="37"/>
      <c r="Z62" s="37"/>
      <c r="AA62" s="37"/>
      <c r="AB62" s="37"/>
      <c r="AC62" s="37"/>
      <c r="AD62" s="37"/>
      <c r="AE62" s="37" t="s">
        <v>102</v>
      </c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</row>
    <row r="63" spans="1:60" outlineLevel="1">
      <c r="A63" s="249">
        <v>51</v>
      </c>
      <c r="B63" s="250" t="s">
        <v>544</v>
      </c>
      <c r="C63" s="251" t="s">
        <v>545</v>
      </c>
      <c r="D63" s="252" t="s">
        <v>107</v>
      </c>
      <c r="E63" s="253">
        <v>7.0000000000000007E-2</v>
      </c>
      <c r="F63" s="320">
        <v>0</v>
      </c>
      <c r="G63" s="254">
        <f t="shared" si="2"/>
        <v>0</v>
      </c>
      <c r="H63" s="35">
        <v>0</v>
      </c>
      <c r="I63" s="35" t="e">
        <f>ROUND(#REF!*H63,2)</f>
        <v>#REF!</v>
      </c>
      <c r="J63" s="35">
        <v>1989</v>
      </c>
      <c r="K63" s="35" t="e">
        <f>ROUND(#REF!*J63,2)</f>
        <v>#REF!</v>
      </c>
      <c r="L63" s="35">
        <v>0</v>
      </c>
      <c r="M63" s="35" t="e">
        <f>#REF!*(1+L63/100)</f>
        <v>#REF!</v>
      </c>
      <c r="N63" s="34">
        <v>0</v>
      </c>
      <c r="O63" s="34" t="e">
        <f>ROUND(#REF!*N63,5)</f>
        <v>#REF!</v>
      </c>
      <c r="P63" s="34">
        <v>0</v>
      </c>
      <c r="Q63" s="34" t="e">
        <f>ROUND(#REF!*P63,5)</f>
        <v>#REF!</v>
      </c>
      <c r="R63" s="34"/>
      <c r="S63" s="34"/>
      <c r="T63" s="36">
        <v>3.379</v>
      </c>
      <c r="U63" s="34" t="e">
        <f>ROUND(#REF!*T63,2)</f>
        <v>#REF!</v>
      </c>
      <c r="V63" s="37"/>
      <c r="W63" s="37"/>
      <c r="X63" s="37"/>
      <c r="Y63" s="37"/>
      <c r="Z63" s="37"/>
      <c r="AA63" s="37"/>
      <c r="AB63" s="37"/>
      <c r="AC63" s="37"/>
      <c r="AD63" s="37"/>
      <c r="AE63" s="37" t="s">
        <v>102</v>
      </c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</row>
    <row r="64" spans="1:60" outlineLevel="1">
      <c r="A64" s="249">
        <v>52</v>
      </c>
      <c r="B64" s="250" t="s">
        <v>546</v>
      </c>
      <c r="C64" s="251" t="s">
        <v>547</v>
      </c>
      <c r="D64" s="252" t="s">
        <v>304</v>
      </c>
      <c r="E64" s="253">
        <v>1</v>
      </c>
      <c r="F64" s="320">
        <v>0</v>
      </c>
      <c r="G64" s="254">
        <f t="shared" si="2"/>
        <v>0</v>
      </c>
      <c r="H64" s="35">
        <v>462.22</v>
      </c>
      <c r="I64" s="35" t="e">
        <f>ROUND(#REF!*H64,2)</f>
        <v>#REF!</v>
      </c>
      <c r="J64" s="35">
        <v>193.77999999999997</v>
      </c>
      <c r="K64" s="35" t="e">
        <f>ROUND(#REF!*J64,2)</f>
        <v>#REF!</v>
      </c>
      <c r="L64" s="35">
        <v>0</v>
      </c>
      <c r="M64" s="35" t="e">
        <f>#REF!*(1+L64/100)</f>
        <v>#REF!</v>
      </c>
      <c r="N64" s="34">
        <v>1.06E-3</v>
      </c>
      <c r="O64" s="34" t="e">
        <f>ROUND(#REF!*N64,5)</f>
        <v>#REF!</v>
      </c>
      <c r="P64" s="34">
        <v>0</v>
      </c>
      <c r="Q64" s="34" t="e">
        <f>ROUND(#REF!*P64,5)</f>
        <v>#REF!</v>
      </c>
      <c r="R64" s="34"/>
      <c r="S64" s="34"/>
      <c r="T64" s="36">
        <v>0.33262999999999998</v>
      </c>
      <c r="U64" s="34" t="e">
        <f>ROUND(#REF!*T64,2)</f>
        <v>#REF!</v>
      </c>
      <c r="V64" s="37"/>
      <c r="W64" s="37"/>
      <c r="X64" s="37"/>
      <c r="Y64" s="37"/>
      <c r="Z64" s="37"/>
      <c r="AA64" s="37"/>
      <c r="AB64" s="37"/>
      <c r="AC64" s="37"/>
      <c r="AD64" s="37"/>
      <c r="AE64" s="37" t="s">
        <v>102</v>
      </c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</row>
    <row r="65" spans="1:60" outlineLevel="1">
      <c r="A65" s="249">
        <v>53</v>
      </c>
      <c r="B65" s="250" t="s">
        <v>548</v>
      </c>
      <c r="C65" s="251" t="s">
        <v>549</v>
      </c>
      <c r="D65" s="252" t="s">
        <v>304</v>
      </c>
      <c r="E65" s="253">
        <v>15</v>
      </c>
      <c r="F65" s="320">
        <v>0</v>
      </c>
      <c r="G65" s="254">
        <f t="shared" si="2"/>
        <v>0</v>
      </c>
      <c r="H65" s="35">
        <v>729.21</v>
      </c>
      <c r="I65" s="35" t="e">
        <f>ROUND(#REF!*H65,2)</f>
        <v>#REF!</v>
      </c>
      <c r="J65" s="35">
        <v>206.78999999999996</v>
      </c>
      <c r="K65" s="35" t="e">
        <f>ROUND(#REF!*J65,2)</f>
        <v>#REF!</v>
      </c>
      <c r="L65" s="35">
        <v>0</v>
      </c>
      <c r="M65" s="35" t="e">
        <f>#REF!*(1+L65/100)</f>
        <v>#REF!</v>
      </c>
      <c r="N65" s="34">
        <v>1.66E-3</v>
      </c>
      <c r="O65" s="34" t="e">
        <f>ROUND(#REF!*N65,5)</f>
        <v>#REF!</v>
      </c>
      <c r="P65" s="34">
        <v>0</v>
      </c>
      <c r="Q65" s="34" t="e">
        <f>ROUND(#REF!*P65,5)</f>
        <v>#REF!</v>
      </c>
      <c r="R65" s="34"/>
      <c r="S65" s="34"/>
      <c r="T65" s="36">
        <v>0.35470000000000002</v>
      </c>
      <c r="U65" s="34" t="e">
        <f>ROUND(#REF!*T65,2)</f>
        <v>#REF!</v>
      </c>
      <c r="V65" s="37"/>
      <c r="W65" s="37"/>
      <c r="X65" s="37"/>
      <c r="Y65" s="37"/>
      <c r="Z65" s="37"/>
      <c r="AA65" s="37"/>
      <c r="AB65" s="37"/>
      <c r="AC65" s="37"/>
      <c r="AD65" s="37"/>
      <c r="AE65" s="37" t="s">
        <v>102</v>
      </c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</row>
    <row r="66" spans="1:60" outlineLevel="1">
      <c r="A66" s="249">
        <v>54</v>
      </c>
      <c r="B66" s="250" t="s">
        <v>550</v>
      </c>
      <c r="C66" s="251" t="s">
        <v>551</v>
      </c>
      <c r="D66" s="252" t="s">
        <v>304</v>
      </c>
      <c r="E66" s="253">
        <v>1</v>
      </c>
      <c r="F66" s="320">
        <v>0</v>
      </c>
      <c r="G66" s="254">
        <f t="shared" si="2"/>
        <v>0</v>
      </c>
      <c r="H66" s="35">
        <v>24.37</v>
      </c>
      <c r="I66" s="35" t="e">
        <f>ROUND(#REF!*H66,2)</f>
        <v>#REF!</v>
      </c>
      <c r="J66" s="35">
        <v>240.13</v>
      </c>
      <c r="K66" s="35" t="e">
        <f>ROUND(#REF!*J66,2)</f>
        <v>#REF!</v>
      </c>
      <c r="L66" s="35">
        <v>0</v>
      </c>
      <c r="M66" s="35" t="e">
        <f>#REF!*(1+L66/100)</f>
        <v>#REF!</v>
      </c>
      <c r="N66" s="34">
        <v>5.8599999999999998E-3</v>
      </c>
      <c r="O66" s="34" t="e">
        <f>ROUND(#REF!*N66,5)</f>
        <v>#REF!</v>
      </c>
      <c r="P66" s="34">
        <v>0</v>
      </c>
      <c r="Q66" s="34" t="e">
        <f>ROUND(#REF!*P66,5)</f>
        <v>#REF!</v>
      </c>
      <c r="R66" s="34"/>
      <c r="S66" s="34"/>
      <c r="T66" s="36">
        <v>0.43159999999999998</v>
      </c>
      <c r="U66" s="34" t="e">
        <f>ROUND(#REF!*T66,2)</f>
        <v>#REF!</v>
      </c>
      <c r="V66" s="37"/>
      <c r="W66" s="37"/>
      <c r="X66" s="37"/>
      <c r="Y66" s="37"/>
      <c r="Z66" s="37"/>
      <c r="AA66" s="37"/>
      <c r="AB66" s="37"/>
      <c r="AC66" s="37"/>
      <c r="AD66" s="37"/>
      <c r="AE66" s="37" t="s">
        <v>102</v>
      </c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</row>
    <row r="67" spans="1:60" outlineLevel="1">
      <c r="A67" s="249">
        <v>55</v>
      </c>
      <c r="B67" s="250" t="s">
        <v>552</v>
      </c>
      <c r="C67" s="251" t="s">
        <v>553</v>
      </c>
      <c r="D67" s="252" t="s">
        <v>304</v>
      </c>
      <c r="E67" s="253">
        <v>15</v>
      </c>
      <c r="F67" s="320">
        <v>0</v>
      </c>
      <c r="G67" s="254">
        <f t="shared" si="2"/>
        <v>0</v>
      </c>
      <c r="H67" s="35">
        <v>41.98</v>
      </c>
      <c r="I67" s="35" t="e">
        <f>ROUND(#REF!*H67,2)</f>
        <v>#REF!</v>
      </c>
      <c r="J67" s="35">
        <v>248.02</v>
      </c>
      <c r="K67" s="35" t="e">
        <f>ROUND(#REF!*J67,2)</f>
        <v>#REF!</v>
      </c>
      <c r="L67" s="35">
        <v>0</v>
      </c>
      <c r="M67" s="35" t="e">
        <f>#REF!*(1+L67/100)</f>
        <v>#REF!</v>
      </c>
      <c r="N67" s="34">
        <v>4.8700000000000002E-3</v>
      </c>
      <c r="O67" s="34" t="e">
        <f>ROUND(#REF!*N67,5)</f>
        <v>#REF!</v>
      </c>
      <c r="P67" s="34">
        <v>0</v>
      </c>
      <c r="Q67" s="34" t="e">
        <f>ROUND(#REF!*P67,5)</f>
        <v>#REF!</v>
      </c>
      <c r="R67" s="34"/>
      <c r="S67" s="34"/>
      <c r="T67" s="36">
        <v>0.44556000000000001</v>
      </c>
      <c r="U67" s="34" t="e">
        <f>ROUND(#REF!*T67,2)</f>
        <v>#REF!</v>
      </c>
      <c r="V67" s="37"/>
      <c r="W67" s="37"/>
      <c r="X67" s="37"/>
      <c r="Y67" s="37"/>
      <c r="Z67" s="37"/>
      <c r="AA67" s="37"/>
      <c r="AB67" s="37"/>
      <c r="AC67" s="37"/>
      <c r="AD67" s="37"/>
      <c r="AE67" s="37" t="s">
        <v>102</v>
      </c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</row>
    <row r="68" spans="1:60" outlineLevel="1">
      <c r="A68" s="249">
        <v>56</v>
      </c>
      <c r="B68" s="250" t="s">
        <v>554</v>
      </c>
      <c r="C68" s="251" t="s">
        <v>1237</v>
      </c>
      <c r="D68" s="252" t="s">
        <v>402</v>
      </c>
      <c r="E68" s="253">
        <v>2</v>
      </c>
      <c r="F68" s="320">
        <v>0</v>
      </c>
      <c r="G68" s="254">
        <f t="shared" si="2"/>
        <v>0</v>
      </c>
      <c r="H68" s="35">
        <v>405</v>
      </c>
      <c r="I68" s="35" t="e">
        <f>ROUND(#REF!*H68,2)</f>
        <v>#REF!</v>
      </c>
      <c r="J68" s="35">
        <v>0</v>
      </c>
      <c r="K68" s="35" t="e">
        <f>ROUND(#REF!*J68,2)</f>
        <v>#REF!</v>
      </c>
      <c r="L68" s="35">
        <v>0</v>
      </c>
      <c r="M68" s="35" t="e">
        <f>#REF!*(1+L68/100)</f>
        <v>#REF!</v>
      </c>
      <c r="N68" s="34">
        <v>2.9999999999999997E-4</v>
      </c>
      <c r="O68" s="34" t="e">
        <f>ROUND(#REF!*N68,5)</f>
        <v>#REF!</v>
      </c>
      <c r="P68" s="34">
        <v>0</v>
      </c>
      <c r="Q68" s="34" t="e">
        <f>ROUND(#REF!*P68,5)</f>
        <v>#REF!</v>
      </c>
      <c r="R68" s="34"/>
      <c r="S68" s="34"/>
      <c r="T68" s="36">
        <v>0</v>
      </c>
      <c r="U68" s="34" t="e">
        <f>ROUND(#REF!*T68,2)</f>
        <v>#REF!</v>
      </c>
      <c r="V68" s="37"/>
      <c r="W68" s="37"/>
      <c r="X68" s="37"/>
      <c r="Y68" s="37"/>
      <c r="Z68" s="37"/>
      <c r="AA68" s="37"/>
      <c r="AB68" s="37"/>
      <c r="AC68" s="37"/>
      <c r="AD68" s="37"/>
      <c r="AE68" s="37" t="s">
        <v>113</v>
      </c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</row>
    <row r="69" spans="1:60" outlineLevel="1">
      <c r="A69" s="249">
        <v>57</v>
      </c>
      <c r="B69" s="250" t="s">
        <v>556</v>
      </c>
      <c r="C69" s="251" t="s">
        <v>557</v>
      </c>
      <c r="D69" s="252" t="s">
        <v>101</v>
      </c>
      <c r="E69" s="253">
        <v>2</v>
      </c>
      <c r="F69" s="320">
        <v>0</v>
      </c>
      <c r="G69" s="254">
        <f t="shared" si="2"/>
        <v>0</v>
      </c>
      <c r="H69" s="35">
        <v>5.5</v>
      </c>
      <c r="I69" s="35" t="e">
        <f>ROUND(#REF!*H69,2)</f>
        <v>#REF!</v>
      </c>
      <c r="J69" s="35">
        <v>122.5</v>
      </c>
      <c r="K69" s="35" t="e">
        <f>ROUND(#REF!*J69,2)</f>
        <v>#REF!</v>
      </c>
      <c r="L69" s="35">
        <v>0</v>
      </c>
      <c r="M69" s="35" t="e">
        <f>#REF!*(1+L69/100)</f>
        <v>#REF!</v>
      </c>
      <c r="N69" s="34">
        <v>3.0000000000000001E-5</v>
      </c>
      <c r="O69" s="34" t="e">
        <f>ROUND(#REF!*N69,5)</f>
        <v>#REF!</v>
      </c>
      <c r="P69" s="34">
        <v>0</v>
      </c>
      <c r="Q69" s="34" t="e">
        <f>ROUND(#REF!*P69,5)</f>
        <v>#REF!</v>
      </c>
      <c r="R69" s="34"/>
      <c r="S69" s="34"/>
      <c r="T69" s="36">
        <v>0.20599999999999999</v>
      </c>
      <c r="U69" s="34" t="e">
        <f>ROUND(#REF!*T69,2)</f>
        <v>#REF!</v>
      </c>
      <c r="V69" s="37"/>
      <c r="W69" s="37"/>
      <c r="X69" s="37"/>
      <c r="Y69" s="37"/>
      <c r="Z69" s="37"/>
      <c r="AA69" s="37"/>
      <c r="AB69" s="37"/>
      <c r="AC69" s="37"/>
      <c r="AD69" s="37"/>
      <c r="AE69" s="37" t="s">
        <v>102</v>
      </c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</row>
    <row r="70" spans="1:60" outlineLevel="1">
      <c r="A70" s="249">
        <v>58</v>
      </c>
      <c r="B70" s="250" t="s">
        <v>558</v>
      </c>
      <c r="C70" s="251" t="s">
        <v>559</v>
      </c>
      <c r="D70" s="252" t="s">
        <v>101</v>
      </c>
      <c r="E70" s="253">
        <v>1</v>
      </c>
      <c r="F70" s="320">
        <v>0</v>
      </c>
      <c r="G70" s="254">
        <f t="shared" si="2"/>
        <v>0</v>
      </c>
      <c r="H70" s="35">
        <v>0</v>
      </c>
      <c r="I70" s="35" t="e">
        <f>ROUND(#REF!*H70,2)</f>
        <v>#REF!</v>
      </c>
      <c r="J70" s="35">
        <v>287</v>
      </c>
      <c r="K70" s="35" t="e">
        <f>ROUND(#REF!*J70,2)</f>
        <v>#REF!</v>
      </c>
      <c r="L70" s="35">
        <v>0</v>
      </c>
      <c r="M70" s="35" t="e">
        <f>#REF!*(1+L70/100)</f>
        <v>#REF!</v>
      </c>
      <c r="N70" s="34">
        <v>0</v>
      </c>
      <c r="O70" s="34" t="e">
        <f>ROUND(#REF!*N70,5)</f>
        <v>#REF!</v>
      </c>
      <c r="P70" s="34">
        <v>0</v>
      </c>
      <c r="Q70" s="34" t="e">
        <f>ROUND(#REF!*P70,5)</f>
        <v>#REF!</v>
      </c>
      <c r="R70" s="34"/>
      <c r="S70" s="34"/>
      <c r="T70" s="36">
        <v>0.48199999999999998</v>
      </c>
      <c r="U70" s="34" t="e">
        <f>ROUND(#REF!*T70,2)</f>
        <v>#REF!</v>
      </c>
      <c r="V70" s="37"/>
      <c r="W70" s="37"/>
      <c r="X70" s="37"/>
      <c r="Y70" s="37"/>
      <c r="Z70" s="37"/>
      <c r="AA70" s="37"/>
      <c r="AB70" s="37"/>
      <c r="AC70" s="37"/>
      <c r="AD70" s="37"/>
      <c r="AE70" s="37" t="s">
        <v>102</v>
      </c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</row>
    <row r="71" spans="1:60" outlineLevel="1">
      <c r="A71" s="249">
        <v>59</v>
      </c>
      <c r="B71" s="250" t="s">
        <v>560</v>
      </c>
      <c r="C71" s="251" t="s">
        <v>561</v>
      </c>
      <c r="D71" s="252" t="s">
        <v>304</v>
      </c>
      <c r="E71" s="253">
        <v>16</v>
      </c>
      <c r="F71" s="320">
        <v>0</v>
      </c>
      <c r="G71" s="254">
        <f t="shared" si="2"/>
        <v>0</v>
      </c>
      <c r="H71" s="35">
        <v>0</v>
      </c>
      <c r="I71" s="35" t="e">
        <f>ROUND(#REF!*H71,2)</f>
        <v>#REF!</v>
      </c>
      <c r="J71" s="35">
        <v>33.799999999999997</v>
      </c>
      <c r="K71" s="35" t="e">
        <f>ROUND(#REF!*J71,2)</f>
        <v>#REF!</v>
      </c>
      <c r="L71" s="35">
        <v>0</v>
      </c>
      <c r="M71" s="35" t="e">
        <f>#REF!*(1+L71/100)</f>
        <v>#REF!</v>
      </c>
      <c r="N71" s="34">
        <v>0</v>
      </c>
      <c r="O71" s="34" t="e">
        <f>ROUND(#REF!*N71,5)</f>
        <v>#REF!</v>
      </c>
      <c r="P71" s="34">
        <v>0</v>
      </c>
      <c r="Q71" s="34" t="e">
        <f>ROUND(#REF!*P71,5)</f>
        <v>#REF!</v>
      </c>
      <c r="R71" s="34"/>
      <c r="S71" s="34"/>
      <c r="T71" s="36">
        <v>6.2E-2</v>
      </c>
      <c r="U71" s="34" t="e">
        <f>ROUND(#REF!*T71,2)</f>
        <v>#REF!</v>
      </c>
      <c r="V71" s="37"/>
      <c r="W71" s="37"/>
      <c r="X71" s="37"/>
      <c r="Y71" s="37"/>
      <c r="Z71" s="37"/>
      <c r="AA71" s="37"/>
      <c r="AB71" s="37"/>
      <c r="AC71" s="37"/>
      <c r="AD71" s="37"/>
      <c r="AE71" s="37" t="s">
        <v>102</v>
      </c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</row>
    <row r="72" spans="1:60" outlineLevel="1">
      <c r="A72" s="249">
        <v>60</v>
      </c>
      <c r="B72" s="250" t="s">
        <v>562</v>
      </c>
      <c r="C72" s="251" t="s">
        <v>563</v>
      </c>
      <c r="D72" s="252" t="s">
        <v>530</v>
      </c>
      <c r="E72" s="253">
        <v>1</v>
      </c>
      <c r="F72" s="320">
        <v>0</v>
      </c>
      <c r="G72" s="254">
        <f t="shared" si="2"/>
        <v>0</v>
      </c>
      <c r="H72" s="35">
        <v>622.57000000000005</v>
      </c>
      <c r="I72" s="35" t="e">
        <f>ROUND(#REF!*H72,2)</f>
        <v>#REF!</v>
      </c>
      <c r="J72" s="35">
        <v>4377.43</v>
      </c>
      <c r="K72" s="35" t="e">
        <f>ROUND(#REF!*J72,2)</f>
        <v>#REF!</v>
      </c>
      <c r="L72" s="35">
        <v>0</v>
      </c>
      <c r="M72" s="35" t="e">
        <f>#REF!*(1+L72/100)</f>
        <v>#REF!</v>
      </c>
      <c r="N72" s="34">
        <v>2.8250000000000001E-2</v>
      </c>
      <c r="O72" s="34" t="e">
        <f>ROUND(#REF!*N72,5)</f>
        <v>#REF!</v>
      </c>
      <c r="P72" s="34">
        <v>0</v>
      </c>
      <c r="Q72" s="34" t="e">
        <f>ROUND(#REF!*P72,5)</f>
        <v>#REF!</v>
      </c>
      <c r="R72" s="34"/>
      <c r="S72" s="34"/>
      <c r="T72" s="36">
        <v>0.9</v>
      </c>
      <c r="U72" s="34" t="e">
        <f>ROUND(#REF!*T72,2)</f>
        <v>#REF!</v>
      </c>
      <c r="V72" s="37"/>
      <c r="W72" s="37"/>
      <c r="X72" s="37"/>
      <c r="Y72" s="37"/>
      <c r="Z72" s="37"/>
      <c r="AA72" s="37"/>
      <c r="AB72" s="37"/>
      <c r="AC72" s="37"/>
      <c r="AD72" s="37"/>
      <c r="AE72" s="37" t="s">
        <v>102</v>
      </c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</row>
    <row r="73" spans="1:60" outlineLevel="1">
      <c r="A73" s="249">
        <v>61</v>
      </c>
      <c r="B73" s="250" t="s">
        <v>564</v>
      </c>
      <c r="C73" s="251" t="s">
        <v>565</v>
      </c>
      <c r="D73" s="252" t="s">
        <v>101</v>
      </c>
      <c r="E73" s="253">
        <v>1</v>
      </c>
      <c r="F73" s="320">
        <v>0</v>
      </c>
      <c r="G73" s="254">
        <f t="shared" si="2"/>
        <v>0</v>
      </c>
      <c r="H73" s="35">
        <v>0</v>
      </c>
      <c r="I73" s="35" t="e">
        <f>ROUND(#REF!*H73,2)</f>
        <v>#REF!</v>
      </c>
      <c r="J73" s="35">
        <v>38.1</v>
      </c>
      <c r="K73" s="35" t="e">
        <f>ROUND(#REF!*J73,2)</f>
        <v>#REF!</v>
      </c>
      <c r="L73" s="35">
        <v>0</v>
      </c>
      <c r="M73" s="35" t="e">
        <f>#REF!*(1+L73/100)</f>
        <v>#REF!</v>
      </c>
      <c r="N73" s="34">
        <v>0</v>
      </c>
      <c r="O73" s="34" t="e">
        <f>ROUND(#REF!*N73,5)</f>
        <v>#REF!</v>
      </c>
      <c r="P73" s="34">
        <v>0</v>
      </c>
      <c r="Q73" s="34" t="e">
        <f>ROUND(#REF!*P73,5)</f>
        <v>#REF!</v>
      </c>
      <c r="R73" s="34"/>
      <c r="S73" s="34"/>
      <c r="T73" s="36">
        <v>6.4000000000000001E-2</v>
      </c>
      <c r="U73" s="34" t="e">
        <f>ROUND(#REF!*T73,2)</f>
        <v>#REF!</v>
      </c>
      <c r="V73" s="37"/>
      <c r="W73" s="37"/>
      <c r="X73" s="37"/>
      <c r="Y73" s="37"/>
      <c r="Z73" s="37"/>
      <c r="AA73" s="37"/>
      <c r="AB73" s="37"/>
      <c r="AC73" s="37"/>
      <c r="AD73" s="37"/>
      <c r="AE73" s="37" t="s">
        <v>102</v>
      </c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</row>
    <row r="74" spans="1:60" outlineLevel="1">
      <c r="A74" s="249">
        <v>62</v>
      </c>
      <c r="B74" s="250" t="s">
        <v>566</v>
      </c>
      <c r="C74" s="251" t="s">
        <v>567</v>
      </c>
      <c r="D74" s="252" t="s">
        <v>65</v>
      </c>
      <c r="E74" s="253">
        <v>277</v>
      </c>
      <c r="F74" s="320">
        <v>0</v>
      </c>
      <c r="G74" s="254">
        <f t="shared" si="2"/>
        <v>0</v>
      </c>
      <c r="H74" s="35">
        <v>0</v>
      </c>
      <c r="I74" s="35" t="e">
        <f>ROUND(#REF!*H74,2)</f>
        <v>#REF!</v>
      </c>
      <c r="J74" s="35">
        <v>1.4</v>
      </c>
      <c r="K74" s="35" t="e">
        <f>ROUND(#REF!*J74,2)</f>
        <v>#REF!</v>
      </c>
      <c r="L74" s="35">
        <v>0</v>
      </c>
      <c r="M74" s="35" t="e">
        <f>#REF!*(1+L74/100)</f>
        <v>#REF!</v>
      </c>
      <c r="N74" s="34">
        <v>0</v>
      </c>
      <c r="O74" s="34" t="e">
        <f>ROUND(#REF!*N74,5)</f>
        <v>#REF!</v>
      </c>
      <c r="P74" s="34">
        <v>0</v>
      </c>
      <c r="Q74" s="34" t="e">
        <f>ROUND(#REF!*P74,5)</f>
        <v>#REF!</v>
      </c>
      <c r="R74" s="34"/>
      <c r="S74" s="34"/>
      <c r="T74" s="36">
        <v>0</v>
      </c>
      <c r="U74" s="34" t="e">
        <f>ROUND(#REF!*T74,2)</f>
        <v>#REF!</v>
      </c>
      <c r="V74" s="37"/>
      <c r="W74" s="37"/>
      <c r="X74" s="37"/>
      <c r="Y74" s="37"/>
      <c r="Z74" s="37"/>
      <c r="AA74" s="37"/>
      <c r="AB74" s="37"/>
      <c r="AC74" s="37"/>
      <c r="AD74" s="37"/>
      <c r="AE74" s="37" t="s">
        <v>102</v>
      </c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</row>
    <row r="75" spans="1:60" ht="14.5">
      <c r="A75" s="255" t="s">
        <v>97</v>
      </c>
      <c r="B75" s="256" t="s">
        <v>450</v>
      </c>
      <c r="C75" s="257" t="s">
        <v>451</v>
      </c>
      <c r="D75" s="258"/>
      <c r="E75" s="259"/>
      <c r="F75" s="260"/>
      <c r="G75" s="260">
        <f>SUMIF(AE76:AE107,"&lt;&gt;NOR",G76:G107)</f>
        <v>0</v>
      </c>
      <c r="H75" s="40"/>
      <c r="I75" s="40" t="e">
        <f>SUM(I76:I107)</f>
        <v>#REF!</v>
      </c>
      <c r="J75" s="40"/>
      <c r="K75" s="40" t="e">
        <f>SUM(K76:K107)</f>
        <v>#REF!</v>
      </c>
      <c r="L75" s="40"/>
      <c r="M75" s="40" t="e">
        <f>SUM(M76:M107)</f>
        <v>#REF!</v>
      </c>
      <c r="N75" s="39"/>
      <c r="O75" s="39" t="e">
        <f>SUM(O76:O107)</f>
        <v>#REF!</v>
      </c>
      <c r="P75" s="39"/>
      <c r="Q75" s="39" t="e">
        <f>SUM(Q76:Q107)</f>
        <v>#REF!</v>
      </c>
      <c r="R75" s="39"/>
      <c r="S75" s="39"/>
      <c r="T75" s="41"/>
      <c r="U75" s="39" t="e">
        <f>SUM(U76:U107)</f>
        <v>#REF!</v>
      </c>
      <c r="AE75" s="29" t="s">
        <v>98</v>
      </c>
    </row>
    <row r="76" spans="1:60" outlineLevel="1">
      <c r="A76" s="249">
        <v>63</v>
      </c>
      <c r="B76" s="250" t="s">
        <v>568</v>
      </c>
      <c r="C76" s="251" t="s">
        <v>569</v>
      </c>
      <c r="D76" s="252" t="s">
        <v>530</v>
      </c>
      <c r="E76" s="253">
        <v>1</v>
      </c>
      <c r="F76" s="320">
        <v>0</v>
      </c>
      <c r="G76" s="254">
        <f t="shared" ref="G76:G107" si="3">ROUND(E76*F76,2)</f>
        <v>0</v>
      </c>
      <c r="H76" s="35">
        <v>0</v>
      </c>
      <c r="I76" s="35" t="e">
        <f>ROUND(#REF!*H76,2)</f>
        <v>#REF!</v>
      </c>
      <c r="J76" s="35">
        <v>200</v>
      </c>
      <c r="K76" s="35" t="e">
        <f>ROUND(#REF!*J76,2)</f>
        <v>#REF!</v>
      </c>
      <c r="L76" s="35">
        <v>0</v>
      </c>
      <c r="M76" s="35" t="e">
        <f>#REF!*(1+L76/100)</f>
        <v>#REF!</v>
      </c>
      <c r="N76" s="34">
        <v>0</v>
      </c>
      <c r="O76" s="34" t="e">
        <f>ROUND(#REF!*N76,5)</f>
        <v>#REF!</v>
      </c>
      <c r="P76" s="34">
        <v>3.4200000000000001E-2</v>
      </c>
      <c r="Q76" s="34" t="e">
        <f>ROUND(#REF!*P76,5)</f>
        <v>#REF!</v>
      </c>
      <c r="R76" s="34"/>
      <c r="S76" s="34"/>
      <c r="T76" s="36">
        <v>0.46500000000000002</v>
      </c>
      <c r="U76" s="34" t="e">
        <f>ROUND(#REF!*T76,2)</f>
        <v>#REF!</v>
      </c>
      <c r="V76" s="37"/>
      <c r="W76" s="37"/>
      <c r="X76" s="37"/>
      <c r="Y76" s="37"/>
      <c r="Z76" s="37"/>
      <c r="AA76" s="37"/>
      <c r="AB76" s="37"/>
      <c r="AC76" s="37"/>
      <c r="AD76" s="37"/>
      <c r="AE76" s="37" t="s">
        <v>102</v>
      </c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</row>
    <row r="77" spans="1:60" outlineLevel="1">
      <c r="A77" s="249">
        <v>64</v>
      </c>
      <c r="B77" s="250" t="s">
        <v>570</v>
      </c>
      <c r="C77" s="251" t="s">
        <v>571</v>
      </c>
      <c r="D77" s="252" t="s">
        <v>530</v>
      </c>
      <c r="E77" s="253">
        <v>1</v>
      </c>
      <c r="F77" s="320">
        <v>0</v>
      </c>
      <c r="G77" s="254">
        <f t="shared" si="3"/>
        <v>0</v>
      </c>
      <c r="H77" s="35">
        <v>0</v>
      </c>
      <c r="I77" s="35" t="e">
        <f>ROUND(#REF!*H77,2)</f>
        <v>#REF!</v>
      </c>
      <c r="J77" s="35">
        <v>164.5</v>
      </c>
      <c r="K77" s="35" t="e">
        <f>ROUND(#REF!*J77,2)</f>
        <v>#REF!</v>
      </c>
      <c r="L77" s="35">
        <v>0</v>
      </c>
      <c r="M77" s="35" t="e">
        <f>#REF!*(1+L77/100)</f>
        <v>#REF!</v>
      </c>
      <c r="N77" s="34">
        <v>0</v>
      </c>
      <c r="O77" s="34" t="e">
        <f>ROUND(#REF!*N77,5)</f>
        <v>#REF!</v>
      </c>
      <c r="P77" s="34">
        <v>1.9460000000000002E-2</v>
      </c>
      <c r="Q77" s="34" t="e">
        <f>ROUND(#REF!*P77,5)</f>
        <v>#REF!</v>
      </c>
      <c r="R77" s="34"/>
      <c r="S77" s="34"/>
      <c r="T77" s="36">
        <v>0.38200000000000001</v>
      </c>
      <c r="U77" s="34" t="e">
        <f>ROUND(#REF!*T77,2)</f>
        <v>#REF!</v>
      </c>
      <c r="V77" s="37"/>
      <c r="W77" s="37"/>
      <c r="X77" s="37"/>
      <c r="Y77" s="37"/>
      <c r="Z77" s="37"/>
      <c r="AA77" s="37"/>
      <c r="AB77" s="37"/>
      <c r="AC77" s="37"/>
      <c r="AD77" s="37"/>
      <c r="AE77" s="37" t="s">
        <v>102</v>
      </c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</row>
    <row r="78" spans="1:60" outlineLevel="1">
      <c r="A78" s="249">
        <v>65</v>
      </c>
      <c r="B78" s="250" t="s">
        <v>844</v>
      </c>
      <c r="C78" s="251" t="s">
        <v>845</v>
      </c>
      <c r="D78" s="252" t="s">
        <v>101</v>
      </c>
      <c r="E78" s="253">
        <v>1</v>
      </c>
      <c r="F78" s="320">
        <v>0</v>
      </c>
      <c r="G78" s="254">
        <f t="shared" si="3"/>
        <v>0</v>
      </c>
      <c r="H78" s="35">
        <v>27.62</v>
      </c>
      <c r="I78" s="35" t="e">
        <f>ROUND(#REF!*H78,2)</f>
        <v>#REF!</v>
      </c>
      <c r="J78" s="35">
        <v>1313.38</v>
      </c>
      <c r="K78" s="35" t="e">
        <f>ROUND(#REF!*J78,2)</f>
        <v>#REF!</v>
      </c>
      <c r="L78" s="35">
        <v>0</v>
      </c>
      <c r="M78" s="35" t="e">
        <f>#REF!*(1+L78/100)</f>
        <v>#REF!</v>
      </c>
      <c r="N78" s="34">
        <v>9.5E-4</v>
      </c>
      <c r="O78" s="34" t="e">
        <f>ROUND(#REF!*N78,5)</f>
        <v>#REF!</v>
      </c>
      <c r="P78" s="34">
        <v>0.38472000000000001</v>
      </c>
      <c r="Q78" s="34" t="e">
        <f>ROUND(#REF!*P78,5)</f>
        <v>#REF!</v>
      </c>
      <c r="R78" s="34"/>
      <c r="S78" s="34"/>
      <c r="T78" s="36">
        <v>2.7669800000000002</v>
      </c>
      <c r="U78" s="34" t="e">
        <f>ROUND(#REF!*T78,2)</f>
        <v>#REF!</v>
      </c>
      <c r="V78" s="37"/>
      <c r="W78" s="37"/>
      <c r="X78" s="37"/>
      <c r="Y78" s="37"/>
      <c r="Z78" s="37"/>
      <c r="AA78" s="37"/>
      <c r="AB78" s="37"/>
      <c r="AC78" s="37"/>
      <c r="AD78" s="37"/>
      <c r="AE78" s="37" t="s">
        <v>846</v>
      </c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</row>
    <row r="79" spans="1:60" outlineLevel="1">
      <c r="A79" s="249">
        <v>66</v>
      </c>
      <c r="B79" s="250" t="s">
        <v>574</v>
      </c>
      <c r="C79" s="251" t="s">
        <v>575</v>
      </c>
      <c r="D79" s="252" t="s">
        <v>530</v>
      </c>
      <c r="E79" s="253">
        <v>2</v>
      </c>
      <c r="F79" s="320">
        <v>0</v>
      </c>
      <c r="G79" s="254">
        <f t="shared" si="3"/>
        <v>0</v>
      </c>
      <c r="H79" s="35">
        <v>0</v>
      </c>
      <c r="I79" s="35" t="e">
        <f>ROUND(#REF!*H79,2)</f>
        <v>#REF!</v>
      </c>
      <c r="J79" s="35">
        <v>95.5</v>
      </c>
      <c r="K79" s="35" t="e">
        <f>ROUND(#REF!*J79,2)</f>
        <v>#REF!</v>
      </c>
      <c r="L79" s="35">
        <v>0</v>
      </c>
      <c r="M79" s="35" t="e">
        <f>#REF!*(1+L79/100)</f>
        <v>#REF!</v>
      </c>
      <c r="N79" s="34">
        <v>0</v>
      </c>
      <c r="O79" s="34" t="e">
        <f>ROUND(#REF!*N79,5)</f>
        <v>#REF!</v>
      </c>
      <c r="P79" s="34">
        <v>8.5999999999999998E-4</v>
      </c>
      <c r="Q79" s="34" t="e">
        <f>ROUND(#REF!*P79,5)</f>
        <v>#REF!</v>
      </c>
      <c r="R79" s="34"/>
      <c r="S79" s="34"/>
      <c r="T79" s="36">
        <v>0.222</v>
      </c>
      <c r="U79" s="34" t="e">
        <f>ROUND(#REF!*T79,2)</f>
        <v>#REF!</v>
      </c>
      <c r="V79" s="37"/>
      <c r="W79" s="37"/>
      <c r="X79" s="37"/>
      <c r="Y79" s="37"/>
      <c r="Z79" s="37"/>
      <c r="AA79" s="37"/>
      <c r="AB79" s="37"/>
      <c r="AC79" s="37"/>
      <c r="AD79" s="37"/>
      <c r="AE79" s="37" t="s">
        <v>102</v>
      </c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</row>
    <row r="80" spans="1:60" outlineLevel="1">
      <c r="A80" s="249">
        <v>67</v>
      </c>
      <c r="B80" s="250" t="s">
        <v>578</v>
      </c>
      <c r="C80" s="251" t="s">
        <v>579</v>
      </c>
      <c r="D80" s="252" t="s">
        <v>530</v>
      </c>
      <c r="E80" s="253">
        <v>1</v>
      </c>
      <c r="F80" s="320">
        <v>0</v>
      </c>
      <c r="G80" s="254">
        <f t="shared" si="3"/>
        <v>0</v>
      </c>
      <c r="H80" s="35">
        <v>0</v>
      </c>
      <c r="I80" s="35" t="e">
        <f>ROUND(#REF!*H80,2)</f>
        <v>#REF!</v>
      </c>
      <c r="J80" s="35">
        <v>133.5</v>
      </c>
      <c r="K80" s="35" t="e">
        <f>ROUND(#REF!*J80,2)</f>
        <v>#REF!</v>
      </c>
      <c r="L80" s="35">
        <v>0</v>
      </c>
      <c r="M80" s="35" t="e">
        <f>#REF!*(1+L80/100)</f>
        <v>#REF!</v>
      </c>
      <c r="N80" s="34">
        <v>0</v>
      </c>
      <c r="O80" s="34" t="e">
        <f>ROUND(#REF!*N80,5)</f>
        <v>#REF!</v>
      </c>
      <c r="P80" s="34">
        <v>6.7000000000000004E-2</v>
      </c>
      <c r="Q80" s="34" t="e">
        <f>ROUND(#REF!*P80,5)</f>
        <v>#REF!</v>
      </c>
      <c r="R80" s="34"/>
      <c r="S80" s="34"/>
      <c r="T80" s="36">
        <v>0.31</v>
      </c>
      <c r="U80" s="34" t="e">
        <f>ROUND(#REF!*T80,2)</f>
        <v>#REF!</v>
      </c>
      <c r="V80" s="37"/>
      <c r="W80" s="37"/>
      <c r="X80" s="37"/>
      <c r="Y80" s="37"/>
      <c r="Z80" s="37"/>
      <c r="AA80" s="37"/>
      <c r="AB80" s="37"/>
      <c r="AC80" s="37"/>
      <c r="AD80" s="37"/>
      <c r="AE80" s="37" t="s">
        <v>102</v>
      </c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</row>
    <row r="81" spans="1:60" outlineLevel="1">
      <c r="A81" s="249">
        <v>68</v>
      </c>
      <c r="B81" s="250" t="s">
        <v>580</v>
      </c>
      <c r="C81" s="251" t="s">
        <v>581</v>
      </c>
      <c r="D81" s="252" t="s">
        <v>530</v>
      </c>
      <c r="E81" s="253">
        <v>1</v>
      </c>
      <c r="F81" s="320">
        <v>0</v>
      </c>
      <c r="G81" s="254">
        <f t="shared" si="3"/>
        <v>0</v>
      </c>
      <c r="H81" s="35">
        <v>0</v>
      </c>
      <c r="I81" s="35" t="e">
        <f>ROUND(#REF!*H81,2)</f>
        <v>#REF!</v>
      </c>
      <c r="J81" s="35">
        <v>360</v>
      </c>
      <c r="K81" s="35" t="e">
        <f>ROUND(#REF!*J81,2)</f>
        <v>#REF!</v>
      </c>
      <c r="L81" s="35">
        <v>0</v>
      </c>
      <c r="M81" s="35" t="e">
        <f>#REF!*(1+L81/100)</f>
        <v>#REF!</v>
      </c>
      <c r="N81" s="34">
        <v>0</v>
      </c>
      <c r="O81" s="34" t="e">
        <f>ROUND(#REF!*N81,5)</f>
        <v>#REF!</v>
      </c>
      <c r="P81" s="34">
        <v>0.155</v>
      </c>
      <c r="Q81" s="34" t="e">
        <f>ROUND(#REF!*P81,5)</f>
        <v>#REF!</v>
      </c>
      <c r="R81" s="34"/>
      <c r="S81" s="34"/>
      <c r="T81" s="36">
        <v>0.83699999999999997</v>
      </c>
      <c r="U81" s="34" t="e">
        <f>ROUND(#REF!*T81,2)</f>
        <v>#REF!</v>
      </c>
      <c r="V81" s="37"/>
      <c r="W81" s="37"/>
      <c r="X81" s="37"/>
      <c r="Y81" s="37"/>
      <c r="Z81" s="37"/>
      <c r="AA81" s="37"/>
      <c r="AB81" s="37"/>
      <c r="AC81" s="37"/>
      <c r="AD81" s="37"/>
      <c r="AE81" s="37" t="s">
        <v>102</v>
      </c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</row>
    <row r="82" spans="1:60" outlineLevel="1">
      <c r="A82" s="249">
        <v>69</v>
      </c>
      <c r="B82" s="250" t="s">
        <v>582</v>
      </c>
      <c r="C82" s="251" t="s">
        <v>583</v>
      </c>
      <c r="D82" s="252" t="s">
        <v>530</v>
      </c>
      <c r="E82" s="253">
        <v>3</v>
      </c>
      <c r="F82" s="320">
        <v>0</v>
      </c>
      <c r="G82" s="254">
        <f t="shared" si="3"/>
        <v>0</v>
      </c>
      <c r="H82" s="35">
        <v>0</v>
      </c>
      <c r="I82" s="35" t="e">
        <f>ROUND(#REF!*H82,2)</f>
        <v>#REF!</v>
      </c>
      <c r="J82" s="35">
        <v>307</v>
      </c>
      <c r="K82" s="35" t="e">
        <f>ROUND(#REF!*J82,2)</f>
        <v>#REF!</v>
      </c>
      <c r="L82" s="35">
        <v>0</v>
      </c>
      <c r="M82" s="35" t="e">
        <f>#REF!*(1+L82/100)</f>
        <v>#REF!</v>
      </c>
      <c r="N82" s="34">
        <v>0</v>
      </c>
      <c r="O82" s="34" t="e">
        <f>ROUND(#REF!*N82,5)</f>
        <v>#REF!</v>
      </c>
      <c r="P82" s="34">
        <v>4.3499999999999997E-2</v>
      </c>
      <c r="Q82" s="34" t="e">
        <f>ROUND(#REF!*P82,5)</f>
        <v>#REF!</v>
      </c>
      <c r="R82" s="34"/>
      <c r="S82" s="34"/>
      <c r="T82" s="36">
        <v>0.71299999999999997</v>
      </c>
      <c r="U82" s="34" t="e">
        <f>ROUND(#REF!*T82,2)</f>
        <v>#REF!</v>
      </c>
      <c r="V82" s="37"/>
      <c r="W82" s="37"/>
      <c r="X82" s="37"/>
      <c r="Y82" s="37"/>
      <c r="Z82" s="37"/>
      <c r="AA82" s="37"/>
      <c r="AB82" s="37"/>
      <c r="AC82" s="37"/>
      <c r="AD82" s="37"/>
      <c r="AE82" s="37" t="s">
        <v>102</v>
      </c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</row>
    <row r="83" spans="1:60" outlineLevel="1">
      <c r="A83" s="249">
        <v>70</v>
      </c>
      <c r="B83" s="250" t="s">
        <v>584</v>
      </c>
      <c r="C83" s="251" t="s">
        <v>585</v>
      </c>
      <c r="D83" s="252" t="s">
        <v>107</v>
      </c>
      <c r="E83" s="253">
        <v>0.8</v>
      </c>
      <c r="F83" s="320">
        <v>0</v>
      </c>
      <c r="G83" s="254">
        <f t="shared" si="3"/>
        <v>0</v>
      </c>
      <c r="H83" s="35">
        <v>0</v>
      </c>
      <c r="I83" s="35" t="e">
        <f>ROUND(#REF!*H83,2)</f>
        <v>#REF!</v>
      </c>
      <c r="J83" s="35">
        <v>1762</v>
      </c>
      <c r="K83" s="35" t="e">
        <f>ROUND(#REF!*J83,2)</f>
        <v>#REF!</v>
      </c>
      <c r="L83" s="35">
        <v>0</v>
      </c>
      <c r="M83" s="35" t="e">
        <f>#REF!*(1+L83/100)</f>
        <v>#REF!</v>
      </c>
      <c r="N83" s="34">
        <v>0</v>
      </c>
      <c r="O83" s="34" t="e">
        <f>ROUND(#REF!*N83,5)</f>
        <v>#REF!</v>
      </c>
      <c r="P83" s="34">
        <v>0</v>
      </c>
      <c r="Q83" s="34" t="e">
        <f>ROUND(#REF!*P83,5)</f>
        <v>#REF!</v>
      </c>
      <c r="R83" s="34"/>
      <c r="S83" s="34"/>
      <c r="T83" s="36">
        <v>3.169</v>
      </c>
      <c r="U83" s="34" t="e">
        <f>ROUND(#REF!*T83,2)</f>
        <v>#REF!</v>
      </c>
      <c r="V83" s="37"/>
      <c r="W83" s="37"/>
      <c r="X83" s="37"/>
      <c r="Y83" s="37"/>
      <c r="Z83" s="37"/>
      <c r="AA83" s="37"/>
      <c r="AB83" s="37"/>
      <c r="AC83" s="37"/>
      <c r="AD83" s="37"/>
      <c r="AE83" s="37" t="s">
        <v>102</v>
      </c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</row>
    <row r="84" spans="1:60" ht="20" outlineLevel="1">
      <c r="A84" s="249">
        <v>71</v>
      </c>
      <c r="B84" s="250" t="s">
        <v>586</v>
      </c>
      <c r="C84" s="251" t="s">
        <v>587</v>
      </c>
      <c r="D84" s="252" t="s">
        <v>530</v>
      </c>
      <c r="E84" s="253">
        <v>1</v>
      </c>
      <c r="F84" s="320">
        <v>0</v>
      </c>
      <c r="G84" s="254">
        <f t="shared" si="3"/>
        <v>0</v>
      </c>
      <c r="H84" s="35">
        <v>4972.08</v>
      </c>
      <c r="I84" s="35" t="e">
        <f>ROUND(#REF!*H84,2)</f>
        <v>#REF!</v>
      </c>
      <c r="J84" s="35">
        <v>572.92000000000007</v>
      </c>
      <c r="K84" s="35" t="e">
        <f>ROUND(#REF!*J84,2)</f>
        <v>#REF!</v>
      </c>
      <c r="L84" s="35">
        <v>0</v>
      </c>
      <c r="M84" s="35" t="e">
        <f>#REF!*(1+L84/100)</f>
        <v>#REF!</v>
      </c>
      <c r="N84" s="34">
        <v>1.772E-2</v>
      </c>
      <c r="O84" s="34" t="e">
        <f>ROUND(#REF!*N84,5)</f>
        <v>#REF!</v>
      </c>
      <c r="P84" s="34">
        <v>0</v>
      </c>
      <c r="Q84" s="34" t="e">
        <f>ROUND(#REF!*P84,5)</f>
        <v>#REF!</v>
      </c>
      <c r="R84" s="34"/>
      <c r="S84" s="34"/>
      <c r="T84" s="36">
        <v>0.97299999999999998</v>
      </c>
      <c r="U84" s="34" t="e">
        <f>ROUND(#REF!*T84,2)</f>
        <v>#REF!</v>
      </c>
      <c r="V84" s="37"/>
      <c r="W84" s="37"/>
      <c r="X84" s="37"/>
      <c r="Y84" s="37"/>
      <c r="Z84" s="37"/>
      <c r="AA84" s="37"/>
      <c r="AB84" s="37"/>
      <c r="AC84" s="37"/>
      <c r="AD84" s="37"/>
      <c r="AE84" s="37" t="s">
        <v>102</v>
      </c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</row>
    <row r="85" spans="1:60" outlineLevel="1">
      <c r="A85" s="249">
        <v>72</v>
      </c>
      <c r="B85" s="250" t="s">
        <v>588</v>
      </c>
      <c r="C85" s="251" t="s">
        <v>589</v>
      </c>
      <c r="D85" s="252" t="s">
        <v>530</v>
      </c>
      <c r="E85" s="253">
        <v>1</v>
      </c>
      <c r="F85" s="320">
        <v>0</v>
      </c>
      <c r="G85" s="254">
        <f t="shared" si="3"/>
        <v>0</v>
      </c>
      <c r="H85" s="35">
        <v>205.89</v>
      </c>
      <c r="I85" s="35" t="e">
        <f>ROUND(#REF!*H85,2)</f>
        <v>#REF!</v>
      </c>
      <c r="J85" s="35">
        <v>660.11</v>
      </c>
      <c r="K85" s="35" t="e">
        <f>ROUND(#REF!*J85,2)</f>
        <v>#REF!</v>
      </c>
      <c r="L85" s="35">
        <v>0</v>
      </c>
      <c r="M85" s="35" t="e">
        <f>#REF!*(1+L85/100)</f>
        <v>#REF!</v>
      </c>
      <c r="N85" s="34">
        <v>8.8999999999999995E-4</v>
      </c>
      <c r="O85" s="34" t="e">
        <f>ROUND(#REF!*N85,5)</f>
        <v>#REF!</v>
      </c>
      <c r="P85" s="34">
        <v>0</v>
      </c>
      <c r="Q85" s="34" t="e">
        <f>ROUND(#REF!*P85,5)</f>
        <v>#REF!</v>
      </c>
      <c r="R85" s="34"/>
      <c r="S85" s="34"/>
      <c r="T85" s="36">
        <v>1.1200000000000001</v>
      </c>
      <c r="U85" s="34" t="e">
        <f>ROUND(#REF!*T85,2)</f>
        <v>#REF!</v>
      </c>
      <c r="V85" s="37"/>
      <c r="W85" s="37"/>
      <c r="X85" s="37"/>
      <c r="Y85" s="37"/>
      <c r="Z85" s="37"/>
      <c r="AA85" s="37"/>
      <c r="AB85" s="37"/>
      <c r="AC85" s="37"/>
      <c r="AD85" s="37"/>
      <c r="AE85" s="37" t="s">
        <v>102</v>
      </c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</row>
    <row r="86" spans="1:60" outlineLevel="1">
      <c r="A86" s="249">
        <v>73</v>
      </c>
      <c r="B86" s="250" t="s">
        <v>590</v>
      </c>
      <c r="C86" s="251" t="s">
        <v>591</v>
      </c>
      <c r="D86" s="252" t="s">
        <v>530</v>
      </c>
      <c r="E86" s="253">
        <v>1</v>
      </c>
      <c r="F86" s="320">
        <v>0</v>
      </c>
      <c r="G86" s="254">
        <f t="shared" si="3"/>
        <v>0</v>
      </c>
      <c r="H86" s="35">
        <v>9141.24</v>
      </c>
      <c r="I86" s="35" t="e">
        <f>ROUND(#REF!*H86,2)</f>
        <v>#REF!</v>
      </c>
      <c r="J86" s="35">
        <v>1118.7600000000002</v>
      </c>
      <c r="K86" s="35" t="e">
        <f>ROUND(#REF!*J86,2)</f>
        <v>#REF!</v>
      </c>
      <c r="L86" s="35">
        <v>0</v>
      </c>
      <c r="M86" s="35" t="e">
        <f>#REF!*(1+L86/100)</f>
        <v>#REF!</v>
      </c>
      <c r="N86" s="34">
        <v>1.2970000000000001E-2</v>
      </c>
      <c r="O86" s="34" t="e">
        <f>ROUND(#REF!*N86,5)</f>
        <v>#REF!</v>
      </c>
      <c r="P86" s="34">
        <v>0</v>
      </c>
      <c r="Q86" s="34" t="e">
        <f>ROUND(#REF!*P86,5)</f>
        <v>#REF!</v>
      </c>
      <c r="R86" s="34"/>
      <c r="S86" s="34"/>
      <c r="T86" s="36">
        <v>1.9</v>
      </c>
      <c r="U86" s="34" t="e">
        <f>ROUND(#REF!*T86,2)</f>
        <v>#REF!</v>
      </c>
      <c r="V86" s="37"/>
      <c r="W86" s="37"/>
      <c r="X86" s="37"/>
      <c r="Y86" s="37"/>
      <c r="Z86" s="37"/>
      <c r="AA86" s="37"/>
      <c r="AB86" s="37"/>
      <c r="AC86" s="37"/>
      <c r="AD86" s="37"/>
      <c r="AE86" s="37" t="s">
        <v>102</v>
      </c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</row>
    <row r="87" spans="1:60" outlineLevel="1">
      <c r="A87" s="249">
        <v>74</v>
      </c>
      <c r="B87" s="250" t="s">
        <v>592</v>
      </c>
      <c r="C87" s="251" t="s">
        <v>593</v>
      </c>
      <c r="D87" s="252" t="s">
        <v>530</v>
      </c>
      <c r="E87" s="253">
        <v>1</v>
      </c>
      <c r="F87" s="320">
        <v>0</v>
      </c>
      <c r="G87" s="254">
        <f t="shared" si="3"/>
        <v>0</v>
      </c>
      <c r="H87" s="35">
        <v>0</v>
      </c>
      <c r="I87" s="35" t="e">
        <f>ROUND(#REF!*H87,2)</f>
        <v>#REF!</v>
      </c>
      <c r="J87" s="35">
        <v>1119</v>
      </c>
      <c r="K87" s="35" t="e">
        <f>ROUND(#REF!*J87,2)</f>
        <v>#REF!</v>
      </c>
      <c r="L87" s="35">
        <v>0</v>
      </c>
      <c r="M87" s="35" t="e">
        <f>#REF!*(1+L87/100)</f>
        <v>#REF!</v>
      </c>
      <c r="N87" s="34">
        <v>0</v>
      </c>
      <c r="O87" s="34" t="e">
        <f>ROUND(#REF!*N87,5)</f>
        <v>#REF!</v>
      </c>
      <c r="P87" s="34">
        <v>0</v>
      </c>
      <c r="Q87" s="34" t="e">
        <f>ROUND(#REF!*P87,5)</f>
        <v>#REF!</v>
      </c>
      <c r="R87" s="34"/>
      <c r="S87" s="34"/>
      <c r="T87" s="36">
        <v>1.9</v>
      </c>
      <c r="U87" s="34" t="e">
        <f>ROUND(#REF!*T87,2)</f>
        <v>#REF!</v>
      </c>
      <c r="V87" s="37"/>
      <c r="W87" s="37"/>
      <c r="X87" s="37"/>
      <c r="Y87" s="37"/>
      <c r="Z87" s="37"/>
      <c r="AA87" s="37"/>
      <c r="AB87" s="37"/>
      <c r="AC87" s="37"/>
      <c r="AD87" s="37"/>
      <c r="AE87" s="37" t="s">
        <v>102</v>
      </c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</row>
    <row r="88" spans="1:60" outlineLevel="1">
      <c r="A88" s="249">
        <v>75</v>
      </c>
      <c r="B88" s="250" t="s">
        <v>594</v>
      </c>
      <c r="C88" s="251" t="s">
        <v>595</v>
      </c>
      <c r="D88" s="252" t="s">
        <v>101</v>
      </c>
      <c r="E88" s="253">
        <v>1</v>
      </c>
      <c r="F88" s="320">
        <v>0</v>
      </c>
      <c r="G88" s="254">
        <f t="shared" si="3"/>
        <v>0</v>
      </c>
      <c r="H88" s="35">
        <v>2295</v>
      </c>
      <c r="I88" s="35" t="e">
        <f>ROUND(#REF!*H88,2)</f>
        <v>#REF!</v>
      </c>
      <c r="J88" s="35">
        <v>0</v>
      </c>
      <c r="K88" s="35" t="e">
        <f>ROUND(#REF!*J88,2)</f>
        <v>#REF!</v>
      </c>
      <c r="L88" s="35">
        <v>0</v>
      </c>
      <c r="M88" s="35" t="e">
        <f>#REF!*(1+L88/100)</f>
        <v>#REF!</v>
      </c>
      <c r="N88" s="34">
        <v>3.2000000000000003E-4</v>
      </c>
      <c r="O88" s="34" t="e">
        <f>ROUND(#REF!*N88,5)</f>
        <v>#REF!</v>
      </c>
      <c r="P88" s="34">
        <v>0</v>
      </c>
      <c r="Q88" s="34" t="e">
        <f>ROUND(#REF!*P88,5)</f>
        <v>#REF!</v>
      </c>
      <c r="R88" s="34"/>
      <c r="S88" s="34"/>
      <c r="T88" s="36">
        <v>0</v>
      </c>
      <c r="U88" s="34" t="e">
        <f>ROUND(#REF!*T88,2)</f>
        <v>#REF!</v>
      </c>
      <c r="V88" s="37"/>
      <c r="W88" s="37"/>
      <c r="X88" s="37"/>
      <c r="Y88" s="37"/>
      <c r="Z88" s="37"/>
      <c r="AA88" s="37"/>
      <c r="AB88" s="37"/>
      <c r="AC88" s="37"/>
      <c r="AD88" s="37"/>
      <c r="AE88" s="37" t="s">
        <v>113</v>
      </c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</row>
    <row r="89" spans="1:60" ht="20" outlineLevel="1">
      <c r="A89" s="249">
        <v>76</v>
      </c>
      <c r="B89" s="250" t="s">
        <v>596</v>
      </c>
      <c r="C89" s="251" t="s">
        <v>597</v>
      </c>
      <c r="D89" s="252" t="s">
        <v>402</v>
      </c>
      <c r="E89" s="253">
        <v>1</v>
      </c>
      <c r="F89" s="320">
        <v>0</v>
      </c>
      <c r="G89" s="254">
        <f t="shared" si="3"/>
        <v>0</v>
      </c>
      <c r="H89" s="35">
        <v>0</v>
      </c>
      <c r="I89" s="35" t="e">
        <f>ROUND(#REF!*H89,2)</f>
        <v>#REF!</v>
      </c>
      <c r="J89" s="35">
        <v>186</v>
      </c>
      <c r="K89" s="35" t="e">
        <f>ROUND(#REF!*J89,2)</f>
        <v>#REF!</v>
      </c>
      <c r="L89" s="35">
        <v>0</v>
      </c>
      <c r="M89" s="35" t="e">
        <f>#REF!*(1+L89/100)</f>
        <v>#REF!</v>
      </c>
      <c r="N89" s="34">
        <v>0</v>
      </c>
      <c r="O89" s="34" t="e">
        <f>ROUND(#REF!*N89,5)</f>
        <v>#REF!</v>
      </c>
      <c r="P89" s="34">
        <v>0</v>
      </c>
      <c r="Q89" s="34" t="e">
        <f>ROUND(#REF!*P89,5)</f>
        <v>#REF!</v>
      </c>
      <c r="R89" s="34"/>
      <c r="S89" s="34"/>
      <c r="T89" s="36">
        <v>0</v>
      </c>
      <c r="U89" s="34" t="e">
        <f>ROUND(#REF!*T89,2)</f>
        <v>#REF!</v>
      </c>
      <c r="V89" s="37"/>
      <c r="W89" s="37"/>
      <c r="X89" s="37"/>
      <c r="Y89" s="37"/>
      <c r="Z89" s="37"/>
      <c r="AA89" s="37"/>
      <c r="AB89" s="37"/>
      <c r="AC89" s="37"/>
      <c r="AD89" s="37"/>
      <c r="AE89" s="37" t="s">
        <v>102</v>
      </c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</row>
    <row r="90" spans="1:60" outlineLevel="1">
      <c r="A90" s="249">
        <v>77</v>
      </c>
      <c r="B90" s="250" t="s">
        <v>598</v>
      </c>
      <c r="C90" s="251" t="s">
        <v>599</v>
      </c>
      <c r="D90" s="252" t="s">
        <v>530</v>
      </c>
      <c r="E90" s="253">
        <v>1</v>
      </c>
      <c r="F90" s="320">
        <v>0</v>
      </c>
      <c r="G90" s="254">
        <f t="shared" si="3"/>
        <v>0</v>
      </c>
      <c r="H90" s="35">
        <v>2019.89</v>
      </c>
      <c r="I90" s="35" t="e">
        <f>ROUND(#REF!*H90,2)</f>
        <v>#REF!</v>
      </c>
      <c r="J90" s="35">
        <v>700.1099999999999</v>
      </c>
      <c r="K90" s="35" t="e">
        <f>ROUND(#REF!*J90,2)</f>
        <v>#REF!</v>
      </c>
      <c r="L90" s="35">
        <v>0</v>
      </c>
      <c r="M90" s="35" t="e">
        <f>#REF!*(1+L90/100)</f>
        <v>#REF!</v>
      </c>
      <c r="N90" s="34">
        <v>1.7010000000000001E-2</v>
      </c>
      <c r="O90" s="34" t="e">
        <f>ROUND(#REF!*N90,5)</f>
        <v>#REF!</v>
      </c>
      <c r="P90" s="34">
        <v>0</v>
      </c>
      <c r="Q90" s="34" t="e">
        <f>ROUND(#REF!*P90,5)</f>
        <v>#REF!</v>
      </c>
      <c r="R90" s="34"/>
      <c r="S90" s="34"/>
      <c r="T90" s="36">
        <v>1.1890000000000001</v>
      </c>
      <c r="U90" s="34" t="e">
        <f>ROUND(#REF!*T90,2)</f>
        <v>#REF!</v>
      </c>
      <c r="V90" s="37"/>
      <c r="W90" s="37"/>
      <c r="X90" s="37"/>
      <c r="Y90" s="37"/>
      <c r="Z90" s="37"/>
      <c r="AA90" s="37"/>
      <c r="AB90" s="37"/>
      <c r="AC90" s="37"/>
      <c r="AD90" s="37"/>
      <c r="AE90" s="37" t="s">
        <v>102</v>
      </c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</row>
    <row r="91" spans="1:60" outlineLevel="1">
      <c r="A91" s="249">
        <v>78</v>
      </c>
      <c r="B91" s="250" t="s">
        <v>602</v>
      </c>
      <c r="C91" s="251" t="s">
        <v>603</v>
      </c>
      <c r="D91" s="252" t="s">
        <v>530</v>
      </c>
      <c r="E91" s="253">
        <v>1</v>
      </c>
      <c r="F91" s="320">
        <v>0</v>
      </c>
      <c r="G91" s="254">
        <f t="shared" si="3"/>
        <v>0</v>
      </c>
      <c r="H91" s="35">
        <v>146.44</v>
      </c>
      <c r="I91" s="35" t="e">
        <f>ROUND(#REF!*H91,2)</f>
        <v>#REF!</v>
      </c>
      <c r="J91" s="35">
        <v>820.56</v>
      </c>
      <c r="K91" s="35" t="e">
        <f>ROUND(#REF!*J91,2)</f>
        <v>#REF!</v>
      </c>
      <c r="L91" s="35">
        <v>0</v>
      </c>
      <c r="M91" s="35" t="e">
        <f>#REF!*(1+L91/100)</f>
        <v>#REF!</v>
      </c>
      <c r="N91" s="34">
        <v>1.41E-3</v>
      </c>
      <c r="O91" s="34" t="e">
        <f>ROUND(#REF!*N91,5)</f>
        <v>#REF!</v>
      </c>
      <c r="P91" s="34">
        <v>0</v>
      </c>
      <c r="Q91" s="34" t="e">
        <f>ROUND(#REF!*P91,5)</f>
        <v>#REF!</v>
      </c>
      <c r="R91" s="34"/>
      <c r="S91" s="34"/>
      <c r="T91" s="36">
        <v>1.575</v>
      </c>
      <c r="U91" s="34" t="e">
        <f>ROUND(#REF!*T91,2)</f>
        <v>#REF!</v>
      </c>
      <c r="V91" s="37"/>
      <c r="W91" s="37"/>
      <c r="X91" s="37"/>
      <c r="Y91" s="37"/>
      <c r="Z91" s="37"/>
      <c r="AA91" s="37"/>
      <c r="AB91" s="37"/>
      <c r="AC91" s="37"/>
      <c r="AD91" s="37"/>
      <c r="AE91" s="37" t="s">
        <v>102</v>
      </c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</row>
    <row r="92" spans="1:60" ht="20" outlineLevel="1">
      <c r="A92" s="249">
        <v>79</v>
      </c>
      <c r="B92" s="250" t="s">
        <v>604</v>
      </c>
      <c r="C92" s="251" t="s">
        <v>605</v>
      </c>
      <c r="D92" s="252" t="s">
        <v>101</v>
      </c>
      <c r="E92" s="253">
        <v>1</v>
      </c>
      <c r="F92" s="320">
        <v>0</v>
      </c>
      <c r="G92" s="254">
        <f t="shared" si="3"/>
        <v>0</v>
      </c>
      <c r="H92" s="35">
        <v>2340.98</v>
      </c>
      <c r="I92" s="35" t="e">
        <f>ROUND(#REF!*H92,2)</f>
        <v>#REF!</v>
      </c>
      <c r="J92" s="35">
        <v>264.02</v>
      </c>
      <c r="K92" s="35" t="e">
        <f>ROUND(#REF!*J92,2)</f>
        <v>#REF!</v>
      </c>
      <c r="L92" s="35">
        <v>0</v>
      </c>
      <c r="M92" s="35" t="e">
        <f>#REF!*(1+L92/100)</f>
        <v>#REF!</v>
      </c>
      <c r="N92" s="34">
        <v>8.4999999999999995E-4</v>
      </c>
      <c r="O92" s="34" t="e">
        <f>ROUND(#REF!*N92,5)</f>
        <v>#REF!</v>
      </c>
      <c r="P92" s="34">
        <v>0</v>
      </c>
      <c r="Q92" s="34" t="e">
        <f>ROUND(#REF!*P92,5)</f>
        <v>#REF!</v>
      </c>
      <c r="R92" s="34"/>
      <c r="S92" s="34"/>
      <c r="T92" s="36">
        <v>0.48499999999999999</v>
      </c>
      <c r="U92" s="34" t="e">
        <f>ROUND(#REF!*T92,2)</f>
        <v>#REF!</v>
      </c>
      <c r="V92" s="37"/>
      <c r="W92" s="37"/>
      <c r="X92" s="37"/>
      <c r="Y92" s="37"/>
      <c r="Z92" s="37"/>
      <c r="AA92" s="37"/>
      <c r="AB92" s="37"/>
      <c r="AC92" s="37"/>
      <c r="AD92" s="37"/>
      <c r="AE92" s="37" t="s">
        <v>102</v>
      </c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</row>
    <row r="93" spans="1:60" outlineLevel="1">
      <c r="A93" s="249">
        <v>80</v>
      </c>
      <c r="B93" s="250" t="s">
        <v>606</v>
      </c>
      <c r="C93" s="251" t="s">
        <v>607</v>
      </c>
      <c r="D93" s="252" t="s">
        <v>101</v>
      </c>
      <c r="E93" s="253">
        <v>2</v>
      </c>
      <c r="F93" s="320">
        <v>0</v>
      </c>
      <c r="G93" s="254">
        <f t="shared" si="3"/>
        <v>0</v>
      </c>
      <c r="H93" s="35">
        <v>8.82</v>
      </c>
      <c r="I93" s="35" t="e">
        <f>ROUND(#REF!*H93,2)</f>
        <v>#REF!</v>
      </c>
      <c r="J93" s="35">
        <v>242.68</v>
      </c>
      <c r="K93" s="35" t="e">
        <f>ROUND(#REF!*J93,2)</f>
        <v>#REF!</v>
      </c>
      <c r="L93" s="35">
        <v>0</v>
      </c>
      <c r="M93" s="35" t="e">
        <f>#REF!*(1+L93/100)</f>
        <v>#REF!</v>
      </c>
      <c r="N93" s="34">
        <v>4.0000000000000003E-5</v>
      </c>
      <c r="O93" s="34" t="e">
        <f>ROUND(#REF!*N93,5)</f>
        <v>#REF!</v>
      </c>
      <c r="P93" s="34">
        <v>0</v>
      </c>
      <c r="Q93" s="34" t="e">
        <f>ROUND(#REF!*P93,5)</f>
        <v>#REF!</v>
      </c>
      <c r="R93" s="34"/>
      <c r="S93" s="34"/>
      <c r="T93" s="36">
        <v>0.44500000000000001</v>
      </c>
      <c r="U93" s="34" t="e">
        <f>ROUND(#REF!*T93,2)</f>
        <v>#REF!</v>
      </c>
      <c r="V93" s="37"/>
      <c r="W93" s="37"/>
      <c r="X93" s="37"/>
      <c r="Y93" s="37"/>
      <c r="Z93" s="37"/>
      <c r="AA93" s="37"/>
      <c r="AB93" s="37"/>
      <c r="AC93" s="37"/>
      <c r="AD93" s="37"/>
      <c r="AE93" s="37" t="s">
        <v>102</v>
      </c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</row>
    <row r="94" spans="1:60" outlineLevel="1">
      <c r="A94" s="249">
        <v>81</v>
      </c>
      <c r="B94" s="250" t="s">
        <v>608</v>
      </c>
      <c r="C94" s="251" t="s">
        <v>609</v>
      </c>
      <c r="D94" s="252" t="s">
        <v>101</v>
      </c>
      <c r="E94" s="253">
        <v>1</v>
      </c>
      <c r="F94" s="320">
        <v>0</v>
      </c>
      <c r="G94" s="254">
        <f t="shared" si="3"/>
        <v>0</v>
      </c>
      <c r="H94" s="35">
        <v>290.10000000000002</v>
      </c>
      <c r="I94" s="35" t="e">
        <f>ROUND(#REF!*H94,2)</f>
        <v>#REF!</v>
      </c>
      <c r="J94" s="35">
        <v>133.89999999999998</v>
      </c>
      <c r="K94" s="35" t="e">
        <f>ROUND(#REF!*J94,2)</f>
        <v>#REF!</v>
      </c>
      <c r="L94" s="35">
        <v>0</v>
      </c>
      <c r="M94" s="35" t="e">
        <f>#REF!*(1+L94/100)</f>
        <v>#REF!</v>
      </c>
      <c r="N94" s="34">
        <v>2.0000000000000001E-4</v>
      </c>
      <c r="O94" s="34" t="e">
        <f>ROUND(#REF!*N94,5)</f>
        <v>#REF!</v>
      </c>
      <c r="P94" s="34">
        <v>0</v>
      </c>
      <c r="Q94" s="34" t="e">
        <f>ROUND(#REF!*P94,5)</f>
        <v>#REF!</v>
      </c>
      <c r="R94" s="34"/>
      <c r="S94" s="34"/>
      <c r="T94" s="36">
        <v>0.246</v>
      </c>
      <c r="U94" s="34" t="e">
        <f>ROUND(#REF!*T94,2)</f>
        <v>#REF!</v>
      </c>
      <c r="V94" s="37"/>
      <c r="W94" s="37"/>
      <c r="X94" s="37"/>
      <c r="Y94" s="37"/>
      <c r="Z94" s="37"/>
      <c r="AA94" s="37"/>
      <c r="AB94" s="37"/>
      <c r="AC94" s="37"/>
      <c r="AD94" s="37"/>
      <c r="AE94" s="37" t="s">
        <v>102</v>
      </c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</row>
    <row r="95" spans="1:60" outlineLevel="1">
      <c r="A95" s="249">
        <v>82</v>
      </c>
      <c r="B95" s="250" t="s">
        <v>610</v>
      </c>
      <c r="C95" s="251" t="s">
        <v>611</v>
      </c>
      <c r="D95" s="252" t="s">
        <v>101</v>
      </c>
      <c r="E95" s="253">
        <v>1</v>
      </c>
      <c r="F95" s="320">
        <v>0</v>
      </c>
      <c r="G95" s="254">
        <f t="shared" si="3"/>
        <v>0</v>
      </c>
      <c r="H95" s="35">
        <v>45.12</v>
      </c>
      <c r="I95" s="35" t="e">
        <f>ROUND(#REF!*H95,2)</f>
        <v>#REF!</v>
      </c>
      <c r="J95" s="35">
        <v>134.38</v>
      </c>
      <c r="K95" s="35" t="e">
        <f>ROUND(#REF!*J95,2)</f>
        <v>#REF!</v>
      </c>
      <c r="L95" s="35">
        <v>0</v>
      </c>
      <c r="M95" s="35" t="e">
        <f>#REF!*(1+L95/100)</f>
        <v>#REF!</v>
      </c>
      <c r="N95" s="34">
        <v>1E-4</v>
      </c>
      <c r="O95" s="34" t="e">
        <f>ROUND(#REF!*N95,5)</f>
        <v>#REF!</v>
      </c>
      <c r="P95" s="34">
        <v>0</v>
      </c>
      <c r="Q95" s="34" t="e">
        <f>ROUND(#REF!*P95,5)</f>
        <v>#REF!</v>
      </c>
      <c r="R95" s="34"/>
      <c r="S95" s="34"/>
      <c r="T95" s="36">
        <v>0.246</v>
      </c>
      <c r="U95" s="34" t="e">
        <f>ROUND(#REF!*T95,2)</f>
        <v>#REF!</v>
      </c>
      <c r="V95" s="37"/>
      <c r="W95" s="37"/>
      <c r="X95" s="37"/>
      <c r="Y95" s="37"/>
      <c r="Z95" s="37"/>
      <c r="AA95" s="37"/>
      <c r="AB95" s="37"/>
      <c r="AC95" s="37"/>
      <c r="AD95" s="37"/>
      <c r="AE95" s="37" t="s">
        <v>102</v>
      </c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</row>
    <row r="96" spans="1:60" outlineLevel="1">
      <c r="A96" s="249">
        <v>83</v>
      </c>
      <c r="B96" s="250" t="s">
        <v>612</v>
      </c>
      <c r="C96" s="251" t="s">
        <v>613</v>
      </c>
      <c r="D96" s="252" t="s">
        <v>530</v>
      </c>
      <c r="E96" s="253">
        <v>4</v>
      </c>
      <c r="F96" s="320">
        <v>0</v>
      </c>
      <c r="G96" s="254">
        <f t="shared" si="3"/>
        <v>0</v>
      </c>
      <c r="H96" s="35">
        <v>48.2</v>
      </c>
      <c r="I96" s="35" t="e">
        <f>ROUND(#REF!*H96,2)</f>
        <v>#REF!</v>
      </c>
      <c r="J96" s="35">
        <v>95.8</v>
      </c>
      <c r="K96" s="35" t="e">
        <f>ROUND(#REF!*J96,2)</f>
        <v>#REF!</v>
      </c>
      <c r="L96" s="35">
        <v>0</v>
      </c>
      <c r="M96" s="35" t="e">
        <f>#REF!*(1+L96/100)</f>
        <v>#REF!</v>
      </c>
      <c r="N96" s="34">
        <v>8.0000000000000007E-5</v>
      </c>
      <c r="O96" s="34" t="e">
        <f>ROUND(#REF!*N96,5)</f>
        <v>#REF!</v>
      </c>
      <c r="P96" s="34">
        <v>0</v>
      </c>
      <c r="Q96" s="34" t="e">
        <f>ROUND(#REF!*P96,5)</f>
        <v>#REF!</v>
      </c>
      <c r="R96" s="34"/>
      <c r="S96" s="34"/>
      <c r="T96" s="36">
        <v>0.17599999999999999</v>
      </c>
      <c r="U96" s="34" t="e">
        <f>ROUND(#REF!*T96,2)</f>
        <v>#REF!</v>
      </c>
      <c r="V96" s="37"/>
      <c r="W96" s="37"/>
      <c r="X96" s="37"/>
      <c r="Y96" s="37"/>
      <c r="Z96" s="37"/>
      <c r="AA96" s="37"/>
      <c r="AB96" s="37"/>
      <c r="AC96" s="37"/>
      <c r="AD96" s="37"/>
      <c r="AE96" s="37" t="s">
        <v>102</v>
      </c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</row>
    <row r="97" spans="1:60" outlineLevel="1">
      <c r="A97" s="249">
        <v>84</v>
      </c>
      <c r="B97" s="250" t="s">
        <v>614</v>
      </c>
      <c r="C97" s="251" t="s">
        <v>615</v>
      </c>
      <c r="D97" s="252" t="s">
        <v>530</v>
      </c>
      <c r="E97" s="253">
        <v>4</v>
      </c>
      <c r="F97" s="320">
        <v>0</v>
      </c>
      <c r="G97" s="254">
        <f t="shared" si="3"/>
        <v>0</v>
      </c>
      <c r="H97" s="35">
        <v>321</v>
      </c>
      <c r="I97" s="35" t="e">
        <f>ROUND(#REF!*H97,2)</f>
        <v>#REF!</v>
      </c>
      <c r="J97" s="35">
        <v>67.5</v>
      </c>
      <c r="K97" s="35" t="e">
        <f>ROUND(#REF!*J97,2)</f>
        <v>#REF!</v>
      </c>
      <c r="L97" s="35">
        <v>0</v>
      </c>
      <c r="M97" s="35" t="e">
        <f>#REF!*(1+L97/100)</f>
        <v>#REF!</v>
      </c>
      <c r="N97" s="34">
        <v>2.4000000000000001E-4</v>
      </c>
      <c r="O97" s="34" t="e">
        <f>ROUND(#REF!*N97,5)</f>
        <v>#REF!</v>
      </c>
      <c r="P97" s="34">
        <v>0</v>
      </c>
      <c r="Q97" s="34" t="e">
        <f>ROUND(#REF!*P97,5)</f>
        <v>#REF!</v>
      </c>
      <c r="R97" s="34"/>
      <c r="S97" s="34"/>
      <c r="T97" s="36">
        <v>0.124</v>
      </c>
      <c r="U97" s="34" t="e">
        <f>ROUND(#REF!*T97,2)</f>
        <v>#REF!</v>
      </c>
      <c r="V97" s="37"/>
      <c r="W97" s="37"/>
      <c r="X97" s="37"/>
      <c r="Y97" s="37"/>
      <c r="Z97" s="37"/>
      <c r="AA97" s="37"/>
      <c r="AB97" s="37"/>
      <c r="AC97" s="37"/>
      <c r="AD97" s="37"/>
      <c r="AE97" s="37" t="s">
        <v>102</v>
      </c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</row>
    <row r="98" spans="1:60" outlineLevel="1">
      <c r="A98" s="249">
        <v>85</v>
      </c>
      <c r="B98" s="250" t="s">
        <v>596</v>
      </c>
      <c r="C98" s="251" t="s">
        <v>616</v>
      </c>
      <c r="D98" s="252" t="s">
        <v>101</v>
      </c>
      <c r="E98" s="253">
        <v>1</v>
      </c>
      <c r="F98" s="320">
        <v>0</v>
      </c>
      <c r="G98" s="254">
        <f t="shared" si="3"/>
        <v>0</v>
      </c>
      <c r="H98" s="35">
        <v>1697.04</v>
      </c>
      <c r="I98" s="35" t="e">
        <f>ROUND(#REF!*H98,2)</f>
        <v>#REF!</v>
      </c>
      <c r="J98" s="35">
        <v>280.96000000000004</v>
      </c>
      <c r="K98" s="35" t="e">
        <f>ROUND(#REF!*J98,2)</f>
        <v>#REF!</v>
      </c>
      <c r="L98" s="35">
        <v>0</v>
      </c>
      <c r="M98" s="35" t="e">
        <f>#REF!*(1+L98/100)</f>
        <v>#REF!</v>
      </c>
      <c r="N98" s="34">
        <v>1.5200000000000001E-3</v>
      </c>
      <c r="O98" s="34" t="e">
        <f>ROUND(#REF!*N98,5)</f>
        <v>#REF!</v>
      </c>
      <c r="P98" s="34">
        <v>0</v>
      </c>
      <c r="Q98" s="34" t="e">
        <f>ROUND(#REF!*P98,5)</f>
        <v>#REF!</v>
      </c>
      <c r="R98" s="34"/>
      <c r="S98" s="34"/>
      <c r="T98" s="36">
        <v>0.58699999999999997</v>
      </c>
      <c r="U98" s="34" t="e">
        <f>ROUND(#REF!*T98,2)</f>
        <v>#REF!</v>
      </c>
      <c r="V98" s="37"/>
      <c r="W98" s="37"/>
      <c r="X98" s="37"/>
      <c r="Y98" s="37"/>
      <c r="Z98" s="37"/>
      <c r="AA98" s="37"/>
      <c r="AB98" s="37"/>
      <c r="AC98" s="37"/>
      <c r="AD98" s="37"/>
      <c r="AE98" s="37" t="s">
        <v>102</v>
      </c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</row>
    <row r="99" spans="1:60" outlineLevel="1">
      <c r="A99" s="249">
        <v>86</v>
      </c>
      <c r="B99" s="250" t="s">
        <v>617</v>
      </c>
      <c r="C99" s="251" t="s">
        <v>618</v>
      </c>
      <c r="D99" s="252" t="s">
        <v>101</v>
      </c>
      <c r="E99" s="253">
        <v>1</v>
      </c>
      <c r="F99" s="320">
        <v>0</v>
      </c>
      <c r="G99" s="254">
        <f t="shared" si="3"/>
        <v>0</v>
      </c>
      <c r="H99" s="35">
        <v>91.02</v>
      </c>
      <c r="I99" s="35" t="e">
        <f>ROUND(#REF!*H99,2)</f>
        <v>#REF!</v>
      </c>
      <c r="J99" s="35">
        <v>354.98</v>
      </c>
      <c r="K99" s="35" t="e">
        <f>ROUND(#REF!*J99,2)</f>
        <v>#REF!</v>
      </c>
      <c r="L99" s="35">
        <v>0</v>
      </c>
      <c r="M99" s="35" t="e">
        <f>#REF!*(1+L99/100)</f>
        <v>#REF!</v>
      </c>
      <c r="N99" s="34">
        <v>1.2999999999999999E-4</v>
      </c>
      <c r="O99" s="34" t="e">
        <f>ROUND(#REF!*N99,5)</f>
        <v>#REF!</v>
      </c>
      <c r="P99" s="34">
        <v>0</v>
      </c>
      <c r="Q99" s="34" t="e">
        <f>ROUND(#REF!*P99,5)</f>
        <v>#REF!</v>
      </c>
      <c r="R99" s="34"/>
      <c r="S99" s="34"/>
      <c r="T99" s="36">
        <v>0.65500000000000003</v>
      </c>
      <c r="U99" s="34" t="e">
        <f>ROUND(#REF!*T99,2)</f>
        <v>#REF!</v>
      </c>
      <c r="V99" s="37"/>
      <c r="W99" s="37"/>
      <c r="X99" s="37"/>
      <c r="Y99" s="37"/>
      <c r="Z99" s="37"/>
      <c r="AA99" s="37"/>
      <c r="AB99" s="37"/>
      <c r="AC99" s="37"/>
      <c r="AD99" s="37"/>
      <c r="AE99" s="37" t="s">
        <v>102</v>
      </c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</row>
    <row r="100" spans="1:60" ht="20" outlineLevel="1">
      <c r="A100" s="249">
        <v>87</v>
      </c>
      <c r="B100" s="250" t="s">
        <v>1450</v>
      </c>
      <c r="C100" s="251" t="s">
        <v>1451</v>
      </c>
      <c r="D100" s="252" t="s">
        <v>101</v>
      </c>
      <c r="E100" s="253">
        <v>1</v>
      </c>
      <c r="F100" s="320">
        <v>0</v>
      </c>
      <c r="G100" s="254">
        <f t="shared" si="3"/>
        <v>0</v>
      </c>
      <c r="H100" s="35">
        <v>4685</v>
      </c>
      <c r="I100" s="35" t="e">
        <f>ROUND(#REF!*H100,2)</f>
        <v>#REF!</v>
      </c>
      <c r="J100" s="35">
        <v>0</v>
      </c>
      <c r="K100" s="35" t="e">
        <f>ROUND(#REF!*J100,2)</f>
        <v>#REF!</v>
      </c>
      <c r="L100" s="35">
        <v>0</v>
      </c>
      <c r="M100" s="35" t="e">
        <f>#REF!*(1+L100/100)</f>
        <v>#REF!</v>
      </c>
      <c r="N100" s="34">
        <v>3.2000000000000001E-2</v>
      </c>
      <c r="O100" s="34" t="e">
        <f>ROUND(#REF!*N100,5)</f>
        <v>#REF!</v>
      </c>
      <c r="P100" s="34">
        <v>0</v>
      </c>
      <c r="Q100" s="34" t="e">
        <f>ROUND(#REF!*P100,5)</f>
        <v>#REF!</v>
      </c>
      <c r="R100" s="34"/>
      <c r="S100" s="34"/>
      <c r="T100" s="36">
        <v>0</v>
      </c>
      <c r="U100" s="34" t="e">
        <f>ROUND(#REF!*T100,2)</f>
        <v>#REF!</v>
      </c>
      <c r="V100" s="37"/>
      <c r="W100" s="37"/>
      <c r="X100" s="37"/>
      <c r="Y100" s="37"/>
      <c r="Z100" s="37"/>
      <c r="AA100" s="37"/>
      <c r="AB100" s="37"/>
      <c r="AC100" s="37"/>
      <c r="AD100" s="37"/>
      <c r="AE100" s="37" t="s">
        <v>113</v>
      </c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</row>
    <row r="101" spans="1:60" outlineLevel="1">
      <c r="A101" s="249">
        <v>88</v>
      </c>
      <c r="B101" s="250" t="s">
        <v>621</v>
      </c>
      <c r="C101" s="251" t="s">
        <v>1452</v>
      </c>
      <c r="D101" s="252" t="s">
        <v>101</v>
      </c>
      <c r="E101" s="253">
        <v>1</v>
      </c>
      <c r="F101" s="320">
        <v>0</v>
      </c>
      <c r="G101" s="254">
        <f t="shared" si="3"/>
        <v>0</v>
      </c>
      <c r="H101" s="35">
        <v>7580</v>
      </c>
      <c r="I101" s="35" t="e">
        <f>ROUND(#REF!*H101,2)</f>
        <v>#REF!</v>
      </c>
      <c r="J101" s="35">
        <v>0</v>
      </c>
      <c r="K101" s="35" t="e">
        <f>ROUND(#REF!*J101,2)</f>
        <v>#REF!</v>
      </c>
      <c r="L101" s="35">
        <v>0</v>
      </c>
      <c r="M101" s="35" t="e">
        <f>#REF!*(1+L101/100)</f>
        <v>#REF!</v>
      </c>
      <c r="N101" s="34">
        <v>0.01</v>
      </c>
      <c r="O101" s="34" t="e">
        <f>ROUND(#REF!*N101,5)</f>
        <v>#REF!</v>
      </c>
      <c r="P101" s="34">
        <v>0</v>
      </c>
      <c r="Q101" s="34" t="e">
        <f>ROUND(#REF!*P101,5)</f>
        <v>#REF!</v>
      </c>
      <c r="R101" s="34"/>
      <c r="S101" s="34"/>
      <c r="T101" s="36">
        <v>0</v>
      </c>
      <c r="U101" s="34" t="e">
        <f>ROUND(#REF!*T101,2)</f>
        <v>#REF!</v>
      </c>
      <c r="V101" s="37"/>
      <c r="W101" s="37"/>
      <c r="X101" s="37"/>
      <c r="Y101" s="37"/>
      <c r="Z101" s="37"/>
      <c r="AA101" s="37"/>
      <c r="AB101" s="37"/>
      <c r="AC101" s="37"/>
      <c r="AD101" s="37"/>
      <c r="AE101" s="37" t="s">
        <v>113</v>
      </c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</row>
    <row r="102" spans="1:60" ht="20" outlineLevel="1">
      <c r="A102" s="249">
        <v>89</v>
      </c>
      <c r="B102" s="250" t="s">
        <v>623</v>
      </c>
      <c r="C102" s="251" t="s">
        <v>624</v>
      </c>
      <c r="D102" s="252" t="s">
        <v>101</v>
      </c>
      <c r="E102" s="253">
        <v>1</v>
      </c>
      <c r="F102" s="320">
        <v>0</v>
      </c>
      <c r="G102" s="254">
        <f t="shared" si="3"/>
        <v>0</v>
      </c>
      <c r="H102" s="35">
        <v>682.1</v>
      </c>
      <c r="I102" s="35" t="e">
        <f>ROUND(#REF!*H102,2)</f>
        <v>#REF!</v>
      </c>
      <c r="J102" s="35">
        <v>133.89999999999998</v>
      </c>
      <c r="K102" s="35" t="e">
        <f>ROUND(#REF!*J102,2)</f>
        <v>#REF!</v>
      </c>
      <c r="L102" s="35">
        <v>0</v>
      </c>
      <c r="M102" s="35" t="e">
        <f>#REF!*(1+L102/100)</f>
        <v>#REF!</v>
      </c>
      <c r="N102" s="34">
        <v>3.3E-4</v>
      </c>
      <c r="O102" s="34" t="e">
        <f>ROUND(#REF!*N102,5)</f>
        <v>#REF!</v>
      </c>
      <c r="P102" s="34">
        <v>0</v>
      </c>
      <c r="Q102" s="34" t="e">
        <f>ROUND(#REF!*P102,5)</f>
        <v>#REF!</v>
      </c>
      <c r="R102" s="34"/>
      <c r="S102" s="34"/>
      <c r="T102" s="36">
        <v>0.246</v>
      </c>
      <c r="U102" s="34" t="e">
        <f>ROUND(#REF!*T102,2)</f>
        <v>#REF!</v>
      </c>
      <c r="V102" s="37"/>
      <c r="W102" s="37"/>
      <c r="X102" s="37"/>
      <c r="Y102" s="37"/>
      <c r="Z102" s="37"/>
      <c r="AA102" s="37"/>
      <c r="AB102" s="37"/>
      <c r="AC102" s="37"/>
      <c r="AD102" s="37"/>
      <c r="AE102" s="37" t="s">
        <v>102</v>
      </c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</row>
    <row r="103" spans="1:60" outlineLevel="1">
      <c r="A103" s="249">
        <v>90</v>
      </c>
      <c r="B103" s="250" t="s">
        <v>625</v>
      </c>
      <c r="C103" s="251" t="s">
        <v>626</v>
      </c>
      <c r="D103" s="252" t="s">
        <v>101</v>
      </c>
      <c r="E103" s="253">
        <v>1</v>
      </c>
      <c r="F103" s="320">
        <v>0</v>
      </c>
      <c r="G103" s="254">
        <f t="shared" si="3"/>
        <v>0</v>
      </c>
      <c r="H103" s="35">
        <v>1762.76</v>
      </c>
      <c r="I103" s="35" t="e">
        <f>ROUND(#REF!*H103,2)</f>
        <v>#REF!</v>
      </c>
      <c r="J103" s="35">
        <v>242.24</v>
      </c>
      <c r="K103" s="35" t="e">
        <f>ROUND(#REF!*J103,2)</f>
        <v>#REF!</v>
      </c>
      <c r="L103" s="35">
        <v>0</v>
      </c>
      <c r="M103" s="35" t="e">
        <f>#REF!*(1+L103/100)</f>
        <v>#REF!</v>
      </c>
      <c r="N103" s="34">
        <v>1.0399999999999999E-3</v>
      </c>
      <c r="O103" s="34" t="e">
        <f>ROUND(#REF!*N103,5)</f>
        <v>#REF!</v>
      </c>
      <c r="P103" s="34">
        <v>0</v>
      </c>
      <c r="Q103" s="34" t="e">
        <f>ROUND(#REF!*P103,5)</f>
        <v>#REF!</v>
      </c>
      <c r="R103" s="34"/>
      <c r="S103" s="34"/>
      <c r="T103" s="36">
        <v>0.44500000000000001</v>
      </c>
      <c r="U103" s="34" t="e">
        <f>ROUND(#REF!*T103,2)</f>
        <v>#REF!</v>
      </c>
      <c r="V103" s="37"/>
      <c r="W103" s="37"/>
      <c r="X103" s="37"/>
      <c r="Y103" s="37"/>
      <c r="Z103" s="37"/>
      <c r="AA103" s="37"/>
      <c r="AB103" s="37"/>
      <c r="AC103" s="37"/>
      <c r="AD103" s="37"/>
      <c r="AE103" s="37" t="s">
        <v>102</v>
      </c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</row>
    <row r="104" spans="1:60" outlineLevel="1">
      <c r="A104" s="249">
        <v>91</v>
      </c>
      <c r="B104" s="250" t="s">
        <v>627</v>
      </c>
      <c r="C104" s="251" t="s">
        <v>628</v>
      </c>
      <c r="D104" s="252" t="s">
        <v>101</v>
      </c>
      <c r="E104" s="253">
        <v>1</v>
      </c>
      <c r="F104" s="320">
        <v>0</v>
      </c>
      <c r="G104" s="254">
        <f t="shared" si="3"/>
        <v>0</v>
      </c>
      <c r="H104" s="35">
        <v>42.99</v>
      </c>
      <c r="I104" s="35" t="e">
        <f>ROUND(#REF!*H104,2)</f>
        <v>#REF!</v>
      </c>
      <c r="J104" s="35">
        <v>136.51</v>
      </c>
      <c r="K104" s="35" t="e">
        <f>ROUND(#REF!*J104,2)</f>
        <v>#REF!</v>
      </c>
      <c r="L104" s="35">
        <v>0</v>
      </c>
      <c r="M104" s="35" t="e">
        <f>#REF!*(1+L104/100)</f>
        <v>#REF!</v>
      </c>
      <c r="N104" s="34">
        <v>1.4999999999999999E-4</v>
      </c>
      <c r="O104" s="34" t="e">
        <f>ROUND(#REF!*N104,5)</f>
        <v>#REF!</v>
      </c>
      <c r="P104" s="34">
        <v>0</v>
      </c>
      <c r="Q104" s="34" t="e">
        <f>ROUND(#REF!*P104,5)</f>
        <v>#REF!</v>
      </c>
      <c r="R104" s="34"/>
      <c r="S104" s="34"/>
      <c r="T104" s="36">
        <v>0.25</v>
      </c>
      <c r="U104" s="34" t="e">
        <f>ROUND(#REF!*T104,2)</f>
        <v>#REF!</v>
      </c>
      <c r="V104" s="37"/>
      <c r="W104" s="37"/>
      <c r="X104" s="37"/>
      <c r="Y104" s="37"/>
      <c r="Z104" s="37"/>
      <c r="AA104" s="37"/>
      <c r="AB104" s="37"/>
      <c r="AC104" s="37"/>
      <c r="AD104" s="37"/>
      <c r="AE104" s="37" t="s">
        <v>102</v>
      </c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</row>
    <row r="105" spans="1:60" ht="20" outlineLevel="1">
      <c r="A105" s="249">
        <v>92</v>
      </c>
      <c r="B105" s="250" t="s">
        <v>629</v>
      </c>
      <c r="C105" s="251" t="s">
        <v>630</v>
      </c>
      <c r="D105" s="252" t="s">
        <v>101</v>
      </c>
      <c r="E105" s="253">
        <v>2</v>
      </c>
      <c r="F105" s="320">
        <v>0</v>
      </c>
      <c r="G105" s="254">
        <f t="shared" si="3"/>
        <v>0</v>
      </c>
      <c r="H105" s="35">
        <v>519.1</v>
      </c>
      <c r="I105" s="35" t="e">
        <f>ROUND(#REF!*H105,2)</f>
        <v>#REF!</v>
      </c>
      <c r="J105" s="35">
        <v>133.89999999999998</v>
      </c>
      <c r="K105" s="35" t="e">
        <f>ROUND(#REF!*J105,2)</f>
        <v>#REF!</v>
      </c>
      <c r="L105" s="35">
        <v>0</v>
      </c>
      <c r="M105" s="35" t="e">
        <f>#REF!*(1+L105/100)</f>
        <v>#REF!</v>
      </c>
      <c r="N105" s="34">
        <v>2.0000000000000001E-4</v>
      </c>
      <c r="O105" s="34" t="e">
        <f>ROUND(#REF!*N105,5)</f>
        <v>#REF!</v>
      </c>
      <c r="P105" s="34">
        <v>0</v>
      </c>
      <c r="Q105" s="34" t="e">
        <f>ROUND(#REF!*P105,5)</f>
        <v>#REF!</v>
      </c>
      <c r="R105" s="34"/>
      <c r="S105" s="34"/>
      <c r="T105" s="36">
        <v>0.246</v>
      </c>
      <c r="U105" s="34" t="e">
        <f>ROUND(#REF!*T105,2)</f>
        <v>#REF!</v>
      </c>
      <c r="V105" s="37"/>
      <c r="W105" s="37"/>
      <c r="X105" s="37"/>
      <c r="Y105" s="37"/>
      <c r="Z105" s="37"/>
      <c r="AA105" s="37"/>
      <c r="AB105" s="37"/>
      <c r="AC105" s="37"/>
      <c r="AD105" s="37"/>
      <c r="AE105" s="37" t="s">
        <v>102</v>
      </c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</row>
    <row r="106" spans="1:60" outlineLevel="1">
      <c r="A106" s="249">
        <v>93</v>
      </c>
      <c r="B106" s="250" t="s">
        <v>631</v>
      </c>
      <c r="C106" s="251" t="s">
        <v>632</v>
      </c>
      <c r="D106" s="252" t="s">
        <v>101</v>
      </c>
      <c r="E106" s="253">
        <v>2</v>
      </c>
      <c r="F106" s="320">
        <v>0</v>
      </c>
      <c r="G106" s="254">
        <f t="shared" si="3"/>
        <v>0</v>
      </c>
      <c r="H106" s="35">
        <v>232</v>
      </c>
      <c r="I106" s="35" t="e">
        <f>ROUND(#REF!*H106,2)</f>
        <v>#REF!</v>
      </c>
      <c r="J106" s="35">
        <v>0</v>
      </c>
      <c r="K106" s="35" t="e">
        <f>ROUND(#REF!*J106,2)</f>
        <v>#REF!</v>
      </c>
      <c r="L106" s="35">
        <v>0</v>
      </c>
      <c r="M106" s="35" t="e">
        <f>#REF!*(1+L106/100)</f>
        <v>#REF!</v>
      </c>
      <c r="N106" s="34">
        <v>2.0000000000000001E-4</v>
      </c>
      <c r="O106" s="34" t="e">
        <f>ROUND(#REF!*N106,5)</f>
        <v>#REF!</v>
      </c>
      <c r="P106" s="34">
        <v>0</v>
      </c>
      <c r="Q106" s="34" t="e">
        <f>ROUND(#REF!*P106,5)</f>
        <v>#REF!</v>
      </c>
      <c r="R106" s="34"/>
      <c r="S106" s="34"/>
      <c r="T106" s="36">
        <v>0</v>
      </c>
      <c r="U106" s="34" t="e">
        <f>ROUND(#REF!*T106,2)</f>
        <v>#REF!</v>
      </c>
      <c r="V106" s="37"/>
      <c r="W106" s="37"/>
      <c r="X106" s="37"/>
      <c r="Y106" s="37"/>
      <c r="Z106" s="37"/>
      <c r="AA106" s="37"/>
      <c r="AB106" s="37"/>
      <c r="AC106" s="37"/>
      <c r="AD106" s="37"/>
      <c r="AE106" s="37" t="s">
        <v>113</v>
      </c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</row>
    <row r="107" spans="1:60" outlineLevel="1">
      <c r="A107" s="261">
        <v>94</v>
      </c>
      <c r="B107" s="262" t="s">
        <v>633</v>
      </c>
      <c r="C107" s="263" t="s">
        <v>634</v>
      </c>
      <c r="D107" s="264" t="s">
        <v>65</v>
      </c>
      <c r="E107" s="265">
        <v>526</v>
      </c>
      <c r="F107" s="321">
        <v>0</v>
      </c>
      <c r="G107" s="266">
        <f t="shared" si="3"/>
        <v>0</v>
      </c>
      <c r="H107" s="43">
        <v>0</v>
      </c>
      <c r="I107" s="43" t="e">
        <f>ROUND(#REF!*H107,2)</f>
        <v>#REF!</v>
      </c>
      <c r="J107" s="43">
        <v>0.35</v>
      </c>
      <c r="K107" s="43" t="e">
        <f>ROUND(#REF!*J107,2)</f>
        <v>#REF!</v>
      </c>
      <c r="L107" s="43">
        <v>0</v>
      </c>
      <c r="M107" s="43" t="e">
        <f>#REF!*(1+L107/100)</f>
        <v>#REF!</v>
      </c>
      <c r="N107" s="42">
        <v>0</v>
      </c>
      <c r="O107" s="42" t="e">
        <f>ROUND(#REF!*N107,5)</f>
        <v>#REF!</v>
      </c>
      <c r="P107" s="42">
        <v>0</v>
      </c>
      <c r="Q107" s="42" t="e">
        <f>ROUND(#REF!*P107,5)</f>
        <v>#REF!</v>
      </c>
      <c r="R107" s="42"/>
      <c r="S107" s="42"/>
      <c r="T107" s="44">
        <v>0</v>
      </c>
      <c r="U107" s="42" t="e">
        <f>ROUND(#REF!*T107,2)</f>
        <v>#REF!</v>
      </c>
      <c r="V107" s="37"/>
      <c r="W107" s="37"/>
      <c r="X107" s="37"/>
      <c r="Y107" s="37"/>
      <c r="Z107" s="37"/>
      <c r="AA107" s="37"/>
      <c r="AB107" s="37"/>
      <c r="AC107" s="37"/>
      <c r="AD107" s="37"/>
      <c r="AE107" s="37" t="s">
        <v>102</v>
      </c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</row>
    <row r="108" spans="1:60" ht="14.5">
      <c r="A108" s="322"/>
      <c r="B108" s="323" t="s">
        <v>385</v>
      </c>
      <c r="C108" s="324" t="s">
        <v>385</v>
      </c>
      <c r="D108" s="322"/>
      <c r="E108" s="322"/>
      <c r="F108" s="322"/>
      <c r="G108" s="322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AC108" s="29">
        <v>15</v>
      </c>
      <c r="AD108" s="29">
        <v>21</v>
      </c>
    </row>
    <row r="109" spans="1:60" ht="13">
      <c r="A109" s="325"/>
      <c r="B109" s="326" t="s">
        <v>63</v>
      </c>
      <c r="C109" s="327" t="s">
        <v>385</v>
      </c>
      <c r="D109" s="328"/>
      <c r="E109" s="328"/>
      <c r="F109" s="328"/>
      <c r="G109" s="329">
        <f>G8+G12+G16+G30+G61+G75</f>
        <v>0</v>
      </c>
      <c r="AE109" s="29" t="s">
        <v>386</v>
      </c>
    </row>
  </sheetData>
  <sheetProtection password="CD92" sheet="1" objects="1" scenarios="1" selectLockedCells="1"/>
  <mergeCells count="4">
    <mergeCell ref="A1:G1"/>
    <mergeCell ref="C2:G2"/>
    <mergeCell ref="C3:G3"/>
    <mergeCell ref="C4:G4"/>
  </mergeCells>
  <pageMargins left="0.39370078740157499" right="0.196850393700787" top="0.78740157499999996" bottom="0.78740157499999996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V114"/>
  <sheetViews>
    <sheetView zoomScale="115" zoomScaleNormal="115" workbookViewId="0">
      <selection activeCell="F47" sqref="F47"/>
    </sheetView>
  </sheetViews>
  <sheetFormatPr defaultColWidth="9.1796875" defaultRowHeight="10"/>
  <cols>
    <col min="1" max="1" width="6.453125" style="69" customWidth="1"/>
    <col min="2" max="2" width="6.26953125" style="162" customWidth="1"/>
    <col min="3" max="3" width="49.26953125" style="77" customWidth="1"/>
    <col min="4" max="4" width="7.54296875" style="162" customWidth="1"/>
    <col min="5" max="5" width="7.26953125" style="162" customWidth="1"/>
    <col min="6" max="7" width="8.7265625" style="154" customWidth="1"/>
    <col min="8" max="8" width="4.1796875" style="77" customWidth="1"/>
    <col min="9" max="10" width="9.54296875" style="138" hidden="1" customWidth="1"/>
    <col min="11" max="11" width="6.81640625" style="139" hidden="1" customWidth="1"/>
    <col min="12" max="13" width="8.7265625" style="138" hidden="1" customWidth="1"/>
    <col min="14" max="14" width="9.1796875" style="77"/>
    <col min="15" max="15" width="15" style="95" bestFit="1" customWidth="1"/>
    <col min="16" max="17" width="8.453125" style="95" customWidth="1"/>
    <col min="18" max="20" width="9.1796875" style="77"/>
    <col min="21" max="21" width="15" style="77" bestFit="1" customWidth="1"/>
    <col min="22" max="256" width="9.1796875" style="77"/>
    <col min="257" max="257" width="6.453125" style="77" customWidth="1"/>
    <col min="258" max="258" width="6.26953125" style="77" customWidth="1"/>
    <col min="259" max="259" width="49.26953125" style="77" customWidth="1"/>
    <col min="260" max="260" width="7.54296875" style="77" customWidth="1"/>
    <col min="261" max="261" width="7.26953125" style="77" customWidth="1"/>
    <col min="262" max="263" width="8.7265625" style="77" customWidth="1"/>
    <col min="264" max="264" width="4.1796875" style="77" customWidth="1"/>
    <col min="265" max="269" width="0" style="77" hidden="1" customWidth="1"/>
    <col min="270" max="270" width="9.1796875" style="77"/>
    <col min="271" max="271" width="15" style="77" bestFit="1" customWidth="1"/>
    <col min="272" max="273" width="8.453125" style="77" customWidth="1"/>
    <col min="274" max="276" width="9.1796875" style="77"/>
    <col min="277" max="277" width="15" style="77" bestFit="1" customWidth="1"/>
    <col min="278" max="512" width="9.1796875" style="77"/>
    <col min="513" max="513" width="6.453125" style="77" customWidth="1"/>
    <col min="514" max="514" width="6.26953125" style="77" customWidth="1"/>
    <col min="515" max="515" width="49.26953125" style="77" customWidth="1"/>
    <col min="516" max="516" width="7.54296875" style="77" customWidth="1"/>
    <col min="517" max="517" width="7.26953125" style="77" customWidth="1"/>
    <col min="518" max="519" width="8.7265625" style="77" customWidth="1"/>
    <col min="520" max="520" width="4.1796875" style="77" customWidth="1"/>
    <col min="521" max="525" width="0" style="77" hidden="1" customWidth="1"/>
    <col min="526" max="526" width="9.1796875" style="77"/>
    <col min="527" max="527" width="15" style="77" bestFit="1" customWidth="1"/>
    <col min="528" max="529" width="8.453125" style="77" customWidth="1"/>
    <col min="530" max="532" width="9.1796875" style="77"/>
    <col min="533" max="533" width="15" style="77" bestFit="1" customWidth="1"/>
    <col min="534" max="768" width="9.1796875" style="77"/>
    <col min="769" max="769" width="6.453125" style="77" customWidth="1"/>
    <col min="770" max="770" width="6.26953125" style="77" customWidth="1"/>
    <col min="771" max="771" width="49.26953125" style="77" customWidth="1"/>
    <col min="772" max="772" width="7.54296875" style="77" customWidth="1"/>
    <col min="773" max="773" width="7.26953125" style="77" customWidth="1"/>
    <col min="774" max="775" width="8.7265625" style="77" customWidth="1"/>
    <col min="776" max="776" width="4.1796875" style="77" customWidth="1"/>
    <col min="777" max="781" width="0" style="77" hidden="1" customWidth="1"/>
    <col min="782" max="782" width="9.1796875" style="77"/>
    <col min="783" max="783" width="15" style="77" bestFit="1" customWidth="1"/>
    <col min="784" max="785" width="8.453125" style="77" customWidth="1"/>
    <col min="786" max="788" width="9.1796875" style="77"/>
    <col min="789" max="789" width="15" style="77" bestFit="1" customWidth="1"/>
    <col min="790" max="1024" width="9.1796875" style="77"/>
    <col min="1025" max="1025" width="6.453125" style="77" customWidth="1"/>
    <col min="1026" max="1026" width="6.26953125" style="77" customWidth="1"/>
    <col min="1027" max="1027" width="49.26953125" style="77" customWidth="1"/>
    <col min="1028" max="1028" width="7.54296875" style="77" customWidth="1"/>
    <col min="1029" max="1029" width="7.26953125" style="77" customWidth="1"/>
    <col min="1030" max="1031" width="8.7265625" style="77" customWidth="1"/>
    <col min="1032" max="1032" width="4.1796875" style="77" customWidth="1"/>
    <col min="1033" max="1037" width="0" style="77" hidden="1" customWidth="1"/>
    <col min="1038" max="1038" width="9.1796875" style="77"/>
    <col min="1039" max="1039" width="15" style="77" bestFit="1" customWidth="1"/>
    <col min="1040" max="1041" width="8.453125" style="77" customWidth="1"/>
    <col min="1042" max="1044" width="9.1796875" style="77"/>
    <col min="1045" max="1045" width="15" style="77" bestFit="1" customWidth="1"/>
    <col min="1046" max="1280" width="9.1796875" style="77"/>
    <col min="1281" max="1281" width="6.453125" style="77" customWidth="1"/>
    <col min="1282" max="1282" width="6.26953125" style="77" customWidth="1"/>
    <col min="1283" max="1283" width="49.26953125" style="77" customWidth="1"/>
    <col min="1284" max="1284" width="7.54296875" style="77" customWidth="1"/>
    <col min="1285" max="1285" width="7.26953125" style="77" customWidth="1"/>
    <col min="1286" max="1287" width="8.7265625" style="77" customWidth="1"/>
    <col min="1288" max="1288" width="4.1796875" style="77" customWidth="1"/>
    <col min="1289" max="1293" width="0" style="77" hidden="1" customWidth="1"/>
    <col min="1294" max="1294" width="9.1796875" style="77"/>
    <col min="1295" max="1295" width="15" style="77" bestFit="1" customWidth="1"/>
    <col min="1296" max="1297" width="8.453125" style="77" customWidth="1"/>
    <col min="1298" max="1300" width="9.1796875" style="77"/>
    <col min="1301" max="1301" width="15" style="77" bestFit="1" customWidth="1"/>
    <col min="1302" max="1536" width="9.1796875" style="77"/>
    <col min="1537" max="1537" width="6.453125" style="77" customWidth="1"/>
    <col min="1538" max="1538" width="6.26953125" style="77" customWidth="1"/>
    <col min="1539" max="1539" width="49.26953125" style="77" customWidth="1"/>
    <col min="1540" max="1540" width="7.54296875" style="77" customWidth="1"/>
    <col min="1541" max="1541" width="7.26953125" style="77" customWidth="1"/>
    <col min="1542" max="1543" width="8.7265625" style="77" customWidth="1"/>
    <col min="1544" max="1544" width="4.1796875" style="77" customWidth="1"/>
    <col min="1545" max="1549" width="0" style="77" hidden="1" customWidth="1"/>
    <col min="1550" max="1550" width="9.1796875" style="77"/>
    <col min="1551" max="1551" width="15" style="77" bestFit="1" customWidth="1"/>
    <col min="1552" max="1553" width="8.453125" style="77" customWidth="1"/>
    <col min="1554" max="1556" width="9.1796875" style="77"/>
    <col min="1557" max="1557" width="15" style="77" bestFit="1" customWidth="1"/>
    <col min="1558" max="1792" width="9.1796875" style="77"/>
    <col min="1793" max="1793" width="6.453125" style="77" customWidth="1"/>
    <col min="1794" max="1794" width="6.26953125" style="77" customWidth="1"/>
    <col min="1795" max="1795" width="49.26953125" style="77" customWidth="1"/>
    <col min="1796" max="1796" width="7.54296875" style="77" customWidth="1"/>
    <col min="1797" max="1797" width="7.26953125" style="77" customWidth="1"/>
    <col min="1798" max="1799" width="8.7265625" style="77" customWidth="1"/>
    <col min="1800" max="1800" width="4.1796875" style="77" customWidth="1"/>
    <col min="1801" max="1805" width="0" style="77" hidden="1" customWidth="1"/>
    <col min="1806" max="1806" width="9.1796875" style="77"/>
    <col min="1807" max="1807" width="15" style="77" bestFit="1" customWidth="1"/>
    <col min="1808" max="1809" width="8.453125" style="77" customWidth="1"/>
    <col min="1810" max="1812" width="9.1796875" style="77"/>
    <col min="1813" max="1813" width="15" style="77" bestFit="1" customWidth="1"/>
    <col min="1814" max="2048" width="9.1796875" style="77"/>
    <col min="2049" max="2049" width="6.453125" style="77" customWidth="1"/>
    <col min="2050" max="2050" width="6.26953125" style="77" customWidth="1"/>
    <col min="2051" max="2051" width="49.26953125" style="77" customWidth="1"/>
    <col min="2052" max="2052" width="7.54296875" style="77" customWidth="1"/>
    <col min="2053" max="2053" width="7.26953125" style="77" customWidth="1"/>
    <col min="2054" max="2055" width="8.7265625" style="77" customWidth="1"/>
    <col min="2056" max="2056" width="4.1796875" style="77" customWidth="1"/>
    <col min="2057" max="2061" width="0" style="77" hidden="1" customWidth="1"/>
    <col min="2062" max="2062" width="9.1796875" style="77"/>
    <col min="2063" max="2063" width="15" style="77" bestFit="1" customWidth="1"/>
    <col min="2064" max="2065" width="8.453125" style="77" customWidth="1"/>
    <col min="2066" max="2068" width="9.1796875" style="77"/>
    <col min="2069" max="2069" width="15" style="77" bestFit="1" customWidth="1"/>
    <col min="2070" max="2304" width="9.1796875" style="77"/>
    <col min="2305" max="2305" width="6.453125" style="77" customWidth="1"/>
    <col min="2306" max="2306" width="6.26953125" style="77" customWidth="1"/>
    <col min="2307" max="2307" width="49.26953125" style="77" customWidth="1"/>
    <col min="2308" max="2308" width="7.54296875" style="77" customWidth="1"/>
    <col min="2309" max="2309" width="7.26953125" style="77" customWidth="1"/>
    <col min="2310" max="2311" width="8.7265625" style="77" customWidth="1"/>
    <col min="2312" max="2312" width="4.1796875" style="77" customWidth="1"/>
    <col min="2313" max="2317" width="0" style="77" hidden="1" customWidth="1"/>
    <col min="2318" max="2318" width="9.1796875" style="77"/>
    <col min="2319" max="2319" width="15" style="77" bestFit="1" customWidth="1"/>
    <col min="2320" max="2321" width="8.453125" style="77" customWidth="1"/>
    <col min="2322" max="2324" width="9.1796875" style="77"/>
    <col min="2325" max="2325" width="15" style="77" bestFit="1" customWidth="1"/>
    <col min="2326" max="2560" width="9.1796875" style="77"/>
    <col min="2561" max="2561" width="6.453125" style="77" customWidth="1"/>
    <col min="2562" max="2562" width="6.26953125" style="77" customWidth="1"/>
    <col min="2563" max="2563" width="49.26953125" style="77" customWidth="1"/>
    <col min="2564" max="2564" width="7.54296875" style="77" customWidth="1"/>
    <col min="2565" max="2565" width="7.26953125" style="77" customWidth="1"/>
    <col min="2566" max="2567" width="8.7265625" style="77" customWidth="1"/>
    <col min="2568" max="2568" width="4.1796875" style="77" customWidth="1"/>
    <col min="2569" max="2573" width="0" style="77" hidden="1" customWidth="1"/>
    <col min="2574" max="2574" width="9.1796875" style="77"/>
    <col min="2575" max="2575" width="15" style="77" bestFit="1" customWidth="1"/>
    <col min="2576" max="2577" width="8.453125" style="77" customWidth="1"/>
    <col min="2578" max="2580" width="9.1796875" style="77"/>
    <col min="2581" max="2581" width="15" style="77" bestFit="1" customWidth="1"/>
    <col min="2582" max="2816" width="9.1796875" style="77"/>
    <col min="2817" max="2817" width="6.453125" style="77" customWidth="1"/>
    <col min="2818" max="2818" width="6.26953125" style="77" customWidth="1"/>
    <col min="2819" max="2819" width="49.26953125" style="77" customWidth="1"/>
    <col min="2820" max="2820" width="7.54296875" style="77" customWidth="1"/>
    <col min="2821" max="2821" width="7.26953125" style="77" customWidth="1"/>
    <col min="2822" max="2823" width="8.7265625" style="77" customWidth="1"/>
    <col min="2824" max="2824" width="4.1796875" style="77" customWidth="1"/>
    <col min="2825" max="2829" width="0" style="77" hidden="1" customWidth="1"/>
    <col min="2830" max="2830" width="9.1796875" style="77"/>
    <col min="2831" max="2831" width="15" style="77" bestFit="1" customWidth="1"/>
    <col min="2832" max="2833" width="8.453125" style="77" customWidth="1"/>
    <col min="2834" max="2836" width="9.1796875" style="77"/>
    <col min="2837" max="2837" width="15" style="77" bestFit="1" customWidth="1"/>
    <col min="2838" max="3072" width="9.1796875" style="77"/>
    <col min="3073" max="3073" width="6.453125" style="77" customWidth="1"/>
    <col min="3074" max="3074" width="6.26953125" style="77" customWidth="1"/>
    <col min="3075" max="3075" width="49.26953125" style="77" customWidth="1"/>
    <col min="3076" max="3076" width="7.54296875" style="77" customWidth="1"/>
    <col min="3077" max="3077" width="7.26953125" style="77" customWidth="1"/>
    <col min="3078" max="3079" width="8.7265625" style="77" customWidth="1"/>
    <col min="3080" max="3080" width="4.1796875" style="77" customWidth="1"/>
    <col min="3081" max="3085" width="0" style="77" hidden="1" customWidth="1"/>
    <col min="3086" max="3086" width="9.1796875" style="77"/>
    <col min="3087" max="3087" width="15" style="77" bestFit="1" customWidth="1"/>
    <col min="3088" max="3089" width="8.453125" style="77" customWidth="1"/>
    <col min="3090" max="3092" width="9.1796875" style="77"/>
    <col min="3093" max="3093" width="15" style="77" bestFit="1" customWidth="1"/>
    <col min="3094" max="3328" width="9.1796875" style="77"/>
    <col min="3329" max="3329" width="6.453125" style="77" customWidth="1"/>
    <col min="3330" max="3330" width="6.26953125" style="77" customWidth="1"/>
    <col min="3331" max="3331" width="49.26953125" style="77" customWidth="1"/>
    <col min="3332" max="3332" width="7.54296875" style="77" customWidth="1"/>
    <col min="3333" max="3333" width="7.26953125" style="77" customWidth="1"/>
    <col min="3334" max="3335" width="8.7265625" style="77" customWidth="1"/>
    <col min="3336" max="3336" width="4.1796875" style="77" customWidth="1"/>
    <col min="3337" max="3341" width="0" style="77" hidden="1" customWidth="1"/>
    <col min="3342" max="3342" width="9.1796875" style="77"/>
    <col min="3343" max="3343" width="15" style="77" bestFit="1" customWidth="1"/>
    <col min="3344" max="3345" width="8.453125" style="77" customWidth="1"/>
    <col min="3346" max="3348" width="9.1796875" style="77"/>
    <col min="3349" max="3349" width="15" style="77" bestFit="1" customWidth="1"/>
    <col min="3350" max="3584" width="9.1796875" style="77"/>
    <col min="3585" max="3585" width="6.453125" style="77" customWidth="1"/>
    <col min="3586" max="3586" width="6.26953125" style="77" customWidth="1"/>
    <col min="3587" max="3587" width="49.26953125" style="77" customWidth="1"/>
    <col min="3588" max="3588" width="7.54296875" style="77" customWidth="1"/>
    <col min="3589" max="3589" width="7.26953125" style="77" customWidth="1"/>
    <col min="3590" max="3591" width="8.7265625" style="77" customWidth="1"/>
    <col min="3592" max="3592" width="4.1796875" style="77" customWidth="1"/>
    <col min="3593" max="3597" width="0" style="77" hidden="1" customWidth="1"/>
    <col min="3598" max="3598" width="9.1796875" style="77"/>
    <col min="3599" max="3599" width="15" style="77" bestFit="1" customWidth="1"/>
    <col min="3600" max="3601" width="8.453125" style="77" customWidth="1"/>
    <col min="3602" max="3604" width="9.1796875" style="77"/>
    <col min="3605" max="3605" width="15" style="77" bestFit="1" customWidth="1"/>
    <col min="3606" max="3840" width="9.1796875" style="77"/>
    <col min="3841" max="3841" width="6.453125" style="77" customWidth="1"/>
    <col min="3842" max="3842" width="6.26953125" style="77" customWidth="1"/>
    <col min="3843" max="3843" width="49.26953125" style="77" customWidth="1"/>
    <col min="3844" max="3844" width="7.54296875" style="77" customWidth="1"/>
    <col min="3845" max="3845" width="7.26953125" style="77" customWidth="1"/>
    <col min="3846" max="3847" width="8.7265625" style="77" customWidth="1"/>
    <col min="3848" max="3848" width="4.1796875" style="77" customWidth="1"/>
    <col min="3849" max="3853" width="0" style="77" hidden="1" customWidth="1"/>
    <col min="3854" max="3854" width="9.1796875" style="77"/>
    <col min="3855" max="3855" width="15" style="77" bestFit="1" customWidth="1"/>
    <col min="3856" max="3857" width="8.453125" style="77" customWidth="1"/>
    <col min="3858" max="3860" width="9.1796875" style="77"/>
    <col min="3861" max="3861" width="15" style="77" bestFit="1" customWidth="1"/>
    <col min="3862" max="4096" width="9.1796875" style="77"/>
    <col min="4097" max="4097" width="6.453125" style="77" customWidth="1"/>
    <col min="4098" max="4098" width="6.26953125" style="77" customWidth="1"/>
    <col min="4099" max="4099" width="49.26953125" style="77" customWidth="1"/>
    <col min="4100" max="4100" width="7.54296875" style="77" customWidth="1"/>
    <col min="4101" max="4101" width="7.26953125" style="77" customWidth="1"/>
    <col min="4102" max="4103" width="8.7265625" style="77" customWidth="1"/>
    <col min="4104" max="4104" width="4.1796875" style="77" customWidth="1"/>
    <col min="4105" max="4109" width="0" style="77" hidden="1" customWidth="1"/>
    <col min="4110" max="4110" width="9.1796875" style="77"/>
    <col min="4111" max="4111" width="15" style="77" bestFit="1" customWidth="1"/>
    <col min="4112" max="4113" width="8.453125" style="77" customWidth="1"/>
    <col min="4114" max="4116" width="9.1796875" style="77"/>
    <col min="4117" max="4117" width="15" style="77" bestFit="1" customWidth="1"/>
    <col min="4118" max="4352" width="9.1796875" style="77"/>
    <col min="4353" max="4353" width="6.453125" style="77" customWidth="1"/>
    <col min="4354" max="4354" width="6.26953125" style="77" customWidth="1"/>
    <col min="4355" max="4355" width="49.26953125" style="77" customWidth="1"/>
    <col min="4356" max="4356" width="7.54296875" style="77" customWidth="1"/>
    <col min="4357" max="4357" width="7.26953125" style="77" customWidth="1"/>
    <col min="4358" max="4359" width="8.7265625" style="77" customWidth="1"/>
    <col min="4360" max="4360" width="4.1796875" style="77" customWidth="1"/>
    <col min="4361" max="4365" width="0" style="77" hidden="1" customWidth="1"/>
    <col min="4366" max="4366" width="9.1796875" style="77"/>
    <col min="4367" max="4367" width="15" style="77" bestFit="1" customWidth="1"/>
    <col min="4368" max="4369" width="8.453125" style="77" customWidth="1"/>
    <col min="4370" max="4372" width="9.1796875" style="77"/>
    <col min="4373" max="4373" width="15" style="77" bestFit="1" customWidth="1"/>
    <col min="4374" max="4608" width="9.1796875" style="77"/>
    <col min="4609" max="4609" width="6.453125" style="77" customWidth="1"/>
    <col min="4610" max="4610" width="6.26953125" style="77" customWidth="1"/>
    <col min="4611" max="4611" width="49.26953125" style="77" customWidth="1"/>
    <col min="4612" max="4612" width="7.54296875" style="77" customWidth="1"/>
    <col min="4613" max="4613" width="7.26953125" style="77" customWidth="1"/>
    <col min="4614" max="4615" width="8.7265625" style="77" customWidth="1"/>
    <col min="4616" max="4616" width="4.1796875" style="77" customWidth="1"/>
    <col min="4617" max="4621" width="0" style="77" hidden="1" customWidth="1"/>
    <col min="4622" max="4622" width="9.1796875" style="77"/>
    <col min="4623" max="4623" width="15" style="77" bestFit="1" customWidth="1"/>
    <col min="4624" max="4625" width="8.453125" style="77" customWidth="1"/>
    <col min="4626" max="4628" width="9.1796875" style="77"/>
    <col min="4629" max="4629" width="15" style="77" bestFit="1" customWidth="1"/>
    <col min="4630" max="4864" width="9.1796875" style="77"/>
    <col min="4865" max="4865" width="6.453125" style="77" customWidth="1"/>
    <col min="4866" max="4866" width="6.26953125" style="77" customWidth="1"/>
    <col min="4867" max="4867" width="49.26953125" style="77" customWidth="1"/>
    <col min="4868" max="4868" width="7.54296875" style="77" customWidth="1"/>
    <col min="4869" max="4869" width="7.26953125" style="77" customWidth="1"/>
    <col min="4870" max="4871" width="8.7265625" style="77" customWidth="1"/>
    <col min="4872" max="4872" width="4.1796875" style="77" customWidth="1"/>
    <col min="4873" max="4877" width="0" style="77" hidden="1" customWidth="1"/>
    <col min="4878" max="4878" width="9.1796875" style="77"/>
    <col min="4879" max="4879" width="15" style="77" bestFit="1" customWidth="1"/>
    <col min="4880" max="4881" width="8.453125" style="77" customWidth="1"/>
    <col min="4882" max="4884" width="9.1796875" style="77"/>
    <col min="4885" max="4885" width="15" style="77" bestFit="1" customWidth="1"/>
    <col min="4886" max="5120" width="9.1796875" style="77"/>
    <col min="5121" max="5121" width="6.453125" style="77" customWidth="1"/>
    <col min="5122" max="5122" width="6.26953125" style="77" customWidth="1"/>
    <col min="5123" max="5123" width="49.26953125" style="77" customWidth="1"/>
    <col min="5124" max="5124" width="7.54296875" style="77" customWidth="1"/>
    <col min="5125" max="5125" width="7.26953125" style="77" customWidth="1"/>
    <col min="5126" max="5127" width="8.7265625" style="77" customWidth="1"/>
    <col min="5128" max="5128" width="4.1796875" style="77" customWidth="1"/>
    <col min="5129" max="5133" width="0" style="77" hidden="1" customWidth="1"/>
    <col min="5134" max="5134" width="9.1796875" style="77"/>
    <col min="5135" max="5135" width="15" style="77" bestFit="1" customWidth="1"/>
    <col min="5136" max="5137" width="8.453125" style="77" customWidth="1"/>
    <col min="5138" max="5140" width="9.1796875" style="77"/>
    <col min="5141" max="5141" width="15" style="77" bestFit="1" customWidth="1"/>
    <col min="5142" max="5376" width="9.1796875" style="77"/>
    <col min="5377" max="5377" width="6.453125" style="77" customWidth="1"/>
    <col min="5378" max="5378" width="6.26953125" style="77" customWidth="1"/>
    <col min="5379" max="5379" width="49.26953125" style="77" customWidth="1"/>
    <col min="5380" max="5380" width="7.54296875" style="77" customWidth="1"/>
    <col min="5381" max="5381" width="7.26953125" style="77" customWidth="1"/>
    <col min="5382" max="5383" width="8.7265625" style="77" customWidth="1"/>
    <col min="5384" max="5384" width="4.1796875" style="77" customWidth="1"/>
    <col min="5385" max="5389" width="0" style="77" hidden="1" customWidth="1"/>
    <col min="5390" max="5390" width="9.1796875" style="77"/>
    <col min="5391" max="5391" width="15" style="77" bestFit="1" customWidth="1"/>
    <col min="5392" max="5393" width="8.453125" style="77" customWidth="1"/>
    <col min="5394" max="5396" width="9.1796875" style="77"/>
    <col min="5397" max="5397" width="15" style="77" bestFit="1" customWidth="1"/>
    <col min="5398" max="5632" width="9.1796875" style="77"/>
    <col min="5633" max="5633" width="6.453125" style="77" customWidth="1"/>
    <col min="5634" max="5634" width="6.26953125" style="77" customWidth="1"/>
    <col min="5635" max="5635" width="49.26953125" style="77" customWidth="1"/>
    <col min="5636" max="5636" width="7.54296875" style="77" customWidth="1"/>
    <col min="5637" max="5637" width="7.26953125" style="77" customWidth="1"/>
    <col min="5638" max="5639" width="8.7265625" style="77" customWidth="1"/>
    <col min="5640" max="5640" width="4.1796875" style="77" customWidth="1"/>
    <col min="5641" max="5645" width="0" style="77" hidden="1" customWidth="1"/>
    <col min="5646" max="5646" width="9.1796875" style="77"/>
    <col min="5647" max="5647" width="15" style="77" bestFit="1" customWidth="1"/>
    <col min="5648" max="5649" width="8.453125" style="77" customWidth="1"/>
    <col min="5650" max="5652" width="9.1796875" style="77"/>
    <col min="5653" max="5653" width="15" style="77" bestFit="1" customWidth="1"/>
    <col min="5654" max="5888" width="9.1796875" style="77"/>
    <col min="5889" max="5889" width="6.453125" style="77" customWidth="1"/>
    <col min="5890" max="5890" width="6.26953125" style="77" customWidth="1"/>
    <col min="5891" max="5891" width="49.26953125" style="77" customWidth="1"/>
    <col min="5892" max="5892" width="7.54296875" style="77" customWidth="1"/>
    <col min="5893" max="5893" width="7.26953125" style="77" customWidth="1"/>
    <col min="5894" max="5895" width="8.7265625" style="77" customWidth="1"/>
    <col min="5896" max="5896" width="4.1796875" style="77" customWidth="1"/>
    <col min="5897" max="5901" width="0" style="77" hidden="1" customWidth="1"/>
    <col min="5902" max="5902" width="9.1796875" style="77"/>
    <col min="5903" max="5903" width="15" style="77" bestFit="1" customWidth="1"/>
    <col min="5904" max="5905" width="8.453125" style="77" customWidth="1"/>
    <col min="5906" max="5908" width="9.1796875" style="77"/>
    <col min="5909" max="5909" width="15" style="77" bestFit="1" customWidth="1"/>
    <col min="5910" max="6144" width="9.1796875" style="77"/>
    <col min="6145" max="6145" width="6.453125" style="77" customWidth="1"/>
    <col min="6146" max="6146" width="6.26953125" style="77" customWidth="1"/>
    <col min="6147" max="6147" width="49.26953125" style="77" customWidth="1"/>
    <col min="6148" max="6148" width="7.54296875" style="77" customWidth="1"/>
    <col min="6149" max="6149" width="7.26953125" style="77" customWidth="1"/>
    <col min="6150" max="6151" width="8.7265625" style="77" customWidth="1"/>
    <col min="6152" max="6152" width="4.1796875" style="77" customWidth="1"/>
    <col min="6153" max="6157" width="0" style="77" hidden="1" customWidth="1"/>
    <col min="6158" max="6158" width="9.1796875" style="77"/>
    <col min="6159" max="6159" width="15" style="77" bestFit="1" customWidth="1"/>
    <col min="6160" max="6161" width="8.453125" style="77" customWidth="1"/>
    <col min="6162" max="6164" width="9.1796875" style="77"/>
    <col min="6165" max="6165" width="15" style="77" bestFit="1" customWidth="1"/>
    <col min="6166" max="6400" width="9.1796875" style="77"/>
    <col min="6401" max="6401" width="6.453125" style="77" customWidth="1"/>
    <col min="6402" max="6402" width="6.26953125" style="77" customWidth="1"/>
    <col min="6403" max="6403" width="49.26953125" style="77" customWidth="1"/>
    <col min="6404" max="6404" width="7.54296875" style="77" customWidth="1"/>
    <col min="6405" max="6405" width="7.26953125" style="77" customWidth="1"/>
    <col min="6406" max="6407" width="8.7265625" style="77" customWidth="1"/>
    <col min="6408" max="6408" width="4.1796875" style="77" customWidth="1"/>
    <col min="6409" max="6413" width="0" style="77" hidden="1" customWidth="1"/>
    <col min="6414" max="6414" width="9.1796875" style="77"/>
    <col min="6415" max="6415" width="15" style="77" bestFit="1" customWidth="1"/>
    <col min="6416" max="6417" width="8.453125" style="77" customWidth="1"/>
    <col min="6418" max="6420" width="9.1796875" style="77"/>
    <col min="6421" max="6421" width="15" style="77" bestFit="1" customWidth="1"/>
    <col min="6422" max="6656" width="9.1796875" style="77"/>
    <col min="6657" max="6657" width="6.453125" style="77" customWidth="1"/>
    <col min="6658" max="6658" width="6.26953125" style="77" customWidth="1"/>
    <col min="6659" max="6659" width="49.26953125" style="77" customWidth="1"/>
    <col min="6660" max="6660" width="7.54296875" style="77" customWidth="1"/>
    <col min="6661" max="6661" width="7.26953125" style="77" customWidth="1"/>
    <col min="6662" max="6663" width="8.7265625" style="77" customWidth="1"/>
    <col min="6664" max="6664" width="4.1796875" style="77" customWidth="1"/>
    <col min="6665" max="6669" width="0" style="77" hidden="1" customWidth="1"/>
    <col min="6670" max="6670" width="9.1796875" style="77"/>
    <col min="6671" max="6671" width="15" style="77" bestFit="1" customWidth="1"/>
    <col min="6672" max="6673" width="8.453125" style="77" customWidth="1"/>
    <col min="6674" max="6676" width="9.1796875" style="77"/>
    <col min="6677" max="6677" width="15" style="77" bestFit="1" customWidth="1"/>
    <col min="6678" max="6912" width="9.1796875" style="77"/>
    <col min="6913" max="6913" width="6.453125" style="77" customWidth="1"/>
    <col min="6914" max="6914" width="6.26953125" style="77" customWidth="1"/>
    <col min="6915" max="6915" width="49.26953125" style="77" customWidth="1"/>
    <col min="6916" max="6916" width="7.54296875" style="77" customWidth="1"/>
    <col min="6917" max="6917" width="7.26953125" style="77" customWidth="1"/>
    <col min="6918" max="6919" width="8.7265625" style="77" customWidth="1"/>
    <col min="6920" max="6920" width="4.1796875" style="77" customWidth="1"/>
    <col min="6921" max="6925" width="0" style="77" hidden="1" customWidth="1"/>
    <col min="6926" max="6926" width="9.1796875" style="77"/>
    <col min="6927" max="6927" width="15" style="77" bestFit="1" customWidth="1"/>
    <col min="6928" max="6929" width="8.453125" style="77" customWidth="1"/>
    <col min="6930" max="6932" width="9.1796875" style="77"/>
    <col min="6933" max="6933" width="15" style="77" bestFit="1" customWidth="1"/>
    <col min="6934" max="7168" width="9.1796875" style="77"/>
    <col min="7169" max="7169" width="6.453125" style="77" customWidth="1"/>
    <col min="7170" max="7170" width="6.26953125" style="77" customWidth="1"/>
    <col min="7171" max="7171" width="49.26953125" style="77" customWidth="1"/>
    <col min="7172" max="7172" width="7.54296875" style="77" customWidth="1"/>
    <col min="7173" max="7173" width="7.26953125" style="77" customWidth="1"/>
    <col min="7174" max="7175" width="8.7265625" style="77" customWidth="1"/>
    <col min="7176" max="7176" width="4.1796875" style="77" customWidth="1"/>
    <col min="7177" max="7181" width="0" style="77" hidden="1" customWidth="1"/>
    <col min="7182" max="7182" width="9.1796875" style="77"/>
    <col min="7183" max="7183" width="15" style="77" bestFit="1" customWidth="1"/>
    <col min="7184" max="7185" width="8.453125" style="77" customWidth="1"/>
    <col min="7186" max="7188" width="9.1796875" style="77"/>
    <col min="7189" max="7189" width="15" style="77" bestFit="1" customWidth="1"/>
    <col min="7190" max="7424" width="9.1796875" style="77"/>
    <col min="7425" max="7425" width="6.453125" style="77" customWidth="1"/>
    <col min="7426" max="7426" width="6.26953125" style="77" customWidth="1"/>
    <col min="7427" max="7427" width="49.26953125" style="77" customWidth="1"/>
    <col min="7428" max="7428" width="7.54296875" style="77" customWidth="1"/>
    <col min="7429" max="7429" width="7.26953125" style="77" customWidth="1"/>
    <col min="7430" max="7431" width="8.7265625" style="77" customWidth="1"/>
    <col min="7432" max="7432" width="4.1796875" style="77" customWidth="1"/>
    <col min="7433" max="7437" width="0" style="77" hidden="1" customWidth="1"/>
    <col min="7438" max="7438" width="9.1796875" style="77"/>
    <col min="7439" max="7439" width="15" style="77" bestFit="1" customWidth="1"/>
    <col min="7440" max="7441" width="8.453125" style="77" customWidth="1"/>
    <col min="7442" max="7444" width="9.1796875" style="77"/>
    <col min="7445" max="7445" width="15" style="77" bestFit="1" customWidth="1"/>
    <col min="7446" max="7680" width="9.1796875" style="77"/>
    <col min="7681" max="7681" width="6.453125" style="77" customWidth="1"/>
    <col min="7682" max="7682" width="6.26953125" style="77" customWidth="1"/>
    <col min="7683" max="7683" width="49.26953125" style="77" customWidth="1"/>
    <col min="7684" max="7684" width="7.54296875" style="77" customWidth="1"/>
    <col min="7685" max="7685" width="7.26953125" style="77" customWidth="1"/>
    <col min="7686" max="7687" width="8.7265625" style="77" customWidth="1"/>
    <col min="7688" max="7688" width="4.1796875" style="77" customWidth="1"/>
    <col min="7689" max="7693" width="0" style="77" hidden="1" customWidth="1"/>
    <col min="7694" max="7694" width="9.1796875" style="77"/>
    <col min="7695" max="7695" width="15" style="77" bestFit="1" customWidth="1"/>
    <col min="7696" max="7697" width="8.453125" style="77" customWidth="1"/>
    <col min="7698" max="7700" width="9.1796875" style="77"/>
    <col min="7701" max="7701" width="15" style="77" bestFit="1" customWidth="1"/>
    <col min="7702" max="7936" width="9.1796875" style="77"/>
    <col min="7937" max="7937" width="6.453125" style="77" customWidth="1"/>
    <col min="7938" max="7938" width="6.26953125" style="77" customWidth="1"/>
    <col min="7939" max="7939" width="49.26953125" style="77" customWidth="1"/>
    <col min="7940" max="7940" width="7.54296875" style="77" customWidth="1"/>
    <col min="7941" max="7941" width="7.26953125" style="77" customWidth="1"/>
    <col min="7942" max="7943" width="8.7265625" style="77" customWidth="1"/>
    <col min="7944" max="7944" width="4.1796875" style="77" customWidth="1"/>
    <col min="7945" max="7949" width="0" style="77" hidden="1" customWidth="1"/>
    <col min="7950" max="7950" width="9.1796875" style="77"/>
    <col min="7951" max="7951" width="15" style="77" bestFit="1" customWidth="1"/>
    <col min="7952" max="7953" width="8.453125" style="77" customWidth="1"/>
    <col min="7954" max="7956" width="9.1796875" style="77"/>
    <col min="7957" max="7957" width="15" style="77" bestFit="1" customWidth="1"/>
    <col min="7958" max="8192" width="9.1796875" style="77"/>
    <col min="8193" max="8193" width="6.453125" style="77" customWidth="1"/>
    <col min="8194" max="8194" width="6.26953125" style="77" customWidth="1"/>
    <col min="8195" max="8195" width="49.26953125" style="77" customWidth="1"/>
    <col min="8196" max="8196" width="7.54296875" style="77" customWidth="1"/>
    <col min="8197" max="8197" width="7.26953125" style="77" customWidth="1"/>
    <col min="8198" max="8199" width="8.7265625" style="77" customWidth="1"/>
    <col min="8200" max="8200" width="4.1796875" style="77" customWidth="1"/>
    <col min="8201" max="8205" width="0" style="77" hidden="1" customWidth="1"/>
    <col min="8206" max="8206" width="9.1796875" style="77"/>
    <col min="8207" max="8207" width="15" style="77" bestFit="1" customWidth="1"/>
    <col min="8208" max="8209" width="8.453125" style="77" customWidth="1"/>
    <col min="8210" max="8212" width="9.1796875" style="77"/>
    <col min="8213" max="8213" width="15" style="77" bestFit="1" customWidth="1"/>
    <col min="8214" max="8448" width="9.1796875" style="77"/>
    <col min="8449" max="8449" width="6.453125" style="77" customWidth="1"/>
    <col min="8450" max="8450" width="6.26953125" style="77" customWidth="1"/>
    <col min="8451" max="8451" width="49.26953125" style="77" customWidth="1"/>
    <col min="8452" max="8452" width="7.54296875" style="77" customWidth="1"/>
    <col min="8453" max="8453" width="7.26953125" style="77" customWidth="1"/>
    <col min="8454" max="8455" width="8.7265625" style="77" customWidth="1"/>
    <col min="8456" max="8456" width="4.1796875" style="77" customWidth="1"/>
    <col min="8457" max="8461" width="0" style="77" hidden="1" customWidth="1"/>
    <col min="8462" max="8462" width="9.1796875" style="77"/>
    <col min="8463" max="8463" width="15" style="77" bestFit="1" customWidth="1"/>
    <col min="8464" max="8465" width="8.453125" style="77" customWidth="1"/>
    <col min="8466" max="8468" width="9.1796875" style="77"/>
    <col min="8469" max="8469" width="15" style="77" bestFit="1" customWidth="1"/>
    <col min="8470" max="8704" width="9.1796875" style="77"/>
    <col min="8705" max="8705" width="6.453125" style="77" customWidth="1"/>
    <col min="8706" max="8706" width="6.26953125" style="77" customWidth="1"/>
    <col min="8707" max="8707" width="49.26953125" style="77" customWidth="1"/>
    <col min="8708" max="8708" width="7.54296875" style="77" customWidth="1"/>
    <col min="8709" max="8709" width="7.26953125" style="77" customWidth="1"/>
    <col min="8710" max="8711" width="8.7265625" style="77" customWidth="1"/>
    <col min="8712" max="8712" width="4.1796875" style="77" customWidth="1"/>
    <col min="8713" max="8717" width="0" style="77" hidden="1" customWidth="1"/>
    <col min="8718" max="8718" width="9.1796875" style="77"/>
    <col min="8719" max="8719" width="15" style="77" bestFit="1" customWidth="1"/>
    <col min="8720" max="8721" width="8.453125" style="77" customWidth="1"/>
    <col min="8722" max="8724" width="9.1796875" style="77"/>
    <col min="8725" max="8725" width="15" style="77" bestFit="1" customWidth="1"/>
    <col min="8726" max="8960" width="9.1796875" style="77"/>
    <col min="8961" max="8961" width="6.453125" style="77" customWidth="1"/>
    <col min="8962" max="8962" width="6.26953125" style="77" customWidth="1"/>
    <col min="8963" max="8963" width="49.26953125" style="77" customWidth="1"/>
    <col min="8964" max="8964" width="7.54296875" style="77" customWidth="1"/>
    <col min="8965" max="8965" width="7.26953125" style="77" customWidth="1"/>
    <col min="8966" max="8967" width="8.7265625" style="77" customWidth="1"/>
    <col min="8968" max="8968" width="4.1796875" style="77" customWidth="1"/>
    <col min="8969" max="8973" width="0" style="77" hidden="1" customWidth="1"/>
    <col min="8974" max="8974" width="9.1796875" style="77"/>
    <col min="8975" max="8975" width="15" style="77" bestFit="1" customWidth="1"/>
    <col min="8976" max="8977" width="8.453125" style="77" customWidth="1"/>
    <col min="8978" max="8980" width="9.1796875" style="77"/>
    <col min="8981" max="8981" width="15" style="77" bestFit="1" customWidth="1"/>
    <col min="8982" max="9216" width="9.1796875" style="77"/>
    <col min="9217" max="9217" width="6.453125" style="77" customWidth="1"/>
    <col min="9218" max="9218" width="6.26953125" style="77" customWidth="1"/>
    <col min="9219" max="9219" width="49.26953125" style="77" customWidth="1"/>
    <col min="9220" max="9220" width="7.54296875" style="77" customWidth="1"/>
    <col min="9221" max="9221" width="7.26953125" style="77" customWidth="1"/>
    <col min="9222" max="9223" width="8.7265625" style="77" customWidth="1"/>
    <col min="9224" max="9224" width="4.1796875" style="77" customWidth="1"/>
    <col min="9225" max="9229" width="0" style="77" hidden="1" customWidth="1"/>
    <col min="9230" max="9230" width="9.1796875" style="77"/>
    <col min="9231" max="9231" width="15" style="77" bestFit="1" customWidth="1"/>
    <col min="9232" max="9233" width="8.453125" style="77" customWidth="1"/>
    <col min="9234" max="9236" width="9.1796875" style="77"/>
    <col min="9237" max="9237" width="15" style="77" bestFit="1" customWidth="1"/>
    <col min="9238" max="9472" width="9.1796875" style="77"/>
    <col min="9473" max="9473" width="6.453125" style="77" customWidth="1"/>
    <col min="9474" max="9474" width="6.26953125" style="77" customWidth="1"/>
    <col min="9475" max="9475" width="49.26953125" style="77" customWidth="1"/>
    <col min="9476" max="9476" width="7.54296875" style="77" customWidth="1"/>
    <col min="9477" max="9477" width="7.26953125" style="77" customWidth="1"/>
    <col min="9478" max="9479" width="8.7265625" style="77" customWidth="1"/>
    <col min="9480" max="9480" width="4.1796875" style="77" customWidth="1"/>
    <col min="9481" max="9485" width="0" style="77" hidden="1" customWidth="1"/>
    <col min="9486" max="9486" width="9.1796875" style="77"/>
    <col min="9487" max="9487" width="15" style="77" bestFit="1" customWidth="1"/>
    <col min="9488" max="9489" width="8.453125" style="77" customWidth="1"/>
    <col min="9490" max="9492" width="9.1796875" style="77"/>
    <col min="9493" max="9493" width="15" style="77" bestFit="1" customWidth="1"/>
    <col min="9494" max="9728" width="9.1796875" style="77"/>
    <col min="9729" max="9729" width="6.453125" style="77" customWidth="1"/>
    <col min="9730" max="9730" width="6.26953125" style="77" customWidth="1"/>
    <col min="9731" max="9731" width="49.26953125" style="77" customWidth="1"/>
    <col min="9732" max="9732" width="7.54296875" style="77" customWidth="1"/>
    <col min="9733" max="9733" width="7.26953125" style="77" customWidth="1"/>
    <col min="9734" max="9735" width="8.7265625" style="77" customWidth="1"/>
    <col min="9736" max="9736" width="4.1796875" style="77" customWidth="1"/>
    <col min="9737" max="9741" width="0" style="77" hidden="1" customWidth="1"/>
    <col min="9742" max="9742" width="9.1796875" style="77"/>
    <col min="9743" max="9743" width="15" style="77" bestFit="1" customWidth="1"/>
    <col min="9744" max="9745" width="8.453125" style="77" customWidth="1"/>
    <col min="9746" max="9748" width="9.1796875" style="77"/>
    <col min="9749" max="9749" width="15" style="77" bestFit="1" customWidth="1"/>
    <col min="9750" max="9984" width="9.1796875" style="77"/>
    <col min="9985" max="9985" width="6.453125" style="77" customWidth="1"/>
    <col min="9986" max="9986" width="6.26953125" style="77" customWidth="1"/>
    <col min="9987" max="9987" width="49.26953125" style="77" customWidth="1"/>
    <col min="9988" max="9988" width="7.54296875" style="77" customWidth="1"/>
    <col min="9989" max="9989" width="7.26953125" style="77" customWidth="1"/>
    <col min="9990" max="9991" width="8.7265625" style="77" customWidth="1"/>
    <col min="9992" max="9992" width="4.1796875" style="77" customWidth="1"/>
    <col min="9993" max="9997" width="0" style="77" hidden="1" customWidth="1"/>
    <col min="9998" max="9998" width="9.1796875" style="77"/>
    <col min="9999" max="9999" width="15" style="77" bestFit="1" customWidth="1"/>
    <col min="10000" max="10001" width="8.453125" style="77" customWidth="1"/>
    <col min="10002" max="10004" width="9.1796875" style="77"/>
    <col min="10005" max="10005" width="15" style="77" bestFit="1" customWidth="1"/>
    <col min="10006" max="10240" width="9.1796875" style="77"/>
    <col min="10241" max="10241" width="6.453125" style="77" customWidth="1"/>
    <col min="10242" max="10242" width="6.26953125" style="77" customWidth="1"/>
    <col min="10243" max="10243" width="49.26953125" style="77" customWidth="1"/>
    <col min="10244" max="10244" width="7.54296875" style="77" customWidth="1"/>
    <col min="10245" max="10245" width="7.26953125" style="77" customWidth="1"/>
    <col min="10246" max="10247" width="8.7265625" style="77" customWidth="1"/>
    <col min="10248" max="10248" width="4.1796875" style="77" customWidth="1"/>
    <col min="10249" max="10253" width="0" style="77" hidden="1" customWidth="1"/>
    <col min="10254" max="10254" width="9.1796875" style="77"/>
    <col min="10255" max="10255" width="15" style="77" bestFit="1" customWidth="1"/>
    <col min="10256" max="10257" width="8.453125" style="77" customWidth="1"/>
    <col min="10258" max="10260" width="9.1796875" style="77"/>
    <col min="10261" max="10261" width="15" style="77" bestFit="1" customWidth="1"/>
    <col min="10262" max="10496" width="9.1796875" style="77"/>
    <col min="10497" max="10497" width="6.453125" style="77" customWidth="1"/>
    <col min="10498" max="10498" width="6.26953125" style="77" customWidth="1"/>
    <col min="10499" max="10499" width="49.26953125" style="77" customWidth="1"/>
    <col min="10500" max="10500" width="7.54296875" style="77" customWidth="1"/>
    <col min="10501" max="10501" width="7.26953125" style="77" customWidth="1"/>
    <col min="10502" max="10503" width="8.7265625" style="77" customWidth="1"/>
    <col min="10504" max="10504" width="4.1796875" style="77" customWidth="1"/>
    <col min="10505" max="10509" width="0" style="77" hidden="1" customWidth="1"/>
    <col min="10510" max="10510" width="9.1796875" style="77"/>
    <col min="10511" max="10511" width="15" style="77" bestFit="1" customWidth="1"/>
    <col min="10512" max="10513" width="8.453125" style="77" customWidth="1"/>
    <col min="10514" max="10516" width="9.1796875" style="77"/>
    <col min="10517" max="10517" width="15" style="77" bestFit="1" customWidth="1"/>
    <col min="10518" max="10752" width="9.1796875" style="77"/>
    <col min="10753" max="10753" width="6.453125" style="77" customWidth="1"/>
    <col min="10754" max="10754" width="6.26953125" style="77" customWidth="1"/>
    <col min="10755" max="10755" width="49.26953125" style="77" customWidth="1"/>
    <col min="10756" max="10756" width="7.54296875" style="77" customWidth="1"/>
    <col min="10757" max="10757" width="7.26953125" style="77" customWidth="1"/>
    <col min="10758" max="10759" width="8.7265625" style="77" customWidth="1"/>
    <col min="10760" max="10760" width="4.1796875" style="77" customWidth="1"/>
    <col min="10761" max="10765" width="0" style="77" hidden="1" customWidth="1"/>
    <col min="10766" max="10766" width="9.1796875" style="77"/>
    <col min="10767" max="10767" width="15" style="77" bestFit="1" customWidth="1"/>
    <col min="10768" max="10769" width="8.453125" style="77" customWidth="1"/>
    <col min="10770" max="10772" width="9.1796875" style="77"/>
    <col min="10773" max="10773" width="15" style="77" bestFit="1" customWidth="1"/>
    <col min="10774" max="11008" width="9.1796875" style="77"/>
    <col min="11009" max="11009" width="6.453125" style="77" customWidth="1"/>
    <col min="11010" max="11010" width="6.26953125" style="77" customWidth="1"/>
    <col min="11011" max="11011" width="49.26953125" style="77" customWidth="1"/>
    <col min="11012" max="11012" width="7.54296875" style="77" customWidth="1"/>
    <col min="11013" max="11013" width="7.26953125" style="77" customWidth="1"/>
    <col min="11014" max="11015" width="8.7265625" style="77" customWidth="1"/>
    <col min="11016" max="11016" width="4.1796875" style="77" customWidth="1"/>
    <col min="11017" max="11021" width="0" style="77" hidden="1" customWidth="1"/>
    <col min="11022" max="11022" width="9.1796875" style="77"/>
    <col min="11023" max="11023" width="15" style="77" bestFit="1" customWidth="1"/>
    <col min="11024" max="11025" width="8.453125" style="77" customWidth="1"/>
    <col min="11026" max="11028" width="9.1796875" style="77"/>
    <col min="11029" max="11029" width="15" style="77" bestFit="1" customWidth="1"/>
    <col min="11030" max="11264" width="9.1796875" style="77"/>
    <col min="11265" max="11265" width="6.453125" style="77" customWidth="1"/>
    <col min="11266" max="11266" width="6.26953125" style="77" customWidth="1"/>
    <col min="11267" max="11267" width="49.26953125" style="77" customWidth="1"/>
    <col min="11268" max="11268" width="7.54296875" style="77" customWidth="1"/>
    <col min="11269" max="11269" width="7.26953125" style="77" customWidth="1"/>
    <col min="11270" max="11271" width="8.7265625" style="77" customWidth="1"/>
    <col min="11272" max="11272" width="4.1796875" style="77" customWidth="1"/>
    <col min="11273" max="11277" width="0" style="77" hidden="1" customWidth="1"/>
    <col min="11278" max="11278" width="9.1796875" style="77"/>
    <col min="11279" max="11279" width="15" style="77" bestFit="1" customWidth="1"/>
    <col min="11280" max="11281" width="8.453125" style="77" customWidth="1"/>
    <col min="11282" max="11284" width="9.1796875" style="77"/>
    <col min="11285" max="11285" width="15" style="77" bestFit="1" customWidth="1"/>
    <col min="11286" max="11520" width="9.1796875" style="77"/>
    <col min="11521" max="11521" width="6.453125" style="77" customWidth="1"/>
    <col min="11522" max="11522" width="6.26953125" style="77" customWidth="1"/>
    <col min="11523" max="11523" width="49.26953125" style="77" customWidth="1"/>
    <col min="11524" max="11524" width="7.54296875" style="77" customWidth="1"/>
    <col min="11525" max="11525" width="7.26953125" style="77" customWidth="1"/>
    <col min="11526" max="11527" width="8.7265625" style="77" customWidth="1"/>
    <col min="11528" max="11528" width="4.1796875" style="77" customWidth="1"/>
    <col min="11529" max="11533" width="0" style="77" hidden="1" customWidth="1"/>
    <col min="11534" max="11534" width="9.1796875" style="77"/>
    <col min="11535" max="11535" width="15" style="77" bestFit="1" customWidth="1"/>
    <col min="11536" max="11537" width="8.453125" style="77" customWidth="1"/>
    <col min="11538" max="11540" width="9.1796875" style="77"/>
    <col min="11541" max="11541" width="15" style="77" bestFit="1" customWidth="1"/>
    <col min="11542" max="11776" width="9.1796875" style="77"/>
    <col min="11777" max="11777" width="6.453125" style="77" customWidth="1"/>
    <col min="11778" max="11778" width="6.26953125" style="77" customWidth="1"/>
    <col min="11779" max="11779" width="49.26953125" style="77" customWidth="1"/>
    <col min="11780" max="11780" width="7.54296875" style="77" customWidth="1"/>
    <col min="11781" max="11781" width="7.26953125" style="77" customWidth="1"/>
    <col min="11782" max="11783" width="8.7265625" style="77" customWidth="1"/>
    <col min="11784" max="11784" width="4.1796875" style="77" customWidth="1"/>
    <col min="11785" max="11789" width="0" style="77" hidden="1" customWidth="1"/>
    <col min="11790" max="11790" width="9.1796875" style="77"/>
    <col min="11791" max="11791" width="15" style="77" bestFit="1" customWidth="1"/>
    <col min="11792" max="11793" width="8.453125" style="77" customWidth="1"/>
    <col min="11794" max="11796" width="9.1796875" style="77"/>
    <col min="11797" max="11797" width="15" style="77" bestFit="1" customWidth="1"/>
    <col min="11798" max="12032" width="9.1796875" style="77"/>
    <col min="12033" max="12033" width="6.453125" style="77" customWidth="1"/>
    <col min="12034" max="12034" width="6.26953125" style="77" customWidth="1"/>
    <col min="12035" max="12035" width="49.26953125" style="77" customWidth="1"/>
    <col min="12036" max="12036" width="7.54296875" style="77" customWidth="1"/>
    <col min="12037" max="12037" width="7.26953125" style="77" customWidth="1"/>
    <col min="12038" max="12039" width="8.7265625" style="77" customWidth="1"/>
    <col min="12040" max="12040" width="4.1796875" style="77" customWidth="1"/>
    <col min="12041" max="12045" width="0" style="77" hidden="1" customWidth="1"/>
    <col min="12046" max="12046" width="9.1796875" style="77"/>
    <col min="12047" max="12047" width="15" style="77" bestFit="1" customWidth="1"/>
    <col min="12048" max="12049" width="8.453125" style="77" customWidth="1"/>
    <col min="12050" max="12052" width="9.1796875" style="77"/>
    <col min="12053" max="12053" width="15" style="77" bestFit="1" customWidth="1"/>
    <col min="12054" max="12288" width="9.1796875" style="77"/>
    <col min="12289" max="12289" width="6.453125" style="77" customWidth="1"/>
    <col min="12290" max="12290" width="6.26953125" style="77" customWidth="1"/>
    <col min="12291" max="12291" width="49.26953125" style="77" customWidth="1"/>
    <col min="12292" max="12292" width="7.54296875" style="77" customWidth="1"/>
    <col min="12293" max="12293" width="7.26953125" style="77" customWidth="1"/>
    <col min="12294" max="12295" width="8.7265625" style="77" customWidth="1"/>
    <col min="12296" max="12296" width="4.1796875" style="77" customWidth="1"/>
    <col min="12297" max="12301" width="0" style="77" hidden="1" customWidth="1"/>
    <col min="12302" max="12302" width="9.1796875" style="77"/>
    <col min="12303" max="12303" width="15" style="77" bestFit="1" customWidth="1"/>
    <col min="12304" max="12305" width="8.453125" style="77" customWidth="1"/>
    <col min="12306" max="12308" width="9.1796875" style="77"/>
    <col min="12309" max="12309" width="15" style="77" bestFit="1" customWidth="1"/>
    <col min="12310" max="12544" width="9.1796875" style="77"/>
    <col min="12545" max="12545" width="6.453125" style="77" customWidth="1"/>
    <col min="12546" max="12546" width="6.26953125" style="77" customWidth="1"/>
    <col min="12547" max="12547" width="49.26953125" style="77" customWidth="1"/>
    <col min="12548" max="12548" width="7.54296875" style="77" customWidth="1"/>
    <col min="12549" max="12549" width="7.26953125" style="77" customWidth="1"/>
    <col min="12550" max="12551" width="8.7265625" style="77" customWidth="1"/>
    <col min="12552" max="12552" width="4.1796875" style="77" customWidth="1"/>
    <col min="12553" max="12557" width="0" style="77" hidden="1" customWidth="1"/>
    <col min="12558" max="12558" width="9.1796875" style="77"/>
    <col min="12559" max="12559" width="15" style="77" bestFit="1" customWidth="1"/>
    <col min="12560" max="12561" width="8.453125" style="77" customWidth="1"/>
    <col min="12562" max="12564" width="9.1796875" style="77"/>
    <col min="12565" max="12565" width="15" style="77" bestFit="1" customWidth="1"/>
    <col min="12566" max="12800" width="9.1796875" style="77"/>
    <col min="12801" max="12801" width="6.453125" style="77" customWidth="1"/>
    <col min="12802" max="12802" width="6.26953125" style="77" customWidth="1"/>
    <col min="12803" max="12803" width="49.26953125" style="77" customWidth="1"/>
    <col min="12804" max="12804" width="7.54296875" style="77" customWidth="1"/>
    <col min="12805" max="12805" width="7.26953125" style="77" customWidth="1"/>
    <col min="12806" max="12807" width="8.7265625" style="77" customWidth="1"/>
    <col min="12808" max="12808" width="4.1796875" style="77" customWidth="1"/>
    <col min="12809" max="12813" width="0" style="77" hidden="1" customWidth="1"/>
    <col min="12814" max="12814" width="9.1796875" style="77"/>
    <col min="12815" max="12815" width="15" style="77" bestFit="1" customWidth="1"/>
    <col min="12816" max="12817" width="8.453125" style="77" customWidth="1"/>
    <col min="12818" max="12820" width="9.1796875" style="77"/>
    <col min="12821" max="12821" width="15" style="77" bestFit="1" customWidth="1"/>
    <col min="12822" max="13056" width="9.1796875" style="77"/>
    <col min="13057" max="13057" width="6.453125" style="77" customWidth="1"/>
    <col min="13058" max="13058" width="6.26953125" style="77" customWidth="1"/>
    <col min="13059" max="13059" width="49.26953125" style="77" customWidth="1"/>
    <col min="13060" max="13060" width="7.54296875" style="77" customWidth="1"/>
    <col min="13061" max="13061" width="7.26953125" style="77" customWidth="1"/>
    <col min="13062" max="13063" width="8.7265625" style="77" customWidth="1"/>
    <col min="13064" max="13064" width="4.1796875" style="77" customWidth="1"/>
    <col min="13065" max="13069" width="0" style="77" hidden="1" customWidth="1"/>
    <col min="13070" max="13070" width="9.1796875" style="77"/>
    <col min="13071" max="13071" width="15" style="77" bestFit="1" customWidth="1"/>
    <col min="13072" max="13073" width="8.453125" style="77" customWidth="1"/>
    <col min="13074" max="13076" width="9.1796875" style="77"/>
    <col min="13077" max="13077" width="15" style="77" bestFit="1" customWidth="1"/>
    <col min="13078" max="13312" width="9.1796875" style="77"/>
    <col min="13313" max="13313" width="6.453125" style="77" customWidth="1"/>
    <col min="13314" max="13314" width="6.26953125" style="77" customWidth="1"/>
    <col min="13315" max="13315" width="49.26953125" style="77" customWidth="1"/>
    <col min="13316" max="13316" width="7.54296875" style="77" customWidth="1"/>
    <col min="13317" max="13317" width="7.26953125" style="77" customWidth="1"/>
    <col min="13318" max="13319" width="8.7265625" style="77" customWidth="1"/>
    <col min="13320" max="13320" width="4.1796875" style="77" customWidth="1"/>
    <col min="13321" max="13325" width="0" style="77" hidden="1" customWidth="1"/>
    <col min="13326" max="13326" width="9.1796875" style="77"/>
    <col min="13327" max="13327" width="15" style="77" bestFit="1" customWidth="1"/>
    <col min="13328" max="13329" width="8.453125" style="77" customWidth="1"/>
    <col min="13330" max="13332" width="9.1796875" style="77"/>
    <col min="13333" max="13333" width="15" style="77" bestFit="1" customWidth="1"/>
    <col min="13334" max="13568" width="9.1796875" style="77"/>
    <col min="13569" max="13569" width="6.453125" style="77" customWidth="1"/>
    <col min="13570" max="13570" width="6.26953125" style="77" customWidth="1"/>
    <col min="13571" max="13571" width="49.26953125" style="77" customWidth="1"/>
    <col min="13572" max="13572" width="7.54296875" style="77" customWidth="1"/>
    <col min="13573" max="13573" width="7.26953125" style="77" customWidth="1"/>
    <col min="13574" max="13575" width="8.7265625" style="77" customWidth="1"/>
    <col min="13576" max="13576" width="4.1796875" style="77" customWidth="1"/>
    <col min="13577" max="13581" width="0" style="77" hidden="1" customWidth="1"/>
    <col min="13582" max="13582" width="9.1796875" style="77"/>
    <col min="13583" max="13583" width="15" style="77" bestFit="1" customWidth="1"/>
    <col min="13584" max="13585" width="8.453125" style="77" customWidth="1"/>
    <col min="13586" max="13588" width="9.1796875" style="77"/>
    <col min="13589" max="13589" width="15" style="77" bestFit="1" customWidth="1"/>
    <col min="13590" max="13824" width="9.1796875" style="77"/>
    <col min="13825" max="13825" width="6.453125" style="77" customWidth="1"/>
    <col min="13826" max="13826" width="6.26953125" style="77" customWidth="1"/>
    <col min="13827" max="13827" width="49.26953125" style="77" customWidth="1"/>
    <col min="13828" max="13828" width="7.54296875" style="77" customWidth="1"/>
    <col min="13829" max="13829" width="7.26953125" style="77" customWidth="1"/>
    <col min="13830" max="13831" width="8.7265625" style="77" customWidth="1"/>
    <col min="13832" max="13832" width="4.1796875" style="77" customWidth="1"/>
    <col min="13833" max="13837" width="0" style="77" hidden="1" customWidth="1"/>
    <col min="13838" max="13838" width="9.1796875" style="77"/>
    <col min="13839" max="13839" width="15" style="77" bestFit="1" customWidth="1"/>
    <col min="13840" max="13841" width="8.453125" style="77" customWidth="1"/>
    <col min="13842" max="13844" width="9.1796875" style="77"/>
    <col min="13845" max="13845" width="15" style="77" bestFit="1" customWidth="1"/>
    <col min="13846" max="14080" width="9.1796875" style="77"/>
    <col min="14081" max="14081" width="6.453125" style="77" customWidth="1"/>
    <col min="14082" max="14082" width="6.26953125" style="77" customWidth="1"/>
    <col min="14083" max="14083" width="49.26953125" style="77" customWidth="1"/>
    <col min="14084" max="14084" width="7.54296875" style="77" customWidth="1"/>
    <col min="14085" max="14085" width="7.26953125" style="77" customWidth="1"/>
    <col min="14086" max="14087" width="8.7265625" style="77" customWidth="1"/>
    <col min="14088" max="14088" width="4.1796875" style="77" customWidth="1"/>
    <col min="14089" max="14093" width="0" style="77" hidden="1" customWidth="1"/>
    <col min="14094" max="14094" width="9.1796875" style="77"/>
    <col min="14095" max="14095" width="15" style="77" bestFit="1" customWidth="1"/>
    <col min="14096" max="14097" width="8.453125" style="77" customWidth="1"/>
    <col min="14098" max="14100" width="9.1796875" style="77"/>
    <col min="14101" max="14101" width="15" style="77" bestFit="1" customWidth="1"/>
    <col min="14102" max="14336" width="9.1796875" style="77"/>
    <col min="14337" max="14337" width="6.453125" style="77" customWidth="1"/>
    <col min="14338" max="14338" width="6.26953125" style="77" customWidth="1"/>
    <col min="14339" max="14339" width="49.26953125" style="77" customWidth="1"/>
    <col min="14340" max="14340" width="7.54296875" style="77" customWidth="1"/>
    <col min="14341" max="14341" width="7.26953125" style="77" customWidth="1"/>
    <col min="14342" max="14343" width="8.7265625" style="77" customWidth="1"/>
    <col min="14344" max="14344" width="4.1796875" style="77" customWidth="1"/>
    <col min="14345" max="14349" width="0" style="77" hidden="1" customWidth="1"/>
    <col min="14350" max="14350" width="9.1796875" style="77"/>
    <col min="14351" max="14351" width="15" style="77" bestFit="1" customWidth="1"/>
    <col min="14352" max="14353" width="8.453125" style="77" customWidth="1"/>
    <col min="14354" max="14356" width="9.1796875" style="77"/>
    <col min="14357" max="14357" width="15" style="77" bestFit="1" customWidth="1"/>
    <col min="14358" max="14592" width="9.1796875" style="77"/>
    <col min="14593" max="14593" width="6.453125" style="77" customWidth="1"/>
    <col min="14594" max="14594" width="6.26953125" style="77" customWidth="1"/>
    <col min="14595" max="14595" width="49.26953125" style="77" customWidth="1"/>
    <col min="14596" max="14596" width="7.54296875" style="77" customWidth="1"/>
    <col min="14597" max="14597" width="7.26953125" style="77" customWidth="1"/>
    <col min="14598" max="14599" width="8.7265625" style="77" customWidth="1"/>
    <col min="14600" max="14600" width="4.1796875" style="77" customWidth="1"/>
    <col min="14601" max="14605" width="0" style="77" hidden="1" customWidth="1"/>
    <col min="14606" max="14606" width="9.1796875" style="77"/>
    <col min="14607" max="14607" width="15" style="77" bestFit="1" customWidth="1"/>
    <col min="14608" max="14609" width="8.453125" style="77" customWidth="1"/>
    <col min="14610" max="14612" width="9.1796875" style="77"/>
    <col min="14613" max="14613" width="15" style="77" bestFit="1" customWidth="1"/>
    <col min="14614" max="14848" width="9.1796875" style="77"/>
    <col min="14849" max="14849" width="6.453125" style="77" customWidth="1"/>
    <col min="14850" max="14850" width="6.26953125" style="77" customWidth="1"/>
    <col min="14851" max="14851" width="49.26953125" style="77" customWidth="1"/>
    <col min="14852" max="14852" width="7.54296875" style="77" customWidth="1"/>
    <col min="14853" max="14853" width="7.26953125" style="77" customWidth="1"/>
    <col min="14854" max="14855" width="8.7265625" style="77" customWidth="1"/>
    <col min="14856" max="14856" width="4.1796875" style="77" customWidth="1"/>
    <col min="14857" max="14861" width="0" style="77" hidden="1" customWidth="1"/>
    <col min="14862" max="14862" width="9.1796875" style="77"/>
    <col min="14863" max="14863" width="15" style="77" bestFit="1" customWidth="1"/>
    <col min="14864" max="14865" width="8.453125" style="77" customWidth="1"/>
    <col min="14866" max="14868" width="9.1796875" style="77"/>
    <col min="14869" max="14869" width="15" style="77" bestFit="1" customWidth="1"/>
    <col min="14870" max="15104" width="9.1796875" style="77"/>
    <col min="15105" max="15105" width="6.453125" style="77" customWidth="1"/>
    <col min="15106" max="15106" width="6.26953125" style="77" customWidth="1"/>
    <col min="15107" max="15107" width="49.26953125" style="77" customWidth="1"/>
    <col min="15108" max="15108" width="7.54296875" style="77" customWidth="1"/>
    <col min="15109" max="15109" width="7.26953125" style="77" customWidth="1"/>
    <col min="15110" max="15111" width="8.7265625" style="77" customWidth="1"/>
    <col min="15112" max="15112" width="4.1796875" style="77" customWidth="1"/>
    <col min="15113" max="15117" width="0" style="77" hidden="1" customWidth="1"/>
    <col min="15118" max="15118" width="9.1796875" style="77"/>
    <col min="15119" max="15119" width="15" style="77" bestFit="1" customWidth="1"/>
    <col min="15120" max="15121" width="8.453125" style="77" customWidth="1"/>
    <col min="15122" max="15124" width="9.1796875" style="77"/>
    <col min="15125" max="15125" width="15" style="77" bestFit="1" customWidth="1"/>
    <col min="15126" max="15360" width="9.1796875" style="77"/>
    <col min="15361" max="15361" width="6.453125" style="77" customWidth="1"/>
    <col min="15362" max="15362" width="6.26953125" style="77" customWidth="1"/>
    <col min="15363" max="15363" width="49.26953125" style="77" customWidth="1"/>
    <col min="15364" max="15364" width="7.54296875" style="77" customWidth="1"/>
    <col min="15365" max="15365" width="7.26953125" style="77" customWidth="1"/>
    <col min="15366" max="15367" width="8.7265625" style="77" customWidth="1"/>
    <col min="15368" max="15368" width="4.1796875" style="77" customWidth="1"/>
    <col min="15369" max="15373" width="0" style="77" hidden="1" customWidth="1"/>
    <col min="15374" max="15374" width="9.1796875" style="77"/>
    <col min="15375" max="15375" width="15" style="77" bestFit="1" customWidth="1"/>
    <col min="15376" max="15377" width="8.453125" style="77" customWidth="1"/>
    <col min="15378" max="15380" width="9.1796875" style="77"/>
    <col min="15381" max="15381" width="15" style="77" bestFit="1" customWidth="1"/>
    <col min="15382" max="15616" width="9.1796875" style="77"/>
    <col min="15617" max="15617" width="6.453125" style="77" customWidth="1"/>
    <col min="15618" max="15618" width="6.26953125" style="77" customWidth="1"/>
    <col min="15619" max="15619" width="49.26953125" style="77" customWidth="1"/>
    <col min="15620" max="15620" width="7.54296875" style="77" customWidth="1"/>
    <col min="15621" max="15621" width="7.26953125" style="77" customWidth="1"/>
    <col min="15622" max="15623" width="8.7265625" style="77" customWidth="1"/>
    <col min="15624" max="15624" width="4.1796875" style="77" customWidth="1"/>
    <col min="15625" max="15629" width="0" style="77" hidden="1" customWidth="1"/>
    <col min="15630" max="15630" width="9.1796875" style="77"/>
    <col min="15631" max="15631" width="15" style="77" bestFit="1" customWidth="1"/>
    <col min="15632" max="15633" width="8.453125" style="77" customWidth="1"/>
    <col min="15634" max="15636" width="9.1796875" style="77"/>
    <col min="15637" max="15637" width="15" style="77" bestFit="1" customWidth="1"/>
    <col min="15638" max="15872" width="9.1796875" style="77"/>
    <col min="15873" max="15873" width="6.453125" style="77" customWidth="1"/>
    <col min="15874" max="15874" width="6.26953125" style="77" customWidth="1"/>
    <col min="15875" max="15875" width="49.26953125" style="77" customWidth="1"/>
    <col min="15876" max="15876" width="7.54296875" style="77" customWidth="1"/>
    <col min="15877" max="15877" width="7.26953125" style="77" customWidth="1"/>
    <col min="15878" max="15879" width="8.7265625" style="77" customWidth="1"/>
    <col min="15880" max="15880" width="4.1796875" style="77" customWidth="1"/>
    <col min="15881" max="15885" width="0" style="77" hidden="1" customWidth="1"/>
    <col min="15886" max="15886" width="9.1796875" style="77"/>
    <col min="15887" max="15887" width="15" style="77" bestFit="1" customWidth="1"/>
    <col min="15888" max="15889" width="8.453125" style="77" customWidth="1"/>
    <col min="15890" max="15892" width="9.1796875" style="77"/>
    <col min="15893" max="15893" width="15" style="77" bestFit="1" customWidth="1"/>
    <col min="15894" max="16128" width="9.1796875" style="77"/>
    <col min="16129" max="16129" width="6.453125" style="77" customWidth="1"/>
    <col min="16130" max="16130" width="6.26953125" style="77" customWidth="1"/>
    <col min="16131" max="16131" width="49.26953125" style="77" customWidth="1"/>
    <col min="16132" max="16132" width="7.54296875" style="77" customWidth="1"/>
    <col min="16133" max="16133" width="7.26953125" style="77" customWidth="1"/>
    <col min="16134" max="16135" width="8.7265625" style="77" customWidth="1"/>
    <col min="16136" max="16136" width="4.1796875" style="77" customWidth="1"/>
    <col min="16137" max="16141" width="0" style="77" hidden="1" customWidth="1"/>
    <col min="16142" max="16142" width="9.1796875" style="77"/>
    <col min="16143" max="16143" width="15" style="77" bestFit="1" customWidth="1"/>
    <col min="16144" max="16145" width="8.453125" style="77" customWidth="1"/>
    <col min="16146" max="16148" width="9.1796875" style="77"/>
    <col min="16149" max="16149" width="15" style="77" bestFit="1" customWidth="1"/>
    <col min="16150" max="16384" width="9.1796875" style="77"/>
  </cols>
  <sheetData>
    <row r="1" spans="1:17" s="59" customFormat="1" ht="20.5" thickBot="1">
      <c r="A1" s="57" t="s">
        <v>635</v>
      </c>
      <c r="B1" s="58" t="s">
        <v>636</v>
      </c>
      <c r="C1" s="59" t="s">
        <v>637</v>
      </c>
      <c r="D1" s="60" t="s">
        <v>80</v>
      </c>
      <c r="E1" s="60" t="s">
        <v>638</v>
      </c>
      <c r="F1" s="60" t="s">
        <v>82</v>
      </c>
      <c r="G1" s="60" t="s">
        <v>639</v>
      </c>
      <c r="I1" s="61" t="s">
        <v>93</v>
      </c>
      <c r="J1" s="61" t="s">
        <v>640</v>
      </c>
      <c r="K1" s="61" t="s">
        <v>641</v>
      </c>
      <c r="L1" s="61" t="s">
        <v>642</v>
      </c>
      <c r="M1" s="61" t="s">
        <v>643</v>
      </c>
      <c r="O1" s="57"/>
      <c r="P1" s="57"/>
      <c r="Q1" s="57"/>
    </row>
    <row r="2" spans="1:17" s="66" customFormat="1" ht="10.5" thickTop="1">
      <c r="A2" s="62"/>
      <c r="B2" s="63"/>
      <c r="C2" s="64"/>
      <c r="D2" s="63"/>
      <c r="E2" s="63"/>
      <c r="F2" s="473"/>
      <c r="G2" s="65"/>
      <c r="I2" s="67"/>
      <c r="J2" s="67"/>
      <c r="K2" s="68"/>
      <c r="L2" s="67"/>
      <c r="M2" s="67"/>
      <c r="O2" s="69"/>
      <c r="P2" s="69"/>
      <c r="Q2" s="69"/>
    </row>
    <row r="3" spans="1:17" s="66" customFormat="1" ht="10.5">
      <c r="A3" s="70" t="s">
        <v>644</v>
      </c>
      <c r="B3" s="71"/>
      <c r="C3" s="72"/>
      <c r="D3" s="71"/>
      <c r="E3" s="71"/>
      <c r="F3" s="448"/>
      <c r="G3" s="73"/>
      <c r="I3" s="74"/>
      <c r="J3" s="74"/>
      <c r="K3" s="75"/>
      <c r="L3" s="74"/>
      <c r="M3" s="74"/>
      <c r="O3" s="69"/>
      <c r="P3" s="69"/>
      <c r="Q3" s="69"/>
    </row>
    <row r="4" spans="1:17" s="66" customFormat="1" ht="20">
      <c r="A4" s="58">
        <v>1</v>
      </c>
      <c r="B4" s="76" t="s">
        <v>645</v>
      </c>
      <c r="C4" s="77" t="s">
        <v>646</v>
      </c>
      <c r="D4" s="58">
        <v>1</v>
      </c>
      <c r="E4" s="58" t="s">
        <v>402</v>
      </c>
      <c r="F4" s="445">
        <v>0</v>
      </c>
      <c r="G4" s="78">
        <f>D4*F4</f>
        <v>0</v>
      </c>
      <c r="I4" s="74"/>
      <c r="J4" s="74">
        <v>63900</v>
      </c>
      <c r="K4" s="79">
        <v>0.18</v>
      </c>
      <c r="L4" s="74">
        <f>J4*K4</f>
        <v>11502</v>
      </c>
      <c r="M4" s="74">
        <f>L4+J4</f>
        <v>75402</v>
      </c>
      <c r="O4" s="69"/>
      <c r="P4" s="69"/>
      <c r="Q4" s="69"/>
    </row>
    <row r="5" spans="1:17" s="66" customFormat="1" ht="20">
      <c r="A5" s="58"/>
      <c r="B5" s="76"/>
      <c r="C5" s="77" t="s">
        <v>1810</v>
      </c>
      <c r="D5" s="58"/>
      <c r="E5" s="58"/>
      <c r="F5" s="445"/>
      <c r="G5" s="78"/>
      <c r="I5" s="74"/>
      <c r="J5" s="74"/>
      <c r="K5" s="79"/>
      <c r="L5" s="74"/>
      <c r="M5" s="74"/>
      <c r="O5" s="69"/>
      <c r="P5" s="69"/>
      <c r="Q5" s="69"/>
    </row>
    <row r="6" spans="1:17" s="66" customFormat="1" ht="70">
      <c r="A6" s="58"/>
      <c r="B6" s="76"/>
      <c r="C6" s="80" t="s">
        <v>648</v>
      </c>
      <c r="D6" s="58"/>
      <c r="E6" s="58"/>
      <c r="F6" s="445"/>
      <c r="G6" s="78"/>
      <c r="I6" s="74"/>
      <c r="J6" s="74"/>
      <c r="K6" s="79"/>
      <c r="L6" s="74"/>
      <c r="M6" s="74"/>
      <c r="O6" s="69"/>
      <c r="P6" s="69"/>
      <c r="Q6" s="69"/>
    </row>
    <row r="7" spans="1:17" s="66" customFormat="1" ht="20">
      <c r="A7" s="58"/>
      <c r="B7" s="76"/>
      <c r="C7" s="80" t="s">
        <v>649</v>
      </c>
      <c r="D7" s="58"/>
      <c r="E7" s="58"/>
      <c r="F7" s="445"/>
      <c r="G7" s="78"/>
      <c r="I7" s="74"/>
      <c r="J7" s="74"/>
      <c r="K7" s="79"/>
      <c r="L7" s="74"/>
      <c r="M7" s="74"/>
      <c r="O7" s="69"/>
      <c r="P7" s="69"/>
      <c r="Q7" s="69"/>
    </row>
    <row r="8" spans="1:17" s="66" customFormat="1">
      <c r="A8" s="58"/>
      <c r="B8" s="76"/>
      <c r="C8" s="80"/>
      <c r="D8" s="58"/>
      <c r="E8" s="58"/>
      <c r="F8" s="445"/>
      <c r="G8" s="78"/>
      <c r="I8" s="74"/>
      <c r="J8" s="74"/>
      <c r="K8" s="79"/>
      <c r="L8" s="74"/>
      <c r="M8" s="74"/>
      <c r="O8" s="69"/>
      <c r="P8" s="69"/>
      <c r="Q8" s="69"/>
    </row>
    <row r="9" spans="1:17" s="66" customFormat="1">
      <c r="A9" s="58"/>
      <c r="B9" s="76"/>
      <c r="C9" s="81" t="s">
        <v>650</v>
      </c>
      <c r="D9" s="58"/>
      <c r="E9" s="58"/>
      <c r="F9" s="445"/>
      <c r="G9" s="78"/>
      <c r="I9" s="74"/>
      <c r="J9" s="74"/>
      <c r="K9" s="79"/>
      <c r="L9" s="74"/>
      <c r="M9" s="74"/>
      <c r="O9" s="69"/>
      <c r="P9" s="69"/>
      <c r="Q9" s="69"/>
    </row>
    <row r="10" spans="1:17" s="137" customFormat="1">
      <c r="A10" s="163" t="s">
        <v>651</v>
      </c>
      <c r="B10" s="76" t="s">
        <v>645</v>
      </c>
      <c r="C10" s="167" t="s">
        <v>652</v>
      </c>
      <c r="D10" s="117">
        <v>1</v>
      </c>
      <c r="E10" s="117" t="s">
        <v>653</v>
      </c>
      <c r="F10" s="477">
        <v>0</v>
      </c>
      <c r="G10" s="141">
        <f>D10*F10</f>
        <v>0</v>
      </c>
      <c r="I10" s="138"/>
      <c r="J10" s="138">
        <v>890</v>
      </c>
      <c r="K10" s="142">
        <v>0.22</v>
      </c>
      <c r="L10" s="138">
        <f>J10*K10</f>
        <v>195.8</v>
      </c>
      <c r="M10" s="138">
        <f>L10+J10</f>
        <v>1085.8</v>
      </c>
      <c r="O10" s="164"/>
      <c r="P10" s="164"/>
      <c r="Q10" s="164"/>
    </row>
    <row r="11" spans="1:17" s="66" customFormat="1">
      <c r="A11" s="58" t="s">
        <v>654</v>
      </c>
      <c r="B11" s="76" t="s">
        <v>645</v>
      </c>
      <c r="C11" s="77" t="s">
        <v>1811</v>
      </c>
      <c r="D11" s="58">
        <v>1</v>
      </c>
      <c r="E11" s="58" t="s">
        <v>402</v>
      </c>
      <c r="F11" s="445">
        <v>0</v>
      </c>
      <c r="G11" s="78">
        <f>D11*F11</f>
        <v>0</v>
      </c>
      <c r="I11" s="74"/>
      <c r="J11" s="74">
        <v>790</v>
      </c>
      <c r="K11" s="79">
        <v>0.22</v>
      </c>
      <c r="L11" s="74">
        <f>J11*K11</f>
        <v>173.8</v>
      </c>
      <c r="M11" s="74">
        <f>L11+J11</f>
        <v>963.8</v>
      </c>
      <c r="O11" s="69"/>
      <c r="P11" s="69"/>
      <c r="Q11" s="69"/>
    </row>
    <row r="12" spans="1:17" s="66" customFormat="1" ht="20">
      <c r="A12" s="58" t="s">
        <v>656</v>
      </c>
      <c r="B12" s="76" t="s">
        <v>645</v>
      </c>
      <c r="C12" s="77" t="s">
        <v>657</v>
      </c>
      <c r="D12" s="58">
        <v>1</v>
      </c>
      <c r="E12" s="58" t="s">
        <v>402</v>
      </c>
      <c r="F12" s="445">
        <v>0</v>
      </c>
      <c r="G12" s="78">
        <f>D12*F12</f>
        <v>0</v>
      </c>
      <c r="I12" s="74"/>
      <c r="J12" s="74">
        <v>2690</v>
      </c>
      <c r="K12" s="79">
        <v>0.22</v>
      </c>
      <c r="L12" s="74">
        <f>J12*K12</f>
        <v>591.79999999999995</v>
      </c>
      <c r="M12" s="74">
        <f>L12+J12</f>
        <v>3281.8</v>
      </c>
      <c r="O12" s="69"/>
      <c r="P12" s="69"/>
      <c r="Q12" s="69"/>
    </row>
    <row r="13" spans="1:17" s="66" customFormat="1">
      <c r="A13" s="58"/>
      <c r="B13" s="76"/>
      <c r="C13" s="77"/>
      <c r="D13" s="58"/>
      <c r="E13" s="58"/>
      <c r="F13" s="445"/>
      <c r="G13" s="78"/>
      <c r="I13" s="74"/>
      <c r="J13" s="74"/>
      <c r="K13" s="79"/>
      <c r="L13" s="74"/>
      <c r="M13" s="74"/>
      <c r="O13" s="69"/>
      <c r="P13" s="69"/>
      <c r="Q13" s="69"/>
    </row>
    <row r="14" spans="1:17" s="137" customFormat="1">
      <c r="A14" s="163">
        <v>2</v>
      </c>
      <c r="B14" s="76"/>
      <c r="C14" s="168" t="s">
        <v>658</v>
      </c>
      <c r="D14" s="117"/>
      <c r="E14" s="117"/>
      <c r="F14" s="477"/>
      <c r="G14" s="141"/>
      <c r="I14" s="138"/>
      <c r="J14" s="138"/>
      <c r="K14" s="142"/>
      <c r="L14" s="138"/>
      <c r="M14" s="138"/>
      <c r="O14" s="164"/>
      <c r="P14" s="164"/>
      <c r="Q14" s="164"/>
    </row>
    <row r="15" spans="1:17" s="137" customFormat="1">
      <c r="A15" s="163"/>
      <c r="B15" s="76"/>
      <c r="C15" s="167" t="s">
        <v>659</v>
      </c>
      <c r="D15" s="117"/>
      <c r="E15" s="117"/>
      <c r="F15" s="477"/>
      <c r="G15" s="141"/>
      <c r="I15" s="138"/>
      <c r="J15" s="138"/>
      <c r="K15" s="142"/>
      <c r="L15" s="138"/>
      <c r="M15" s="138"/>
      <c r="O15" s="164"/>
      <c r="P15" s="164"/>
      <c r="Q15" s="164"/>
    </row>
    <row r="16" spans="1:17" s="137" customFormat="1">
      <c r="A16" s="163"/>
      <c r="B16" s="76"/>
      <c r="C16" s="168" t="s">
        <v>660</v>
      </c>
      <c r="D16" s="117"/>
      <c r="E16" s="117"/>
      <c r="F16" s="477"/>
      <c r="G16" s="141"/>
      <c r="I16" s="138"/>
      <c r="J16" s="138"/>
      <c r="K16" s="142"/>
      <c r="L16" s="138"/>
      <c r="M16" s="138"/>
      <c r="O16" s="164"/>
      <c r="P16" s="164"/>
      <c r="Q16" s="164"/>
    </row>
    <row r="17" spans="1:17" s="137" customFormat="1">
      <c r="A17" s="163" t="s">
        <v>661</v>
      </c>
      <c r="B17" s="76" t="s">
        <v>645</v>
      </c>
      <c r="C17" s="167" t="s">
        <v>662</v>
      </c>
      <c r="D17" s="117">
        <v>1</v>
      </c>
      <c r="E17" s="117" t="s">
        <v>402</v>
      </c>
      <c r="F17" s="477">
        <v>0</v>
      </c>
      <c r="G17" s="141">
        <f>D17*F17</f>
        <v>0</v>
      </c>
      <c r="I17" s="138"/>
      <c r="J17" s="138">
        <v>3290</v>
      </c>
      <c r="K17" s="142">
        <v>0.22</v>
      </c>
      <c r="L17" s="138">
        <f>J17*K17</f>
        <v>723.8</v>
      </c>
      <c r="M17" s="138">
        <f>L17+J17</f>
        <v>4013.8</v>
      </c>
      <c r="O17" s="164"/>
      <c r="P17" s="164"/>
      <c r="Q17" s="164"/>
    </row>
    <row r="18" spans="1:17" s="137" customFormat="1">
      <c r="A18" s="163" t="s">
        <v>663</v>
      </c>
      <c r="B18" s="76" t="s">
        <v>645</v>
      </c>
      <c r="C18" s="167" t="s">
        <v>1109</v>
      </c>
      <c r="D18" s="117">
        <v>2</v>
      </c>
      <c r="E18" s="117" t="s">
        <v>402</v>
      </c>
      <c r="F18" s="477">
        <v>0</v>
      </c>
      <c r="G18" s="141">
        <f>D18*F18</f>
        <v>0</v>
      </c>
      <c r="I18" s="138"/>
      <c r="J18" s="138">
        <v>1090</v>
      </c>
      <c r="K18" s="142">
        <v>0.22</v>
      </c>
      <c r="L18" s="138">
        <f>J18*K18</f>
        <v>239.8</v>
      </c>
      <c r="M18" s="138">
        <f>L18+J18</f>
        <v>1329.8</v>
      </c>
      <c r="O18" s="164"/>
      <c r="P18" s="164"/>
      <c r="Q18" s="164"/>
    </row>
    <row r="19" spans="1:17" s="137" customFormat="1">
      <c r="A19" s="163" t="s">
        <v>665</v>
      </c>
      <c r="B19" s="76" t="s">
        <v>645</v>
      </c>
      <c r="C19" s="167" t="s">
        <v>1110</v>
      </c>
      <c r="D19" s="117">
        <v>1</v>
      </c>
      <c r="E19" s="117" t="s">
        <v>402</v>
      </c>
      <c r="F19" s="477">
        <v>0</v>
      </c>
      <c r="G19" s="141">
        <f>D19*F19</f>
        <v>0</v>
      </c>
      <c r="I19" s="138"/>
      <c r="J19" s="138">
        <v>890</v>
      </c>
      <c r="K19" s="142">
        <v>0.22</v>
      </c>
      <c r="L19" s="138">
        <f>J19*K19</f>
        <v>195.8</v>
      </c>
      <c r="M19" s="138">
        <f>L19+J19</f>
        <v>1085.8</v>
      </c>
      <c r="O19" s="164"/>
      <c r="P19" s="164"/>
      <c r="Q19" s="164"/>
    </row>
    <row r="20" spans="1:17" s="137" customFormat="1">
      <c r="A20" s="163" t="s">
        <v>668</v>
      </c>
      <c r="B20" s="76" t="s">
        <v>645</v>
      </c>
      <c r="C20" s="167" t="s">
        <v>1812</v>
      </c>
      <c r="D20" s="117">
        <v>1</v>
      </c>
      <c r="E20" s="117" t="s">
        <v>402</v>
      </c>
      <c r="F20" s="477">
        <v>0</v>
      </c>
      <c r="G20" s="141">
        <f>D20*F20</f>
        <v>0</v>
      </c>
      <c r="I20" s="138"/>
      <c r="J20" s="138">
        <v>1190</v>
      </c>
      <c r="K20" s="142">
        <v>0.22</v>
      </c>
      <c r="L20" s="138">
        <f>J20*K20</f>
        <v>261.8</v>
      </c>
      <c r="M20" s="138">
        <f>L20+J20</f>
        <v>1451.8</v>
      </c>
      <c r="O20" s="164"/>
      <c r="P20" s="164"/>
      <c r="Q20" s="164"/>
    </row>
    <row r="21" spans="1:17" s="137" customFormat="1">
      <c r="A21" s="66"/>
      <c r="B21" s="76"/>
      <c r="C21" s="168" t="s">
        <v>1813</v>
      </c>
      <c r="D21" s="117"/>
      <c r="E21" s="117"/>
      <c r="F21" s="477"/>
      <c r="G21" s="141"/>
      <c r="I21" s="138"/>
      <c r="J21" s="138"/>
      <c r="K21" s="142"/>
      <c r="L21" s="138"/>
      <c r="M21" s="138"/>
      <c r="O21" s="164"/>
      <c r="P21" s="164"/>
      <c r="Q21" s="164"/>
    </row>
    <row r="22" spans="1:17" s="137" customFormat="1">
      <c r="A22" s="163" t="s">
        <v>670</v>
      </c>
      <c r="B22" s="76" t="s">
        <v>645</v>
      </c>
      <c r="C22" s="167" t="s">
        <v>669</v>
      </c>
      <c r="D22" s="117">
        <v>1</v>
      </c>
      <c r="E22" s="117" t="s">
        <v>402</v>
      </c>
      <c r="F22" s="477">
        <v>0</v>
      </c>
      <c r="G22" s="141">
        <f>D22*F22</f>
        <v>0</v>
      </c>
      <c r="I22" s="138"/>
      <c r="J22" s="138">
        <v>920</v>
      </c>
      <c r="K22" s="142">
        <v>0.22</v>
      </c>
      <c r="L22" s="138">
        <f>J22*K22</f>
        <v>202.4</v>
      </c>
      <c r="M22" s="138">
        <f>L22+J22</f>
        <v>1122.4000000000001</v>
      </c>
      <c r="O22" s="164"/>
      <c r="P22" s="164"/>
      <c r="Q22" s="164"/>
    </row>
    <row r="23" spans="1:17" s="137" customFormat="1">
      <c r="A23" s="163" t="s">
        <v>672</v>
      </c>
      <c r="B23" s="76" t="s">
        <v>645</v>
      </c>
      <c r="C23" s="167" t="s">
        <v>671</v>
      </c>
      <c r="D23" s="117">
        <v>12</v>
      </c>
      <c r="E23" s="117" t="s">
        <v>304</v>
      </c>
      <c r="F23" s="477">
        <v>0</v>
      </c>
      <c r="G23" s="141">
        <f>D23*F23</f>
        <v>0</v>
      </c>
      <c r="I23" s="138"/>
      <c r="J23" s="138">
        <v>390</v>
      </c>
      <c r="K23" s="142">
        <v>0.22</v>
      </c>
      <c r="L23" s="138">
        <f>J23*K23</f>
        <v>85.8</v>
      </c>
      <c r="M23" s="138">
        <f>L23+J23</f>
        <v>475.8</v>
      </c>
      <c r="O23" s="164"/>
      <c r="P23" s="164"/>
      <c r="Q23" s="164"/>
    </row>
    <row r="24" spans="1:17" s="137" customFormat="1">
      <c r="A24" s="69" t="s">
        <v>675</v>
      </c>
      <c r="B24" s="76" t="s">
        <v>645</v>
      </c>
      <c r="C24" s="167" t="s">
        <v>673</v>
      </c>
      <c r="D24" s="117">
        <v>1</v>
      </c>
      <c r="E24" s="117" t="s">
        <v>674</v>
      </c>
      <c r="F24" s="477">
        <v>0</v>
      </c>
      <c r="G24" s="141">
        <f>D24*F24</f>
        <v>0</v>
      </c>
      <c r="I24" s="138"/>
      <c r="J24" s="138">
        <v>1790</v>
      </c>
      <c r="K24" s="142">
        <v>0.22</v>
      </c>
      <c r="L24" s="138">
        <f>J24*K24</f>
        <v>393.8</v>
      </c>
      <c r="M24" s="138">
        <f>L24+J24</f>
        <v>2183.8000000000002</v>
      </c>
      <c r="O24" s="164"/>
      <c r="P24" s="164"/>
      <c r="Q24" s="164"/>
    </row>
    <row r="25" spans="1:17" s="137" customFormat="1">
      <c r="A25" s="69"/>
      <c r="B25" s="76"/>
      <c r="C25" s="167"/>
      <c r="D25" s="117"/>
      <c r="E25" s="117"/>
      <c r="F25" s="477"/>
      <c r="G25" s="141"/>
      <c r="I25" s="138"/>
      <c r="J25" s="138"/>
      <c r="K25" s="142"/>
      <c r="L25" s="138"/>
      <c r="M25" s="138"/>
      <c r="O25" s="164"/>
      <c r="P25" s="164"/>
      <c r="Q25" s="164"/>
    </row>
    <row r="26" spans="1:17" s="137" customFormat="1" ht="20">
      <c r="A26" s="69" t="s">
        <v>956</v>
      </c>
      <c r="B26" s="76" t="s">
        <v>676</v>
      </c>
      <c r="C26" s="167" t="s">
        <v>1814</v>
      </c>
      <c r="D26" s="117">
        <v>1</v>
      </c>
      <c r="E26" s="117" t="s">
        <v>674</v>
      </c>
      <c r="F26" s="477">
        <v>0</v>
      </c>
      <c r="G26" s="141">
        <f>D26*F26</f>
        <v>0</v>
      </c>
      <c r="I26" s="138"/>
      <c r="J26" s="138"/>
      <c r="K26" s="142">
        <v>0.22</v>
      </c>
      <c r="L26" s="138">
        <f>J26*K26</f>
        <v>0</v>
      </c>
      <c r="M26" s="138">
        <f>L26+J26</f>
        <v>0</v>
      </c>
      <c r="O26" s="164"/>
      <c r="P26" s="164"/>
      <c r="Q26" s="164"/>
    </row>
    <row r="27" spans="1:17" s="137" customFormat="1">
      <c r="A27" s="69" t="s">
        <v>957</v>
      </c>
      <c r="B27" s="76" t="s">
        <v>676</v>
      </c>
      <c r="C27" s="167" t="s">
        <v>677</v>
      </c>
      <c r="D27" s="117">
        <v>1</v>
      </c>
      <c r="E27" s="117" t="s">
        <v>674</v>
      </c>
      <c r="F27" s="477">
        <v>0</v>
      </c>
      <c r="G27" s="141">
        <f>D27*F27</f>
        <v>0</v>
      </c>
      <c r="I27" s="138"/>
      <c r="J27" s="138"/>
      <c r="K27" s="142">
        <v>0.22</v>
      </c>
      <c r="L27" s="138">
        <f>J27*K27</f>
        <v>0</v>
      </c>
      <c r="M27" s="138">
        <f>L27+J27</f>
        <v>0</v>
      </c>
      <c r="O27" s="164"/>
      <c r="P27" s="164"/>
      <c r="Q27" s="164"/>
    </row>
    <row r="28" spans="1:17" s="66" customFormat="1">
      <c r="A28" s="83"/>
      <c r="B28" s="84"/>
      <c r="C28" s="85"/>
      <c r="D28" s="71"/>
      <c r="E28" s="71"/>
      <c r="F28" s="446"/>
      <c r="G28" s="86"/>
      <c r="I28" s="74"/>
      <c r="J28" s="74"/>
      <c r="K28" s="79"/>
      <c r="L28" s="74"/>
      <c r="M28" s="74"/>
      <c r="O28" s="69"/>
      <c r="P28" s="69"/>
      <c r="Q28" s="69"/>
    </row>
    <row r="29" spans="1:17" s="66" customFormat="1" ht="10.5">
      <c r="A29" s="87" t="s">
        <v>678</v>
      </c>
      <c r="B29" s="88"/>
      <c r="C29" s="89"/>
      <c r="D29" s="90"/>
      <c r="E29" s="90"/>
      <c r="F29" s="447"/>
      <c r="G29" s="91">
        <f>SUM(G4:G28)</f>
        <v>0</v>
      </c>
      <c r="I29" s="74"/>
      <c r="J29" s="74"/>
      <c r="K29" s="75"/>
      <c r="L29" s="74"/>
      <c r="M29" s="74"/>
      <c r="O29" s="69"/>
      <c r="P29" s="69"/>
      <c r="Q29" s="69"/>
    </row>
    <row r="30" spans="1:17" s="66" customFormat="1" ht="10.5">
      <c r="A30" s="87"/>
      <c r="B30" s="88"/>
      <c r="C30" s="89"/>
      <c r="D30" s="90"/>
      <c r="E30" s="90"/>
      <c r="F30" s="447"/>
      <c r="G30" s="91"/>
      <c r="I30" s="74"/>
      <c r="J30" s="74"/>
      <c r="K30" s="75"/>
      <c r="L30" s="74"/>
      <c r="M30" s="74"/>
      <c r="O30" s="69"/>
      <c r="P30" s="69"/>
      <c r="Q30" s="69"/>
    </row>
    <row r="31" spans="1:17" s="66" customFormat="1" ht="10.5">
      <c r="A31" s="87"/>
      <c r="B31" s="88"/>
      <c r="C31" s="89"/>
      <c r="D31" s="90"/>
      <c r="E31" s="90"/>
      <c r="F31" s="447"/>
      <c r="G31" s="91"/>
      <c r="I31" s="74"/>
      <c r="J31" s="74"/>
      <c r="K31" s="75"/>
      <c r="L31" s="74"/>
      <c r="M31" s="74"/>
      <c r="O31" s="69"/>
      <c r="P31" s="69"/>
      <c r="Q31" s="69"/>
    </row>
    <row r="32" spans="1:17" s="66" customFormat="1" ht="10.5">
      <c r="A32" s="70" t="s">
        <v>679</v>
      </c>
      <c r="B32" s="85"/>
      <c r="C32" s="92"/>
      <c r="D32" s="83"/>
      <c r="E32" s="93"/>
      <c r="F32" s="448"/>
      <c r="G32" s="73"/>
      <c r="I32" s="74"/>
      <c r="J32" s="74"/>
      <c r="K32" s="75"/>
      <c r="L32" s="74"/>
      <c r="M32" s="74"/>
      <c r="O32" s="69"/>
      <c r="P32" s="69"/>
      <c r="Q32" s="69"/>
    </row>
    <row r="33" spans="1:22" s="66" customFormat="1">
      <c r="B33" s="82"/>
      <c r="C33" s="94" t="s">
        <v>680</v>
      </c>
      <c r="D33" s="95"/>
      <c r="E33" s="96"/>
      <c r="F33" s="449"/>
      <c r="G33" s="97"/>
      <c r="I33" s="74"/>
      <c r="J33" s="74"/>
      <c r="K33" s="75"/>
      <c r="L33" s="74"/>
      <c r="M33" s="74"/>
      <c r="O33" s="69"/>
      <c r="P33" s="69"/>
      <c r="Q33" s="69"/>
    </row>
    <row r="34" spans="1:22" s="66" customFormat="1">
      <c r="B34" s="82"/>
      <c r="C34" s="98" t="s">
        <v>681</v>
      </c>
      <c r="D34" s="95"/>
      <c r="E34" s="96"/>
      <c r="F34" s="449"/>
      <c r="G34" s="97"/>
      <c r="I34" s="74"/>
      <c r="J34" s="74"/>
      <c r="K34" s="75"/>
      <c r="L34" s="74"/>
      <c r="M34" s="74"/>
      <c r="O34" s="69"/>
      <c r="P34" s="69"/>
      <c r="Q34" s="69"/>
    </row>
    <row r="35" spans="1:22" s="66" customFormat="1">
      <c r="B35" s="82"/>
      <c r="C35" s="98" t="s">
        <v>682</v>
      </c>
      <c r="D35" s="95"/>
      <c r="E35" s="96"/>
      <c r="F35" s="449"/>
      <c r="G35" s="97"/>
      <c r="I35" s="74"/>
      <c r="J35" s="74"/>
      <c r="K35" s="75"/>
      <c r="L35" s="74"/>
      <c r="M35" s="74"/>
    </row>
    <row r="36" spans="1:22" s="66" customFormat="1">
      <c r="B36" s="82"/>
      <c r="C36" s="98" t="s">
        <v>1815</v>
      </c>
      <c r="D36" s="95"/>
      <c r="E36" s="96"/>
      <c r="F36" s="449"/>
      <c r="G36" s="97"/>
      <c r="I36" s="74"/>
      <c r="J36" s="74"/>
      <c r="K36" s="75"/>
      <c r="L36" s="74"/>
      <c r="M36" s="74"/>
    </row>
    <row r="37" spans="1:22" s="66" customFormat="1">
      <c r="B37" s="82"/>
      <c r="C37" s="98" t="s">
        <v>684</v>
      </c>
      <c r="D37" s="95"/>
      <c r="E37" s="96"/>
      <c r="F37" s="449"/>
      <c r="G37" s="97"/>
      <c r="I37" s="74"/>
      <c r="J37" s="74"/>
      <c r="K37" s="75"/>
      <c r="L37" s="74"/>
      <c r="M37" s="74"/>
    </row>
    <row r="38" spans="1:22" s="66" customFormat="1">
      <c r="B38" s="82"/>
      <c r="C38" s="94" t="s">
        <v>685</v>
      </c>
      <c r="D38" s="95"/>
      <c r="E38" s="96"/>
      <c r="F38" s="449"/>
      <c r="G38" s="97"/>
      <c r="I38" s="74"/>
      <c r="J38" s="74"/>
      <c r="K38" s="75"/>
      <c r="L38" s="74"/>
      <c r="M38" s="74"/>
    </row>
    <row r="39" spans="1:22" s="66" customFormat="1">
      <c r="A39" s="58" t="s">
        <v>686</v>
      </c>
      <c r="B39" s="76" t="s">
        <v>645</v>
      </c>
      <c r="C39" s="99" t="s">
        <v>687</v>
      </c>
      <c r="D39" s="58">
        <v>41</v>
      </c>
      <c r="E39" s="58" t="s">
        <v>304</v>
      </c>
      <c r="F39" s="445">
        <v>0</v>
      </c>
      <c r="G39" s="78">
        <f>D39*F39</f>
        <v>0</v>
      </c>
      <c r="I39" s="74"/>
      <c r="J39" s="74"/>
      <c r="K39" s="75"/>
      <c r="L39" s="74"/>
      <c r="M39" s="74"/>
    </row>
    <row r="40" spans="1:22" s="66" customFormat="1">
      <c r="A40" s="58" t="s">
        <v>688</v>
      </c>
      <c r="B40" s="76" t="s">
        <v>645</v>
      </c>
      <c r="C40" s="99" t="s">
        <v>689</v>
      </c>
      <c r="D40" s="58">
        <v>19</v>
      </c>
      <c r="E40" s="58" t="s">
        <v>304</v>
      </c>
      <c r="F40" s="445">
        <v>0</v>
      </c>
      <c r="G40" s="78">
        <f>D40*F40</f>
        <v>0</v>
      </c>
      <c r="I40" s="74"/>
      <c r="J40" s="74"/>
      <c r="K40" s="75"/>
      <c r="L40" s="74"/>
      <c r="M40" s="74"/>
    </row>
    <row r="41" spans="1:22" s="66" customFormat="1">
      <c r="A41" s="58" t="s">
        <v>690</v>
      </c>
      <c r="B41" s="76" t="s">
        <v>645</v>
      </c>
      <c r="C41" s="99" t="s">
        <v>691</v>
      </c>
      <c r="D41" s="58">
        <v>3</v>
      </c>
      <c r="E41" s="58" t="s">
        <v>304</v>
      </c>
      <c r="F41" s="445">
        <v>0</v>
      </c>
      <c r="G41" s="78">
        <f>D41*F41</f>
        <v>0</v>
      </c>
      <c r="I41" s="74"/>
      <c r="J41" s="74"/>
      <c r="K41" s="75"/>
      <c r="L41" s="74"/>
      <c r="M41" s="74"/>
    </row>
    <row r="42" spans="1:22" s="66" customFormat="1">
      <c r="A42" s="58" t="s">
        <v>692</v>
      </c>
      <c r="B42" s="100" t="s">
        <v>645</v>
      </c>
      <c r="C42" s="101" t="s">
        <v>693</v>
      </c>
      <c r="D42" s="58">
        <v>1</v>
      </c>
      <c r="E42" s="58" t="s">
        <v>530</v>
      </c>
      <c r="F42" s="445">
        <v>0</v>
      </c>
      <c r="G42" s="78">
        <f>D42*F42</f>
        <v>0</v>
      </c>
      <c r="I42" s="74"/>
      <c r="J42" s="74"/>
      <c r="K42" s="75"/>
      <c r="L42" s="74"/>
      <c r="M42" s="74"/>
    </row>
    <row r="43" spans="1:22" s="103" customFormat="1">
      <c r="A43" s="71"/>
      <c r="B43" s="84"/>
      <c r="C43" s="102"/>
      <c r="D43" s="71"/>
      <c r="E43" s="71"/>
      <c r="F43" s="446"/>
      <c r="G43" s="86"/>
      <c r="H43" s="66"/>
      <c r="I43" s="74"/>
      <c r="J43" s="74"/>
      <c r="K43" s="75"/>
      <c r="L43" s="74"/>
      <c r="M43" s="74"/>
      <c r="N43" s="66"/>
      <c r="O43" s="69"/>
      <c r="P43" s="69"/>
      <c r="Q43" s="69"/>
      <c r="R43" s="66"/>
      <c r="S43" s="66"/>
      <c r="T43" s="66"/>
      <c r="U43" s="66"/>
      <c r="V43" s="66"/>
    </row>
    <row r="44" spans="1:22" s="103" customFormat="1" ht="10.5">
      <c r="A44" s="87" t="s">
        <v>694</v>
      </c>
      <c r="B44" s="104"/>
      <c r="C44" s="105"/>
      <c r="D44" s="105"/>
      <c r="E44" s="90"/>
      <c r="F44" s="447"/>
      <c r="G44" s="91">
        <f>SUM(G33:G43)</f>
        <v>0</v>
      </c>
      <c r="H44" s="66"/>
      <c r="I44" s="74"/>
      <c r="J44" s="74"/>
      <c r="K44" s="75"/>
      <c r="L44" s="74"/>
      <c r="M44" s="74"/>
      <c r="O44" s="69"/>
      <c r="P44" s="69"/>
      <c r="Q44" s="69"/>
      <c r="R44" s="66"/>
      <c r="S44" s="66"/>
      <c r="T44" s="66"/>
      <c r="U44" s="66"/>
      <c r="V44" s="66"/>
    </row>
    <row r="45" spans="1:22" s="103" customFormat="1">
      <c r="A45" s="106"/>
      <c r="B45" s="96"/>
      <c r="C45" s="107"/>
      <c r="D45" s="96"/>
      <c r="E45" s="96"/>
      <c r="F45" s="449"/>
      <c r="G45" s="97"/>
      <c r="H45" s="66"/>
      <c r="I45" s="74"/>
      <c r="J45" s="74"/>
      <c r="K45" s="75"/>
      <c r="L45" s="74"/>
      <c r="M45" s="74"/>
      <c r="O45" s="69"/>
      <c r="P45" s="69"/>
      <c r="Q45" s="69"/>
      <c r="R45" s="66"/>
      <c r="S45" s="66"/>
      <c r="T45" s="66"/>
      <c r="U45" s="66"/>
      <c r="V45" s="66"/>
    </row>
    <row r="46" spans="1:22" s="66" customFormat="1">
      <c r="A46" s="106"/>
      <c r="B46" s="96"/>
      <c r="C46" s="107"/>
      <c r="D46" s="96"/>
      <c r="E46" s="96"/>
      <c r="F46" s="449"/>
      <c r="G46" s="97"/>
      <c r="I46" s="74"/>
      <c r="J46" s="74"/>
      <c r="K46" s="75"/>
      <c r="L46" s="74"/>
      <c r="M46" s="74"/>
      <c r="N46" s="103"/>
      <c r="O46" s="69"/>
      <c r="P46" s="69"/>
      <c r="Q46" s="69"/>
      <c r="V46" s="103"/>
    </row>
    <row r="47" spans="1:22" s="66" customFormat="1" ht="10.5">
      <c r="A47" s="70" t="s">
        <v>695</v>
      </c>
      <c r="B47" s="108"/>
      <c r="C47" s="109"/>
      <c r="D47" s="108"/>
      <c r="E47" s="108"/>
      <c r="F47" s="451"/>
      <c r="G47" s="110"/>
      <c r="I47" s="74"/>
      <c r="J47" s="74"/>
      <c r="K47" s="75"/>
      <c r="L47" s="74"/>
      <c r="M47" s="74"/>
      <c r="O47" s="69"/>
      <c r="P47" s="69"/>
      <c r="Q47" s="69"/>
      <c r="V47" s="103"/>
    </row>
    <row r="48" spans="1:22" s="103" customFormat="1">
      <c r="A48" s="111" t="s">
        <v>696</v>
      </c>
      <c r="B48" s="58"/>
      <c r="C48" s="59"/>
      <c r="D48" s="58"/>
      <c r="E48" s="58"/>
      <c r="F48" s="445"/>
      <c r="G48" s="78"/>
      <c r="H48" s="66"/>
      <c r="I48" s="74"/>
      <c r="J48" s="74"/>
      <c r="K48" s="75"/>
      <c r="L48" s="74"/>
      <c r="M48" s="74"/>
      <c r="N48" s="66"/>
      <c r="O48" s="69"/>
      <c r="P48" s="69"/>
      <c r="Q48" s="69"/>
      <c r="R48" s="66"/>
      <c r="S48" s="66"/>
      <c r="T48" s="66"/>
      <c r="U48" s="66"/>
    </row>
    <row r="49" spans="1:22" s="103" customFormat="1" ht="20">
      <c r="A49" s="112"/>
      <c r="C49" s="113" t="s">
        <v>697</v>
      </c>
      <c r="D49" s="57"/>
      <c r="E49" s="58"/>
      <c r="F49" s="445"/>
      <c r="G49" s="78"/>
      <c r="I49" s="114"/>
      <c r="J49" s="114"/>
      <c r="K49" s="115"/>
      <c r="L49" s="114"/>
      <c r="M49" s="114"/>
      <c r="N49" s="66"/>
      <c r="O49" s="69"/>
      <c r="P49" s="69"/>
      <c r="Q49" s="69"/>
      <c r="R49" s="66"/>
      <c r="S49" s="66"/>
      <c r="T49" s="66"/>
      <c r="U49" s="66"/>
      <c r="V49" s="66"/>
    </row>
    <row r="50" spans="1:22" s="103" customFormat="1" ht="40">
      <c r="A50" s="116" t="s">
        <v>698</v>
      </c>
      <c r="B50" s="117" t="s">
        <v>645</v>
      </c>
      <c r="C50" s="118" t="s">
        <v>699</v>
      </c>
      <c r="D50" s="57">
        <v>4</v>
      </c>
      <c r="E50" s="58" t="s">
        <v>700</v>
      </c>
      <c r="F50" s="445">
        <v>0</v>
      </c>
      <c r="G50" s="78">
        <f>D50*F50</f>
        <v>0</v>
      </c>
      <c r="I50" s="114"/>
      <c r="J50" s="114">
        <v>1034</v>
      </c>
      <c r="K50" s="119">
        <v>0.22</v>
      </c>
      <c r="L50" s="114">
        <f>J50*K50</f>
        <v>227.48</v>
      </c>
      <c r="M50" s="114">
        <f>L50+J50</f>
        <v>1261.48</v>
      </c>
      <c r="N50" s="66"/>
      <c r="O50" s="69"/>
      <c r="P50" s="69"/>
      <c r="Q50" s="69"/>
      <c r="R50" s="66"/>
      <c r="S50" s="66"/>
      <c r="T50" s="66"/>
      <c r="U50" s="66"/>
      <c r="V50" s="66"/>
    </row>
    <row r="51" spans="1:22" s="103" customFormat="1">
      <c r="A51" s="116"/>
      <c r="B51" s="117"/>
      <c r="C51" s="118"/>
      <c r="D51" s="57"/>
      <c r="E51" s="58"/>
      <c r="F51" s="445"/>
      <c r="G51" s="78"/>
      <c r="I51" s="114"/>
      <c r="J51" s="114"/>
      <c r="K51" s="119"/>
      <c r="L51" s="114"/>
      <c r="M51" s="114"/>
      <c r="N51" s="66"/>
      <c r="O51" s="69"/>
      <c r="P51" s="69"/>
      <c r="Q51" s="69"/>
      <c r="R51" s="66"/>
      <c r="S51" s="66"/>
      <c r="T51" s="66"/>
      <c r="U51" s="66"/>
      <c r="V51" s="66"/>
    </row>
    <row r="52" spans="1:22" s="66" customFormat="1">
      <c r="A52" s="116"/>
      <c r="B52" s="76"/>
      <c r="C52" s="118"/>
      <c r="D52" s="57"/>
      <c r="E52" s="58"/>
      <c r="F52" s="449"/>
      <c r="G52" s="78"/>
      <c r="I52" s="74"/>
      <c r="J52" s="74"/>
      <c r="K52" s="79"/>
      <c r="L52" s="74"/>
      <c r="M52" s="74"/>
      <c r="O52" s="69"/>
      <c r="P52" s="69"/>
      <c r="Q52" s="69"/>
      <c r="V52" s="103"/>
    </row>
    <row r="53" spans="1:22" s="66" customFormat="1" ht="20">
      <c r="A53" s="112"/>
      <c r="B53" s="103"/>
      <c r="C53" s="113" t="s">
        <v>701</v>
      </c>
      <c r="D53" s="57"/>
      <c r="E53" s="58"/>
      <c r="F53" s="445"/>
      <c r="G53" s="78"/>
      <c r="H53" s="103"/>
      <c r="I53" s="114"/>
      <c r="J53" s="114"/>
      <c r="K53" s="115"/>
      <c r="L53" s="114"/>
      <c r="M53" s="114"/>
      <c r="O53" s="120"/>
      <c r="P53" s="120"/>
      <c r="Q53" s="120"/>
    </row>
    <row r="54" spans="1:22" s="66" customFormat="1" ht="40">
      <c r="A54" s="116" t="s">
        <v>702</v>
      </c>
      <c r="B54" s="117" t="s">
        <v>645</v>
      </c>
      <c r="C54" s="118" t="s">
        <v>703</v>
      </c>
      <c r="D54" s="57">
        <v>1</v>
      </c>
      <c r="E54" s="58" t="s">
        <v>704</v>
      </c>
      <c r="F54" s="445">
        <v>0</v>
      </c>
      <c r="G54" s="78">
        <f>D54*F54</f>
        <v>0</v>
      </c>
      <c r="H54" s="103"/>
      <c r="I54" s="114"/>
      <c r="J54" s="114">
        <v>1381</v>
      </c>
      <c r="K54" s="119">
        <v>0.22</v>
      </c>
      <c r="L54" s="114">
        <f>J54*K54</f>
        <v>303.82</v>
      </c>
      <c r="M54" s="114">
        <f>L54+J54</f>
        <v>1684.82</v>
      </c>
      <c r="O54" s="69"/>
      <c r="P54" s="69"/>
      <c r="Q54" s="69"/>
    </row>
    <row r="55" spans="1:22" s="66" customFormat="1">
      <c r="A55" s="116" t="s">
        <v>705</v>
      </c>
      <c r="B55" s="117" t="s">
        <v>645</v>
      </c>
      <c r="C55" s="118" t="s">
        <v>706</v>
      </c>
      <c r="D55" s="57">
        <v>1</v>
      </c>
      <c r="E55" s="58" t="s">
        <v>402</v>
      </c>
      <c r="F55" s="445">
        <v>0</v>
      </c>
      <c r="G55" s="78">
        <f>D55*F55</f>
        <v>0</v>
      </c>
      <c r="H55" s="103"/>
      <c r="I55" s="114"/>
      <c r="J55" s="114">
        <v>4921</v>
      </c>
      <c r="K55" s="119">
        <v>0.22</v>
      </c>
      <c r="L55" s="114">
        <f>J55*K55</f>
        <v>1082.6200000000001</v>
      </c>
      <c r="M55" s="114">
        <f>L55+J55</f>
        <v>6003.62</v>
      </c>
      <c r="O55" s="69"/>
      <c r="P55" s="69"/>
      <c r="Q55" s="69"/>
    </row>
    <row r="56" spans="1:22" s="66" customFormat="1">
      <c r="A56" s="112"/>
      <c r="C56" s="118"/>
      <c r="D56" s="57"/>
      <c r="E56" s="58"/>
      <c r="F56" s="449"/>
      <c r="G56" s="78"/>
      <c r="I56" s="74"/>
      <c r="J56" s="74"/>
      <c r="K56" s="75"/>
      <c r="L56" s="74"/>
      <c r="M56" s="74"/>
      <c r="N56" s="103"/>
      <c r="O56" s="120"/>
      <c r="P56" s="120"/>
      <c r="Q56" s="120"/>
    </row>
    <row r="57" spans="1:22" s="66" customFormat="1">
      <c r="A57" s="116" t="s">
        <v>707</v>
      </c>
      <c r="B57" s="76" t="s">
        <v>645</v>
      </c>
      <c r="C57" s="118" t="s">
        <v>708</v>
      </c>
      <c r="D57" s="57">
        <v>3</v>
      </c>
      <c r="E57" s="58" t="s">
        <v>402</v>
      </c>
      <c r="F57" s="449">
        <v>0</v>
      </c>
      <c r="G57" s="78">
        <f>D57*F57</f>
        <v>0</v>
      </c>
      <c r="I57" s="74"/>
      <c r="J57" s="74">
        <v>234</v>
      </c>
      <c r="K57" s="119">
        <v>0.22</v>
      </c>
      <c r="L57" s="74">
        <f>J57*K57</f>
        <v>51.48</v>
      </c>
      <c r="M57" s="74">
        <f>L57+J57</f>
        <v>285.48</v>
      </c>
      <c r="O57" s="69"/>
      <c r="P57" s="69"/>
      <c r="Q57" s="69"/>
    </row>
    <row r="58" spans="1:22" s="66" customFormat="1">
      <c r="A58" s="116" t="s">
        <v>709</v>
      </c>
      <c r="B58" s="117" t="s">
        <v>645</v>
      </c>
      <c r="C58" s="118" t="s">
        <v>710</v>
      </c>
      <c r="D58" s="57">
        <v>1</v>
      </c>
      <c r="E58" s="58" t="s">
        <v>402</v>
      </c>
      <c r="F58" s="445">
        <v>0</v>
      </c>
      <c r="G58" s="78">
        <f>D58*F58</f>
        <v>0</v>
      </c>
      <c r="H58" s="103"/>
      <c r="I58" s="114"/>
      <c r="J58" s="114">
        <v>1763</v>
      </c>
      <c r="K58" s="119">
        <v>0.22</v>
      </c>
      <c r="L58" s="74">
        <f>J58*K58</f>
        <v>387.86</v>
      </c>
      <c r="M58" s="74">
        <f>L58+J58</f>
        <v>2150.86</v>
      </c>
      <c r="P58" s="69"/>
      <c r="Q58" s="121"/>
    </row>
    <row r="59" spans="1:22" s="66" customFormat="1">
      <c r="A59" s="116" t="s">
        <v>711</v>
      </c>
      <c r="B59" s="76" t="s">
        <v>645</v>
      </c>
      <c r="C59" s="118" t="s">
        <v>712</v>
      </c>
      <c r="D59" s="57">
        <v>1</v>
      </c>
      <c r="E59" s="58" t="s">
        <v>402</v>
      </c>
      <c r="F59" s="449">
        <v>0</v>
      </c>
      <c r="G59" s="78">
        <f>D59*F59</f>
        <v>0</v>
      </c>
      <c r="I59" s="74"/>
      <c r="J59" s="74">
        <v>177</v>
      </c>
      <c r="K59" s="119">
        <v>0.22</v>
      </c>
      <c r="L59" s="74">
        <f>J59*K59</f>
        <v>38.94</v>
      </c>
      <c r="M59" s="74">
        <f>L59+J59</f>
        <v>215.94</v>
      </c>
      <c r="P59" s="69"/>
      <c r="Q59" s="121"/>
    </row>
    <row r="60" spans="1:22" s="66" customFormat="1">
      <c r="A60" s="122"/>
      <c r="B60" s="71"/>
      <c r="C60" s="72"/>
      <c r="D60" s="71"/>
      <c r="E60" s="93"/>
      <c r="F60" s="448"/>
      <c r="G60" s="73"/>
      <c r="I60" s="74"/>
      <c r="J60" s="74"/>
      <c r="K60" s="79"/>
      <c r="L60" s="74"/>
      <c r="M60" s="74"/>
      <c r="O60" s="123"/>
    </row>
    <row r="61" spans="1:22" s="66" customFormat="1" ht="10.5">
      <c r="A61" s="124" t="s">
        <v>713</v>
      </c>
      <c r="B61" s="90"/>
      <c r="C61" s="89"/>
      <c r="D61" s="90"/>
      <c r="E61" s="90"/>
      <c r="F61" s="447"/>
      <c r="G61" s="91">
        <f>SUM(G48:G60)</f>
        <v>0</v>
      </c>
      <c r="I61" s="74"/>
      <c r="J61" s="74"/>
      <c r="K61" s="75"/>
      <c r="L61" s="74"/>
      <c r="M61" s="74"/>
      <c r="N61" s="125"/>
      <c r="P61" s="69"/>
      <c r="Q61" s="121"/>
    </row>
    <row r="62" spans="1:22" s="66" customFormat="1">
      <c r="A62" s="106"/>
      <c r="B62" s="96"/>
      <c r="C62" s="107"/>
      <c r="D62" s="96"/>
      <c r="E62" s="96"/>
      <c r="F62" s="449"/>
      <c r="G62" s="97"/>
      <c r="I62" s="74"/>
      <c r="J62" s="74"/>
      <c r="K62" s="75"/>
      <c r="L62" s="74"/>
      <c r="M62" s="74"/>
      <c r="O62" s="123"/>
      <c r="P62" s="69"/>
      <c r="Q62" s="121"/>
    </row>
    <row r="63" spans="1:22" s="66" customFormat="1">
      <c r="A63" s="106"/>
      <c r="B63" s="96"/>
      <c r="C63" s="107"/>
      <c r="D63" s="96"/>
      <c r="E63" s="96"/>
      <c r="F63" s="449"/>
      <c r="G63" s="97"/>
      <c r="I63" s="74"/>
      <c r="J63" s="74"/>
      <c r="K63" s="75"/>
      <c r="L63" s="74"/>
      <c r="M63" s="74"/>
      <c r="O63" s="69"/>
      <c r="P63" s="69"/>
      <c r="Q63" s="69"/>
    </row>
    <row r="64" spans="1:22" s="66" customFormat="1">
      <c r="A64" s="126" t="s">
        <v>714</v>
      </c>
      <c r="B64" s="93"/>
      <c r="C64" s="85"/>
      <c r="D64" s="93"/>
      <c r="E64" s="93"/>
      <c r="F64" s="448"/>
      <c r="G64" s="73"/>
      <c r="I64" s="74"/>
      <c r="J64" s="74"/>
      <c r="K64" s="75"/>
      <c r="L64" s="74"/>
      <c r="M64" s="74"/>
      <c r="O64" s="69"/>
      <c r="P64" s="69"/>
      <c r="Q64" s="69"/>
    </row>
    <row r="65" spans="1:17" s="66" customFormat="1">
      <c r="A65" s="127"/>
      <c r="B65" s="96"/>
      <c r="C65" s="82" t="s">
        <v>715</v>
      </c>
      <c r="D65" s="95"/>
      <c r="E65" s="128"/>
      <c r="F65" s="449"/>
      <c r="G65" s="97"/>
      <c r="I65" s="74"/>
      <c r="J65" s="74"/>
      <c r="K65" s="75"/>
      <c r="L65" s="74"/>
      <c r="M65" s="74"/>
      <c r="O65" s="69"/>
      <c r="P65" s="69"/>
      <c r="Q65" s="69"/>
    </row>
    <row r="66" spans="1:17" s="66" customFormat="1">
      <c r="A66" s="127"/>
      <c r="B66" s="96"/>
      <c r="C66" s="98" t="s">
        <v>716</v>
      </c>
      <c r="D66" s="57"/>
      <c r="E66" s="128"/>
      <c r="F66" s="449"/>
      <c r="G66" s="97"/>
      <c r="I66" s="74"/>
      <c r="J66" s="74"/>
      <c r="K66" s="75"/>
      <c r="L66" s="74"/>
      <c r="M66" s="74"/>
      <c r="O66" s="129"/>
      <c r="P66" s="69"/>
      <c r="Q66" s="69"/>
    </row>
    <row r="67" spans="1:17" s="66" customFormat="1">
      <c r="A67" s="129" t="s">
        <v>717</v>
      </c>
      <c r="B67" s="76" t="s">
        <v>645</v>
      </c>
      <c r="C67" s="123" t="s">
        <v>1816</v>
      </c>
      <c r="D67" s="69">
        <v>1</v>
      </c>
      <c r="E67" s="128" t="s">
        <v>402</v>
      </c>
      <c r="F67" s="452">
        <v>0</v>
      </c>
      <c r="G67" s="78">
        <f>D67*F67</f>
        <v>0</v>
      </c>
      <c r="I67" s="74"/>
      <c r="J67" s="114">
        <v>7134</v>
      </c>
      <c r="K67" s="79">
        <v>0.22</v>
      </c>
      <c r="L67" s="74">
        <f>J67*K67</f>
        <v>1569.48</v>
      </c>
      <c r="M67" s="74">
        <f>L67+J67</f>
        <v>8703.48</v>
      </c>
      <c r="O67" s="129"/>
      <c r="P67" s="69"/>
      <c r="Q67" s="69"/>
    </row>
    <row r="68" spans="1:17" s="66" customFormat="1">
      <c r="A68" s="129" t="s">
        <v>719</v>
      </c>
      <c r="B68" s="76" t="s">
        <v>645</v>
      </c>
      <c r="C68" s="123" t="s">
        <v>720</v>
      </c>
      <c r="D68" s="69">
        <v>2</v>
      </c>
      <c r="E68" s="128" t="s">
        <v>402</v>
      </c>
      <c r="F68" s="452">
        <v>0</v>
      </c>
      <c r="G68" s="78">
        <f>D68*F68</f>
        <v>0</v>
      </c>
      <c r="I68" s="74"/>
      <c r="J68" s="114">
        <v>12007</v>
      </c>
      <c r="K68" s="79">
        <v>0.22</v>
      </c>
      <c r="L68" s="74">
        <f>J68*K68</f>
        <v>2641.54</v>
      </c>
      <c r="M68" s="74">
        <f>L68+J68</f>
        <v>14648.54</v>
      </c>
      <c r="O68" s="129"/>
      <c r="P68" s="69"/>
      <c r="Q68" s="69"/>
    </row>
    <row r="69" spans="1:17" s="66" customFormat="1">
      <c r="A69" s="129" t="s">
        <v>721</v>
      </c>
      <c r="B69" s="76" t="s">
        <v>645</v>
      </c>
      <c r="C69" s="123" t="s">
        <v>972</v>
      </c>
      <c r="D69" s="69">
        <v>1</v>
      </c>
      <c r="E69" s="128" t="s">
        <v>402</v>
      </c>
      <c r="F69" s="452">
        <v>0</v>
      </c>
      <c r="G69" s="78">
        <f>D69*F69</f>
        <v>0</v>
      </c>
      <c r="I69" s="74"/>
      <c r="J69" s="114">
        <v>12999</v>
      </c>
      <c r="K69" s="79">
        <v>0.22</v>
      </c>
      <c r="L69" s="74">
        <f>J69*K69</f>
        <v>2859.78</v>
      </c>
      <c r="M69" s="74">
        <f>L69+J69</f>
        <v>15858.78</v>
      </c>
      <c r="O69" s="129"/>
      <c r="P69" s="69"/>
      <c r="Q69" s="69"/>
    </row>
    <row r="70" spans="1:17" s="66" customFormat="1">
      <c r="A70" s="129"/>
      <c r="B70" s="76"/>
      <c r="C70" s="123"/>
      <c r="D70" s="69"/>
      <c r="E70" s="128"/>
      <c r="F70" s="452"/>
      <c r="G70" s="78"/>
      <c r="I70" s="74"/>
      <c r="J70" s="114"/>
      <c r="K70" s="79"/>
      <c r="L70" s="74"/>
      <c r="M70" s="74"/>
      <c r="O70" s="129"/>
      <c r="P70" s="69"/>
      <c r="Q70" s="69"/>
    </row>
    <row r="71" spans="1:17" s="66" customFormat="1">
      <c r="A71" s="129"/>
      <c r="B71" s="76"/>
      <c r="C71" s="131" t="s">
        <v>723</v>
      </c>
      <c r="D71" s="69"/>
      <c r="E71" s="128"/>
      <c r="F71" s="449"/>
      <c r="G71" s="78"/>
      <c r="I71" s="74"/>
      <c r="J71" s="74"/>
      <c r="K71" s="79"/>
      <c r="L71" s="74"/>
      <c r="M71" s="74"/>
      <c r="O71" s="129"/>
      <c r="P71" s="69"/>
      <c r="Q71" s="69"/>
    </row>
    <row r="72" spans="1:17" s="66" customFormat="1">
      <c r="A72" s="129"/>
      <c r="B72" s="76"/>
      <c r="C72" s="132" t="s">
        <v>724</v>
      </c>
      <c r="D72" s="69"/>
      <c r="E72" s="128"/>
      <c r="F72" s="449"/>
      <c r="G72" s="78"/>
      <c r="I72" s="74"/>
      <c r="J72" s="74"/>
      <c r="K72" s="79"/>
      <c r="L72" s="74"/>
      <c r="M72" s="74"/>
      <c r="O72" s="129"/>
      <c r="P72" s="69"/>
      <c r="Q72" s="69"/>
    </row>
    <row r="73" spans="1:17" s="66" customFormat="1">
      <c r="A73" s="129" t="s">
        <v>725</v>
      </c>
      <c r="B73" s="76" t="s">
        <v>645</v>
      </c>
      <c r="C73" s="123" t="s">
        <v>726</v>
      </c>
      <c r="D73" s="69">
        <v>1</v>
      </c>
      <c r="E73" s="128" t="s">
        <v>402</v>
      </c>
      <c r="F73" s="449">
        <v>0</v>
      </c>
      <c r="G73" s="78">
        <f>D73*F73</f>
        <v>0</v>
      </c>
      <c r="I73" s="74"/>
      <c r="J73" s="74">
        <v>3888</v>
      </c>
      <c r="K73" s="79">
        <v>0.08</v>
      </c>
      <c r="L73" s="74">
        <f>J73*K73</f>
        <v>311.04000000000002</v>
      </c>
      <c r="M73" s="74">
        <f>L73+J73</f>
        <v>4199.04</v>
      </c>
      <c r="O73" s="129"/>
      <c r="P73" s="69"/>
      <c r="Q73" s="69"/>
    </row>
    <row r="74" spans="1:17" s="66" customFormat="1">
      <c r="A74" s="126"/>
      <c r="B74" s="93"/>
      <c r="C74" s="85"/>
      <c r="D74" s="93"/>
      <c r="E74" s="93"/>
      <c r="F74" s="448"/>
      <c r="G74" s="73"/>
      <c r="I74" s="74"/>
      <c r="J74" s="74"/>
      <c r="K74" s="75"/>
      <c r="L74" s="74"/>
      <c r="M74" s="74"/>
      <c r="O74" s="129"/>
      <c r="P74" s="69"/>
      <c r="Q74" s="69"/>
    </row>
    <row r="75" spans="1:17" s="66" customFormat="1" ht="10.5">
      <c r="A75" s="127" t="s">
        <v>727</v>
      </c>
      <c r="B75" s="96"/>
      <c r="C75" s="107"/>
      <c r="D75" s="96"/>
      <c r="E75" s="96"/>
      <c r="F75" s="449"/>
      <c r="G75" s="91">
        <f>SUM(G65:G74)</f>
        <v>0</v>
      </c>
      <c r="I75" s="74"/>
      <c r="J75" s="74"/>
      <c r="K75" s="75"/>
      <c r="L75" s="74"/>
      <c r="M75" s="74"/>
      <c r="O75" s="69"/>
      <c r="P75" s="69"/>
      <c r="Q75" s="69"/>
    </row>
    <row r="76" spans="1:17" s="66" customFormat="1" ht="10.5">
      <c r="A76" s="127"/>
      <c r="B76" s="96"/>
      <c r="C76" s="107"/>
      <c r="D76" s="96"/>
      <c r="E76" s="96"/>
      <c r="F76" s="449"/>
      <c r="G76" s="91"/>
      <c r="I76" s="74"/>
      <c r="J76" s="74"/>
      <c r="K76" s="75"/>
      <c r="L76" s="74"/>
      <c r="M76" s="74"/>
      <c r="O76" s="69"/>
      <c r="P76" s="69"/>
      <c r="Q76" s="69"/>
    </row>
    <row r="77" spans="1:17" s="66" customFormat="1">
      <c r="A77" s="106"/>
      <c r="B77" s="96"/>
      <c r="C77" s="107"/>
      <c r="D77" s="96"/>
      <c r="E77" s="96"/>
      <c r="F77" s="449"/>
      <c r="G77" s="97"/>
      <c r="I77" s="74"/>
      <c r="J77" s="74"/>
      <c r="K77" s="75"/>
      <c r="L77" s="74"/>
      <c r="M77" s="74"/>
      <c r="O77" s="69"/>
      <c r="P77" s="69"/>
      <c r="Q77" s="69"/>
    </row>
    <row r="78" spans="1:17" s="66" customFormat="1" ht="10.5">
      <c r="A78" s="133" t="s">
        <v>728</v>
      </c>
      <c r="B78" s="108"/>
      <c r="C78" s="109"/>
      <c r="D78" s="108"/>
      <c r="E78" s="108"/>
      <c r="F78" s="451"/>
      <c r="G78" s="110"/>
      <c r="I78" s="74"/>
      <c r="J78" s="74"/>
      <c r="K78" s="75"/>
      <c r="L78" s="74"/>
      <c r="M78" s="74"/>
      <c r="O78" s="69"/>
      <c r="P78" s="69"/>
      <c r="Q78" s="69"/>
    </row>
    <row r="79" spans="1:17" s="66" customFormat="1">
      <c r="A79" s="134"/>
      <c r="B79" s="96"/>
      <c r="C79" s="135" t="s">
        <v>973</v>
      </c>
      <c r="D79" s="96"/>
      <c r="E79" s="96"/>
      <c r="F79" s="449"/>
      <c r="G79" s="97"/>
      <c r="I79" s="74"/>
      <c r="J79" s="74"/>
      <c r="K79" s="75"/>
      <c r="L79" s="74"/>
      <c r="M79" s="74"/>
    </row>
    <row r="80" spans="1:17" s="66" customFormat="1">
      <c r="A80" s="69"/>
      <c r="B80" s="76"/>
      <c r="C80" s="136" t="s">
        <v>730</v>
      </c>
      <c r="D80" s="76"/>
      <c r="E80" s="76"/>
      <c r="F80" s="453"/>
      <c r="G80" s="136"/>
      <c r="H80" s="137"/>
      <c r="I80" s="74"/>
      <c r="J80" s="138"/>
      <c r="K80" s="139"/>
      <c r="L80" s="138"/>
      <c r="M80" s="138"/>
    </row>
    <row r="81" spans="1:13" s="66" customFormat="1">
      <c r="A81" s="69"/>
      <c r="B81" s="76"/>
      <c r="C81" s="94" t="s">
        <v>685</v>
      </c>
      <c r="D81" s="76"/>
      <c r="E81" s="76"/>
      <c r="F81" s="453"/>
      <c r="G81" s="136"/>
      <c r="H81" s="137"/>
      <c r="I81" s="74"/>
      <c r="J81" s="138"/>
      <c r="K81" s="139"/>
      <c r="L81" s="138"/>
      <c r="M81" s="138"/>
    </row>
    <row r="82" spans="1:13" s="66" customFormat="1">
      <c r="A82" s="69" t="s">
        <v>731</v>
      </c>
      <c r="B82" s="76" t="s">
        <v>645</v>
      </c>
      <c r="C82" s="136" t="s">
        <v>732</v>
      </c>
      <c r="D82" s="58">
        <v>41</v>
      </c>
      <c r="E82" s="140" t="s">
        <v>304</v>
      </c>
      <c r="F82" s="453">
        <v>0</v>
      </c>
      <c r="G82" s="141">
        <f>D82*F82</f>
        <v>0</v>
      </c>
      <c r="H82" s="137"/>
      <c r="I82" s="74"/>
      <c r="J82" s="138">
        <v>23</v>
      </c>
      <c r="K82" s="142">
        <v>0.45</v>
      </c>
      <c r="L82" s="138">
        <f>J82*K82</f>
        <v>10.35</v>
      </c>
      <c r="M82" s="138">
        <f>L82+J82</f>
        <v>33.35</v>
      </c>
    </row>
    <row r="83" spans="1:13" s="66" customFormat="1">
      <c r="A83" s="69" t="s">
        <v>733</v>
      </c>
      <c r="B83" s="76" t="s">
        <v>645</v>
      </c>
      <c r="C83" s="136" t="s">
        <v>734</v>
      </c>
      <c r="D83" s="58">
        <v>19</v>
      </c>
      <c r="E83" s="140" t="s">
        <v>304</v>
      </c>
      <c r="F83" s="453">
        <v>0</v>
      </c>
      <c r="G83" s="141">
        <f>D83*F83</f>
        <v>0</v>
      </c>
      <c r="H83" s="137"/>
      <c r="I83" s="74"/>
      <c r="J83" s="138">
        <v>27</v>
      </c>
      <c r="K83" s="142">
        <v>0.45</v>
      </c>
      <c r="L83" s="138">
        <f>J83*K83</f>
        <v>12.15</v>
      </c>
      <c r="M83" s="138">
        <f>L83+J83</f>
        <v>39.15</v>
      </c>
    </row>
    <row r="84" spans="1:13" s="66" customFormat="1">
      <c r="A84" s="69" t="s">
        <v>735</v>
      </c>
      <c r="B84" s="76" t="s">
        <v>645</v>
      </c>
      <c r="C84" s="136" t="s">
        <v>736</v>
      </c>
      <c r="D84" s="58">
        <v>3</v>
      </c>
      <c r="E84" s="140" t="s">
        <v>304</v>
      </c>
      <c r="F84" s="453">
        <v>0</v>
      </c>
      <c r="G84" s="141">
        <f>D84*F84</f>
        <v>0</v>
      </c>
      <c r="H84" s="137"/>
      <c r="I84" s="74"/>
      <c r="J84" s="138">
        <v>50</v>
      </c>
      <c r="K84" s="142">
        <v>0.45</v>
      </c>
      <c r="L84" s="138">
        <f>J84*K84</f>
        <v>22.5</v>
      </c>
      <c r="M84" s="138">
        <f>L84+J84</f>
        <v>72.5</v>
      </c>
    </row>
    <row r="85" spans="1:13" s="66" customFormat="1">
      <c r="A85" s="143"/>
      <c r="B85" s="93"/>
      <c r="C85" s="85"/>
      <c r="D85" s="93"/>
      <c r="E85" s="93"/>
      <c r="F85" s="448"/>
      <c r="G85" s="73"/>
      <c r="I85" s="74"/>
      <c r="J85" s="74"/>
      <c r="K85" s="75"/>
      <c r="L85" s="74"/>
      <c r="M85" s="74"/>
    </row>
    <row r="86" spans="1:13" s="66" customFormat="1" ht="10.5">
      <c r="A86" s="124" t="s">
        <v>737</v>
      </c>
      <c r="B86" s="90"/>
      <c r="C86" s="89"/>
      <c r="D86" s="90"/>
      <c r="E86" s="90"/>
      <c r="F86" s="447"/>
      <c r="G86" s="91">
        <f>SUM(G79:G85)</f>
        <v>0</v>
      </c>
      <c r="I86" s="74"/>
      <c r="J86" s="74"/>
      <c r="K86" s="75"/>
      <c r="L86" s="74"/>
      <c r="M86" s="74"/>
    </row>
    <row r="87" spans="1:13" s="66" customFormat="1">
      <c r="A87" s="106"/>
      <c r="B87" s="96"/>
      <c r="C87" s="107"/>
      <c r="D87" s="96"/>
      <c r="E87" s="96"/>
      <c r="F87" s="449"/>
      <c r="G87" s="97"/>
      <c r="I87" s="74"/>
      <c r="J87" s="74"/>
      <c r="K87" s="75"/>
      <c r="L87" s="74"/>
      <c r="M87" s="74"/>
    </row>
    <row r="88" spans="1:13" s="66" customFormat="1">
      <c r="A88" s="106"/>
      <c r="B88" s="96"/>
      <c r="C88" s="107"/>
      <c r="D88" s="96"/>
      <c r="E88" s="96"/>
      <c r="F88" s="449"/>
      <c r="G88" s="97"/>
      <c r="I88" s="74"/>
      <c r="J88" s="74"/>
      <c r="K88" s="75"/>
      <c r="L88" s="74"/>
      <c r="M88" s="74"/>
    </row>
    <row r="89" spans="1:13" s="66" customFormat="1" ht="10.5">
      <c r="A89" s="133" t="s">
        <v>738</v>
      </c>
      <c r="B89" s="108"/>
      <c r="C89" s="109"/>
      <c r="D89" s="108"/>
      <c r="E89" s="108"/>
      <c r="F89" s="451"/>
      <c r="G89" s="110"/>
      <c r="I89" s="74"/>
      <c r="J89" s="74"/>
      <c r="K89" s="75"/>
      <c r="L89" s="74"/>
      <c r="M89" s="74"/>
    </row>
    <row r="90" spans="1:13" s="66" customFormat="1">
      <c r="A90" s="134" t="s">
        <v>739</v>
      </c>
      <c r="B90" s="96" t="s">
        <v>676</v>
      </c>
      <c r="C90" s="107" t="s">
        <v>740</v>
      </c>
      <c r="D90" s="96">
        <v>24</v>
      </c>
      <c r="E90" s="96" t="s">
        <v>741</v>
      </c>
      <c r="F90" s="449">
        <v>0</v>
      </c>
      <c r="G90" s="78">
        <f t="shared" ref="G90:G95" si="0">D90*F90</f>
        <v>0</v>
      </c>
      <c r="I90" s="74"/>
      <c r="J90" s="74"/>
      <c r="K90" s="75"/>
      <c r="L90" s="74"/>
      <c r="M90" s="74"/>
    </row>
    <row r="91" spans="1:13" s="66" customFormat="1">
      <c r="A91" s="134" t="s">
        <v>742</v>
      </c>
      <c r="B91" s="96" t="s">
        <v>676</v>
      </c>
      <c r="C91" s="107" t="s">
        <v>743</v>
      </c>
      <c r="D91" s="96">
        <v>1</v>
      </c>
      <c r="E91" s="96" t="s">
        <v>674</v>
      </c>
      <c r="F91" s="449">
        <v>0</v>
      </c>
      <c r="G91" s="78">
        <f t="shared" si="0"/>
        <v>0</v>
      </c>
      <c r="I91" s="74"/>
      <c r="J91" s="74"/>
      <c r="K91" s="75"/>
      <c r="L91" s="74"/>
      <c r="M91" s="74"/>
    </row>
    <row r="92" spans="1:13" s="66" customFormat="1">
      <c r="A92" s="134" t="s">
        <v>744</v>
      </c>
      <c r="B92" s="96" t="s">
        <v>676</v>
      </c>
      <c r="C92" s="107" t="s">
        <v>745</v>
      </c>
      <c r="D92" s="96">
        <v>1</v>
      </c>
      <c r="E92" s="96" t="s">
        <v>674</v>
      </c>
      <c r="F92" s="449">
        <v>0</v>
      </c>
      <c r="G92" s="78">
        <f t="shared" si="0"/>
        <v>0</v>
      </c>
      <c r="I92" s="74"/>
      <c r="J92" s="74"/>
      <c r="K92" s="75"/>
      <c r="L92" s="74"/>
      <c r="M92" s="74"/>
    </row>
    <row r="93" spans="1:13" s="66" customFormat="1">
      <c r="A93" s="134" t="s">
        <v>746</v>
      </c>
      <c r="B93" s="96" t="s">
        <v>676</v>
      </c>
      <c r="C93" s="107" t="s">
        <v>747</v>
      </c>
      <c r="D93" s="96">
        <v>1</v>
      </c>
      <c r="E93" s="96" t="s">
        <v>674</v>
      </c>
      <c r="F93" s="449">
        <v>0</v>
      </c>
      <c r="G93" s="78">
        <f t="shared" si="0"/>
        <v>0</v>
      </c>
      <c r="I93" s="74"/>
      <c r="J93" s="74"/>
      <c r="K93" s="75"/>
      <c r="L93" s="74"/>
      <c r="M93" s="74"/>
    </row>
    <row r="94" spans="1:13" s="66" customFormat="1" ht="20">
      <c r="A94" s="134" t="s">
        <v>748</v>
      </c>
      <c r="B94" s="96" t="s">
        <v>676</v>
      </c>
      <c r="C94" s="107" t="s">
        <v>1817</v>
      </c>
      <c r="D94" s="96">
        <v>1</v>
      </c>
      <c r="E94" s="96" t="s">
        <v>674</v>
      </c>
      <c r="F94" s="449">
        <v>0</v>
      </c>
      <c r="G94" s="78">
        <f t="shared" si="0"/>
        <v>0</v>
      </c>
      <c r="I94" s="74"/>
      <c r="J94" s="74"/>
      <c r="K94" s="75"/>
      <c r="L94" s="74"/>
      <c r="M94" s="74"/>
    </row>
    <row r="95" spans="1:13" s="66" customFormat="1" ht="20">
      <c r="A95" s="134" t="s">
        <v>750</v>
      </c>
      <c r="B95" s="76" t="s">
        <v>645</v>
      </c>
      <c r="C95" s="107" t="s">
        <v>751</v>
      </c>
      <c r="D95" s="96">
        <v>1</v>
      </c>
      <c r="E95" s="96" t="s">
        <v>674</v>
      </c>
      <c r="F95" s="449">
        <v>0</v>
      </c>
      <c r="G95" s="78">
        <f t="shared" si="0"/>
        <v>0</v>
      </c>
      <c r="I95" s="74"/>
      <c r="J95" s="74"/>
      <c r="K95" s="75"/>
      <c r="L95" s="74"/>
      <c r="M95" s="74"/>
    </row>
    <row r="96" spans="1:13" s="66" customFormat="1">
      <c r="A96" s="143"/>
      <c r="B96" s="93"/>
      <c r="C96" s="85"/>
      <c r="D96" s="93"/>
      <c r="E96" s="93"/>
      <c r="F96" s="448"/>
      <c r="G96" s="73"/>
      <c r="I96" s="74"/>
      <c r="J96" s="74"/>
      <c r="K96" s="75"/>
      <c r="L96" s="74"/>
      <c r="M96" s="74"/>
    </row>
    <row r="97" spans="1:22" s="66" customFormat="1" ht="10.5">
      <c r="A97" s="124" t="s">
        <v>752</v>
      </c>
      <c r="B97" s="90"/>
      <c r="C97" s="89"/>
      <c r="D97" s="90"/>
      <c r="E97" s="90"/>
      <c r="F97" s="447"/>
      <c r="G97" s="91">
        <f>SUM(G90:G96)</f>
        <v>0</v>
      </c>
      <c r="I97" s="74"/>
      <c r="J97" s="74"/>
      <c r="K97" s="75"/>
      <c r="L97" s="74"/>
      <c r="M97" s="74"/>
    </row>
    <row r="98" spans="1:22" s="66" customFormat="1">
      <c r="A98" s="106"/>
      <c r="B98" s="96"/>
      <c r="C98" s="107"/>
      <c r="D98" s="96"/>
      <c r="E98" s="96"/>
      <c r="F98" s="449"/>
      <c r="G98" s="97"/>
      <c r="I98" s="74"/>
      <c r="J98" s="74"/>
      <c r="K98" s="75"/>
      <c r="L98" s="74"/>
      <c r="M98" s="74"/>
      <c r="O98" s="69"/>
      <c r="P98" s="69"/>
      <c r="Q98" s="69"/>
    </row>
    <row r="99" spans="1:22" s="66" customFormat="1">
      <c r="A99" s="106"/>
      <c r="B99" s="96"/>
      <c r="C99" s="107"/>
      <c r="D99" s="96"/>
      <c r="E99" s="96"/>
      <c r="F99" s="449"/>
      <c r="G99" s="97"/>
      <c r="H99" s="144"/>
      <c r="I99" s="74"/>
      <c r="J99" s="74"/>
      <c r="K99" s="75"/>
      <c r="L99" s="74"/>
      <c r="M99" s="74"/>
      <c r="O99" s="69"/>
      <c r="P99" s="69"/>
      <c r="Q99" s="69"/>
    </row>
    <row r="100" spans="1:22" s="66" customFormat="1">
      <c r="A100" s="126" t="s">
        <v>753</v>
      </c>
      <c r="B100" s="145"/>
      <c r="C100" s="146"/>
      <c r="D100" s="146"/>
      <c r="E100" s="147"/>
      <c r="F100" s="454"/>
      <c r="G100" s="148"/>
      <c r="H100" s="149"/>
      <c r="I100" s="74"/>
      <c r="J100" s="74"/>
      <c r="K100" s="75"/>
      <c r="L100" s="74"/>
      <c r="M100" s="74"/>
      <c r="O100" s="69"/>
      <c r="P100" s="69"/>
      <c r="Q100" s="69"/>
    </row>
    <row r="101" spans="1:22" s="137" customFormat="1">
      <c r="A101" s="127"/>
      <c r="B101" s="169"/>
      <c r="C101" s="168" t="s">
        <v>754</v>
      </c>
      <c r="D101" s="170"/>
      <c r="E101" s="171"/>
      <c r="F101" s="480"/>
      <c r="G101" s="172"/>
      <c r="H101" s="172"/>
      <c r="I101" s="138"/>
      <c r="J101" s="138"/>
      <c r="K101" s="139"/>
      <c r="L101" s="138"/>
      <c r="M101" s="138"/>
      <c r="O101" s="164"/>
      <c r="P101" s="164"/>
      <c r="Q101" s="164"/>
    </row>
    <row r="102" spans="1:22" s="137" customFormat="1">
      <c r="A102" s="95" t="s">
        <v>755</v>
      </c>
      <c r="C102" s="167" t="s">
        <v>1818</v>
      </c>
      <c r="D102" s="173">
        <v>1</v>
      </c>
      <c r="E102" s="76" t="s">
        <v>402</v>
      </c>
      <c r="F102" s="481">
        <v>0</v>
      </c>
      <c r="G102" s="136">
        <f>D102*F102</f>
        <v>0</v>
      </c>
      <c r="H102" s="136"/>
      <c r="I102" s="138"/>
      <c r="J102" s="138"/>
      <c r="K102" s="139"/>
      <c r="L102" s="138"/>
      <c r="M102" s="138"/>
      <c r="O102" s="164"/>
      <c r="P102" s="164"/>
      <c r="Q102" s="164"/>
    </row>
    <row r="103" spans="1:22" s="137" customFormat="1">
      <c r="A103" s="95" t="s">
        <v>852</v>
      </c>
      <c r="C103" s="167" t="s">
        <v>1819</v>
      </c>
      <c r="D103" s="173">
        <v>1</v>
      </c>
      <c r="E103" s="76" t="s">
        <v>402</v>
      </c>
      <c r="F103" s="481">
        <v>0</v>
      </c>
      <c r="G103" s="136">
        <f>D103*F103</f>
        <v>0</v>
      </c>
      <c r="H103" s="136"/>
      <c r="I103" s="138"/>
      <c r="J103" s="138"/>
      <c r="K103" s="139"/>
      <c r="L103" s="138"/>
      <c r="M103" s="138"/>
      <c r="O103" s="164"/>
      <c r="P103" s="164"/>
      <c r="Q103" s="164"/>
    </row>
    <row r="104" spans="1:22" s="137" customFormat="1">
      <c r="A104" s="95"/>
      <c r="C104" s="167"/>
      <c r="D104" s="173"/>
      <c r="E104" s="76"/>
      <c r="F104" s="482"/>
      <c r="G104" s="136"/>
      <c r="H104" s="136"/>
      <c r="I104" s="138"/>
      <c r="J104" s="138"/>
      <c r="K104" s="139"/>
      <c r="L104" s="138"/>
      <c r="M104" s="138"/>
      <c r="O104" s="164"/>
      <c r="P104" s="164"/>
      <c r="Q104" s="164"/>
    </row>
    <row r="105" spans="1:22" s="137" customFormat="1">
      <c r="A105" s="95"/>
      <c r="C105" s="168" t="s">
        <v>757</v>
      </c>
      <c r="D105" s="173"/>
      <c r="E105" s="76"/>
      <c r="F105" s="482"/>
      <c r="G105" s="136"/>
      <c r="H105" s="136"/>
      <c r="I105" s="138"/>
      <c r="J105" s="138"/>
      <c r="K105" s="139"/>
      <c r="L105" s="138"/>
      <c r="M105" s="138"/>
      <c r="O105" s="164"/>
      <c r="P105" s="164"/>
      <c r="Q105" s="164"/>
    </row>
    <row r="106" spans="1:22" s="66" customFormat="1">
      <c r="A106" s="92"/>
      <c r="B106" s="157"/>
      <c r="C106" s="174"/>
      <c r="D106" s="92"/>
      <c r="E106" s="93"/>
      <c r="F106" s="457"/>
      <c r="G106" s="73"/>
      <c r="H106" s="97"/>
      <c r="I106" s="74"/>
      <c r="J106" s="74"/>
      <c r="K106" s="75"/>
      <c r="L106" s="74"/>
      <c r="M106" s="74"/>
      <c r="O106" s="69"/>
      <c r="P106" s="69"/>
      <c r="Q106" s="69"/>
    </row>
    <row r="107" spans="1:22" s="66" customFormat="1" ht="10.5">
      <c r="A107" s="158" t="s">
        <v>758</v>
      </c>
      <c r="C107" s="159"/>
      <c r="D107" s="160"/>
      <c r="E107" s="160"/>
      <c r="F107" s="456"/>
      <c r="G107" s="161">
        <f>SUM(G101:G106)</f>
        <v>0</v>
      </c>
      <c r="H107" s="149"/>
      <c r="I107" s="74"/>
      <c r="J107" s="74"/>
      <c r="K107" s="75"/>
      <c r="L107" s="74"/>
      <c r="M107" s="74"/>
      <c r="O107" s="69"/>
      <c r="P107" s="69"/>
      <c r="Q107" s="69"/>
    </row>
    <row r="108" spans="1:22" s="66" customFormat="1">
      <c r="A108" s="106"/>
      <c r="B108" s="96"/>
      <c r="C108" s="107"/>
      <c r="D108" s="96"/>
      <c r="E108" s="96"/>
      <c r="F108" s="449"/>
      <c r="G108" s="97"/>
      <c r="I108" s="74"/>
      <c r="J108" s="74"/>
      <c r="K108" s="75"/>
      <c r="L108" s="74"/>
      <c r="M108" s="74"/>
      <c r="N108" s="77"/>
      <c r="O108" s="95"/>
      <c r="P108" s="95"/>
      <c r="Q108" s="95"/>
      <c r="R108" s="77"/>
      <c r="S108" s="77"/>
      <c r="T108" s="77"/>
      <c r="U108" s="77"/>
    </row>
    <row r="109" spans="1:22" s="66" customFormat="1">
      <c r="A109" s="106"/>
      <c r="B109" s="96"/>
      <c r="C109" s="107"/>
      <c r="D109" s="96"/>
      <c r="E109" s="96"/>
      <c r="F109" s="449"/>
      <c r="G109" s="97"/>
      <c r="I109" s="74"/>
      <c r="J109" s="74"/>
      <c r="K109" s="75"/>
      <c r="L109" s="74"/>
      <c r="M109" s="74"/>
      <c r="N109" s="77"/>
      <c r="O109" s="95"/>
      <c r="P109" s="95"/>
      <c r="Q109" s="95"/>
      <c r="R109" s="77"/>
      <c r="S109" s="77"/>
      <c r="T109" s="77"/>
      <c r="U109" s="77"/>
    </row>
    <row r="110" spans="1:22" s="66" customFormat="1">
      <c r="A110" s="106" t="s">
        <v>1847</v>
      </c>
      <c r="B110" s="96"/>
      <c r="C110" s="107"/>
      <c r="D110" s="96"/>
      <c r="E110" s="96"/>
      <c r="F110" s="449"/>
      <c r="G110" s="97">
        <f>G29+G44+G61+G75+G86+G97+G107</f>
        <v>0</v>
      </c>
      <c r="I110" s="74"/>
      <c r="J110" s="74"/>
      <c r="K110" s="75"/>
      <c r="L110" s="74"/>
      <c r="M110" s="74"/>
      <c r="N110" s="77"/>
      <c r="O110" s="95"/>
      <c r="P110" s="95"/>
      <c r="Q110" s="95"/>
      <c r="R110" s="77"/>
      <c r="S110" s="77"/>
      <c r="T110" s="77"/>
      <c r="U110" s="77"/>
    </row>
    <row r="111" spans="1:22">
      <c r="A111" s="106"/>
      <c r="B111" s="96"/>
      <c r="C111" s="107"/>
      <c r="D111" s="96"/>
      <c r="E111" s="96"/>
      <c r="F111" s="97"/>
      <c r="G111" s="97"/>
      <c r="H111" s="66"/>
      <c r="I111" s="74"/>
      <c r="J111" s="74"/>
      <c r="K111" s="75"/>
      <c r="L111" s="74"/>
      <c r="M111" s="74"/>
      <c r="V111" s="66"/>
    </row>
    <row r="112" spans="1:22">
      <c r="A112" s="106"/>
      <c r="B112" s="96"/>
      <c r="C112" s="107"/>
      <c r="D112" s="96"/>
      <c r="E112" s="96"/>
      <c r="F112" s="97"/>
      <c r="G112" s="97"/>
      <c r="H112" s="66"/>
      <c r="I112" s="74"/>
      <c r="J112" s="74"/>
      <c r="K112" s="75"/>
      <c r="L112" s="74"/>
      <c r="M112" s="74"/>
      <c r="V112" s="66"/>
    </row>
    <row r="113" spans="1:22">
      <c r="A113" s="106"/>
      <c r="B113" s="96"/>
      <c r="C113" s="107"/>
      <c r="D113" s="96"/>
      <c r="E113" s="96"/>
      <c r="F113" s="97"/>
      <c r="G113" s="97"/>
      <c r="H113" s="66"/>
      <c r="I113" s="74"/>
      <c r="J113" s="74"/>
      <c r="K113" s="75"/>
      <c r="L113" s="74"/>
      <c r="M113" s="74"/>
      <c r="V113" s="66"/>
    </row>
    <row r="114" spans="1:22">
      <c r="H114" s="66"/>
      <c r="I114" s="74"/>
      <c r="J114" s="74"/>
      <c r="K114" s="75"/>
      <c r="L114" s="74"/>
      <c r="M114" s="74"/>
    </row>
  </sheetData>
  <sheetProtection password="CD92" sheet="1" objects="1" scenarios="1" selectLockedCells="1"/>
  <pageMargins left="0.39370078740157483" right="0.51181102362204722" top="0.43307086614173229" bottom="0.74803149606299213" header="0.39370078740157483" footer="0.39370078740157483"/>
  <pageSetup paperSize="9" orientation="portrait" r:id="rId1"/>
  <headerFooter alignWithMargins="0">
    <oddFooter>&amp;LROZPOČET:D1.4.a ZAŘÍZENÍ PRO VYTÁPĚNÍ STAVEB&amp;RStránka 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227"/>
  <sheetViews>
    <sheetView zoomScaleNormal="100" workbookViewId="0">
      <selection activeCell="E36" sqref="E36"/>
    </sheetView>
  </sheetViews>
  <sheetFormatPr defaultColWidth="9.08984375" defaultRowHeight="14.5"/>
  <cols>
    <col min="1" max="1" width="4.54296875" style="178" customWidth="1"/>
    <col min="2" max="2" width="54" style="178" customWidth="1"/>
    <col min="3" max="4" width="4.90625" style="178" customWidth="1"/>
    <col min="5" max="5" width="12.54296875" style="178" customWidth="1"/>
    <col min="6" max="6" width="12.6328125" style="178" customWidth="1"/>
    <col min="7" max="9" width="9.08984375" style="178"/>
    <col min="10" max="10" width="12.54296875" style="178" hidden="1" customWidth="1"/>
    <col min="11" max="11" width="9.08984375" style="178" hidden="1" customWidth="1"/>
    <col min="12" max="16384" width="9.08984375" style="178"/>
  </cols>
  <sheetData>
    <row r="1" spans="1:11" s="176" customFormat="1" ht="12.5">
      <c r="A1" s="192" t="s">
        <v>1840</v>
      </c>
      <c r="B1" s="193" t="s">
        <v>2176</v>
      </c>
      <c r="C1" s="194"/>
      <c r="D1" s="196"/>
      <c r="E1" s="196"/>
      <c r="F1" s="196"/>
    </row>
    <row r="2" spans="1:11" s="176" customFormat="1" ht="12.5">
      <c r="A2" s="192" t="s">
        <v>1841</v>
      </c>
      <c r="B2" s="193" t="s">
        <v>2187</v>
      </c>
      <c r="C2" s="194"/>
      <c r="D2" s="196"/>
      <c r="E2" s="196"/>
      <c r="F2" s="196"/>
    </row>
    <row r="3" spans="1:11" s="176" customFormat="1" ht="12.5">
      <c r="A3" s="192" t="s">
        <v>1843</v>
      </c>
      <c r="B3" s="195" t="s">
        <v>1844</v>
      </c>
      <c r="C3" s="194"/>
      <c r="D3" s="196"/>
      <c r="E3" s="196"/>
      <c r="F3" s="196"/>
    </row>
    <row r="4" spans="1:11" s="176" customFormat="1" ht="3" customHeight="1">
      <c r="A4" s="196" t="s">
        <v>385</v>
      </c>
      <c r="B4" s="196"/>
      <c r="C4" s="196"/>
      <c r="D4" s="196"/>
      <c r="E4" s="196"/>
      <c r="F4" s="196"/>
    </row>
    <row r="5" spans="1:11" s="180" customFormat="1" ht="14.25" customHeight="1">
      <c r="A5" s="197" t="s">
        <v>1845</v>
      </c>
      <c r="B5" s="197" t="s">
        <v>1846</v>
      </c>
      <c r="C5" s="197" t="s">
        <v>1854</v>
      </c>
      <c r="D5" s="197" t="s">
        <v>1855</v>
      </c>
      <c r="E5" s="200" t="s">
        <v>1856</v>
      </c>
      <c r="F5" s="198" t="s">
        <v>1847</v>
      </c>
      <c r="J5" s="179" t="s">
        <v>1856</v>
      </c>
    </row>
    <row r="6" spans="1:11" s="176" customFormat="1" ht="14.25" customHeight="1">
      <c r="A6" s="201" t="s">
        <v>385</v>
      </c>
      <c r="B6" s="201"/>
      <c r="C6" s="201"/>
      <c r="D6" s="201"/>
      <c r="E6" s="458"/>
      <c r="F6" s="201"/>
      <c r="G6" s="181"/>
      <c r="J6" s="181"/>
    </row>
    <row r="7" spans="1:11" s="183" customFormat="1" ht="14">
      <c r="A7" s="202" t="s">
        <v>385</v>
      </c>
      <c r="B7" s="203" t="s">
        <v>1848</v>
      </c>
      <c r="C7" s="202"/>
      <c r="D7" s="202"/>
      <c r="E7" s="459"/>
      <c r="F7" s="202"/>
      <c r="J7" s="182"/>
    </row>
    <row r="8" spans="1:11" s="186" customFormat="1" ht="12.5">
      <c r="A8" s="204">
        <v>1</v>
      </c>
      <c r="B8" s="205" t="s">
        <v>1857</v>
      </c>
      <c r="C8" s="206" t="s">
        <v>676</v>
      </c>
      <c r="D8" s="206">
        <v>65</v>
      </c>
      <c r="E8" s="460">
        <v>0</v>
      </c>
      <c r="F8" s="207">
        <f t="shared" ref="F8:F27" si="0">D8*E8</f>
        <v>0</v>
      </c>
      <c r="J8" s="185">
        <v>13.2</v>
      </c>
      <c r="K8" s="186">
        <v>0.8</v>
      </c>
    </row>
    <row r="9" spans="1:11" s="186" customFormat="1" ht="12.5">
      <c r="A9" s="204">
        <v>2</v>
      </c>
      <c r="B9" s="205" t="s">
        <v>1858</v>
      </c>
      <c r="C9" s="206" t="s">
        <v>676</v>
      </c>
      <c r="D9" s="206">
        <v>190</v>
      </c>
      <c r="E9" s="460">
        <v>0</v>
      </c>
      <c r="F9" s="207">
        <f t="shared" si="0"/>
        <v>0</v>
      </c>
      <c r="J9" s="185">
        <v>17.3</v>
      </c>
      <c r="K9" s="186">
        <v>0.8</v>
      </c>
    </row>
    <row r="10" spans="1:11" s="186" customFormat="1" ht="12.5">
      <c r="A10" s="204">
        <v>3</v>
      </c>
      <c r="B10" s="205" t="s">
        <v>1859</v>
      </c>
      <c r="C10" s="206" t="s">
        <v>676</v>
      </c>
      <c r="D10" s="206">
        <v>20</v>
      </c>
      <c r="E10" s="460">
        <v>0</v>
      </c>
      <c r="F10" s="207">
        <f t="shared" si="0"/>
        <v>0</v>
      </c>
      <c r="J10" s="185">
        <v>21.6</v>
      </c>
      <c r="K10" s="186">
        <v>0.8</v>
      </c>
    </row>
    <row r="11" spans="1:11" s="186" customFormat="1" ht="12.5">
      <c r="A11" s="204">
        <v>4</v>
      </c>
      <c r="B11" s="205" t="s">
        <v>1860</v>
      </c>
      <c r="C11" s="206" t="s">
        <v>676</v>
      </c>
      <c r="D11" s="206">
        <v>7</v>
      </c>
      <c r="E11" s="460">
        <v>0</v>
      </c>
      <c r="F11" s="207">
        <f t="shared" si="0"/>
        <v>0</v>
      </c>
      <c r="J11" s="185"/>
    </row>
    <row r="12" spans="1:11" s="186" customFormat="1" ht="12.5">
      <c r="A12" s="204">
        <v>5</v>
      </c>
      <c r="B12" s="205" t="s">
        <v>1861</v>
      </c>
      <c r="C12" s="206" t="s">
        <v>1862</v>
      </c>
      <c r="D12" s="206">
        <v>2</v>
      </c>
      <c r="E12" s="460">
        <v>0</v>
      </c>
      <c r="F12" s="207">
        <f t="shared" si="0"/>
        <v>0</v>
      </c>
      <c r="J12" s="185"/>
    </row>
    <row r="13" spans="1:11" s="186" customFormat="1" ht="12.5">
      <c r="A13" s="204">
        <v>6</v>
      </c>
      <c r="B13" s="205" t="s">
        <v>1863</v>
      </c>
      <c r="C13" s="206" t="s">
        <v>1862</v>
      </c>
      <c r="D13" s="206">
        <v>44</v>
      </c>
      <c r="E13" s="460">
        <v>0</v>
      </c>
      <c r="F13" s="207">
        <f t="shared" si="0"/>
        <v>0</v>
      </c>
      <c r="J13" s="185">
        <v>7.7</v>
      </c>
      <c r="K13" s="186">
        <v>0.8</v>
      </c>
    </row>
    <row r="14" spans="1:11" s="186" customFormat="1" ht="12.5">
      <c r="A14" s="204">
        <v>7</v>
      </c>
      <c r="B14" s="205" t="s">
        <v>1864</v>
      </c>
      <c r="C14" s="206" t="s">
        <v>1862</v>
      </c>
      <c r="D14" s="206">
        <v>6</v>
      </c>
      <c r="E14" s="460">
        <v>0</v>
      </c>
      <c r="F14" s="207">
        <f t="shared" si="0"/>
        <v>0</v>
      </c>
      <c r="J14" s="185"/>
    </row>
    <row r="15" spans="1:11" s="186" customFormat="1" ht="12.5">
      <c r="A15" s="204">
        <v>8</v>
      </c>
      <c r="B15" s="205" t="s">
        <v>1865</v>
      </c>
      <c r="C15" s="206" t="s">
        <v>1862</v>
      </c>
      <c r="D15" s="206">
        <v>24</v>
      </c>
      <c r="E15" s="460">
        <v>0</v>
      </c>
      <c r="F15" s="207">
        <f t="shared" si="0"/>
        <v>0</v>
      </c>
      <c r="J15" s="185">
        <v>31.3</v>
      </c>
      <c r="K15" s="186">
        <v>0.8</v>
      </c>
    </row>
    <row r="16" spans="1:11" s="186" customFormat="1" ht="12.5">
      <c r="A16" s="204">
        <v>9</v>
      </c>
      <c r="B16" s="205" t="s">
        <v>1866</v>
      </c>
      <c r="C16" s="206" t="s">
        <v>1862</v>
      </c>
      <c r="D16" s="206">
        <v>13</v>
      </c>
      <c r="E16" s="460">
        <v>0</v>
      </c>
      <c r="F16" s="207">
        <f t="shared" si="0"/>
        <v>0</v>
      </c>
      <c r="J16" s="185">
        <v>78.8</v>
      </c>
      <c r="K16" s="186">
        <v>0.8</v>
      </c>
    </row>
    <row r="17" spans="1:11" s="186" customFormat="1" ht="12.5">
      <c r="A17" s="204">
        <v>10</v>
      </c>
      <c r="B17" s="205" t="s">
        <v>1867</v>
      </c>
      <c r="C17" s="206" t="s">
        <v>1862</v>
      </c>
      <c r="D17" s="206">
        <v>16</v>
      </c>
      <c r="E17" s="460">
        <v>0</v>
      </c>
      <c r="F17" s="207">
        <f t="shared" si="0"/>
        <v>0</v>
      </c>
      <c r="J17" s="185">
        <v>7.14</v>
      </c>
      <c r="K17" s="186">
        <v>0.8</v>
      </c>
    </row>
    <row r="18" spans="1:11" s="186" customFormat="1" ht="12.5">
      <c r="A18" s="204">
        <v>11</v>
      </c>
      <c r="B18" s="205" t="s">
        <v>1868</v>
      </c>
      <c r="C18" s="206" t="s">
        <v>1862</v>
      </c>
      <c r="D18" s="206">
        <v>8</v>
      </c>
      <c r="E18" s="460">
        <v>0</v>
      </c>
      <c r="F18" s="207">
        <f t="shared" si="0"/>
        <v>0</v>
      </c>
      <c r="J18" s="185">
        <v>17.600000000000001</v>
      </c>
      <c r="K18" s="186">
        <v>0.8</v>
      </c>
    </row>
    <row r="19" spans="1:11" s="186" customFormat="1" ht="12.5">
      <c r="A19" s="204">
        <v>12</v>
      </c>
      <c r="B19" s="205" t="s">
        <v>1869</v>
      </c>
      <c r="C19" s="206" t="s">
        <v>1862</v>
      </c>
      <c r="D19" s="206">
        <v>1</v>
      </c>
      <c r="E19" s="460">
        <v>0</v>
      </c>
      <c r="F19" s="207">
        <f t="shared" si="0"/>
        <v>0</v>
      </c>
      <c r="J19" s="185">
        <v>64</v>
      </c>
      <c r="K19" s="186">
        <v>0.8</v>
      </c>
    </row>
    <row r="20" spans="1:11" s="186" customFormat="1" ht="12.5">
      <c r="A20" s="204">
        <v>13</v>
      </c>
      <c r="B20" s="205" t="s">
        <v>1870</v>
      </c>
      <c r="C20" s="206" t="s">
        <v>1862</v>
      </c>
      <c r="D20" s="206">
        <v>1</v>
      </c>
      <c r="E20" s="460">
        <v>0</v>
      </c>
      <c r="F20" s="207">
        <f t="shared" si="0"/>
        <v>0</v>
      </c>
      <c r="J20" s="185"/>
    </row>
    <row r="21" spans="1:11" s="186" customFormat="1" ht="12.5">
      <c r="A21" s="204">
        <v>14</v>
      </c>
      <c r="B21" s="205" t="s">
        <v>1871</v>
      </c>
      <c r="C21" s="206" t="s">
        <v>676</v>
      </c>
      <c r="D21" s="206">
        <v>85</v>
      </c>
      <c r="E21" s="460">
        <v>0</v>
      </c>
      <c r="F21" s="207">
        <f>D21*E21</f>
        <v>0</v>
      </c>
      <c r="J21" s="185">
        <v>10.8</v>
      </c>
      <c r="K21" s="186">
        <v>0.8</v>
      </c>
    </row>
    <row r="22" spans="1:11" s="186" customFormat="1" ht="12.5">
      <c r="A22" s="204">
        <v>15</v>
      </c>
      <c r="B22" s="205" t="s">
        <v>1872</v>
      </c>
      <c r="C22" s="206" t="s">
        <v>676</v>
      </c>
      <c r="D22" s="206">
        <v>220</v>
      </c>
      <c r="E22" s="460">
        <v>0</v>
      </c>
      <c r="F22" s="207">
        <f>D22*E22</f>
        <v>0</v>
      </c>
      <c r="J22" s="185">
        <v>10.8</v>
      </c>
      <c r="K22" s="186">
        <v>0.8</v>
      </c>
    </row>
    <row r="23" spans="1:11" s="186" customFormat="1" ht="12.5">
      <c r="A23" s="204">
        <v>16</v>
      </c>
      <c r="B23" s="205" t="s">
        <v>1873</v>
      </c>
      <c r="C23" s="206" t="s">
        <v>676</v>
      </c>
      <c r="D23" s="206">
        <v>340</v>
      </c>
      <c r="E23" s="460">
        <v>0</v>
      </c>
      <c r="F23" s="207">
        <f t="shared" si="0"/>
        <v>0</v>
      </c>
      <c r="J23" s="185">
        <v>10.5</v>
      </c>
      <c r="K23" s="186">
        <v>0.8</v>
      </c>
    </row>
    <row r="24" spans="1:11" s="186" customFormat="1" ht="12.5">
      <c r="A24" s="204">
        <v>17</v>
      </c>
      <c r="B24" s="205" t="s">
        <v>1874</v>
      </c>
      <c r="C24" s="206" t="s">
        <v>676</v>
      </c>
      <c r="D24" s="206">
        <v>390</v>
      </c>
      <c r="E24" s="460">
        <v>0</v>
      </c>
      <c r="F24" s="207">
        <f t="shared" si="0"/>
        <v>0</v>
      </c>
      <c r="J24" s="185">
        <v>16.8</v>
      </c>
      <c r="K24" s="186">
        <v>0.8</v>
      </c>
    </row>
    <row r="25" spans="1:11" s="186" customFormat="1" ht="12.5">
      <c r="A25" s="204">
        <v>18</v>
      </c>
      <c r="B25" s="205" t="s">
        <v>1875</v>
      </c>
      <c r="C25" s="206" t="s">
        <v>676</v>
      </c>
      <c r="D25" s="206">
        <v>45</v>
      </c>
      <c r="E25" s="460">
        <v>0</v>
      </c>
      <c r="F25" s="207">
        <f t="shared" si="0"/>
        <v>0</v>
      </c>
      <c r="J25" s="185">
        <v>17.8</v>
      </c>
      <c r="K25" s="186">
        <v>0.8</v>
      </c>
    </row>
    <row r="26" spans="1:11" s="186" customFormat="1" ht="12.5">
      <c r="A26" s="204">
        <v>19</v>
      </c>
      <c r="B26" s="205" t="s">
        <v>1876</v>
      </c>
      <c r="C26" s="206" t="s">
        <v>676</v>
      </c>
      <c r="D26" s="206">
        <v>25</v>
      </c>
      <c r="E26" s="460">
        <v>0</v>
      </c>
      <c r="F26" s="207">
        <f t="shared" si="0"/>
        <v>0</v>
      </c>
      <c r="J26" s="185">
        <v>17.8</v>
      </c>
      <c r="K26" s="186">
        <v>0.8</v>
      </c>
    </row>
    <row r="27" spans="1:11" s="186" customFormat="1" ht="12.5">
      <c r="A27" s="204">
        <v>20</v>
      </c>
      <c r="B27" s="205" t="s">
        <v>1877</v>
      </c>
      <c r="C27" s="206" t="s">
        <v>676</v>
      </c>
      <c r="D27" s="206">
        <v>10</v>
      </c>
      <c r="E27" s="460">
        <v>0</v>
      </c>
      <c r="F27" s="207">
        <f t="shared" si="0"/>
        <v>0</v>
      </c>
      <c r="J27" s="185">
        <v>17.8</v>
      </c>
      <c r="K27" s="186">
        <v>0.8</v>
      </c>
    </row>
    <row r="28" spans="1:11" s="186" customFormat="1" ht="12.5">
      <c r="A28" s="204">
        <v>21</v>
      </c>
      <c r="B28" s="205" t="s">
        <v>1878</v>
      </c>
      <c r="C28" s="206" t="s">
        <v>676</v>
      </c>
      <c r="D28" s="206">
        <v>50</v>
      </c>
      <c r="E28" s="460">
        <v>0</v>
      </c>
      <c r="F28" s="207">
        <f>D28*E28</f>
        <v>0</v>
      </c>
      <c r="J28" s="185">
        <v>3.9</v>
      </c>
      <c r="K28" s="186">
        <v>0.8</v>
      </c>
    </row>
    <row r="29" spans="1:11" s="186" customFormat="1" ht="12.5">
      <c r="A29" s="204">
        <v>22</v>
      </c>
      <c r="B29" s="205" t="s">
        <v>1879</v>
      </c>
      <c r="C29" s="206" t="s">
        <v>676</v>
      </c>
      <c r="D29" s="206">
        <v>45</v>
      </c>
      <c r="E29" s="460">
        <v>0</v>
      </c>
      <c r="F29" s="207">
        <f>D29*E29</f>
        <v>0</v>
      </c>
      <c r="J29" s="185">
        <v>12.7</v>
      </c>
      <c r="K29" s="186">
        <v>0.8</v>
      </c>
    </row>
    <row r="30" spans="1:11" s="186" customFormat="1" ht="12.5">
      <c r="A30" s="204">
        <v>23</v>
      </c>
      <c r="B30" s="205" t="s">
        <v>1880</v>
      </c>
      <c r="C30" s="206" t="s">
        <v>676</v>
      </c>
      <c r="D30" s="206">
        <v>4</v>
      </c>
      <c r="E30" s="460">
        <v>0</v>
      </c>
      <c r="F30" s="207">
        <f>D30*E30</f>
        <v>0</v>
      </c>
      <c r="J30" s="185"/>
    </row>
    <row r="31" spans="1:11" s="186" customFormat="1" ht="12.5">
      <c r="A31" s="204">
        <v>24</v>
      </c>
      <c r="B31" s="205" t="s">
        <v>1881</v>
      </c>
      <c r="C31" s="206" t="s">
        <v>676</v>
      </c>
      <c r="D31" s="206">
        <v>20</v>
      </c>
      <c r="E31" s="460">
        <v>0</v>
      </c>
      <c r="F31" s="207">
        <f t="shared" ref="F31:F59" si="1">D31*E31</f>
        <v>0</v>
      </c>
      <c r="J31" s="185">
        <v>7.6</v>
      </c>
      <c r="K31" s="186">
        <v>0.8</v>
      </c>
    </row>
    <row r="32" spans="1:11" s="186" customFormat="1" ht="12.5">
      <c r="A32" s="204">
        <v>25</v>
      </c>
      <c r="B32" s="205" t="s">
        <v>1882</v>
      </c>
      <c r="C32" s="206" t="s">
        <v>676</v>
      </c>
      <c r="D32" s="206">
        <v>50</v>
      </c>
      <c r="E32" s="460">
        <v>0</v>
      </c>
      <c r="F32" s="207">
        <f t="shared" si="1"/>
        <v>0</v>
      </c>
      <c r="J32" s="185"/>
    </row>
    <row r="33" spans="1:11" s="186" customFormat="1" ht="12.5">
      <c r="A33" s="204">
        <v>26</v>
      </c>
      <c r="B33" s="205" t="s">
        <v>1883</v>
      </c>
      <c r="C33" s="206" t="s">
        <v>676</v>
      </c>
      <c r="D33" s="206">
        <v>85</v>
      </c>
      <c r="E33" s="460">
        <v>0</v>
      </c>
      <c r="F33" s="207">
        <f>D33*E33</f>
        <v>0</v>
      </c>
      <c r="J33" s="185"/>
    </row>
    <row r="34" spans="1:11" s="186" customFormat="1" ht="12.5">
      <c r="A34" s="204">
        <v>27</v>
      </c>
      <c r="B34" s="205" t="s">
        <v>1884</v>
      </c>
      <c r="C34" s="206" t="s">
        <v>676</v>
      </c>
      <c r="D34" s="206">
        <v>170</v>
      </c>
      <c r="E34" s="460">
        <v>0</v>
      </c>
      <c r="F34" s="207">
        <f t="shared" si="1"/>
        <v>0</v>
      </c>
      <c r="J34" s="185"/>
    </row>
    <row r="35" spans="1:11" s="186" customFormat="1" ht="12.5">
      <c r="A35" s="204">
        <v>28</v>
      </c>
      <c r="B35" s="205" t="s">
        <v>1885</v>
      </c>
      <c r="C35" s="206" t="s">
        <v>1862</v>
      </c>
      <c r="D35" s="206">
        <v>15</v>
      </c>
      <c r="E35" s="460">
        <v>0</v>
      </c>
      <c r="F35" s="207">
        <f t="shared" si="1"/>
        <v>0</v>
      </c>
    </row>
    <row r="36" spans="1:11" s="186" customFormat="1" ht="12.5">
      <c r="A36" s="204">
        <v>29</v>
      </c>
      <c r="B36" s="205" t="s">
        <v>1886</v>
      </c>
      <c r="C36" s="206" t="s">
        <v>1862</v>
      </c>
      <c r="D36" s="206">
        <v>2</v>
      </c>
      <c r="E36" s="460">
        <v>0</v>
      </c>
      <c r="F36" s="207">
        <f t="shared" si="1"/>
        <v>0</v>
      </c>
    </row>
    <row r="37" spans="1:11" s="186" customFormat="1" ht="12.5">
      <c r="A37" s="204">
        <v>30</v>
      </c>
      <c r="B37" s="205" t="s">
        <v>1887</v>
      </c>
      <c r="C37" s="206" t="s">
        <v>1862</v>
      </c>
      <c r="D37" s="206">
        <v>65</v>
      </c>
      <c r="E37" s="460">
        <v>0</v>
      </c>
      <c r="F37" s="207">
        <f t="shared" si="1"/>
        <v>0</v>
      </c>
    </row>
    <row r="38" spans="1:11" s="186" customFormat="1" ht="12.5">
      <c r="A38" s="204">
        <v>31</v>
      </c>
      <c r="B38" s="205" t="s">
        <v>1888</v>
      </c>
      <c r="C38" s="206" t="s">
        <v>1862</v>
      </c>
      <c r="D38" s="206">
        <v>10</v>
      </c>
      <c r="E38" s="460">
        <v>0</v>
      </c>
      <c r="F38" s="207">
        <f t="shared" si="1"/>
        <v>0</v>
      </c>
    </row>
    <row r="39" spans="1:11" s="186" customFormat="1" ht="12.5">
      <c r="A39" s="204">
        <v>32</v>
      </c>
      <c r="B39" s="205" t="s">
        <v>1889</v>
      </c>
      <c r="C39" s="206" t="s">
        <v>1862</v>
      </c>
      <c r="D39" s="206">
        <v>4</v>
      </c>
      <c r="E39" s="460">
        <v>0</v>
      </c>
      <c r="F39" s="207">
        <f t="shared" si="1"/>
        <v>0</v>
      </c>
      <c r="J39" s="185">
        <v>123</v>
      </c>
      <c r="K39" s="186">
        <v>0.8</v>
      </c>
    </row>
    <row r="40" spans="1:11" s="186" customFormat="1" ht="12.5">
      <c r="A40" s="204">
        <v>33</v>
      </c>
      <c r="B40" s="205" t="s">
        <v>1890</v>
      </c>
      <c r="C40" s="206" t="s">
        <v>1862</v>
      </c>
      <c r="D40" s="206">
        <v>1</v>
      </c>
      <c r="E40" s="460">
        <v>0</v>
      </c>
      <c r="F40" s="207">
        <f t="shared" si="1"/>
        <v>0</v>
      </c>
      <c r="J40" s="185">
        <v>152</v>
      </c>
      <c r="K40" s="186">
        <v>0.8</v>
      </c>
    </row>
    <row r="41" spans="1:11" s="186" customFormat="1" ht="12.5">
      <c r="A41" s="204">
        <v>34</v>
      </c>
      <c r="B41" s="205" t="s">
        <v>1891</v>
      </c>
      <c r="C41" s="206" t="s">
        <v>1862</v>
      </c>
      <c r="D41" s="206">
        <v>4</v>
      </c>
      <c r="E41" s="460">
        <v>0</v>
      </c>
      <c r="F41" s="207">
        <f t="shared" si="1"/>
        <v>0</v>
      </c>
      <c r="J41" s="185">
        <v>123</v>
      </c>
      <c r="K41" s="186">
        <v>0.8</v>
      </c>
    </row>
    <row r="42" spans="1:11" s="186" customFormat="1" ht="12.5">
      <c r="A42" s="204">
        <v>35</v>
      </c>
      <c r="B42" s="205" t="s">
        <v>1892</v>
      </c>
      <c r="C42" s="206" t="s">
        <v>1862</v>
      </c>
      <c r="D42" s="206">
        <v>1</v>
      </c>
      <c r="E42" s="460">
        <v>0</v>
      </c>
      <c r="F42" s="207">
        <f t="shared" si="1"/>
        <v>0</v>
      </c>
      <c r="J42" s="185">
        <v>123</v>
      </c>
      <c r="K42" s="186">
        <v>0.8</v>
      </c>
    </row>
    <row r="43" spans="1:11" s="186" customFormat="1" ht="12.5">
      <c r="A43" s="204">
        <v>36</v>
      </c>
      <c r="B43" s="205" t="s">
        <v>1893</v>
      </c>
      <c r="C43" s="206" t="s">
        <v>1862</v>
      </c>
      <c r="D43" s="206">
        <v>1</v>
      </c>
      <c r="E43" s="460">
        <v>0</v>
      </c>
      <c r="F43" s="207">
        <f t="shared" si="1"/>
        <v>0</v>
      </c>
      <c r="J43" s="185">
        <v>161</v>
      </c>
      <c r="K43" s="186">
        <v>0.8</v>
      </c>
    </row>
    <row r="44" spans="1:11" s="186" customFormat="1" ht="12.5">
      <c r="A44" s="204">
        <v>37</v>
      </c>
      <c r="B44" s="205" t="s">
        <v>1894</v>
      </c>
      <c r="C44" s="206" t="s">
        <v>1862</v>
      </c>
      <c r="D44" s="206">
        <v>1</v>
      </c>
      <c r="E44" s="460">
        <v>0</v>
      </c>
      <c r="F44" s="207">
        <f t="shared" si="1"/>
        <v>0</v>
      </c>
      <c r="J44" s="185"/>
    </row>
    <row r="45" spans="1:11" s="186" customFormat="1" ht="16.75" customHeight="1">
      <c r="A45" s="204">
        <v>38</v>
      </c>
      <c r="B45" s="205" t="s">
        <v>1895</v>
      </c>
      <c r="C45" s="206" t="s">
        <v>1862</v>
      </c>
      <c r="D45" s="206">
        <v>18</v>
      </c>
      <c r="E45" s="460">
        <v>0</v>
      </c>
      <c r="F45" s="207">
        <f t="shared" si="1"/>
        <v>0</v>
      </c>
      <c r="J45" s="185">
        <v>116</v>
      </c>
      <c r="K45" s="186">
        <v>0.8</v>
      </c>
    </row>
    <row r="46" spans="1:11" s="186" customFormat="1" ht="16.75" customHeight="1">
      <c r="A46" s="204">
        <v>39</v>
      </c>
      <c r="B46" s="205" t="s">
        <v>1896</v>
      </c>
      <c r="C46" s="206" t="s">
        <v>1862</v>
      </c>
      <c r="D46" s="206">
        <v>8</v>
      </c>
      <c r="E46" s="460">
        <v>0</v>
      </c>
      <c r="F46" s="207">
        <f t="shared" si="1"/>
        <v>0</v>
      </c>
      <c r="J46" s="185">
        <v>116</v>
      </c>
      <c r="K46" s="186">
        <v>0.8</v>
      </c>
    </row>
    <row r="47" spans="1:11" s="186" customFormat="1" ht="16.75" customHeight="1">
      <c r="A47" s="204">
        <v>40</v>
      </c>
      <c r="B47" s="205" t="s">
        <v>1897</v>
      </c>
      <c r="C47" s="206" t="s">
        <v>1862</v>
      </c>
      <c r="D47" s="206">
        <v>2</v>
      </c>
      <c r="E47" s="460">
        <v>0</v>
      </c>
      <c r="F47" s="207">
        <f t="shared" si="1"/>
        <v>0</v>
      </c>
      <c r="J47" s="185">
        <v>116</v>
      </c>
      <c r="K47" s="186">
        <v>0.8</v>
      </c>
    </row>
    <row r="48" spans="1:11" s="186" customFormat="1" ht="16.75" customHeight="1">
      <c r="A48" s="204">
        <v>41</v>
      </c>
      <c r="B48" s="205" t="s">
        <v>1898</v>
      </c>
      <c r="C48" s="206" t="s">
        <v>1862</v>
      </c>
      <c r="D48" s="206">
        <v>2</v>
      </c>
      <c r="E48" s="460">
        <v>0</v>
      </c>
      <c r="F48" s="207">
        <f t="shared" si="1"/>
        <v>0</v>
      </c>
      <c r="J48" s="185"/>
    </row>
    <row r="49" spans="1:11" s="186" customFormat="1" ht="16.75" customHeight="1">
      <c r="A49" s="204">
        <v>42</v>
      </c>
      <c r="B49" s="205" t="s">
        <v>1899</v>
      </c>
      <c r="C49" s="206" t="s">
        <v>1862</v>
      </c>
      <c r="D49" s="206">
        <v>2</v>
      </c>
      <c r="E49" s="460">
        <v>0</v>
      </c>
      <c r="F49" s="207">
        <f t="shared" si="1"/>
        <v>0</v>
      </c>
      <c r="J49" s="185"/>
    </row>
    <row r="50" spans="1:11" s="186" customFormat="1" ht="16.75" customHeight="1">
      <c r="A50" s="204">
        <v>43</v>
      </c>
      <c r="B50" s="205" t="s">
        <v>1900</v>
      </c>
      <c r="C50" s="206" t="s">
        <v>1862</v>
      </c>
      <c r="D50" s="206">
        <v>1</v>
      </c>
      <c r="E50" s="460">
        <v>0</v>
      </c>
      <c r="F50" s="207">
        <f t="shared" si="1"/>
        <v>0</v>
      </c>
      <c r="J50" s="185"/>
    </row>
    <row r="51" spans="1:11" s="186" customFormat="1" ht="16.75" customHeight="1">
      <c r="A51" s="204">
        <v>44</v>
      </c>
      <c r="B51" s="205" t="s">
        <v>1901</v>
      </c>
      <c r="C51" s="206" t="s">
        <v>1862</v>
      </c>
      <c r="D51" s="206">
        <v>1</v>
      </c>
      <c r="E51" s="460">
        <v>0</v>
      </c>
      <c r="F51" s="207">
        <f t="shared" si="1"/>
        <v>0</v>
      </c>
      <c r="J51" s="185"/>
    </row>
    <row r="52" spans="1:11" s="186" customFormat="1" ht="12.5">
      <c r="A52" s="204">
        <v>45</v>
      </c>
      <c r="B52" s="205" t="s">
        <v>1902</v>
      </c>
      <c r="C52" s="206" t="s">
        <v>1862</v>
      </c>
      <c r="D52" s="206">
        <v>1</v>
      </c>
      <c r="E52" s="460">
        <v>0</v>
      </c>
      <c r="F52" s="207">
        <f t="shared" si="1"/>
        <v>0</v>
      </c>
      <c r="J52" s="185"/>
    </row>
    <row r="53" spans="1:11" s="186" customFormat="1" ht="12.5">
      <c r="A53" s="204">
        <v>46</v>
      </c>
      <c r="B53" s="205" t="s">
        <v>1960</v>
      </c>
      <c r="C53" s="206" t="s">
        <v>1862</v>
      </c>
      <c r="D53" s="206">
        <v>1</v>
      </c>
      <c r="E53" s="460">
        <v>0</v>
      </c>
      <c r="F53" s="207">
        <f t="shared" si="1"/>
        <v>0</v>
      </c>
      <c r="J53" s="185"/>
    </row>
    <row r="54" spans="1:11" s="186" customFormat="1" ht="12.5">
      <c r="A54" s="204">
        <v>47</v>
      </c>
      <c r="B54" s="205" t="s">
        <v>1948</v>
      </c>
      <c r="C54" s="206" t="s">
        <v>1862</v>
      </c>
      <c r="D54" s="206">
        <v>1</v>
      </c>
      <c r="E54" s="460">
        <v>0</v>
      </c>
      <c r="F54" s="207">
        <f t="shared" si="1"/>
        <v>0</v>
      </c>
      <c r="J54" s="185"/>
    </row>
    <row r="55" spans="1:11" s="186" customFormat="1" ht="12.5">
      <c r="A55" s="204">
        <v>48</v>
      </c>
      <c r="B55" s="205" t="s">
        <v>1905</v>
      </c>
      <c r="C55" s="206" t="s">
        <v>1862</v>
      </c>
      <c r="D55" s="206">
        <v>2</v>
      </c>
      <c r="E55" s="460">
        <v>0</v>
      </c>
      <c r="F55" s="207">
        <f t="shared" si="1"/>
        <v>0</v>
      </c>
      <c r="J55" s="185"/>
    </row>
    <row r="56" spans="1:11" s="186" customFormat="1" ht="12.5">
      <c r="A56" s="204">
        <v>49</v>
      </c>
      <c r="B56" s="205" t="s">
        <v>1906</v>
      </c>
      <c r="C56" s="206" t="s">
        <v>1862</v>
      </c>
      <c r="D56" s="206">
        <v>8</v>
      </c>
      <c r="E56" s="460">
        <v>0</v>
      </c>
      <c r="F56" s="207">
        <f t="shared" si="1"/>
        <v>0</v>
      </c>
      <c r="J56" s="185">
        <v>12</v>
      </c>
      <c r="K56" s="186">
        <v>0.8</v>
      </c>
    </row>
    <row r="57" spans="1:11" s="186" customFormat="1" ht="12.5">
      <c r="A57" s="204">
        <v>50</v>
      </c>
      <c r="B57" s="205" t="s">
        <v>1907</v>
      </c>
      <c r="C57" s="206" t="s">
        <v>1862</v>
      </c>
      <c r="D57" s="206">
        <v>8</v>
      </c>
      <c r="E57" s="460">
        <v>0</v>
      </c>
      <c r="F57" s="207">
        <f t="shared" si="1"/>
        <v>0</v>
      </c>
      <c r="J57" s="185">
        <v>14</v>
      </c>
      <c r="K57" s="186">
        <v>0.8</v>
      </c>
    </row>
    <row r="58" spans="1:11" s="186" customFormat="1" ht="12.5">
      <c r="A58" s="204">
        <v>51</v>
      </c>
      <c r="B58" s="205" t="s">
        <v>1908</v>
      </c>
      <c r="C58" s="206" t="s">
        <v>1862</v>
      </c>
      <c r="D58" s="206">
        <v>1</v>
      </c>
      <c r="E58" s="460">
        <v>0</v>
      </c>
      <c r="F58" s="207">
        <f t="shared" si="1"/>
        <v>0</v>
      </c>
      <c r="J58" s="185"/>
    </row>
    <row r="59" spans="1:11" s="186" customFormat="1" ht="12.5">
      <c r="A59" s="204">
        <v>52</v>
      </c>
      <c r="B59" s="205" t="s">
        <v>1909</v>
      </c>
      <c r="C59" s="206" t="s">
        <v>1910</v>
      </c>
      <c r="D59" s="206">
        <v>1</v>
      </c>
      <c r="E59" s="460">
        <v>0</v>
      </c>
      <c r="F59" s="207">
        <f t="shared" si="1"/>
        <v>0</v>
      </c>
      <c r="J59" s="185">
        <v>8500</v>
      </c>
      <c r="K59" s="186">
        <v>0.8</v>
      </c>
    </row>
    <row r="60" spans="1:11" s="186" customFormat="1" ht="12.5">
      <c r="A60" s="208" t="s">
        <v>385</v>
      </c>
      <c r="B60" s="209" t="s">
        <v>1911</v>
      </c>
      <c r="C60" s="209"/>
      <c r="D60" s="209"/>
      <c r="E60" s="461"/>
      <c r="F60" s="210">
        <f>SUM(F8:F59)</f>
        <v>0</v>
      </c>
      <c r="J60" s="187"/>
      <c r="K60" s="186">
        <v>0.8</v>
      </c>
    </row>
    <row r="61" spans="1:11" s="186" customFormat="1" ht="14.25" customHeight="1">
      <c r="A61" s="208" t="s">
        <v>385</v>
      </c>
      <c r="B61" s="208"/>
      <c r="C61" s="208"/>
      <c r="D61" s="208"/>
      <c r="E61" s="462"/>
      <c r="F61" s="208"/>
      <c r="K61" s="186">
        <v>0.8</v>
      </c>
    </row>
    <row r="62" spans="1:11" s="186" customFormat="1" ht="38.4" customHeight="1">
      <c r="A62" s="206" t="s">
        <v>385</v>
      </c>
      <c r="B62" s="211" t="s">
        <v>1912</v>
      </c>
      <c r="C62" s="206"/>
      <c r="D62" s="206"/>
      <c r="E62" s="463"/>
      <c r="F62" s="206"/>
      <c r="J62" s="184"/>
      <c r="K62" s="186">
        <v>0.8</v>
      </c>
    </row>
    <row r="63" spans="1:11" s="186" customFormat="1" ht="13.25" customHeight="1">
      <c r="A63" s="206"/>
      <c r="B63" s="211"/>
      <c r="C63" s="206"/>
      <c r="D63" s="206"/>
      <c r="E63" s="463"/>
      <c r="F63" s="206"/>
      <c r="J63" s="184"/>
    </row>
    <row r="64" spans="1:11" s="186" customFormat="1" ht="13">
      <c r="A64" s="208" t="s">
        <v>385</v>
      </c>
      <c r="B64" s="212" t="s">
        <v>1913</v>
      </c>
      <c r="C64" s="208"/>
      <c r="D64" s="208"/>
      <c r="E64" s="462"/>
      <c r="F64" s="208"/>
      <c r="K64" s="186">
        <v>0.8</v>
      </c>
    </row>
    <row r="65" spans="1:11" s="186" customFormat="1" ht="12.5">
      <c r="A65" s="213">
        <v>1</v>
      </c>
      <c r="B65" s="214" t="s">
        <v>1914</v>
      </c>
      <c r="C65" s="208" t="s">
        <v>1862</v>
      </c>
      <c r="D65" s="208">
        <v>1</v>
      </c>
      <c r="E65" s="460">
        <v>0</v>
      </c>
      <c r="F65" s="207">
        <f>D65*E65</f>
        <v>0</v>
      </c>
    </row>
    <row r="66" spans="1:11" s="186" customFormat="1" ht="12.5">
      <c r="A66" s="213">
        <v>2</v>
      </c>
      <c r="B66" s="214" t="s">
        <v>1915</v>
      </c>
      <c r="C66" s="208" t="s">
        <v>1862</v>
      </c>
      <c r="D66" s="208">
        <v>1</v>
      </c>
      <c r="E66" s="460">
        <v>0</v>
      </c>
      <c r="F66" s="207">
        <f t="shared" ref="F66" si="2">D66*E66</f>
        <v>0</v>
      </c>
    </row>
    <row r="67" spans="1:11" s="186" customFormat="1" ht="12.5">
      <c r="A67" s="213">
        <v>3</v>
      </c>
      <c r="B67" s="214" t="s">
        <v>1916</v>
      </c>
      <c r="C67" s="208" t="s">
        <v>1862</v>
      </c>
      <c r="D67" s="208">
        <v>1</v>
      </c>
      <c r="E67" s="460">
        <v>0</v>
      </c>
      <c r="F67" s="207">
        <f>D67*E67</f>
        <v>0</v>
      </c>
    </row>
    <row r="68" spans="1:11" s="186" customFormat="1" ht="12.5">
      <c r="A68" s="213">
        <v>4</v>
      </c>
      <c r="B68" s="214" t="s">
        <v>1953</v>
      </c>
      <c r="C68" s="208" t="s">
        <v>1862</v>
      </c>
      <c r="D68" s="208">
        <v>1</v>
      </c>
      <c r="E68" s="460">
        <v>0</v>
      </c>
      <c r="F68" s="207">
        <f>D68*E68</f>
        <v>0</v>
      </c>
    </row>
    <row r="69" spans="1:11" s="186" customFormat="1" ht="12.5">
      <c r="A69" s="213"/>
      <c r="B69" s="215" t="s">
        <v>1911</v>
      </c>
      <c r="C69" s="209"/>
      <c r="D69" s="209"/>
      <c r="E69" s="464"/>
      <c r="F69" s="216">
        <f>SUM(F65:F68)</f>
        <v>0</v>
      </c>
    </row>
    <row r="70" spans="1:11" s="188" customFormat="1" ht="14">
      <c r="A70" s="217"/>
      <c r="B70" s="218"/>
      <c r="C70" s="199"/>
      <c r="D70" s="199"/>
      <c r="E70" s="465"/>
      <c r="F70" s="219"/>
      <c r="J70" s="177"/>
    </row>
    <row r="71" spans="1:11" s="188" customFormat="1" ht="14">
      <c r="A71" s="217"/>
      <c r="B71" s="218"/>
      <c r="C71" s="199"/>
      <c r="D71" s="199"/>
      <c r="E71" s="465"/>
      <c r="F71" s="219"/>
      <c r="J71" s="177"/>
    </row>
    <row r="72" spans="1:11" s="186" customFormat="1" ht="13">
      <c r="A72" s="208" t="s">
        <v>385</v>
      </c>
      <c r="B72" s="212" t="s">
        <v>1849</v>
      </c>
      <c r="C72" s="208"/>
      <c r="D72" s="208"/>
      <c r="E72" s="462"/>
      <c r="F72" s="208"/>
      <c r="K72" s="186">
        <v>0.8</v>
      </c>
    </row>
    <row r="73" spans="1:11" s="186" customFormat="1" ht="12.5">
      <c r="A73" s="204">
        <v>1</v>
      </c>
      <c r="B73" s="205" t="s">
        <v>1919</v>
      </c>
      <c r="C73" s="206" t="s">
        <v>1862</v>
      </c>
      <c r="D73" s="206">
        <v>1</v>
      </c>
      <c r="E73" s="460">
        <v>0</v>
      </c>
      <c r="F73" s="220">
        <f>D73*E73</f>
        <v>0</v>
      </c>
      <c r="J73" s="185">
        <v>165000</v>
      </c>
      <c r="K73" s="186">
        <v>0.8</v>
      </c>
    </row>
    <row r="74" spans="1:11" s="186" customFormat="1" ht="12.5">
      <c r="A74" s="204">
        <v>2</v>
      </c>
      <c r="B74" s="205" t="s">
        <v>1920</v>
      </c>
      <c r="C74" s="206" t="s">
        <v>1862</v>
      </c>
      <c r="D74" s="206">
        <v>4</v>
      </c>
      <c r="E74" s="460">
        <v>0</v>
      </c>
      <c r="F74" s="220">
        <f t="shared" ref="F74:F76" si="3">D74*E74</f>
        <v>0</v>
      </c>
      <c r="J74" s="185"/>
    </row>
    <row r="75" spans="1:11" s="186" customFormat="1" ht="12.5">
      <c r="A75" s="204">
        <v>3</v>
      </c>
      <c r="B75" s="205" t="s">
        <v>1921</v>
      </c>
      <c r="C75" s="206" t="s">
        <v>1910</v>
      </c>
      <c r="D75" s="206">
        <v>1</v>
      </c>
      <c r="E75" s="460">
        <v>0</v>
      </c>
      <c r="F75" s="220">
        <f t="shared" si="3"/>
        <v>0</v>
      </c>
      <c r="J75" s="185">
        <v>12500</v>
      </c>
      <c r="K75" s="186">
        <v>0.8</v>
      </c>
    </row>
    <row r="76" spans="1:11" s="186" customFormat="1" ht="25">
      <c r="A76" s="204">
        <v>4</v>
      </c>
      <c r="B76" s="205" t="s">
        <v>1922</v>
      </c>
      <c r="C76" s="213" t="s">
        <v>1910</v>
      </c>
      <c r="D76" s="221">
        <v>1</v>
      </c>
      <c r="E76" s="466">
        <v>0</v>
      </c>
      <c r="F76" s="223">
        <f t="shared" si="3"/>
        <v>0</v>
      </c>
      <c r="J76" s="185"/>
    </row>
    <row r="77" spans="1:11" s="186" customFormat="1" ht="12.5">
      <c r="A77" s="208" t="s">
        <v>385</v>
      </c>
      <c r="B77" s="209" t="s">
        <v>1911</v>
      </c>
      <c r="C77" s="209"/>
      <c r="D77" s="209"/>
      <c r="E77" s="460"/>
      <c r="F77" s="220">
        <f>SUM(F73:F76)</f>
        <v>0</v>
      </c>
      <c r="J77" s="187"/>
      <c r="K77" s="186">
        <v>0.8</v>
      </c>
    </row>
    <row r="78" spans="1:11" s="188" customFormat="1" ht="14">
      <c r="A78" s="217"/>
      <c r="B78" s="218"/>
      <c r="C78" s="199"/>
      <c r="D78" s="199"/>
      <c r="E78" s="465"/>
      <c r="F78" s="219"/>
      <c r="J78" s="177"/>
    </row>
    <row r="79" spans="1:11" s="186" customFormat="1" ht="14.25" customHeight="1">
      <c r="A79" s="208" t="s">
        <v>385</v>
      </c>
      <c r="B79" s="208"/>
      <c r="C79" s="208"/>
      <c r="D79" s="208"/>
      <c r="E79" s="462"/>
      <c r="F79" s="208"/>
      <c r="K79" s="186">
        <v>0.8</v>
      </c>
    </row>
    <row r="80" spans="1:11" s="186" customFormat="1" ht="14.25" customHeight="1">
      <c r="A80" s="208" t="s">
        <v>385</v>
      </c>
      <c r="B80" s="208"/>
      <c r="C80" s="208"/>
      <c r="D80" s="208"/>
      <c r="E80" s="462"/>
      <c r="F80" s="208"/>
      <c r="K80" s="186">
        <v>0.8</v>
      </c>
    </row>
    <row r="81" spans="1:11" s="186" customFormat="1" ht="13">
      <c r="A81" s="208" t="s">
        <v>385</v>
      </c>
      <c r="B81" s="212" t="s">
        <v>1850</v>
      </c>
      <c r="C81" s="208"/>
      <c r="D81" s="208"/>
      <c r="E81" s="462"/>
      <c r="F81" s="208"/>
      <c r="K81" s="186">
        <v>0.8</v>
      </c>
    </row>
    <row r="82" spans="1:11" s="188" customFormat="1" ht="14">
      <c r="A82" s="193" t="s">
        <v>385</v>
      </c>
      <c r="B82" s="224" t="s">
        <v>1923</v>
      </c>
      <c r="C82" s="193"/>
      <c r="D82" s="193"/>
      <c r="E82" s="467"/>
      <c r="F82" s="219"/>
      <c r="J82" s="175"/>
      <c r="K82" s="188">
        <v>0.8</v>
      </c>
    </row>
    <row r="83" spans="1:11" s="186" customFormat="1" ht="12.5">
      <c r="A83" s="204">
        <v>1</v>
      </c>
      <c r="B83" s="205" t="s">
        <v>1924</v>
      </c>
      <c r="C83" s="206" t="s">
        <v>1862</v>
      </c>
      <c r="D83" s="206">
        <v>1</v>
      </c>
      <c r="E83" s="460">
        <v>0</v>
      </c>
      <c r="F83" s="220">
        <f>D83*E83</f>
        <v>0</v>
      </c>
      <c r="J83" s="184"/>
    </row>
    <row r="84" spans="1:11" s="186" customFormat="1" ht="12.5">
      <c r="A84" s="204">
        <v>2</v>
      </c>
      <c r="B84" s="205" t="s">
        <v>1925</v>
      </c>
      <c r="C84" s="206" t="s">
        <v>1862</v>
      </c>
      <c r="D84" s="206">
        <v>1</v>
      </c>
      <c r="E84" s="460">
        <v>0</v>
      </c>
      <c r="F84" s="220">
        <f t="shared" ref="F84:F96" si="4">D84*E84</f>
        <v>0</v>
      </c>
      <c r="J84" s="184"/>
    </row>
    <row r="85" spans="1:11" s="186" customFormat="1" ht="12.5">
      <c r="A85" s="204">
        <v>3</v>
      </c>
      <c r="B85" s="205" t="s">
        <v>1926</v>
      </c>
      <c r="C85" s="206" t="s">
        <v>1862</v>
      </c>
      <c r="D85" s="206">
        <v>1</v>
      </c>
      <c r="E85" s="460">
        <v>0</v>
      </c>
      <c r="F85" s="220">
        <f t="shared" si="4"/>
        <v>0</v>
      </c>
      <c r="J85" s="184"/>
    </row>
    <row r="86" spans="1:11" s="186" customFormat="1" ht="12.5">
      <c r="A86" s="204">
        <v>4</v>
      </c>
      <c r="B86" s="205" t="s">
        <v>1927</v>
      </c>
      <c r="C86" s="206" t="s">
        <v>1862</v>
      </c>
      <c r="D86" s="206">
        <v>1</v>
      </c>
      <c r="E86" s="460">
        <v>0</v>
      </c>
      <c r="F86" s="220">
        <f t="shared" si="4"/>
        <v>0</v>
      </c>
      <c r="J86" s="185">
        <v>3950</v>
      </c>
      <c r="K86" s="186">
        <v>0.7</v>
      </c>
    </row>
    <row r="87" spans="1:11" s="186" customFormat="1" ht="12.5">
      <c r="A87" s="204">
        <v>5</v>
      </c>
      <c r="B87" s="205" t="s">
        <v>1928</v>
      </c>
      <c r="C87" s="206" t="s">
        <v>1862</v>
      </c>
      <c r="D87" s="206">
        <v>1</v>
      </c>
      <c r="E87" s="460">
        <v>0</v>
      </c>
      <c r="F87" s="220">
        <f t="shared" si="4"/>
        <v>0</v>
      </c>
      <c r="J87" s="185"/>
    </row>
    <row r="88" spans="1:11" s="186" customFormat="1" ht="12.5">
      <c r="A88" s="204">
        <v>6</v>
      </c>
      <c r="B88" s="205" t="s">
        <v>1929</v>
      </c>
      <c r="C88" s="206" t="s">
        <v>1862</v>
      </c>
      <c r="D88" s="206">
        <v>1</v>
      </c>
      <c r="E88" s="460">
        <v>0</v>
      </c>
      <c r="F88" s="220">
        <f t="shared" si="4"/>
        <v>0</v>
      </c>
      <c r="J88" s="185">
        <v>2064</v>
      </c>
      <c r="K88" s="186">
        <v>0.7</v>
      </c>
    </row>
    <row r="89" spans="1:11" s="186" customFormat="1" ht="12.5">
      <c r="A89" s="204">
        <v>7</v>
      </c>
      <c r="B89" s="205" t="s">
        <v>1930</v>
      </c>
      <c r="C89" s="206" t="s">
        <v>1862</v>
      </c>
      <c r="D89" s="206">
        <v>2</v>
      </c>
      <c r="E89" s="460">
        <v>0</v>
      </c>
      <c r="F89" s="220">
        <f t="shared" si="4"/>
        <v>0</v>
      </c>
      <c r="J89" s="185">
        <v>115</v>
      </c>
      <c r="K89" s="186">
        <v>0.7</v>
      </c>
    </row>
    <row r="90" spans="1:11" s="186" customFormat="1" ht="12.5">
      <c r="A90" s="204">
        <v>8</v>
      </c>
      <c r="B90" s="205" t="s">
        <v>1931</v>
      </c>
      <c r="C90" s="206" t="s">
        <v>1862</v>
      </c>
      <c r="D90" s="206">
        <v>2</v>
      </c>
      <c r="E90" s="460">
        <v>0</v>
      </c>
      <c r="F90" s="220">
        <f t="shared" si="4"/>
        <v>0</v>
      </c>
      <c r="J90" s="185"/>
    </row>
    <row r="91" spans="1:11" s="186" customFormat="1" ht="12.5">
      <c r="A91" s="204">
        <v>9</v>
      </c>
      <c r="B91" s="205" t="s">
        <v>1932</v>
      </c>
      <c r="C91" s="206" t="s">
        <v>1862</v>
      </c>
      <c r="D91" s="206">
        <v>11</v>
      </c>
      <c r="E91" s="460">
        <v>0</v>
      </c>
      <c r="F91" s="220">
        <f t="shared" si="4"/>
        <v>0</v>
      </c>
      <c r="J91" s="185">
        <v>84</v>
      </c>
      <c r="K91" s="186">
        <v>0.7</v>
      </c>
    </row>
    <row r="92" spans="1:11" s="186" customFormat="1" ht="12.5">
      <c r="A92" s="204">
        <v>10</v>
      </c>
      <c r="B92" s="205" t="s">
        <v>1933</v>
      </c>
      <c r="C92" s="206" t="s">
        <v>1862</v>
      </c>
      <c r="D92" s="206">
        <v>1</v>
      </c>
      <c r="E92" s="460">
        <v>0</v>
      </c>
      <c r="F92" s="220">
        <f t="shared" si="4"/>
        <v>0</v>
      </c>
      <c r="J92" s="185"/>
    </row>
    <row r="93" spans="1:11" s="186" customFormat="1" ht="12.5">
      <c r="A93" s="204">
        <v>11</v>
      </c>
      <c r="B93" s="205" t="s">
        <v>1934</v>
      </c>
      <c r="C93" s="206" t="s">
        <v>1862</v>
      </c>
      <c r="D93" s="206">
        <v>5</v>
      </c>
      <c r="E93" s="460">
        <v>0</v>
      </c>
      <c r="F93" s="220">
        <f t="shared" si="4"/>
        <v>0</v>
      </c>
      <c r="J93" s="185"/>
    </row>
    <row r="94" spans="1:11" s="186" customFormat="1" ht="12.5">
      <c r="A94" s="204">
        <v>12</v>
      </c>
      <c r="B94" s="205" t="s">
        <v>1935</v>
      </c>
      <c r="C94" s="206" t="s">
        <v>1862</v>
      </c>
      <c r="D94" s="206">
        <v>20</v>
      </c>
      <c r="E94" s="460">
        <v>0</v>
      </c>
      <c r="F94" s="220">
        <f t="shared" si="4"/>
        <v>0</v>
      </c>
      <c r="J94" s="185">
        <v>3.3</v>
      </c>
      <c r="K94" s="186">
        <v>0.7</v>
      </c>
    </row>
    <row r="95" spans="1:11" s="186" customFormat="1" ht="25">
      <c r="A95" s="204">
        <v>13</v>
      </c>
      <c r="B95" s="205" t="s">
        <v>1936</v>
      </c>
      <c r="C95" s="213" t="s">
        <v>1910</v>
      </c>
      <c r="D95" s="221">
        <v>1</v>
      </c>
      <c r="E95" s="468">
        <v>0</v>
      </c>
      <c r="F95" s="220">
        <f t="shared" si="4"/>
        <v>0</v>
      </c>
      <c r="J95" s="185">
        <v>2300</v>
      </c>
      <c r="K95" s="186">
        <v>0.7</v>
      </c>
    </row>
    <row r="96" spans="1:11" s="186" customFormat="1" ht="12.5">
      <c r="A96" s="204">
        <v>14</v>
      </c>
      <c r="B96" s="205" t="s">
        <v>1937</v>
      </c>
      <c r="C96" s="206" t="s">
        <v>1910</v>
      </c>
      <c r="D96" s="206">
        <v>1</v>
      </c>
      <c r="E96" s="460">
        <v>0</v>
      </c>
      <c r="F96" s="223">
        <f t="shared" si="4"/>
        <v>0</v>
      </c>
      <c r="J96" s="185">
        <v>3800</v>
      </c>
      <c r="K96" s="186">
        <v>0.7</v>
      </c>
    </row>
    <row r="97" spans="1:11" s="186" customFormat="1" ht="12.5">
      <c r="A97" s="208" t="s">
        <v>385</v>
      </c>
      <c r="B97" s="209" t="s">
        <v>1911</v>
      </c>
      <c r="C97" s="209"/>
      <c r="D97" s="209"/>
      <c r="E97" s="469"/>
      <c r="F97" s="220">
        <f>SUM(F83:F96)</f>
        <v>0</v>
      </c>
      <c r="J97" s="187"/>
      <c r="K97" s="186">
        <v>0.7</v>
      </c>
    </row>
    <row r="98" spans="1:11" s="186" customFormat="1" ht="13">
      <c r="A98" s="208"/>
      <c r="B98" s="212"/>
      <c r="C98" s="208"/>
      <c r="D98" s="208"/>
      <c r="E98" s="462"/>
      <c r="F98" s="208"/>
    </row>
    <row r="99" spans="1:11" s="186" customFormat="1" ht="14.25" customHeight="1">
      <c r="A99" s="226" t="s">
        <v>385</v>
      </c>
      <c r="B99" s="227"/>
      <c r="C99" s="226"/>
      <c r="D99" s="226"/>
      <c r="E99" s="470"/>
      <c r="F99" s="206"/>
      <c r="J99" s="189"/>
      <c r="K99" s="186">
        <v>0.7</v>
      </c>
    </row>
    <row r="100" spans="1:11" s="186" customFormat="1" ht="14.25" customHeight="1">
      <c r="A100" s="208" t="s">
        <v>385</v>
      </c>
      <c r="B100" s="228" t="s">
        <v>1851</v>
      </c>
      <c r="C100" s="208"/>
      <c r="D100" s="208"/>
      <c r="E100" s="462"/>
      <c r="F100" s="208"/>
      <c r="K100" s="186">
        <v>0.7</v>
      </c>
    </row>
    <row r="101" spans="1:11" s="186" customFormat="1" ht="26.4" customHeight="1">
      <c r="A101" s="204">
        <v>1</v>
      </c>
      <c r="B101" s="205" t="s">
        <v>1938</v>
      </c>
      <c r="C101" s="213" t="s">
        <v>1862</v>
      </c>
      <c r="D101" s="221">
        <v>4.8000000000000001E-2</v>
      </c>
      <c r="E101" s="468">
        <v>0</v>
      </c>
      <c r="F101" s="225">
        <f>D101*E101</f>
        <v>0</v>
      </c>
      <c r="J101" s="185">
        <v>3100</v>
      </c>
      <c r="K101" s="186">
        <v>0.7</v>
      </c>
    </row>
    <row r="102" spans="1:11" s="186" customFormat="1" ht="27" customHeight="1">
      <c r="A102" s="204">
        <v>2</v>
      </c>
      <c r="B102" s="205" t="s">
        <v>1939</v>
      </c>
      <c r="C102" s="213" t="s">
        <v>1862</v>
      </c>
      <c r="D102" s="221">
        <v>0.01</v>
      </c>
      <c r="E102" s="468">
        <v>0</v>
      </c>
      <c r="F102" s="225">
        <f>D102*E102</f>
        <v>0</v>
      </c>
      <c r="J102" s="185">
        <v>1500</v>
      </c>
      <c r="K102" s="186">
        <v>0.7</v>
      </c>
    </row>
    <row r="103" spans="1:11" s="186" customFormat="1" ht="12.5">
      <c r="A103" s="208" t="s">
        <v>385</v>
      </c>
      <c r="B103" s="209" t="s">
        <v>1911</v>
      </c>
      <c r="C103" s="209"/>
      <c r="D103" s="209"/>
      <c r="E103" s="461"/>
      <c r="F103" s="210">
        <f>SUM(F101:F102)</f>
        <v>0</v>
      </c>
      <c r="J103" s="187"/>
      <c r="K103" s="186">
        <v>0.7</v>
      </c>
    </row>
    <row r="104" spans="1:11" s="186" customFormat="1" ht="12.5">
      <c r="A104" s="208"/>
      <c r="B104" s="208"/>
      <c r="C104" s="208"/>
      <c r="D104" s="208"/>
      <c r="E104" s="462"/>
      <c r="F104" s="220"/>
    </row>
    <row r="105" spans="1:11" s="186" customFormat="1" ht="14.25" customHeight="1">
      <c r="A105" s="208" t="s">
        <v>385</v>
      </c>
      <c r="B105" s="208"/>
      <c r="C105" s="208"/>
      <c r="D105" s="208"/>
      <c r="E105" s="462"/>
      <c r="F105" s="208"/>
      <c r="K105" s="186">
        <v>0.7</v>
      </c>
    </row>
    <row r="106" spans="1:11" s="186" customFormat="1" ht="13">
      <c r="A106" s="208" t="s">
        <v>385</v>
      </c>
      <c r="B106" s="212" t="s">
        <v>1852</v>
      </c>
      <c r="C106" s="208"/>
      <c r="D106" s="208"/>
      <c r="E106" s="462"/>
      <c r="F106" s="208"/>
      <c r="K106" s="186">
        <v>0.7</v>
      </c>
    </row>
    <row r="107" spans="1:11" s="186" customFormat="1" ht="12.5">
      <c r="A107" s="213">
        <v>1</v>
      </c>
      <c r="B107" s="214" t="s">
        <v>1940</v>
      </c>
      <c r="C107" s="208" t="s">
        <v>1941</v>
      </c>
      <c r="D107" s="208">
        <v>4</v>
      </c>
      <c r="E107" s="460">
        <v>0</v>
      </c>
      <c r="F107" s="207">
        <f t="shared" ref="F107:F112" si="5">D107*E107</f>
        <v>0</v>
      </c>
    </row>
    <row r="108" spans="1:11" s="186" customFormat="1" ht="12.5">
      <c r="A108" s="213">
        <v>2</v>
      </c>
      <c r="B108" s="214" t="s">
        <v>1967</v>
      </c>
      <c r="C108" s="208" t="s">
        <v>1941</v>
      </c>
      <c r="D108" s="208">
        <v>4</v>
      </c>
      <c r="E108" s="460">
        <v>0</v>
      </c>
      <c r="F108" s="207">
        <f t="shared" si="5"/>
        <v>0</v>
      </c>
    </row>
    <row r="109" spans="1:11" s="186" customFormat="1" ht="12.5">
      <c r="A109" s="213">
        <v>3</v>
      </c>
      <c r="B109" s="214" t="s">
        <v>1942</v>
      </c>
      <c r="C109" s="208" t="s">
        <v>1941</v>
      </c>
      <c r="D109" s="208">
        <v>5</v>
      </c>
      <c r="E109" s="460">
        <v>0</v>
      </c>
      <c r="F109" s="207">
        <f t="shared" si="5"/>
        <v>0</v>
      </c>
      <c r="J109" s="185">
        <v>250</v>
      </c>
      <c r="K109" s="186">
        <v>0.7</v>
      </c>
    </row>
    <row r="110" spans="1:11" s="186" customFormat="1" ht="12.5">
      <c r="A110" s="213">
        <v>4</v>
      </c>
      <c r="B110" s="205" t="s">
        <v>1943</v>
      </c>
      <c r="C110" s="206" t="s">
        <v>1941</v>
      </c>
      <c r="D110" s="206">
        <v>5</v>
      </c>
      <c r="E110" s="460">
        <v>0</v>
      </c>
      <c r="F110" s="207">
        <f t="shared" si="5"/>
        <v>0</v>
      </c>
      <c r="J110" s="185">
        <v>250</v>
      </c>
      <c r="K110" s="186">
        <v>0.7</v>
      </c>
    </row>
    <row r="111" spans="1:11" s="186" customFormat="1" ht="25">
      <c r="A111" s="213">
        <v>5</v>
      </c>
      <c r="B111" s="205" t="s">
        <v>1944</v>
      </c>
      <c r="C111" s="213" t="s">
        <v>1941</v>
      </c>
      <c r="D111" s="221">
        <v>10</v>
      </c>
      <c r="E111" s="468">
        <v>0</v>
      </c>
      <c r="F111" s="225">
        <f t="shared" si="5"/>
        <v>0</v>
      </c>
      <c r="J111" s="185">
        <v>250</v>
      </c>
      <c r="K111" s="186">
        <v>0.7</v>
      </c>
    </row>
    <row r="112" spans="1:11" s="186" customFormat="1" ht="12.5">
      <c r="A112" s="213">
        <v>6</v>
      </c>
      <c r="B112" s="205" t="s">
        <v>1945</v>
      </c>
      <c r="C112" s="206" t="s">
        <v>1941</v>
      </c>
      <c r="D112" s="206">
        <v>45</v>
      </c>
      <c r="E112" s="460">
        <v>0</v>
      </c>
      <c r="F112" s="207">
        <f t="shared" si="5"/>
        <v>0</v>
      </c>
      <c r="J112" s="187"/>
      <c r="K112" s="186">
        <v>0.7</v>
      </c>
    </row>
    <row r="113" spans="1:11" s="186" customFormat="1" ht="14.25" customHeight="1">
      <c r="A113" s="208" t="s">
        <v>385</v>
      </c>
      <c r="B113" s="209" t="s">
        <v>1911</v>
      </c>
      <c r="C113" s="209"/>
      <c r="D113" s="209"/>
      <c r="E113" s="461"/>
      <c r="F113" s="210">
        <f>SUM(F107:F112)</f>
        <v>0</v>
      </c>
      <c r="K113" s="186">
        <v>0.7</v>
      </c>
    </row>
    <row r="114" spans="1:11" s="186" customFormat="1" ht="14.25" customHeight="1">
      <c r="A114" s="208" t="s">
        <v>385</v>
      </c>
      <c r="B114" s="208"/>
      <c r="C114" s="208"/>
      <c r="D114" s="208"/>
      <c r="E114" s="462"/>
      <c r="F114" s="208"/>
      <c r="K114" s="186">
        <v>0.7</v>
      </c>
    </row>
    <row r="115" spans="1:11" s="186" customFormat="1" ht="12.5">
      <c r="A115" s="208" t="s">
        <v>385</v>
      </c>
      <c r="B115" s="208"/>
      <c r="C115" s="208"/>
      <c r="D115" s="208"/>
      <c r="E115" s="462"/>
      <c r="F115" s="208"/>
      <c r="K115" s="186">
        <v>0.7</v>
      </c>
    </row>
    <row r="116" spans="1:11" s="186" customFormat="1" ht="13">
      <c r="A116" s="208" t="s">
        <v>385</v>
      </c>
      <c r="B116" s="212" t="s">
        <v>1853</v>
      </c>
      <c r="C116" s="208"/>
      <c r="D116" s="208"/>
      <c r="E116" s="462"/>
      <c r="F116" s="208"/>
    </row>
    <row r="117" spans="1:11" s="186" customFormat="1" ht="13">
      <c r="A117" s="208"/>
      <c r="B117" s="212"/>
      <c r="C117" s="208"/>
      <c r="D117" s="208"/>
      <c r="E117" s="462"/>
      <c r="F117" s="208"/>
      <c r="J117" s="185">
        <v>300</v>
      </c>
      <c r="K117" s="186">
        <v>0.7</v>
      </c>
    </row>
    <row r="118" spans="1:11" s="186" customFormat="1" ht="25">
      <c r="A118" s="204">
        <v>1</v>
      </c>
      <c r="B118" s="205" t="s">
        <v>1946</v>
      </c>
      <c r="C118" s="213" t="s">
        <v>1941</v>
      </c>
      <c r="D118" s="221">
        <v>8</v>
      </c>
      <c r="E118" s="468">
        <v>0</v>
      </c>
      <c r="F118" s="220">
        <f>D118*E118</f>
        <v>0</v>
      </c>
    </row>
    <row r="119" spans="1:11" s="186" customFormat="1" ht="12.5">
      <c r="A119" s="213">
        <v>2</v>
      </c>
      <c r="B119" s="208" t="s">
        <v>1963</v>
      </c>
      <c r="C119" s="208" t="s">
        <v>1941</v>
      </c>
      <c r="D119" s="208">
        <v>4</v>
      </c>
      <c r="E119" s="468">
        <v>0</v>
      </c>
      <c r="F119" s="220">
        <f>D119*E119</f>
        <v>0</v>
      </c>
    </row>
    <row r="120" spans="1:11" s="186" customFormat="1" ht="12.5">
      <c r="A120" s="208"/>
      <c r="B120" s="209" t="s">
        <v>1911</v>
      </c>
      <c r="C120" s="209"/>
      <c r="D120" s="209"/>
      <c r="E120" s="461"/>
      <c r="F120" s="210">
        <f>SUM(F118:F119)</f>
        <v>0</v>
      </c>
    </row>
    <row r="121" spans="1:11" s="186" customFormat="1" ht="12.5">
      <c r="E121" s="471"/>
    </row>
    <row r="122" spans="1:11" s="190" customFormat="1" ht="13">
      <c r="E122" s="472"/>
      <c r="K122" s="176"/>
    </row>
    <row r="123" spans="1:11" s="190" customFormat="1" ht="15.5">
      <c r="B123" s="433" t="s">
        <v>2204</v>
      </c>
      <c r="E123" s="472"/>
      <c r="F123" s="434">
        <f>F60+F69+F77+F97+F103+F113+F120</f>
        <v>0</v>
      </c>
      <c r="K123" s="176"/>
    </row>
    <row r="124" spans="1:11" s="190" customFormat="1" ht="13">
      <c r="K124" s="176"/>
    </row>
    <row r="125" spans="1:11" s="190" customFormat="1" ht="13">
      <c r="K125" s="176"/>
    </row>
    <row r="126" spans="1:11" s="190" customFormat="1" ht="13">
      <c r="K126" s="176"/>
    </row>
    <row r="127" spans="1:11" s="190" customFormat="1" ht="13">
      <c r="K127" s="176"/>
    </row>
    <row r="128" spans="1:11">
      <c r="K128" s="188"/>
    </row>
    <row r="129" spans="11:11">
      <c r="K129" s="188"/>
    </row>
    <row r="130" spans="11:11">
      <c r="K130" s="188"/>
    </row>
    <row r="131" spans="11:11">
      <c r="K131" s="188"/>
    </row>
    <row r="132" spans="11:11">
      <c r="K132" s="188"/>
    </row>
    <row r="133" spans="11:11">
      <c r="K133" s="188"/>
    </row>
    <row r="134" spans="11:11">
      <c r="K134" s="188"/>
    </row>
    <row r="135" spans="11:11">
      <c r="K135" s="188"/>
    </row>
    <row r="136" spans="11:11">
      <c r="K136" s="188"/>
    </row>
    <row r="137" spans="11:11">
      <c r="K137" s="188"/>
    </row>
    <row r="138" spans="11:11">
      <c r="K138" s="188"/>
    </row>
    <row r="139" spans="11:11">
      <c r="K139" s="188"/>
    </row>
    <row r="140" spans="11:11">
      <c r="K140" s="188"/>
    </row>
    <row r="141" spans="11:11">
      <c r="K141" s="188"/>
    </row>
    <row r="142" spans="11:11">
      <c r="K142" s="188"/>
    </row>
    <row r="143" spans="11:11">
      <c r="K143" s="188"/>
    </row>
    <row r="144" spans="11:11">
      <c r="K144" s="188"/>
    </row>
    <row r="145" spans="11:11">
      <c r="K145" s="188"/>
    </row>
    <row r="146" spans="11:11">
      <c r="K146" s="188"/>
    </row>
    <row r="147" spans="11:11">
      <c r="K147" s="188"/>
    </row>
    <row r="148" spans="11:11">
      <c r="K148" s="188"/>
    </row>
    <row r="149" spans="11:11">
      <c r="K149" s="188"/>
    </row>
    <row r="150" spans="11:11">
      <c r="K150" s="188"/>
    </row>
    <row r="151" spans="11:11">
      <c r="K151" s="188"/>
    </row>
    <row r="152" spans="11:11">
      <c r="K152" s="188"/>
    </row>
    <row r="153" spans="11:11">
      <c r="K153" s="188"/>
    </row>
    <row r="154" spans="11:11">
      <c r="K154" s="188"/>
    </row>
    <row r="155" spans="11:11">
      <c r="K155" s="188"/>
    </row>
    <row r="156" spans="11:11">
      <c r="K156" s="188"/>
    </row>
    <row r="157" spans="11:11">
      <c r="K157" s="188"/>
    </row>
    <row r="158" spans="11:11">
      <c r="K158" s="188"/>
    </row>
    <row r="159" spans="11:11">
      <c r="K159" s="188"/>
    </row>
    <row r="160" spans="11:11">
      <c r="K160" s="188"/>
    </row>
    <row r="161" spans="11:11">
      <c r="K161" s="188"/>
    </row>
    <row r="162" spans="11:11">
      <c r="K162" s="188"/>
    </row>
    <row r="163" spans="11:11">
      <c r="K163" s="188"/>
    </row>
    <row r="164" spans="11:11">
      <c r="K164" s="188"/>
    </row>
    <row r="165" spans="11:11">
      <c r="K165" s="188"/>
    </row>
    <row r="166" spans="11:11">
      <c r="K166" s="188"/>
    </row>
    <row r="167" spans="11:11">
      <c r="K167" s="188"/>
    </row>
    <row r="168" spans="11:11">
      <c r="K168" s="188"/>
    </row>
    <row r="169" spans="11:11">
      <c r="K169" s="188"/>
    </row>
    <row r="170" spans="11:11">
      <c r="K170" s="188"/>
    </row>
    <row r="171" spans="11:11">
      <c r="K171" s="188"/>
    </row>
    <row r="172" spans="11:11">
      <c r="K172" s="188"/>
    </row>
    <row r="173" spans="11:11">
      <c r="K173" s="188"/>
    </row>
    <row r="174" spans="11:11">
      <c r="K174" s="188"/>
    </row>
    <row r="175" spans="11:11">
      <c r="K175" s="188"/>
    </row>
    <row r="176" spans="11:11">
      <c r="K176" s="188"/>
    </row>
    <row r="177" spans="11:11">
      <c r="K177" s="188"/>
    </row>
    <row r="178" spans="11:11">
      <c r="K178" s="188"/>
    </row>
    <row r="179" spans="11:11">
      <c r="K179" s="188"/>
    </row>
    <row r="180" spans="11:11">
      <c r="K180" s="188"/>
    </row>
    <row r="181" spans="11:11">
      <c r="K181" s="188"/>
    </row>
    <row r="182" spans="11:11">
      <c r="K182" s="188"/>
    </row>
    <row r="183" spans="11:11">
      <c r="K183" s="188"/>
    </row>
    <row r="184" spans="11:11">
      <c r="K184" s="188"/>
    </row>
    <row r="185" spans="11:11">
      <c r="K185" s="188"/>
    </row>
    <row r="186" spans="11:11">
      <c r="K186" s="188"/>
    </row>
    <row r="187" spans="11:11">
      <c r="K187" s="188"/>
    </row>
    <row r="188" spans="11:11">
      <c r="K188" s="188"/>
    </row>
    <row r="189" spans="11:11">
      <c r="K189" s="188"/>
    </row>
    <row r="190" spans="11:11">
      <c r="K190" s="188"/>
    </row>
    <row r="191" spans="11:11">
      <c r="K191" s="188"/>
    </row>
    <row r="192" spans="11:11">
      <c r="K192" s="188"/>
    </row>
    <row r="193" spans="11:11">
      <c r="K193" s="188"/>
    </row>
    <row r="194" spans="11:11">
      <c r="K194" s="188"/>
    </row>
    <row r="195" spans="11:11">
      <c r="K195" s="188"/>
    </row>
    <row r="196" spans="11:11">
      <c r="K196" s="188"/>
    </row>
    <row r="197" spans="11:11">
      <c r="K197" s="188"/>
    </row>
    <row r="198" spans="11:11">
      <c r="K198" s="188"/>
    </row>
    <row r="199" spans="11:11">
      <c r="K199" s="188"/>
    </row>
    <row r="200" spans="11:11">
      <c r="K200" s="188"/>
    </row>
    <row r="201" spans="11:11">
      <c r="K201" s="188"/>
    </row>
    <row r="202" spans="11:11">
      <c r="K202" s="188"/>
    </row>
    <row r="203" spans="11:11">
      <c r="K203" s="188"/>
    </row>
    <row r="204" spans="11:11">
      <c r="K204" s="188"/>
    </row>
    <row r="205" spans="11:11">
      <c r="K205" s="188"/>
    </row>
    <row r="206" spans="11:11">
      <c r="K206" s="188"/>
    </row>
    <row r="207" spans="11:11">
      <c r="K207" s="188"/>
    </row>
    <row r="208" spans="11:11">
      <c r="K208" s="188"/>
    </row>
    <row r="209" spans="11:11">
      <c r="K209" s="188"/>
    </row>
    <row r="210" spans="11:11">
      <c r="K210" s="188"/>
    </row>
    <row r="211" spans="11:11">
      <c r="K211" s="188"/>
    </row>
    <row r="212" spans="11:11">
      <c r="K212" s="188"/>
    </row>
    <row r="213" spans="11:11">
      <c r="K213" s="188"/>
    </row>
    <row r="214" spans="11:11">
      <c r="K214" s="188"/>
    </row>
    <row r="215" spans="11:11">
      <c r="K215" s="188"/>
    </row>
    <row r="216" spans="11:11">
      <c r="K216" s="188"/>
    </row>
    <row r="217" spans="11:11">
      <c r="K217" s="188"/>
    </row>
    <row r="218" spans="11:11">
      <c r="K218" s="188"/>
    </row>
    <row r="219" spans="11:11">
      <c r="K219" s="188"/>
    </row>
    <row r="220" spans="11:11">
      <c r="K220" s="188"/>
    </row>
    <row r="221" spans="11:11">
      <c r="K221" s="188"/>
    </row>
    <row r="222" spans="11:11">
      <c r="K222" s="188"/>
    </row>
    <row r="223" spans="11:11">
      <c r="K223" s="188"/>
    </row>
    <row r="224" spans="11:11">
      <c r="K224" s="188"/>
    </row>
    <row r="225" spans="11:11">
      <c r="K225" s="188"/>
    </row>
    <row r="226" spans="11:11">
      <c r="K226" s="188"/>
    </row>
    <row r="227" spans="11:11">
      <c r="K227" s="188"/>
    </row>
  </sheetData>
  <sheetProtection password="CD92" sheet="1" objects="1" scenarios="1" selectLockedCells="1"/>
  <pageMargins left="0.39370078740157483" right="0.39370078740157483" top="0.39370078740157483" bottom="0.39370078740157483" header="0.51181102362204722" footer="0.31496062992125984"/>
  <pageSetup paperSize="9" orientation="portrait" r:id="rId1"/>
  <headerFooter>
    <oddFooter>&amp;C&amp;C&amp;P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/>
  </sheetPr>
  <dimension ref="A1:BH221"/>
  <sheetViews>
    <sheetView topLeftCell="A169" workbookViewId="0">
      <selection activeCell="F213" sqref="F213"/>
    </sheetView>
  </sheetViews>
  <sheetFormatPr defaultRowHeight="12.5" outlineLevelRow="1"/>
  <cols>
    <col min="1" max="1" width="4.1796875" style="29" customWidth="1"/>
    <col min="2" max="2" width="14.36328125" style="46" customWidth="1"/>
    <col min="3" max="3" width="38.1796875" style="46" customWidth="1"/>
    <col min="4" max="4" width="4.453125" style="29" customWidth="1"/>
    <col min="5" max="5" width="10.453125" style="29" customWidth="1"/>
    <col min="6" max="6" width="9.81640625" style="29" customWidth="1"/>
    <col min="7" max="7" width="12.6328125" style="29" customWidth="1"/>
    <col min="8" max="13" width="0" style="29" hidden="1" customWidth="1"/>
    <col min="14" max="17" width="8.7265625" style="29"/>
    <col min="18" max="21" width="0" style="29" hidden="1" customWidth="1"/>
    <col min="22" max="28" width="8.7265625" style="29"/>
    <col min="29" max="39" width="0" style="29" hidden="1" customWidth="1"/>
    <col min="40" max="52" width="8.7265625" style="29"/>
    <col min="53" max="53" width="73.26953125" style="29" customWidth="1"/>
    <col min="54" max="16384" width="8.7265625" style="29"/>
  </cols>
  <sheetData>
    <row r="1" spans="1:60" ht="15.75" customHeight="1">
      <c r="A1" s="541" t="s">
        <v>67</v>
      </c>
      <c r="B1" s="541"/>
      <c r="C1" s="541"/>
      <c r="D1" s="541"/>
      <c r="E1" s="541"/>
      <c r="F1" s="541"/>
      <c r="G1" s="541"/>
      <c r="H1"/>
      <c r="I1"/>
      <c r="J1"/>
      <c r="K1"/>
      <c r="L1"/>
      <c r="M1"/>
      <c r="N1"/>
      <c r="O1"/>
      <c r="P1"/>
      <c r="Q1"/>
      <c r="AE1" s="29" t="s">
        <v>68</v>
      </c>
    </row>
    <row r="2" spans="1:60" ht="25" customHeight="1">
      <c r="A2" s="233" t="s">
        <v>69</v>
      </c>
      <c r="B2" s="319"/>
      <c r="C2" s="542" t="s">
        <v>2188</v>
      </c>
      <c r="D2" s="543"/>
      <c r="E2" s="543"/>
      <c r="F2" s="543"/>
      <c r="G2" s="544"/>
      <c r="H2"/>
      <c r="I2"/>
      <c r="J2"/>
      <c r="K2"/>
      <c r="L2"/>
      <c r="M2"/>
      <c r="N2"/>
      <c r="O2"/>
      <c r="P2"/>
      <c r="Q2"/>
      <c r="AE2" s="29" t="s">
        <v>70</v>
      </c>
    </row>
    <row r="3" spans="1:60" ht="25" customHeight="1">
      <c r="A3" s="233" t="s">
        <v>71</v>
      </c>
      <c r="B3" s="319"/>
      <c r="C3" s="542" t="s">
        <v>1453</v>
      </c>
      <c r="D3" s="543"/>
      <c r="E3" s="543"/>
      <c r="F3" s="543"/>
      <c r="G3" s="544"/>
      <c r="H3"/>
      <c r="I3"/>
      <c r="J3"/>
      <c r="K3"/>
      <c r="L3"/>
      <c r="M3"/>
      <c r="N3"/>
      <c r="O3"/>
      <c r="P3"/>
      <c r="Q3"/>
      <c r="AE3" s="29" t="s">
        <v>72</v>
      </c>
    </row>
    <row r="4" spans="1:60" ht="25" hidden="1" customHeight="1">
      <c r="A4" s="233" t="s">
        <v>73</v>
      </c>
      <c r="B4" s="319"/>
      <c r="C4" s="542"/>
      <c r="D4" s="543"/>
      <c r="E4" s="543"/>
      <c r="F4" s="543"/>
      <c r="G4" s="544"/>
      <c r="H4"/>
      <c r="I4"/>
      <c r="J4"/>
      <c r="K4"/>
      <c r="L4"/>
      <c r="M4"/>
      <c r="N4"/>
      <c r="O4"/>
      <c r="P4"/>
      <c r="Q4"/>
      <c r="AE4" s="29" t="s">
        <v>74</v>
      </c>
    </row>
    <row r="5" spans="1:60" ht="14.5" hidden="1" customHeight="1">
      <c r="A5" s="234" t="s">
        <v>75</v>
      </c>
      <c r="B5" s="235"/>
      <c r="C5" s="236"/>
      <c r="D5" s="237"/>
      <c r="E5" s="237"/>
      <c r="F5" s="237"/>
      <c r="G5" s="238"/>
      <c r="H5"/>
      <c r="I5"/>
      <c r="J5"/>
      <c r="K5"/>
      <c r="L5"/>
      <c r="M5"/>
      <c r="N5"/>
      <c r="O5"/>
      <c r="P5"/>
      <c r="Q5"/>
      <c r="AE5" s="29" t="s">
        <v>76</v>
      </c>
    </row>
    <row r="6" spans="1:60" ht="14.5">
      <c r="A6"/>
      <c r="B6" s="239"/>
      <c r="C6" s="239"/>
      <c r="D6"/>
      <c r="E6"/>
      <c r="F6"/>
      <c r="G6"/>
      <c r="H6"/>
      <c r="I6"/>
      <c r="J6"/>
      <c r="K6"/>
      <c r="L6"/>
      <c r="M6"/>
      <c r="N6"/>
      <c r="O6"/>
      <c r="P6"/>
      <c r="Q6"/>
    </row>
    <row r="7" spans="1:60" ht="43.5">
      <c r="A7" s="240" t="s">
        <v>77</v>
      </c>
      <c r="B7" s="241" t="s">
        <v>78</v>
      </c>
      <c r="C7" s="241" t="s">
        <v>79</v>
      </c>
      <c r="D7" s="240" t="s">
        <v>80</v>
      </c>
      <c r="E7" s="240" t="s">
        <v>81</v>
      </c>
      <c r="F7" s="242" t="s">
        <v>82</v>
      </c>
      <c r="G7" s="240" t="s">
        <v>63</v>
      </c>
      <c r="H7" s="311" t="s">
        <v>83</v>
      </c>
      <c r="I7" s="311" t="s">
        <v>84</v>
      </c>
      <c r="J7" s="311" t="s">
        <v>85</v>
      </c>
      <c r="K7" s="311" t="s">
        <v>86</v>
      </c>
      <c r="L7" s="311" t="s">
        <v>87</v>
      </c>
      <c r="M7" s="311" t="s">
        <v>88</v>
      </c>
      <c r="N7" s="311" t="s">
        <v>89</v>
      </c>
      <c r="O7" s="311" t="s">
        <v>90</v>
      </c>
      <c r="P7" s="311" t="s">
        <v>91</v>
      </c>
      <c r="Q7" s="311" t="s">
        <v>92</v>
      </c>
      <c r="R7" s="30" t="s">
        <v>93</v>
      </c>
      <c r="S7" s="30" t="s">
        <v>94</v>
      </c>
      <c r="T7" s="30" t="s">
        <v>95</v>
      </c>
      <c r="U7" s="30" t="s">
        <v>96</v>
      </c>
    </row>
    <row r="8" spans="1:60" ht="14.5">
      <c r="A8" s="243" t="s">
        <v>97</v>
      </c>
      <c r="B8" s="244" t="s">
        <v>438</v>
      </c>
      <c r="C8" s="245" t="s">
        <v>1240</v>
      </c>
      <c r="D8" s="312"/>
      <c r="E8" s="247"/>
      <c r="F8" s="248"/>
      <c r="G8" s="248">
        <f>SUMIF(AE9:AE10,"&lt;&gt;NOR",G9:G10)</f>
        <v>0</v>
      </c>
      <c r="H8" s="248"/>
      <c r="I8" s="248">
        <f>SUM(I9:I10)</f>
        <v>0</v>
      </c>
      <c r="J8" s="248"/>
      <c r="K8" s="248">
        <f>SUM(K9:K10)</f>
        <v>0</v>
      </c>
      <c r="L8" s="248"/>
      <c r="M8" s="248">
        <f>SUM(M9:M10)</f>
        <v>0</v>
      </c>
      <c r="N8" s="312"/>
      <c r="O8" s="312">
        <f>SUM(O9:O10)</f>
        <v>1.7229999999999999E-2</v>
      </c>
      <c r="P8" s="312"/>
      <c r="Q8" s="312">
        <f>SUM(Q9:Q10)</f>
        <v>0</v>
      </c>
      <c r="R8" s="32"/>
      <c r="S8" s="32"/>
      <c r="T8" s="31"/>
      <c r="U8" s="32" t="e">
        <f>SUM(U9:U27)</f>
        <v>#REF!</v>
      </c>
      <c r="AE8" s="29" t="s">
        <v>98</v>
      </c>
    </row>
    <row r="9" spans="1:60" ht="20" outlineLevel="1">
      <c r="A9" s="249">
        <v>1</v>
      </c>
      <c r="B9" s="250" t="s">
        <v>1970</v>
      </c>
      <c r="C9" s="251" t="s">
        <v>2062</v>
      </c>
      <c r="D9" s="313" t="s">
        <v>121</v>
      </c>
      <c r="E9" s="253">
        <v>0.44000000000000006</v>
      </c>
      <c r="F9" s="320">
        <v>0</v>
      </c>
      <c r="G9" s="254">
        <f>ROUND(E9*F9,2)</f>
        <v>0</v>
      </c>
      <c r="H9" s="254"/>
      <c r="I9" s="254">
        <f>ROUND(E9*H9,2)</f>
        <v>0</v>
      </c>
      <c r="J9" s="254"/>
      <c r="K9" s="254">
        <f>ROUND(E9*J9,2)</f>
        <v>0</v>
      </c>
      <c r="L9" s="254">
        <v>15</v>
      </c>
      <c r="M9" s="254">
        <f>G9*(1+L9/100)</f>
        <v>0</v>
      </c>
      <c r="N9" s="313">
        <v>3.916E-2</v>
      </c>
      <c r="O9" s="313">
        <f>ROUND(E9*N9,5)</f>
        <v>1.7229999999999999E-2</v>
      </c>
      <c r="P9" s="313">
        <v>0</v>
      </c>
      <c r="Q9" s="313">
        <f>ROUND(E9*P9,5)</f>
        <v>0</v>
      </c>
      <c r="R9" s="34"/>
      <c r="S9" s="34"/>
      <c r="T9" s="36">
        <v>0.49748999999999999</v>
      </c>
      <c r="U9" s="34" t="e">
        <f>ROUND(#REF!*T9,2)</f>
        <v>#REF!</v>
      </c>
      <c r="V9" s="37"/>
      <c r="W9" s="37"/>
      <c r="X9" s="37"/>
      <c r="Y9" s="37"/>
      <c r="Z9" s="37"/>
      <c r="AA9" s="37"/>
      <c r="AB9" s="37"/>
      <c r="AC9" s="37"/>
      <c r="AD9" s="37"/>
      <c r="AE9" s="37" t="s">
        <v>102</v>
      </c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</row>
    <row r="10" spans="1:60" outlineLevel="1">
      <c r="A10" s="249"/>
      <c r="B10" s="250"/>
      <c r="C10" s="314" t="s">
        <v>2063</v>
      </c>
      <c r="D10" s="315"/>
      <c r="E10" s="316">
        <v>0.44</v>
      </c>
      <c r="F10" s="254"/>
      <c r="G10" s="254"/>
      <c r="H10" s="254"/>
      <c r="I10" s="254"/>
      <c r="J10" s="254"/>
      <c r="K10" s="254"/>
      <c r="L10" s="254"/>
      <c r="M10" s="254"/>
      <c r="N10" s="313"/>
      <c r="O10" s="313"/>
      <c r="P10" s="313"/>
      <c r="Q10" s="313"/>
      <c r="R10" s="34"/>
      <c r="S10" s="34"/>
      <c r="T10" s="36"/>
      <c r="U10" s="34"/>
      <c r="V10" s="37"/>
      <c r="W10" s="37"/>
      <c r="X10" s="37"/>
      <c r="Y10" s="37"/>
      <c r="Z10" s="37"/>
      <c r="AA10" s="37"/>
      <c r="AB10" s="37"/>
      <c r="AC10" s="37"/>
      <c r="AD10" s="37"/>
      <c r="AE10" s="37" t="s">
        <v>104</v>
      </c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8" t="e">
        <f>#REF!</f>
        <v>#REF!</v>
      </c>
      <c r="BB10" s="37"/>
      <c r="BC10" s="37"/>
      <c r="BD10" s="37"/>
      <c r="BE10" s="37"/>
      <c r="BF10" s="37"/>
      <c r="BG10" s="37"/>
      <c r="BH10" s="37"/>
    </row>
    <row r="11" spans="1:60" ht="14.5" outlineLevel="1">
      <c r="A11" s="255" t="s">
        <v>97</v>
      </c>
      <c r="B11" s="256" t="s">
        <v>62</v>
      </c>
      <c r="C11" s="257" t="s">
        <v>61</v>
      </c>
      <c r="D11" s="317"/>
      <c r="E11" s="259"/>
      <c r="F11" s="260"/>
      <c r="G11" s="260">
        <f>SUMIF(AE12:AE30,"&lt;&gt;NOR",G12:G30)</f>
        <v>0</v>
      </c>
      <c r="H11" s="260"/>
      <c r="I11" s="260">
        <f>SUM(I12:I30)</f>
        <v>0</v>
      </c>
      <c r="J11" s="260"/>
      <c r="K11" s="260">
        <f>SUM(K12:K30)</f>
        <v>0</v>
      </c>
      <c r="L11" s="260"/>
      <c r="M11" s="260">
        <f>SUM(M12:M30)</f>
        <v>0</v>
      </c>
      <c r="N11" s="317"/>
      <c r="O11" s="317">
        <f>SUM(O12:O30)</f>
        <v>1.0724499999999999</v>
      </c>
      <c r="P11" s="317"/>
      <c r="Q11" s="317">
        <f>SUM(Q12:Q30)</f>
        <v>0</v>
      </c>
      <c r="R11" s="34"/>
      <c r="S11" s="34"/>
      <c r="T11" s="36">
        <v>4.8899999999999997</v>
      </c>
      <c r="U11" s="34" t="e">
        <f>ROUND(#REF!*T11,2)</f>
        <v>#REF!</v>
      </c>
      <c r="V11" s="37"/>
      <c r="W11" s="37"/>
      <c r="X11" s="37"/>
      <c r="Y11" s="37"/>
      <c r="Z11" s="37"/>
      <c r="AA11" s="37"/>
      <c r="AB11" s="37"/>
      <c r="AC11" s="37"/>
      <c r="AD11" s="37"/>
      <c r="AE11" s="37" t="s">
        <v>102</v>
      </c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</row>
    <row r="12" spans="1:60" ht="20" outlineLevel="1">
      <c r="A12" s="249">
        <v>2</v>
      </c>
      <c r="B12" s="250" t="s">
        <v>99</v>
      </c>
      <c r="C12" s="251" t="s">
        <v>100</v>
      </c>
      <c r="D12" s="313" t="s">
        <v>101</v>
      </c>
      <c r="E12" s="253">
        <v>1</v>
      </c>
      <c r="F12" s="320">
        <f>H12+J12</f>
        <v>0</v>
      </c>
      <c r="G12" s="254">
        <f>ROUND(E12*F12,2)</f>
        <v>0</v>
      </c>
      <c r="H12" s="254"/>
      <c r="I12" s="254">
        <f>ROUND(E12*H12,2)</f>
        <v>0</v>
      </c>
      <c r="J12" s="254"/>
      <c r="K12" s="254">
        <f>ROUND(E12*J12,2)</f>
        <v>0</v>
      </c>
      <c r="L12" s="254">
        <v>15</v>
      </c>
      <c r="M12" s="254">
        <f>G12*(1+L12/100)</f>
        <v>0</v>
      </c>
      <c r="N12" s="313">
        <v>9.2160000000000006E-2</v>
      </c>
      <c r="O12" s="313">
        <f>ROUND(E12*N12,5)</f>
        <v>9.2160000000000006E-2</v>
      </c>
      <c r="P12" s="313">
        <v>0</v>
      </c>
      <c r="Q12" s="313">
        <f>ROUND(E12*P12,5)</f>
        <v>0</v>
      </c>
      <c r="R12" s="34"/>
      <c r="S12" s="34"/>
      <c r="T12" s="36"/>
      <c r="U12" s="34"/>
      <c r="V12" s="37"/>
      <c r="W12" s="37"/>
      <c r="X12" s="37"/>
      <c r="Y12" s="37"/>
      <c r="Z12" s="37"/>
      <c r="AA12" s="37"/>
      <c r="AB12" s="37"/>
      <c r="AC12" s="37"/>
      <c r="AD12" s="37"/>
      <c r="AE12" s="37" t="s">
        <v>104</v>
      </c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8" t="e">
        <f>#REF!</f>
        <v>#REF!</v>
      </c>
      <c r="BB12" s="37"/>
      <c r="BC12" s="37"/>
      <c r="BD12" s="37"/>
      <c r="BE12" s="37"/>
      <c r="BF12" s="37"/>
      <c r="BG12" s="37"/>
      <c r="BH12" s="37"/>
    </row>
    <row r="13" spans="1:60" outlineLevel="1">
      <c r="A13" s="249"/>
      <c r="B13" s="250"/>
      <c r="C13" s="536" t="s">
        <v>103</v>
      </c>
      <c r="D13" s="537"/>
      <c r="E13" s="538"/>
      <c r="F13" s="539"/>
      <c r="G13" s="540"/>
      <c r="H13" s="254"/>
      <c r="I13" s="254"/>
      <c r="J13" s="254"/>
      <c r="K13" s="254"/>
      <c r="L13" s="254"/>
      <c r="M13" s="254"/>
      <c r="N13" s="313"/>
      <c r="O13" s="313"/>
      <c r="P13" s="313"/>
      <c r="Q13" s="313"/>
      <c r="R13" s="34"/>
      <c r="S13" s="34"/>
      <c r="T13" s="36"/>
      <c r="U13" s="34"/>
      <c r="V13" s="37"/>
      <c r="W13" s="37"/>
      <c r="X13" s="37"/>
      <c r="Y13" s="37"/>
      <c r="Z13" s="37"/>
      <c r="AA13" s="37"/>
      <c r="AB13" s="37"/>
      <c r="AC13" s="37"/>
      <c r="AD13" s="37"/>
      <c r="AE13" s="37" t="s">
        <v>109</v>
      </c>
      <c r="AF13" s="37">
        <v>0</v>
      </c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</row>
    <row r="14" spans="1:60" ht="20" outlineLevel="1">
      <c r="A14" s="249">
        <v>3</v>
      </c>
      <c r="B14" s="250" t="s">
        <v>114</v>
      </c>
      <c r="C14" s="251" t="s">
        <v>115</v>
      </c>
      <c r="D14" s="313" t="s">
        <v>116</v>
      </c>
      <c r="E14" s="253">
        <v>0.10123749999999999</v>
      </c>
      <c r="F14" s="320">
        <f>H14+J14</f>
        <v>0</v>
      </c>
      <c r="G14" s="254">
        <f>ROUND(E14*F14,2)</f>
        <v>0</v>
      </c>
      <c r="H14" s="254"/>
      <c r="I14" s="254">
        <f>ROUND(E14*H14,2)</f>
        <v>0</v>
      </c>
      <c r="J14" s="254"/>
      <c r="K14" s="254">
        <f>ROUND(E14*J14,2)</f>
        <v>0</v>
      </c>
      <c r="L14" s="254">
        <v>15</v>
      </c>
      <c r="M14" s="254">
        <f>G14*(1+L14/100)</f>
        <v>0</v>
      </c>
      <c r="N14" s="313">
        <v>1.62836</v>
      </c>
      <c r="O14" s="313">
        <f>ROUND(E14*N14,5)</f>
        <v>0.16485</v>
      </c>
      <c r="P14" s="313">
        <v>0</v>
      </c>
      <c r="Q14" s="313">
        <f>ROUND(E14*P14,5)</f>
        <v>0</v>
      </c>
      <c r="R14" s="34"/>
      <c r="S14" s="34"/>
      <c r="T14" s="36">
        <v>0.23702999999999999</v>
      </c>
      <c r="U14" s="34" t="e">
        <f>ROUND(#REF!*T14,2)</f>
        <v>#REF!</v>
      </c>
      <c r="V14" s="37"/>
      <c r="W14" s="37"/>
      <c r="X14" s="37"/>
      <c r="Y14" s="37"/>
      <c r="Z14" s="37"/>
      <c r="AA14" s="37"/>
      <c r="AB14" s="37"/>
      <c r="AC14" s="37"/>
      <c r="AD14" s="37"/>
      <c r="AE14" s="37" t="s">
        <v>102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</row>
    <row r="15" spans="1:60" outlineLevel="1">
      <c r="A15" s="249"/>
      <c r="B15" s="250"/>
      <c r="C15" s="536" t="s">
        <v>117</v>
      </c>
      <c r="D15" s="537"/>
      <c r="E15" s="538"/>
      <c r="F15" s="539"/>
      <c r="G15" s="540"/>
      <c r="H15" s="254"/>
      <c r="I15" s="254"/>
      <c r="J15" s="254"/>
      <c r="K15" s="254"/>
      <c r="L15" s="254"/>
      <c r="M15" s="254"/>
      <c r="N15" s="313"/>
      <c r="O15" s="313"/>
      <c r="P15" s="313"/>
      <c r="Q15" s="313"/>
      <c r="R15" s="34"/>
      <c r="S15" s="34"/>
      <c r="T15" s="36"/>
      <c r="U15" s="34"/>
      <c r="V15" s="37"/>
      <c r="W15" s="37"/>
      <c r="X15" s="37"/>
      <c r="Y15" s="37"/>
      <c r="Z15" s="37"/>
      <c r="AA15" s="37"/>
      <c r="AB15" s="37"/>
      <c r="AC15" s="37"/>
      <c r="AD15" s="37"/>
      <c r="AE15" s="37" t="s">
        <v>104</v>
      </c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8" t="e">
        <f>#REF!</f>
        <v>#REF!</v>
      </c>
      <c r="BB15" s="37"/>
      <c r="BC15" s="37"/>
      <c r="BD15" s="37"/>
      <c r="BE15" s="37"/>
      <c r="BF15" s="37"/>
      <c r="BG15" s="37"/>
      <c r="BH15" s="37"/>
    </row>
    <row r="16" spans="1:60" outlineLevel="1">
      <c r="A16" s="249"/>
      <c r="B16" s="250"/>
      <c r="C16" s="314" t="s">
        <v>1454</v>
      </c>
      <c r="D16" s="315"/>
      <c r="E16" s="316">
        <v>0.10123749999999999</v>
      </c>
      <c r="F16" s="254"/>
      <c r="G16" s="254"/>
      <c r="H16" s="254"/>
      <c r="I16" s="254"/>
      <c r="J16" s="254"/>
      <c r="K16" s="254"/>
      <c r="L16" s="254"/>
      <c r="M16" s="254"/>
      <c r="N16" s="313"/>
      <c r="O16" s="313"/>
      <c r="P16" s="313"/>
      <c r="Q16" s="313"/>
      <c r="R16" s="34"/>
      <c r="S16" s="34"/>
      <c r="T16" s="36">
        <v>0.69</v>
      </c>
      <c r="U16" s="34" t="e">
        <f>ROUND(#REF!*T16,2)</f>
        <v>#REF!</v>
      </c>
      <c r="V16" s="37"/>
      <c r="W16" s="37"/>
      <c r="X16" s="37"/>
      <c r="Y16" s="37"/>
      <c r="Z16" s="37"/>
      <c r="AA16" s="37"/>
      <c r="AB16" s="37"/>
      <c r="AC16" s="37"/>
      <c r="AD16" s="37"/>
      <c r="AE16" s="37" t="s">
        <v>102</v>
      </c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</row>
    <row r="17" spans="1:60" ht="20" outlineLevel="1">
      <c r="A17" s="249">
        <v>4</v>
      </c>
      <c r="B17" s="250" t="s">
        <v>1455</v>
      </c>
      <c r="C17" s="251" t="s">
        <v>1456</v>
      </c>
      <c r="D17" s="313" t="s">
        <v>101</v>
      </c>
      <c r="E17" s="253">
        <v>1</v>
      </c>
      <c r="F17" s="320">
        <f>H17+J17</f>
        <v>0</v>
      </c>
      <c r="G17" s="254">
        <f>ROUND(E17*F17,2)</f>
        <v>0</v>
      </c>
      <c r="H17" s="254"/>
      <c r="I17" s="254">
        <f>ROUND(E17*H17,2)</f>
        <v>0</v>
      </c>
      <c r="J17" s="254"/>
      <c r="K17" s="254">
        <f>ROUND(E17*J17,2)</f>
        <v>0</v>
      </c>
      <c r="L17" s="254">
        <v>15</v>
      </c>
      <c r="M17" s="254">
        <f>G17*(1+L17/100)</f>
        <v>0</v>
      </c>
      <c r="N17" s="313">
        <v>1.8880000000000001E-2</v>
      </c>
      <c r="O17" s="313">
        <f>ROUND(E17*N17,5)</f>
        <v>1.8880000000000001E-2</v>
      </c>
      <c r="P17" s="313">
        <v>0</v>
      </c>
      <c r="Q17" s="313">
        <f>ROUND(E17*P17,5)</f>
        <v>0</v>
      </c>
      <c r="R17" s="34"/>
      <c r="S17" s="34"/>
      <c r="T17" s="36"/>
      <c r="U17" s="34"/>
      <c r="V17" s="37"/>
      <c r="W17" s="37"/>
      <c r="X17" s="37"/>
      <c r="Y17" s="37"/>
      <c r="Z17" s="37"/>
      <c r="AA17" s="37"/>
      <c r="AB17" s="37"/>
      <c r="AC17" s="37"/>
      <c r="AD17" s="37"/>
      <c r="AE17" s="37" t="s">
        <v>104</v>
      </c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8" t="e">
        <f>#REF!</f>
        <v>#REF!</v>
      </c>
      <c r="BB17" s="37"/>
      <c r="BC17" s="37"/>
      <c r="BD17" s="37"/>
      <c r="BE17" s="37"/>
      <c r="BF17" s="37"/>
      <c r="BG17" s="37"/>
      <c r="BH17" s="37"/>
    </row>
    <row r="18" spans="1:60" outlineLevel="1">
      <c r="A18" s="249"/>
      <c r="B18" s="250"/>
      <c r="C18" s="536" t="s">
        <v>1457</v>
      </c>
      <c r="D18" s="537"/>
      <c r="E18" s="538"/>
      <c r="F18" s="539"/>
      <c r="G18" s="540"/>
      <c r="H18" s="254"/>
      <c r="I18" s="254"/>
      <c r="J18" s="254"/>
      <c r="K18" s="254"/>
      <c r="L18" s="254"/>
      <c r="M18" s="254"/>
      <c r="N18" s="313"/>
      <c r="O18" s="313"/>
      <c r="P18" s="313"/>
      <c r="Q18" s="313"/>
      <c r="R18" s="34"/>
      <c r="S18" s="34"/>
      <c r="T18" s="36"/>
      <c r="U18" s="34"/>
      <c r="V18" s="37"/>
      <c r="W18" s="37"/>
      <c r="X18" s="37"/>
      <c r="Y18" s="37"/>
      <c r="Z18" s="37"/>
      <c r="AA18" s="37"/>
      <c r="AB18" s="37"/>
      <c r="AC18" s="37"/>
      <c r="AD18" s="37"/>
      <c r="AE18" s="37" t="s">
        <v>109</v>
      </c>
      <c r="AF18" s="37">
        <v>0</v>
      </c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</row>
    <row r="19" spans="1:60" ht="20" outlineLevel="1">
      <c r="A19" s="249">
        <v>5</v>
      </c>
      <c r="B19" s="250" t="s">
        <v>124</v>
      </c>
      <c r="C19" s="251" t="s">
        <v>1458</v>
      </c>
      <c r="D19" s="313" t="s">
        <v>121</v>
      </c>
      <c r="E19" s="253">
        <v>1.665</v>
      </c>
      <c r="F19" s="320">
        <f>H19+J19</f>
        <v>0</v>
      </c>
      <c r="G19" s="254">
        <f>ROUND(E19*F19,2)</f>
        <v>0</v>
      </c>
      <c r="H19" s="254"/>
      <c r="I19" s="254">
        <f>ROUND(E19*H19,2)</f>
        <v>0</v>
      </c>
      <c r="J19" s="254"/>
      <c r="K19" s="254">
        <f>ROUND(E19*J19,2)</f>
        <v>0</v>
      </c>
      <c r="L19" s="254">
        <v>15</v>
      </c>
      <c r="M19" s="254">
        <f>G19*(1+L19/100)</f>
        <v>0</v>
      </c>
      <c r="N19" s="313">
        <v>1.2370000000000001E-2</v>
      </c>
      <c r="O19" s="313">
        <f>ROUND(E19*N19,5)</f>
        <v>2.06E-2</v>
      </c>
      <c r="P19" s="313">
        <v>0</v>
      </c>
      <c r="Q19" s="313">
        <f>ROUND(E19*P19,5)</f>
        <v>0</v>
      </c>
      <c r="R19" s="34"/>
      <c r="S19" s="34"/>
      <c r="T19" s="36">
        <v>1.2250000000000001</v>
      </c>
      <c r="U19" s="34" t="e">
        <f>ROUND(#REF!*T19,2)</f>
        <v>#REF!</v>
      </c>
      <c r="V19" s="37"/>
      <c r="W19" s="37"/>
      <c r="X19" s="37"/>
      <c r="Y19" s="37"/>
      <c r="Z19" s="37"/>
      <c r="AA19" s="37"/>
      <c r="AB19" s="37"/>
      <c r="AC19" s="37"/>
      <c r="AD19" s="37"/>
      <c r="AE19" s="37" t="s">
        <v>102</v>
      </c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</row>
    <row r="20" spans="1:60" outlineLevel="1">
      <c r="A20" s="249"/>
      <c r="B20" s="250"/>
      <c r="C20" s="536" t="s">
        <v>1459</v>
      </c>
      <c r="D20" s="537"/>
      <c r="E20" s="538"/>
      <c r="F20" s="539"/>
      <c r="G20" s="540"/>
      <c r="H20" s="254"/>
      <c r="I20" s="254"/>
      <c r="J20" s="254"/>
      <c r="K20" s="254"/>
      <c r="L20" s="254"/>
      <c r="M20" s="254"/>
      <c r="N20" s="313"/>
      <c r="O20" s="313"/>
      <c r="P20" s="313"/>
      <c r="Q20" s="313"/>
      <c r="R20" s="34"/>
      <c r="S20" s="34"/>
      <c r="T20" s="36"/>
      <c r="U20" s="34"/>
      <c r="V20" s="37"/>
      <c r="W20" s="37"/>
      <c r="X20" s="37"/>
      <c r="Y20" s="37"/>
      <c r="Z20" s="37"/>
      <c r="AA20" s="37"/>
      <c r="AB20" s="37"/>
      <c r="AC20" s="37"/>
      <c r="AD20" s="37"/>
      <c r="AE20" s="37" t="s">
        <v>109</v>
      </c>
      <c r="AF20" s="37">
        <v>0</v>
      </c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</row>
    <row r="21" spans="1:60" outlineLevel="1">
      <c r="A21" s="249"/>
      <c r="B21" s="250"/>
      <c r="C21" s="314" t="s">
        <v>1460</v>
      </c>
      <c r="D21" s="315"/>
      <c r="E21" s="316">
        <v>1.665</v>
      </c>
      <c r="F21" s="254"/>
      <c r="G21" s="254"/>
      <c r="H21" s="254"/>
      <c r="I21" s="254"/>
      <c r="J21" s="254"/>
      <c r="K21" s="254"/>
      <c r="L21" s="254"/>
      <c r="M21" s="254"/>
      <c r="N21" s="313"/>
      <c r="O21" s="313"/>
      <c r="P21" s="313"/>
      <c r="Q21" s="313"/>
      <c r="R21" s="34"/>
      <c r="S21" s="34"/>
      <c r="T21" s="36">
        <v>1.0109999999999999</v>
      </c>
      <c r="U21" s="34" t="e">
        <f>ROUND(#REF!*T21,2)</f>
        <v>#REF!</v>
      </c>
      <c r="V21" s="37"/>
      <c r="W21" s="37"/>
      <c r="X21" s="37"/>
      <c r="Y21" s="37"/>
      <c r="Z21" s="37"/>
      <c r="AA21" s="37"/>
      <c r="AB21" s="37"/>
      <c r="AC21" s="37"/>
      <c r="AD21" s="37"/>
      <c r="AE21" s="37" t="s">
        <v>102</v>
      </c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</row>
    <row r="22" spans="1:60" ht="20" outlineLevel="1">
      <c r="A22" s="249">
        <v>6</v>
      </c>
      <c r="B22" s="250" t="s">
        <v>765</v>
      </c>
      <c r="C22" s="251" t="s">
        <v>766</v>
      </c>
      <c r="D22" s="313" t="s">
        <v>121</v>
      </c>
      <c r="E22" s="253">
        <v>8.01</v>
      </c>
      <c r="F22" s="320">
        <f>H22+J22</f>
        <v>0</v>
      </c>
      <c r="G22" s="254">
        <f>ROUND(E22*F22,2)</f>
        <v>0</v>
      </c>
      <c r="H22" s="254"/>
      <c r="I22" s="254">
        <f>ROUND(E22*H22,2)</f>
        <v>0</v>
      </c>
      <c r="J22" s="254"/>
      <c r="K22" s="254">
        <f>ROUND(E22*J22,2)</f>
        <v>0</v>
      </c>
      <c r="L22" s="254">
        <v>15</v>
      </c>
      <c r="M22" s="254">
        <f>G22*(1+L22/100)</f>
        <v>0</v>
      </c>
      <c r="N22" s="313">
        <v>2.5420000000000002E-2</v>
      </c>
      <c r="O22" s="313">
        <f>ROUND(E22*N22,5)</f>
        <v>0.20361000000000001</v>
      </c>
      <c r="P22" s="313">
        <v>0</v>
      </c>
      <c r="Q22" s="313">
        <f>ROUND(E22*P22,5)</f>
        <v>0</v>
      </c>
      <c r="R22" s="34"/>
      <c r="S22" s="34"/>
      <c r="T22" s="36"/>
      <c r="U22" s="34"/>
      <c r="V22" s="37"/>
      <c r="W22" s="37"/>
      <c r="X22" s="37"/>
      <c r="Y22" s="37"/>
      <c r="Z22" s="37"/>
      <c r="AA22" s="37"/>
      <c r="AB22" s="37"/>
      <c r="AC22" s="37"/>
      <c r="AD22" s="37"/>
      <c r="AE22" s="37" t="s">
        <v>109</v>
      </c>
      <c r="AF22" s="37">
        <v>0</v>
      </c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</row>
    <row r="23" spans="1:60" outlineLevel="1">
      <c r="A23" s="249"/>
      <c r="B23" s="250"/>
      <c r="C23" s="314" t="s">
        <v>1461</v>
      </c>
      <c r="D23" s="315"/>
      <c r="E23" s="316">
        <v>8.01</v>
      </c>
      <c r="F23" s="254"/>
      <c r="G23" s="254"/>
      <c r="H23" s="254"/>
      <c r="I23" s="254"/>
      <c r="J23" s="254"/>
      <c r="K23" s="254"/>
      <c r="L23" s="254"/>
      <c r="M23" s="254"/>
      <c r="N23" s="313"/>
      <c r="O23" s="313"/>
      <c r="P23" s="313"/>
      <c r="Q23" s="313"/>
      <c r="R23" s="34"/>
      <c r="S23" s="34"/>
      <c r="T23" s="36"/>
      <c r="U23" s="34"/>
      <c r="V23" s="37"/>
      <c r="W23" s="37"/>
      <c r="X23" s="37"/>
      <c r="Y23" s="37"/>
      <c r="Z23" s="37"/>
      <c r="AA23" s="37"/>
      <c r="AB23" s="37"/>
      <c r="AC23" s="37"/>
      <c r="AD23" s="37"/>
      <c r="AE23" s="37" t="s">
        <v>109</v>
      </c>
      <c r="AF23" s="37">
        <v>0</v>
      </c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</row>
    <row r="24" spans="1:60" ht="20" outlineLevel="1">
      <c r="A24" s="249">
        <v>7</v>
      </c>
      <c r="B24" s="250" t="s">
        <v>137</v>
      </c>
      <c r="C24" s="251" t="s">
        <v>138</v>
      </c>
      <c r="D24" s="313" t="s">
        <v>121</v>
      </c>
      <c r="E24" s="253">
        <v>15.90995</v>
      </c>
      <c r="F24" s="320">
        <f>H24+J24</f>
        <v>0</v>
      </c>
      <c r="G24" s="254">
        <f>ROUND(E24*F24,2)</f>
        <v>0</v>
      </c>
      <c r="H24" s="254"/>
      <c r="I24" s="254">
        <f>ROUND(E24*H24,2)</f>
        <v>0</v>
      </c>
      <c r="J24" s="254"/>
      <c r="K24" s="254">
        <f>ROUND(E24*J24,2)</f>
        <v>0</v>
      </c>
      <c r="L24" s="254">
        <v>15</v>
      </c>
      <c r="M24" s="254">
        <f>G24*(1+L24/100)</f>
        <v>0</v>
      </c>
      <c r="N24" s="313">
        <v>1.2149999999999999E-2</v>
      </c>
      <c r="O24" s="313">
        <f>ROUND(E24*N24,5)</f>
        <v>0.19331000000000001</v>
      </c>
      <c r="P24" s="313">
        <v>0</v>
      </c>
      <c r="Q24" s="313">
        <f>ROUND(E24*P24,5)</f>
        <v>0</v>
      </c>
      <c r="R24" s="34"/>
      <c r="S24" s="34"/>
      <c r="T24" s="36">
        <v>1.0109999999999999</v>
      </c>
      <c r="U24" s="34" t="e">
        <f>ROUND(#REF!*T24,2)</f>
        <v>#REF!</v>
      </c>
      <c r="V24" s="37"/>
      <c r="W24" s="37"/>
      <c r="X24" s="37"/>
      <c r="Y24" s="37"/>
      <c r="Z24" s="37"/>
      <c r="AA24" s="37"/>
      <c r="AB24" s="37"/>
      <c r="AC24" s="37"/>
      <c r="AD24" s="37"/>
      <c r="AE24" s="37" t="s">
        <v>102</v>
      </c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</row>
    <row r="25" spans="1:60" outlineLevel="1">
      <c r="A25" s="249"/>
      <c r="B25" s="250"/>
      <c r="C25" s="314" t="s">
        <v>1462</v>
      </c>
      <c r="D25" s="315"/>
      <c r="E25" s="316">
        <v>13.40995</v>
      </c>
      <c r="F25" s="254"/>
      <c r="G25" s="254"/>
      <c r="H25" s="254"/>
      <c r="I25" s="254"/>
      <c r="J25" s="254"/>
      <c r="K25" s="254"/>
      <c r="L25" s="254"/>
      <c r="M25" s="254"/>
      <c r="N25" s="313"/>
      <c r="O25" s="313"/>
      <c r="P25" s="313"/>
      <c r="Q25" s="313"/>
      <c r="R25" s="34"/>
      <c r="S25" s="34"/>
      <c r="T25" s="36"/>
      <c r="U25" s="34"/>
      <c r="V25" s="37"/>
      <c r="W25" s="37"/>
      <c r="X25" s="37"/>
      <c r="Y25" s="37"/>
      <c r="Z25" s="37"/>
      <c r="AA25" s="37"/>
      <c r="AB25" s="37"/>
      <c r="AC25" s="37"/>
      <c r="AD25" s="37"/>
      <c r="AE25" s="37" t="s">
        <v>109</v>
      </c>
      <c r="AF25" s="37">
        <v>0</v>
      </c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</row>
    <row r="26" spans="1:60" outlineLevel="1">
      <c r="A26" s="249"/>
      <c r="B26" s="250"/>
      <c r="C26" s="314" t="s">
        <v>1463</v>
      </c>
      <c r="D26" s="315"/>
      <c r="E26" s="316">
        <v>2.5</v>
      </c>
      <c r="F26" s="254"/>
      <c r="G26" s="254"/>
      <c r="H26" s="254"/>
      <c r="I26" s="254"/>
      <c r="J26" s="254"/>
      <c r="K26" s="254"/>
      <c r="L26" s="254"/>
      <c r="M26" s="254"/>
      <c r="N26" s="313"/>
      <c r="O26" s="313"/>
      <c r="P26" s="313"/>
      <c r="Q26" s="313"/>
      <c r="R26" s="34"/>
      <c r="S26" s="34"/>
      <c r="T26" s="36">
        <v>1.24</v>
      </c>
      <c r="U26" s="34" t="e">
        <f>ROUND(#REF!*T26,2)</f>
        <v>#REF!</v>
      </c>
      <c r="V26" s="37"/>
      <c r="W26" s="37"/>
      <c r="X26" s="37"/>
      <c r="Y26" s="37"/>
      <c r="Z26" s="37"/>
      <c r="AA26" s="37"/>
      <c r="AB26" s="37"/>
      <c r="AC26" s="37"/>
      <c r="AD26" s="37"/>
      <c r="AE26" s="37" t="s">
        <v>102</v>
      </c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</row>
    <row r="27" spans="1:60" ht="20" outlineLevel="1">
      <c r="A27" s="249">
        <v>8</v>
      </c>
      <c r="B27" s="250" t="s">
        <v>141</v>
      </c>
      <c r="C27" s="251" t="s">
        <v>142</v>
      </c>
      <c r="D27" s="313" t="s">
        <v>121</v>
      </c>
      <c r="E27" s="253">
        <v>31.17</v>
      </c>
      <c r="F27" s="320">
        <f>H27+J27</f>
        <v>0</v>
      </c>
      <c r="G27" s="254">
        <f>ROUND(E27*F27,2)</f>
        <v>0</v>
      </c>
      <c r="H27" s="254"/>
      <c r="I27" s="254">
        <f>ROUND(E27*H27,2)</f>
        <v>0</v>
      </c>
      <c r="J27" s="254"/>
      <c r="K27" s="254">
        <f>ROUND(E27*J27,2)</f>
        <v>0</v>
      </c>
      <c r="L27" s="254">
        <v>15</v>
      </c>
      <c r="M27" s="254">
        <f>G27*(1+L27/100)</f>
        <v>0</v>
      </c>
      <c r="N27" s="313">
        <v>1.2149999999999999E-2</v>
      </c>
      <c r="O27" s="313">
        <f>ROUND(E27*N27,5)</f>
        <v>0.37872</v>
      </c>
      <c r="P27" s="313">
        <v>0</v>
      </c>
      <c r="Q27" s="313">
        <f>ROUND(E27*P27,5)</f>
        <v>0</v>
      </c>
      <c r="R27" s="34"/>
      <c r="S27" s="34"/>
      <c r="T27" s="36">
        <v>1.24</v>
      </c>
      <c r="U27" s="34" t="e">
        <f>ROUND(#REF!*T27,2)</f>
        <v>#REF!</v>
      </c>
      <c r="V27" s="37"/>
      <c r="W27" s="37"/>
      <c r="X27" s="37"/>
      <c r="Y27" s="37"/>
      <c r="Z27" s="37"/>
      <c r="AA27" s="37"/>
      <c r="AB27" s="37"/>
      <c r="AC27" s="37"/>
      <c r="AD27" s="37"/>
      <c r="AE27" s="37" t="s">
        <v>102</v>
      </c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</row>
    <row r="28" spans="1:60">
      <c r="A28" s="249"/>
      <c r="B28" s="250"/>
      <c r="C28" s="314" t="s">
        <v>1464</v>
      </c>
      <c r="D28" s="315"/>
      <c r="E28" s="316">
        <v>31.17</v>
      </c>
      <c r="F28" s="254"/>
      <c r="G28" s="254"/>
      <c r="H28" s="254"/>
      <c r="I28" s="254"/>
      <c r="J28" s="254"/>
      <c r="K28" s="254"/>
      <c r="L28" s="254"/>
      <c r="M28" s="254"/>
      <c r="N28" s="313"/>
      <c r="O28" s="313"/>
      <c r="P28" s="313"/>
      <c r="Q28" s="313"/>
      <c r="R28" s="39"/>
      <c r="S28" s="39"/>
      <c r="T28" s="41"/>
      <c r="U28" s="39" t="e">
        <f>SUM(U29:U50)</f>
        <v>#REF!</v>
      </c>
      <c r="AE28" s="29" t="s">
        <v>98</v>
      </c>
    </row>
    <row r="29" spans="1:60" outlineLevel="1">
      <c r="A29" s="249">
        <v>9</v>
      </c>
      <c r="B29" s="250" t="s">
        <v>144</v>
      </c>
      <c r="C29" s="251" t="s">
        <v>145</v>
      </c>
      <c r="D29" s="313" t="s">
        <v>101</v>
      </c>
      <c r="E29" s="253">
        <v>1</v>
      </c>
      <c r="F29" s="320">
        <f>H29+J29</f>
        <v>0</v>
      </c>
      <c r="G29" s="254">
        <f>ROUND(E29*F29,2)</f>
        <v>0</v>
      </c>
      <c r="H29" s="254"/>
      <c r="I29" s="254">
        <f>ROUND(E29*H29,2)</f>
        <v>0</v>
      </c>
      <c r="J29" s="254"/>
      <c r="K29" s="254">
        <f>ROUND(E29*J29,2)</f>
        <v>0</v>
      </c>
      <c r="L29" s="254">
        <v>15</v>
      </c>
      <c r="M29" s="254">
        <f>G29*(1+L29/100)</f>
        <v>0</v>
      </c>
      <c r="N29" s="313">
        <v>1.6000000000000001E-4</v>
      </c>
      <c r="O29" s="313">
        <f>ROUND(E29*N29,5)</f>
        <v>1.6000000000000001E-4</v>
      </c>
      <c r="P29" s="313">
        <v>0</v>
      </c>
      <c r="Q29" s="313">
        <f>ROUND(E29*P29,5)</f>
        <v>0</v>
      </c>
      <c r="R29" s="34"/>
      <c r="S29" s="34"/>
      <c r="T29" s="36">
        <v>7.0000000000000007E-2</v>
      </c>
      <c r="U29" s="34" t="e">
        <f>ROUND(#REF!*T29,2)</f>
        <v>#REF!</v>
      </c>
      <c r="V29" s="37"/>
      <c r="W29" s="37"/>
      <c r="X29" s="37"/>
      <c r="Y29" s="37"/>
      <c r="Z29" s="37"/>
      <c r="AA29" s="37"/>
      <c r="AB29" s="37"/>
      <c r="AC29" s="37"/>
      <c r="AD29" s="37"/>
      <c r="AE29" s="37" t="s">
        <v>102</v>
      </c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</row>
    <row r="30" spans="1:60" outlineLevel="1">
      <c r="A30" s="249">
        <v>10</v>
      </c>
      <c r="B30" s="250" t="s">
        <v>144</v>
      </c>
      <c r="C30" s="251" t="s">
        <v>1465</v>
      </c>
      <c r="D30" s="313" t="s">
        <v>101</v>
      </c>
      <c r="E30" s="253">
        <v>1</v>
      </c>
      <c r="F30" s="320">
        <f>H30+J30</f>
        <v>0</v>
      </c>
      <c r="G30" s="254">
        <f>ROUND(E30*F30,2)</f>
        <v>0</v>
      </c>
      <c r="H30" s="254"/>
      <c r="I30" s="254">
        <f>ROUND(E30*H30,2)</f>
        <v>0</v>
      </c>
      <c r="J30" s="254"/>
      <c r="K30" s="254">
        <f>ROUND(E30*J30,2)</f>
        <v>0</v>
      </c>
      <c r="L30" s="254">
        <v>15</v>
      </c>
      <c r="M30" s="254">
        <f>G30*(1+L30/100)</f>
        <v>0</v>
      </c>
      <c r="N30" s="313">
        <v>1.6000000000000001E-4</v>
      </c>
      <c r="O30" s="313">
        <f>ROUND(E30*N30,5)</f>
        <v>1.6000000000000001E-4</v>
      </c>
      <c r="P30" s="313">
        <v>0</v>
      </c>
      <c r="Q30" s="313">
        <f>ROUND(E30*P30,5)</f>
        <v>0</v>
      </c>
      <c r="R30" s="34"/>
      <c r="S30" s="34"/>
      <c r="T30" s="36"/>
      <c r="U30" s="34"/>
      <c r="V30" s="37"/>
      <c r="W30" s="37"/>
      <c r="X30" s="37"/>
      <c r="Y30" s="37"/>
      <c r="Z30" s="37"/>
      <c r="AA30" s="37"/>
      <c r="AB30" s="37"/>
      <c r="AC30" s="37"/>
      <c r="AD30" s="37"/>
      <c r="AE30" s="37" t="s">
        <v>109</v>
      </c>
      <c r="AF30" s="37">
        <v>0</v>
      </c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</row>
    <row r="31" spans="1:60" ht="14.5" outlineLevel="1">
      <c r="A31" s="255" t="s">
        <v>97</v>
      </c>
      <c r="B31" s="256" t="s">
        <v>60</v>
      </c>
      <c r="C31" s="257" t="s">
        <v>59</v>
      </c>
      <c r="D31" s="317"/>
      <c r="E31" s="259"/>
      <c r="F31" s="260"/>
      <c r="G31" s="260">
        <f>SUMIF(AE32:AE53,"&lt;&gt;NOR",G32:G53)</f>
        <v>0</v>
      </c>
      <c r="H31" s="260"/>
      <c r="I31" s="260">
        <f>SUM(I32:I53)</f>
        <v>0</v>
      </c>
      <c r="J31" s="260"/>
      <c r="K31" s="260">
        <f>SUM(K32:K53)</f>
        <v>0</v>
      </c>
      <c r="L31" s="260"/>
      <c r="M31" s="260">
        <f>SUM(M32:M53)</f>
        <v>0</v>
      </c>
      <c r="N31" s="317"/>
      <c r="O31" s="317">
        <f>SUM(O32:O53)</f>
        <v>3.59653</v>
      </c>
      <c r="P31" s="317"/>
      <c r="Q31" s="317">
        <f>SUM(Q32:Q53)</f>
        <v>0</v>
      </c>
      <c r="R31" s="34"/>
      <c r="S31" s="34"/>
      <c r="T31" s="36"/>
      <c r="U31" s="34"/>
      <c r="V31" s="37"/>
      <c r="W31" s="37"/>
      <c r="X31" s="37"/>
      <c r="Y31" s="37"/>
      <c r="Z31" s="37"/>
      <c r="AA31" s="37"/>
      <c r="AB31" s="37"/>
      <c r="AC31" s="37"/>
      <c r="AD31" s="37"/>
      <c r="AE31" s="37" t="s">
        <v>109</v>
      </c>
      <c r="AF31" s="37">
        <v>0</v>
      </c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</row>
    <row r="32" spans="1:60" outlineLevel="1">
      <c r="A32" s="249">
        <v>11</v>
      </c>
      <c r="B32" s="250" t="s">
        <v>147</v>
      </c>
      <c r="C32" s="251" t="s">
        <v>1466</v>
      </c>
      <c r="D32" s="313" t="s">
        <v>121</v>
      </c>
      <c r="E32" s="253">
        <v>134.60120000000001</v>
      </c>
      <c r="F32" s="320">
        <f>H32+J32</f>
        <v>0</v>
      </c>
      <c r="G32" s="254">
        <f>ROUND(E32*F32,2)</f>
        <v>0</v>
      </c>
      <c r="H32" s="254"/>
      <c r="I32" s="254">
        <f>ROUND(E32*H32,2)</f>
        <v>0</v>
      </c>
      <c r="J32" s="254"/>
      <c r="K32" s="254">
        <f>ROUND(E32*J32,2)</f>
        <v>0</v>
      </c>
      <c r="L32" s="254">
        <v>15</v>
      </c>
      <c r="M32" s="254">
        <f>G32*(1+L32/100)</f>
        <v>0</v>
      </c>
      <c r="N32" s="313">
        <v>3.2000000000000003E-4</v>
      </c>
      <c r="O32" s="313">
        <f>ROUND(E32*N32,5)</f>
        <v>4.3069999999999997E-2</v>
      </c>
      <c r="P32" s="313">
        <v>0</v>
      </c>
      <c r="Q32" s="313">
        <f>ROUND(E32*P32,5)</f>
        <v>0</v>
      </c>
      <c r="R32" s="34"/>
      <c r="S32" s="34"/>
      <c r="T32" s="36"/>
      <c r="U32" s="34"/>
      <c r="V32" s="37"/>
      <c r="W32" s="37"/>
      <c r="X32" s="37"/>
      <c r="Y32" s="37"/>
      <c r="Z32" s="37"/>
      <c r="AA32" s="37"/>
      <c r="AB32" s="37"/>
      <c r="AC32" s="37"/>
      <c r="AD32" s="37"/>
      <c r="AE32" s="37" t="s">
        <v>109</v>
      </c>
      <c r="AF32" s="37">
        <v>0</v>
      </c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</row>
    <row r="33" spans="1:60" outlineLevel="1">
      <c r="A33" s="249"/>
      <c r="B33" s="250"/>
      <c r="C33" s="314" t="s">
        <v>1467</v>
      </c>
      <c r="D33" s="315"/>
      <c r="E33" s="316">
        <v>40.722900000000003</v>
      </c>
      <c r="F33" s="254"/>
      <c r="G33" s="254"/>
      <c r="H33" s="254"/>
      <c r="I33" s="254"/>
      <c r="J33" s="254"/>
      <c r="K33" s="254"/>
      <c r="L33" s="254"/>
      <c r="M33" s="254"/>
      <c r="N33" s="313"/>
      <c r="O33" s="313"/>
      <c r="P33" s="313"/>
      <c r="Q33" s="313"/>
      <c r="R33" s="34"/>
      <c r="S33" s="34"/>
      <c r="T33" s="36"/>
      <c r="U33" s="34"/>
      <c r="V33" s="37"/>
      <c r="W33" s="37"/>
      <c r="X33" s="37"/>
      <c r="Y33" s="37"/>
      <c r="Z33" s="37"/>
      <c r="AA33" s="37"/>
      <c r="AB33" s="37"/>
      <c r="AC33" s="37"/>
      <c r="AD33" s="37"/>
      <c r="AE33" s="37" t="s">
        <v>109</v>
      </c>
      <c r="AF33" s="37">
        <v>0</v>
      </c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</row>
    <row r="34" spans="1:60" outlineLevel="1">
      <c r="A34" s="249"/>
      <c r="B34" s="250"/>
      <c r="C34" s="314" t="s">
        <v>1468</v>
      </c>
      <c r="D34" s="315"/>
      <c r="E34" s="316">
        <v>14.952</v>
      </c>
      <c r="F34" s="254"/>
      <c r="G34" s="254"/>
      <c r="H34" s="254"/>
      <c r="I34" s="254"/>
      <c r="J34" s="254"/>
      <c r="K34" s="254"/>
      <c r="L34" s="254"/>
      <c r="M34" s="254"/>
      <c r="N34" s="313"/>
      <c r="O34" s="313"/>
      <c r="P34" s="313"/>
      <c r="Q34" s="313"/>
      <c r="R34" s="34"/>
      <c r="S34" s="34"/>
      <c r="T34" s="36"/>
      <c r="U34" s="34"/>
      <c r="V34" s="37"/>
      <c r="W34" s="37"/>
      <c r="X34" s="37"/>
      <c r="Y34" s="37"/>
      <c r="Z34" s="37"/>
      <c r="AA34" s="37"/>
      <c r="AB34" s="37"/>
      <c r="AC34" s="37"/>
      <c r="AD34" s="37"/>
      <c r="AE34" s="37" t="s">
        <v>109</v>
      </c>
      <c r="AF34" s="37">
        <v>0</v>
      </c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</row>
    <row r="35" spans="1:60" outlineLevel="1">
      <c r="A35" s="249"/>
      <c r="B35" s="250"/>
      <c r="C35" s="314" t="s">
        <v>1469</v>
      </c>
      <c r="D35" s="315"/>
      <c r="E35" s="316">
        <v>57.497300000000003</v>
      </c>
      <c r="F35" s="254"/>
      <c r="G35" s="254"/>
      <c r="H35" s="254"/>
      <c r="I35" s="254"/>
      <c r="J35" s="254"/>
      <c r="K35" s="254"/>
      <c r="L35" s="254"/>
      <c r="M35" s="254"/>
      <c r="N35" s="313"/>
      <c r="O35" s="313"/>
      <c r="P35" s="313"/>
      <c r="Q35" s="313"/>
      <c r="R35" s="34"/>
      <c r="S35" s="34"/>
      <c r="T35" s="36">
        <v>0.23580000000000001</v>
      </c>
      <c r="U35" s="34" t="e">
        <f>ROUND(#REF!*T35,2)</f>
        <v>#REF!</v>
      </c>
      <c r="V35" s="37"/>
      <c r="W35" s="37"/>
      <c r="X35" s="37"/>
      <c r="Y35" s="37"/>
      <c r="Z35" s="37"/>
      <c r="AA35" s="37"/>
      <c r="AB35" s="37"/>
      <c r="AC35" s="37"/>
      <c r="AD35" s="37"/>
      <c r="AE35" s="37" t="s">
        <v>102</v>
      </c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</row>
    <row r="36" spans="1:60" outlineLevel="1">
      <c r="A36" s="249"/>
      <c r="B36" s="250"/>
      <c r="C36" s="314" t="s">
        <v>1470</v>
      </c>
      <c r="D36" s="315"/>
      <c r="E36" s="316">
        <v>18.431999999999999</v>
      </c>
      <c r="F36" s="254"/>
      <c r="G36" s="254"/>
      <c r="H36" s="254"/>
      <c r="I36" s="254"/>
      <c r="J36" s="254"/>
      <c r="K36" s="254"/>
      <c r="L36" s="254"/>
      <c r="M36" s="254"/>
      <c r="N36" s="313"/>
      <c r="O36" s="313"/>
      <c r="P36" s="313"/>
      <c r="Q36" s="313"/>
      <c r="R36" s="34"/>
      <c r="S36" s="34"/>
      <c r="T36" s="36"/>
      <c r="U36" s="34"/>
      <c r="V36" s="37"/>
      <c r="W36" s="37"/>
      <c r="X36" s="37"/>
      <c r="Y36" s="37"/>
      <c r="Z36" s="37"/>
      <c r="AA36" s="37"/>
      <c r="AB36" s="37"/>
      <c r="AC36" s="37"/>
      <c r="AD36" s="37"/>
      <c r="AE36" s="37" t="s">
        <v>109</v>
      </c>
      <c r="AF36" s="37">
        <v>0</v>
      </c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</row>
    <row r="37" spans="1:60" outlineLevel="1">
      <c r="A37" s="249"/>
      <c r="B37" s="250"/>
      <c r="C37" s="314" t="s">
        <v>1471</v>
      </c>
      <c r="D37" s="315"/>
      <c r="E37" s="316">
        <v>2.9969999999999999</v>
      </c>
      <c r="F37" s="254"/>
      <c r="G37" s="254"/>
      <c r="H37" s="254"/>
      <c r="I37" s="254"/>
      <c r="J37" s="254"/>
      <c r="K37" s="254"/>
      <c r="L37" s="254"/>
      <c r="M37" s="254"/>
      <c r="N37" s="313"/>
      <c r="O37" s="313"/>
      <c r="P37" s="313"/>
      <c r="Q37" s="313"/>
      <c r="R37" s="34"/>
      <c r="S37" s="34"/>
      <c r="T37" s="36"/>
      <c r="U37" s="34"/>
      <c r="V37" s="37"/>
      <c r="W37" s="37"/>
      <c r="X37" s="37"/>
      <c r="Y37" s="37"/>
      <c r="Z37" s="37"/>
      <c r="AA37" s="37"/>
      <c r="AB37" s="37"/>
      <c r="AC37" s="37"/>
      <c r="AD37" s="37"/>
      <c r="AE37" s="37" t="s">
        <v>109</v>
      </c>
      <c r="AF37" s="37">
        <v>0</v>
      </c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</row>
    <row r="38" spans="1:60" outlineLevel="1">
      <c r="A38" s="249">
        <v>12</v>
      </c>
      <c r="B38" s="250" t="s">
        <v>155</v>
      </c>
      <c r="C38" s="251" t="s">
        <v>156</v>
      </c>
      <c r="D38" s="313" t="s">
        <v>121</v>
      </c>
      <c r="E38" s="253">
        <v>113.31399999999999</v>
      </c>
      <c r="F38" s="320">
        <f>H38+J38</f>
        <v>0</v>
      </c>
      <c r="G38" s="254">
        <f>ROUND(E38*F38,2)</f>
        <v>0</v>
      </c>
      <c r="H38" s="254"/>
      <c r="I38" s="254">
        <f>ROUND(E38*H38,2)</f>
        <v>0</v>
      </c>
      <c r="J38" s="254"/>
      <c r="K38" s="254">
        <f>ROUND(E38*J38,2)</f>
        <v>0</v>
      </c>
      <c r="L38" s="254">
        <v>15</v>
      </c>
      <c r="M38" s="254">
        <f>G38*(1+L38/100)</f>
        <v>0</v>
      </c>
      <c r="N38" s="313">
        <v>1.554E-2</v>
      </c>
      <c r="O38" s="313">
        <f>ROUND(E38*N38,5)</f>
        <v>1.7608999999999999</v>
      </c>
      <c r="P38" s="313">
        <v>0</v>
      </c>
      <c r="Q38" s="313">
        <f>ROUND(E38*P38,5)</f>
        <v>0</v>
      </c>
      <c r="R38" s="34"/>
      <c r="S38" s="34"/>
      <c r="T38" s="36"/>
      <c r="U38" s="34"/>
      <c r="V38" s="37"/>
      <c r="W38" s="37"/>
      <c r="X38" s="37"/>
      <c r="Y38" s="37"/>
      <c r="Z38" s="37"/>
      <c r="AA38" s="37"/>
      <c r="AB38" s="37"/>
      <c r="AC38" s="37"/>
      <c r="AD38" s="37"/>
      <c r="AE38" s="37" t="s">
        <v>109</v>
      </c>
      <c r="AF38" s="37">
        <v>0</v>
      </c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</row>
    <row r="39" spans="1:60" outlineLevel="1">
      <c r="A39" s="249"/>
      <c r="B39" s="250"/>
      <c r="C39" s="314" t="s">
        <v>1472</v>
      </c>
      <c r="D39" s="315"/>
      <c r="E39" s="316">
        <v>35.639699999999998</v>
      </c>
      <c r="F39" s="254"/>
      <c r="G39" s="254"/>
      <c r="H39" s="254"/>
      <c r="I39" s="254"/>
      <c r="J39" s="254"/>
      <c r="K39" s="254"/>
      <c r="L39" s="254"/>
      <c r="M39" s="254"/>
      <c r="N39" s="313"/>
      <c r="O39" s="313"/>
      <c r="P39" s="313"/>
      <c r="Q39" s="313"/>
      <c r="R39" s="34"/>
      <c r="S39" s="34"/>
      <c r="T39" s="36"/>
      <c r="U39" s="34"/>
      <c r="V39" s="37"/>
      <c r="W39" s="37"/>
      <c r="X39" s="37"/>
      <c r="Y39" s="37"/>
      <c r="Z39" s="37"/>
      <c r="AA39" s="37"/>
      <c r="AB39" s="37"/>
      <c r="AC39" s="37"/>
      <c r="AD39" s="37"/>
      <c r="AE39" s="37" t="s">
        <v>109</v>
      </c>
      <c r="AF39" s="37">
        <v>0</v>
      </c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</row>
    <row r="40" spans="1:60" outlineLevel="1">
      <c r="A40" s="249"/>
      <c r="B40" s="250"/>
      <c r="C40" s="314" t="s">
        <v>1473</v>
      </c>
      <c r="D40" s="315"/>
      <c r="E40" s="316">
        <v>15.362</v>
      </c>
      <c r="F40" s="254"/>
      <c r="G40" s="254"/>
      <c r="H40" s="254"/>
      <c r="I40" s="254"/>
      <c r="J40" s="254"/>
      <c r="K40" s="254"/>
      <c r="L40" s="254"/>
      <c r="M40" s="254"/>
      <c r="N40" s="313"/>
      <c r="O40" s="313"/>
      <c r="P40" s="313"/>
      <c r="Q40" s="313"/>
      <c r="R40" s="34"/>
      <c r="S40" s="34"/>
      <c r="T40" s="36">
        <v>0.39600000000000002</v>
      </c>
      <c r="U40" s="34" t="e">
        <f>ROUND(#REF!*T40,2)</f>
        <v>#REF!</v>
      </c>
      <c r="V40" s="37"/>
      <c r="W40" s="37"/>
      <c r="X40" s="37"/>
      <c r="Y40" s="37"/>
      <c r="Z40" s="37"/>
      <c r="AA40" s="37"/>
      <c r="AB40" s="37"/>
      <c r="AC40" s="37"/>
      <c r="AD40" s="37"/>
      <c r="AE40" s="37" t="s">
        <v>102</v>
      </c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</row>
    <row r="41" spans="1:60" outlineLevel="1">
      <c r="A41" s="249"/>
      <c r="B41" s="250"/>
      <c r="C41" s="314" t="s">
        <v>1474</v>
      </c>
      <c r="D41" s="315"/>
      <c r="E41" s="316">
        <v>59.315300000000001</v>
      </c>
      <c r="F41" s="254"/>
      <c r="G41" s="254"/>
      <c r="H41" s="254"/>
      <c r="I41" s="254"/>
      <c r="J41" s="254"/>
      <c r="K41" s="254"/>
      <c r="L41" s="254"/>
      <c r="M41" s="254"/>
      <c r="N41" s="313"/>
      <c r="O41" s="313"/>
      <c r="P41" s="313"/>
      <c r="Q41" s="313"/>
      <c r="R41" s="34"/>
      <c r="S41" s="34"/>
      <c r="T41" s="36"/>
      <c r="U41" s="34"/>
      <c r="V41" s="37"/>
      <c r="W41" s="37"/>
      <c r="X41" s="37"/>
      <c r="Y41" s="37"/>
      <c r="Z41" s="37"/>
      <c r="AA41" s="37"/>
      <c r="AB41" s="37"/>
      <c r="AC41" s="37"/>
      <c r="AD41" s="37"/>
      <c r="AE41" s="37" t="s">
        <v>109</v>
      </c>
      <c r="AF41" s="37">
        <v>0</v>
      </c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</row>
    <row r="42" spans="1:60" outlineLevel="1">
      <c r="A42" s="249"/>
      <c r="B42" s="250"/>
      <c r="C42" s="314" t="s">
        <v>1471</v>
      </c>
      <c r="D42" s="315"/>
      <c r="E42" s="316">
        <v>2.9969999999999999</v>
      </c>
      <c r="F42" s="254"/>
      <c r="G42" s="254"/>
      <c r="H42" s="254"/>
      <c r="I42" s="254"/>
      <c r="J42" s="254"/>
      <c r="K42" s="254"/>
      <c r="L42" s="254"/>
      <c r="M42" s="254"/>
      <c r="N42" s="313"/>
      <c r="O42" s="313"/>
      <c r="P42" s="313"/>
      <c r="Q42" s="313"/>
      <c r="R42" s="34"/>
      <c r="S42" s="34"/>
      <c r="T42" s="36"/>
      <c r="U42" s="34"/>
      <c r="V42" s="37"/>
      <c r="W42" s="37"/>
      <c r="X42" s="37"/>
      <c r="Y42" s="37"/>
      <c r="Z42" s="37"/>
      <c r="AA42" s="37"/>
      <c r="AB42" s="37"/>
      <c r="AC42" s="37"/>
      <c r="AD42" s="37"/>
      <c r="AE42" s="37" t="s">
        <v>109</v>
      </c>
      <c r="AF42" s="37">
        <v>0</v>
      </c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</row>
    <row r="43" spans="1:60" outlineLevel="1">
      <c r="A43" s="249">
        <v>13</v>
      </c>
      <c r="B43" s="250" t="s">
        <v>166</v>
      </c>
      <c r="C43" s="251" t="s">
        <v>167</v>
      </c>
      <c r="D43" s="313" t="s">
        <v>121</v>
      </c>
      <c r="E43" s="253">
        <v>19.217199999999998</v>
      </c>
      <c r="F43" s="320">
        <f>H43+J43</f>
        <v>0</v>
      </c>
      <c r="G43" s="254">
        <f>ROUND(E43*F43,2)</f>
        <v>0</v>
      </c>
      <c r="H43" s="254"/>
      <c r="I43" s="254">
        <f>ROUND(E43*H43,2)</f>
        <v>0</v>
      </c>
      <c r="J43" s="254"/>
      <c r="K43" s="254">
        <f>ROUND(E43*J43,2)</f>
        <v>0</v>
      </c>
      <c r="L43" s="254">
        <v>15</v>
      </c>
      <c r="M43" s="254">
        <f>G43*(1+L43/100)</f>
        <v>0</v>
      </c>
      <c r="N43" s="313">
        <v>3.9210000000000002E-2</v>
      </c>
      <c r="O43" s="313">
        <f>ROUND(E43*N43,5)</f>
        <v>0.75351000000000001</v>
      </c>
      <c r="P43" s="313">
        <v>0</v>
      </c>
      <c r="Q43" s="313">
        <f>ROUND(E43*P43,5)</f>
        <v>0</v>
      </c>
      <c r="R43" s="34"/>
      <c r="S43" s="34"/>
      <c r="T43" s="36">
        <v>0.32500000000000001</v>
      </c>
      <c r="U43" s="34" t="e">
        <f>ROUND(#REF!*T43,2)</f>
        <v>#REF!</v>
      </c>
      <c r="V43" s="37"/>
      <c r="W43" s="37"/>
      <c r="X43" s="37"/>
      <c r="Y43" s="37"/>
      <c r="Z43" s="37"/>
      <c r="AA43" s="37"/>
      <c r="AB43" s="37"/>
      <c r="AC43" s="37"/>
      <c r="AD43" s="37"/>
      <c r="AE43" s="37" t="s">
        <v>102</v>
      </c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</row>
    <row r="44" spans="1:60" outlineLevel="1">
      <c r="A44" s="249"/>
      <c r="B44" s="250"/>
      <c r="C44" s="314" t="s">
        <v>1475</v>
      </c>
      <c r="D44" s="315"/>
      <c r="E44" s="316">
        <v>14.84</v>
      </c>
      <c r="F44" s="254"/>
      <c r="G44" s="254"/>
      <c r="H44" s="254"/>
      <c r="I44" s="254"/>
      <c r="J44" s="254"/>
      <c r="K44" s="254"/>
      <c r="L44" s="254"/>
      <c r="M44" s="254"/>
      <c r="N44" s="313"/>
      <c r="O44" s="313"/>
      <c r="P44" s="313"/>
      <c r="Q44" s="313"/>
      <c r="R44" s="34"/>
      <c r="S44" s="34"/>
      <c r="T44" s="36"/>
      <c r="U44" s="34"/>
      <c r="V44" s="37"/>
      <c r="W44" s="37"/>
      <c r="X44" s="37"/>
      <c r="Y44" s="37"/>
      <c r="Z44" s="37"/>
      <c r="AA44" s="37"/>
      <c r="AB44" s="37"/>
      <c r="AC44" s="37"/>
      <c r="AD44" s="37"/>
      <c r="AE44" s="37" t="s">
        <v>109</v>
      </c>
      <c r="AF44" s="37">
        <v>0</v>
      </c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</row>
    <row r="45" spans="1:60" outlineLevel="1">
      <c r="A45" s="249"/>
      <c r="B45" s="250"/>
      <c r="C45" s="314" t="s">
        <v>1476</v>
      </c>
      <c r="D45" s="315"/>
      <c r="E45" s="316">
        <v>4.3772000000000002</v>
      </c>
      <c r="F45" s="254"/>
      <c r="G45" s="254"/>
      <c r="H45" s="254"/>
      <c r="I45" s="254"/>
      <c r="J45" s="254"/>
      <c r="K45" s="254"/>
      <c r="L45" s="254"/>
      <c r="M45" s="254"/>
      <c r="N45" s="313"/>
      <c r="O45" s="313"/>
      <c r="P45" s="313"/>
      <c r="Q45" s="313"/>
      <c r="R45" s="34"/>
      <c r="S45" s="34"/>
      <c r="T45" s="36"/>
      <c r="U45" s="34"/>
      <c r="V45" s="37"/>
      <c r="W45" s="37"/>
      <c r="X45" s="37"/>
      <c r="Y45" s="37"/>
      <c r="Z45" s="37"/>
      <c r="AA45" s="37"/>
      <c r="AB45" s="37"/>
      <c r="AC45" s="37"/>
      <c r="AD45" s="37"/>
      <c r="AE45" s="37" t="s">
        <v>109</v>
      </c>
      <c r="AF45" s="37">
        <v>0</v>
      </c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</row>
    <row r="46" spans="1:60" outlineLevel="1">
      <c r="A46" s="249">
        <v>14</v>
      </c>
      <c r="B46" s="250" t="s">
        <v>170</v>
      </c>
      <c r="C46" s="251" t="s">
        <v>171</v>
      </c>
      <c r="D46" s="313" t="s">
        <v>121</v>
      </c>
      <c r="E46" s="253">
        <v>122.0712</v>
      </c>
      <c r="F46" s="320">
        <f>H46+J46</f>
        <v>0</v>
      </c>
      <c r="G46" s="254">
        <f>ROUND(E46*F46,2)</f>
        <v>0</v>
      </c>
      <c r="H46" s="254"/>
      <c r="I46" s="254">
        <f>ROUND(E46*H46,2)</f>
        <v>0</v>
      </c>
      <c r="J46" s="254"/>
      <c r="K46" s="254">
        <f>ROUND(E46*J46,2)</f>
        <v>0</v>
      </c>
      <c r="L46" s="254">
        <v>15</v>
      </c>
      <c r="M46" s="254">
        <f>G46*(1+L46/100)</f>
        <v>0</v>
      </c>
      <c r="N46" s="313">
        <v>8.5100000000000002E-3</v>
      </c>
      <c r="O46" s="313">
        <f>ROUND(E46*N46,5)</f>
        <v>1.0388299999999999</v>
      </c>
      <c r="P46" s="313">
        <v>0</v>
      </c>
      <c r="Q46" s="313">
        <f>ROUND(E46*P46,5)</f>
        <v>0</v>
      </c>
      <c r="R46" s="34"/>
      <c r="S46" s="34"/>
      <c r="T46" s="36"/>
      <c r="U46" s="34"/>
      <c r="V46" s="37"/>
      <c r="W46" s="37"/>
      <c r="X46" s="37"/>
      <c r="Y46" s="37"/>
      <c r="Z46" s="37"/>
      <c r="AA46" s="37"/>
      <c r="AB46" s="37"/>
      <c r="AC46" s="37"/>
      <c r="AD46" s="37"/>
      <c r="AE46" s="37" t="s">
        <v>109</v>
      </c>
      <c r="AF46" s="37">
        <v>0</v>
      </c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</row>
    <row r="47" spans="1:60" outlineLevel="1">
      <c r="A47" s="249"/>
      <c r="B47" s="250"/>
      <c r="C47" s="314" t="s">
        <v>1477</v>
      </c>
      <c r="D47" s="315"/>
      <c r="E47" s="316">
        <v>57.497300000000003</v>
      </c>
      <c r="F47" s="254"/>
      <c r="G47" s="254"/>
      <c r="H47" s="254"/>
      <c r="I47" s="254"/>
      <c r="J47" s="254"/>
      <c r="K47" s="254"/>
      <c r="L47" s="254"/>
      <c r="M47" s="254"/>
      <c r="N47" s="313"/>
      <c r="O47" s="313"/>
      <c r="P47" s="313"/>
      <c r="Q47" s="313"/>
      <c r="R47" s="34"/>
      <c r="S47" s="34"/>
      <c r="T47" s="36"/>
      <c r="U47" s="34"/>
      <c r="V47" s="37"/>
      <c r="W47" s="37"/>
      <c r="X47" s="37"/>
      <c r="Y47" s="37"/>
      <c r="Z47" s="37"/>
      <c r="AA47" s="37"/>
      <c r="AB47" s="37"/>
      <c r="AC47" s="37"/>
      <c r="AD47" s="37"/>
      <c r="AE47" s="37" t="s">
        <v>109</v>
      </c>
      <c r="AF47" s="37">
        <v>0</v>
      </c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</row>
    <row r="48" spans="1:60" outlineLevel="1">
      <c r="A48" s="249"/>
      <c r="B48" s="250"/>
      <c r="C48" s="314" t="s">
        <v>1478</v>
      </c>
      <c r="D48" s="315"/>
      <c r="E48" s="316">
        <v>16.614000000000001</v>
      </c>
      <c r="F48" s="254"/>
      <c r="G48" s="254"/>
      <c r="H48" s="254"/>
      <c r="I48" s="254"/>
      <c r="J48" s="254"/>
      <c r="K48" s="254"/>
      <c r="L48" s="254"/>
      <c r="M48" s="254"/>
      <c r="N48" s="313"/>
      <c r="O48" s="313"/>
      <c r="P48" s="313"/>
      <c r="Q48" s="313"/>
      <c r="R48" s="34"/>
      <c r="S48" s="34"/>
      <c r="T48" s="36"/>
      <c r="U48" s="34"/>
      <c r="V48" s="37"/>
      <c r="W48" s="37"/>
      <c r="X48" s="37"/>
      <c r="Y48" s="37"/>
      <c r="Z48" s="37"/>
      <c r="AA48" s="37"/>
      <c r="AB48" s="37"/>
      <c r="AC48" s="37"/>
      <c r="AD48" s="37"/>
      <c r="AE48" s="37" t="s">
        <v>109</v>
      </c>
      <c r="AF48" s="37">
        <v>0</v>
      </c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</row>
    <row r="49" spans="1:60" outlineLevel="1">
      <c r="A49" s="249"/>
      <c r="B49" s="250"/>
      <c r="C49" s="314" t="s">
        <v>1479</v>
      </c>
      <c r="D49" s="315"/>
      <c r="E49" s="316">
        <v>4.24</v>
      </c>
      <c r="F49" s="254"/>
      <c r="G49" s="254"/>
      <c r="H49" s="254"/>
      <c r="I49" s="254"/>
      <c r="J49" s="254"/>
      <c r="K49" s="254"/>
      <c r="L49" s="254"/>
      <c r="M49" s="254"/>
      <c r="N49" s="313"/>
      <c r="O49" s="313"/>
      <c r="P49" s="313"/>
      <c r="Q49" s="313"/>
      <c r="R49" s="34"/>
      <c r="S49" s="34"/>
      <c r="T49" s="36">
        <v>7.8E-2</v>
      </c>
      <c r="U49" s="34" t="e">
        <f>ROUND(#REF!*T49,2)</f>
        <v>#REF!</v>
      </c>
      <c r="V49" s="37"/>
      <c r="W49" s="37"/>
      <c r="X49" s="37"/>
      <c r="Y49" s="37"/>
      <c r="Z49" s="37"/>
      <c r="AA49" s="37"/>
      <c r="AB49" s="37"/>
      <c r="AC49" s="37"/>
      <c r="AD49" s="37"/>
      <c r="AE49" s="37" t="s">
        <v>102</v>
      </c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</row>
    <row r="50" spans="1:60" outlineLevel="1">
      <c r="A50" s="249"/>
      <c r="B50" s="250"/>
      <c r="C50" s="314" t="s">
        <v>1467</v>
      </c>
      <c r="D50" s="315"/>
      <c r="E50" s="316">
        <v>40.722900000000003</v>
      </c>
      <c r="F50" s="254"/>
      <c r="G50" s="254"/>
      <c r="H50" s="254"/>
      <c r="I50" s="254"/>
      <c r="J50" s="254"/>
      <c r="K50" s="254"/>
      <c r="L50" s="254"/>
      <c r="M50" s="254"/>
      <c r="N50" s="313"/>
      <c r="O50" s="313"/>
      <c r="P50" s="313"/>
      <c r="Q50" s="313"/>
      <c r="R50" s="34"/>
      <c r="S50" s="34"/>
      <c r="T50" s="36"/>
      <c r="U50" s="34"/>
      <c r="V50" s="37"/>
      <c r="W50" s="37"/>
      <c r="X50" s="37"/>
      <c r="Y50" s="37"/>
      <c r="Z50" s="37"/>
      <c r="AA50" s="37"/>
      <c r="AB50" s="37"/>
      <c r="AC50" s="37"/>
      <c r="AD50" s="37"/>
      <c r="AE50" s="37" t="s">
        <v>109</v>
      </c>
      <c r="AF50" s="37">
        <v>0</v>
      </c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</row>
    <row r="51" spans="1:60">
      <c r="A51" s="249"/>
      <c r="B51" s="250"/>
      <c r="C51" s="314" t="s">
        <v>1471</v>
      </c>
      <c r="D51" s="315"/>
      <c r="E51" s="316">
        <v>2.9969999999999999</v>
      </c>
      <c r="F51" s="254"/>
      <c r="G51" s="254"/>
      <c r="H51" s="254"/>
      <c r="I51" s="254"/>
      <c r="J51" s="254"/>
      <c r="K51" s="254"/>
      <c r="L51" s="254"/>
      <c r="M51" s="254"/>
      <c r="N51" s="313"/>
      <c r="O51" s="313"/>
      <c r="P51" s="313"/>
      <c r="Q51" s="313"/>
      <c r="R51" s="39"/>
      <c r="S51" s="39"/>
      <c r="T51" s="41"/>
      <c r="U51" s="39" t="e">
        <f>SUM(U52:U64)</f>
        <v>#REF!</v>
      </c>
      <c r="AE51" s="29" t="s">
        <v>98</v>
      </c>
    </row>
    <row r="52" spans="1:60" outlineLevel="1">
      <c r="A52" s="249">
        <v>15</v>
      </c>
      <c r="B52" s="250" t="s">
        <v>175</v>
      </c>
      <c r="C52" s="251" t="s">
        <v>176</v>
      </c>
      <c r="D52" s="313" t="s">
        <v>121</v>
      </c>
      <c r="E52" s="253">
        <v>5.3796999999999997</v>
      </c>
      <c r="F52" s="320">
        <f>H52+J52</f>
        <v>0</v>
      </c>
      <c r="G52" s="254">
        <f>ROUND(E52*F52,2)</f>
        <v>0</v>
      </c>
      <c r="H52" s="254"/>
      <c r="I52" s="254">
        <f>ROUND(E52*H52,2)</f>
        <v>0</v>
      </c>
      <c r="J52" s="254"/>
      <c r="K52" s="254">
        <f>ROUND(E52*J52,2)</f>
        <v>0</v>
      </c>
      <c r="L52" s="254">
        <v>15</v>
      </c>
      <c r="M52" s="254">
        <f>G52*(1+L52/100)</f>
        <v>0</v>
      </c>
      <c r="N52" s="313">
        <v>4.0000000000000003E-5</v>
      </c>
      <c r="O52" s="313">
        <f>ROUND(E52*N52,5)</f>
        <v>2.2000000000000001E-4</v>
      </c>
      <c r="P52" s="313">
        <v>0</v>
      </c>
      <c r="Q52" s="313">
        <f>ROUND(E52*P52,5)</f>
        <v>0</v>
      </c>
      <c r="R52" s="34"/>
      <c r="S52" s="34"/>
      <c r="T52" s="36">
        <v>0.09</v>
      </c>
      <c r="U52" s="34" t="e">
        <f>ROUND(#REF!*T52,2)</f>
        <v>#REF!</v>
      </c>
      <c r="V52" s="37"/>
      <c r="W52" s="37"/>
      <c r="X52" s="37"/>
      <c r="Y52" s="37"/>
      <c r="Z52" s="37"/>
      <c r="AA52" s="37"/>
      <c r="AB52" s="37"/>
      <c r="AC52" s="37"/>
      <c r="AD52" s="37"/>
      <c r="AE52" s="37" t="s">
        <v>102</v>
      </c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</row>
    <row r="53" spans="1:60" outlineLevel="1">
      <c r="A53" s="249"/>
      <c r="B53" s="250"/>
      <c r="C53" s="314" t="s">
        <v>1480</v>
      </c>
      <c r="D53" s="315"/>
      <c r="E53" s="316">
        <v>5.3796999999999997</v>
      </c>
      <c r="F53" s="254"/>
      <c r="G53" s="254"/>
      <c r="H53" s="254"/>
      <c r="I53" s="254"/>
      <c r="J53" s="254"/>
      <c r="K53" s="254"/>
      <c r="L53" s="254"/>
      <c r="M53" s="254"/>
      <c r="N53" s="313"/>
      <c r="O53" s="313"/>
      <c r="P53" s="313"/>
      <c r="Q53" s="313"/>
      <c r="R53" s="34"/>
      <c r="S53" s="34"/>
      <c r="T53" s="36"/>
      <c r="U53" s="34"/>
      <c r="V53" s="37"/>
      <c r="W53" s="37"/>
      <c r="X53" s="37"/>
      <c r="Y53" s="37"/>
      <c r="Z53" s="37"/>
      <c r="AA53" s="37"/>
      <c r="AB53" s="37"/>
      <c r="AC53" s="37"/>
      <c r="AD53" s="37"/>
      <c r="AE53" s="37" t="s">
        <v>109</v>
      </c>
      <c r="AF53" s="37">
        <v>0</v>
      </c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</row>
    <row r="54" spans="1:60" ht="14.5" outlineLevel="1">
      <c r="A54" s="255" t="s">
        <v>97</v>
      </c>
      <c r="B54" s="256" t="s">
        <v>58</v>
      </c>
      <c r="C54" s="257" t="s">
        <v>57</v>
      </c>
      <c r="D54" s="317"/>
      <c r="E54" s="259"/>
      <c r="F54" s="260"/>
      <c r="G54" s="260">
        <f>SUMIF(AE55:AE70,"&lt;&gt;NOR",G55:G70)</f>
        <v>0</v>
      </c>
      <c r="H54" s="260"/>
      <c r="I54" s="260">
        <f>SUM(I55:I70)</f>
        <v>0</v>
      </c>
      <c r="J54" s="260"/>
      <c r="K54" s="260">
        <f>SUM(K55:K70)</f>
        <v>0</v>
      </c>
      <c r="L54" s="260"/>
      <c r="M54" s="260">
        <f>SUM(M55:M70)</f>
        <v>0</v>
      </c>
      <c r="N54" s="317"/>
      <c r="O54" s="317">
        <f>SUM(O55:O70)</f>
        <v>4.0551399999999997</v>
      </c>
      <c r="P54" s="317"/>
      <c r="Q54" s="317">
        <f>SUM(Q55:Q70)</f>
        <v>0</v>
      </c>
      <c r="R54" s="34"/>
      <c r="S54" s="34"/>
      <c r="T54" s="36">
        <v>0.3</v>
      </c>
      <c r="U54" s="34" t="e">
        <f>ROUND(#REF!*T54,2)</f>
        <v>#REF!</v>
      </c>
      <c r="V54" s="37"/>
      <c r="W54" s="37"/>
      <c r="X54" s="37"/>
      <c r="Y54" s="37"/>
      <c r="Z54" s="37"/>
      <c r="AA54" s="37"/>
      <c r="AB54" s="37"/>
      <c r="AC54" s="37"/>
      <c r="AD54" s="37"/>
      <c r="AE54" s="37" t="s">
        <v>102</v>
      </c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</row>
    <row r="55" spans="1:60" outlineLevel="1">
      <c r="A55" s="249">
        <v>16</v>
      </c>
      <c r="B55" s="250" t="s">
        <v>178</v>
      </c>
      <c r="C55" s="251" t="s">
        <v>1302</v>
      </c>
      <c r="D55" s="313" t="s">
        <v>121</v>
      </c>
      <c r="E55" s="253">
        <v>2.39</v>
      </c>
      <c r="F55" s="320">
        <f>H55+J55</f>
        <v>0</v>
      </c>
      <c r="G55" s="254">
        <f>ROUND(E55*F55,2)</f>
        <v>0</v>
      </c>
      <c r="H55" s="254"/>
      <c r="I55" s="254">
        <f>ROUND(E55*H55,2)</f>
        <v>0</v>
      </c>
      <c r="J55" s="254"/>
      <c r="K55" s="254">
        <f>ROUND(E55*J55,2)</f>
        <v>0</v>
      </c>
      <c r="L55" s="254">
        <v>15</v>
      </c>
      <c r="M55" s="254">
        <f>G55*(1+L55/100)</f>
        <v>0</v>
      </c>
      <c r="N55" s="313">
        <v>2.5999999999999998E-4</v>
      </c>
      <c r="O55" s="313">
        <f>ROUND(E55*N55,5)</f>
        <v>6.2E-4</v>
      </c>
      <c r="P55" s="313">
        <v>0</v>
      </c>
      <c r="Q55" s="313">
        <f>ROUND(E55*P55,5)</f>
        <v>0</v>
      </c>
      <c r="R55" s="34"/>
      <c r="S55" s="34"/>
      <c r="T55" s="36"/>
      <c r="U55" s="34"/>
      <c r="V55" s="37"/>
      <c r="W55" s="37"/>
      <c r="X55" s="37"/>
      <c r="Y55" s="37"/>
      <c r="Z55" s="37"/>
      <c r="AA55" s="37"/>
      <c r="AB55" s="37"/>
      <c r="AC55" s="37"/>
      <c r="AD55" s="37"/>
      <c r="AE55" s="37" t="s">
        <v>109</v>
      </c>
      <c r="AF55" s="37">
        <v>0</v>
      </c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</row>
    <row r="56" spans="1:60" outlineLevel="1">
      <c r="A56" s="249"/>
      <c r="B56" s="250"/>
      <c r="C56" s="314" t="s">
        <v>1481</v>
      </c>
      <c r="D56" s="315"/>
      <c r="E56" s="316">
        <v>2.39</v>
      </c>
      <c r="F56" s="254"/>
      <c r="G56" s="254"/>
      <c r="H56" s="254"/>
      <c r="I56" s="254"/>
      <c r="J56" s="254"/>
      <c r="K56" s="254"/>
      <c r="L56" s="254"/>
      <c r="M56" s="254"/>
      <c r="N56" s="313"/>
      <c r="O56" s="313"/>
      <c r="P56" s="313"/>
      <c r="Q56" s="313"/>
      <c r="R56" s="34"/>
      <c r="S56" s="34"/>
      <c r="T56" s="36">
        <v>0.34775</v>
      </c>
      <c r="U56" s="34" t="e">
        <f>ROUND(#REF!*T56,2)</f>
        <v>#REF!</v>
      </c>
      <c r="V56" s="37"/>
      <c r="W56" s="37"/>
      <c r="X56" s="37"/>
      <c r="Y56" s="37"/>
      <c r="Z56" s="37"/>
      <c r="AA56" s="37"/>
      <c r="AB56" s="37"/>
      <c r="AC56" s="37"/>
      <c r="AD56" s="37"/>
      <c r="AE56" s="37" t="s">
        <v>102</v>
      </c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</row>
    <row r="57" spans="1:60" outlineLevel="1">
      <c r="A57" s="249">
        <v>17</v>
      </c>
      <c r="B57" s="250" t="s">
        <v>180</v>
      </c>
      <c r="C57" s="251" t="s">
        <v>1482</v>
      </c>
      <c r="D57" s="313" t="s">
        <v>121</v>
      </c>
      <c r="E57" s="253">
        <v>44.96</v>
      </c>
      <c r="F57" s="320">
        <f>H57+J57</f>
        <v>0</v>
      </c>
      <c r="G57" s="254">
        <f>ROUND(E57*F57,2)</f>
        <v>0</v>
      </c>
      <c r="H57" s="254"/>
      <c r="I57" s="254">
        <f>ROUND(E57*H57,2)</f>
        <v>0</v>
      </c>
      <c r="J57" s="254"/>
      <c r="K57" s="254">
        <f>ROUND(E57*J57,2)</f>
        <v>0</v>
      </c>
      <c r="L57" s="254">
        <v>15</v>
      </c>
      <c r="M57" s="254">
        <f>G57*(1+L57/100)</f>
        <v>0</v>
      </c>
      <c r="N57" s="313">
        <v>2.7890000000000002E-2</v>
      </c>
      <c r="O57" s="313">
        <f>ROUND(E57*N57,5)</f>
        <v>1.25393</v>
      </c>
      <c r="P57" s="313">
        <v>0</v>
      </c>
      <c r="Q57" s="313">
        <f>ROUND(E57*P57,5)</f>
        <v>0</v>
      </c>
      <c r="R57" s="34"/>
      <c r="S57" s="34"/>
      <c r="T57" s="36"/>
      <c r="U57" s="34"/>
      <c r="V57" s="37"/>
      <c r="W57" s="37"/>
      <c r="X57" s="37"/>
      <c r="Y57" s="37"/>
      <c r="Z57" s="37"/>
      <c r="AA57" s="37"/>
      <c r="AB57" s="37"/>
      <c r="AC57" s="37"/>
      <c r="AD57" s="37"/>
      <c r="AE57" s="37" t="s">
        <v>109</v>
      </c>
      <c r="AF57" s="37">
        <v>0</v>
      </c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</row>
    <row r="58" spans="1:60" outlineLevel="1">
      <c r="A58" s="249"/>
      <c r="B58" s="250"/>
      <c r="C58" s="314" t="s">
        <v>2064</v>
      </c>
      <c r="D58" s="315"/>
      <c r="E58" s="316">
        <v>44.96</v>
      </c>
      <c r="F58" s="254"/>
      <c r="G58" s="254"/>
      <c r="H58" s="254"/>
      <c r="I58" s="254"/>
      <c r="J58" s="254"/>
      <c r="K58" s="254"/>
      <c r="L58" s="254"/>
      <c r="M58" s="254"/>
      <c r="N58" s="313"/>
      <c r="O58" s="313"/>
      <c r="P58" s="313"/>
      <c r="Q58" s="313"/>
      <c r="R58" s="34"/>
      <c r="S58" s="34"/>
      <c r="T58" s="36">
        <v>0.08</v>
      </c>
      <c r="U58" s="34" t="e">
        <f>ROUND(#REF!*T58,2)</f>
        <v>#REF!</v>
      </c>
      <c r="V58" s="37"/>
      <c r="W58" s="37"/>
      <c r="X58" s="37"/>
      <c r="Y58" s="37"/>
      <c r="Z58" s="37"/>
      <c r="AA58" s="37"/>
      <c r="AB58" s="37"/>
      <c r="AC58" s="37"/>
      <c r="AD58" s="37"/>
      <c r="AE58" s="37" t="s">
        <v>102</v>
      </c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</row>
    <row r="59" spans="1:60" outlineLevel="1">
      <c r="A59" s="249">
        <v>18</v>
      </c>
      <c r="B59" s="250" t="s">
        <v>183</v>
      </c>
      <c r="C59" s="251" t="s">
        <v>184</v>
      </c>
      <c r="D59" s="313" t="s">
        <v>121</v>
      </c>
      <c r="E59" s="253">
        <v>44.96</v>
      </c>
      <c r="F59" s="320">
        <f>H59+J59</f>
        <v>0</v>
      </c>
      <c r="G59" s="254">
        <f>ROUND(E59*F59,2)</f>
        <v>0</v>
      </c>
      <c r="H59" s="254"/>
      <c r="I59" s="254">
        <f>ROUND(E59*H59,2)</f>
        <v>0</v>
      </c>
      <c r="J59" s="254"/>
      <c r="K59" s="254">
        <f>ROUND(E59*J59,2)</f>
        <v>0</v>
      </c>
      <c r="L59" s="254">
        <v>15</v>
      </c>
      <c r="M59" s="254">
        <f>G59*(1+L59/100)</f>
        <v>0</v>
      </c>
      <c r="N59" s="313">
        <v>0</v>
      </c>
      <c r="O59" s="313">
        <f>ROUND(E59*N59,5)</f>
        <v>0</v>
      </c>
      <c r="P59" s="313">
        <v>0</v>
      </c>
      <c r="Q59" s="313">
        <f>ROUND(E59*P59,5)</f>
        <v>0</v>
      </c>
      <c r="R59" s="34"/>
      <c r="S59" s="34"/>
      <c r="T59" s="36">
        <v>0</v>
      </c>
      <c r="U59" s="34" t="e">
        <f>ROUND(#REF!*T59,2)</f>
        <v>#REF!</v>
      </c>
      <c r="V59" s="37"/>
      <c r="W59" s="37"/>
      <c r="X59" s="37"/>
      <c r="Y59" s="37"/>
      <c r="Z59" s="37"/>
      <c r="AA59" s="37"/>
      <c r="AB59" s="37"/>
      <c r="AC59" s="37"/>
      <c r="AD59" s="37"/>
      <c r="AE59" s="37" t="s">
        <v>113</v>
      </c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</row>
    <row r="60" spans="1:60" ht="20" outlineLevel="1">
      <c r="A60" s="249">
        <v>19</v>
      </c>
      <c r="B60" s="250" t="s">
        <v>185</v>
      </c>
      <c r="C60" s="251" t="s">
        <v>793</v>
      </c>
      <c r="D60" s="313" t="s">
        <v>121</v>
      </c>
      <c r="E60" s="253">
        <v>48.556800000000003</v>
      </c>
      <c r="F60" s="320">
        <f>H60+J60</f>
        <v>0</v>
      </c>
      <c r="G60" s="254">
        <f>ROUND(E60*F60,2)</f>
        <v>0</v>
      </c>
      <c r="H60" s="254"/>
      <c r="I60" s="254">
        <f>ROUND(E60*H60,2)</f>
        <v>0</v>
      </c>
      <c r="J60" s="254"/>
      <c r="K60" s="254">
        <f>ROUND(E60*J60,2)</f>
        <v>0</v>
      </c>
      <c r="L60" s="254">
        <v>15</v>
      </c>
      <c r="M60" s="254">
        <f>G60*(1+L60/100)</f>
        <v>0</v>
      </c>
      <c r="N60" s="313">
        <v>5.0000000000000001E-3</v>
      </c>
      <c r="O60" s="313">
        <f>ROUND(E60*N60,5)</f>
        <v>0.24278</v>
      </c>
      <c r="P60" s="313">
        <v>0</v>
      </c>
      <c r="Q60" s="313">
        <f>ROUND(E60*P60,5)</f>
        <v>0</v>
      </c>
      <c r="R60" s="34"/>
      <c r="S60" s="34"/>
      <c r="T60" s="36"/>
      <c r="U60" s="34"/>
      <c r="V60" s="37"/>
      <c r="W60" s="37"/>
      <c r="X60" s="37"/>
      <c r="Y60" s="37"/>
      <c r="Z60" s="37"/>
      <c r="AA60" s="37"/>
      <c r="AB60" s="37"/>
      <c r="AC60" s="37"/>
      <c r="AD60" s="37"/>
      <c r="AE60" s="37" t="s">
        <v>109</v>
      </c>
      <c r="AF60" s="37">
        <v>0</v>
      </c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</row>
    <row r="61" spans="1:60" outlineLevel="1">
      <c r="A61" s="249"/>
      <c r="B61" s="250"/>
      <c r="C61" s="314" t="s">
        <v>2065</v>
      </c>
      <c r="D61" s="315"/>
      <c r="E61" s="316">
        <v>48.556800000000003</v>
      </c>
      <c r="F61" s="254"/>
      <c r="G61" s="254"/>
      <c r="H61" s="254"/>
      <c r="I61" s="254"/>
      <c r="J61" s="254"/>
      <c r="K61" s="254"/>
      <c r="L61" s="254"/>
      <c r="M61" s="254"/>
      <c r="N61" s="313"/>
      <c r="O61" s="313"/>
      <c r="P61" s="313"/>
      <c r="Q61" s="313"/>
      <c r="R61" s="34"/>
      <c r="S61" s="34"/>
      <c r="T61" s="36">
        <v>1.8360000000000001</v>
      </c>
      <c r="U61" s="34" t="e">
        <f>ROUND(#REF!*T61,2)</f>
        <v>#REF!</v>
      </c>
      <c r="V61" s="37"/>
      <c r="W61" s="37"/>
      <c r="X61" s="37"/>
      <c r="Y61" s="37"/>
      <c r="Z61" s="37"/>
      <c r="AA61" s="37"/>
      <c r="AB61" s="37"/>
      <c r="AC61" s="37"/>
      <c r="AD61" s="37"/>
      <c r="AE61" s="37" t="s">
        <v>102</v>
      </c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</row>
    <row r="62" spans="1:60" ht="20" outlineLevel="1">
      <c r="A62" s="249">
        <v>20</v>
      </c>
      <c r="B62" s="250" t="s">
        <v>187</v>
      </c>
      <c r="C62" s="251" t="s">
        <v>1484</v>
      </c>
      <c r="D62" s="313" t="s">
        <v>116</v>
      </c>
      <c r="E62" s="253">
        <v>5.3952</v>
      </c>
      <c r="F62" s="320">
        <f>H62+J62</f>
        <v>0</v>
      </c>
      <c r="G62" s="254">
        <f>ROUND(E62*F62,2)</f>
        <v>0</v>
      </c>
      <c r="H62" s="254"/>
      <c r="I62" s="254">
        <f>ROUND(E62*H62,2)</f>
        <v>0</v>
      </c>
      <c r="J62" s="254"/>
      <c r="K62" s="254">
        <f>ROUND(E62*J62,2)</f>
        <v>0</v>
      </c>
      <c r="L62" s="254">
        <v>15</v>
      </c>
      <c r="M62" s="254">
        <f>G62*(1+L62/100)</f>
        <v>0</v>
      </c>
      <c r="N62" s="313">
        <v>0.42</v>
      </c>
      <c r="O62" s="313">
        <f>ROUND(E62*N62,5)</f>
        <v>2.2659799999999999</v>
      </c>
      <c r="P62" s="313">
        <v>0</v>
      </c>
      <c r="Q62" s="313">
        <f>ROUND(E62*P62,5)</f>
        <v>0</v>
      </c>
      <c r="R62" s="34"/>
      <c r="S62" s="34"/>
      <c r="T62" s="36"/>
      <c r="U62" s="34"/>
      <c r="V62" s="37"/>
      <c r="W62" s="37"/>
      <c r="X62" s="37"/>
      <c r="Y62" s="37"/>
      <c r="Z62" s="37"/>
      <c r="AA62" s="37"/>
      <c r="AB62" s="37"/>
      <c r="AC62" s="37"/>
      <c r="AD62" s="37"/>
      <c r="AE62" s="37" t="s">
        <v>109</v>
      </c>
      <c r="AF62" s="37">
        <v>0</v>
      </c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</row>
    <row r="63" spans="1:60" outlineLevel="1">
      <c r="A63" s="249"/>
      <c r="B63" s="250"/>
      <c r="C63" s="314" t="s">
        <v>2066</v>
      </c>
      <c r="D63" s="315"/>
      <c r="E63" s="316">
        <v>5.3952</v>
      </c>
      <c r="F63" s="254"/>
      <c r="G63" s="254"/>
      <c r="H63" s="254"/>
      <c r="I63" s="254"/>
      <c r="J63" s="254"/>
      <c r="K63" s="254"/>
      <c r="L63" s="254"/>
      <c r="M63" s="254"/>
      <c r="N63" s="313"/>
      <c r="O63" s="313"/>
      <c r="P63" s="313"/>
      <c r="Q63" s="313"/>
      <c r="R63" s="34"/>
      <c r="S63" s="34"/>
      <c r="T63" s="36">
        <v>0.48399999999999999</v>
      </c>
      <c r="U63" s="34" t="e">
        <f>ROUND(#REF!*T63,2)</f>
        <v>#REF!</v>
      </c>
      <c r="V63" s="37"/>
      <c r="W63" s="37"/>
      <c r="X63" s="37"/>
      <c r="Y63" s="37"/>
      <c r="Z63" s="37"/>
      <c r="AA63" s="37"/>
      <c r="AB63" s="37"/>
      <c r="AC63" s="37"/>
      <c r="AD63" s="37"/>
      <c r="AE63" s="37" t="s">
        <v>102</v>
      </c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</row>
    <row r="64" spans="1:60" outlineLevel="1">
      <c r="A64" s="249">
        <v>21</v>
      </c>
      <c r="B64" s="250" t="s">
        <v>1977</v>
      </c>
      <c r="C64" s="251" t="s">
        <v>1978</v>
      </c>
      <c r="D64" s="313" t="s">
        <v>121</v>
      </c>
      <c r="E64" s="253">
        <v>2.5</v>
      </c>
      <c r="F64" s="320">
        <f>H64+J64</f>
        <v>0</v>
      </c>
      <c r="G64" s="254">
        <f>ROUND(E64*F64,2)</f>
        <v>0</v>
      </c>
      <c r="H64" s="254"/>
      <c r="I64" s="254">
        <f>ROUND(E64*H64,2)</f>
        <v>0</v>
      </c>
      <c r="J64" s="254"/>
      <c r="K64" s="254">
        <f>ROUND(E64*J64,2)</f>
        <v>0</v>
      </c>
      <c r="L64" s="254">
        <v>15</v>
      </c>
      <c r="M64" s="254">
        <f>G64*(1+L64/100)</f>
        <v>0</v>
      </c>
      <c r="N64" s="313">
        <v>0.105</v>
      </c>
      <c r="O64" s="313">
        <f>ROUND(E64*N64,5)</f>
        <v>0.26250000000000001</v>
      </c>
      <c r="P64" s="313">
        <v>0</v>
      </c>
      <c r="Q64" s="313">
        <f>ROUND(E64*P64,5)</f>
        <v>0</v>
      </c>
      <c r="R64" s="34"/>
      <c r="S64" s="34"/>
      <c r="T64" s="36"/>
      <c r="U64" s="34"/>
      <c r="V64" s="37"/>
      <c r="W64" s="37"/>
      <c r="X64" s="37"/>
      <c r="Y64" s="37"/>
      <c r="Z64" s="37"/>
      <c r="AA64" s="37"/>
      <c r="AB64" s="37"/>
      <c r="AC64" s="37"/>
      <c r="AD64" s="37"/>
      <c r="AE64" s="37" t="s">
        <v>109</v>
      </c>
      <c r="AF64" s="37">
        <v>0</v>
      </c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</row>
    <row r="65" spans="1:60" ht="20">
      <c r="A65" s="249">
        <v>22</v>
      </c>
      <c r="B65" s="250" t="s">
        <v>1981</v>
      </c>
      <c r="C65" s="251" t="s">
        <v>1982</v>
      </c>
      <c r="D65" s="313" t="s">
        <v>107</v>
      </c>
      <c r="E65" s="253">
        <v>8.0000000000000002E-3</v>
      </c>
      <c r="F65" s="320">
        <f>H65+J65</f>
        <v>0</v>
      </c>
      <c r="G65" s="254">
        <f>ROUND(E65*F65,2)</f>
        <v>0</v>
      </c>
      <c r="H65" s="254"/>
      <c r="I65" s="254">
        <f>ROUND(E65*H65,2)</f>
        <v>0</v>
      </c>
      <c r="J65" s="254"/>
      <c r="K65" s="254">
        <f>ROUND(E65*J65,2)</f>
        <v>0</v>
      </c>
      <c r="L65" s="254">
        <v>15</v>
      </c>
      <c r="M65" s="254">
        <f>G65*(1+L65/100)</f>
        <v>0</v>
      </c>
      <c r="N65" s="313">
        <v>1.06325</v>
      </c>
      <c r="O65" s="313">
        <f>ROUND(E65*N65,5)</f>
        <v>8.5100000000000002E-3</v>
      </c>
      <c r="P65" s="313">
        <v>0</v>
      </c>
      <c r="Q65" s="313">
        <f>ROUND(E65*P65,5)</f>
        <v>0</v>
      </c>
      <c r="R65" s="39"/>
      <c r="S65" s="39"/>
      <c r="T65" s="41"/>
      <c r="U65" s="39" t="e">
        <f>SUM(U66:U71)</f>
        <v>#REF!</v>
      </c>
      <c r="AE65" s="29" t="s">
        <v>98</v>
      </c>
    </row>
    <row r="66" spans="1:60" ht="20" outlineLevel="1">
      <c r="A66" s="249">
        <v>23</v>
      </c>
      <c r="B66" s="250" t="s">
        <v>1983</v>
      </c>
      <c r="C66" s="251" t="s">
        <v>1984</v>
      </c>
      <c r="D66" s="313" t="s">
        <v>304</v>
      </c>
      <c r="E66" s="253">
        <v>4.7</v>
      </c>
      <c r="F66" s="320">
        <f>H66+J66</f>
        <v>0</v>
      </c>
      <c r="G66" s="254">
        <f>ROUND(E66*F66,2)</f>
        <v>0</v>
      </c>
      <c r="H66" s="254"/>
      <c r="I66" s="254">
        <f>ROUND(E66*H66,2)</f>
        <v>0</v>
      </c>
      <c r="J66" s="254"/>
      <c r="K66" s="254">
        <f>ROUND(E66*J66,2)</f>
        <v>0</v>
      </c>
      <c r="L66" s="254">
        <v>15</v>
      </c>
      <c r="M66" s="254">
        <f>G66*(1+L66/100)</f>
        <v>0</v>
      </c>
      <c r="N66" s="313">
        <v>3.2000000000000003E-4</v>
      </c>
      <c r="O66" s="313">
        <f>ROUND(E66*N66,5)</f>
        <v>1.5E-3</v>
      </c>
      <c r="P66" s="313">
        <v>0</v>
      </c>
      <c r="Q66" s="313">
        <f>ROUND(E66*P66,5)</f>
        <v>0</v>
      </c>
      <c r="R66" s="34"/>
      <c r="S66" s="34"/>
      <c r="T66" s="36">
        <v>0.35399999999999998</v>
      </c>
      <c r="U66" s="34" t="e">
        <f>ROUND(#REF!*T66,2)</f>
        <v>#REF!</v>
      </c>
      <c r="V66" s="37"/>
      <c r="W66" s="37"/>
      <c r="X66" s="37"/>
      <c r="Y66" s="37"/>
      <c r="Z66" s="37"/>
      <c r="AA66" s="37"/>
      <c r="AB66" s="37"/>
      <c r="AC66" s="37"/>
      <c r="AD66" s="37"/>
      <c r="AE66" s="37" t="s">
        <v>102</v>
      </c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</row>
    <row r="67" spans="1:60" ht="30.5" customHeight="1" outlineLevel="1">
      <c r="A67" s="249">
        <v>24</v>
      </c>
      <c r="B67" s="250" t="s">
        <v>905</v>
      </c>
      <c r="C67" s="251" t="s">
        <v>2067</v>
      </c>
      <c r="D67" s="313" t="s">
        <v>116</v>
      </c>
      <c r="E67" s="253">
        <v>0.21600000000000003</v>
      </c>
      <c r="F67" s="320">
        <f>H67+J67</f>
        <v>0</v>
      </c>
      <c r="G67" s="254">
        <f>ROUND(E67*F67,2)</f>
        <v>0</v>
      </c>
      <c r="H67" s="254"/>
      <c r="I67" s="254">
        <f>ROUND(E67*H67,2)</f>
        <v>0</v>
      </c>
      <c r="J67" s="254"/>
      <c r="K67" s="254">
        <f>ROUND(E67*J67,2)</f>
        <v>0</v>
      </c>
      <c r="L67" s="254">
        <v>15</v>
      </c>
      <c r="M67" s="254">
        <f>G67*(1+L67/100)</f>
        <v>0</v>
      </c>
      <c r="N67" s="313">
        <v>0.02</v>
      </c>
      <c r="O67" s="313">
        <f>ROUND(E67*N67,5)</f>
        <v>4.3200000000000001E-3</v>
      </c>
      <c r="P67" s="313">
        <v>0</v>
      </c>
      <c r="Q67" s="313">
        <f>ROUND(E67*P67,5)</f>
        <v>0</v>
      </c>
      <c r="R67" s="34"/>
      <c r="S67" s="34"/>
      <c r="T67" s="36"/>
      <c r="U67" s="34"/>
      <c r="V67" s="37"/>
      <c r="W67" s="37"/>
      <c r="X67" s="37"/>
      <c r="Y67" s="37"/>
      <c r="Z67" s="37"/>
      <c r="AA67" s="37"/>
      <c r="AB67" s="37"/>
      <c r="AC67" s="37"/>
      <c r="AD67" s="37"/>
      <c r="AE67" s="37" t="s">
        <v>104</v>
      </c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8" t="e">
        <f>#REF!</f>
        <v>#REF!</v>
      </c>
      <c r="BB67" s="37"/>
      <c r="BC67" s="37"/>
      <c r="BD67" s="37"/>
      <c r="BE67" s="37"/>
      <c r="BF67" s="37"/>
      <c r="BG67" s="37"/>
      <c r="BH67" s="37"/>
    </row>
    <row r="68" spans="1:60" outlineLevel="1">
      <c r="A68" s="249"/>
      <c r="B68" s="250"/>
      <c r="C68" s="314" t="s">
        <v>2068</v>
      </c>
      <c r="D68" s="315"/>
      <c r="E68" s="316">
        <v>0.216</v>
      </c>
      <c r="F68" s="254"/>
      <c r="G68" s="254"/>
      <c r="H68" s="254"/>
      <c r="I68" s="254"/>
      <c r="J68" s="254"/>
      <c r="K68" s="254"/>
      <c r="L68" s="254"/>
      <c r="M68" s="254"/>
      <c r="N68" s="313"/>
      <c r="O68" s="313"/>
      <c r="P68" s="313"/>
      <c r="Q68" s="313"/>
      <c r="R68" s="34"/>
      <c r="S68" s="34"/>
      <c r="T68" s="36"/>
      <c r="U68" s="34"/>
      <c r="V68" s="37"/>
      <c r="W68" s="37"/>
      <c r="X68" s="37"/>
      <c r="Y68" s="37"/>
      <c r="Z68" s="37"/>
      <c r="AA68" s="37"/>
      <c r="AB68" s="37"/>
      <c r="AC68" s="37"/>
      <c r="AD68" s="37"/>
      <c r="AE68" s="37" t="s">
        <v>109</v>
      </c>
      <c r="AF68" s="37">
        <v>0</v>
      </c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</row>
    <row r="69" spans="1:60" outlineLevel="1">
      <c r="A69" s="249">
        <v>25</v>
      </c>
      <c r="B69" s="250" t="s">
        <v>1988</v>
      </c>
      <c r="C69" s="251" t="s">
        <v>1989</v>
      </c>
      <c r="D69" s="313" t="s">
        <v>121</v>
      </c>
      <c r="E69" s="253">
        <v>2.5</v>
      </c>
      <c r="F69" s="320">
        <f>H69+J69</f>
        <v>0</v>
      </c>
      <c r="G69" s="254">
        <f>ROUND(E69*F69,2)</f>
        <v>0</v>
      </c>
      <c r="H69" s="254"/>
      <c r="I69" s="254">
        <f>ROUND(E69*H69,2)</f>
        <v>0</v>
      </c>
      <c r="J69" s="254"/>
      <c r="K69" s="254">
        <f>ROUND(E69*J69,2)</f>
        <v>0</v>
      </c>
      <c r="L69" s="254">
        <v>15</v>
      </c>
      <c r="M69" s="254">
        <f>G69*(1+L69/100)</f>
        <v>0</v>
      </c>
      <c r="N69" s="313">
        <v>6.0000000000000001E-3</v>
      </c>
      <c r="O69" s="313">
        <f>ROUND(E69*N69,5)</f>
        <v>1.4999999999999999E-2</v>
      </c>
      <c r="P69" s="313">
        <v>0</v>
      </c>
      <c r="Q69" s="313">
        <f>ROUND(E69*P69,5)</f>
        <v>0</v>
      </c>
      <c r="R69" s="34"/>
      <c r="S69" s="34"/>
      <c r="T69" s="36">
        <v>0.37</v>
      </c>
      <c r="U69" s="34" t="e">
        <f>ROUND(#REF!*T69,2)</f>
        <v>#REF!</v>
      </c>
      <c r="V69" s="37"/>
      <c r="W69" s="37"/>
      <c r="X69" s="37"/>
      <c r="Y69" s="37"/>
      <c r="Z69" s="37"/>
      <c r="AA69" s="37"/>
      <c r="AB69" s="37"/>
      <c r="AC69" s="37"/>
      <c r="AD69" s="37"/>
      <c r="AE69" s="37" t="s">
        <v>102</v>
      </c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</row>
    <row r="70" spans="1:60" outlineLevel="1">
      <c r="A70" s="249">
        <v>26</v>
      </c>
      <c r="B70" s="250" t="s">
        <v>903</v>
      </c>
      <c r="C70" s="251" t="s">
        <v>904</v>
      </c>
      <c r="D70" s="313" t="s">
        <v>121</v>
      </c>
      <c r="E70" s="253">
        <v>2.5</v>
      </c>
      <c r="F70" s="320">
        <f>H70+J70</f>
        <v>0</v>
      </c>
      <c r="G70" s="254">
        <f>ROUND(E70*F70,2)</f>
        <v>0</v>
      </c>
      <c r="H70" s="254"/>
      <c r="I70" s="254">
        <f>ROUND(E70*H70,2)</f>
        <v>0</v>
      </c>
      <c r="J70" s="254"/>
      <c r="K70" s="254">
        <f>ROUND(E70*J70,2)</f>
        <v>0</v>
      </c>
      <c r="L70" s="254">
        <v>15</v>
      </c>
      <c r="M70" s="254">
        <f>G70*(1+L70/100)</f>
        <v>0</v>
      </c>
      <c r="N70" s="313">
        <v>0</v>
      </c>
      <c r="O70" s="313">
        <f>ROUND(E70*N70,5)</f>
        <v>0</v>
      </c>
      <c r="P70" s="313">
        <v>0</v>
      </c>
      <c r="Q70" s="313">
        <f>ROUND(E70*P70,5)</f>
        <v>0</v>
      </c>
      <c r="R70" s="34"/>
      <c r="S70" s="34"/>
      <c r="T70" s="36">
        <v>0.37</v>
      </c>
      <c r="U70" s="34" t="e">
        <f>ROUND(#REF!*T70,2)</f>
        <v>#REF!</v>
      </c>
      <c r="V70" s="37"/>
      <c r="W70" s="37"/>
      <c r="X70" s="37"/>
      <c r="Y70" s="37"/>
      <c r="Z70" s="37"/>
      <c r="AA70" s="37"/>
      <c r="AB70" s="37"/>
      <c r="AC70" s="37"/>
      <c r="AD70" s="37"/>
      <c r="AE70" s="37" t="s">
        <v>102</v>
      </c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</row>
    <row r="71" spans="1:60" ht="20.5" customHeight="1" outlineLevel="1">
      <c r="A71" s="255" t="s">
        <v>97</v>
      </c>
      <c r="B71" s="256" t="s">
        <v>54</v>
      </c>
      <c r="C71" s="257" t="s">
        <v>53</v>
      </c>
      <c r="D71" s="317"/>
      <c r="E71" s="259"/>
      <c r="F71" s="260"/>
      <c r="G71" s="260">
        <f>SUMIF(AE72:AE77,"&lt;&gt;NOR",G72:G77)</f>
        <v>0</v>
      </c>
      <c r="H71" s="260"/>
      <c r="I71" s="260">
        <f>SUM(I72:I77)</f>
        <v>0</v>
      </c>
      <c r="J71" s="260"/>
      <c r="K71" s="260">
        <f>SUM(K72:K77)</f>
        <v>0</v>
      </c>
      <c r="L71" s="260"/>
      <c r="M71" s="260">
        <f>SUM(M72:M77)</f>
        <v>0</v>
      </c>
      <c r="N71" s="317"/>
      <c r="O71" s="317">
        <f>SUM(O72:O77)</f>
        <v>3.6199999999999996E-2</v>
      </c>
      <c r="P71" s="317"/>
      <c r="Q71" s="317">
        <f>SUM(Q72:Q77)</f>
        <v>0</v>
      </c>
      <c r="R71" s="34"/>
      <c r="S71" s="34"/>
      <c r="T71" s="36"/>
      <c r="U71" s="34"/>
      <c r="V71" s="37"/>
      <c r="W71" s="37"/>
      <c r="X71" s="37"/>
      <c r="Y71" s="37"/>
      <c r="Z71" s="37"/>
      <c r="AA71" s="37"/>
      <c r="AB71" s="37"/>
      <c r="AC71" s="37"/>
      <c r="AD71" s="37"/>
      <c r="AE71" s="37" t="s">
        <v>104</v>
      </c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8" t="e">
        <f>#REF!</f>
        <v>#REF!</v>
      </c>
      <c r="BB71" s="37"/>
      <c r="BC71" s="37"/>
      <c r="BD71" s="37"/>
      <c r="BE71" s="37"/>
      <c r="BF71" s="37"/>
      <c r="BG71" s="37"/>
      <c r="BH71" s="37"/>
    </row>
    <row r="72" spans="1:60">
      <c r="A72" s="249">
        <v>27</v>
      </c>
      <c r="B72" s="250" t="s">
        <v>1485</v>
      </c>
      <c r="C72" s="251" t="s">
        <v>1486</v>
      </c>
      <c r="D72" s="313" t="s">
        <v>121</v>
      </c>
      <c r="E72" s="253">
        <v>85.9</v>
      </c>
      <c r="F72" s="320">
        <f>H72+J72</f>
        <v>0</v>
      </c>
      <c r="G72" s="254">
        <f>ROUND(E72*F72,2)</f>
        <v>0</v>
      </c>
      <c r="H72" s="254"/>
      <c r="I72" s="254">
        <f>ROUND(E72*H72,2)</f>
        <v>0</v>
      </c>
      <c r="J72" s="254"/>
      <c r="K72" s="254">
        <f>ROUND(E72*J72,2)</f>
        <v>0</v>
      </c>
      <c r="L72" s="254">
        <v>15</v>
      </c>
      <c r="M72" s="254">
        <f>G72*(1+L72/100)</f>
        <v>0</v>
      </c>
      <c r="N72" s="313">
        <v>4.0000000000000003E-5</v>
      </c>
      <c r="O72" s="313">
        <f>ROUND(E72*N72,5)</f>
        <v>3.4399999999999999E-3</v>
      </c>
      <c r="P72" s="313">
        <v>0</v>
      </c>
      <c r="Q72" s="313">
        <f>ROUND(E72*P72,5)</f>
        <v>0</v>
      </c>
      <c r="R72" s="39"/>
      <c r="S72" s="39"/>
      <c r="T72" s="41"/>
      <c r="U72" s="39" t="e">
        <f>SUM(U73:U85)</f>
        <v>#REF!</v>
      </c>
      <c r="AE72" s="29" t="s">
        <v>98</v>
      </c>
    </row>
    <row r="73" spans="1:60" ht="12.5" customHeight="1" outlineLevel="1">
      <c r="A73" s="249"/>
      <c r="B73" s="250"/>
      <c r="C73" s="536" t="s">
        <v>198</v>
      </c>
      <c r="D73" s="537"/>
      <c r="E73" s="538"/>
      <c r="F73" s="539"/>
      <c r="G73" s="540"/>
      <c r="H73" s="254"/>
      <c r="I73" s="254"/>
      <c r="J73" s="254"/>
      <c r="K73" s="254"/>
      <c r="L73" s="254"/>
      <c r="M73" s="254"/>
      <c r="N73" s="313"/>
      <c r="O73" s="313"/>
      <c r="P73" s="313"/>
      <c r="Q73" s="313"/>
      <c r="R73" s="34"/>
      <c r="S73" s="34"/>
      <c r="T73" s="36">
        <v>0.05</v>
      </c>
      <c r="U73" s="34" t="e">
        <f>ROUND(#REF!*T73,2)</f>
        <v>#REF!</v>
      </c>
      <c r="V73" s="37"/>
      <c r="W73" s="37"/>
      <c r="X73" s="37"/>
      <c r="Y73" s="37"/>
      <c r="Z73" s="37"/>
      <c r="AA73" s="37"/>
      <c r="AB73" s="37"/>
      <c r="AC73" s="37"/>
      <c r="AD73" s="37"/>
      <c r="AE73" s="37" t="s">
        <v>102</v>
      </c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</row>
    <row r="74" spans="1:60" outlineLevel="1">
      <c r="A74" s="249"/>
      <c r="B74" s="250"/>
      <c r="C74" s="314" t="s">
        <v>1487</v>
      </c>
      <c r="D74" s="315"/>
      <c r="E74" s="316">
        <v>85.9</v>
      </c>
      <c r="F74" s="254"/>
      <c r="G74" s="254"/>
      <c r="H74" s="254"/>
      <c r="I74" s="254"/>
      <c r="J74" s="254"/>
      <c r="K74" s="254"/>
      <c r="L74" s="254"/>
      <c r="M74" s="254"/>
      <c r="N74" s="313"/>
      <c r="O74" s="313"/>
      <c r="P74" s="313"/>
      <c r="Q74" s="313"/>
      <c r="R74" s="34"/>
      <c r="S74" s="34"/>
      <c r="T74" s="36">
        <v>0.09</v>
      </c>
      <c r="U74" s="34" t="e">
        <f>ROUND(#REF!*T74,2)</f>
        <v>#REF!</v>
      </c>
      <c r="V74" s="37"/>
      <c r="W74" s="37"/>
      <c r="X74" s="37"/>
      <c r="Y74" s="37"/>
      <c r="Z74" s="37"/>
      <c r="AA74" s="37"/>
      <c r="AB74" s="37"/>
      <c r="AC74" s="37"/>
      <c r="AD74" s="37"/>
      <c r="AE74" s="37" t="s">
        <v>102</v>
      </c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</row>
    <row r="75" spans="1:60" outlineLevel="1">
      <c r="A75" s="249">
        <v>28</v>
      </c>
      <c r="B75" s="250" t="s">
        <v>199</v>
      </c>
      <c r="C75" s="251" t="s">
        <v>200</v>
      </c>
      <c r="D75" s="313" t="s">
        <v>101</v>
      </c>
      <c r="E75" s="253">
        <v>1</v>
      </c>
      <c r="F75" s="320">
        <f>H75+J75</f>
        <v>0</v>
      </c>
      <c r="G75" s="254">
        <f>ROUND(E75*F75,2)</f>
        <v>0</v>
      </c>
      <c r="H75" s="254"/>
      <c r="I75" s="254">
        <f>ROUND(E75*H75,2)</f>
        <v>0</v>
      </c>
      <c r="J75" s="254"/>
      <c r="K75" s="254">
        <f>ROUND(E75*J75,2)</f>
        <v>0</v>
      </c>
      <c r="L75" s="254">
        <v>15</v>
      </c>
      <c r="M75" s="254">
        <f>G75*(1+L75/100)</f>
        <v>0</v>
      </c>
      <c r="N75" s="313">
        <v>1.6379999999999999E-2</v>
      </c>
      <c r="O75" s="313">
        <f>ROUND(E75*N75,5)</f>
        <v>1.6379999999999999E-2</v>
      </c>
      <c r="P75" s="313">
        <v>0</v>
      </c>
      <c r="Q75" s="313">
        <f>ROUND(E75*P75,5)</f>
        <v>0</v>
      </c>
      <c r="R75" s="34"/>
      <c r="S75" s="34"/>
      <c r="T75" s="36">
        <v>0.55600000000000005</v>
      </c>
      <c r="U75" s="34" t="e">
        <f>ROUND(#REF!*T75,2)</f>
        <v>#REF!</v>
      </c>
      <c r="V75" s="37"/>
      <c r="W75" s="37"/>
      <c r="X75" s="37"/>
      <c r="Y75" s="37"/>
      <c r="Z75" s="37"/>
      <c r="AA75" s="37"/>
      <c r="AB75" s="37"/>
      <c r="AC75" s="37"/>
      <c r="AD75" s="37"/>
      <c r="AE75" s="37" t="s">
        <v>102</v>
      </c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</row>
    <row r="76" spans="1:60" outlineLevel="1">
      <c r="A76" s="249">
        <v>29</v>
      </c>
      <c r="B76" s="250" t="s">
        <v>199</v>
      </c>
      <c r="C76" s="251" t="s">
        <v>201</v>
      </c>
      <c r="D76" s="313" t="s">
        <v>101</v>
      </c>
      <c r="E76" s="253">
        <v>1</v>
      </c>
      <c r="F76" s="320">
        <f>H76+J76</f>
        <v>0</v>
      </c>
      <c r="G76" s="254">
        <f>ROUND(E76*F76,2)</f>
        <v>0</v>
      </c>
      <c r="H76" s="254"/>
      <c r="I76" s="254">
        <f>ROUND(E76*H76,2)</f>
        <v>0</v>
      </c>
      <c r="J76" s="254"/>
      <c r="K76" s="254">
        <f>ROUND(E76*J76,2)</f>
        <v>0</v>
      </c>
      <c r="L76" s="254">
        <v>15</v>
      </c>
      <c r="M76" s="254">
        <f>G76*(1+L76/100)</f>
        <v>0</v>
      </c>
      <c r="N76" s="313">
        <v>1.6379999999999999E-2</v>
      </c>
      <c r="O76" s="313">
        <f>ROUND(E76*N76,5)</f>
        <v>1.6379999999999999E-2</v>
      </c>
      <c r="P76" s="313">
        <v>0</v>
      </c>
      <c r="Q76" s="313">
        <f>ROUND(E76*P76,5)</f>
        <v>0</v>
      </c>
      <c r="R76" s="34"/>
      <c r="S76" s="34"/>
      <c r="T76" s="36"/>
      <c r="U76" s="34"/>
      <c r="V76" s="37"/>
      <c r="W76" s="37"/>
      <c r="X76" s="37"/>
      <c r="Y76" s="37"/>
      <c r="Z76" s="37"/>
      <c r="AA76" s="37"/>
      <c r="AB76" s="37"/>
      <c r="AC76" s="37"/>
      <c r="AD76" s="37"/>
      <c r="AE76" s="37" t="s">
        <v>109</v>
      </c>
      <c r="AF76" s="37">
        <v>0</v>
      </c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</row>
    <row r="77" spans="1:60" ht="12.5" customHeight="1" outlineLevel="1">
      <c r="A77" s="249"/>
      <c r="B77" s="250"/>
      <c r="C77" s="536" t="s">
        <v>202</v>
      </c>
      <c r="D77" s="537"/>
      <c r="E77" s="538"/>
      <c r="F77" s="539"/>
      <c r="G77" s="540"/>
      <c r="H77" s="254"/>
      <c r="I77" s="254"/>
      <c r="J77" s="254"/>
      <c r="K77" s="254"/>
      <c r="L77" s="254"/>
      <c r="M77" s="254"/>
      <c r="N77" s="313"/>
      <c r="O77" s="313"/>
      <c r="P77" s="313"/>
      <c r="Q77" s="313"/>
      <c r="R77" s="34"/>
      <c r="S77" s="34"/>
      <c r="T77" s="36">
        <v>0.53300000000000003</v>
      </c>
      <c r="U77" s="34" t="e">
        <f>ROUND(#REF!*T77,2)</f>
        <v>#REF!</v>
      </c>
      <c r="V77" s="37"/>
      <c r="W77" s="37"/>
      <c r="X77" s="37"/>
      <c r="Y77" s="37"/>
      <c r="Z77" s="37"/>
      <c r="AA77" s="37"/>
      <c r="AB77" s="37"/>
      <c r="AC77" s="37"/>
      <c r="AD77" s="37"/>
      <c r="AE77" s="37" t="s">
        <v>102</v>
      </c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</row>
    <row r="78" spans="1:60" ht="14.5" outlineLevel="1">
      <c r="A78" s="255" t="s">
        <v>97</v>
      </c>
      <c r="B78" s="256" t="s">
        <v>52</v>
      </c>
      <c r="C78" s="257" t="s">
        <v>51</v>
      </c>
      <c r="D78" s="317"/>
      <c r="E78" s="259"/>
      <c r="F78" s="260"/>
      <c r="G78" s="260">
        <f>SUMIF(AE79:AE91,"&lt;&gt;NOR",G79:G91)</f>
        <v>0</v>
      </c>
      <c r="H78" s="260"/>
      <c r="I78" s="260">
        <f>SUM(I79:I91)</f>
        <v>0</v>
      </c>
      <c r="J78" s="260"/>
      <c r="K78" s="260">
        <f>SUM(K79:K91)</f>
        <v>0</v>
      </c>
      <c r="L78" s="260"/>
      <c r="M78" s="260">
        <f>SUM(M79:M91)</f>
        <v>0</v>
      </c>
      <c r="N78" s="317"/>
      <c r="O78" s="317">
        <f>SUM(O79:O91)</f>
        <v>1.2529999999999999E-2</v>
      </c>
      <c r="P78" s="317"/>
      <c r="Q78" s="317">
        <f>SUM(Q79:Q91)</f>
        <v>1.60646</v>
      </c>
      <c r="R78" s="34"/>
      <c r="S78" s="34"/>
      <c r="T78" s="36"/>
      <c r="U78" s="34"/>
      <c r="V78" s="37"/>
      <c r="W78" s="37"/>
      <c r="X78" s="37"/>
      <c r="Y78" s="37"/>
      <c r="Z78" s="37"/>
      <c r="AA78" s="37"/>
      <c r="AB78" s="37"/>
      <c r="AC78" s="37"/>
      <c r="AD78" s="37"/>
      <c r="AE78" s="37" t="s">
        <v>109</v>
      </c>
      <c r="AF78" s="37">
        <v>0</v>
      </c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</row>
    <row r="79" spans="1:60" outlineLevel="1">
      <c r="A79" s="249">
        <v>30</v>
      </c>
      <c r="B79" s="250" t="s">
        <v>206</v>
      </c>
      <c r="C79" s="251" t="s">
        <v>207</v>
      </c>
      <c r="D79" s="313" t="s">
        <v>101</v>
      </c>
      <c r="E79" s="253">
        <v>3</v>
      </c>
      <c r="F79" s="320">
        <f>H79+J79</f>
        <v>0</v>
      </c>
      <c r="G79" s="254">
        <f>ROUND(E79*F79,2)</f>
        <v>0</v>
      </c>
      <c r="H79" s="254"/>
      <c r="I79" s="254">
        <f>ROUND(E79*H79,2)</f>
        <v>0</v>
      </c>
      <c r="J79" s="254"/>
      <c r="K79" s="254">
        <f>ROUND(E79*J79,2)</f>
        <v>0</v>
      </c>
      <c r="L79" s="254">
        <v>15</v>
      </c>
      <c r="M79" s="254">
        <f>G79*(1+L79/100)</f>
        <v>0</v>
      </c>
      <c r="N79" s="313">
        <v>0</v>
      </c>
      <c r="O79" s="313">
        <f>ROUND(E79*N79,5)</f>
        <v>0</v>
      </c>
      <c r="P79" s="313">
        <v>0</v>
      </c>
      <c r="Q79" s="313">
        <f>ROUND(E79*P79,5)</f>
        <v>0</v>
      </c>
      <c r="R79" s="34"/>
      <c r="S79" s="34"/>
      <c r="T79" s="36">
        <v>7.8E-2</v>
      </c>
      <c r="U79" s="34" t="e">
        <f>ROUND(#REF!*T79,2)</f>
        <v>#REF!</v>
      </c>
      <c r="V79" s="37"/>
      <c r="W79" s="37"/>
      <c r="X79" s="37"/>
      <c r="Y79" s="37"/>
      <c r="Z79" s="37"/>
      <c r="AA79" s="37"/>
      <c r="AB79" s="37"/>
      <c r="AC79" s="37"/>
      <c r="AD79" s="37"/>
      <c r="AE79" s="37" t="s">
        <v>102</v>
      </c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</row>
    <row r="80" spans="1:60" ht="20" outlineLevel="1">
      <c r="A80" s="249">
        <v>31</v>
      </c>
      <c r="B80" s="250" t="s">
        <v>1488</v>
      </c>
      <c r="C80" s="251" t="s">
        <v>1489</v>
      </c>
      <c r="D80" s="313" t="s">
        <v>101</v>
      </c>
      <c r="E80" s="253">
        <v>1</v>
      </c>
      <c r="F80" s="320">
        <f>H80+J80</f>
        <v>0</v>
      </c>
      <c r="G80" s="254">
        <f>ROUND(E80*F80,2)</f>
        <v>0</v>
      </c>
      <c r="H80" s="254"/>
      <c r="I80" s="254">
        <f>ROUND(E80*H80,2)</f>
        <v>0</v>
      </c>
      <c r="J80" s="254"/>
      <c r="K80" s="254">
        <f>ROUND(E80*J80,2)</f>
        <v>0</v>
      </c>
      <c r="L80" s="254">
        <v>15</v>
      </c>
      <c r="M80" s="254">
        <f>G80*(1+L80/100)</f>
        <v>0</v>
      </c>
      <c r="N80" s="313">
        <v>0</v>
      </c>
      <c r="O80" s="313">
        <f>ROUND(E80*N80,5)</f>
        <v>0</v>
      </c>
      <c r="P80" s="313">
        <v>0</v>
      </c>
      <c r="Q80" s="313">
        <f>ROUND(E80*P80,5)</f>
        <v>0</v>
      </c>
      <c r="R80" s="34"/>
      <c r="S80" s="34"/>
      <c r="T80" s="36"/>
      <c r="U80" s="34"/>
      <c r="V80" s="37"/>
      <c r="W80" s="37"/>
      <c r="X80" s="37"/>
      <c r="Y80" s="37"/>
      <c r="Z80" s="37"/>
      <c r="AA80" s="37"/>
      <c r="AB80" s="37"/>
      <c r="AC80" s="37"/>
      <c r="AD80" s="37"/>
      <c r="AE80" s="37" t="s">
        <v>109</v>
      </c>
      <c r="AF80" s="37">
        <v>0</v>
      </c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</row>
    <row r="81" spans="1:60" outlineLevel="1">
      <c r="A81" s="249">
        <v>32</v>
      </c>
      <c r="B81" s="250" t="s">
        <v>212</v>
      </c>
      <c r="C81" s="251" t="s">
        <v>213</v>
      </c>
      <c r="D81" s="313" t="s">
        <v>121</v>
      </c>
      <c r="E81" s="253">
        <v>5.2519999999999998</v>
      </c>
      <c r="F81" s="320">
        <f>H81+J81</f>
        <v>0</v>
      </c>
      <c r="G81" s="254">
        <f>ROUND(E81*F81,2)</f>
        <v>0</v>
      </c>
      <c r="H81" s="254"/>
      <c r="I81" s="254">
        <f>ROUND(E81*H81,2)</f>
        <v>0</v>
      </c>
      <c r="J81" s="254"/>
      <c r="K81" s="254">
        <f>ROUND(E81*J81,2)</f>
        <v>0</v>
      </c>
      <c r="L81" s="254">
        <v>15</v>
      </c>
      <c r="M81" s="254">
        <f>G81*(1+L81/100)</f>
        <v>0</v>
      </c>
      <c r="N81" s="313">
        <v>1.17E-3</v>
      </c>
      <c r="O81" s="313">
        <f>ROUND(E81*N81,5)</f>
        <v>6.1399999999999996E-3</v>
      </c>
      <c r="P81" s="313">
        <v>8.7999999999999995E-2</v>
      </c>
      <c r="Q81" s="313">
        <f>ROUND(E81*P81,5)</f>
        <v>0.46217999999999998</v>
      </c>
      <c r="R81" s="34"/>
      <c r="S81" s="34"/>
      <c r="T81" s="36">
        <v>0.52</v>
      </c>
      <c r="U81" s="34" t="e">
        <f>ROUND(#REF!*T81,2)</f>
        <v>#REF!</v>
      </c>
      <c r="V81" s="37"/>
      <c r="W81" s="37"/>
      <c r="X81" s="37"/>
      <c r="Y81" s="37"/>
      <c r="Z81" s="37"/>
      <c r="AA81" s="37"/>
      <c r="AB81" s="37"/>
      <c r="AC81" s="37"/>
      <c r="AD81" s="37"/>
      <c r="AE81" s="37" t="s">
        <v>102</v>
      </c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</row>
    <row r="82" spans="1:60" outlineLevel="1">
      <c r="A82" s="249"/>
      <c r="B82" s="250"/>
      <c r="C82" s="314" t="s">
        <v>1490</v>
      </c>
      <c r="D82" s="315"/>
      <c r="E82" s="316">
        <v>5.2519999999999998</v>
      </c>
      <c r="F82" s="254"/>
      <c r="G82" s="254"/>
      <c r="H82" s="254"/>
      <c r="I82" s="254"/>
      <c r="J82" s="254"/>
      <c r="K82" s="254"/>
      <c r="L82" s="254"/>
      <c r="M82" s="254"/>
      <c r="N82" s="313"/>
      <c r="O82" s="313"/>
      <c r="P82" s="313"/>
      <c r="Q82" s="313"/>
      <c r="R82" s="34"/>
      <c r="S82" s="34"/>
      <c r="T82" s="36"/>
      <c r="U82" s="34"/>
      <c r="V82" s="37"/>
      <c r="W82" s="37"/>
      <c r="X82" s="37"/>
      <c r="Y82" s="37"/>
      <c r="Z82" s="37"/>
      <c r="AA82" s="37"/>
      <c r="AB82" s="37"/>
      <c r="AC82" s="37"/>
      <c r="AD82" s="37"/>
      <c r="AE82" s="37" t="s">
        <v>109</v>
      </c>
      <c r="AF82" s="37">
        <v>0</v>
      </c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</row>
    <row r="83" spans="1:60" outlineLevel="1">
      <c r="A83" s="249">
        <v>33</v>
      </c>
      <c r="B83" s="250" t="s">
        <v>1491</v>
      </c>
      <c r="C83" s="251" t="s">
        <v>1492</v>
      </c>
      <c r="D83" s="313" t="s">
        <v>121</v>
      </c>
      <c r="E83" s="253">
        <v>2.3849999999999998</v>
      </c>
      <c r="F83" s="320">
        <f>H83+J83</f>
        <v>0</v>
      </c>
      <c r="G83" s="254">
        <f>ROUND(E83*F83,2)</f>
        <v>0</v>
      </c>
      <c r="H83" s="254"/>
      <c r="I83" s="254">
        <f>ROUND(E83*H83,2)</f>
        <v>0</v>
      </c>
      <c r="J83" s="254"/>
      <c r="K83" s="254">
        <f>ROUND(E83*J83,2)</f>
        <v>0</v>
      </c>
      <c r="L83" s="254">
        <v>15</v>
      </c>
      <c r="M83" s="254">
        <f>G83*(1+L83/100)</f>
        <v>0</v>
      </c>
      <c r="N83" s="313">
        <v>1E-3</v>
      </c>
      <c r="O83" s="313">
        <f>ROUND(E83*N83,5)</f>
        <v>2.3900000000000002E-3</v>
      </c>
      <c r="P83" s="313">
        <v>6.7000000000000004E-2</v>
      </c>
      <c r="Q83" s="313">
        <f>ROUND(E83*P83,5)</f>
        <v>0.1598</v>
      </c>
      <c r="R83" s="34"/>
      <c r="S83" s="34"/>
      <c r="T83" s="36">
        <v>0.22700000000000001</v>
      </c>
      <c r="U83" s="34" t="e">
        <f>ROUND(#REF!*T83,2)</f>
        <v>#REF!</v>
      </c>
      <c r="V83" s="37"/>
      <c r="W83" s="37"/>
      <c r="X83" s="37"/>
      <c r="Y83" s="37"/>
      <c r="Z83" s="37"/>
      <c r="AA83" s="37"/>
      <c r="AB83" s="37"/>
      <c r="AC83" s="37"/>
      <c r="AD83" s="37"/>
      <c r="AE83" s="37" t="s">
        <v>102</v>
      </c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</row>
    <row r="84" spans="1:60" outlineLevel="1">
      <c r="A84" s="249"/>
      <c r="B84" s="250"/>
      <c r="C84" s="314" t="s">
        <v>1493</v>
      </c>
      <c r="D84" s="315"/>
      <c r="E84" s="316">
        <v>2.3849999999999998</v>
      </c>
      <c r="F84" s="254"/>
      <c r="G84" s="254"/>
      <c r="H84" s="254"/>
      <c r="I84" s="254"/>
      <c r="J84" s="254"/>
      <c r="K84" s="254"/>
      <c r="L84" s="254"/>
      <c r="M84" s="254"/>
      <c r="N84" s="313"/>
      <c r="O84" s="313"/>
      <c r="P84" s="313"/>
      <c r="Q84" s="313"/>
      <c r="R84" s="34"/>
      <c r="S84" s="34"/>
      <c r="T84" s="36"/>
      <c r="U84" s="34"/>
      <c r="V84" s="37"/>
      <c r="W84" s="37"/>
      <c r="X84" s="37"/>
      <c r="Y84" s="37"/>
      <c r="Z84" s="37"/>
      <c r="AA84" s="37"/>
      <c r="AB84" s="37"/>
      <c r="AC84" s="37"/>
      <c r="AD84" s="37"/>
      <c r="AE84" s="37" t="s">
        <v>109</v>
      </c>
      <c r="AF84" s="37">
        <v>0</v>
      </c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</row>
    <row r="85" spans="1:60" ht="20" outlineLevel="1">
      <c r="A85" s="249">
        <v>34</v>
      </c>
      <c r="B85" s="250" t="s">
        <v>221</v>
      </c>
      <c r="C85" s="251" t="s">
        <v>222</v>
      </c>
      <c r="D85" s="313" t="s">
        <v>121</v>
      </c>
      <c r="E85" s="253">
        <v>2.2999999999999998</v>
      </c>
      <c r="F85" s="320">
        <f>H85+J85</f>
        <v>0</v>
      </c>
      <c r="G85" s="254">
        <f>ROUND(E85*F85,2)</f>
        <v>0</v>
      </c>
      <c r="H85" s="254"/>
      <c r="I85" s="254">
        <f>ROUND(E85*H85,2)</f>
        <v>0</v>
      </c>
      <c r="J85" s="254"/>
      <c r="K85" s="254">
        <f>ROUND(E85*J85,2)</f>
        <v>0</v>
      </c>
      <c r="L85" s="254">
        <v>15</v>
      </c>
      <c r="M85" s="254">
        <f>G85*(1+L85/100)</f>
        <v>0</v>
      </c>
      <c r="N85" s="313">
        <v>0</v>
      </c>
      <c r="O85" s="313">
        <f>ROUND(E85*N85,5)</f>
        <v>0</v>
      </c>
      <c r="P85" s="313">
        <v>0.02</v>
      </c>
      <c r="Q85" s="313">
        <f>ROUND(E85*P85,5)</f>
        <v>4.5999999999999999E-2</v>
      </c>
      <c r="R85" s="34"/>
      <c r="S85" s="34"/>
      <c r="T85" s="36">
        <v>0.03</v>
      </c>
      <c r="U85" s="34" t="e">
        <f>ROUND(#REF!*T85,2)</f>
        <v>#REF!</v>
      </c>
      <c r="V85" s="37"/>
      <c r="W85" s="37"/>
      <c r="X85" s="37"/>
      <c r="Y85" s="37"/>
      <c r="Z85" s="37"/>
      <c r="AA85" s="37"/>
      <c r="AB85" s="37"/>
      <c r="AC85" s="37"/>
      <c r="AD85" s="37"/>
      <c r="AE85" s="37" t="s">
        <v>102</v>
      </c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</row>
    <row r="86" spans="1:60">
      <c r="A86" s="249"/>
      <c r="B86" s="250"/>
      <c r="C86" s="314" t="s">
        <v>1494</v>
      </c>
      <c r="D86" s="315"/>
      <c r="E86" s="316">
        <v>2.2999999999999998</v>
      </c>
      <c r="F86" s="254"/>
      <c r="G86" s="254"/>
      <c r="H86" s="254"/>
      <c r="I86" s="254"/>
      <c r="J86" s="254"/>
      <c r="K86" s="254"/>
      <c r="L86" s="254"/>
      <c r="M86" s="254"/>
      <c r="N86" s="313"/>
      <c r="O86" s="313"/>
      <c r="P86" s="313"/>
      <c r="Q86" s="313"/>
      <c r="R86" s="39"/>
      <c r="S86" s="39"/>
      <c r="T86" s="41"/>
      <c r="U86" s="39" t="e">
        <f>SUM(U87:U110)</f>
        <v>#REF!</v>
      </c>
      <c r="AE86" s="29" t="s">
        <v>98</v>
      </c>
    </row>
    <row r="87" spans="1:60" outlineLevel="1">
      <c r="A87" s="249">
        <v>35</v>
      </c>
      <c r="B87" s="250" t="s">
        <v>1026</v>
      </c>
      <c r="C87" s="251" t="s">
        <v>1027</v>
      </c>
      <c r="D87" s="313" t="s">
        <v>121</v>
      </c>
      <c r="E87" s="253">
        <v>0.28925000000000001</v>
      </c>
      <c r="F87" s="320">
        <f>H87+J87</f>
        <v>0</v>
      </c>
      <c r="G87" s="254">
        <f>ROUND(E87*F87,2)</f>
        <v>0</v>
      </c>
      <c r="H87" s="254"/>
      <c r="I87" s="254">
        <f>ROUND(E87*H87,2)</f>
        <v>0</v>
      </c>
      <c r="J87" s="254"/>
      <c r="K87" s="254">
        <f>ROUND(E87*J87,2)</f>
        <v>0</v>
      </c>
      <c r="L87" s="254">
        <v>15</v>
      </c>
      <c r="M87" s="254">
        <f>G87*(1+L87/100)</f>
        <v>0</v>
      </c>
      <c r="N87" s="313">
        <v>2.1900000000000001E-3</v>
      </c>
      <c r="O87" s="313">
        <f>ROUND(E87*N87,5)</f>
        <v>6.3000000000000003E-4</v>
      </c>
      <c r="P87" s="313">
        <v>4.1000000000000002E-2</v>
      </c>
      <c r="Q87" s="313">
        <f>ROUND(E87*P87,5)</f>
        <v>1.1860000000000001E-2</v>
      </c>
      <c r="R87" s="34"/>
      <c r="S87" s="34"/>
      <c r="T87" s="36">
        <v>0.3</v>
      </c>
      <c r="U87" s="34" t="e">
        <f>ROUND(#REF!*T87,2)</f>
        <v>#REF!</v>
      </c>
      <c r="V87" s="37"/>
      <c r="W87" s="37"/>
      <c r="X87" s="37"/>
      <c r="Y87" s="37"/>
      <c r="Z87" s="37"/>
      <c r="AA87" s="37"/>
      <c r="AB87" s="37"/>
      <c r="AC87" s="37"/>
      <c r="AD87" s="37"/>
      <c r="AE87" s="37" t="s">
        <v>102</v>
      </c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</row>
    <row r="88" spans="1:60" outlineLevel="1">
      <c r="A88" s="249"/>
      <c r="B88" s="250"/>
      <c r="C88" s="314" t="s">
        <v>1495</v>
      </c>
      <c r="D88" s="315"/>
      <c r="E88" s="316">
        <v>0.28925000000000001</v>
      </c>
      <c r="F88" s="254"/>
      <c r="G88" s="254"/>
      <c r="H88" s="254"/>
      <c r="I88" s="254"/>
      <c r="J88" s="254"/>
      <c r="K88" s="254"/>
      <c r="L88" s="254"/>
      <c r="M88" s="254"/>
      <c r="N88" s="313"/>
      <c r="O88" s="313"/>
      <c r="P88" s="313"/>
      <c r="Q88" s="313"/>
      <c r="R88" s="34"/>
      <c r="S88" s="34"/>
      <c r="T88" s="36"/>
      <c r="U88" s="34"/>
      <c r="V88" s="37"/>
      <c r="W88" s="37"/>
      <c r="X88" s="37"/>
      <c r="Y88" s="37"/>
      <c r="Z88" s="37"/>
      <c r="AA88" s="37"/>
      <c r="AB88" s="37"/>
      <c r="AC88" s="37"/>
      <c r="AD88" s="37"/>
      <c r="AE88" s="37" t="s">
        <v>109</v>
      </c>
      <c r="AF88" s="37">
        <v>0</v>
      </c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</row>
    <row r="89" spans="1:60" outlineLevel="1">
      <c r="A89" s="249">
        <v>36</v>
      </c>
      <c r="B89" s="250" t="s">
        <v>226</v>
      </c>
      <c r="C89" s="251" t="s">
        <v>227</v>
      </c>
      <c r="D89" s="313" t="s">
        <v>121</v>
      </c>
      <c r="E89" s="253">
        <v>5.0359999999999996</v>
      </c>
      <c r="F89" s="320">
        <f>H89+J89</f>
        <v>0</v>
      </c>
      <c r="G89" s="254">
        <f>ROUND(E89*F89,2)</f>
        <v>0</v>
      </c>
      <c r="H89" s="254"/>
      <c r="I89" s="254">
        <f>ROUND(E89*H89,2)</f>
        <v>0</v>
      </c>
      <c r="J89" s="254"/>
      <c r="K89" s="254">
        <f>ROUND(E89*J89,2)</f>
        <v>0</v>
      </c>
      <c r="L89" s="254">
        <v>15</v>
      </c>
      <c r="M89" s="254">
        <f>G89*(1+L89/100)</f>
        <v>0</v>
      </c>
      <c r="N89" s="313">
        <v>6.7000000000000002E-4</v>
      </c>
      <c r="O89" s="313">
        <f>ROUND(E89*N89,5)</f>
        <v>3.3700000000000002E-3</v>
      </c>
      <c r="P89" s="313">
        <v>0.184</v>
      </c>
      <c r="Q89" s="313">
        <f>ROUND(E89*P89,5)</f>
        <v>0.92662</v>
      </c>
      <c r="R89" s="34"/>
      <c r="S89" s="34"/>
      <c r="T89" s="36"/>
      <c r="U89" s="34"/>
      <c r="V89" s="37"/>
      <c r="W89" s="37"/>
      <c r="X89" s="37"/>
      <c r="Y89" s="37"/>
      <c r="Z89" s="37"/>
      <c r="AA89" s="37"/>
      <c r="AB89" s="37"/>
      <c r="AC89" s="37"/>
      <c r="AD89" s="37"/>
      <c r="AE89" s="37" t="s">
        <v>109</v>
      </c>
      <c r="AF89" s="37">
        <v>0</v>
      </c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</row>
    <row r="90" spans="1:60" outlineLevel="1">
      <c r="A90" s="249"/>
      <c r="B90" s="250"/>
      <c r="C90" s="314" t="s">
        <v>1496</v>
      </c>
      <c r="D90" s="315"/>
      <c r="E90" s="316">
        <v>5.0359999999999996</v>
      </c>
      <c r="F90" s="254"/>
      <c r="G90" s="254"/>
      <c r="H90" s="254"/>
      <c r="I90" s="254"/>
      <c r="J90" s="254"/>
      <c r="K90" s="254"/>
      <c r="L90" s="254"/>
      <c r="M90" s="254"/>
      <c r="N90" s="313"/>
      <c r="O90" s="313"/>
      <c r="P90" s="313"/>
      <c r="Q90" s="313"/>
      <c r="R90" s="34"/>
      <c r="S90" s="34"/>
      <c r="T90" s="36">
        <v>0.26</v>
      </c>
      <c r="U90" s="34" t="e">
        <f>ROUND(#REF!*T90,2)</f>
        <v>#REF!</v>
      </c>
      <c r="V90" s="37"/>
      <c r="W90" s="37"/>
      <c r="X90" s="37"/>
      <c r="Y90" s="37"/>
      <c r="Z90" s="37"/>
      <c r="AA90" s="37"/>
      <c r="AB90" s="37"/>
      <c r="AC90" s="37"/>
      <c r="AD90" s="37"/>
      <c r="AE90" s="37" t="s">
        <v>102</v>
      </c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</row>
    <row r="91" spans="1:60" outlineLevel="1">
      <c r="A91" s="249">
        <v>37</v>
      </c>
      <c r="B91" s="250" t="s">
        <v>1029</v>
      </c>
      <c r="C91" s="251" t="s">
        <v>1030</v>
      </c>
      <c r="D91" s="313" t="s">
        <v>101</v>
      </c>
      <c r="E91" s="253">
        <v>1</v>
      </c>
      <c r="F91" s="320">
        <f>H91+J91</f>
        <v>0</v>
      </c>
      <c r="G91" s="254">
        <f>ROUND(E91*F91,2)</f>
        <v>0</v>
      </c>
      <c r="H91" s="254"/>
      <c r="I91" s="254">
        <f>ROUND(E91*H91,2)</f>
        <v>0</v>
      </c>
      <c r="J91" s="254"/>
      <c r="K91" s="254">
        <f>ROUND(E91*J91,2)</f>
        <v>0</v>
      </c>
      <c r="L91" s="254">
        <v>15</v>
      </c>
      <c r="M91" s="254">
        <f>G91*(1+L91/100)</f>
        <v>0</v>
      </c>
      <c r="N91" s="313">
        <v>0</v>
      </c>
      <c r="O91" s="313">
        <f>ROUND(E91*N91,5)</f>
        <v>0</v>
      </c>
      <c r="P91" s="313">
        <v>0</v>
      </c>
      <c r="Q91" s="313">
        <f>ROUND(E91*P91,5)</f>
        <v>0</v>
      </c>
      <c r="R91" s="34"/>
      <c r="S91" s="34"/>
      <c r="T91" s="36"/>
      <c r="U91" s="34"/>
      <c r="V91" s="37"/>
      <c r="W91" s="37"/>
      <c r="X91" s="37"/>
      <c r="Y91" s="37"/>
      <c r="Z91" s="37"/>
      <c r="AA91" s="37"/>
      <c r="AB91" s="37"/>
      <c r="AC91" s="37"/>
      <c r="AD91" s="37"/>
      <c r="AE91" s="37" t="s">
        <v>104</v>
      </c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8" t="e">
        <f>#REF!</f>
        <v>#REF!</v>
      </c>
      <c r="BB91" s="37"/>
      <c r="BC91" s="37"/>
      <c r="BD91" s="37"/>
      <c r="BE91" s="37"/>
      <c r="BF91" s="37"/>
      <c r="BG91" s="37"/>
      <c r="BH91" s="37"/>
    </row>
    <row r="92" spans="1:60" ht="14.5" outlineLevel="1">
      <c r="A92" s="255" t="s">
        <v>97</v>
      </c>
      <c r="B92" s="256" t="s">
        <v>50</v>
      </c>
      <c r="C92" s="257" t="s">
        <v>49</v>
      </c>
      <c r="D92" s="317"/>
      <c r="E92" s="259"/>
      <c r="F92" s="260"/>
      <c r="G92" s="260">
        <f>SUMIF(AE93:AE116,"&lt;&gt;NOR",G93:G116)</f>
        <v>0</v>
      </c>
      <c r="H92" s="260"/>
      <c r="I92" s="260">
        <f>SUM(I93:I116)</f>
        <v>0</v>
      </c>
      <c r="J92" s="260"/>
      <c r="K92" s="260">
        <f>SUM(K93:K116)</f>
        <v>0</v>
      </c>
      <c r="L92" s="260"/>
      <c r="M92" s="260">
        <f>SUM(M93:M116)</f>
        <v>0</v>
      </c>
      <c r="N92" s="317"/>
      <c r="O92" s="317">
        <f>SUM(O93:O116)</f>
        <v>6.7000000000000002E-4</v>
      </c>
      <c r="P92" s="317"/>
      <c r="Q92" s="317">
        <f>SUM(Q93:Q116)</f>
        <v>5.1196599999999997</v>
      </c>
      <c r="R92" s="34"/>
      <c r="S92" s="34"/>
      <c r="T92" s="36"/>
      <c r="U92" s="34"/>
      <c r="V92" s="37"/>
      <c r="W92" s="37"/>
      <c r="X92" s="37"/>
      <c r="Y92" s="37"/>
      <c r="Z92" s="37"/>
      <c r="AA92" s="37"/>
      <c r="AB92" s="37"/>
      <c r="AC92" s="37"/>
      <c r="AD92" s="37"/>
      <c r="AE92" s="37" t="s">
        <v>109</v>
      </c>
      <c r="AF92" s="37">
        <v>0</v>
      </c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</row>
    <row r="93" spans="1:60" outlineLevel="1">
      <c r="A93" s="249">
        <v>38</v>
      </c>
      <c r="B93" s="250" t="s">
        <v>235</v>
      </c>
      <c r="C93" s="251" t="s">
        <v>236</v>
      </c>
      <c r="D93" s="313" t="s">
        <v>121</v>
      </c>
      <c r="E93" s="253">
        <v>10.868</v>
      </c>
      <c r="F93" s="320">
        <f>H93+J93</f>
        <v>0</v>
      </c>
      <c r="G93" s="254">
        <f>ROUND(E93*F93,2)</f>
        <v>0</v>
      </c>
      <c r="H93" s="254"/>
      <c r="I93" s="254">
        <f>ROUND(E93*H93,2)</f>
        <v>0</v>
      </c>
      <c r="J93" s="254"/>
      <c r="K93" s="254">
        <f>ROUND(E93*J93,2)</f>
        <v>0</v>
      </c>
      <c r="L93" s="254">
        <v>15</v>
      </c>
      <c r="M93" s="254">
        <f>G93*(1+L93/100)</f>
        <v>0</v>
      </c>
      <c r="N93" s="313">
        <v>0</v>
      </c>
      <c r="O93" s="313">
        <f>ROUND(E93*N93,5)</f>
        <v>0</v>
      </c>
      <c r="P93" s="313">
        <v>6.8000000000000005E-2</v>
      </c>
      <c r="Q93" s="313">
        <f>ROUND(E93*P93,5)</f>
        <v>0.73902000000000001</v>
      </c>
      <c r="R93" s="34"/>
      <c r="S93" s="34"/>
      <c r="T93" s="36">
        <v>0.08</v>
      </c>
      <c r="U93" s="34" t="e">
        <f>ROUND(#REF!*T93,2)</f>
        <v>#REF!</v>
      </c>
      <c r="V93" s="37"/>
      <c r="W93" s="37"/>
      <c r="X93" s="37"/>
      <c r="Y93" s="37"/>
      <c r="Z93" s="37"/>
      <c r="AA93" s="37"/>
      <c r="AB93" s="37"/>
      <c r="AC93" s="37"/>
      <c r="AD93" s="37"/>
      <c r="AE93" s="37" t="s">
        <v>102</v>
      </c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</row>
    <row r="94" spans="1:60" outlineLevel="1">
      <c r="A94" s="249"/>
      <c r="B94" s="250"/>
      <c r="C94" s="314" t="s">
        <v>1497</v>
      </c>
      <c r="D94" s="315"/>
      <c r="E94" s="316">
        <v>6.5279999999999996</v>
      </c>
      <c r="F94" s="254"/>
      <c r="G94" s="254"/>
      <c r="H94" s="254"/>
      <c r="I94" s="254"/>
      <c r="J94" s="254"/>
      <c r="K94" s="254"/>
      <c r="L94" s="254"/>
      <c r="M94" s="254"/>
      <c r="N94" s="313"/>
      <c r="O94" s="313"/>
      <c r="P94" s="313"/>
      <c r="Q94" s="313"/>
      <c r="R94" s="34"/>
      <c r="S94" s="34"/>
      <c r="T94" s="36"/>
      <c r="U94" s="34"/>
      <c r="V94" s="37"/>
      <c r="W94" s="37"/>
      <c r="X94" s="37"/>
      <c r="Y94" s="37"/>
      <c r="Z94" s="37"/>
      <c r="AA94" s="37"/>
      <c r="AB94" s="37"/>
      <c r="AC94" s="37"/>
      <c r="AD94" s="37"/>
      <c r="AE94" s="37" t="s">
        <v>109</v>
      </c>
      <c r="AF94" s="37">
        <v>0</v>
      </c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</row>
    <row r="95" spans="1:60" outlineLevel="1">
      <c r="A95" s="249"/>
      <c r="B95" s="250"/>
      <c r="C95" s="314" t="s">
        <v>1498</v>
      </c>
      <c r="D95" s="315"/>
      <c r="E95" s="316">
        <v>4.34</v>
      </c>
      <c r="F95" s="254"/>
      <c r="G95" s="254"/>
      <c r="H95" s="254"/>
      <c r="I95" s="254"/>
      <c r="J95" s="254"/>
      <c r="K95" s="254"/>
      <c r="L95" s="254"/>
      <c r="M95" s="254"/>
      <c r="N95" s="313"/>
      <c r="O95" s="313"/>
      <c r="P95" s="313"/>
      <c r="Q95" s="313"/>
      <c r="R95" s="34"/>
      <c r="S95" s="34"/>
      <c r="T95" s="36"/>
      <c r="U95" s="34"/>
      <c r="V95" s="37"/>
      <c r="W95" s="37"/>
      <c r="X95" s="37"/>
      <c r="Y95" s="37"/>
      <c r="Z95" s="37"/>
      <c r="AA95" s="37"/>
      <c r="AB95" s="37"/>
      <c r="AC95" s="37"/>
      <c r="AD95" s="37"/>
      <c r="AE95" s="37" t="s">
        <v>109</v>
      </c>
      <c r="AF95" s="37">
        <v>0</v>
      </c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</row>
    <row r="96" spans="1:60" outlineLevel="1">
      <c r="A96" s="249">
        <v>39</v>
      </c>
      <c r="B96" s="250" t="s">
        <v>238</v>
      </c>
      <c r="C96" s="251" t="s">
        <v>239</v>
      </c>
      <c r="D96" s="313" t="s">
        <v>121</v>
      </c>
      <c r="E96" s="253">
        <v>15.3</v>
      </c>
      <c r="F96" s="320">
        <f>H96+J96</f>
        <v>0</v>
      </c>
      <c r="G96" s="254">
        <f>ROUND(E96*F96,2)</f>
        <v>0</v>
      </c>
      <c r="H96" s="254"/>
      <c r="I96" s="254">
        <f>ROUND(E96*H96,2)</f>
        <v>0</v>
      </c>
      <c r="J96" s="254"/>
      <c r="K96" s="254">
        <f>ROUND(E96*J96,2)</f>
        <v>0</v>
      </c>
      <c r="L96" s="254">
        <v>15</v>
      </c>
      <c r="M96" s="254">
        <f>G96*(1+L96/100)</f>
        <v>0</v>
      </c>
      <c r="N96" s="313">
        <v>0</v>
      </c>
      <c r="O96" s="313">
        <f>ROUND(E96*N96,5)</f>
        <v>0</v>
      </c>
      <c r="P96" s="313">
        <v>4.5999999999999999E-2</v>
      </c>
      <c r="Q96" s="313">
        <f>ROUND(E96*P96,5)</f>
        <v>0.70379999999999998</v>
      </c>
      <c r="R96" s="34"/>
      <c r="S96" s="34"/>
      <c r="T96" s="36"/>
      <c r="U96" s="34"/>
      <c r="V96" s="37"/>
      <c r="W96" s="37"/>
      <c r="X96" s="37"/>
      <c r="Y96" s="37"/>
      <c r="Z96" s="37"/>
      <c r="AA96" s="37"/>
      <c r="AB96" s="37"/>
      <c r="AC96" s="37"/>
      <c r="AD96" s="37"/>
      <c r="AE96" s="37" t="s">
        <v>109</v>
      </c>
      <c r="AF96" s="37">
        <v>0</v>
      </c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</row>
    <row r="97" spans="1:60" outlineLevel="1">
      <c r="A97" s="249"/>
      <c r="B97" s="250"/>
      <c r="C97" s="536" t="s">
        <v>1499</v>
      </c>
      <c r="D97" s="537"/>
      <c r="E97" s="538"/>
      <c r="F97" s="539"/>
      <c r="G97" s="540"/>
      <c r="H97" s="254"/>
      <c r="I97" s="254"/>
      <c r="J97" s="254"/>
      <c r="K97" s="254"/>
      <c r="L97" s="254"/>
      <c r="M97" s="254"/>
      <c r="N97" s="313"/>
      <c r="O97" s="313"/>
      <c r="P97" s="313"/>
      <c r="Q97" s="313"/>
      <c r="R97" s="34"/>
      <c r="S97" s="34"/>
      <c r="T97" s="36">
        <v>0.33</v>
      </c>
      <c r="U97" s="34" t="e">
        <f>ROUND(#REF!*T97,2)</f>
        <v>#REF!</v>
      </c>
      <c r="V97" s="37"/>
      <c r="W97" s="37"/>
      <c r="X97" s="37"/>
      <c r="Y97" s="37"/>
      <c r="Z97" s="37"/>
      <c r="AA97" s="37"/>
      <c r="AB97" s="37"/>
      <c r="AC97" s="37"/>
      <c r="AD97" s="37"/>
      <c r="AE97" s="37" t="s">
        <v>102</v>
      </c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</row>
    <row r="98" spans="1:60" outlineLevel="1">
      <c r="A98" s="249"/>
      <c r="B98" s="250"/>
      <c r="C98" s="314" t="s">
        <v>1500</v>
      </c>
      <c r="D98" s="315"/>
      <c r="E98" s="316">
        <v>15.3</v>
      </c>
      <c r="F98" s="254"/>
      <c r="G98" s="254"/>
      <c r="H98" s="254"/>
      <c r="I98" s="254"/>
      <c r="J98" s="254"/>
      <c r="K98" s="254"/>
      <c r="L98" s="254"/>
      <c r="M98" s="254"/>
      <c r="N98" s="313"/>
      <c r="O98" s="313"/>
      <c r="P98" s="313"/>
      <c r="Q98" s="313"/>
      <c r="R98" s="34"/>
      <c r="S98" s="34"/>
      <c r="T98" s="36"/>
      <c r="U98" s="34"/>
      <c r="V98" s="37"/>
      <c r="W98" s="37"/>
      <c r="X98" s="37"/>
      <c r="Y98" s="37"/>
      <c r="Z98" s="37"/>
      <c r="AA98" s="37"/>
      <c r="AB98" s="37"/>
      <c r="AC98" s="37"/>
      <c r="AD98" s="37"/>
      <c r="AE98" s="37" t="s">
        <v>104</v>
      </c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8" t="e">
        <f>#REF!</f>
        <v>#REF!</v>
      </c>
      <c r="BB98" s="37"/>
      <c r="BC98" s="37"/>
      <c r="BD98" s="37"/>
      <c r="BE98" s="37"/>
      <c r="BF98" s="37"/>
      <c r="BG98" s="37"/>
      <c r="BH98" s="37"/>
    </row>
    <row r="99" spans="1:60" outlineLevel="1">
      <c r="A99" s="249">
        <v>40</v>
      </c>
      <c r="B99" s="250" t="s">
        <v>245</v>
      </c>
      <c r="C99" s="251" t="s">
        <v>246</v>
      </c>
      <c r="D99" s="313" t="s">
        <v>121</v>
      </c>
      <c r="E99" s="253">
        <v>126.1842</v>
      </c>
      <c r="F99" s="320">
        <f>H99+J99</f>
        <v>0</v>
      </c>
      <c r="G99" s="254">
        <f>ROUND(E99*F99,2)</f>
        <v>0</v>
      </c>
      <c r="H99" s="254"/>
      <c r="I99" s="254">
        <f>ROUND(E99*H99,2)</f>
        <v>0</v>
      </c>
      <c r="J99" s="254"/>
      <c r="K99" s="254">
        <f>ROUND(E99*J99,2)</f>
        <v>0</v>
      </c>
      <c r="L99" s="254">
        <v>15</v>
      </c>
      <c r="M99" s="254">
        <f>G99*(1+L99/100)</f>
        <v>0</v>
      </c>
      <c r="N99" s="313">
        <v>0</v>
      </c>
      <c r="O99" s="313">
        <f>ROUND(E99*N99,5)</f>
        <v>0</v>
      </c>
      <c r="P99" s="313">
        <v>0.01</v>
      </c>
      <c r="Q99" s="313">
        <f>ROUND(E99*P99,5)</f>
        <v>1.2618400000000001</v>
      </c>
      <c r="R99" s="34"/>
      <c r="S99" s="34"/>
      <c r="T99" s="36"/>
      <c r="U99" s="34"/>
      <c r="V99" s="37"/>
      <c r="W99" s="37"/>
      <c r="X99" s="37"/>
      <c r="Y99" s="37"/>
      <c r="Z99" s="37"/>
      <c r="AA99" s="37"/>
      <c r="AB99" s="37"/>
      <c r="AC99" s="37"/>
      <c r="AD99" s="37"/>
      <c r="AE99" s="37" t="s">
        <v>109</v>
      </c>
      <c r="AF99" s="37">
        <v>0</v>
      </c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</row>
    <row r="100" spans="1:60" outlineLevel="1">
      <c r="A100" s="249"/>
      <c r="B100" s="250"/>
      <c r="C100" s="314" t="s">
        <v>1501</v>
      </c>
      <c r="D100" s="315"/>
      <c r="E100" s="316">
        <v>56.9133</v>
      </c>
      <c r="F100" s="254"/>
      <c r="G100" s="254"/>
      <c r="H100" s="254"/>
      <c r="I100" s="254"/>
      <c r="J100" s="254"/>
      <c r="K100" s="254"/>
      <c r="L100" s="254"/>
      <c r="M100" s="254"/>
      <c r="N100" s="313"/>
      <c r="O100" s="313"/>
      <c r="P100" s="313"/>
      <c r="Q100" s="313"/>
      <c r="R100" s="34"/>
      <c r="S100" s="34"/>
      <c r="T100" s="36">
        <v>0.61399999999999999</v>
      </c>
      <c r="U100" s="34" t="e">
        <f>ROUND(#REF!*T100,2)</f>
        <v>#REF!</v>
      </c>
      <c r="V100" s="37"/>
      <c r="W100" s="37"/>
      <c r="X100" s="37"/>
      <c r="Y100" s="37"/>
      <c r="Z100" s="37"/>
      <c r="AA100" s="37"/>
      <c r="AB100" s="37"/>
      <c r="AC100" s="37"/>
      <c r="AD100" s="37"/>
      <c r="AE100" s="37" t="s">
        <v>102</v>
      </c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</row>
    <row r="101" spans="1:60" outlineLevel="1">
      <c r="A101" s="249"/>
      <c r="B101" s="250"/>
      <c r="C101" s="314" t="s">
        <v>1502</v>
      </c>
      <c r="D101" s="315"/>
      <c r="E101" s="316">
        <v>16.783999999999999</v>
      </c>
      <c r="F101" s="254"/>
      <c r="G101" s="254"/>
      <c r="H101" s="254"/>
      <c r="I101" s="254"/>
      <c r="J101" s="254"/>
      <c r="K101" s="254"/>
      <c r="L101" s="254"/>
      <c r="M101" s="254"/>
      <c r="N101" s="313"/>
      <c r="O101" s="313"/>
      <c r="P101" s="313"/>
      <c r="Q101" s="313"/>
      <c r="R101" s="34"/>
      <c r="S101" s="34"/>
      <c r="T101" s="36"/>
      <c r="U101" s="34"/>
      <c r="V101" s="37"/>
      <c r="W101" s="37"/>
      <c r="X101" s="37"/>
      <c r="Y101" s="37"/>
      <c r="Z101" s="37"/>
      <c r="AA101" s="37"/>
      <c r="AB101" s="37"/>
      <c r="AC101" s="37"/>
      <c r="AD101" s="37"/>
      <c r="AE101" s="37" t="s">
        <v>104</v>
      </c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8" t="e">
        <f>#REF!</f>
        <v>#REF!</v>
      </c>
      <c r="BB101" s="37"/>
      <c r="BC101" s="37"/>
      <c r="BD101" s="37"/>
      <c r="BE101" s="37"/>
      <c r="BF101" s="37"/>
      <c r="BG101" s="37"/>
      <c r="BH101" s="37"/>
    </row>
    <row r="102" spans="1:60" ht="20" outlineLevel="1">
      <c r="A102" s="249"/>
      <c r="B102" s="250"/>
      <c r="C102" s="314" t="s">
        <v>1503</v>
      </c>
      <c r="D102" s="315"/>
      <c r="E102" s="316">
        <v>52.486899999999999</v>
      </c>
      <c r="F102" s="254"/>
      <c r="G102" s="254"/>
      <c r="H102" s="254"/>
      <c r="I102" s="254"/>
      <c r="J102" s="254"/>
      <c r="K102" s="254"/>
      <c r="L102" s="254"/>
      <c r="M102" s="254"/>
      <c r="N102" s="313"/>
      <c r="O102" s="313"/>
      <c r="P102" s="313"/>
      <c r="Q102" s="313"/>
      <c r="R102" s="34"/>
      <c r="S102" s="34"/>
      <c r="T102" s="36">
        <v>0.24299999999999999</v>
      </c>
      <c r="U102" s="34" t="e">
        <f>ROUND(#REF!*T102,2)</f>
        <v>#REF!</v>
      </c>
      <c r="V102" s="37"/>
      <c r="W102" s="37"/>
      <c r="X102" s="37"/>
      <c r="Y102" s="37"/>
      <c r="Z102" s="37"/>
      <c r="AA102" s="37"/>
      <c r="AB102" s="37"/>
      <c r="AC102" s="37"/>
      <c r="AD102" s="37"/>
      <c r="AE102" s="37" t="s">
        <v>102</v>
      </c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</row>
    <row r="103" spans="1:60" outlineLevel="1">
      <c r="A103" s="249">
        <v>41</v>
      </c>
      <c r="B103" s="250" t="s">
        <v>242</v>
      </c>
      <c r="C103" s="251" t="s">
        <v>1320</v>
      </c>
      <c r="D103" s="313" t="s">
        <v>121</v>
      </c>
      <c r="E103" s="253">
        <v>47.9</v>
      </c>
      <c r="F103" s="320">
        <f>H103+J103</f>
        <v>0</v>
      </c>
      <c r="G103" s="254">
        <f>ROUND(E103*F103,2)</f>
        <v>0</v>
      </c>
      <c r="H103" s="254"/>
      <c r="I103" s="254">
        <f>ROUND(E103*H103,2)</f>
        <v>0</v>
      </c>
      <c r="J103" s="254"/>
      <c r="K103" s="254">
        <f>ROUND(E103*J103,2)</f>
        <v>0</v>
      </c>
      <c r="L103" s="254">
        <v>15</v>
      </c>
      <c r="M103" s="254">
        <f>G103*(1+L103/100)</f>
        <v>0</v>
      </c>
      <c r="N103" s="313">
        <v>0</v>
      </c>
      <c r="O103" s="313">
        <f>ROUND(E103*N103,5)</f>
        <v>0</v>
      </c>
      <c r="P103" s="313">
        <v>0.05</v>
      </c>
      <c r="Q103" s="313">
        <f>ROUND(E103*P103,5)</f>
        <v>2.395</v>
      </c>
      <c r="R103" s="34"/>
      <c r="S103" s="34"/>
      <c r="T103" s="36"/>
      <c r="U103" s="34"/>
      <c r="V103" s="37"/>
      <c r="W103" s="37"/>
      <c r="X103" s="37"/>
      <c r="Y103" s="37"/>
      <c r="Z103" s="37"/>
      <c r="AA103" s="37"/>
      <c r="AB103" s="37"/>
      <c r="AC103" s="37"/>
      <c r="AD103" s="37"/>
      <c r="AE103" s="37" t="s">
        <v>104</v>
      </c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8" t="e">
        <f>#REF!</f>
        <v>#REF!</v>
      </c>
      <c r="BB103" s="37"/>
      <c r="BC103" s="37"/>
      <c r="BD103" s="37"/>
      <c r="BE103" s="37"/>
      <c r="BF103" s="37"/>
      <c r="BG103" s="37"/>
      <c r="BH103" s="37"/>
    </row>
    <row r="104" spans="1:60" outlineLevel="1">
      <c r="A104" s="249"/>
      <c r="B104" s="250"/>
      <c r="C104" s="536" t="s">
        <v>1504</v>
      </c>
      <c r="D104" s="537"/>
      <c r="E104" s="538"/>
      <c r="F104" s="539"/>
      <c r="G104" s="540"/>
      <c r="H104" s="254"/>
      <c r="I104" s="254"/>
      <c r="J104" s="254"/>
      <c r="K104" s="254"/>
      <c r="L104" s="254"/>
      <c r="M104" s="254"/>
      <c r="N104" s="313"/>
      <c r="O104" s="313"/>
      <c r="P104" s="313"/>
      <c r="Q104" s="313"/>
      <c r="R104" s="34"/>
      <c r="S104" s="34"/>
      <c r="T104" s="36">
        <v>0.94199999999999995</v>
      </c>
      <c r="U104" s="34" t="e">
        <f>ROUND(#REF!*T104,2)</f>
        <v>#REF!</v>
      </c>
      <c r="V104" s="37"/>
      <c r="W104" s="37"/>
      <c r="X104" s="37"/>
      <c r="Y104" s="37"/>
      <c r="Z104" s="37"/>
      <c r="AA104" s="37"/>
      <c r="AB104" s="37"/>
      <c r="AC104" s="37"/>
      <c r="AD104" s="37"/>
      <c r="AE104" s="37" t="s">
        <v>102</v>
      </c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</row>
    <row r="105" spans="1:60" outlineLevel="1">
      <c r="A105" s="249"/>
      <c r="B105" s="250"/>
      <c r="C105" s="314" t="s">
        <v>1505</v>
      </c>
      <c r="D105" s="315"/>
      <c r="E105" s="316">
        <v>47.9</v>
      </c>
      <c r="F105" s="254"/>
      <c r="G105" s="254"/>
      <c r="H105" s="254"/>
      <c r="I105" s="254"/>
      <c r="J105" s="254"/>
      <c r="K105" s="254"/>
      <c r="L105" s="254"/>
      <c r="M105" s="254"/>
      <c r="N105" s="313"/>
      <c r="O105" s="313"/>
      <c r="P105" s="313"/>
      <c r="Q105" s="313"/>
      <c r="R105" s="34"/>
      <c r="S105" s="34"/>
      <c r="T105" s="36"/>
      <c r="U105" s="34"/>
      <c r="V105" s="37"/>
      <c r="W105" s="37"/>
      <c r="X105" s="37"/>
      <c r="Y105" s="37"/>
      <c r="Z105" s="37"/>
      <c r="AA105" s="37"/>
      <c r="AB105" s="37"/>
      <c r="AC105" s="37"/>
      <c r="AD105" s="37"/>
      <c r="AE105" s="37" t="s">
        <v>109</v>
      </c>
      <c r="AF105" s="37">
        <v>0</v>
      </c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</row>
    <row r="106" spans="1:60" outlineLevel="1">
      <c r="A106" s="249">
        <v>42</v>
      </c>
      <c r="B106" s="250" t="s">
        <v>247</v>
      </c>
      <c r="C106" s="251" t="s">
        <v>813</v>
      </c>
      <c r="D106" s="313" t="s">
        <v>101</v>
      </c>
      <c r="E106" s="253">
        <v>1</v>
      </c>
      <c r="F106" s="320">
        <f>H106+J106</f>
        <v>0</v>
      </c>
      <c r="G106" s="254">
        <f>ROUND(E106*F106,2)</f>
        <v>0</v>
      </c>
      <c r="H106" s="254"/>
      <c r="I106" s="254">
        <f>ROUND(E106*H106,2)</f>
        <v>0</v>
      </c>
      <c r="J106" s="254"/>
      <c r="K106" s="254">
        <f>ROUND(E106*J106,2)</f>
        <v>0</v>
      </c>
      <c r="L106" s="254">
        <v>15</v>
      </c>
      <c r="M106" s="254">
        <f>G106*(1+L106/100)</f>
        <v>0</v>
      </c>
      <c r="N106" s="313">
        <v>6.7000000000000002E-4</v>
      </c>
      <c r="O106" s="313">
        <f>ROUND(E106*N106,5)</f>
        <v>6.7000000000000002E-4</v>
      </c>
      <c r="P106" s="313">
        <v>1.2E-2</v>
      </c>
      <c r="Q106" s="313">
        <f>ROUND(E106*P106,5)</f>
        <v>1.2E-2</v>
      </c>
      <c r="R106" s="34"/>
      <c r="S106" s="34"/>
      <c r="T106" s="36">
        <v>0.49</v>
      </c>
      <c r="U106" s="34" t="e">
        <f>ROUND(#REF!*T106,2)</f>
        <v>#REF!</v>
      </c>
      <c r="V106" s="37"/>
      <c r="W106" s="37"/>
      <c r="X106" s="37"/>
      <c r="Y106" s="37"/>
      <c r="Z106" s="37"/>
      <c r="AA106" s="37"/>
      <c r="AB106" s="37"/>
      <c r="AC106" s="37"/>
      <c r="AD106" s="37"/>
      <c r="AE106" s="37" t="s">
        <v>102</v>
      </c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</row>
    <row r="107" spans="1:60" outlineLevel="1">
      <c r="A107" s="249"/>
      <c r="B107" s="250"/>
      <c r="C107" s="536" t="s">
        <v>1506</v>
      </c>
      <c r="D107" s="537"/>
      <c r="E107" s="538"/>
      <c r="F107" s="539"/>
      <c r="G107" s="540"/>
      <c r="H107" s="254"/>
      <c r="I107" s="254"/>
      <c r="J107" s="254"/>
      <c r="K107" s="254"/>
      <c r="L107" s="254"/>
      <c r="M107" s="254"/>
      <c r="N107" s="313"/>
      <c r="O107" s="313"/>
      <c r="P107" s="313"/>
      <c r="Q107" s="313"/>
      <c r="R107" s="34"/>
      <c r="S107" s="34"/>
      <c r="T107" s="36">
        <v>0</v>
      </c>
      <c r="U107" s="34" t="e">
        <f>ROUND(#REF!*T107,2)</f>
        <v>#REF!</v>
      </c>
      <c r="V107" s="37"/>
      <c r="W107" s="37"/>
      <c r="X107" s="37"/>
      <c r="Y107" s="37"/>
      <c r="Z107" s="37"/>
      <c r="AA107" s="37"/>
      <c r="AB107" s="37"/>
      <c r="AC107" s="37"/>
      <c r="AD107" s="37"/>
      <c r="AE107" s="37" t="s">
        <v>102</v>
      </c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</row>
    <row r="108" spans="1:60" outlineLevel="1">
      <c r="A108" s="249">
        <v>43</v>
      </c>
      <c r="B108" s="250" t="s">
        <v>1507</v>
      </c>
      <c r="C108" s="251" t="s">
        <v>1508</v>
      </c>
      <c r="D108" s="313" t="s">
        <v>101</v>
      </c>
      <c r="E108" s="253">
        <v>1</v>
      </c>
      <c r="F108" s="320">
        <f>H108+J108</f>
        <v>0</v>
      </c>
      <c r="G108" s="254">
        <f>ROUND(E108*F108,2)</f>
        <v>0</v>
      </c>
      <c r="H108" s="254"/>
      <c r="I108" s="254">
        <f>ROUND(E108*H108,2)</f>
        <v>0</v>
      </c>
      <c r="J108" s="254"/>
      <c r="K108" s="254">
        <f>ROUND(E108*J108,2)</f>
        <v>0</v>
      </c>
      <c r="L108" s="254">
        <v>15</v>
      </c>
      <c r="M108" s="254">
        <f>G108*(1+L108/100)</f>
        <v>0</v>
      </c>
      <c r="N108" s="313">
        <v>0</v>
      </c>
      <c r="O108" s="313">
        <f>ROUND(E108*N108,5)</f>
        <v>0</v>
      </c>
      <c r="P108" s="313">
        <v>8.0000000000000002E-3</v>
      </c>
      <c r="Q108" s="313">
        <f>ROUND(E108*P108,5)</f>
        <v>8.0000000000000002E-3</v>
      </c>
      <c r="R108" s="34"/>
      <c r="S108" s="34"/>
      <c r="T108" s="36">
        <v>0</v>
      </c>
      <c r="U108" s="34" t="e">
        <f>ROUND(#REF!*T108,2)</f>
        <v>#REF!</v>
      </c>
      <c r="V108" s="37"/>
      <c r="W108" s="37"/>
      <c r="X108" s="37"/>
      <c r="Y108" s="37"/>
      <c r="Z108" s="37"/>
      <c r="AA108" s="37"/>
      <c r="AB108" s="37"/>
      <c r="AC108" s="37"/>
      <c r="AD108" s="37"/>
      <c r="AE108" s="37" t="s">
        <v>102</v>
      </c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</row>
    <row r="109" spans="1:60" outlineLevel="1">
      <c r="A109" s="249"/>
      <c r="B109" s="250"/>
      <c r="C109" s="536" t="s">
        <v>1509</v>
      </c>
      <c r="D109" s="537"/>
      <c r="E109" s="538"/>
      <c r="F109" s="539"/>
      <c r="G109" s="540"/>
      <c r="H109" s="254"/>
      <c r="I109" s="254"/>
      <c r="J109" s="254"/>
      <c r="K109" s="254"/>
      <c r="L109" s="254"/>
      <c r="M109" s="254"/>
      <c r="N109" s="313"/>
      <c r="O109" s="313"/>
      <c r="P109" s="313"/>
      <c r="Q109" s="313"/>
      <c r="R109" s="34"/>
      <c r="S109" s="34"/>
      <c r="T109" s="36">
        <v>2.0089999999999999</v>
      </c>
      <c r="U109" s="34" t="e">
        <f>ROUND(#REF!*T109,2)</f>
        <v>#REF!</v>
      </c>
      <c r="V109" s="37"/>
      <c r="W109" s="37"/>
      <c r="X109" s="37"/>
      <c r="Y109" s="37"/>
      <c r="Z109" s="37"/>
      <c r="AA109" s="37"/>
      <c r="AB109" s="37"/>
      <c r="AC109" s="37"/>
      <c r="AD109" s="37"/>
      <c r="AE109" s="37" t="s">
        <v>102</v>
      </c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</row>
    <row r="110" spans="1:60" outlineLevel="1">
      <c r="A110" s="249">
        <v>44</v>
      </c>
      <c r="B110" s="250" t="s">
        <v>249</v>
      </c>
      <c r="C110" s="251" t="s">
        <v>250</v>
      </c>
      <c r="D110" s="313" t="s">
        <v>107</v>
      </c>
      <c r="E110" s="253">
        <v>6.7261199999999999</v>
      </c>
      <c r="F110" s="320">
        <f>H110+J110</f>
        <v>0</v>
      </c>
      <c r="G110" s="254">
        <f>ROUND(E110*F110,2)</f>
        <v>0</v>
      </c>
      <c r="H110" s="254"/>
      <c r="I110" s="254">
        <f>ROUND(E110*H110,2)</f>
        <v>0</v>
      </c>
      <c r="J110" s="254"/>
      <c r="K110" s="254">
        <f>ROUND(E110*J110,2)</f>
        <v>0</v>
      </c>
      <c r="L110" s="254">
        <v>15</v>
      </c>
      <c r="M110" s="254">
        <f>G110*(1+L110/100)</f>
        <v>0</v>
      </c>
      <c r="N110" s="313">
        <v>0</v>
      </c>
      <c r="O110" s="313">
        <f>ROUND(E110*N110,5)</f>
        <v>0</v>
      </c>
      <c r="P110" s="313">
        <v>0</v>
      </c>
      <c r="Q110" s="313">
        <f>ROUND(E110*P110,5)</f>
        <v>0</v>
      </c>
      <c r="R110" s="34"/>
      <c r="S110" s="34"/>
      <c r="T110" s="36">
        <v>0.65300000000000002</v>
      </c>
      <c r="U110" s="34" t="e">
        <f>ROUND(#REF!*T110,2)</f>
        <v>#REF!</v>
      </c>
      <c r="V110" s="37"/>
      <c r="W110" s="37"/>
      <c r="X110" s="37"/>
      <c r="Y110" s="37"/>
      <c r="Z110" s="37"/>
      <c r="AA110" s="37"/>
      <c r="AB110" s="37"/>
      <c r="AC110" s="37"/>
      <c r="AD110" s="37"/>
      <c r="AE110" s="37" t="s">
        <v>102</v>
      </c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</row>
    <row r="111" spans="1:60">
      <c r="A111" s="249"/>
      <c r="B111" s="250"/>
      <c r="C111" s="314" t="s">
        <v>1510</v>
      </c>
      <c r="D111" s="315"/>
      <c r="E111" s="316">
        <v>6.7261199999999999</v>
      </c>
      <c r="F111" s="254"/>
      <c r="G111" s="254"/>
      <c r="H111" s="254"/>
      <c r="I111" s="254"/>
      <c r="J111" s="254"/>
      <c r="K111" s="254"/>
      <c r="L111" s="254"/>
      <c r="M111" s="254"/>
      <c r="N111" s="313"/>
      <c r="O111" s="313"/>
      <c r="P111" s="313"/>
      <c r="Q111" s="313"/>
      <c r="R111" s="39"/>
      <c r="S111" s="39"/>
      <c r="T111" s="41"/>
      <c r="U111" s="39" t="e">
        <f>SUM(U112:U113)</f>
        <v>#REF!</v>
      </c>
      <c r="AE111" s="29" t="s">
        <v>98</v>
      </c>
    </row>
    <row r="112" spans="1:60" outlineLevel="1">
      <c r="A112" s="249">
        <v>45</v>
      </c>
      <c r="B112" s="250" t="s">
        <v>251</v>
      </c>
      <c r="C112" s="251" t="s">
        <v>252</v>
      </c>
      <c r="D112" s="313" t="s">
        <v>107</v>
      </c>
      <c r="E112" s="253">
        <v>6.7261199999999999</v>
      </c>
      <c r="F112" s="320">
        <f>H112+J112</f>
        <v>0</v>
      </c>
      <c r="G112" s="254">
        <f>ROUND(E112*F112,2)</f>
        <v>0</v>
      </c>
      <c r="H112" s="254"/>
      <c r="I112" s="254">
        <f>ROUND(E112*H112,2)</f>
        <v>0</v>
      </c>
      <c r="J112" s="254"/>
      <c r="K112" s="254">
        <f>ROUND(E112*J112,2)</f>
        <v>0</v>
      </c>
      <c r="L112" s="254">
        <v>15</v>
      </c>
      <c r="M112" s="254">
        <f>G112*(1+L112/100)</f>
        <v>0</v>
      </c>
      <c r="N112" s="313">
        <v>0</v>
      </c>
      <c r="O112" s="313">
        <f>ROUND(E112*N112,5)</f>
        <v>0</v>
      </c>
      <c r="P112" s="313">
        <v>0</v>
      </c>
      <c r="Q112" s="313">
        <f>ROUND(E112*P112,5)</f>
        <v>0</v>
      </c>
      <c r="R112" s="34"/>
      <c r="S112" s="34"/>
      <c r="T112" s="36">
        <v>0.307</v>
      </c>
      <c r="U112" s="34" t="e">
        <f>ROUND(#REF!*T112,2)</f>
        <v>#REF!</v>
      </c>
      <c r="V112" s="37"/>
      <c r="W112" s="37"/>
      <c r="X112" s="37"/>
      <c r="Y112" s="37"/>
      <c r="Z112" s="37"/>
      <c r="AA112" s="37"/>
      <c r="AB112" s="37"/>
      <c r="AC112" s="37"/>
      <c r="AD112" s="37"/>
      <c r="AE112" s="37" t="s">
        <v>102</v>
      </c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</row>
    <row r="113" spans="1:60" outlineLevel="1">
      <c r="A113" s="249">
        <v>46</v>
      </c>
      <c r="B113" s="250" t="s">
        <v>253</v>
      </c>
      <c r="C113" s="251" t="s">
        <v>814</v>
      </c>
      <c r="D113" s="313" t="s">
        <v>107</v>
      </c>
      <c r="E113" s="253">
        <v>6.7261199999999999</v>
      </c>
      <c r="F113" s="320">
        <f>H113+J113</f>
        <v>0</v>
      </c>
      <c r="G113" s="254">
        <f>ROUND(E113*F113,2)</f>
        <v>0</v>
      </c>
      <c r="H113" s="254"/>
      <c r="I113" s="254">
        <f>ROUND(E113*H113,2)</f>
        <v>0</v>
      </c>
      <c r="J113" s="254"/>
      <c r="K113" s="254">
        <f>ROUND(E113*J113,2)</f>
        <v>0</v>
      </c>
      <c r="L113" s="254">
        <v>15</v>
      </c>
      <c r="M113" s="254">
        <f>G113*(1+L113/100)</f>
        <v>0</v>
      </c>
      <c r="N113" s="313">
        <v>0</v>
      </c>
      <c r="O113" s="313">
        <f>ROUND(E113*N113,5)</f>
        <v>0</v>
      </c>
      <c r="P113" s="313">
        <v>0</v>
      </c>
      <c r="Q113" s="313">
        <f>ROUND(E113*P113,5)</f>
        <v>0</v>
      </c>
      <c r="R113" s="34"/>
      <c r="S113" s="34"/>
      <c r="T113" s="36"/>
      <c r="U113" s="34"/>
      <c r="V113" s="37"/>
      <c r="W113" s="37"/>
      <c r="X113" s="37"/>
      <c r="Y113" s="37"/>
      <c r="Z113" s="37"/>
      <c r="AA113" s="37"/>
      <c r="AB113" s="37"/>
      <c r="AC113" s="37"/>
      <c r="AD113" s="37"/>
      <c r="AE113" s="37" t="s">
        <v>109</v>
      </c>
      <c r="AF113" s="37">
        <v>0</v>
      </c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</row>
    <row r="114" spans="1:60" ht="20">
      <c r="A114" s="249">
        <v>47</v>
      </c>
      <c r="B114" s="250" t="s">
        <v>255</v>
      </c>
      <c r="C114" s="251" t="s">
        <v>256</v>
      </c>
      <c r="D114" s="313" t="s">
        <v>107</v>
      </c>
      <c r="E114" s="253">
        <v>6.7261199999999999</v>
      </c>
      <c r="F114" s="320">
        <f>H114+J114</f>
        <v>0</v>
      </c>
      <c r="G114" s="254">
        <f>ROUND(E114*F114,2)</f>
        <v>0</v>
      </c>
      <c r="H114" s="254"/>
      <c r="I114" s="254">
        <f>ROUND(E114*H114,2)</f>
        <v>0</v>
      </c>
      <c r="J114" s="254"/>
      <c r="K114" s="254">
        <f>ROUND(E114*J114,2)</f>
        <v>0</v>
      </c>
      <c r="L114" s="254">
        <v>15</v>
      </c>
      <c r="M114" s="254">
        <f>G114*(1+L114/100)</f>
        <v>0</v>
      </c>
      <c r="N114" s="313">
        <v>0</v>
      </c>
      <c r="O114" s="313">
        <f>ROUND(E114*N114,5)</f>
        <v>0</v>
      </c>
      <c r="P114" s="313">
        <v>0</v>
      </c>
      <c r="Q114" s="313">
        <f>ROUND(E114*P114,5)</f>
        <v>0</v>
      </c>
      <c r="R114" s="39"/>
      <c r="S114" s="39"/>
      <c r="T114" s="41"/>
      <c r="U114" s="39" t="e">
        <f>SUM(U115:U117)</f>
        <v>#REF!</v>
      </c>
      <c r="AE114" s="29" t="s">
        <v>98</v>
      </c>
    </row>
    <row r="115" spans="1:60" outlineLevel="1">
      <c r="A115" s="249">
        <v>48</v>
      </c>
      <c r="B115" s="250" t="s">
        <v>1168</v>
      </c>
      <c r="C115" s="251" t="s">
        <v>1169</v>
      </c>
      <c r="D115" s="313" t="s">
        <v>107</v>
      </c>
      <c r="E115" s="253">
        <v>6.7261199999999999</v>
      </c>
      <c r="F115" s="320">
        <f>H115+J115</f>
        <v>0</v>
      </c>
      <c r="G115" s="254">
        <f>ROUND(E115*F115,2)</f>
        <v>0</v>
      </c>
      <c r="H115" s="254"/>
      <c r="I115" s="254">
        <f>ROUND(E115*H115,2)</f>
        <v>0</v>
      </c>
      <c r="J115" s="254"/>
      <c r="K115" s="254">
        <f>ROUND(E115*J115,2)</f>
        <v>0</v>
      </c>
      <c r="L115" s="254">
        <v>15</v>
      </c>
      <c r="M115" s="254">
        <f>G115*(1+L115/100)</f>
        <v>0</v>
      </c>
      <c r="N115" s="313">
        <v>0</v>
      </c>
      <c r="O115" s="313">
        <f>ROUND(E115*N115,5)</f>
        <v>0</v>
      </c>
      <c r="P115" s="313">
        <v>0</v>
      </c>
      <c r="Q115" s="313">
        <f>ROUND(E115*P115,5)</f>
        <v>0</v>
      </c>
      <c r="R115" s="34"/>
      <c r="S115" s="34"/>
      <c r="T115" s="36">
        <v>0.38500000000000001</v>
      </c>
      <c r="U115" s="34" t="e">
        <f>ROUND(#REF!*T115,2)</f>
        <v>#REF!</v>
      </c>
      <c r="V115" s="37"/>
      <c r="W115" s="37"/>
      <c r="X115" s="37"/>
      <c r="Y115" s="37"/>
      <c r="Z115" s="37"/>
      <c r="AA115" s="37"/>
      <c r="AB115" s="37"/>
      <c r="AC115" s="37"/>
      <c r="AD115" s="37"/>
      <c r="AE115" s="37" t="s">
        <v>102</v>
      </c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</row>
    <row r="116" spans="1:60" outlineLevel="1">
      <c r="A116" s="249">
        <v>49</v>
      </c>
      <c r="B116" s="250" t="s">
        <v>1511</v>
      </c>
      <c r="C116" s="251" t="s">
        <v>1512</v>
      </c>
      <c r="D116" s="313" t="s">
        <v>107</v>
      </c>
      <c r="E116" s="253">
        <v>6.7261199999999999</v>
      </c>
      <c r="F116" s="320">
        <f>H116+J116</f>
        <v>0</v>
      </c>
      <c r="G116" s="254">
        <f>ROUND(E116*F116,2)</f>
        <v>0</v>
      </c>
      <c r="H116" s="254"/>
      <c r="I116" s="254">
        <f>ROUND(E116*H116,2)</f>
        <v>0</v>
      </c>
      <c r="J116" s="254"/>
      <c r="K116" s="254">
        <f>ROUND(E116*J116,2)</f>
        <v>0</v>
      </c>
      <c r="L116" s="254">
        <v>15</v>
      </c>
      <c r="M116" s="254">
        <f>G116*(1+L116/100)</f>
        <v>0</v>
      </c>
      <c r="N116" s="313">
        <v>0</v>
      </c>
      <c r="O116" s="313">
        <f>ROUND(E116*N116,5)</f>
        <v>0</v>
      </c>
      <c r="P116" s="313">
        <v>0</v>
      </c>
      <c r="Q116" s="313">
        <f>ROUND(E116*P116,5)</f>
        <v>0</v>
      </c>
      <c r="R116" s="34"/>
      <c r="S116" s="34"/>
      <c r="T116" s="36"/>
      <c r="U116" s="34"/>
      <c r="V116" s="37"/>
      <c r="W116" s="37"/>
      <c r="X116" s="37"/>
      <c r="Y116" s="37"/>
      <c r="Z116" s="37"/>
      <c r="AA116" s="37"/>
      <c r="AB116" s="37"/>
      <c r="AC116" s="37"/>
      <c r="AD116" s="37"/>
      <c r="AE116" s="37" t="s">
        <v>109</v>
      </c>
      <c r="AF116" s="37">
        <v>0</v>
      </c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</row>
    <row r="117" spans="1:60" ht="14.5" outlineLevel="1">
      <c r="A117" s="255" t="s">
        <v>97</v>
      </c>
      <c r="B117" s="256" t="s">
        <v>48</v>
      </c>
      <c r="C117" s="257" t="s">
        <v>47</v>
      </c>
      <c r="D117" s="317"/>
      <c r="E117" s="259"/>
      <c r="F117" s="260"/>
      <c r="G117" s="260">
        <f>SUMIF(AE118:AE119,"&lt;&gt;NOR",G118:G119)</f>
        <v>0</v>
      </c>
      <c r="H117" s="260"/>
      <c r="I117" s="260">
        <f>SUM(I118:I119)</f>
        <v>0</v>
      </c>
      <c r="J117" s="260"/>
      <c r="K117" s="260">
        <f>SUM(K118:K119)</f>
        <v>0</v>
      </c>
      <c r="L117" s="260"/>
      <c r="M117" s="260">
        <f>SUM(M118:M119)</f>
        <v>0</v>
      </c>
      <c r="N117" s="317"/>
      <c r="O117" s="317">
        <f>SUM(O118:O119)</f>
        <v>0</v>
      </c>
      <c r="P117" s="317"/>
      <c r="Q117" s="317">
        <f>SUM(Q118:Q119)</f>
        <v>0</v>
      </c>
      <c r="R117" s="34"/>
      <c r="S117" s="34"/>
      <c r="T117" s="36">
        <v>1.5980000000000001</v>
      </c>
      <c r="U117" s="34" t="e">
        <f>ROUND(#REF!*T117,2)</f>
        <v>#REF!</v>
      </c>
      <c r="V117" s="37"/>
      <c r="W117" s="37"/>
      <c r="X117" s="37"/>
      <c r="Y117" s="37"/>
      <c r="Z117" s="37"/>
      <c r="AA117" s="37"/>
      <c r="AB117" s="37"/>
      <c r="AC117" s="37"/>
      <c r="AD117" s="37"/>
      <c r="AE117" s="37" t="s">
        <v>102</v>
      </c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</row>
    <row r="118" spans="1:60">
      <c r="A118" s="249">
        <v>50</v>
      </c>
      <c r="B118" s="250" t="s">
        <v>1513</v>
      </c>
      <c r="C118" s="251" t="s">
        <v>1514</v>
      </c>
      <c r="D118" s="313" t="s">
        <v>107</v>
      </c>
      <c r="E118" s="253">
        <v>8.7907499999999992</v>
      </c>
      <c r="F118" s="320">
        <f>H118+J118</f>
        <v>0</v>
      </c>
      <c r="G118" s="254">
        <f>ROUND(E118*F118,2)</f>
        <v>0</v>
      </c>
      <c r="H118" s="254"/>
      <c r="I118" s="254">
        <f>ROUND(E118*H118,2)</f>
        <v>0</v>
      </c>
      <c r="J118" s="254"/>
      <c r="K118" s="254">
        <f>ROUND(E118*J118,2)</f>
        <v>0</v>
      </c>
      <c r="L118" s="254">
        <v>15</v>
      </c>
      <c r="M118" s="254">
        <f>G118*(1+L118/100)</f>
        <v>0</v>
      </c>
      <c r="N118" s="313">
        <v>0</v>
      </c>
      <c r="O118" s="313">
        <f>ROUND(E118*N118,5)</f>
        <v>0</v>
      </c>
      <c r="P118" s="313">
        <v>0</v>
      </c>
      <c r="Q118" s="313">
        <f>ROUND(E118*P118,5)</f>
        <v>0</v>
      </c>
      <c r="R118" s="39"/>
      <c r="S118" s="39"/>
      <c r="T118" s="41"/>
      <c r="U118" s="39" t="e">
        <f>SUM(U119:U123)</f>
        <v>#REF!</v>
      </c>
      <c r="AE118" s="29" t="s">
        <v>98</v>
      </c>
    </row>
    <row r="119" spans="1:60" ht="20" outlineLevel="1">
      <c r="A119" s="249"/>
      <c r="B119" s="250"/>
      <c r="C119" s="314" t="s">
        <v>2069</v>
      </c>
      <c r="D119" s="315"/>
      <c r="E119" s="316">
        <v>8.7907499999999992</v>
      </c>
      <c r="F119" s="254"/>
      <c r="G119" s="254"/>
      <c r="H119" s="254"/>
      <c r="I119" s="254"/>
      <c r="J119" s="254"/>
      <c r="K119" s="254"/>
      <c r="L119" s="254"/>
      <c r="M119" s="254"/>
      <c r="N119" s="313"/>
      <c r="O119" s="313"/>
      <c r="P119" s="313"/>
      <c r="Q119" s="313"/>
      <c r="R119" s="34"/>
      <c r="S119" s="34"/>
      <c r="T119" s="36">
        <v>7.0000000000000007E-2</v>
      </c>
      <c r="U119" s="34" t="e">
        <f>ROUND(#REF!*T119,2)</f>
        <v>#REF!</v>
      </c>
      <c r="V119" s="37"/>
      <c r="W119" s="37"/>
      <c r="X119" s="37"/>
      <c r="Y119" s="37"/>
      <c r="Z119" s="37"/>
      <c r="AA119" s="37"/>
      <c r="AB119" s="37"/>
      <c r="AC119" s="37"/>
      <c r="AD119" s="37"/>
      <c r="AE119" s="37" t="s">
        <v>102</v>
      </c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</row>
    <row r="120" spans="1:60" ht="14.5" outlineLevel="1">
      <c r="A120" s="255" t="s">
        <v>97</v>
      </c>
      <c r="B120" s="256" t="s">
        <v>46</v>
      </c>
      <c r="C120" s="257" t="s">
        <v>45</v>
      </c>
      <c r="D120" s="317"/>
      <c r="E120" s="259"/>
      <c r="F120" s="260"/>
      <c r="G120" s="260">
        <f>SUMIF(AE121:AE123,"&lt;&gt;NOR",G121:G123)</f>
        <v>0</v>
      </c>
      <c r="H120" s="260"/>
      <c r="I120" s="260">
        <f>SUM(I121:I123)</f>
        <v>0</v>
      </c>
      <c r="J120" s="260"/>
      <c r="K120" s="260">
        <f>SUM(K121:K123)</f>
        <v>0</v>
      </c>
      <c r="L120" s="260"/>
      <c r="M120" s="260">
        <f>SUM(M121:M123)</f>
        <v>0</v>
      </c>
      <c r="N120" s="317"/>
      <c r="O120" s="317">
        <f>SUM(O121:O123)</f>
        <v>3.1280000000000002E-2</v>
      </c>
      <c r="P120" s="317"/>
      <c r="Q120" s="317">
        <f>SUM(Q121:Q123)</f>
        <v>0</v>
      </c>
      <c r="R120" s="34"/>
      <c r="S120" s="34"/>
      <c r="T120" s="36"/>
      <c r="U120" s="34"/>
      <c r="V120" s="37"/>
      <c r="W120" s="37"/>
      <c r="X120" s="37"/>
      <c r="Y120" s="37"/>
      <c r="Z120" s="37"/>
      <c r="AA120" s="37"/>
      <c r="AB120" s="37"/>
      <c r="AC120" s="37"/>
      <c r="AD120" s="37"/>
      <c r="AE120" s="37" t="s">
        <v>109</v>
      </c>
      <c r="AF120" s="37">
        <v>0</v>
      </c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</row>
    <row r="121" spans="1:60" ht="20" outlineLevel="1">
      <c r="A121" s="249">
        <v>51</v>
      </c>
      <c r="B121" s="250" t="s">
        <v>259</v>
      </c>
      <c r="C121" s="251" t="s">
        <v>1515</v>
      </c>
      <c r="D121" s="313" t="s">
        <v>121</v>
      </c>
      <c r="E121" s="253">
        <v>9.1999999999999993</v>
      </c>
      <c r="F121" s="320">
        <f>H121+J121</f>
        <v>0</v>
      </c>
      <c r="G121" s="254">
        <f>ROUND(E121*F121,2)</f>
        <v>0</v>
      </c>
      <c r="H121" s="254"/>
      <c r="I121" s="254">
        <f>ROUND(E121*H121,2)</f>
        <v>0</v>
      </c>
      <c r="J121" s="254"/>
      <c r="K121" s="254">
        <f>ROUND(E121*J121,2)</f>
        <v>0</v>
      </c>
      <c r="L121" s="254">
        <v>15</v>
      </c>
      <c r="M121" s="254">
        <f>G121*(1+L121/100)</f>
        <v>0</v>
      </c>
      <c r="N121" s="313">
        <v>3.3999999999999998E-3</v>
      </c>
      <c r="O121" s="313">
        <f>ROUND(E121*N121,5)</f>
        <v>3.1280000000000002E-2</v>
      </c>
      <c r="P121" s="313">
        <v>0</v>
      </c>
      <c r="Q121" s="313">
        <f>ROUND(E121*P121,5)</f>
        <v>0</v>
      </c>
      <c r="R121" s="34"/>
      <c r="S121" s="34"/>
      <c r="T121" s="36">
        <v>0.04</v>
      </c>
      <c r="U121" s="34" t="e">
        <f>ROUND(#REF!*T121,2)</f>
        <v>#REF!</v>
      </c>
      <c r="V121" s="37"/>
      <c r="W121" s="37"/>
      <c r="X121" s="37"/>
      <c r="Y121" s="37"/>
      <c r="Z121" s="37"/>
      <c r="AA121" s="37"/>
      <c r="AB121" s="37"/>
      <c r="AC121" s="37"/>
      <c r="AD121" s="37"/>
      <c r="AE121" s="37" t="s">
        <v>102</v>
      </c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</row>
    <row r="122" spans="1:60" outlineLevel="1">
      <c r="A122" s="249"/>
      <c r="B122" s="250"/>
      <c r="C122" s="314" t="s">
        <v>1516</v>
      </c>
      <c r="D122" s="315"/>
      <c r="E122" s="316">
        <v>9.1999999999999993</v>
      </c>
      <c r="F122" s="254"/>
      <c r="G122" s="254"/>
      <c r="H122" s="254"/>
      <c r="I122" s="254"/>
      <c r="J122" s="254"/>
      <c r="K122" s="254"/>
      <c r="L122" s="254"/>
      <c r="M122" s="254"/>
      <c r="N122" s="313"/>
      <c r="O122" s="313"/>
      <c r="P122" s="313"/>
      <c r="Q122" s="313"/>
      <c r="R122" s="34"/>
      <c r="S122" s="34"/>
      <c r="T122" s="36"/>
      <c r="U122" s="34"/>
      <c r="V122" s="37"/>
      <c r="W122" s="37"/>
      <c r="X122" s="37"/>
      <c r="Y122" s="37"/>
      <c r="Z122" s="37"/>
      <c r="AA122" s="37"/>
      <c r="AB122" s="37"/>
      <c r="AC122" s="37"/>
      <c r="AD122" s="37"/>
      <c r="AE122" s="37" t="s">
        <v>109</v>
      </c>
      <c r="AF122" s="37">
        <v>0</v>
      </c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</row>
    <row r="123" spans="1:60" outlineLevel="1">
      <c r="A123" s="249">
        <v>52</v>
      </c>
      <c r="B123" s="250" t="s">
        <v>1517</v>
      </c>
      <c r="C123" s="251" t="s">
        <v>1518</v>
      </c>
      <c r="D123" s="313" t="s">
        <v>107</v>
      </c>
      <c r="E123" s="253">
        <v>3.1280000000000002E-2</v>
      </c>
      <c r="F123" s="320">
        <f>H123+J123</f>
        <v>0</v>
      </c>
      <c r="G123" s="254">
        <f>ROUND(E123*F123,2)</f>
        <v>0</v>
      </c>
      <c r="H123" s="254"/>
      <c r="I123" s="254">
        <f>ROUND(E123*H123,2)</f>
        <v>0</v>
      </c>
      <c r="J123" s="254"/>
      <c r="K123" s="254">
        <f>ROUND(E123*J123,2)</f>
        <v>0</v>
      </c>
      <c r="L123" s="254">
        <v>15</v>
      </c>
      <c r="M123" s="254">
        <f>G123*(1+L123/100)</f>
        <v>0</v>
      </c>
      <c r="N123" s="313">
        <v>0</v>
      </c>
      <c r="O123" s="313">
        <f>ROUND(E123*N123,5)</f>
        <v>0</v>
      </c>
      <c r="P123" s="313">
        <v>0</v>
      </c>
      <c r="Q123" s="313">
        <f>ROUND(E123*P123,5)</f>
        <v>0</v>
      </c>
      <c r="R123" s="34"/>
      <c r="S123" s="34"/>
      <c r="T123" s="36">
        <v>1.831</v>
      </c>
      <c r="U123" s="34" t="e">
        <f>ROUND(#REF!*T123,2)</f>
        <v>#REF!</v>
      </c>
      <c r="V123" s="37"/>
      <c r="W123" s="37"/>
      <c r="X123" s="37"/>
      <c r="Y123" s="37"/>
      <c r="Z123" s="37"/>
      <c r="AA123" s="37"/>
      <c r="AB123" s="37"/>
      <c r="AC123" s="37"/>
      <c r="AD123" s="37"/>
      <c r="AE123" s="37" t="s">
        <v>102</v>
      </c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</row>
    <row r="124" spans="1:60" ht="14.5">
      <c r="A124" s="255" t="s">
        <v>97</v>
      </c>
      <c r="B124" s="256" t="s">
        <v>44</v>
      </c>
      <c r="C124" s="257" t="s">
        <v>43</v>
      </c>
      <c r="D124" s="317"/>
      <c r="E124" s="259"/>
      <c r="F124" s="260"/>
      <c r="G124" s="260">
        <f>SUMIF(AE125:AE129,"&lt;&gt;NOR",G125:G129)</f>
        <v>0</v>
      </c>
      <c r="H124" s="260"/>
      <c r="I124" s="260">
        <f>SUM(I125:I129)</f>
        <v>0</v>
      </c>
      <c r="J124" s="260"/>
      <c r="K124" s="260">
        <f>SUM(K125:K129)</f>
        <v>0</v>
      </c>
      <c r="L124" s="260"/>
      <c r="M124" s="260">
        <f>SUM(M125:M129)</f>
        <v>0</v>
      </c>
      <c r="N124" s="317"/>
      <c r="O124" s="317">
        <f>SUM(O125:O129)</f>
        <v>4.6999999999999999E-4</v>
      </c>
      <c r="P124" s="317"/>
      <c r="Q124" s="317">
        <f>SUM(Q125:Q129)</f>
        <v>0.10417</v>
      </c>
      <c r="R124" s="39"/>
      <c r="S124" s="39"/>
      <c r="T124" s="41"/>
      <c r="U124" s="39" t="e">
        <f>SUM(U125:U128)</f>
        <v>#REF!</v>
      </c>
      <c r="AE124" s="29" t="s">
        <v>98</v>
      </c>
    </row>
    <row r="125" spans="1:60" outlineLevel="1">
      <c r="A125" s="249">
        <v>53</v>
      </c>
      <c r="B125" s="250" t="s">
        <v>270</v>
      </c>
      <c r="C125" s="251" t="s">
        <v>271</v>
      </c>
      <c r="D125" s="313" t="s">
        <v>121</v>
      </c>
      <c r="E125" s="253">
        <v>47.35</v>
      </c>
      <c r="F125" s="320">
        <f>H125+J125</f>
        <v>0</v>
      </c>
      <c r="G125" s="254">
        <f>ROUND(E125*F125,2)</f>
        <v>0</v>
      </c>
      <c r="H125" s="254"/>
      <c r="I125" s="254">
        <f>ROUND(E125*H125,2)</f>
        <v>0</v>
      </c>
      <c r="J125" s="254"/>
      <c r="K125" s="254">
        <f>ROUND(E125*J125,2)</f>
        <v>0</v>
      </c>
      <c r="L125" s="254">
        <v>15</v>
      </c>
      <c r="M125" s="254">
        <f>G125*(1+L125/100)</f>
        <v>0</v>
      </c>
      <c r="N125" s="313">
        <v>1.0000000000000001E-5</v>
      </c>
      <c r="O125" s="313">
        <f>ROUND(E125*N125,5)</f>
        <v>4.6999999999999999E-4</v>
      </c>
      <c r="P125" s="313">
        <v>0</v>
      </c>
      <c r="Q125" s="313">
        <f>ROUND(E125*P125,5)</f>
        <v>0</v>
      </c>
      <c r="R125" s="34"/>
      <c r="S125" s="34"/>
      <c r="T125" s="36">
        <v>4.4999999999999998E-2</v>
      </c>
      <c r="U125" s="34" t="e">
        <f>ROUND(#REF!*T125,2)</f>
        <v>#REF!</v>
      </c>
      <c r="V125" s="37"/>
      <c r="W125" s="37"/>
      <c r="X125" s="37"/>
      <c r="Y125" s="37"/>
      <c r="Z125" s="37"/>
      <c r="AA125" s="37"/>
      <c r="AB125" s="37"/>
      <c r="AC125" s="37"/>
      <c r="AD125" s="37"/>
      <c r="AE125" s="37" t="s">
        <v>102</v>
      </c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</row>
    <row r="126" spans="1:60" outlineLevel="1">
      <c r="A126" s="249"/>
      <c r="B126" s="250"/>
      <c r="C126" s="314" t="s">
        <v>1483</v>
      </c>
      <c r="D126" s="315"/>
      <c r="E126" s="316">
        <v>47.35</v>
      </c>
      <c r="F126" s="254"/>
      <c r="G126" s="254"/>
      <c r="H126" s="254"/>
      <c r="I126" s="254"/>
      <c r="J126" s="254"/>
      <c r="K126" s="254"/>
      <c r="L126" s="254"/>
      <c r="M126" s="254"/>
      <c r="N126" s="313"/>
      <c r="O126" s="313"/>
      <c r="P126" s="313"/>
      <c r="Q126" s="313"/>
      <c r="R126" s="34"/>
      <c r="S126" s="34"/>
      <c r="T126" s="36"/>
      <c r="U126" s="34"/>
      <c r="V126" s="37"/>
      <c r="W126" s="37"/>
      <c r="X126" s="37"/>
      <c r="Y126" s="37"/>
      <c r="Z126" s="37"/>
      <c r="AA126" s="37"/>
      <c r="AB126" s="37"/>
      <c r="AC126" s="37"/>
      <c r="AD126" s="37"/>
      <c r="AE126" s="37" t="s">
        <v>109</v>
      </c>
      <c r="AF126" s="37">
        <v>0</v>
      </c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</row>
    <row r="127" spans="1:60" ht="20" outlineLevel="1">
      <c r="A127" s="249">
        <v>54</v>
      </c>
      <c r="B127" s="250" t="s">
        <v>1519</v>
      </c>
      <c r="C127" s="251" t="s">
        <v>1520</v>
      </c>
      <c r="D127" s="313" t="s">
        <v>121</v>
      </c>
      <c r="E127" s="253">
        <v>47.35</v>
      </c>
      <c r="F127" s="320">
        <f>H127+J127</f>
        <v>0</v>
      </c>
      <c r="G127" s="254">
        <f>ROUND(E127*F127,2)</f>
        <v>0</v>
      </c>
      <c r="H127" s="254"/>
      <c r="I127" s="254">
        <f>ROUND(E127*H127,2)</f>
        <v>0</v>
      </c>
      <c r="J127" s="254"/>
      <c r="K127" s="254">
        <f>ROUND(E127*J127,2)</f>
        <v>0</v>
      </c>
      <c r="L127" s="254">
        <v>15</v>
      </c>
      <c r="M127" s="254">
        <f>G127*(1+L127/100)</f>
        <v>0</v>
      </c>
      <c r="N127" s="313">
        <v>0</v>
      </c>
      <c r="O127" s="313">
        <f>ROUND(E127*N127,5)</f>
        <v>0</v>
      </c>
      <c r="P127" s="313">
        <v>2.2000000000000001E-3</v>
      </c>
      <c r="Q127" s="313">
        <f>ROUND(E127*P127,5)</f>
        <v>0.10417</v>
      </c>
      <c r="R127" s="34"/>
      <c r="S127" s="34"/>
      <c r="T127" s="36">
        <v>0.19500000000000001</v>
      </c>
      <c r="U127" s="34" t="e">
        <f>ROUND(#REF!*T127,2)</f>
        <v>#REF!</v>
      </c>
      <c r="V127" s="37"/>
      <c r="W127" s="37"/>
      <c r="X127" s="37"/>
      <c r="Y127" s="37"/>
      <c r="Z127" s="37"/>
      <c r="AA127" s="37"/>
      <c r="AB127" s="37"/>
      <c r="AC127" s="37"/>
      <c r="AD127" s="37"/>
      <c r="AE127" s="37" t="s">
        <v>102</v>
      </c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</row>
    <row r="128" spans="1:60" outlineLevel="1">
      <c r="A128" s="249"/>
      <c r="B128" s="250"/>
      <c r="C128" s="314" t="s">
        <v>1521</v>
      </c>
      <c r="D128" s="315"/>
      <c r="E128" s="316">
        <v>47.35</v>
      </c>
      <c r="F128" s="254"/>
      <c r="G128" s="254"/>
      <c r="H128" s="254"/>
      <c r="I128" s="254"/>
      <c r="J128" s="254"/>
      <c r="K128" s="254"/>
      <c r="L128" s="254"/>
      <c r="M128" s="254"/>
      <c r="N128" s="313"/>
      <c r="O128" s="313"/>
      <c r="P128" s="313"/>
      <c r="Q128" s="313"/>
      <c r="R128" s="34"/>
      <c r="S128" s="34"/>
      <c r="T128" s="36"/>
      <c r="U128" s="34"/>
      <c r="V128" s="37"/>
      <c r="W128" s="37"/>
      <c r="X128" s="37"/>
      <c r="Y128" s="37"/>
      <c r="Z128" s="37"/>
      <c r="AA128" s="37"/>
      <c r="AB128" s="37"/>
      <c r="AC128" s="37"/>
      <c r="AD128" s="37"/>
      <c r="AE128" s="37" t="s">
        <v>109</v>
      </c>
      <c r="AF128" s="37">
        <v>0</v>
      </c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</row>
    <row r="129" spans="1:60">
      <c r="A129" s="249">
        <v>55</v>
      </c>
      <c r="B129" s="250" t="s">
        <v>1522</v>
      </c>
      <c r="C129" s="251" t="s">
        <v>1523</v>
      </c>
      <c r="D129" s="313" t="s">
        <v>107</v>
      </c>
      <c r="E129" s="253">
        <v>4.6999999999999999E-4</v>
      </c>
      <c r="F129" s="320">
        <f>H129+J129</f>
        <v>0</v>
      </c>
      <c r="G129" s="254">
        <f>ROUND(E129*F129,2)</f>
        <v>0</v>
      </c>
      <c r="H129" s="254"/>
      <c r="I129" s="254">
        <f>ROUND(E129*H129,2)</f>
        <v>0</v>
      </c>
      <c r="J129" s="254"/>
      <c r="K129" s="254">
        <f>ROUND(E129*J129,2)</f>
        <v>0</v>
      </c>
      <c r="L129" s="254">
        <v>15</v>
      </c>
      <c r="M129" s="254">
        <f>G129*(1+L129/100)</f>
        <v>0</v>
      </c>
      <c r="N129" s="313">
        <v>0</v>
      </c>
      <c r="O129" s="313">
        <f>ROUND(E129*N129,5)</f>
        <v>0</v>
      </c>
      <c r="P129" s="313">
        <v>0</v>
      </c>
      <c r="Q129" s="313">
        <f>ROUND(E129*P129,5)</f>
        <v>0</v>
      </c>
      <c r="R129" s="39"/>
      <c r="S129" s="39"/>
      <c r="T129" s="41"/>
      <c r="U129" s="39" t="e">
        <f>SUM(U130:U147)</f>
        <v>#REF!</v>
      </c>
      <c r="AE129" s="29" t="s">
        <v>98</v>
      </c>
    </row>
    <row r="130" spans="1:60" ht="14.5" outlineLevel="1">
      <c r="A130" s="255" t="s">
        <v>97</v>
      </c>
      <c r="B130" s="256" t="s">
        <v>42</v>
      </c>
      <c r="C130" s="257" t="s">
        <v>41</v>
      </c>
      <c r="D130" s="317"/>
      <c r="E130" s="259"/>
      <c r="F130" s="260"/>
      <c r="G130" s="260">
        <f>SUMIF(AE131:AE134,"&lt;&gt;NOR",G131:G134)</f>
        <v>0</v>
      </c>
      <c r="H130" s="260"/>
      <c r="I130" s="260">
        <f>SUM(I131:I134)</f>
        <v>0</v>
      </c>
      <c r="J130" s="260"/>
      <c r="K130" s="260">
        <f>SUM(K131:K134)</f>
        <v>0</v>
      </c>
      <c r="L130" s="260"/>
      <c r="M130" s="260">
        <f>SUM(M131:M134)</f>
        <v>0</v>
      </c>
      <c r="N130" s="317"/>
      <c r="O130" s="317">
        <f>SUM(O131:O134)</f>
        <v>0</v>
      </c>
      <c r="P130" s="317"/>
      <c r="Q130" s="317">
        <f>SUM(Q131:Q134)</f>
        <v>1.0537999999999998</v>
      </c>
      <c r="R130" s="34"/>
      <c r="S130" s="34"/>
      <c r="T130" s="36">
        <v>0.46</v>
      </c>
      <c r="U130" s="34" t="e">
        <f>ROUND(#REF!*T130,2)</f>
        <v>#REF!</v>
      </c>
      <c r="V130" s="37"/>
      <c r="W130" s="37"/>
      <c r="X130" s="37"/>
      <c r="Y130" s="37"/>
      <c r="Z130" s="37"/>
      <c r="AA130" s="37"/>
      <c r="AB130" s="37"/>
      <c r="AC130" s="37"/>
      <c r="AD130" s="37"/>
      <c r="AE130" s="37" t="s">
        <v>102</v>
      </c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</row>
    <row r="131" spans="1:60" ht="20" outlineLevel="1">
      <c r="A131" s="249">
        <v>56</v>
      </c>
      <c r="B131" s="250" t="s">
        <v>1524</v>
      </c>
      <c r="C131" s="251" t="s">
        <v>1525</v>
      </c>
      <c r="D131" s="313" t="s">
        <v>121</v>
      </c>
      <c r="E131" s="253">
        <v>47.9</v>
      </c>
      <c r="F131" s="320">
        <f>H131+J131</f>
        <v>0</v>
      </c>
      <c r="G131" s="254">
        <f>ROUND(E131*F131,2)</f>
        <v>0</v>
      </c>
      <c r="H131" s="254"/>
      <c r="I131" s="254">
        <f>ROUND(E131*H131,2)</f>
        <v>0</v>
      </c>
      <c r="J131" s="254"/>
      <c r="K131" s="254">
        <f>ROUND(E131*J131,2)</f>
        <v>0</v>
      </c>
      <c r="L131" s="254">
        <v>15</v>
      </c>
      <c r="M131" s="254">
        <f>G131*(1+L131/100)</f>
        <v>0</v>
      </c>
      <c r="N131" s="313">
        <v>0</v>
      </c>
      <c r="O131" s="313">
        <f>ROUND(E131*N131,5)</f>
        <v>0</v>
      </c>
      <c r="P131" s="313">
        <v>4.0000000000000001E-3</v>
      </c>
      <c r="Q131" s="313">
        <f>ROUND(E131*P131,5)</f>
        <v>0.19159999999999999</v>
      </c>
      <c r="R131" s="34"/>
      <c r="S131" s="34"/>
      <c r="T131" s="36">
        <v>0.88</v>
      </c>
      <c r="U131" s="34" t="e">
        <f>ROUND(#REF!*T131,2)</f>
        <v>#REF!</v>
      </c>
      <c r="V131" s="37"/>
      <c r="W131" s="37"/>
      <c r="X131" s="37"/>
      <c r="Y131" s="37"/>
      <c r="Z131" s="37"/>
      <c r="AA131" s="37"/>
      <c r="AB131" s="37"/>
      <c r="AC131" s="37"/>
      <c r="AD131" s="37"/>
      <c r="AE131" s="37" t="s">
        <v>102</v>
      </c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</row>
    <row r="132" spans="1:60" outlineLevel="1">
      <c r="A132" s="249"/>
      <c r="B132" s="250"/>
      <c r="C132" s="314" t="s">
        <v>1526</v>
      </c>
      <c r="D132" s="315"/>
      <c r="E132" s="316">
        <v>47.9</v>
      </c>
      <c r="F132" s="254"/>
      <c r="G132" s="254"/>
      <c r="H132" s="254"/>
      <c r="I132" s="254"/>
      <c r="J132" s="254"/>
      <c r="K132" s="254"/>
      <c r="L132" s="254"/>
      <c r="M132" s="254"/>
      <c r="N132" s="313"/>
      <c r="O132" s="313"/>
      <c r="P132" s="313"/>
      <c r="Q132" s="313"/>
      <c r="R132" s="34"/>
      <c r="S132" s="34"/>
      <c r="T132" s="36">
        <v>4.0199999999999996</v>
      </c>
      <c r="U132" s="34" t="e">
        <f>ROUND(#REF!*T132,2)</f>
        <v>#REF!</v>
      </c>
      <c r="V132" s="37"/>
      <c r="W132" s="37"/>
      <c r="X132" s="37"/>
      <c r="Y132" s="37"/>
      <c r="Z132" s="37"/>
      <c r="AA132" s="37"/>
      <c r="AB132" s="37"/>
      <c r="AC132" s="37"/>
      <c r="AD132" s="37"/>
      <c r="AE132" s="37" t="s">
        <v>102</v>
      </c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</row>
    <row r="133" spans="1:60" outlineLevel="1">
      <c r="A133" s="249">
        <v>57</v>
      </c>
      <c r="B133" s="250" t="s">
        <v>274</v>
      </c>
      <c r="C133" s="251" t="s">
        <v>275</v>
      </c>
      <c r="D133" s="313" t="s">
        <v>121</v>
      </c>
      <c r="E133" s="253">
        <v>47.9</v>
      </c>
      <c r="F133" s="320">
        <f>H133+J133</f>
        <v>0</v>
      </c>
      <c r="G133" s="254">
        <f>ROUND(E133*F133,2)</f>
        <v>0</v>
      </c>
      <c r="H133" s="254"/>
      <c r="I133" s="254">
        <f>ROUND(E133*H133,2)</f>
        <v>0</v>
      </c>
      <c r="J133" s="254"/>
      <c r="K133" s="254">
        <f>ROUND(E133*J133,2)</f>
        <v>0</v>
      </c>
      <c r="L133" s="254">
        <v>15</v>
      </c>
      <c r="M133" s="254">
        <f>G133*(1+L133/100)</f>
        <v>0</v>
      </c>
      <c r="N133" s="313">
        <v>0</v>
      </c>
      <c r="O133" s="313">
        <f>ROUND(E133*N133,5)</f>
        <v>0</v>
      </c>
      <c r="P133" s="313">
        <v>1.7999999999999999E-2</v>
      </c>
      <c r="Q133" s="313">
        <f>ROUND(E133*P133,5)</f>
        <v>0.86219999999999997</v>
      </c>
      <c r="R133" s="34"/>
      <c r="S133" s="34"/>
      <c r="T133" s="36">
        <v>1.86</v>
      </c>
      <c r="U133" s="34" t="e">
        <f>ROUND(#REF!*T133,2)</f>
        <v>#REF!</v>
      </c>
      <c r="V133" s="37"/>
      <c r="W133" s="37"/>
      <c r="X133" s="37"/>
      <c r="Y133" s="37"/>
      <c r="Z133" s="37"/>
      <c r="AA133" s="37"/>
      <c r="AB133" s="37"/>
      <c r="AC133" s="37"/>
      <c r="AD133" s="37"/>
      <c r="AE133" s="37" t="s">
        <v>102</v>
      </c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</row>
    <row r="134" spans="1:60" outlineLevel="1">
      <c r="A134" s="249"/>
      <c r="B134" s="250"/>
      <c r="C134" s="314" t="s">
        <v>1505</v>
      </c>
      <c r="D134" s="315"/>
      <c r="E134" s="316">
        <v>47.9</v>
      </c>
      <c r="F134" s="254"/>
      <c r="G134" s="254"/>
      <c r="H134" s="254"/>
      <c r="I134" s="254"/>
      <c r="J134" s="254"/>
      <c r="K134" s="254"/>
      <c r="L134" s="254"/>
      <c r="M134" s="254"/>
      <c r="N134" s="313"/>
      <c r="O134" s="313"/>
      <c r="P134" s="313"/>
      <c r="Q134" s="313"/>
      <c r="R134" s="34"/>
      <c r="S134" s="34"/>
      <c r="T134" s="36"/>
      <c r="U134" s="34"/>
      <c r="V134" s="37"/>
      <c r="W134" s="37"/>
      <c r="X134" s="37"/>
      <c r="Y134" s="37"/>
      <c r="Z134" s="37"/>
      <c r="AA134" s="37"/>
      <c r="AB134" s="37"/>
      <c r="AC134" s="37"/>
      <c r="AD134" s="37"/>
      <c r="AE134" s="37" t="s">
        <v>104</v>
      </c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8" t="e">
        <f>#REF!</f>
        <v>#REF!</v>
      </c>
      <c r="BB134" s="37"/>
      <c r="BC134" s="37"/>
      <c r="BD134" s="37"/>
      <c r="BE134" s="37"/>
      <c r="BF134" s="37"/>
      <c r="BG134" s="37"/>
      <c r="BH134" s="37"/>
    </row>
    <row r="135" spans="1:60" ht="14.5" outlineLevel="1">
      <c r="A135" s="255" t="s">
        <v>97</v>
      </c>
      <c r="B135" s="256" t="s">
        <v>40</v>
      </c>
      <c r="C135" s="257" t="s">
        <v>39</v>
      </c>
      <c r="D135" s="317"/>
      <c r="E135" s="259"/>
      <c r="F135" s="260"/>
      <c r="G135" s="260">
        <f>SUMIF(AE136:AE153,"&lt;&gt;NOR",G136:G153)</f>
        <v>0</v>
      </c>
      <c r="H135" s="260"/>
      <c r="I135" s="260">
        <f>SUM(I136:I153)</f>
        <v>0</v>
      </c>
      <c r="J135" s="260"/>
      <c r="K135" s="260">
        <f>SUM(K136:K153)</f>
        <v>0</v>
      </c>
      <c r="L135" s="260"/>
      <c r="M135" s="260">
        <f>SUM(M136:M153)</f>
        <v>0</v>
      </c>
      <c r="N135" s="317"/>
      <c r="O135" s="317">
        <f>SUM(O136:O153)</f>
        <v>0.13052999999999998</v>
      </c>
      <c r="P135" s="317"/>
      <c r="Q135" s="317">
        <f>SUM(Q136:Q153)</f>
        <v>0.27639999999999998</v>
      </c>
      <c r="R135" s="34"/>
      <c r="S135" s="34"/>
      <c r="T135" s="36">
        <v>0</v>
      </c>
      <c r="U135" s="34" t="e">
        <f>ROUND(#REF!*T135,2)</f>
        <v>#REF!</v>
      </c>
      <c r="V135" s="37"/>
      <c r="W135" s="37"/>
      <c r="X135" s="37"/>
      <c r="Y135" s="37"/>
      <c r="Z135" s="37"/>
      <c r="AA135" s="37"/>
      <c r="AB135" s="37"/>
      <c r="AC135" s="37"/>
      <c r="AD135" s="37"/>
      <c r="AE135" s="37" t="s">
        <v>113</v>
      </c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</row>
    <row r="136" spans="1:60" outlineLevel="1">
      <c r="A136" s="249">
        <v>58</v>
      </c>
      <c r="B136" s="250" t="s">
        <v>277</v>
      </c>
      <c r="C136" s="251" t="s">
        <v>1527</v>
      </c>
      <c r="D136" s="313" t="s">
        <v>101</v>
      </c>
      <c r="E136" s="253">
        <v>1</v>
      </c>
      <c r="F136" s="320">
        <f>H136+J136</f>
        <v>0</v>
      </c>
      <c r="G136" s="254">
        <f>ROUND(E136*F136,2)</f>
        <v>0</v>
      </c>
      <c r="H136" s="254"/>
      <c r="I136" s="254">
        <f>ROUND(E136*H136,2)</f>
        <v>0</v>
      </c>
      <c r="J136" s="254"/>
      <c r="K136" s="254">
        <f>ROUND(E136*J136,2)</f>
        <v>0</v>
      </c>
      <c r="L136" s="254">
        <v>15</v>
      </c>
      <c r="M136" s="254">
        <f>G136*(1+L136/100)</f>
        <v>0</v>
      </c>
      <c r="N136" s="313">
        <v>0</v>
      </c>
      <c r="O136" s="313">
        <f>ROUND(E136*N136,5)</f>
        <v>0</v>
      </c>
      <c r="P136" s="313">
        <v>0.1104</v>
      </c>
      <c r="Q136" s="313">
        <f>ROUND(E136*P136,5)</f>
        <v>0.1104</v>
      </c>
      <c r="R136" s="34"/>
      <c r="S136" s="34"/>
      <c r="T136" s="36">
        <v>0</v>
      </c>
      <c r="U136" s="34" t="e">
        <f>ROUND(#REF!*T136,2)</f>
        <v>#REF!</v>
      </c>
      <c r="V136" s="37"/>
      <c r="W136" s="37"/>
      <c r="X136" s="37"/>
      <c r="Y136" s="37"/>
      <c r="Z136" s="37"/>
      <c r="AA136" s="37"/>
      <c r="AB136" s="37"/>
      <c r="AC136" s="37"/>
      <c r="AD136" s="37"/>
      <c r="AE136" s="37" t="s">
        <v>113</v>
      </c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</row>
    <row r="137" spans="1:60" outlineLevel="1">
      <c r="A137" s="249">
        <v>59</v>
      </c>
      <c r="B137" s="250" t="s">
        <v>279</v>
      </c>
      <c r="C137" s="251" t="s">
        <v>280</v>
      </c>
      <c r="D137" s="313" t="s">
        <v>101</v>
      </c>
      <c r="E137" s="253">
        <v>1</v>
      </c>
      <c r="F137" s="320">
        <f>H137+J137</f>
        <v>0</v>
      </c>
      <c r="G137" s="254">
        <f>ROUND(E137*F137,2)</f>
        <v>0</v>
      </c>
      <c r="H137" s="254"/>
      <c r="I137" s="254">
        <f>ROUND(E137*H137,2)</f>
        <v>0</v>
      </c>
      <c r="J137" s="254"/>
      <c r="K137" s="254">
        <f>ROUND(E137*J137,2)</f>
        <v>0</v>
      </c>
      <c r="L137" s="254">
        <v>15</v>
      </c>
      <c r="M137" s="254">
        <f>G137*(1+L137/100)</f>
        <v>0</v>
      </c>
      <c r="N137" s="313">
        <v>0</v>
      </c>
      <c r="O137" s="313">
        <f>ROUND(E137*N137,5)</f>
        <v>0</v>
      </c>
      <c r="P137" s="313">
        <v>0.16600000000000001</v>
      </c>
      <c r="Q137" s="313">
        <f>ROUND(E137*P137,5)</f>
        <v>0.16600000000000001</v>
      </c>
      <c r="R137" s="34"/>
      <c r="S137" s="34"/>
      <c r="T137" s="36">
        <v>0</v>
      </c>
      <c r="U137" s="34" t="e">
        <f>ROUND(#REF!*T137,2)</f>
        <v>#REF!</v>
      </c>
      <c r="V137" s="37"/>
      <c r="W137" s="37"/>
      <c r="X137" s="37"/>
      <c r="Y137" s="37"/>
      <c r="Z137" s="37"/>
      <c r="AA137" s="37"/>
      <c r="AB137" s="37"/>
      <c r="AC137" s="37"/>
      <c r="AD137" s="37"/>
      <c r="AE137" s="37" t="s">
        <v>113</v>
      </c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</row>
    <row r="138" spans="1:60" outlineLevel="1">
      <c r="A138" s="249">
        <v>60</v>
      </c>
      <c r="B138" s="250" t="s">
        <v>281</v>
      </c>
      <c r="C138" s="251" t="s">
        <v>282</v>
      </c>
      <c r="D138" s="313" t="s">
        <v>101</v>
      </c>
      <c r="E138" s="253">
        <v>2</v>
      </c>
      <c r="F138" s="320">
        <f>H138+J138</f>
        <v>0</v>
      </c>
      <c r="G138" s="254">
        <f>ROUND(E138*F138,2)</f>
        <v>0</v>
      </c>
      <c r="H138" s="254"/>
      <c r="I138" s="254">
        <f>ROUND(E138*H138,2)</f>
        <v>0</v>
      </c>
      <c r="J138" s="254"/>
      <c r="K138" s="254">
        <f>ROUND(E138*J138,2)</f>
        <v>0</v>
      </c>
      <c r="L138" s="254">
        <v>15</v>
      </c>
      <c r="M138" s="254">
        <f>G138*(1+L138/100)</f>
        <v>0</v>
      </c>
      <c r="N138" s="313">
        <v>2.0000000000000002E-5</v>
      </c>
      <c r="O138" s="313">
        <f>ROUND(E138*N138,5)</f>
        <v>4.0000000000000003E-5</v>
      </c>
      <c r="P138" s="313">
        <v>0</v>
      </c>
      <c r="Q138" s="313">
        <f>ROUND(E138*P138,5)</f>
        <v>0</v>
      </c>
      <c r="R138" s="34"/>
      <c r="S138" s="34"/>
      <c r="T138" s="36">
        <v>0</v>
      </c>
      <c r="U138" s="34" t="e">
        <f>ROUND(#REF!*T138,2)</f>
        <v>#REF!</v>
      </c>
      <c r="V138" s="37"/>
      <c r="W138" s="37"/>
      <c r="X138" s="37"/>
      <c r="Y138" s="37"/>
      <c r="Z138" s="37"/>
      <c r="AA138" s="37"/>
      <c r="AB138" s="37"/>
      <c r="AC138" s="37"/>
      <c r="AD138" s="37"/>
      <c r="AE138" s="37" t="s">
        <v>113</v>
      </c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</row>
    <row r="139" spans="1:60" ht="20" outlineLevel="1">
      <c r="A139" s="249">
        <v>61</v>
      </c>
      <c r="B139" s="250" t="s">
        <v>911</v>
      </c>
      <c r="C139" s="251" t="s">
        <v>1528</v>
      </c>
      <c r="D139" s="313" t="s">
        <v>101</v>
      </c>
      <c r="E139" s="253">
        <v>1</v>
      </c>
      <c r="F139" s="320">
        <f>H139+J139</f>
        <v>0</v>
      </c>
      <c r="G139" s="254">
        <f>ROUND(E139*F139,2)</f>
        <v>0</v>
      </c>
      <c r="H139" s="254"/>
      <c r="I139" s="254">
        <f>ROUND(E139*H139,2)</f>
        <v>0</v>
      </c>
      <c r="J139" s="254"/>
      <c r="K139" s="254">
        <f>ROUND(E139*J139,2)</f>
        <v>0</v>
      </c>
      <c r="L139" s="254">
        <v>15</v>
      </c>
      <c r="M139" s="254">
        <f>G139*(1+L139/100)</f>
        <v>0</v>
      </c>
      <c r="N139" s="313">
        <v>2.9170000000000001E-2</v>
      </c>
      <c r="O139" s="313">
        <f>ROUND(E139*N139,5)</f>
        <v>2.9170000000000001E-2</v>
      </c>
      <c r="P139" s="313">
        <v>0</v>
      </c>
      <c r="Q139" s="313">
        <f>ROUND(E139*P139,5)</f>
        <v>0</v>
      </c>
      <c r="R139" s="34"/>
      <c r="S139" s="34"/>
      <c r="T139" s="36">
        <v>0</v>
      </c>
      <c r="U139" s="34" t="e">
        <f>ROUND(#REF!*T139,2)</f>
        <v>#REF!</v>
      </c>
      <c r="V139" s="37"/>
      <c r="W139" s="37"/>
      <c r="X139" s="37"/>
      <c r="Y139" s="37"/>
      <c r="Z139" s="37"/>
      <c r="AA139" s="37"/>
      <c r="AB139" s="37"/>
      <c r="AC139" s="37"/>
      <c r="AD139" s="37"/>
      <c r="AE139" s="37" t="s">
        <v>113</v>
      </c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</row>
    <row r="140" spans="1:60" outlineLevel="1">
      <c r="A140" s="249"/>
      <c r="B140" s="250"/>
      <c r="C140" s="536" t="s">
        <v>285</v>
      </c>
      <c r="D140" s="537"/>
      <c r="E140" s="538"/>
      <c r="F140" s="539"/>
      <c r="G140" s="540"/>
      <c r="H140" s="254"/>
      <c r="I140" s="254"/>
      <c r="J140" s="254"/>
      <c r="K140" s="254"/>
      <c r="L140" s="254"/>
      <c r="M140" s="254"/>
      <c r="N140" s="313"/>
      <c r="O140" s="313"/>
      <c r="P140" s="313"/>
      <c r="Q140" s="313"/>
      <c r="R140" s="34"/>
      <c r="S140" s="34"/>
      <c r="T140" s="36">
        <v>0</v>
      </c>
      <c r="U140" s="34" t="e">
        <f>ROUND(#REF!*T140,2)</f>
        <v>#REF!</v>
      </c>
      <c r="V140" s="37"/>
      <c r="W140" s="37"/>
      <c r="X140" s="37"/>
      <c r="Y140" s="37"/>
      <c r="Z140" s="37"/>
      <c r="AA140" s="37"/>
      <c r="AB140" s="37"/>
      <c r="AC140" s="37"/>
      <c r="AD140" s="37"/>
      <c r="AE140" s="37" t="s">
        <v>113</v>
      </c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</row>
    <row r="141" spans="1:60" ht="20" outlineLevel="1">
      <c r="A141" s="249">
        <v>62</v>
      </c>
      <c r="B141" s="250" t="s">
        <v>288</v>
      </c>
      <c r="C141" s="251" t="s">
        <v>289</v>
      </c>
      <c r="D141" s="313" t="s">
        <v>101</v>
      </c>
      <c r="E141" s="253">
        <v>1</v>
      </c>
      <c r="F141" s="320">
        <f t="shared" ref="F141:F146" si="0">H141+J141</f>
        <v>0</v>
      </c>
      <c r="G141" s="254">
        <f t="shared" ref="G141:G146" si="1">ROUND(E141*F141,2)</f>
        <v>0</v>
      </c>
      <c r="H141" s="254"/>
      <c r="I141" s="254">
        <f t="shared" ref="I141:I146" si="2">ROUND(E141*H141,2)</f>
        <v>0</v>
      </c>
      <c r="J141" s="254"/>
      <c r="K141" s="254">
        <f t="shared" ref="K141:K146" si="3">ROUND(E141*J141,2)</f>
        <v>0</v>
      </c>
      <c r="L141" s="254">
        <v>15</v>
      </c>
      <c r="M141" s="254">
        <f t="shared" ref="M141:M146" si="4">G141*(1+L141/100)</f>
        <v>0</v>
      </c>
      <c r="N141" s="313">
        <v>1.6E-2</v>
      </c>
      <c r="O141" s="313">
        <f t="shared" ref="O141:O146" si="5">ROUND(E141*N141,5)</f>
        <v>1.6E-2</v>
      </c>
      <c r="P141" s="313">
        <v>0</v>
      </c>
      <c r="Q141" s="313">
        <f t="shared" ref="Q141:Q146" si="6">ROUND(E141*P141,5)</f>
        <v>0</v>
      </c>
      <c r="R141" s="34"/>
      <c r="S141" s="34"/>
      <c r="T141" s="36"/>
      <c r="U141" s="34"/>
      <c r="V141" s="37"/>
      <c r="W141" s="37"/>
      <c r="X141" s="37"/>
      <c r="Y141" s="37"/>
      <c r="Z141" s="37"/>
      <c r="AA141" s="37"/>
      <c r="AB141" s="37"/>
      <c r="AC141" s="37"/>
      <c r="AD141" s="37"/>
      <c r="AE141" s="37" t="s">
        <v>104</v>
      </c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8" t="e">
        <f>#REF!</f>
        <v>#REF!</v>
      </c>
      <c r="BB141" s="37"/>
      <c r="BC141" s="37"/>
      <c r="BD141" s="37"/>
      <c r="BE141" s="37"/>
      <c r="BF141" s="37"/>
      <c r="BG141" s="37"/>
      <c r="BH141" s="37"/>
    </row>
    <row r="142" spans="1:60" ht="20" outlineLevel="1">
      <c r="A142" s="249">
        <v>63</v>
      </c>
      <c r="B142" s="250" t="s">
        <v>290</v>
      </c>
      <c r="C142" s="251" t="s">
        <v>291</v>
      </c>
      <c r="D142" s="313" t="s">
        <v>101</v>
      </c>
      <c r="E142" s="253">
        <v>1</v>
      </c>
      <c r="F142" s="320">
        <f t="shared" si="0"/>
        <v>0</v>
      </c>
      <c r="G142" s="254">
        <f t="shared" si="1"/>
        <v>0</v>
      </c>
      <c r="H142" s="254"/>
      <c r="I142" s="254">
        <f t="shared" si="2"/>
        <v>0</v>
      </c>
      <c r="J142" s="254"/>
      <c r="K142" s="254">
        <f t="shared" si="3"/>
        <v>0</v>
      </c>
      <c r="L142" s="254">
        <v>15</v>
      </c>
      <c r="M142" s="254">
        <f t="shared" si="4"/>
        <v>0</v>
      </c>
      <c r="N142" s="313">
        <v>1.6E-2</v>
      </c>
      <c r="O142" s="313">
        <f t="shared" si="5"/>
        <v>1.6E-2</v>
      </c>
      <c r="P142" s="313">
        <v>0</v>
      </c>
      <c r="Q142" s="313">
        <f t="shared" si="6"/>
        <v>0</v>
      </c>
      <c r="R142" s="34"/>
      <c r="S142" s="34"/>
      <c r="T142" s="36"/>
      <c r="U142" s="34"/>
      <c r="V142" s="37"/>
      <c r="W142" s="37"/>
      <c r="X142" s="37"/>
      <c r="Y142" s="37"/>
      <c r="Z142" s="37"/>
      <c r="AA142" s="37"/>
      <c r="AB142" s="37"/>
      <c r="AC142" s="37"/>
      <c r="AD142" s="37"/>
      <c r="AE142" s="37" t="s">
        <v>104</v>
      </c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8" t="e">
        <f>#REF!</f>
        <v>#REF!</v>
      </c>
      <c r="BB142" s="37"/>
      <c r="BC142" s="37"/>
      <c r="BD142" s="37"/>
      <c r="BE142" s="37"/>
      <c r="BF142" s="37"/>
      <c r="BG142" s="37"/>
      <c r="BH142" s="37"/>
    </row>
    <row r="143" spans="1:60" ht="20" outlineLevel="1">
      <c r="A143" s="249">
        <v>64</v>
      </c>
      <c r="B143" s="250" t="s">
        <v>292</v>
      </c>
      <c r="C143" s="251" t="s">
        <v>293</v>
      </c>
      <c r="D143" s="313" t="s">
        <v>101</v>
      </c>
      <c r="E143" s="253">
        <v>1</v>
      </c>
      <c r="F143" s="320">
        <f t="shared" si="0"/>
        <v>0</v>
      </c>
      <c r="G143" s="254">
        <f t="shared" si="1"/>
        <v>0</v>
      </c>
      <c r="H143" s="254"/>
      <c r="I143" s="254">
        <f t="shared" si="2"/>
        <v>0</v>
      </c>
      <c r="J143" s="254"/>
      <c r="K143" s="254">
        <f t="shared" si="3"/>
        <v>0</v>
      </c>
      <c r="L143" s="254">
        <v>15</v>
      </c>
      <c r="M143" s="254">
        <f t="shared" si="4"/>
        <v>0</v>
      </c>
      <c r="N143" s="313">
        <v>0.02</v>
      </c>
      <c r="O143" s="313">
        <f t="shared" si="5"/>
        <v>0.02</v>
      </c>
      <c r="P143" s="313">
        <v>0</v>
      </c>
      <c r="Q143" s="313">
        <f t="shared" si="6"/>
        <v>0</v>
      </c>
      <c r="R143" s="34"/>
      <c r="S143" s="34"/>
      <c r="T143" s="36">
        <v>0.28000000000000003</v>
      </c>
      <c r="U143" s="34" t="e">
        <f>ROUND(#REF!*T143,2)</f>
        <v>#REF!</v>
      </c>
      <c r="V143" s="37"/>
      <c r="W143" s="37"/>
      <c r="X143" s="37"/>
      <c r="Y143" s="37"/>
      <c r="Z143" s="37"/>
      <c r="AA143" s="37"/>
      <c r="AB143" s="37"/>
      <c r="AC143" s="37"/>
      <c r="AD143" s="37"/>
      <c r="AE143" s="37" t="s">
        <v>102</v>
      </c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</row>
    <row r="144" spans="1:60" ht="20" outlineLevel="1">
      <c r="A144" s="249">
        <v>65</v>
      </c>
      <c r="B144" s="250" t="s">
        <v>294</v>
      </c>
      <c r="C144" s="251" t="s">
        <v>295</v>
      </c>
      <c r="D144" s="313" t="s">
        <v>101</v>
      </c>
      <c r="E144" s="253">
        <v>1</v>
      </c>
      <c r="F144" s="320">
        <f t="shared" si="0"/>
        <v>0</v>
      </c>
      <c r="G144" s="254">
        <f t="shared" si="1"/>
        <v>0</v>
      </c>
      <c r="H144" s="254"/>
      <c r="I144" s="254">
        <f t="shared" si="2"/>
        <v>0</v>
      </c>
      <c r="J144" s="254"/>
      <c r="K144" s="254">
        <f t="shared" si="3"/>
        <v>0</v>
      </c>
      <c r="L144" s="254">
        <v>15</v>
      </c>
      <c r="M144" s="254">
        <f t="shared" si="4"/>
        <v>0</v>
      </c>
      <c r="N144" s="313">
        <v>1.4999999999999999E-2</v>
      </c>
      <c r="O144" s="313">
        <f t="shared" si="5"/>
        <v>1.4999999999999999E-2</v>
      </c>
      <c r="P144" s="313">
        <v>0</v>
      </c>
      <c r="Q144" s="313">
        <f t="shared" si="6"/>
        <v>0</v>
      </c>
      <c r="R144" s="34"/>
      <c r="S144" s="34"/>
      <c r="T144" s="36"/>
      <c r="U144" s="34"/>
      <c r="V144" s="37"/>
      <c r="W144" s="37"/>
      <c r="X144" s="37"/>
      <c r="Y144" s="37"/>
      <c r="Z144" s="37"/>
      <c r="AA144" s="37"/>
      <c r="AB144" s="37"/>
      <c r="AC144" s="37"/>
      <c r="AD144" s="37"/>
      <c r="AE144" s="37" t="s">
        <v>109</v>
      </c>
      <c r="AF144" s="37">
        <v>0</v>
      </c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</row>
    <row r="145" spans="1:60" ht="20" outlineLevel="1">
      <c r="A145" s="249">
        <v>66</v>
      </c>
      <c r="B145" s="250" t="s">
        <v>296</v>
      </c>
      <c r="C145" s="251" t="s">
        <v>297</v>
      </c>
      <c r="D145" s="313" t="s">
        <v>101</v>
      </c>
      <c r="E145" s="253">
        <v>1</v>
      </c>
      <c r="F145" s="320">
        <f t="shared" si="0"/>
        <v>0</v>
      </c>
      <c r="G145" s="254">
        <f t="shared" si="1"/>
        <v>0</v>
      </c>
      <c r="H145" s="254"/>
      <c r="I145" s="254">
        <f t="shared" si="2"/>
        <v>0</v>
      </c>
      <c r="J145" s="254"/>
      <c r="K145" s="254">
        <f t="shared" si="3"/>
        <v>0</v>
      </c>
      <c r="L145" s="254">
        <v>15</v>
      </c>
      <c r="M145" s="254">
        <f t="shared" si="4"/>
        <v>0</v>
      </c>
      <c r="N145" s="313">
        <v>1.7000000000000001E-2</v>
      </c>
      <c r="O145" s="313">
        <f t="shared" si="5"/>
        <v>1.7000000000000001E-2</v>
      </c>
      <c r="P145" s="313">
        <v>0</v>
      </c>
      <c r="Q145" s="313">
        <f t="shared" si="6"/>
        <v>0</v>
      </c>
      <c r="R145" s="34"/>
      <c r="S145" s="34"/>
      <c r="T145" s="36">
        <v>10.728</v>
      </c>
      <c r="U145" s="34" t="e">
        <f>ROUND(#REF!*T145,2)</f>
        <v>#REF!</v>
      </c>
      <c r="V145" s="37"/>
      <c r="W145" s="37"/>
      <c r="X145" s="37"/>
      <c r="Y145" s="37"/>
      <c r="Z145" s="37"/>
      <c r="AA145" s="37"/>
      <c r="AB145" s="37"/>
      <c r="AC145" s="37"/>
      <c r="AD145" s="37"/>
      <c r="AE145" s="37" t="s">
        <v>102</v>
      </c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</row>
    <row r="146" spans="1:60" ht="20.5" customHeight="1" outlineLevel="1">
      <c r="A146" s="249">
        <v>67</v>
      </c>
      <c r="B146" s="250" t="s">
        <v>296</v>
      </c>
      <c r="C146" s="251" t="s">
        <v>298</v>
      </c>
      <c r="D146" s="313" t="s">
        <v>101</v>
      </c>
      <c r="E146" s="253">
        <v>1</v>
      </c>
      <c r="F146" s="320">
        <f t="shared" si="0"/>
        <v>0</v>
      </c>
      <c r="G146" s="254">
        <f t="shared" si="1"/>
        <v>0</v>
      </c>
      <c r="H146" s="254"/>
      <c r="I146" s="254">
        <f t="shared" si="2"/>
        <v>0</v>
      </c>
      <c r="J146" s="254"/>
      <c r="K146" s="254">
        <f t="shared" si="3"/>
        <v>0</v>
      </c>
      <c r="L146" s="254">
        <v>15</v>
      </c>
      <c r="M146" s="254">
        <f t="shared" si="4"/>
        <v>0</v>
      </c>
      <c r="N146" s="313">
        <v>1.7000000000000001E-2</v>
      </c>
      <c r="O146" s="313">
        <f t="shared" si="5"/>
        <v>1.7000000000000001E-2</v>
      </c>
      <c r="P146" s="313">
        <v>0</v>
      </c>
      <c r="Q146" s="313">
        <f t="shared" si="6"/>
        <v>0</v>
      </c>
      <c r="R146" s="34"/>
      <c r="S146" s="34"/>
      <c r="T146" s="36"/>
      <c r="U146" s="34"/>
      <c r="V146" s="37"/>
      <c r="W146" s="37"/>
      <c r="X146" s="37"/>
      <c r="Y146" s="37"/>
      <c r="Z146" s="37"/>
      <c r="AA146" s="37"/>
      <c r="AB146" s="37"/>
      <c r="AC146" s="37"/>
      <c r="AD146" s="37"/>
      <c r="AE146" s="37" t="s">
        <v>104</v>
      </c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8" t="e">
        <f>#REF!</f>
        <v>#REF!</v>
      </c>
      <c r="BB146" s="37"/>
      <c r="BC146" s="37"/>
      <c r="BD146" s="37"/>
      <c r="BE146" s="37"/>
      <c r="BF146" s="37"/>
      <c r="BG146" s="37"/>
      <c r="BH146" s="37"/>
    </row>
    <row r="147" spans="1:60" ht="12.5" customHeight="1" outlineLevel="1">
      <c r="A147" s="249"/>
      <c r="B147" s="250"/>
      <c r="C147" s="536" t="s">
        <v>299</v>
      </c>
      <c r="D147" s="537"/>
      <c r="E147" s="538"/>
      <c r="F147" s="539"/>
      <c r="G147" s="540"/>
      <c r="H147" s="254"/>
      <c r="I147" s="254"/>
      <c r="J147" s="254"/>
      <c r="K147" s="254"/>
      <c r="L147" s="254"/>
      <c r="M147" s="254"/>
      <c r="N147" s="313"/>
      <c r="O147" s="313"/>
      <c r="P147" s="313"/>
      <c r="Q147" s="313"/>
      <c r="R147" s="34"/>
      <c r="S147" s="34"/>
      <c r="T147" s="36">
        <v>2.4209999999999998</v>
      </c>
      <c r="U147" s="34" t="e">
        <f>ROUND(#REF!*T147,2)</f>
        <v>#REF!</v>
      </c>
      <c r="V147" s="37"/>
      <c r="W147" s="37"/>
      <c r="X147" s="37"/>
      <c r="Y147" s="37"/>
      <c r="Z147" s="37"/>
      <c r="AA147" s="37"/>
      <c r="AB147" s="37"/>
      <c r="AC147" s="37"/>
      <c r="AD147" s="37"/>
      <c r="AE147" s="37" t="s">
        <v>102</v>
      </c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</row>
    <row r="148" spans="1:60" ht="12.5" customHeight="1">
      <c r="A148" s="249"/>
      <c r="B148" s="250"/>
      <c r="C148" s="536" t="s">
        <v>300</v>
      </c>
      <c r="D148" s="537"/>
      <c r="E148" s="538"/>
      <c r="F148" s="539"/>
      <c r="G148" s="540"/>
      <c r="H148" s="254"/>
      <c r="I148" s="254"/>
      <c r="J148" s="254"/>
      <c r="K148" s="254"/>
      <c r="L148" s="254"/>
      <c r="M148" s="254"/>
      <c r="N148" s="313"/>
      <c r="O148" s="313"/>
      <c r="P148" s="313"/>
      <c r="Q148" s="313"/>
      <c r="R148" s="39"/>
      <c r="S148" s="39"/>
      <c r="T148" s="41"/>
      <c r="U148" s="39" t="e">
        <f>SUM(U149:U161)</f>
        <v>#REF!</v>
      </c>
      <c r="AE148" s="29" t="s">
        <v>98</v>
      </c>
    </row>
    <row r="149" spans="1:60" ht="20" outlineLevel="1">
      <c r="A149" s="249">
        <v>68</v>
      </c>
      <c r="B149" s="250" t="s">
        <v>302</v>
      </c>
      <c r="C149" s="251" t="s">
        <v>303</v>
      </c>
      <c r="D149" s="313" t="s">
        <v>304</v>
      </c>
      <c r="E149" s="253">
        <v>1.5</v>
      </c>
      <c r="F149" s="320">
        <f>H149+J149</f>
        <v>0</v>
      </c>
      <c r="G149" s="254">
        <f>ROUND(E149*F149,2)</f>
        <v>0</v>
      </c>
      <c r="H149" s="254"/>
      <c r="I149" s="254">
        <f>ROUND(E149*H149,2)</f>
        <v>0</v>
      </c>
      <c r="J149" s="254"/>
      <c r="K149" s="254">
        <f>ROUND(E149*J149,2)</f>
        <v>0</v>
      </c>
      <c r="L149" s="254">
        <v>15</v>
      </c>
      <c r="M149" s="254">
        <f>G149*(1+L149/100)</f>
        <v>0</v>
      </c>
      <c r="N149" s="313">
        <v>2.1000000000000001E-4</v>
      </c>
      <c r="O149" s="313">
        <f>ROUND(E149*N149,5)</f>
        <v>3.2000000000000003E-4</v>
      </c>
      <c r="P149" s="313">
        <v>0</v>
      </c>
      <c r="Q149" s="313">
        <f>ROUND(E149*P149,5)</f>
        <v>0</v>
      </c>
      <c r="R149" s="34"/>
      <c r="S149" s="34"/>
      <c r="T149" s="36">
        <v>1.6E-2</v>
      </c>
      <c r="U149" s="34" t="e">
        <f>ROUND(#REF!*T149,2)</f>
        <v>#REF!</v>
      </c>
      <c r="V149" s="37"/>
      <c r="W149" s="37"/>
      <c r="X149" s="37"/>
      <c r="Y149" s="37"/>
      <c r="Z149" s="37"/>
      <c r="AA149" s="37"/>
      <c r="AB149" s="37"/>
      <c r="AC149" s="37"/>
      <c r="AD149" s="37"/>
      <c r="AE149" s="37" t="s">
        <v>102</v>
      </c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</row>
    <row r="150" spans="1:60" outlineLevel="1">
      <c r="A150" s="249"/>
      <c r="B150" s="250"/>
      <c r="C150" s="314" t="s">
        <v>1529</v>
      </c>
      <c r="D150" s="315"/>
      <c r="E150" s="316">
        <v>1.5</v>
      </c>
      <c r="F150" s="254"/>
      <c r="G150" s="254"/>
      <c r="H150" s="254"/>
      <c r="I150" s="254"/>
      <c r="J150" s="254"/>
      <c r="K150" s="254"/>
      <c r="L150" s="254"/>
      <c r="M150" s="254"/>
      <c r="N150" s="313"/>
      <c r="O150" s="313"/>
      <c r="P150" s="313"/>
      <c r="Q150" s="313"/>
      <c r="R150" s="34"/>
      <c r="S150" s="34"/>
      <c r="T150" s="36"/>
      <c r="U150" s="34"/>
      <c r="V150" s="37"/>
      <c r="W150" s="37"/>
      <c r="X150" s="37"/>
      <c r="Y150" s="37"/>
      <c r="Z150" s="37"/>
      <c r="AA150" s="37"/>
      <c r="AB150" s="37"/>
      <c r="AC150" s="37"/>
      <c r="AD150" s="37"/>
      <c r="AE150" s="37" t="s">
        <v>109</v>
      </c>
      <c r="AF150" s="37">
        <v>0</v>
      </c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</row>
    <row r="151" spans="1:60" outlineLevel="1">
      <c r="A151" s="249">
        <v>69</v>
      </c>
      <c r="B151" s="250" t="s">
        <v>306</v>
      </c>
      <c r="C151" s="251" t="s">
        <v>307</v>
      </c>
      <c r="D151" s="313" t="s">
        <v>308</v>
      </c>
      <c r="E151" s="253">
        <v>1</v>
      </c>
      <c r="F151" s="320">
        <f>H151+J151</f>
        <v>0</v>
      </c>
      <c r="G151" s="254">
        <f>ROUND(E151*F151,2)</f>
        <v>0</v>
      </c>
      <c r="H151" s="254"/>
      <c r="I151" s="254">
        <f>ROUND(E151*H151,2)</f>
        <v>0</v>
      </c>
      <c r="J151" s="254"/>
      <c r="K151" s="254">
        <f>ROUND(E151*J151,2)</f>
        <v>0</v>
      </c>
      <c r="L151" s="254">
        <v>15</v>
      </c>
      <c r="M151" s="254">
        <f>G151*(1+L151/100)</f>
        <v>0</v>
      </c>
      <c r="N151" s="313">
        <v>0</v>
      </c>
      <c r="O151" s="313">
        <f>ROUND(E151*N151,5)</f>
        <v>0</v>
      </c>
      <c r="P151" s="313">
        <v>0</v>
      </c>
      <c r="Q151" s="313">
        <f>ROUND(E151*P151,5)</f>
        <v>0</v>
      </c>
      <c r="R151" s="34"/>
      <c r="S151" s="34"/>
      <c r="T151" s="36">
        <v>0.05</v>
      </c>
      <c r="U151" s="34" t="e">
        <f>ROUND(#REF!*T151,2)</f>
        <v>#REF!</v>
      </c>
      <c r="V151" s="37"/>
      <c r="W151" s="37"/>
      <c r="X151" s="37"/>
      <c r="Y151" s="37"/>
      <c r="Z151" s="37"/>
      <c r="AA151" s="37"/>
      <c r="AB151" s="37"/>
      <c r="AC151" s="37"/>
      <c r="AD151" s="37"/>
      <c r="AE151" s="37" t="s">
        <v>102</v>
      </c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</row>
    <row r="152" spans="1:60" ht="12.5" customHeight="1" outlineLevel="1">
      <c r="A152" s="249"/>
      <c r="B152" s="250"/>
      <c r="C152" s="536" t="s">
        <v>1530</v>
      </c>
      <c r="D152" s="537"/>
      <c r="E152" s="538"/>
      <c r="F152" s="539"/>
      <c r="G152" s="540"/>
      <c r="H152" s="254"/>
      <c r="I152" s="254"/>
      <c r="J152" s="254"/>
      <c r="K152" s="254"/>
      <c r="L152" s="254"/>
      <c r="M152" s="254"/>
      <c r="N152" s="313"/>
      <c r="O152" s="313"/>
      <c r="P152" s="313"/>
      <c r="Q152" s="313"/>
      <c r="R152" s="34"/>
      <c r="S152" s="34"/>
      <c r="T152" s="36">
        <v>0.98599999999999999</v>
      </c>
      <c r="U152" s="34" t="e">
        <f>ROUND(#REF!*T152,2)</f>
        <v>#REF!</v>
      </c>
      <c r="V152" s="37"/>
      <c r="W152" s="37"/>
      <c r="X152" s="37"/>
      <c r="Y152" s="37"/>
      <c r="Z152" s="37"/>
      <c r="AA152" s="37"/>
      <c r="AB152" s="37"/>
      <c r="AC152" s="37"/>
      <c r="AD152" s="37"/>
      <c r="AE152" s="37" t="s">
        <v>102</v>
      </c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</row>
    <row r="153" spans="1:60" outlineLevel="1">
      <c r="A153" s="249">
        <v>70</v>
      </c>
      <c r="B153" s="250" t="s">
        <v>1531</v>
      </c>
      <c r="C153" s="251" t="s">
        <v>1532</v>
      </c>
      <c r="D153" s="313" t="s">
        <v>107</v>
      </c>
      <c r="E153" s="253">
        <v>0.13053000000000001</v>
      </c>
      <c r="F153" s="320">
        <f>H153+J153</f>
        <v>0</v>
      </c>
      <c r="G153" s="254">
        <f>ROUND(E153*F153,2)</f>
        <v>0</v>
      </c>
      <c r="H153" s="254"/>
      <c r="I153" s="254">
        <f>ROUND(E153*H153,2)</f>
        <v>0</v>
      </c>
      <c r="J153" s="254"/>
      <c r="K153" s="254">
        <f>ROUND(E153*J153,2)</f>
        <v>0</v>
      </c>
      <c r="L153" s="254">
        <v>15</v>
      </c>
      <c r="M153" s="254">
        <f>G153*(1+L153/100)</f>
        <v>0</v>
      </c>
      <c r="N153" s="313">
        <v>0</v>
      </c>
      <c r="O153" s="313">
        <f>ROUND(E153*N153,5)</f>
        <v>0</v>
      </c>
      <c r="P153" s="313">
        <v>0</v>
      </c>
      <c r="Q153" s="313">
        <f>ROUND(E153*P153,5)</f>
        <v>0</v>
      </c>
      <c r="R153" s="34"/>
      <c r="S153" s="34"/>
      <c r="T153" s="36">
        <v>0</v>
      </c>
      <c r="U153" s="34" t="e">
        <f>ROUND(#REF!*T153,2)</f>
        <v>#REF!</v>
      </c>
      <c r="V153" s="37"/>
      <c r="W153" s="37"/>
      <c r="X153" s="37"/>
      <c r="Y153" s="37"/>
      <c r="Z153" s="37"/>
      <c r="AA153" s="37"/>
      <c r="AB153" s="37"/>
      <c r="AC153" s="37"/>
      <c r="AD153" s="37"/>
      <c r="AE153" s="37" t="s">
        <v>113</v>
      </c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</row>
    <row r="154" spans="1:60" ht="14.5" outlineLevel="1">
      <c r="A154" s="255" t="s">
        <v>97</v>
      </c>
      <c r="B154" s="256" t="s">
        <v>38</v>
      </c>
      <c r="C154" s="257" t="s">
        <v>37</v>
      </c>
      <c r="D154" s="317"/>
      <c r="E154" s="259"/>
      <c r="F154" s="260"/>
      <c r="G154" s="260">
        <f>SUMIF(AE155:AE163,"&lt;&gt;NOR",G155:G163)</f>
        <v>0</v>
      </c>
      <c r="H154" s="260"/>
      <c r="I154" s="260">
        <f>SUM(I155:I163)</f>
        <v>0</v>
      </c>
      <c r="J154" s="260"/>
      <c r="K154" s="260">
        <f>SUM(K155:K163)</f>
        <v>0</v>
      </c>
      <c r="L154" s="260"/>
      <c r="M154" s="260">
        <f>SUM(M155:M163)</f>
        <v>0</v>
      </c>
      <c r="N154" s="317"/>
      <c r="O154" s="317">
        <f>SUM(O155:O163)</f>
        <v>6.3759999999999997E-2</v>
      </c>
      <c r="P154" s="317"/>
      <c r="Q154" s="317">
        <f>SUM(Q155:Q163)</f>
        <v>0</v>
      </c>
      <c r="R154" s="34"/>
      <c r="S154" s="34"/>
      <c r="T154" s="36"/>
      <c r="U154" s="34"/>
      <c r="V154" s="37"/>
      <c r="W154" s="37"/>
      <c r="X154" s="37"/>
      <c r="Y154" s="37"/>
      <c r="Z154" s="37"/>
      <c r="AA154" s="37"/>
      <c r="AB154" s="37"/>
      <c r="AC154" s="37"/>
      <c r="AD154" s="37"/>
      <c r="AE154" s="37" t="s">
        <v>109</v>
      </c>
      <c r="AF154" s="37">
        <v>0</v>
      </c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</row>
    <row r="155" spans="1:60" outlineLevel="1">
      <c r="A155" s="249">
        <v>71</v>
      </c>
      <c r="B155" s="250" t="s">
        <v>312</v>
      </c>
      <c r="C155" s="251" t="s">
        <v>313</v>
      </c>
      <c r="D155" s="313" t="s">
        <v>121</v>
      </c>
      <c r="E155" s="253">
        <v>2.39</v>
      </c>
      <c r="F155" s="320">
        <f>H155+J155</f>
        <v>0</v>
      </c>
      <c r="G155" s="254">
        <f>ROUND(E155*F155,2)</f>
        <v>0</v>
      </c>
      <c r="H155" s="254"/>
      <c r="I155" s="254">
        <f>ROUND(E155*H155,2)</f>
        <v>0</v>
      </c>
      <c r="J155" s="254"/>
      <c r="K155" s="254">
        <f>ROUND(E155*J155,2)</f>
        <v>0</v>
      </c>
      <c r="L155" s="254">
        <v>15</v>
      </c>
      <c r="M155" s="254">
        <f>G155*(1+L155/100)</f>
        <v>0</v>
      </c>
      <c r="N155" s="313">
        <v>0</v>
      </c>
      <c r="O155" s="313">
        <f>ROUND(E155*N155,5)</f>
        <v>0</v>
      </c>
      <c r="P155" s="313">
        <v>0</v>
      </c>
      <c r="Q155" s="313">
        <f>ROUND(E155*P155,5)</f>
        <v>0</v>
      </c>
      <c r="R155" s="34"/>
      <c r="S155" s="34"/>
      <c r="T155" s="36"/>
      <c r="U155" s="34"/>
      <c r="V155" s="37"/>
      <c r="W155" s="37"/>
      <c r="X155" s="37"/>
      <c r="Y155" s="37"/>
      <c r="Z155" s="37"/>
      <c r="AA155" s="37"/>
      <c r="AB155" s="37"/>
      <c r="AC155" s="37"/>
      <c r="AD155" s="37"/>
      <c r="AE155" s="37" t="s">
        <v>109</v>
      </c>
      <c r="AF155" s="37">
        <v>0</v>
      </c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</row>
    <row r="156" spans="1:60" outlineLevel="1">
      <c r="A156" s="249"/>
      <c r="B156" s="250"/>
      <c r="C156" s="314" t="s">
        <v>2070</v>
      </c>
      <c r="D156" s="315"/>
      <c r="E156" s="316">
        <v>2.39</v>
      </c>
      <c r="F156" s="254"/>
      <c r="G156" s="254"/>
      <c r="H156" s="254"/>
      <c r="I156" s="254"/>
      <c r="J156" s="254"/>
      <c r="K156" s="254"/>
      <c r="L156" s="254"/>
      <c r="M156" s="254"/>
      <c r="N156" s="313"/>
      <c r="O156" s="313"/>
      <c r="P156" s="313"/>
      <c r="Q156" s="313"/>
      <c r="R156" s="34"/>
      <c r="S156" s="34"/>
      <c r="T156" s="36">
        <v>0</v>
      </c>
      <c r="U156" s="34" t="e">
        <f>ROUND(#REF!*T156,2)</f>
        <v>#REF!</v>
      </c>
      <c r="V156" s="37"/>
      <c r="W156" s="37"/>
      <c r="X156" s="37"/>
      <c r="Y156" s="37"/>
      <c r="Z156" s="37"/>
      <c r="AA156" s="37"/>
      <c r="AB156" s="37"/>
      <c r="AC156" s="37"/>
      <c r="AD156" s="37"/>
      <c r="AE156" s="37" t="s">
        <v>102</v>
      </c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</row>
    <row r="157" spans="1:60" ht="20" outlineLevel="1">
      <c r="A157" s="249">
        <v>72</v>
      </c>
      <c r="B157" s="250" t="s">
        <v>314</v>
      </c>
      <c r="C157" s="251" t="s">
        <v>1533</v>
      </c>
      <c r="D157" s="313" t="s">
        <v>121</v>
      </c>
      <c r="E157" s="253">
        <v>2.39</v>
      </c>
      <c r="F157" s="320">
        <f>H157+J157</f>
        <v>0</v>
      </c>
      <c r="G157" s="254">
        <f>ROUND(E157*F157,2)</f>
        <v>0</v>
      </c>
      <c r="H157" s="254"/>
      <c r="I157" s="254">
        <f>ROUND(E157*H157,2)</f>
        <v>0</v>
      </c>
      <c r="J157" s="254"/>
      <c r="K157" s="254">
        <f>ROUND(E157*J157,2)</f>
        <v>0</v>
      </c>
      <c r="L157" s="254">
        <v>15</v>
      </c>
      <c r="M157" s="254">
        <f>G157*(1+L157/100)</f>
        <v>0</v>
      </c>
      <c r="N157" s="313">
        <v>2.1000000000000001E-4</v>
      </c>
      <c r="O157" s="313">
        <f>ROUND(E157*N157,5)</f>
        <v>5.0000000000000001E-4</v>
      </c>
      <c r="P157" s="313">
        <v>0</v>
      </c>
      <c r="Q157" s="313">
        <f>ROUND(E157*P157,5)</f>
        <v>0</v>
      </c>
      <c r="R157" s="34"/>
      <c r="S157" s="34"/>
      <c r="T157" s="36"/>
      <c r="U157" s="34"/>
      <c r="V157" s="37"/>
      <c r="W157" s="37"/>
      <c r="X157" s="37"/>
      <c r="Y157" s="37"/>
      <c r="Z157" s="37"/>
      <c r="AA157" s="37"/>
      <c r="AB157" s="37"/>
      <c r="AC157" s="37"/>
      <c r="AD157" s="37"/>
      <c r="AE157" s="37" t="s">
        <v>109</v>
      </c>
      <c r="AF157" s="37">
        <v>0</v>
      </c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</row>
    <row r="158" spans="1:60" ht="20" outlineLevel="1">
      <c r="A158" s="249">
        <v>73</v>
      </c>
      <c r="B158" s="250" t="s">
        <v>316</v>
      </c>
      <c r="C158" s="251" t="s">
        <v>317</v>
      </c>
      <c r="D158" s="313" t="s">
        <v>121</v>
      </c>
      <c r="E158" s="253">
        <v>2.39</v>
      </c>
      <c r="F158" s="320">
        <f>H158+J158</f>
        <v>0</v>
      </c>
      <c r="G158" s="254">
        <f>ROUND(E158*F158,2)</f>
        <v>0</v>
      </c>
      <c r="H158" s="254"/>
      <c r="I158" s="254">
        <f>ROUND(E158*H158,2)</f>
        <v>0</v>
      </c>
      <c r="J158" s="254"/>
      <c r="K158" s="254">
        <f>ROUND(E158*J158,2)</f>
        <v>0</v>
      </c>
      <c r="L158" s="254">
        <v>15</v>
      </c>
      <c r="M158" s="254">
        <f>G158*(1+L158/100)</f>
        <v>0</v>
      </c>
      <c r="N158" s="313">
        <v>3.7100000000000002E-3</v>
      </c>
      <c r="O158" s="313">
        <f>ROUND(E158*N158,5)</f>
        <v>8.8699999999999994E-3</v>
      </c>
      <c r="P158" s="313">
        <v>0</v>
      </c>
      <c r="Q158" s="313">
        <f>ROUND(E158*P158,5)</f>
        <v>0</v>
      </c>
      <c r="R158" s="34"/>
      <c r="S158" s="34"/>
      <c r="T158" s="36">
        <v>0.23599999999999999</v>
      </c>
      <c r="U158" s="34" t="e">
        <f>ROUND(#REF!*T158,2)</f>
        <v>#REF!</v>
      </c>
      <c r="V158" s="37"/>
      <c r="W158" s="37"/>
      <c r="X158" s="37"/>
      <c r="Y158" s="37"/>
      <c r="Z158" s="37"/>
      <c r="AA158" s="37"/>
      <c r="AB158" s="37"/>
      <c r="AC158" s="37"/>
      <c r="AD158" s="37"/>
      <c r="AE158" s="37" t="s">
        <v>102</v>
      </c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</row>
    <row r="159" spans="1:60" outlineLevel="1">
      <c r="A159" s="249">
        <v>74</v>
      </c>
      <c r="B159" s="250" t="s">
        <v>318</v>
      </c>
      <c r="C159" s="251" t="s">
        <v>319</v>
      </c>
      <c r="D159" s="313" t="s">
        <v>121</v>
      </c>
      <c r="E159" s="253">
        <v>2.5812000000000004</v>
      </c>
      <c r="F159" s="320">
        <f>H159+J159</f>
        <v>0</v>
      </c>
      <c r="G159" s="254">
        <f>ROUND(E159*F159,2)</f>
        <v>0</v>
      </c>
      <c r="H159" s="254"/>
      <c r="I159" s="254">
        <f>ROUND(E159*H159,2)</f>
        <v>0</v>
      </c>
      <c r="J159" s="254"/>
      <c r="K159" s="254">
        <f>ROUND(E159*J159,2)</f>
        <v>0</v>
      </c>
      <c r="L159" s="254">
        <v>15</v>
      </c>
      <c r="M159" s="254">
        <f>G159*(1+L159/100)</f>
        <v>0</v>
      </c>
      <c r="N159" s="313">
        <v>2.07E-2</v>
      </c>
      <c r="O159" s="313">
        <f>ROUND(E159*N159,5)</f>
        <v>5.3429999999999998E-2</v>
      </c>
      <c r="P159" s="313">
        <v>0</v>
      </c>
      <c r="Q159" s="313">
        <f>ROUND(E159*P159,5)</f>
        <v>0</v>
      </c>
      <c r="R159" s="34"/>
      <c r="S159" s="34"/>
      <c r="T159" s="36"/>
      <c r="U159" s="34"/>
      <c r="V159" s="37"/>
      <c r="W159" s="37"/>
      <c r="X159" s="37"/>
      <c r="Y159" s="37"/>
      <c r="Z159" s="37"/>
      <c r="AA159" s="37"/>
      <c r="AB159" s="37"/>
      <c r="AC159" s="37"/>
      <c r="AD159" s="37"/>
      <c r="AE159" s="37" t="s">
        <v>109</v>
      </c>
      <c r="AF159" s="37">
        <v>0</v>
      </c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</row>
    <row r="160" spans="1:60" outlineLevel="1">
      <c r="A160" s="249"/>
      <c r="B160" s="250"/>
      <c r="C160" s="314" t="s">
        <v>2071</v>
      </c>
      <c r="D160" s="315"/>
      <c r="E160" s="316">
        <v>2.5811999999999999</v>
      </c>
      <c r="F160" s="254"/>
      <c r="G160" s="254"/>
      <c r="H160" s="254"/>
      <c r="I160" s="254"/>
      <c r="J160" s="254"/>
      <c r="K160" s="254"/>
      <c r="L160" s="254"/>
      <c r="M160" s="254"/>
      <c r="N160" s="313"/>
      <c r="O160" s="313"/>
      <c r="P160" s="313"/>
      <c r="Q160" s="313"/>
      <c r="R160" s="34"/>
      <c r="S160" s="34"/>
      <c r="T160" s="36">
        <v>0.12</v>
      </c>
      <c r="U160" s="34" t="e">
        <f>ROUND(#REF!*T160,2)</f>
        <v>#REF!</v>
      </c>
      <c r="V160" s="37"/>
      <c r="W160" s="37"/>
      <c r="X160" s="37"/>
      <c r="Y160" s="37"/>
      <c r="Z160" s="37"/>
      <c r="AA160" s="37"/>
      <c r="AB160" s="37"/>
      <c r="AC160" s="37"/>
      <c r="AD160" s="37"/>
      <c r="AE160" s="37" t="s">
        <v>102</v>
      </c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</row>
    <row r="161" spans="1:60" ht="20" outlineLevel="1">
      <c r="A161" s="249">
        <v>75</v>
      </c>
      <c r="B161" s="250" t="s">
        <v>320</v>
      </c>
      <c r="C161" s="251" t="s">
        <v>920</v>
      </c>
      <c r="D161" s="313" t="s">
        <v>121</v>
      </c>
      <c r="E161" s="253">
        <v>2.39</v>
      </c>
      <c r="F161" s="320">
        <f>H161+J161</f>
        <v>0</v>
      </c>
      <c r="G161" s="254">
        <f>ROUND(E161*F161,2)</f>
        <v>0</v>
      </c>
      <c r="H161" s="254"/>
      <c r="I161" s="254">
        <f>ROUND(E161*H161,2)</f>
        <v>0</v>
      </c>
      <c r="J161" s="254"/>
      <c r="K161" s="254">
        <f>ROUND(E161*J161,2)</f>
        <v>0</v>
      </c>
      <c r="L161" s="254">
        <v>15</v>
      </c>
      <c r="M161" s="254">
        <f>G161*(1+L161/100)</f>
        <v>0</v>
      </c>
      <c r="N161" s="313">
        <v>4.0000000000000002E-4</v>
      </c>
      <c r="O161" s="313">
        <f>ROUND(E161*N161,5)</f>
        <v>9.6000000000000002E-4</v>
      </c>
      <c r="P161" s="313">
        <v>0</v>
      </c>
      <c r="Q161" s="313">
        <f>ROUND(E161*P161,5)</f>
        <v>0</v>
      </c>
      <c r="R161" s="34"/>
      <c r="S161" s="34"/>
      <c r="T161" s="36">
        <v>1.2649999999999999</v>
      </c>
      <c r="U161" s="34" t="e">
        <f>ROUND(#REF!*T161,2)</f>
        <v>#REF!</v>
      </c>
      <c r="V161" s="37"/>
      <c r="W161" s="37"/>
      <c r="X161" s="37"/>
      <c r="Y161" s="37"/>
      <c r="Z161" s="37"/>
      <c r="AA161" s="37"/>
      <c r="AB161" s="37"/>
      <c r="AC161" s="37"/>
      <c r="AD161" s="37"/>
      <c r="AE161" s="37" t="s">
        <v>102</v>
      </c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</row>
    <row r="162" spans="1:60">
      <c r="A162" s="249"/>
      <c r="B162" s="250"/>
      <c r="C162" s="314" t="s">
        <v>1481</v>
      </c>
      <c r="D162" s="315"/>
      <c r="E162" s="316">
        <v>2.39</v>
      </c>
      <c r="F162" s="254"/>
      <c r="G162" s="254"/>
      <c r="H162" s="254"/>
      <c r="I162" s="254"/>
      <c r="J162" s="254"/>
      <c r="K162" s="254"/>
      <c r="L162" s="254"/>
      <c r="M162" s="254"/>
      <c r="N162" s="313"/>
      <c r="O162" s="313"/>
      <c r="P162" s="313"/>
      <c r="Q162" s="313"/>
      <c r="R162" s="39"/>
      <c r="S162" s="39"/>
      <c r="T162" s="41"/>
      <c r="U162" s="39" t="e">
        <f>SUM(U163:U174)</f>
        <v>#REF!</v>
      </c>
      <c r="AE162" s="29" t="s">
        <v>98</v>
      </c>
    </row>
    <row r="163" spans="1:60" outlineLevel="1">
      <c r="A163" s="249">
        <v>76</v>
      </c>
      <c r="B163" s="250" t="s">
        <v>1534</v>
      </c>
      <c r="C163" s="251" t="s">
        <v>1535</v>
      </c>
      <c r="D163" s="313" t="s">
        <v>107</v>
      </c>
      <c r="E163" s="253">
        <v>6.3700000000000007E-2</v>
      </c>
      <c r="F163" s="320">
        <f>H163+J163</f>
        <v>0</v>
      </c>
      <c r="G163" s="254">
        <f>ROUND(E163*F163,2)</f>
        <v>0</v>
      </c>
      <c r="H163" s="254"/>
      <c r="I163" s="254">
        <f>ROUND(E163*H163,2)</f>
        <v>0</v>
      </c>
      <c r="J163" s="254"/>
      <c r="K163" s="254">
        <f>ROUND(E163*J163,2)</f>
        <v>0</v>
      </c>
      <c r="L163" s="254">
        <v>15</v>
      </c>
      <c r="M163" s="254">
        <f>G163*(1+L163/100)</f>
        <v>0</v>
      </c>
      <c r="N163" s="313">
        <v>0</v>
      </c>
      <c r="O163" s="313">
        <f>ROUND(E163*N163,5)</f>
        <v>0</v>
      </c>
      <c r="P163" s="313">
        <v>0</v>
      </c>
      <c r="Q163" s="313">
        <f>ROUND(E163*P163,5)</f>
        <v>0</v>
      </c>
      <c r="R163" s="34"/>
      <c r="S163" s="34"/>
      <c r="T163" s="36">
        <v>0.24</v>
      </c>
      <c r="U163" s="34" t="e">
        <f>ROUND(#REF!*T163,2)</f>
        <v>#REF!</v>
      </c>
      <c r="V163" s="37"/>
      <c r="W163" s="37"/>
      <c r="X163" s="37"/>
      <c r="Y163" s="37"/>
      <c r="Z163" s="37"/>
      <c r="AA163" s="37"/>
      <c r="AB163" s="37"/>
      <c r="AC163" s="37"/>
      <c r="AD163" s="37"/>
      <c r="AE163" s="37" t="s">
        <v>102</v>
      </c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</row>
    <row r="164" spans="1:60" ht="14.5" outlineLevel="1">
      <c r="A164" s="255" t="s">
        <v>97</v>
      </c>
      <c r="B164" s="256" t="s">
        <v>36</v>
      </c>
      <c r="C164" s="257" t="s">
        <v>35</v>
      </c>
      <c r="D164" s="317"/>
      <c r="E164" s="259"/>
      <c r="F164" s="260"/>
      <c r="G164" s="260">
        <f>SUMIF(AE165:AE176,"&lt;&gt;NOR",G165:G176)</f>
        <v>0</v>
      </c>
      <c r="H164" s="260"/>
      <c r="I164" s="260">
        <f>SUM(I165:I176)</f>
        <v>0</v>
      </c>
      <c r="J164" s="260"/>
      <c r="K164" s="260">
        <f>SUM(K165:K176)</f>
        <v>0</v>
      </c>
      <c r="L164" s="260"/>
      <c r="M164" s="260">
        <f>SUM(M165:M176)</f>
        <v>0</v>
      </c>
      <c r="N164" s="317"/>
      <c r="O164" s="317">
        <f>SUM(O165:O176)</f>
        <v>0.40816000000000002</v>
      </c>
      <c r="P164" s="317"/>
      <c r="Q164" s="317">
        <f>SUM(Q165:Q176)</f>
        <v>0.63500000000000001</v>
      </c>
      <c r="R164" s="34"/>
      <c r="S164" s="34"/>
      <c r="T164" s="36"/>
      <c r="U164" s="34"/>
      <c r="V164" s="37"/>
      <c r="W164" s="37"/>
      <c r="X164" s="37"/>
      <c r="Y164" s="37"/>
      <c r="Z164" s="37"/>
      <c r="AA164" s="37"/>
      <c r="AB164" s="37"/>
      <c r="AC164" s="37"/>
      <c r="AD164" s="37"/>
      <c r="AE164" s="37" t="s">
        <v>109</v>
      </c>
      <c r="AF164" s="37">
        <v>0</v>
      </c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</row>
    <row r="165" spans="1:60" outlineLevel="1">
      <c r="A165" s="249">
        <v>77</v>
      </c>
      <c r="B165" s="250" t="s">
        <v>326</v>
      </c>
      <c r="C165" s="251" t="s">
        <v>327</v>
      </c>
      <c r="D165" s="313" t="s">
        <v>121</v>
      </c>
      <c r="E165" s="253">
        <v>31.75</v>
      </c>
      <c r="F165" s="320">
        <f>H165+J165</f>
        <v>0</v>
      </c>
      <c r="G165" s="254">
        <f>ROUND(E165*F165,2)</f>
        <v>0</v>
      </c>
      <c r="H165" s="254"/>
      <c r="I165" s="254">
        <f>ROUND(E165*H165,2)</f>
        <v>0</v>
      </c>
      <c r="J165" s="254"/>
      <c r="K165" s="254">
        <f>ROUND(E165*J165,2)</f>
        <v>0</v>
      </c>
      <c r="L165" s="254">
        <v>15</v>
      </c>
      <c r="M165" s="254">
        <f>G165*(1+L165/100)</f>
        <v>0</v>
      </c>
      <c r="N165" s="313">
        <v>0</v>
      </c>
      <c r="O165" s="313">
        <f>ROUND(E165*N165,5)</f>
        <v>0</v>
      </c>
      <c r="P165" s="313">
        <v>0.02</v>
      </c>
      <c r="Q165" s="313">
        <f>ROUND(E165*P165,5)</f>
        <v>0.63500000000000001</v>
      </c>
      <c r="R165" s="34"/>
      <c r="S165" s="34"/>
      <c r="T165" s="36">
        <v>1.6E-2</v>
      </c>
      <c r="U165" s="34" t="e">
        <f>ROUND(#REF!*T165,2)</f>
        <v>#REF!</v>
      </c>
      <c r="V165" s="37"/>
      <c r="W165" s="37"/>
      <c r="X165" s="37"/>
      <c r="Y165" s="37"/>
      <c r="Z165" s="37"/>
      <c r="AA165" s="37"/>
      <c r="AB165" s="37"/>
      <c r="AC165" s="37"/>
      <c r="AD165" s="37"/>
      <c r="AE165" s="37" t="s">
        <v>102</v>
      </c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</row>
    <row r="166" spans="1:60" outlineLevel="1">
      <c r="A166" s="249"/>
      <c r="B166" s="250"/>
      <c r="C166" s="314" t="s">
        <v>1536</v>
      </c>
      <c r="D166" s="315"/>
      <c r="E166" s="316">
        <v>31.75</v>
      </c>
      <c r="F166" s="254"/>
      <c r="G166" s="254"/>
      <c r="H166" s="254"/>
      <c r="I166" s="254"/>
      <c r="J166" s="254"/>
      <c r="K166" s="254"/>
      <c r="L166" s="254"/>
      <c r="M166" s="254"/>
      <c r="N166" s="313"/>
      <c r="O166" s="313"/>
      <c r="P166" s="313"/>
      <c r="Q166" s="313"/>
      <c r="R166" s="34"/>
      <c r="S166" s="34"/>
      <c r="T166" s="36">
        <v>0.55000000000000004</v>
      </c>
      <c r="U166" s="34" t="e">
        <f>ROUND(#REF!*T166,2)</f>
        <v>#REF!</v>
      </c>
      <c r="V166" s="37"/>
      <c r="W166" s="37"/>
      <c r="X166" s="37"/>
      <c r="Y166" s="37"/>
      <c r="Z166" s="37"/>
      <c r="AA166" s="37"/>
      <c r="AB166" s="37"/>
      <c r="AC166" s="37"/>
      <c r="AD166" s="37"/>
      <c r="AE166" s="37" t="s">
        <v>102</v>
      </c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</row>
    <row r="167" spans="1:60" outlineLevel="1">
      <c r="A167" s="249">
        <v>78</v>
      </c>
      <c r="B167" s="250" t="s">
        <v>328</v>
      </c>
      <c r="C167" s="251" t="s">
        <v>329</v>
      </c>
      <c r="D167" s="313" t="s">
        <v>121</v>
      </c>
      <c r="E167" s="253">
        <v>40.35</v>
      </c>
      <c r="F167" s="320">
        <f>H167+J167</f>
        <v>0</v>
      </c>
      <c r="G167" s="254">
        <f>ROUND(E167*F167,2)</f>
        <v>0</v>
      </c>
      <c r="H167" s="254"/>
      <c r="I167" s="254">
        <f>ROUND(E167*H167,2)</f>
        <v>0</v>
      </c>
      <c r="J167" s="254"/>
      <c r="K167" s="254">
        <f>ROUND(E167*J167,2)</f>
        <v>0</v>
      </c>
      <c r="L167" s="254">
        <v>15</v>
      </c>
      <c r="M167" s="254">
        <f>G167*(1+L167/100)</f>
        <v>0</v>
      </c>
      <c r="N167" s="313">
        <v>0</v>
      </c>
      <c r="O167" s="313">
        <f>ROUND(E167*N167,5)</f>
        <v>0</v>
      </c>
      <c r="P167" s="313">
        <v>0</v>
      </c>
      <c r="Q167" s="313">
        <f>ROUND(E167*P167,5)</f>
        <v>0</v>
      </c>
      <c r="R167" s="34"/>
      <c r="S167" s="34"/>
      <c r="T167" s="36"/>
      <c r="U167" s="34"/>
      <c r="V167" s="37"/>
      <c r="W167" s="37"/>
      <c r="X167" s="37"/>
      <c r="Y167" s="37"/>
      <c r="Z167" s="37"/>
      <c r="AA167" s="37"/>
      <c r="AB167" s="37"/>
      <c r="AC167" s="37"/>
      <c r="AD167" s="37"/>
      <c r="AE167" s="37" t="s">
        <v>109</v>
      </c>
      <c r="AF167" s="37">
        <v>0</v>
      </c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</row>
    <row r="168" spans="1:60" outlineLevel="1">
      <c r="A168" s="249">
        <v>79</v>
      </c>
      <c r="B168" s="250" t="s">
        <v>330</v>
      </c>
      <c r="C168" s="251" t="s">
        <v>331</v>
      </c>
      <c r="D168" s="313" t="s">
        <v>121</v>
      </c>
      <c r="E168" s="253">
        <v>44.96</v>
      </c>
      <c r="F168" s="320">
        <f>H168+J168</f>
        <v>0</v>
      </c>
      <c r="G168" s="254">
        <f>ROUND(E168*F168,2)</f>
        <v>0</v>
      </c>
      <c r="H168" s="254"/>
      <c r="I168" s="254">
        <f>ROUND(E168*H168,2)</f>
        <v>0</v>
      </c>
      <c r="J168" s="254"/>
      <c r="K168" s="254">
        <f>ROUND(E168*J168,2)</f>
        <v>0</v>
      </c>
      <c r="L168" s="254">
        <v>15</v>
      </c>
      <c r="M168" s="254">
        <f>G168*(1+L168/100)</f>
        <v>0</v>
      </c>
      <c r="N168" s="313">
        <v>0</v>
      </c>
      <c r="O168" s="313">
        <f>ROUND(E168*N168,5)</f>
        <v>0</v>
      </c>
      <c r="P168" s="313">
        <v>0</v>
      </c>
      <c r="Q168" s="313">
        <f>ROUND(E168*P168,5)</f>
        <v>0</v>
      </c>
      <c r="R168" s="34"/>
      <c r="S168" s="34"/>
      <c r="T168" s="36">
        <v>0</v>
      </c>
      <c r="U168" s="34" t="e">
        <f>ROUND(#REF!*T168,2)</f>
        <v>#REF!</v>
      </c>
      <c r="V168" s="37"/>
      <c r="W168" s="37"/>
      <c r="X168" s="37"/>
      <c r="Y168" s="37"/>
      <c r="Z168" s="37"/>
      <c r="AA168" s="37"/>
      <c r="AB168" s="37"/>
      <c r="AC168" s="37"/>
      <c r="AD168" s="37"/>
      <c r="AE168" s="37" t="s">
        <v>113</v>
      </c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</row>
    <row r="169" spans="1:60" outlineLevel="1">
      <c r="A169" s="249"/>
      <c r="B169" s="250"/>
      <c r="C169" s="314" t="s">
        <v>2072</v>
      </c>
      <c r="D169" s="315"/>
      <c r="E169" s="316">
        <v>44.96</v>
      </c>
      <c r="F169" s="254"/>
      <c r="G169" s="254"/>
      <c r="H169" s="254"/>
      <c r="I169" s="254"/>
      <c r="J169" s="254"/>
      <c r="K169" s="254"/>
      <c r="L169" s="254"/>
      <c r="M169" s="254"/>
      <c r="N169" s="313"/>
      <c r="O169" s="313"/>
      <c r="P169" s="313"/>
      <c r="Q169" s="313"/>
      <c r="R169" s="34"/>
      <c r="S169" s="34"/>
      <c r="T169" s="36"/>
      <c r="U169" s="34"/>
      <c r="V169" s="37"/>
      <c r="W169" s="37"/>
      <c r="X169" s="37"/>
      <c r="Y169" s="37"/>
      <c r="Z169" s="37"/>
      <c r="AA169" s="37"/>
      <c r="AB169" s="37"/>
      <c r="AC169" s="37"/>
      <c r="AD169" s="37"/>
      <c r="AE169" s="37" t="s">
        <v>109</v>
      </c>
      <c r="AF169" s="37">
        <v>0</v>
      </c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</row>
    <row r="170" spans="1:60" ht="20" outlineLevel="1">
      <c r="A170" s="249">
        <v>80</v>
      </c>
      <c r="B170" s="250" t="s">
        <v>332</v>
      </c>
      <c r="C170" s="251" t="s">
        <v>333</v>
      </c>
      <c r="D170" s="313" t="s">
        <v>121</v>
      </c>
      <c r="E170" s="253">
        <v>48.556800000000003</v>
      </c>
      <c r="F170" s="320">
        <f>H170+J170</f>
        <v>0</v>
      </c>
      <c r="G170" s="254">
        <f>ROUND(E170*F170,2)</f>
        <v>0</v>
      </c>
      <c r="H170" s="254"/>
      <c r="I170" s="254">
        <f>ROUND(E170*H170,2)</f>
        <v>0</v>
      </c>
      <c r="J170" s="254"/>
      <c r="K170" s="254">
        <f>ROUND(E170*J170,2)</f>
        <v>0</v>
      </c>
      <c r="L170" s="254">
        <v>15</v>
      </c>
      <c r="M170" s="254">
        <f>G170*(1+L170/100)</f>
        <v>0</v>
      </c>
      <c r="N170" s="313">
        <v>8.3000000000000001E-3</v>
      </c>
      <c r="O170" s="313">
        <f>ROUND(E170*N170,5)</f>
        <v>0.40301999999999999</v>
      </c>
      <c r="P170" s="313">
        <v>0</v>
      </c>
      <c r="Q170" s="313">
        <f>ROUND(E170*P170,5)</f>
        <v>0</v>
      </c>
      <c r="R170" s="34"/>
      <c r="S170" s="34"/>
      <c r="T170" s="36">
        <v>0.152</v>
      </c>
      <c r="U170" s="34" t="e">
        <f>ROUND(#REF!*T170,2)</f>
        <v>#REF!</v>
      </c>
      <c r="V170" s="37"/>
      <c r="W170" s="37"/>
      <c r="X170" s="37"/>
      <c r="Y170" s="37"/>
      <c r="Z170" s="37"/>
      <c r="AA170" s="37"/>
      <c r="AB170" s="37"/>
      <c r="AC170" s="37"/>
      <c r="AD170" s="37"/>
      <c r="AE170" s="37" t="s">
        <v>102</v>
      </c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</row>
    <row r="171" spans="1:60" outlineLevel="1">
      <c r="A171" s="249"/>
      <c r="B171" s="250"/>
      <c r="C171" s="314" t="s">
        <v>2065</v>
      </c>
      <c r="D171" s="315"/>
      <c r="E171" s="316">
        <v>48.556800000000003</v>
      </c>
      <c r="F171" s="254"/>
      <c r="G171" s="254"/>
      <c r="H171" s="254"/>
      <c r="I171" s="254"/>
      <c r="J171" s="254"/>
      <c r="K171" s="254"/>
      <c r="L171" s="254"/>
      <c r="M171" s="254"/>
      <c r="N171" s="313"/>
      <c r="O171" s="313"/>
      <c r="P171" s="313"/>
      <c r="Q171" s="313"/>
      <c r="R171" s="34"/>
      <c r="S171" s="34"/>
      <c r="T171" s="36"/>
      <c r="U171" s="34"/>
      <c r="V171" s="37"/>
      <c r="W171" s="37"/>
      <c r="X171" s="37"/>
      <c r="Y171" s="37"/>
      <c r="Z171" s="37"/>
      <c r="AA171" s="37"/>
      <c r="AB171" s="37"/>
      <c r="AC171" s="37"/>
      <c r="AD171" s="37"/>
      <c r="AE171" s="37" t="s">
        <v>109</v>
      </c>
      <c r="AF171" s="37">
        <v>0</v>
      </c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</row>
    <row r="172" spans="1:60" outlineLevel="1">
      <c r="A172" s="249">
        <v>81</v>
      </c>
      <c r="B172" s="250" t="s">
        <v>334</v>
      </c>
      <c r="C172" s="251" t="s">
        <v>1537</v>
      </c>
      <c r="D172" s="313" t="s">
        <v>304</v>
      </c>
      <c r="E172" s="253">
        <v>41.2</v>
      </c>
      <c r="F172" s="320">
        <f>H172+J172</f>
        <v>0</v>
      </c>
      <c r="G172" s="254">
        <f>ROUND(E172*F172,2)</f>
        <v>0</v>
      </c>
      <c r="H172" s="254"/>
      <c r="I172" s="254">
        <f>ROUND(E172*H172,2)</f>
        <v>0</v>
      </c>
      <c r="J172" s="254"/>
      <c r="K172" s="254">
        <f>ROUND(E172*J172,2)</f>
        <v>0</v>
      </c>
      <c r="L172" s="254">
        <v>15</v>
      </c>
      <c r="M172" s="254">
        <f>G172*(1+L172/100)</f>
        <v>0</v>
      </c>
      <c r="N172" s="313">
        <v>6.0000000000000002E-5</v>
      </c>
      <c r="O172" s="313">
        <f>ROUND(E172*N172,5)</f>
        <v>2.47E-3</v>
      </c>
      <c r="P172" s="313">
        <v>0</v>
      </c>
      <c r="Q172" s="313">
        <f>ROUND(E172*P172,5)</f>
        <v>0</v>
      </c>
      <c r="R172" s="34"/>
      <c r="S172" s="34"/>
      <c r="T172" s="36">
        <v>0.152</v>
      </c>
      <c r="U172" s="34" t="e">
        <f>ROUND(#REF!*T172,2)</f>
        <v>#REF!</v>
      </c>
      <c r="V172" s="37"/>
      <c r="W172" s="37"/>
      <c r="X172" s="37"/>
      <c r="Y172" s="37"/>
      <c r="Z172" s="37"/>
      <c r="AA172" s="37"/>
      <c r="AB172" s="37"/>
      <c r="AC172" s="37"/>
      <c r="AD172" s="37"/>
      <c r="AE172" s="37" t="s">
        <v>102</v>
      </c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</row>
    <row r="173" spans="1:60" outlineLevel="1">
      <c r="A173" s="249"/>
      <c r="B173" s="250"/>
      <c r="C173" s="314" t="s">
        <v>2073</v>
      </c>
      <c r="D173" s="315"/>
      <c r="E173" s="316">
        <v>41.2</v>
      </c>
      <c r="F173" s="254"/>
      <c r="G173" s="254"/>
      <c r="H173" s="254"/>
      <c r="I173" s="254"/>
      <c r="J173" s="254"/>
      <c r="K173" s="254"/>
      <c r="L173" s="254"/>
      <c r="M173" s="254"/>
      <c r="N173" s="313"/>
      <c r="O173" s="313"/>
      <c r="P173" s="313"/>
      <c r="Q173" s="313"/>
      <c r="R173" s="34"/>
      <c r="S173" s="34"/>
      <c r="T173" s="36"/>
      <c r="U173" s="34"/>
      <c r="V173" s="37"/>
      <c r="W173" s="37"/>
      <c r="X173" s="37"/>
      <c r="Y173" s="37"/>
      <c r="Z173" s="37"/>
      <c r="AA173" s="37"/>
      <c r="AB173" s="37"/>
      <c r="AC173" s="37"/>
      <c r="AD173" s="37"/>
      <c r="AE173" s="37" t="s">
        <v>109</v>
      </c>
      <c r="AF173" s="37">
        <v>0</v>
      </c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</row>
    <row r="174" spans="1:60" outlineLevel="1">
      <c r="A174" s="249">
        <v>82</v>
      </c>
      <c r="B174" s="250" t="s">
        <v>334</v>
      </c>
      <c r="C174" s="251" t="s">
        <v>337</v>
      </c>
      <c r="D174" s="313" t="s">
        <v>304</v>
      </c>
      <c r="E174" s="253">
        <v>44.496000000000009</v>
      </c>
      <c r="F174" s="320">
        <f>H174+J174</f>
        <v>0</v>
      </c>
      <c r="G174" s="254">
        <f>ROUND(E174*F174,2)</f>
        <v>0</v>
      </c>
      <c r="H174" s="254"/>
      <c r="I174" s="254">
        <f>ROUND(E174*H174,2)</f>
        <v>0</v>
      </c>
      <c r="J174" s="254"/>
      <c r="K174" s="254">
        <f>ROUND(E174*J174,2)</f>
        <v>0</v>
      </c>
      <c r="L174" s="254">
        <v>15</v>
      </c>
      <c r="M174" s="254">
        <f>G174*(1+L174/100)</f>
        <v>0</v>
      </c>
      <c r="N174" s="313">
        <v>6.0000000000000002E-5</v>
      </c>
      <c r="O174" s="313">
        <f>ROUND(E174*N174,5)</f>
        <v>2.6700000000000001E-3</v>
      </c>
      <c r="P174" s="313">
        <v>0</v>
      </c>
      <c r="Q174" s="313">
        <f>ROUND(E174*P174,5)</f>
        <v>0</v>
      </c>
      <c r="R174" s="34"/>
      <c r="S174" s="34"/>
      <c r="T174" s="36">
        <v>2.42</v>
      </c>
      <c r="U174" s="34" t="e">
        <f>ROUND(#REF!*T174,2)</f>
        <v>#REF!</v>
      </c>
      <c r="V174" s="37"/>
      <c r="W174" s="37"/>
      <c r="X174" s="37"/>
      <c r="Y174" s="37"/>
      <c r="Z174" s="37"/>
      <c r="AA174" s="37"/>
      <c r="AB174" s="37"/>
      <c r="AC174" s="37"/>
      <c r="AD174" s="37"/>
      <c r="AE174" s="37" t="s">
        <v>102</v>
      </c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</row>
    <row r="175" spans="1:60">
      <c r="A175" s="249"/>
      <c r="B175" s="250"/>
      <c r="C175" s="314" t="s">
        <v>2074</v>
      </c>
      <c r="D175" s="315"/>
      <c r="E175" s="316">
        <v>44.496000000000002</v>
      </c>
      <c r="F175" s="254"/>
      <c r="G175" s="254"/>
      <c r="H175" s="254"/>
      <c r="I175" s="254"/>
      <c r="J175" s="254"/>
      <c r="K175" s="254"/>
      <c r="L175" s="254"/>
      <c r="M175" s="254"/>
      <c r="N175" s="313"/>
      <c r="O175" s="313"/>
      <c r="P175" s="313"/>
      <c r="Q175" s="313"/>
      <c r="R175" s="39"/>
      <c r="S175" s="39"/>
      <c r="T175" s="41"/>
      <c r="U175" s="39" t="e">
        <f>SUM(U176:U180)</f>
        <v>#REF!</v>
      </c>
      <c r="AE175" s="29" t="s">
        <v>98</v>
      </c>
    </row>
    <row r="176" spans="1:60" outlineLevel="1">
      <c r="A176" s="249">
        <v>83</v>
      </c>
      <c r="B176" s="250" t="s">
        <v>1538</v>
      </c>
      <c r="C176" s="251" t="s">
        <v>1539</v>
      </c>
      <c r="D176" s="313" t="s">
        <v>107</v>
      </c>
      <c r="E176" s="253">
        <v>0.40816000000000002</v>
      </c>
      <c r="F176" s="320">
        <f>H176+J176</f>
        <v>0</v>
      </c>
      <c r="G176" s="254">
        <f>ROUND(E176*F176,2)</f>
        <v>0</v>
      </c>
      <c r="H176" s="254"/>
      <c r="I176" s="254">
        <f>ROUND(E176*H176,2)</f>
        <v>0</v>
      </c>
      <c r="J176" s="254"/>
      <c r="K176" s="254">
        <f>ROUND(E176*J176,2)</f>
        <v>0</v>
      </c>
      <c r="L176" s="254">
        <v>15</v>
      </c>
      <c r="M176" s="254">
        <f>G176*(1+L176/100)</f>
        <v>0</v>
      </c>
      <c r="N176" s="313">
        <v>0</v>
      </c>
      <c r="O176" s="313">
        <f>ROUND(E176*N176,5)</f>
        <v>0</v>
      </c>
      <c r="P176" s="313">
        <v>0</v>
      </c>
      <c r="Q176" s="313">
        <f>ROUND(E176*P176,5)</f>
        <v>0</v>
      </c>
      <c r="R176" s="34"/>
      <c r="S176" s="34"/>
      <c r="T176" s="36">
        <v>0.26800000000000002</v>
      </c>
      <c r="U176" s="34" t="e">
        <f>ROUND(#REF!*T176,2)</f>
        <v>#REF!</v>
      </c>
      <c r="V176" s="37"/>
      <c r="W176" s="37"/>
      <c r="X176" s="37"/>
      <c r="Y176" s="37"/>
      <c r="Z176" s="37"/>
      <c r="AA176" s="37"/>
      <c r="AB176" s="37"/>
      <c r="AC176" s="37"/>
      <c r="AD176" s="37"/>
      <c r="AE176" s="37" t="s">
        <v>102</v>
      </c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</row>
    <row r="177" spans="1:60" ht="14.5" outlineLevel="1">
      <c r="A177" s="255" t="s">
        <v>97</v>
      </c>
      <c r="B177" s="256" t="s">
        <v>34</v>
      </c>
      <c r="C177" s="257" t="s">
        <v>33</v>
      </c>
      <c r="D177" s="317"/>
      <c r="E177" s="259"/>
      <c r="F177" s="260"/>
      <c r="G177" s="260">
        <f>SUMIF(AE178:AE182,"&lt;&gt;NOR",G178:G182)</f>
        <v>0</v>
      </c>
      <c r="H177" s="260"/>
      <c r="I177" s="260">
        <f>SUM(I178:I182)</f>
        <v>0</v>
      </c>
      <c r="J177" s="260"/>
      <c r="K177" s="260">
        <f>SUM(K178:K182)</f>
        <v>0</v>
      </c>
      <c r="L177" s="260"/>
      <c r="M177" s="260">
        <f>SUM(M178:M182)</f>
        <v>0</v>
      </c>
      <c r="N177" s="317"/>
      <c r="O177" s="317">
        <f>SUM(O178:O182)</f>
        <v>0</v>
      </c>
      <c r="P177" s="317"/>
      <c r="Q177" s="317">
        <f>SUM(Q178:Q182)</f>
        <v>2.0839999999999997E-2</v>
      </c>
      <c r="R177" s="34"/>
      <c r="S177" s="34"/>
      <c r="T177" s="36"/>
      <c r="U177" s="34"/>
      <c r="V177" s="37"/>
      <c r="W177" s="37"/>
      <c r="X177" s="37"/>
      <c r="Y177" s="37"/>
      <c r="Z177" s="37"/>
      <c r="AA177" s="37"/>
      <c r="AB177" s="37"/>
      <c r="AC177" s="37"/>
      <c r="AD177" s="37"/>
      <c r="AE177" s="37" t="s">
        <v>104</v>
      </c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8" t="e">
        <f>#REF!</f>
        <v>#REF!</v>
      </c>
      <c r="BB177" s="37"/>
      <c r="BC177" s="37"/>
      <c r="BD177" s="37"/>
      <c r="BE177" s="37"/>
      <c r="BF177" s="37"/>
      <c r="BG177" s="37"/>
      <c r="BH177" s="37"/>
    </row>
    <row r="178" spans="1:60" ht="20" outlineLevel="1">
      <c r="A178" s="249">
        <v>84</v>
      </c>
      <c r="B178" s="250" t="s">
        <v>343</v>
      </c>
      <c r="C178" s="251" t="s">
        <v>344</v>
      </c>
      <c r="D178" s="313" t="s">
        <v>121</v>
      </c>
      <c r="E178" s="253">
        <v>19.100000000000001</v>
      </c>
      <c r="F178" s="320">
        <f>H178+J178</f>
        <v>0</v>
      </c>
      <c r="G178" s="254">
        <f>ROUND(E178*F178,2)</f>
        <v>0</v>
      </c>
      <c r="H178" s="254"/>
      <c r="I178" s="254">
        <f>ROUND(E178*H178,2)</f>
        <v>0</v>
      </c>
      <c r="J178" s="254"/>
      <c r="K178" s="254">
        <f>ROUND(E178*J178,2)</f>
        <v>0</v>
      </c>
      <c r="L178" s="254">
        <v>15</v>
      </c>
      <c r="M178" s="254">
        <f>G178*(1+L178/100)</f>
        <v>0</v>
      </c>
      <c r="N178" s="313">
        <v>0</v>
      </c>
      <c r="O178" s="313">
        <f>ROUND(E178*N178,5)</f>
        <v>0</v>
      </c>
      <c r="P178" s="313">
        <v>1E-3</v>
      </c>
      <c r="Q178" s="313">
        <f>ROUND(E178*P178,5)</f>
        <v>1.9099999999999999E-2</v>
      </c>
      <c r="R178" s="34"/>
      <c r="S178" s="34"/>
      <c r="T178" s="36"/>
      <c r="U178" s="34"/>
      <c r="V178" s="37"/>
      <c r="W178" s="37"/>
      <c r="X178" s="37"/>
      <c r="Y178" s="37"/>
      <c r="Z178" s="37"/>
      <c r="AA178" s="37"/>
      <c r="AB178" s="37"/>
      <c r="AC178" s="37"/>
      <c r="AD178" s="37"/>
      <c r="AE178" s="37" t="s">
        <v>109</v>
      </c>
      <c r="AF178" s="37">
        <v>0</v>
      </c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</row>
    <row r="179" spans="1:60" outlineLevel="1">
      <c r="A179" s="249"/>
      <c r="B179" s="250"/>
      <c r="C179" s="536" t="s">
        <v>345</v>
      </c>
      <c r="D179" s="537"/>
      <c r="E179" s="538"/>
      <c r="F179" s="539"/>
      <c r="G179" s="540"/>
      <c r="H179" s="254"/>
      <c r="I179" s="254"/>
      <c r="J179" s="254"/>
      <c r="K179" s="254"/>
      <c r="L179" s="254"/>
      <c r="M179" s="254"/>
      <c r="N179" s="313"/>
      <c r="O179" s="313"/>
      <c r="P179" s="313"/>
      <c r="Q179" s="313"/>
      <c r="R179" s="34"/>
      <c r="S179" s="34"/>
      <c r="T179" s="36">
        <v>3.5000000000000003E-2</v>
      </c>
      <c r="U179" s="34" t="e">
        <f>ROUND(#REF!*T179,2)</f>
        <v>#REF!</v>
      </c>
      <c r="V179" s="37"/>
      <c r="W179" s="37"/>
      <c r="X179" s="37"/>
      <c r="Y179" s="37"/>
      <c r="Z179" s="37"/>
      <c r="AA179" s="37"/>
      <c r="AB179" s="37"/>
      <c r="AC179" s="37"/>
      <c r="AD179" s="37"/>
      <c r="AE179" s="37" t="s">
        <v>102</v>
      </c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</row>
    <row r="180" spans="1:60" outlineLevel="1">
      <c r="A180" s="249"/>
      <c r="B180" s="250"/>
      <c r="C180" s="314" t="s">
        <v>1540</v>
      </c>
      <c r="D180" s="315"/>
      <c r="E180" s="316">
        <v>19.100000000000001</v>
      </c>
      <c r="F180" s="254"/>
      <c r="G180" s="254"/>
      <c r="H180" s="254"/>
      <c r="I180" s="254"/>
      <c r="J180" s="254"/>
      <c r="K180" s="254"/>
      <c r="L180" s="254"/>
      <c r="M180" s="254"/>
      <c r="N180" s="313"/>
      <c r="O180" s="313"/>
      <c r="P180" s="313"/>
      <c r="Q180" s="313"/>
      <c r="R180" s="34"/>
      <c r="S180" s="34"/>
      <c r="T180" s="36"/>
      <c r="U180" s="34"/>
      <c r="V180" s="37"/>
      <c r="W180" s="37"/>
      <c r="X180" s="37"/>
      <c r="Y180" s="37"/>
      <c r="Z180" s="37"/>
      <c r="AA180" s="37"/>
      <c r="AB180" s="37"/>
      <c r="AC180" s="37"/>
      <c r="AD180" s="37"/>
      <c r="AE180" s="37" t="s">
        <v>109</v>
      </c>
      <c r="AF180" s="37">
        <v>0</v>
      </c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</row>
    <row r="181" spans="1:60">
      <c r="A181" s="249">
        <v>85</v>
      </c>
      <c r="B181" s="250" t="s">
        <v>346</v>
      </c>
      <c r="C181" s="251" t="s">
        <v>347</v>
      </c>
      <c r="D181" s="313" t="s">
        <v>304</v>
      </c>
      <c r="E181" s="253">
        <v>21.79</v>
      </c>
      <c r="F181" s="320">
        <f>H181+J181</f>
        <v>0</v>
      </c>
      <c r="G181" s="254">
        <f>ROUND(E181*F181,2)</f>
        <v>0</v>
      </c>
      <c r="H181" s="254"/>
      <c r="I181" s="254">
        <f>ROUND(E181*H181,2)</f>
        <v>0</v>
      </c>
      <c r="J181" s="254"/>
      <c r="K181" s="254">
        <f>ROUND(E181*J181,2)</f>
        <v>0</v>
      </c>
      <c r="L181" s="254">
        <v>15</v>
      </c>
      <c r="M181" s="254">
        <f>G181*(1+L181/100)</f>
        <v>0</v>
      </c>
      <c r="N181" s="313">
        <v>0</v>
      </c>
      <c r="O181" s="313">
        <f>ROUND(E181*N181,5)</f>
        <v>0</v>
      </c>
      <c r="P181" s="313">
        <v>8.0000000000000007E-5</v>
      </c>
      <c r="Q181" s="313">
        <f>ROUND(E181*P181,5)</f>
        <v>1.74E-3</v>
      </c>
      <c r="R181" s="39"/>
      <c r="S181" s="39"/>
      <c r="T181" s="41"/>
      <c r="U181" s="39" t="e">
        <f>SUM(U182:U196)</f>
        <v>#REF!</v>
      </c>
      <c r="AE181" s="29" t="s">
        <v>98</v>
      </c>
    </row>
    <row r="182" spans="1:60" outlineLevel="1">
      <c r="A182" s="249"/>
      <c r="B182" s="250"/>
      <c r="C182" s="314" t="s">
        <v>1541</v>
      </c>
      <c r="D182" s="315"/>
      <c r="E182" s="316">
        <v>21.79</v>
      </c>
      <c r="F182" s="254"/>
      <c r="G182" s="254"/>
      <c r="H182" s="254"/>
      <c r="I182" s="254"/>
      <c r="J182" s="254"/>
      <c r="K182" s="254"/>
      <c r="L182" s="254"/>
      <c r="M182" s="254"/>
      <c r="N182" s="313"/>
      <c r="O182" s="313"/>
      <c r="P182" s="313"/>
      <c r="Q182" s="313"/>
      <c r="R182" s="34"/>
      <c r="S182" s="34"/>
      <c r="T182" s="36">
        <v>0.05</v>
      </c>
      <c r="U182" s="34" t="e">
        <f>ROUND(#REF!*T182,2)</f>
        <v>#REF!</v>
      </c>
      <c r="V182" s="37"/>
      <c r="W182" s="37"/>
      <c r="X182" s="37"/>
      <c r="Y182" s="37"/>
      <c r="Z182" s="37"/>
      <c r="AA182" s="37"/>
      <c r="AB182" s="37"/>
      <c r="AC182" s="37"/>
      <c r="AD182" s="37"/>
      <c r="AE182" s="37" t="s">
        <v>102</v>
      </c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</row>
    <row r="183" spans="1:60" ht="14.5" outlineLevel="1">
      <c r="A183" s="255" t="s">
        <v>97</v>
      </c>
      <c r="B183" s="256" t="s">
        <v>32</v>
      </c>
      <c r="C183" s="257" t="s">
        <v>31</v>
      </c>
      <c r="D183" s="317"/>
      <c r="E183" s="259"/>
      <c r="F183" s="260"/>
      <c r="G183" s="260">
        <f>SUMIF(AE184:AE198,"&lt;&gt;NOR",G184:G198)</f>
        <v>0</v>
      </c>
      <c r="H183" s="260"/>
      <c r="I183" s="260">
        <f>SUM(I184:I198)</f>
        <v>0</v>
      </c>
      <c r="J183" s="260"/>
      <c r="K183" s="260">
        <f>SUM(K184:K198)</f>
        <v>0</v>
      </c>
      <c r="L183" s="260"/>
      <c r="M183" s="260">
        <f>SUM(M184:M198)</f>
        <v>0</v>
      </c>
      <c r="N183" s="317"/>
      <c r="O183" s="317">
        <f>SUM(O184:O198)</f>
        <v>0.40273999999999999</v>
      </c>
      <c r="P183" s="317"/>
      <c r="Q183" s="317">
        <f>SUM(Q184:Q198)</f>
        <v>0</v>
      </c>
      <c r="R183" s="34"/>
      <c r="S183" s="34"/>
      <c r="T183" s="36"/>
      <c r="U183" s="34"/>
      <c r="V183" s="37"/>
      <c r="W183" s="37"/>
      <c r="X183" s="37"/>
      <c r="Y183" s="37"/>
      <c r="Z183" s="37"/>
      <c r="AA183" s="37"/>
      <c r="AB183" s="37"/>
      <c r="AC183" s="37"/>
      <c r="AD183" s="37"/>
      <c r="AE183" s="37" t="s">
        <v>109</v>
      </c>
      <c r="AF183" s="37">
        <v>0</v>
      </c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</row>
    <row r="184" spans="1:60" ht="20" outlineLevel="1">
      <c r="A184" s="249">
        <v>86</v>
      </c>
      <c r="B184" s="250" t="s">
        <v>350</v>
      </c>
      <c r="C184" s="251" t="s">
        <v>1542</v>
      </c>
      <c r="D184" s="313" t="s">
        <v>121</v>
      </c>
      <c r="E184" s="253">
        <v>15.2</v>
      </c>
      <c r="F184" s="320">
        <f>H184+J184</f>
        <v>0</v>
      </c>
      <c r="G184" s="254">
        <f>ROUND(E184*F184,2)</f>
        <v>0</v>
      </c>
      <c r="H184" s="254"/>
      <c r="I184" s="254">
        <f>ROUND(E184*H184,2)</f>
        <v>0</v>
      </c>
      <c r="J184" s="254"/>
      <c r="K184" s="254">
        <f>ROUND(E184*J184,2)</f>
        <v>0</v>
      </c>
      <c r="L184" s="254">
        <v>15</v>
      </c>
      <c r="M184" s="254">
        <f>G184*(1+L184/100)</f>
        <v>0</v>
      </c>
      <c r="N184" s="313">
        <v>1.6000000000000001E-4</v>
      </c>
      <c r="O184" s="313">
        <f>ROUND(E184*N184,5)</f>
        <v>2.4299999999999999E-3</v>
      </c>
      <c r="P184" s="313">
        <v>0</v>
      </c>
      <c r="Q184" s="313">
        <f>ROUND(E184*P184,5)</f>
        <v>0</v>
      </c>
      <c r="R184" s="34"/>
      <c r="S184" s="34"/>
      <c r="T184" s="36"/>
      <c r="U184" s="34"/>
      <c r="V184" s="37"/>
      <c r="W184" s="37"/>
      <c r="X184" s="37"/>
      <c r="Y184" s="37"/>
      <c r="Z184" s="37"/>
      <c r="AA184" s="37"/>
      <c r="AB184" s="37"/>
      <c r="AC184" s="37"/>
      <c r="AD184" s="37"/>
      <c r="AE184" s="37" t="s">
        <v>109</v>
      </c>
      <c r="AF184" s="37">
        <v>0</v>
      </c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</row>
    <row r="185" spans="1:60" outlineLevel="1">
      <c r="A185" s="249"/>
      <c r="B185" s="250"/>
      <c r="C185" s="314" t="s">
        <v>1543</v>
      </c>
      <c r="D185" s="315"/>
      <c r="E185" s="316">
        <v>13.4</v>
      </c>
      <c r="F185" s="254"/>
      <c r="G185" s="254"/>
      <c r="H185" s="254"/>
      <c r="I185" s="254"/>
      <c r="J185" s="254"/>
      <c r="K185" s="254"/>
      <c r="L185" s="254"/>
      <c r="M185" s="254"/>
      <c r="N185" s="313"/>
      <c r="O185" s="313"/>
      <c r="P185" s="313"/>
      <c r="Q185" s="313"/>
      <c r="R185" s="34"/>
      <c r="S185" s="34"/>
      <c r="T185" s="36">
        <v>1.1040000000000001</v>
      </c>
      <c r="U185" s="34" t="e">
        <f>ROUND(#REF!*T185,2)</f>
        <v>#REF!</v>
      </c>
      <c r="V185" s="37"/>
      <c r="W185" s="37"/>
      <c r="X185" s="37"/>
      <c r="Y185" s="37"/>
      <c r="Z185" s="37"/>
      <c r="AA185" s="37"/>
      <c r="AB185" s="37"/>
      <c r="AC185" s="37"/>
      <c r="AD185" s="37"/>
      <c r="AE185" s="37" t="s">
        <v>102</v>
      </c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</row>
    <row r="186" spans="1:60" ht="20.5" customHeight="1" outlineLevel="1">
      <c r="A186" s="249"/>
      <c r="B186" s="250"/>
      <c r="C186" s="314" t="s">
        <v>1544</v>
      </c>
      <c r="D186" s="315"/>
      <c r="E186" s="316">
        <v>1.8</v>
      </c>
      <c r="F186" s="254"/>
      <c r="G186" s="254"/>
      <c r="H186" s="254"/>
      <c r="I186" s="254"/>
      <c r="J186" s="254"/>
      <c r="K186" s="254"/>
      <c r="L186" s="254"/>
      <c r="M186" s="254"/>
      <c r="N186" s="313"/>
      <c r="O186" s="313"/>
      <c r="P186" s="313"/>
      <c r="Q186" s="313"/>
      <c r="R186" s="34"/>
      <c r="S186" s="34"/>
      <c r="T186" s="36"/>
      <c r="U186" s="34"/>
      <c r="V186" s="37"/>
      <c r="W186" s="37"/>
      <c r="X186" s="37"/>
      <c r="Y186" s="37"/>
      <c r="Z186" s="37"/>
      <c r="AA186" s="37"/>
      <c r="AB186" s="37"/>
      <c r="AC186" s="37"/>
      <c r="AD186" s="37"/>
      <c r="AE186" s="37" t="s">
        <v>104</v>
      </c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8" t="e">
        <f>#REF!</f>
        <v>#REF!</v>
      </c>
      <c r="BB186" s="37"/>
      <c r="BC186" s="37"/>
      <c r="BD186" s="37"/>
      <c r="BE186" s="37"/>
      <c r="BF186" s="37"/>
      <c r="BG186" s="37"/>
      <c r="BH186" s="37"/>
    </row>
    <row r="187" spans="1:60" ht="20" outlineLevel="1">
      <c r="A187" s="249">
        <v>87</v>
      </c>
      <c r="B187" s="250" t="s">
        <v>353</v>
      </c>
      <c r="C187" s="251" t="s">
        <v>354</v>
      </c>
      <c r="D187" s="313" t="s">
        <v>121</v>
      </c>
      <c r="E187" s="253">
        <v>13.4</v>
      </c>
      <c r="F187" s="320">
        <f>H187+J187</f>
        <v>0</v>
      </c>
      <c r="G187" s="254">
        <f>ROUND(E187*F187,2)</f>
        <v>0</v>
      </c>
      <c r="H187" s="254"/>
      <c r="I187" s="254">
        <f>ROUND(E187*H187,2)</f>
        <v>0</v>
      </c>
      <c r="J187" s="254"/>
      <c r="K187" s="254">
        <f>ROUND(E187*J187,2)</f>
        <v>0</v>
      </c>
      <c r="L187" s="254">
        <v>15</v>
      </c>
      <c r="M187" s="254">
        <f>G187*(1+L187/100)</f>
        <v>0</v>
      </c>
      <c r="N187" s="313">
        <v>3.9100000000000003E-3</v>
      </c>
      <c r="O187" s="313">
        <f>ROUND(E187*N187,5)</f>
        <v>5.2389999999999999E-2</v>
      </c>
      <c r="P187" s="313">
        <v>0</v>
      </c>
      <c r="Q187" s="313">
        <f>ROUND(E187*P187,5)</f>
        <v>0</v>
      </c>
      <c r="R187" s="34"/>
      <c r="S187" s="34"/>
      <c r="T187" s="36"/>
      <c r="U187" s="34"/>
      <c r="V187" s="37"/>
      <c r="W187" s="37"/>
      <c r="X187" s="37"/>
      <c r="Y187" s="37"/>
      <c r="Z187" s="37"/>
      <c r="AA187" s="37"/>
      <c r="AB187" s="37"/>
      <c r="AC187" s="37"/>
      <c r="AD187" s="37"/>
      <c r="AE187" s="37" t="s">
        <v>109</v>
      </c>
      <c r="AF187" s="37">
        <v>0</v>
      </c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</row>
    <row r="188" spans="1:60" ht="12.5" customHeight="1" outlineLevel="1">
      <c r="A188" s="249"/>
      <c r="B188" s="250"/>
      <c r="C188" s="536" t="s">
        <v>1545</v>
      </c>
      <c r="D188" s="537"/>
      <c r="E188" s="538"/>
      <c r="F188" s="539"/>
      <c r="G188" s="540"/>
      <c r="H188" s="254"/>
      <c r="I188" s="254"/>
      <c r="J188" s="254"/>
      <c r="K188" s="254"/>
      <c r="L188" s="254"/>
      <c r="M188" s="254"/>
      <c r="N188" s="313"/>
      <c r="O188" s="313"/>
      <c r="P188" s="313"/>
      <c r="Q188" s="313"/>
      <c r="R188" s="34"/>
      <c r="S188" s="34"/>
      <c r="T188" s="36">
        <v>0</v>
      </c>
      <c r="U188" s="34" t="e">
        <f>ROUND(#REF!*T188,2)</f>
        <v>#REF!</v>
      </c>
      <c r="V188" s="37"/>
      <c r="W188" s="37"/>
      <c r="X188" s="37"/>
      <c r="Y188" s="37"/>
      <c r="Z188" s="37"/>
      <c r="AA188" s="37"/>
      <c r="AB188" s="37"/>
      <c r="AC188" s="37"/>
      <c r="AD188" s="37"/>
      <c r="AE188" s="37" t="s">
        <v>113</v>
      </c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</row>
    <row r="189" spans="1:60" outlineLevel="1">
      <c r="A189" s="249"/>
      <c r="B189" s="250"/>
      <c r="C189" s="314" t="s">
        <v>1543</v>
      </c>
      <c r="D189" s="315"/>
      <c r="E189" s="316">
        <v>13.4</v>
      </c>
      <c r="F189" s="254"/>
      <c r="G189" s="254"/>
      <c r="H189" s="254"/>
      <c r="I189" s="254"/>
      <c r="J189" s="254"/>
      <c r="K189" s="254"/>
      <c r="L189" s="254"/>
      <c r="M189" s="254"/>
      <c r="N189" s="313"/>
      <c r="O189" s="313"/>
      <c r="P189" s="313"/>
      <c r="Q189" s="313"/>
      <c r="R189" s="34"/>
      <c r="S189" s="34"/>
      <c r="T189" s="36"/>
      <c r="U189" s="34"/>
      <c r="V189" s="37"/>
      <c r="W189" s="37"/>
      <c r="X189" s="37"/>
      <c r="Y189" s="37"/>
      <c r="Z189" s="37"/>
      <c r="AA189" s="37"/>
      <c r="AB189" s="37"/>
      <c r="AC189" s="37"/>
      <c r="AD189" s="37"/>
      <c r="AE189" s="37" t="s">
        <v>109</v>
      </c>
      <c r="AF189" s="37">
        <v>0</v>
      </c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</row>
    <row r="190" spans="1:60" outlineLevel="1">
      <c r="A190" s="249">
        <v>88</v>
      </c>
      <c r="B190" s="250" t="s">
        <v>318</v>
      </c>
      <c r="C190" s="251" t="s">
        <v>826</v>
      </c>
      <c r="D190" s="313" t="s">
        <v>121</v>
      </c>
      <c r="E190" s="253">
        <v>14.472</v>
      </c>
      <c r="F190" s="320">
        <f>H190+J190</f>
        <v>0</v>
      </c>
      <c r="G190" s="254">
        <f>ROUND(E190*F190,2)</f>
        <v>0</v>
      </c>
      <c r="H190" s="254"/>
      <c r="I190" s="254">
        <f>ROUND(E190*H190,2)</f>
        <v>0</v>
      </c>
      <c r="J190" s="254"/>
      <c r="K190" s="254">
        <f>ROUND(E190*J190,2)</f>
        <v>0</v>
      </c>
      <c r="L190" s="254">
        <v>15</v>
      </c>
      <c r="M190" s="254">
        <f>G190*(1+L190/100)</f>
        <v>0</v>
      </c>
      <c r="N190" s="313">
        <v>2.07E-2</v>
      </c>
      <c r="O190" s="313">
        <f>ROUND(E190*N190,5)</f>
        <v>0.29957</v>
      </c>
      <c r="P190" s="313">
        <v>0</v>
      </c>
      <c r="Q190" s="313">
        <f>ROUND(E190*P190,5)</f>
        <v>0</v>
      </c>
      <c r="R190" s="34"/>
      <c r="S190" s="34"/>
      <c r="T190" s="36">
        <v>1.448</v>
      </c>
      <c r="U190" s="34" t="e">
        <f>ROUND(#REF!*T190,2)</f>
        <v>#REF!</v>
      </c>
      <c r="V190" s="37"/>
      <c r="W190" s="37"/>
      <c r="X190" s="37"/>
      <c r="Y190" s="37"/>
      <c r="Z190" s="37"/>
      <c r="AA190" s="37"/>
      <c r="AB190" s="37"/>
      <c r="AC190" s="37"/>
      <c r="AD190" s="37"/>
      <c r="AE190" s="37" t="s">
        <v>102</v>
      </c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</row>
    <row r="191" spans="1:60" outlineLevel="1">
      <c r="A191" s="249"/>
      <c r="B191" s="250"/>
      <c r="C191" s="314" t="s">
        <v>1546</v>
      </c>
      <c r="D191" s="315"/>
      <c r="E191" s="316">
        <v>14.472</v>
      </c>
      <c r="F191" s="254"/>
      <c r="G191" s="254"/>
      <c r="H191" s="254"/>
      <c r="I191" s="254"/>
      <c r="J191" s="254"/>
      <c r="K191" s="254"/>
      <c r="L191" s="254"/>
      <c r="M191" s="254"/>
      <c r="N191" s="313"/>
      <c r="O191" s="313"/>
      <c r="P191" s="313"/>
      <c r="Q191" s="313"/>
      <c r="R191" s="34"/>
      <c r="S191" s="34"/>
      <c r="T191" s="36"/>
      <c r="U191" s="34"/>
      <c r="V191" s="37"/>
      <c r="W191" s="37"/>
      <c r="X191" s="37"/>
      <c r="Y191" s="37"/>
      <c r="Z191" s="37"/>
      <c r="AA191" s="37"/>
      <c r="AB191" s="37"/>
      <c r="AC191" s="37"/>
      <c r="AD191" s="37"/>
      <c r="AE191" s="37" t="s">
        <v>109</v>
      </c>
      <c r="AF191" s="37">
        <v>0</v>
      </c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</row>
    <row r="192" spans="1:60" ht="20" outlineLevel="1">
      <c r="A192" s="249">
        <v>89</v>
      </c>
      <c r="B192" s="250" t="s">
        <v>359</v>
      </c>
      <c r="C192" s="251" t="s">
        <v>360</v>
      </c>
      <c r="D192" s="313" t="s">
        <v>121</v>
      </c>
      <c r="E192" s="253">
        <v>1.8</v>
      </c>
      <c r="F192" s="320">
        <f>H192+J192</f>
        <v>0</v>
      </c>
      <c r="G192" s="254">
        <f>ROUND(E192*F192,2)</f>
        <v>0</v>
      </c>
      <c r="H192" s="254"/>
      <c r="I192" s="254">
        <f>ROUND(E192*H192,2)</f>
        <v>0</v>
      </c>
      <c r="J192" s="254"/>
      <c r="K192" s="254">
        <f>ROUND(E192*J192,2)</f>
        <v>0</v>
      </c>
      <c r="L192" s="254">
        <v>15</v>
      </c>
      <c r="M192" s="254">
        <f>G192*(1+L192/100)</f>
        <v>0</v>
      </c>
      <c r="N192" s="313">
        <v>3.98E-3</v>
      </c>
      <c r="O192" s="313">
        <f>ROUND(E192*N192,5)</f>
        <v>7.1599999999999997E-3</v>
      </c>
      <c r="P192" s="313">
        <v>0</v>
      </c>
      <c r="Q192" s="313">
        <f>ROUND(E192*P192,5)</f>
        <v>0</v>
      </c>
      <c r="R192" s="34"/>
      <c r="S192" s="34"/>
      <c r="T192" s="36">
        <v>0</v>
      </c>
      <c r="U192" s="34" t="e">
        <f>ROUND(#REF!*T192,2)</f>
        <v>#REF!</v>
      </c>
      <c r="V192" s="37"/>
      <c r="W192" s="37"/>
      <c r="X192" s="37"/>
      <c r="Y192" s="37"/>
      <c r="Z192" s="37"/>
      <c r="AA192" s="37"/>
      <c r="AB192" s="37"/>
      <c r="AC192" s="37"/>
      <c r="AD192" s="37"/>
      <c r="AE192" s="37" t="s">
        <v>113</v>
      </c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</row>
    <row r="193" spans="1:60" outlineLevel="1">
      <c r="A193" s="249"/>
      <c r="B193" s="250"/>
      <c r="C193" s="314" t="s">
        <v>1547</v>
      </c>
      <c r="D193" s="315"/>
      <c r="E193" s="316">
        <v>1.8</v>
      </c>
      <c r="F193" s="254"/>
      <c r="G193" s="254"/>
      <c r="H193" s="254"/>
      <c r="I193" s="254"/>
      <c r="J193" s="254"/>
      <c r="K193" s="254"/>
      <c r="L193" s="254"/>
      <c r="M193" s="254"/>
      <c r="N193" s="313"/>
      <c r="O193" s="313"/>
      <c r="P193" s="313"/>
      <c r="Q193" s="313"/>
      <c r="R193" s="34"/>
      <c r="S193" s="34"/>
      <c r="T193" s="36"/>
      <c r="U193" s="34"/>
      <c r="V193" s="37"/>
      <c r="W193" s="37"/>
      <c r="X193" s="37"/>
      <c r="Y193" s="37"/>
      <c r="Z193" s="37"/>
      <c r="AA193" s="37"/>
      <c r="AB193" s="37"/>
      <c r="AC193" s="37"/>
      <c r="AD193" s="37"/>
      <c r="AE193" s="37" t="s">
        <v>109</v>
      </c>
      <c r="AF193" s="37">
        <v>0</v>
      </c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</row>
    <row r="194" spans="1:60" outlineLevel="1">
      <c r="A194" s="249">
        <v>90</v>
      </c>
      <c r="B194" s="250" t="s">
        <v>318</v>
      </c>
      <c r="C194" s="251" t="s">
        <v>362</v>
      </c>
      <c r="D194" s="313" t="s">
        <v>121</v>
      </c>
      <c r="E194" s="253">
        <v>1.944</v>
      </c>
      <c r="F194" s="320">
        <f>H194+J194</f>
        <v>0</v>
      </c>
      <c r="G194" s="254">
        <f>ROUND(E194*F194,2)</f>
        <v>0</v>
      </c>
      <c r="H194" s="254"/>
      <c r="I194" s="254">
        <f>ROUND(E194*H194,2)</f>
        <v>0</v>
      </c>
      <c r="J194" s="254"/>
      <c r="K194" s="254">
        <f>ROUND(E194*J194,2)</f>
        <v>0</v>
      </c>
      <c r="L194" s="254">
        <v>15</v>
      </c>
      <c r="M194" s="254">
        <f>G194*(1+L194/100)</f>
        <v>0</v>
      </c>
      <c r="N194" s="313">
        <v>2.07E-2</v>
      </c>
      <c r="O194" s="313">
        <f>ROUND(E194*N194,5)</f>
        <v>4.0239999999999998E-2</v>
      </c>
      <c r="P194" s="313">
        <v>0</v>
      </c>
      <c r="Q194" s="313">
        <f>ROUND(E194*P194,5)</f>
        <v>0</v>
      </c>
      <c r="R194" s="34"/>
      <c r="S194" s="34"/>
      <c r="T194" s="36">
        <v>0.12</v>
      </c>
      <c r="U194" s="34" t="e">
        <f>ROUND(#REF!*T194,2)</f>
        <v>#REF!</v>
      </c>
      <c r="V194" s="37"/>
      <c r="W194" s="37"/>
      <c r="X194" s="37"/>
      <c r="Y194" s="37"/>
      <c r="Z194" s="37"/>
      <c r="AA194" s="37"/>
      <c r="AB194" s="37"/>
      <c r="AC194" s="37"/>
      <c r="AD194" s="37"/>
      <c r="AE194" s="37" t="s">
        <v>102</v>
      </c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</row>
    <row r="195" spans="1:60" outlineLevel="1">
      <c r="A195" s="249"/>
      <c r="B195" s="250"/>
      <c r="C195" s="314" t="s">
        <v>1548</v>
      </c>
      <c r="D195" s="315"/>
      <c r="E195" s="316">
        <v>1.944</v>
      </c>
      <c r="F195" s="254"/>
      <c r="G195" s="254"/>
      <c r="H195" s="254"/>
      <c r="I195" s="254"/>
      <c r="J195" s="254"/>
      <c r="K195" s="254"/>
      <c r="L195" s="254"/>
      <c r="M195" s="254"/>
      <c r="N195" s="313"/>
      <c r="O195" s="313"/>
      <c r="P195" s="313"/>
      <c r="Q195" s="313"/>
      <c r="R195" s="34"/>
      <c r="S195" s="34"/>
      <c r="T195" s="36"/>
      <c r="U195" s="34"/>
      <c r="V195" s="37"/>
      <c r="W195" s="37"/>
      <c r="X195" s="37"/>
      <c r="Y195" s="37"/>
      <c r="Z195" s="37"/>
      <c r="AA195" s="37"/>
      <c r="AB195" s="37"/>
      <c r="AC195" s="37"/>
      <c r="AD195" s="37"/>
      <c r="AE195" s="37" t="s">
        <v>109</v>
      </c>
      <c r="AF195" s="37">
        <v>0</v>
      </c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</row>
    <row r="196" spans="1:60" ht="20" outlineLevel="1">
      <c r="A196" s="249">
        <v>91</v>
      </c>
      <c r="B196" s="250" t="s">
        <v>323</v>
      </c>
      <c r="C196" s="251" t="s">
        <v>830</v>
      </c>
      <c r="D196" s="313" t="s">
        <v>304</v>
      </c>
      <c r="E196" s="253">
        <v>9.4499999999999993</v>
      </c>
      <c r="F196" s="320">
        <f>H196+J196</f>
        <v>0</v>
      </c>
      <c r="G196" s="254">
        <f>ROUND(E196*F196,2)</f>
        <v>0</v>
      </c>
      <c r="H196" s="254"/>
      <c r="I196" s="254">
        <f>ROUND(E196*H196,2)</f>
        <v>0</v>
      </c>
      <c r="J196" s="254"/>
      <c r="K196" s="254">
        <f>ROUND(E196*J196,2)</f>
        <v>0</v>
      </c>
      <c r="L196" s="254">
        <v>15</v>
      </c>
      <c r="M196" s="254">
        <f>G196*(1+L196/100)</f>
        <v>0</v>
      </c>
      <c r="N196" s="313">
        <v>1E-4</v>
      </c>
      <c r="O196" s="313">
        <f>ROUND(E196*N196,5)</f>
        <v>9.5E-4</v>
      </c>
      <c r="P196" s="313">
        <v>0</v>
      </c>
      <c r="Q196" s="313">
        <f>ROUND(E196*P196,5)</f>
        <v>0</v>
      </c>
      <c r="R196" s="34"/>
      <c r="S196" s="34"/>
      <c r="T196" s="36">
        <v>1.2649999999999999</v>
      </c>
      <c r="U196" s="34" t="e">
        <f>ROUND(#REF!*T196,2)</f>
        <v>#REF!</v>
      </c>
      <c r="V196" s="37"/>
      <c r="W196" s="37"/>
      <c r="X196" s="37"/>
      <c r="Y196" s="37"/>
      <c r="Z196" s="37"/>
      <c r="AA196" s="37"/>
      <c r="AB196" s="37"/>
      <c r="AC196" s="37"/>
      <c r="AD196" s="37"/>
      <c r="AE196" s="37" t="s">
        <v>102</v>
      </c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</row>
    <row r="197" spans="1:60">
      <c r="A197" s="249"/>
      <c r="B197" s="250"/>
      <c r="C197" s="314" t="s">
        <v>1549</v>
      </c>
      <c r="D197" s="315"/>
      <c r="E197" s="316">
        <v>9.4499999999999993</v>
      </c>
      <c r="F197" s="254"/>
      <c r="G197" s="254"/>
      <c r="H197" s="254"/>
      <c r="I197" s="254"/>
      <c r="J197" s="254"/>
      <c r="K197" s="254"/>
      <c r="L197" s="254"/>
      <c r="M197" s="254"/>
      <c r="N197" s="313"/>
      <c r="O197" s="313"/>
      <c r="P197" s="313"/>
      <c r="Q197" s="313"/>
      <c r="R197" s="39"/>
      <c r="S197" s="39"/>
      <c r="T197" s="41"/>
      <c r="U197" s="39" t="e">
        <f>SUM(U198:U209)</f>
        <v>#REF!</v>
      </c>
      <c r="AE197" s="29" t="s">
        <v>98</v>
      </c>
    </row>
    <row r="198" spans="1:60" outlineLevel="1">
      <c r="A198" s="249">
        <v>92</v>
      </c>
      <c r="B198" s="250" t="s">
        <v>1550</v>
      </c>
      <c r="C198" s="251" t="s">
        <v>1551</v>
      </c>
      <c r="D198" s="313" t="s">
        <v>107</v>
      </c>
      <c r="E198" s="253">
        <v>0.40273999999999999</v>
      </c>
      <c r="F198" s="320">
        <f>H198+J198</f>
        <v>0</v>
      </c>
      <c r="G198" s="254">
        <f>ROUND(E198*F198,2)</f>
        <v>0</v>
      </c>
      <c r="H198" s="254"/>
      <c r="I198" s="254">
        <f>ROUND(E198*H198,2)</f>
        <v>0</v>
      </c>
      <c r="J198" s="254"/>
      <c r="K198" s="254">
        <f>ROUND(E198*J198,2)</f>
        <v>0</v>
      </c>
      <c r="L198" s="254">
        <v>15</v>
      </c>
      <c r="M198" s="254">
        <f>G198*(1+L198/100)</f>
        <v>0</v>
      </c>
      <c r="N198" s="313">
        <v>0</v>
      </c>
      <c r="O198" s="313">
        <f>ROUND(E198*N198,5)</f>
        <v>0</v>
      </c>
      <c r="P198" s="313">
        <v>0</v>
      </c>
      <c r="Q198" s="313">
        <f>ROUND(E198*P198,5)</f>
        <v>0</v>
      </c>
      <c r="R198" s="34"/>
      <c r="S198" s="34"/>
      <c r="T198" s="36">
        <v>6.9709999999999994E-2</v>
      </c>
      <c r="U198" s="34" t="e">
        <f>ROUND(#REF!*T198,2)</f>
        <v>#REF!</v>
      </c>
      <c r="V198" s="37"/>
      <c r="W198" s="37"/>
      <c r="X198" s="37"/>
      <c r="Y198" s="37"/>
      <c r="Z198" s="37"/>
      <c r="AA198" s="37"/>
      <c r="AB198" s="37"/>
      <c r="AC198" s="37"/>
      <c r="AD198" s="37"/>
      <c r="AE198" s="37" t="s">
        <v>102</v>
      </c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</row>
    <row r="199" spans="1:60" ht="14.5" outlineLevel="1">
      <c r="A199" s="255" t="s">
        <v>97</v>
      </c>
      <c r="B199" s="256" t="s">
        <v>30</v>
      </c>
      <c r="C199" s="257" t="s">
        <v>29</v>
      </c>
      <c r="D199" s="317"/>
      <c r="E199" s="259"/>
      <c r="F199" s="260"/>
      <c r="G199" s="260">
        <f>SUMIF(AE200:AE211,"&lt;&gt;NOR",G200:G211)</f>
        <v>0</v>
      </c>
      <c r="H199" s="260"/>
      <c r="I199" s="260">
        <f>SUM(I200:I211)</f>
        <v>0</v>
      </c>
      <c r="J199" s="260"/>
      <c r="K199" s="260">
        <f>SUM(K200:K211)</f>
        <v>0</v>
      </c>
      <c r="L199" s="260"/>
      <c r="M199" s="260">
        <f>SUM(M200:M211)</f>
        <v>0</v>
      </c>
      <c r="N199" s="317"/>
      <c r="O199" s="317">
        <f>SUM(O200:O211)</f>
        <v>0.12989999999999999</v>
      </c>
      <c r="P199" s="317"/>
      <c r="Q199" s="317">
        <f>SUM(Q200:Q211)</f>
        <v>0</v>
      </c>
      <c r="R199" s="34"/>
      <c r="S199" s="34"/>
      <c r="T199" s="36"/>
      <c r="U199" s="34"/>
      <c r="V199" s="37"/>
      <c r="W199" s="37"/>
      <c r="X199" s="37"/>
      <c r="Y199" s="37"/>
      <c r="Z199" s="37"/>
      <c r="AA199" s="37"/>
      <c r="AB199" s="37"/>
      <c r="AC199" s="37"/>
      <c r="AD199" s="37"/>
      <c r="AE199" s="37" t="s">
        <v>109</v>
      </c>
      <c r="AF199" s="37">
        <v>0</v>
      </c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</row>
    <row r="200" spans="1:60" outlineLevel="1">
      <c r="A200" s="249">
        <v>93</v>
      </c>
      <c r="B200" s="250" t="s">
        <v>368</v>
      </c>
      <c r="C200" s="251" t="s">
        <v>369</v>
      </c>
      <c r="D200" s="313" t="s">
        <v>121</v>
      </c>
      <c r="E200" s="253">
        <v>112.6942</v>
      </c>
      <c r="F200" s="320">
        <v>0</v>
      </c>
      <c r="G200" s="254">
        <f>ROUND(E200*F200,2)</f>
        <v>0</v>
      </c>
      <c r="H200" s="254"/>
      <c r="I200" s="254">
        <f>ROUND(E200*H200,2)</f>
        <v>0</v>
      </c>
      <c r="J200" s="254"/>
      <c r="K200" s="254">
        <f>ROUND(E200*J200,2)</f>
        <v>0</v>
      </c>
      <c r="L200" s="254">
        <v>15</v>
      </c>
      <c r="M200" s="254">
        <f>G200*(1+L200/100)</f>
        <v>0</v>
      </c>
      <c r="N200" s="313">
        <v>0</v>
      </c>
      <c r="O200" s="313">
        <f>ROUND(E200*N200,5)</f>
        <v>0</v>
      </c>
      <c r="P200" s="313">
        <v>0</v>
      </c>
      <c r="Q200" s="313">
        <f>ROUND(E200*P200,5)</f>
        <v>0</v>
      </c>
      <c r="R200" s="34"/>
      <c r="S200" s="34"/>
      <c r="T200" s="36"/>
      <c r="U200" s="34"/>
      <c r="V200" s="37"/>
      <c r="W200" s="37"/>
      <c r="X200" s="37"/>
      <c r="Y200" s="37"/>
      <c r="Z200" s="37"/>
      <c r="AA200" s="37"/>
      <c r="AB200" s="37"/>
      <c r="AC200" s="37"/>
      <c r="AD200" s="37"/>
      <c r="AE200" s="37" t="s">
        <v>109</v>
      </c>
      <c r="AF200" s="37">
        <v>0</v>
      </c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</row>
    <row r="201" spans="1:60" outlineLevel="1">
      <c r="A201" s="249"/>
      <c r="B201" s="250"/>
      <c r="C201" s="314" t="s">
        <v>1552</v>
      </c>
      <c r="D201" s="315"/>
      <c r="E201" s="316">
        <v>56.9133</v>
      </c>
      <c r="F201" s="254"/>
      <c r="G201" s="254"/>
      <c r="H201" s="254"/>
      <c r="I201" s="254"/>
      <c r="J201" s="254"/>
      <c r="K201" s="254"/>
      <c r="L201" s="254"/>
      <c r="M201" s="254"/>
      <c r="N201" s="313"/>
      <c r="O201" s="313"/>
      <c r="P201" s="313"/>
      <c r="Q201" s="313"/>
      <c r="R201" s="34"/>
      <c r="S201" s="34"/>
      <c r="T201" s="36"/>
      <c r="U201" s="34"/>
      <c r="V201" s="37"/>
      <c r="W201" s="37"/>
      <c r="X201" s="37"/>
      <c r="Y201" s="37"/>
      <c r="Z201" s="37"/>
      <c r="AA201" s="37"/>
      <c r="AB201" s="37"/>
      <c r="AC201" s="37"/>
      <c r="AD201" s="37"/>
      <c r="AE201" s="37" t="s">
        <v>109</v>
      </c>
      <c r="AF201" s="37">
        <v>0</v>
      </c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</row>
    <row r="202" spans="1:60" outlineLevel="1">
      <c r="A202" s="249"/>
      <c r="B202" s="250"/>
      <c r="C202" s="314" t="s">
        <v>1553</v>
      </c>
      <c r="D202" s="315"/>
      <c r="E202" s="316">
        <v>18.731999999999999</v>
      </c>
      <c r="F202" s="254"/>
      <c r="G202" s="254"/>
      <c r="H202" s="254"/>
      <c r="I202" s="254"/>
      <c r="J202" s="254"/>
      <c r="K202" s="254"/>
      <c r="L202" s="254"/>
      <c r="M202" s="254"/>
      <c r="N202" s="313"/>
      <c r="O202" s="313"/>
      <c r="P202" s="313"/>
      <c r="Q202" s="313"/>
      <c r="R202" s="34"/>
      <c r="S202" s="34"/>
      <c r="T202" s="36">
        <v>1.35E-2</v>
      </c>
      <c r="U202" s="34" t="e">
        <f>ROUND(#REF!*T202,2)</f>
        <v>#REF!</v>
      </c>
      <c r="V202" s="37"/>
      <c r="W202" s="37"/>
      <c r="X202" s="37"/>
      <c r="Y202" s="37"/>
      <c r="Z202" s="37"/>
      <c r="AA202" s="37"/>
      <c r="AB202" s="37"/>
      <c r="AC202" s="37"/>
      <c r="AD202" s="37"/>
      <c r="AE202" s="37" t="s">
        <v>102</v>
      </c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</row>
    <row r="203" spans="1:60" outlineLevel="1">
      <c r="A203" s="249"/>
      <c r="B203" s="250"/>
      <c r="C203" s="314" t="s">
        <v>1554</v>
      </c>
      <c r="D203" s="315"/>
      <c r="E203" s="316">
        <v>37.048900000000003</v>
      </c>
      <c r="F203" s="254"/>
      <c r="G203" s="254"/>
      <c r="H203" s="254"/>
      <c r="I203" s="254"/>
      <c r="J203" s="254"/>
      <c r="K203" s="254"/>
      <c r="L203" s="254"/>
      <c r="M203" s="254"/>
      <c r="N203" s="313"/>
      <c r="O203" s="313"/>
      <c r="P203" s="313"/>
      <c r="Q203" s="313"/>
      <c r="R203" s="34"/>
      <c r="S203" s="34"/>
      <c r="T203" s="36"/>
      <c r="U203" s="34"/>
      <c r="V203" s="37"/>
      <c r="W203" s="37"/>
      <c r="X203" s="37"/>
      <c r="Y203" s="37"/>
      <c r="Z203" s="37"/>
      <c r="AA203" s="37"/>
      <c r="AB203" s="37"/>
      <c r="AC203" s="37"/>
      <c r="AD203" s="37"/>
      <c r="AE203" s="37" t="s">
        <v>109</v>
      </c>
      <c r="AF203" s="37">
        <v>0</v>
      </c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</row>
    <row r="204" spans="1:60" outlineLevel="1">
      <c r="A204" s="249">
        <v>94</v>
      </c>
      <c r="B204" s="250" t="s">
        <v>370</v>
      </c>
      <c r="C204" s="251" t="s">
        <v>371</v>
      </c>
      <c r="D204" s="313" t="s">
        <v>121</v>
      </c>
      <c r="E204" s="253">
        <v>47.35</v>
      </c>
      <c r="F204" s="320">
        <v>0</v>
      </c>
      <c r="G204" s="254">
        <f>ROUND(E204*F204,2)</f>
        <v>0</v>
      </c>
      <c r="H204" s="254"/>
      <c r="I204" s="254">
        <f>ROUND(E204*H204,2)</f>
        <v>0</v>
      </c>
      <c r="J204" s="254"/>
      <c r="K204" s="254">
        <f>ROUND(E204*J204,2)</f>
        <v>0</v>
      </c>
      <c r="L204" s="254">
        <v>15</v>
      </c>
      <c r="M204" s="254">
        <f>G204*(1+L204/100)</f>
        <v>0</v>
      </c>
      <c r="N204" s="313">
        <v>3.5E-4</v>
      </c>
      <c r="O204" s="313">
        <f>ROUND(E204*N204,5)</f>
        <v>1.6570000000000001E-2</v>
      </c>
      <c r="P204" s="313">
        <v>0</v>
      </c>
      <c r="Q204" s="313">
        <f>ROUND(E204*P204,5)</f>
        <v>0</v>
      </c>
      <c r="R204" s="34"/>
      <c r="S204" s="34"/>
      <c r="T204" s="36">
        <v>3.2480000000000002E-2</v>
      </c>
      <c r="U204" s="34" t="e">
        <f>ROUND(#REF!*T204,2)</f>
        <v>#REF!</v>
      </c>
      <c r="V204" s="37"/>
      <c r="W204" s="37"/>
      <c r="X204" s="37"/>
      <c r="Y204" s="37"/>
      <c r="Z204" s="37"/>
      <c r="AA204" s="37"/>
      <c r="AB204" s="37"/>
      <c r="AC204" s="37"/>
      <c r="AD204" s="37"/>
      <c r="AE204" s="37" t="s">
        <v>102</v>
      </c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</row>
    <row r="205" spans="1:60" outlineLevel="1">
      <c r="A205" s="249"/>
      <c r="B205" s="250"/>
      <c r="C205" s="314" t="s">
        <v>1521</v>
      </c>
      <c r="D205" s="315"/>
      <c r="E205" s="316">
        <v>47.35</v>
      </c>
      <c r="F205" s="254"/>
      <c r="G205" s="254"/>
      <c r="H205" s="254"/>
      <c r="I205" s="254"/>
      <c r="J205" s="254"/>
      <c r="K205" s="254"/>
      <c r="L205" s="254"/>
      <c r="M205" s="254"/>
      <c r="N205" s="313"/>
      <c r="O205" s="313"/>
      <c r="P205" s="313"/>
      <c r="Q205" s="313"/>
      <c r="R205" s="34"/>
      <c r="S205" s="34"/>
      <c r="T205" s="36"/>
      <c r="U205" s="34"/>
      <c r="V205" s="37"/>
      <c r="W205" s="37"/>
      <c r="X205" s="37"/>
      <c r="Y205" s="37"/>
      <c r="Z205" s="37"/>
      <c r="AA205" s="37"/>
      <c r="AB205" s="37"/>
      <c r="AC205" s="37"/>
      <c r="AD205" s="37"/>
      <c r="AE205" s="37" t="s">
        <v>109</v>
      </c>
      <c r="AF205" s="37">
        <v>0</v>
      </c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</row>
    <row r="206" spans="1:60" outlineLevel="1">
      <c r="A206" s="249">
        <v>95</v>
      </c>
      <c r="B206" s="250" t="s">
        <v>372</v>
      </c>
      <c r="C206" s="251" t="s">
        <v>1555</v>
      </c>
      <c r="D206" s="313" t="s">
        <v>121</v>
      </c>
      <c r="E206" s="253">
        <v>185.77699999999999</v>
      </c>
      <c r="F206" s="320">
        <f>H206+J206</f>
        <v>0</v>
      </c>
      <c r="G206" s="254">
        <f>ROUND(E206*F206,2)</f>
        <v>0</v>
      </c>
      <c r="H206" s="254"/>
      <c r="I206" s="254">
        <f>ROUND(E206*H206,2)</f>
        <v>0</v>
      </c>
      <c r="J206" s="254"/>
      <c r="K206" s="254">
        <f>ROUND(E206*J206,2)</f>
        <v>0</v>
      </c>
      <c r="L206" s="254">
        <v>15</v>
      </c>
      <c r="M206" s="254">
        <f>G206*(1+L206/100)</f>
        <v>0</v>
      </c>
      <c r="N206" s="313">
        <v>1.4999999999999999E-4</v>
      </c>
      <c r="O206" s="313">
        <f>ROUND(E206*N206,5)</f>
        <v>2.7869999999999999E-2</v>
      </c>
      <c r="P206" s="313">
        <v>0</v>
      </c>
      <c r="Q206" s="313">
        <f>ROUND(E206*P206,5)</f>
        <v>0</v>
      </c>
      <c r="R206" s="34"/>
      <c r="S206" s="34"/>
      <c r="T206" s="36"/>
      <c r="U206" s="34"/>
      <c r="V206" s="37"/>
      <c r="W206" s="37"/>
      <c r="X206" s="37"/>
      <c r="Y206" s="37"/>
      <c r="Z206" s="37"/>
      <c r="AA206" s="37"/>
      <c r="AB206" s="37"/>
      <c r="AC206" s="37"/>
      <c r="AD206" s="37"/>
      <c r="AE206" s="37" t="s">
        <v>109</v>
      </c>
      <c r="AF206" s="37">
        <v>0</v>
      </c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</row>
    <row r="207" spans="1:60" outlineLevel="1">
      <c r="A207" s="249"/>
      <c r="B207" s="250"/>
      <c r="C207" s="314" t="s">
        <v>1556</v>
      </c>
      <c r="D207" s="315"/>
      <c r="E207" s="316">
        <v>86.501000000000005</v>
      </c>
      <c r="F207" s="254"/>
      <c r="G207" s="254"/>
      <c r="H207" s="254"/>
      <c r="I207" s="254"/>
      <c r="J207" s="254"/>
      <c r="K207" s="254"/>
      <c r="L207" s="254"/>
      <c r="M207" s="254"/>
      <c r="N207" s="313"/>
      <c r="O207" s="313"/>
      <c r="P207" s="313"/>
      <c r="Q207" s="313"/>
      <c r="R207" s="34"/>
      <c r="S207" s="34"/>
      <c r="T207" s="36"/>
      <c r="U207" s="34"/>
      <c r="V207" s="37"/>
      <c r="W207" s="37"/>
      <c r="X207" s="37"/>
      <c r="Y207" s="37"/>
      <c r="Z207" s="37"/>
      <c r="AA207" s="37"/>
      <c r="AB207" s="37"/>
      <c r="AC207" s="37"/>
      <c r="AD207" s="37"/>
      <c r="AE207" s="37" t="s">
        <v>109</v>
      </c>
      <c r="AF207" s="37">
        <v>0</v>
      </c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</row>
    <row r="208" spans="1:60" outlineLevel="1">
      <c r="A208" s="249"/>
      <c r="B208" s="250"/>
      <c r="C208" s="314" t="s">
        <v>1557</v>
      </c>
      <c r="D208" s="315"/>
      <c r="E208" s="316">
        <v>34.015999999999998</v>
      </c>
      <c r="F208" s="254"/>
      <c r="G208" s="254"/>
      <c r="H208" s="254"/>
      <c r="I208" s="254"/>
      <c r="J208" s="254"/>
      <c r="K208" s="254"/>
      <c r="L208" s="254"/>
      <c r="M208" s="254"/>
      <c r="N208" s="313"/>
      <c r="O208" s="313"/>
      <c r="P208" s="313"/>
      <c r="Q208" s="313"/>
      <c r="R208" s="34"/>
      <c r="S208" s="34"/>
      <c r="T208" s="36"/>
      <c r="U208" s="34"/>
      <c r="V208" s="37"/>
      <c r="W208" s="37"/>
      <c r="X208" s="37"/>
      <c r="Y208" s="37"/>
      <c r="Z208" s="37"/>
      <c r="AA208" s="37"/>
      <c r="AB208" s="37"/>
      <c r="AC208" s="37"/>
      <c r="AD208" s="37"/>
      <c r="AE208" s="37" t="s">
        <v>109</v>
      </c>
      <c r="AF208" s="37">
        <v>0</v>
      </c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</row>
    <row r="209" spans="1:60" outlineLevel="1">
      <c r="A209" s="249"/>
      <c r="B209" s="250"/>
      <c r="C209" s="314" t="s">
        <v>1558</v>
      </c>
      <c r="D209" s="315"/>
      <c r="E209" s="316">
        <v>7.5910000000000002</v>
      </c>
      <c r="F209" s="254"/>
      <c r="G209" s="254"/>
      <c r="H209" s="254"/>
      <c r="I209" s="254"/>
      <c r="J209" s="254"/>
      <c r="K209" s="254"/>
      <c r="L209" s="254"/>
      <c r="M209" s="254"/>
      <c r="N209" s="313"/>
      <c r="O209" s="313"/>
      <c r="P209" s="313"/>
      <c r="Q209" s="313"/>
      <c r="R209" s="34"/>
      <c r="S209" s="34"/>
      <c r="T209" s="36">
        <v>0.10191</v>
      </c>
      <c r="U209" s="34" t="e">
        <f>ROUND(#REF!*T209,2)</f>
        <v>#REF!</v>
      </c>
      <c r="V209" s="37"/>
      <c r="W209" s="37"/>
      <c r="X209" s="37"/>
      <c r="Y209" s="37"/>
      <c r="Z209" s="37"/>
      <c r="AA209" s="37"/>
      <c r="AB209" s="37"/>
      <c r="AC209" s="37"/>
      <c r="AD209" s="37"/>
      <c r="AE209" s="37" t="s">
        <v>102</v>
      </c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</row>
    <row r="210" spans="1:60">
      <c r="A210" s="249"/>
      <c r="B210" s="250"/>
      <c r="C210" s="314" t="s">
        <v>1559</v>
      </c>
      <c r="D210" s="315"/>
      <c r="E210" s="316">
        <v>57.668999999999997</v>
      </c>
      <c r="F210" s="254"/>
      <c r="G210" s="254"/>
      <c r="H210" s="254"/>
      <c r="I210" s="254"/>
      <c r="J210" s="254"/>
      <c r="K210" s="254"/>
      <c r="L210" s="254"/>
      <c r="M210" s="254"/>
      <c r="N210" s="313"/>
      <c r="O210" s="313"/>
      <c r="P210" s="313"/>
      <c r="Q210" s="313"/>
      <c r="R210" s="39"/>
      <c r="S210" s="39"/>
      <c r="T210" s="41"/>
      <c r="U210" s="39" t="e">
        <f>SUM(U211:U211)</f>
        <v>#REF!</v>
      </c>
      <c r="AE210" s="29" t="s">
        <v>98</v>
      </c>
    </row>
    <row r="211" spans="1:60" outlineLevel="1">
      <c r="A211" s="249">
        <v>96</v>
      </c>
      <c r="B211" s="250" t="s">
        <v>380</v>
      </c>
      <c r="C211" s="251" t="s">
        <v>1363</v>
      </c>
      <c r="D211" s="313" t="s">
        <v>121</v>
      </c>
      <c r="E211" s="253">
        <v>185.77699999999999</v>
      </c>
      <c r="F211" s="320">
        <v>0</v>
      </c>
      <c r="G211" s="254">
        <f>ROUND(E211*F211,2)</f>
        <v>0</v>
      </c>
      <c r="H211" s="254"/>
      <c r="I211" s="254">
        <f>ROUND(E211*H211,2)</f>
        <v>0</v>
      </c>
      <c r="J211" s="254"/>
      <c r="K211" s="254">
        <f>ROUND(E211*J211,2)</f>
        <v>0</v>
      </c>
      <c r="L211" s="254">
        <v>15</v>
      </c>
      <c r="M211" s="254">
        <f>G211*(1+L211/100)</f>
        <v>0</v>
      </c>
      <c r="N211" s="313">
        <v>4.6000000000000001E-4</v>
      </c>
      <c r="O211" s="313">
        <f>ROUND(E211*N211,5)</f>
        <v>8.5459999999999994E-2</v>
      </c>
      <c r="P211" s="313">
        <v>0</v>
      </c>
      <c r="Q211" s="313">
        <f>ROUND(E211*P211,5)</f>
        <v>0</v>
      </c>
      <c r="R211" s="42"/>
      <c r="S211" s="42"/>
      <c r="T211" s="44">
        <v>0</v>
      </c>
      <c r="U211" s="42" t="e">
        <f>ROUND(#REF!*T211,2)</f>
        <v>#REF!</v>
      </c>
      <c r="V211" s="37"/>
      <c r="W211" s="37"/>
      <c r="X211" s="37"/>
      <c r="Y211" s="37"/>
      <c r="Z211" s="37"/>
      <c r="AA211" s="37"/>
      <c r="AB211" s="37"/>
      <c r="AC211" s="37"/>
      <c r="AD211" s="37"/>
      <c r="AE211" s="37" t="s">
        <v>102</v>
      </c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</row>
    <row r="212" spans="1:60" ht="14.5">
      <c r="A212" s="255" t="s">
        <v>97</v>
      </c>
      <c r="B212" s="256" t="s">
        <v>27</v>
      </c>
      <c r="C212" s="257" t="s">
        <v>28</v>
      </c>
      <c r="D212" s="317"/>
      <c r="E212" s="259"/>
      <c r="F212" s="260"/>
      <c r="G212" s="260">
        <f>SUMIF(AE213:AE213,"&lt;&gt;NOR",G213:G213)</f>
        <v>0</v>
      </c>
      <c r="H212" s="260"/>
      <c r="I212" s="260">
        <f>SUM(I213:I213)</f>
        <v>0</v>
      </c>
      <c r="J212" s="260"/>
      <c r="K212" s="260">
        <f>SUM(K213:K213)</f>
        <v>0</v>
      </c>
      <c r="L212" s="260"/>
      <c r="M212" s="260">
        <f>SUM(M213:M213)</f>
        <v>0</v>
      </c>
      <c r="N212" s="317"/>
      <c r="O212" s="317">
        <f>SUM(O213:O213)</f>
        <v>0</v>
      </c>
      <c r="P212" s="317"/>
      <c r="Q212" s="317">
        <f>SUM(Q213:Q213)</f>
        <v>0</v>
      </c>
      <c r="R212" s="45"/>
      <c r="S212" s="45"/>
      <c r="T212" s="45"/>
      <c r="U212" s="45"/>
      <c r="AC212" s="29">
        <v>15</v>
      </c>
      <c r="AD212" s="29">
        <v>21</v>
      </c>
    </row>
    <row r="213" spans="1:60">
      <c r="A213" s="261">
        <v>97</v>
      </c>
      <c r="B213" s="262" t="s">
        <v>382</v>
      </c>
      <c r="C213" s="263" t="s">
        <v>383</v>
      </c>
      <c r="D213" s="318" t="s">
        <v>384</v>
      </c>
      <c r="E213" s="265">
        <v>1</v>
      </c>
      <c r="F213" s="321">
        <v>0</v>
      </c>
      <c r="G213" s="266">
        <f>ROUND(E213*F213,2)</f>
        <v>0</v>
      </c>
      <c r="H213" s="266"/>
      <c r="I213" s="266">
        <f>ROUND(E213*H213,2)</f>
        <v>0</v>
      </c>
      <c r="J213" s="266"/>
      <c r="K213" s="266">
        <f>ROUND(E213*J213,2)</f>
        <v>0</v>
      </c>
      <c r="L213" s="266">
        <v>15</v>
      </c>
      <c r="M213" s="266">
        <f>G213*(1+L213/100)</f>
        <v>0</v>
      </c>
      <c r="N213" s="318">
        <v>0</v>
      </c>
      <c r="O213" s="318">
        <f>ROUND(E213*N213,5)</f>
        <v>0</v>
      </c>
      <c r="P213" s="318">
        <v>0</v>
      </c>
      <c r="Q213" s="318">
        <f>ROUND(E213*P213,5)</f>
        <v>0</v>
      </c>
      <c r="AE213" s="29" t="s">
        <v>386</v>
      </c>
    </row>
    <row r="214" spans="1:60" ht="14.5">
      <c r="A214" s="322"/>
      <c r="B214" s="323" t="s">
        <v>385</v>
      </c>
      <c r="C214" s="324" t="s">
        <v>385</v>
      </c>
      <c r="D214" s="322"/>
      <c r="E214" s="322"/>
      <c r="F214" s="322"/>
      <c r="G214" s="322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</row>
    <row r="215" spans="1:60" ht="14.5">
      <c r="A215" s="325"/>
      <c r="B215" s="326" t="s">
        <v>2203</v>
      </c>
      <c r="C215" s="327" t="s">
        <v>385</v>
      </c>
      <c r="D215" s="328"/>
      <c r="E215" s="328"/>
      <c r="F215" s="328"/>
      <c r="G215" s="329">
        <f>G8+G11+G31+G54+G71+G78+G92+G117+G120+G124+G130+G135+G154+G164+G177+G183+G199</f>
        <v>0</v>
      </c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</row>
    <row r="219" spans="1:60">
      <c r="B219" s="46" t="s">
        <v>2142</v>
      </c>
      <c r="G219" s="418">
        <f>G8+G11+G31+G54+G71+G78+G92+G117</f>
        <v>0</v>
      </c>
    </row>
    <row r="220" spans="1:60">
      <c r="B220" s="46" t="s">
        <v>2143</v>
      </c>
      <c r="G220" s="418">
        <f>G120+G124+G130+G135+G154+G164+G177+G183+G199</f>
        <v>0</v>
      </c>
    </row>
    <row r="221" spans="1:60">
      <c r="B221" s="46" t="s">
        <v>2162</v>
      </c>
      <c r="G221" s="418">
        <f>G212</f>
        <v>0</v>
      </c>
    </row>
  </sheetData>
  <sheetProtection password="CD92" sheet="1" objects="1" scenarios="1" selectLockedCells="1"/>
  <mergeCells count="20">
    <mergeCell ref="C18:G18"/>
    <mergeCell ref="C20:G20"/>
    <mergeCell ref="C73:G73"/>
    <mergeCell ref="A1:G1"/>
    <mergeCell ref="C2:G2"/>
    <mergeCell ref="C3:G3"/>
    <mergeCell ref="C4:G4"/>
    <mergeCell ref="C15:G15"/>
    <mergeCell ref="C13:G13"/>
    <mergeCell ref="C188:G188"/>
    <mergeCell ref="C77:G77"/>
    <mergeCell ref="C97:G97"/>
    <mergeCell ref="C104:G104"/>
    <mergeCell ref="C107:G107"/>
    <mergeCell ref="C109:G109"/>
    <mergeCell ref="C140:G140"/>
    <mergeCell ref="C147:G147"/>
    <mergeCell ref="C148:G148"/>
    <mergeCell ref="C152:G152"/>
    <mergeCell ref="C179:G179"/>
  </mergeCells>
  <pageMargins left="0.39370078740157499" right="0.196850393700787" top="0.78740157499999996" bottom="0.78740157499999996" header="0.3" footer="0.3"/>
  <pageSetup paperSize="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3290"/>
  <sheetViews>
    <sheetView view="pageBreakPreview" topLeftCell="A34" zoomScaleNormal="100" zoomScaleSheetLayoutView="100" workbookViewId="0">
      <selection activeCell="E43" sqref="E43"/>
    </sheetView>
  </sheetViews>
  <sheetFormatPr defaultColWidth="8.90625" defaultRowHeight="12.5"/>
  <cols>
    <col min="1" max="1" width="10.54296875" style="54" customWidth="1"/>
    <col min="2" max="2" width="51.6328125" style="55" customWidth="1"/>
    <col min="3" max="3" width="6.90625" style="56" customWidth="1"/>
    <col min="4" max="4" width="8.90625" style="54" customWidth="1"/>
    <col min="5" max="5" width="13.453125" style="52" customWidth="1"/>
    <col min="6" max="6" width="8.54296875" style="52" hidden="1" customWidth="1"/>
    <col min="7" max="7" width="12.90625" style="52" customWidth="1"/>
    <col min="8" max="8" width="14.54296875" style="52" customWidth="1"/>
    <col min="9" max="9" width="13.90625" style="52" customWidth="1"/>
    <col min="10" max="256" width="8.90625" style="47"/>
    <col min="257" max="257" width="10.54296875" style="47" customWidth="1"/>
    <col min="258" max="258" width="51.6328125" style="47" customWidth="1"/>
    <col min="259" max="259" width="6.90625" style="47" customWidth="1"/>
    <col min="260" max="260" width="8.90625" style="47" customWidth="1"/>
    <col min="261" max="261" width="13.453125" style="47" customWidth="1"/>
    <col min="262" max="262" width="0" style="47" hidden="1" customWidth="1"/>
    <col min="263" max="263" width="12.90625" style="47" customWidth="1"/>
    <col min="264" max="264" width="14.54296875" style="47" customWidth="1"/>
    <col min="265" max="265" width="13.90625" style="47" customWidth="1"/>
    <col min="266" max="512" width="8.90625" style="47"/>
    <col min="513" max="513" width="10.54296875" style="47" customWidth="1"/>
    <col min="514" max="514" width="51.6328125" style="47" customWidth="1"/>
    <col min="515" max="515" width="6.90625" style="47" customWidth="1"/>
    <col min="516" max="516" width="8.90625" style="47" customWidth="1"/>
    <col min="517" max="517" width="13.453125" style="47" customWidth="1"/>
    <col min="518" max="518" width="0" style="47" hidden="1" customWidth="1"/>
    <col min="519" max="519" width="12.90625" style="47" customWidth="1"/>
    <col min="520" max="520" width="14.54296875" style="47" customWidth="1"/>
    <col min="521" max="521" width="13.90625" style="47" customWidth="1"/>
    <col min="522" max="768" width="8.90625" style="47"/>
    <col min="769" max="769" width="10.54296875" style="47" customWidth="1"/>
    <col min="770" max="770" width="51.6328125" style="47" customWidth="1"/>
    <col min="771" max="771" width="6.90625" style="47" customWidth="1"/>
    <col min="772" max="772" width="8.90625" style="47" customWidth="1"/>
    <col min="773" max="773" width="13.453125" style="47" customWidth="1"/>
    <col min="774" max="774" width="0" style="47" hidden="1" customWidth="1"/>
    <col min="775" max="775" width="12.90625" style="47" customWidth="1"/>
    <col min="776" max="776" width="14.54296875" style="47" customWidth="1"/>
    <col min="777" max="777" width="13.90625" style="47" customWidth="1"/>
    <col min="778" max="1024" width="8.90625" style="47"/>
    <col min="1025" max="1025" width="10.54296875" style="47" customWidth="1"/>
    <col min="1026" max="1026" width="51.6328125" style="47" customWidth="1"/>
    <col min="1027" max="1027" width="6.90625" style="47" customWidth="1"/>
    <col min="1028" max="1028" width="8.90625" style="47" customWidth="1"/>
    <col min="1029" max="1029" width="13.453125" style="47" customWidth="1"/>
    <col min="1030" max="1030" width="0" style="47" hidden="1" customWidth="1"/>
    <col min="1031" max="1031" width="12.90625" style="47" customWidth="1"/>
    <col min="1032" max="1032" width="14.54296875" style="47" customWidth="1"/>
    <col min="1033" max="1033" width="13.90625" style="47" customWidth="1"/>
    <col min="1034" max="1280" width="8.90625" style="47"/>
    <col min="1281" max="1281" width="10.54296875" style="47" customWidth="1"/>
    <col min="1282" max="1282" width="51.6328125" style="47" customWidth="1"/>
    <col min="1283" max="1283" width="6.90625" style="47" customWidth="1"/>
    <col min="1284" max="1284" width="8.90625" style="47" customWidth="1"/>
    <col min="1285" max="1285" width="13.453125" style="47" customWidth="1"/>
    <col min="1286" max="1286" width="0" style="47" hidden="1" customWidth="1"/>
    <col min="1287" max="1287" width="12.90625" style="47" customWidth="1"/>
    <col min="1288" max="1288" width="14.54296875" style="47" customWidth="1"/>
    <col min="1289" max="1289" width="13.90625" style="47" customWidth="1"/>
    <col min="1290" max="1536" width="8.90625" style="47"/>
    <col min="1537" max="1537" width="10.54296875" style="47" customWidth="1"/>
    <col min="1538" max="1538" width="51.6328125" style="47" customWidth="1"/>
    <col min="1539" max="1539" width="6.90625" style="47" customWidth="1"/>
    <col min="1540" max="1540" width="8.90625" style="47" customWidth="1"/>
    <col min="1541" max="1541" width="13.453125" style="47" customWidth="1"/>
    <col min="1542" max="1542" width="0" style="47" hidden="1" customWidth="1"/>
    <col min="1543" max="1543" width="12.90625" style="47" customWidth="1"/>
    <col min="1544" max="1544" width="14.54296875" style="47" customWidth="1"/>
    <col min="1545" max="1545" width="13.90625" style="47" customWidth="1"/>
    <col min="1546" max="1792" width="8.90625" style="47"/>
    <col min="1793" max="1793" width="10.54296875" style="47" customWidth="1"/>
    <col min="1794" max="1794" width="51.6328125" style="47" customWidth="1"/>
    <col min="1795" max="1795" width="6.90625" style="47" customWidth="1"/>
    <col min="1796" max="1796" width="8.90625" style="47" customWidth="1"/>
    <col min="1797" max="1797" width="13.453125" style="47" customWidth="1"/>
    <col min="1798" max="1798" width="0" style="47" hidden="1" customWidth="1"/>
    <col min="1799" max="1799" width="12.90625" style="47" customWidth="1"/>
    <col min="1800" max="1800" width="14.54296875" style="47" customWidth="1"/>
    <col min="1801" max="1801" width="13.90625" style="47" customWidth="1"/>
    <col min="1802" max="2048" width="8.90625" style="47"/>
    <col min="2049" max="2049" width="10.54296875" style="47" customWidth="1"/>
    <col min="2050" max="2050" width="51.6328125" style="47" customWidth="1"/>
    <col min="2051" max="2051" width="6.90625" style="47" customWidth="1"/>
    <col min="2052" max="2052" width="8.90625" style="47" customWidth="1"/>
    <col min="2053" max="2053" width="13.453125" style="47" customWidth="1"/>
    <col min="2054" max="2054" width="0" style="47" hidden="1" customWidth="1"/>
    <col min="2055" max="2055" width="12.90625" style="47" customWidth="1"/>
    <col min="2056" max="2056" width="14.54296875" style="47" customWidth="1"/>
    <col min="2057" max="2057" width="13.90625" style="47" customWidth="1"/>
    <col min="2058" max="2304" width="8.90625" style="47"/>
    <col min="2305" max="2305" width="10.54296875" style="47" customWidth="1"/>
    <col min="2306" max="2306" width="51.6328125" style="47" customWidth="1"/>
    <col min="2307" max="2307" width="6.90625" style="47" customWidth="1"/>
    <col min="2308" max="2308" width="8.90625" style="47" customWidth="1"/>
    <col min="2309" max="2309" width="13.453125" style="47" customWidth="1"/>
    <col min="2310" max="2310" width="0" style="47" hidden="1" customWidth="1"/>
    <col min="2311" max="2311" width="12.90625" style="47" customWidth="1"/>
    <col min="2312" max="2312" width="14.54296875" style="47" customWidth="1"/>
    <col min="2313" max="2313" width="13.90625" style="47" customWidth="1"/>
    <col min="2314" max="2560" width="8.90625" style="47"/>
    <col min="2561" max="2561" width="10.54296875" style="47" customWidth="1"/>
    <col min="2562" max="2562" width="51.6328125" style="47" customWidth="1"/>
    <col min="2563" max="2563" width="6.90625" style="47" customWidth="1"/>
    <col min="2564" max="2564" width="8.90625" style="47" customWidth="1"/>
    <col min="2565" max="2565" width="13.453125" style="47" customWidth="1"/>
    <col min="2566" max="2566" width="0" style="47" hidden="1" customWidth="1"/>
    <col min="2567" max="2567" width="12.90625" style="47" customWidth="1"/>
    <col min="2568" max="2568" width="14.54296875" style="47" customWidth="1"/>
    <col min="2569" max="2569" width="13.90625" style="47" customWidth="1"/>
    <col min="2570" max="2816" width="8.90625" style="47"/>
    <col min="2817" max="2817" width="10.54296875" style="47" customWidth="1"/>
    <col min="2818" max="2818" width="51.6328125" style="47" customWidth="1"/>
    <col min="2819" max="2819" width="6.90625" style="47" customWidth="1"/>
    <col min="2820" max="2820" width="8.90625" style="47" customWidth="1"/>
    <col min="2821" max="2821" width="13.453125" style="47" customWidth="1"/>
    <col min="2822" max="2822" width="0" style="47" hidden="1" customWidth="1"/>
    <col min="2823" max="2823" width="12.90625" style="47" customWidth="1"/>
    <col min="2824" max="2824" width="14.54296875" style="47" customWidth="1"/>
    <col min="2825" max="2825" width="13.90625" style="47" customWidth="1"/>
    <col min="2826" max="3072" width="8.90625" style="47"/>
    <col min="3073" max="3073" width="10.54296875" style="47" customWidth="1"/>
    <col min="3074" max="3074" width="51.6328125" style="47" customWidth="1"/>
    <col min="3075" max="3075" width="6.90625" style="47" customWidth="1"/>
    <col min="3076" max="3076" width="8.90625" style="47" customWidth="1"/>
    <col min="3077" max="3077" width="13.453125" style="47" customWidth="1"/>
    <col min="3078" max="3078" width="0" style="47" hidden="1" customWidth="1"/>
    <col min="3079" max="3079" width="12.90625" style="47" customWidth="1"/>
    <col min="3080" max="3080" width="14.54296875" style="47" customWidth="1"/>
    <col min="3081" max="3081" width="13.90625" style="47" customWidth="1"/>
    <col min="3082" max="3328" width="8.90625" style="47"/>
    <col min="3329" max="3329" width="10.54296875" style="47" customWidth="1"/>
    <col min="3330" max="3330" width="51.6328125" style="47" customWidth="1"/>
    <col min="3331" max="3331" width="6.90625" style="47" customWidth="1"/>
    <col min="3332" max="3332" width="8.90625" style="47" customWidth="1"/>
    <col min="3333" max="3333" width="13.453125" style="47" customWidth="1"/>
    <col min="3334" max="3334" width="0" style="47" hidden="1" customWidth="1"/>
    <col min="3335" max="3335" width="12.90625" style="47" customWidth="1"/>
    <col min="3336" max="3336" width="14.54296875" style="47" customWidth="1"/>
    <col min="3337" max="3337" width="13.90625" style="47" customWidth="1"/>
    <col min="3338" max="3584" width="8.90625" style="47"/>
    <col min="3585" max="3585" width="10.54296875" style="47" customWidth="1"/>
    <col min="3586" max="3586" width="51.6328125" style="47" customWidth="1"/>
    <col min="3587" max="3587" width="6.90625" style="47" customWidth="1"/>
    <col min="3588" max="3588" width="8.90625" style="47" customWidth="1"/>
    <col min="3589" max="3589" width="13.453125" style="47" customWidth="1"/>
    <col min="3590" max="3590" width="0" style="47" hidden="1" customWidth="1"/>
    <col min="3591" max="3591" width="12.90625" style="47" customWidth="1"/>
    <col min="3592" max="3592" width="14.54296875" style="47" customWidth="1"/>
    <col min="3593" max="3593" width="13.90625" style="47" customWidth="1"/>
    <col min="3594" max="3840" width="8.90625" style="47"/>
    <col min="3841" max="3841" width="10.54296875" style="47" customWidth="1"/>
    <col min="3842" max="3842" width="51.6328125" style="47" customWidth="1"/>
    <col min="3843" max="3843" width="6.90625" style="47" customWidth="1"/>
    <col min="3844" max="3844" width="8.90625" style="47" customWidth="1"/>
    <col min="3845" max="3845" width="13.453125" style="47" customWidth="1"/>
    <col min="3846" max="3846" width="0" style="47" hidden="1" customWidth="1"/>
    <col min="3847" max="3847" width="12.90625" style="47" customWidth="1"/>
    <col min="3848" max="3848" width="14.54296875" style="47" customWidth="1"/>
    <col min="3849" max="3849" width="13.90625" style="47" customWidth="1"/>
    <col min="3850" max="4096" width="8.90625" style="47"/>
    <col min="4097" max="4097" width="10.54296875" style="47" customWidth="1"/>
    <col min="4098" max="4098" width="51.6328125" style="47" customWidth="1"/>
    <col min="4099" max="4099" width="6.90625" style="47" customWidth="1"/>
    <col min="4100" max="4100" width="8.90625" style="47" customWidth="1"/>
    <col min="4101" max="4101" width="13.453125" style="47" customWidth="1"/>
    <col min="4102" max="4102" width="0" style="47" hidden="1" customWidth="1"/>
    <col min="4103" max="4103" width="12.90625" style="47" customWidth="1"/>
    <col min="4104" max="4104" width="14.54296875" style="47" customWidth="1"/>
    <col min="4105" max="4105" width="13.90625" style="47" customWidth="1"/>
    <col min="4106" max="4352" width="8.90625" style="47"/>
    <col min="4353" max="4353" width="10.54296875" style="47" customWidth="1"/>
    <col min="4354" max="4354" width="51.6328125" style="47" customWidth="1"/>
    <col min="4355" max="4355" width="6.90625" style="47" customWidth="1"/>
    <col min="4356" max="4356" width="8.90625" style="47" customWidth="1"/>
    <col min="4357" max="4357" width="13.453125" style="47" customWidth="1"/>
    <col min="4358" max="4358" width="0" style="47" hidden="1" customWidth="1"/>
    <col min="4359" max="4359" width="12.90625" style="47" customWidth="1"/>
    <col min="4360" max="4360" width="14.54296875" style="47" customWidth="1"/>
    <col min="4361" max="4361" width="13.90625" style="47" customWidth="1"/>
    <col min="4362" max="4608" width="8.90625" style="47"/>
    <col min="4609" max="4609" width="10.54296875" style="47" customWidth="1"/>
    <col min="4610" max="4610" width="51.6328125" style="47" customWidth="1"/>
    <col min="4611" max="4611" width="6.90625" style="47" customWidth="1"/>
    <col min="4612" max="4612" width="8.90625" style="47" customWidth="1"/>
    <col min="4613" max="4613" width="13.453125" style="47" customWidth="1"/>
    <col min="4614" max="4614" width="0" style="47" hidden="1" customWidth="1"/>
    <col min="4615" max="4615" width="12.90625" style="47" customWidth="1"/>
    <col min="4616" max="4616" width="14.54296875" style="47" customWidth="1"/>
    <col min="4617" max="4617" width="13.90625" style="47" customWidth="1"/>
    <col min="4618" max="4864" width="8.90625" style="47"/>
    <col min="4865" max="4865" width="10.54296875" style="47" customWidth="1"/>
    <col min="4866" max="4866" width="51.6328125" style="47" customWidth="1"/>
    <col min="4867" max="4867" width="6.90625" style="47" customWidth="1"/>
    <col min="4868" max="4868" width="8.90625" style="47" customWidth="1"/>
    <col min="4869" max="4869" width="13.453125" style="47" customWidth="1"/>
    <col min="4870" max="4870" width="0" style="47" hidden="1" customWidth="1"/>
    <col min="4871" max="4871" width="12.90625" style="47" customWidth="1"/>
    <col min="4872" max="4872" width="14.54296875" style="47" customWidth="1"/>
    <col min="4873" max="4873" width="13.90625" style="47" customWidth="1"/>
    <col min="4874" max="5120" width="8.90625" style="47"/>
    <col min="5121" max="5121" width="10.54296875" style="47" customWidth="1"/>
    <col min="5122" max="5122" width="51.6328125" style="47" customWidth="1"/>
    <col min="5123" max="5123" width="6.90625" style="47" customWidth="1"/>
    <col min="5124" max="5124" width="8.90625" style="47" customWidth="1"/>
    <col min="5125" max="5125" width="13.453125" style="47" customWidth="1"/>
    <col min="5126" max="5126" width="0" style="47" hidden="1" customWidth="1"/>
    <col min="5127" max="5127" width="12.90625" style="47" customWidth="1"/>
    <col min="5128" max="5128" width="14.54296875" style="47" customWidth="1"/>
    <col min="5129" max="5129" width="13.90625" style="47" customWidth="1"/>
    <col min="5130" max="5376" width="8.90625" style="47"/>
    <col min="5377" max="5377" width="10.54296875" style="47" customWidth="1"/>
    <col min="5378" max="5378" width="51.6328125" style="47" customWidth="1"/>
    <col min="5379" max="5379" width="6.90625" style="47" customWidth="1"/>
    <col min="5380" max="5380" width="8.90625" style="47" customWidth="1"/>
    <col min="5381" max="5381" width="13.453125" style="47" customWidth="1"/>
    <col min="5382" max="5382" width="0" style="47" hidden="1" customWidth="1"/>
    <col min="5383" max="5383" width="12.90625" style="47" customWidth="1"/>
    <col min="5384" max="5384" width="14.54296875" style="47" customWidth="1"/>
    <col min="5385" max="5385" width="13.90625" style="47" customWidth="1"/>
    <col min="5386" max="5632" width="8.90625" style="47"/>
    <col min="5633" max="5633" width="10.54296875" style="47" customWidth="1"/>
    <col min="5634" max="5634" width="51.6328125" style="47" customWidth="1"/>
    <col min="5635" max="5635" width="6.90625" style="47" customWidth="1"/>
    <col min="5636" max="5636" width="8.90625" style="47" customWidth="1"/>
    <col min="5637" max="5637" width="13.453125" style="47" customWidth="1"/>
    <col min="5638" max="5638" width="0" style="47" hidden="1" customWidth="1"/>
    <col min="5639" max="5639" width="12.90625" style="47" customWidth="1"/>
    <col min="5640" max="5640" width="14.54296875" style="47" customWidth="1"/>
    <col min="5641" max="5641" width="13.90625" style="47" customWidth="1"/>
    <col min="5642" max="5888" width="8.90625" style="47"/>
    <col min="5889" max="5889" width="10.54296875" style="47" customWidth="1"/>
    <col min="5890" max="5890" width="51.6328125" style="47" customWidth="1"/>
    <col min="5891" max="5891" width="6.90625" style="47" customWidth="1"/>
    <col min="5892" max="5892" width="8.90625" style="47" customWidth="1"/>
    <col min="5893" max="5893" width="13.453125" style="47" customWidth="1"/>
    <col min="5894" max="5894" width="0" style="47" hidden="1" customWidth="1"/>
    <col min="5895" max="5895" width="12.90625" style="47" customWidth="1"/>
    <col min="5896" max="5896" width="14.54296875" style="47" customWidth="1"/>
    <col min="5897" max="5897" width="13.90625" style="47" customWidth="1"/>
    <col min="5898" max="6144" width="8.90625" style="47"/>
    <col min="6145" max="6145" width="10.54296875" style="47" customWidth="1"/>
    <col min="6146" max="6146" width="51.6328125" style="47" customWidth="1"/>
    <col min="6147" max="6147" width="6.90625" style="47" customWidth="1"/>
    <col min="6148" max="6148" width="8.90625" style="47" customWidth="1"/>
    <col min="6149" max="6149" width="13.453125" style="47" customWidth="1"/>
    <col min="6150" max="6150" width="0" style="47" hidden="1" customWidth="1"/>
    <col min="6151" max="6151" width="12.90625" style="47" customWidth="1"/>
    <col min="6152" max="6152" width="14.54296875" style="47" customWidth="1"/>
    <col min="6153" max="6153" width="13.90625" style="47" customWidth="1"/>
    <col min="6154" max="6400" width="8.90625" style="47"/>
    <col min="6401" max="6401" width="10.54296875" style="47" customWidth="1"/>
    <col min="6402" max="6402" width="51.6328125" style="47" customWidth="1"/>
    <col min="6403" max="6403" width="6.90625" style="47" customWidth="1"/>
    <col min="6404" max="6404" width="8.90625" style="47" customWidth="1"/>
    <col min="6405" max="6405" width="13.453125" style="47" customWidth="1"/>
    <col min="6406" max="6406" width="0" style="47" hidden="1" customWidth="1"/>
    <col min="6407" max="6407" width="12.90625" style="47" customWidth="1"/>
    <col min="6408" max="6408" width="14.54296875" style="47" customWidth="1"/>
    <col min="6409" max="6409" width="13.90625" style="47" customWidth="1"/>
    <col min="6410" max="6656" width="8.90625" style="47"/>
    <col min="6657" max="6657" width="10.54296875" style="47" customWidth="1"/>
    <col min="6658" max="6658" width="51.6328125" style="47" customWidth="1"/>
    <col min="6659" max="6659" width="6.90625" style="47" customWidth="1"/>
    <col min="6660" max="6660" width="8.90625" style="47" customWidth="1"/>
    <col min="6661" max="6661" width="13.453125" style="47" customWidth="1"/>
    <col min="6662" max="6662" width="0" style="47" hidden="1" customWidth="1"/>
    <col min="6663" max="6663" width="12.90625" style="47" customWidth="1"/>
    <col min="6664" max="6664" width="14.54296875" style="47" customWidth="1"/>
    <col min="6665" max="6665" width="13.90625" style="47" customWidth="1"/>
    <col min="6666" max="6912" width="8.90625" style="47"/>
    <col min="6913" max="6913" width="10.54296875" style="47" customWidth="1"/>
    <col min="6914" max="6914" width="51.6328125" style="47" customWidth="1"/>
    <col min="6915" max="6915" width="6.90625" style="47" customWidth="1"/>
    <col min="6916" max="6916" width="8.90625" style="47" customWidth="1"/>
    <col min="6917" max="6917" width="13.453125" style="47" customWidth="1"/>
    <col min="6918" max="6918" width="0" style="47" hidden="1" customWidth="1"/>
    <col min="6919" max="6919" width="12.90625" style="47" customWidth="1"/>
    <col min="6920" max="6920" width="14.54296875" style="47" customWidth="1"/>
    <col min="6921" max="6921" width="13.90625" style="47" customWidth="1"/>
    <col min="6922" max="7168" width="8.90625" style="47"/>
    <col min="7169" max="7169" width="10.54296875" style="47" customWidth="1"/>
    <col min="7170" max="7170" width="51.6328125" style="47" customWidth="1"/>
    <col min="7171" max="7171" width="6.90625" style="47" customWidth="1"/>
    <col min="7172" max="7172" width="8.90625" style="47" customWidth="1"/>
    <col min="7173" max="7173" width="13.453125" style="47" customWidth="1"/>
    <col min="7174" max="7174" width="0" style="47" hidden="1" customWidth="1"/>
    <col min="7175" max="7175" width="12.90625" style="47" customWidth="1"/>
    <col min="7176" max="7176" width="14.54296875" style="47" customWidth="1"/>
    <col min="7177" max="7177" width="13.90625" style="47" customWidth="1"/>
    <col min="7178" max="7424" width="8.90625" style="47"/>
    <col min="7425" max="7425" width="10.54296875" style="47" customWidth="1"/>
    <col min="7426" max="7426" width="51.6328125" style="47" customWidth="1"/>
    <col min="7427" max="7427" width="6.90625" style="47" customWidth="1"/>
    <col min="7428" max="7428" width="8.90625" style="47" customWidth="1"/>
    <col min="7429" max="7429" width="13.453125" style="47" customWidth="1"/>
    <col min="7430" max="7430" width="0" style="47" hidden="1" customWidth="1"/>
    <col min="7431" max="7431" width="12.90625" style="47" customWidth="1"/>
    <col min="7432" max="7432" width="14.54296875" style="47" customWidth="1"/>
    <col min="7433" max="7433" width="13.90625" style="47" customWidth="1"/>
    <col min="7434" max="7680" width="8.90625" style="47"/>
    <col min="7681" max="7681" width="10.54296875" style="47" customWidth="1"/>
    <col min="7682" max="7682" width="51.6328125" style="47" customWidth="1"/>
    <col min="7683" max="7683" width="6.90625" style="47" customWidth="1"/>
    <col min="7684" max="7684" width="8.90625" style="47" customWidth="1"/>
    <col min="7685" max="7685" width="13.453125" style="47" customWidth="1"/>
    <col min="7686" max="7686" width="0" style="47" hidden="1" customWidth="1"/>
    <col min="7687" max="7687" width="12.90625" style="47" customWidth="1"/>
    <col min="7688" max="7688" width="14.54296875" style="47" customWidth="1"/>
    <col min="7689" max="7689" width="13.90625" style="47" customWidth="1"/>
    <col min="7690" max="7936" width="8.90625" style="47"/>
    <col min="7937" max="7937" width="10.54296875" style="47" customWidth="1"/>
    <col min="7938" max="7938" width="51.6328125" style="47" customWidth="1"/>
    <col min="7939" max="7939" width="6.90625" style="47" customWidth="1"/>
    <col min="7940" max="7940" width="8.90625" style="47" customWidth="1"/>
    <col min="7941" max="7941" width="13.453125" style="47" customWidth="1"/>
    <col min="7942" max="7942" width="0" style="47" hidden="1" customWidth="1"/>
    <col min="7943" max="7943" width="12.90625" style="47" customWidth="1"/>
    <col min="7944" max="7944" width="14.54296875" style="47" customWidth="1"/>
    <col min="7945" max="7945" width="13.90625" style="47" customWidth="1"/>
    <col min="7946" max="8192" width="8.90625" style="47"/>
    <col min="8193" max="8193" width="10.54296875" style="47" customWidth="1"/>
    <col min="8194" max="8194" width="51.6328125" style="47" customWidth="1"/>
    <col min="8195" max="8195" width="6.90625" style="47" customWidth="1"/>
    <col min="8196" max="8196" width="8.90625" style="47" customWidth="1"/>
    <col min="8197" max="8197" width="13.453125" style="47" customWidth="1"/>
    <col min="8198" max="8198" width="0" style="47" hidden="1" customWidth="1"/>
    <col min="8199" max="8199" width="12.90625" style="47" customWidth="1"/>
    <col min="8200" max="8200" width="14.54296875" style="47" customWidth="1"/>
    <col min="8201" max="8201" width="13.90625" style="47" customWidth="1"/>
    <col min="8202" max="8448" width="8.90625" style="47"/>
    <col min="8449" max="8449" width="10.54296875" style="47" customWidth="1"/>
    <col min="8450" max="8450" width="51.6328125" style="47" customWidth="1"/>
    <col min="8451" max="8451" width="6.90625" style="47" customWidth="1"/>
    <col min="8452" max="8452" width="8.90625" style="47" customWidth="1"/>
    <col min="8453" max="8453" width="13.453125" style="47" customWidth="1"/>
    <col min="8454" max="8454" width="0" style="47" hidden="1" customWidth="1"/>
    <col min="8455" max="8455" width="12.90625" style="47" customWidth="1"/>
    <col min="8456" max="8456" width="14.54296875" style="47" customWidth="1"/>
    <col min="8457" max="8457" width="13.90625" style="47" customWidth="1"/>
    <col min="8458" max="8704" width="8.90625" style="47"/>
    <col min="8705" max="8705" width="10.54296875" style="47" customWidth="1"/>
    <col min="8706" max="8706" width="51.6328125" style="47" customWidth="1"/>
    <col min="8707" max="8707" width="6.90625" style="47" customWidth="1"/>
    <col min="8708" max="8708" width="8.90625" style="47" customWidth="1"/>
    <col min="8709" max="8709" width="13.453125" style="47" customWidth="1"/>
    <col min="8710" max="8710" width="0" style="47" hidden="1" customWidth="1"/>
    <col min="8711" max="8711" width="12.90625" style="47" customWidth="1"/>
    <col min="8712" max="8712" width="14.54296875" style="47" customWidth="1"/>
    <col min="8713" max="8713" width="13.90625" style="47" customWidth="1"/>
    <col min="8714" max="8960" width="8.90625" style="47"/>
    <col min="8961" max="8961" width="10.54296875" style="47" customWidth="1"/>
    <col min="8962" max="8962" width="51.6328125" style="47" customWidth="1"/>
    <col min="8963" max="8963" width="6.90625" style="47" customWidth="1"/>
    <col min="8964" max="8964" width="8.90625" style="47" customWidth="1"/>
    <col min="8965" max="8965" width="13.453125" style="47" customWidth="1"/>
    <col min="8966" max="8966" width="0" style="47" hidden="1" customWidth="1"/>
    <col min="8967" max="8967" width="12.90625" style="47" customWidth="1"/>
    <col min="8968" max="8968" width="14.54296875" style="47" customWidth="1"/>
    <col min="8969" max="8969" width="13.90625" style="47" customWidth="1"/>
    <col min="8970" max="9216" width="8.90625" style="47"/>
    <col min="9217" max="9217" width="10.54296875" style="47" customWidth="1"/>
    <col min="9218" max="9218" width="51.6328125" style="47" customWidth="1"/>
    <col min="9219" max="9219" width="6.90625" style="47" customWidth="1"/>
    <col min="9220" max="9220" width="8.90625" style="47" customWidth="1"/>
    <col min="9221" max="9221" width="13.453125" style="47" customWidth="1"/>
    <col min="9222" max="9222" width="0" style="47" hidden="1" customWidth="1"/>
    <col min="9223" max="9223" width="12.90625" style="47" customWidth="1"/>
    <col min="9224" max="9224" width="14.54296875" style="47" customWidth="1"/>
    <col min="9225" max="9225" width="13.90625" style="47" customWidth="1"/>
    <col min="9226" max="9472" width="8.90625" style="47"/>
    <col min="9473" max="9473" width="10.54296875" style="47" customWidth="1"/>
    <col min="9474" max="9474" width="51.6328125" style="47" customWidth="1"/>
    <col min="9475" max="9475" width="6.90625" style="47" customWidth="1"/>
    <col min="9476" max="9476" width="8.90625" style="47" customWidth="1"/>
    <col min="9477" max="9477" width="13.453125" style="47" customWidth="1"/>
    <col min="9478" max="9478" width="0" style="47" hidden="1" customWidth="1"/>
    <col min="9479" max="9479" width="12.90625" style="47" customWidth="1"/>
    <col min="9480" max="9480" width="14.54296875" style="47" customWidth="1"/>
    <col min="9481" max="9481" width="13.90625" style="47" customWidth="1"/>
    <col min="9482" max="9728" width="8.90625" style="47"/>
    <col min="9729" max="9729" width="10.54296875" style="47" customWidth="1"/>
    <col min="9730" max="9730" width="51.6328125" style="47" customWidth="1"/>
    <col min="9731" max="9731" width="6.90625" style="47" customWidth="1"/>
    <col min="9732" max="9732" width="8.90625" style="47" customWidth="1"/>
    <col min="9733" max="9733" width="13.453125" style="47" customWidth="1"/>
    <col min="9734" max="9734" width="0" style="47" hidden="1" customWidth="1"/>
    <col min="9735" max="9735" width="12.90625" style="47" customWidth="1"/>
    <col min="9736" max="9736" width="14.54296875" style="47" customWidth="1"/>
    <col min="9737" max="9737" width="13.90625" style="47" customWidth="1"/>
    <col min="9738" max="9984" width="8.90625" style="47"/>
    <col min="9985" max="9985" width="10.54296875" style="47" customWidth="1"/>
    <col min="9986" max="9986" width="51.6328125" style="47" customWidth="1"/>
    <col min="9987" max="9987" width="6.90625" style="47" customWidth="1"/>
    <col min="9988" max="9988" width="8.90625" style="47" customWidth="1"/>
    <col min="9989" max="9989" width="13.453125" style="47" customWidth="1"/>
    <col min="9990" max="9990" width="0" style="47" hidden="1" customWidth="1"/>
    <col min="9991" max="9991" width="12.90625" style="47" customWidth="1"/>
    <col min="9992" max="9992" width="14.54296875" style="47" customWidth="1"/>
    <col min="9993" max="9993" width="13.90625" style="47" customWidth="1"/>
    <col min="9994" max="10240" width="8.90625" style="47"/>
    <col min="10241" max="10241" width="10.54296875" style="47" customWidth="1"/>
    <col min="10242" max="10242" width="51.6328125" style="47" customWidth="1"/>
    <col min="10243" max="10243" width="6.90625" style="47" customWidth="1"/>
    <col min="10244" max="10244" width="8.90625" style="47" customWidth="1"/>
    <col min="10245" max="10245" width="13.453125" style="47" customWidth="1"/>
    <col min="10246" max="10246" width="0" style="47" hidden="1" customWidth="1"/>
    <col min="10247" max="10247" width="12.90625" style="47" customWidth="1"/>
    <col min="10248" max="10248" width="14.54296875" style="47" customWidth="1"/>
    <col min="10249" max="10249" width="13.90625" style="47" customWidth="1"/>
    <col min="10250" max="10496" width="8.90625" style="47"/>
    <col min="10497" max="10497" width="10.54296875" style="47" customWidth="1"/>
    <col min="10498" max="10498" width="51.6328125" style="47" customWidth="1"/>
    <col min="10499" max="10499" width="6.90625" style="47" customWidth="1"/>
    <col min="10500" max="10500" width="8.90625" style="47" customWidth="1"/>
    <col min="10501" max="10501" width="13.453125" style="47" customWidth="1"/>
    <col min="10502" max="10502" width="0" style="47" hidden="1" customWidth="1"/>
    <col min="10503" max="10503" width="12.90625" style="47" customWidth="1"/>
    <col min="10504" max="10504" width="14.54296875" style="47" customWidth="1"/>
    <col min="10505" max="10505" width="13.90625" style="47" customWidth="1"/>
    <col min="10506" max="10752" width="8.90625" style="47"/>
    <col min="10753" max="10753" width="10.54296875" style="47" customWidth="1"/>
    <col min="10754" max="10754" width="51.6328125" style="47" customWidth="1"/>
    <col min="10755" max="10755" width="6.90625" style="47" customWidth="1"/>
    <col min="10756" max="10756" width="8.90625" style="47" customWidth="1"/>
    <col min="10757" max="10757" width="13.453125" style="47" customWidth="1"/>
    <col min="10758" max="10758" width="0" style="47" hidden="1" customWidth="1"/>
    <col min="10759" max="10759" width="12.90625" style="47" customWidth="1"/>
    <col min="10760" max="10760" width="14.54296875" style="47" customWidth="1"/>
    <col min="10761" max="10761" width="13.90625" style="47" customWidth="1"/>
    <col min="10762" max="11008" width="8.90625" style="47"/>
    <col min="11009" max="11009" width="10.54296875" style="47" customWidth="1"/>
    <col min="11010" max="11010" width="51.6328125" style="47" customWidth="1"/>
    <col min="11011" max="11011" width="6.90625" style="47" customWidth="1"/>
    <col min="11012" max="11012" width="8.90625" style="47" customWidth="1"/>
    <col min="11013" max="11013" width="13.453125" style="47" customWidth="1"/>
    <col min="11014" max="11014" width="0" style="47" hidden="1" customWidth="1"/>
    <col min="11015" max="11015" width="12.90625" style="47" customWidth="1"/>
    <col min="11016" max="11016" width="14.54296875" style="47" customWidth="1"/>
    <col min="11017" max="11017" width="13.90625" style="47" customWidth="1"/>
    <col min="11018" max="11264" width="8.90625" style="47"/>
    <col min="11265" max="11265" width="10.54296875" style="47" customWidth="1"/>
    <col min="11266" max="11266" width="51.6328125" style="47" customWidth="1"/>
    <col min="11267" max="11267" width="6.90625" style="47" customWidth="1"/>
    <col min="11268" max="11268" width="8.90625" style="47" customWidth="1"/>
    <col min="11269" max="11269" width="13.453125" style="47" customWidth="1"/>
    <col min="11270" max="11270" width="0" style="47" hidden="1" customWidth="1"/>
    <col min="11271" max="11271" width="12.90625" style="47" customWidth="1"/>
    <col min="11272" max="11272" width="14.54296875" style="47" customWidth="1"/>
    <col min="11273" max="11273" width="13.90625" style="47" customWidth="1"/>
    <col min="11274" max="11520" width="8.90625" style="47"/>
    <col min="11521" max="11521" width="10.54296875" style="47" customWidth="1"/>
    <col min="11522" max="11522" width="51.6328125" style="47" customWidth="1"/>
    <col min="11523" max="11523" width="6.90625" style="47" customWidth="1"/>
    <col min="11524" max="11524" width="8.90625" style="47" customWidth="1"/>
    <col min="11525" max="11525" width="13.453125" style="47" customWidth="1"/>
    <col min="11526" max="11526" width="0" style="47" hidden="1" customWidth="1"/>
    <col min="11527" max="11527" width="12.90625" style="47" customWidth="1"/>
    <col min="11528" max="11528" width="14.54296875" style="47" customWidth="1"/>
    <col min="11529" max="11529" width="13.90625" style="47" customWidth="1"/>
    <col min="11530" max="11776" width="8.90625" style="47"/>
    <col min="11777" max="11777" width="10.54296875" style="47" customWidth="1"/>
    <col min="11778" max="11778" width="51.6328125" style="47" customWidth="1"/>
    <col min="11779" max="11779" width="6.90625" style="47" customWidth="1"/>
    <col min="11780" max="11780" width="8.90625" style="47" customWidth="1"/>
    <col min="11781" max="11781" width="13.453125" style="47" customWidth="1"/>
    <col min="11782" max="11782" width="0" style="47" hidden="1" customWidth="1"/>
    <col min="11783" max="11783" width="12.90625" style="47" customWidth="1"/>
    <col min="11784" max="11784" width="14.54296875" style="47" customWidth="1"/>
    <col min="11785" max="11785" width="13.90625" style="47" customWidth="1"/>
    <col min="11786" max="12032" width="8.90625" style="47"/>
    <col min="12033" max="12033" width="10.54296875" style="47" customWidth="1"/>
    <col min="12034" max="12034" width="51.6328125" style="47" customWidth="1"/>
    <col min="12035" max="12035" width="6.90625" style="47" customWidth="1"/>
    <col min="12036" max="12036" width="8.90625" style="47" customWidth="1"/>
    <col min="12037" max="12037" width="13.453125" style="47" customWidth="1"/>
    <col min="12038" max="12038" width="0" style="47" hidden="1" customWidth="1"/>
    <col min="12039" max="12039" width="12.90625" style="47" customWidth="1"/>
    <col min="12040" max="12040" width="14.54296875" style="47" customWidth="1"/>
    <col min="12041" max="12041" width="13.90625" style="47" customWidth="1"/>
    <col min="12042" max="12288" width="8.90625" style="47"/>
    <col min="12289" max="12289" width="10.54296875" style="47" customWidth="1"/>
    <col min="12290" max="12290" width="51.6328125" style="47" customWidth="1"/>
    <col min="12291" max="12291" width="6.90625" style="47" customWidth="1"/>
    <col min="12292" max="12292" width="8.90625" style="47" customWidth="1"/>
    <col min="12293" max="12293" width="13.453125" style="47" customWidth="1"/>
    <col min="12294" max="12294" width="0" style="47" hidden="1" customWidth="1"/>
    <col min="12295" max="12295" width="12.90625" style="47" customWidth="1"/>
    <col min="12296" max="12296" width="14.54296875" style="47" customWidth="1"/>
    <col min="12297" max="12297" width="13.90625" style="47" customWidth="1"/>
    <col min="12298" max="12544" width="8.90625" style="47"/>
    <col min="12545" max="12545" width="10.54296875" style="47" customWidth="1"/>
    <col min="12546" max="12546" width="51.6328125" style="47" customWidth="1"/>
    <col min="12547" max="12547" width="6.90625" style="47" customWidth="1"/>
    <col min="12548" max="12548" width="8.90625" style="47" customWidth="1"/>
    <col min="12549" max="12549" width="13.453125" style="47" customWidth="1"/>
    <col min="12550" max="12550" width="0" style="47" hidden="1" customWidth="1"/>
    <col min="12551" max="12551" width="12.90625" style="47" customWidth="1"/>
    <col min="12552" max="12552" width="14.54296875" style="47" customWidth="1"/>
    <col min="12553" max="12553" width="13.90625" style="47" customWidth="1"/>
    <col min="12554" max="12800" width="8.90625" style="47"/>
    <col min="12801" max="12801" width="10.54296875" style="47" customWidth="1"/>
    <col min="12802" max="12802" width="51.6328125" style="47" customWidth="1"/>
    <col min="12803" max="12803" width="6.90625" style="47" customWidth="1"/>
    <col min="12804" max="12804" width="8.90625" style="47" customWidth="1"/>
    <col min="12805" max="12805" width="13.453125" style="47" customWidth="1"/>
    <col min="12806" max="12806" width="0" style="47" hidden="1" customWidth="1"/>
    <col min="12807" max="12807" width="12.90625" style="47" customWidth="1"/>
    <col min="12808" max="12808" width="14.54296875" style="47" customWidth="1"/>
    <col min="12809" max="12809" width="13.90625" style="47" customWidth="1"/>
    <col min="12810" max="13056" width="8.90625" style="47"/>
    <col min="13057" max="13057" width="10.54296875" style="47" customWidth="1"/>
    <col min="13058" max="13058" width="51.6328125" style="47" customWidth="1"/>
    <col min="13059" max="13059" width="6.90625" style="47" customWidth="1"/>
    <col min="13060" max="13060" width="8.90625" style="47" customWidth="1"/>
    <col min="13061" max="13061" width="13.453125" style="47" customWidth="1"/>
    <col min="13062" max="13062" width="0" style="47" hidden="1" customWidth="1"/>
    <col min="13063" max="13063" width="12.90625" style="47" customWidth="1"/>
    <col min="13064" max="13064" width="14.54296875" style="47" customWidth="1"/>
    <col min="13065" max="13065" width="13.90625" style="47" customWidth="1"/>
    <col min="13066" max="13312" width="8.90625" style="47"/>
    <col min="13313" max="13313" width="10.54296875" style="47" customWidth="1"/>
    <col min="13314" max="13314" width="51.6328125" style="47" customWidth="1"/>
    <col min="13315" max="13315" width="6.90625" style="47" customWidth="1"/>
    <col min="13316" max="13316" width="8.90625" style="47" customWidth="1"/>
    <col min="13317" max="13317" width="13.453125" style="47" customWidth="1"/>
    <col min="13318" max="13318" width="0" style="47" hidden="1" customWidth="1"/>
    <col min="13319" max="13319" width="12.90625" style="47" customWidth="1"/>
    <col min="13320" max="13320" width="14.54296875" style="47" customWidth="1"/>
    <col min="13321" max="13321" width="13.90625" style="47" customWidth="1"/>
    <col min="13322" max="13568" width="8.90625" style="47"/>
    <col min="13569" max="13569" width="10.54296875" style="47" customWidth="1"/>
    <col min="13570" max="13570" width="51.6328125" style="47" customWidth="1"/>
    <col min="13571" max="13571" width="6.90625" style="47" customWidth="1"/>
    <col min="13572" max="13572" width="8.90625" style="47" customWidth="1"/>
    <col min="13573" max="13573" width="13.453125" style="47" customWidth="1"/>
    <col min="13574" max="13574" width="0" style="47" hidden="1" customWidth="1"/>
    <col min="13575" max="13575" width="12.90625" style="47" customWidth="1"/>
    <col min="13576" max="13576" width="14.54296875" style="47" customWidth="1"/>
    <col min="13577" max="13577" width="13.90625" style="47" customWidth="1"/>
    <col min="13578" max="13824" width="8.90625" style="47"/>
    <col min="13825" max="13825" width="10.54296875" style="47" customWidth="1"/>
    <col min="13826" max="13826" width="51.6328125" style="47" customWidth="1"/>
    <col min="13827" max="13827" width="6.90625" style="47" customWidth="1"/>
    <col min="13828" max="13828" width="8.90625" style="47" customWidth="1"/>
    <col min="13829" max="13829" width="13.453125" style="47" customWidth="1"/>
    <col min="13830" max="13830" width="0" style="47" hidden="1" customWidth="1"/>
    <col min="13831" max="13831" width="12.90625" style="47" customWidth="1"/>
    <col min="13832" max="13832" width="14.54296875" style="47" customWidth="1"/>
    <col min="13833" max="13833" width="13.90625" style="47" customWidth="1"/>
    <col min="13834" max="14080" width="8.90625" style="47"/>
    <col min="14081" max="14081" width="10.54296875" style="47" customWidth="1"/>
    <col min="14082" max="14082" width="51.6328125" style="47" customWidth="1"/>
    <col min="14083" max="14083" width="6.90625" style="47" customWidth="1"/>
    <col min="14084" max="14084" width="8.90625" style="47" customWidth="1"/>
    <col min="14085" max="14085" width="13.453125" style="47" customWidth="1"/>
    <col min="14086" max="14086" width="0" style="47" hidden="1" customWidth="1"/>
    <col min="14087" max="14087" width="12.90625" style="47" customWidth="1"/>
    <col min="14088" max="14088" width="14.54296875" style="47" customWidth="1"/>
    <col min="14089" max="14089" width="13.90625" style="47" customWidth="1"/>
    <col min="14090" max="14336" width="8.90625" style="47"/>
    <col min="14337" max="14337" width="10.54296875" style="47" customWidth="1"/>
    <col min="14338" max="14338" width="51.6328125" style="47" customWidth="1"/>
    <col min="14339" max="14339" width="6.90625" style="47" customWidth="1"/>
    <col min="14340" max="14340" width="8.90625" style="47" customWidth="1"/>
    <col min="14341" max="14341" width="13.453125" style="47" customWidth="1"/>
    <col min="14342" max="14342" width="0" style="47" hidden="1" customWidth="1"/>
    <col min="14343" max="14343" width="12.90625" style="47" customWidth="1"/>
    <col min="14344" max="14344" width="14.54296875" style="47" customWidth="1"/>
    <col min="14345" max="14345" width="13.90625" style="47" customWidth="1"/>
    <col min="14346" max="14592" width="8.90625" style="47"/>
    <col min="14593" max="14593" width="10.54296875" style="47" customWidth="1"/>
    <col min="14594" max="14594" width="51.6328125" style="47" customWidth="1"/>
    <col min="14595" max="14595" width="6.90625" style="47" customWidth="1"/>
    <col min="14596" max="14596" width="8.90625" style="47" customWidth="1"/>
    <col min="14597" max="14597" width="13.453125" style="47" customWidth="1"/>
    <col min="14598" max="14598" width="0" style="47" hidden="1" customWidth="1"/>
    <col min="14599" max="14599" width="12.90625" style="47" customWidth="1"/>
    <col min="14600" max="14600" width="14.54296875" style="47" customWidth="1"/>
    <col min="14601" max="14601" width="13.90625" style="47" customWidth="1"/>
    <col min="14602" max="14848" width="8.90625" style="47"/>
    <col min="14849" max="14849" width="10.54296875" style="47" customWidth="1"/>
    <col min="14850" max="14850" width="51.6328125" style="47" customWidth="1"/>
    <col min="14851" max="14851" width="6.90625" style="47" customWidth="1"/>
    <col min="14852" max="14852" width="8.90625" style="47" customWidth="1"/>
    <col min="14853" max="14853" width="13.453125" style="47" customWidth="1"/>
    <col min="14854" max="14854" width="0" style="47" hidden="1" customWidth="1"/>
    <col min="14855" max="14855" width="12.90625" style="47" customWidth="1"/>
    <col min="14856" max="14856" width="14.54296875" style="47" customWidth="1"/>
    <col min="14857" max="14857" width="13.90625" style="47" customWidth="1"/>
    <col min="14858" max="15104" width="8.90625" style="47"/>
    <col min="15105" max="15105" width="10.54296875" style="47" customWidth="1"/>
    <col min="15106" max="15106" width="51.6328125" style="47" customWidth="1"/>
    <col min="15107" max="15107" width="6.90625" style="47" customWidth="1"/>
    <col min="15108" max="15108" width="8.90625" style="47" customWidth="1"/>
    <col min="15109" max="15109" width="13.453125" style="47" customWidth="1"/>
    <col min="15110" max="15110" width="0" style="47" hidden="1" customWidth="1"/>
    <col min="15111" max="15111" width="12.90625" style="47" customWidth="1"/>
    <col min="15112" max="15112" width="14.54296875" style="47" customWidth="1"/>
    <col min="15113" max="15113" width="13.90625" style="47" customWidth="1"/>
    <col min="15114" max="15360" width="8.90625" style="47"/>
    <col min="15361" max="15361" width="10.54296875" style="47" customWidth="1"/>
    <col min="15362" max="15362" width="51.6328125" style="47" customWidth="1"/>
    <col min="15363" max="15363" width="6.90625" style="47" customWidth="1"/>
    <col min="15364" max="15364" width="8.90625" style="47" customWidth="1"/>
    <col min="15365" max="15365" width="13.453125" style="47" customWidth="1"/>
    <col min="15366" max="15366" width="0" style="47" hidden="1" customWidth="1"/>
    <col min="15367" max="15367" width="12.90625" style="47" customWidth="1"/>
    <col min="15368" max="15368" width="14.54296875" style="47" customWidth="1"/>
    <col min="15369" max="15369" width="13.90625" style="47" customWidth="1"/>
    <col min="15370" max="15616" width="8.90625" style="47"/>
    <col min="15617" max="15617" width="10.54296875" style="47" customWidth="1"/>
    <col min="15618" max="15618" width="51.6328125" style="47" customWidth="1"/>
    <col min="15619" max="15619" width="6.90625" style="47" customWidth="1"/>
    <col min="15620" max="15620" width="8.90625" style="47" customWidth="1"/>
    <col min="15621" max="15621" width="13.453125" style="47" customWidth="1"/>
    <col min="15622" max="15622" width="0" style="47" hidden="1" customWidth="1"/>
    <col min="15623" max="15623" width="12.90625" style="47" customWidth="1"/>
    <col min="15624" max="15624" width="14.54296875" style="47" customWidth="1"/>
    <col min="15625" max="15625" width="13.90625" style="47" customWidth="1"/>
    <col min="15626" max="15872" width="8.90625" style="47"/>
    <col min="15873" max="15873" width="10.54296875" style="47" customWidth="1"/>
    <col min="15874" max="15874" width="51.6328125" style="47" customWidth="1"/>
    <col min="15875" max="15875" width="6.90625" style="47" customWidth="1"/>
    <col min="15876" max="15876" width="8.90625" style="47" customWidth="1"/>
    <col min="15877" max="15877" width="13.453125" style="47" customWidth="1"/>
    <col min="15878" max="15878" width="0" style="47" hidden="1" customWidth="1"/>
    <col min="15879" max="15879" width="12.90625" style="47" customWidth="1"/>
    <col min="15880" max="15880" width="14.54296875" style="47" customWidth="1"/>
    <col min="15881" max="15881" width="13.90625" style="47" customWidth="1"/>
    <col min="15882" max="16128" width="8.90625" style="47"/>
    <col min="16129" max="16129" width="10.54296875" style="47" customWidth="1"/>
    <col min="16130" max="16130" width="51.6328125" style="47" customWidth="1"/>
    <col min="16131" max="16131" width="6.90625" style="47" customWidth="1"/>
    <col min="16132" max="16132" width="8.90625" style="47" customWidth="1"/>
    <col min="16133" max="16133" width="13.453125" style="47" customWidth="1"/>
    <col min="16134" max="16134" width="0" style="47" hidden="1" customWidth="1"/>
    <col min="16135" max="16135" width="12.90625" style="47" customWidth="1"/>
    <col min="16136" max="16136" width="14.54296875" style="47" customWidth="1"/>
    <col min="16137" max="16137" width="13.90625" style="47" customWidth="1"/>
    <col min="16138" max="16384" width="8.90625" style="47"/>
  </cols>
  <sheetData>
    <row r="1" spans="1:9" ht="13.5" customHeight="1" thickTop="1">
      <c r="A1" s="547" t="s">
        <v>389</v>
      </c>
      <c r="B1" s="547" t="s">
        <v>64</v>
      </c>
      <c r="C1" s="547" t="s">
        <v>390</v>
      </c>
      <c r="D1" s="547" t="s">
        <v>391</v>
      </c>
      <c r="E1" s="547" t="s">
        <v>392</v>
      </c>
      <c r="F1" s="547" t="s">
        <v>393</v>
      </c>
      <c r="G1" s="547" t="s">
        <v>394</v>
      </c>
      <c r="H1" s="547" t="s">
        <v>395</v>
      </c>
      <c r="I1" s="547" t="s">
        <v>396</v>
      </c>
    </row>
    <row r="2" spans="1:9" ht="13.5" customHeight="1" thickBot="1">
      <c r="A2" s="548" t="s">
        <v>397</v>
      </c>
      <c r="B2" s="548" t="s">
        <v>64</v>
      </c>
      <c r="C2" s="548" t="s">
        <v>390</v>
      </c>
      <c r="D2" s="548" t="s">
        <v>391</v>
      </c>
      <c r="E2" s="548"/>
      <c r="F2" s="548"/>
      <c r="G2" s="548"/>
      <c r="H2" s="548"/>
      <c r="I2" s="548"/>
    </row>
    <row r="3" spans="1:9" ht="24" customHeight="1" thickTop="1">
      <c r="A3" s="269"/>
      <c r="B3" s="270" t="s">
        <v>1560</v>
      </c>
      <c r="C3" s="269"/>
      <c r="D3" s="269"/>
      <c r="E3" s="271"/>
      <c r="F3" s="271"/>
      <c r="G3" s="272"/>
      <c r="H3" s="271"/>
      <c r="I3" s="272"/>
    </row>
    <row r="4" spans="1:9" s="48" customFormat="1" ht="35.25" customHeight="1">
      <c r="A4" s="273"/>
      <c r="B4" s="274" t="s">
        <v>399</v>
      </c>
      <c r="C4" s="275"/>
      <c r="D4" s="273"/>
      <c r="E4" s="304"/>
      <c r="F4" s="304"/>
      <c r="G4" s="268"/>
      <c r="H4" s="268"/>
      <c r="I4" s="268"/>
    </row>
    <row r="5" spans="1:9" s="48" customFormat="1" ht="17.25" customHeight="1">
      <c r="A5" s="273"/>
      <c r="B5" s="267"/>
      <c r="C5" s="276"/>
      <c r="D5" s="273"/>
      <c r="E5" s="277"/>
      <c r="F5" s="278"/>
      <c r="G5" s="277"/>
      <c r="H5" s="277"/>
      <c r="I5" s="277"/>
    </row>
    <row r="6" spans="1:9" s="48" customFormat="1" ht="21" customHeight="1">
      <c r="A6" s="545" t="s">
        <v>400</v>
      </c>
      <c r="B6" s="279" t="s">
        <v>401</v>
      </c>
      <c r="C6" s="546" t="s">
        <v>402</v>
      </c>
      <c r="D6" s="546">
        <v>1</v>
      </c>
      <c r="E6" s="277">
        <v>0</v>
      </c>
      <c r="F6" s="278">
        <v>25</v>
      </c>
      <c r="G6" s="277">
        <f>ROUND(E6*F6/100,0)</f>
        <v>0</v>
      </c>
      <c r="H6" s="277">
        <f>E6*D6</f>
        <v>0</v>
      </c>
      <c r="I6" s="277">
        <f>G6*D6</f>
        <v>0</v>
      </c>
    </row>
    <row r="7" spans="1:9" s="48" customFormat="1" ht="21" customHeight="1">
      <c r="A7" s="545"/>
      <c r="B7" s="279" t="s">
        <v>403</v>
      </c>
      <c r="C7" s="546"/>
      <c r="D7" s="546"/>
      <c r="E7" s="277"/>
      <c r="F7" s="278"/>
      <c r="G7" s="277"/>
      <c r="H7" s="277"/>
      <c r="I7" s="277"/>
    </row>
    <row r="8" spans="1:9" s="48" customFormat="1" ht="21" customHeight="1">
      <c r="A8" s="545" t="s">
        <v>404</v>
      </c>
      <c r="B8" s="279" t="s">
        <v>408</v>
      </c>
      <c r="C8" s="546" t="s">
        <v>409</v>
      </c>
      <c r="D8" s="546">
        <v>3</v>
      </c>
      <c r="E8" s="277">
        <v>0</v>
      </c>
      <c r="F8" s="278">
        <v>40</v>
      </c>
      <c r="G8" s="277">
        <f>ROUND(E8*F8/100,0)</f>
        <v>0</v>
      </c>
      <c r="H8" s="277">
        <f>E8*D8</f>
        <v>0</v>
      </c>
      <c r="I8" s="277">
        <f>G8*D8</f>
        <v>0</v>
      </c>
    </row>
    <row r="9" spans="1:9" s="48" customFormat="1" ht="21" customHeight="1">
      <c r="A9" s="545"/>
      <c r="B9" s="279" t="s">
        <v>410</v>
      </c>
      <c r="C9" s="546"/>
      <c r="D9" s="546"/>
      <c r="E9" s="277"/>
      <c r="F9" s="278"/>
      <c r="G9" s="277"/>
      <c r="H9" s="277"/>
      <c r="I9" s="277"/>
    </row>
    <row r="10" spans="1:9" s="48" customFormat="1" ht="21" customHeight="1">
      <c r="A10" s="545" t="s">
        <v>407</v>
      </c>
      <c r="B10" s="279" t="s">
        <v>412</v>
      </c>
      <c r="C10" s="546" t="s">
        <v>402</v>
      </c>
      <c r="D10" s="546">
        <v>2</v>
      </c>
      <c r="E10" s="277">
        <v>0</v>
      </c>
      <c r="F10" s="278">
        <v>40</v>
      </c>
      <c r="G10" s="277">
        <f>ROUND(E10*F10/100,0)</f>
        <v>0</v>
      </c>
      <c r="H10" s="277">
        <f>E10*D10</f>
        <v>0</v>
      </c>
      <c r="I10" s="277">
        <f>G10*D10</f>
        <v>0</v>
      </c>
    </row>
    <row r="11" spans="1:9" s="48" customFormat="1" ht="21" customHeight="1">
      <c r="A11" s="545"/>
      <c r="B11" s="279" t="s">
        <v>413</v>
      </c>
      <c r="C11" s="546"/>
      <c r="D11" s="546"/>
      <c r="E11" s="277"/>
      <c r="F11" s="278"/>
      <c r="G11" s="277"/>
      <c r="H11" s="277"/>
      <c r="I11" s="277"/>
    </row>
    <row r="12" spans="1:9" s="48" customFormat="1" ht="21" customHeight="1">
      <c r="A12" s="545" t="s">
        <v>411</v>
      </c>
      <c r="B12" s="279" t="s">
        <v>415</v>
      </c>
      <c r="C12" s="546" t="s">
        <v>409</v>
      </c>
      <c r="D12" s="546">
        <v>5</v>
      </c>
      <c r="E12" s="277">
        <v>0</v>
      </c>
      <c r="F12" s="278">
        <v>60</v>
      </c>
      <c r="G12" s="277">
        <f>ROUND(E12*F12/100,0)</f>
        <v>0</v>
      </c>
      <c r="H12" s="277">
        <f>E12*D12</f>
        <v>0</v>
      </c>
      <c r="I12" s="277">
        <f>G12*D12</f>
        <v>0</v>
      </c>
    </row>
    <row r="13" spans="1:9" s="48" customFormat="1" ht="21" customHeight="1">
      <c r="A13" s="545"/>
      <c r="B13" s="279" t="s">
        <v>416</v>
      </c>
      <c r="C13" s="546"/>
      <c r="D13" s="546"/>
      <c r="E13" s="277"/>
      <c r="F13" s="278"/>
      <c r="G13" s="277"/>
      <c r="H13" s="277"/>
      <c r="I13" s="277"/>
    </row>
    <row r="14" spans="1:9" s="48" customFormat="1" ht="21" customHeight="1">
      <c r="A14" s="545" t="s">
        <v>414</v>
      </c>
      <c r="B14" s="279" t="s">
        <v>418</v>
      </c>
      <c r="C14" s="550" t="s">
        <v>402</v>
      </c>
      <c r="D14" s="550">
        <v>1</v>
      </c>
      <c r="E14" s="277">
        <v>0</v>
      </c>
      <c r="F14" s="278">
        <v>30</v>
      </c>
      <c r="G14" s="277">
        <f>ROUND(E14*F14/100,0)</f>
        <v>0</v>
      </c>
      <c r="H14" s="277">
        <f>E14*D14</f>
        <v>0</v>
      </c>
      <c r="I14" s="277">
        <f>G14*D14</f>
        <v>0</v>
      </c>
    </row>
    <row r="15" spans="1:9" s="48" customFormat="1" ht="21" customHeight="1">
      <c r="A15" s="545"/>
      <c r="B15" s="279" t="s">
        <v>410</v>
      </c>
      <c r="C15" s="550"/>
      <c r="D15" s="550"/>
      <c r="E15" s="277"/>
      <c r="F15" s="278"/>
      <c r="G15" s="277"/>
      <c r="H15" s="277"/>
      <c r="I15" s="277"/>
    </row>
    <row r="16" spans="1:9" s="48" customFormat="1" ht="21" customHeight="1">
      <c r="A16" s="545" t="s">
        <v>417</v>
      </c>
      <c r="B16" s="279" t="s">
        <v>420</v>
      </c>
      <c r="C16" s="546" t="s">
        <v>409</v>
      </c>
      <c r="D16" s="546">
        <v>6</v>
      </c>
      <c r="E16" s="277">
        <v>0</v>
      </c>
      <c r="F16" s="278">
        <v>50</v>
      </c>
      <c r="G16" s="277">
        <f>ROUND(E16*F16/100,0)</f>
        <v>0</v>
      </c>
      <c r="H16" s="277">
        <f>E16*D16</f>
        <v>0</v>
      </c>
      <c r="I16" s="277">
        <f>G16*D16</f>
        <v>0</v>
      </c>
    </row>
    <row r="17" spans="1:9" s="48" customFormat="1" ht="21" customHeight="1">
      <c r="A17" s="545"/>
      <c r="B17" s="279" t="s">
        <v>421</v>
      </c>
      <c r="C17" s="546"/>
      <c r="D17" s="546"/>
      <c r="E17" s="277">
        <v>0</v>
      </c>
      <c r="F17" s="278"/>
      <c r="G17" s="277"/>
      <c r="H17" s="277"/>
      <c r="I17" s="277"/>
    </row>
    <row r="18" spans="1:9" s="48" customFormat="1" ht="21" customHeight="1">
      <c r="A18" s="545"/>
      <c r="B18" s="279" t="s">
        <v>422</v>
      </c>
      <c r="C18" s="546" t="s">
        <v>121</v>
      </c>
      <c r="D18" s="546">
        <v>6</v>
      </c>
      <c r="E18" s="277">
        <v>0</v>
      </c>
      <c r="F18" s="278">
        <v>0</v>
      </c>
      <c r="G18" s="277">
        <f>ROUND(E18*F18/100,0)</f>
        <v>0</v>
      </c>
      <c r="H18" s="277">
        <f>E18*D18</f>
        <v>0</v>
      </c>
      <c r="I18" s="277">
        <f>G18*D18</f>
        <v>0</v>
      </c>
    </row>
    <row r="19" spans="1:9" s="48" customFormat="1" ht="21" customHeight="1" thickBot="1">
      <c r="A19" s="545"/>
      <c r="B19" s="279"/>
      <c r="C19" s="546"/>
      <c r="D19" s="546"/>
      <c r="E19" s="277"/>
      <c r="F19" s="278"/>
      <c r="G19" s="277"/>
      <c r="H19" s="277"/>
      <c r="I19" s="277"/>
    </row>
    <row r="20" spans="1:9" s="48" customFormat="1" ht="35.25" customHeight="1" thickTop="1" thickBot="1">
      <c r="A20" s="280"/>
      <c r="B20" s="280"/>
      <c r="C20" s="280"/>
      <c r="D20" s="280"/>
      <c r="E20" s="280"/>
      <c r="F20" s="280"/>
      <c r="G20" s="280"/>
      <c r="H20" s="280">
        <f>SUM(H5:H19)</f>
        <v>0</v>
      </c>
      <c r="I20" s="280">
        <f>SUM(I5:I19)</f>
        <v>0</v>
      </c>
    </row>
    <row r="21" spans="1:9" s="48" customFormat="1" ht="24" customHeight="1" thickTop="1">
      <c r="A21" s="277"/>
      <c r="B21" s="278"/>
      <c r="C21" s="277"/>
      <c r="D21" s="273"/>
      <c r="E21" s="277"/>
      <c r="F21" s="278"/>
      <c r="G21" s="277"/>
      <c r="H21" s="277"/>
      <c r="I21" s="277"/>
    </row>
    <row r="22" spans="1:9" s="48" customFormat="1" ht="35.25" customHeight="1">
      <c r="A22" s="273"/>
      <c r="B22" s="274" t="s">
        <v>423</v>
      </c>
      <c r="C22" s="275"/>
      <c r="D22" s="273"/>
      <c r="E22" s="304"/>
      <c r="F22" s="304"/>
      <c r="G22" s="268"/>
      <c r="H22" s="268"/>
      <c r="I22" s="268"/>
    </row>
    <row r="23" spans="1:9" s="48" customFormat="1" ht="17.25" customHeight="1">
      <c r="A23" s="273"/>
      <c r="B23" s="267"/>
      <c r="C23" s="276"/>
      <c r="D23" s="273"/>
      <c r="E23" s="277"/>
      <c r="F23" s="278"/>
      <c r="G23" s="277"/>
      <c r="H23" s="277"/>
      <c r="I23" s="277"/>
    </row>
    <row r="24" spans="1:9" s="48" customFormat="1" ht="21" customHeight="1">
      <c r="A24" s="545" t="s">
        <v>424</v>
      </c>
      <c r="B24" s="279" t="s">
        <v>425</v>
      </c>
      <c r="C24" s="546" t="s">
        <v>402</v>
      </c>
      <c r="D24" s="546">
        <v>1</v>
      </c>
      <c r="E24" s="277">
        <v>0</v>
      </c>
      <c r="F24" s="278">
        <v>25</v>
      </c>
      <c r="G24" s="277">
        <f>ROUND(E24*F24/100,0)</f>
        <v>0</v>
      </c>
      <c r="H24" s="277">
        <f>E24*D24</f>
        <v>0</v>
      </c>
      <c r="I24" s="277">
        <f>G24*D24</f>
        <v>0</v>
      </c>
    </row>
    <row r="25" spans="1:9" s="48" customFormat="1" ht="21" customHeight="1">
      <c r="A25" s="545"/>
      <c r="B25" s="279"/>
      <c r="C25" s="546"/>
      <c r="D25" s="546"/>
      <c r="E25" s="277"/>
      <c r="F25" s="278"/>
      <c r="G25" s="277"/>
      <c r="H25" s="277"/>
      <c r="I25" s="277"/>
    </row>
    <row r="26" spans="1:9" s="48" customFormat="1" ht="21" customHeight="1">
      <c r="A26" s="545" t="s">
        <v>426</v>
      </c>
      <c r="B26" s="279" t="s">
        <v>940</v>
      </c>
      <c r="C26" s="550" t="s">
        <v>402</v>
      </c>
      <c r="D26" s="550">
        <v>1</v>
      </c>
      <c r="E26" s="277">
        <v>0</v>
      </c>
      <c r="F26" s="278">
        <v>30</v>
      </c>
      <c r="G26" s="277">
        <f>ROUND(E26*F26/100,0)</f>
        <v>0</v>
      </c>
      <c r="H26" s="277">
        <f>E26*D26</f>
        <v>0</v>
      </c>
      <c r="I26" s="277">
        <f>G26*D26</f>
        <v>0</v>
      </c>
    </row>
    <row r="27" spans="1:9" s="48" customFormat="1" ht="21" customHeight="1">
      <c r="A27" s="545"/>
      <c r="B27" s="279" t="s">
        <v>430</v>
      </c>
      <c r="C27" s="550"/>
      <c r="D27" s="550"/>
      <c r="E27" s="277"/>
      <c r="F27" s="278"/>
      <c r="G27" s="277"/>
      <c r="H27" s="277"/>
      <c r="I27" s="277"/>
    </row>
    <row r="28" spans="1:9" s="48" customFormat="1" ht="21" customHeight="1">
      <c r="A28" s="545" t="s">
        <v>428</v>
      </c>
      <c r="B28" s="279" t="s">
        <v>420</v>
      </c>
      <c r="C28" s="546" t="s">
        <v>409</v>
      </c>
      <c r="D28" s="546">
        <v>3</v>
      </c>
      <c r="E28" s="277">
        <v>0</v>
      </c>
      <c r="F28" s="278">
        <v>50</v>
      </c>
      <c r="G28" s="277">
        <f>ROUND(E28*F28/100,0)</f>
        <v>0</v>
      </c>
      <c r="H28" s="277">
        <f>E28*D28</f>
        <v>0</v>
      </c>
      <c r="I28" s="277">
        <f>G28*D28</f>
        <v>0</v>
      </c>
    </row>
    <row r="29" spans="1:9" s="48" customFormat="1" ht="21" customHeight="1">
      <c r="A29" s="545"/>
      <c r="B29" s="279" t="s">
        <v>421</v>
      </c>
      <c r="C29" s="546"/>
      <c r="D29" s="546"/>
      <c r="E29" s="277"/>
      <c r="F29" s="278"/>
      <c r="G29" s="277"/>
      <c r="H29" s="277"/>
      <c r="I29" s="277"/>
    </row>
    <row r="30" spans="1:9" s="48" customFormat="1" ht="21" customHeight="1">
      <c r="A30" s="545"/>
      <c r="B30" s="279"/>
      <c r="C30" s="546"/>
      <c r="D30" s="546"/>
      <c r="E30" s="277"/>
      <c r="F30" s="278"/>
      <c r="G30" s="277"/>
      <c r="H30" s="277"/>
      <c r="I30" s="277"/>
    </row>
    <row r="31" spans="1:9" s="48" customFormat="1" ht="21" customHeight="1" thickBot="1">
      <c r="A31" s="545"/>
      <c r="B31" s="279"/>
      <c r="C31" s="546"/>
      <c r="D31" s="546"/>
      <c r="E31" s="277"/>
      <c r="F31" s="278"/>
      <c r="G31" s="277"/>
      <c r="H31" s="277"/>
      <c r="I31" s="277"/>
    </row>
    <row r="32" spans="1:9" s="48" customFormat="1" ht="35.25" customHeight="1" thickTop="1" thickBot="1">
      <c r="A32" s="280"/>
      <c r="B32" s="280"/>
      <c r="C32" s="280"/>
      <c r="D32" s="280"/>
      <c r="E32" s="280"/>
      <c r="F32" s="280"/>
      <c r="G32" s="280"/>
      <c r="H32" s="280">
        <f>SUM(H23:H31)</f>
        <v>0</v>
      </c>
      <c r="I32" s="280">
        <f>SUM(I23:I31)</f>
        <v>0</v>
      </c>
    </row>
    <row r="33" spans="1:9" s="48" customFormat="1" ht="20.25" customHeight="1" thickTop="1">
      <c r="A33" s="281"/>
      <c r="B33" s="282"/>
      <c r="C33" s="281"/>
      <c r="D33" s="281"/>
      <c r="E33" s="304"/>
      <c r="F33" s="304"/>
      <c r="G33" s="268"/>
      <c r="H33" s="268"/>
      <c r="I33" s="268"/>
    </row>
    <row r="34" spans="1:9" s="48" customFormat="1" ht="34.5" customHeight="1">
      <c r="A34" s="283"/>
      <c r="B34" s="284" t="s">
        <v>432</v>
      </c>
      <c r="C34" s="310"/>
      <c r="D34" s="273"/>
      <c r="E34" s="283"/>
      <c r="F34" s="285"/>
      <c r="G34" s="286"/>
      <c r="H34" s="286"/>
      <c r="I34" s="286"/>
    </row>
    <row r="35" spans="1:9" s="48" customFormat="1" ht="18" customHeight="1">
      <c r="A35" s="273"/>
      <c r="B35" s="309"/>
      <c r="C35" s="275"/>
      <c r="D35" s="273"/>
      <c r="E35" s="287"/>
      <c r="F35" s="285"/>
      <c r="G35" s="288"/>
      <c r="H35" s="287"/>
      <c r="I35" s="288"/>
    </row>
    <row r="36" spans="1:9" s="48" customFormat="1" ht="18" customHeight="1">
      <c r="A36" s="545"/>
      <c r="B36" s="279" t="s">
        <v>433</v>
      </c>
      <c r="C36" s="546" t="s">
        <v>308</v>
      </c>
      <c r="D36" s="549" t="s">
        <v>434</v>
      </c>
      <c r="E36" s="277">
        <v>0</v>
      </c>
      <c r="F36" s="278">
        <v>0</v>
      </c>
      <c r="G36" s="277">
        <f>ROUND(E36*F36/100,0)</f>
        <v>0</v>
      </c>
      <c r="H36" s="277">
        <f>E36*D36</f>
        <v>0</v>
      </c>
      <c r="I36" s="277">
        <f>G36*D36</f>
        <v>0</v>
      </c>
    </row>
    <row r="37" spans="1:9" s="48" customFormat="1" ht="18" customHeight="1">
      <c r="A37" s="545"/>
      <c r="B37" s="289"/>
      <c r="C37" s="546"/>
      <c r="D37" s="549"/>
      <c r="E37" s="277"/>
      <c r="F37" s="278"/>
      <c r="G37" s="277"/>
      <c r="H37" s="277"/>
      <c r="I37" s="277"/>
    </row>
    <row r="38" spans="1:9" s="48" customFormat="1" ht="18" customHeight="1">
      <c r="A38" s="545"/>
      <c r="B38" s="279" t="s">
        <v>435</v>
      </c>
      <c r="C38" s="546" t="s">
        <v>308</v>
      </c>
      <c r="D38" s="549" t="s">
        <v>434</v>
      </c>
      <c r="E38" s="277">
        <v>0</v>
      </c>
      <c r="F38" s="278">
        <v>8</v>
      </c>
      <c r="G38" s="277">
        <v>0</v>
      </c>
      <c r="H38" s="277">
        <f>E38*D38</f>
        <v>0</v>
      </c>
      <c r="I38" s="277">
        <f>G38*D38</f>
        <v>0</v>
      </c>
    </row>
    <row r="39" spans="1:9" s="48" customFormat="1" ht="18" customHeight="1">
      <c r="A39" s="545"/>
      <c r="B39" s="279" t="s">
        <v>436</v>
      </c>
      <c r="C39" s="546"/>
      <c r="D39" s="549"/>
      <c r="E39" s="277"/>
      <c r="F39" s="278"/>
      <c r="G39" s="277"/>
      <c r="H39" s="277"/>
      <c r="I39" s="277"/>
    </row>
    <row r="40" spans="1:9" s="48" customFormat="1" ht="18" customHeight="1">
      <c r="A40" s="545"/>
      <c r="B40" s="279" t="s">
        <v>437</v>
      </c>
      <c r="C40" s="546" t="s">
        <v>308</v>
      </c>
      <c r="D40" s="549" t="s">
        <v>434</v>
      </c>
      <c r="E40" s="277">
        <v>0</v>
      </c>
      <c r="F40" s="278">
        <v>0</v>
      </c>
      <c r="G40" s="277">
        <v>0</v>
      </c>
      <c r="H40" s="277">
        <f>E40*D40</f>
        <v>0</v>
      </c>
      <c r="I40" s="277">
        <v>0</v>
      </c>
    </row>
    <row r="41" spans="1:9" s="48" customFormat="1" ht="18" customHeight="1">
      <c r="A41" s="545"/>
      <c r="B41" s="289"/>
      <c r="C41" s="546"/>
      <c r="D41" s="549"/>
      <c r="E41" s="277"/>
      <c r="F41" s="278"/>
      <c r="G41" s="277"/>
      <c r="H41" s="277"/>
      <c r="I41" s="277"/>
    </row>
    <row r="42" spans="1:9" s="48" customFormat="1" ht="18" customHeight="1">
      <c r="A42" s="545"/>
      <c r="B42" s="279" t="s">
        <v>439</v>
      </c>
      <c r="C42" s="546" t="s">
        <v>308</v>
      </c>
      <c r="D42" s="549" t="s">
        <v>434</v>
      </c>
      <c r="E42" s="277">
        <v>0</v>
      </c>
      <c r="F42" s="278">
        <v>0</v>
      </c>
      <c r="G42" s="277">
        <v>0</v>
      </c>
      <c r="H42" s="277">
        <f>E42*D42</f>
        <v>0</v>
      </c>
      <c r="I42" s="277">
        <f>G42*D42</f>
        <v>0</v>
      </c>
    </row>
    <row r="43" spans="1:9" s="48" customFormat="1" ht="18" customHeight="1" thickBot="1">
      <c r="A43" s="545"/>
      <c r="B43" s="289"/>
      <c r="C43" s="546"/>
      <c r="D43" s="549"/>
      <c r="E43" s="277"/>
      <c r="F43" s="278"/>
      <c r="G43" s="277"/>
      <c r="H43" s="277"/>
      <c r="I43" s="277"/>
    </row>
    <row r="44" spans="1:9" s="48" customFormat="1" ht="35.25" customHeight="1" thickTop="1" thickBot="1">
      <c r="A44" s="290"/>
      <c r="B44" s="291"/>
      <c r="C44" s="292"/>
      <c r="D44" s="290"/>
      <c r="E44" s="280"/>
      <c r="F44" s="280"/>
      <c r="G44" s="293"/>
      <c r="H44" s="280">
        <f>SUM(H35:H43)</f>
        <v>0</v>
      </c>
      <c r="I44" s="280">
        <f>SUM(I35:I43)</f>
        <v>0</v>
      </c>
    </row>
    <row r="45" spans="1:9" s="48" customFormat="1" ht="20.25" customHeight="1" thickTop="1">
      <c r="A45" s="281"/>
      <c r="B45" s="294"/>
      <c r="C45" s="295"/>
      <c r="D45" s="281"/>
      <c r="E45" s="283"/>
      <c r="F45" s="285"/>
      <c r="G45" s="286"/>
      <c r="H45" s="286"/>
      <c r="I45" s="286"/>
    </row>
    <row r="46" spans="1:9" s="53" customFormat="1">
      <c r="A46" s="296"/>
      <c r="B46" s="297" t="s">
        <v>440</v>
      </c>
      <c r="C46" s="298"/>
      <c r="D46" s="296"/>
      <c r="E46" s="299"/>
      <c r="F46" s="299"/>
      <c r="G46" s="299"/>
      <c r="H46" s="299">
        <f>H44+H32+H20</f>
        <v>0</v>
      </c>
      <c r="I46" s="299">
        <f>I44+I32+I20</f>
        <v>0</v>
      </c>
    </row>
    <row r="47" spans="1:9" s="53" customFormat="1">
      <c r="A47" s="296"/>
      <c r="B47" s="297"/>
      <c r="C47" s="298"/>
      <c r="D47" s="296"/>
      <c r="E47" s="299"/>
      <c r="F47" s="299"/>
      <c r="G47" s="299"/>
      <c r="H47" s="299"/>
      <c r="I47" s="299"/>
    </row>
    <row r="48" spans="1:9" s="53" customFormat="1" ht="13">
      <c r="A48" s="300"/>
      <c r="B48" s="301" t="s">
        <v>441</v>
      </c>
      <c r="C48" s="302"/>
      <c r="D48" s="300"/>
      <c r="E48" s="303"/>
      <c r="F48" s="303"/>
      <c r="G48" s="303"/>
      <c r="H48" s="303">
        <f>H46+I46</f>
        <v>0</v>
      </c>
      <c r="I48" s="303" t="s">
        <v>12</v>
      </c>
    </row>
    <row r="49" spans="1:9" s="53" customFormat="1">
      <c r="A49" s="49"/>
      <c r="B49" s="50"/>
      <c r="C49" s="51"/>
      <c r="D49" s="49"/>
      <c r="E49" s="52"/>
      <c r="F49" s="52"/>
      <c r="G49" s="52"/>
      <c r="H49" s="52"/>
      <c r="I49" s="52"/>
    </row>
    <row r="50" spans="1:9" s="53" customFormat="1">
      <c r="A50" s="49"/>
      <c r="B50" s="50"/>
      <c r="C50" s="51"/>
      <c r="D50" s="49"/>
      <c r="E50" s="52"/>
      <c r="F50" s="52"/>
      <c r="G50" s="52"/>
      <c r="H50" s="52"/>
      <c r="I50" s="52"/>
    </row>
    <row r="51" spans="1:9" s="53" customFormat="1">
      <c r="A51" s="49"/>
      <c r="B51" s="50"/>
      <c r="C51" s="51"/>
      <c r="D51" s="49"/>
      <c r="E51" s="52"/>
      <c r="F51" s="52"/>
      <c r="G51" s="52"/>
      <c r="H51" s="52"/>
      <c r="I51" s="52"/>
    </row>
    <row r="52" spans="1:9" s="53" customFormat="1">
      <c r="A52" s="49"/>
      <c r="B52" s="50"/>
      <c r="C52" s="51"/>
      <c r="D52" s="49"/>
      <c r="E52" s="52"/>
      <c r="F52" s="52"/>
      <c r="G52" s="52"/>
      <c r="H52" s="52"/>
      <c r="I52" s="52"/>
    </row>
    <row r="53" spans="1:9" s="53" customFormat="1">
      <c r="A53" s="49"/>
      <c r="B53" s="50"/>
      <c r="C53" s="51"/>
      <c r="D53" s="49"/>
      <c r="E53" s="52"/>
      <c r="F53" s="52"/>
      <c r="G53" s="52"/>
      <c r="H53" s="52"/>
      <c r="I53" s="52"/>
    </row>
    <row r="54" spans="1:9" s="53" customFormat="1">
      <c r="A54" s="49"/>
      <c r="B54" s="50"/>
      <c r="C54" s="51"/>
      <c r="D54" s="49"/>
      <c r="E54" s="52"/>
      <c r="F54" s="52"/>
      <c r="G54" s="52"/>
      <c r="H54" s="52"/>
      <c r="I54" s="52"/>
    </row>
    <row r="55" spans="1:9" s="53" customFormat="1">
      <c r="A55" s="49"/>
      <c r="B55" s="50"/>
      <c r="C55" s="51"/>
      <c r="D55" s="49"/>
      <c r="E55" s="52"/>
      <c r="F55" s="52"/>
      <c r="G55" s="52"/>
      <c r="H55" s="52"/>
      <c r="I55" s="52"/>
    </row>
    <row r="56" spans="1:9" s="53" customFormat="1">
      <c r="A56" s="49"/>
      <c r="B56" s="50"/>
      <c r="C56" s="51"/>
      <c r="D56" s="49"/>
      <c r="E56" s="52"/>
      <c r="F56" s="52"/>
      <c r="G56" s="52"/>
      <c r="H56" s="52"/>
      <c r="I56" s="52"/>
    </row>
    <row r="57" spans="1:9" s="53" customFormat="1">
      <c r="A57" s="49"/>
      <c r="B57" s="50"/>
      <c r="C57" s="51"/>
      <c r="D57" s="49"/>
      <c r="E57" s="52"/>
      <c r="F57" s="52"/>
      <c r="G57" s="52"/>
      <c r="H57" s="52"/>
      <c r="I57" s="52"/>
    </row>
    <row r="58" spans="1:9" s="53" customFormat="1">
      <c r="A58" s="49"/>
      <c r="B58" s="50"/>
      <c r="C58" s="51"/>
      <c r="D58" s="49"/>
      <c r="E58" s="52"/>
      <c r="F58" s="52"/>
      <c r="G58" s="52"/>
      <c r="H58" s="52"/>
      <c r="I58" s="52"/>
    </row>
    <row r="59" spans="1:9" s="53" customFormat="1">
      <c r="A59" s="49"/>
      <c r="B59" s="50"/>
      <c r="C59" s="51"/>
      <c r="D59" s="49"/>
      <c r="E59" s="52"/>
      <c r="F59" s="52"/>
      <c r="G59" s="52"/>
      <c r="H59" s="52"/>
      <c r="I59" s="52"/>
    </row>
    <row r="60" spans="1:9" s="53" customFormat="1">
      <c r="A60" s="49"/>
      <c r="B60" s="50"/>
      <c r="C60" s="51"/>
      <c r="D60" s="49"/>
      <c r="E60" s="52"/>
      <c r="F60" s="52"/>
      <c r="G60" s="52"/>
      <c r="H60" s="52"/>
      <c r="I60" s="52"/>
    </row>
    <row r="61" spans="1:9" s="53" customFormat="1">
      <c r="A61" s="49"/>
      <c r="B61" s="50"/>
      <c r="C61" s="51"/>
      <c r="D61" s="49"/>
      <c r="E61" s="52"/>
      <c r="F61" s="52"/>
      <c r="G61" s="52"/>
      <c r="H61" s="52"/>
      <c r="I61" s="52"/>
    </row>
    <row r="62" spans="1:9" s="53" customFormat="1">
      <c r="A62" s="49"/>
      <c r="B62" s="50"/>
      <c r="C62" s="51"/>
      <c r="D62" s="49"/>
      <c r="E62" s="52"/>
      <c r="F62" s="52"/>
      <c r="G62" s="52"/>
      <c r="H62" s="52"/>
      <c r="I62" s="52"/>
    </row>
    <row r="63" spans="1:9" s="53" customFormat="1">
      <c r="A63" s="49"/>
      <c r="B63" s="50"/>
      <c r="C63" s="51"/>
      <c r="D63" s="49"/>
      <c r="E63" s="52"/>
      <c r="F63" s="52"/>
      <c r="G63" s="52"/>
      <c r="H63" s="52"/>
      <c r="I63" s="52"/>
    </row>
    <row r="64" spans="1:9" s="53" customFormat="1">
      <c r="A64" s="49"/>
      <c r="B64" s="50"/>
      <c r="C64" s="51"/>
      <c r="D64" s="49"/>
      <c r="E64" s="52"/>
      <c r="F64" s="52"/>
      <c r="G64" s="52"/>
      <c r="H64" s="52"/>
      <c r="I64" s="52"/>
    </row>
    <row r="65" spans="1:9" s="53" customFormat="1">
      <c r="A65" s="49"/>
      <c r="B65" s="50"/>
      <c r="C65" s="51"/>
      <c r="D65" s="49"/>
      <c r="E65" s="52"/>
      <c r="F65" s="52"/>
      <c r="G65" s="52"/>
      <c r="H65" s="52"/>
      <c r="I65" s="52"/>
    </row>
    <row r="66" spans="1:9" s="53" customFormat="1">
      <c r="A66" s="49"/>
      <c r="B66" s="50"/>
      <c r="C66" s="51"/>
      <c r="D66" s="49"/>
      <c r="E66" s="52"/>
      <c r="F66" s="52"/>
      <c r="G66" s="52"/>
      <c r="H66" s="52"/>
      <c r="I66" s="52"/>
    </row>
    <row r="67" spans="1:9" s="53" customFormat="1">
      <c r="A67" s="49"/>
      <c r="B67" s="50"/>
      <c r="C67" s="51"/>
      <c r="D67" s="49"/>
      <c r="E67" s="52"/>
      <c r="F67" s="52"/>
      <c r="G67" s="52"/>
      <c r="H67" s="52"/>
      <c r="I67" s="52"/>
    </row>
    <row r="68" spans="1:9" s="53" customFormat="1">
      <c r="A68" s="49"/>
      <c r="B68" s="50"/>
      <c r="C68" s="51"/>
      <c r="D68" s="49"/>
      <c r="E68" s="52"/>
      <c r="F68" s="52"/>
      <c r="G68" s="52"/>
      <c r="H68" s="52"/>
      <c r="I68" s="52"/>
    </row>
    <row r="69" spans="1:9" s="53" customFormat="1">
      <c r="A69" s="49"/>
      <c r="B69" s="50"/>
      <c r="C69" s="51"/>
      <c r="D69" s="49"/>
      <c r="E69" s="52"/>
      <c r="F69" s="52"/>
      <c r="G69" s="52"/>
      <c r="H69" s="52"/>
      <c r="I69" s="52"/>
    </row>
    <row r="70" spans="1:9" s="53" customFormat="1">
      <c r="A70" s="49"/>
      <c r="B70" s="50"/>
      <c r="C70" s="51"/>
      <c r="D70" s="49"/>
      <c r="E70" s="52"/>
      <c r="F70" s="52"/>
      <c r="G70" s="52"/>
      <c r="H70" s="52"/>
      <c r="I70" s="52"/>
    </row>
    <row r="71" spans="1:9" s="53" customFormat="1">
      <c r="A71" s="49"/>
      <c r="B71" s="50"/>
      <c r="C71" s="51"/>
      <c r="D71" s="49"/>
      <c r="E71" s="52"/>
      <c r="F71" s="52"/>
      <c r="G71" s="52"/>
      <c r="H71" s="52"/>
      <c r="I71" s="52"/>
    </row>
    <row r="72" spans="1:9" s="53" customFormat="1">
      <c r="A72" s="49"/>
      <c r="B72" s="50"/>
      <c r="C72" s="51"/>
      <c r="D72" s="49"/>
      <c r="E72" s="52"/>
      <c r="F72" s="52"/>
      <c r="G72" s="52"/>
      <c r="H72" s="52"/>
      <c r="I72" s="52"/>
    </row>
    <row r="73" spans="1:9" s="53" customFormat="1">
      <c r="A73" s="49"/>
      <c r="B73" s="50"/>
      <c r="C73" s="51"/>
      <c r="D73" s="49"/>
      <c r="E73" s="52"/>
      <c r="F73" s="52"/>
      <c r="G73" s="52"/>
      <c r="H73" s="52"/>
      <c r="I73" s="52"/>
    </row>
    <row r="74" spans="1:9" s="53" customFormat="1">
      <c r="A74" s="49"/>
      <c r="B74" s="50"/>
      <c r="C74" s="51"/>
      <c r="D74" s="49"/>
      <c r="E74" s="52"/>
      <c r="F74" s="52"/>
      <c r="G74" s="52"/>
      <c r="H74" s="52"/>
      <c r="I74" s="52"/>
    </row>
    <row r="75" spans="1:9" s="53" customFormat="1">
      <c r="A75" s="49"/>
      <c r="B75" s="50"/>
      <c r="C75" s="51"/>
      <c r="D75" s="49"/>
      <c r="E75" s="52"/>
      <c r="F75" s="52"/>
      <c r="G75" s="52"/>
      <c r="H75" s="52"/>
      <c r="I75" s="52"/>
    </row>
    <row r="76" spans="1:9" s="53" customFormat="1">
      <c r="A76" s="49"/>
      <c r="B76" s="50"/>
      <c r="C76" s="51"/>
      <c r="D76" s="49"/>
      <c r="E76" s="52"/>
      <c r="F76" s="52"/>
      <c r="G76" s="52"/>
      <c r="H76" s="52"/>
      <c r="I76" s="52"/>
    </row>
    <row r="77" spans="1:9" s="53" customFormat="1">
      <c r="A77" s="49"/>
      <c r="B77" s="50"/>
      <c r="C77" s="51"/>
      <c r="D77" s="49"/>
      <c r="E77" s="52"/>
      <c r="F77" s="52"/>
      <c r="G77" s="52"/>
      <c r="H77" s="52"/>
      <c r="I77" s="52"/>
    </row>
    <row r="78" spans="1:9" s="53" customFormat="1">
      <c r="A78" s="49"/>
      <c r="B78" s="50"/>
      <c r="C78" s="51"/>
      <c r="D78" s="49"/>
      <c r="E78" s="52"/>
      <c r="F78" s="52"/>
      <c r="G78" s="52"/>
      <c r="H78" s="52"/>
      <c r="I78" s="52"/>
    </row>
    <row r="79" spans="1:9" s="53" customFormat="1">
      <c r="A79" s="49"/>
      <c r="B79" s="50"/>
      <c r="C79" s="51"/>
      <c r="D79" s="49"/>
      <c r="E79" s="52"/>
      <c r="F79" s="52"/>
      <c r="G79" s="52"/>
      <c r="H79" s="52"/>
      <c r="I79" s="52"/>
    </row>
    <row r="80" spans="1:9" s="53" customFormat="1">
      <c r="A80" s="49"/>
      <c r="B80" s="50"/>
      <c r="C80" s="51"/>
      <c r="D80" s="49"/>
      <c r="E80" s="52"/>
      <c r="F80" s="52"/>
      <c r="G80" s="52"/>
      <c r="H80" s="52"/>
      <c r="I80" s="52"/>
    </row>
    <row r="81" spans="1:9" s="53" customFormat="1">
      <c r="A81" s="49"/>
      <c r="B81" s="50"/>
      <c r="C81" s="51"/>
      <c r="D81" s="49"/>
      <c r="E81" s="52"/>
      <c r="F81" s="52"/>
      <c r="G81" s="52"/>
      <c r="H81" s="52"/>
      <c r="I81" s="52"/>
    </row>
    <row r="82" spans="1:9" s="53" customFormat="1">
      <c r="A82" s="49"/>
      <c r="B82" s="50"/>
      <c r="C82" s="51"/>
      <c r="D82" s="49"/>
      <c r="E82" s="52"/>
      <c r="F82" s="52"/>
      <c r="G82" s="52"/>
      <c r="H82" s="52"/>
      <c r="I82" s="52"/>
    </row>
    <row r="83" spans="1:9" s="53" customFormat="1">
      <c r="A83" s="49"/>
      <c r="B83" s="50"/>
      <c r="C83" s="51"/>
      <c r="D83" s="49"/>
      <c r="E83" s="52"/>
      <c r="F83" s="52"/>
      <c r="G83" s="52"/>
      <c r="H83" s="52"/>
      <c r="I83" s="52"/>
    </row>
    <row r="84" spans="1:9" s="53" customFormat="1">
      <c r="A84" s="49"/>
      <c r="B84" s="50"/>
      <c r="C84" s="51"/>
      <c r="D84" s="49"/>
      <c r="E84" s="52"/>
      <c r="F84" s="52"/>
      <c r="G84" s="52"/>
      <c r="H84" s="52"/>
      <c r="I84" s="52"/>
    </row>
    <row r="85" spans="1:9" s="53" customFormat="1">
      <c r="A85" s="49"/>
      <c r="B85" s="50"/>
      <c r="C85" s="51"/>
      <c r="D85" s="49"/>
      <c r="E85" s="52"/>
      <c r="F85" s="52"/>
      <c r="G85" s="52"/>
      <c r="H85" s="52"/>
      <c r="I85" s="52"/>
    </row>
    <row r="86" spans="1:9" s="53" customFormat="1">
      <c r="A86" s="49"/>
      <c r="B86" s="50"/>
      <c r="C86" s="51"/>
      <c r="D86" s="49"/>
      <c r="E86" s="52"/>
      <c r="F86" s="52"/>
      <c r="G86" s="52"/>
      <c r="H86" s="52"/>
      <c r="I86" s="52"/>
    </row>
    <row r="87" spans="1:9" s="53" customFormat="1">
      <c r="A87" s="49"/>
      <c r="B87" s="50"/>
      <c r="C87" s="51"/>
      <c r="D87" s="49"/>
      <c r="E87" s="52"/>
      <c r="F87" s="52"/>
      <c r="G87" s="52"/>
      <c r="H87" s="52"/>
      <c r="I87" s="52"/>
    </row>
    <row r="88" spans="1:9" s="53" customFormat="1">
      <c r="A88" s="49"/>
      <c r="B88" s="50"/>
      <c r="C88" s="51"/>
      <c r="D88" s="49"/>
      <c r="E88" s="52"/>
      <c r="F88" s="52"/>
      <c r="G88" s="52"/>
      <c r="H88" s="52"/>
      <c r="I88" s="52"/>
    </row>
    <row r="89" spans="1:9" s="53" customFormat="1">
      <c r="A89" s="49"/>
      <c r="B89" s="50"/>
      <c r="C89" s="51"/>
      <c r="D89" s="49"/>
      <c r="E89" s="52"/>
      <c r="F89" s="52"/>
      <c r="G89" s="52"/>
      <c r="H89" s="52"/>
      <c r="I89" s="52"/>
    </row>
    <row r="90" spans="1:9" s="53" customFormat="1">
      <c r="A90" s="49"/>
      <c r="B90" s="50"/>
      <c r="C90" s="51"/>
      <c r="D90" s="49"/>
      <c r="E90" s="52"/>
      <c r="F90" s="52"/>
      <c r="G90" s="52"/>
      <c r="H90" s="52"/>
      <c r="I90" s="52"/>
    </row>
    <row r="91" spans="1:9" s="53" customFormat="1">
      <c r="A91" s="49"/>
      <c r="B91" s="50"/>
      <c r="C91" s="51"/>
      <c r="D91" s="49"/>
      <c r="E91" s="52"/>
      <c r="F91" s="52"/>
      <c r="G91" s="52"/>
      <c r="H91" s="52"/>
      <c r="I91" s="52"/>
    </row>
    <row r="92" spans="1:9" s="53" customFormat="1">
      <c r="A92" s="49"/>
      <c r="B92" s="50"/>
      <c r="C92" s="51"/>
      <c r="D92" s="49"/>
      <c r="E92" s="52"/>
      <c r="F92" s="52"/>
      <c r="G92" s="52"/>
      <c r="H92" s="52"/>
      <c r="I92" s="52"/>
    </row>
    <row r="93" spans="1:9" s="53" customFormat="1">
      <c r="A93" s="49"/>
      <c r="B93" s="50"/>
      <c r="C93" s="51"/>
      <c r="D93" s="49"/>
      <c r="E93" s="52"/>
      <c r="F93" s="52"/>
      <c r="G93" s="52"/>
      <c r="H93" s="52"/>
      <c r="I93" s="52"/>
    </row>
    <row r="94" spans="1:9" s="53" customFormat="1">
      <c r="A94" s="49"/>
      <c r="B94" s="50"/>
      <c r="C94" s="51"/>
      <c r="D94" s="49"/>
      <c r="E94" s="52"/>
      <c r="F94" s="52"/>
      <c r="G94" s="52"/>
      <c r="H94" s="52"/>
      <c r="I94" s="52"/>
    </row>
    <row r="95" spans="1:9" s="53" customFormat="1">
      <c r="A95" s="49"/>
      <c r="B95" s="50"/>
      <c r="C95" s="51"/>
      <c r="D95" s="49"/>
      <c r="E95" s="52"/>
      <c r="F95" s="52"/>
      <c r="G95" s="52"/>
      <c r="H95" s="52"/>
      <c r="I95" s="52"/>
    </row>
    <row r="96" spans="1:9" s="53" customFormat="1">
      <c r="A96" s="49"/>
      <c r="B96" s="50"/>
      <c r="C96" s="51"/>
      <c r="D96" s="49"/>
      <c r="E96" s="52"/>
      <c r="F96" s="52"/>
      <c r="G96" s="52"/>
      <c r="H96" s="52"/>
      <c r="I96" s="52"/>
    </row>
    <row r="97" spans="1:9" s="53" customFormat="1">
      <c r="A97" s="49"/>
      <c r="B97" s="50"/>
      <c r="C97" s="51"/>
      <c r="D97" s="49"/>
      <c r="E97" s="52"/>
      <c r="F97" s="52"/>
      <c r="G97" s="52"/>
      <c r="H97" s="52"/>
      <c r="I97" s="52"/>
    </row>
    <row r="98" spans="1:9" s="53" customFormat="1">
      <c r="A98" s="49"/>
      <c r="B98" s="50"/>
      <c r="C98" s="51"/>
      <c r="D98" s="49"/>
      <c r="E98" s="52"/>
      <c r="F98" s="52"/>
      <c r="G98" s="52"/>
      <c r="H98" s="52"/>
      <c r="I98" s="52"/>
    </row>
    <row r="99" spans="1:9" s="53" customFormat="1">
      <c r="A99" s="49"/>
      <c r="B99" s="50"/>
      <c r="C99" s="51"/>
      <c r="D99" s="49"/>
      <c r="E99" s="52"/>
      <c r="F99" s="52"/>
      <c r="G99" s="52"/>
      <c r="H99" s="52"/>
      <c r="I99" s="52"/>
    </row>
    <row r="100" spans="1:9" s="53" customFormat="1">
      <c r="A100" s="49"/>
      <c r="B100" s="50"/>
      <c r="C100" s="51"/>
      <c r="D100" s="49"/>
      <c r="E100" s="52"/>
      <c r="F100" s="52"/>
      <c r="G100" s="52"/>
      <c r="H100" s="52"/>
      <c r="I100" s="52"/>
    </row>
    <row r="101" spans="1:9" s="53" customFormat="1">
      <c r="A101" s="49"/>
      <c r="B101" s="50"/>
      <c r="C101" s="51"/>
      <c r="D101" s="49"/>
      <c r="E101" s="52"/>
      <c r="F101" s="52"/>
      <c r="G101" s="52"/>
      <c r="H101" s="52"/>
      <c r="I101" s="52"/>
    </row>
    <row r="102" spans="1:9" s="53" customFormat="1">
      <c r="A102" s="49"/>
      <c r="B102" s="50"/>
      <c r="C102" s="51"/>
      <c r="D102" s="49"/>
      <c r="E102" s="52"/>
      <c r="F102" s="52"/>
      <c r="G102" s="52"/>
      <c r="H102" s="52"/>
      <c r="I102" s="52"/>
    </row>
    <row r="103" spans="1:9" s="53" customFormat="1">
      <c r="A103" s="49"/>
      <c r="B103" s="50"/>
      <c r="C103" s="51"/>
      <c r="D103" s="49"/>
      <c r="E103" s="52"/>
      <c r="F103" s="52"/>
      <c r="G103" s="52"/>
      <c r="H103" s="52"/>
      <c r="I103" s="52"/>
    </row>
    <row r="104" spans="1:9" s="53" customFormat="1">
      <c r="A104" s="49"/>
      <c r="B104" s="50"/>
      <c r="C104" s="51"/>
      <c r="D104" s="49"/>
      <c r="E104" s="52"/>
      <c r="F104" s="52"/>
      <c r="G104" s="52"/>
      <c r="H104" s="52"/>
      <c r="I104" s="52"/>
    </row>
    <row r="105" spans="1:9" s="53" customFormat="1">
      <c r="A105" s="49"/>
      <c r="B105" s="50"/>
      <c r="C105" s="51"/>
      <c r="D105" s="49"/>
      <c r="E105" s="52"/>
      <c r="F105" s="52"/>
      <c r="G105" s="52"/>
      <c r="H105" s="52"/>
      <c r="I105" s="52"/>
    </row>
    <row r="106" spans="1:9" s="53" customFormat="1">
      <c r="A106" s="49"/>
      <c r="B106" s="50"/>
      <c r="C106" s="51"/>
      <c r="D106" s="49"/>
      <c r="E106" s="52"/>
      <c r="F106" s="52"/>
      <c r="G106" s="52"/>
      <c r="H106" s="52"/>
      <c r="I106" s="52"/>
    </row>
    <row r="107" spans="1:9" s="53" customFormat="1">
      <c r="A107" s="49"/>
      <c r="B107" s="50"/>
      <c r="C107" s="51"/>
      <c r="D107" s="49"/>
      <c r="E107" s="52"/>
      <c r="F107" s="52"/>
      <c r="G107" s="52"/>
      <c r="H107" s="52"/>
      <c r="I107" s="52"/>
    </row>
    <row r="108" spans="1:9" s="53" customFormat="1">
      <c r="A108" s="49"/>
      <c r="B108" s="50"/>
      <c r="C108" s="51"/>
      <c r="D108" s="49"/>
      <c r="E108" s="52"/>
      <c r="F108" s="52"/>
      <c r="G108" s="52"/>
      <c r="H108" s="52"/>
      <c r="I108" s="52"/>
    </row>
    <row r="109" spans="1:9" s="53" customFormat="1">
      <c r="A109" s="49"/>
      <c r="B109" s="50"/>
      <c r="C109" s="51"/>
      <c r="D109" s="49"/>
      <c r="E109" s="52"/>
      <c r="F109" s="52"/>
      <c r="G109" s="52"/>
      <c r="H109" s="52"/>
      <c r="I109" s="52"/>
    </row>
    <row r="110" spans="1:9" s="53" customFormat="1">
      <c r="A110" s="49"/>
      <c r="B110" s="50"/>
      <c r="C110" s="51"/>
      <c r="D110" s="49"/>
      <c r="E110" s="52"/>
      <c r="F110" s="52"/>
      <c r="G110" s="52"/>
      <c r="H110" s="52"/>
      <c r="I110" s="52"/>
    </row>
    <row r="111" spans="1:9" s="53" customFormat="1">
      <c r="A111" s="49"/>
      <c r="B111" s="50"/>
      <c r="C111" s="51"/>
      <c r="D111" s="49"/>
      <c r="E111" s="52"/>
      <c r="F111" s="52"/>
      <c r="G111" s="52"/>
      <c r="H111" s="52"/>
      <c r="I111" s="52"/>
    </row>
    <row r="112" spans="1:9" s="53" customFormat="1">
      <c r="A112" s="49"/>
      <c r="B112" s="50"/>
      <c r="C112" s="51"/>
      <c r="D112" s="49"/>
      <c r="E112" s="52"/>
      <c r="F112" s="52"/>
      <c r="G112" s="52"/>
      <c r="H112" s="52"/>
      <c r="I112" s="52"/>
    </row>
    <row r="113" spans="1:9" s="53" customFormat="1">
      <c r="A113" s="49"/>
      <c r="B113" s="50"/>
      <c r="C113" s="51"/>
      <c r="D113" s="49"/>
      <c r="E113" s="52"/>
      <c r="F113" s="52"/>
      <c r="G113" s="52"/>
      <c r="H113" s="52"/>
      <c r="I113" s="52"/>
    </row>
    <row r="114" spans="1:9" s="53" customFormat="1">
      <c r="A114" s="49"/>
      <c r="B114" s="50"/>
      <c r="C114" s="51"/>
      <c r="D114" s="49"/>
      <c r="E114" s="52"/>
      <c r="F114" s="52"/>
      <c r="G114" s="52"/>
      <c r="H114" s="52"/>
      <c r="I114" s="52"/>
    </row>
    <row r="115" spans="1:9" s="53" customFormat="1">
      <c r="A115" s="49"/>
      <c r="B115" s="50"/>
      <c r="C115" s="51"/>
      <c r="D115" s="49"/>
      <c r="E115" s="52"/>
      <c r="F115" s="52"/>
      <c r="G115" s="52"/>
      <c r="H115" s="52"/>
      <c r="I115" s="52"/>
    </row>
    <row r="116" spans="1:9" s="53" customFormat="1">
      <c r="A116" s="49"/>
      <c r="B116" s="50"/>
      <c r="C116" s="51"/>
      <c r="D116" s="49"/>
      <c r="E116" s="52"/>
      <c r="F116" s="52"/>
      <c r="G116" s="52"/>
      <c r="H116" s="52"/>
      <c r="I116" s="52"/>
    </row>
    <row r="117" spans="1:9" s="53" customFormat="1">
      <c r="A117" s="49"/>
      <c r="B117" s="50"/>
      <c r="C117" s="51"/>
      <c r="D117" s="49"/>
      <c r="E117" s="52"/>
      <c r="F117" s="52"/>
      <c r="G117" s="52"/>
      <c r="H117" s="52"/>
      <c r="I117" s="52"/>
    </row>
    <row r="118" spans="1:9" s="53" customFormat="1">
      <c r="A118" s="49"/>
      <c r="B118" s="50"/>
      <c r="C118" s="51"/>
      <c r="D118" s="49"/>
      <c r="E118" s="52"/>
      <c r="F118" s="52"/>
      <c r="G118" s="52"/>
      <c r="H118" s="52"/>
      <c r="I118" s="52"/>
    </row>
    <row r="119" spans="1:9" s="53" customFormat="1">
      <c r="A119" s="49"/>
      <c r="B119" s="50"/>
      <c r="C119" s="51"/>
      <c r="D119" s="49"/>
      <c r="E119" s="52"/>
      <c r="F119" s="52"/>
      <c r="G119" s="52"/>
      <c r="H119" s="52"/>
      <c r="I119" s="52"/>
    </row>
    <row r="120" spans="1:9" s="53" customFormat="1">
      <c r="A120" s="49"/>
      <c r="B120" s="50"/>
      <c r="C120" s="51"/>
      <c r="D120" s="49"/>
      <c r="E120" s="52"/>
      <c r="F120" s="52"/>
      <c r="G120" s="52"/>
      <c r="H120" s="52"/>
      <c r="I120" s="52"/>
    </row>
    <row r="121" spans="1:9" s="53" customFormat="1">
      <c r="A121" s="49"/>
      <c r="B121" s="50"/>
      <c r="C121" s="51"/>
      <c r="D121" s="49"/>
      <c r="E121" s="52"/>
      <c r="F121" s="52"/>
      <c r="G121" s="52"/>
      <c r="H121" s="52"/>
      <c r="I121" s="52"/>
    </row>
    <row r="122" spans="1:9" s="53" customFormat="1">
      <c r="A122" s="49"/>
      <c r="B122" s="50"/>
      <c r="C122" s="51"/>
      <c r="D122" s="49"/>
      <c r="E122" s="52"/>
      <c r="F122" s="52"/>
      <c r="G122" s="52"/>
      <c r="H122" s="52"/>
      <c r="I122" s="52"/>
    </row>
    <row r="123" spans="1:9" s="53" customFormat="1">
      <c r="A123" s="49"/>
      <c r="B123" s="50"/>
      <c r="C123" s="51"/>
      <c r="D123" s="49"/>
      <c r="E123" s="52"/>
      <c r="F123" s="52"/>
      <c r="G123" s="52"/>
      <c r="H123" s="52"/>
      <c r="I123" s="52"/>
    </row>
    <row r="124" spans="1:9" s="53" customFormat="1">
      <c r="A124" s="49"/>
      <c r="B124" s="50"/>
      <c r="C124" s="51"/>
      <c r="D124" s="49"/>
      <c r="E124" s="52"/>
      <c r="F124" s="52"/>
      <c r="G124" s="52"/>
      <c r="H124" s="52"/>
      <c r="I124" s="52"/>
    </row>
    <row r="125" spans="1:9" s="53" customFormat="1">
      <c r="A125" s="49"/>
      <c r="B125" s="50"/>
      <c r="C125" s="51"/>
      <c r="D125" s="49"/>
      <c r="E125" s="52"/>
      <c r="F125" s="52"/>
      <c r="G125" s="52"/>
      <c r="H125" s="52"/>
      <c r="I125" s="52"/>
    </row>
    <row r="126" spans="1:9" s="53" customFormat="1">
      <c r="A126" s="49"/>
      <c r="B126" s="50"/>
      <c r="C126" s="51"/>
      <c r="D126" s="49"/>
      <c r="E126" s="52"/>
      <c r="F126" s="52"/>
      <c r="G126" s="52"/>
      <c r="H126" s="52"/>
      <c r="I126" s="52"/>
    </row>
    <row r="127" spans="1:9" s="53" customFormat="1">
      <c r="A127" s="49"/>
      <c r="B127" s="50"/>
      <c r="C127" s="51"/>
      <c r="D127" s="49"/>
      <c r="E127" s="52"/>
      <c r="F127" s="52"/>
      <c r="G127" s="52"/>
      <c r="H127" s="52"/>
      <c r="I127" s="52"/>
    </row>
    <row r="128" spans="1:9" s="53" customFormat="1">
      <c r="A128" s="49"/>
      <c r="B128" s="50"/>
      <c r="C128" s="51"/>
      <c r="D128" s="49"/>
      <c r="E128" s="52"/>
      <c r="F128" s="52"/>
      <c r="G128" s="52"/>
      <c r="H128" s="52"/>
      <c r="I128" s="52"/>
    </row>
    <row r="129" spans="1:9" s="53" customFormat="1">
      <c r="A129" s="49"/>
      <c r="B129" s="50"/>
      <c r="C129" s="51"/>
      <c r="D129" s="49"/>
      <c r="E129" s="52"/>
      <c r="F129" s="52"/>
      <c r="G129" s="52"/>
      <c r="H129" s="52"/>
      <c r="I129" s="52"/>
    </row>
    <row r="130" spans="1:9" s="53" customFormat="1">
      <c r="A130" s="49"/>
      <c r="B130" s="50"/>
      <c r="C130" s="51"/>
      <c r="D130" s="49"/>
      <c r="E130" s="52"/>
      <c r="F130" s="52"/>
      <c r="G130" s="52"/>
      <c r="H130" s="52"/>
      <c r="I130" s="52"/>
    </row>
    <row r="131" spans="1:9" s="53" customFormat="1">
      <c r="A131" s="49"/>
      <c r="B131" s="50"/>
      <c r="C131" s="51"/>
      <c r="D131" s="49"/>
      <c r="E131" s="52"/>
      <c r="F131" s="52"/>
      <c r="G131" s="52"/>
      <c r="H131" s="52"/>
      <c r="I131" s="52"/>
    </row>
    <row r="132" spans="1:9" s="53" customFormat="1">
      <c r="A132" s="49"/>
      <c r="B132" s="50"/>
      <c r="C132" s="51"/>
      <c r="D132" s="49"/>
      <c r="E132" s="52"/>
      <c r="F132" s="52"/>
      <c r="G132" s="52"/>
      <c r="H132" s="52"/>
      <c r="I132" s="52"/>
    </row>
    <row r="133" spans="1:9" s="53" customFormat="1">
      <c r="A133" s="49"/>
      <c r="B133" s="50"/>
      <c r="C133" s="51"/>
      <c r="D133" s="49"/>
      <c r="E133" s="52"/>
      <c r="F133" s="52"/>
      <c r="G133" s="52"/>
      <c r="H133" s="52"/>
      <c r="I133" s="52"/>
    </row>
    <row r="134" spans="1:9" s="53" customFormat="1">
      <c r="A134" s="49"/>
      <c r="B134" s="50"/>
      <c r="C134" s="51"/>
      <c r="D134" s="49"/>
      <c r="E134" s="52"/>
      <c r="F134" s="52"/>
      <c r="G134" s="52"/>
      <c r="H134" s="52"/>
      <c r="I134" s="52"/>
    </row>
    <row r="135" spans="1:9" s="53" customFormat="1">
      <c r="A135" s="49"/>
      <c r="B135" s="50"/>
      <c r="C135" s="51"/>
      <c r="D135" s="49"/>
      <c r="E135" s="52"/>
      <c r="F135" s="52"/>
      <c r="G135" s="52"/>
      <c r="H135" s="52"/>
      <c r="I135" s="52"/>
    </row>
    <row r="136" spans="1:9" s="53" customFormat="1">
      <c r="A136" s="49"/>
      <c r="B136" s="50"/>
      <c r="C136" s="51"/>
      <c r="D136" s="49"/>
      <c r="E136" s="52"/>
      <c r="F136" s="52"/>
      <c r="G136" s="52"/>
      <c r="H136" s="52"/>
      <c r="I136" s="52"/>
    </row>
    <row r="137" spans="1:9" s="53" customFormat="1">
      <c r="A137" s="49"/>
      <c r="B137" s="50"/>
      <c r="C137" s="51"/>
      <c r="D137" s="49"/>
      <c r="E137" s="52"/>
      <c r="F137" s="52"/>
      <c r="G137" s="52"/>
      <c r="H137" s="52"/>
      <c r="I137" s="52"/>
    </row>
    <row r="138" spans="1:9" s="53" customFormat="1">
      <c r="A138" s="49"/>
      <c r="B138" s="50"/>
      <c r="C138" s="51"/>
      <c r="D138" s="49"/>
      <c r="E138" s="52"/>
      <c r="F138" s="52"/>
      <c r="G138" s="52"/>
      <c r="H138" s="52"/>
      <c r="I138" s="52"/>
    </row>
    <row r="139" spans="1:9" s="53" customFormat="1">
      <c r="A139" s="49"/>
      <c r="B139" s="50"/>
      <c r="C139" s="51"/>
      <c r="D139" s="49"/>
      <c r="E139" s="52"/>
      <c r="F139" s="52"/>
      <c r="G139" s="52"/>
      <c r="H139" s="52"/>
      <c r="I139" s="52"/>
    </row>
    <row r="140" spans="1:9" s="53" customFormat="1">
      <c r="A140" s="49"/>
      <c r="B140" s="50"/>
      <c r="C140" s="51"/>
      <c r="D140" s="49"/>
      <c r="E140" s="52"/>
      <c r="F140" s="52"/>
      <c r="G140" s="52"/>
      <c r="H140" s="52"/>
      <c r="I140" s="52"/>
    </row>
    <row r="141" spans="1:9" s="53" customFormat="1">
      <c r="A141" s="49"/>
      <c r="B141" s="50"/>
      <c r="C141" s="51"/>
      <c r="D141" s="49"/>
      <c r="E141" s="52"/>
      <c r="F141" s="52"/>
      <c r="G141" s="52"/>
      <c r="H141" s="52"/>
      <c r="I141" s="52"/>
    </row>
    <row r="142" spans="1:9" s="53" customFormat="1">
      <c r="A142" s="49"/>
      <c r="B142" s="50"/>
      <c r="C142" s="51"/>
      <c r="D142" s="49"/>
      <c r="E142" s="52"/>
      <c r="F142" s="52"/>
      <c r="G142" s="52"/>
      <c r="H142" s="52"/>
      <c r="I142" s="52"/>
    </row>
    <row r="143" spans="1:9" s="53" customFormat="1">
      <c r="A143" s="49"/>
      <c r="B143" s="50"/>
      <c r="C143" s="51"/>
      <c r="D143" s="49"/>
      <c r="E143" s="52"/>
      <c r="F143" s="52"/>
      <c r="G143" s="52"/>
      <c r="H143" s="52"/>
      <c r="I143" s="52"/>
    </row>
    <row r="144" spans="1:9" s="53" customFormat="1">
      <c r="A144" s="49"/>
      <c r="B144" s="50"/>
      <c r="C144" s="51"/>
      <c r="D144" s="49"/>
      <c r="E144" s="52"/>
      <c r="F144" s="52"/>
      <c r="G144" s="52"/>
      <c r="H144" s="52"/>
      <c r="I144" s="52"/>
    </row>
    <row r="145" spans="1:9" s="53" customFormat="1">
      <c r="A145" s="49"/>
      <c r="B145" s="50"/>
      <c r="C145" s="51"/>
      <c r="D145" s="49"/>
      <c r="E145" s="52"/>
      <c r="F145" s="52"/>
      <c r="G145" s="52"/>
      <c r="H145" s="52"/>
      <c r="I145" s="52"/>
    </row>
    <row r="146" spans="1:9" s="53" customFormat="1">
      <c r="A146" s="49"/>
      <c r="B146" s="50"/>
      <c r="C146" s="51"/>
      <c r="D146" s="49"/>
      <c r="E146" s="52"/>
      <c r="F146" s="52"/>
      <c r="G146" s="52"/>
      <c r="H146" s="52"/>
      <c r="I146" s="52"/>
    </row>
    <row r="147" spans="1:9" s="53" customFormat="1">
      <c r="A147" s="49"/>
      <c r="B147" s="50"/>
      <c r="C147" s="51"/>
      <c r="D147" s="49"/>
      <c r="E147" s="52"/>
      <c r="F147" s="52"/>
      <c r="G147" s="52"/>
      <c r="H147" s="52"/>
      <c r="I147" s="52"/>
    </row>
    <row r="148" spans="1:9" s="53" customFormat="1">
      <c r="A148" s="49"/>
      <c r="B148" s="50"/>
      <c r="C148" s="51"/>
      <c r="D148" s="49"/>
      <c r="E148" s="52"/>
      <c r="F148" s="52"/>
      <c r="G148" s="52"/>
      <c r="H148" s="52"/>
      <c r="I148" s="52"/>
    </row>
    <row r="149" spans="1:9" s="53" customFormat="1">
      <c r="A149" s="49"/>
      <c r="B149" s="50"/>
      <c r="C149" s="51"/>
      <c r="D149" s="49"/>
      <c r="E149" s="52"/>
      <c r="F149" s="52"/>
      <c r="G149" s="52"/>
      <c r="H149" s="52"/>
      <c r="I149" s="52"/>
    </row>
    <row r="150" spans="1:9" s="53" customFormat="1">
      <c r="A150" s="49"/>
      <c r="B150" s="50"/>
      <c r="C150" s="51"/>
      <c r="D150" s="49"/>
      <c r="E150" s="52"/>
      <c r="F150" s="52"/>
      <c r="G150" s="52"/>
      <c r="H150" s="52"/>
      <c r="I150" s="52"/>
    </row>
    <row r="151" spans="1:9" s="53" customFormat="1">
      <c r="A151" s="49"/>
      <c r="B151" s="50"/>
      <c r="C151" s="51"/>
      <c r="D151" s="49"/>
      <c r="E151" s="52"/>
      <c r="F151" s="52"/>
      <c r="G151" s="52"/>
      <c r="H151" s="52"/>
      <c r="I151" s="52"/>
    </row>
    <row r="152" spans="1:9" s="53" customFormat="1">
      <c r="A152" s="49"/>
      <c r="B152" s="50"/>
      <c r="C152" s="51"/>
      <c r="D152" s="49"/>
      <c r="E152" s="52"/>
      <c r="F152" s="52"/>
      <c r="G152" s="52"/>
      <c r="H152" s="52"/>
      <c r="I152" s="52"/>
    </row>
    <row r="153" spans="1:9" s="53" customFormat="1">
      <c r="A153" s="49"/>
      <c r="B153" s="50"/>
      <c r="C153" s="51"/>
      <c r="D153" s="49"/>
      <c r="E153" s="52"/>
      <c r="F153" s="52"/>
      <c r="G153" s="52"/>
      <c r="H153" s="52"/>
      <c r="I153" s="52"/>
    </row>
    <row r="154" spans="1:9" s="53" customFormat="1">
      <c r="A154" s="49"/>
      <c r="B154" s="50"/>
      <c r="C154" s="51"/>
      <c r="D154" s="49"/>
      <c r="E154" s="52"/>
      <c r="F154" s="52"/>
      <c r="G154" s="52"/>
      <c r="H154" s="52"/>
      <c r="I154" s="52"/>
    </row>
    <row r="155" spans="1:9" s="53" customFormat="1">
      <c r="A155" s="49"/>
      <c r="B155" s="50"/>
      <c r="C155" s="51"/>
      <c r="D155" s="49"/>
      <c r="E155" s="52"/>
      <c r="F155" s="52"/>
      <c r="G155" s="52"/>
      <c r="H155" s="52"/>
      <c r="I155" s="52"/>
    </row>
    <row r="156" spans="1:9" s="53" customFormat="1">
      <c r="A156" s="49"/>
      <c r="B156" s="50"/>
      <c r="C156" s="51"/>
      <c r="D156" s="49"/>
      <c r="E156" s="52"/>
      <c r="F156" s="52"/>
      <c r="G156" s="52"/>
      <c r="H156" s="52"/>
      <c r="I156" s="52"/>
    </row>
    <row r="157" spans="1:9" s="53" customFormat="1">
      <c r="A157" s="49"/>
      <c r="B157" s="50"/>
      <c r="C157" s="51"/>
      <c r="D157" s="49"/>
      <c r="E157" s="52"/>
      <c r="F157" s="52"/>
      <c r="G157" s="52"/>
      <c r="H157" s="52"/>
      <c r="I157" s="52"/>
    </row>
    <row r="158" spans="1:9" s="53" customFormat="1">
      <c r="A158" s="49"/>
      <c r="B158" s="50"/>
      <c r="C158" s="51"/>
      <c r="D158" s="49"/>
      <c r="E158" s="52"/>
      <c r="F158" s="52"/>
      <c r="G158" s="52"/>
      <c r="H158" s="52"/>
      <c r="I158" s="52"/>
    </row>
    <row r="159" spans="1:9" s="53" customFormat="1">
      <c r="A159" s="49"/>
      <c r="B159" s="50"/>
      <c r="C159" s="51"/>
      <c r="D159" s="49"/>
      <c r="E159" s="52"/>
      <c r="F159" s="52"/>
      <c r="G159" s="52"/>
      <c r="H159" s="52"/>
      <c r="I159" s="52"/>
    </row>
    <row r="160" spans="1:9" s="53" customFormat="1">
      <c r="A160" s="49"/>
      <c r="B160" s="50"/>
      <c r="C160" s="51"/>
      <c r="D160" s="49"/>
      <c r="E160" s="52"/>
      <c r="F160" s="52"/>
      <c r="G160" s="52"/>
      <c r="H160" s="52"/>
      <c r="I160" s="52"/>
    </row>
    <row r="161" spans="1:9" s="53" customFormat="1">
      <c r="A161" s="49"/>
      <c r="B161" s="50"/>
      <c r="C161" s="51"/>
      <c r="D161" s="49"/>
      <c r="E161" s="52"/>
      <c r="F161" s="52"/>
      <c r="G161" s="52"/>
      <c r="H161" s="52"/>
      <c r="I161" s="52"/>
    </row>
    <row r="162" spans="1:9" s="53" customFormat="1">
      <c r="A162" s="49"/>
      <c r="B162" s="50"/>
      <c r="C162" s="51"/>
      <c r="D162" s="49"/>
      <c r="E162" s="52"/>
      <c r="F162" s="52"/>
      <c r="G162" s="52"/>
      <c r="H162" s="52"/>
      <c r="I162" s="52"/>
    </row>
    <row r="163" spans="1:9" s="53" customFormat="1">
      <c r="A163" s="49"/>
      <c r="B163" s="50"/>
      <c r="C163" s="51"/>
      <c r="D163" s="49"/>
      <c r="E163" s="52"/>
      <c r="F163" s="52"/>
      <c r="G163" s="52"/>
      <c r="H163" s="52"/>
      <c r="I163" s="52"/>
    </row>
    <row r="164" spans="1:9" s="53" customFormat="1">
      <c r="A164" s="49"/>
      <c r="B164" s="50"/>
      <c r="C164" s="51"/>
      <c r="D164" s="49"/>
      <c r="E164" s="52"/>
      <c r="F164" s="52"/>
      <c r="G164" s="52"/>
      <c r="H164" s="52"/>
      <c r="I164" s="52"/>
    </row>
    <row r="165" spans="1:9" s="53" customFormat="1">
      <c r="A165" s="49"/>
      <c r="B165" s="50"/>
      <c r="C165" s="51"/>
      <c r="D165" s="49"/>
      <c r="E165" s="52"/>
      <c r="F165" s="52"/>
      <c r="G165" s="52"/>
      <c r="H165" s="52"/>
      <c r="I165" s="52"/>
    </row>
    <row r="166" spans="1:9" s="53" customFormat="1">
      <c r="A166" s="49"/>
      <c r="B166" s="50"/>
      <c r="C166" s="51"/>
      <c r="D166" s="49"/>
      <c r="E166" s="52"/>
      <c r="F166" s="52"/>
      <c r="G166" s="52"/>
      <c r="H166" s="52"/>
      <c r="I166" s="52"/>
    </row>
    <row r="167" spans="1:9" s="53" customFormat="1">
      <c r="A167" s="49"/>
      <c r="B167" s="50"/>
      <c r="C167" s="51"/>
      <c r="D167" s="49"/>
      <c r="E167" s="52"/>
      <c r="F167" s="52"/>
      <c r="G167" s="52"/>
      <c r="H167" s="52"/>
      <c r="I167" s="52"/>
    </row>
    <row r="168" spans="1:9" s="53" customFormat="1">
      <c r="A168" s="49"/>
      <c r="B168" s="50"/>
      <c r="C168" s="51"/>
      <c r="D168" s="49"/>
      <c r="E168" s="52"/>
      <c r="F168" s="52"/>
      <c r="G168" s="52"/>
      <c r="H168" s="52"/>
      <c r="I168" s="52"/>
    </row>
    <row r="169" spans="1:9" s="53" customFormat="1">
      <c r="A169" s="49"/>
      <c r="B169" s="50"/>
      <c r="C169" s="51"/>
      <c r="D169" s="49"/>
      <c r="E169" s="52"/>
      <c r="F169" s="52"/>
      <c r="G169" s="52"/>
      <c r="H169" s="52"/>
      <c r="I169" s="52"/>
    </row>
    <row r="170" spans="1:9" s="53" customFormat="1">
      <c r="A170" s="49"/>
      <c r="B170" s="50"/>
      <c r="C170" s="51"/>
      <c r="D170" s="49"/>
      <c r="E170" s="52"/>
      <c r="F170" s="52"/>
      <c r="G170" s="52"/>
      <c r="H170" s="52"/>
      <c r="I170" s="52"/>
    </row>
    <row r="171" spans="1:9" s="53" customFormat="1">
      <c r="A171" s="49"/>
      <c r="B171" s="50"/>
      <c r="C171" s="51"/>
      <c r="D171" s="49"/>
      <c r="E171" s="52"/>
      <c r="F171" s="52"/>
      <c r="G171" s="52"/>
      <c r="H171" s="52"/>
      <c r="I171" s="52"/>
    </row>
    <row r="172" spans="1:9" s="53" customFormat="1">
      <c r="A172" s="49"/>
      <c r="B172" s="50"/>
      <c r="C172" s="51"/>
      <c r="D172" s="49"/>
      <c r="E172" s="52"/>
      <c r="F172" s="52"/>
      <c r="G172" s="52"/>
      <c r="H172" s="52"/>
      <c r="I172" s="52"/>
    </row>
    <row r="173" spans="1:9" s="53" customFormat="1">
      <c r="A173" s="49"/>
      <c r="B173" s="50"/>
      <c r="C173" s="51"/>
      <c r="D173" s="49"/>
      <c r="E173" s="52"/>
      <c r="F173" s="52"/>
      <c r="G173" s="52"/>
      <c r="H173" s="52"/>
      <c r="I173" s="52"/>
    </row>
    <row r="174" spans="1:9" s="53" customFormat="1">
      <c r="A174" s="49"/>
      <c r="B174" s="50"/>
      <c r="C174" s="51"/>
      <c r="D174" s="49"/>
      <c r="E174" s="52"/>
      <c r="F174" s="52"/>
      <c r="G174" s="52"/>
      <c r="H174" s="52"/>
      <c r="I174" s="52"/>
    </row>
    <row r="175" spans="1:9" s="53" customFormat="1">
      <c r="A175" s="49"/>
      <c r="B175" s="50"/>
      <c r="C175" s="51"/>
      <c r="D175" s="49"/>
      <c r="E175" s="52"/>
      <c r="F175" s="52"/>
      <c r="G175" s="52"/>
      <c r="H175" s="52"/>
      <c r="I175" s="52"/>
    </row>
    <row r="176" spans="1:9" s="53" customFormat="1">
      <c r="A176" s="49"/>
      <c r="B176" s="50"/>
      <c r="C176" s="51"/>
      <c r="D176" s="49"/>
      <c r="E176" s="52"/>
      <c r="F176" s="52"/>
      <c r="G176" s="52"/>
      <c r="H176" s="52"/>
      <c r="I176" s="52"/>
    </row>
    <row r="177" spans="1:9" s="53" customFormat="1">
      <c r="A177" s="49"/>
      <c r="B177" s="50"/>
      <c r="C177" s="51"/>
      <c r="D177" s="49"/>
      <c r="E177" s="52"/>
      <c r="F177" s="52"/>
      <c r="G177" s="52"/>
      <c r="H177" s="52"/>
      <c r="I177" s="52"/>
    </row>
    <row r="178" spans="1:9" s="53" customFormat="1">
      <c r="A178" s="49"/>
      <c r="B178" s="50"/>
      <c r="C178" s="51"/>
      <c r="D178" s="49"/>
      <c r="E178" s="52"/>
      <c r="F178" s="52"/>
      <c r="G178" s="52"/>
      <c r="H178" s="52"/>
      <c r="I178" s="52"/>
    </row>
    <row r="179" spans="1:9" s="53" customFormat="1">
      <c r="A179" s="49"/>
      <c r="B179" s="50"/>
      <c r="C179" s="51"/>
      <c r="D179" s="49"/>
      <c r="E179" s="52"/>
      <c r="F179" s="52"/>
      <c r="G179" s="52"/>
      <c r="H179" s="52"/>
      <c r="I179" s="52"/>
    </row>
    <row r="180" spans="1:9" s="53" customFormat="1">
      <c r="A180" s="49"/>
      <c r="B180" s="50"/>
      <c r="C180" s="51"/>
      <c r="D180" s="49"/>
      <c r="E180" s="52"/>
      <c r="F180" s="52"/>
      <c r="G180" s="52"/>
      <c r="H180" s="52"/>
      <c r="I180" s="52"/>
    </row>
    <row r="181" spans="1:9" s="53" customFormat="1">
      <c r="A181" s="49"/>
      <c r="B181" s="50"/>
      <c r="C181" s="51"/>
      <c r="D181" s="49"/>
      <c r="E181" s="52"/>
      <c r="F181" s="52"/>
      <c r="G181" s="52"/>
      <c r="H181" s="52"/>
      <c r="I181" s="52"/>
    </row>
    <row r="182" spans="1:9" s="53" customFormat="1">
      <c r="A182" s="49"/>
      <c r="B182" s="50"/>
      <c r="C182" s="51"/>
      <c r="D182" s="49"/>
      <c r="E182" s="52"/>
      <c r="F182" s="52"/>
      <c r="G182" s="52"/>
      <c r="H182" s="52"/>
      <c r="I182" s="52"/>
    </row>
    <row r="183" spans="1:9" s="53" customFormat="1">
      <c r="A183" s="49"/>
      <c r="B183" s="50"/>
      <c r="C183" s="51"/>
      <c r="D183" s="49"/>
      <c r="E183" s="52"/>
      <c r="F183" s="52"/>
      <c r="G183" s="52"/>
      <c r="H183" s="52"/>
      <c r="I183" s="52"/>
    </row>
    <row r="184" spans="1:9" s="53" customFormat="1">
      <c r="A184" s="49"/>
      <c r="B184" s="50"/>
      <c r="C184" s="51"/>
      <c r="D184" s="49"/>
      <c r="E184" s="52"/>
      <c r="F184" s="52"/>
      <c r="G184" s="52"/>
      <c r="H184" s="52"/>
      <c r="I184" s="52"/>
    </row>
    <row r="185" spans="1:9" s="53" customFormat="1">
      <c r="A185" s="49"/>
      <c r="B185" s="50"/>
      <c r="C185" s="51"/>
      <c r="D185" s="49"/>
      <c r="E185" s="52"/>
      <c r="F185" s="52"/>
      <c r="G185" s="52"/>
      <c r="H185" s="52"/>
      <c r="I185" s="52"/>
    </row>
    <row r="186" spans="1:9" s="53" customFormat="1">
      <c r="A186" s="49"/>
      <c r="B186" s="50"/>
      <c r="C186" s="51"/>
      <c r="D186" s="49"/>
      <c r="E186" s="52"/>
      <c r="F186" s="52"/>
      <c r="G186" s="52"/>
      <c r="H186" s="52"/>
      <c r="I186" s="52"/>
    </row>
    <row r="187" spans="1:9" s="53" customFormat="1">
      <c r="A187" s="49"/>
      <c r="B187" s="50"/>
      <c r="C187" s="51"/>
      <c r="D187" s="49"/>
      <c r="E187" s="52"/>
      <c r="F187" s="52"/>
      <c r="G187" s="52"/>
      <c r="H187" s="52"/>
      <c r="I187" s="52"/>
    </row>
    <row r="188" spans="1:9" s="53" customFormat="1">
      <c r="A188" s="49"/>
      <c r="B188" s="50"/>
      <c r="C188" s="51"/>
      <c r="D188" s="49"/>
      <c r="E188" s="52"/>
      <c r="F188" s="52"/>
      <c r="G188" s="52"/>
      <c r="H188" s="52"/>
      <c r="I188" s="52"/>
    </row>
    <row r="189" spans="1:9" s="53" customFormat="1">
      <c r="A189" s="49"/>
      <c r="B189" s="50"/>
      <c r="C189" s="51"/>
      <c r="D189" s="49"/>
      <c r="E189" s="52"/>
      <c r="F189" s="52"/>
      <c r="G189" s="52"/>
      <c r="H189" s="52"/>
      <c r="I189" s="52"/>
    </row>
    <row r="190" spans="1:9" s="53" customFormat="1">
      <c r="A190" s="49"/>
      <c r="B190" s="50"/>
      <c r="C190" s="51"/>
      <c r="D190" s="49"/>
      <c r="E190" s="52"/>
      <c r="F190" s="52"/>
      <c r="G190" s="52"/>
      <c r="H190" s="52"/>
      <c r="I190" s="52"/>
    </row>
    <row r="191" spans="1:9" s="53" customFormat="1">
      <c r="A191" s="49"/>
      <c r="B191" s="50"/>
      <c r="C191" s="51"/>
      <c r="D191" s="49"/>
      <c r="E191" s="52"/>
      <c r="F191" s="52"/>
      <c r="G191" s="52"/>
      <c r="H191" s="52"/>
      <c r="I191" s="52"/>
    </row>
    <row r="192" spans="1:9" s="53" customFormat="1">
      <c r="A192" s="49"/>
      <c r="B192" s="50"/>
      <c r="C192" s="51"/>
      <c r="D192" s="49"/>
      <c r="E192" s="52"/>
      <c r="F192" s="52"/>
      <c r="G192" s="52"/>
      <c r="H192" s="52"/>
      <c r="I192" s="52"/>
    </row>
    <row r="193" spans="1:9" s="53" customFormat="1">
      <c r="A193" s="49"/>
      <c r="B193" s="50"/>
      <c r="C193" s="51"/>
      <c r="D193" s="49"/>
      <c r="E193" s="52"/>
      <c r="F193" s="52"/>
      <c r="G193" s="52"/>
      <c r="H193" s="52"/>
      <c r="I193" s="52"/>
    </row>
    <row r="194" spans="1:9" s="53" customFormat="1">
      <c r="A194" s="49"/>
      <c r="B194" s="50"/>
      <c r="C194" s="51"/>
      <c r="D194" s="49"/>
      <c r="E194" s="52"/>
      <c r="F194" s="52"/>
      <c r="G194" s="52"/>
      <c r="H194" s="52"/>
      <c r="I194" s="52"/>
    </row>
    <row r="195" spans="1:9" s="53" customFormat="1">
      <c r="A195" s="49"/>
      <c r="B195" s="50"/>
      <c r="C195" s="51"/>
      <c r="D195" s="49"/>
      <c r="E195" s="52"/>
      <c r="F195" s="52"/>
      <c r="G195" s="52"/>
      <c r="H195" s="52"/>
      <c r="I195" s="52"/>
    </row>
    <row r="196" spans="1:9" s="53" customFormat="1">
      <c r="A196" s="49"/>
      <c r="B196" s="50"/>
      <c r="C196" s="51"/>
      <c r="D196" s="49"/>
      <c r="E196" s="52"/>
      <c r="F196" s="52"/>
      <c r="G196" s="52"/>
      <c r="H196" s="52"/>
      <c r="I196" s="52"/>
    </row>
    <row r="197" spans="1:9" s="53" customFormat="1">
      <c r="A197" s="49"/>
      <c r="B197" s="50"/>
      <c r="C197" s="51"/>
      <c r="D197" s="49"/>
      <c r="E197" s="52"/>
      <c r="F197" s="52"/>
      <c r="G197" s="52"/>
      <c r="H197" s="52"/>
      <c r="I197" s="52"/>
    </row>
    <row r="198" spans="1:9" s="53" customFormat="1">
      <c r="A198" s="49"/>
      <c r="B198" s="50"/>
      <c r="C198" s="51"/>
      <c r="D198" s="49"/>
      <c r="E198" s="52"/>
      <c r="F198" s="52"/>
      <c r="G198" s="52"/>
      <c r="H198" s="52"/>
      <c r="I198" s="52"/>
    </row>
    <row r="199" spans="1:9" s="53" customFormat="1">
      <c r="A199" s="49"/>
      <c r="B199" s="50"/>
      <c r="C199" s="51"/>
      <c r="D199" s="49"/>
      <c r="E199" s="52"/>
      <c r="F199" s="52"/>
      <c r="G199" s="52"/>
      <c r="H199" s="52"/>
      <c r="I199" s="52"/>
    </row>
    <row r="200" spans="1:9" s="53" customFormat="1">
      <c r="A200" s="49"/>
      <c r="B200" s="50"/>
      <c r="C200" s="51"/>
      <c r="D200" s="49"/>
      <c r="E200" s="52"/>
      <c r="F200" s="52"/>
      <c r="G200" s="52"/>
      <c r="H200" s="52"/>
      <c r="I200" s="52"/>
    </row>
    <row r="201" spans="1:9" s="53" customFormat="1">
      <c r="A201" s="49"/>
      <c r="B201" s="50"/>
      <c r="C201" s="51"/>
      <c r="D201" s="49"/>
      <c r="E201" s="52"/>
      <c r="F201" s="52"/>
      <c r="G201" s="52"/>
      <c r="H201" s="52"/>
      <c r="I201" s="52"/>
    </row>
    <row r="202" spans="1:9" s="53" customFormat="1">
      <c r="A202" s="49"/>
      <c r="B202" s="50"/>
      <c r="C202" s="51"/>
      <c r="D202" s="49"/>
      <c r="E202" s="52"/>
      <c r="F202" s="52"/>
      <c r="G202" s="52"/>
      <c r="H202" s="52"/>
      <c r="I202" s="52"/>
    </row>
    <row r="203" spans="1:9" s="53" customFormat="1">
      <c r="A203" s="49"/>
      <c r="B203" s="50"/>
      <c r="C203" s="51"/>
      <c r="D203" s="49"/>
      <c r="E203" s="52"/>
      <c r="F203" s="52"/>
      <c r="G203" s="52"/>
      <c r="H203" s="52"/>
      <c r="I203" s="52"/>
    </row>
    <row r="204" spans="1:9" s="53" customFormat="1">
      <c r="A204" s="49"/>
      <c r="B204" s="50"/>
      <c r="C204" s="51"/>
      <c r="D204" s="49"/>
      <c r="E204" s="52"/>
      <c r="F204" s="52"/>
      <c r="G204" s="52"/>
      <c r="H204" s="52"/>
      <c r="I204" s="52"/>
    </row>
    <row r="205" spans="1:9" s="53" customFormat="1">
      <c r="A205" s="49"/>
      <c r="B205" s="50"/>
      <c r="C205" s="51"/>
      <c r="D205" s="49"/>
      <c r="E205" s="52"/>
      <c r="F205" s="52"/>
      <c r="G205" s="52"/>
      <c r="H205" s="52"/>
      <c r="I205" s="52"/>
    </row>
    <row r="206" spans="1:9" s="53" customFormat="1">
      <c r="A206" s="49"/>
      <c r="B206" s="50"/>
      <c r="C206" s="51"/>
      <c r="D206" s="49"/>
      <c r="E206" s="52"/>
      <c r="F206" s="52"/>
      <c r="G206" s="52"/>
      <c r="H206" s="52"/>
      <c r="I206" s="52"/>
    </row>
    <row r="207" spans="1:9" s="53" customFormat="1">
      <c r="A207" s="49"/>
      <c r="B207" s="50"/>
      <c r="C207" s="51"/>
      <c r="D207" s="49"/>
      <c r="E207" s="52"/>
      <c r="F207" s="52"/>
      <c r="G207" s="52"/>
      <c r="H207" s="52"/>
      <c r="I207" s="52"/>
    </row>
    <row r="208" spans="1:9" s="53" customFormat="1">
      <c r="A208" s="49"/>
      <c r="B208" s="50"/>
      <c r="C208" s="51"/>
      <c r="D208" s="49"/>
      <c r="E208" s="52"/>
      <c r="F208" s="52"/>
      <c r="G208" s="52"/>
      <c r="H208" s="52"/>
      <c r="I208" s="52"/>
    </row>
    <row r="209" spans="1:9" s="53" customFormat="1">
      <c r="A209" s="49"/>
      <c r="B209" s="50"/>
      <c r="C209" s="51"/>
      <c r="D209" s="49"/>
      <c r="E209" s="52"/>
      <c r="F209" s="52"/>
      <c r="G209" s="52"/>
      <c r="H209" s="52"/>
      <c r="I209" s="52"/>
    </row>
    <row r="210" spans="1:9" s="53" customFormat="1">
      <c r="A210" s="49"/>
      <c r="B210" s="50"/>
      <c r="C210" s="51"/>
      <c r="D210" s="49"/>
      <c r="E210" s="52"/>
      <c r="F210" s="52"/>
      <c r="G210" s="52"/>
      <c r="H210" s="52"/>
      <c r="I210" s="52"/>
    </row>
    <row r="211" spans="1:9" s="53" customFormat="1">
      <c r="A211" s="49"/>
      <c r="B211" s="50"/>
      <c r="C211" s="51"/>
      <c r="D211" s="49"/>
      <c r="E211" s="52"/>
      <c r="F211" s="52"/>
      <c r="G211" s="52"/>
      <c r="H211" s="52"/>
      <c r="I211" s="52"/>
    </row>
    <row r="212" spans="1:9" s="53" customFormat="1">
      <c r="A212" s="49"/>
      <c r="B212" s="50"/>
      <c r="C212" s="51"/>
      <c r="D212" s="49"/>
      <c r="E212" s="52"/>
      <c r="F212" s="52"/>
      <c r="G212" s="52"/>
      <c r="H212" s="52"/>
      <c r="I212" s="52"/>
    </row>
    <row r="213" spans="1:9" s="53" customFormat="1">
      <c r="A213" s="49"/>
      <c r="B213" s="50"/>
      <c r="C213" s="51"/>
      <c r="D213" s="49"/>
      <c r="E213" s="52"/>
      <c r="F213" s="52"/>
      <c r="G213" s="52"/>
      <c r="H213" s="52"/>
      <c r="I213" s="52"/>
    </row>
    <row r="214" spans="1:9" s="53" customFormat="1">
      <c r="A214" s="49"/>
      <c r="B214" s="50"/>
      <c r="C214" s="51"/>
      <c r="D214" s="49"/>
      <c r="E214" s="52"/>
      <c r="F214" s="52"/>
      <c r="G214" s="52"/>
      <c r="H214" s="52"/>
      <c r="I214" s="52"/>
    </row>
    <row r="215" spans="1:9" s="53" customFormat="1">
      <c r="A215" s="49"/>
      <c r="B215" s="50"/>
      <c r="C215" s="51"/>
      <c r="D215" s="49"/>
      <c r="E215" s="52"/>
      <c r="F215" s="52"/>
      <c r="G215" s="52"/>
      <c r="H215" s="52"/>
      <c r="I215" s="52"/>
    </row>
    <row r="216" spans="1:9" s="53" customFormat="1">
      <c r="A216" s="49"/>
      <c r="B216" s="50"/>
      <c r="C216" s="51"/>
      <c r="D216" s="49"/>
      <c r="E216" s="52"/>
      <c r="F216" s="52"/>
      <c r="G216" s="52"/>
      <c r="H216" s="52"/>
      <c r="I216" s="52"/>
    </row>
    <row r="217" spans="1:9" s="53" customFormat="1">
      <c r="A217" s="49"/>
      <c r="B217" s="50"/>
      <c r="C217" s="51"/>
      <c r="D217" s="49"/>
      <c r="E217" s="52"/>
      <c r="F217" s="52"/>
      <c r="G217" s="52"/>
      <c r="H217" s="52"/>
      <c r="I217" s="52"/>
    </row>
    <row r="218" spans="1:9" s="53" customFormat="1">
      <c r="A218" s="49"/>
      <c r="B218" s="50"/>
      <c r="C218" s="51"/>
      <c r="D218" s="49"/>
      <c r="E218" s="52"/>
      <c r="F218" s="52"/>
      <c r="G218" s="52"/>
      <c r="H218" s="52"/>
      <c r="I218" s="52"/>
    </row>
    <row r="219" spans="1:9" s="53" customFormat="1">
      <c r="A219" s="49"/>
      <c r="B219" s="50"/>
      <c r="C219" s="51"/>
      <c r="D219" s="49"/>
      <c r="E219" s="52"/>
      <c r="F219" s="52"/>
      <c r="G219" s="52"/>
      <c r="H219" s="52"/>
      <c r="I219" s="52"/>
    </row>
    <row r="220" spans="1:9" s="53" customFormat="1">
      <c r="A220" s="49"/>
      <c r="B220" s="50"/>
      <c r="C220" s="51"/>
      <c r="D220" s="49"/>
      <c r="E220" s="52"/>
      <c r="F220" s="52"/>
      <c r="G220" s="52"/>
      <c r="H220" s="52"/>
      <c r="I220" s="52"/>
    </row>
    <row r="221" spans="1:9" s="53" customFormat="1">
      <c r="A221" s="49"/>
      <c r="B221" s="50"/>
      <c r="C221" s="51"/>
      <c r="D221" s="49"/>
      <c r="E221" s="52"/>
      <c r="F221" s="52"/>
      <c r="G221" s="52"/>
      <c r="H221" s="52"/>
      <c r="I221" s="52"/>
    </row>
    <row r="222" spans="1:9" s="53" customFormat="1">
      <c r="A222" s="49"/>
      <c r="B222" s="50"/>
      <c r="C222" s="51"/>
      <c r="D222" s="49"/>
      <c r="E222" s="52"/>
      <c r="F222" s="52"/>
      <c r="G222" s="52"/>
      <c r="H222" s="52"/>
      <c r="I222" s="52"/>
    </row>
    <row r="223" spans="1:9" s="53" customFormat="1">
      <c r="A223" s="49"/>
      <c r="B223" s="50"/>
      <c r="C223" s="51"/>
      <c r="D223" s="49"/>
      <c r="E223" s="52"/>
      <c r="F223" s="52"/>
      <c r="G223" s="52"/>
      <c r="H223" s="52"/>
      <c r="I223" s="52"/>
    </row>
    <row r="224" spans="1:9" s="53" customFormat="1">
      <c r="A224" s="49"/>
      <c r="B224" s="50"/>
      <c r="C224" s="51"/>
      <c r="D224" s="49"/>
      <c r="E224" s="52"/>
      <c r="F224" s="52"/>
      <c r="G224" s="52"/>
      <c r="H224" s="52"/>
      <c r="I224" s="52"/>
    </row>
    <row r="225" spans="1:9" s="53" customFormat="1">
      <c r="A225" s="49"/>
      <c r="B225" s="50"/>
      <c r="C225" s="51"/>
      <c r="D225" s="49"/>
      <c r="E225" s="52"/>
      <c r="F225" s="52"/>
      <c r="G225" s="52"/>
      <c r="H225" s="52"/>
      <c r="I225" s="52"/>
    </row>
    <row r="226" spans="1:9" s="53" customFormat="1">
      <c r="A226" s="49"/>
      <c r="B226" s="50"/>
      <c r="C226" s="51"/>
      <c r="D226" s="49"/>
      <c r="E226" s="52"/>
      <c r="F226" s="52"/>
      <c r="G226" s="52"/>
      <c r="H226" s="52"/>
      <c r="I226" s="52"/>
    </row>
    <row r="227" spans="1:9" s="53" customFormat="1">
      <c r="A227" s="49"/>
      <c r="B227" s="50"/>
      <c r="C227" s="51"/>
      <c r="D227" s="49"/>
      <c r="E227" s="52"/>
      <c r="F227" s="52"/>
      <c r="G227" s="52"/>
      <c r="H227" s="52"/>
      <c r="I227" s="52"/>
    </row>
    <row r="228" spans="1:9" s="53" customFormat="1">
      <c r="A228" s="49"/>
      <c r="B228" s="50"/>
      <c r="C228" s="51"/>
      <c r="D228" s="49"/>
      <c r="E228" s="52"/>
      <c r="F228" s="52"/>
      <c r="G228" s="52"/>
      <c r="H228" s="52"/>
      <c r="I228" s="52"/>
    </row>
    <row r="229" spans="1:9" s="53" customFormat="1">
      <c r="A229" s="49"/>
      <c r="B229" s="50"/>
      <c r="C229" s="51"/>
      <c r="D229" s="49"/>
      <c r="E229" s="52"/>
      <c r="F229" s="52"/>
      <c r="G229" s="52"/>
      <c r="H229" s="52"/>
      <c r="I229" s="52"/>
    </row>
    <row r="230" spans="1:9" s="53" customFormat="1">
      <c r="A230" s="49"/>
      <c r="B230" s="50"/>
      <c r="C230" s="51"/>
      <c r="D230" s="49"/>
      <c r="E230" s="52"/>
      <c r="F230" s="52"/>
      <c r="G230" s="52"/>
      <c r="H230" s="52"/>
      <c r="I230" s="52"/>
    </row>
    <row r="231" spans="1:9" s="53" customFormat="1">
      <c r="A231" s="49"/>
      <c r="B231" s="50"/>
      <c r="C231" s="51"/>
      <c r="D231" s="49"/>
      <c r="E231" s="52"/>
      <c r="F231" s="52"/>
      <c r="G231" s="52"/>
      <c r="H231" s="52"/>
      <c r="I231" s="52"/>
    </row>
    <row r="232" spans="1:9" s="53" customFormat="1">
      <c r="A232" s="49"/>
      <c r="B232" s="50"/>
      <c r="C232" s="51"/>
      <c r="D232" s="49"/>
      <c r="E232" s="52"/>
      <c r="F232" s="52"/>
      <c r="G232" s="52"/>
      <c r="H232" s="52"/>
      <c r="I232" s="52"/>
    </row>
    <row r="233" spans="1:9" s="53" customFormat="1">
      <c r="A233" s="49"/>
      <c r="B233" s="50"/>
      <c r="C233" s="51"/>
      <c r="D233" s="49"/>
      <c r="E233" s="52"/>
      <c r="F233" s="52"/>
      <c r="G233" s="52"/>
      <c r="H233" s="52"/>
      <c r="I233" s="52"/>
    </row>
    <row r="234" spans="1:9" s="53" customFormat="1">
      <c r="A234" s="49"/>
      <c r="B234" s="50"/>
      <c r="C234" s="51"/>
      <c r="D234" s="49"/>
      <c r="E234" s="52"/>
      <c r="F234" s="52"/>
      <c r="G234" s="52"/>
      <c r="H234" s="52"/>
      <c r="I234" s="52"/>
    </row>
    <row r="235" spans="1:9" s="53" customFormat="1">
      <c r="A235" s="49"/>
      <c r="B235" s="50"/>
      <c r="C235" s="51"/>
      <c r="D235" s="49"/>
      <c r="E235" s="52"/>
      <c r="F235" s="52"/>
      <c r="G235" s="52"/>
      <c r="H235" s="52"/>
      <c r="I235" s="52"/>
    </row>
    <row r="236" spans="1:9" s="53" customFormat="1">
      <c r="A236" s="49"/>
      <c r="B236" s="50"/>
      <c r="C236" s="51"/>
      <c r="D236" s="49"/>
      <c r="E236" s="52"/>
      <c r="F236" s="52"/>
      <c r="G236" s="52"/>
      <c r="H236" s="52"/>
      <c r="I236" s="52"/>
    </row>
    <row r="237" spans="1:9" s="53" customFormat="1">
      <c r="A237" s="49"/>
      <c r="B237" s="50"/>
      <c r="C237" s="51"/>
      <c r="D237" s="49"/>
      <c r="E237" s="52"/>
      <c r="F237" s="52"/>
      <c r="G237" s="52"/>
      <c r="H237" s="52"/>
      <c r="I237" s="52"/>
    </row>
    <row r="238" spans="1:9" s="53" customFormat="1">
      <c r="A238" s="49"/>
      <c r="B238" s="50"/>
      <c r="C238" s="51"/>
      <c r="D238" s="49"/>
      <c r="E238" s="52"/>
      <c r="F238" s="52"/>
      <c r="G238" s="52"/>
      <c r="H238" s="52"/>
      <c r="I238" s="52"/>
    </row>
    <row r="239" spans="1:9" s="53" customFormat="1">
      <c r="A239" s="49"/>
      <c r="B239" s="50"/>
      <c r="C239" s="51"/>
      <c r="D239" s="49"/>
      <c r="E239" s="52"/>
      <c r="F239" s="52"/>
      <c r="G239" s="52"/>
      <c r="H239" s="52"/>
      <c r="I239" s="52"/>
    </row>
    <row r="240" spans="1:9" s="53" customFormat="1">
      <c r="A240" s="49"/>
      <c r="B240" s="50"/>
      <c r="C240" s="51"/>
      <c r="D240" s="49"/>
      <c r="E240" s="52"/>
      <c r="F240" s="52"/>
      <c r="G240" s="52"/>
      <c r="H240" s="52"/>
      <c r="I240" s="52"/>
    </row>
    <row r="241" spans="1:9" s="53" customFormat="1">
      <c r="A241" s="49"/>
      <c r="B241" s="50"/>
      <c r="C241" s="51"/>
      <c r="D241" s="49"/>
      <c r="E241" s="52"/>
      <c r="F241" s="52"/>
      <c r="G241" s="52"/>
      <c r="H241" s="52"/>
      <c r="I241" s="52"/>
    </row>
    <row r="242" spans="1:9" s="53" customFormat="1">
      <c r="A242" s="49"/>
      <c r="B242" s="50"/>
      <c r="C242" s="51"/>
      <c r="D242" s="49"/>
      <c r="E242" s="52"/>
      <c r="F242" s="52"/>
      <c r="G242" s="52"/>
      <c r="H242" s="52"/>
      <c r="I242" s="52"/>
    </row>
    <row r="243" spans="1:9" s="53" customFormat="1">
      <c r="A243" s="49"/>
      <c r="B243" s="50"/>
      <c r="C243" s="51"/>
      <c r="D243" s="49"/>
      <c r="E243" s="52"/>
      <c r="F243" s="52"/>
      <c r="G243" s="52"/>
      <c r="H243" s="52"/>
      <c r="I243" s="52"/>
    </row>
    <row r="244" spans="1:9" s="53" customFormat="1">
      <c r="A244" s="49"/>
      <c r="B244" s="50"/>
      <c r="C244" s="51"/>
      <c r="D244" s="49"/>
      <c r="E244" s="52"/>
      <c r="F244" s="52"/>
      <c r="G244" s="52"/>
      <c r="H244" s="52"/>
      <c r="I244" s="52"/>
    </row>
    <row r="245" spans="1:9" s="53" customFormat="1">
      <c r="A245" s="49"/>
      <c r="B245" s="50"/>
      <c r="C245" s="51"/>
      <c r="D245" s="49"/>
      <c r="E245" s="52"/>
      <c r="F245" s="52"/>
      <c r="G245" s="52"/>
      <c r="H245" s="52"/>
      <c r="I245" s="52"/>
    </row>
    <row r="246" spans="1:9" s="53" customFormat="1">
      <c r="A246" s="49"/>
      <c r="B246" s="50"/>
      <c r="C246" s="51"/>
      <c r="D246" s="49"/>
      <c r="E246" s="52"/>
      <c r="F246" s="52"/>
      <c r="G246" s="52"/>
      <c r="H246" s="52"/>
      <c r="I246" s="52"/>
    </row>
    <row r="247" spans="1:9" s="53" customFormat="1">
      <c r="A247" s="49"/>
      <c r="B247" s="50"/>
      <c r="C247" s="51"/>
      <c r="D247" s="49"/>
      <c r="E247" s="52"/>
      <c r="F247" s="52"/>
      <c r="G247" s="52"/>
      <c r="H247" s="52"/>
      <c r="I247" s="52"/>
    </row>
    <row r="248" spans="1:9" s="53" customFormat="1">
      <c r="A248" s="49"/>
      <c r="B248" s="50"/>
      <c r="C248" s="51"/>
      <c r="D248" s="49"/>
      <c r="E248" s="52"/>
      <c r="F248" s="52"/>
      <c r="G248" s="52"/>
      <c r="H248" s="52"/>
      <c r="I248" s="52"/>
    </row>
    <row r="249" spans="1:9" s="53" customFormat="1">
      <c r="A249" s="49"/>
      <c r="B249" s="50"/>
      <c r="C249" s="51"/>
      <c r="D249" s="49"/>
      <c r="E249" s="52"/>
      <c r="F249" s="52"/>
      <c r="G249" s="52"/>
      <c r="H249" s="52"/>
      <c r="I249" s="52"/>
    </row>
    <row r="250" spans="1:9" s="53" customFormat="1">
      <c r="A250" s="49"/>
      <c r="B250" s="50"/>
      <c r="C250" s="51"/>
      <c r="D250" s="49"/>
      <c r="E250" s="52"/>
      <c r="F250" s="52"/>
      <c r="G250" s="52"/>
      <c r="H250" s="52"/>
      <c r="I250" s="52"/>
    </row>
    <row r="251" spans="1:9" s="53" customFormat="1">
      <c r="A251" s="49"/>
      <c r="B251" s="50"/>
      <c r="C251" s="51"/>
      <c r="D251" s="49"/>
      <c r="E251" s="52"/>
      <c r="F251" s="52"/>
      <c r="G251" s="52"/>
      <c r="H251" s="52"/>
      <c r="I251" s="52"/>
    </row>
    <row r="252" spans="1:9" s="53" customFormat="1">
      <c r="A252" s="49"/>
      <c r="B252" s="50"/>
      <c r="C252" s="51"/>
      <c r="D252" s="49"/>
      <c r="E252" s="52"/>
      <c r="F252" s="52"/>
      <c r="G252" s="52"/>
      <c r="H252" s="52"/>
      <c r="I252" s="52"/>
    </row>
    <row r="253" spans="1:9" s="53" customFormat="1">
      <c r="A253" s="49"/>
      <c r="B253" s="50"/>
      <c r="C253" s="51"/>
      <c r="D253" s="49"/>
      <c r="E253" s="52"/>
      <c r="F253" s="52"/>
      <c r="G253" s="52"/>
      <c r="H253" s="52"/>
      <c r="I253" s="52"/>
    </row>
    <row r="254" spans="1:9" s="53" customFormat="1">
      <c r="A254" s="49"/>
      <c r="B254" s="50"/>
      <c r="C254" s="51"/>
      <c r="D254" s="49"/>
      <c r="E254" s="52"/>
      <c r="F254" s="52"/>
      <c r="G254" s="52"/>
      <c r="H254" s="52"/>
      <c r="I254" s="52"/>
    </row>
    <row r="255" spans="1:9" s="53" customFormat="1">
      <c r="A255" s="49"/>
      <c r="B255" s="50"/>
      <c r="C255" s="51"/>
      <c r="D255" s="49"/>
      <c r="E255" s="52"/>
      <c r="F255" s="52"/>
      <c r="G255" s="52"/>
      <c r="H255" s="52"/>
      <c r="I255" s="52"/>
    </row>
    <row r="256" spans="1:9" s="53" customFormat="1">
      <c r="A256" s="49"/>
      <c r="B256" s="50"/>
      <c r="C256" s="51"/>
      <c r="D256" s="49"/>
      <c r="E256" s="52"/>
      <c r="F256" s="52"/>
      <c r="G256" s="52"/>
      <c r="H256" s="52"/>
      <c r="I256" s="52"/>
    </row>
    <row r="257" spans="1:9" s="53" customFormat="1">
      <c r="A257" s="49"/>
      <c r="B257" s="50"/>
      <c r="C257" s="51"/>
      <c r="D257" s="49"/>
      <c r="E257" s="52"/>
      <c r="F257" s="52"/>
      <c r="G257" s="52"/>
      <c r="H257" s="52"/>
      <c r="I257" s="52"/>
    </row>
    <row r="258" spans="1:9" s="53" customFormat="1">
      <c r="A258" s="49"/>
      <c r="B258" s="50"/>
      <c r="C258" s="51"/>
      <c r="D258" s="49"/>
      <c r="E258" s="52"/>
      <c r="F258" s="52"/>
      <c r="G258" s="52"/>
      <c r="H258" s="52"/>
      <c r="I258" s="52"/>
    </row>
    <row r="259" spans="1:9" s="53" customFormat="1">
      <c r="A259" s="49"/>
      <c r="B259" s="50"/>
      <c r="C259" s="51"/>
      <c r="D259" s="49"/>
      <c r="E259" s="52"/>
      <c r="F259" s="52"/>
      <c r="G259" s="52"/>
      <c r="H259" s="52"/>
      <c r="I259" s="52"/>
    </row>
    <row r="260" spans="1:9" s="53" customFormat="1">
      <c r="A260" s="49"/>
      <c r="B260" s="50"/>
      <c r="C260" s="51"/>
      <c r="D260" s="49"/>
      <c r="E260" s="52"/>
      <c r="F260" s="52"/>
      <c r="G260" s="52"/>
      <c r="H260" s="52"/>
      <c r="I260" s="52"/>
    </row>
    <row r="261" spans="1:9" s="53" customFormat="1">
      <c r="A261" s="49"/>
      <c r="B261" s="50"/>
      <c r="C261" s="51"/>
      <c r="D261" s="49"/>
      <c r="E261" s="52"/>
      <c r="F261" s="52"/>
      <c r="G261" s="52"/>
      <c r="H261" s="52"/>
      <c r="I261" s="52"/>
    </row>
    <row r="262" spans="1:9" s="53" customFormat="1">
      <c r="A262" s="49"/>
      <c r="B262" s="50"/>
      <c r="C262" s="51"/>
      <c r="D262" s="49"/>
      <c r="E262" s="52"/>
      <c r="F262" s="52"/>
      <c r="G262" s="52"/>
      <c r="H262" s="52"/>
      <c r="I262" s="52"/>
    </row>
    <row r="263" spans="1:9" s="53" customFormat="1">
      <c r="A263" s="49"/>
      <c r="B263" s="50"/>
      <c r="C263" s="51"/>
      <c r="D263" s="49"/>
      <c r="E263" s="52"/>
      <c r="F263" s="52"/>
      <c r="G263" s="52"/>
      <c r="H263" s="52"/>
      <c r="I263" s="52"/>
    </row>
    <row r="264" spans="1:9" s="53" customFormat="1">
      <c r="A264" s="49"/>
      <c r="B264" s="50"/>
      <c r="C264" s="51"/>
      <c r="D264" s="49"/>
      <c r="E264" s="52"/>
      <c r="F264" s="52"/>
      <c r="G264" s="52"/>
      <c r="H264" s="52"/>
      <c r="I264" s="52"/>
    </row>
    <row r="265" spans="1:9" s="53" customFormat="1">
      <c r="A265" s="49"/>
      <c r="B265" s="50"/>
      <c r="C265" s="51"/>
      <c r="D265" s="49"/>
      <c r="E265" s="52"/>
      <c r="F265" s="52"/>
      <c r="G265" s="52"/>
      <c r="H265" s="52"/>
      <c r="I265" s="52"/>
    </row>
    <row r="266" spans="1:9" s="53" customFormat="1">
      <c r="A266" s="49"/>
      <c r="B266" s="50"/>
      <c r="C266" s="51"/>
      <c r="D266" s="49"/>
      <c r="E266" s="52"/>
      <c r="F266" s="52"/>
      <c r="G266" s="52"/>
      <c r="H266" s="52"/>
      <c r="I266" s="52"/>
    </row>
    <row r="267" spans="1:9" s="53" customFormat="1">
      <c r="A267" s="49"/>
      <c r="B267" s="50"/>
      <c r="C267" s="51"/>
      <c r="D267" s="49"/>
      <c r="E267" s="52"/>
      <c r="F267" s="52"/>
      <c r="G267" s="52"/>
      <c r="H267" s="52"/>
      <c r="I267" s="52"/>
    </row>
    <row r="268" spans="1:9" s="53" customFormat="1">
      <c r="A268" s="49"/>
      <c r="B268" s="50"/>
      <c r="C268" s="51"/>
      <c r="D268" s="49"/>
      <c r="E268" s="52"/>
      <c r="F268" s="52"/>
      <c r="G268" s="52"/>
      <c r="H268" s="52"/>
      <c r="I268" s="52"/>
    </row>
    <row r="269" spans="1:9" s="53" customFormat="1">
      <c r="A269" s="49"/>
      <c r="B269" s="50"/>
      <c r="C269" s="51"/>
      <c r="D269" s="49"/>
      <c r="E269" s="52"/>
      <c r="F269" s="52"/>
      <c r="G269" s="52"/>
      <c r="H269" s="52"/>
      <c r="I269" s="52"/>
    </row>
    <row r="270" spans="1:9" s="53" customFormat="1">
      <c r="A270" s="49"/>
      <c r="B270" s="50"/>
      <c r="C270" s="51"/>
      <c r="D270" s="49"/>
      <c r="E270" s="52"/>
      <c r="F270" s="52"/>
      <c r="G270" s="52"/>
      <c r="H270" s="52"/>
      <c r="I270" s="52"/>
    </row>
    <row r="271" spans="1:9" s="53" customFormat="1">
      <c r="A271" s="49"/>
      <c r="B271" s="50"/>
      <c r="C271" s="51"/>
      <c r="D271" s="49"/>
      <c r="E271" s="52"/>
      <c r="F271" s="52"/>
      <c r="G271" s="52"/>
      <c r="H271" s="52"/>
      <c r="I271" s="52"/>
    </row>
    <row r="272" spans="1:9" s="53" customFormat="1">
      <c r="A272" s="49"/>
      <c r="B272" s="50"/>
      <c r="C272" s="51"/>
      <c r="D272" s="49"/>
      <c r="E272" s="52"/>
      <c r="F272" s="52"/>
      <c r="G272" s="52"/>
      <c r="H272" s="52"/>
      <c r="I272" s="52"/>
    </row>
    <row r="273" spans="1:9" s="53" customFormat="1">
      <c r="A273" s="49"/>
      <c r="B273" s="50"/>
      <c r="C273" s="51"/>
      <c r="D273" s="49"/>
      <c r="E273" s="52"/>
      <c r="F273" s="52"/>
      <c r="G273" s="52"/>
      <c r="H273" s="52"/>
      <c r="I273" s="52"/>
    </row>
    <row r="274" spans="1:9" s="53" customFormat="1">
      <c r="A274" s="49"/>
      <c r="B274" s="50"/>
      <c r="C274" s="51"/>
      <c r="D274" s="49"/>
      <c r="E274" s="52"/>
      <c r="F274" s="52"/>
      <c r="G274" s="52"/>
      <c r="H274" s="52"/>
      <c r="I274" s="52"/>
    </row>
    <row r="275" spans="1:9" s="53" customFormat="1">
      <c r="A275" s="49"/>
      <c r="B275" s="50"/>
      <c r="C275" s="51"/>
      <c r="D275" s="49"/>
      <c r="E275" s="52"/>
      <c r="F275" s="52"/>
      <c r="G275" s="52"/>
      <c r="H275" s="52"/>
      <c r="I275" s="52"/>
    </row>
    <row r="276" spans="1:9" s="53" customFormat="1">
      <c r="A276" s="49"/>
      <c r="B276" s="50"/>
      <c r="C276" s="51"/>
      <c r="D276" s="49"/>
      <c r="E276" s="52"/>
      <c r="F276" s="52"/>
      <c r="G276" s="52"/>
      <c r="H276" s="52"/>
      <c r="I276" s="52"/>
    </row>
    <row r="277" spans="1:9" s="53" customFormat="1">
      <c r="A277" s="49"/>
      <c r="B277" s="50"/>
      <c r="C277" s="51"/>
      <c r="D277" s="49"/>
      <c r="E277" s="52"/>
      <c r="F277" s="52"/>
      <c r="G277" s="52"/>
      <c r="H277" s="52"/>
      <c r="I277" s="52"/>
    </row>
    <row r="278" spans="1:9" s="53" customFormat="1">
      <c r="A278" s="49"/>
      <c r="B278" s="50"/>
      <c r="C278" s="51"/>
      <c r="D278" s="49"/>
      <c r="E278" s="52"/>
      <c r="F278" s="52"/>
      <c r="G278" s="52"/>
      <c r="H278" s="52"/>
      <c r="I278" s="52"/>
    </row>
    <row r="279" spans="1:9" s="53" customFormat="1">
      <c r="A279" s="49"/>
      <c r="B279" s="50"/>
      <c r="C279" s="51"/>
      <c r="D279" s="49"/>
      <c r="E279" s="52"/>
      <c r="F279" s="52"/>
      <c r="G279" s="52"/>
      <c r="H279" s="52"/>
      <c r="I279" s="52"/>
    </row>
    <row r="280" spans="1:9" s="53" customFormat="1">
      <c r="A280" s="49"/>
      <c r="B280" s="50"/>
      <c r="C280" s="51"/>
      <c r="D280" s="49"/>
      <c r="E280" s="52"/>
      <c r="F280" s="52"/>
      <c r="G280" s="52"/>
      <c r="H280" s="52"/>
      <c r="I280" s="52"/>
    </row>
    <row r="281" spans="1:9" s="53" customFormat="1">
      <c r="A281" s="49"/>
      <c r="B281" s="50"/>
      <c r="C281" s="51"/>
      <c r="D281" s="49"/>
      <c r="E281" s="52"/>
      <c r="F281" s="52"/>
      <c r="G281" s="52"/>
      <c r="H281" s="52"/>
      <c r="I281" s="52"/>
    </row>
    <row r="282" spans="1:9" s="53" customFormat="1">
      <c r="A282" s="49"/>
      <c r="B282" s="50"/>
      <c r="C282" s="51"/>
      <c r="D282" s="49"/>
      <c r="E282" s="52"/>
      <c r="F282" s="52"/>
      <c r="G282" s="52"/>
      <c r="H282" s="52"/>
      <c r="I282" s="52"/>
    </row>
    <row r="283" spans="1:9" s="53" customFormat="1">
      <c r="A283" s="49"/>
      <c r="B283" s="50"/>
      <c r="C283" s="51"/>
      <c r="D283" s="49"/>
      <c r="E283" s="52"/>
      <c r="F283" s="52"/>
      <c r="G283" s="52"/>
      <c r="H283" s="52"/>
      <c r="I283" s="52"/>
    </row>
    <row r="284" spans="1:9" s="53" customFormat="1">
      <c r="A284" s="49"/>
      <c r="B284" s="50"/>
      <c r="C284" s="51"/>
      <c r="D284" s="49"/>
      <c r="E284" s="52"/>
      <c r="F284" s="52"/>
      <c r="G284" s="52"/>
      <c r="H284" s="52"/>
      <c r="I284" s="52"/>
    </row>
    <row r="285" spans="1:9" s="53" customFormat="1">
      <c r="A285" s="49"/>
      <c r="B285" s="50"/>
      <c r="C285" s="51"/>
      <c r="D285" s="49"/>
      <c r="E285" s="52"/>
      <c r="F285" s="52"/>
      <c r="G285" s="52"/>
      <c r="H285" s="52"/>
      <c r="I285" s="52"/>
    </row>
    <row r="286" spans="1:9" s="53" customFormat="1">
      <c r="A286" s="49"/>
      <c r="B286" s="50"/>
      <c r="C286" s="51"/>
      <c r="D286" s="49"/>
      <c r="E286" s="52"/>
      <c r="F286" s="52"/>
      <c r="G286" s="52"/>
      <c r="H286" s="52"/>
      <c r="I286" s="52"/>
    </row>
    <row r="287" spans="1:9" s="53" customFormat="1">
      <c r="A287" s="49"/>
      <c r="B287" s="50"/>
      <c r="C287" s="51"/>
      <c r="D287" s="49"/>
      <c r="E287" s="52"/>
      <c r="F287" s="52"/>
      <c r="G287" s="52"/>
      <c r="H287" s="52"/>
      <c r="I287" s="52"/>
    </row>
    <row r="288" spans="1:9" s="53" customFormat="1">
      <c r="A288" s="49"/>
      <c r="B288" s="50"/>
      <c r="C288" s="51"/>
      <c r="D288" s="49"/>
      <c r="E288" s="52"/>
      <c r="F288" s="52"/>
      <c r="G288" s="52"/>
      <c r="H288" s="52"/>
      <c r="I288" s="52"/>
    </row>
    <row r="289" spans="1:9" s="53" customFormat="1">
      <c r="A289" s="49"/>
      <c r="B289" s="50"/>
      <c r="C289" s="51"/>
      <c r="D289" s="49"/>
      <c r="E289" s="52"/>
      <c r="F289" s="52"/>
      <c r="G289" s="52"/>
      <c r="H289" s="52"/>
      <c r="I289" s="52"/>
    </row>
    <row r="290" spans="1:9" s="53" customFormat="1">
      <c r="A290" s="49"/>
      <c r="B290" s="50"/>
      <c r="C290" s="51"/>
      <c r="D290" s="49"/>
      <c r="E290" s="52"/>
      <c r="F290" s="52"/>
      <c r="G290" s="52"/>
      <c r="H290" s="52"/>
      <c r="I290" s="52"/>
    </row>
    <row r="291" spans="1:9" s="53" customFormat="1">
      <c r="A291" s="49"/>
      <c r="B291" s="50"/>
      <c r="C291" s="51"/>
      <c r="D291" s="49"/>
      <c r="E291" s="52"/>
      <c r="F291" s="52"/>
      <c r="G291" s="52"/>
      <c r="H291" s="52"/>
      <c r="I291" s="52"/>
    </row>
    <row r="292" spans="1:9" s="53" customFormat="1">
      <c r="A292" s="49"/>
      <c r="B292" s="50"/>
      <c r="C292" s="51"/>
      <c r="D292" s="49"/>
      <c r="E292" s="52"/>
      <c r="F292" s="52"/>
      <c r="G292" s="52"/>
      <c r="H292" s="52"/>
      <c r="I292" s="52"/>
    </row>
    <row r="293" spans="1:9" s="53" customFormat="1">
      <c r="A293" s="49"/>
      <c r="B293" s="50"/>
      <c r="C293" s="51"/>
      <c r="D293" s="49"/>
      <c r="E293" s="52"/>
      <c r="F293" s="52"/>
      <c r="G293" s="52"/>
      <c r="H293" s="52"/>
      <c r="I293" s="52"/>
    </row>
    <row r="294" spans="1:9" s="53" customFormat="1">
      <c r="A294" s="49"/>
      <c r="B294" s="50"/>
      <c r="C294" s="51"/>
      <c r="D294" s="49"/>
      <c r="E294" s="52"/>
      <c r="F294" s="52"/>
      <c r="G294" s="52"/>
      <c r="H294" s="52"/>
      <c r="I294" s="52"/>
    </row>
    <row r="295" spans="1:9" s="53" customFormat="1">
      <c r="A295" s="49"/>
      <c r="B295" s="50"/>
      <c r="C295" s="51"/>
      <c r="D295" s="49"/>
      <c r="E295" s="52"/>
      <c r="F295" s="52"/>
      <c r="G295" s="52"/>
      <c r="H295" s="52"/>
      <c r="I295" s="52"/>
    </row>
    <row r="296" spans="1:9" s="53" customFormat="1">
      <c r="A296" s="49"/>
      <c r="B296" s="50"/>
      <c r="C296" s="51"/>
      <c r="D296" s="49"/>
      <c r="E296" s="52"/>
      <c r="F296" s="52"/>
      <c r="G296" s="52"/>
      <c r="H296" s="52"/>
      <c r="I296" s="52"/>
    </row>
    <row r="297" spans="1:9" s="53" customFormat="1">
      <c r="A297" s="49"/>
      <c r="B297" s="50"/>
      <c r="C297" s="51"/>
      <c r="D297" s="49"/>
      <c r="E297" s="52"/>
      <c r="F297" s="52"/>
      <c r="G297" s="52"/>
      <c r="H297" s="52"/>
      <c r="I297" s="52"/>
    </row>
    <row r="298" spans="1:9" s="53" customFormat="1">
      <c r="A298" s="49"/>
      <c r="B298" s="50"/>
      <c r="C298" s="51"/>
      <c r="D298" s="49"/>
      <c r="E298" s="52"/>
      <c r="F298" s="52"/>
      <c r="G298" s="52"/>
      <c r="H298" s="52"/>
      <c r="I298" s="52"/>
    </row>
    <row r="299" spans="1:9" s="53" customFormat="1">
      <c r="A299" s="49"/>
      <c r="B299" s="50"/>
      <c r="C299" s="51"/>
      <c r="D299" s="49"/>
      <c r="E299" s="52"/>
      <c r="F299" s="52"/>
      <c r="G299" s="52"/>
      <c r="H299" s="52"/>
      <c r="I299" s="52"/>
    </row>
    <row r="300" spans="1:9" s="53" customFormat="1">
      <c r="A300" s="49"/>
      <c r="B300" s="50"/>
      <c r="C300" s="51"/>
      <c r="D300" s="49"/>
      <c r="E300" s="52"/>
      <c r="F300" s="52"/>
      <c r="G300" s="52"/>
      <c r="H300" s="52"/>
      <c r="I300" s="52"/>
    </row>
    <row r="301" spans="1:9" s="53" customFormat="1">
      <c r="A301" s="49"/>
      <c r="B301" s="50"/>
      <c r="C301" s="51"/>
      <c r="D301" s="49"/>
      <c r="E301" s="52"/>
      <c r="F301" s="52"/>
      <c r="G301" s="52"/>
      <c r="H301" s="52"/>
      <c r="I301" s="52"/>
    </row>
    <row r="302" spans="1:9" s="53" customFormat="1">
      <c r="A302" s="49"/>
      <c r="B302" s="50"/>
      <c r="C302" s="51"/>
      <c r="D302" s="49"/>
      <c r="E302" s="52"/>
      <c r="F302" s="52"/>
      <c r="G302" s="52"/>
      <c r="H302" s="52"/>
      <c r="I302" s="52"/>
    </row>
    <row r="303" spans="1:9" s="53" customFormat="1">
      <c r="A303" s="49"/>
      <c r="B303" s="50"/>
      <c r="C303" s="51"/>
      <c r="D303" s="49"/>
      <c r="E303" s="52"/>
      <c r="F303" s="52"/>
      <c r="G303" s="52"/>
      <c r="H303" s="52"/>
      <c r="I303" s="52"/>
    </row>
    <row r="304" spans="1:9" s="53" customFormat="1">
      <c r="A304" s="49"/>
      <c r="B304" s="50"/>
      <c r="C304" s="51"/>
      <c r="D304" s="49"/>
      <c r="E304" s="52"/>
      <c r="F304" s="52"/>
      <c r="G304" s="52"/>
      <c r="H304" s="52"/>
      <c r="I304" s="52"/>
    </row>
    <row r="305" spans="1:9" s="53" customFormat="1">
      <c r="A305" s="49"/>
      <c r="B305" s="50"/>
      <c r="C305" s="51"/>
      <c r="D305" s="49"/>
      <c r="E305" s="52"/>
      <c r="F305" s="52"/>
      <c r="G305" s="52"/>
      <c r="H305" s="52"/>
      <c r="I305" s="52"/>
    </row>
    <row r="306" spans="1:9" s="53" customFormat="1">
      <c r="A306" s="49"/>
      <c r="B306" s="50"/>
      <c r="C306" s="51"/>
      <c r="D306" s="49"/>
      <c r="E306" s="52"/>
      <c r="F306" s="52"/>
      <c r="G306" s="52"/>
      <c r="H306" s="52"/>
      <c r="I306" s="52"/>
    </row>
    <row r="307" spans="1:9" s="53" customFormat="1">
      <c r="A307" s="49"/>
      <c r="B307" s="50"/>
      <c r="C307" s="51"/>
      <c r="D307" s="49"/>
      <c r="E307" s="52"/>
      <c r="F307" s="52"/>
      <c r="G307" s="52"/>
      <c r="H307" s="52"/>
      <c r="I307" s="52"/>
    </row>
    <row r="308" spans="1:9" s="53" customFormat="1">
      <c r="A308" s="49"/>
      <c r="B308" s="50"/>
      <c r="C308" s="51"/>
      <c r="D308" s="49"/>
      <c r="E308" s="52"/>
      <c r="F308" s="52"/>
      <c r="G308" s="52"/>
      <c r="H308" s="52"/>
      <c r="I308" s="52"/>
    </row>
    <row r="309" spans="1:9" s="53" customFormat="1">
      <c r="A309" s="49"/>
      <c r="B309" s="50"/>
      <c r="C309" s="51"/>
      <c r="D309" s="49"/>
      <c r="E309" s="52"/>
      <c r="F309" s="52"/>
      <c r="G309" s="52"/>
      <c r="H309" s="52"/>
      <c r="I309" s="52"/>
    </row>
    <row r="310" spans="1:9" s="53" customFormat="1">
      <c r="A310" s="49"/>
      <c r="B310" s="50"/>
      <c r="C310" s="51"/>
      <c r="D310" s="49"/>
      <c r="E310" s="52"/>
      <c r="F310" s="52"/>
      <c r="G310" s="52"/>
      <c r="H310" s="52"/>
      <c r="I310" s="52"/>
    </row>
    <row r="311" spans="1:9" s="53" customFormat="1">
      <c r="A311" s="49"/>
      <c r="B311" s="50"/>
      <c r="C311" s="51"/>
      <c r="D311" s="49"/>
      <c r="E311" s="52"/>
      <c r="F311" s="52"/>
      <c r="G311" s="52"/>
      <c r="H311" s="52"/>
      <c r="I311" s="52"/>
    </row>
    <row r="312" spans="1:9" s="53" customFormat="1">
      <c r="A312" s="49"/>
      <c r="B312" s="50"/>
      <c r="C312" s="51"/>
      <c r="D312" s="49"/>
      <c r="E312" s="52"/>
      <c r="F312" s="52"/>
      <c r="G312" s="52"/>
      <c r="H312" s="52"/>
      <c r="I312" s="52"/>
    </row>
    <row r="313" spans="1:9" s="53" customFormat="1">
      <c r="A313" s="49"/>
      <c r="B313" s="50"/>
      <c r="C313" s="51"/>
      <c r="D313" s="49"/>
      <c r="E313" s="52"/>
      <c r="F313" s="52"/>
      <c r="G313" s="52"/>
      <c r="H313" s="52"/>
      <c r="I313" s="52"/>
    </row>
    <row r="314" spans="1:9" s="53" customFormat="1">
      <c r="A314" s="49"/>
      <c r="B314" s="50"/>
      <c r="C314" s="51"/>
      <c r="D314" s="49"/>
      <c r="E314" s="52"/>
      <c r="F314" s="52"/>
      <c r="G314" s="52"/>
      <c r="H314" s="52"/>
      <c r="I314" s="52"/>
    </row>
    <row r="315" spans="1:9" s="53" customFormat="1">
      <c r="A315" s="49"/>
      <c r="B315" s="50"/>
      <c r="C315" s="51"/>
      <c r="D315" s="49"/>
      <c r="E315" s="52"/>
      <c r="F315" s="52"/>
      <c r="G315" s="52"/>
      <c r="H315" s="52"/>
      <c r="I315" s="52"/>
    </row>
    <row r="316" spans="1:9" s="53" customFormat="1">
      <c r="A316" s="49"/>
      <c r="B316" s="50"/>
      <c r="C316" s="51"/>
      <c r="D316" s="49"/>
      <c r="E316" s="52"/>
      <c r="F316" s="52"/>
      <c r="G316" s="52"/>
      <c r="H316" s="52"/>
      <c r="I316" s="52"/>
    </row>
    <row r="317" spans="1:9" s="53" customFormat="1">
      <c r="A317" s="49"/>
      <c r="B317" s="50"/>
      <c r="C317" s="51"/>
      <c r="D317" s="49"/>
      <c r="E317" s="52"/>
      <c r="F317" s="52"/>
      <c r="G317" s="52"/>
      <c r="H317" s="52"/>
      <c r="I317" s="52"/>
    </row>
    <row r="318" spans="1:9" s="53" customFormat="1">
      <c r="A318" s="49"/>
      <c r="B318" s="50"/>
      <c r="C318" s="51"/>
      <c r="D318" s="49"/>
      <c r="E318" s="52"/>
      <c r="F318" s="52"/>
      <c r="G318" s="52"/>
      <c r="H318" s="52"/>
      <c r="I318" s="52"/>
    </row>
    <row r="319" spans="1:9" s="53" customFormat="1">
      <c r="A319" s="49"/>
      <c r="B319" s="50"/>
      <c r="C319" s="51"/>
      <c r="D319" s="49"/>
      <c r="E319" s="52"/>
      <c r="F319" s="52"/>
      <c r="G319" s="52"/>
      <c r="H319" s="52"/>
      <c r="I319" s="52"/>
    </row>
    <row r="320" spans="1:9" s="53" customFormat="1">
      <c r="A320" s="49"/>
      <c r="B320" s="50"/>
      <c r="C320" s="51"/>
      <c r="D320" s="49"/>
      <c r="E320" s="52"/>
      <c r="F320" s="52"/>
      <c r="G320" s="52"/>
      <c r="H320" s="52"/>
      <c r="I320" s="52"/>
    </row>
    <row r="321" spans="1:9" s="53" customFormat="1">
      <c r="A321" s="49"/>
      <c r="B321" s="50"/>
      <c r="C321" s="51"/>
      <c r="D321" s="49"/>
      <c r="E321" s="52"/>
      <c r="F321" s="52"/>
      <c r="G321" s="52"/>
      <c r="H321" s="52"/>
      <c r="I321" s="52"/>
    </row>
    <row r="322" spans="1:9" s="53" customFormat="1">
      <c r="A322" s="49"/>
      <c r="B322" s="50"/>
      <c r="C322" s="51"/>
      <c r="D322" s="49"/>
      <c r="E322" s="52"/>
      <c r="F322" s="52"/>
      <c r="G322" s="52"/>
      <c r="H322" s="52"/>
      <c r="I322" s="52"/>
    </row>
    <row r="323" spans="1:9" s="53" customFormat="1">
      <c r="A323" s="49"/>
      <c r="B323" s="50"/>
      <c r="C323" s="51"/>
      <c r="D323" s="49"/>
      <c r="E323" s="52"/>
      <c r="F323" s="52"/>
      <c r="G323" s="52"/>
      <c r="H323" s="52"/>
      <c r="I323" s="52"/>
    </row>
    <row r="324" spans="1:9" s="53" customFormat="1">
      <c r="A324" s="49"/>
      <c r="B324" s="50"/>
      <c r="C324" s="51"/>
      <c r="D324" s="49"/>
      <c r="E324" s="52"/>
      <c r="F324" s="52"/>
      <c r="G324" s="52"/>
      <c r="H324" s="52"/>
      <c r="I324" s="52"/>
    </row>
    <row r="325" spans="1:9" s="53" customFormat="1">
      <c r="A325" s="49"/>
      <c r="B325" s="50"/>
      <c r="C325" s="51"/>
      <c r="D325" s="49"/>
      <c r="E325" s="52"/>
      <c r="F325" s="52"/>
      <c r="G325" s="52"/>
      <c r="H325" s="52"/>
      <c r="I325" s="52"/>
    </row>
    <row r="326" spans="1:9" s="53" customFormat="1">
      <c r="A326" s="49"/>
      <c r="B326" s="50"/>
      <c r="C326" s="51"/>
      <c r="D326" s="49"/>
      <c r="E326" s="52"/>
      <c r="F326" s="52"/>
      <c r="G326" s="52"/>
      <c r="H326" s="52"/>
      <c r="I326" s="52"/>
    </row>
    <row r="327" spans="1:9" s="53" customFormat="1">
      <c r="A327" s="49"/>
      <c r="B327" s="50"/>
      <c r="C327" s="51"/>
      <c r="D327" s="49"/>
      <c r="E327" s="52"/>
      <c r="F327" s="52"/>
      <c r="G327" s="52"/>
      <c r="H327" s="52"/>
      <c r="I327" s="52"/>
    </row>
    <row r="328" spans="1:9" s="53" customFormat="1">
      <c r="A328" s="49"/>
      <c r="B328" s="50"/>
      <c r="C328" s="51"/>
      <c r="D328" s="49"/>
      <c r="E328" s="52"/>
      <c r="F328" s="52"/>
      <c r="G328" s="52"/>
      <c r="H328" s="52"/>
      <c r="I328" s="52"/>
    </row>
    <row r="329" spans="1:9" s="53" customFormat="1">
      <c r="A329" s="49"/>
      <c r="B329" s="50"/>
      <c r="C329" s="51"/>
      <c r="D329" s="49"/>
      <c r="E329" s="52"/>
      <c r="F329" s="52"/>
      <c r="G329" s="52"/>
      <c r="H329" s="52"/>
      <c r="I329" s="52"/>
    </row>
    <row r="330" spans="1:9" s="53" customFormat="1">
      <c r="A330" s="49"/>
      <c r="B330" s="50"/>
      <c r="C330" s="51"/>
      <c r="D330" s="49"/>
      <c r="E330" s="52"/>
      <c r="F330" s="52"/>
      <c r="G330" s="52"/>
      <c r="H330" s="52"/>
      <c r="I330" s="52"/>
    </row>
    <row r="331" spans="1:9" s="53" customFormat="1">
      <c r="A331" s="49"/>
      <c r="B331" s="50"/>
      <c r="C331" s="51"/>
      <c r="D331" s="49"/>
      <c r="E331" s="52"/>
      <c r="F331" s="52"/>
      <c r="G331" s="52"/>
      <c r="H331" s="52"/>
      <c r="I331" s="52"/>
    </row>
    <row r="332" spans="1:9" s="53" customFormat="1">
      <c r="A332" s="49"/>
      <c r="B332" s="50"/>
      <c r="C332" s="51"/>
      <c r="D332" s="49"/>
      <c r="E332" s="52"/>
      <c r="F332" s="52"/>
      <c r="G332" s="52"/>
      <c r="H332" s="52"/>
      <c r="I332" s="52"/>
    </row>
    <row r="333" spans="1:9" s="53" customFormat="1">
      <c r="A333" s="49"/>
      <c r="B333" s="50"/>
      <c r="C333" s="51"/>
      <c r="D333" s="49"/>
      <c r="E333" s="52"/>
      <c r="F333" s="52"/>
      <c r="G333" s="52"/>
      <c r="H333" s="52"/>
      <c r="I333" s="52"/>
    </row>
    <row r="334" spans="1:9" s="53" customFormat="1">
      <c r="A334" s="49"/>
      <c r="B334" s="50"/>
      <c r="C334" s="51"/>
      <c r="D334" s="49"/>
      <c r="E334" s="52"/>
      <c r="F334" s="52"/>
      <c r="G334" s="52"/>
      <c r="H334" s="52"/>
      <c r="I334" s="52"/>
    </row>
    <row r="335" spans="1:9" s="53" customFormat="1">
      <c r="A335" s="49"/>
      <c r="B335" s="50"/>
      <c r="C335" s="51"/>
      <c r="D335" s="49"/>
      <c r="E335" s="52"/>
      <c r="F335" s="52"/>
      <c r="G335" s="52"/>
      <c r="H335" s="52"/>
      <c r="I335" s="52"/>
    </row>
    <row r="336" spans="1:9" s="53" customFormat="1">
      <c r="A336" s="49"/>
      <c r="B336" s="50"/>
      <c r="C336" s="51"/>
      <c r="D336" s="49"/>
      <c r="E336" s="52"/>
      <c r="F336" s="52"/>
      <c r="G336" s="52"/>
      <c r="H336" s="52"/>
      <c r="I336" s="52"/>
    </row>
    <row r="337" spans="1:9" s="53" customFormat="1">
      <c r="A337" s="49"/>
      <c r="B337" s="50"/>
      <c r="C337" s="51"/>
      <c r="D337" s="49"/>
      <c r="E337" s="52"/>
      <c r="F337" s="52"/>
      <c r="G337" s="52"/>
      <c r="H337" s="52"/>
      <c r="I337" s="52"/>
    </row>
    <row r="338" spans="1:9" s="53" customFormat="1">
      <c r="A338" s="49"/>
      <c r="B338" s="50"/>
      <c r="C338" s="51"/>
      <c r="D338" s="49"/>
      <c r="E338" s="52"/>
      <c r="F338" s="52"/>
      <c r="G338" s="52"/>
      <c r="H338" s="52"/>
      <c r="I338" s="52"/>
    </row>
    <row r="339" spans="1:9" s="53" customFormat="1">
      <c r="A339" s="49"/>
      <c r="B339" s="50"/>
      <c r="C339" s="51"/>
      <c r="D339" s="49"/>
      <c r="E339" s="52"/>
      <c r="F339" s="52"/>
      <c r="G339" s="52"/>
      <c r="H339" s="52"/>
      <c r="I339" s="52"/>
    </row>
    <row r="340" spans="1:9" s="53" customFormat="1">
      <c r="A340" s="49"/>
      <c r="B340" s="50"/>
      <c r="C340" s="51"/>
      <c r="D340" s="49"/>
      <c r="E340" s="52"/>
      <c r="F340" s="52"/>
      <c r="G340" s="52"/>
      <c r="H340" s="52"/>
      <c r="I340" s="52"/>
    </row>
    <row r="341" spans="1:9" s="53" customFormat="1">
      <c r="A341" s="49"/>
      <c r="B341" s="50"/>
      <c r="C341" s="51"/>
      <c r="D341" s="49"/>
      <c r="E341" s="52"/>
      <c r="F341" s="52"/>
      <c r="G341" s="52"/>
      <c r="H341" s="52"/>
      <c r="I341" s="52"/>
    </row>
    <row r="342" spans="1:9" s="53" customFormat="1">
      <c r="A342" s="49"/>
      <c r="B342" s="50"/>
      <c r="C342" s="51"/>
      <c r="D342" s="49"/>
      <c r="E342" s="52"/>
      <c r="F342" s="52"/>
      <c r="G342" s="52"/>
      <c r="H342" s="52"/>
      <c r="I342" s="52"/>
    </row>
    <row r="343" spans="1:9" s="53" customFormat="1">
      <c r="A343" s="49"/>
      <c r="B343" s="50"/>
      <c r="C343" s="51"/>
      <c r="D343" s="49"/>
      <c r="E343" s="52"/>
      <c r="F343" s="52"/>
      <c r="G343" s="52"/>
      <c r="H343" s="52"/>
      <c r="I343" s="52"/>
    </row>
    <row r="344" spans="1:9" s="53" customFormat="1">
      <c r="A344" s="49"/>
      <c r="B344" s="50"/>
      <c r="C344" s="51"/>
      <c r="D344" s="49"/>
      <c r="E344" s="52"/>
      <c r="F344" s="52"/>
      <c r="G344" s="52"/>
      <c r="H344" s="52"/>
      <c r="I344" s="52"/>
    </row>
    <row r="345" spans="1:9" s="53" customFormat="1">
      <c r="A345" s="49"/>
      <c r="B345" s="50"/>
      <c r="C345" s="51"/>
      <c r="D345" s="49"/>
      <c r="E345" s="52"/>
      <c r="F345" s="52"/>
      <c r="G345" s="52"/>
      <c r="H345" s="52"/>
      <c r="I345" s="52"/>
    </row>
    <row r="346" spans="1:9" s="53" customFormat="1">
      <c r="A346" s="49"/>
      <c r="B346" s="50"/>
      <c r="C346" s="51"/>
      <c r="D346" s="49"/>
      <c r="E346" s="52"/>
      <c r="F346" s="52"/>
      <c r="G346" s="52"/>
      <c r="H346" s="52"/>
      <c r="I346" s="52"/>
    </row>
    <row r="347" spans="1:9" s="53" customFormat="1">
      <c r="A347" s="49"/>
      <c r="B347" s="50"/>
      <c r="C347" s="51"/>
      <c r="D347" s="49"/>
      <c r="E347" s="52"/>
      <c r="F347" s="52"/>
      <c r="G347" s="52"/>
      <c r="H347" s="52"/>
      <c r="I347" s="52"/>
    </row>
    <row r="348" spans="1:9" s="53" customFormat="1">
      <c r="A348" s="49"/>
      <c r="B348" s="50"/>
      <c r="C348" s="51"/>
      <c r="D348" s="49"/>
      <c r="E348" s="52"/>
      <c r="F348" s="52"/>
      <c r="G348" s="52"/>
      <c r="H348" s="52"/>
      <c r="I348" s="52"/>
    </row>
    <row r="349" spans="1:9" s="53" customFormat="1">
      <c r="A349" s="49"/>
      <c r="B349" s="50"/>
      <c r="C349" s="51"/>
      <c r="D349" s="49"/>
      <c r="E349" s="52"/>
      <c r="F349" s="52"/>
      <c r="G349" s="52"/>
      <c r="H349" s="52"/>
      <c r="I349" s="52"/>
    </row>
    <row r="350" spans="1:9" s="53" customFormat="1">
      <c r="A350" s="49"/>
      <c r="B350" s="50"/>
      <c r="C350" s="51"/>
      <c r="D350" s="49"/>
      <c r="E350" s="52"/>
      <c r="F350" s="52"/>
      <c r="G350" s="52"/>
      <c r="H350" s="52"/>
      <c r="I350" s="52"/>
    </row>
    <row r="351" spans="1:9" s="53" customFormat="1">
      <c r="A351" s="49"/>
      <c r="B351" s="50"/>
      <c r="C351" s="51"/>
      <c r="D351" s="49"/>
      <c r="E351" s="52"/>
      <c r="F351" s="52"/>
      <c r="G351" s="52"/>
      <c r="H351" s="52"/>
      <c r="I351" s="52"/>
    </row>
    <row r="352" spans="1:9" s="53" customFormat="1">
      <c r="A352" s="49"/>
      <c r="B352" s="50"/>
      <c r="C352" s="51"/>
      <c r="D352" s="49"/>
      <c r="E352" s="52"/>
      <c r="F352" s="52"/>
      <c r="G352" s="52"/>
      <c r="H352" s="52"/>
      <c r="I352" s="52"/>
    </row>
    <row r="353" spans="1:9" s="53" customFormat="1">
      <c r="A353" s="49"/>
      <c r="B353" s="50"/>
      <c r="C353" s="51"/>
      <c r="D353" s="49"/>
      <c r="E353" s="52"/>
      <c r="F353" s="52"/>
      <c r="G353" s="52"/>
      <c r="H353" s="52"/>
      <c r="I353" s="52"/>
    </row>
    <row r="354" spans="1:9" s="53" customFormat="1">
      <c r="A354" s="49"/>
      <c r="B354" s="50"/>
      <c r="C354" s="51"/>
      <c r="D354" s="49"/>
      <c r="E354" s="52"/>
      <c r="F354" s="52"/>
      <c r="G354" s="52"/>
      <c r="H354" s="52"/>
      <c r="I354" s="52"/>
    </row>
    <row r="355" spans="1:9" s="53" customFormat="1">
      <c r="A355" s="49"/>
      <c r="B355" s="50"/>
      <c r="C355" s="51"/>
      <c r="D355" s="49"/>
      <c r="E355" s="52"/>
      <c r="F355" s="52"/>
      <c r="G355" s="52"/>
      <c r="H355" s="52"/>
      <c r="I355" s="52"/>
    </row>
    <row r="356" spans="1:9" s="53" customFormat="1">
      <c r="A356" s="49"/>
      <c r="B356" s="50"/>
      <c r="C356" s="51"/>
      <c r="D356" s="49"/>
      <c r="E356" s="52"/>
      <c r="F356" s="52"/>
      <c r="G356" s="52"/>
      <c r="H356" s="52"/>
      <c r="I356" s="52"/>
    </row>
    <row r="357" spans="1:9" s="53" customFormat="1">
      <c r="A357" s="49"/>
      <c r="B357" s="50"/>
      <c r="C357" s="51"/>
      <c r="D357" s="49"/>
      <c r="E357" s="52"/>
      <c r="F357" s="52"/>
      <c r="G357" s="52"/>
      <c r="H357" s="52"/>
      <c r="I357" s="52"/>
    </row>
    <row r="358" spans="1:9" s="53" customFormat="1">
      <c r="A358" s="49"/>
      <c r="B358" s="50"/>
      <c r="C358" s="51"/>
      <c r="D358" s="49"/>
      <c r="E358" s="52"/>
      <c r="F358" s="52"/>
      <c r="G358" s="52"/>
      <c r="H358" s="52"/>
      <c r="I358" s="52"/>
    </row>
    <row r="359" spans="1:9" s="53" customFormat="1">
      <c r="A359" s="49"/>
      <c r="B359" s="50"/>
      <c r="C359" s="51"/>
      <c r="D359" s="49"/>
      <c r="E359" s="52"/>
      <c r="F359" s="52"/>
      <c r="G359" s="52"/>
      <c r="H359" s="52"/>
      <c r="I359" s="52"/>
    </row>
    <row r="360" spans="1:9" s="53" customFormat="1">
      <c r="A360" s="49"/>
      <c r="B360" s="50"/>
      <c r="C360" s="51"/>
      <c r="D360" s="49"/>
      <c r="E360" s="52"/>
      <c r="F360" s="52"/>
      <c r="G360" s="52"/>
      <c r="H360" s="52"/>
      <c r="I360" s="52"/>
    </row>
    <row r="361" spans="1:9" s="53" customFormat="1">
      <c r="A361" s="49"/>
      <c r="B361" s="50"/>
      <c r="C361" s="51"/>
      <c r="D361" s="49"/>
      <c r="E361" s="52"/>
      <c r="F361" s="52"/>
      <c r="G361" s="52"/>
      <c r="H361" s="52"/>
      <c r="I361" s="52"/>
    </row>
    <row r="362" spans="1:9" s="53" customFormat="1">
      <c r="A362" s="49"/>
      <c r="B362" s="50"/>
      <c r="C362" s="51"/>
      <c r="D362" s="49"/>
      <c r="E362" s="52"/>
      <c r="F362" s="52"/>
      <c r="G362" s="52"/>
      <c r="H362" s="52"/>
      <c r="I362" s="52"/>
    </row>
    <row r="363" spans="1:9" s="53" customFormat="1">
      <c r="A363" s="49"/>
      <c r="B363" s="50"/>
      <c r="C363" s="51"/>
      <c r="D363" s="49"/>
      <c r="E363" s="52"/>
      <c r="F363" s="52"/>
      <c r="G363" s="52"/>
      <c r="H363" s="52"/>
      <c r="I363" s="52"/>
    </row>
    <row r="364" spans="1:9" s="53" customFormat="1">
      <c r="A364" s="49"/>
      <c r="B364" s="50"/>
      <c r="C364" s="51"/>
      <c r="D364" s="49"/>
      <c r="E364" s="52"/>
      <c r="F364" s="52"/>
      <c r="G364" s="52"/>
      <c r="H364" s="52"/>
      <c r="I364" s="52"/>
    </row>
    <row r="365" spans="1:9" s="53" customFormat="1">
      <c r="A365" s="49"/>
      <c r="B365" s="50"/>
      <c r="C365" s="51"/>
      <c r="D365" s="49"/>
      <c r="E365" s="52"/>
      <c r="F365" s="52"/>
      <c r="G365" s="52"/>
      <c r="H365" s="52"/>
      <c r="I365" s="52"/>
    </row>
    <row r="366" spans="1:9" s="53" customFormat="1">
      <c r="A366" s="49"/>
      <c r="B366" s="50"/>
      <c r="C366" s="51"/>
      <c r="D366" s="49"/>
      <c r="E366" s="52"/>
      <c r="F366" s="52"/>
      <c r="G366" s="52"/>
      <c r="H366" s="52"/>
      <c r="I366" s="52"/>
    </row>
    <row r="367" spans="1:9" s="53" customFormat="1">
      <c r="A367" s="49"/>
      <c r="B367" s="50"/>
      <c r="C367" s="51"/>
      <c r="D367" s="49"/>
      <c r="E367" s="52"/>
      <c r="F367" s="52"/>
      <c r="G367" s="52"/>
      <c r="H367" s="52"/>
      <c r="I367" s="52"/>
    </row>
    <row r="368" spans="1:9" s="53" customFormat="1">
      <c r="A368" s="49"/>
      <c r="B368" s="50"/>
      <c r="C368" s="51"/>
      <c r="D368" s="49"/>
      <c r="E368" s="52"/>
      <c r="F368" s="52"/>
      <c r="G368" s="52"/>
      <c r="H368" s="52"/>
      <c r="I368" s="52"/>
    </row>
    <row r="369" spans="1:9" s="53" customFormat="1">
      <c r="A369" s="49"/>
      <c r="B369" s="50"/>
      <c r="C369" s="51"/>
      <c r="D369" s="49"/>
      <c r="E369" s="52"/>
      <c r="F369" s="52"/>
      <c r="G369" s="52"/>
      <c r="H369" s="52"/>
      <c r="I369" s="52"/>
    </row>
    <row r="370" spans="1:9" s="53" customFormat="1">
      <c r="A370" s="49"/>
      <c r="B370" s="50"/>
      <c r="C370" s="51"/>
      <c r="D370" s="49"/>
      <c r="E370" s="52"/>
      <c r="F370" s="52"/>
      <c r="G370" s="52"/>
      <c r="H370" s="52"/>
      <c r="I370" s="52"/>
    </row>
    <row r="371" spans="1:9" s="53" customFormat="1">
      <c r="A371" s="49"/>
      <c r="B371" s="50"/>
      <c r="C371" s="51"/>
      <c r="D371" s="49"/>
      <c r="E371" s="52"/>
      <c r="F371" s="52"/>
      <c r="G371" s="52"/>
      <c r="H371" s="52"/>
      <c r="I371" s="52"/>
    </row>
    <row r="372" spans="1:9" s="53" customFormat="1">
      <c r="A372" s="49"/>
      <c r="B372" s="50"/>
      <c r="C372" s="51"/>
      <c r="D372" s="49"/>
      <c r="E372" s="52"/>
      <c r="F372" s="52"/>
      <c r="G372" s="52"/>
      <c r="H372" s="52"/>
      <c r="I372" s="52"/>
    </row>
    <row r="373" spans="1:9" s="53" customFormat="1">
      <c r="A373" s="49"/>
      <c r="B373" s="50"/>
      <c r="C373" s="51"/>
      <c r="D373" s="49"/>
      <c r="E373" s="52"/>
      <c r="F373" s="52"/>
      <c r="G373" s="52"/>
      <c r="H373" s="52"/>
      <c r="I373" s="52"/>
    </row>
    <row r="374" spans="1:9" s="53" customFormat="1">
      <c r="A374" s="49"/>
      <c r="B374" s="50"/>
      <c r="C374" s="51"/>
      <c r="D374" s="49"/>
      <c r="E374" s="52"/>
      <c r="F374" s="52"/>
      <c r="G374" s="52"/>
      <c r="H374" s="52"/>
      <c r="I374" s="52"/>
    </row>
    <row r="375" spans="1:9" s="53" customFormat="1">
      <c r="A375" s="49"/>
      <c r="B375" s="50"/>
      <c r="C375" s="51"/>
      <c r="D375" s="49"/>
      <c r="E375" s="52"/>
      <c r="F375" s="52"/>
      <c r="G375" s="52"/>
      <c r="H375" s="52"/>
      <c r="I375" s="52"/>
    </row>
    <row r="376" spans="1:9" s="53" customFormat="1">
      <c r="A376" s="49"/>
      <c r="B376" s="50"/>
      <c r="C376" s="51"/>
      <c r="D376" s="49"/>
      <c r="E376" s="52"/>
      <c r="F376" s="52"/>
      <c r="G376" s="52"/>
      <c r="H376" s="52"/>
      <c r="I376" s="52"/>
    </row>
    <row r="377" spans="1:9" s="53" customFormat="1">
      <c r="A377" s="49"/>
      <c r="B377" s="50"/>
      <c r="C377" s="51"/>
      <c r="D377" s="49"/>
      <c r="E377" s="52"/>
      <c r="F377" s="52"/>
      <c r="G377" s="52"/>
      <c r="H377" s="52"/>
      <c r="I377" s="52"/>
    </row>
    <row r="378" spans="1:9" s="53" customFormat="1">
      <c r="A378" s="49"/>
      <c r="B378" s="50"/>
      <c r="C378" s="51"/>
      <c r="D378" s="49"/>
      <c r="E378" s="52"/>
      <c r="F378" s="52"/>
      <c r="G378" s="52"/>
      <c r="H378" s="52"/>
      <c r="I378" s="52"/>
    </row>
    <row r="379" spans="1:9" s="53" customFormat="1">
      <c r="A379" s="49"/>
      <c r="B379" s="50"/>
      <c r="C379" s="51"/>
      <c r="D379" s="49"/>
      <c r="E379" s="52"/>
      <c r="F379" s="52"/>
      <c r="G379" s="52"/>
      <c r="H379" s="52"/>
      <c r="I379" s="52"/>
    </row>
    <row r="380" spans="1:9" s="53" customFormat="1">
      <c r="A380" s="49"/>
      <c r="B380" s="50"/>
      <c r="C380" s="51"/>
      <c r="D380" s="49"/>
      <c r="E380" s="52"/>
      <c r="F380" s="52"/>
      <c r="G380" s="52"/>
      <c r="H380" s="52"/>
      <c r="I380" s="52"/>
    </row>
    <row r="381" spans="1:9" s="53" customFormat="1">
      <c r="A381" s="49"/>
      <c r="B381" s="50"/>
      <c r="C381" s="51"/>
      <c r="D381" s="49"/>
      <c r="E381" s="52"/>
      <c r="F381" s="52"/>
      <c r="G381" s="52"/>
      <c r="H381" s="52"/>
      <c r="I381" s="52"/>
    </row>
    <row r="382" spans="1:9" s="53" customFormat="1">
      <c r="A382" s="49"/>
      <c r="B382" s="50"/>
      <c r="C382" s="51"/>
      <c r="D382" s="49"/>
      <c r="E382" s="52"/>
      <c r="F382" s="52"/>
      <c r="G382" s="52"/>
      <c r="H382" s="52"/>
      <c r="I382" s="52"/>
    </row>
    <row r="383" spans="1:9" s="53" customFormat="1">
      <c r="A383" s="49"/>
      <c r="B383" s="50"/>
      <c r="C383" s="51"/>
      <c r="D383" s="49"/>
      <c r="E383" s="52"/>
      <c r="F383" s="52"/>
      <c r="G383" s="52"/>
      <c r="H383" s="52"/>
      <c r="I383" s="52"/>
    </row>
    <row r="384" spans="1:9" s="53" customFormat="1">
      <c r="A384" s="49"/>
      <c r="B384" s="50"/>
      <c r="C384" s="51"/>
      <c r="D384" s="49"/>
      <c r="E384" s="52"/>
      <c r="F384" s="52"/>
      <c r="G384" s="52"/>
      <c r="H384" s="52"/>
      <c r="I384" s="52"/>
    </row>
    <row r="385" spans="1:9" s="53" customFormat="1">
      <c r="A385" s="49"/>
      <c r="B385" s="50"/>
      <c r="C385" s="51"/>
      <c r="D385" s="49"/>
      <c r="E385" s="52"/>
      <c r="F385" s="52"/>
      <c r="G385" s="52"/>
      <c r="H385" s="52"/>
      <c r="I385" s="52"/>
    </row>
    <row r="386" spans="1:9" s="53" customFormat="1">
      <c r="A386" s="49"/>
      <c r="B386" s="50"/>
      <c r="C386" s="51"/>
      <c r="D386" s="49"/>
      <c r="E386" s="52"/>
      <c r="F386" s="52"/>
      <c r="G386" s="52"/>
      <c r="H386" s="52"/>
      <c r="I386" s="52"/>
    </row>
    <row r="387" spans="1:9" s="53" customFormat="1">
      <c r="A387" s="49"/>
      <c r="B387" s="50"/>
      <c r="C387" s="51"/>
      <c r="D387" s="49"/>
      <c r="E387" s="52"/>
      <c r="F387" s="52"/>
      <c r="G387" s="52"/>
      <c r="H387" s="52"/>
      <c r="I387" s="52"/>
    </row>
    <row r="388" spans="1:9" s="53" customFormat="1">
      <c r="A388" s="49"/>
      <c r="B388" s="50"/>
      <c r="C388" s="51"/>
      <c r="D388" s="49"/>
      <c r="E388" s="52"/>
      <c r="F388" s="52"/>
      <c r="G388" s="52"/>
      <c r="H388" s="52"/>
      <c r="I388" s="52"/>
    </row>
    <row r="389" spans="1:9" s="53" customFormat="1">
      <c r="A389" s="49"/>
      <c r="B389" s="50"/>
      <c r="C389" s="51"/>
      <c r="D389" s="49"/>
      <c r="E389" s="52"/>
      <c r="F389" s="52"/>
      <c r="G389" s="52"/>
      <c r="H389" s="52"/>
      <c r="I389" s="52"/>
    </row>
    <row r="390" spans="1:9" s="53" customFormat="1">
      <c r="A390" s="49"/>
      <c r="B390" s="50"/>
      <c r="C390" s="51"/>
      <c r="D390" s="49"/>
      <c r="E390" s="52"/>
      <c r="F390" s="52"/>
      <c r="G390" s="52"/>
      <c r="H390" s="52"/>
      <c r="I390" s="52"/>
    </row>
    <row r="391" spans="1:9" s="53" customFormat="1">
      <c r="A391" s="49"/>
      <c r="B391" s="50"/>
      <c r="C391" s="51"/>
      <c r="D391" s="49"/>
      <c r="E391" s="52"/>
      <c r="F391" s="52"/>
      <c r="G391" s="52"/>
      <c r="H391" s="52"/>
      <c r="I391" s="52"/>
    </row>
    <row r="392" spans="1:9" s="53" customFormat="1">
      <c r="A392" s="49"/>
      <c r="B392" s="50"/>
      <c r="C392" s="51"/>
      <c r="D392" s="49"/>
      <c r="E392" s="52"/>
      <c r="F392" s="52"/>
      <c r="G392" s="52"/>
      <c r="H392" s="52"/>
      <c r="I392" s="52"/>
    </row>
    <row r="393" spans="1:9" s="53" customFormat="1">
      <c r="A393" s="49"/>
      <c r="B393" s="50"/>
      <c r="C393" s="51"/>
      <c r="D393" s="49"/>
      <c r="E393" s="52"/>
      <c r="F393" s="52"/>
      <c r="G393" s="52"/>
      <c r="H393" s="52"/>
      <c r="I393" s="52"/>
    </row>
    <row r="394" spans="1:9" s="53" customFormat="1">
      <c r="A394" s="49"/>
      <c r="B394" s="50"/>
      <c r="C394" s="51"/>
      <c r="D394" s="49"/>
      <c r="E394" s="52"/>
      <c r="F394" s="52"/>
      <c r="G394" s="52"/>
      <c r="H394" s="52"/>
      <c r="I394" s="52"/>
    </row>
    <row r="395" spans="1:9" s="53" customFormat="1">
      <c r="A395" s="49"/>
      <c r="B395" s="50"/>
      <c r="C395" s="51"/>
      <c r="D395" s="49"/>
      <c r="E395" s="52"/>
      <c r="F395" s="52"/>
      <c r="G395" s="52"/>
      <c r="H395" s="52"/>
      <c r="I395" s="52"/>
    </row>
    <row r="396" spans="1:9" s="53" customFormat="1">
      <c r="A396" s="49"/>
      <c r="B396" s="50"/>
      <c r="C396" s="51"/>
      <c r="D396" s="49"/>
      <c r="E396" s="52"/>
      <c r="F396" s="52"/>
      <c r="G396" s="52"/>
      <c r="H396" s="52"/>
      <c r="I396" s="52"/>
    </row>
    <row r="397" spans="1:9" s="53" customFormat="1">
      <c r="A397" s="49"/>
      <c r="B397" s="50"/>
      <c r="C397" s="51"/>
      <c r="D397" s="49"/>
      <c r="E397" s="52"/>
      <c r="F397" s="52"/>
      <c r="G397" s="52"/>
      <c r="H397" s="52"/>
      <c r="I397" s="52"/>
    </row>
    <row r="398" spans="1:9" s="53" customFormat="1">
      <c r="A398" s="49"/>
      <c r="B398" s="50"/>
      <c r="C398" s="51"/>
      <c r="D398" s="49"/>
      <c r="E398" s="52"/>
      <c r="F398" s="52"/>
      <c r="G398" s="52"/>
      <c r="H398" s="52"/>
      <c r="I398" s="52"/>
    </row>
    <row r="399" spans="1:9" s="53" customFormat="1">
      <c r="A399" s="49"/>
      <c r="B399" s="50"/>
      <c r="C399" s="51"/>
      <c r="D399" s="49"/>
      <c r="E399" s="52"/>
      <c r="F399" s="52"/>
      <c r="G399" s="52"/>
      <c r="H399" s="52"/>
      <c r="I399" s="52"/>
    </row>
    <row r="400" spans="1:9" s="53" customFormat="1">
      <c r="A400" s="49"/>
      <c r="B400" s="50"/>
      <c r="C400" s="51"/>
      <c r="D400" s="49"/>
      <c r="E400" s="52"/>
      <c r="F400" s="52"/>
      <c r="G400" s="52"/>
      <c r="H400" s="52"/>
      <c r="I400" s="52"/>
    </row>
    <row r="401" spans="1:9" s="53" customFormat="1">
      <c r="A401" s="49"/>
      <c r="B401" s="50"/>
      <c r="C401" s="51"/>
      <c r="D401" s="49"/>
      <c r="E401" s="52"/>
      <c r="F401" s="52"/>
      <c r="G401" s="52"/>
      <c r="H401" s="52"/>
      <c r="I401" s="52"/>
    </row>
    <row r="402" spans="1:9" s="53" customFormat="1">
      <c r="A402" s="49"/>
      <c r="B402" s="50"/>
      <c r="C402" s="51"/>
      <c r="D402" s="49"/>
      <c r="E402" s="52"/>
      <c r="F402" s="52"/>
      <c r="G402" s="52"/>
      <c r="H402" s="52"/>
      <c r="I402" s="52"/>
    </row>
    <row r="403" spans="1:9" s="53" customFormat="1">
      <c r="A403" s="49"/>
      <c r="B403" s="50"/>
      <c r="C403" s="51"/>
      <c r="D403" s="49"/>
      <c r="E403" s="52"/>
      <c r="F403" s="52"/>
      <c r="G403" s="52"/>
      <c r="H403" s="52"/>
      <c r="I403" s="52"/>
    </row>
    <row r="404" spans="1:9" s="53" customFormat="1">
      <c r="A404" s="49"/>
      <c r="B404" s="50"/>
      <c r="C404" s="51"/>
      <c r="D404" s="49"/>
      <c r="E404" s="52"/>
      <c r="F404" s="52"/>
      <c r="G404" s="52"/>
      <c r="H404" s="52"/>
      <c r="I404" s="52"/>
    </row>
    <row r="405" spans="1:9" s="53" customFormat="1">
      <c r="A405" s="49"/>
      <c r="B405" s="50"/>
      <c r="C405" s="51"/>
      <c r="D405" s="49"/>
      <c r="E405" s="52"/>
      <c r="F405" s="52"/>
      <c r="G405" s="52"/>
      <c r="H405" s="52"/>
      <c r="I405" s="52"/>
    </row>
    <row r="406" spans="1:9" s="53" customFormat="1">
      <c r="A406" s="49"/>
      <c r="B406" s="50"/>
      <c r="C406" s="51"/>
      <c r="D406" s="49"/>
      <c r="E406" s="52"/>
      <c r="F406" s="52"/>
      <c r="G406" s="52"/>
      <c r="H406" s="52"/>
      <c r="I406" s="52"/>
    </row>
    <row r="407" spans="1:9" s="53" customFormat="1">
      <c r="A407" s="49"/>
      <c r="B407" s="50"/>
      <c r="C407" s="51"/>
      <c r="D407" s="49"/>
      <c r="E407" s="52"/>
      <c r="F407" s="52"/>
      <c r="G407" s="52"/>
      <c r="H407" s="52"/>
      <c r="I407" s="52"/>
    </row>
    <row r="408" spans="1:9" s="53" customFormat="1">
      <c r="A408" s="49"/>
      <c r="B408" s="50"/>
      <c r="C408" s="51"/>
      <c r="D408" s="49"/>
      <c r="E408" s="52"/>
      <c r="F408" s="52"/>
      <c r="G408" s="52"/>
      <c r="H408" s="52"/>
      <c r="I408" s="52"/>
    </row>
    <row r="409" spans="1:9" s="53" customFormat="1">
      <c r="A409" s="49"/>
      <c r="B409" s="50"/>
      <c r="C409" s="51"/>
      <c r="D409" s="49"/>
      <c r="E409" s="52"/>
      <c r="F409" s="52"/>
      <c r="G409" s="52"/>
      <c r="H409" s="52"/>
      <c r="I409" s="52"/>
    </row>
    <row r="410" spans="1:9" s="53" customFormat="1">
      <c r="A410" s="49"/>
      <c r="B410" s="50"/>
      <c r="C410" s="51"/>
      <c r="D410" s="49"/>
      <c r="E410" s="52"/>
      <c r="F410" s="52"/>
      <c r="G410" s="52"/>
      <c r="H410" s="52"/>
      <c r="I410" s="52"/>
    </row>
    <row r="411" spans="1:9" s="53" customFormat="1">
      <c r="A411" s="49"/>
      <c r="B411" s="50"/>
      <c r="C411" s="51"/>
      <c r="D411" s="49"/>
      <c r="E411" s="52"/>
      <c r="F411" s="52"/>
      <c r="G411" s="52"/>
      <c r="H411" s="52"/>
      <c r="I411" s="52"/>
    </row>
    <row r="412" spans="1:9" s="53" customFormat="1">
      <c r="A412" s="49"/>
      <c r="B412" s="50"/>
      <c r="C412" s="51"/>
      <c r="D412" s="49"/>
      <c r="E412" s="52"/>
      <c r="F412" s="52"/>
      <c r="G412" s="52"/>
      <c r="H412" s="52"/>
      <c r="I412" s="52"/>
    </row>
    <row r="413" spans="1:9" s="53" customFormat="1">
      <c r="A413" s="49"/>
      <c r="B413" s="50"/>
      <c r="C413" s="51"/>
      <c r="D413" s="49"/>
      <c r="E413" s="52"/>
      <c r="F413" s="52"/>
      <c r="G413" s="52"/>
      <c r="H413" s="52"/>
      <c r="I413" s="52"/>
    </row>
    <row r="414" spans="1:9" s="53" customFormat="1">
      <c r="A414" s="49"/>
      <c r="B414" s="50"/>
      <c r="C414" s="51"/>
      <c r="D414" s="49"/>
      <c r="E414" s="52"/>
      <c r="F414" s="52"/>
      <c r="G414" s="52"/>
      <c r="H414" s="52"/>
      <c r="I414" s="52"/>
    </row>
    <row r="415" spans="1:9" s="53" customFormat="1">
      <c r="A415" s="49"/>
      <c r="B415" s="50"/>
      <c r="C415" s="51"/>
      <c r="D415" s="49"/>
      <c r="E415" s="52"/>
      <c r="F415" s="52"/>
      <c r="G415" s="52"/>
      <c r="H415" s="52"/>
      <c r="I415" s="52"/>
    </row>
    <row r="416" spans="1:9" s="53" customFormat="1">
      <c r="A416" s="49"/>
      <c r="B416" s="50"/>
      <c r="C416" s="51"/>
      <c r="D416" s="49"/>
      <c r="E416" s="52"/>
      <c r="F416" s="52"/>
      <c r="G416" s="52"/>
      <c r="H416" s="52"/>
      <c r="I416" s="52"/>
    </row>
    <row r="417" spans="1:9" s="53" customFormat="1">
      <c r="A417" s="49"/>
      <c r="B417" s="50"/>
      <c r="C417" s="51"/>
      <c r="D417" s="49"/>
      <c r="E417" s="52"/>
      <c r="F417" s="52"/>
      <c r="G417" s="52"/>
      <c r="H417" s="52"/>
      <c r="I417" s="52"/>
    </row>
    <row r="418" spans="1:9" s="53" customFormat="1">
      <c r="A418" s="49"/>
      <c r="B418" s="50"/>
      <c r="C418" s="51"/>
      <c r="D418" s="49"/>
      <c r="E418" s="52"/>
      <c r="F418" s="52"/>
      <c r="G418" s="52"/>
      <c r="H418" s="52"/>
      <c r="I418" s="52"/>
    </row>
    <row r="419" spans="1:9" s="53" customFormat="1">
      <c r="A419" s="49"/>
      <c r="B419" s="50"/>
      <c r="C419" s="51"/>
      <c r="D419" s="49"/>
      <c r="E419" s="52"/>
      <c r="F419" s="52"/>
      <c r="G419" s="52"/>
      <c r="H419" s="52"/>
      <c r="I419" s="52"/>
    </row>
    <row r="420" spans="1:9" s="53" customFormat="1">
      <c r="A420" s="49"/>
      <c r="B420" s="50"/>
      <c r="C420" s="51"/>
      <c r="D420" s="49"/>
      <c r="E420" s="52"/>
      <c r="F420" s="52"/>
      <c r="G420" s="52"/>
      <c r="H420" s="52"/>
      <c r="I420" s="52"/>
    </row>
    <row r="421" spans="1:9" s="53" customFormat="1">
      <c r="A421" s="49"/>
      <c r="B421" s="50"/>
      <c r="C421" s="51"/>
      <c r="D421" s="49"/>
      <c r="E421" s="52"/>
      <c r="F421" s="52"/>
      <c r="G421" s="52"/>
      <c r="H421" s="52"/>
      <c r="I421" s="52"/>
    </row>
    <row r="422" spans="1:9" s="53" customFormat="1">
      <c r="A422" s="49"/>
      <c r="B422" s="50"/>
      <c r="C422" s="51"/>
      <c r="D422" s="49"/>
      <c r="E422" s="52"/>
      <c r="F422" s="52"/>
      <c r="G422" s="52"/>
      <c r="H422" s="52"/>
      <c r="I422" s="52"/>
    </row>
    <row r="423" spans="1:9" s="53" customFormat="1">
      <c r="A423" s="49"/>
      <c r="B423" s="50"/>
      <c r="C423" s="51"/>
      <c r="D423" s="49"/>
      <c r="E423" s="52"/>
      <c r="F423" s="52"/>
      <c r="G423" s="52"/>
      <c r="H423" s="52"/>
      <c r="I423" s="52"/>
    </row>
    <row r="424" spans="1:9" s="53" customFormat="1">
      <c r="A424" s="49"/>
      <c r="B424" s="50"/>
      <c r="C424" s="51"/>
      <c r="D424" s="49"/>
      <c r="E424" s="52"/>
      <c r="F424" s="52"/>
      <c r="G424" s="52"/>
      <c r="H424" s="52"/>
      <c r="I424" s="52"/>
    </row>
    <row r="425" spans="1:9" s="53" customFormat="1">
      <c r="A425" s="49"/>
      <c r="B425" s="50"/>
      <c r="C425" s="51"/>
      <c r="D425" s="49"/>
      <c r="E425" s="52"/>
      <c r="F425" s="52"/>
      <c r="G425" s="52"/>
      <c r="H425" s="52"/>
      <c r="I425" s="52"/>
    </row>
    <row r="426" spans="1:9" s="53" customFormat="1">
      <c r="A426" s="49"/>
      <c r="B426" s="50"/>
      <c r="C426" s="51"/>
      <c r="D426" s="49"/>
      <c r="E426" s="52"/>
      <c r="F426" s="52"/>
      <c r="G426" s="52"/>
      <c r="H426" s="52"/>
      <c r="I426" s="52"/>
    </row>
    <row r="427" spans="1:9" s="53" customFormat="1">
      <c r="A427" s="49"/>
      <c r="B427" s="50"/>
      <c r="C427" s="51"/>
      <c r="D427" s="49"/>
      <c r="E427" s="52"/>
      <c r="F427" s="52"/>
      <c r="G427" s="52"/>
      <c r="H427" s="52"/>
      <c r="I427" s="52"/>
    </row>
    <row r="428" spans="1:9" s="53" customFormat="1">
      <c r="A428" s="49"/>
      <c r="B428" s="50"/>
      <c r="C428" s="51"/>
      <c r="D428" s="49"/>
      <c r="E428" s="52"/>
      <c r="F428" s="52"/>
      <c r="G428" s="52"/>
      <c r="H428" s="52"/>
      <c r="I428" s="52"/>
    </row>
    <row r="429" spans="1:9" s="53" customFormat="1">
      <c r="A429" s="49"/>
      <c r="B429" s="50"/>
      <c r="C429" s="51"/>
      <c r="D429" s="49"/>
      <c r="E429" s="52"/>
      <c r="F429" s="52"/>
      <c r="G429" s="52"/>
      <c r="H429" s="52"/>
      <c r="I429" s="52"/>
    </row>
    <row r="430" spans="1:9" s="53" customFormat="1">
      <c r="A430" s="49"/>
      <c r="B430" s="50"/>
      <c r="C430" s="51"/>
      <c r="D430" s="49"/>
      <c r="E430" s="52"/>
      <c r="F430" s="52"/>
      <c r="G430" s="52"/>
      <c r="H430" s="52"/>
      <c r="I430" s="52"/>
    </row>
    <row r="431" spans="1:9" s="53" customFormat="1">
      <c r="A431" s="49"/>
      <c r="B431" s="50"/>
      <c r="C431" s="51"/>
      <c r="D431" s="49"/>
      <c r="E431" s="52"/>
      <c r="F431" s="52"/>
      <c r="G431" s="52"/>
      <c r="H431" s="52"/>
      <c r="I431" s="52"/>
    </row>
    <row r="432" spans="1:9" s="53" customFormat="1">
      <c r="A432" s="49"/>
      <c r="B432" s="50"/>
      <c r="C432" s="51"/>
      <c r="D432" s="49"/>
      <c r="E432" s="52"/>
      <c r="F432" s="52"/>
      <c r="G432" s="52"/>
      <c r="H432" s="52"/>
      <c r="I432" s="52"/>
    </row>
    <row r="433" spans="1:9" s="53" customFormat="1">
      <c r="A433" s="49"/>
      <c r="B433" s="50"/>
      <c r="C433" s="51"/>
      <c r="D433" s="49"/>
      <c r="E433" s="52"/>
      <c r="F433" s="52"/>
      <c r="G433" s="52"/>
      <c r="H433" s="52"/>
      <c r="I433" s="52"/>
    </row>
    <row r="434" spans="1:9" s="53" customFormat="1">
      <c r="A434" s="49"/>
      <c r="B434" s="50"/>
      <c r="C434" s="51"/>
      <c r="D434" s="49"/>
      <c r="E434" s="52"/>
      <c r="F434" s="52"/>
      <c r="G434" s="52"/>
      <c r="H434" s="52"/>
      <c r="I434" s="52"/>
    </row>
    <row r="435" spans="1:9" s="53" customFormat="1">
      <c r="A435" s="49"/>
      <c r="B435" s="50"/>
      <c r="C435" s="51"/>
      <c r="D435" s="49"/>
      <c r="E435" s="52"/>
      <c r="F435" s="52"/>
      <c r="G435" s="52"/>
      <c r="H435" s="52"/>
      <c r="I435" s="52"/>
    </row>
    <row r="436" spans="1:9" s="53" customFormat="1">
      <c r="A436" s="49"/>
      <c r="B436" s="50"/>
      <c r="C436" s="51"/>
      <c r="D436" s="49"/>
      <c r="E436" s="52"/>
      <c r="F436" s="52"/>
      <c r="G436" s="52"/>
      <c r="H436" s="52"/>
      <c r="I436" s="52"/>
    </row>
    <row r="437" spans="1:9" s="53" customFormat="1">
      <c r="A437" s="49"/>
      <c r="B437" s="50"/>
      <c r="C437" s="51"/>
      <c r="D437" s="49"/>
      <c r="E437" s="52"/>
      <c r="F437" s="52"/>
      <c r="G437" s="52"/>
      <c r="H437" s="52"/>
      <c r="I437" s="52"/>
    </row>
    <row r="438" spans="1:9" s="53" customFormat="1">
      <c r="A438" s="49"/>
      <c r="B438" s="50"/>
      <c r="C438" s="51"/>
      <c r="D438" s="49"/>
      <c r="E438" s="52"/>
      <c r="F438" s="52"/>
      <c r="G438" s="52"/>
      <c r="H438" s="52"/>
      <c r="I438" s="52"/>
    </row>
    <row r="439" spans="1:9" s="53" customFormat="1">
      <c r="A439" s="49"/>
      <c r="B439" s="50"/>
      <c r="C439" s="51"/>
      <c r="D439" s="49"/>
      <c r="E439" s="52"/>
      <c r="F439" s="52"/>
      <c r="G439" s="52"/>
      <c r="H439" s="52"/>
      <c r="I439" s="52"/>
    </row>
    <row r="440" spans="1:9" s="53" customFormat="1">
      <c r="A440" s="49"/>
      <c r="B440" s="50"/>
      <c r="C440" s="51"/>
      <c r="D440" s="49"/>
      <c r="E440" s="52"/>
      <c r="F440" s="52"/>
      <c r="G440" s="52"/>
      <c r="H440" s="52"/>
      <c r="I440" s="52"/>
    </row>
    <row r="441" spans="1:9" s="53" customFormat="1">
      <c r="A441" s="49"/>
      <c r="B441" s="50"/>
      <c r="C441" s="51"/>
      <c r="D441" s="49"/>
      <c r="E441" s="52"/>
      <c r="F441" s="52"/>
      <c r="G441" s="52"/>
      <c r="H441" s="52"/>
      <c r="I441" s="52"/>
    </row>
    <row r="442" spans="1:9" s="53" customFormat="1">
      <c r="A442" s="49"/>
      <c r="B442" s="50"/>
      <c r="C442" s="51"/>
      <c r="D442" s="49"/>
      <c r="E442" s="52"/>
      <c r="F442" s="52"/>
      <c r="G442" s="52"/>
      <c r="H442" s="52"/>
      <c r="I442" s="52"/>
    </row>
    <row r="443" spans="1:9" s="53" customFormat="1">
      <c r="A443" s="49"/>
      <c r="B443" s="50"/>
      <c r="C443" s="51"/>
      <c r="D443" s="49"/>
      <c r="E443" s="52"/>
      <c r="F443" s="52"/>
      <c r="G443" s="52"/>
      <c r="H443" s="52"/>
      <c r="I443" s="52"/>
    </row>
    <row r="444" spans="1:9" s="53" customFormat="1">
      <c r="A444" s="49"/>
      <c r="B444" s="50"/>
      <c r="C444" s="51"/>
      <c r="D444" s="49"/>
      <c r="E444" s="52"/>
      <c r="F444" s="52"/>
      <c r="G444" s="52"/>
      <c r="H444" s="52"/>
      <c r="I444" s="52"/>
    </row>
    <row r="445" spans="1:9" s="53" customFormat="1">
      <c r="A445" s="49"/>
      <c r="B445" s="50"/>
      <c r="C445" s="51"/>
      <c r="D445" s="49"/>
      <c r="E445" s="52"/>
      <c r="F445" s="52"/>
      <c r="G445" s="52"/>
      <c r="H445" s="52"/>
      <c r="I445" s="52"/>
    </row>
    <row r="446" spans="1:9" s="53" customFormat="1">
      <c r="A446" s="49"/>
      <c r="B446" s="50"/>
      <c r="C446" s="51"/>
      <c r="D446" s="49"/>
      <c r="E446" s="52"/>
      <c r="F446" s="52"/>
      <c r="G446" s="52"/>
      <c r="H446" s="52"/>
      <c r="I446" s="52"/>
    </row>
    <row r="447" spans="1:9" s="53" customFormat="1">
      <c r="A447" s="49"/>
      <c r="B447" s="50"/>
      <c r="C447" s="51"/>
      <c r="D447" s="49"/>
      <c r="E447" s="52"/>
      <c r="F447" s="52"/>
      <c r="G447" s="52"/>
      <c r="H447" s="52"/>
      <c r="I447" s="52"/>
    </row>
    <row r="448" spans="1:9" s="53" customFormat="1">
      <c r="A448" s="49"/>
      <c r="B448" s="50"/>
      <c r="C448" s="51"/>
      <c r="D448" s="49"/>
      <c r="E448" s="52"/>
      <c r="F448" s="52"/>
      <c r="G448" s="52"/>
      <c r="H448" s="52"/>
      <c r="I448" s="52"/>
    </row>
    <row r="449" spans="1:9" s="53" customFormat="1">
      <c r="A449" s="49"/>
      <c r="B449" s="50"/>
      <c r="C449" s="51"/>
      <c r="D449" s="49"/>
      <c r="E449" s="52"/>
      <c r="F449" s="52"/>
      <c r="G449" s="52"/>
      <c r="H449" s="52"/>
      <c r="I449" s="52"/>
    </row>
    <row r="450" spans="1:9" s="53" customFormat="1">
      <c r="A450" s="49"/>
      <c r="B450" s="50"/>
      <c r="C450" s="51"/>
      <c r="D450" s="49"/>
      <c r="E450" s="52"/>
      <c r="F450" s="52"/>
      <c r="G450" s="52"/>
      <c r="H450" s="52"/>
      <c r="I450" s="52"/>
    </row>
    <row r="451" spans="1:9" s="53" customFormat="1">
      <c r="A451" s="49"/>
      <c r="B451" s="50"/>
      <c r="C451" s="51"/>
      <c r="D451" s="49"/>
      <c r="E451" s="52"/>
      <c r="F451" s="52"/>
      <c r="G451" s="52"/>
      <c r="H451" s="52"/>
      <c r="I451" s="52"/>
    </row>
    <row r="452" spans="1:9" s="53" customFormat="1">
      <c r="A452" s="49"/>
      <c r="B452" s="50"/>
      <c r="C452" s="51"/>
      <c r="D452" s="49"/>
      <c r="E452" s="52"/>
      <c r="F452" s="52"/>
      <c r="G452" s="52"/>
      <c r="H452" s="52"/>
      <c r="I452" s="52"/>
    </row>
    <row r="453" spans="1:9" s="53" customFormat="1">
      <c r="A453" s="49"/>
      <c r="B453" s="50"/>
      <c r="C453" s="51"/>
      <c r="D453" s="49"/>
      <c r="E453" s="52"/>
      <c r="F453" s="52"/>
      <c r="G453" s="52"/>
      <c r="H453" s="52"/>
      <c r="I453" s="52"/>
    </row>
    <row r="454" spans="1:9" s="53" customFormat="1">
      <c r="A454" s="49"/>
      <c r="B454" s="50"/>
      <c r="C454" s="51"/>
      <c r="D454" s="49"/>
      <c r="E454" s="52"/>
      <c r="F454" s="52"/>
      <c r="G454" s="52"/>
      <c r="H454" s="52"/>
      <c r="I454" s="52"/>
    </row>
    <row r="455" spans="1:9" s="53" customFormat="1">
      <c r="A455" s="49"/>
      <c r="B455" s="50"/>
      <c r="C455" s="51"/>
      <c r="D455" s="49"/>
      <c r="E455" s="52"/>
      <c r="F455" s="52"/>
      <c r="G455" s="52"/>
      <c r="H455" s="52"/>
      <c r="I455" s="52"/>
    </row>
    <row r="456" spans="1:9" s="53" customFormat="1">
      <c r="A456" s="49"/>
      <c r="B456" s="50"/>
      <c r="C456" s="51"/>
      <c r="D456" s="49"/>
      <c r="E456" s="52"/>
      <c r="F456" s="52"/>
      <c r="G456" s="52"/>
      <c r="H456" s="52"/>
      <c r="I456" s="52"/>
    </row>
    <row r="457" spans="1:9" s="53" customFormat="1">
      <c r="A457" s="49"/>
      <c r="B457" s="50"/>
      <c r="C457" s="51"/>
      <c r="D457" s="49"/>
      <c r="E457" s="52"/>
      <c r="F457" s="52"/>
      <c r="G457" s="52"/>
      <c r="H457" s="52"/>
      <c r="I457" s="52"/>
    </row>
    <row r="458" spans="1:9" s="53" customFormat="1">
      <c r="A458" s="49"/>
      <c r="B458" s="50"/>
      <c r="C458" s="51"/>
      <c r="D458" s="49"/>
      <c r="E458" s="52"/>
      <c r="F458" s="52"/>
      <c r="G458" s="52"/>
      <c r="H458" s="52"/>
      <c r="I458" s="52"/>
    </row>
    <row r="459" spans="1:9" s="53" customFormat="1">
      <c r="A459" s="49"/>
      <c r="B459" s="50"/>
      <c r="C459" s="51"/>
      <c r="D459" s="49"/>
      <c r="E459" s="52"/>
      <c r="F459" s="52"/>
      <c r="G459" s="52"/>
      <c r="H459" s="52"/>
      <c r="I459" s="52"/>
    </row>
    <row r="460" spans="1:9" s="53" customFormat="1">
      <c r="A460" s="49"/>
      <c r="B460" s="50"/>
      <c r="C460" s="51"/>
      <c r="D460" s="49"/>
      <c r="E460" s="52"/>
      <c r="F460" s="52"/>
      <c r="G460" s="52"/>
      <c r="H460" s="52"/>
      <c r="I460" s="52"/>
    </row>
    <row r="461" spans="1:9" s="53" customFormat="1">
      <c r="A461" s="49"/>
      <c r="B461" s="50"/>
      <c r="C461" s="51"/>
      <c r="D461" s="49"/>
      <c r="E461" s="52"/>
      <c r="F461" s="52"/>
      <c r="G461" s="52"/>
      <c r="H461" s="52"/>
      <c r="I461" s="52"/>
    </row>
    <row r="462" spans="1:9" s="53" customFormat="1">
      <c r="A462" s="49"/>
      <c r="B462" s="50"/>
      <c r="C462" s="51"/>
      <c r="D462" s="49"/>
      <c r="E462" s="52"/>
      <c r="F462" s="52"/>
      <c r="G462" s="52"/>
      <c r="H462" s="52"/>
      <c r="I462" s="52"/>
    </row>
    <row r="463" spans="1:9" s="53" customFormat="1">
      <c r="A463" s="49"/>
      <c r="B463" s="50"/>
      <c r="C463" s="51"/>
      <c r="D463" s="49"/>
      <c r="E463" s="52"/>
      <c r="F463" s="52"/>
      <c r="G463" s="52"/>
      <c r="H463" s="52"/>
      <c r="I463" s="52"/>
    </row>
    <row r="464" spans="1:9" s="53" customFormat="1">
      <c r="A464" s="49"/>
      <c r="B464" s="50"/>
      <c r="C464" s="51"/>
      <c r="D464" s="49"/>
      <c r="E464" s="52"/>
      <c r="F464" s="52"/>
      <c r="G464" s="52"/>
      <c r="H464" s="52"/>
      <c r="I464" s="52"/>
    </row>
    <row r="465" spans="1:9" s="53" customFormat="1">
      <c r="A465" s="49"/>
      <c r="B465" s="50"/>
      <c r="C465" s="51"/>
      <c r="D465" s="49"/>
      <c r="E465" s="52"/>
      <c r="F465" s="52"/>
      <c r="G465" s="52"/>
      <c r="H465" s="52"/>
      <c r="I465" s="52"/>
    </row>
    <row r="466" spans="1:9" s="53" customFormat="1">
      <c r="A466" s="49"/>
      <c r="B466" s="50"/>
      <c r="C466" s="51"/>
      <c r="D466" s="49"/>
      <c r="E466" s="52"/>
      <c r="F466" s="52"/>
      <c r="G466" s="52"/>
      <c r="H466" s="52"/>
      <c r="I466" s="52"/>
    </row>
    <row r="467" spans="1:9" s="53" customFormat="1">
      <c r="A467" s="49"/>
      <c r="B467" s="50"/>
      <c r="C467" s="51"/>
      <c r="D467" s="49"/>
      <c r="E467" s="52"/>
      <c r="F467" s="52"/>
      <c r="G467" s="52"/>
      <c r="H467" s="52"/>
      <c r="I467" s="52"/>
    </row>
    <row r="468" spans="1:9" s="53" customFormat="1">
      <c r="A468" s="49"/>
      <c r="B468" s="50"/>
      <c r="C468" s="51"/>
      <c r="D468" s="49"/>
      <c r="E468" s="52"/>
      <c r="F468" s="52"/>
      <c r="G468" s="52"/>
      <c r="H468" s="52"/>
      <c r="I468" s="52"/>
    </row>
    <row r="469" spans="1:9" s="53" customFormat="1">
      <c r="A469" s="49"/>
      <c r="B469" s="50"/>
      <c r="C469" s="51"/>
      <c r="D469" s="49"/>
      <c r="E469" s="52"/>
      <c r="F469" s="52"/>
      <c r="G469" s="52"/>
      <c r="H469" s="52"/>
      <c r="I469" s="52"/>
    </row>
    <row r="470" spans="1:9" s="53" customFormat="1">
      <c r="A470" s="49"/>
      <c r="B470" s="50"/>
      <c r="C470" s="51"/>
      <c r="D470" s="49"/>
      <c r="E470" s="52"/>
      <c r="F470" s="52"/>
      <c r="G470" s="52"/>
      <c r="H470" s="52"/>
      <c r="I470" s="52"/>
    </row>
    <row r="471" spans="1:9" s="53" customFormat="1">
      <c r="A471" s="49"/>
      <c r="B471" s="50"/>
      <c r="C471" s="51"/>
      <c r="D471" s="49"/>
      <c r="E471" s="52"/>
      <c r="F471" s="52"/>
      <c r="G471" s="52"/>
      <c r="H471" s="52"/>
      <c r="I471" s="52"/>
    </row>
    <row r="472" spans="1:9" s="53" customFormat="1">
      <c r="A472" s="49"/>
      <c r="B472" s="50"/>
      <c r="C472" s="51"/>
      <c r="D472" s="49"/>
      <c r="E472" s="52"/>
      <c r="F472" s="52"/>
      <c r="G472" s="52"/>
      <c r="H472" s="52"/>
      <c r="I472" s="52"/>
    </row>
    <row r="473" spans="1:9" s="53" customFormat="1">
      <c r="A473" s="49"/>
      <c r="B473" s="50"/>
      <c r="C473" s="51"/>
      <c r="D473" s="49"/>
      <c r="E473" s="52"/>
      <c r="F473" s="52"/>
      <c r="G473" s="52"/>
      <c r="H473" s="52"/>
      <c r="I473" s="52"/>
    </row>
    <row r="474" spans="1:9" s="53" customFormat="1">
      <c r="A474" s="49"/>
      <c r="B474" s="50"/>
      <c r="C474" s="51"/>
      <c r="D474" s="49"/>
      <c r="E474" s="52"/>
      <c r="F474" s="52"/>
      <c r="G474" s="52"/>
      <c r="H474" s="52"/>
      <c r="I474" s="52"/>
    </row>
    <row r="475" spans="1:9" s="53" customFormat="1">
      <c r="A475" s="49"/>
      <c r="B475" s="50"/>
      <c r="C475" s="51"/>
      <c r="D475" s="49"/>
      <c r="E475" s="52"/>
      <c r="F475" s="52"/>
      <c r="G475" s="52"/>
      <c r="H475" s="52"/>
      <c r="I475" s="52"/>
    </row>
    <row r="476" spans="1:9" s="53" customFormat="1">
      <c r="A476" s="49"/>
      <c r="B476" s="50"/>
      <c r="C476" s="51"/>
      <c r="D476" s="49"/>
      <c r="E476" s="52"/>
      <c r="F476" s="52"/>
      <c r="G476" s="52"/>
      <c r="H476" s="52"/>
      <c r="I476" s="52"/>
    </row>
    <row r="477" spans="1:9" s="53" customFormat="1">
      <c r="A477" s="49"/>
      <c r="B477" s="50"/>
      <c r="C477" s="51"/>
      <c r="D477" s="49"/>
      <c r="E477" s="52"/>
      <c r="F477" s="52"/>
      <c r="G477" s="52"/>
      <c r="H477" s="52"/>
      <c r="I477" s="52"/>
    </row>
    <row r="478" spans="1:9" s="53" customFormat="1">
      <c r="A478" s="49"/>
      <c r="B478" s="50"/>
      <c r="C478" s="51"/>
      <c r="D478" s="49"/>
      <c r="E478" s="52"/>
      <c r="F478" s="52"/>
      <c r="G478" s="52"/>
      <c r="H478" s="52"/>
      <c r="I478" s="52"/>
    </row>
    <row r="479" spans="1:9" s="53" customFormat="1">
      <c r="A479" s="49"/>
      <c r="B479" s="50"/>
      <c r="C479" s="51"/>
      <c r="D479" s="49"/>
      <c r="E479" s="52"/>
      <c r="F479" s="52"/>
      <c r="G479" s="52"/>
      <c r="H479" s="52"/>
      <c r="I479" s="52"/>
    </row>
    <row r="480" spans="1:9" s="53" customFormat="1">
      <c r="A480" s="49"/>
      <c r="B480" s="50"/>
      <c r="C480" s="51"/>
      <c r="D480" s="49"/>
      <c r="E480" s="52"/>
      <c r="F480" s="52"/>
      <c r="G480" s="52"/>
      <c r="H480" s="52"/>
      <c r="I480" s="52"/>
    </row>
    <row r="481" spans="1:9" s="53" customFormat="1">
      <c r="A481" s="49"/>
      <c r="B481" s="50"/>
      <c r="C481" s="51"/>
      <c r="D481" s="49"/>
      <c r="E481" s="52"/>
      <c r="F481" s="52"/>
      <c r="G481" s="52"/>
      <c r="H481" s="52"/>
      <c r="I481" s="52"/>
    </row>
    <row r="482" spans="1:9" s="53" customFormat="1">
      <c r="A482" s="49"/>
      <c r="B482" s="50"/>
      <c r="C482" s="51"/>
      <c r="D482" s="49"/>
      <c r="E482" s="52"/>
      <c r="F482" s="52"/>
      <c r="G482" s="52"/>
      <c r="H482" s="52"/>
      <c r="I482" s="52"/>
    </row>
    <row r="483" spans="1:9" s="53" customFormat="1">
      <c r="A483" s="49"/>
      <c r="B483" s="50"/>
      <c r="C483" s="51"/>
      <c r="D483" s="49"/>
      <c r="E483" s="52"/>
      <c r="F483" s="52"/>
      <c r="G483" s="52"/>
      <c r="H483" s="52"/>
      <c r="I483" s="52"/>
    </row>
    <row r="484" spans="1:9" s="53" customFormat="1">
      <c r="A484" s="49"/>
      <c r="B484" s="50"/>
      <c r="C484" s="51"/>
      <c r="D484" s="49"/>
      <c r="E484" s="52"/>
      <c r="F484" s="52"/>
      <c r="G484" s="52"/>
      <c r="H484" s="52"/>
      <c r="I484" s="52"/>
    </row>
    <row r="485" spans="1:9" s="53" customFormat="1">
      <c r="A485" s="49"/>
      <c r="B485" s="50"/>
      <c r="C485" s="51"/>
      <c r="D485" s="49"/>
      <c r="E485" s="52"/>
      <c r="F485" s="52"/>
      <c r="G485" s="52"/>
      <c r="H485" s="52"/>
      <c r="I485" s="52"/>
    </row>
    <row r="486" spans="1:9" s="53" customFormat="1">
      <c r="A486" s="49"/>
      <c r="B486" s="50"/>
      <c r="C486" s="51"/>
      <c r="D486" s="49"/>
      <c r="E486" s="52"/>
      <c r="F486" s="52"/>
      <c r="G486" s="52"/>
      <c r="H486" s="52"/>
      <c r="I486" s="52"/>
    </row>
    <row r="487" spans="1:9" s="53" customFormat="1">
      <c r="A487" s="49"/>
      <c r="B487" s="50"/>
      <c r="C487" s="51"/>
      <c r="D487" s="49"/>
      <c r="E487" s="52"/>
      <c r="F487" s="52"/>
      <c r="G487" s="52"/>
      <c r="H487" s="52"/>
      <c r="I487" s="52"/>
    </row>
    <row r="488" spans="1:9" s="53" customFormat="1">
      <c r="A488" s="49"/>
      <c r="B488" s="50"/>
      <c r="C488" s="51"/>
      <c r="D488" s="49"/>
      <c r="E488" s="52"/>
      <c r="F488" s="52"/>
      <c r="G488" s="52"/>
      <c r="H488" s="52"/>
      <c r="I488" s="52"/>
    </row>
    <row r="489" spans="1:9" s="53" customFormat="1">
      <c r="A489" s="49"/>
      <c r="B489" s="50"/>
      <c r="C489" s="51"/>
      <c r="D489" s="49"/>
      <c r="E489" s="52"/>
      <c r="F489" s="52"/>
      <c r="G489" s="52"/>
      <c r="H489" s="52"/>
      <c r="I489" s="52"/>
    </row>
    <row r="490" spans="1:9" s="53" customFormat="1">
      <c r="A490" s="49"/>
      <c r="B490" s="50"/>
      <c r="C490" s="51"/>
      <c r="D490" s="49"/>
      <c r="E490" s="52"/>
      <c r="F490" s="52"/>
      <c r="G490" s="52"/>
      <c r="H490" s="52"/>
      <c r="I490" s="52"/>
    </row>
    <row r="491" spans="1:9" s="53" customFormat="1">
      <c r="A491" s="49"/>
      <c r="B491" s="50"/>
      <c r="C491" s="51"/>
      <c r="D491" s="49"/>
      <c r="E491" s="52"/>
      <c r="F491" s="52"/>
      <c r="G491" s="52"/>
      <c r="H491" s="52"/>
      <c r="I491" s="52"/>
    </row>
    <row r="492" spans="1:9" s="53" customFormat="1">
      <c r="A492" s="49"/>
      <c r="B492" s="50"/>
      <c r="C492" s="51"/>
      <c r="D492" s="49"/>
      <c r="E492" s="52"/>
      <c r="F492" s="52"/>
      <c r="G492" s="52"/>
      <c r="H492" s="52"/>
      <c r="I492" s="52"/>
    </row>
    <row r="493" spans="1:9" s="53" customFormat="1">
      <c r="A493" s="49"/>
      <c r="B493" s="50"/>
      <c r="C493" s="51"/>
      <c r="D493" s="49"/>
      <c r="E493" s="52"/>
      <c r="F493" s="52"/>
      <c r="G493" s="52"/>
      <c r="H493" s="52"/>
      <c r="I493" s="52"/>
    </row>
    <row r="494" spans="1:9" s="53" customFormat="1">
      <c r="A494" s="49"/>
      <c r="B494" s="50"/>
      <c r="C494" s="51"/>
      <c r="D494" s="49"/>
      <c r="E494" s="52"/>
      <c r="F494" s="52"/>
      <c r="G494" s="52"/>
      <c r="H494" s="52"/>
      <c r="I494" s="52"/>
    </row>
    <row r="495" spans="1:9" s="53" customFormat="1">
      <c r="A495" s="49"/>
      <c r="B495" s="50"/>
      <c r="C495" s="51"/>
      <c r="D495" s="49"/>
      <c r="E495" s="52"/>
      <c r="F495" s="52"/>
      <c r="G495" s="52"/>
      <c r="H495" s="52"/>
      <c r="I495" s="52"/>
    </row>
    <row r="496" spans="1:9" s="53" customFormat="1">
      <c r="A496" s="49"/>
      <c r="B496" s="50"/>
      <c r="C496" s="51"/>
      <c r="D496" s="49"/>
      <c r="E496" s="52"/>
      <c r="F496" s="52"/>
      <c r="G496" s="52"/>
      <c r="H496" s="52"/>
      <c r="I496" s="52"/>
    </row>
    <row r="497" spans="1:9" s="53" customFormat="1">
      <c r="A497" s="49"/>
      <c r="B497" s="50"/>
      <c r="C497" s="51"/>
      <c r="D497" s="49"/>
      <c r="E497" s="52"/>
      <c r="F497" s="52"/>
      <c r="G497" s="52"/>
      <c r="H497" s="52"/>
      <c r="I497" s="52"/>
    </row>
    <row r="498" spans="1:9" s="53" customFormat="1">
      <c r="A498" s="49"/>
      <c r="B498" s="50"/>
      <c r="C498" s="51"/>
      <c r="D498" s="49"/>
      <c r="E498" s="52"/>
      <c r="F498" s="52"/>
      <c r="G498" s="52"/>
      <c r="H498" s="52"/>
      <c r="I498" s="52"/>
    </row>
    <row r="499" spans="1:9" s="53" customFormat="1">
      <c r="A499" s="49"/>
      <c r="B499" s="50"/>
      <c r="C499" s="51"/>
      <c r="D499" s="49"/>
      <c r="E499" s="52"/>
      <c r="F499" s="52"/>
      <c r="G499" s="52"/>
      <c r="H499" s="52"/>
      <c r="I499" s="52"/>
    </row>
    <row r="500" spans="1:9" s="53" customFormat="1">
      <c r="A500" s="49"/>
      <c r="B500" s="50"/>
      <c r="C500" s="51"/>
      <c r="D500" s="49"/>
      <c r="E500" s="52"/>
      <c r="F500" s="52"/>
      <c r="G500" s="52"/>
      <c r="H500" s="52"/>
      <c r="I500" s="52"/>
    </row>
    <row r="501" spans="1:9" s="53" customFormat="1">
      <c r="A501" s="49"/>
      <c r="B501" s="50"/>
      <c r="C501" s="51"/>
      <c r="D501" s="49"/>
      <c r="E501" s="52"/>
      <c r="F501" s="52"/>
      <c r="G501" s="52"/>
      <c r="H501" s="52"/>
      <c r="I501" s="52"/>
    </row>
    <row r="502" spans="1:9" s="53" customFormat="1">
      <c r="A502" s="49"/>
      <c r="B502" s="50"/>
      <c r="C502" s="51"/>
      <c r="D502" s="49"/>
      <c r="E502" s="52"/>
      <c r="F502" s="52"/>
      <c r="G502" s="52"/>
      <c r="H502" s="52"/>
      <c r="I502" s="52"/>
    </row>
    <row r="503" spans="1:9" s="53" customFormat="1">
      <c r="A503" s="49"/>
      <c r="B503" s="50"/>
      <c r="C503" s="51"/>
      <c r="D503" s="49"/>
      <c r="E503" s="52"/>
      <c r="F503" s="52"/>
      <c r="G503" s="52"/>
      <c r="H503" s="52"/>
      <c r="I503" s="52"/>
    </row>
    <row r="504" spans="1:9" s="53" customFormat="1">
      <c r="A504" s="49"/>
      <c r="B504" s="50"/>
      <c r="C504" s="51"/>
      <c r="D504" s="49"/>
      <c r="E504" s="52"/>
      <c r="F504" s="52"/>
      <c r="G504" s="52"/>
      <c r="H504" s="52"/>
      <c r="I504" s="52"/>
    </row>
    <row r="505" spans="1:9" s="53" customFormat="1">
      <c r="A505" s="49"/>
      <c r="B505" s="50"/>
      <c r="C505" s="51"/>
      <c r="D505" s="49"/>
      <c r="E505" s="52"/>
      <c r="F505" s="52"/>
      <c r="G505" s="52"/>
      <c r="H505" s="52"/>
      <c r="I505" s="52"/>
    </row>
    <row r="506" spans="1:9" s="53" customFormat="1">
      <c r="A506" s="49"/>
      <c r="B506" s="50"/>
      <c r="C506" s="51"/>
      <c r="D506" s="49"/>
      <c r="E506" s="52"/>
      <c r="F506" s="52"/>
      <c r="G506" s="52"/>
      <c r="H506" s="52"/>
      <c r="I506" s="52"/>
    </row>
    <row r="507" spans="1:9" s="53" customFormat="1">
      <c r="A507" s="49"/>
      <c r="B507" s="50"/>
      <c r="C507" s="51"/>
      <c r="D507" s="49"/>
      <c r="E507" s="52"/>
      <c r="F507" s="52"/>
      <c r="G507" s="52"/>
      <c r="H507" s="52"/>
      <c r="I507" s="52"/>
    </row>
    <row r="508" spans="1:9" s="53" customFormat="1">
      <c r="A508" s="49"/>
      <c r="B508" s="50"/>
      <c r="C508" s="51"/>
      <c r="D508" s="49"/>
      <c r="E508" s="52"/>
      <c r="F508" s="52"/>
      <c r="G508" s="52"/>
      <c r="H508" s="52"/>
      <c r="I508" s="52"/>
    </row>
    <row r="509" spans="1:9" s="53" customFormat="1">
      <c r="A509" s="49"/>
      <c r="B509" s="50"/>
      <c r="C509" s="51"/>
      <c r="D509" s="49"/>
      <c r="E509" s="52"/>
      <c r="F509" s="52"/>
      <c r="G509" s="52"/>
      <c r="H509" s="52"/>
      <c r="I509" s="52"/>
    </row>
    <row r="510" spans="1:9" s="53" customFormat="1">
      <c r="A510" s="49"/>
      <c r="B510" s="50"/>
      <c r="C510" s="51"/>
      <c r="D510" s="49"/>
      <c r="E510" s="52"/>
      <c r="F510" s="52"/>
      <c r="G510" s="52"/>
      <c r="H510" s="52"/>
      <c r="I510" s="52"/>
    </row>
    <row r="511" spans="1:9" s="53" customFormat="1">
      <c r="A511" s="49"/>
      <c r="B511" s="50"/>
      <c r="C511" s="51"/>
      <c r="D511" s="49"/>
      <c r="E511" s="52"/>
      <c r="F511" s="52"/>
      <c r="G511" s="52"/>
      <c r="H511" s="52"/>
      <c r="I511" s="52"/>
    </row>
    <row r="512" spans="1:9" s="53" customFormat="1">
      <c r="A512" s="49"/>
      <c r="B512" s="50"/>
      <c r="C512" s="51"/>
      <c r="D512" s="49"/>
      <c r="E512" s="52"/>
      <c r="F512" s="52"/>
      <c r="G512" s="52"/>
      <c r="H512" s="52"/>
      <c r="I512" s="52"/>
    </row>
    <row r="513" spans="1:9" s="53" customFormat="1">
      <c r="A513" s="49"/>
      <c r="B513" s="50"/>
      <c r="C513" s="51"/>
      <c r="D513" s="49"/>
      <c r="E513" s="52"/>
      <c r="F513" s="52"/>
      <c r="G513" s="52"/>
      <c r="H513" s="52"/>
      <c r="I513" s="52"/>
    </row>
    <row r="514" spans="1:9" s="53" customFormat="1">
      <c r="A514" s="49"/>
      <c r="B514" s="50"/>
      <c r="C514" s="51"/>
      <c r="D514" s="49"/>
      <c r="E514" s="52"/>
      <c r="F514" s="52"/>
      <c r="G514" s="52"/>
      <c r="H514" s="52"/>
      <c r="I514" s="52"/>
    </row>
    <row r="515" spans="1:9" s="53" customFormat="1">
      <c r="A515" s="49"/>
      <c r="B515" s="50"/>
      <c r="C515" s="51"/>
      <c r="D515" s="49"/>
      <c r="E515" s="52"/>
      <c r="F515" s="52"/>
      <c r="G515" s="52"/>
      <c r="H515" s="52"/>
      <c r="I515" s="52"/>
    </row>
    <row r="516" spans="1:9" s="53" customFormat="1">
      <c r="A516" s="49"/>
      <c r="B516" s="50"/>
      <c r="C516" s="51"/>
      <c r="D516" s="49"/>
      <c r="E516" s="52"/>
      <c r="F516" s="52"/>
      <c r="G516" s="52"/>
      <c r="H516" s="52"/>
      <c r="I516" s="52"/>
    </row>
    <row r="517" spans="1:9" s="53" customFormat="1">
      <c r="A517" s="49"/>
      <c r="B517" s="50"/>
      <c r="C517" s="51"/>
      <c r="D517" s="49"/>
      <c r="E517" s="52"/>
      <c r="F517" s="52"/>
      <c r="G517" s="52"/>
      <c r="H517" s="52"/>
      <c r="I517" s="52"/>
    </row>
    <row r="518" spans="1:9" s="53" customFormat="1">
      <c r="A518" s="49"/>
      <c r="B518" s="50"/>
      <c r="C518" s="51"/>
      <c r="D518" s="49"/>
      <c r="E518" s="52"/>
      <c r="F518" s="52"/>
      <c r="G518" s="52"/>
      <c r="H518" s="52"/>
      <c r="I518" s="52"/>
    </row>
    <row r="519" spans="1:9" s="53" customFormat="1">
      <c r="A519" s="49"/>
      <c r="B519" s="50"/>
      <c r="C519" s="51"/>
      <c r="D519" s="49"/>
      <c r="E519" s="52"/>
      <c r="F519" s="52"/>
      <c r="G519" s="52"/>
      <c r="H519" s="52"/>
      <c r="I519" s="52"/>
    </row>
    <row r="520" spans="1:9" s="53" customFormat="1">
      <c r="A520" s="49"/>
      <c r="B520" s="50"/>
      <c r="C520" s="51"/>
      <c r="D520" s="49"/>
      <c r="E520" s="52"/>
      <c r="F520" s="52"/>
      <c r="G520" s="52"/>
      <c r="H520" s="52"/>
      <c r="I520" s="52"/>
    </row>
    <row r="521" spans="1:9" s="53" customFormat="1">
      <c r="A521" s="49"/>
      <c r="B521" s="50"/>
      <c r="C521" s="51"/>
      <c r="D521" s="49"/>
      <c r="E521" s="52"/>
      <c r="F521" s="52"/>
      <c r="G521" s="52"/>
      <c r="H521" s="52"/>
      <c r="I521" s="52"/>
    </row>
    <row r="522" spans="1:9" s="53" customFormat="1">
      <c r="A522" s="49"/>
      <c r="B522" s="50"/>
      <c r="C522" s="51"/>
      <c r="D522" s="49"/>
      <c r="E522" s="52"/>
      <c r="F522" s="52"/>
      <c r="G522" s="52"/>
      <c r="H522" s="52"/>
      <c r="I522" s="52"/>
    </row>
    <row r="523" spans="1:9" s="53" customFormat="1">
      <c r="A523" s="49"/>
      <c r="B523" s="50"/>
      <c r="C523" s="51"/>
      <c r="D523" s="49"/>
      <c r="E523" s="52"/>
      <c r="F523" s="52"/>
      <c r="G523" s="52"/>
      <c r="H523" s="52"/>
      <c r="I523" s="52"/>
    </row>
    <row r="524" spans="1:9" s="53" customFormat="1">
      <c r="A524" s="49"/>
      <c r="B524" s="50"/>
      <c r="C524" s="51"/>
      <c r="D524" s="49"/>
      <c r="E524" s="52"/>
      <c r="F524" s="52"/>
      <c r="G524" s="52"/>
      <c r="H524" s="52"/>
      <c r="I524" s="52"/>
    </row>
    <row r="525" spans="1:9" s="53" customFormat="1">
      <c r="A525" s="49"/>
      <c r="B525" s="50"/>
      <c r="C525" s="51"/>
      <c r="D525" s="49"/>
      <c r="E525" s="52"/>
      <c r="F525" s="52"/>
      <c r="G525" s="52"/>
      <c r="H525" s="52"/>
      <c r="I525" s="52"/>
    </row>
    <row r="526" spans="1:9" s="53" customFormat="1">
      <c r="A526" s="49"/>
      <c r="B526" s="50"/>
      <c r="C526" s="51"/>
      <c r="D526" s="49"/>
      <c r="E526" s="52"/>
      <c r="F526" s="52"/>
      <c r="G526" s="52"/>
      <c r="H526" s="52"/>
      <c r="I526" s="52"/>
    </row>
    <row r="527" spans="1:9" s="53" customFormat="1">
      <c r="A527" s="49"/>
      <c r="B527" s="50"/>
      <c r="C527" s="51"/>
      <c r="D527" s="49"/>
      <c r="E527" s="52"/>
      <c r="F527" s="52"/>
      <c r="G527" s="52"/>
      <c r="H527" s="52"/>
      <c r="I527" s="52"/>
    </row>
    <row r="528" spans="1:9" s="53" customFormat="1">
      <c r="A528" s="49"/>
      <c r="B528" s="50"/>
      <c r="C528" s="51"/>
      <c r="D528" s="49"/>
      <c r="E528" s="52"/>
      <c r="F528" s="52"/>
      <c r="G528" s="52"/>
      <c r="H528" s="52"/>
      <c r="I528" s="52"/>
    </row>
    <row r="529" spans="1:9" s="53" customFormat="1">
      <c r="A529" s="49"/>
      <c r="B529" s="50"/>
      <c r="C529" s="51"/>
      <c r="D529" s="49"/>
      <c r="E529" s="52"/>
      <c r="F529" s="52"/>
      <c r="G529" s="52"/>
      <c r="H529" s="52"/>
      <c r="I529" s="52"/>
    </row>
    <row r="530" spans="1:9" s="53" customFormat="1">
      <c r="A530" s="49"/>
      <c r="B530" s="50"/>
      <c r="C530" s="51"/>
      <c r="D530" s="49"/>
      <c r="E530" s="52"/>
      <c r="F530" s="52"/>
      <c r="G530" s="52"/>
      <c r="H530" s="52"/>
      <c r="I530" s="52"/>
    </row>
    <row r="531" spans="1:9" s="53" customFormat="1">
      <c r="A531" s="49"/>
      <c r="B531" s="50"/>
      <c r="C531" s="51"/>
      <c r="D531" s="49"/>
      <c r="E531" s="52"/>
      <c r="F531" s="52"/>
      <c r="G531" s="52"/>
      <c r="H531" s="52"/>
      <c r="I531" s="52"/>
    </row>
    <row r="532" spans="1:9" s="53" customFormat="1">
      <c r="A532" s="49"/>
      <c r="B532" s="50"/>
      <c r="C532" s="51"/>
      <c r="D532" s="49"/>
      <c r="E532" s="52"/>
      <c r="F532" s="52"/>
      <c r="G532" s="52"/>
      <c r="H532" s="52"/>
      <c r="I532" s="52"/>
    </row>
    <row r="533" spans="1:9" s="53" customFormat="1">
      <c r="A533" s="49"/>
      <c r="B533" s="50"/>
      <c r="C533" s="51"/>
      <c r="D533" s="49"/>
      <c r="E533" s="52"/>
      <c r="F533" s="52"/>
      <c r="G533" s="52"/>
      <c r="H533" s="52"/>
      <c r="I533" s="52"/>
    </row>
    <row r="534" spans="1:9" s="53" customFormat="1">
      <c r="A534" s="49"/>
      <c r="B534" s="50"/>
      <c r="C534" s="51"/>
      <c r="D534" s="49"/>
      <c r="E534" s="52"/>
      <c r="F534" s="52"/>
      <c r="G534" s="52"/>
      <c r="H534" s="52"/>
      <c r="I534" s="52"/>
    </row>
    <row r="535" spans="1:9" s="53" customFormat="1">
      <c r="A535" s="49"/>
      <c r="B535" s="50"/>
      <c r="C535" s="51"/>
      <c r="D535" s="49"/>
      <c r="E535" s="52"/>
      <c r="F535" s="52"/>
      <c r="G535" s="52"/>
      <c r="H535" s="52"/>
      <c r="I535" s="52"/>
    </row>
    <row r="536" spans="1:9" s="53" customFormat="1">
      <c r="A536" s="49"/>
      <c r="B536" s="50"/>
      <c r="C536" s="51"/>
      <c r="D536" s="49"/>
      <c r="E536" s="52"/>
      <c r="F536" s="52"/>
      <c r="G536" s="52"/>
      <c r="H536" s="52"/>
      <c r="I536" s="52"/>
    </row>
    <row r="537" spans="1:9" s="53" customFormat="1">
      <c r="A537" s="49"/>
      <c r="B537" s="50"/>
      <c r="C537" s="51"/>
      <c r="D537" s="49"/>
      <c r="E537" s="52"/>
      <c r="F537" s="52"/>
      <c r="G537" s="52"/>
      <c r="H537" s="52"/>
      <c r="I537" s="52"/>
    </row>
    <row r="538" spans="1:9" s="53" customFormat="1">
      <c r="A538" s="49"/>
      <c r="B538" s="50"/>
      <c r="C538" s="51"/>
      <c r="D538" s="49"/>
      <c r="E538" s="52"/>
      <c r="F538" s="52"/>
      <c r="G538" s="52"/>
      <c r="H538" s="52"/>
      <c r="I538" s="52"/>
    </row>
    <row r="539" spans="1:9" s="53" customFormat="1">
      <c r="A539" s="49"/>
      <c r="B539" s="50"/>
      <c r="C539" s="51"/>
      <c r="D539" s="49"/>
      <c r="E539" s="52"/>
      <c r="F539" s="52"/>
      <c r="G539" s="52"/>
      <c r="H539" s="52"/>
      <c r="I539" s="52"/>
    </row>
    <row r="540" spans="1:9" s="53" customFormat="1">
      <c r="A540" s="49"/>
      <c r="B540" s="50"/>
      <c r="C540" s="51"/>
      <c r="D540" s="49"/>
      <c r="E540" s="52"/>
      <c r="F540" s="52"/>
      <c r="G540" s="52"/>
      <c r="H540" s="52"/>
      <c r="I540" s="52"/>
    </row>
    <row r="541" spans="1:9" s="53" customFormat="1">
      <c r="A541" s="49"/>
      <c r="B541" s="50"/>
      <c r="C541" s="51"/>
      <c r="D541" s="49"/>
      <c r="E541" s="52"/>
      <c r="F541" s="52"/>
      <c r="G541" s="52"/>
      <c r="H541" s="52"/>
      <c r="I541" s="52"/>
    </row>
    <row r="542" spans="1:9" s="53" customFormat="1">
      <c r="A542" s="49"/>
      <c r="B542" s="50"/>
      <c r="C542" s="51"/>
      <c r="D542" s="49"/>
      <c r="E542" s="52"/>
      <c r="F542" s="52"/>
      <c r="G542" s="52"/>
      <c r="H542" s="52"/>
      <c r="I542" s="52"/>
    </row>
    <row r="543" spans="1:9" s="53" customFormat="1">
      <c r="A543" s="49"/>
      <c r="B543" s="50"/>
      <c r="C543" s="51"/>
      <c r="D543" s="49"/>
      <c r="E543" s="52"/>
      <c r="F543" s="52"/>
      <c r="G543" s="52"/>
      <c r="H543" s="52"/>
      <c r="I543" s="52"/>
    </row>
    <row r="544" spans="1:9" s="53" customFormat="1">
      <c r="A544" s="49"/>
      <c r="B544" s="50"/>
      <c r="C544" s="51"/>
      <c r="D544" s="49"/>
      <c r="E544" s="52"/>
      <c r="F544" s="52"/>
      <c r="G544" s="52"/>
      <c r="H544" s="52"/>
      <c r="I544" s="52"/>
    </row>
    <row r="545" spans="1:9" s="53" customFormat="1">
      <c r="A545" s="49"/>
      <c r="B545" s="50"/>
      <c r="C545" s="51"/>
      <c r="D545" s="49"/>
      <c r="E545" s="52"/>
      <c r="F545" s="52"/>
      <c r="G545" s="52"/>
      <c r="H545" s="52"/>
      <c r="I545" s="52"/>
    </row>
    <row r="546" spans="1:9" s="53" customFormat="1">
      <c r="A546" s="49"/>
      <c r="B546" s="50"/>
      <c r="C546" s="51"/>
      <c r="D546" s="49"/>
      <c r="E546" s="52"/>
      <c r="F546" s="52"/>
      <c r="G546" s="52"/>
      <c r="H546" s="52"/>
      <c r="I546" s="52"/>
    </row>
    <row r="547" spans="1:9" s="53" customFormat="1">
      <c r="A547" s="49"/>
      <c r="B547" s="50"/>
      <c r="C547" s="51"/>
      <c r="D547" s="49"/>
      <c r="E547" s="52"/>
      <c r="F547" s="52"/>
      <c r="G547" s="52"/>
      <c r="H547" s="52"/>
      <c r="I547" s="52"/>
    </row>
    <row r="548" spans="1:9" s="53" customFormat="1">
      <c r="A548" s="49"/>
      <c r="B548" s="50"/>
      <c r="C548" s="51"/>
      <c r="D548" s="49"/>
      <c r="E548" s="52"/>
      <c r="F548" s="52"/>
      <c r="G548" s="52"/>
      <c r="H548" s="52"/>
      <c r="I548" s="52"/>
    </row>
    <row r="549" spans="1:9" s="53" customFormat="1">
      <c r="A549" s="49"/>
      <c r="B549" s="50"/>
      <c r="C549" s="51"/>
      <c r="D549" s="49"/>
      <c r="E549" s="52"/>
      <c r="F549" s="52"/>
      <c r="G549" s="52"/>
      <c r="H549" s="52"/>
      <c r="I549" s="52"/>
    </row>
    <row r="550" spans="1:9" s="53" customFormat="1">
      <c r="A550" s="49"/>
      <c r="B550" s="50"/>
      <c r="C550" s="51"/>
      <c r="D550" s="49"/>
      <c r="E550" s="52"/>
      <c r="F550" s="52"/>
      <c r="G550" s="52"/>
      <c r="H550" s="52"/>
      <c r="I550" s="52"/>
    </row>
    <row r="551" spans="1:9" s="53" customFormat="1">
      <c r="A551" s="49"/>
      <c r="B551" s="50"/>
      <c r="C551" s="51"/>
      <c r="D551" s="49"/>
      <c r="E551" s="52"/>
      <c r="F551" s="52"/>
      <c r="G551" s="52"/>
      <c r="H551" s="52"/>
      <c r="I551" s="52"/>
    </row>
    <row r="552" spans="1:9" s="53" customFormat="1">
      <c r="A552" s="49"/>
      <c r="B552" s="50"/>
      <c r="C552" s="51"/>
      <c r="D552" s="49"/>
      <c r="E552" s="52"/>
      <c r="F552" s="52"/>
      <c r="G552" s="52"/>
      <c r="H552" s="52"/>
      <c r="I552" s="52"/>
    </row>
    <row r="553" spans="1:9" s="53" customFormat="1">
      <c r="A553" s="49"/>
      <c r="B553" s="50"/>
      <c r="C553" s="51"/>
      <c r="D553" s="49"/>
      <c r="E553" s="52"/>
      <c r="F553" s="52"/>
      <c r="G553" s="52"/>
      <c r="H553" s="52"/>
      <c r="I553" s="52"/>
    </row>
    <row r="554" spans="1:9" s="53" customFormat="1">
      <c r="A554" s="49"/>
      <c r="B554" s="50"/>
      <c r="C554" s="51"/>
      <c r="D554" s="49"/>
      <c r="E554" s="52"/>
      <c r="F554" s="52"/>
      <c r="G554" s="52"/>
      <c r="H554" s="52"/>
      <c r="I554" s="52"/>
    </row>
    <row r="555" spans="1:9" s="53" customFormat="1">
      <c r="A555" s="49"/>
      <c r="B555" s="50"/>
      <c r="C555" s="51"/>
      <c r="D555" s="49"/>
      <c r="E555" s="52"/>
      <c r="F555" s="52"/>
      <c r="G555" s="52"/>
      <c r="H555" s="52"/>
      <c r="I555" s="52"/>
    </row>
    <row r="556" spans="1:9" s="53" customFormat="1">
      <c r="A556" s="49"/>
      <c r="B556" s="50"/>
      <c r="C556" s="51"/>
      <c r="D556" s="49"/>
      <c r="E556" s="52"/>
      <c r="F556" s="52"/>
      <c r="G556" s="52"/>
      <c r="H556" s="52"/>
      <c r="I556" s="52"/>
    </row>
    <row r="557" spans="1:9" s="53" customFormat="1">
      <c r="A557" s="49"/>
      <c r="B557" s="50"/>
      <c r="C557" s="51"/>
      <c r="D557" s="49"/>
      <c r="E557" s="52"/>
      <c r="F557" s="52"/>
      <c r="G557" s="52"/>
      <c r="H557" s="52"/>
      <c r="I557" s="52"/>
    </row>
    <row r="558" spans="1:9" s="53" customFormat="1">
      <c r="A558" s="49"/>
      <c r="B558" s="50"/>
      <c r="C558" s="51"/>
      <c r="D558" s="49"/>
      <c r="E558" s="52"/>
      <c r="F558" s="52"/>
      <c r="G558" s="52"/>
      <c r="H558" s="52"/>
      <c r="I558" s="52"/>
    </row>
    <row r="559" spans="1:9" s="53" customFormat="1">
      <c r="A559" s="49"/>
      <c r="B559" s="50"/>
      <c r="C559" s="51"/>
      <c r="D559" s="49"/>
      <c r="E559" s="52"/>
      <c r="F559" s="52"/>
      <c r="G559" s="52"/>
      <c r="H559" s="52"/>
      <c r="I559" s="52"/>
    </row>
    <row r="560" spans="1:9" s="53" customFormat="1">
      <c r="A560" s="49"/>
      <c r="B560" s="50"/>
      <c r="C560" s="51"/>
      <c r="D560" s="49"/>
      <c r="E560" s="52"/>
      <c r="F560" s="52"/>
      <c r="G560" s="52"/>
      <c r="H560" s="52"/>
      <c r="I560" s="52"/>
    </row>
    <row r="561" spans="1:9" s="53" customFormat="1">
      <c r="A561" s="49"/>
      <c r="B561" s="50"/>
      <c r="C561" s="51"/>
      <c r="D561" s="49"/>
      <c r="E561" s="52"/>
      <c r="F561" s="52"/>
      <c r="G561" s="52"/>
      <c r="H561" s="52"/>
      <c r="I561" s="52"/>
    </row>
    <row r="562" spans="1:9" s="53" customFormat="1">
      <c r="A562" s="49"/>
      <c r="B562" s="50"/>
      <c r="C562" s="51"/>
      <c r="D562" s="49"/>
      <c r="E562" s="52"/>
      <c r="F562" s="52"/>
      <c r="G562" s="52"/>
      <c r="H562" s="52"/>
      <c r="I562" s="52"/>
    </row>
    <row r="563" spans="1:9" s="53" customFormat="1">
      <c r="A563" s="49"/>
      <c r="B563" s="50"/>
      <c r="C563" s="51"/>
      <c r="D563" s="49"/>
      <c r="E563" s="52"/>
      <c r="F563" s="52"/>
      <c r="G563" s="52"/>
      <c r="H563" s="52"/>
      <c r="I563" s="52"/>
    </row>
    <row r="564" spans="1:9" s="53" customFormat="1">
      <c r="A564" s="49"/>
      <c r="B564" s="50"/>
      <c r="C564" s="51"/>
      <c r="D564" s="49"/>
      <c r="E564" s="52"/>
      <c r="F564" s="52"/>
      <c r="G564" s="52"/>
      <c r="H564" s="52"/>
      <c r="I564" s="52"/>
    </row>
    <row r="565" spans="1:9" s="53" customFormat="1">
      <c r="A565" s="49"/>
      <c r="B565" s="50"/>
      <c r="C565" s="51"/>
      <c r="D565" s="49"/>
      <c r="E565" s="52"/>
      <c r="F565" s="52"/>
      <c r="G565" s="52"/>
      <c r="H565" s="52"/>
      <c r="I565" s="52"/>
    </row>
    <row r="566" spans="1:9" s="53" customFormat="1">
      <c r="A566" s="49"/>
      <c r="B566" s="50"/>
      <c r="C566" s="51"/>
      <c r="D566" s="49"/>
      <c r="E566" s="52"/>
      <c r="F566" s="52"/>
      <c r="G566" s="52"/>
      <c r="H566" s="52"/>
      <c r="I566" s="52"/>
    </row>
    <row r="567" spans="1:9" s="53" customFormat="1">
      <c r="A567" s="49"/>
      <c r="B567" s="50"/>
      <c r="C567" s="51"/>
      <c r="D567" s="49"/>
      <c r="E567" s="52"/>
      <c r="F567" s="52"/>
      <c r="G567" s="52"/>
      <c r="H567" s="52"/>
      <c r="I567" s="52"/>
    </row>
    <row r="568" spans="1:9" s="53" customFormat="1">
      <c r="A568" s="49"/>
      <c r="B568" s="50"/>
      <c r="C568" s="51"/>
      <c r="D568" s="49"/>
      <c r="E568" s="52"/>
      <c r="F568" s="52"/>
      <c r="G568" s="52"/>
      <c r="H568" s="52"/>
      <c r="I568" s="52"/>
    </row>
    <row r="569" spans="1:9" s="53" customFormat="1">
      <c r="A569" s="49"/>
      <c r="B569" s="50"/>
      <c r="C569" s="51"/>
      <c r="D569" s="49"/>
      <c r="E569" s="52"/>
      <c r="F569" s="52"/>
      <c r="G569" s="52"/>
      <c r="H569" s="52"/>
      <c r="I569" s="52"/>
    </row>
    <row r="570" spans="1:9" s="53" customFormat="1">
      <c r="A570" s="49"/>
      <c r="B570" s="50"/>
      <c r="C570" s="51"/>
      <c r="D570" s="49"/>
      <c r="E570" s="52"/>
      <c r="F570" s="52"/>
      <c r="G570" s="52"/>
      <c r="H570" s="52"/>
      <c r="I570" s="52"/>
    </row>
    <row r="571" spans="1:9" s="53" customFormat="1">
      <c r="A571" s="49"/>
      <c r="B571" s="50"/>
      <c r="C571" s="51"/>
      <c r="D571" s="49"/>
      <c r="E571" s="52"/>
      <c r="F571" s="52"/>
      <c r="G571" s="52"/>
      <c r="H571" s="52"/>
      <c r="I571" s="52"/>
    </row>
    <row r="572" spans="1:9" s="53" customFormat="1">
      <c r="A572" s="49"/>
      <c r="B572" s="50"/>
      <c r="C572" s="51"/>
      <c r="D572" s="49"/>
      <c r="E572" s="52"/>
      <c r="F572" s="52"/>
      <c r="G572" s="52"/>
      <c r="H572" s="52"/>
      <c r="I572" s="52"/>
    </row>
    <row r="573" spans="1:9" s="53" customFormat="1">
      <c r="A573" s="49"/>
      <c r="B573" s="50"/>
      <c r="C573" s="51"/>
      <c r="D573" s="49"/>
      <c r="E573" s="52"/>
      <c r="F573" s="52"/>
      <c r="G573" s="52"/>
      <c r="H573" s="52"/>
      <c r="I573" s="52"/>
    </row>
    <row r="574" spans="1:9" s="53" customFormat="1">
      <c r="A574" s="49"/>
      <c r="B574" s="50"/>
      <c r="C574" s="51"/>
      <c r="D574" s="49"/>
      <c r="E574" s="52"/>
      <c r="F574" s="52"/>
      <c r="G574" s="52"/>
      <c r="H574" s="52"/>
      <c r="I574" s="52"/>
    </row>
    <row r="575" spans="1:9" s="53" customFormat="1">
      <c r="A575" s="49"/>
      <c r="B575" s="50"/>
      <c r="C575" s="51"/>
      <c r="D575" s="49"/>
      <c r="E575" s="52"/>
      <c r="F575" s="52"/>
      <c r="G575" s="52"/>
      <c r="H575" s="52"/>
      <c r="I575" s="52"/>
    </row>
    <row r="576" spans="1:9" s="53" customFormat="1">
      <c r="A576" s="49"/>
      <c r="B576" s="50"/>
      <c r="C576" s="51"/>
      <c r="D576" s="49"/>
      <c r="E576" s="52"/>
      <c r="F576" s="52"/>
      <c r="G576" s="52"/>
      <c r="H576" s="52"/>
      <c r="I576" s="52"/>
    </row>
    <row r="577" spans="1:9" s="53" customFormat="1">
      <c r="A577" s="49"/>
      <c r="B577" s="50"/>
      <c r="C577" s="51"/>
      <c r="D577" s="49"/>
      <c r="E577" s="52"/>
      <c r="F577" s="52"/>
      <c r="G577" s="52"/>
      <c r="H577" s="52"/>
      <c r="I577" s="52"/>
    </row>
    <row r="578" spans="1:9" s="53" customFormat="1">
      <c r="A578" s="49"/>
      <c r="B578" s="50"/>
      <c r="C578" s="51"/>
      <c r="D578" s="49"/>
      <c r="E578" s="52"/>
      <c r="F578" s="52"/>
      <c r="G578" s="52"/>
      <c r="H578" s="52"/>
      <c r="I578" s="52"/>
    </row>
    <row r="579" spans="1:9" s="53" customFormat="1">
      <c r="A579" s="49"/>
      <c r="B579" s="50"/>
      <c r="C579" s="51"/>
      <c r="D579" s="49"/>
      <c r="E579" s="52"/>
      <c r="F579" s="52"/>
      <c r="G579" s="52"/>
      <c r="H579" s="52"/>
      <c r="I579" s="52"/>
    </row>
    <row r="580" spans="1:9" s="53" customFormat="1">
      <c r="A580" s="49"/>
      <c r="B580" s="50"/>
      <c r="C580" s="51"/>
      <c r="D580" s="49"/>
      <c r="E580" s="52"/>
      <c r="F580" s="52"/>
      <c r="G580" s="52"/>
      <c r="H580" s="52"/>
      <c r="I580" s="52"/>
    </row>
    <row r="581" spans="1:9" s="53" customFormat="1">
      <c r="A581" s="49"/>
      <c r="B581" s="50"/>
      <c r="C581" s="51"/>
      <c r="D581" s="49"/>
      <c r="E581" s="52"/>
      <c r="F581" s="52"/>
      <c r="G581" s="52"/>
      <c r="H581" s="52"/>
      <c r="I581" s="52"/>
    </row>
    <row r="582" spans="1:9" s="53" customFormat="1">
      <c r="A582" s="49"/>
      <c r="B582" s="50"/>
      <c r="C582" s="51"/>
      <c r="D582" s="49"/>
      <c r="E582" s="52"/>
      <c r="F582" s="52"/>
      <c r="G582" s="52"/>
      <c r="H582" s="52"/>
      <c r="I582" s="52"/>
    </row>
    <row r="583" spans="1:9" s="53" customFormat="1">
      <c r="A583" s="49"/>
      <c r="B583" s="50"/>
      <c r="C583" s="51"/>
      <c r="D583" s="49"/>
      <c r="E583" s="52"/>
      <c r="F583" s="52"/>
      <c r="G583" s="52"/>
      <c r="H583" s="52"/>
      <c r="I583" s="52"/>
    </row>
    <row r="584" spans="1:9" s="53" customFormat="1">
      <c r="A584" s="49"/>
      <c r="B584" s="50"/>
      <c r="C584" s="51"/>
      <c r="D584" s="49"/>
      <c r="E584" s="52"/>
      <c r="F584" s="52"/>
      <c r="G584" s="52"/>
      <c r="H584" s="52"/>
      <c r="I584" s="52"/>
    </row>
    <row r="585" spans="1:9" s="53" customFormat="1">
      <c r="A585" s="49"/>
      <c r="B585" s="50"/>
      <c r="C585" s="51"/>
      <c r="D585" s="49"/>
      <c r="E585" s="52"/>
      <c r="F585" s="52"/>
      <c r="G585" s="52"/>
      <c r="H585" s="52"/>
      <c r="I585" s="52"/>
    </row>
    <row r="586" spans="1:9" s="53" customFormat="1">
      <c r="A586" s="49"/>
      <c r="B586" s="50"/>
      <c r="C586" s="51"/>
      <c r="D586" s="49"/>
      <c r="E586" s="52"/>
      <c r="F586" s="52"/>
      <c r="G586" s="52"/>
      <c r="H586" s="52"/>
      <c r="I586" s="52"/>
    </row>
    <row r="587" spans="1:9" s="53" customFormat="1">
      <c r="A587" s="49"/>
      <c r="B587" s="50"/>
      <c r="C587" s="51"/>
      <c r="D587" s="49"/>
      <c r="E587" s="52"/>
      <c r="F587" s="52"/>
      <c r="G587" s="52"/>
      <c r="H587" s="52"/>
      <c r="I587" s="52"/>
    </row>
    <row r="588" spans="1:9" s="53" customFormat="1">
      <c r="A588" s="49"/>
      <c r="B588" s="50"/>
      <c r="C588" s="51"/>
      <c r="D588" s="49"/>
      <c r="E588" s="52"/>
      <c r="F588" s="52"/>
      <c r="G588" s="52"/>
      <c r="H588" s="52"/>
      <c r="I588" s="52"/>
    </row>
    <row r="589" spans="1:9" s="53" customFormat="1">
      <c r="A589" s="49"/>
      <c r="B589" s="50"/>
      <c r="C589" s="51"/>
      <c r="D589" s="49"/>
      <c r="E589" s="52"/>
      <c r="F589" s="52"/>
      <c r="G589" s="52"/>
      <c r="H589" s="52"/>
      <c r="I589" s="52"/>
    </row>
    <row r="590" spans="1:9" s="53" customFormat="1">
      <c r="A590" s="49"/>
      <c r="B590" s="50"/>
      <c r="C590" s="51"/>
      <c r="D590" s="49"/>
      <c r="E590" s="52"/>
      <c r="F590" s="52"/>
      <c r="G590" s="52"/>
      <c r="H590" s="52"/>
      <c r="I590" s="52"/>
    </row>
    <row r="591" spans="1:9" s="53" customFormat="1">
      <c r="A591" s="49"/>
      <c r="B591" s="50"/>
      <c r="C591" s="51"/>
      <c r="D591" s="49"/>
      <c r="E591" s="52"/>
      <c r="F591" s="52"/>
      <c r="G591" s="52"/>
      <c r="H591" s="52"/>
      <c r="I591" s="52"/>
    </row>
    <row r="592" spans="1:9" s="53" customFormat="1">
      <c r="A592" s="49"/>
      <c r="B592" s="50"/>
      <c r="C592" s="51"/>
      <c r="D592" s="49"/>
      <c r="E592" s="52"/>
      <c r="F592" s="52"/>
      <c r="G592" s="52"/>
      <c r="H592" s="52"/>
      <c r="I592" s="52"/>
    </row>
    <row r="593" spans="1:9" s="53" customFormat="1">
      <c r="A593" s="49"/>
      <c r="B593" s="50"/>
      <c r="C593" s="51"/>
      <c r="D593" s="49"/>
      <c r="E593" s="52"/>
      <c r="F593" s="52"/>
      <c r="G593" s="52"/>
      <c r="H593" s="52"/>
      <c r="I593" s="52"/>
    </row>
    <row r="594" spans="1:9" s="53" customFormat="1">
      <c r="A594" s="49"/>
      <c r="B594" s="50"/>
      <c r="C594" s="51"/>
      <c r="D594" s="49"/>
      <c r="E594" s="52"/>
      <c r="F594" s="52"/>
      <c r="G594" s="52"/>
      <c r="H594" s="52"/>
      <c r="I594" s="52"/>
    </row>
    <row r="595" spans="1:9" s="53" customFormat="1">
      <c r="A595" s="49"/>
      <c r="B595" s="50"/>
      <c r="C595" s="51"/>
      <c r="D595" s="49"/>
      <c r="E595" s="52"/>
      <c r="F595" s="52"/>
      <c r="G595" s="52"/>
      <c r="H595" s="52"/>
      <c r="I595" s="52"/>
    </row>
    <row r="596" spans="1:9" s="53" customFormat="1">
      <c r="A596" s="49"/>
      <c r="B596" s="50"/>
      <c r="C596" s="51"/>
      <c r="D596" s="49"/>
      <c r="E596" s="52"/>
      <c r="F596" s="52"/>
      <c r="G596" s="52"/>
      <c r="H596" s="52"/>
      <c r="I596" s="52"/>
    </row>
    <row r="597" spans="1:9" s="53" customFormat="1">
      <c r="A597" s="49"/>
      <c r="B597" s="50"/>
      <c r="C597" s="51"/>
      <c r="D597" s="49"/>
      <c r="E597" s="52"/>
      <c r="F597" s="52"/>
      <c r="G597" s="52"/>
      <c r="H597" s="52"/>
      <c r="I597" s="52"/>
    </row>
    <row r="598" spans="1:9" s="53" customFormat="1">
      <c r="A598" s="49"/>
      <c r="B598" s="50"/>
      <c r="C598" s="51"/>
      <c r="D598" s="49"/>
      <c r="E598" s="52"/>
      <c r="F598" s="52"/>
      <c r="G598" s="52"/>
      <c r="H598" s="52"/>
      <c r="I598" s="52"/>
    </row>
    <row r="599" spans="1:9" s="53" customFormat="1">
      <c r="A599" s="49"/>
      <c r="B599" s="50"/>
      <c r="C599" s="51"/>
      <c r="D599" s="49"/>
      <c r="E599" s="52"/>
      <c r="F599" s="52"/>
      <c r="G599" s="52"/>
      <c r="H599" s="52"/>
      <c r="I599" s="52"/>
    </row>
    <row r="600" spans="1:9" s="53" customFormat="1">
      <c r="A600" s="49"/>
      <c r="B600" s="50"/>
      <c r="C600" s="51"/>
      <c r="D600" s="49"/>
      <c r="E600" s="52"/>
      <c r="F600" s="52"/>
      <c r="G600" s="52"/>
      <c r="H600" s="52"/>
      <c r="I600" s="52"/>
    </row>
    <row r="601" spans="1:9" s="53" customFormat="1">
      <c r="A601" s="49"/>
      <c r="B601" s="50"/>
      <c r="C601" s="51"/>
      <c r="D601" s="49"/>
      <c r="E601" s="52"/>
      <c r="F601" s="52"/>
      <c r="G601" s="52"/>
      <c r="H601" s="52"/>
      <c r="I601" s="52"/>
    </row>
    <row r="602" spans="1:9" s="53" customFormat="1">
      <c r="A602" s="49"/>
      <c r="B602" s="50"/>
      <c r="C602" s="51"/>
      <c r="D602" s="49"/>
      <c r="E602" s="52"/>
      <c r="F602" s="52"/>
      <c r="G602" s="52"/>
      <c r="H602" s="52"/>
      <c r="I602" s="52"/>
    </row>
    <row r="603" spans="1:9" s="53" customFormat="1">
      <c r="A603" s="49"/>
      <c r="B603" s="50"/>
      <c r="C603" s="51"/>
      <c r="D603" s="49"/>
      <c r="E603" s="52"/>
      <c r="F603" s="52"/>
      <c r="G603" s="52"/>
      <c r="H603" s="52"/>
      <c r="I603" s="52"/>
    </row>
    <row r="604" spans="1:9" s="53" customFormat="1">
      <c r="A604" s="49"/>
      <c r="B604" s="50"/>
      <c r="C604" s="51"/>
      <c r="D604" s="49"/>
      <c r="E604" s="52"/>
      <c r="F604" s="52"/>
      <c r="G604" s="52"/>
      <c r="H604" s="52"/>
      <c r="I604" s="52"/>
    </row>
    <row r="605" spans="1:9" s="53" customFormat="1">
      <c r="A605" s="49"/>
      <c r="B605" s="50"/>
      <c r="C605" s="51"/>
      <c r="D605" s="49"/>
      <c r="E605" s="52"/>
      <c r="F605" s="52"/>
      <c r="G605" s="52"/>
      <c r="H605" s="52"/>
      <c r="I605" s="52"/>
    </row>
    <row r="606" spans="1:9" s="53" customFormat="1">
      <c r="A606" s="49"/>
      <c r="B606" s="50"/>
      <c r="C606" s="51"/>
      <c r="D606" s="49"/>
      <c r="E606" s="52"/>
      <c r="F606" s="52"/>
      <c r="G606" s="52"/>
      <c r="H606" s="52"/>
      <c r="I606" s="52"/>
    </row>
    <row r="607" spans="1:9" s="53" customFormat="1">
      <c r="A607" s="49"/>
      <c r="B607" s="50"/>
      <c r="C607" s="51"/>
      <c r="D607" s="49"/>
      <c r="E607" s="52"/>
      <c r="F607" s="52"/>
      <c r="G607" s="52"/>
      <c r="H607" s="52"/>
      <c r="I607" s="52"/>
    </row>
    <row r="608" spans="1:9" s="53" customFormat="1">
      <c r="A608" s="49"/>
      <c r="B608" s="50"/>
      <c r="C608" s="51"/>
      <c r="D608" s="49"/>
      <c r="E608" s="52"/>
      <c r="F608" s="52"/>
      <c r="G608" s="52"/>
      <c r="H608" s="52"/>
      <c r="I608" s="52"/>
    </row>
    <row r="609" spans="1:9" s="53" customFormat="1">
      <c r="A609" s="49"/>
      <c r="B609" s="50"/>
      <c r="C609" s="51"/>
      <c r="D609" s="49"/>
      <c r="E609" s="52"/>
      <c r="F609" s="52"/>
      <c r="G609" s="52"/>
      <c r="H609" s="52"/>
      <c r="I609" s="52"/>
    </row>
    <row r="610" spans="1:9" s="53" customFormat="1">
      <c r="A610" s="49"/>
      <c r="B610" s="50"/>
      <c r="C610" s="51"/>
      <c r="D610" s="49"/>
      <c r="E610" s="52"/>
      <c r="F610" s="52"/>
      <c r="G610" s="52"/>
      <c r="H610" s="52"/>
      <c r="I610" s="52"/>
    </row>
    <row r="611" spans="1:9" s="53" customFormat="1">
      <c r="A611" s="49"/>
      <c r="B611" s="50"/>
      <c r="C611" s="51"/>
      <c r="D611" s="49"/>
      <c r="E611" s="52"/>
      <c r="F611" s="52"/>
      <c r="G611" s="52"/>
      <c r="H611" s="52"/>
      <c r="I611" s="52"/>
    </row>
    <row r="612" spans="1:9" s="53" customFormat="1">
      <c r="A612" s="49"/>
      <c r="B612" s="50"/>
      <c r="C612" s="51"/>
      <c r="D612" s="49"/>
      <c r="E612" s="52"/>
      <c r="F612" s="52"/>
      <c r="G612" s="52"/>
      <c r="H612" s="52"/>
      <c r="I612" s="52"/>
    </row>
    <row r="613" spans="1:9" s="53" customFormat="1">
      <c r="A613" s="49"/>
      <c r="B613" s="50"/>
      <c r="C613" s="51"/>
      <c r="D613" s="49"/>
      <c r="E613" s="52"/>
      <c r="F613" s="52"/>
      <c r="G613" s="52"/>
      <c r="H613" s="52"/>
      <c r="I613" s="52"/>
    </row>
    <row r="614" spans="1:9" s="53" customFormat="1">
      <c r="A614" s="49"/>
      <c r="B614" s="50"/>
      <c r="C614" s="51"/>
      <c r="D614" s="49"/>
      <c r="E614" s="52"/>
      <c r="F614" s="52"/>
      <c r="G614" s="52"/>
      <c r="H614" s="52"/>
      <c r="I614" s="52"/>
    </row>
    <row r="615" spans="1:9" s="53" customFormat="1">
      <c r="A615" s="49"/>
      <c r="B615" s="50"/>
      <c r="C615" s="51"/>
      <c r="D615" s="49"/>
      <c r="E615" s="52"/>
      <c r="F615" s="52"/>
      <c r="G615" s="52"/>
      <c r="H615" s="52"/>
      <c r="I615" s="52"/>
    </row>
    <row r="616" spans="1:9" s="53" customFormat="1">
      <c r="A616" s="49"/>
      <c r="B616" s="50"/>
      <c r="C616" s="51"/>
      <c r="D616" s="49"/>
      <c r="E616" s="52"/>
      <c r="F616" s="52"/>
      <c r="G616" s="52"/>
      <c r="H616" s="52"/>
      <c r="I616" s="52"/>
    </row>
    <row r="617" spans="1:9" s="53" customFormat="1">
      <c r="A617" s="49"/>
      <c r="B617" s="50"/>
      <c r="C617" s="51"/>
      <c r="D617" s="49"/>
      <c r="E617" s="52"/>
      <c r="F617" s="52"/>
      <c r="G617" s="52"/>
      <c r="H617" s="52"/>
      <c r="I617" s="52"/>
    </row>
    <row r="618" spans="1:9" s="53" customFormat="1">
      <c r="A618" s="49"/>
      <c r="B618" s="50"/>
      <c r="C618" s="51"/>
      <c r="D618" s="49"/>
      <c r="E618" s="52"/>
      <c r="F618" s="52"/>
      <c r="G618" s="52"/>
      <c r="H618" s="52"/>
      <c r="I618" s="52"/>
    </row>
    <row r="619" spans="1:9" s="53" customFormat="1">
      <c r="A619" s="49"/>
      <c r="B619" s="50"/>
      <c r="C619" s="51"/>
      <c r="D619" s="49"/>
      <c r="E619" s="52"/>
      <c r="F619" s="52"/>
      <c r="G619" s="52"/>
      <c r="H619" s="52"/>
      <c r="I619" s="52"/>
    </row>
    <row r="620" spans="1:9" s="53" customFormat="1">
      <c r="A620" s="49"/>
      <c r="B620" s="50"/>
      <c r="C620" s="51"/>
      <c r="D620" s="49"/>
      <c r="E620" s="52"/>
      <c r="F620" s="52"/>
      <c r="G620" s="52"/>
      <c r="H620" s="52"/>
      <c r="I620" s="52"/>
    </row>
    <row r="621" spans="1:9" s="53" customFormat="1">
      <c r="A621" s="49"/>
      <c r="B621" s="50"/>
      <c r="C621" s="51"/>
      <c r="D621" s="49"/>
      <c r="E621" s="52"/>
      <c r="F621" s="52"/>
      <c r="G621" s="52"/>
      <c r="H621" s="52"/>
      <c r="I621" s="52"/>
    </row>
    <row r="622" spans="1:9" s="53" customFormat="1">
      <c r="A622" s="49"/>
      <c r="B622" s="50"/>
      <c r="C622" s="51"/>
      <c r="D622" s="49"/>
      <c r="E622" s="52"/>
      <c r="F622" s="52"/>
      <c r="G622" s="52"/>
      <c r="H622" s="52"/>
      <c r="I622" s="52"/>
    </row>
    <row r="623" spans="1:9" s="53" customFormat="1">
      <c r="A623" s="49"/>
      <c r="B623" s="50"/>
      <c r="C623" s="51"/>
      <c r="D623" s="49"/>
      <c r="E623" s="52"/>
      <c r="F623" s="52"/>
      <c r="G623" s="52"/>
      <c r="H623" s="52"/>
      <c r="I623" s="52"/>
    </row>
    <row r="624" spans="1:9" s="53" customFormat="1">
      <c r="A624" s="49"/>
      <c r="B624" s="50"/>
      <c r="C624" s="51"/>
      <c r="D624" s="49"/>
      <c r="E624" s="52"/>
      <c r="F624" s="52"/>
      <c r="G624" s="52"/>
      <c r="H624" s="52"/>
      <c r="I624" s="52"/>
    </row>
    <row r="625" spans="1:9" s="53" customFormat="1">
      <c r="A625" s="49"/>
      <c r="B625" s="50"/>
      <c r="C625" s="51"/>
      <c r="D625" s="49"/>
      <c r="E625" s="52"/>
      <c r="F625" s="52"/>
      <c r="G625" s="52"/>
      <c r="H625" s="52"/>
      <c r="I625" s="52"/>
    </row>
    <row r="626" spans="1:9" s="53" customFormat="1">
      <c r="A626" s="49"/>
      <c r="B626" s="50"/>
      <c r="C626" s="51"/>
      <c r="D626" s="49"/>
      <c r="E626" s="52"/>
      <c r="F626" s="52"/>
      <c r="G626" s="52"/>
      <c r="H626" s="52"/>
      <c r="I626" s="52"/>
    </row>
    <row r="627" spans="1:9" s="53" customFormat="1">
      <c r="A627" s="49"/>
      <c r="B627" s="50"/>
      <c r="C627" s="51"/>
      <c r="D627" s="49"/>
      <c r="E627" s="52"/>
      <c r="F627" s="52"/>
      <c r="G627" s="52"/>
      <c r="H627" s="52"/>
      <c r="I627" s="52"/>
    </row>
    <row r="628" spans="1:9" s="53" customFormat="1">
      <c r="A628" s="49"/>
      <c r="B628" s="50"/>
      <c r="C628" s="51"/>
      <c r="D628" s="49"/>
      <c r="E628" s="52"/>
      <c r="F628" s="52"/>
      <c r="G628" s="52"/>
      <c r="H628" s="52"/>
      <c r="I628" s="52"/>
    </row>
    <row r="629" spans="1:9" s="53" customFormat="1">
      <c r="A629" s="49"/>
      <c r="B629" s="50"/>
      <c r="C629" s="51"/>
      <c r="D629" s="49"/>
      <c r="E629" s="52"/>
      <c r="F629" s="52"/>
      <c r="G629" s="52"/>
      <c r="H629" s="52"/>
      <c r="I629" s="52"/>
    </row>
    <row r="630" spans="1:9" s="53" customFormat="1">
      <c r="A630" s="49"/>
      <c r="B630" s="50"/>
      <c r="C630" s="51"/>
      <c r="D630" s="49"/>
      <c r="E630" s="52"/>
      <c r="F630" s="52"/>
      <c r="G630" s="52"/>
      <c r="H630" s="52"/>
      <c r="I630" s="52"/>
    </row>
    <row r="631" spans="1:9" s="53" customFormat="1">
      <c r="A631" s="49"/>
      <c r="B631" s="50"/>
      <c r="C631" s="51"/>
      <c r="D631" s="49"/>
      <c r="E631" s="52"/>
      <c r="F631" s="52"/>
      <c r="G631" s="52"/>
      <c r="H631" s="52"/>
      <c r="I631" s="52"/>
    </row>
    <row r="632" spans="1:9" s="53" customFormat="1">
      <c r="A632" s="49"/>
      <c r="B632" s="50"/>
      <c r="C632" s="51"/>
      <c r="D632" s="49"/>
      <c r="E632" s="52"/>
      <c r="F632" s="52"/>
      <c r="G632" s="52"/>
      <c r="H632" s="52"/>
      <c r="I632" s="52"/>
    </row>
    <row r="633" spans="1:9" s="53" customFormat="1">
      <c r="A633" s="49"/>
      <c r="B633" s="50"/>
      <c r="C633" s="51"/>
      <c r="D633" s="49"/>
      <c r="E633" s="52"/>
      <c r="F633" s="52"/>
      <c r="G633" s="52"/>
      <c r="H633" s="52"/>
      <c r="I633" s="52"/>
    </row>
    <row r="634" spans="1:9" s="53" customFormat="1">
      <c r="A634" s="49"/>
      <c r="B634" s="50"/>
      <c r="C634" s="51"/>
      <c r="D634" s="49"/>
      <c r="E634" s="52"/>
      <c r="F634" s="52"/>
      <c r="G634" s="52"/>
      <c r="H634" s="52"/>
      <c r="I634" s="52"/>
    </row>
    <row r="635" spans="1:9" s="53" customFormat="1">
      <c r="A635" s="49"/>
      <c r="B635" s="50"/>
      <c r="C635" s="51"/>
      <c r="D635" s="49"/>
      <c r="E635" s="52"/>
      <c r="F635" s="52"/>
      <c r="G635" s="52"/>
      <c r="H635" s="52"/>
      <c r="I635" s="52"/>
    </row>
    <row r="636" spans="1:9" s="53" customFormat="1">
      <c r="A636" s="49"/>
      <c r="B636" s="50"/>
      <c r="C636" s="51"/>
      <c r="D636" s="49"/>
      <c r="E636" s="52"/>
      <c r="F636" s="52"/>
      <c r="G636" s="52"/>
      <c r="H636" s="52"/>
      <c r="I636" s="52"/>
    </row>
    <row r="637" spans="1:9" s="53" customFormat="1">
      <c r="A637" s="49"/>
      <c r="B637" s="50"/>
      <c r="C637" s="51"/>
      <c r="D637" s="49"/>
      <c r="E637" s="52"/>
      <c r="F637" s="52"/>
      <c r="G637" s="52"/>
      <c r="H637" s="52"/>
      <c r="I637" s="52"/>
    </row>
    <row r="638" spans="1:9" s="53" customFormat="1">
      <c r="A638" s="49"/>
      <c r="B638" s="50"/>
      <c r="C638" s="51"/>
      <c r="D638" s="49"/>
      <c r="E638" s="52"/>
      <c r="F638" s="52"/>
      <c r="G638" s="52"/>
      <c r="H638" s="52"/>
      <c r="I638" s="52"/>
    </row>
    <row r="639" spans="1:9" s="53" customFormat="1">
      <c r="A639" s="49"/>
      <c r="B639" s="50"/>
      <c r="C639" s="51"/>
      <c r="D639" s="49"/>
      <c r="E639" s="52"/>
      <c r="F639" s="52"/>
      <c r="G639" s="52"/>
      <c r="H639" s="52"/>
      <c r="I639" s="52"/>
    </row>
    <row r="640" spans="1:9" s="53" customFormat="1">
      <c r="A640" s="49"/>
      <c r="B640" s="50"/>
      <c r="C640" s="51"/>
      <c r="D640" s="49"/>
      <c r="E640" s="52"/>
      <c r="F640" s="52"/>
      <c r="G640" s="52"/>
      <c r="H640" s="52"/>
      <c r="I640" s="52"/>
    </row>
    <row r="641" spans="1:9" s="53" customFormat="1">
      <c r="A641" s="49"/>
      <c r="B641" s="50"/>
      <c r="C641" s="51"/>
      <c r="D641" s="49"/>
      <c r="E641" s="52"/>
      <c r="F641" s="52"/>
      <c r="G641" s="52"/>
      <c r="H641" s="52"/>
      <c r="I641" s="52"/>
    </row>
    <row r="642" spans="1:9" s="53" customFormat="1">
      <c r="A642" s="49"/>
      <c r="B642" s="50"/>
      <c r="C642" s="51"/>
      <c r="D642" s="49"/>
      <c r="E642" s="52"/>
      <c r="F642" s="52"/>
      <c r="G642" s="52"/>
      <c r="H642" s="52"/>
      <c r="I642" s="52"/>
    </row>
    <row r="643" spans="1:9" s="53" customFormat="1">
      <c r="A643" s="49"/>
      <c r="B643" s="50"/>
      <c r="C643" s="51"/>
      <c r="D643" s="49"/>
      <c r="E643" s="52"/>
      <c r="F643" s="52"/>
      <c r="G643" s="52"/>
      <c r="H643" s="52"/>
      <c r="I643" s="52"/>
    </row>
    <row r="644" spans="1:9" s="53" customFormat="1">
      <c r="A644" s="49"/>
      <c r="B644" s="50"/>
      <c r="C644" s="51"/>
      <c r="D644" s="49"/>
      <c r="E644" s="52"/>
      <c r="F644" s="52"/>
      <c r="G644" s="52"/>
      <c r="H644" s="52"/>
      <c r="I644" s="52"/>
    </row>
    <row r="645" spans="1:9" s="53" customFormat="1">
      <c r="A645" s="49"/>
      <c r="B645" s="50"/>
      <c r="C645" s="51"/>
      <c r="D645" s="49"/>
      <c r="E645" s="52"/>
      <c r="F645" s="52"/>
      <c r="G645" s="52"/>
      <c r="H645" s="52"/>
      <c r="I645" s="52"/>
    </row>
    <row r="646" spans="1:9" s="53" customFormat="1">
      <c r="A646" s="49"/>
      <c r="B646" s="50"/>
      <c r="C646" s="51"/>
      <c r="D646" s="49"/>
      <c r="E646" s="52"/>
      <c r="F646" s="52"/>
      <c r="G646" s="52"/>
      <c r="H646" s="52"/>
      <c r="I646" s="52"/>
    </row>
    <row r="647" spans="1:9" s="53" customFormat="1">
      <c r="A647" s="49"/>
      <c r="B647" s="50"/>
      <c r="C647" s="51"/>
      <c r="D647" s="49"/>
      <c r="E647" s="52"/>
      <c r="F647" s="52"/>
      <c r="G647" s="52"/>
      <c r="H647" s="52"/>
      <c r="I647" s="52"/>
    </row>
    <row r="648" spans="1:9" s="53" customFormat="1">
      <c r="A648" s="49"/>
      <c r="B648" s="50"/>
      <c r="C648" s="51"/>
      <c r="D648" s="49"/>
      <c r="E648" s="52"/>
      <c r="F648" s="52"/>
      <c r="G648" s="52"/>
      <c r="H648" s="52"/>
      <c r="I648" s="52"/>
    </row>
    <row r="649" spans="1:9" s="53" customFormat="1">
      <c r="A649" s="49"/>
      <c r="B649" s="50"/>
      <c r="C649" s="51"/>
      <c r="D649" s="49"/>
      <c r="E649" s="52"/>
      <c r="F649" s="52"/>
      <c r="G649" s="52"/>
      <c r="H649" s="52"/>
      <c r="I649" s="52"/>
    </row>
    <row r="650" spans="1:9" s="53" customFormat="1">
      <c r="A650" s="49"/>
      <c r="B650" s="50"/>
      <c r="C650" s="51"/>
      <c r="D650" s="49"/>
      <c r="E650" s="52"/>
      <c r="F650" s="52"/>
      <c r="G650" s="52"/>
      <c r="H650" s="52"/>
      <c r="I650" s="52"/>
    </row>
    <row r="651" spans="1:9" s="53" customFormat="1">
      <c r="A651" s="49"/>
      <c r="B651" s="50"/>
      <c r="C651" s="51"/>
      <c r="D651" s="49"/>
      <c r="E651" s="52"/>
      <c r="F651" s="52"/>
      <c r="G651" s="52"/>
      <c r="H651" s="52"/>
      <c r="I651" s="52"/>
    </row>
    <row r="652" spans="1:9" s="53" customFormat="1">
      <c r="A652" s="49"/>
      <c r="B652" s="50"/>
      <c r="C652" s="51"/>
      <c r="D652" s="49"/>
      <c r="E652" s="52"/>
      <c r="F652" s="52"/>
      <c r="G652" s="52"/>
      <c r="H652" s="52"/>
      <c r="I652" s="52"/>
    </row>
    <row r="653" spans="1:9" s="53" customFormat="1">
      <c r="A653" s="49"/>
      <c r="B653" s="50"/>
      <c r="C653" s="51"/>
      <c r="D653" s="49"/>
      <c r="E653" s="52"/>
      <c r="F653" s="52"/>
      <c r="G653" s="52"/>
      <c r="H653" s="52"/>
      <c r="I653" s="52"/>
    </row>
    <row r="654" spans="1:9" s="53" customFormat="1">
      <c r="A654" s="49"/>
      <c r="B654" s="50"/>
      <c r="C654" s="51"/>
      <c r="D654" s="49"/>
      <c r="E654" s="52"/>
      <c r="F654" s="52"/>
      <c r="G654" s="52"/>
      <c r="H654" s="52"/>
      <c r="I654" s="52"/>
    </row>
    <row r="655" spans="1:9" s="53" customFormat="1">
      <c r="A655" s="49"/>
      <c r="B655" s="50"/>
      <c r="C655" s="51"/>
      <c r="D655" s="49"/>
      <c r="E655" s="52"/>
      <c r="F655" s="52"/>
      <c r="G655" s="52"/>
      <c r="H655" s="52"/>
      <c r="I655" s="52"/>
    </row>
    <row r="656" spans="1:9" s="53" customFormat="1">
      <c r="A656" s="49"/>
      <c r="B656" s="50"/>
      <c r="C656" s="51"/>
      <c r="D656" s="49"/>
      <c r="E656" s="52"/>
      <c r="F656" s="52"/>
      <c r="G656" s="52"/>
      <c r="H656" s="52"/>
      <c r="I656" s="52"/>
    </row>
    <row r="657" spans="1:9" s="53" customFormat="1">
      <c r="A657" s="49"/>
      <c r="B657" s="50"/>
      <c r="C657" s="51"/>
      <c r="D657" s="49"/>
      <c r="E657" s="52"/>
      <c r="F657" s="52"/>
      <c r="G657" s="52"/>
      <c r="H657" s="52"/>
      <c r="I657" s="52"/>
    </row>
    <row r="658" spans="1:9" s="53" customFormat="1">
      <c r="A658" s="49"/>
      <c r="B658" s="50"/>
      <c r="C658" s="51"/>
      <c r="D658" s="49"/>
      <c r="E658" s="52"/>
      <c r="F658" s="52"/>
      <c r="G658" s="52"/>
      <c r="H658" s="52"/>
      <c r="I658" s="52"/>
    </row>
    <row r="659" spans="1:9" s="53" customFormat="1">
      <c r="A659" s="49"/>
      <c r="B659" s="50"/>
      <c r="C659" s="51"/>
      <c r="D659" s="49"/>
      <c r="E659" s="52"/>
      <c r="F659" s="52"/>
      <c r="G659" s="52"/>
      <c r="H659" s="52"/>
      <c r="I659" s="52"/>
    </row>
    <row r="660" spans="1:9" s="53" customFormat="1">
      <c r="A660" s="49"/>
      <c r="B660" s="50"/>
      <c r="C660" s="51"/>
      <c r="D660" s="49"/>
      <c r="E660" s="52"/>
      <c r="F660" s="52"/>
      <c r="G660" s="52"/>
      <c r="H660" s="52"/>
      <c r="I660" s="52"/>
    </row>
    <row r="661" spans="1:9" s="53" customFormat="1">
      <c r="A661" s="49"/>
      <c r="B661" s="50"/>
      <c r="C661" s="51"/>
      <c r="D661" s="49"/>
      <c r="E661" s="52"/>
      <c r="F661" s="52"/>
      <c r="G661" s="52"/>
      <c r="H661" s="52"/>
      <c r="I661" s="52"/>
    </row>
    <row r="662" spans="1:9" s="53" customFormat="1">
      <c r="A662" s="49"/>
      <c r="B662" s="50"/>
      <c r="C662" s="51"/>
      <c r="D662" s="49"/>
      <c r="E662" s="52"/>
      <c r="F662" s="52"/>
      <c r="G662" s="52"/>
      <c r="H662" s="52"/>
      <c r="I662" s="52"/>
    </row>
    <row r="663" spans="1:9" s="53" customFormat="1">
      <c r="A663" s="49"/>
      <c r="B663" s="50"/>
      <c r="C663" s="51"/>
      <c r="D663" s="49"/>
      <c r="E663" s="52"/>
      <c r="F663" s="52"/>
      <c r="G663" s="52"/>
      <c r="H663" s="52"/>
      <c r="I663" s="52"/>
    </row>
    <row r="664" spans="1:9" s="53" customFormat="1">
      <c r="A664" s="49"/>
      <c r="B664" s="50"/>
      <c r="C664" s="51"/>
      <c r="D664" s="49"/>
      <c r="E664" s="52"/>
      <c r="F664" s="52"/>
      <c r="G664" s="52"/>
      <c r="H664" s="52"/>
      <c r="I664" s="52"/>
    </row>
    <row r="665" spans="1:9" s="53" customFormat="1">
      <c r="A665" s="49"/>
      <c r="B665" s="50"/>
      <c r="C665" s="51"/>
      <c r="D665" s="49"/>
      <c r="E665" s="52"/>
      <c r="F665" s="52"/>
      <c r="G665" s="52"/>
      <c r="H665" s="52"/>
      <c r="I665" s="52"/>
    </row>
    <row r="666" spans="1:9" s="53" customFormat="1">
      <c r="A666" s="49"/>
      <c r="B666" s="50"/>
      <c r="C666" s="51"/>
      <c r="D666" s="49"/>
      <c r="E666" s="52"/>
      <c r="F666" s="52"/>
      <c r="G666" s="52"/>
      <c r="H666" s="52"/>
      <c r="I666" s="52"/>
    </row>
    <row r="667" spans="1:9" s="53" customFormat="1">
      <c r="A667" s="49"/>
      <c r="B667" s="50"/>
      <c r="C667" s="51"/>
      <c r="D667" s="49"/>
      <c r="E667" s="52"/>
      <c r="F667" s="52"/>
      <c r="G667" s="52"/>
      <c r="H667" s="52"/>
      <c r="I667" s="52"/>
    </row>
    <row r="668" spans="1:9" s="53" customFormat="1">
      <c r="A668" s="49"/>
      <c r="B668" s="50"/>
      <c r="C668" s="51"/>
      <c r="D668" s="49"/>
      <c r="E668" s="52"/>
      <c r="F668" s="52"/>
      <c r="G668" s="52"/>
      <c r="H668" s="52"/>
      <c r="I668" s="52"/>
    </row>
    <row r="669" spans="1:9" s="53" customFormat="1">
      <c r="A669" s="49"/>
      <c r="B669" s="50"/>
      <c r="C669" s="51"/>
      <c r="D669" s="49"/>
      <c r="E669" s="52"/>
      <c r="F669" s="52"/>
      <c r="G669" s="52"/>
      <c r="H669" s="52"/>
      <c r="I669" s="52"/>
    </row>
    <row r="670" spans="1:9" s="53" customFormat="1">
      <c r="A670" s="49"/>
      <c r="B670" s="50"/>
      <c r="C670" s="51"/>
      <c r="D670" s="49"/>
      <c r="E670" s="52"/>
      <c r="F670" s="52"/>
      <c r="G670" s="52"/>
      <c r="H670" s="52"/>
      <c r="I670" s="52"/>
    </row>
    <row r="671" spans="1:9" s="53" customFormat="1">
      <c r="A671" s="49"/>
      <c r="B671" s="50"/>
      <c r="C671" s="51"/>
      <c r="D671" s="49"/>
      <c r="E671" s="52"/>
      <c r="F671" s="52"/>
      <c r="G671" s="52"/>
      <c r="H671" s="52"/>
      <c r="I671" s="52"/>
    </row>
    <row r="672" spans="1:9" s="53" customFormat="1">
      <c r="A672" s="49"/>
      <c r="B672" s="50"/>
      <c r="C672" s="51"/>
      <c r="D672" s="49"/>
      <c r="E672" s="52"/>
      <c r="F672" s="52"/>
      <c r="G672" s="52"/>
      <c r="H672" s="52"/>
      <c r="I672" s="52"/>
    </row>
    <row r="673" spans="1:9" s="53" customFormat="1">
      <c r="A673" s="49"/>
      <c r="B673" s="50"/>
      <c r="C673" s="51"/>
      <c r="D673" s="49"/>
      <c r="E673" s="52"/>
      <c r="F673" s="52"/>
      <c r="G673" s="52"/>
      <c r="H673" s="52"/>
      <c r="I673" s="52"/>
    </row>
    <row r="674" spans="1:9" s="53" customFormat="1">
      <c r="A674" s="49"/>
      <c r="B674" s="50"/>
      <c r="C674" s="51"/>
      <c r="D674" s="49"/>
      <c r="E674" s="52"/>
      <c r="F674" s="52"/>
      <c r="G674" s="52"/>
      <c r="H674" s="52"/>
      <c r="I674" s="52"/>
    </row>
    <row r="675" spans="1:9" s="53" customFormat="1">
      <c r="A675" s="49"/>
      <c r="B675" s="50"/>
      <c r="C675" s="51"/>
      <c r="D675" s="49"/>
      <c r="E675" s="52"/>
      <c r="F675" s="52"/>
      <c r="G675" s="52"/>
      <c r="H675" s="52"/>
      <c r="I675" s="52"/>
    </row>
    <row r="676" spans="1:9" s="53" customFormat="1">
      <c r="A676" s="49"/>
      <c r="B676" s="50"/>
      <c r="C676" s="51"/>
      <c r="D676" s="49"/>
      <c r="E676" s="52"/>
      <c r="F676" s="52"/>
      <c r="G676" s="52"/>
      <c r="H676" s="52"/>
      <c r="I676" s="52"/>
    </row>
    <row r="677" spans="1:9" s="53" customFormat="1">
      <c r="A677" s="49"/>
      <c r="B677" s="50"/>
      <c r="C677" s="51"/>
      <c r="D677" s="49"/>
      <c r="E677" s="52"/>
      <c r="F677" s="52"/>
      <c r="G677" s="52"/>
      <c r="H677" s="52"/>
      <c r="I677" s="52"/>
    </row>
    <row r="678" spans="1:9" s="53" customFormat="1">
      <c r="A678" s="49"/>
      <c r="B678" s="50"/>
      <c r="C678" s="51"/>
      <c r="D678" s="49"/>
      <c r="E678" s="52"/>
      <c r="F678" s="52"/>
      <c r="G678" s="52"/>
      <c r="H678" s="52"/>
      <c r="I678" s="52"/>
    </row>
    <row r="679" spans="1:9" s="53" customFormat="1">
      <c r="A679" s="49"/>
      <c r="B679" s="50"/>
      <c r="C679" s="51"/>
      <c r="D679" s="49"/>
      <c r="E679" s="52"/>
      <c r="F679" s="52"/>
      <c r="G679" s="52"/>
      <c r="H679" s="52"/>
      <c r="I679" s="52"/>
    </row>
    <row r="680" spans="1:9" s="53" customFormat="1">
      <c r="A680" s="49"/>
      <c r="B680" s="50"/>
      <c r="C680" s="51"/>
      <c r="D680" s="49"/>
      <c r="E680" s="52"/>
      <c r="F680" s="52"/>
      <c r="G680" s="52"/>
      <c r="H680" s="52"/>
      <c r="I680" s="52"/>
    </row>
    <row r="681" spans="1:9" s="53" customFormat="1">
      <c r="A681" s="49"/>
      <c r="B681" s="50"/>
      <c r="C681" s="51"/>
      <c r="D681" s="49"/>
      <c r="E681" s="52"/>
      <c r="F681" s="52"/>
      <c r="G681" s="52"/>
      <c r="H681" s="52"/>
      <c r="I681" s="52"/>
    </row>
    <row r="682" spans="1:9" s="53" customFormat="1">
      <c r="A682" s="49"/>
      <c r="B682" s="50"/>
      <c r="C682" s="51"/>
      <c r="D682" s="49"/>
      <c r="E682" s="52"/>
      <c r="F682" s="52"/>
      <c r="G682" s="52"/>
      <c r="H682" s="52"/>
      <c r="I682" s="52"/>
    </row>
    <row r="683" spans="1:9" s="53" customFormat="1">
      <c r="A683" s="49"/>
      <c r="B683" s="50"/>
      <c r="C683" s="51"/>
      <c r="D683" s="49"/>
      <c r="E683" s="52"/>
      <c r="F683" s="52"/>
      <c r="G683" s="52"/>
      <c r="H683" s="52"/>
      <c r="I683" s="52"/>
    </row>
    <row r="684" spans="1:9" s="53" customFormat="1">
      <c r="A684" s="49"/>
      <c r="B684" s="50"/>
      <c r="C684" s="51"/>
      <c r="D684" s="49"/>
      <c r="E684" s="52"/>
      <c r="F684" s="52"/>
      <c r="G684" s="52"/>
      <c r="H684" s="52"/>
      <c r="I684" s="52"/>
    </row>
    <row r="685" spans="1:9" s="53" customFormat="1">
      <c r="A685" s="49"/>
      <c r="B685" s="50"/>
      <c r="C685" s="51"/>
      <c r="D685" s="49"/>
      <c r="E685" s="52"/>
      <c r="F685" s="52"/>
      <c r="G685" s="52"/>
      <c r="H685" s="52"/>
      <c r="I685" s="52"/>
    </row>
    <row r="686" spans="1:9" s="53" customFormat="1">
      <c r="A686" s="49"/>
      <c r="B686" s="50"/>
      <c r="C686" s="51"/>
      <c r="D686" s="49"/>
      <c r="E686" s="52"/>
      <c r="F686" s="52"/>
      <c r="G686" s="52"/>
      <c r="H686" s="52"/>
      <c r="I686" s="52"/>
    </row>
    <row r="687" spans="1:9" s="53" customFormat="1">
      <c r="A687" s="49"/>
      <c r="B687" s="50"/>
      <c r="C687" s="51"/>
      <c r="D687" s="49"/>
      <c r="E687" s="52"/>
      <c r="F687" s="52"/>
      <c r="G687" s="52"/>
      <c r="H687" s="52"/>
      <c r="I687" s="52"/>
    </row>
    <row r="688" spans="1:9" s="53" customFormat="1">
      <c r="A688" s="49"/>
      <c r="B688" s="50"/>
      <c r="C688" s="51"/>
      <c r="D688" s="49"/>
      <c r="E688" s="52"/>
      <c r="F688" s="52"/>
      <c r="G688" s="52"/>
      <c r="H688" s="52"/>
      <c r="I688" s="52"/>
    </row>
    <row r="689" spans="1:9" s="53" customFormat="1">
      <c r="A689" s="49"/>
      <c r="B689" s="50"/>
      <c r="C689" s="51"/>
      <c r="D689" s="49"/>
      <c r="E689" s="52"/>
      <c r="F689" s="52"/>
      <c r="G689" s="52"/>
      <c r="H689" s="52"/>
      <c r="I689" s="52"/>
    </row>
    <row r="690" spans="1:9" s="53" customFormat="1">
      <c r="A690" s="49"/>
      <c r="B690" s="50"/>
      <c r="C690" s="51"/>
      <c r="D690" s="49"/>
      <c r="E690" s="52"/>
      <c r="F690" s="52"/>
      <c r="G690" s="52"/>
      <c r="H690" s="52"/>
      <c r="I690" s="52"/>
    </row>
    <row r="691" spans="1:9" s="53" customFormat="1">
      <c r="A691" s="49"/>
      <c r="B691" s="50"/>
      <c r="C691" s="51"/>
      <c r="D691" s="49"/>
      <c r="E691" s="52"/>
      <c r="F691" s="52"/>
      <c r="G691" s="52"/>
      <c r="H691" s="52"/>
      <c r="I691" s="52"/>
    </row>
    <row r="692" spans="1:9" s="53" customFormat="1">
      <c r="A692" s="49"/>
      <c r="B692" s="50"/>
      <c r="C692" s="51"/>
      <c r="D692" s="49"/>
      <c r="E692" s="52"/>
      <c r="F692" s="52"/>
      <c r="G692" s="52"/>
      <c r="H692" s="52"/>
      <c r="I692" s="52"/>
    </row>
    <row r="693" spans="1:9" s="53" customFormat="1">
      <c r="A693" s="49"/>
      <c r="B693" s="50"/>
      <c r="C693" s="51"/>
      <c r="D693" s="49"/>
      <c r="E693" s="52"/>
      <c r="F693" s="52"/>
      <c r="G693" s="52"/>
      <c r="H693" s="52"/>
      <c r="I693" s="52"/>
    </row>
    <row r="694" spans="1:9" s="53" customFormat="1">
      <c r="A694" s="49"/>
      <c r="B694" s="50"/>
      <c r="C694" s="51"/>
      <c r="D694" s="49"/>
      <c r="E694" s="52"/>
      <c r="F694" s="52"/>
      <c r="G694" s="52"/>
      <c r="H694" s="52"/>
      <c r="I694" s="52"/>
    </row>
    <row r="695" spans="1:9" s="53" customFormat="1">
      <c r="A695" s="49"/>
      <c r="B695" s="50"/>
      <c r="C695" s="51"/>
      <c r="D695" s="49"/>
      <c r="E695" s="52"/>
      <c r="F695" s="52"/>
      <c r="G695" s="52"/>
      <c r="H695" s="52"/>
      <c r="I695" s="52"/>
    </row>
    <row r="696" spans="1:9" s="53" customFormat="1">
      <c r="A696" s="49"/>
      <c r="B696" s="50"/>
      <c r="C696" s="51"/>
      <c r="D696" s="49"/>
      <c r="E696" s="52"/>
      <c r="F696" s="52"/>
      <c r="G696" s="52"/>
      <c r="H696" s="52"/>
      <c r="I696" s="52"/>
    </row>
    <row r="697" spans="1:9" s="53" customFormat="1">
      <c r="A697" s="49"/>
      <c r="B697" s="50"/>
      <c r="C697" s="51"/>
      <c r="D697" s="49"/>
      <c r="E697" s="52"/>
      <c r="F697" s="52"/>
      <c r="G697" s="52"/>
      <c r="H697" s="52"/>
      <c r="I697" s="52"/>
    </row>
    <row r="698" spans="1:9" s="53" customFormat="1">
      <c r="A698" s="49"/>
      <c r="B698" s="50"/>
      <c r="C698" s="51"/>
      <c r="D698" s="49"/>
      <c r="E698" s="52"/>
      <c r="F698" s="52"/>
      <c r="G698" s="52"/>
      <c r="H698" s="52"/>
      <c r="I698" s="52"/>
    </row>
    <row r="699" spans="1:9" s="53" customFormat="1">
      <c r="A699" s="49"/>
      <c r="B699" s="50"/>
      <c r="C699" s="51"/>
      <c r="D699" s="49"/>
      <c r="E699" s="52"/>
      <c r="F699" s="52"/>
      <c r="G699" s="52"/>
      <c r="H699" s="52"/>
      <c r="I699" s="52"/>
    </row>
    <row r="700" spans="1:9" s="53" customFormat="1">
      <c r="A700" s="49"/>
      <c r="B700" s="50"/>
      <c r="C700" s="51"/>
      <c r="D700" s="49"/>
      <c r="E700" s="52"/>
      <c r="F700" s="52"/>
      <c r="G700" s="52"/>
      <c r="H700" s="52"/>
      <c r="I700" s="52"/>
    </row>
    <row r="701" spans="1:9" s="53" customFormat="1">
      <c r="A701" s="49"/>
      <c r="B701" s="50"/>
      <c r="C701" s="51"/>
      <c r="D701" s="49"/>
      <c r="E701" s="52"/>
      <c r="F701" s="52"/>
      <c r="G701" s="52"/>
      <c r="H701" s="52"/>
      <c r="I701" s="52"/>
    </row>
    <row r="702" spans="1:9" s="53" customFormat="1">
      <c r="A702" s="49"/>
      <c r="B702" s="50"/>
      <c r="C702" s="51"/>
      <c r="D702" s="49"/>
      <c r="E702" s="52"/>
      <c r="F702" s="52"/>
      <c r="G702" s="52"/>
      <c r="H702" s="52"/>
      <c r="I702" s="52"/>
    </row>
    <row r="703" spans="1:9" s="53" customFormat="1">
      <c r="A703" s="49"/>
      <c r="B703" s="50"/>
      <c r="C703" s="51"/>
      <c r="D703" s="49"/>
      <c r="E703" s="52"/>
      <c r="F703" s="52"/>
      <c r="G703" s="52"/>
      <c r="H703" s="52"/>
      <c r="I703" s="52"/>
    </row>
    <row r="704" spans="1:9" s="53" customFormat="1">
      <c r="A704" s="49"/>
      <c r="B704" s="50"/>
      <c r="C704" s="51"/>
      <c r="D704" s="49"/>
      <c r="E704" s="52"/>
      <c r="F704" s="52"/>
      <c r="G704" s="52"/>
      <c r="H704" s="52"/>
      <c r="I704" s="52"/>
    </row>
    <row r="705" spans="1:9" s="53" customFormat="1">
      <c r="A705" s="49"/>
      <c r="B705" s="50"/>
      <c r="C705" s="51"/>
      <c r="D705" s="49"/>
      <c r="E705" s="52"/>
      <c r="F705" s="52"/>
      <c r="G705" s="52"/>
      <c r="H705" s="52"/>
      <c r="I705" s="52"/>
    </row>
    <row r="706" spans="1:9" s="53" customFormat="1">
      <c r="A706" s="49"/>
      <c r="B706" s="50"/>
      <c r="C706" s="51"/>
      <c r="D706" s="49"/>
      <c r="E706" s="52"/>
      <c r="F706" s="52"/>
      <c r="G706" s="52"/>
      <c r="H706" s="52"/>
      <c r="I706" s="52"/>
    </row>
    <row r="707" spans="1:9" s="53" customFormat="1">
      <c r="A707" s="49"/>
      <c r="B707" s="50"/>
      <c r="C707" s="51"/>
      <c r="D707" s="49"/>
      <c r="E707" s="52"/>
      <c r="F707" s="52"/>
      <c r="G707" s="52"/>
      <c r="H707" s="52"/>
      <c r="I707" s="52"/>
    </row>
    <row r="708" spans="1:9" s="53" customFormat="1">
      <c r="A708" s="49"/>
      <c r="B708" s="50"/>
      <c r="C708" s="51"/>
      <c r="D708" s="49"/>
      <c r="E708" s="52"/>
      <c r="F708" s="52"/>
      <c r="G708" s="52"/>
      <c r="H708" s="52"/>
      <c r="I708" s="52"/>
    </row>
    <row r="709" spans="1:9" s="53" customFormat="1">
      <c r="A709" s="49"/>
      <c r="B709" s="50"/>
      <c r="C709" s="51"/>
      <c r="D709" s="49"/>
      <c r="E709" s="52"/>
      <c r="F709" s="52"/>
      <c r="G709" s="52"/>
      <c r="H709" s="52"/>
      <c r="I709" s="52"/>
    </row>
    <row r="710" spans="1:9" s="53" customFormat="1">
      <c r="A710" s="49"/>
      <c r="B710" s="50"/>
      <c r="C710" s="51"/>
      <c r="D710" s="49"/>
      <c r="E710" s="52"/>
      <c r="F710" s="52"/>
      <c r="G710" s="52"/>
      <c r="H710" s="52"/>
      <c r="I710" s="52"/>
    </row>
    <row r="711" spans="1:9" s="53" customFormat="1">
      <c r="A711" s="49"/>
      <c r="B711" s="50"/>
      <c r="C711" s="51"/>
      <c r="D711" s="49"/>
      <c r="E711" s="52"/>
      <c r="F711" s="52"/>
      <c r="G711" s="52"/>
      <c r="H711" s="52"/>
      <c r="I711" s="52"/>
    </row>
    <row r="712" spans="1:9" s="53" customFormat="1">
      <c r="A712" s="49"/>
      <c r="B712" s="50"/>
      <c r="C712" s="51"/>
      <c r="D712" s="49"/>
      <c r="E712" s="52"/>
      <c r="F712" s="52"/>
      <c r="G712" s="52"/>
      <c r="H712" s="52"/>
      <c r="I712" s="52"/>
    </row>
    <row r="713" spans="1:9" s="53" customFormat="1">
      <c r="A713" s="49"/>
      <c r="B713" s="50"/>
      <c r="C713" s="51"/>
      <c r="D713" s="49"/>
      <c r="E713" s="52"/>
      <c r="F713" s="52"/>
      <c r="G713" s="52"/>
      <c r="H713" s="52"/>
      <c r="I713" s="52"/>
    </row>
    <row r="714" spans="1:9" s="53" customFormat="1">
      <c r="A714" s="49"/>
      <c r="B714" s="50"/>
      <c r="C714" s="51"/>
      <c r="D714" s="49"/>
      <c r="E714" s="52"/>
      <c r="F714" s="52"/>
      <c r="G714" s="52"/>
      <c r="H714" s="52"/>
      <c r="I714" s="52"/>
    </row>
    <row r="715" spans="1:9" s="53" customFormat="1">
      <c r="A715" s="49"/>
      <c r="B715" s="50"/>
      <c r="C715" s="51"/>
      <c r="D715" s="49"/>
      <c r="E715" s="52"/>
      <c r="F715" s="52"/>
      <c r="G715" s="52"/>
      <c r="H715" s="52"/>
      <c r="I715" s="52"/>
    </row>
    <row r="716" spans="1:9" s="53" customFormat="1">
      <c r="A716" s="49"/>
      <c r="B716" s="50"/>
      <c r="C716" s="51"/>
      <c r="D716" s="49"/>
      <c r="E716" s="52"/>
      <c r="F716" s="52"/>
      <c r="G716" s="52"/>
      <c r="H716" s="52"/>
      <c r="I716" s="52"/>
    </row>
    <row r="717" spans="1:9" s="53" customFormat="1">
      <c r="A717" s="49"/>
      <c r="B717" s="50"/>
      <c r="C717" s="51"/>
      <c r="D717" s="49"/>
      <c r="E717" s="52"/>
      <c r="F717" s="52"/>
      <c r="G717" s="52"/>
      <c r="H717" s="52"/>
      <c r="I717" s="52"/>
    </row>
    <row r="718" spans="1:9" s="53" customFormat="1">
      <c r="A718" s="49"/>
      <c r="B718" s="50"/>
      <c r="C718" s="51"/>
      <c r="D718" s="49"/>
      <c r="E718" s="52"/>
      <c r="F718" s="52"/>
      <c r="G718" s="52"/>
      <c r="H718" s="52"/>
      <c r="I718" s="52"/>
    </row>
    <row r="719" spans="1:9" s="53" customFormat="1">
      <c r="A719" s="49"/>
      <c r="B719" s="50"/>
      <c r="C719" s="51"/>
      <c r="D719" s="49"/>
      <c r="E719" s="52"/>
      <c r="F719" s="52"/>
      <c r="G719" s="52"/>
      <c r="H719" s="52"/>
      <c r="I719" s="52"/>
    </row>
    <row r="720" spans="1:9" s="53" customFormat="1">
      <c r="A720" s="49"/>
      <c r="B720" s="50"/>
      <c r="C720" s="51"/>
      <c r="D720" s="49"/>
      <c r="E720" s="52"/>
      <c r="F720" s="52"/>
      <c r="G720" s="52"/>
      <c r="H720" s="52"/>
      <c r="I720" s="52"/>
    </row>
    <row r="721" spans="1:9" s="53" customFormat="1">
      <c r="A721" s="49"/>
      <c r="B721" s="50"/>
      <c r="C721" s="51"/>
      <c r="D721" s="49"/>
      <c r="E721" s="52"/>
      <c r="F721" s="52"/>
      <c r="G721" s="52"/>
      <c r="H721" s="52"/>
      <c r="I721" s="52"/>
    </row>
    <row r="722" spans="1:9" s="53" customFormat="1">
      <c r="A722" s="49"/>
      <c r="B722" s="50"/>
      <c r="C722" s="51"/>
      <c r="D722" s="49"/>
      <c r="E722" s="52"/>
      <c r="F722" s="52"/>
      <c r="G722" s="52"/>
      <c r="H722" s="52"/>
      <c r="I722" s="52"/>
    </row>
    <row r="723" spans="1:9" s="53" customFormat="1">
      <c r="A723" s="49"/>
      <c r="B723" s="50"/>
      <c r="C723" s="51"/>
      <c r="D723" s="49"/>
      <c r="E723" s="52"/>
      <c r="F723" s="52"/>
      <c r="G723" s="52"/>
      <c r="H723" s="52"/>
      <c r="I723" s="52"/>
    </row>
    <row r="724" spans="1:9" s="53" customFormat="1">
      <c r="A724" s="49"/>
      <c r="B724" s="50"/>
      <c r="C724" s="51"/>
      <c r="D724" s="49"/>
      <c r="E724" s="52"/>
      <c r="F724" s="52"/>
      <c r="G724" s="52"/>
      <c r="H724" s="52"/>
      <c r="I724" s="52"/>
    </row>
    <row r="725" spans="1:9" s="53" customFormat="1">
      <c r="A725" s="49"/>
      <c r="B725" s="50"/>
      <c r="C725" s="51"/>
      <c r="D725" s="49"/>
      <c r="E725" s="52"/>
      <c r="F725" s="52"/>
      <c r="G725" s="52"/>
      <c r="H725" s="52"/>
      <c r="I725" s="52"/>
    </row>
    <row r="726" spans="1:9" s="53" customFormat="1">
      <c r="A726" s="49"/>
      <c r="B726" s="50"/>
      <c r="C726" s="51"/>
      <c r="D726" s="49"/>
      <c r="E726" s="52"/>
      <c r="F726" s="52"/>
      <c r="G726" s="52"/>
      <c r="H726" s="52"/>
      <c r="I726" s="52"/>
    </row>
    <row r="727" spans="1:9" s="53" customFormat="1">
      <c r="A727" s="49"/>
      <c r="B727" s="50"/>
      <c r="C727" s="51"/>
      <c r="D727" s="49"/>
      <c r="E727" s="52"/>
      <c r="F727" s="52"/>
      <c r="G727" s="52"/>
      <c r="H727" s="52"/>
      <c r="I727" s="52"/>
    </row>
    <row r="728" spans="1:9" s="53" customFormat="1">
      <c r="A728" s="49"/>
      <c r="B728" s="50"/>
      <c r="C728" s="51"/>
      <c r="D728" s="49"/>
      <c r="E728" s="52"/>
      <c r="F728" s="52"/>
      <c r="G728" s="52"/>
      <c r="H728" s="52"/>
      <c r="I728" s="52"/>
    </row>
    <row r="729" spans="1:9" s="53" customFormat="1">
      <c r="A729" s="49"/>
      <c r="B729" s="50"/>
      <c r="C729" s="51"/>
      <c r="D729" s="49"/>
      <c r="E729" s="52"/>
      <c r="F729" s="52"/>
      <c r="G729" s="52"/>
      <c r="H729" s="52"/>
      <c r="I729" s="52"/>
    </row>
    <row r="730" spans="1:9" s="53" customFormat="1">
      <c r="A730" s="49"/>
      <c r="B730" s="50"/>
      <c r="C730" s="51"/>
      <c r="D730" s="49"/>
      <c r="E730" s="52"/>
      <c r="F730" s="52"/>
      <c r="G730" s="52"/>
      <c r="H730" s="52"/>
      <c r="I730" s="52"/>
    </row>
    <row r="731" spans="1:9" s="53" customFormat="1">
      <c r="A731" s="49"/>
      <c r="B731" s="50"/>
      <c r="C731" s="51"/>
      <c r="D731" s="49"/>
      <c r="E731" s="52"/>
      <c r="F731" s="52"/>
      <c r="G731" s="52"/>
      <c r="H731" s="52"/>
      <c r="I731" s="52"/>
    </row>
    <row r="732" spans="1:9" s="53" customFormat="1">
      <c r="A732" s="49"/>
      <c r="B732" s="50"/>
      <c r="C732" s="51"/>
      <c r="D732" s="49"/>
      <c r="E732" s="52"/>
      <c r="F732" s="52"/>
      <c r="G732" s="52"/>
      <c r="H732" s="52"/>
      <c r="I732" s="52"/>
    </row>
    <row r="733" spans="1:9" s="53" customFormat="1">
      <c r="A733" s="49"/>
      <c r="B733" s="50"/>
      <c r="C733" s="51"/>
      <c r="D733" s="49"/>
      <c r="E733" s="52"/>
      <c r="F733" s="52"/>
      <c r="G733" s="52"/>
      <c r="H733" s="52"/>
      <c r="I733" s="52"/>
    </row>
    <row r="734" spans="1:9" s="53" customFormat="1">
      <c r="A734" s="49"/>
      <c r="B734" s="50"/>
      <c r="C734" s="51"/>
      <c r="D734" s="49"/>
      <c r="E734" s="52"/>
      <c r="F734" s="52"/>
      <c r="G734" s="52"/>
      <c r="H734" s="52"/>
      <c r="I734" s="52"/>
    </row>
    <row r="735" spans="1:9" s="53" customFormat="1">
      <c r="A735" s="49"/>
      <c r="B735" s="50"/>
      <c r="C735" s="51"/>
      <c r="D735" s="49"/>
      <c r="E735" s="52"/>
      <c r="F735" s="52"/>
      <c r="G735" s="52"/>
      <c r="H735" s="52"/>
      <c r="I735" s="52"/>
    </row>
    <row r="736" spans="1:9" s="53" customFormat="1">
      <c r="A736" s="49"/>
      <c r="B736" s="50"/>
      <c r="C736" s="51"/>
      <c r="D736" s="49"/>
      <c r="E736" s="52"/>
      <c r="F736" s="52"/>
      <c r="G736" s="52"/>
      <c r="H736" s="52"/>
      <c r="I736" s="52"/>
    </row>
    <row r="737" spans="1:9" s="53" customFormat="1">
      <c r="A737" s="49"/>
      <c r="B737" s="50"/>
      <c r="C737" s="51"/>
      <c r="D737" s="49"/>
      <c r="E737" s="52"/>
      <c r="F737" s="52"/>
      <c r="G737" s="52"/>
      <c r="H737" s="52"/>
      <c r="I737" s="52"/>
    </row>
    <row r="738" spans="1:9" s="53" customFormat="1">
      <c r="A738" s="49"/>
      <c r="B738" s="50"/>
      <c r="C738" s="51"/>
      <c r="D738" s="49"/>
      <c r="E738" s="52"/>
      <c r="F738" s="52"/>
      <c r="G738" s="52"/>
      <c r="H738" s="52"/>
      <c r="I738" s="52"/>
    </row>
    <row r="739" spans="1:9" s="53" customFormat="1">
      <c r="A739" s="49"/>
      <c r="B739" s="50"/>
      <c r="C739" s="51"/>
      <c r="D739" s="49"/>
      <c r="E739" s="52"/>
      <c r="F739" s="52"/>
      <c r="G739" s="52"/>
      <c r="H739" s="52"/>
      <c r="I739" s="52"/>
    </row>
    <row r="740" spans="1:9" s="53" customFormat="1">
      <c r="A740" s="49"/>
      <c r="B740" s="50"/>
      <c r="C740" s="51"/>
      <c r="D740" s="49"/>
      <c r="E740" s="52"/>
      <c r="F740" s="52"/>
      <c r="G740" s="52"/>
      <c r="H740" s="52"/>
      <c r="I740" s="52"/>
    </row>
    <row r="741" spans="1:9" s="53" customFormat="1">
      <c r="A741" s="49"/>
      <c r="B741" s="50"/>
      <c r="C741" s="51"/>
      <c r="D741" s="49"/>
      <c r="E741" s="52"/>
      <c r="F741" s="52"/>
      <c r="G741" s="52"/>
      <c r="H741" s="52"/>
      <c r="I741" s="52"/>
    </row>
    <row r="742" spans="1:9" s="53" customFormat="1">
      <c r="A742" s="49"/>
      <c r="B742" s="50"/>
      <c r="C742" s="51"/>
      <c r="D742" s="49"/>
      <c r="E742" s="52"/>
      <c r="F742" s="52"/>
      <c r="G742" s="52"/>
      <c r="H742" s="52"/>
      <c r="I742" s="52"/>
    </row>
    <row r="743" spans="1:9" s="53" customFormat="1">
      <c r="A743" s="49"/>
      <c r="B743" s="50"/>
      <c r="C743" s="51"/>
      <c r="D743" s="49"/>
      <c r="E743" s="52"/>
      <c r="F743" s="52"/>
      <c r="G743" s="52"/>
      <c r="H743" s="52"/>
      <c r="I743" s="52"/>
    </row>
    <row r="744" spans="1:9" s="53" customFormat="1">
      <c r="A744" s="49"/>
      <c r="B744" s="50"/>
      <c r="C744" s="51"/>
      <c r="D744" s="49"/>
      <c r="E744" s="52"/>
      <c r="F744" s="52"/>
      <c r="G744" s="52"/>
      <c r="H744" s="52"/>
      <c r="I744" s="52"/>
    </row>
    <row r="745" spans="1:9" s="53" customFormat="1">
      <c r="A745" s="49"/>
      <c r="B745" s="50"/>
      <c r="C745" s="51"/>
      <c r="D745" s="49"/>
      <c r="E745" s="52"/>
      <c r="F745" s="52"/>
      <c r="G745" s="52"/>
      <c r="H745" s="52"/>
      <c r="I745" s="52"/>
    </row>
    <row r="746" spans="1:9" s="53" customFormat="1">
      <c r="A746" s="49"/>
      <c r="B746" s="50"/>
      <c r="C746" s="51"/>
      <c r="D746" s="49"/>
      <c r="E746" s="52"/>
      <c r="F746" s="52"/>
      <c r="G746" s="52"/>
      <c r="H746" s="52"/>
      <c r="I746" s="52"/>
    </row>
    <row r="747" spans="1:9" s="53" customFormat="1">
      <c r="A747" s="49"/>
      <c r="B747" s="50"/>
      <c r="C747" s="51"/>
      <c r="D747" s="49"/>
      <c r="E747" s="52"/>
      <c r="F747" s="52"/>
      <c r="G747" s="52"/>
      <c r="H747" s="52"/>
      <c r="I747" s="52"/>
    </row>
    <row r="748" spans="1:9" s="53" customFormat="1">
      <c r="A748" s="49"/>
      <c r="B748" s="50"/>
      <c r="C748" s="51"/>
      <c r="D748" s="49"/>
      <c r="E748" s="52"/>
      <c r="F748" s="52"/>
      <c r="G748" s="52"/>
      <c r="H748" s="52"/>
      <c r="I748" s="52"/>
    </row>
    <row r="749" spans="1:9" s="53" customFormat="1">
      <c r="A749" s="49"/>
      <c r="B749" s="50"/>
      <c r="C749" s="51"/>
      <c r="D749" s="49"/>
      <c r="E749" s="52"/>
      <c r="F749" s="52"/>
      <c r="G749" s="52"/>
      <c r="H749" s="52"/>
      <c r="I749" s="52"/>
    </row>
    <row r="750" spans="1:9" s="53" customFormat="1">
      <c r="A750" s="49"/>
      <c r="B750" s="50"/>
      <c r="C750" s="51"/>
      <c r="D750" s="49"/>
      <c r="E750" s="52"/>
      <c r="F750" s="52"/>
      <c r="G750" s="52"/>
      <c r="H750" s="52"/>
      <c r="I750" s="52"/>
    </row>
    <row r="751" spans="1:9" s="53" customFormat="1">
      <c r="A751" s="49"/>
      <c r="B751" s="50"/>
      <c r="C751" s="51"/>
      <c r="D751" s="49"/>
      <c r="E751" s="52"/>
      <c r="F751" s="52"/>
      <c r="G751" s="52"/>
      <c r="H751" s="52"/>
      <c r="I751" s="52"/>
    </row>
    <row r="752" spans="1:9" s="53" customFormat="1">
      <c r="A752" s="49"/>
      <c r="B752" s="50"/>
      <c r="C752" s="51"/>
      <c r="D752" s="49"/>
      <c r="E752" s="52"/>
      <c r="F752" s="52"/>
      <c r="G752" s="52"/>
      <c r="H752" s="52"/>
      <c r="I752" s="52"/>
    </row>
    <row r="753" spans="1:9" s="53" customFormat="1">
      <c r="A753" s="49"/>
      <c r="B753" s="50"/>
      <c r="C753" s="51"/>
      <c r="D753" s="49"/>
      <c r="E753" s="52"/>
      <c r="F753" s="52"/>
      <c r="G753" s="52"/>
      <c r="H753" s="52"/>
      <c r="I753" s="52"/>
    </row>
    <row r="754" spans="1:9" s="53" customFormat="1">
      <c r="A754" s="49"/>
      <c r="B754" s="50"/>
      <c r="C754" s="51"/>
      <c r="D754" s="49"/>
      <c r="E754" s="52"/>
      <c r="F754" s="52"/>
      <c r="G754" s="52"/>
      <c r="H754" s="52"/>
      <c r="I754" s="52"/>
    </row>
    <row r="755" spans="1:9" s="53" customFormat="1">
      <c r="A755" s="49"/>
      <c r="B755" s="50"/>
      <c r="C755" s="51"/>
      <c r="D755" s="49"/>
      <c r="E755" s="52"/>
      <c r="F755" s="52"/>
      <c r="G755" s="52"/>
      <c r="H755" s="52"/>
      <c r="I755" s="52"/>
    </row>
    <row r="756" spans="1:9" s="53" customFormat="1">
      <c r="A756" s="49"/>
      <c r="B756" s="50"/>
      <c r="C756" s="51"/>
      <c r="D756" s="49"/>
      <c r="E756" s="52"/>
      <c r="F756" s="52"/>
      <c r="G756" s="52"/>
      <c r="H756" s="52"/>
      <c r="I756" s="52"/>
    </row>
    <row r="757" spans="1:9" s="53" customFormat="1">
      <c r="A757" s="49"/>
      <c r="B757" s="50"/>
      <c r="C757" s="51"/>
      <c r="D757" s="49"/>
      <c r="E757" s="52"/>
      <c r="F757" s="52"/>
      <c r="G757" s="52"/>
      <c r="H757" s="52"/>
      <c r="I757" s="52"/>
    </row>
    <row r="758" spans="1:9" s="53" customFormat="1">
      <c r="A758" s="49"/>
      <c r="B758" s="50"/>
      <c r="C758" s="51"/>
      <c r="D758" s="49"/>
      <c r="E758" s="52"/>
      <c r="F758" s="52"/>
      <c r="G758" s="52"/>
      <c r="H758" s="52"/>
      <c r="I758" s="52"/>
    </row>
    <row r="759" spans="1:9" s="53" customFormat="1">
      <c r="A759" s="49"/>
      <c r="B759" s="50"/>
      <c r="C759" s="51"/>
      <c r="D759" s="49"/>
      <c r="E759" s="52"/>
      <c r="F759" s="52"/>
      <c r="G759" s="52"/>
      <c r="H759" s="52"/>
      <c r="I759" s="52"/>
    </row>
    <row r="760" spans="1:9" s="53" customFormat="1">
      <c r="A760" s="49"/>
      <c r="B760" s="50"/>
      <c r="C760" s="51"/>
      <c r="D760" s="49"/>
      <c r="E760" s="52"/>
      <c r="F760" s="52"/>
      <c r="G760" s="52"/>
      <c r="H760" s="52"/>
      <c r="I760" s="52"/>
    </row>
    <row r="761" spans="1:9" s="53" customFormat="1">
      <c r="A761" s="49"/>
      <c r="B761" s="50"/>
      <c r="C761" s="51"/>
      <c r="D761" s="49"/>
      <c r="E761" s="52"/>
      <c r="F761" s="52"/>
      <c r="G761" s="52"/>
      <c r="H761" s="52"/>
      <c r="I761" s="52"/>
    </row>
    <row r="762" spans="1:9" s="53" customFormat="1">
      <c r="A762" s="49"/>
      <c r="B762" s="50"/>
      <c r="C762" s="51"/>
      <c r="D762" s="49"/>
      <c r="E762" s="52"/>
      <c r="F762" s="52"/>
      <c r="G762" s="52"/>
      <c r="H762" s="52"/>
      <c r="I762" s="52"/>
    </row>
    <row r="763" spans="1:9" s="53" customFormat="1">
      <c r="A763" s="49"/>
      <c r="B763" s="50"/>
      <c r="C763" s="51"/>
      <c r="D763" s="49"/>
      <c r="E763" s="52"/>
      <c r="F763" s="52"/>
      <c r="G763" s="52"/>
      <c r="H763" s="52"/>
      <c r="I763" s="52"/>
    </row>
    <row r="764" spans="1:9" s="53" customFormat="1">
      <c r="A764" s="49"/>
      <c r="B764" s="50"/>
      <c r="C764" s="51"/>
      <c r="D764" s="49"/>
      <c r="E764" s="52"/>
      <c r="F764" s="52"/>
      <c r="G764" s="52"/>
      <c r="H764" s="52"/>
      <c r="I764" s="52"/>
    </row>
    <row r="765" spans="1:9" s="53" customFormat="1">
      <c r="A765" s="49"/>
      <c r="B765" s="50"/>
      <c r="C765" s="51"/>
      <c r="D765" s="49"/>
      <c r="E765" s="52"/>
      <c r="F765" s="52"/>
      <c r="G765" s="52"/>
      <c r="H765" s="52"/>
      <c r="I765" s="52"/>
    </row>
    <row r="766" spans="1:9" s="53" customFormat="1">
      <c r="A766" s="49"/>
      <c r="B766" s="50"/>
      <c r="C766" s="51"/>
      <c r="D766" s="49"/>
      <c r="E766" s="52"/>
      <c r="F766" s="52"/>
      <c r="G766" s="52"/>
      <c r="H766" s="52"/>
      <c r="I766" s="52"/>
    </row>
    <row r="767" spans="1:9" s="53" customFormat="1">
      <c r="A767" s="49"/>
      <c r="B767" s="50"/>
      <c r="C767" s="51"/>
      <c r="D767" s="49"/>
      <c r="E767" s="52"/>
      <c r="F767" s="52"/>
      <c r="G767" s="52"/>
      <c r="H767" s="52"/>
      <c r="I767" s="52"/>
    </row>
    <row r="768" spans="1:9" s="53" customFormat="1">
      <c r="A768" s="49"/>
      <c r="B768" s="50"/>
      <c r="C768" s="51"/>
      <c r="D768" s="49"/>
      <c r="E768" s="52"/>
      <c r="F768" s="52"/>
      <c r="G768" s="52"/>
      <c r="H768" s="52"/>
      <c r="I768" s="52"/>
    </row>
    <row r="769" spans="1:9" s="53" customFormat="1">
      <c r="A769" s="49"/>
      <c r="B769" s="50"/>
      <c r="C769" s="51"/>
      <c r="D769" s="49"/>
      <c r="E769" s="52"/>
      <c r="F769" s="52"/>
      <c r="G769" s="52"/>
      <c r="H769" s="52"/>
      <c r="I769" s="52"/>
    </row>
    <row r="770" spans="1:9" s="53" customFormat="1">
      <c r="A770" s="49"/>
      <c r="B770" s="50"/>
      <c r="C770" s="51"/>
      <c r="D770" s="49"/>
      <c r="E770" s="52"/>
      <c r="F770" s="52"/>
      <c r="G770" s="52"/>
      <c r="H770" s="52"/>
      <c r="I770" s="52"/>
    </row>
    <row r="771" spans="1:9" s="53" customFormat="1">
      <c r="A771" s="49"/>
      <c r="B771" s="50"/>
      <c r="C771" s="51"/>
      <c r="D771" s="49"/>
      <c r="E771" s="52"/>
      <c r="F771" s="52"/>
      <c r="G771" s="52"/>
      <c r="H771" s="52"/>
      <c r="I771" s="52"/>
    </row>
    <row r="772" spans="1:9" s="53" customFormat="1">
      <c r="A772" s="49"/>
      <c r="B772" s="50"/>
      <c r="C772" s="51"/>
      <c r="D772" s="49"/>
      <c r="E772" s="52"/>
      <c r="F772" s="52"/>
      <c r="G772" s="52"/>
      <c r="H772" s="52"/>
      <c r="I772" s="52"/>
    </row>
    <row r="773" spans="1:9" s="53" customFormat="1">
      <c r="A773" s="49"/>
      <c r="B773" s="50"/>
      <c r="C773" s="51"/>
      <c r="D773" s="49"/>
      <c r="E773" s="52"/>
      <c r="F773" s="52"/>
      <c r="G773" s="52"/>
      <c r="H773" s="52"/>
      <c r="I773" s="52"/>
    </row>
    <row r="774" spans="1:9" s="53" customFormat="1">
      <c r="A774" s="49"/>
      <c r="B774" s="50"/>
      <c r="C774" s="51"/>
      <c r="D774" s="49"/>
      <c r="E774" s="52"/>
      <c r="F774" s="52"/>
      <c r="G774" s="52"/>
      <c r="H774" s="52"/>
      <c r="I774" s="52"/>
    </row>
    <row r="775" spans="1:9" s="53" customFormat="1">
      <c r="A775" s="49"/>
      <c r="B775" s="50"/>
      <c r="C775" s="51"/>
      <c r="D775" s="49"/>
      <c r="E775" s="52"/>
      <c r="F775" s="52"/>
      <c r="G775" s="52"/>
      <c r="H775" s="52"/>
      <c r="I775" s="52"/>
    </row>
    <row r="776" spans="1:9" s="53" customFormat="1">
      <c r="A776" s="49"/>
      <c r="B776" s="50"/>
      <c r="C776" s="51"/>
      <c r="D776" s="49"/>
      <c r="E776" s="52"/>
      <c r="F776" s="52"/>
      <c r="G776" s="52"/>
      <c r="H776" s="52"/>
      <c r="I776" s="52"/>
    </row>
    <row r="777" spans="1:9" s="53" customFormat="1">
      <c r="A777" s="49"/>
      <c r="B777" s="50"/>
      <c r="C777" s="51"/>
      <c r="D777" s="49"/>
      <c r="E777" s="52"/>
      <c r="F777" s="52"/>
      <c r="G777" s="52"/>
      <c r="H777" s="52"/>
      <c r="I777" s="52"/>
    </row>
    <row r="778" spans="1:9" s="53" customFormat="1">
      <c r="A778" s="49"/>
      <c r="B778" s="50"/>
      <c r="C778" s="51"/>
      <c r="D778" s="49"/>
      <c r="E778" s="52"/>
      <c r="F778" s="52"/>
      <c r="G778" s="52"/>
      <c r="H778" s="52"/>
      <c r="I778" s="52"/>
    </row>
    <row r="779" spans="1:9" s="53" customFormat="1">
      <c r="A779" s="49"/>
      <c r="B779" s="50"/>
      <c r="C779" s="51"/>
      <c r="D779" s="49"/>
      <c r="E779" s="52"/>
      <c r="F779" s="52"/>
      <c r="G779" s="52"/>
      <c r="H779" s="52"/>
      <c r="I779" s="52"/>
    </row>
    <row r="780" spans="1:9" s="53" customFormat="1">
      <c r="A780" s="49"/>
      <c r="B780" s="50"/>
      <c r="C780" s="51"/>
      <c r="D780" s="49"/>
      <c r="E780" s="52"/>
      <c r="F780" s="52"/>
      <c r="G780" s="52"/>
      <c r="H780" s="52"/>
      <c r="I780" s="52"/>
    </row>
    <row r="781" spans="1:9" s="53" customFormat="1">
      <c r="A781" s="49"/>
      <c r="B781" s="50"/>
      <c r="C781" s="51"/>
      <c r="D781" s="49"/>
      <c r="E781" s="52"/>
      <c r="F781" s="52"/>
      <c r="G781" s="52"/>
      <c r="H781" s="52"/>
      <c r="I781" s="52"/>
    </row>
    <row r="782" spans="1:9" s="53" customFormat="1">
      <c r="A782" s="49"/>
      <c r="B782" s="50"/>
      <c r="C782" s="51"/>
      <c r="D782" s="49"/>
      <c r="E782" s="52"/>
      <c r="F782" s="52"/>
      <c r="G782" s="52"/>
      <c r="H782" s="52"/>
      <c r="I782" s="52"/>
    </row>
    <row r="783" spans="1:9" s="53" customFormat="1">
      <c r="A783" s="49"/>
      <c r="B783" s="50"/>
      <c r="C783" s="51"/>
      <c r="D783" s="49"/>
      <c r="E783" s="52"/>
      <c r="F783" s="52"/>
      <c r="G783" s="52"/>
      <c r="H783" s="52"/>
      <c r="I783" s="52"/>
    </row>
    <row r="784" spans="1:9" s="53" customFormat="1">
      <c r="A784" s="49"/>
      <c r="B784" s="50"/>
      <c r="C784" s="51"/>
      <c r="D784" s="49"/>
      <c r="E784" s="52"/>
      <c r="F784" s="52"/>
      <c r="G784" s="52"/>
      <c r="H784" s="52"/>
      <c r="I784" s="52"/>
    </row>
    <row r="785" spans="1:9" s="53" customFormat="1">
      <c r="A785" s="49"/>
      <c r="B785" s="50"/>
      <c r="C785" s="51"/>
      <c r="D785" s="49"/>
      <c r="E785" s="52"/>
      <c r="F785" s="52"/>
      <c r="G785" s="52"/>
      <c r="H785" s="52"/>
      <c r="I785" s="52"/>
    </row>
    <row r="786" spans="1:9" s="53" customFormat="1">
      <c r="A786" s="49"/>
      <c r="B786" s="50"/>
      <c r="C786" s="51"/>
      <c r="D786" s="49"/>
      <c r="E786" s="52"/>
      <c r="F786" s="52"/>
      <c r="G786" s="52"/>
      <c r="H786" s="52"/>
      <c r="I786" s="52"/>
    </row>
    <row r="787" spans="1:9" s="53" customFormat="1">
      <c r="A787" s="49"/>
      <c r="B787" s="50"/>
      <c r="C787" s="51"/>
      <c r="D787" s="49"/>
      <c r="E787" s="52"/>
      <c r="F787" s="52"/>
      <c r="G787" s="52"/>
      <c r="H787" s="52"/>
      <c r="I787" s="52"/>
    </row>
    <row r="788" spans="1:9" s="53" customFormat="1">
      <c r="A788" s="49"/>
      <c r="B788" s="50"/>
      <c r="C788" s="51"/>
      <c r="D788" s="49"/>
      <c r="E788" s="52"/>
      <c r="F788" s="52"/>
      <c r="G788" s="52"/>
      <c r="H788" s="52"/>
      <c r="I788" s="52"/>
    </row>
    <row r="789" spans="1:9" s="53" customFormat="1">
      <c r="A789" s="49"/>
      <c r="B789" s="50"/>
      <c r="C789" s="51"/>
      <c r="D789" s="49"/>
      <c r="E789" s="52"/>
      <c r="F789" s="52"/>
      <c r="G789" s="52"/>
      <c r="H789" s="52"/>
      <c r="I789" s="52"/>
    </row>
    <row r="790" spans="1:9" s="53" customFormat="1">
      <c r="A790" s="49"/>
      <c r="B790" s="50"/>
      <c r="C790" s="51"/>
      <c r="D790" s="49"/>
      <c r="E790" s="52"/>
      <c r="F790" s="52"/>
      <c r="G790" s="52"/>
      <c r="H790" s="52"/>
      <c r="I790" s="52"/>
    </row>
    <row r="791" spans="1:9" s="53" customFormat="1">
      <c r="A791" s="49"/>
      <c r="B791" s="50"/>
      <c r="C791" s="51"/>
      <c r="D791" s="49"/>
      <c r="E791" s="52"/>
      <c r="F791" s="52"/>
      <c r="G791" s="52"/>
      <c r="H791" s="52"/>
      <c r="I791" s="52"/>
    </row>
    <row r="792" spans="1:9" s="53" customFormat="1">
      <c r="A792" s="49"/>
      <c r="B792" s="50"/>
      <c r="C792" s="51"/>
      <c r="D792" s="49"/>
      <c r="E792" s="52"/>
      <c r="F792" s="52"/>
      <c r="G792" s="52"/>
      <c r="H792" s="52"/>
      <c r="I792" s="52"/>
    </row>
    <row r="793" spans="1:9" s="53" customFormat="1">
      <c r="A793" s="49"/>
      <c r="B793" s="50"/>
      <c r="C793" s="51"/>
      <c r="D793" s="49"/>
      <c r="E793" s="52"/>
      <c r="F793" s="52"/>
      <c r="G793" s="52"/>
      <c r="H793" s="52"/>
      <c r="I793" s="52"/>
    </row>
    <row r="794" spans="1:9" s="53" customFormat="1">
      <c r="A794" s="49"/>
      <c r="B794" s="50"/>
      <c r="C794" s="51"/>
      <c r="D794" s="49"/>
      <c r="E794" s="52"/>
      <c r="F794" s="52"/>
      <c r="G794" s="52"/>
      <c r="H794" s="52"/>
      <c r="I794" s="52"/>
    </row>
    <row r="795" spans="1:9" s="53" customFormat="1">
      <c r="A795" s="49"/>
      <c r="B795" s="50"/>
      <c r="C795" s="51"/>
      <c r="D795" s="49"/>
      <c r="E795" s="52"/>
      <c r="F795" s="52"/>
      <c r="G795" s="52"/>
      <c r="H795" s="52"/>
      <c r="I795" s="52"/>
    </row>
    <row r="796" spans="1:9" s="53" customFormat="1">
      <c r="A796" s="49"/>
      <c r="B796" s="50"/>
      <c r="C796" s="51"/>
      <c r="D796" s="49"/>
      <c r="E796" s="52"/>
      <c r="F796" s="52"/>
      <c r="G796" s="52"/>
      <c r="H796" s="52"/>
      <c r="I796" s="52"/>
    </row>
    <row r="797" spans="1:9" s="53" customFormat="1">
      <c r="A797" s="49"/>
      <c r="B797" s="50"/>
      <c r="C797" s="51"/>
      <c r="D797" s="49"/>
      <c r="E797" s="52"/>
      <c r="F797" s="52"/>
      <c r="G797" s="52"/>
      <c r="H797" s="52"/>
      <c r="I797" s="52"/>
    </row>
    <row r="798" spans="1:9" s="53" customFormat="1">
      <c r="A798" s="49"/>
      <c r="B798" s="50"/>
      <c r="C798" s="51"/>
      <c r="D798" s="49"/>
      <c r="E798" s="52"/>
      <c r="F798" s="52"/>
      <c r="G798" s="52"/>
      <c r="H798" s="52"/>
      <c r="I798" s="52"/>
    </row>
    <row r="799" spans="1:9" s="53" customFormat="1">
      <c r="A799" s="49"/>
      <c r="B799" s="50"/>
      <c r="C799" s="51"/>
      <c r="D799" s="49"/>
      <c r="E799" s="52"/>
      <c r="F799" s="52"/>
      <c r="G799" s="52"/>
      <c r="H799" s="52"/>
      <c r="I799" s="52"/>
    </row>
    <row r="800" spans="1:9" s="53" customFormat="1">
      <c r="A800" s="49"/>
      <c r="B800" s="50"/>
      <c r="C800" s="51"/>
      <c r="D800" s="49"/>
      <c r="E800" s="52"/>
      <c r="F800" s="52"/>
      <c r="G800" s="52"/>
      <c r="H800" s="52"/>
      <c r="I800" s="52"/>
    </row>
    <row r="801" spans="1:9" s="53" customFormat="1">
      <c r="A801" s="49"/>
      <c r="B801" s="50"/>
      <c r="C801" s="51"/>
      <c r="D801" s="49"/>
      <c r="E801" s="52"/>
      <c r="F801" s="52"/>
      <c r="G801" s="52"/>
      <c r="H801" s="52"/>
      <c r="I801" s="52"/>
    </row>
    <row r="802" spans="1:9" s="53" customFormat="1">
      <c r="A802" s="49"/>
      <c r="B802" s="50"/>
      <c r="C802" s="51"/>
      <c r="D802" s="49"/>
      <c r="E802" s="52"/>
      <c r="F802" s="52"/>
      <c r="G802" s="52"/>
      <c r="H802" s="52"/>
      <c r="I802" s="52"/>
    </row>
    <row r="803" spans="1:9" s="53" customFormat="1">
      <c r="A803" s="49"/>
      <c r="B803" s="50"/>
      <c r="C803" s="51"/>
      <c r="D803" s="49"/>
      <c r="E803" s="52"/>
      <c r="F803" s="52"/>
      <c r="G803" s="52"/>
      <c r="H803" s="52"/>
      <c r="I803" s="52"/>
    </row>
    <row r="804" spans="1:9" s="53" customFormat="1">
      <c r="A804" s="49"/>
      <c r="B804" s="50"/>
      <c r="C804" s="51"/>
      <c r="D804" s="49"/>
      <c r="E804" s="52"/>
      <c r="F804" s="52"/>
      <c r="G804" s="52"/>
      <c r="H804" s="52"/>
      <c r="I804" s="52"/>
    </row>
    <row r="805" spans="1:9" s="53" customFormat="1">
      <c r="A805" s="49"/>
      <c r="B805" s="50"/>
      <c r="C805" s="51"/>
      <c r="D805" s="49"/>
      <c r="E805" s="52"/>
      <c r="F805" s="52"/>
      <c r="G805" s="52"/>
      <c r="H805" s="52"/>
      <c r="I805" s="52"/>
    </row>
    <row r="806" spans="1:9" s="53" customFormat="1">
      <c r="A806" s="49"/>
      <c r="B806" s="50"/>
      <c r="C806" s="51"/>
      <c r="D806" s="49"/>
      <c r="E806" s="52"/>
      <c r="F806" s="52"/>
      <c r="G806" s="52"/>
      <c r="H806" s="52"/>
      <c r="I806" s="52"/>
    </row>
    <row r="807" spans="1:9" s="53" customFormat="1">
      <c r="A807" s="49"/>
      <c r="B807" s="50"/>
      <c r="C807" s="51"/>
      <c r="D807" s="49"/>
      <c r="E807" s="52"/>
      <c r="F807" s="52"/>
      <c r="G807" s="52"/>
      <c r="H807" s="52"/>
      <c r="I807" s="52"/>
    </row>
    <row r="808" spans="1:9" s="53" customFormat="1">
      <c r="A808" s="49"/>
      <c r="B808" s="50"/>
      <c r="C808" s="51"/>
      <c r="D808" s="49"/>
      <c r="E808" s="52"/>
      <c r="F808" s="52"/>
      <c r="G808" s="52"/>
      <c r="H808" s="52"/>
      <c r="I808" s="52"/>
    </row>
    <row r="809" spans="1:9" s="53" customFormat="1">
      <c r="A809" s="49"/>
      <c r="B809" s="50"/>
      <c r="C809" s="51"/>
      <c r="D809" s="49"/>
      <c r="E809" s="52"/>
      <c r="F809" s="52"/>
      <c r="G809" s="52"/>
      <c r="H809" s="52"/>
      <c r="I809" s="52"/>
    </row>
    <row r="810" spans="1:9" s="53" customFormat="1">
      <c r="A810" s="49"/>
      <c r="B810" s="50"/>
      <c r="C810" s="51"/>
      <c r="D810" s="49"/>
      <c r="E810" s="52"/>
      <c r="F810" s="52"/>
      <c r="G810" s="52"/>
      <c r="H810" s="52"/>
      <c r="I810" s="52"/>
    </row>
    <row r="811" spans="1:9" s="53" customFormat="1">
      <c r="A811" s="49"/>
      <c r="B811" s="50"/>
      <c r="C811" s="51"/>
      <c r="D811" s="49"/>
      <c r="E811" s="52"/>
      <c r="F811" s="52"/>
      <c r="G811" s="52"/>
      <c r="H811" s="52"/>
      <c r="I811" s="52"/>
    </row>
    <row r="812" spans="1:9" s="53" customFormat="1">
      <c r="A812" s="49"/>
      <c r="B812" s="50"/>
      <c r="C812" s="51"/>
      <c r="D812" s="49"/>
      <c r="E812" s="52"/>
      <c r="F812" s="52"/>
      <c r="G812" s="52"/>
      <c r="H812" s="52"/>
      <c r="I812" s="52"/>
    </row>
    <row r="813" spans="1:9" s="53" customFormat="1">
      <c r="A813" s="49"/>
      <c r="B813" s="50"/>
      <c r="C813" s="51"/>
      <c r="D813" s="49"/>
      <c r="E813" s="52"/>
      <c r="F813" s="52"/>
      <c r="G813" s="52"/>
      <c r="H813" s="52"/>
      <c r="I813" s="52"/>
    </row>
    <row r="814" spans="1:9" s="53" customFormat="1">
      <c r="A814" s="49"/>
      <c r="B814" s="50"/>
      <c r="C814" s="51"/>
      <c r="D814" s="49"/>
      <c r="E814" s="52"/>
      <c r="F814" s="52"/>
      <c r="G814" s="52"/>
      <c r="H814" s="52"/>
      <c r="I814" s="52"/>
    </row>
    <row r="815" spans="1:9" s="53" customFormat="1">
      <c r="A815" s="49"/>
      <c r="B815" s="50"/>
      <c r="C815" s="51"/>
      <c r="D815" s="49"/>
      <c r="E815" s="52"/>
      <c r="F815" s="52"/>
      <c r="G815" s="52"/>
      <c r="H815" s="52"/>
      <c r="I815" s="52"/>
    </row>
    <row r="816" spans="1:9" s="53" customFormat="1">
      <c r="A816" s="49"/>
      <c r="B816" s="50"/>
      <c r="C816" s="51"/>
      <c r="D816" s="49"/>
      <c r="E816" s="52"/>
      <c r="F816" s="52"/>
      <c r="G816" s="52"/>
      <c r="H816" s="52"/>
      <c r="I816" s="52"/>
    </row>
    <row r="817" spans="1:9" s="53" customFormat="1">
      <c r="A817" s="49"/>
      <c r="B817" s="50"/>
      <c r="C817" s="51"/>
      <c r="D817" s="49"/>
      <c r="E817" s="52"/>
      <c r="F817" s="52"/>
      <c r="G817" s="52"/>
      <c r="H817" s="52"/>
      <c r="I817" s="52"/>
    </row>
    <row r="818" spans="1:9" s="53" customFormat="1">
      <c r="A818" s="49"/>
      <c r="B818" s="50"/>
      <c r="C818" s="51"/>
      <c r="D818" s="49"/>
      <c r="E818" s="52"/>
      <c r="F818" s="52"/>
      <c r="G818" s="52"/>
      <c r="H818" s="52"/>
      <c r="I818" s="52"/>
    </row>
    <row r="819" spans="1:9" s="53" customFormat="1">
      <c r="A819" s="49"/>
      <c r="B819" s="50"/>
      <c r="C819" s="51"/>
      <c r="D819" s="49"/>
      <c r="E819" s="52"/>
      <c r="F819" s="52"/>
      <c r="G819" s="52"/>
      <c r="H819" s="52"/>
      <c r="I819" s="52"/>
    </row>
    <row r="820" spans="1:9" s="53" customFormat="1">
      <c r="A820" s="49"/>
      <c r="B820" s="50"/>
      <c r="C820" s="51"/>
      <c r="D820" s="49"/>
      <c r="E820" s="52"/>
      <c r="F820" s="52"/>
      <c r="G820" s="52"/>
      <c r="H820" s="52"/>
      <c r="I820" s="52"/>
    </row>
    <row r="821" spans="1:9" s="53" customFormat="1">
      <c r="A821" s="49"/>
      <c r="B821" s="50"/>
      <c r="C821" s="51"/>
      <c r="D821" s="49"/>
      <c r="E821" s="52"/>
      <c r="F821" s="52"/>
      <c r="G821" s="52"/>
      <c r="H821" s="52"/>
      <c r="I821" s="52"/>
    </row>
    <row r="822" spans="1:9" s="53" customFormat="1">
      <c r="A822" s="49"/>
      <c r="B822" s="50"/>
      <c r="C822" s="51"/>
      <c r="D822" s="49"/>
      <c r="E822" s="52"/>
      <c r="F822" s="52"/>
      <c r="G822" s="52"/>
      <c r="H822" s="52"/>
      <c r="I822" s="52"/>
    </row>
    <row r="823" spans="1:9" s="53" customFormat="1">
      <c r="A823" s="49"/>
      <c r="B823" s="50"/>
      <c r="C823" s="51"/>
      <c r="D823" s="49"/>
      <c r="E823" s="52"/>
      <c r="F823" s="52"/>
      <c r="G823" s="52"/>
      <c r="H823" s="52"/>
      <c r="I823" s="52"/>
    </row>
    <row r="824" spans="1:9" s="53" customFormat="1">
      <c r="A824" s="49"/>
      <c r="B824" s="50"/>
      <c r="C824" s="51"/>
      <c r="D824" s="49"/>
      <c r="E824" s="52"/>
      <c r="F824" s="52"/>
      <c r="G824" s="52"/>
      <c r="H824" s="52"/>
      <c r="I824" s="52"/>
    </row>
    <row r="825" spans="1:9" s="53" customFormat="1">
      <c r="A825" s="49"/>
      <c r="B825" s="50"/>
      <c r="C825" s="51"/>
      <c r="D825" s="49"/>
      <c r="E825" s="52"/>
      <c r="F825" s="52"/>
      <c r="G825" s="52"/>
      <c r="H825" s="52"/>
      <c r="I825" s="52"/>
    </row>
    <row r="826" spans="1:9" s="53" customFormat="1">
      <c r="A826" s="49"/>
      <c r="B826" s="50"/>
      <c r="C826" s="51"/>
      <c r="D826" s="49"/>
      <c r="E826" s="52"/>
      <c r="F826" s="52"/>
      <c r="G826" s="52"/>
      <c r="H826" s="52"/>
      <c r="I826" s="52"/>
    </row>
    <row r="827" spans="1:9" s="53" customFormat="1">
      <c r="A827" s="49"/>
      <c r="B827" s="50"/>
      <c r="C827" s="51"/>
      <c r="D827" s="49"/>
      <c r="E827" s="52"/>
      <c r="F827" s="52"/>
      <c r="G827" s="52"/>
      <c r="H827" s="52"/>
      <c r="I827" s="52"/>
    </row>
    <row r="828" spans="1:9" s="53" customFormat="1">
      <c r="A828" s="49"/>
      <c r="B828" s="50"/>
      <c r="C828" s="51"/>
      <c r="D828" s="49"/>
      <c r="E828" s="52"/>
      <c r="F828" s="52"/>
      <c r="G828" s="52"/>
      <c r="H828" s="52"/>
      <c r="I828" s="52"/>
    </row>
    <row r="829" spans="1:9" s="53" customFormat="1">
      <c r="A829" s="49"/>
      <c r="B829" s="50"/>
      <c r="C829" s="51"/>
      <c r="D829" s="49"/>
      <c r="E829" s="52"/>
      <c r="F829" s="52"/>
      <c r="G829" s="52"/>
      <c r="H829" s="52"/>
      <c r="I829" s="52"/>
    </row>
    <row r="830" spans="1:9" s="53" customFormat="1">
      <c r="A830" s="49"/>
      <c r="B830" s="50"/>
      <c r="C830" s="51"/>
      <c r="D830" s="49"/>
      <c r="E830" s="52"/>
      <c r="F830" s="52"/>
      <c r="G830" s="52"/>
      <c r="H830" s="52"/>
      <c r="I830" s="52"/>
    </row>
    <row r="831" spans="1:9" s="53" customFormat="1">
      <c r="A831" s="49"/>
      <c r="B831" s="50"/>
      <c r="C831" s="51"/>
      <c r="D831" s="49"/>
      <c r="E831" s="52"/>
      <c r="F831" s="52"/>
      <c r="G831" s="52"/>
      <c r="H831" s="52"/>
      <c r="I831" s="52"/>
    </row>
    <row r="832" spans="1:9" s="53" customFormat="1">
      <c r="A832" s="49"/>
      <c r="B832" s="50"/>
      <c r="C832" s="51"/>
      <c r="D832" s="49"/>
      <c r="E832" s="52"/>
      <c r="F832" s="52"/>
      <c r="G832" s="52"/>
      <c r="H832" s="52"/>
      <c r="I832" s="52"/>
    </row>
    <row r="833" spans="1:9" s="53" customFormat="1">
      <c r="A833" s="49"/>
      <c r="B833" s="50"/>
      <c r="C833" s="51"/>
      <c r="D833" s="49"/>
      <c r="E833" s="52"/>
      <c r="F833" s="52"/>
      <c r="G833" s="52"/>
      <c r="H833" s="52"/>
      <c r="I833" s="52"/>
    </row>
    <row r="834" spans="1:9" s="53" customFormat="1">
      <c r="A834" s="49"/>
      <c r="B834" s="50"/>
      <c r="C834" s="51"/>
      <c r="D834" s="49"/>
      <c r="E834" s="52"/>
      <c r="F834" s="52"/>
      <c r="G834" s="52"/>
      <c r="H834" s="52"/>
      <c r="I834" s="52"/>
    </row>
    <row r="835" spans="1:9" s="53" customFormat="1">
      <c r="A835" s="49"/>
      <c r="B835" s="50"/>
      <c r="C835" s="51"/>
      <c r="D835" s="49"/>
      <c r="E835" s="52"/>
      <c r="F835" s="52"/>
      <c r="G835" s="52"/>
      <c r="H835" s="52"/>
      <c r="I835" s="52"/>
    </row>
    <row r="836" spans="1:9" s="53" customFormat="1">
      <c r="A836" s="49"/>
      <c r="B836" s="50"/>
      <c r="C836" s="51"/>
      <c r="D836" s="49"/>
      <c r="E836" s="52"/>
      <c r="F836" s="52"/>
      <c r="G836" s="52"/>
      <c r="H836" s="52"/>
      <c r="I836" s="52"/>
    </row>
    <row r="837" spans="1:9" s="53" customFormat="1">
      <c r="A837" s="49"/>
      <c r="B837" s="50"/>
      <c r="C837" s="51"/>
      <c r="D837" s="49"/>
      <c r="E837" s="52"/>
      <c r="F837" s="52"/>
      <c r="G837" s="52"/>
      <c r="H837" s="52"/>
      <c r="I837" s="52"/>
    </row>
    <row r="838" spans="1:9" s="53" customFormat="1">
      <c r="A838" s="49"/>
      <c r="B838" s="50"/>
      <c r="C838" s="51"/>
      <c r="D838" s="49"/>
      <c r="E838" s="52"/>
      <c r="F838" s="52"/>
      <c r="G838" s="52"/>
      <c r="H838" s="52"/>
      <c r="I838" s="52"/>
    </row>
    <row r="839" spans="1:9" s="53" customFormat="1">
      <c r="A839" s="49"/>
      <c r="B839" s="50"/>
      <c r="C839" s="51"/>
      <c r="D839" s="49"/>
      <c r="E839" s="52"/>
      <c r="F839" s="52"/>
      <c r="G839" s="52"/>
      <c r="H839" s="52"/>
      <c r="I839" s="52"/>
    </row>
    <row r="840" spans="1:9" s="53" customFormat="1">
      <c r="A840" s="49"/>
      <c r="B840" s="50"/>
      <c r="C840" s="51"/>
      <c r="D840" s="49"/>
      <c r="E840" s="52"/>
      <c r="F840" s="52"/>
      <c r="G840" s="52"/>
      <c r="H840" s="52"/>
      <c r="I840" s="52"/>
    </row>
    <row r="841" spans="1:9" s="53" customFormat="1">
      <c r="A841" s="49"/>
      <c r="B841" s="50"/>
      <c r="C841" s="51"/>
      <c r="D841" s="49"/>
      <c r="E841" s="52"/>
      <c r="F841" s="52"/>
      <c r="G841" s="52"/>
      <c r="H841" s="52"/>
      <c r="I841" s="52"/>
    </row>
    <row r="842" spans="1:9" s="53" customFormat="1">
      <c r="A842" s="49"/>
      <c r="B842" s="50"/>
      <c r="C842" s="51"/>
      <c r="D842" s="49"/>
      <c r="E842" s="52"/>
      <c r="F842" s="52"/>
      <c r="G842" s="52"/>
      <c r="H842" s="52"/>
      <c r="I842" s="52"/>
    </row>
    <row r="843" spans="1:9" s="53" customFormat="1">
      <c r="A843" s="49"/>
      <c r="B843" s="50"/>
      <c r="C843" s="51"/>
      <c r="D843" s="49"/>
      <c r="E843" s="52"/>
      <c r="F843" s="52"/>
      <c r="G843" s="52"/>
      <c r="H843" s="52"/>
      <c r="I843" s="52"/>
    </row>
    <row r="844" spans="1:9" s="53" customFormat="1">
      <c r="A844" s="49"/>
      <c r="B844" s="50"/>
      <c r="C844" s="51"/>
      <c r="D844" s="49"/>
      <c r="E844" s="52"/>
      <c r="F844" s="52"/>
      <c r="G844" s="52"/>
      <c r="H844" s="52"/>
      <c r="I844" s="52"/>
    </row>
    <row r="845" spans="1:9" s="53" customFormat="1">
      <c r="A845" s="49"/>
      <c r="B845" s="50"/>
      <c r="C845" s="51"/>
      <c r="D845" s="49"/>
      <c r="E845" s="52"/>
      <c r="F845" s="52"/>
      <c r="G845" s="52"/>
      <c r="H845" s="52"/>
      <c r="I845" s="52"/>
    </row>
    <row r="846" spans="1:9" s="53" customFormat="1">
      <c r="A846" s="49"/>
      <c r="B846" s="50"/>
      <c r="C846" s="51"/>
      <c r="D846" s="49"/>
      <c r="E846" s="52"/>
      <c r="F846" s="52"/>
      <c r="G846" s="52"/>
      <c r="H846" s="52"/>
      <c r="I846" s="52"/>
    </row>
    <row r="847" spans="1:9" s="53" customFormat="1">
      <c r="A847" s="49"/>
      <c r="B847" s="50"/>
      <c r="C847" s="51"/>
      <c r="D847" s="49"/>
      <c r="E847" s="52"/>
      <c r="F847" s="52"/>
      <c r="G847" s="52"/>
      <c r="H847" s="52"/>
      <c r="I847" s="52"/>
    </row>
    <row r="848" spans="1:9" s="53" customFormat="1">
      <c r="A848" s="49"/>
      <c r="B848" s="50"/>
      <c r="C848" s="51"/>
      <c r="D848" s="49"/>
      <c r="E848" s="52"/>
      <c r="F848" s="52"/>
      <c r="G848" s="52"/>
      <c r="H848" s="52"/>
      <c r="I848" s="52"/>
    </row>
    <row r="849" spans="1:9" s="53" customFormat="1">
      <c r="A849" s="49"/>
      <c r="B849" s="50"/>
      <c r="C849" s="51"/>
      <c r="D849" s="49"/>
      <c r="E849" s="52"/>
      <c r="F849" s="52"/>
      <c r="G849" s="52"/>
      <c r="H849" s="52"/>
      <c r="I849" s="52"/>
    </row>
    <row r="850" spans="1:9" s="53" customFormat="1">
      <c r="A850" s="49"/>
      <c r="B850" s="50"/>
      <c r="C850" s="51"/>
      <c r="D850" s="49"/>
      <c r="E850" s="52"/>
      <c r="F850" s="52"/>
      <c r="G850" s="52"/>
      <c r="H850" s="52"/>
      <c r="I850" s="52"/>
    </row>
    <row r="851" spans="1:9" s="53" customFormat="1">
      <c r="A851" s="49"/>
      <c r="B851" s="50"/>
      <c r="C851" s="51"/>
      <c r="D851" s="49"/>
      <c r="E851" s="52"/>
      <c r="F851" s="52"/>
      <c r="G851" s="52"/>
      <c r="H851" s="52"/>
      <c r="I851" s="52"/>
    </row>
    <row r="852" spans="1:9" s="53" customFormat="1">
      <c r="A852" s="49"/>
      <c r="B852" s="50"/>
      <c r="C852" s="51"/>
      <c r="D852" s="49"/>
      <c r="E852" s="52"/>
      <c r="F852" s="52"/>
      <c r="G852" s="52"/>
      <c r="H852" s="52"/>
      <c r="I852" s="52"/>
    </row>
    <row r="853" spans="1:9" s="53" customFormat="1">
      <c r="A853" s="49"/>
      <c r="B853" s="50"/>
      <c r="C853" s="51"/>
      <c r="D853" s="49"/>
      <c r="E853" s="52"/>
      <c r="F853" s="52"/>
      <c r="G853" s="52"/>
      <c r="H853" s="52"/>
      <c r="I853" s="52"/>
    </row>
    <row r="854" spans="1:9" s="53" customFormat="1">
      <c r="A854" s="49"/>
      <c r="B854" s="50"/>
      <c r="C854" s="51"/>
      <c r="D854" s="49"/>
      <c r="E854" s="52"/>
      <c r="F854" s="52"/>
      <c r="G854" s="52"/>
      <c r="H854" s="52"/>
      <c r="I854" s="52"/>
    </row>
    <row r="855" spans="1:9" s="53" customFormat="1">
      <c r="A855" s="49"/>
      <c r="B855" s="50"/>
      <c r="C855" s="51"/>
      <c r="D855" s="49"/>
      <c r="E855" s="52"/>
      <c r="F855" s="52"/>
      <c r="G855" s="52"/>
      <c r="H855" s="52"/>
      <c r="I855" s="52"/>
    </row>
    <row r="856" spans="1:9" s="53" customFormat="1">
      <c r="A856" s="49"/>
      <c r="B856" s="50"/>
      <c r="C856" s="51"/>
      <c r="D856" s="49"/>
      <c r="E856" s="52"/>
      <c r="F856" s="52"/>
      <c r="G856" s="52"/>
      <c r="H856" s="52"/>
      <c r="I856" s="52"/>
    </row>
    <row r="857" spans="1:9" s="53" customFormat="1">
      <c r="A857" s="49"/>
      <c r="B857" s="50"/>
      <c r="C857" s="51"/>
      <c r="D857" s="49"/>
      <c r="E857" s="52"/>
      <c r="F857" s="52"/>
      <c r="G857" s="52"/>
      <c r="H857" s="52"/>
      <c r="I857" s="52"/>
    </row>
    <row r="858" spans="1:9" s="53" customFormat="1">
      <c r="A858" s="49"/>
      <c r="B858" s="50"/>
      <c r="C858" s="51"/>
      <c r="D858" s="49"/>
      <c r="E858" s="52"/>
      <c r="F858" s="52"/>
      <c r="G858" s="52"/>
      <c r="H858" s="52"/>
      <c r="I858" s="52"/>
    </row>
    <row r="859" spans="1:9" s="53" customFormat="1">
      <c r="A859" s="49"/>
      <c r="B859" s="50"/>
      <c r="C859" s="51"/>
      <c r="D859" s="49"/>
      <c r="E859" s="52"/>
      <c r="F859" s="52"/>
      <c r="G859" s="52"/>
      <c r="H859" s="52"/>
      <c r="I859" s="52"/>
    </row>
    <row r="860" spans="1:9" s="53" customFormat="1">
      <c r="A860" s="49"/>
      <c r="B860" s="50"/>
      <c r="C860" s="51"/>
      <c r="D860" s="49"/>
      <c r="E860" s="52"/>
      <c r="F860" s="52"/>
      <c r="G860" s="52"/>
      <c r="H860" s="52"/>
      <c r="I860" s="52"/>
    </row>
    <row r="861" spans="1:9" s="53" customFormat="1">
      <c r="A861" s="49"/>
      <c r="B861" s="50"/>
      <c r="C861" s="51"/>
      <c r="D861" s="49"/>
      <c r="E861" s="52"/>
      <c r="F861" s="52"/>
      <c r="G861" s="52"/>
      <c r="H861" s="52"/>
      <c r="I861" s="52"/>
    </row>
    <row r="862" spans="1:9" s="53" customFormat="1">
      <c r="A862" s="49"/>
      <c r="B862" s="50"/>
      <c r="C862" s="51"/>
      <c r="D862" s="49"/>
      <c r="E862" s="52"/>
      <c r="F862" s="52"/>
      <c r="G862" s="52"/>
      <c r="H862" s="52"/>
      <c r="I862" s="52"/>
    </row>
    <row r="863" spans="1:9" s="53" customFormat="1">
      <c r="A863" s="49"/>
      <c r="B863" s="50"/>
      <c r="C863" s="51"/>
      <c r="D863" s="49"/>
      <c r="E863" s="52"/>
      <c r="F863" s="52"/>
      <c r="G863" s="52"/>
      <c r="H863" s="52"/>
      <c r="I863" s="52"/>
    </row>
    <row r="864" spans="1:9" s="53" customFormat="1">
      <c r="A864" s="49"/>
      <c r="B864" s="50"/>
      <c r="C864" s="51"/>
      <c r="D864" s="49"/>
      <c r="E864" s="52"/>
      <c r="F864" s="52"/>
      <c r="G864" s="52"/>
      <c r="H864" s="52"/>
      <c r="I864" s="52"/>
    </row>
    <row r="865" spans="1:9" s="53" customFormat="1">
      <c r="A865" s="49"/>
      <c r="B865" s="50"/>
      <c r="C865" s="51"/>
      <c r="D865" s="49"/>
      <c r="E865" s="52"/>
      <c r="F865" s="52"/>
      <c r="G865" s="52"/>
      <c r="H865" s="52"/>
      <c r="I865" s="52"/>
    </row>
    <row r="866" spans="1:9" s="53" customFormat="1">
      <c r="A866" s="49"/>
      <c r="B866" s="50"/>
      <c r="C866" s="51"/>
      <c r="D866" s="49"/>
      <c r="E866" s="52"/>
      <c r="F866" s="52"/>
      <c r="G866" s="52"/>
      <c r="H866" s="52"/>
      <c r="I866" s="52"/>
    </row>
    <row r="867" spans="1:9" s="53" customFormat="1">
      <c r="A867" s="49"/>
      <c r="B867" s="50"/>
      <c r="C867" s="51"/>
      <c r="D867" s="49"/>
      <c r="E867" s="52"/>
      <c r="F867" s="52"/>
      <c r="G867" s="52"/>
      <c r="H867" s="52"/>
      <c r="I867" s="52"/>
    </row>
    <row r="868" spans="1:9" s="53" customFormat="1">
      <c r="A868" s="49"/>
      <c r="B868" s="50"/>
      <c r="C868" s="51"/>
      <c r="D868" s="49"/>
      <c r="E868" s="52"/>
      <c r="F868" s="52"/>
      <c r="G868" s="52"/>
      <c r="H868" s="52"/>
      <c r="I868" s="52"/>
    </row>
    <row r="869" spans="1:9" s="53" customFormat="1">
      <c r="A869" s="49"/>
      <c r="B869" s="50"/>
      <c r="C869" s="51"/>
      <c r="D869" s="49"/>
      <c r="E869" s="52"/>
      <c r="F869" s="52"/>
      <c r="G869" s="52"/>
      <c r="H869" s="52"/>
      <c r="I869" s="52"/>
    </row>
    <row r="870" spans="1:9" s="53" customFormat="1">
      <c r="A870" s="49"/>
      <c r="B870" s="50"/>
      <c r="C870" s="51"/>
      <c r="D870" s="49"/>
      <c r="E870" s="52"/>
      <c r="F870" s="52"/>
      <c r="G870" s="52"/>
      <c r="H870" s="52"/>
      <c r="I870" s="52"/>
    </row>
    <row r="871" spans="1:9" s="53" customFormat="1">
      <c r="A871" s="49"/>
      <c r="B871" s="50"/>
      <c r="C871" s="51"/>
      <c r="D871" s="49"/>
      <c r="E871" s="52"/>
      <c r="F871" s="52"/>
      <c r="G871" s="52"/>
      <c r="H871" s="52"/>
      <c r="I871" s="52"/>
    </row>
    <row r="872" spans="1:9" s="53" customFormat="1">
      <c r="A872" s="49"/>
      <c r="B872" s="50"/>
      <c r="C872" s="51"/>
      <c r="D872" s="49"/>
      <c r="E872" s="52"/>
      <c r="F872" s="52"/>
      <c r="G872" s="52"/>
      <c r="H872" s="52"/>
      <c r="I872" s="52"/>
    </row>
    <row r="873" spans="1:9" s="53" customFormat="1">
      <c r="A873" s="49"/>
      <c r="B873" s="50"/>
      <c r="C873" s="51"/>
      <c r="D873" s="49"/>
      <c r="E873" s="52"/>
      <c r="F873" s="52"/>
      <c r="G873" s="52"/>
      <c r="H873" s="52"/>
      <c r="I873" s="52"/>
    </row>
    <row r="874" spans="1:9" s="53" customFormat="1">
      <c r="A874" s="49"/>
      <c r="B874" s="50"/>
      <c r="C874" s="51"/>
      <c r="D874" s="49"/>
      <c r="E874" s="52"/>
      <c r="F874" s="52"/>
      <c r="G874" s="52"/>
      <c r="H874" s="52"/>
      <c r="I874" s="52"/>
    </row>
    <row r="875" spans="1:9" s="53" customFormat="1">
      <c r="A875" s="49"/>
      <c r="B875" s="50"/>
      <c r="C875" s="51"/>
      <c r="D875" s="49"/>
      <c r="E875" s="52"/>
      <c r="F875" s="52"/>
      <c r="G875" s="52"/>
      <c r="H875" s="52"/>
      <c r="I875" s="52"/>
    </row>
    <row r="876" spans="1:9" s="53" customFormat="1">
      <c r="A876" s="49"/>
      <c r="B876" s="50"/>
      <c r="C876" s="51"/>
      <c r="D876" s="49"/>
      <c r="E876" s="52"/>
      <c r="F876" s="52"/>
      <c r="G876" s="52"/>
      <c r="H876" s="52"/>
      <c r="I876" s="52"/>
    </row>
    <row r="877" spans="1:9" s="53" customFormat="1">
      <c r="A877" s="49"/>
      <c r="B877" s="50"/>
      <c r="C877" s="51"/>
      <c r="D877" s="49"/>
      <c r="E877" s="52"/>
      <c r="F877" s="52"/>
      <c r="G877" s="52"/>
      <c r="H877" s="52"/>
      <c r="I877" s="52"/>
    </row>
    <row r="878" spans="1:9" s="53" customFormat="1">
      <c r="A878" s="49"/>
      <c r="B878" s="50"/>
      <c r="C878" s="51"/>
      <c r="D878" s="49"/>
      <c r="E878" s="52"/>
      <c r="F878" s="52"/>
      <c r="G878" s="52"/>
      <c r="H878" s="52"/>
      <c r="I878" s="52"/>
    </row>
    <row r="879" spans="1:9" s="53" customFormat="1">
      <c r="A879" s="49"/>
      <c r="B879" s="50"/>
      <c r="C879" s="51"/>
      <c r="D879" s="49"/>
      <c r="E879" s="52"/>
      <c r="F879" s="52"/>
      <c r="G879" s="52"/>
      <c r="H879" s="52"/>
      <c r="I879" s="52"/>
    </row>
    <row r="880" spans="1:9" s="53" customFormat="1">
      <c r="A880" s="49"/>
      <c r="B880" s="50"/>
      <c r="C880" s="51"/>
      <c r="D880" s="49"/>
      <c r="E880" s="52"/>
      <c r="F880" s="52"/>
      <c r="G880" s="52"/>
      <c r="H880" s="52"/>
      <c r="I880" s="52"/>
    </row>
    <row r="881" spans="1:9" s="53" customFormat="1">
      <c r="A881" s="49"/>
      <c r="B881" s="50"/>
      <c r="C881" s="51"/>
      <c r="D881" s="49"/>
      <c r="E881" s="52"/>
      <c r="F881" s="52"/>
      <c r="G881" s="52"/>
      <c r="H881" s="52"/>
      <c r="I881" s="52"/>
    </row>
    <row r="882" spans="1:9" s="53" customFormat="1">
      <c r="A882" s="49"/>
      <c r="B882" s="50"/>
      <c r="C882" s="51"/>
      <c r="D882" s="49"/>
      <c r="E882" s="52"/>
      <c r="F882" s="52"/>
      <c r="G882" s="52"/>
      <c r="H882" s="52"/>
      <c r="I882" s="52"/>
    </row>
    <row r="883" spans="1:9" s="53" customFormat="1">
      <c r="A883" s="49"/>
      <c r="B883" s="50"/>
      <c r="C883" s="51"/>
      <c r="D883" s="49"/>
      <c r="E883" s="52"/>
      <c r="F883" s="52"/>
      <c r="G883" s="52"/>
      <c r="H883" s="52"/>
      <c r="I883" s="52"/>
    </row>
    <row r="884" spans="1:9" s="53" customFormat="1">
      <c r="A884" s="49"/>
      <c r="B884" s="50"/>
      <c r="C884" s="51"/>
      <c r="D884" s="49"/>
      <c r="E884" s="52"/>
      <c r="F884" s="52"/>
      <c r="G884" s="52"/>
      <c r="H884" s="52"/>
      <c r="I884" s="52"/>
    </row>
    <row r="885" spans="1:9" s="53" customFormat="1">
      <c r="A885" s="49"/>
      <c r="B885" s="50"/>
      <c r="C885" s="51"/>
      <c r="D885" s="49"/>
      <c r="E885" s="52"/>
      <c r="F885" s="52"/>
      <c r="G885" s="52"/>
      <c r="H885" s="52"/>
      <c r="I885" s="52"/>
    </row>
    <row r="886" spans="1:9" s="53" customFormat="1">
      <c r="A886" s="49"/>
      <c r="B886" s="50"/>
      <c r="C886" s="51"/>
      <c r="D886" s="49"/>
      <c r="E886" s="52"/>
      <c r="F886" s="52"/>
      <c r="G886" s="52"/>
      <c r="H886" s="52"/>
      <c r="I886" s="52"/>
    </row>
    <row r="887" spans="1:9" s="53" customFormat="1">
      <c r="A887" s="49"/>
      <c r="B887" s="50"/>
      <c r="C887" s="51"/>
      <c r="D887" s="49"/>
      <c r="E887" s="52"/>
      <c r="F887" s="52"/>
      <c r="G887" s="52"/>
      <c r="H887" s="52"/>
      <c r="I887" s="52"/>
    </row>
    <row r="888" spans="1:9" s="53" customFormat="1">
      <c r="A888" s="49"/>
      <c r="B888" s="50"/>
      <c r="C888" s="51"/>
      <c r="D888" s="49"/>
      <c r="E888" s="52"/>
      <c r="F888" s="52"/>
      <c r="G888" s="52"/>
      <c r="H888" s="52"/>
      <c r="I888" s="52"/>
    </row>
    <row r="889" spans="1:9" s="53" customFormat="1">
      <c r="A889" s="49"/>
      <c r="B889" s="50"/>
      <c r="C889" s="51"/>
      <c r="D889" s="49"/>
      <c r="E889" s="52"/>
      <c r="F889" s="52"/>
      <c r="G889" s="52"/>
      <c r="H889" s="52"/>
      <c r="I889" s="52"/>
    </row>
    <row r="890" spans="1:9" s="53" customFormat="1">
      <c r="A890" s="49"/>
      <c r="B890" s="50"/>
      <c r="C890" s="51"/>
      <c r="D890" s="49"/>
      <c r="E890" s="52"/>
      <c r="F890" s="52"/>
      <c r="G890" s="52"/>
      <c r="H890" s="52"/>
      <c r="I890" s="52"/>
    </row>
    <row r="891" spans="1:9" s="53" customFormat="1">
      <c r="A891" s="49"/>
      <c r="B891" s="50"/>
      <c r="C891" s="51"/>
      <c r="D891" s="49"/>
      <c r="E891" s="52"/>
      <c r="F891" s="52"/>
      <c r="G891" s="52"/>
      <c r="H891" s="52"/>
      <c r="I891" s="52"/>
    </row>
    <row r="892" spans="1:9" s="53" customFormat="1">
      <c r="A892" s="49"/>
      <c r="B892" s="50"/>
      <c r="C892" s="51"/>
      <c r="D892" s="49"/>
      <c r="E892" s="52"/>
      <c r="F892" s="52"/>
      <c r="G892" s="52"/>
      <c r="H892" s="52"/>
      <c r="I892" s="52"/>
    </row>
    <row r="893" spans="1:9" s="53" customFormat="1">
      <c r="A893" s="49"/>
      <c r="B893" s="50"/>
      <c r="C893" s="51"/>
      <c r="D893" s="49"/>
      <c r="E893" s="52"/>
      <c r="F893" s="52"/>
      <c r="G893" s="52"/>
      <c r="H893" s="52"/>
      <c r="I893" s="52"/>
    </row>
    <row r="894" spans="1:9" s="53" customFormat="1">
      <c r="A894" s="49"/>
      <c r="B894" s="50"/>
      <c r="C894" s="51"/>
      <c r="D894" s="49"/>
      <c r="E894" s="52"/>
      <c r="F894" s="52"/>
      <c r="G894" s="52"/>
      <c r="H894" s="52"/>
      <c r="I894" s="52"/>
    </row>
    <row r="895" spans="1:9" s="53" customFormat="1">
      <c r="A895" s="49"/>
      <c r="B895" s="50"/>
      <c r="C895" s="51"/>
      <c r="D895" s="49"/>
      <c r="E895" s="52"/>
      <c r="F895" s="52"/>
      <c r="G895" s="52"/>
      <c r="H895" s="52"/>
      <c r="I895" s="52"/>
    </row>
    <row r="896" spans="1:9" s="53" customFormat="1">
      <c r="A896" s="49"/>
      <c r="B896" s="50"/>
      <c r="C896" s="51"/>
      <c r="D896" s="49"/>
      <c r="E896" s="52"/>
      <c r="F896" s="52"/>
      <c r="G896" s="52"/>
      <c r="H896" s="52"/>
      <c r="I896" s="52"/>
    </row>
    <row r="897" spans="1:9" s="53" customFormat="1">
      <c r="A897" s="49"/>
      <c r="B897" s="50"/>
      <c r="C897" s="51"/>
      <c r="D897" s="49"/>
      <c r="E897" s="52"/>
      <c r="F897" s="52"/>
      <c r="G897" s="52"/>
      <c r="H897" s="52"/>
      <c r="I897" s="52"/>
    </row>
    <row r="898" spans="1:9" s="53" customFormat="1">
      <c r="A898" s="49"/>
      <c r="B898" s="50"/>
      <c r="C898" s="51"/>
      <c r="D898" s="49"/>
      <c r="E898" s="52"/>
      <c r="F898" s="52"/>
      <c r="G898" s="52"/>
      <c r="H898" s="52"/>
      <c r="I898" s="52"/>
    </row>
    <row r="899" spans="1:9" s="53" customFormat="1">
      <c r="A899" s="49"/>
      <c r="B899" s="50"/>
      <c r="C899" s="51"/>
      <c r="D899" s="49"/>
      <c r="E899" s="52"/>
      <c r="F899" s="52"/>
      <c r="G899" s="52"/>
      <c r="H899" s="52"/>
      <c r="I899" s="52"/>
    </row>
    <row r="900" spans="1:9" s="53" customFormat="1">
      <c r="A900" s="49"/>
      <c r="B900" s="50"/>
      <c r="C900" s="51"/>
      <c r="D900" s="49"/>
      <c r="E900" s="52"/>
      <c r="F900" s="52"/>
      <c r="G900" s="52"/>
      <c r="H900" s="52"/>
      <c r="I900" s="52"/>
    </row>
    <row r="901" spans="1:9" s="53" customFormat="1">
      <c r="A901" s="49"/>
      <c r="B901" s="50"/>
      <c r="C901" s="51"/>
      <c r="D901" s="49"/>
      <c r="E901" s="52"/>
      <c r="F901" s="52"/>
      <c r="G901" s="52"/>
      <c r="H901" s="52"/>
      <c r="I901" s="52"/>
    </row>
    <row r="902" spans="1:9" s="53" customFormat="1">
      <c r="A902" s="49"/>
      <c r="B902" s="50"/>
      <c r="C902" s="51"/>
      <c r="D902" s="49"/>
      <c r="E902" s="52"/>
      <c r="F902" s="52"/>
      <c r="G902" s="52"/>
      <c r="H902" s="52"/>
      <c r="I902" s="52"/>
    </row>
    <row r="903" spans="1:9" s="53" customFormat="1">
      <c r="A903" s="49"/>
      <c r="B903" s="50"/>
      <c r="C903" s="51"/>
      <c r="D903" s="49"/>
      <c r="E903" s="52"/>
      <c r="F903" s="52"/>
      <c r="G903" s="52"/>
      <c r="H903" s="52"/>
      <c r="I903" s="52"/>
    </row>
    <row r="904" spans="1:9" s="53" customFormat="1">
      <c r="A904" s="49"/>
      <c r="B904" s="50"/>
      <c r="C904" s="51"/>
      <c r="D904" s="49"/>
      <c r="E904" s="52"/>
      <c r="F904" s="52"/>
      <c r="G904" s="52"/>
      <c r="H904" s="52"/>
      <c r="I904" s="52"/>
    </row>
    <row r="905" spans="1:9" s="53" customFormat="1">
      <c r="A905" s="49"/>
      <c r="B905" s="50"/>
      <c r="C905" s="51"/>
      <c r="D905" s="49"/>
      <c r="E905" s="52"/>
      <c r="F905" s="52"/>
      <c r="G905" s="52"/>
      <c r="H905" s="52"/>
      <c r="I905" s="52"/>
    </row>
    <row r="906" spans="1:9" s="53" customFormat="1">
      <c r="A906" s="49"/>
      <c r="B906" s="50"/>
      <c r="C906" s="51"/>
      <c r="D906" s="49"/>
      <c r="E906" s="52"/>
      <c r="F906" s="52"/>
      <c r="G906" s="52"/>
      <c r="H906" s="52"/>
      <c r="I906" s="52"/>
    </row>
    <row r="907" spans="1:9" s="53" customFormat="1">
      <c r="A907" s="49"/>
      <c r="B907" s="50"/>
      <c r="C907" s="51"/>
      <c r="D907" s="49"/>
      <c r="E907" s="52"/>
      <c r="F907" s="52"/>
      <c r="G907" s="52"/>
      <c r="H907" s="52"/>
      <c r="I907" s="52"/>
    </row>
    <row r="908" spans="1:9" s="53" customFormat="1">
      <c r="A908" s="49"/>
      <c r="B908" s="50"/>
      <c r="C908" s="51"/>
      <c r="D908" s="49"/>
      <c r="E908" s="52"/>
      <c r="F908" s="52"/>
      <c r="G908" s="52"/>
      <c r="H908" s="52"/>
      <c r="I908" s="52"/>
    </row>
    <row r="909" spans="1:9" s="53" customFormat="1">
      <c r="A909" s="49"/>
      <c r="B909" s="50"/>
      <c r="C909" s="51"/>
      <c r="D909" s="49"/>
      <c r="E909" s="52"/>
      <c r="F909" s="52"/>
      <c r="G909" s="52"/>
      <c r="H909" s="52"/>
      <c r="I909" s="52"/>
    </row>
    <row r="910" spans="1:9" s="53" customFormat="1">
      <c r="A910" s="49"/>
      <c r="B910" s="50"/>
      <c r="C910" s="51"/>
      <c r="D910" s="49"/>
      <c r="E910" s="52"/>
      <c r="F910" s="52"/>
      <c r="G910" s="52"/>
      <c r="H910" s="52"/>
      <c r="I910" s="52"/>
    </row>
    <row r="911" spans="1:9" s="53" customFormat="1">
      <c r="A911" s="49"/>
      <c r="B911" s="50"/>
      <c r="C911" s="51"/>
      <c r="D911" s="49"/>
      <c r="E911" s="52"/>
      <c r="F911" s="52"/>
      <c r="G911" s="52"/>
      <c r="H911" s="52"/>
      <c r="I911" s="52"/>
    </row>
    <row r="912" spans="1:9" s="53" customFormat="1">
      <c r="A912" s="49"/>
      <c r="B912" s="50"/>
      <c r="C912" s="51"/>
      <c r="D912" s="49"/>
      <c r="E912" s="52"/>
      <c r="F912" s="52"/>
      <c r="G912" s="52"/>
      <c r="H912" s="52"/>
      <c r="I912" s="52"/>
    </row>
    <row r="913" spans="1:9" s="53" customFormat="1">
      <c r="A913" s="49"/>
      <c r="B913" s="50"/>
      <c r="C913" s="51"/>
      <c r="D913" s="49"/>
      <c r="E913" s="52"/>
      <c r="F913" s="52"/>
      <c r="G913" s="52"/>
      <c r="H913" s="52"/>
      <c r="I913" s="52"/>
    </row>
    <row r="914" spans="1:9" s="53" customFormat="1">
      <c r="A914" s="49"/>
      <c r="B914" s="50"/>
      <c r="C914" s="51"/>
      <c r="D914" s="49"/>
      <c r="E914" s="52"/>
      <c r="F914" s="52"/>
      <c r="G914" s="52"/>
      <c r="H914" s="52"/>
      <c r="I914" s="52"/>
    </row>
    <row r="915" spans="1:9" s="53" customFormat="1">
      <c r="A915" s="49"/>
      <c r="B915" s="50"/>
      <c r="C915" s="51"/>
      <c r="D915" s="49"/>
      <c r="E915" s="52"/>
      <c r="F915" s="52"/>
      <c r="G915" s="52"/>
      <c r="H915" s="52"/>
      <c r="I915" s="52"/>
    </row>
    <row r="916" spans="1:9" s="53" customFormat="1">
      <c r="A916" s="49"/>
      <c r="B916" s="50"/>
      <c r="C916" s="51"/>
      <c r="D916" s="49"/>
      <c r="E916" s="52"/>
      <c r="F916" s="52"/>
      <c r="G916" s="52"/>
      <c r="H916" s="52"/>
      <c r="I916" s="52"/>
    </row>
    <row r="917" spans="1:9" s="53" customFormat="1">
      <c r="A917" s="49"/>
      <c r="B917" s="50"/>
      <c r="C917" s="51"/>
      <c r="D917" s="49"/>
      <c r="E917" s="52"/>
      <c r="F917" s="52"/>
      <c r="G917" s="52"/>
      <c r="H917" s="52"/>
      <c r="I917" s="52"/>
    </row>
    <row r="918" spans="1:9" s="53" customFormat="1">
      <c r="A918" s="49"/>
      <c r="B918" s="50"/>
      <c r="C918" s="51"/>
      <c r="D918" s="49"/>
      <c r="E918" s="52"/>
      <c r="F918" s="52"/>
      <c r="G918" s="52"/>
      <c r="H918" s="52"/>
      <c r="I918" s="52"/>
    </row>
    <row r="919" spans="1:9" s="53" customFormat="1">
      <c r="A919" s="49"/>
      <c r="B919" s="50"/>
      <c r="C919" s="51"/>
      <c r="D919" s="49"/>
      <c r="E919" s="52"/>
      <c r="F919" s="52"/>
      <c r="G919" s="52"/>
      <c r="H919" s="52"/>
      <c r="I919" s="52"/>
    </row>
    <row r="920" spans="1:9" s="53" customFormat="1">
      <c r="A920" s="49"/>
      <c r="B920" s="50"/>
      <c r="C920" s="51"/>
      <c r="D920" s="49"/>
      <c r="E920" s="52"/>
      <c r="F920" s="52"/>
      <c r="G920" s="52"/>
      <c r="H920" s="52"/>
      <c r="I920" s="52"/>
    </row>
    <row r="921" spans="1:9" s="53" customFormat="1">
      <c r="A921" s="49"/>
      <c r="B921" s="50"/>
      <c r="C921" s="51"/>
      <c r="D921" s="49"/>
      <c r="E921" s="52"/>
      <c r="F921" s="52"/>
      <c r="G921" s="52"/>
      <c r="H921" s="52"/>
      <c r="I921" s="52"/>
    </row>
    <row r="922" spans="1:9" s="53" customFormat="1">
      <c r="A922" s="49"/>
      <c r="B922" s="50"/>
      <c r="C922" s="51"/>
      <c r="D922" s="49"/>
      <c r="E922" s="52"/>
      <c r="F922" s="52"/>
      <c r="G922" s="52"/>
      <c r="H922" s="52"/>
      <c r="I922" s="52"/>
    </row>
    <row r="923" spans="1:9" s="53" customFormat="1">
      <c r="A923" s="49"/>
      <c r="B923" s="50"/>
      <c r="C923" s="51"/>
      <c r="D923" s="49"/>
      <c r="E923" s="52"/>
      <c r="F923" s="52"/>
      <c r="G923" s="52"/>
      <c r="H923" s="52"/>
      <c r="I923" s="52"/>
    </row>
    <row r="924" spans="1:9" s="53" customFormat="1">
      <c r="A924" s="49"/>
      <c r="B924" s="50"/>
      <c r="C924" s="51"/>
      <c r="D924" s="49"/>
      <c r="E924" s="52"/>
      <c r="F924" s="52"/>
      <c r="G924" s="52"/>
      <c r="H924" s="52"/>
      <c r="I924" s="52"/>
    </row>
    <row r="925" spans="1:9" s="53" customFormat="1">
      <c r="A925" s="49"/>
      <c r="B925" s="50"/>
      <c r="C925" s="51"/>
      <c r="D925" s="49"/>
      <c r="E925" s="52"/>
      <c r="F925" s="52"/>
      <c r="G925" s="52"/>
      <c r="H925" s="52"/>
      <c r="I925" s="52"/>
    </row>
    <row r="926" spans="1:9" s="53" customFormat="1">
      <c r="A926" s="49"/>
      <c r="B926" s="50"/>
      <c r="C926" s="51"/>
      <c r="D926" s="49"/>
      <c r="E926" s="52"/>
      <c r="F926" s="52"/>
      <c r="G926" s="52"/>
      <c r="H926" s="52"/>
      <c r="I926" s="52"/>
    </row>
    <row r="927" spans="1:9" s="53" customFormat="1">
      <c r="A927" s="49"/>
      <c r="B927" s="50"/>
      <c r="C927" s="51"/>
      <c r="D927" s="49"/>
      <c r="E927" s="52"/>
      <c r="F927" s="52"/>
      <c r="G927" s="52"/>
      <c r="H927" s="52"/>
      <c r="I927" s="52"/>
    </row>
    <row r="928" spans="1:9" s="53" customFormat="1">
      <c r="A928" s="49"/>
      <c r="B928" s="50"/>
      <c r="C928" s="51"/>
      <c r="D928" s="49"/>
      <c r="E928" s="52"/>
      <c r="F928" s="52"/>
      <c r="G928" s="52"/>
      <c r="H928" s="52"/>
      <c r="I928" s="52"/>
    </row>
    <row r="929" spans="1:9" s="53" customFormat="1">
      <c r="A929" s="49"/>
      <c r="B929" s="50"/>
      <c r="C929" s="51"/>
      <c r="D929" s="49"/>
      <c r="E929" s="52"/>
      <c r="F929" s="52"/>
      <c r="G929" s="52"/>
      <c r="H929" s="52"/>
      <c r="I929" s="52"/>
    </row>
    <row r="930" spans="1:9" s="53" customFormat="1">
      <c r="A930" s="49"/>
      <c r="B930" s="50"/>
      <c r="C930" s="51"/>
      <c r="D930" s="49"/>
      <c r="E930" s="52"/>
      <c r="F930" s="52"/>
      <c r="G930" s="52"/>
      <c r="H930" s="52"/>
      <c r="I930" s="52"/>
    </row>
    <row r="931" spans="1:9" s="53" customFormat="1">
      <c r="A931" s="49"/>
      <c r="B931" s="50"/>
      <c r="C931" s="51"/>
      <c r="D931" s="49"/>
      <c r="E931" s="52"/>
      <c r="F931" s="52"/>
      <c r="G931" s="52"/>
      <c r="H931" s="52"/>
      <c r="I931" s="52"/>
    </row>
    <row r="932" spans="1:9" s="53" customFormat="1">
      <c r="A932" s="49"/>
      <c r="B932" s="50"/>
      <c r="C932" s="51"/>
      <c r="D932" s="49"/>
      <c r="E932" s="52"/>
      <c r="F932" s="52"/>
      <c r="G932" s="52"/>
      <c r="H932" s="52"/>
      <c r="I932" s="52"/>
    </row>
    <row r="933" spans="1:9" s="53" customFormat="1">
      <c r="A933" s="49"/>
      <c r="B933" s="50"/>
      <c r="C933" s="51"/>
      <c r="D933" s="49"/>
      <c r="E933" s="52"/>
      <c r="F933" s="52"/>
      <c r="G933" s="52"/>
      <c r="H933" s="52"/>
      <c r="I933" s="52"/>
    </row>
    <row r="934" spans="1:9" s="53" customFormat="1">
      <c r="A934" s="49"/>
      <c r="B934" s="50"/>
      <c r="C934" s="51"/>
      <c r="D934" s="49"/>
      <c r="E934" s="52"/>
      <c r="F934" s="52"/>
      <c r="G934" s="52"/>
      <c r="H934" s="52"/>
      <c r="I934" s="52"/>
    </row>
    <row r="935" spans="1:9" s="53" customFormat="1">
      <c r="A935" s="49"/>
      <c r="B935" s="50"/>
      <c r="C935" s="51"/>
      <c r="D935" s="49"/>
      <c r="E935" s="52"/>
      <c r="F935" s="52"/>
      <c r="G935" s="52"/>
      <c r="H935" s="52"/>
      <c r="I935" s="52"/>
    </row>
    <row r="936" spans="1:9" s="53" customFormat="1">
      <c r="A936" s="49"/>
      <c r="B936" s="50"/>
      <c r="C936" s="51"/>
      <c r="D936" s="49"/>
      <c r="E936" s="52"/>
      <c r="F936" s="52"/>
      <c r="G936" s="52"/>
      <c r="H936" s="52"/>
      <c r="I936" s="52"/>
    </row>
    <row r="937" spans="1:9" s="53" customFormat="1">
      <c r="A937" s="49"/>
      <c r="B937" s="50"/>
      <c r="C937" s="51"/>
      <c r="D937" s="49"/>
      <c r="E937" s="52"/>
      <c r="F937" s="52"/>
      <c r="G937" s="52"/>
      <c r="H937" s="52"/>
      <c r="I937" s="52"/>
    </row>
    <row r="938" spans="1:9" s="53" customFormat="1">
      <c r="A938" s="49"/>
      <c r="B938" s="50"/>
      <c r="C938" s="51"/>
      <c r="D938" s="49"/>
      <c r="E938" s="52"/>
      <c r="F938" s="52"/>
      <c r="G938" s="52"/>
      <c r="H938" s="52"/>
      <c r="I938" s="52"/>
    </row>
    <row r="939" spans="1:9" s="53" customFormat="1">
      <c r="A939" s="49"/>
      <c r="B939" s="50"/>
      <c r="C939" s="51"/>
      <c r="D939" s="49"/>
      <c r="E939" s="52"/>
      <c r="F939" s="52"/>
      <c r="G939" s="52"/>
      <c r="H939" s="52"/>
      <c r="I939" s="52"/>
    </row>
    <row r="940" spans="1:9" s="53" customFormat="1">
      <c r="A940" s="49"/>
      <c r="B940" s="50"/>
      <c r="C940" s="51"/>
      <c r="D940" s="49"/>
      <c r="E940" s="52"/>
      <c r="F940" s="52"/>
      <c r="G940" s="52"/>
      <c r="H940" s="52"/>
      <c r="I940" s="52"/>
    </row>
    <row r="941" spans="1:9" s="53" customFormat="1">
      <c r="A941" s="49"/>
      <c r="B941" s="50"/>
      <c r="C941" s="51"/>
      <c r="D941" s="49"/>
      <c r="E941" s="52"/>
      <c r="F941" s="52"/>
      <c r="G941" s="52"/>
      <c r="H941" s="52"/>
      <c r="I941" s="52"/>
    </row>
    <row r="942" spans="1:9" s="53" customFormat="1">
      <c r="A942" s="49"/>
      <c r="B942" s="50"/>
      <c r="C942" s="51"/>
      <c r="D942" s="49"/>
      <c r="E942" s="52"/>
      <c r="F942" s="52"/>
      <c r="G942" s="52"/>
      <c r="H942" s="52"/>
      <c r="I942" s="52"/>
    </row>
    <row r="943" spans="1:9" s="53" customFormat="1">
      <c r="A943" s="49"/>
      <c r="B943" s="50"/>
      <c r="C943" s="51"/>
      <c r="D943" s="49"/>
      <c r="E943" s="52"/>
      <c r="F943" s="52"/>
      <c r="G943" s="52"/>
      <c r="H943" s="52"/>
      <c r="I943" s="52"/>
    </row>
    <row r="944" spans="1:9" s="53" customFormat="1">
      <c r="A944" s="49"/>
      <c r="B944" s="50"/>
      <c r="C944" s="51"/>
      <c r="D944" s="49"/>
      <c r="E944" s="52"/>
      <c r="F944" s="52"/>
      <c r="G944" s="52"/>
      <c r="H944" s="52"/>
      <c r="I944" s="52"/>
    </row>
    <row r="945" spans="1:9" s="53" customFormat="1">
      <c r="A945" s="49"/>
      <c r="B945" s="50"/>
      <c r="C945" s="51"/>
      <c r="D945" s="49"/>
      <c r="E945" s="52"/>
      <c r="F945" s="52"/>
      <c r="G945" s="52"/>
      <c r="H945" s="52"/>
      <c r="I945" s="52"/>
    </row>
    <row r="946" spans="1:9" s="53" customFormat="1">
      <c r="A946" s="49"/>
      <c r="B946" s="50"/>
      <c r="C946" s="51"/>
      <c r="D946" s="49"/>
      <c r="E946" s="52"/>
      <c r="F946" s="52"/>
      <c r="G946" s="52"/>
      <c r="H946" s="52"/>
      <c r="I946" s="52"/>
    </row>
    <row r="947" spans="1:9" s="53" customFormat="1">
      <c r="A947" s="49"/>
      <c r="B947" s="50"/>
      <c r="C947" s="51"/>
      <c r="D947" s="49"/>
      <c r="E947" s="52"/>
      <c r="F947" s="52"/>
      <c r="G947" s="52"/>
      <c r="H947" s="52"/>
      <c r="I947" s="52"/>
    </row>
    <row r="948" spans="1:9" s="53" customFormat="1">
      <c r="A948" s="49"/>
      <c r="B948" s="50"/>
      <c r="C948" s="51"/>
      <c r="D948" s="49"/>
      <c r="E948" s="52"/>
      <c r="F948" s="52"/>
      <c r="G948" s="52"/>
      <c r="H948" s="52"/>
      <c r="I948" s="52"/>
    </row>
    <row r="949" spans="1:9" s="53" customFormat="1">
      <c r="A949" s="49"/>
      <c r="B949" s="50"/>
      <c r="C949" s="51"/>
      <c r="D949" s="49"/>
      <c r="E949" s="52"/>
      <c r="F949" s="52"/>
      <c r="G949" s="52"/>
      <c r="H949" s="52"/>
      <c r="I949" s="52"/>
    </row>
    <row r="950" spans="1:9" s="53" customFormat="1">
      <c r="A950" s="49"/>
      <c r="B950" s="50"/>
      <c r="C950" s="51"/>
      <c r="D950" s="49"/>
      <c r="E950" s="52"/>
      <c r="F950" s="52"/>
      <c r="G950" s="52"/>
      <c r="H950" s="52"/>
      <c r="I950" s="52"/>
    </row>
    <row r="951" spans="1:9" s="53" customFormat="1">
      <c r="A951" s="49"/>
      <c r="B951" s="50"/>
      <c r="C951" s="51"/>
      <c r="D951" s="49"/>
      <c r="E951" s="52"/>
      <c r="F951" s="52"/>
      <c r="G951" s="52"/>
      <c r="H951" s="52"/>
      <c r="I951" s="52"/>
    </row>
    <row r="952" spans="1:9" s="53" customFormat="1">
      <c r="A952" s="49"/>
      <c r="B952" s="50"/>
      <c r="C952" s="51"/>
      <c r="D952" s="49"/>
      <c r="E952" s="52"/>
      <c r="F952" s="52"/>
      <c r="G952" s="52"/>
      <c r="H952" s="52"/>
      <c r="I952" s="52"/>
    </row>
    <row r="953" spans="1:9" s="53" customFormat="1">
      <c r="A953" s="49"/>
      <c r="B953" s="50"/>
      <c r="C953" s="51"/>
      <c r="D953" s="49"/>
      <c r="E953" s="52"/>
      <c r="F953" s="52"/>
      <c r="G953" s="52"/>
      <c r="H953" s="52"/>
      <c r="I953" s="52"/>
    </row>
    <row r="954" spans="1:9" s="53" customFormat="1">
      <c r="A954" s="49"/>
      <c r="B954" s="50"/>
      <c r="C954" s="51"/>
      <c r="D954" s="49"/>
      <c r="E954" s="52"/>
      <c r="F954" s="52"/>
      <c r="G954" s="52"/>
      <c r="H954" s="52"/>
      <c r="I954" s="52"/>
    </row>
    <row r="955" spans="1:9" s="53" customFormat="1">
      <c r="A955" s="49"/>
      <c r="B955" s="50"/>
      <c r="C955" s="51"/>
      <c r="D955" s="49"/>
      <c r="E955" s="52"/>
      <c r="F955" s="52"/>
      <c r="G955" s="52"/>
      <c r="H955" s="52"/>
      <c r="I955" s="52"/>
    </row>
    <row r="956" spans="1:9" s="53" customFormat="1">
      <c r="A956" s="49"/>
      <c r="B956" s="50"/>
      <c r="C956" s="51"/>
      <c r="D956" s="49"/>
      <c r="E956" s="52"/>
      <c r="F956" s="52"/>
      <c r="G956" s="52"/>
      <c r="H956" s="52"/>
      <c r="I956" s="52"/>
    </row>
    <row r="957" spans="1:9" s="53" customFormat="1">
      <c r="A957" s="49"/>
      <c r="B957" s="50"/>
      <c r="C957" s="51"/>
      <c r="D957" s="49"/>
      <c r="E957" s="52"/>
      <c r="F957" s="52"/>
      <c r="G957" s="52"/>
      <c r="H957" s="52"/>
      <c r="I957" s="52"/>
    </row>
    <row r="958" spans="1:9" s="53" customFormat="1">
      <c r="A958" s="49"/>
      <c r="B958" s="50"/>
      <c r="C958" s="51"/>
      <c r="D958" s="49"/>
      <c r="E958" s="52"/>
      <c r="F958" s="52"/>
      <c r="G958" s="52"/>
      <c r="H958" s="52"/>
      <c r="I958" s="52"/>
    </row>
    <row r="959" spans="1:9" s="53" customFormat="1">
      <c r="A959" s="49"/>
      <c r="B959" s="50"/>
      <c r="C959" s="51"/>
      <c r="D959" s="49"/>
      <c r="E959" s="52"/>
      <c r="F959" s="52"/>
      <c r="G959" s="52"/>
      <c r="H959" s="52"/>
      <c r="I959" s="52"/>
    </row>
    <row r="960" spans="1:9" s="53" customFormat="1">
      <c r="A960" s="49"/>
      <c r="B960" s="50"/>
      <c r="C960" s="51"/>
      <c r="D960" s="49"/>
      <c r="E960" s="52"/>
      <c r="F960" s="52"/>
      <c r="G960" s="52"/>
      <c r="H960" s="52"/>
      <c r="I960" s="52"/>
    </row>
    <row r="961" spans="1:9" s="53" customFormat="1">
      <c r="A961" s="49"/>
      <c r="B961" s="50"/>
      <c r="C961" s="51"/>
      <c r="D961" s="49"/>
      <c r="E961" s="52"/>
      <c r="F961" s="52"/>
      <c r="G961" s="52"/>
      <c r="H961" s="52"/>
      <c r="I961" s="52"/>
    </row>
    <row r="962" spans="1:9" s="53" customFormat="1">
      <c r="A962" s="49"/>
      <c r="B962" s="50"/>
      <c r="C962" s="51"/>
      <c r="D962" s="49"/>
      <c r="E962" s="52"/>
      <c r="F962" s="52"/>
      <c r="G962" s="52"/>
      <c r="H962" s="52"/>
      <c r="I962" s="52"/>
    </row>
    <row r="963" spans="1:9" s="53" customFormat="1">
      <c r="A963" s="49"/>
      <c r="B963" s="50"/>
      <c r="C963" s="51"/>
      <c r="D963" s="49"/>
      <c r="E963" s="52"/>
      <c r="F963" s="52"/>
      <c r="G963" s="52"/>
      <c r="H963" s="52"/>
      <c r="I963" s="52"/>
    </row>
    <row r="964" spans="1:9" s="53" customFormat="1">
      <c r="A964" s="49"/>
      <c r="B964" s="50"/>
      <c r="C964" s="51"/>
      <c r="D964" s="49"/>
      <c r="E964" s="52"/>
      <c r="F964" s="52"/>
      <c r="G964" s="52"/>
      <c r="H964" s="52"/>
      <c r="I964" s="52"/>
    </row>
    <row r="965" spans="1:9" s="53" customFormat="1">
      <c r="A965" s="49"/>
      <c r="B965" s="50"/>
      <c r="C965" s="51"/>
      <c r="D965" s="49"/>
      <c r="E965" s="52"/>
      <c r="F965" s="52"/>
      <c r="G965" s="52"/>
      <c r="H965" s="52"/>
      <c r="I965" s="52"/>
    </row>
    <row r="966" spans="1:9" s="53" customFormat="1">
      <c r="A966" s="49"/>
      <c r="B966" s="50"/>
      <c r="C966" s="51"/>
      <c r="D966" s="49"/>
      <c r="E966" s="52"/>
      <c r="F966" s="52"/>
      <c r="G966" s="52"/>
      <c r="H966" s="52"/>
      <c r="I966" s="52"/>
    </row>
    <row r="967" spans="1:9" s="53" customFormat="1">
      <c r="A967" s="49"/>
      <c r="B967" s="50"/>
      <c r="C967" s="51"/>
      <c r="D967" s="49"/>
      <c r="E967" s="52"/>
      <c r="F967" s="52"/>
      <c r="G967" s="52"/>
      <c r="H967" s="52"/>
      <c r="I967" s="52"/>
    </row>
    <row r="968" spans="1:9" s="53" customFormat="1">
      <c r="A968" s="49"/>
      <c r="B968" s="50"/>
      <c r="C968" s="51"/>
      <c r="D968" s="49"/>
      <c r="E968" s="52"/>
      <c r="F968" s="52"/>
      <c r="G968" s="52"/>
      <c r="H968" s="52"/>
      <c r="I968" s="52"/>
    </row>
    <row r="969" spans="1:9" s="53" customFormat="1">
      <c r="A969" s="49"/>
      <c r="B969" s="50"/>
      <c r="C969" s="51"/>
      <c r="D969" s="49"/>
      <c r="E969" s="52"/>
      <c r="F969" s="52"/>
      <c r="G969" s="52"/>
      <c r="H969" s="52"/>
      <c r="I969" s="52"/>
    </row>
    <row r="970" spans="1:9" s="53" customFormat="1">
      <c r="A970" s="49"/>
      <c r="B970" s="50"/>
      <c r="C970" s="51"/>
      <c r="D970" s="49"/>
      <c r="E970" s="52"/>
      <c r="F970" s="52"/>
      <c r="G970" s="52"/>
      <c r="H970" s="52"/>
      <c r="I970" s="52"/>
    </row>
    <row r="971" spans="1:9" s="53" customFormat="1">
      <c r="A971" s="49"/>
      <c r="B971" s="50"/>
      <c r="C971" s="51"/>
      <c r="D971" s="49"/>
      <c r="E971" s="52"/>
      <c r="F971" s="52"/>
      <c r="G971" s="52"/>
      <c r="H971" s="52"/>
      <c r="I971" s="52"/>
    </row>
    <row r="972" spans="1:9" s="53" customFormat="1">
      <c r="A972" s="49"/>
      <c r="B972" s="50"/>
      <c r="C972" s="51"/>
      <c r="D972" s="49"/>
      <c r="E972" s="52"/>
      <c r="F972" s="52"/>
      <c r="G972" s="52"/>
      <c r="H972" s="52"/>
      <c r="I972" s="52"/>
    </row>
    <row r="973" spans="1:9" s="53" customFormat="1">
      <c r="A973" s="49"/>
      <c r="B973" s="50"/>
      <c r="C973" s="51"/>
      <c r="D973" s="49"/>
      <c r="E973" s="52"/>
      <c r="F973" s="52"/>
      <c r="G973" s="52"/>
      <c r="H973" s="52"/>
      <c r="I973" s="52"/>
    </row>
    <row r="974" spans="1:9" s="53" customFormat="1">
      <c r="A974" s="49"/>
      <c r="B974" s="50"/>
      <c r="C974" s="51"/>
      <c r="D974" s="49"/>
      <c r="E974" s="52"/>
      <c r="F974" s="52"/>
      <c r="G974" s="52"/>
      <c r="H974" s="52"/>
      <c r="I974" s="52"/>
    </row>
    <row r="975" spans="1:9" s="53" customFormat="1">
      <c r="A975" s="49"/>
      <c r="B975" s="50"/>
      <c r="C975" s="51"/>
      <c r="D975" s="49"/>
      <c r="E975" s="52"/>
      <c r="F975" s="52"/>
      <c r="G975" s="52"/>
      <c r="H975" s="52"/>
      <c r="I975" s="52"/>
    </row>
    <row r="976" spans="1:9" s="53" customFormat="1">
      <c r="A976" s="49"/>
      <c r="B976" s="50"/>
      <c r="C976" s="51"/>
      <c r="D976" s="49"/>
      <c r="E976" s="52"/>
      <c r="F976" s="52"/>
      <c r="G976" s="52"/>
      <c r="H976" s="52"/>
      <c r="I976" s="52"/>
    </row>
    <row r="977" spans="1:9" s="53" customFormat="1">
      <c r="A977" s="49"/>
      <c r="B977" s="50"/>
      <c r="C977" s="51"/>
      <c r="D977" s="49"/>
      <c r="E977" s="52"/>
      <c r="F977" s="52"/>
      <c r="G977" s="52"/>
      <c r="H977" s="52"/>
      <c r="I977" s="52"/>
    </row>
    <row r="978" spans="1:9" s="53" customFormat="1">
      <c r="A978" s="49"/>
      <c r="B978" s="50"/>
      <c r="C978" s="51"/>
      <c r="D978" s="49"/>
      <c r="E978" s="52"/>
      <c r="F978" s="52"/>
      <c r="G978" s="52"/>
      <c r="H978" s="52"/>
      <c r="I978" s="52"/>
    </row>
    <row r="979" spans="1:9" s="53" customFormat="1">
      <c r="A979" s="49"/>
      <c r="B979" s="50"/>
      <c r="C979" s="51"/>
      <c r="D979" s="49"/>
      <c r="E979" s="52"/>
      <c r="F979" s="52"/>
      <c r="G979" s="52"/>
      <c r="H979" s="52"/>
      <c r="I979" s="52"/>
    </row>
    <row r="980" spans="1:9" s="53" customFormat="1">
      <c r="A980" s="49"/>
      <c r="B980" s="50"/>
      <c r="C980" s="51"/>
      <c r="D980" s="49"/>
      <c r="E980" s="52"/>
      <c r="F980" s="52"/>
      <c r="G980" s="52"/>
      <c r="H980" s="52"/>
      <c r="I980" s="52"/>
    </row>
    <row r="981" spans="1:9" s="53" customFormat="1">
      <c r="A981" s="49"/>
      <c r="B981" s="50"/>
      <c r="C981" s="51"/>
      <c r="D981" s="49"/>
      <c r="E981" s="52"/>
      <c r="F981" s="52"/>
      <c r="G981" s="52"/>
      <c r="H981" s="52"/>
      <c r="I981" s="52"/>
    </row>
    <row r="982" spans="1:9" s="53" customFormat="1">
      <c r="A982" s="49"/>
      <c r="B982" s="50"/>
      <c r="C982" s="51"/>
      <c r="D982" s="49"/>
      <c r="E982" s="52"/>
      <c r="F982" s="52"/>
      <c r="G982" s="52"/>
      <c r="H982" s="52"/>
      <c r="I982" s="52"/>
    </row>
    <row r="983" spans="1:9" s="53" customFormat="1">
      <c r="A983" s="49"/>
      <c r="B983" s="50"/>
      <c r="C983" s="51"/>
      <c r="D983" s="49"/>
      <c r="E983" s="52"/>
      <c r="F983" s="52"/>
      <c r="G983" s="52"/>
      <c r="H983" s="52"/>
      <c r="I983" s="52"/>
    </row>
    <row r="984" spans="1:9" s="53" customFormat="1">
      <c r="A984" s="49"/>
      <c r="B984" s="50"/>
      <c r="C984" s="51"/>
      <c r="D984" s="49"/>
      <c r="E984" s="52"/>
      <c r="F984" s="52"/>
      <c r="G984" s="52"/>
      <c r="H984" s="52"/>
      <c r="I984" s="52"/>
    </row>
    <row r="985" spans="1:9" s="53" customFormat="1">
      <c r="A985" s="49"/>
      <c r="B985" s="50"/>
      <c r="C985" s="51"/>
      <c r="D985" s="49"/>
      <c r="E985" s="52"/>
      <c r="F985" s="52"/>
      <c r="G985" s="52"/>
      <c r="H985" s="52"/>
      <c r="I985" s="52"/>
    </row>
    <row r="986" spans="1:9" s="53" customFormat="1">
      <c r="A986" s="49"/>
      <c r="B986" s="50"/>
      <c r="C986" s="51"/>
      <c r="D986" s="49"/>
      <c r="E986" s="52"/>
      <c r="F986" s="52"/>
      <c r="G986" s="52"/>
      <c r="H986" s="52"/>
      <c r="I986" s="52"/>
    </row>
    <row r="987" spans="1:9" s="53" customFormat="1">
      <c r="A987" s="49"/>
      <c r="B987" s="50"/>
      <c r="C987" s="51"/>
      <c r="D987" s="49"/>
      <c r="E987" s="52"/>
      <c r="F987" s="52"/>
      <c r="G987" s="52"/>
      <c r="H987" s="52"/>
      <c r="I987" s="52"/>
    </row>
    <row r="988" spans="1:9" s="53" customFormat="1">
      <c r="A988" s="49"/>
      <c r="B988" s="50"/>
      <c r="C988" s="51"/>
      <c r="D988" s="49"/>
      <c r="E988" s="52"/>
      <c r="F988" s="52"/>
      <c r="G988" s="52"/>
      <c r="H988" s="52"/>
      <c r="I988" s="52"/>
    </row>
    <row r="989" spans="1:9" s="53" customFormat="1">
      <c r="A989" s="49"/>
      <c r="B989" s="50"/>
      <c r="C989" s="51"/>
      <c r="D989" s="49"/>
      <c r="E989" s="52"/>
      <c r="F989" s="52"/>
      <c r="G989" s="52"/>
      <c r="H989" s="52"/>
      <c r="I989" s="52"/>
    </row>
    <row r="990" spans="1:9" s="53" customFormat="1">
      <c r="A990" s="49"/>
      <c r="B990" s="50"/>
      <c r="C990" s="51"/>
      <c r="D990" s="49"/>
      <c r="E990" s="52"/>
      <c r="F990" s="52"/>
      <c r="G990" s="52"/>
      <c r="H990" s="52"/>
      <c r="I990" s="52"/>
    </row>
    <row r="991" spans="1:9" s="53" customFormat="1">
      <c r="A991" s="49"/>
      <c r="B991" s="50"/>
      <c r="C991" s="51"/>
      <c r="D991" s="49"/>
      <c r="E991" s="52"/>
      <c r="F991" s="52"/>
      <c r="G991" s="52"/>
      <c r="H991" s="52"/>
      <c r="I991" s="52"/>
    </row>
    <row r="992" spans="1:9" s="53" customFormat="1">
      <c r="A992" s="49"/>
      <c r="B992" s="50"/>
      <c r="C992" s="51"/>
      <c r="D992" s="49"/>
      <c r="E992" s="52"/>
      <c r="F992" s="52"/>
      <c r="G992" s="52"/>
      <c r="H992" s="52"/>
      <c r="I992" s="52"/>
    </row>
    <row r="993" spans="1:9" s="53" customFormat="1">
      <c r="A993" s="49"/>
      <c r="B993" s="50"/>
      <c r="C993" s="51"/>
      <c r="D993" s="49"/>
      <c r="E993" s="52"/>
      <c r="F993" s="52"/>
      <c r="G993" s="52"/>
      <c r="H993" s="52"/>
      <c r="I993" s="52"/>
    </row>
    <row r="994" spans="1:9" s="53" customFormat="1">
      <c r="A994" s="49"/>
      <c r="B994" s="50"/>
      <c r="C994" s="51"/>
      <c r="D994" s="49"/>
      <c r="E994" s="52"/>
      <c r="F994" s="52"/>
      <c r="G994" s="52"/>
      <c r="H994" s="52"/>
      <c r="I994" s="52"/>
    </row>
    <row r="995" spans="1:9" s="53" customFormat="1">
      <c r="A995" s="49"/>
      <c r="B995" s="50"/>
      <c r="C995" s="51"/>
      <c r="D995" s="49"/>
      <c r="E995" s="52"/>
      <c r="F995" s="52"/>
      <c r="G995" s="52"/>
      <c r="H995" s="52"/>
      <c r="I995" s="52"/>
    </row>
    <row r="996" spans="1:9" s="53" customFormat="1">
      <c r="A996" s="49"/>
      <c r="B996" s="50"/>
      <c r="C996" s="51"/>
      <c r="D996" s="49"/>
      <c r="E996" s="52"/>
      <c r="F996" s="52"/>
      <c r="G996" s="52"/>
      <c r="H996" s="52"/>
      <c r="I996" s="52"/>
    </row>
    <row r="997" spans="1:9" s="53" customFormat="1">
      <c r="A997" s="49"/>
      <c r="B997" s="50"/>
      <c r="C997" s="51"/>
      <c r="D997" s="49"/>
      <c r="E997" s="52"/>
      <c r="F997" s="52"/>
      <c r="G997" s="52"/>
      <c r="H997" s="52"/>
      <c r="I997" s="52"/>
    </row>
    <row r="998" spans="1:9" s="53" customFormat="1">
      <c r="A998" s="49"/>
      <c r="B998" s="50"/>
      <c r="C998" s="51"/>
      <c r="D998" s="49"/>
      <c r="E998" s="52"/>
      <c r="F998" s="52"/>
      <c r="G998" s="52"/>
      <c r="H998" s="52"/>
      <c r="I998" s="52"/>
    </row>
    <row r="999" spans="1:9" s="53" customFormat="1">
      <c r="A999" s="49"/>
      <c r="B999" s="50"/>
      <c r="C999" s="51"/>
      <c r="D999" s="49"/>
      <c r="E999" s="52"/>
      <c r="F999" s="52"/>
      <c r="G999" s="52"/>
      <c r="H999" s="52"/>
      <c r="I999" s="52"/>
    </row>
    <row r="1000" spans="1:9" s="53" customFormat="1">
      <c r="A1000" s="49"/>
      <c r="B1000" s="50"/>
      <c r="C1000" s="51"/>
      <c r="D1000" s="49"/>
      <c r="E1000" s="52"/>
      <c r="F1000" s="52"/>
      <c r="G1000" s="52"/>
      <c r="H1000" s="52"/>
      <c r="I1000" s="52"/>
    </row>
    <row r="1001" spans="1:9" s="53" customFormat="1">
      <c r="A1001" s="49"/>
      <c r="B1001" s="50"/>
      <c r="C1001" s="51"/>
      <c r="D1001" s="49"/>
      <c r="E1001" s="52"/>
      <c r="F1001" s="52"/>
      <c r="G1001" s="52"/>
      <c r="H1001" s="52"/>
      <c r="I1001" s="52"/>
    </row>
    <row r="1002" spans="1:9" s="53" customFormat="1">
      <c r="A1002" s="49"/>
      <c r="B1002" s="50"/>
      <c r="C1002" s="51"/>
      <c r="D1002" s="49"/>
      <c r="E1002" s="52"/>
      <c r="F1002" s="52"/>
      <c r="G1002" s="52"/>
      <c r="H1002" s="52"/>
      <c r="I1002" s="52"/>
    </row>
    <row r="1003" spans="1:9" s="53" customFormat="1">
      <c r="A1003" s="49"/>
      <c r="B1003" s="50"/>
      <c r="C1003" s="51"/>
      <c r="D1003" s="49"/>
      <c r="E1003" s="52"/>
      <c r="F1003" s="52"/>
      <c r="G1003" s="52"/>
      <c r="H1003" s="52"/>
      <c r="I1003" s="52"/>
    </row>
    <row r="1004" spans="1:9" s="53" customFormat="1">
      <c r="A1004" s="49"/>
      <c r="B1004" s="50"/>
      <c r="C1004" s="51"/>
      <c r="D1004" s="49"/>
      <c r="E1004" s="52"/>
      <c r="F1004" s="52"/>
      <c r="G1004" s="52"/>
      <c r="H1004" s="52"/>
      <c r="I1004" s="52"/>
    </row>
    <row r="1005" spans="1:9" s="53" customFormat="1">
      <c r="A1005" s="49"/>
      <c r="B1005" s="50"/>
      <c r="C1005" s="51"/>
      <c r="D1005" s="49"/>
      <c r="E1005" s="52"/>
      <c r="F1005" s="52"/>
      <c r="G1005" s="52"/>
      <c r="H1005" s="52"/>
      <c r="I1005" s="52"/>
    </row>
    <row r="1006" spans="1:9" s="53" customFormat="1">
      <c r="A1006" s="49"/>
      <c r="B1006" s="50"/>
      <c r="C1006" s="51"/>
      <c r="D1006" s="49"/>
      <c r="E1006" s="52"/>
      <c r="F1006" s="52"/>
      <c r="G1006" s="52"/>
      <c r="H1006" s="52"/>
      <c r="I1006" s="52"/>
    </row>
    <row r="1007" spans="1:9" s="53" customFormat="1">
      <c r="A1007" s="49"/>
      <c r="B1007" s="50"/>
      <c r="C1007" s="51"/>
      <c r="D1007" s="49"/>
      <c r="E1007" s="52"/>
      <c r="F1007" s="52"/>
      <c r="G1007" s="52"/>
      <c r="H1007" s="52"/>
      <c r="I1007" s="52"/>
    </row>
    <row r="1008" spans="1:9" s="53" customFormat="1">
      <c r="A1008" s="49"/>
      <c r="B1008" s="50"/>
      <c r="C1008" s="51"/>
      <c r="D1008" s="49"/>
      <c r="E1008" s="52"/>
      <c r="F1008" s="52"/>
      <c r="G1008" s="52"/>
      <c r="H1008" s="52"/>
      <c r="I1008" s="52"/>
    </row>
    <row r="1009" spans="1:9" s="53" customFormat="1">
      <c r="A1009" s="49"/>
      <c r="B1009" s="50"/>
      <c r="C1009" s="51"/>
      <c r="D1009" s="49"/>
      <c r="E1009" s="52"/>
      <c r="F1009" s="52"/>
      <c r="G1009" s="52"/>
      <c r="H1009" s="52"/>
      <c r="I1009" s="52"/>
    </row>
    <row r="1010" spans="1:9" s="53" customFormat="1">
      <c r="A1010" s="49"/>
      <c r="B1010" s="50"/>
      <c r="C1010" s="51"/>
      <c r="D1010" s="49"/>
      <c r="E1010" s="52"/>
      <c r="F1010" s="52"/>
      <c r="G1010" s="52"/>
      <c r="H1010" s="52"/>
      <c r="I1010" s="52"/>
    </row>
    <row r="1011" spans="1:9" s="53" customFormat="1">
      <c r="A1011" s="49"/>
      <c r="B1011" s="50"/>
      <c r="C1011" s="51"/>
      <c r="D1011" s="49"/>
      <c r="E1011" s="52"/>
      <c r="F1011" s="52"/>
      <c r="G1011" s="52"/>
      <c r="H1011" s="52"/>
      <c r="I1011" s="52"/>
    </row>
    <row r="1012" spans="1:9" s="53" customFormat="1">
      <c r="A1012" s="49"/>
      <c r="B1012" s="50"/>
      <c r="C1012" s="51"/>
      <c r="D1012" s="49"/>
      <c r="E1012" s="52"/>
      <c r="F1012" s="52"/>
      <c r="G1012" s="52"/>
      <c r="H1012" s="52"/>
      <c r="I1012" s="52"/>
    </row>
    <row r="1013" spans="1:9" s="53" customFormat="1">
      <c r="A1013" s="49"/>
      <c r="B1013" s="50"/>
      <c r="C1013" s="51"/>
      <c r="D1013" s="49"/>
      <c r="E1013" s="52"/>
      <c r="F1013" s="52"/>
      <c r="G1013" s="52"/>
      <c r="H1013" s="52"/>
      <c r="I1013" s="52"/>
    </row>
    <row r="1014" spans="1:9" s="53" customFormat="1">
      <c r="A1014" s="49"/>
      <c r="B1014" s="50"/>
      <c r="C1014" s="51"/>
      <c r="D1014" s="49"/>
      <c r="E1014" s="52"/>
      <c r="F1014" s="52"/>
      <c r="G1014" s="52"/>
      <c r="H1014" s="52"/>
      <c r="I1014" s="52"/>
    </row>
    <row r="1015" spans="1:9" s="53" customFormat="1">
      <c r="A1015" s="49"/>
      <c r="B1015" s="50"/>
      <c r="C1015" s="51"/>
      <c r="D1015" s="49"/>
      <c r="E1015" s="52"/>
      <c r="F1015" s="52"/>
      <c r="G1015" s="52"/>
      <c r="H1015" s="52"/>
      <c r="I1015" s="52"/>
    </row>
    <row r="1016" spans="1:9" s="53" customFormat="1">
      <c r="A1016" s="49"/>
      <c r="B1016" s="50"/>
      <c r="C1016" s="51"/>
      <c r="D1016" s="49"/>
      <c r="E1016" s="52"/>
      <c r="F1016" s="52"/>
      <c r="G1016" s="52"/>
      <c r="H1016" s="52"/>
      <c r="I1016" s="52"/>
    </row>
    <row r="1017" spans="1:9" s="53" customFormat="1">
      <c r="A1017" s="49"/>
      <c r="B1017" s="50"/>
      <c r="C1017" s="51"/>
      <c r="D1017" s="49"/>
      <c r="E1017" s="52"/>
      <c r="F1017" s="52"/>
      <c r="G1017" s="52"/>
      <c r="H1017" s="52"/>
      <c r="I1017" s="52"/>
    </row>
    <row r="1018" spans="1:9" s="53" customFormat="1">
      <c r="A1018" s="49"/>
      <c r="B1018" s="50"/>
      <c r="C1018" s="51"/>
      <c r="D1018" s="49"/>
      <c r="E1018" s="52"/>
      <c r="F1018" s="52"/>
      <c r="G1018" s="52"/>
      <c r="H1018" s="52"/>
      <c r="I1018" s="52"/>
    </row>
    <row r="1019" spans="1:9" s="53" customFormat="1">
      <c r="A1019" s="49"/>
      <c r="B1019" s="50"/>
      <c r="C1019" s="51"/>
      <c r="D1019" s="49"/>
      <c r="E1019" s="52"/>
      <c r="F1019" s="52"/>
      <c r="G1019" s="52"/>
      <c r="H1019" s="52"/>
      <c r="I1019" s="52"/>
    </row>
    <row r="1020" spans="1:9" s="53" customFormat="1">
      <c r="A1020" s="49"/>
      <c r="B1020" s="50"/>
      <c r="C1020" s="51"/>
      <c r="D1020" s="49"/>
      <c r="E1020" s="52"/>
      <c r="F1020" s="52"/>
      <c r="G1020" s="52"/>
      <c r="H1020" s="52"/>
      <c r="I1020" s="52"/>
    </row>
    <row r="1021" spans="1:9" s="53" customFormat="1">
      <c r="A1021" s="49"/>
      <c r="B1021" s="50"/>
      <c r="C1021" s="51"/>
      <c r="D1021" s="49"/>
      <c r="E1021" s="52"/>
      <c r="F1021" s="52"/>
      <c r="G1021" s="52"/>
      <c r="H1021" s="52"/>
      <c r="I1021" s="52"/>
    </row>
    <row r="1022" spans="1:9" s="53" customFormat="1">
      <c r="A1022" s="49"/>
      <c r="B1022" s="50"/>
      <c r="C1022" s="51"/>
      <c r="D1022" s="49"/>
      <c r="E1022" s="52"/>
      <c r="F1022" s="52"/>
      <c r="G1022" s="52"/>
      <c r="H1022" s="52"/>
      <c r="I1022" s="52"/>
    </row>
    <row r="1023" spans="1:9" s="53" customFormat="1">
      <c r="A1023" s="49"/>
      <c r="B1023" s="50"/>
      <c r="C1023" s="51"/>
      <c r="D1023" s="49"/>
      <c r="E1023" s="52"/>
      <c r="F1023" s="52"/>
      <c r="G1023" s="52"/>
      <c r="H1023" s="52"/>
      <c r="I1023" s="52"/>
    </row>
    <row r="1024" spans="1:9" s="53" customFormat="1">
      <c r="A1024" s="49"/>
      <c r="B1024" s="50"/>
      <c r="C1024" s="51"/>
      <c r="D1024" s="49"/>
      <c r="E1024" s="52"/>
      <c r="F1024" s="52"/>
      <c r="G1024" s="52"/>
      <c r="H1024" s="52"/>
      <c r="I1024" s="52"/>
    </row>
    <row r="1025" spans="1:9" s="53" customFormat="1">
      <c r="A1025" s="49"/>
      <c r="B1025" s="50"/>
      <c r="C1025" s="51"/>
      <c r="D1025" s="49"/>
      <c r="E1025" s="52"/>
      <c r="F1025" s="52"/>
      <c r="G1025" s="52"/>
      <c r="H1025" s="52"/>
      <c r="I1025" s="52"/>
    </row>
    <row r="1026" spans="1:9" s="53" customFormat="1">
      <c r="A1026" s="49"/>
      <c r="B1026" s="50"/>
      <c r="C1026" s="51"/>
      <c r="D1026" s="49"/>
      <c r="E1026" s="52"/>
      <c r="F1026" s="52"/>
      <c r="G1026" s="52"/>
      <c r="H1026" s="52"/>
      <c r="I1026" s="52"/>
    </row>
    <row r="1027" spans="1:9" s="53" customFormat="1">
      <c r="A1027" s="49"/>
      <c r="B1027" s="50"/>
      <c r="C1027" s="51"/>
      <c r="D1027" s="49"/>
      <c r="E1027" s="52"/>
      <c r="F1027" s="52"/>
      <c r="G1027" s="52"/>
      <c r="H1027" s="52"/>
      <c r="I1027" s="52"/>
    </row>
    <row r="1028" spans="1:9" s="53" customFormat="1">
      <c r="A1028" s="49"/>
      <c r="B1028" s="50"/>
      <c r="C1028" s="51"/>
      <c r="D1028" s="49"/>
      <c r="E1028" s="52"/>
      <c r="F1028" s="52"/>
      <c r="G1028" s="52"/>
      <c r="H1028" s="52"/>
      <c r="I1028" s="52"/>
    </row>
    <row r="1029" spans="1:9" s="53" customFormat="1">
      <c r="A1029" s="49"/>
      <c r="B1029" s="50"/>
      <c r="C1029" s="51"/>
      <c r="D1029" s="49"/>
      <c r="E1029" s="52"/>
      <c r="F1029" s="52"/>
      <c r="G1029" s="52"/>
      <c r="H1029" s="52"/>
      <c r="I1029" s="52"/>
    </row>
    <row r="1030" spans="1:9" s="53" customFormat="1">
      <c r="A1030" s="49"/>
      <c r="B1030" s="50"/>
      <c r="C1030" s="51"/>
      <c r="D1030" s="49"/>
      <c r="E1030" s="52"/>
      <c r="F1030" s="52"/>
      <c r="G1030" s="52"/>
      <c r="H1030" s="52"/>
      <c r="I1030" s="52"/>
    </row>
    <row r="1031" spans="1:9" s="53" customFormat="1">
      <c r="A1031" s="49"/>
      <c r="B1031" s="50"/>
      <c r="C1031" s="51"/>
      <c r="D1031" s="49"/>
      <c r="E1031" s="52"/>
      <c r="F1031" s="52"/>
      <c r="G1031" s="52"/>
      <c r="H1031" s="52"/>
      <c r="I1031" s="52"/>
    </row>
    <row r="1032" spans="1:9" s="53" customFormat="1">
      <c r="A1032" s="49"/>
      <c r="B1032" s="50"/>
      <c r="C1032" s="51"/>
      <c r="D1032" s="49"/>
      <c r="E1032" s="52"/>
      <c r="F1032" s="52"/>
      <c r="G1032" s="52"/>
      <c r="H1032" s="52"/>
      <c r="I1032" s="52"/>
    </row>
    <row r="1033" spans="1:9" s="53" customFormat="1">
      <c r="A1033" s="49"/>
      <c r="B1033" s="50"/>
      <c r="C1033" s="51"/>
      <c r="D1033" s="49"/>
      <c r="E1033" s="52"/>
      <c r="F1033" s="52"/>
      <c r="G1033" s="52"/>
      <c r="H1033" s="52"/>
      <c r="I1033" s="52"/>
    </row>
    <row r="1034" spans="1:9" s="53" customFormat="1">
      <c r="A1034" s="49"/>
      <c r="B1034" s="50"/>
      <c r="C1034" s="51"/>
      <c r="D1034" s="49"/>
      <c r="E1034" s="52"/>
      <c r="F1034" s="52"/>
      <c r="G1034" s="52"/>
      <c r="H1034" s="52"/>
      <c r="I1034" s="52"/>
    </row>
    <row r="1035" spans="1:9" s="53" customFormat="1">
      <c r="A1035" s="49"/>
      <c r="B1035" s="50"/>
      <c r="C1035" s="51"/>
      <c r="D1035" s="49"/>
      <c r="E1035" s="52"/>
      <c r="F1035" s="52"/>
      <c r="G1035" s="52"/>
      <c r="H1035" s="52"/>
      <c r="I1035" s="52"/>
    </row>
    <row r="1036" spans="1:9" s="53" customFormat="1">
      <c r="A1036" s="49"/>
      <c r="B1036" s="50"/>
      <c r="C1036" s="51"/>
      <c r="D1036" s="49"/>
      <c r="E1036" s="52"/>
      <c r="F1036" s="52"/>
      <c r="G1036" s="52"/>
      <c r="H1036" s="52"/>
      <c r="I1036" s="52"/>
    </row>
    <row r="1037" spans="1:9" s="53" customFormat="1">
      <c r="A1037" s="49"/>
      <c r="B1037" s="50"/>
      <c r="C1037" s="51"/>
      <c r="D1037" s="49"/>
      <c r="E1037" s="52"/>
      <c r="F1037" s="52"/>
      <c r="G1037" s="52"/>
      <c r="H1037" s="52"/>
      <c r="I1037" s="52"/>
    </row>
    <row r="1038" spans="1:9" s="53" customFormat="1">
      <c r="A1038" s="49"/>
      <c r="B1038" s="50"/>
      <c r="C1038" s="51"/>
      <c r="D1038" s="49"/>
      <c r="E1038" s="52"/>
      <c r="F1038" s="52"/>
      <c r="G1038" s="52"/>
      <c r="H1038" s="52"/>
      <c r="I1038" s="52"/>
    </row>
    <row r="1039" spans="1:9" s="53" customFormat="1">
      <c r="A1039" s="49"/>
      <c r="B1039" s="50"/>
      <c r="C1039" s="51"/>
      <c r="D1039" s="49"/>
      <c r="E1039" s="52"/>
      <c r="F1039" s="52"/>
      <c r="G1039" s="52"/>
      <c r="H1039" s="52"/>
      <c r="I1039" s="52"/>
    </row>
    <row r="1040" spans="1:9" s="53" customFormat="1">
      <c r="A1040" s="49"/>
      <c r="B1040" s="50"/>
      <c r="C1040" s="51"/>
      <c r="D1040" s="49"/>
      <c r="E1040" s="52"/>
      <c r="F1040" s="52"/>
      <c r="G1040" s="52"/>
      <c r="H1040" s="52"/>
      <c r="I1040" s="52"/>
    </row>
    <row r="1041" spans="1:9" s="53" customFormat="1">
      <c r="A1041" s="49"/>
      <c r="B1041" s="50"/>
      <c r="C1041" s="51"/>
      <c r="D1041" s="49"/>
      <c r="E1041" s="52"/>
      <c r="F1041" s="52"/>
      <c r="G1041" s="52"/>
      <c r="H1041" s="52"/>
      <c r="I1041" s="52"/>
    </row>
    <row r="1042" spans="1:9" s="53" customFormat="1">
      <c r="A1042" s="49"/>
      <c r="B1042" s="50"/>
      <c r="C1042" s="51"/>
      <c r="D1042" s="49"/>
      <c r="E1042" s="52"/>
      <c r="F1042" s="52"/>
      <c r="G1042" s="52"/>
      <c r="H1042" s="52"/>
      <c r="I1042" s="52"/>
    </row>
    <row r="1043" spans="1:9" s="53" customFormat="1">
      <c r="A1043" s="49"/>
      <c r="B1043" s="50"/>
      <c r="C1043" s="51"/>
      <c r="D1043" s="49"/>
      <c r="E1043" s="52"/>
      <c r="F1043" s="52"/>
      <c r="G1043" s="52"/>
      <c r="H1043" s="52"/>
      <c r="I1043" s="52"/>
    </row>
    <row r="1044" spans="1:9" s="53" customFormat="1">
      <c r="A1044" s="49"/>
      <c r="B1044" s="50"/>
      <c r="C1044" s="51"/>
      <c r="D1044" s="49"/>
      <c r="E1044" s="52"/>
      <c r="F1044" s="52"/>
      <c r="G1044" s="52"/>
      <c r="H1044" s="52"/>
      <c r="I1044" s="52"/>
    </row>
    <row r="1045" spans="1:9" s="53" customFormat="1">
      <c r="A1045" s="49"/>
      <c r="B1045" s="50"/>
      <c r="C1045" s="51"/>
      <c r="D1045" s="49"/>
      <c r="E1045" s="52"/>
      <c r="F1045" s="52"/>
      <c r="G1045" s="52"/>
      <c r="H1045" s="52"/>
      <c r="I1045" s="52"/>
    </row>
    <row r="1046" spans="1:9" s="53" customFormat="1">
      <c r="A1046" s="49"/>
      <c r="B1046" s="50"/>
      <c r="C1046" s="51"/>
      <c r="D1046" s="49"/>
      <c r="E1046" s="52"/>
      <c r="F1046" s="52"/>
      <c r="G1046" s="52"/>
      <c r="H1046" s="52"/>
      <c r="I1046" s="52"/>
    </row>
    <row r="1047" spans="1:9" s="53" customFormat="1">
      <c r="A1047" s="49"/>
      <c r="B1047" s="50"/>
      <c r="C1047" s="51"/>
      <c r="D1047" s="49"/>
      <c r="E1047" s="52"/>
      <c r="F1047" s="52"/>
      <c r="G1047" s="52"/>
      <c r="H1047" s="52"/>
      <c r="I1047" s="52"/>
    </row>
    <row r="1048" spans="1:9" s="53" customFormat="1">
      <c r="A1048" s="49"/>
      <c r="B1048" s="50"/>
      <c r="C1048" s="51"/>
      <c r="D1048" s="49"/>
      <c r="E1048" s="52"/>
      <c r="F1048" s="52"/>
      <c r="G1048" s="52"/>
      <c r="H1048" s="52"/>
      <c r="I1048" s="52"/>
    </row>
    <row r="1049" spans="1:9" s="53" customFormat="1">
      <c r="A1049" s="49"/>
      <c r="B1049" s="50"/>
      <c r="C1049" s="51"/>
      <c r="D1049" s="49"/>
      <c r="E1049" s="52"/>
      <c r="F1049" s="52"/>
      <c r="G1049" s="52"/>
      <c r="H1049" s="52"/>
      <c r="I1049" s="52"/>
    </row>
    <row r="1050" spans="1:9" s="53" customFormat="1">
      <c r="A1050" s="49"/>
      <c r="B1050" s="50"/>
      <c r="C1050" s="51"/>
      <c r="D1050" s="49"/>
      <c r="E1050" s="52"/>
      <c r="F1050" s="52"/>
      <c r="G1050" s="52"/>
      <c r="H1050" s="52"/>
      <c r="I1050" s="52"/>
    </row>
    <row r="1051" spans="1:9" s="53" customFormat="1">
      <c r="A1051" s="49"/>
      <c r="B1051" s="50"/>
      <c r="C1051" s="51"/>
      <c r="D1051" s="49"/>
      <c r="E1051" s="52"/>
      <c r="F1051" s="52"/>
      <c r="G1051" s="52"/>
      <c r="H1051" s="52"/>
      <c r="I1051" s="52"/>
    </row>
    <row r="1052" spans="1:9" s="53" customFormat="1">
      <c r="A1052" s="49"/>
      <c r="B1052" s="50"/>
      <c r="C1052" s="51"/>
      <c r="D1052" s="49"/>
      <c r="E1052" s="52"/>
      <c r="F1052" s="52"/>
      <c r="G1052" s="52"/>
      <c r="H1052" s="52"/>
      <c r="I1052" s="52"/>
    </row>
    <row r="1053" spans="1:9" s="53" customFormat="1">
      <c r="A1053" s="49"/>
      <c r="B1053" s="50"/>
      <c r="C1053" s="51"/>
      <c r="D1053" s="49"/>
      <c r="E1053" s="52"/>
      <c r="F1053" s="52"/>
      <c r="G1053" s="52"/>
      <c r="H1053" s="52"/>
      <c r="I1053" s="52"/>
    </row>
    <row r="1054" spans="1:9" s="53" customFormat="1">
      <c r="A1054" s="49"/>
      <c r="B1054" s="50"/>
      <c r="C1054" s="51"/>
      <c r="D1054" s="49"/>
      <c r="E1054" s="52"/>
      <c r="F1054" s="52"/>
      <c r="G1054" s="52"/>
      <c r="H1054" s="52"/>
      <c r="I1054" s="52"/>
    </row>
    <row r="1055" spans="1:9" s="53" customFormat="1">
      <c r="A1055" s="49"/>
      <c r="B1055" s="50"/>
      <c r="C1055" s="51"/>
      <c r="D1055" s="49"/>
      <c r="E1055" s="52"/>
      <c r="F1055" s="52"/>
      <c r="G1055" s="52"/>
      <c r="H1055" s="52"/>
      <c r="I1055" s="52"/>
    </row>
    <row r="1056" spans="1:9" s="53" customFormat="1">
      <c r="A1056" s="49"/>
      <c r="B1056" s="50"/>
      <c r="C1056" s="51"/>
      <c r="D1056" s="49"/>
      <c r="E1056" s="52"/>
      <c r="F1056" s="52"/>
      <c r="G1056" s="52"/>
      <c r="H1056" s="52"/>
      <c r="I1056" s="52"/>
    </row>
    <row r="1057" spans="1:9" s="53" customFormat="1">
      <c r="A1057" s="49"/>
      <c r="B1057" s="50"/>
      <c r="C1057" s="51"/>
      <c r="D1057" s="49"/>
      <c r="E1057" s="52"/>
      <c r="F1057" s="52"/>
      <c r="G1057" s="52"/>
      <c r="H1057" s="52"/>
      <c r="I1057" s="52"/>
    </row>
    <row r="1058" spans="1:9" s="53" customFormat="1">
      <c r="A1058" s="49"/>
      <c r="B1058" s="50"/>
      <c r="C1058" s="51"/>
      <c r="D1058" s="49"/>
      <c r="E1058" s="52"/>
      <c r="F1058" s="52"/>
      <c r="G1058" s="52"/>
      <c r="H1058" s="52"/>
      <c r="I1058" s="52"/>
    </row>
    <row r="1059" spans="1:9" s="53" customFormat="1">
      <c r="A1059" s="49"/>
      <c r="B1059" s="50"/>
      <c r="C1059" s="51"/>
      <c r="D1059" s="49"/>
      <c r="E1059" s="52"/>
      <c r="F1059" s="52"/>
      <c r="G1059" s="52"/>
      <c r="H1059" s="52"/>
      <c r="I1059" s="52"/>
    </row>
    <row r="1060" spans="1:9" s="53" customFormat="1">
      <c r="A1060" s="49"/>
      <c r="B1060" s="50"/>
      <c r="C1060" s="51"/>
      <c r="D1060" s="49"/>
      <c r="E1060" s="52"/>
      <c r="F1060" s="52"/>
      <c r="G1060" s="52"/>
      <c r="H1060" s="52"/>
      <c r="I1060" s="52"/>
    </row>
    <row r="1061" spans="1:9" s="53" customFormat="1">
      <c r="A1061" s="49"/>
      <c r="B1061" s="50"/>
      <c r="C1061" s="51"/>
      <c r="D1061" s="49"/>
      <c r="E1061" s="52"/>
      <c r="F1061" s="52"/>
      <c r="G1061" s="52"/>
      <c r="H1061" s="52"/>
      <c r="I1061" s="52"/>
    </row>
    <row r="1062" spans="1:9" s="53" customFormat="1">
      <c r="A1062" s="49"/>
      <c r="B1062" s="50"/>
      <c r="C1062" s="51"/>
      <c r="D1062" s="49"/>
      <c r="E1062" s="52"/>
      <c r="F1062" s="52"/>
      <c r="G1062" s="52"/>
      <c r="H1062" s="52"/>
      <c r="I1062" s="52"/>
    </row>
    <row r="1063" spans="1:9" s="53" customFormat="1">
      <c r="A1063" s="49"/>
      <c r="B1063" s="50"/>
      <c r="C1063" s="51"/>
      <c r="D1063" s="49"/>
      <c r="E1063" s="52"/>
      <c r="F1063" s="52"/>
      <c r="G1063" s="52"/>
      <c r="H1063" s="52"/>
      <c r="I1063" s="52"/>
    </row>
    <row r="1064" spans="1:9" s="53" customFormat="1">
      <c r="A1064" s="49"/>
      <c r="B1064" s="50"/>
      <c r="C1064" s="51"/>
      <c r="D1064" s="49"/>
      <c r="E1064" s="52"/>
      <c r="F1064" s="52"/>
      <c r="G1064" s="52"/>
      <c r="H1064" s="52"/>
      <c r="I1064" s="52"/>
    </row>
    <row r="1065" spans="1:9" s="53" customFormat="1">
      <c r="A1065" s="49"/>
      <c r="B1065" s="50"/>
      <c r="C1065" s="51"/>
      <c r="D1065" s="49"/>
      <c r="E1065" s="52"/>
      <c r="F1065" s="52"/>
      <c r="G1065" s="52"/>
      <c r="H1065" s="52"/>
      <c r="I1065" s="52"/>
    </row>
    <row r="1066" spans="1:9" s="53" customFormat="1">
      <c r="A1066" s="49"/>
      <c r="B1066" s="50"/>
      <c r="C1066" s="51"/>
      <c r="D1066" s="49"/>
      <c r="E1066" s="52"/>
      <c r="F1066" s="52"/>
      <c r="G1066" s="52"/>
      <c r="H1066" s="52"/>
      <c r="I1066" s="52"/>
    </row>
    <row r="1067" spans="1:9" s="53" customFormat="1">
      <c r="A1067" s="49"/>
      <c r="B1067" s="50"/>
      <c r="C1067" s="51"/>
      <c r="D1067" s="49"/>
      <c r="E1067" s="52"/>
      <c r="F1067" s="52"/>
      <c r="G1067" s="52"/>
      <c r="H1067" s="52"/>
      <c r="I1067" s="52"/>
    </row>
    <row r="1068" spans="1:9" s="53" customFormat="1">
      <c r="A1068" s="49"/>
      <c r="B1068" s="50"/>
      <c r="C1068" s="51"/>
      <c r="D1068" s="49"/>
      <c r="E1068" s="52"/>
      <c r="F1068" s="52"/>
      <c r="G1068" s="52"/>
      <c r="H1068" s="52"/>
      <c r="I1068" s="52"/>
    </row>
    <row r="1069" spans="1:9" s="53" customFormat="1">
      <c r="A1069" s="49"/>
      <c r="B1069" s="50"/>
      <c r="C1069" s="51"/>
      <c r="D1069" s="49"/>
      <c r="E1069" s="52"/>
      <c r="F1069" s="52"/>
      <c r="G1069" s="52"/>
      <c r="H1069" s="52"/>
      <c r="I1069" s="52"/>
    </row>
    <row r="1070" spans="1:9" s="53" customFormat="1">
      <c r="A1070" s="49"/>
      <c r="B1070" s="50"/>
      <c r="C1070" s="51"/>
      <c r="D1070" s="49"/>
      <c r="E1070" s="52"/>
      <c r="F1070" s="52"/>
      <c r="G1070" s="52"/>
      <c r="H1070" s="52"/>
      <c r="I1070" s="52"/>
    </row>
    <row r="1071" spans="1:9" s="53" customFormat="1">
      <c r="A1071" s="49"/>
      <c r="B1071" s="50"/>
      <c r="C1071" s="51"/>
      <c r="D1071" s="49"/>
      <c r="E1071" s="52"/>
      <c r="F1071" s="52"/>
      <c r="G1071" s="52"/>
      <c r="H1071" s="52"/>
      <c r="I1071" s="52"/>
    </row>
    <row r="1072" spans="1:9" s="53" customFormat="1">
      <c r="A1072" s="49"/>
      <c r="B1072" s="50"/>
      <c r="C1072" s="51"/>
      <c r="D1072" s="49"/>
      <c r="E1072" s="52"/>
      <c r="F1072" s="52"/>
      <c r="G1072" s="52"/>
      <c r="H1072" s="52"/>
      <c r="I1072" s="52"/>
    </row>
    <row r="1073" spans="1:9" s="53" customFormat="1">
      <c r="A1073" s="49"/>
      <c r="B1073" s="50"/>
      <c r="C1073" s="51"/>
      <c r="D1073" s="49"/>
      <c r="E1073" s="52"/>
      <c r="F1073" s="52"/>
      <c r="G1073" s="52"/>
      <c r="H1073" s="52"/>
      <c r="I1073" s="52"/>
    </row>
    <row r="1074" spans="1:9" s="53" customFormat="1">
      <c r="A1074" s="49"/>
      <c r="B1074" s="50"/>
      <c r="C1074" s="51"/>
      <c r="D1074" s="49"/>
      <c r="E1074" s="52"/>
      <c r="F1074" s="52"/>
      <c r="G1074" s="52"/>
      <c r="H1074" s="52"/>
      <c r="I1074" s="52"/>
    </row>
    <row r="1075" spans="1:9" s="53" customFormat="1">
      <c r="A1075" s="49"/>
      <c r="B1075" s="50"/>
      <c r="C1075" s="51"/>
      <c r="D1075" s="49"/>
      <c r="E1075" s="52"/>
      <c r="F1075" s="52"/>
      <c r="G1075" s="52"/>
      <c r="H1075" s="52"/>
      <c r="I1075" s="52"/>
    </row>
    <row r="1076" spans="1:9" s="53" customFormat="1">
      <c r="A1076" s="49"/>
      <c r="B1076" s="50"/>
      <c r="C1076" s="51"/>
      <c r="D1076" s="49"/>
      <c r="E1076" s="52"/>
      <c r="F1076" s="52"/>
      <c r="G1076" s="52"/>
      <c r="H1076" s="52"/>
      <c r="I1076" s="52"/>
    </row>
    <row r="1077" spans="1:9" s="53" customFormat="1">
      <c r="A1077" s="49"/>
      <c r="B1077" s="50"/>
      <c r="C1077" s="51"/>
      <c r="D1077" s="49"/>
      <c r="E1077" s="52"/>
      <c r="F1077" s="52"/>
      <c r="G1077" s="52"/>
      <c r="H1077" s="52"/>
      <c r="I1077" s="52"/>
    </row>
    <row r="1078" spans="1:9" s="53" customFormat="1">
      <c r="A1078" s="49"/>
      <c r="B1078" s="50"/>
      <c r="C1078" s="51"/>
      <c r="D1078" s="49"/>
      <c r="E1078" s="52"/>
      <c r="F1078" s="52"/>
      <c r="G1078" s="52"/>
      <c r="H1078" s="52"/>
      <c r="I1078" s="52"/>
    </row>
    <row r="1079" spans="1:9" s="53" customFormat="1">
      <c r="A1079" s="49"/>
      <c r="B1079" s="50"/>
      <c r="C1079" s="51"/>
      <c r="D1079" s="49"/>
      <c r="E1079" s="52"/>
      <c r="F1079" s="52"/>
      <c r="G1079" s="52"/>
      <c r="H1079" s="52"/>
      <c r="I1079" s="52"/>
    </row>
    <row r="1080" spans="1:9" s="53" customFormat="1">
      <c r="A1080" s="49"/>
      <c r="B1080" s="50"/>
      <c r="C1080" s="51"/>
      <c r="D1080" s="49"/>
      <c r="E1080" s="52"/>
      <c r="F1080" s="52"/>
      <c r="G1080" s="52"/>
      <c r="H1080" s="52"/>
      <c r="I1080" s="52"/>
    </row>
    <row r="1081" spans="1:9" s="53" customFormat="1">
      <c r="A1081" s="49"/>
      <c r="B1081" s="50"/>
      <c r="C1081" s="51"/>
      <c r="D1081" s="49"/>
      <c r="E1081" s="52"/>
      <c r="F1081" s="52"/>
      <c r="G1081" s="52"/>
      <c r="H1081" s="52"/>
      <c r="I1081" s="52"/>
    </row>
    <row r="1082" spans="1:9" s="53" customFormat="1">
      <c r="A1082" s="49"/>
      <c r="B1082" s="50"/>
      <c r="C1082" s="51"/>
      <c r="D1082" s="49"/>
      <c r="E1082" s="52"/>
      <c r="F1082" s="52"/>
      <c r="G1082" s="52"/>
      <c r="H1082" s="52"/>
      <c r="I1082" s="52"/>
    </row>
    <row r="1083" spans="1:9" s="53" customFormat="1">
      <c r="A1083" s="49"/>
      <c r="B1083" s="50"/>
      <c r="C1083" s="51"/>
      <c r="D1083" s="49"/>
      <c r="E1083" s="52"/>
      <c r="F1083" s="52"/>
      <c r="G1083" s="52"/>
      <c r="H1083" s="52"/>
      <c r="I1083" s="52"/>
    </row>
    <row r="1084" spans="1:9" s="53" customFormat="1">
      <c r="A1084" s="49"/>
      <c r="B1084" s="50"/>
      <c r="C1084" s="51"/>
      <c r="D1084" s="49"/>
      <c r="E1084" s="52"/>
      <c r="F1084" s="52"/>
      <c r="G1084" s="52"/>
      <c r="H1084" s="52"/>
      <c r="I1084" s="52"/>
    </row>
    <row r="1085" spans="1:9" s="53" customFormat="1">
      <c r="A1085" s="49"/>
      <c r="B1085" s="50"/>
      <c r="C1085" s="51"/>
      <c r="D1085" s="49"/>
      <c r="E1085" s="52"/>
      <c r="F1085" s="52"/>
      <c r="G1085" s="52"/>
      <c r="H1085" s="52"/>
      <c r="I1085" s="52"/>
    </row>
    <row r="1086" spans="1:9" s="53" customFormat="1">
      <c r="A1086" s="49"/>
      <c r="B1086" s="50"/>
      <c r="C1086" s="51"/>
      <c r="D1086" s="49"/>
      <c r="E1086" s="52"/>
      <c r="F1086" s="52"/>
      <c r="G1086" s="52"/>
      <c r="H1086" s="52"/>
      <c r="I1086" s="52"/>
    </row>
    <row r="1087" spans="1:9" s="53" customFormat="1">
      <c r="A1087" s="49"/>
      <c r="B1087" s="50"/>
      <c r="C1087" s="51"/>
      <c r="D1087" s="49"/>
      <c r="E1087" s="52"/>
      <c r="F1087" s="52"/>
      <c r="G1087" s="52"/>
      <c r="H1087" s="52"/>
      <c r="I1087" s="52"/>
    </row>
    <row r="1088" spans="1:9" s="53" customFormat="1">
      <c r="A1088" s="49"/>
      <c r="B1088" s="50"/>
      <c r="C1088" s="51"/>
      <c r="D1088" s="49"/>
      <c r="E1088" s="52"/>
      <c r="F1088" s="52"/>
      <c r="G1088" s="52"/>
      <c r="H1088" s="52"/>
      <c r="I1088" s="52"/>
    </row>
    <row r="1089" spans="1:9" s="53" customFormat="1">
      <c r="A1089" s="49"/>
      <c r="B1089" s="50"/>
      <c r="C1089" s="51"/>
      <c r="D1089" s="49"/>
      <c r="E1089" s="52"/>
      <c r="F1089" s="52"/>
      <c r="G1089" s="52"/>
      <c r="H1089" s="52"/>
      <c r="I1089" s="52"/>
    </row>
    <row r="1090" spans="1:9" s="53" customFormat="1">
      <c r="A1090" s="49"/>
      <c r="B1090" s="50"/>
      <c r="C1090" s="51"/>
      <c r="D1090" s="49"/>
      <c r="E1090" s="52"/>
      <c r="F1090" s="52"/>
      <c r="G1090" s="52"/>
      <c r="H1090" s="52"/>
      <c r="I1090" s="52"/>
    </row>
    <row r="1091" spans="1:9" s="53" customFormat="1">
      <c r="A1091" s="49"/>
      <c r="B1091" s="50"/>
      <c r="C1091" s="51"/>
      <c r="D1091" s="49"/>
      <c r="E1091" s="52"/>
      <c r="F1091" s="52"/>
      <c r="G1091" s="52"/>
      <c r="H1091" s="52"/>
      <c r="I1091" s="52"/>
    </row>
    <row r="1092" spans="1:9" s="53" customFormat="1">
      <c r="A1092" s="49"/>
      <c r="B1092" s="50"/>
      <c r="C1092" s="51"/>
      <c r="D1092" s="49"/>
      <c r="E1092" s="52"/>
      <c r="F1092" s="52"/>
      <c r="G1092" s="52"/>
      <c r="H1092" s="52"/>
      <c r="I1092" s="52"/>
    </row>
    <row r="1093" spans="1:9" s="53" customFormat="1">
      <c r="A1093" s="49"/>
      <c r="B1093" s="50"/>
      <c r="C1093" s="51"/>
      <c r="D1093" s="49"/>
      <c r="E1093" s="52"/>
      <c r="F1093" s="52"/>
      <c r="G1093" s="52"/>
      <c r="H1093" s="52"/>
      <c r="I1093" s="52"/>
    </row>
    <row r="1094" spans="1:9" s="53" customFormat="1">
      <c r="A1094" s="49"/>
      <c r="B1094" s="50"/>
      <c r="C1094" s="51"/>
      <c r="D1094" s="49"/>
      <c r="E1094" s="52"/>
      <c r="F1094" s="52"/>
      <c r="G1094" s="52"/>
      <c r="H1094" s="52"/>
      <c r="I1094" s="52"/>
    </row>
    <row r="1095" spans="1:9" s="53" customFormat="1">
      <c r="A1095" s="49"/>
      <c r="B1095" s="50"/>
      <c r="C1095" s="51"/>
      <c r="D1095" s="49"/>
      <c r="E1095" s="52"/>
      <c r="F1095" s="52"/>
      <c r="G1095" s="52"/>
      <c r="H1095" s="52"/>
      <c r="I1095" s="52"/>
    </row>
    <row r="1096" spans="1:9" s="53" customFormat="1">
      <c r="A1096" s="49"/>
      <c r="B1096" s="50"/>
      <c r="C1096" s="51"/>
      <c r="D1096" s="49"/>
      <c r="E1096" s="52"/>
      <c r="F1096" s="52"/>
      <c r="G1096" s="52"/>
      <c r="H1096" s="52"/>
      <c r="I1096" s="52"/>
    </row>
    <row r="1097" spans="1:9" s="53" customFormat="1">
      <c r="A1097" s="49"/>
      <c r="B1097" s="50"/>
      <c r="C1097" s="51"/>
      <c r="D1097" s="49"/>
      <c r="E1097" s="52"/>
      <c r="F1097" s="52"/>
      <c r="G1097" s="52"/>
      <c r="H1097" s="52"/>
      <c r="I1097" s="52"/>
    </row>
    <row r="1098" spans="1:9" s="53" customFormat="1">
      <c r="A1098" s="49"/>
      <c r="B1098" s="50"/>
      <c r="C1098" s="51"/>
      <c r="D1098" s="49"/>
      <c r="E1098" s="52"/>
      <c r="F1098" s="52"/>
      <c r="G1098" s="52"/>
      <c r="H1098" s="52"/>
      <c r="I1098" s="52"/>
    </row>
    <row r="1099" spans="1:9" s="53" customFormat="1">
      <c r="A1099" s="49"/>
      <c r="B1099" s="50"/>
      <c r="C1099" s="51"/>
      <c r="D1099" s="49"/>
      <c r="E1099" s="52"/>
      <c r="F1099" s="52"/>
      <c r="G1099" s="52"/>
      <c r="H1099" s="52"/>
      <c r="I1099" s="52"/>
    </row>
    <row r="1100" spans="1:9" s="53" customFormat="1">
      <c r="A1100" s="49"/>
      <c r="B1100" s="50"/>
      <c r="C1100" s="51"/>
      <c r="D1100" s="49"/>
      <c r="E1100" s="52"/>
      <c r="F1100" s="52"/>
      <c r="G1100" s="52"/>
      <c r="H1100" s="52"/>
      <c r="I1100" s="52"/>
    </row>
    <row r="1101" spans="1:9" s="53" customFormat="1">
      <c r="A1101" s="49"/>
      <c r="B1101" s="50"/>
      <c r="C1101" s="51"/>
      <c r="D1101" s="49"/>
      <c r="E1101" s="52"/>
      <c r="F1101" s="52"/>
      <c r="G1101" s="52"/>
      <c r="H1101" s="52"/>
      <c r="I1101" s="52"/>
    </row>
    <row r="1102" spans="1:9" s="53" customFormat="1">
      <c r="A1102" s="49"/>
      <c r="B1102" s="50"/>
      <c r="C1102" s="51"/>
      <c r="D1102" s="49"/>
      <c r="E1102" s="52"/>
      <c r="F1102" s="52"/>
      <c r="G1102" s="52"/>
      <c r="H1102" s="52"/>
      <c r="I1102" s="52"/>
    </row>
    <row r="1103" spans="1:9" s="53" customFormat="1">
      <c r="A1103" s="49"/>
      <c r="B1103" s="50"/>
      <c r="C1103" s="51"/>
      <c r="D1103" s="49"/>
      <c r="E1103" s="52"/>
      <c r="F1103" s="52"/>
      <c r="G1103" s="52"/>
      <c r="H1103" s="52"/>
      <c r="I1103" s="52"/>
    </row>
    <row r="1104" spans="1:9" s="53" customFormat="1">
      <c r="A1104" s="49"/>
      <c r="B1104" s="50"/>
      <c r="C1104" s="51"/>
      <c r="D1104" s="49"/>
      <c r="E1104" s="52"/>
      <c r="F1104" s="52"/>
      <c r="G1104" s="52"/>
      <c r="H1104" s="52"/>
      <c r="I1104" s="52"/>
    </row>
    <row r="1105" spans="1:9" s="53" customFormat="1">
      <c r="A1105" s="49"/>
      <c r="B1105" s="50"/>
      <c r="C1105" s="51"/>
      <c r="D1105" s="49"/>
      <c r="E1105" s="52"/>
      <c r="F1105" s="52"/>
      <c r="G1105" s="52"/>
      <c r="H1105" s="52"/>
      <c r="I1105" s="52"/>
    </row>
    <row r="1106" spans="1:9" s="53" customFormat="1">
      <c r="A1106" s="49"/>
      <c r="B1106" s="50"/>
      <c r="C1106" s="51"/>
      <c r="D1106" s="49"/>
      <c r="E1106" s="52"/>
      <c r="F1106" s="52"/>
      <c r="G1106" s="52"/>
      <c r="H1106" s="52"/>
      <c r="I1106" s="52"/>
    </row>
    <row r="1107" spans="1:9" s="53" customFormat="1">
      <c r="A1107" s="49"/>
      <c r="B1107" s="50"/>
      <c r="C1107" s="51"/>
      <c r="D1107" s="49"/>
      <c r="E1107" s="52"/>
      <c r="F1107" s="52"/>
      <c r="G1107" s="52"/>
      <c r="H1107" s="52"/>
      <c r="I1107" s="52"/>
    </row>
    <row r="1108" spans="1:9" s="53" customFormat="1">
      <c r="A1108" s="49"/>
      <c r="B1108" s="50"/>
      <c r="C1108" s="51"/>
      <c r="D1108" s="49"/>
      <c r="E1108" s="52"/>
      <c r="F1108" s="52"/>
      <c r="G1108" s="52"/>
      <c r="H1108" s="52"/>
      <c r="I1108" s="52"/>
    </row>
    <row r="1109" spans="1:9" s="53" customFormat="1">
      <c r="A1109" s="49"/>
      <c r="B1109" s="50"/>
      <c r="C1109" s="51"/>
      <c r="D1109" s="49"/>
      <c r="E1109" s="52"/>
      <c r="F1109" s="52"/>
      <c r="G1109" s="52"/>
      <c r="H1109" s="52"/>
      <c r="I1109" s="52"/>
    </row>
    <row r="1110" spans="1:9" s="53" customFormat="1">
      <c r="A1110" s="49"/>
      <c r="B1110" s="50"/>
      <c r="C1110" s="51"/>
      <c r="D1110" s="49"/>
      <c r="E1110" s="52"/>
      <c r="F1110" s="52"/>
      <c r="G1110" s="52"/>
      <c r="H1110" s="52"/>
      <c r="I1110" s="52"/>
    </row>
    <row r="1111" spans="1:9" s="53" customFormat="1">
      <c r="A1111" s="49"/>
      <c r="B1111" s="50"/>
      <c r="C1111" s="51"/>
      <c r="D1111" s="49"/>
      <c r="E1111" s="52"/>
      <c r="F1111" s="52"/>
      <c r="G1111" s="52"/>
      <c r="H1111" s="52"/>
      <c r="I1111" s="52"/>
    </row>
    <row r="1112" spans="1:9" s="53" customFormat="1">
      <c r="A1112" s="49"/>
      <c r="B1112" s="50"/>
      <c r="C1112" s="51"/>
      <c r="D1112" s="49"/>
      <c r="E1112" s="52"/>
      <c r="F1112" s="52"/>
      <c r="G1112" s="52"/>
      <c r="H1112" s="52"/>
      <c r="I1112" s="52"/>
    </row>
    <row r="1113" spans="1:9" s="53" customFormat="1">
      <c r="A1113" s="49"/>
      <c r="B1113" s="50"/>
      <c r="C1113" s="51"/>
      <c r="D1113" s="49"/>
      <c r="E1113" s="52"/>
      <c r="F1113" s="52"/>
      <c r="G1113" s="52"/>
      <c r="H1113" s="52"/>
      <c r="I1113" s="52"/>
    </row>
    <row r="1114" spans="1:9" s="53" customFormat="1">
      <c r="A1114" s="49"/>
      <c r="B1114" s="50"/>
      <c r="C1114" s="51"/>
      <c r="D1114" s="49"/>
      <c r="E1114" s="52"/>
      <c r="F1114" s="52"/>
      <c r="G1114" s="52"/>
      <c r="H1114" s="52"/>
      <c r="I1114" s="52"/>
    </row>
    <row r="1115" spans="1:9" s="53" customFormat="1">
      <c r="A1115" s="49"/>
      <c r="B1115" s="50"/>
      <c r="C1115" s="51"/>
      <c r="D1115" s="49"/>
      <c r="E1115" s="52"/>
      <c r="F1115" s="52"/>
      <c r="G1115" s="52"/>
      <c r="H1115" s="52"/>
      <c r="I1115" s="52"/>
    </row>
    <row r="1116" spans="1:9" s="53" customFormat="1">
      <c r="A1116" s="49"/>
      <c r="B1116" s="50"/>
      <c r="C1116" s="51"/>
      <c r="D1116" s="49"/>
      <c r="E1116" s="52"/>
      <c r="F1116" s="52"/>
      <c r="G1116" s="52"/>
      <c r="H1116" s="52"/>
      <c r="I1116" s="52"/>
    </row>
    <row r="1117" spans="1:9" s="53" customFormat="1">
      <c r="A1117" s="49"/>
      <c r="B1117" s="50"/>
      <c r="C1117" s="51"/>
      <c r="D1117" s="49"/>
      <c r="E1117" s="52"/>
      <c r="F1117" s="52"/>
      <c r="G1117" s="52"/>
      <c r="H1117" s="52"/>
      <c r="I1117" s="52"/>
    </row>
    <row r="1118" spans="1:9" s="53" customFormat="1">
      <c r="A1118" s="49"/>
      <c r="B1118" s="50"/>
      <c r="C1118" s="51"/>
      <c r="D1118" s="49"/>
      <c r="E1118" s="52"/>
      <c r="F1118" s="52"/>
      <c r="G1118" s="52"/>
      <c r="H1118" s="52"/>
      <c r="I1118" s="52"/>
    </row>
    <row r="1119" spans="1:9" s="53" customFormat="1">
      <c r="A1119" s="49"/>
      <c r="B1119" s="50"/>
      <c r="C1119" s="51"/>
      <c r="D1119" s="49"/>
      <c r="E1119" s="52"/>
      <c r="F1119" s="52"/>
      <c r="G1119" s="52"/>
      <c r="H1119" s="52"/>
      <c r="I1119" s="52"/>
    </row>
    <row r="1120" spans="1:9" s="53" customFormat="1">
      <c r="A1120" s="49"/>
      <c r="B1120" s="50"/>
      <c r="C1120" s="51"/>
      <c r="D1120" s="49"/>
      <c r="E1120" s="52"/>
      <c r="F1120" s="52"/>
      <c r="G1120" s="52"/>
      <c r="H1120" s="52"/>
      <c r="I1120" s="52"/>
    </row>
    <row r="1121" spans="1:9" s="53" customFormat="1">
      <c r="A1121" s="49"/>
      <c r="B1121" s="50"/>
      <c r="C1121" s="51"/>
      <c r="D1121" s="49"/>
      <c r="E1121" s="52"/>
      <c r="F1121" s="52"/>
      <c r="G1121" s="52"/>
      <c r="H1121" s="52"/>
      <c r="I1121" s="52"/>
    </row>
    <row r="1122" spans="1:9" s="53" customFormat="1">
      <c r="A1122" s="49"/>
      <c r="B1122" s="50"/>
      <c r="C1122" s="51"/>
      <c r="D1122" s="49"/>
      <c r="E1122" s="52"/>
      <c r="F1122" s="52"/>
      <c r="G1122" s="52"/>
      <c r="H1122" s="52"/>
      <c r="I1122" s="52"/>
    </row>
    <row r="1123" spans="1:9" s="53" customFormat="1">
      <c r="A1123" s="49"/>
      <c r="B1123" s="50"/>
      <c r="C1123" s="51"/>
      <c r="D1123" s="49"/>
      <c r="E1123" s="52"/>
      <c r="F1123" s="52"/>
      <c r="G1123" s="52"/>
      <c r="H1123" s="52"/>
      <c r="I1123" s="52"/>
    </row>
    <row r="1124" spans="1:9" s="53" customFormat="1">
      <c r="A1124" s="49"/>
      <c r="B1124" s="50"/>
      <c r="C1124" s="51"/>
      <c r="D1124" s="49"/>
      <c r="E1124" s="52"/>
      <c r="F1124" s="52"/>
      <c r="G1124" s="52"/>
      <c r="H1124" s="52"/>
      <c r="I1124" s="52"/>
    </row>
    <row r="1125" spans="1:9" s="53" customFormat="1">
      <c r="A1125" s="49"/>
      <c r="B1125" s="50"/>
      <c r="C1125" s="51"/>
      <c r="D1125" s="49"/>
      <c r="E1125" s="52"/>
      <c r="F1125" s="52"/>
      <c r="G1125" s="52"/>
      <c r="H1125" s="52"/>
      <c r="I1125" s="52"/>
    </row>
    <row r="1126" spans="1:9" s="53" customFormat="1">
      <c r="A1126" s="49"/>
      <c r="B1126" s="50"/>
      <c r="C1126" s="51"/>
      <c r="D1126" s="49"/>
      <c r="E1126" s="52"/>
      <c r="F1126" s="52"/>
      <c r="G1126" s="52"/>
      <c r="H1126" s="52"/>
      <c r="I1126" s="52"/>
    </row>
    <row r="1127" spans="1:9" s="53" customFormat="1">
      <c r="A1127" s="49"/>
      <c r="B1127" s="50"/>
      <c r="C1127" s="51"/>
      <c r="D1127" s="49"/>
      <c r="E1127" s="52"/>
      <c r="F1127" s="52"/>
      <c r="G1127" s="52"/>
      <c r="H1127" s="52"/>
      <c r="I1127" s="52"/>
    </row>
    <row r="1128" spans="1:9" s="53" customFormat="1">
      <c r="A1128" s="49"/>
      <c r="B1128" s="50"/>
      <c r="C1128" s="51"/>
      <c r="D1128" s="49"/>
      <c r="E1128" s="52"/>
      <c r="F1128" s="52"/>
      <c r="G1128" s="52"/>
      <c r="H1128" s="52"/>
      <c r="I1128" s="52"/>
    </row>
    <row r="1129" spans="1:9" s="53" customFormat="1">
      <c r="A1129" s="49"/>
      <c r="B1129" s="50"/>
      <c r="C1129" s="51"/>
      <c r="D1129" s="49"/>
      <c r="E1129" s="52"/>
      <c r="F1129" s="52"/>
      <c r="G1129" s="52"/>
      <c r="H1129" s="52"/>
      <c r="I1129" s="52"/>
    </row>
    <row r="1130" spans="1:9" s="53" customFormat="1">
      <c r="A1130" s="49"/>
      <c r="B1130" s="50"/>
      <c r="C1130" s="51"/>
      <c r="D1130" s="49"/>
      <c r="E1130" s="52"/>
      <c r="F1130" s="52"/>
      <c r="G1130" s="52"/>
      <c r="H1130" s="52"/>
      <c r="I1130" s="52"/>
    </row>
    <row r="1131" spans="1:9" s="53" customFormat="1">
      <c r="A1131" s="49"/>
      <c r="B1131" s="50"/>
      <c r="C1131" s="51"/>
      <c r="D1131" s="49"/>
      <c r="E1131" s="52"/>
      <c r="F1131" s="52"/>
      <c r="G1131" s="52"/>
      <c r="H1131" s="52"/>
      <c r="I1131" s="52"/>
    </row>
    <row r="1132" spans="1:9" s="53" customFormat="1">
      <c r="A1132" s="49"/>
      <c r="B1132" s="50"/>
      <c r="C1132" s="51"/>
      <c r="D1132" s="49"/>
      <c r="E1132" s="52"/>
      <c r="F1132" s="52"/>
      <c r="G1132" s="52"/>
      <c r="H1132" s="52"/>
      <c r="I1132" s="52"/>
    </row>
    <row r="1133" spans="1:9" s="53" customFormat="1">
      <c r="A1133" s="49"/>
      <c r="B1133" s="50"/>
      <c r="C1133" s="51"/>
      <c r="D1133" s="49"/>
      <c r="E1133" s="52"/>
      <c r="F1133" s="52"/>
      <c r="G1133" s="52"/>
      <c r="H1133" s="52"/>
      <c r="I1133" s="52"/>
    </row>
    <row r="1134" spans="1:9" s="53" customFormat="1">
      <c r="A1134" s="49"/>
      <c r="B1134" s="50"/>
      <c r="C1134" s="51"/>
      <c r="D1134" s="49"/>
      <c r="E1134" s="52"/>
      <c r="F1134" s="52"/>
      <c r="G1134" s="52"/>
      <c r="H1134" s="52"/>
      <c r="I1134" s="52"/>
    </row>
    <row r="1135" spans="1:9" s="53" customFormat="1">
      <c r="A1135" s="49"/>
      <c r="B1135" s="50"/>
      <c r="C1135" s="51"/>
      <c r="D1135" s="49"/>
      <c r="E1135" s="52"/>
      <c r="F1135" s="52"/>
      <c r="G1135" s="52"/>
      <c r="H1135" s="52"/>
      <c r="I1135" s="52"/>
    </row>
    <row r="1136" spans="1:9" s="53" customFormat="1">
      <c r="A1136" s="49"/>
      <c r="B1136" s="50"/>
      <c r="C1136" s="51"/>
      <c r="D1136" s="49"/>
      <c r="E1136" s="52"/>
      <c r="F1136" s="52"/>
      <c r="G1136" s="52"/>
      <c r="H1136" s="52"/>
      <c r="I1136" s="52"/>
    </row>
    <row r="1137" spans="1:9" s="53" customFormat="1">
      <c r="A1137" s="49"/>
      <c r="B1137" s="50"/>
      <c r="C1137" s="51"/>
      <c r="D1137" s="49"/>
      <c r="E1137" s="52"/>
      <c r="F1137" s="52"/>
      <c r="G1137" s="52"/>
      <c r="H1137" s="52"/>
      <c r="I1137" s="52"/>
    </row>
    <row r="1138" spans="1:9" s="53" customFormat="1">
      <c r="A1138" s="49"/>
      <c r="B1138" s="50"/>
      <c r="C1138" s="51"/>
      <c r="D1138" s="49"/>
      <c r="E1138" s="52"/>
      <c r="F1138" s="52"/>
      <c r="G1138" s="52"/>
      <c r="H1138" s="52"/>
      <c r="I1138" s="52"/>
    </row>
    <row r="1139" spans="1:9" s="53" customFormat="1">
      <c r="A1139" s="49"/>
      <c r="B1139" s="50"/>
      <c r="C1139" s="51"/>
      <c r="D1139" s="49"/>
      <c r="E1139" s="52"/>
      <c r="F1139" s="52"/>
      <c r="G1139" s="52"/>
      <c r="H1139" s="52"/>
      <c r="I1139" s="52"/>
    </row>
    <row r="1140" spans="1:9" s="53" customFormat="1">
      <c r="A1140" s="49"/>
      <c r="B1140" s="50"/>
      <c r="C1140" s="51"/>
      <c r="D1140" s="49"/>
      <c r="E1140" s="52"/>
      <c r="F1140" s="52"/>
      <c r="G1140" s="52"/>
      <c r="H1140" s="52"/>
      <c r="I1140" s="52"/>
    </row>
    <row r="1141" spans="1:9" s="53" customFormat="1">
      <c r="A1141" s="49"/>
      <c r="B1141" s="50"/>
      <c r="C1141" s="51"/>
      <c r="D1141" s="49"/>
      <c r="E1141" s="52"/>
      <c r="F1141" s="52"/>
      <c r="G1141" s="52"/>
      <c r="H1141" s="52"/>
      <c r="I1141" s="52"/>
    </row>
    <row r="1142" spans="1:9" s="53" customFormat="1">
      <c r="A1142" s="49"/>
      <c r="B1142" s="50"/>
      <c r="C1142" s="51"/>
      <c r="D1142" s="49"/>
      <c r="E1142" s="52"/>
      <c r="F1142" s="52"/>
      <c r="G1142" s="52"/>
      <c r="H1142" s="52"/>
      <c r="I1142" s="52"/>
    </row>
    <row r="1143" spans="1:9" s="53" customFormat="1">
      <c r="A1143" s="49"/>
      <c r="B1143" s="50"/>
      <c r="C1143" s="51"/>
      <c r="D1143" s="49"/>
      <c r="E1143" s="52"/>
      <c r="F1143" s="52"/>
      <c r="G1143" s="52"/>
      <c r="H1143" s="52"/>
      <c r="I1143" s="52"/>
    </row>
    <row r="1144" spans="1:9" s="53" customFormat="1">
      <c r="A1144" s="49"/>
      <c r="B1144" s="50"/>
      <c r="C1144" s="51"/>
      <c r="D1144" s="49"/>
      <c r="E1144" s="52"/>
      <c r="F1144" s="52"/>
      <c r="G1144" s="52"/>
      <c r="H1144" s="52"/>
      <c r="I1144" s="52"/>
    </row>
    <row r="1145" spans="1:9" s="53" customFormat="1">
      <c r="A1145" s="49"/>
      <c r="B1145" s="50"/>
      <c r="C1145" s="51"/>
      <c r="D1145" s="49"/>
      <c r="E1145" s="52"/>
      <c r="F1145" s="52"/>
      <c r="G1145" s="52"/>
      <c r="H1145" s="52"/>
      <c r="I1145" s="52"/>
    </row>
    <row r="1146" spans="1:9" s="53" customFormat="1">
      <c r="A1146" s="49"/>
      <c r="B1146" s="50"/>
      <c r="C1146" s="51"/>
      <c r="D1146" s="49"/>
      <c r="E1146" s="52"/>
      <c r="F1146" s="52"/>
      <c r="G1146" s="52"/>
      <c r="H1146" s="52"/>
      <c r="I1146" s="52"/>
    </row>
    <row r="1147" spans="1:9" s="53" customFormat="1">
      <c r="A1147" s="49"/>
      <c r="B1147" s="50"/>
      <c r="C1147" s="51"/>
      <c r="D1147" s="49"/>
      <c r="E1147" s="52"/>
      <c r="F1147" s="52"/>
      <c r="G1147" s="52"/>
      <c r="H1147" s="52"/>
      <c r="I1147" s="52"/>
    </row>
    <row r="1148" spans="1:9" s="53" customFormat="1">
      <c r="A1148" s="49"/>
      <c r="B1148" s="50"/>
      <c r="C1148" s="51"/>
      <c r="D1148" s="49"/>
      <c r="E1148" s="52"/>
      <c r="F1148" s="52"/>
      <c r="G1148" s="52"/>
      <c r="H1148" s="52"/>
      <c r="I1148" s="52"/>
    </row>
    <row r="1149" spans="1:9" s="53" customFormat="1">
      <c r="A1149" s="49"/>
      <c r="B1149" s="50"/>
      <c r="C1149" s="51"/>
      <c r="D1149" s="49"/>
      <c r="E1149" s="52"/>
      <c r="F1149" s="52"/>
      <c r="G1149" s="52"/>
      <c r="H1149" s="52"/>
      <c r="I1149" s="52"/>
    </row>
    <row r="1150" spans="1:9" s="53" customFormat="1">
      <c r="A1150" s="49"/>
      <c r="B1150" s="50"/>
      <c r="C1150" s="51"/>
      <c r="D1150" s="49"/>
      <c r="E1150" s="52"/>
      <c r="F1150" s="52"/>
      <c r="G1150" s="52"/>
      <c r="H1150" s="52"/>
      <c r="I1150" s="52"/>
    </row>
    <row r="1151" spans="1:9" s="53" customFormat="1">
      <c r="A1151" s="49"/>
      <c r="B1151" s="50"/>
      <c r="C1151" s="51"/>
      <c r="D1151" s="49"/>
      <c r="E1151" s="52"/>
      <c r="F1151" s="52"/>
      <c r="G1151" s="52"/>
      <c r="H1151" s="52"/>
      <c r="I1151" s="52"/>
    </row>
    <row r="1152" spans="1:9" s="53" customFormat="1">
      <c r="A1152" s="49"/>
      <c r="B1152" s="50"/>
      <c r="C1152" s="51"/>
      <c r="D1152" s="49"/>
      <c r="E1152" s="52"/>
      <c r="F1152" s="52"/>
      <c r="G1152" s="52"/>
      <c r="H1152" s="52"/>
      <c r="I1152" s="52"/>
    </row>
    <row r="1153" spans="1:9" s="53" customFormat="1">
      <c r="A1153" s="49"/>
      <c r="B1153" s="50"/>
      <c r="C1153" s="51"/>
      <c r="D1153" s="49"/>
      <c r="E1153" s="52"/>
      <c r="F1153" s="52"/>
      <c r="G1153" s="52"/>
      <c r="H1153" s="52"/>
      <c r="I1153" s="52"/>
    </row>
    <row r="1154" spans="1:9" s="53" customFormat="1">
      <c r="A1154" s="49"/>
      <c r="B1154" s="50"/>
      <c r="C1154" s="51"/>
      <c r="D1154" s="49"/>
      <c r="E1154" s="52"/>
      <c r="F1154" s="52"/>
      <c r="G1154" s="52"/>
      <c r="H1154" s="52"/>
      <c r="I1154" s="52"/>
    </row>
    <row r="1155" spans="1:9" s="53" customFormat="1">
      <c r="A1155" s="49"/>
      <c r="B1155" s="50"/>
      <c r="C1155" s="51"/>
      <c r="D1155" s="49"/>
      <c r="E1155" s="52"/>
      <c r="F1155" s="52"/>
      <c r="G1155" s="52"/>
      <c r="H1155" s="52"/>
      <c r="I1155" s="52"/>
    </row>
    <row r="1156" spans="1:9" s="53" customFormat="1">
      <c r="A1156" s="49"/>
      <c r="B1156" s="50"/>
      <c r="C1156" s="51"/>
      <c r="D1156" s="49"/>
      <c r="E1156" s="52"/>
      <c r="F1156" s="52"/>
      <c r="G1156" s="52"/>
      <c r="H1156" s="52"/>
      <c r="I1156" s="52"/>
    </row>
    <row r="1157" spans="1:9" s="53" customFormat="1">
      <c r="A1157" s="49"/>
      <c r="B1157" s="50"/>
      <c r="C1157" s="51"/>
      <c r="D1157" s="49"/>
      <c r="E1157" s="52"/>
      <c r="F1157" s="52"/>
      <c r="G1157" s="52"/>
      <c r="H1157" s="52"/>
      <c r="I1157" s="52"/>
    </row>
    <row r="1158" spans="1:9" s="53" customFormat="1">
      <c r="A1158" s="49"/>
      <c r="B1158" s="50"/>
      <c r="C1158" s="51"/>
      <c r="D1158" s="49"/>
      <c r="E1158" s="52"/>
      <c r="F1158" s="52"/>
      <c r="G1158" s="52"/>
      <c r="H1158" s="52"/>
      <c r="I1158" s="52"/>
    </row>
    <row r="1159" spans="1:9" s="53" customFormat="1">
      <c r="A1159" s="49"/>
      <c r="B1159" s="50"/>
      <c r="C1159" s="51"/>
      <c r="D1159" s="49"/>
      <c r="E1159" s="52"/>
      <c r="F1159" s="52"/>
      <c r="G1159" s="52"/>
      <c r="H1159" s="52"/>
      <c r="I1159" s="52"/>
    </row>
    <row r="1160" spans="1:9" s="53" customFormat="1">
      <c r="A1160" s="49"/>
      <c r="B1160" s="50"/>
      <c r="C1160" s="51"/>
      <c r="D1160" s="49"/>
      <c r="E1160" s="52"/>
      <c r="F1160" s="52"/>
      <c r="G1160" s="52"/>
      <c r="H1160" s="52"/>
      <c r="I1160" s="52"/>
    </row>
    <row r="1161" spans="1:9" s="53" customFormat="1">
      <c r="A1161" s="49"/>
      <c r="B1161" s="50"/>
      <c r="C1161" s="51"/>
      <c r="D1161" s="49"/>
      <c r="E1161" s="52"/>
      <c r="F1161" s="52"/>
      <c r="G1161" s="52"/>
      <c r="H1161" s="52"/>
      <c r="I1161" s="52"/>
    </row>
    <row r="1162" spans="1:9" s="53" customFormat="1">
      <c r="A1162" s="49"/>
      <c r="B1162" s="50"/>
      <c r="C1162" s="51"/>
      <c r="D1162" s="49"/>
      <c r="E1162" s="52"/>
      <c r="F1162" s="52"/>
      <c r="G1162" s="52"/>
      <c r="H1162" s="52"/>
      <c r="I1162" s="52"/>
    </row>
    <row r="1163" spans="1:9" s="53" customFormat="1">
      <c r="A1163" s="49"/>
      <c r="B1163" s="50"/>
      <c r="C1163" s="51"/>
      <c r="D1163" s="49"/>
      <c r="E1163" s="52"/>
      <c r="F1163" s="52"/>
      <c r="G1163" s="52"/>
      <c r="H1163" s="52"/>
      <c r="I1163" s="52"/>
    </row>
    <row r="1164" spans="1:9" s="53" customFormat="1">
      <c r="A1164" s="49"/>
      <c r="B1164" s="50"/>
      <c r="C1164" s="51"/>
      <c r="D1164" s="49"/>
      <c r="E1164" s="52"/>
      <c r="F1164" s="52"/>
      <c r="G1164" s="52"/>
      <c r="H1164" s="52"/>
      <c r="I1164" s="52"/>
    </row>
    <row r="1165" spans="1:9" s="53" customFormat="1">
      <c r="A1165" s="49"/>
      <c r="B1165" s="50"/>
      <c r="C1165" s="51"/>
      <c r="D1165" s="49"/>
      <c r="E1165" s="52"/>
      <c r="F1165" s="52"/>
      <c r="G1165" s="52"/>
      <c r="H1165" s="52"/>
      <c r="I1165" s="52"/>
    </row>
    <row r="1166" spans="1:9" s="53" customFormat="1">
      <c r="A1166" s="49"/>
      <c r="B1166" s="50"/>
      <c r="C1166" s="51"/>
      <c r="D1166" s="49"/>
      <c r="E1166" s="52"/>
      <c r="F1166" s="52"/>
      <c r="G1166" s="52"/>
      <c r="H1166" s="52"/>
      <c r="I1166" s="52"/>
    </row>
    <row r="1167" spans="1:9" s="53" customFormat="1">
      <c r="A1167" s="49"/>
      <c r="B1167" s="50"/>
      <c r="C1167" s="51"/>
      <c r="D1167" s="49"/>
      <c r="E1167" s="52"/>
      <c r="F1167" s="52"/>
      <c r="G1167" s="52"/>
      <c r="H1167" s="52"/>
      <c r="I1167" s="52"/>
    </row>
    <row r="1168" spans="1:9" s="53" customFormat="1">
      <c r="A1168" s="49"/>
      <c r="B1168" s="50"/>
      <c r="C1168" s="51"/>
      <c r="D1168" s="49"/>
      <c r="E1168" s="52"/>
      <c r="F1168" s="52"/>
      <c r="G1168" s="52"/>
      <c r="H1168" s="52"/>
      <c r="I1168" s="52"/>
    </row>
    <row r="1169" spans="1:9" s="53" customFormat="1">
      <c r="A1169" s="49"/>
      <c r="B1169" s="50"/>
      <c r="C1169" s="51"/>
      <c r="D1169" s="49"/>
      <c r="E1169" s="52"/>
      <c r="F1169" s="52"/>
      <c r="G1169" s="52"/>
      <c r="H1169" s="52"/>
      <c r="I1169" s="52"/>
    </row>
    <row r="1170" spans="1:9" s="53" customFormat="1">
      <c r="A1170" s="49"/>
      <c r="B1170" s="50"/>
      <c r="C1170" s="51"/>
      <c r="D1170" s="49"/>
      <c r="E1170" s="52"/>
      <c r="F1170" s="52"/>
      <c r="G1170" s="52"/>
      <c r="H1170" s="52"/>
      <c r="I1170" s="52"/>
    </row>
    <row r="1171" spans="1:9" s="53" customFormat="1">
      <c r="A1171" s="49"/>
      <c r="B1171" s="50"/>
      <c r="C1171" s="51"/>
      <c r="D1171" s="49"/>
      <c r="E1171" s="52"/>
      <c r="F1171" s="52"/>
      <c r="G1171" s="52"/>
      <c r="H1171" s="52"/>
      <c r="I1171" s="52"/>
    </row>
    <row r="1172" spans="1:9" s="53" customFormat="1">
      <c r="A1172" s="49"/>
      <c r="B1172" s="50"/>
      <c r="C1172" s="51"/>
      <c r="D1172" s="49"/>
      <c r="E1172" s="52"/>
      <c r="F1172" s="52"/>
      <c r="G1172" s="52"/>
      <c r="H1172" s="52"/>
      <c r="I1172" s="52"/>
    </row>
    <row r="1173" spans="1:9" s="53" customFormat="1">
      <c r="A1173" s="49"/>
      <c r="B1173" s="50"/>
      <c r="C1173" s="51"/>
      <c r="D1173" s="49"/>
      <c r="E1173" s="52"/>
      <c r="F1173" s="52"/>
      <c r="G1173" s="52"/>
      <c r="H1173" s="52"/>
      <c r="I1173" s="52"/>
    </row>
    <row r="1174" spans="1:9" s="53" customFormat="1">
      <c r="A1174" s="49"/>
      <c r="B1174" s="50"/>
      <c r="C1174" s="51"/>
      <c r="D1174" s="49"/>
      <c r="E1174" s="52"/>
      <c r="F1174" s="52"/>
      <c r="G1174" s="52"/>
      <c r="H1174" s="52"/>
      <c r="I1174" s="52"/>
    </row>
    <row r="1175" spans="1:9" s="53" customFormat="1">
      <c r="A1175" s="49"/>
      <c r="B1175" s="50"/>
      <c r="C1175" s="51"/>
      <c r="D1175" s="49"/>
      <c r="E1175" s="52"/>
      <c r="F1175" s="52"/>
      <c r="G1175" s="52"/>
      <c r="H1175" s="52"/>
      <c r="I1175" s="52"/>
    </row>
    <row r="1176" spans="1:9" s="53" customFormat="1">
      <c r="A1176" s="49"/>
      <c r="B1176" s="50"/>
      <c r="C1176" s="51"/>
      <c r="D1176" s="49"/>
      <c r="E1176" s="52"/>
      <c r="F1176" s="52"/>
      <c r="G1176" s="52"/>
      <c r="H1176" s="52"/>
      <c r="I1176" s="52"/>
    </row>
    <row r="1177" spans="1:9" s="53" customFormat="1">
      <c r="A1177" s="49"/>
      <c r="B1177" s="50"/>
      <c r="C1177" s="51"/>
      <c r="D1177" s="49"/>
      <c r="E1177" s="52"/>
      <c r="F1177" s="52"/>
      <c r="G1177" s="52"/>
      <c r="H1177" s="52"/>
      <c r="I1177" s="52"/>
    </row>
    <row r="1178" spans="1:9" s="53" customFormat="1">
      <c r="A1178" s="49"/>
      <c r="B1178" s="50"/>
      <c r="C1178" s="51"/>
      <c r="D1178" s="49"/>
      <c r="E1178" s="52"/>
      <c r="F1178" s="52"/>
      <c r="G1178" s="52"/>
      <c r="H1178" s="52"/>
      <c r="I1178" s="52"/>
    </row>
    <row r="1179" spans="1:9" s="53" customFormat="1">
      <c r="A1179" s="49"/>
      <c r="B1179" s="50"/>
      <c r="C1179" s="51"/>
      <c r="D1179" s="49"/>
      <c r="E1179" s="52"/>
      <c r="F1179" s="52"/>
      <c r="G1179" s="52"/>
      <c r="H1179" s="52"/>
      <c r="I1179" s="52"/>
    </row>
    <row r="1180" spans="1:9" s="53" customFormat="1">
      <c r="A1180" s="49"/>
      <c r="B1180" s="50"/>
      <c r="C1180" s="51"/>
      <c r="D1180" s="49"/>
      <c r="E1180" s="52"/>
      <c r="F1180" s="52"/>
      <c r="G1180" s="52"/>
      <c r="H1180" s="52"/>
      <c r="I1180" s="52"/>
    </row>
    <row r="1181" spans="1:9" s="53" customFormat="1">
      <c r="A1181" s="49"/>
      <c r="B1181" s="50"/>
      <c r="C1181" s="51"/>
      <c r="D1181" s="49"/>
      <c r="E1181" s="52"/>
      <c r="F1181" s="52"/>
      <c r="G1181" s="52"/>
      <c r="H1181" s="52"/>
      <c r="I1181" s="52"/>
    </row>
    <row r="1182" spans="1:9" s="53" customFormat="1">
      <c r="A1182" s="49"/>
      <c r="B1182" s="50"/>
      <c r="C1182" s="51"/>
      <c r="D1182" s="49"/>
      <c r="E1182" s="52"/>
      <c r="F1182" s="52"/>
      <c r="G1182" s="52"/>
      <c r="H1182" s="52"/>
      <c r="I1182" s="52"/>
    </row>
    <row r="1183" spans="1:9" s="53" customFormat="1">
      <c r="A1183" s="49"/>
      <c r="B1183" s="50"/>
      <c r="C1183" s="51"/>
      <c r="D1183" s="49"/>
      <c r="E1183" s="52"/>
      <c r="F1183" s="52"/>
      <c r="G1183" s="52"/>
      <c r="H1183" s="52"/>
      <c r="I1183" s="52"/>
    </row>
    <row r="1184" spans="1:9" s="53" customFormat="1">
      <c r="A1184" s="49"/>
      <c r="B1184" s="50"/>
      <c r="C1184" s="51"/>
      <c r="D1184" s="49"/>
      <c r="E1184" s="52"/>
      <c r="F1184" s="52"/>
      <c r="G1184" s="52"/>
      <c r="H1184" s="52"/>
      <c r="I1184" s="52"/>
    </row>
    <row r="1185" spans="1:9" s="53" customFormat="1">
      <c r="A1185" s="49"/>
      <c r="B1185" s="50"/>
      <c r="C1185" s="51"/>
      <c r="D1185" s="49"/>
      <c r="E1185" s="52"/>
      <c r="F1185" s="52"/>
      <c r="G1185" s="52"/>
      <c r="H1185" s="52"/>
      <c r="I1185" s="52"/>
    </row>
    <row r="1186" spans="1:9" s="53" customFormat="1">
      <c r="A1186" s="49"/>
      <c r="B1186" s="50"/>
      <c r="C1186" s="51"/>
      <c r="D1186" s="49"/>
      <c r="E1186" s="52"/>
      <c r="F1186" s="52"/>
      <c r="G1186" s="52"/>
      <c r="H1186" s="52"/>
      <c r="I1186" s="52"/>
    </row>
    <row r="1187" spans="1:9" s="53" customFormat="1">
      <c r="A1187" s="49"/>
      <c r="B1187" s="50"/>
      <c r="C1187" s="51"/>
      <c r="D1187" s="49"/>
      <c r="E1187" s="52"/>
      <c r="F1187" s="52"/>
      <c r="G1187" s="52"/>
      <c r="H1187" s="52"/>
      <c r="I1187" s="52"/>
    </row>
    <row r="1188" spans="1:9" s="53" customFormat="1">
      <c r="A1188" s="49"/>
      <c r="B1188" s="50"/>
      <c r="C1188" s="51"/>
      <c r="D1188" s="49"/>
      <c r="E1188" s="52"/>
      <c r="F1188" s="52"/>
      <c r="G1188" s="52"/>
      <c r="H1188" s="52"/>
      <c r="I1188" s="52"/>
    </row>
    <row r="1189" spans="1:9" s="53" customFormat="1">
      <c r="A1189" s="49"/>
      <c r="B1189" s="50"/>
      <c r="C1189" s="51"/>
      <c r="D1189" s="49"/>
      <c r="E1189" s="52"/>
      <c r="F1189" s="52"/>
      <c r="G1189" s="52"/>
      <c r="H1189" s="52"/>
      <c r="I1189" s="52"/>
    </row>
    <row r="1190" spans="1:9" s="53" customFormat="1">
      <c r="A1190" s="49"/>
      <c r="B1190" s="50"/>
      <c r="C1190" s="51"/>
      <c r="D1190" s="49"/>
      <c r="E1190" s="52"/>
      <c r="F1190" s="52"/>
      <c r="G1190" s="52"/>
      <c r="H1190" s="52"/>
      <c r="I1190" s="52"/>
    </row>
    <row r="1191" spans="1:9" s="53" customFormat="1">
      <c r="A1191" s="49"/>
      <c r="B1191" s="50"/>
      <c r="C1191" s="51"/>
      <c r="D1191" s="49"/>
      <c r="E1191" s="52"/>
      <c r="F1191" s="52"/>
      <c r="G1191" s="52"/>
      <c r="H1191" s="52"/>
      <c r="I1191" s="52"/>
    </row>
    <row r="1192" spans="1:9" s="53" customFormat="1">
      <c r="A1192" s="49"/>
      <c r="B1192" s="50"/>
      <c r="C1192" s="51"/>
      <c r="D1192" s="49"/>
      <c r="E1192" s="52"/>
      <c r="F1192" s="52"/>
      <c r="G1192" s="52"/>
      <c r="H1192" s="52"/>
      <c r="I1192" s="52"/>
    </row>
    <row r="1193" spans="1:9" s="53" customFormat="1">
      <c r="A1193" s="49"/>
      <c r="B1193" s="50"/>
      <c r="C1193" s="51"/>
      <c r="D1193" s="49"/>
      <c r="E1193" s="52"/>
      <c r="F1193" s="52"/>
      <c r="G1193" s="52"/>
      <c r="H1193" s="52"/>
      <c r="I1193" s="52"/>
    </row>
    <row r="1194" spans="1:9" s="53" customFormat="1">
      <c r="A1194" s="49"/>
      <c r="B1194" s="50"/>
      <c r="C1194" s="51"/>
      <c r="D1194" s="49"/>
      <c r="E1194" s="52"/>
      <c r="F1194" s="52"/>
      <c r="G1194" s="52"/>
      <c r="H1194" s="52"/>
      <c r="I1194" s="52"/>
    </row>
    <row r="1195" spans="1:9" s="53" customFormat="1">
      <c r="A1195" s="49"/>
      <c r="B1195" s="50"/>
      <c r="C1195" s="51"/>
      <c r="D1195" s="49"/>
      <c r="E1195" s="52"/>
      <c r="F1195" s="52"/>
      <c r="G1195" s="52"/>
      <c r="H1195" s="52"/>
      <c r="I1195" s="52"/>
    </row>
    <row r="1196" spans="1:9" s="53" customFormat="1">
      <c r="A1196" s="49"/>
      <c r="B1196" s="50"/>
      <c r="C1196" s="51"/>
      <c r="D1196" s="49"/>
      <c r="E1196" s="52"/>
      <c r="F1196" s="52"/>
      <c r="G1196" s="52"/>
      <c r="H1196" s="52"/>
      <c r="I1196" s="52"/>
    </row>
    <row r="1197" spans="1:9" s="53" customFormat="1">
      <c r="A1197" s="49"/>
      <c r="B1197" s="50"/>
      <c r="C1197" s="51"/>
      <c r="D1197" s="49"/>
      <c r="E1197" s="52"/>
      <c r="F1197" s="52"/>
      <c r="G1197" s="52"/>
      <c r="H1197" s="52"/>
      <c r="I1197" s="52"/>
    </row>
    <row r="1198" spans="1:9" s="53" customFormat="1">
      <c r="A1198" s="49"/>
      <c r="B1198" s="50"/>
      <c r="C1198" s="51"/>
      <c r="D1198" s="49"/>
      <c r="E1198" s="52"/>
      <c r="F1198" s="52"/>
      <c r="G1198" s="52"/>
      <c r="H1198" s="52"/>
      <c r="I1198" s="52"/>
    </row>
    <row r="1199" spans="1:9" s="53" customFormat="1">
      <c r="A1199" s="49"/>
      <c r="B1199" s="50"/>
      <c r="C1199" s="51"/>
      <c r="D1199" s="49"/>
      <c r="E1199" s="52"/>
      <c r="F1199" s="52"/>
      <c r="G1199" s="52"/>
      <c r="H1199" s="52"/>
      <c r="I1199" s="52"/>
    </row>
    <row r="1200" spans="1:9" s="53" customFormat="1">
      <c r="A1200" s="49"/>
      <c r="B1200" s="50"/>
      <c r="C1200" s="51"/>
      <c r="D1200" s="49"/>
      <c r="E1200" s="52"/>
      <c r="F1200" s="52"/>
      <c r="G1200" s="52"/>
      <c r="H1200" s="52"/>
      <c r="I1200" s="52"/>
    </row>
    <row r="1201" spans="1:9" s="53" customFormat="1">
      <c r="A1201" s="49"/>
      <c r="B1201" s="50"/>
      <c r="C1201" s="51"/>
      <c r="D1201" s="49"/>
      <c r="E1201" s="52"/>
      <c r="F1201" s="52"/>
      <c r="G1201" s="52"/>
      <c r="H1201" s="52"/>
      <c r="I1201" s="52"/>
    </row>
    <row r="1202" spans="1:9" s="53" customFormat="1">
      <c r="A1202" s="49"/>
      <c r="B1202" s="50"/>
      <c r="C1202" s="51"/>
      <c r="D1202" s="49"/>
      <c r="E1202" s="52"/>
      <c r="F1202" s="52"/>
      <c r="G1202" s="52"/>
      <c r="H1202" s="52"/>
      <c r="I1202" s="52"/>
    </row>
    <row r="1203" spans="1:9" s="53" customFormat="1">
      <c r="A1203" s="49"/>
      <c r="B1203" s="50"/>
      <c r="C1203" s="51"/>
      <c r="D1203" s="49"/>
      <c r="E1203" s="52"/>
      <c r="F1203" s="52"/>
      <c r="G1203" s="52"/>
      <c r="H1203" s="52"/>
      <c r="I1203" s="52"/>
    </row>
    <row r="1204" spans="1:9" s="53" customFormat="1">
      <c r="A1204" s="49"/>
      <c r="B1204" s="50"/>
      <c r="C1204" s="51"/>
      <c r="D1204" s="49"/>
      <c r="E1204" s="52"/>
      <c r="F1204" s="52"/>
      <c r="G1204" s="52"/>
      <c r="H1204" s="52"/>
      <c r="I1204" s="52"/>
    </row>
    <row r="1205" spans="1:9" s="53" customFormat="1">
      <c r="A1205" s="49"/>
      <c r="B1205" s="50"/>
      <c r="C1205" s="51"/>
      <c r="D1205" s="49"/>
      <c r="E1205" s="52"/>
      <c r="F1205" s="52"/>
      <c r="G1205" s="52"/>
      <c r="H1205" s="52"/>
      <c r="I1205" s="52"/>
    </row>
    <row r="1206" spans="1:9" s="53" customFormat="1">
      <c r="A1206" s="49"/>
      <c r="B1206" s="50"/>
      <c r="C1206" s="51"/>
      <c r="D1206" s="49"/>
      <c r="E1206" s="52"/>
      <c r="F1206" s="52"/>
      <c r="G1206" s="52"/>
      <c r="H1206" s="52"/>
      <c r="I1206" s="52"/>
    </row>
    <row r="1207" spans="1:9" s="53" customFormat="1">
      <c r="A1207" s="49"/>
      <c r="B1207" s="50"/>
      <c r="C1207" s="51"/>
      <c r="D1207" s="49"/>
      <c r="E1207" s="52"/>
      <c r="F1207" s="52"/>
      <c r="G1207" s="52"/>
      <c r="H1207" s="52"/>
      <c r="I1207" s="52"/>
    </row>
    <row r="1208" spans="1:9" s="53" customFormat="1">
      <c r="A1208" s="49"/>
      <c r="B1208" s="50"/>
      <c r="C1208" s="51"/>
      <c r="D1208" s="49"/>
      <c r="E1208" s="52"/>
      <c r="F1208" s="52"/>
      <c r="G1208" s="52"/>
      <c r="H1208" s="52"/>
      <c r="I1208" s="52"/>
    </row>
    <row r="1209" spans="1:9" s="53" customFormat="1">
      <c r="A1209" s="49"/>
      <c r="B1209" s="50"/>
      <c r="C1209" s="51"/>
      <c r="D1209" s="49"/>
      <c r="E1209" s="52"/>
      <c r="F1209" s="52"/>
      <c r="G1209" s="52"/>
      <c r="H1209" s="52"/>
      <c r="I1209" s="52"/>
    </row>
    <row r="1210" spans="1:9" s="53" customFormat="1">
      <c r="A1210" s="49"/>
      <c r="B1210" s="50"/>
      <c r="C1210" s="51"/>
      <c r="D1210" s="49"/>
      <c r="E1210" s="52"/>
      <c r="F1210" s="52"/>
      <c r="G1210" s="52"/>
      <c r="H1210" s="52"/>
      <c r="I1210" s="52"/>
    </row>
    <row r="1211" spans="1:9" s="53" customFormat="1">
      <c r="A1211" s="49"/>
      <c r="B1211" s="50"/>
      <c r="C1211" s="51"/>
      <c r="D1211" s="49"/>
      <c r="E1211" s="52"/>
      <c r="F1211" s="52"/>
      <c r="G1211" s="52"/>
      <c r="H1211" s="52"/>
      <c r="I1211" s="52"/>
    </row>
    <row r="1212" spans="1:9" s="53" customFormat="1">
      <c r="A1212" s="49"/>
      <c r="B1212" s="50"/>
      <c r="C1212" s="51"/>
      <c r="D1212" s="49"/>
      <c r="E1212" s="52"/>
      <c r="F1212" s="52"/>
      <c r="G1212" s="52"/>
      <c r="H1212" s="52"/>
      <c r="I1212" s="52"/>
    </row>
    <row r="1213" spans="1:9" s="53" customFormat="1">
      <c r="A1213" s="49"/>
      <c r="B1213" s="50"/>
      <c r="C1213" s="51"/>
      <c r="D1213" s="49"/>
      <c r="E1213" s="52"/>
      <c r="F1213" s="52"/>
      <c r="G1213" s="52"/>
      <c r="H1213" s="52"/>
      <c r="I1213" s="52"/>
    </row>
    <row r="1214" spans="1:9" s="53" customFormat="1">
      <c r="A1214" s="49"/>
      <c r="B1214" s="50"/>
      <c r="C1214" s="51"/>
      <c r="D1214" s="49"/>
      <c r="E1214" s="52"/>
      <c r="F1214" s="52"/>
      <c r="G1214" s="52"/>
      <c r="H1214" s="52"/>
      <c r="I1214" s="52"/>
    </row>
    <row r="1215" spans="1:9" s="53" customFormat="1">
      <c r="A1215" s="49"/>
      <c r="B1215" s="50"/>
      <c r="C1215" s="51"/>
      <c r="D1215" s="49"/>
      <c r="E1215" s="52"/>
      <c r="F1215" s="52"/>
      <c r="G1215" s="52"/>
      <c r="H1215" s="52"/>
      <c r="I1215" s="52"/>
    </row>
    <row r="1216" spans="1:9" s="53" customFormat="1">
      <c r="A1216" s="49"/>
      <c r="B1216" s="50"/>
      <c r="C1216" s="51"/>
      <c r="D1216" s="49"/>
      <c r="E1216" s="52"/>
      <c r="F1216" s="52"/>
      <c r="G1216" s="52"/>
      <c r="H1216" s="52"/>
      <c r="I1216" s="52"/>
    </row>
    <row r="1217" spans="1:9" s="53" customFormat="1">
      <c r="A1217" s="49"/>
      <c r="B1217" s="50"/>
      <c r="C1217" s="51"/>
      <c r="D1217" s="49"/>
      <c r="E1217" s="52"/>
      <c r="F1217" s="52"/>
      <c r="G1217" s="52"/>
      <c r="H1217" s="52"/>
      <c r="I1217" s="52"/>
    </row>
    <row r="1218" spans="1:9" s="53" customFormat="1">
      <c r="A1218" s="49"/>
      <c r="B1218" s="50"/>
      <c r="C1218" s="51"/>
      <c r="D1218" s="49"/>
      <c r="E1218" s="52"/>
      <c r="F1218" s="52"/>
      <c r="G1218" s="52"/>
      <c r="H1218" s="52"/>
      <c r="I1218" s="52"/>
    </row>
    <row r="1219" spans="1:9" s="53" customFormat="1">
      <c r="A1219" s="49"/>
      <c r="B1219" s="50"/>
      <c r="C1219" s="51"/>
      <c r="D1219" s="49"/>
      <c r="E1219" s="52"/>
      <c r="F1219" s="52"/>
      <c r="G1219" s="52"/>
      <c r="H1219" s="52"/>
      <c r="I1219" s="52"/>
    </row>
    <row r="1220" spans="1:9" s="53" customFormat="1">
      <c r="A1220" s="49"/>
      <c r="B1220" s="50"/>
      <c r="C1220" s="51"/>
      <c r="D1220" s="49"/>
      <c r="E1220" s="52"/>
      <c r="F1220" s="52"/>
      <c r="G1220" s="52"/>
      <c r="H1220" s="52"/>
      <c r="I1220" s="52"/>
    </row>
    <row r="1221" spans="1:9" s="53" customFormat="1">
      <c r="A1221" s="49"/>
      <c r="B1221" s="50"/>
      <c r="C1221" s="51"/>
      <c r="D1221" s="49"/>
      <c r="E1221" s="52"/>
      <c r="F1221" s="52"/>
      <c r="G1221" s="52"/>
      <c r="H1221" s="52"/>
      <c r="I1221" s="52"/>
    </row>
    <row r="1222" spans="1:9" s="53" customFormat="1">
      <c r="A1222" s="49"/>
      <c r="B1222" s="50"/>
      <c r="C1222" s="51"/>
      <c r="D1222" s="49"/>
      <c r="E1222" s="52"/>
      <c r="F1222" s="52"/>
      <c r="G1222" s="52"/>
      <c r="H1222" s="52"/>
      <c r="I1222" s="52"/>
    </row>
    <row r="1223" spans="1:9" s="53" customFormat="1">
      <c r="A1223" s="49"/>
      <c r="B1223" s="50"/>
      <c r="C1223" s="51"/>
      <c r="D1223" s="49"/>
      <c r="E1223" s="52"/>
      <c r="F1223" s="52"/>
      <c r="G1223" s="52"/>
      <c r="H1223" s="52"/>
      <c r="I1223" s="52"/>
    </row>
    <row r="1224" spans="1:9" s="53" customFormat="1">
      <c r="A1224" s="49"/>
      <c r="B1224" s="50"/>
      <c r="C1224" s="51"/>
      <c r="D1224" s="49"/>
      <c r="E1224" s="52"/>
      <c r="F1224" s="52"/>
      <c r="G1224" s="52"/>
      <c r="H1224" s="52"/>
      <c r="I1224" s="52"/>
    </row>
    <row r="1225" spans="1:9" s="53" customFormat="1">
      <c r="A1225" s="49"/>
      <c r="B1225" s="50"/>
      <c r="C1225" s="51"/>
      <c r="D1225" s="49"/>
      <c r="E1225" s="52"/>
      <c r="F1225" s="52"/>
      <c r="G1225" s="52"/>
      <c r="H1225" s="52"/>
      <c r="I1225" s="52"/>
    </row>
    <row r="1226" spans="1:9" s="53" customFormat="1">
      <c r="A1226" s="49"/>
      <c r="B1226" s="50"/>
      <c r="C1226" s="51"/>
      <c r="D1226" s="49"/>
      <c r="E1226" s="52"/>
      <c r="F1226" s="52"/>
      <c r="G1226" s="52"/>
      <c r="H1226" s="52"/>
      <c r="I1226" s="52"/>
    </row>
    <row r="1227" spans="1:9" s="53" customFormat="1">
      <c r="A1227" s="49"/>
      <c r="B1227" s="50"/>
      <c r="C1227" s="51"/>
      <c r="D1227" s="49"/>
      <c r="E1227" s="52"/>
      <c r="F1227" s="52"/>
      <c r="G1227" s="52"/>
      <c r="H1227" s="52"/>
      <c r="I1227" s="52"/>
    </row>
    <row r="1228" spans="1:9" s="53" customFormat="1">
      <c r="A1228" s="49"/>
      <c r="B1228" s="50"/>
      <c r="C1228" s="51"/>
      <c r="D1228" s="49"/>
      <c r="E1228" s="52"/>
      <c r="F1228" s="52"/>
      <c r="G1228" s="52"/>
      <c r="H1228" s="52"/>
      <c r="I1228" s="52"/>
    </row>
    <row r="1229" spans="1:9" s="53" customFormat="1">
      <c r="A1229" s="49"/>
      <c r="B1229" s="50"/>
      <c r="C1229" s="51"/>
      <c r="D1229" s="49"/>
      <c r="E1229" s="52"/>
      <c r="F1229" s="52"/>
      <c r="G1229" s="52"/>
      <c r="H1229" s="52"/>
      <c r="I1229" s="52"/>
    </row>
    <row r="1230" spans="1:9" s="53" customFormat="1">
      <c r="A1230" s="49"/>
      <c r="B1230" s="50"/>
      <c r="C1230" s="51"/>
      <c r="D1230" s="49"/>
      <c r="E1230" s="52"/>
      <c r="F1230" s="52"/>
      <c r="G1230" s="52"/>
      <c r="H1230" s="52"/>
      <c r="I1230" s="52"/>
    </row>
    <row r="1231" spans="1:9" s="53" customFormat="1">
      <c r="A1231" s="49"/>
      <c r="B1231" s="50"/>
      <c r="C1231" s="51"/>
      <c r="D1231" s="49"/>
      <c r="E1231" s="52"/>
      <c r="F1231" s="52"/>
      <c r="G1231" s="52"/>
      <c r="H1231" s="52"/>
      <c r="I1231" s="52"/>
    </row>
    <row r="1232" spans="1:9" s="53" customFormat="1">
      <c r="A1232" s="49"/>
      <c r="B1232" s="50"/>
      <c r="C1232" s="51"/>
      <c r="D1232" s="49"/>
      <c r="E1232" s="52"/>
      <c r="F1232" s="52"/>
      <c r="G1232" s="52"/>
      <c r="H1232" s="52"/>
      <c r="I1232" s="52"/>
    </row>
    <row r="1233" spans="1:9" s="53" customFormat="1">
      <c r="A1233" s="49"/>
      <c r="B1233" s="50"/>
      <c r="C1233" s="51"/>
      <c r="D1233" s="49"/>
      <c r="E1233" s="52"/>
      <c r="F1233" s="52"/>
      <c r="G1233" s="52"/>
      <c r="H1233" s="52"/>
      <c r="I1233" s="52"/>
    </row>
    <row r="1234" spans="1:9" s="53" customFormat="1">
      <c r="A1234" s="49"/>
      <c r="B1234" s="50"/>
      <c r="C1234" s="51"/>
      <c r="D1234" s="49"/>
      <c r="E1234" s="52"/>
      <c r="F1234" s="52"/>
      <c r="G1234" s="52"/>
      <c r="H1234" s="52"/>
      <c r="I1234" s="52"/>
    </row>
    <row r="1235" spans="1:9" s="53" customFormat="1">
      <c r="A1235" s="49"/>
      <c r="B1235" s="50"/>
      <c r="C1235" s="51"/>
      <c r="D1235" s="49"/>
      <c r="E1235" s="52"/>
      <c r="F1235" s="52"/>
      <c r="G1235" s="52"/>
      <c r="H1235" s="52"/>
      <c r="I1235" s="52"/>
    </row>
    <row r="1236" spans="1:9" s="53" customFormat="1">
      <c r="A1236" s="49"/>
      <c r="B1236" s="50"/>
      <c r="C1236" s="51"/>
      <c r="D1236" s="49"/>
      <c r="E1236" s="52"/>
      <c r="F1236" s="52"/>
      <c r="G1236" s="52"/>
      <c r="H1236" s="52"/>
      <c r="I1236" s="52"/>
    </row>
    <row r="1237" spans="1:9" s="53" customFormat="1">
      <c r="A1237" s="49"/>
      <c r="B1237" s="50"/>
      <c r="C1237" s="51"/>
      <c r="D1237" s="49"/>
      <c r="E1237" s="52"/>
      <c r="F1237" s="52"/>
      <c r="G1237" s="52"/>
      <c r="H1237" s="52"/>
      <c r="I1237" s="52"/>
    </row>
    <row r="1238" spans="1:9" s="53" customFormat="1">
      <c r="A1238" s="49"/>
      <c r="B1238" s="50"/>
      <c r="C1238" s="51"/>
      <c r="D1238" s="49"/>
      <c r="E1238" s="52"/>
      <c r="F1238" s="52"/>
      <c r="G1238" s="52"/>
      <c r="H1238" s="52"/>
      <c r="I1238" s="52"/>
    </row>
    <row r="1239" spans="1:9" s="53" customFormat="1">
      <c r="A1239" s="49"/>
      <c r="B1239" s="50"/>
      <c r="C1239" s="51"/>
      <c r="D1239" s="49"/>
      <c r="E1239" s="52"/>
      <c r="F1239" s="52"/>
      <c r="G1239" s="52"/>
      <c r="H1239" s="52"/>
      <c r="I1239" s="52"/>
    </row>
    <row r="1240" spans="1:9" s="53" customFormat="1">
      <c r="A1240" s="49"/>
      <c r="B1240" s="50"/>
      <c r="C1240" s="51"/>
      <c r="D1240" s="49"/>
      <c r="E1240" s="52"/>
      <c r="F1240" s="52"/>
      <c r="G1240" s="52"/>
      <c r="H1240" s="52"/>
      <c r="I1240" s="52"/>
    </row>
    <row r="1241" spans="1:9" s="53" customFormat="1">
      <c r="A1241" s="49"/>
      <c r="B1241" s="50"/>
      <c r="C1241" s="51"/>
      <c r="D1241" s="49"/>
      <c r="E1241" s="52"/>
      <c r="F1241" s="52"/>
      <c r="G1241" s="52"/>
      <c r="H1241" s="52"/>
      <c r="I1241" s="52"/>
    </row>
    <row r="1242" spans="1:9" s="53" customFormat="1">
      <c r="A1242" s="49"/>
      <c r="B1242" s="50"/>
      <c r="C1242" s="51"/>
      <c r="D1242" s="49"/>
      <c r="E1242" s="52"/>
      <c r="F1242" s="52"/>
      <c r="G1242" s="52"/>
      <c r="H1242" s="52"/>
      <c r="I1242" s="52"/>
    </row>
    <row r="1243" spans="1:9" s="53" customFormat="1">
      <c r="A1243" s="49"/>
      <c r="B1243" s="50"/>
      <c r="C1243" s="51"/>
      <c r="D1243" s="49"/>
      <c r="E1243" s="52"/>
      <c r="F1243" s="52"/>
      <c r="G1243" s="52"/>
      <c r="H1243" s="52"/>
      <c r="I1243" s="52"/>
    </row>
    <row r="1244" spans="1:9" s="53" customFormat="1">
      <c r="A1244" s="49"/>
      <c r="B1244" s="50"/>
      <c r="C1244" s="51"/>
      <c r="D1244" s="49"/>
      <c r="E1244" s="52"/>
      <c r="F1244" s="52"/>
      <c r="G1244" s="52"/>
      <c r="H1244" s="52"/>
      <c r="I1244" s="52"/>
    </row>
    <row r="1245" spans="1:9" s="53" customFormat="1">
      <c r="A1245" s="49"/>
      <c r="B1245" s="50"/>
      <c r="C1245" s="51"/>
      <c r="D1245" s="49"/>
      <c r="E1245" s="52"/>
      <c r="F1245" s="52"/>
      <c r="G1245" s="52"/>
      <c r="H1245" s="52"/>
      <c r="I1245" s="52"/>
    </row>
    <row r="1246" spans="1:9" s="53" customFormat="1">
      <c r="A1246" s="49"/>
      <c r="B1246" s="50"/>
      <c r="C1246" s="51"/>
      <c r="D1246" s="49"/>
      <c r="E1246" s="52"/>
      <c r="F1246" s="52"/>
      <c r="G1246" s="52"/>
      <c r="H1246" s="52"/>
      <c r="I1246" s="52"/>
    </row>
    <row r="1247" spans="1:9" s="53" customFormat="1">
      <c r="A1247" s="49"/>
      <c r="B1247" s="50"/>
      <c r="C1247" s="51"/>
      <c r="D1247" s="49"/>
      <c r="E1247" s="52"/>
      <c r="F1247" s="52"/>
      <c r="G1247" s="52"/>
      <c r="H1247" s="52"/>
      <c r="I1247" s="52"/>
    </row>
    <row r="1248" spans="1:9" s="53" customFormat="1">
      <c r="A1248" s="49"/>
      <c r="B1248" s="50"/>
      <c r="C1248" s="51"/>
      <c r="D1248" s="49"/>
      <c r="E1248" s="52"/>
      <c r="F1248" s="52"/>
      <c r="G1248" s="52"/>
      <c r="H1248" s="52"/>
      <c r="I1248" s="52"/>
    </row>
    <row r="1249" spans="1:9" s="53" customFormat="1">
      <c r="A1249" s="49"/>
      <c r="B1249" s="50"/>
      <c r="C1249" s="51"/>
      <c r="D1249" s="49"/>
      <c r="E1249" s="52"/>
      <c r="F1249" s="52"/>
      <c r="G1249" s="52"/>
      <c r="H1249" s="52"/>
      <c r="I1249" s="52"/>
    </row>
    <row r="1250" spans="1:9" s="53" customFormat="1">
      <c r="A1250" s="49"/>
      <c r="B1250" s="50"/>
      <c r="C1250" s="51"/>
      <c r="D1250" s="49"/>
      <c r="E1250" s="52"/>
      <c r="F1250" s="52"/>
      <c r="G1250" s="52"/>
      <c r="H1250" s="52"/>
      <c r="I1250" s="52"/>
    </row>
    <row r="1251" spans="1:9" s="53" customFormat="1">
      <c r="A1251" s="49"/>
      <c r="B1251" s="50"/>
      <c r="C1251" s="51"/>
      <c r="D1251" s="49"/>
      <c r="E1251" s="52"/>
      <c r="F1251" s="52"/>
      <c r="G1251" s="52"/>
      <c r="H1251" s="52"/>
      <c r="I1251" s="52"/>
    </row>
    <row r="1252" spans="1:9" s="53" customFormat="1">
      <c r="A1252" s="49"/>
      <c r="B1252" s="50"/>
      <c r="C1252" s="51"/>
      <c r="D1252" s="49"/>
      <c r="E1252" s="52"/>
      <c r="F1252" s="52"/>
      <c r="G1252" s="52"/>
      <c r="H1252" s="52"/>
      <c r="I1252" s="52"/>
    </row>
    <row r="1253" spans="1:9" s="53" customFormat="1">
      <c r="A1253" s="49"/>
      <c r="B1253" s="50"/>
      <c r="C1253" s="51"/>
      <c r="D1253" s="49"/>
      <c r="E1253" s="52"/>
      <c r="F1253" s="52"/>
      <c r="G1253" s="52"/>
      <c r="H1253" s="52"/>
      <c r="I1253" s="52"/>
    </row>
    <row r="1254" spans="1:9" s="53" customFormat="1">
      <c r="A1254" s="49"/>
      <c r="B1254" s="50"/>
      <c r="C1254" s="51"/>
      <c r="D1254" s="49"/>
      <c r="E1254" s="52"/>
      <c r="F1254" s="52"/>
      <c r="G1254" s="52"/>
      <c r="H1254" s="52"/>
      <c r="I1254" s="52"/>
    </row>
    <row r="1255" spans="1:9" s="53" customFormat="1">
      <c r="A1255" s="49"/>
      <c r="B1255" s="50"/>
      <c r="C1255" s="51"/>
      <c r="D1255" s="49"/>
      <c r="E1255" s="52"/>
      <c r="F1255" s="52"/>
      <c r="G1255" s="52"/>
      <c r="H1255" s="52"/>
      <c r="I1255" s="52"/>
    </row>
    <row r="1256" spans="1:9" s="53" customFormat="1">
      <c r="A1256" s="49"/>
      <c r="B1256" s="50"/>
      <c r="C1256" s="51"/>
      <c r="D1256" s="49"/>
      <c r="E1256" s="52"/>
      <c r="F1256" s="52"/>
      <c r="G1256" s="52"/>
      <c r="H1256" s="52"/>
      <c r="I1256" s="52"/>
    </row>
    <row r="1257" spans="1:9" s="53" customFormat="1">
      <c r="A1257" s="49"/>
      <c r="B1257" s="50"/>
      <c r="C1257" s="51"/>
      <c r="D1257" s="49"/>
      <c r="E1257" s="52"/>
      <c r="F1257" s="52"/>
      <c r="G1257" s="52"/>
      <c r="H1257" s="52"/>
      <c r="I1257" s="52"/>
    </row>
    <row r="1258" spans="1:9" s="53" customFormat="1">
      <c r="A1258" s="49"/>
      <c r="B1258" s="50"/>
      <c r="C1258" s="51"/>
      <c r="D1258" s="49"/>
      <c r="E1258" s="52"/>
      <c r="F1258" s="52"/>
      <c r="G1258" s="52"/>
      <c r="H1258" s="52"/>
      <c r="I1258" s="52"/>
    </row>
    <row r="1259" spans="1:9" s="53" customFormat="1">
      <c r="A1259" s="49"/>
      <c r="B1259" s="50"/>
      <c r="C1259" s="51"/>
      <c r="D1259" s="49"/>
      <c r="E1259" s="52"/>
      <c r="F1259" s="52"/>
      <c r="G1259" s="52"/>
      <c r="H1259" s="52"/>
      <c r="I1259" s="52"/>
    </row>
    <row r="1260" spans="1:9" s="53" customFormat="1">
      <c r="A1260" s="49"/>
      <c r="B1260" s="50"/>
      <c r="C1260" s="51"/>
      <c r="D1260" s="49"/>
      <c r="E1260" s="52"/>
      <c r="F1260" s="52"/>
      <c r="G1260" s="52"/>
      <c r="H1260" s="52"/>
      <c r="I1260" s="52"/>
    </row>
    <row r="1261" spans="1:9" s="53" customFormat="1">
      <c r="A1261" s="49"/>
      <c r="B1261" s="50"/>
      <c r="C1261" s="51"/>
      <c r="D1261" s="49"/>
      <c r="E1261" s="52"/>
      <c r="F1261" s="52"/>
      <c r="G1261" s="52"/>
      <c r="H1261" s="52"/>
      <c r="I1261" s="52"/>
    </row>
    <row r="1262" spans="1:9" s="53" customFormat="1">
      <c r="A1262" s="49"/>
      <c r="B1262" s="50"/>
      <c r="C1262" s="51"/>
      <c r="D1262" s="49"/>
      <c r="E1262" s="52"/>
      <c r="F1262" s="52"/>
      <c r="G1262" s="52"/>
      <c r="H1262" s="52"/>
      <c r="I1262" s="52"/>
    </row>
    <row r="1263" spans="1:9" s="53" customFormat="1">
      <c r="A1263" s="49"/>
      <c r="B1263" s="50"/>
      <c r="C1263" s="51"/>
      <c r="D1263" s="49"/>
      <c r="E1263" s="52"/>
      <c r="F1263" s="52"/>
      <c r="G1263" s="52"/>
      <c r="H1263" s="52"/>
      <c r="I1263" s="52"/>
    </row>
    <row r="1264" spans="1:9" s="53" customFormat="1">
      <c r="A1264" s="49"/>
      <c r="B1264" s="50"/>
      <c r="C1264" s="51"/>
      <c r="D1264" s="49"/>
      <c r="E1264" s="52"/>
      <c r="F1264" s="52"/>
      <c r="G1264" s="52"/>
      <c r="H1264" s="52"/>
      <c r="I1264" s="52"/>
    </row>
    <row r="1265" spans="1:9" s="53" customFormat="1">
      <c r="A1265" s="49"/>
      <c r="B1265" s="50"/>
      <c r="C1265" s="51"/>
      <c r="D1265" s="49"/>
      <c r="E1265" s="52"/>
      <c r="F1265" s="52"/>
      <c r="G1265" s="52"/>
      <c r="H1265" s="52"/>
      <c r="I1265" s="52"/>
    </row>
    <row r="1266" spans="1:9" s="53" customFormat="1">
      <c r="A1266" s="49"/>
      <c r="B1266" s="50"/>
      <c r="C1266" s="51"/>
      <c r="D1266" s="49"/>
      <c r="E1266" s="52"/>
      <c r="F1266" s="52"/>
      <c r="G1266" s="52"/>
      <c r="H1266" s="52"/>
      <c r="I1266" s="52"/>
    </row>
    <row r="1267" spans="1:9" s="53" customFormat="1">
      <c r="A1267" s="49"/>
      <c r="B1267" s="50"/>
      <c r="C1267" s="51"/>
      <c r="D1267" s="49"/>
      <c r="E1267" s="52"/>
      <c r="F1267" s="52"/>
      <c r="G1267" s="52"/>
      <c r="H1267" s="52"/>
      <c r="I1267" s="52"/>
    </row>
    <row r="1268" spans="1:9" s="53" customFormat="1">
      <c r="A1268" s="49"/>
      <c r="B1268" s="50"/>
      <c r="C1268" s="51"/>
      <c r="D1268" s="49"/>
      <c r="E1268" s="52"/>
      <c r="F1268" s="52"/>
      <c r="G1268" s="52"/>
      <c r="H1268" s="52"/>
      <c r="I1268" s="52"/>
    </row>
    <row r="1269" spans="1:9" s="53" customFormat="1">
      <c r="A1269" s="49"/>
      <c r="B1269" s="50"/>
      <c r="C1269" s="51"/>
      <c r="D1269" s="49"/>
      <c r="E1269" s="52"/>
      <c r="F1269" s="52"/>
      <c r="G1269" s="52"/>
      <c r="H1269" s="52"/>
      <c r="I1269" s="52"/>
    </row>
    <row r="1270" spans="1:9" s="53" customFormat="1">
      <c r="A1270" s="49"/>
      <c r="B1270" s="50"/>
      <c r="C1270" s="51"/>
      <c r="D1270" s="49"/>
      <c r="E1270" s="52"/>
      <c r="F1270" s="52"/>
      <c r="G1270" s="52"/>
      <c r="H1270" s="52"/>
      <c r="I1270" s="52"/>
    </row>
    <row r="1271" spans="1:9" s="53" customFormat="1">
      <c r="A1271" s="49"/>
      <c r="B1271" s="50"/>
      <c r="C1271" s="51"/>
      <c r="D1271" s="49"/>
      <c r="E1271" s="52"/>
      <c r="F1271" s="52"/>
      <c r="G1271" s="52"/>
      <c r="H1271" s="52"/>
      <c r="I1271" s="52"/>
    </row>
    <row r="1272" spans="1:9" s="53" customFormat="1">
      <c r="A1272" s="49"/>
      <c r="B1272" s="50"/>
      <c r="C1272" s="51"/>
      <c r="D1272" s="49"/>
      <c r="E1272" s="52"/>
      <c r="F1272" s="52"/>
      <c r="G1272" s="52"/>
      <c r="H1272" s="52"/>
      <c r="I1272" s="52"/>
    </row>
    <row r="1273" spans="1:9" s="53" customFormat="1">
      <c r="A1273" s="49"/>
      <c r="B1273" s="50"/>
      <c r="C1273" s="51"/>
      <c r="D1273" s="49"/>
      <c r="E1273" s="52"/>
      <c r="F1273" s="52"/>
      <c r="G1273" s="52"/>
      <c r="H1273" s="52"/>
      <c r="I1273" s="52"/>
    </row>
    <row r="1274" spans="1:9" s="53" customFormat="1">
      <c r="A1274" s="49"/>
      <c r="B1274" s="50"/>
      <c r="C1274" s="51"/>
      <c r="D1274" s="49"/>
      <c r="E1274" s="52"/>
      <c r="F1274" s="52"/>
      <c r="G1274" s="52"/>
      <c r="H1274" s="52"/>
      <c r="I1274" s="52"/>
    </row>
    <row r="1275" spans="1:9" s="53" customFormat="1">
      <c r="A1275" s="49"/>
      <c r="B1275" s="50"/>
      <c r="C1275" s="51"/>
      <c r="D1275" s="49"/>
      <c r="E1275" s="52"/>
      <c r="F1275" s="52"/>
      <c r="G1275" s="52"/>
      <c r="H1275" s="52"/>
      <c r="I1275" s="52"/>
    </row>
    <row r="1276" spans="1:9" s="53" customFormat="1">
      <c r="A1276" s="49"/>
      <c r="B1276" s="50"/>
      <c r="C1276" s="51"/>
      <c r="D1276" s="49"/>
      <c r="E1276" s="52"/>
      <c r="F1276" s="52"/>
      <c r="G1276" s="52"/>
      <c r="H1276" s="52"/>
      <c r="I1276" s="52"/>
    </row>
    <row r="1277" spans="1:9" s="53" customFormat="1">
      <c r="A1277" s="49"/>
      <c r="B1277" s="50"/>
      <c r="C1277" s="51"/>
      <c r="D1277" s="49"/>
      <c r="E1277" s="52"/>
      <c r="F1277" s="52"/>
      <c r="G1277" s="52"/>
      <c r="H1277" s="52"/>
      <c r="I1277" s="52"/>
    </row>
    <row r="1278" spans="1:9" s="53" customFormat="1">
      <c r="A1278" s="49"/>
      <c r="B1278" s="50"/>
      <c r="C1278" s="51"/>
      <c r="D1278" s="49"/>
      <c r="E1278" s="52"/>
      <c r="F1278" s="52"/>
      <c r="G1278" s="52"/>
      <c r="H1278" s="52"/>
      <c r="I1278" s="52"/>
    </row>
    <row r="1279" spans="1:9" s="53" customFormat="1">
      <c r="A1279" s="49"/>
      <c r="B1279" s="50"/>
      <c r="C1279" s="51"/>
      <c r="D1279" s="49"/>
      <c r="E1279" s="52"/>
      <c r="F1279" s="52"/>
      <c r="G1279" s="52"/>
      <c r="H1279" s="52"/>
      <c r="I1279" s="52"/>
    </row>
    <row r="1280" spans="1:9" s="53" customFormat="1">
      <c r="A1280" s="49"/>
      <c r="B1280" s="50"/>
      <c r="C1280" s="51"/>
      <c r="D1280" s="49"/>
      <c r="E1280" s="52"/>
      <c r="F1280" s="52"/>
      <c r="G1280" s="52"/>
      <c r="H1280" s="52"/>
      <c r="I1280" s="52"/>
    </row>
    <row r="1281" spans="1:9" s="53" customFormat="1">
      <c r="A1281" s="49"/>
      <c r="B1281" s="50"/>
      <c r="C1281" s="51"/>
      <c r="D1281" s="49"/>
      <c r="E1281" s="52"/>
      <c r="F1281" s="52"/>
      <c r="G1281" s="52"/>
      <c r="H1281" s="52"/>
      <c r="I1281" s="52"/>
    </row>
    <row r="1282" spans="1:9" s="53" customFormat="1">
      <c r="A1282" s="49"/>
      <c r="B1282" s="50"/>
      <c r="C1282" s="51"/>
      <c r="D1282" s="49"/>
      <c r="E1282" s="52"/>
      <c r="F1282" s="52"/>
      <c r="G1282" s="52"/>
      <c r="H1282" s="52"/>
      <c r="I1282" s="52"/>
    </row>
    <row r="1283" spans="1:9" s="53" customFormat="1">
      <c r="A1283" s="49"/>
      <c r="B1283" s="50"/>
      <c r="C1283" s="51"/>
      <c r="D1283" s="49"/>
      <c r="E1283" s="52"/>
      <c r="F1283" s="52"/>
      <c r="G1283" s="52"/>
      <c r="H1283" s="52"/>
      <c r="I1283" s="52"/>
    </row>
    <row r="1284" spans="1:9" s="53" customFormat="1">
      <c r="A1284" s="49"/>
      <c r="B1284" s="50"/>
      <c r="C1284" s="51"/>
      <c r="D1284" s="49"/>
      <c r="E1284" s="52"/>
      <c r="F1284" s="52"/>
      <c r="G1284" s="52"/>
      <c r="H1284" s="52"/>
      <c r="I1284" s="52"/>
    </row>
    <row r="1285" spans="1:9" s="53" customFormat="1">
      <c r="A1285" s="49"/>
      <c r="B1285" s="50"/>
      <c r="C1285" s="51"/>
      <c r="D1285" s="49"/>
      <c r="E1285" s="52"/>
      <c r="F1285" s="52"/>
      <c r="G1285" s="52"/>
      <c r="H1285" s="52"/>
      <c r="I1285" s="52"/>
    </row>
    <row r="1286" spans="1:9" s="53" customFormat="1">
      <c r="A1286" s="49"/>
      <c r="B1286" s="50"/>
      <c r="C1286" s="51"/>
      <c r="D1286" s="49"/>
      <c r="E1286" s="52"/>
      <c r="F1286" s="52"/>
      <c r="G1286" s="52"/>
      <c r="H1286" s="52"/>
      <c r="I1286" s="52"/>
    </row>
    <row r="1287" spans="1:9" s="53" customFormat="1">
      <c r="A1287" s="49"/>
      <c r="B1287" s="50"/>
      <c r="C1287" s="51"/>
      <c r="D1287" s="49"/>
      <c r="E1287" s="52"/>
      <c r="F1287" s="52"/>
      <c r="G1287" s="52"/>
      <c r="H1287" s="52"/>
      <c r="I1287" s="52"/>
    </row>
    <row r="1288" spans="1:9" s="53" customFormat="1">
      <c r="A1288" s="49"/>
      <c r="B1288" s="50"/>
      <c r="C1288" s="51"/>
      <c r="D1288" s="49"/>
      <c r="E1288" s="52"/>
      <c r="F1288" s="52"/>
      <c r="G1288" s="52"/>
      <c r="H1288" s="52"/>
      <c r="I1288" s="52"/>
    </row>
    <row r="1289" spans="1:9" s="53" customFormat="1">
      <c r="A1289" s="49"/>
      <c r="B1289" s="50"/>
      <c r="C1289" s="51"/>
      <c r="D1289" s="49"/>
      <c r="E1289" s="52"/>
      <c r="F1289" s="52"/>
      <c r="G1289" s="52"/>
      <c r="H1289" s="52"/>
      <c r="I1289" s="52"/>
    </row>
    <row r="1290" spans="1:9" s="53" customFormat="1">
      <c r="A1290" s="49"/>
      <c r="B1290" s="50"/>
      <c r="C1290" s="51"/>
      <c r="D1290" s="49"/>
      <c r="E1290" s="52"/>
      <c r="F1290" s="52"/>
      <c r="G1290" s="52"/>
      <c r="H1290" s="52"/>
      <c r="I1290" s="52"/>
    </row>
    <row r="1291" spans="1:9" s="53" customFormat="1">
      <c r="A1291" s="49"/>
      <c r="B1291" s="50"/>
      <c r="C1291" s="51"/>
      <c r="D1291" s="49"/>
      <c r="E1291" s="52"/>
      <c r="F1291" s="52"/>
      <c r="G1291" s="52"/>
      <c r="H1291" s="52"/>
      <c r="I1291" s="52"/>
    </row>
    <row r="1292" spans="1:9" s="53" customFormat="1">
      <c r="A1292" s="49"/>
      <c r="B1292" s="50"/>
      <c r="C1292" s="51"/>
      <c r="D1292" s="49"/>
      <c r="E1292" s="52"/>
      <c r="F1292" s="52"/>
      <c r="G1292" s="52"/>
      <c r="H1292" s="52"/>
      <c r="I1292" s="52"/>
    </row>
    <row r="1293" spans="1:9" s="53" customFormat="1">
      <c r="A1293" s="49"/>
      <c r="B1293" s="50"/>
      <c r="C1293" s="51"/>
      <c r="D1293" s="49"/>
      <c r="E1293" s="52"/>
      <c r="F1293" s="52"/>
      <c r="G1293" s="52"/>
      <c r="H1293" s="52"/>
      <c r="I1293" s="52"/>
    </row>
    <row r="1294" spans="1:9" s="53" customFormat="1">
      <c r="A1294" s="49"/>
      <c r="B1294" s="50"/>
      <c r="C1294" s="51"/>
      <c r="D1294" s="49"/>
      <c r="E1294" s="52"/>
      <c r="F1294" s="52"/>
      <c r="G1294" s="52"/>
      <c r="H1294" s="52"/>
      <c r="I1294" s="52"/>
    </row>
    <row r="1295" spans="1:9" s="53" customFormat="1">
      <c r="A1295" s="49"/>
      <c r="B1295" s="50"/>
      <c r="C1295" s="51"/>
      <c r="D1295" s="49"/>
      <c r="E1295" s="52"/>
      <c r="F1295" s="52"/>
      <c r="G1295" s="52"/>
      <c r="H1295" s="52"/>
      <c r="I1295" s="52"/>
    </row>
    <row r="1296" spans="1:9" s="53" customFormat="1">
      <c r="A1296" s="49"/>
      <c r="B1296" s="50"/>
      <c r="C1296" s="51"/>
      <c r="D1296" s="49"/>
      <c r="E1296" s="52"/>
      <c r="F1296" s="52"/>
      <c r="G1296" s="52"/>
      <c r="H1296" s="52"/>
      <c r="I1296" s="52"/>
    </row>
    <row r="1297" spans="1:9" s="53" customFormat="1">
      <c r="A1297" s="49"/>
      <c r="B1297" s="50"/>
      <c r="C1297" s="51"/>
      <c r="D1297" s="49"/>
      <c r="E1297" s="52"/>
      <c r="F1297" s="52"/>
      <c r="G1297" s="52"/>
      <c r="H1297" s="52"/>
      <c r="I1297" s="52"/>
    </row>
    <row r="1298" spans="1:9" s="53" customFormat="1">
      <c r="A1298" s="49"/>
      <c r="B1298" s="50"/>
      <c r="C1298" s="51"/>
      <c r="D1298" s="49"/>
      <c r="E1298" s="52"/>
      <c r="F1298" s="52"/>
      <c r="G1298" s="52"/>
      <c r="H1298" s="52"/>
      <c r="I1298" s="52"/>
    </row>
    <row r="1299" spans="1:9" s="53" customFormat="1">
      <c r="A1299" s="49"/>
      <c r="B1299" s="50"/>
      <c r="C1299" s="51"/>
      <c r="D1299" s="49"/>
      <c r="E1299" s="52"/>
      <c r="F1299" s="52"/>
      <c r="G1299" s="52"/>
      <c r="H1299" s="52"/>
      <c r="I1299" s="52"/>
    </row>
    <row r="1300" spans="1:9" s="53" customFormat="1">
      <c r="A1300" s="49"/>
      <c r="B1300" s="50"/>
      <c r="C1300" s="51"/>
      <c r="D1300" s="49"/>
      <c r="E1300" s="52"/>
      <c r="F1300" s="52"/>
      <c r="G1300" s="52"/>
      <c r="H1300" s="52"/>
      <c r="I1300" s="52"/>
    </row>
    <row r="1301" spans="1:9" s="53" customFormat="1">
      <c r="A1301" s="49"/>
      <c r="B1301" s="50"/>
      <c r="C1301" s="51"/>
      <c r="D1301" s="49"/>
      <c r="E1301" s="52"/>
      <c r="F1301" s="52"/>
      <c r="G1301" s="52"/>
      <c r="H1301" s="52"/>
      <c r="I1301" s="52"/>
    </row>
    <row r="1302" spans="1:9" s="53" customFormat="1">
      <c r="A1302" s="49"/>
      <c r="B1302" s="50"/>
      <c r="C1302" s="51"/>
      <c r="D1302" s="49"/>
      <c r="E1302" s="52"/>
      <c r="F1302" s="52"/>
      <c r="G1302" s="52"/>
      <c r="H1302" s="52"/>
      <c r="I1302" s="52"/>
    </row>
    <row r="1303" spans="1:9" s="53" customFormat="1">
      <c r="A1303" s="49"/>
      <c r="B1303" s="50"/>
      <c r="C1303" s="51"/>
      <c r="D1303" s="49"/>
      <c r="E1303" s="52"/>
      <c r="F1303" s="52"/>
      <c r="G1303" s="52"/>
      <c r="H1303" s="52"/>
      <c r="I1303" s="52"/>
    </row>
    <row r="1304" spans="1:9" s="53" customFormat="1">
      <c r="A1304" s="49"/>
      <c r="B1304" s="50"/>
      <c r="C1304" s="51"/>
      <c r="D1304" s="49"/>
      <c r="E1304" s="52"/>
      <c r="F1304" s="52"/>
      <c r="G1304" s="52"/>
      <c r="H1304" s="52"/>
      <c r="I1304" s="52"/>
    </row>
    <row r="1305" spans="1:9" s="53" customFormat="1">
      <c r="A1305" s="49"/>
      <c r="B1305" s="50"/>
      <c r="C1305" s="51"/>
      <c r="D1305" s="49"/>
      <c r="E1305" s="52"/>
      <c r="F1305" s="52"/>
      <c r="G1305" s="52"/>
      <c r="H1305" s="52"/>
      <c r="I1305" s="52"/>
    </row>
    <row r="1306" spans="1:9" s="53" customFormat="1">
      <c r="A1306" s="49"/>
      <c r="B1306" s="50"/>
      <c r="C1306" s="51"/>
      <c r="D1306" s="49"/>
      <c r="E1306" s="52"/>
      <c r="F1306" s="52"/>
      <c r="G1306" s="52"/>
      <c r="H1306" s="52"/>
      <c r="I1306" s="52"/>
    </row>
    <row r="1307" spans="1:9" s="53" customFormat="1">
      <c r="A1307" s="49"/>
      <c r="B1307" s="50"/>
      <c r="C1307" s="51"/>
      <c r="D1307" s="49"/>
      <c r="E1307" s="52"/>
      <c r="F1307" s="52"/>
      <c r="G1307" s="52"/>
      <c r="H1307" s="52"/>
      <c r="I1307" s="52"/>
    </row>
    <row r="1308" spans="1:9" s="53" customFormat="1">
      <c r="A1308" s="49"/>
      <c r="B1308" s="50"/>
      <c r="C1308" s="51"/>
      <c r="D1308" s="49"/>
      <c r="E1308" s="52"/>
      <c r="F1308" s="52"/>
      <c r="G1308" s="52"/>
      <c r="H1308" s="52"/>
      <c r="I1308" s="52"/>
    </row>
    <row r="1309" spans="1:9" s="53" customFormat="1">
      <c r="A1309" s="49"/>
      <c r="B1309" s="50"/>
      <c r="C1309" s="51"/>
      <c r="D1309" s="49"/>
      <c r="E1309" s="52"/>
      <c r="F1309" s="52"/>
      <c r="G1309" s="52"/>
      <c r="H1309" s="52"/>
      <c r="I1309" s="52"/>
    </row>
    <row r="1310" spans="1:9" s="53" customFormat="1">
      <c r="A1310" s="49"/>
      <c r="B1310" s="50"/>
      <c r="C1310" s="51"/>
      <c r="D1310" s="49"/>
      <c r="E1310" s="52"/>
      <c r="F1310" s="52"/>
      <c r="G1310" s="52"/>
      <c r="H1310" s="52"/>
      <c r="I1310" s="52"/>
    </row>
    <row r="1311" spans="1:9" s="53" customFormat="1">
      <c r="A1311" s="49"/>
      <c r="B1311" s="50"/>
      <c r="C1311" s="51"/>
      <c r="D1311" s="49"/>
      <c r="E1311" s="52"/>
      <c r="F1311" s="52"/>
      <c r="G1311" s="52"/>
      <c r="H1311" s="52"/>
      <c r="I1311" s="52"/>
    </row>
    <row r="1312" spans="1:9" s="53" customFormat="1">
      <c r="A1312" s="49"/>
      <c r="B1312" s="50"/>
      <c r="C1312" s="51"/>
      <c r="D1312" s="49"/>
      <c r="E1312" s="52"/>
      <c r="F1312" s="52"/>
      <c r="G1312" s="52"/>
      <c r="H1312" s="52"/>
      <c r="I1312" s="52"/>
    </row>
    <row r="1313" spans="1:9" s="53" customFormat="1">
      <c r="A1313" s="49"/>
      <c r="B1313" s="50"/>
      <c r="C1313" s="51"/>
      <c r="D1313" s="49"/>
      <c r="E1313" s="52"/>
      <c r="F1313" s="52"/>
      <c r="G1313" s="52"/>
      <c r="H1313" s="52"/>
      <c r="I1313" s="52"/>
    </row>
    <row r="1314" spans="1:9" s="53" customFormat="1">
      <c r="A1314" s="49"/>
      <c r="B1314" s="50"/>
      <c r="C1314" s="51"/>
      <c r="D1314" s="49"/>
      <c r="E1314" s="52"/>
      <c r="F1314" s="52"/>
      <c r="G1314" s="52"/>
      <c r="H1314" s="52"/>
      <c r="I1314" s="52"/>
    </row>
    <row r="1315" spans="1:9" s="53" customFormat="1">
      <c r="A1315" s="49"/>
      <c r="B1315" s="50"/>
      <c r="C1315" s="51"/>
      <c r="D1315" s="49"/>
      <c r="E1315" s="52"/>
      <c r="F1315" s="52"/>
      <c r="G1315" s="52"/>
      <c r="H1315" s="52"/>
      <c r="I1315" s="52"/>
    </row>
    <row r="1316" spans="1:9" s="53" customFormat="1">
      <c r="A1316" s="49"/>
      <c r="B1316" s="50"/>
      <c r="C1316" s="51"/>
      <c r="D1316" s="49"/>
      <c r="E1316" s="52"/>
      <c r="F1316" s="52"/>
      <c r="G1316" s="52"/>
      <c r="H1316" s="52"/>
      <c r="I1316" s="52"/>
    </row>
    <row r="1317" spans="1:9" s="53" customFormat="1">
      <c r="A1317" s="49"/>
      <c r="B1317" s="50"/>
      <c r="C1317" s="51"/>
      <c r="D1317" s="49"/>
      <c r="E1317" s="52"/>
      <c r="F1317" s="52"/>
      <c r="G1317" s="52"/>
      <c r="H1317" s="52"/>
      <c r="I1317" s="52"/>
    </row>
    <row r="1318" spans="1:9" s="53" customFormat="1">
      <c r="A1318" s="49"/>
      <c r="B1318" s="50"/>
      <c r="C1318" s="51"/>
      <c r="D1318" s="49"/>
      <c r="E1318" s="52"/>
      <c r="F1318" s="52"/>
      <c r="G1318" s="52"/>
      <c r="H1318" s="52"/>
      <c r="I1318" s="52"/>
    </row>
    <row r="1319" spans="1:9" s="53" customFormat="1">
      <c r="A1319" s="49"/>
      <c r="B1319" s="50"/>
      <c r="C1319" s="51"/>
      <c r="D1319" s="49"/>
      <c r="E1319" s="52"/>
      <c r="F1319" s="52"/>
      <c r="G1319" s="52"/>
      <c r="H1319" s="52"/>
      <c r="I1319" s="52"/>
    </row>
    <row r="1320" spans="1:9" s="53" customFormat="1">
      <c r="A1320" s="49"/>
      <c r="B1320" s="50"/>
      <c r="C1320" s="51"/>
      <c r="D1320" s="49"/>
      <c r="E1320" s="52"/>
      <c r="F1320" s="52"/>
      <c r="G1320" s="52"/>
      <c r="H1320" s="52"/>
      <c r="I1320" s="52"/>
    </row>
    <row r="1321" spans="1:9" s="53" customFormat="1">
      <c r="A1321" s="49"/>
      <c r="B1321" s="50"/>
      <c r="C1321" s="51"/>
      <c r="D1321" s="49"/>
      <c r="E1321" s="52"/>
      <c r="F1321" s="52"/>
      <c r="G1321" s="52"/>
      <c r="H1321" s="52"/>
      <c r="I1321" s="52"/>
    </row>
    <row r="1322" spans="1:9" s="53" customFormat="1">
      <c r="A1322" s="49"/>
      <c r="B1322" s="50"/>
      <c r="C1322" s="51"/>
      <c r="D1322" s="49"/>
      <c r="E1322" s="52"/>
      <c r="F1322" s="52"/>
      <c r="G1322" s="52"/>
      <c r="H1322" s="52"/>
      <c r="I1322" s="52"/>
    </row>
    <row r="1323" spans="1:9" s="53" customFormat="1">
      <c r="A1323" s="49"/>
      <c r="B1323" s="50"/>
      <c r="C1323" s="51"/>
      <c r="D1323" s="49"/>
      <c r="E1323" s="52"/>
      <c r="F1323" s="52"/>
      <c r="G1323" s="52"/>
      <c r="H1323" s="52"/>
      <c r="I1323" s="52"/>
    </row>
    <row r="1324" spans="1:9" s="53" customFormat="1">
      <c r="A1324" s="49"/>
      <c r="B1324" s="50"/>
      <c r="C1324" s="51"/>
      <c r="D1324" s="49"/>
      <c r="E1324" s="52"/>
      <c r="F1324" s="52"/>
      <c r="G1324" s="52"/>
      <c r="H1324" s="52"/>
      <c r="I1324" s="52"/>
    </row>
    <row r="1325" spans="1:9" s="53" customFormat="1">
      <c r="A1325" s="49"/>
      <c r="B1325" s="50"/>
      <c r="C1325" s="51"/>
      <c r="D1325" s="49"/>
      <c r="E1325" s="52"/>
      <c r="F1325" s="52"/>
      <c r="G1325" s="52"/>
      <c r="H1325" s="52"/>
      <c r="I1325" s="52"/>
    </row>
    <row r="1326" spans="1:9" s="53" customFormat="1">
      <c r="A1326" s="49"/>
      <c r="B1326" s="50"/>
      <c r="C1326" s="51"/>
      <c r="D1326" s="49"/>
      <c r="E1326" s="52"/>
      <c r="F1326" s="52"/>
      <c r="G1326" s="52"/>
      <c r="H1326" s="52"/>
      <c r="I1326" s="52"/>
    </row>
    <row r="1327" spans="1:9" s="53" customFormat="1">
      <c r="A1327" s="49"/>
      <c r="B1327" s="50"/>
      <c r="C1327" s="51"/>
      <c r="D1327" s="49"/>
      <c r="E1327" s="52"/>
      <c r="F1327" s="52"/>
      <c r="G1327" s="52"/>
      <c r="H1327" s="52"/>
      <c r="I1327" s="52"/>
    </row>
    <row r="1328" spans="1:9" s="53" customFormat="1">
      <c r="A1328" s="49"/>
      <c r="B1328" s="50"/>
      <c r="C1328" s="51"/>
      <c r="D1328" s="49"/>
      <c r="E1328" s="52"/>
      <c r="F1328" s="52"/>
      <c r="G1328" s="52"/>
      <c r="H1328" s="52"/>
      <c r="I1328" s="52"/>
    </row>
    <row r="1329" spans="1:9" s="53" customFormat="1">
      <c r="A1329" s="49"/>
      <c r="B1329" s="50"/>
      <c r="C1329" s="51"/>
      <c r="D1329" s="49"/>
      <c r="E1329" s="52"/>
      <c r="F1329" s="52"/>
      <c r="G1329" s="52"/>
      <c r="H1329" s="52"/>
      <c r="I1329" s="52"/>
    </row>
    <row r="1330" spans="1:9" s="53" customFormat="1">
      <c r="A1330" s="49"/>
      <c r="B1330" s="50"/>
      <c r="C1330" s="51"/>
      <c r="D1330" s="49"/>
      <c r="E1330" s="52"/>
      <c r="F1330" s="52"/>
      <c r="G1330" s="52"/>
      <c r="H1330" s="52"/>
      <c r="I1330" s="52"/>
    </row>
    <row r="1331" spans="1:9" s="53" customFormat="1">
      <c r="A1331" s="49"/>
      <c r="B1331" s="50"/>
      <c r="C1331" s="51"/>
      <c r="D1331" s="49"/>
      <c r="E1331" s="52"/>
      <c r="F1331" s="52"/>
      <c r="G1331" s="52"/>
      <c r="H1331" s="52"/>
      <c r="I1331" s="52"/>
    </row>
    <row r="1332" spans="1:9" s="53" customFormat="1">
      <c r="A1332" s="49"/>
      <c r="B1332" s="50"/>
      <c r="C1332" s="51"/>
      <c r="D1332" s="49"/>
      <c r="E1332" s="52"/>
      <c r="F1332" s="52"/>
      <c r="G1332" s="52"/>
      <c r="H1332" s="52"/>
      <c r="I1332" s="52"/>
    </row>
    <row r="1333" spans="1:9" s="53" customFormat="1">
      <c r="A1333" s="49"/>
      <c r="B1333" s="50"/>
      <c r="C1333" s="51"/>
      <c r="D1333" s="49"/>
      <c r="E1333" s="52"/>
      <c r="F1333" s="52"/>
      <c r="G1333" s="52"/>
      <c r="H1333" s="52"/>
      <c r="I1333" s="52"/>
    </row>
    <row r="1334" spans="1:9" s="53" customFormat="1">
      <c r="A1334" s="49"/>
      <c r="B1334" s="50"/>
      <c r="C1334" s="51"/>
      <c r="D1334" s="49"/>
      <c r="E1334" s="52"/>
      <c r="F1334" s="52"/>
      <c r="G1334" s="52"/>
      <c r="H1334" s="52"/>
      <c r="I1334" s="52"/>
    </row>
    <row r="1335" spans="1:9" s="53" customFormat="1">
      <c r="A1335" s="49"/>
      <c r="B1335" s="50"/>
      <c r="C1335" s="51"/>
      <c r="D1335" s="49"/>
      <c r="E1335" s="52"/>
      <c r="F1335" s="52"/>
      <c r="G1335" s="52"/>
      <c r="H1335" s="52"/>
      <c r="I1335" s="52"/>
    </row>
    <row r="1336" spans="1:9" s="53" customFormat="1">
      <c r="A1336" s="49"/>
      <c r="B1336" s="50"/>
      <c r="C1336" s="51"/>
      <c r="D1336" s="49"/>
      <c r="E1336" s="52"/>
      <c r="F1336" s="52"/>
      <c r="G1336" s="52"/>
      <c r="H1336" s="52"/>
      <c r="I1336" s="52"/>
    </row>
    <row r="1337" spans="1:9" s="53" customFormat="1">
      <c r="A1337" s="49"/>
      <c r="B1337" s="50"/>
      <c r="C1337" s="51"/>
      <c r="D1337" s="49"/>
      <c r="E1337" s="52"/>
      <c r="F1337" s="52"/>
      <c r="G1337" s="52"/>
      <c r="H1337" s="52"/>
      <c r="I1337" s="52"/>
    </row>
    <row r="1338" spans="1:9" s="53" customFormat="1">
      <c r="A1338" s="49"/>
      <c r="B1338" s="50"/>
      <c r="C1338" s="51"/>
      <c r="D1338" s="49"/>
      <c r="E1338" s="52"/>
      <c r="F1338" s="52"/>
      <c r="G1338" s="52"/>
      <c r="H1338" s="52"/>
      <c r="I1338" s="52"/>
    </row>
    <row r="1339" spans="1:9" s="53" customFormat="1">
      <c r="A1339" s="49"/>
      <c r="B1339" s="50"/>
      <c r="C1339" s="51"/>
      <c r="D1339" s="49"/>
      <c r="E1339" s="52"/>
      <c r="F1339" s="52"/>
      <c r="G1339" s="52"/>
      <c r="H1339" s="52"/>
      <c r="I1339" s="52"/>
    </row>
    <row r="1340" spans="1:9" s="53" customFormat="1">
      <c r="A1340" s="49"/>
      <c r="B1340" s="50"/>
      <c r="C1340" s="51"/>
      <c r="D1340" s="49"/>
      <c r="E1340" s="52"/>
      <c r="F1340" s="52"/>
      <c r="G1340" s="52"/>
      <c r="H1340" s="52"/>
      <c r="I1340" s="52"/>
    </row>
    <row r="1341" spans="1:9" s="53" customFormat="1">
      <c r="A1341" s="49"/>
      <c r="B1341" s="50"/>
      <c r="C1341" s="51"/>
      <c r="D1341" s="49"/>
      <c r="E1341" s="52"/>
      <c r="F1341" s="52"/>
      <c r="G1341" s="52"/>
      <c r="H1341" s="52"/>
      <c r="I1341" s="52"/>
    </row>
    <row r="1342" spans="1:9" s="53" customFormat="1">
      <c r="A1342" s="49"/>
      <c r="B1342" s="50"/>
      <c r="C1342" s="51"/>
      <c r="D1342" s="49"/>
      <c r="E1342" s="52"/>
      <c r="F1342" s="52"/>
      <c r="G1342" s="52"/>
      <c r="H1342" s="52"/>
      <c r="I1342" s="52"/>
    </row>
    <row r="1343" spans="1:9" s="53" customFormat="1">
      <c r="A1343" s="49"/>
      <c r="B1343" s="50"/>
      <c r="C1343" s="51"/>
      <c r="D1343" s="49"/>
      <c r="E1343" s="52"/>
      <c r="F1343" s="52"/>
      <c r="G1343" s="52"/>
      <c r="H1343" s="52"/>
      <c r="I1343" s="52"/>
    </row>
    <row r="1344" spans="1:9" s="53" customFormat="1">
      <c r="A1344" s="49"/>
      <c r="B1344" s="50"/>
      <c r="C1344" s="51"/>
      <c r="D1344" s="49"/>
      <c r="E1344" s="52"/>
      <c r="F1344" s="52"/>
      <c r="G1344" s="52"/>
      <c r="H1344" s="52"/>
      <c r="I1344" s="52"/>
    </row>
    <row r="1345" spans="1:9" s="53" customFormat="1">
      <c r="A1345" s="49"/>
      <c r="B1345" s="50"/>
      <c r="C1345" s="51"/>
      <c r="D1345" s="49"/>
      <c r="E1345" s="52"/>
      <c r="F1345" s="52"/>
      <c r="G1345" s="52"/>
      <c r="H1345" s="52"/>
      <c r="I1345" s="52"/>
    </row>
    <row r="1346" spans="1:9" s="53" customFormat="1">
      <c r="A1346" s="49"/>
      <c r="B1346" s="50"/>
      <c r="C1346" s="51"/>
      <c r="D1346" s="49"/>
      <c r="E1346" s="52"/>
      <c r="F1346" s="52"/>
      <c r="G1346" s="52"/>
      <c r="H1346" s="52"/>
      <c r="I1346" s="52"/>
    </row>
    <row r="1347" spans="1:9" s="53" customFormat="1">
      <c r="A1347" s="49"/>
      <c r="B1347" s="50"/>
      <c r="C1347" s="51"/>
      <c r="D1347" s="49"/>
      <c r="E1347" s="52"/>
      <c r="F1347" s="52"/>
      <c r="G1347" s="52"/>
      <c r="H1347" s="52"/>
      <c r="I1347" s="52"/>
    </row>
    <row r="1348" spans="1:9" s="53" customFormat="1">
      <c r="A1348" s="49"/>
      <c r="B1348" s="50"/>
      <c r="C1348" s="51"/>
      <c r="D1348" s="49"/>
      <c r="E1348" s="52"/>
      <c r="F1348" s="52"/>
      <c r="G1348" s="52"/>
      <c r="H1348" s="52"/>
      <c r="I1348" s="52"/>
    </row>
    <row r="1349" spans="1:9" s="53" customFormat="1">
      <c r="A1349" s="49"/>
      <c r="B1349" s="50"/>
      <c r="C1349" s="51"/>
      <c r="D1349" s="49"/>
      <c r="E1349" s="52"/>
      <c r="F1349" s="52"/>
      <c r="G1349" s="52"/>
      <c r="H1349" s="52"/>
      <c r="I1349" s="52"/>
    </row>
    <row r="1350" spans="1:9" s="53" customFormat="1">
      <c r="A1350" s="49"/>
      <c r="B1350" s="50"/>
      <c r="C1350" s="51"/>
      <c r="D1350" s="49"/>
      <c r="E1350" s="52"/>
      <c r="F1350" s="52"/>
      <c r="G1350" s="52"/>
      <c r="H1350" s="52"/>
      <c r="I1350" s="52"/>
    </row>
    <row r="1351" spans="1:9" s="53" customFormat="1">
      <c r="A1351" s="49"/>
      <c r="B1351" s="50"/>
      <c r="C1351" s="51"/>
      <c r="D1351" s="49"/>
      <c r="E1351" s="52"/>
      <c r="F1351" s="52"/>
      <c r="G1351" s="52"/>
      <c r="H1351" s="52"/>
      <c r="I1351" s="52"/>
    </row>
    <row r="1352" spans="1:9" s="53" customFormat="1">
      <c r="A1352" s="49"/>
      <c r="B1352" s="50"/>
      <c r="C1352" s="51"/>
      <c r="D1352" s="49"/>
      <c r="E1352" s="52"/>
      <c r="F1352" s="52"/>
      <c r="G1352" s="52"/>
      <c r="H1352" s="52"/>
      <c r="I1352" s="52"/>
    </row>
    <row r="1353" spans="1:9" s="53" customFormat="1">
      <c r="A1353" s="49"/>
      <c r="B1353" s="50"/>
      <c r="C1353" s="51"/>
      <c r="D1353" s="49"/>
      <c r="E1353" s="52"/>
      <c r="F1353" s="52"/>
      <c r="G1353" s="52"/>
      <c r="H1353" s="52"/>
      <c r="I1353" s="52"/>
    </row>
    <row r="1354" spans="1:9" s="53" customFormat="1">
      <c r="A1354" s="49"/>
      <c r="B1354" s="50"/>
      <c r="C1354" s="51"/>
      <c r="D1354" s="49"/>
      <c r="E1354" s="52"/>
      <c r="F1354" s="52"/>
      <c r="G1354" s="52"/>
      <c r="H1354" s="52"/>
      <c r="I1354" s="52"/>
    </row>
    <row r="1355" spans="1:9" s="53" customFormat="1">
      <c r="A1355" s="49"/>
      <c r="B1355" s="50"/>
      <c r="C1355" s="51"/>
      <c r="D1355" s="49"/>
      <c r="E1355" s="52"/>
      <c r="F1355" s="52"/>
      <c r="G1355" s="52"/>
      <c r="H1355" s="52"/>
      <c r="I1355" s="52"/>
    </row>
    <row r="1356" spans="1:9" s="53" customFormat="1">
      <c r="A1356" s="49"/>
      <c r="B1356" s="50"/>
      <c r="C1356" s="51"/>
      <c r="D1356" s="49"/>
      <c r="E1356" s="52"/>
      <c r="F1356" s="52"/>
      <c r="G1356" s="52"/>
      <c r="H1356" s="52"/>
      <c r="I1356" s="52"/>
    </row>
    <row r="1357" spans="1:9" s="53" customFormat="1">
      <c r="A1357" s="49"/>
      <c r="B1357" s="50"/>
      <c r="C1357" s="51"/>
      <c r="D1357" s="49"/>
      <c r="E1357" s="52"/>
      <c r="F1357" s="52"/>
      <c r="G1357" s="52"/>
      <c r="H1357" s="52"/>
      <c r="I1357" s="52"/>
    </row>
    <row r="1358" spans="1:9" s="53" customFormat="1">
      <c r="A1358" s="49"/>
      <c r="B1358" s="50"/>
      <c r="C1358" s="51"/>
      <c r="D1358" s="49"/>
      <c r="E1358" s="52"/>
      <c r="F1358" s="52"/>
      <c r="G1358" s="52"/>
      <c r="H1358" s="52"/>
      <c r="I1358" s="52"/>
    </row>
    <row r="1359" spans="1:9" s="53" customFormat="1">
      <c r="A1359" s="49"/>
      <c r="B1359" s="50"/>
      <c r="C1359" s="51"/>
      <c r="D1359" s="49"/>
      <c r="E1359" s="52"/>
      <c r="F1359" s="52"/>
      <c r="G1359" s="52"/>
      <c r="H1359" s="52"/>
      <c r="I1359" s="52"/>
    </row>
    <row r="1360" spans="1:9" s="53" customFormat="1">
      <c r="A1360" s="49"/>
      <c r="B1360" s="50"/>
      <c r="C1360" s="51"/>
      <c r="D1360" s="49"/>
      <c r="E1360" s="52"/>
      <c r="F1360" s="52"/>
      <c r="G1360" s="52"/>
      <c r="H1360" s="52"/>
      <c r="I1360" s="52"/>
    </row>
    <row r="1361" spans="1:9" s="53" customFormat="1">
      <c r="A1361" s="49"/>
      <c r="B1361" s="50"/>
      <c r="C1361" s="51"/>
      <c r="D1361" s="49"/>
      <c r="E1361" s="52"/>
      <c r="F1361" s="52"/>
      <c r="G1361" s="52"/>
      <c r="H1361" s="52"/>
      <c r="I1361" s="52"/>
    </row>
    <row r="1362" spans="1:9" s="53" customFormat="1">
      <c r="A1362" s="49"/>
      <c r="B1362" s="50"/>
      <c r="C1362" s="51"/>
      <c r="D1362" s="49"/>
      <c r="E1362" s="52"/>
      <c r="F1362" s="52"/>
      <c r="G1362" s="52"/>
      <c r="H1362" s="52"/>
      <c r="I1362" s="52"/>
    </row>
    <row r="1363" spans="1:9" s="53" customFormat="1">
      <c r="A1363" s="49"/>
      <c r="B1363" s="50"/>
      <c r="C1363" s="51"/>
      <c r="D1363" s="49"/>
      <c r="E1363" s="52"/>
      <c r="F1363" s="52"/>
      <c r="G1363" s="52"/>
      <c r="H1363" s="52"/>
      <c r="I1363" s="52"/>
    </row>
    <row r="1364" spans="1:9" s="53" customFormat="1">
      <c r="A1364" s="49"/>
      <c r="B1364" s="50"/>
      <c r="C1364" s="51"/>
      <c r="D1364" s="49"/>
      <c r="E1364" s="52"/>
      <c r="F1364" s="52"/>
      <c r="G1364" s="52"/>
      <c r="H1364" s="52"/>
      <c r="I1364" s="52"/>
    </row>
    <row r="1365" spans="1:9" s="53" customFormat="1">
      <c r="A1365" s="49"/>
      <c r="B1365" s="50"/>
      <c r="C1365" s="51"/>
      <c r="D1365" s="49"/>
      <c r="E1365" s="52"/>
      <c r="F1365" s="52"/>
      <c r="G1365" s="52"/>
      <c r="H1365" s="52"/>
      <c r="I1365" s="52"/>
    </row>
    <row r="1366" spans="1:9" s="53" customFormat="1">
      <c r="A1366" s="49"/>
      <c r="B1366" s="50"/>
      <c r="C1366" s="51"/>
      <c r="D1366" s="49"/>
      <c r="E1366" s="52"/>
      <c r="F1366" s="52"/>
      <c r="G1366" s="52"/>
      <c r="H1366" s="52"/>
      <c r="I1366" s="52"/>
    </row>
    <row r="1367" spans="1:9" s="53" customFormat="1">
      <c r="A1367" s="49"/>
      <c r="B1367" s="50"/>
      <c r="C1367" s="51"/>
      <c r="D1367" s="49"/>
      <c r="E1367" s="52"/>
      <c r="F1367" s="52"/>
      <c r="G1367" s="52"/>
      <c r="H1367" s="52"/>
      <c r="I1367" s="52"/>
    </row>
    <row r="1368" spans="1:9" s="53" customFormat="1">
      <c r="A1368" s="49"/>
      <c r="B1368" s="50"/>
      <c r="C1368" s="51"/>
      <c r="D1368" s="49"/>
      <c r="E1368" s="52"/>
      <c r="F1368" s="52"/>
      <c r="G1368" s="52"/>
      <c r="H1368" s="52"/>
      <c r="I1368" s="52"/>
    </row>
    <row r="1369" spans="1:9" s="53" customFormat="1">
      <c r="A1369" s="49"/>
      <c r="B1369" s="50"/>
      <c r="C1369" s="51"/>
      <c r="D1369" s="49"/>
      <c r="E1369" s="52"/>
      <c r="F1369" s="52"/>
      <c r="G1369" s="52"/>
      <c r="H1369" s="52"/>
      <c r="I1369" s="52"/>
    </row>
    <row r="1370" spans="1:9" s="53" customFormat="1">
      <c r="A1370" s="49"/>
      <c r="B1370" s="50"/>
      <c r="C1370" s="51"/>
      <c r="D1370" s="49"/>
      <c r="E1370" s="52"/>
      <c r="F1370" s="52"/>
      <c r="G1370" s="52"/>
      <c r="H1370" s="52"/>
      <c r="I1370" s="52"/>
    </row>
    <row r="1371" spans="1:9" s="53" customFormat="1">
      <c r="A1371" s="49"/>
      <c r="B1371" s="50"/>
      <c r="C1371" s="51"/>
      <c r="D1371" s="49"/>
      <c r="E1371" s="52"/>
      <c r="F1371" s="52"/>
      <c r="G1371" s="52"/>
      <c r="H1371" s="52"/>
      <c r="I1371" s="52"/>
    </row>
    <row r="1372" spans="1:9" s="53" customFormat="1">
      <c r="A1372" s="49"/>
      <c r="B1372" s="50"/>
      <c r="C1372" s="51"/>
      <c r="D1372" s="49"/>
      <c r="E1372" s="52"/>
      <c r="F1372" s="52"/>
      <c r="G1372" s="52"/>
      <c r="H1372" s="52"/>
      <c r="I1372" s="52"/>
    </row>
    <row r="1373" spans="1:9" s="53" customFormat="1">
      <c r="A1373" s="49"/>
      <c r="B1373" s="50"/>
      <c r="C1373" s="51"/>
      <c r="D1373" s="49"/>
      <c r="E1373" s="52"/>
      <c r="F1373" s="52"/>
      <c r="G1373" s="52"/>
      <c r="H1373" s="52"/>
      <c r="I1373" s="52"/>
    </row>
    <row r="1374" spans="1:9" s="53" customFormat="1">
      <c r="A1374" s="49"/>
      <c r="B1374" s="50"/>
      <c r="C1374" s="51"/>
      <c r="D1374" s="49"/>
      <c r="E1374" s="52"/>
      <c r="F1374" s="52"/>
      <c r="G1374" s="52"/>
      <c r="H1374" s="52"/>
      <c r="I1374" s="52"/>
    </row>
    <row r="1375" spans="1:9" s="53" customFormat="1">
      <c r="A1375" s="49"/>
      <c r="B1375" s="50"/>
      <c r="C1375" s="51"/>
      <c r="D1375" s="49"/>
      <c r="E1375" s="52"/>
      <c r="F1375" s="52"/>
      <c r="G1375" s="52"/>
      <c r="H1375" s="52"/>
      <c r="I1375" s="52"/>
    </row>
    <row r="1376" spans="1:9" s="53" customFormat="1">
      <c r="A1376" s="49"/>
      <c r="B1376" s="50"/>
      <c r="C1376" s="51"/>
      <c r="D1376" s="49"/>
      <c r="E1376" s="52"/>
      <c r="F1376" s="52"/>
      <c r="G1376" s="52"/>
      <c r="H1376" s="52"/>
      <c r="I1376" s="52"/>
    </row>
    <row r="1377" spans="1:9" s="53" customFormat="1">
      <c r="A1377" s="49"/>
      <c r="B1377" s="50"/>
      <c r="C1377" s="51"/>
      <c r="D1377" s="49"/>
      <c r="E1377" s="52"/>
      <c r="F1377" s="52"/>
      <c r="G1377" s="52"/>
      <c r="H1377" s="52"/>
      <c r="I1377" s="52"/>
    </row>
    <row r="1378" spans="1:9" s="53" customFormat="1">
      <c r="A1378" s="49"/>
      <c r="B1378" s="50"/>
      <c r="C1378" s="51"/>
      <c r="D1378" s="49"/>
      <c r="E1378" s="52"/>
      <c r="F1378" s="52"/>
      <c r="G1378" s="52"/>
      <c r="H1378" s="52"/>
      <c r="I1378" s="52"/>
    </row>
    <row r="1379" spans="1:9" s="53" customFormat="1">
      <c r="A1379" s="49"/>
      <c r="B1379" s="50"/>
      <c r="C1379" s="51"/>
      <c r="D1379" s="49"/>
      <c r="E1379" s="52"/>
      <c r="F1379" s="52"/>
      <c r="G1379" s="52"/>
      <c r="H1379" s="52"/>
      <c r="I1379" s="52"/>
    </row>
    <row r="1380" spans="1:9" s="53" customFormat="1">
      <c r="A1380" s="49"/>
      <c r="B1380" s="50"/>
      <c r="C1380" s="51"/>
      <c r="D1380" s="49"/>
      <c r="E1380" s="52"/>
      <c r="F1380" s="52"/>
      <c r="G1380" s="52"/>
      <c r="H1380" s="52"/>
      <c r="I1380" s="52"/>
    </row>
    <row r="1381" spans="1:9" s="53" customFormat="1">
      <c r="A1381" s="49"/>
      <c r="B1381" s="50"/>
      <c r="C1381" s="51"/>
      <c r="D1381" s="49"/>
      <c r="E1381" s="52"/>
      <c r="F1381" s="52"/>
      <c r="G1381" s="52"/>
      <c r="H1381" s="52"/>
      <c r="I1381" s="52"/>
    </row>
    <row r="1382" spans="1:9" s="53" customFormat="1">
      <c r="A1382" s="49"/>
      <c r="B1382" s="50"/>
      <c r="C1382" s="51"/>
      <c r="D1382" s="49"/>
      <c r="E1382" s="52"/>
      <c r="F1382" s="52"/>
      <c r="G1382" s="52"/>
      <c r="H1382" s="52"/>
      <c r="I1382" s="52"/>
    </row>
    <row r="1383" spans="1:9" s="53" customFormat="1">
      <c r="A1383" s="49"/>
      <c r="B1383" s="50"/>
      <c r="C1383" s="51"/>
      <c r="D1383" s="49"/>
      <c r="E1383" s="52"/>
      <c r="F1383" s="52"/>
      <c r="G1383" s="52"/>
      <c r="H1383" s="52"/>
      <c r="I1383" s="52"/>
    </row>
    <row r="1384" spans="1:9" s="53" customFormat="1">
      <c r="A1384" s="49"/>
      <c r="B1384" s="50"/>
      <c r="C1384" s="51"/>
      <c r="D1384" s="49"/>
      <c r="E1384" s="52"/>
      <c r="F1384" s="52"/>
      <c r="G1384" s="52"/>
      <c r="H1384" s="52"/>
      <c r="I1384" s="52"/>
    </row>
    <row r="1385" spans="1:9" s="53" customFormat="1">
      <c r="A1385" s="49"/>
      <c r="B1385" s="50"/>
      <c r="C1385" s="51"/>
      <c r="D1385" s="49"/>
      <c r="E1385" s="52"/>
      <c r="F1385" s="52"/>
      <c r="G1385" s="52"/>
      <c r="H1385" s="52"/>
      <c r="I1385" s="52"/>
    </row>
    <row r="1386" spans="1:9" s="53" customFormat="1">
      <c r="A1386" s="49"/>
      <c r="B1386" s="50"/>
      <c r="C1386" s="51"/>
      <c r="D1386" s="49"/>
      <c r="E1386" s="52"/>
      <c r="F1386" s="52"/>
      <c r="G1386" s="52"/>
      <c r="H1386" s="52"/>
      <c r="I1386" s="52"/>
    </row>
    <row r="1387" spans="1:9" s="53" customFormat="1">
      <c r="A1387" s="49"/>
      <c r="B1387" s="50"/>
      <c r="C1387" s="51"/>
      <c r="D1387" s="49"/>
      <c r="E1387" s="52"/>
      <c r="F1387" s="52"/>
      <c r="G1387" s="52"/>
      <c r="H1387" s="52"/>
      <c r="I1387" s="52"/>
    </row>
    <row r="1388" spans="1:9" s="53" customFormat="1">
      <c r="A1388" s="49"/>
      <c r="B1388" s="50"/>
      <c r="C1388" s="51"/>
      <c r="D1388" s="49"/>
      <c r="E1388" s="52"/>
      <c r="F1388" s="52"/>
      <c r="G1388" s="52"/>
      <c r="H1388" s="52"/>
      <c r="I1388" s="52"/>
    </row>
    <row r="1389" spans="1:9" s="53" customFormat="1">
      <c r="A1389" s="49"/>
      <c r="B1389" s="50"/>
      <c r="C1389" s="51"/>
      <c r="D1389" s="49"/>
      <c r="E1389" s="52"/>
      <c r="F1389" s="52"/>
      <c r="G1389" s="52"/>
      <c r="H1389" s="52"/>
      <c r="I1389" s="52"/>
    </row>
    <row r="1390" spans="1:9" s="53" customFormat="1">
      <c r="A1390" s="49"/>
      <c r="B1390" s="50"/>
      <c r="C1390" s="51"/>
      <c r="D1390" s="49"/>
      <c r="E1390" s="52"/>
      <c r="F1390" s="52"/>
      <c r="G1390" s="52"/>
      <c r="H1390" s="52"/>
      <c r="I1390" s="52"/>
    </row>
    <row r="1391" spans="1:9" s="53" customFormat="1">
      <c r="A1391" s="49"/>
      <c r="B1391" s="50"/>
      <c r="C1391" s="51"/>
      <c r="D1391" s="49"/>
      <c r="E1391" s="52"/>
      <c r="F1391" s="52"/>
      <c r="G1391" s="52"/>
      <c r="H1391" s="52"/>
      <c r="I1391" s="52"/>
    </row>
    <row r="1392" spans="1:9" s="53" customFormat="1">
      <c r="A1392" s="49"/>
      <c r="B1392" s="50"/>
      <c r="C1392" s="51"/>
      <c r="D1392" s="49"/>
      <c r="E1392" s="52"/>
      <c r="F1392" s="52"/>
      <c r="G1392" s="52"/>
      <c r="H1392" s="52"/>
      <c r="I1392" s="52"/>
    </row>
    <row r="1393" spans="1:9" s="53" customFormat="1">
      <c r="A1393" s="49"/>
      <c r="B1393" s="50"/>
      <c r="C1393" s="51"/>
      <c r="D1393" s="49"/>
      <c r="E1393" s="52"/>
      <c r="F1393" s="52"/>
      <c r="G1393" s="52"/>
      <c r="H1393" s="52"/>
      <c r="I1393" s="52"/>
    </row>
    <row r="1394" spans="1:9" s="53" customFormat="1">
      <c r="A1394" s="49"/>
      <c r="B1394" s="50"/>
      <c r="C1394" s="51"/>
      <c r="D1394" s="49"/>
      <c r="E1394" s="52"/>
      <c r="F1394" s="52"/>
      <c r="G1394" s="52"/>
      <c r="H1394" s="52"/>
      <c r="I1394" s="52"/>
    </row>
    <row r="1395" spans="1:9" s="53" customFormat="1">
      <c r="A1395" s="49"/>
      <c r="B1395" s="50"/>
      <c r="C1395" s="51"/>
      <c r="D1395" s="49"/>
      <c r="E1395" s="52"/>
      <c r="F1395" s="52"/>
      <c r="G1395" s="52"/>
      <c r="H1395" s="52"/>
      <c r="I1395" s="52"/>
    </row>
    <row r="1396" spans="1:9" s="53" customFormat="1">
      <c r="A1396" s="49"/>
      <c r="B1396" s="50"/>
      <c r="C1396" s="51"/>
      <c r="D1396" s="49"/>
      <c r="E1396" s="52"/>
      <c r="F1396" s="52"/>
      <c r="G1396" s="52"/>
      <c r="H1396" s="52"/>
      <c r="I1396" s="52"/>
    </row>
    <row r="1397" spans="1:9" s="53" customFormat="1">
      <c r="A1397" s="49"/>
      <c r="B1397" s="50"/>
      <c r="C1397" s="51"/>
      <c r="D1397" s="49"/>
      <c r="E1397" s="52"/>
      <c r="F1397" s="52"/>
      <c r="G1397" s="52"/>
      <c r="H1397" s="52"/>
      <c r="I1397" s="52"/>
    </row>
    <row r="1398" spans="1:9" s="53" customFormat="1">
      <c r="A1398" s="49"/>
      <c r="B1398" s="50"/>
      <c r="C1398" s="51"/>
      <c r="D1398" s="49"/>
      <c r="E1398" s="52"/>
      <c r="F1398" s="52"/>
      <c r="G1398" s="52"/>
      <c r="H1398" s="52"/>
      <c r="I1398" s="52"/>
    </row>
    <row r="1399" spans="1:9" s="53" customFormat="1">
      <c r="A1399" s="49"/>
      <c r="B1399" s="50"/>
      <c r="C1399" s="51"/>
      <c r="D1399" s="49"/>
      <c r="E1399" s="52"/>
      <c r="F1399" s="52"/>
      <c r="G1399" s="52"/>
      <c r="H1399" s="52"/>
      <c r="I1399" s="52"/>
    </row>
    <row r="1400" spans="1:9" s="53" customFormat="1">
      <c r="A1400" s="49"/>
      <c r="B1400" s="50"/>
      <c r="C1400" s="51"/>
      <c r="D1400" s="49"/>
      <c r="E1400" s="52"/>
      <c r="F1400" s="52"/>
      <c r="G1400" s="52"/>
      <c r="H1400" s="52"/>
      <c r="I1400" s="52"/>
    </row>
    <row r="1401" spans="1:9" s="53" customFormat="1">
      <c r="A1401" s="49"/>
      <c r="B1401" s="50"/>
      <c r="C1401" s="51"/>
      <c r="D1401" s="49"/>
      <c r="E1401" s="52"/>
      <c r="F1401" s="52"/>
      <c r="G1401" s="52"/>
      <c r="H1401" s="52"/>
      <c r="I1401" s="52"/>
    </row>
    <row r="1402" spans="1:9" s="53" customFormat="1">
      <c r="A1402" s="49"/>
      <c r="B1402" s="50"/>
      <c r="C1402" s="51"/>
      <c r="D1402" s="49"/>
      <c r="E1402" s="52"/>
      <c r="F1402" s="52"/>
      <c r="G1402" s="52"/>
      <c r="H1402" s="52"/>
      <c r="I1402" s="52"/>
    </row>
    <row r="1403" spans="1:9" s="53" customFormat="1">
      <c r="A1403" s="49"/>
      <c r="B1403" s="50"/>
      <c r="C1403" s="51"/>
      <c r="D1403" s="49"/>
      <c r="E1403" s="52"/>
      <c r="F1403" s="52"/>
      <c r="G1403" s="52"/>
      <c r="H1403" s="52"/>
      <c r="I1403" s="52"/>
    </row>
    <row r="1404" spans="1:9" s="53" customFormat="1">
      <c r="A1404" s="49"/>
      <c r="B1404" s="50"/>
      <c r="C1404" s="51"/>
      <c r="D1404" s="49"/>
      <c r="E1404" s="52"/>
      <c r="F1404" s="52"/>
      <c r="G1404" s="52"/>
      <c r="H1404" s="52"/>
      <c r="I1404" s="52"/>
    </row>
    <row r="1405" spans="1:9" s="53" customFormat="1">
      <c r="A1405" s="49"/>
      <c r="B1405" s="50"/>
      <c r="C1405" s="51"/>
      <c r="D1405" s="49"/>
      <c r="E1405" s="52"/>
      <c r="F1405" s="52"/>
      <c r="G1405" s="52"/>
      <c r="H1405" s="52"/>
      <c r="I1405" s="52"/>
    </row>
    <row r="1406" spans="1:9" s="53" customFormat="1">
      <c r="A1406" s="49"/>
      <c r="B1406" s="50"/>
      <c r="C1406" s="51"/>
      <c r="D1406" s="49"/>
      <c r="E1406" s="52"/>
      <c r="F1406" s="52"/>
      <c r="G1406" s="52"/>
      <c r="H1406" s="52"/>
      <c r="I1406" s="52"/>
    </row>
    <row r="1407" spans="1:9" s="53" customFormat="1">
      <c r="A1407" s="49"/>
      <c r="B1407" s="50"/>
      <c r="C1407" s="51"/>
      <c r="D1407" s="49"/>
      <c r="E1407" s="52"/>
      <c r="F1407" s="52"/>
      <c r="G1407" s="52"/>
      <c r="H1407" s="52"/>
      <c r="I1407" s="52"/>
    </row>
    <row r="1408" spans="1:9" s="53" customFormat="1">
      <c r="A1408" s="49"/>
      <c r="B1408" s="50"/>
      <c r="C1408" s="51"/>
      <c r="D1408" s="49"/>
      <c r="E1408" s="52"/>
      <c r="F1408" s="52"/>
      <c r="G1408" s="52"/>
      <c r="H1408" s="52"/>
      <c r="I1408" s="52"/>
    </row>
    <row r="1409" spans="1:9" s="53" customFormat="1">
      <c r="A1409" s="49"/>
      <c r="B1409" s="50"/>
      <c r="C1409" s="51"/>
      <c r="D1409" s="49"/>
      <c r="E1409" s="52"/>
      <c r="F1409" s="52"/>
      <c r="G1409" s="52"/>
      <c r="H1409" s="52"/>
      <c r="I1409" s="52"/>
    </row>
    <row r="1410" spans="1:9" s="53" customFormat="1">
      <c r="A1410" s="49"/>
      <c r="B1410" s="50"/>
      <c r="C1410" s="51"/>
      <c r="D1410" s="49"/>
      <c r="E1410" s="52"/>
      <c r="F1410" s="52"/>
      <c r="G1410" s="52"/>
      <c r="H1410" s="52"/>
      <c r="I1410" s="52"/>
    </row>
    <row r="1411" spans="1:9" s="53" customFormat="1">
      <c r="A1411" s="49"/>
      <c r="B1411" s="50"/>
      <c r="C1411" s="51"/>
      <c r="D1411" s="49"/>
      <c r="E1411" s="52"/>
      <c r="F1411" s="52"/>
      <c r="G1411" s="52"/>
      <c r="H1411" s="52"/>
      <c r="I1411" s="52"/>
    </row>
    <row r="1412" spans="1:9" s="53" customFormat="1">
      <c r="A1412" s="49"/>
      <c r="B1412" s="50"/>
      <c r="C1412" s="51"/>
      <c r="D1412" s="49"/>
      <c r="E1412" s="52"/>
      <c r="F1412" s="52"/>
      <c r="G1412" s="52"/>
      <c r="H1412" s="52"/>
      <c r="I1412" s="52"/>
    </row>
    <row r="1413" spans="1:9" s="53" customFormat="1">
      <c r="A1413" s="49"/>
      <c r="B1413" s="50"/>
      <c r="C1413" s="51"/>
      <c r="D1413" s="49"/>
      <c r="E1413" s="52"/>
      <c r="F1413" s="52"/>
      <c r="G1413" s="52"/>
      <c r="H1413" s="52"/>
      <c r="I1413" s="52"/>
    </row>
    <row r="1414" spans="1:9" s="53" customFormat="1">
      <c r="A1414" s="49"/>
      <c r="B1414" s="50"/>
      <c r="C1414" s="51"/>
      <c r="D1414" s="49"/>
      <c r="E1414" s="52"/>
      <c r="F1414" s="52"/>
      <c r="G1414" s="52"/>
      <c r="H1414" s="52"/>
      <c r="I1414" s="52"/>
    </row>
    <row r="1415" spans="1:9" s="53" customFormat="1">
      <c r="A1415" s="49"/>
      <c r="B1415" s="50"/>
      <c r="C1415" s="51"/>
      <c r="D1415" s="49"/>
      <c r="E1415" s="52"/>
      <c r="F1415" s="52"/>
      <c r="G1415" s="52"/>
      <c r="H1415" s="52"/>
      <c r="I1415" s="52"/>
    </row>
    <row r="1416" spans="1:9" s="53" customFormat="1">
      <c r="A1416" s="49"/>
      <c r="B1416" s="50"/>
      <c r="C1416" s="51"/>
      <c r="D1416" s="49"/>
      <c r="E1416" s="52"/>
      <c r="F1416" s="52"/>
      <c r="G1416" s="52"/>
      <c r="H1416" s="52"/>
      <c r="I1416" s="52"/>
    </row>
    <row r="1417" spans="1:9" s="53" customFormat="1">
      <c r="A1417" s="49"/>
      <c r="B1417" s="50"/>
      <c r="C1417" s="51"/>
      <c r="D1417" s="49"/>
      <c r="E1417" s="52"/>
      <c r="F1417" s="52"/>
      <c r="G1417" s="52"/>
      <c r="H1417" s="52"/>
      <c r="I1417" s="52"/>
    </row>
    <row r="1418" spans="1:9" s="53" customFormat="1">
      <c r="A1418" s="49"/>
      <c r="B1418" s="50"/>
      <c r="C1418" s="51"/>
      <c r="D1418" s="49"/>
      <c r="E1418" s="52"/>
      <c r="F1418" s="52"/>
      <c r="G1418" s="52"/>
      <c r="H1418" s="52"/>
      <c r="I1418" s="52"/>
    </row>
    <row r="1419" spans="1:9" s="53" customFormat="1">
      <c r="A1419" s="49"/>
      <c r="B1419" s="50"/>
      <c r="C1419" s="51"/>
      <c r="D1419" s="49"/>
      <c r="E1419" s="52"/>
      <c r="F1419" s="52"/>
      <c r="G1419" s="52"/>
      <c r="H1419" s="52"/>
      <c r="I1419" s="52"/>
    </row>
    <row r="1420" spans="1:9" s="53" customFormat="1">
      <c r="A1420" s="49"/>
      <c r="B1420" s="50"/>
      <c r="C1420" s="51"/>
      <c r="D1420" s="49"/>
      <c r="E1420" s="52"/>
      <c r="F1420" s="52"/>
      <c r="G1420" s="52"/>
      <c r="H1420" s="52"/>
      <c r="I1420" s="52"/>
    </row>
    <row r="1421" spans="1:9" s="53" customFormat="1">
      <c r="A1421" s="49"/>
      <c r="B1421" s="50"/>
      <c r="C1421" s="51"/>
      <c r="D1421" s="49"/>
      <c r="E1421" s="52"/>
      <c r="F1421" s="52"/>
      <c r="G1421" s="52"/>
      <c r="H1421" s="52"/>
      <c r="I1421" s="52"/>
    </row>
    <row r="1422" spans="1:9" s="53" customFormat="1">
      <c r="A1422" s="49"/>
      <c r="B1422" s="50"/>
      <c r="C1422" s="51"/>
      <c r="D1422" s="49"/>
      <c r="E1422" s="52"/>
      <c r="F1422" s="52"/>
      <c r="G1422" s="52"/>
      <c r="H1422" s="52"/>
      <c r="I1422" s="52"/>
    </row>
    <row r="1423" spans="1:9" s="53" customFormat="1">
      <c r="A1423" s="49"/>
      <c r="B1423" s="50"/>
      <c r="C1423" s="51"/>
      <c r="D1423" s="49"/>
      <c r="E1423" s="52"/>
      <c r="F1423" s="52"/>
      <c r="G1423" s="52"/>
      <c r="H1423" s="52"/>
      <c r="I1423" s="52"/>
    </row>
    <row r="1424" spans="1:9" s="53" customFormat="1">
      <c r="A1424" s="49"/>
      <c r="B1424" s="50"/>
      <c r="C1424" s="51"/>
      <c r="D1424" s="49"/>
      <c r="E1424" s="52"/>
      <c r="F1424" s="52"/>
      <c r="G1424" s="52"/>
      <c r="H1424" s="52"/>
      <c r="I1424" s="52"/>
    </row>
    <row r="1425" spans="1:9" s="53" customFormat="1">
      <c r="A1425" s="49"/>
      <c r="B1425" s="50"/>
      <c r="C1425" s="51"/>
      <c r="D1425" s="49"/>
      <c r="E1425" s="52"/>
      <c r="F1425" s="52"/>
      <c r="G1425" s="52"/>
      <c r="H1425" s="52"/>
      <c r="I1425" s="52"/>
    </row>
    <row r="1426" spans="1:9" s="53" customFormat="1">
      <c r="A1426" s="49"/>
      <c r="B1426" s="50"/>
      <c r="C1426" s="51"/>
      <c r="D1426" s="49"/>
      <c r="E1426" s="52"/>
      <c r="F1426" s="52"/>
      <c r="G1426" s="52"/>
      <c r="H1426" s="52"/>
      <c r="I1426" s="52"/>
    </row>
    <row r="1427" spans="1:9" s="53" customFormat="1">
      <c r="A1427" s="49"/>
      <c r="B1427" s="50"/>
      <c r="C1427" s="51"/>
      <c r="D1427" s="49"/>
      <c r="E1427" s="52"/>
      <c r="F1427" s="52"/>
      <c r="G1427" s="52"/>
      <c r="H1427" s="52"/>
      <c r="I1427" s="52"/>
    </row>
    <row r="1428" spans="1:9" s="53" customFormat="1">
      <c r="A1428" s="49"/>
      <c r="B1428" s="50"/>
      <c r="C1428" s="51"/>
      <c r="D1428" s="49"/>
      <c r="E1428" s="52"/>
      <c r="F1428" s="52"/>
      <c r="G1428" s="52"/>
      <c r="H1428" s="52"/>
      <c r="I1428" s="52"/>
    </row>
    <row r="1429" spans="1:9" s="53" customFormat="1">
      <c r="A1429" s="49"/>
      <c r="B1429" s="50"/>
      <c r="C1429" s="51"/>
      <c r="D1429" s="49"/>
      <c r="E1429" s="52"/>
      <c r="F1429" s="52"/>
      <c r="G1429" s="52"/>
      <c r="H1429" s="52"/>
      <c r="I1429" s="52"/>
    </row>
    <row r="1430" spans="1:9" s="53" customFormat="1">
      <c r="A1430" s="49"/>
      <c r="B1430" s="50"/>
      <c r="C1430" s="51"/>
      <c r="D1430" s="49"/>
      <c r="E1430" s="52"/>
      <c r="F1430" s="52"/>
      <c r="G1430" s="52"/>
      <c r="H1430" s="52"/>
      <c r="I1430" s="52"/>
    </row>
    <row r="1431" spans="1:9" s="53" customFormat="1">
      <c r="A1431" s="49"/>
      <c r="B1431" s="50"/>
      <c r="C1431" s="51"/>
      <c r="D1431" s="49"/>
      <c r="E1431" s="52"/>
      <c r="F1431" s="52"/>
      <c r="G1431" s="52"/>
      <c r="H1431" s="52"/>
      <c r="I1431" s="52"/>
    </row>
    <row r="1432" spans="1:9" s="53" customFormat="1">
      <c r="A1432" s="49"/>
      <c r="B1432" s="50"/>
      <c r="C1432" s="51"/>
      <c r="D1432" s="49"/>
      <c r="E1432" s="52"/>
      <c r="F1432" s="52"/>
      <c r="G1432" s="52"/>
      <c r="H1432" s="52"/>
      <c r="I1432" s="52"/>
    </row>
    <row r="1433" spans="1:9" s="53" customFormat="1">
      <c r="A1433" s="49"/>
      <c r="B1433" s="50"/>
      <c r="C1433" s="51"/>
      <c r="D1433" s="49"/>
      <c r="E1433" s="52"/>
      <c r="F1433" s="52"/>
      <c r="G1433" s="52"/>
      <c r="H1433" s="52"/>
      <c r="I1433" s="52"/>
    </row>
    <row r="1434" spans="1:9" s="53" customFormat="1">
      <c r="A1434" s="49"/>
      <c r="B1434" s="50"/>
      <c r="C1434" s="51"/>
      <c r="D1434" s="49"/>
      <c r="E1434" s="52"/>
      <c r="F1434" s="52"/>
      <c r="G1434" s="52"/>
      <c r="H1434" s="52"/>
      <c r="I1434" s="52"/>
    </row>
    <row r="1435" spans="1:9" s="53" customFormat="1">
      <c r="A1435" s="49"/>
      <c r="B1435" s="50"/>
      <c r="C1435" s="51"/>
      <c r="D1435" s="49"/>
      <c r="E1435" s="52"/>
      <c r="F1435" s="52"/>
      <c r="G1435" s="52"/>
      <c r="H1435" s="52"/>
      <c r="I1435" s="52"/>
    </row>
    <row r="1436" spans="1:9" s="53" customFormat="1">
      <c r="A1436" s="49"/>
      <c r="B1436" s="50"/>
      <c r="C1436" s="51"/>
      <c r="D1436" s="49"/>
      <c r="E1436" s="52"/>
      <c r="F1436" s="52"/>
      <c r="G1436" s="52"/>
      <c r="H1436" s="52"/>
      <c r="I1436" s="52"/>
    </row>
    <row r="1437" spans="1:9" s="53" customFormat="1">
      <c r="A1437" s="49"/>
      <c r="B1437" s="50"/>
      <c r="C1437" s="51"/>
      <c r="D1437" s="49"/>
      <c r="E1437" s="52"/>
      <c r="F1437" s="52"/>
      <c r="G1437" s="52"/>
      <c r="H1437" s="52"/>
      <c r="I1437" s="52"/>
    </row>
    <row r="1438" spans="1:9" s="53" customFormat="1">
      <c r="A1438" s="49"/>
      <c r="B1438" s="50"/>
      <c r="C1438" s="51"/>
      <c r="D1438" s="49"/>
      <c r="E1438" s="52"/>
      <c r="F1438" s="52"/>
      <c r="G1438" s="52"/>
      <c r="H1438" s="52"/>
      <c r="I1438" s="52"/>
    </row>
    <row r="1439" spans="1:9" s="53" customFormat="1">
      <c r="A1439" s="49"/>
      <c r="B1439" s="50"/>
      <c r="C1439" s="51"/>
      <c r="D1439" s="49"/>
      <c r="E1439" s="52"/>
      <c r="F1439" s="52"/>
      <c r="G1439" s="52"/>
      <c r="H1439" s="52"/>
      <c r="I1439" s="52"/>
    </row>
    <row r="1440" spans="1:9" s="53" customFormat="1">
      <c r="A1440" s="49"/>
      <c r="B1440" s="50"/>
      <c r="C1440" s="51"/>
      <c r="D1440" s="49"/>
      <c r="E1440" s="52"/>
      <c r="F1440" s="52"/>
      <c r="G1440" s="52"/>
      <c r="H1440" s="52"/>
      <c r="I1440" s="52"/>
    </row>
    <row r="1441" spans="1:9" s="53" customFormat="1">
      <c r="A1441" s="49"/>
      <c r="B1441" s="50"/>
      <c r="C1441" s="51"/>
      <c r="D1441" s="49"/>
      <c r="E1441" s="52"/>
      <c r="F1441" s="52"/>
      <c r="G1441" s="52"/>
      <c r="H1441" s="52"/>
      <c r="I1441" s="52"/>
    </row>
    <row r="1442" spans="1:9" s="53" customFormat="1">
      <c r="A1442" s="49"/>
      <c r="B1442" s="50"/>
      <c r="C1442" s="51"/>
      <c r="D1442" s="49"/>
      <c r="E1442" s="52"/>
      <c r="F1442" s="52"/>
      <c r="G1442" s="52"/>
      <c r="H1442" s="52"/>
      <c r="I1442" s="52"/>
    </row>
    <row r="1443" spans="1:9" s="53" customFormat="1">
      <c r="A1443" s="49"/>
      <c r="B1443" s="50"/>
      <c r="C1443" s="51"/>
      <c r="D1443" s="49"/>
      <c r="E1443" s="52"/>
      <c r="F1443" s="52"/>
      <c r="G1443" s="52"/>
      <c r="H1443" s="52"/>
      <c r="I1443" s="52"/>
    </row>
    <row r="1444" spans="1:9" s="53" customFormat="1">
      <c r="A1444" s="49"/>
      <c r="B1444" s="50"/>
      <c r="C1444" s="51"/>
      <c r="D1444" s="49"/>
      <c r="E1444" s="52"/>
      <c r="F1444" s="52"/>
      <c r="G1444" s="52"/>
      <c r="H1444" s="52"/>
      <c r="I1444" s="52"/>
    </row>
    <row r="1445" spans="1:9" s="53" customFormat="1">
      <c r="A1445" s="49"/>
      <c r="B1445" s="50"/>
      <c r="C1445" s="51"/>
      <c r="D1445" s="49"/>
      <c r="E1445" s="52"/>
      <c r="F1445" s="52"/>
      <c r="G1445" s="52"/>
      <c r="H1445" s="52"/>
      <c r="I1445" s="52"/>
    </row>
    <row r="1446" spans="1:9" s="53" customFormat="1">
      <c r="A1446" s="49"/>
      <c r="B1446" s="50"/>
      <c r="C1446" s="51"/>
      <c r="D1446" s="49"/>
      <c r="E1446" s="52"/>
      <c r="F1446" s="52"/>
      <c r="G1446" s="52"/>
      <c r="H1446" s="52"/>
      <c r="I1446" s="52"/>
    </row>
    <row r="1447" spans="1:9" s="53" customFormat="1">
      <c r="A1447" s="49"/>
      <c r="B1447" s="50"/>
      <c r="C1447" s="51"/>
      <c r="D1447" s="49"/>
      <c r="E1447" s="52"/>
      <c r="F1447" s="52"/>
      <c r="G1447" s="52"/>
      <c r="H1447" s="52"/>
      <c r="I1447" s="52"/>
    </row>
    <row r="1448" spans="1:9" s="53" customFormat="1">
      <c r="A1448" s="49"/>
      <c r="B1448" s="50"/>
      <c r="C1448" s="51"/>
      <c r="D1448" s="49"/>
      <c r="E1448" s="52"/>
      <c r="F1448" s="52"/>
      <c r="G1448" s="52"/>
      <c r="H1448" s="52"/>
      <c r="I1448" s="52"/>
    </row>
    <row r="1449" spans="1:9" s="53" customFormat="1">
      <c r="A1449" s="49"/>
      <c r="B1449" s="50"/>
      <c r="C1449" s="51"/>
      <c r="D1449" s="49"/>
      <c r="E1449" s="52"/>
      <c r="F1449" s="52"/>
      <c r="G1449" s="52"/>
      <c r="H1449" s="52"/>
      <c r="I1449" s="52"/>
    </row>
    <row r="1450" spans="1:9" s="53" customFormat="1">
      <c r="A1450" s="49"/>
      <c r="B1450" s="50"/>
      <c r="C1450" s="51"/>
      <c r="D1450" s="49"/>
      <c r="E1450" s="52"/>
      <c r="F1450" s="52"/>
      <c r="G1450" s="52"/>
      <c r="H1450" s="52"/>
      <c r="I1450" s="52"/>
    </row>
    <row r="1451" spans="1:9" s="53" customFormat="1">
      <c r="A1451" s="49"/>
      <c r="B1451" s="50"/>
      <c r="C1451" s="51"/>
      <c r="D1451" s="49"/>
      <c r="E1451" s="52"/>
      <c r="F1451" s="52"/>
      <c r="G1451" s="52"/>
      <c r="H1451" s="52"/>
      <c r="I1451" s="52"/>
    </row>
    <row r="1452" spans="1:9" s="53" customFormat="1">
      <c r="A1452" s="49"/>
      <c r="B1452" s="50"/>
      <c r="C1452" s="51"/>
      <c r="D1452" s="49"/>
      <c r="E1452" s="52"/>
      <c r="F1452" s="52"/>
      <c r="G1452" s="52"/>
      <c r="H1452" s="52"/>
      <c r="I1452" s="52"/>
    </row>
    <row r="1453" spans="1:9" s="53" customFormat="1">
      <c r="A1453" s="49"/>
      <c r="B1453" s="50"/>
      <c r="C1453" s="51"/>
      <c r="D1453" s="49"/>
      <c r="E1453" s="52"/>
      <c r="F1453" s="52"/>
      <c r="G1453" s="52"/>
      <c r="H1453" s="52"/>
      <c r="I1453" s="52"/>
    </row>
    <row r="1454" spans="1:9" s="53" customFormat="1">
      <c r="A1454" s="49"/>
      <c r="B1454" s="50"/>
      <c r="C1454" s="51"/>
      <c r="D1454" s="49"/>
      <c r="E1454" s="52"/>
      <c r="F1454" s="52"/>
      <c r="G1454" s="52"/>
      <c r="H1454" s="52"/>
      <c r="I1454" s="52"/>
    </row>
    <row r="1455" spans="1:9" s="53" customFormat="1">
      <c r="A1455" s="49"/>
      <c r="B1455" s="50"/>
      <c r="C1455" s="51"/>
      <c r="D1455" s="49"/>
      <c r="E1455" s="52"/>
      <c r="F1455" s="52"/>
      <c r="G1455" s="52"/>
      <c r="H1455" s="52"/>
      <c r="I1455" s="52"/>
    </row>
    <row r="1456" spans="1:9" s="53" customFormat="1">
      <c r="A1456" s="49"/>
      <c r="B1456" s="50"/>
      <c r="C1456" s="51"/>
      <c r="D1456" s="49"/>
      <c r="E1456" s="52"/>
      <c r="F1456" s="52"/>
      <c r="G1456" s="52"/>
      <c r="H1456" s="52"/>
      <c r="I1456" s="52"/>
    </row>
    <row r="1457" spans="1:9" s="53" customFormat="1">
      <c r="A1457" s="49"/>
      <c r="B1457" s="50"/>
      <c r="C1457" s="51"/>
      <c r="D1457" s="49"/>
      <c r="E1457" s="52"/>
      <c r="F1457" s="52"/>
      <c r="G1457" s="52"/>
      <c r="H1457" s="52"/>
      <c r="I1457" s="52"/>
    </row>
    <row r="1458" spans="1:9" s="53" customFormat="1">
      <c r="A1458" s="49"/>
      <c r="B1458" s="50"/>
      <c r="C1458" s="51"/>
      <c r="D1458" s="49"/>
      <c r="E1458" s="52"/>
      <c r="F1458" s="52"/>
      <c r="G1458" s="52"/>
      <c r="H1458" s="52"/>
      <c r="I1458" s="52"/>
    </row>
    <row r="1459" spans="1:9" s="53" customFormat="1">
      <c r="A1459" s="49"/>
      <c r="B1459" s="50"/>
      <c r="C1459" s="51"/>
      <c r="D1459" s="49"/>
      <c r="E1459" s="52"/>
      <c r="F1459" s="52"/>
      <c r="G1459" s="52"/>
      <c r="H1459" s="52"/>
      <c r="I1459" s="52"/>
    </row>
    <row r="1460" spans="1:9" s="53" customFormat="1">
      <c r="A1460" s="49"/>
      <c r="B1460" s="50"/>
      <c r="C1460" s="51"/>
      <c r="D1460" s="49"/>
      <c r="E1460" s="52"/>
      <c r="F1460" s="52"/>
      <c r="G1460" s="52"/>
      <c r="H1460" s="52"/>
      <c r="I1460" s="52"/>
    </row>
    <row r="1461" spans="1:9" s="53" customFormat="1">
      <c r="A1461" s="49"/>
      <c r="B1461" s="50"/>
      <c r="C1461" s="51"/>
      <c r="D1461" s="49"/>
      <c r="E1461" s="52"/>
      <c r="F1461" s="52"/>
      <c r="G1461" s="52"/>
      <c r="H1461" s="52"/>
      <c r="I1461" s="52"/>
    </row>
    <row r="1462" spans="1:9" s="53" customFormat="1">
      <c r="A1462" s="49"/>
      <c r="B1462" s="50"/>
      <c r="C1462" s="51"/>
      <c r="D1462" s="49"/>
      <c r="E1462" s="52"/>
      <c r="F1462" s="52"/>
      <c r="G1462" s="52"/>
      <c r="H1462" s="52"/>
      <c r="I1462" s="52"/>
    </row>
    <row r="1463" spans="1:9" s="53" customFormat="1">
      <c r="A1463" s="49"/>
      <c r="B1463" s="50"/>
      <c r="C1463" s="51"/>
      <c r="D1463" s="49"/>
      <c r="E1463" s="52"/>
      <c r="F1463" s="52"/>
      <c r="G1463" s="52"/>
      <c r="H1463" s="52"/>
      <c r="I1463" s="52"/>
    </row>
    <row r="1464" spans="1:9" s="53" customFormat="1">
      <c r="A1464" s="49"/>
      <c r="B1464" s="50"/>
      <c r="C1464" s="51"/>
      <c r="D1464" s="49"/>
      <c r="E1464" s="52"/>
      <c r="F1464" s="52"/>
      <c r="G1464" s="52"/>
      <c r="H1464" s="52"/>
      <c r="I1464" s="52"/>
    </row>
    <row r="1465" spans="1:9" s="53" customFormat="1">
      <c r="A1465" s="49"/>
      <c r="B1465" s="50"/>
      <c r="C1465" s="51"/>
      <c r="D1465" s="49"/>
      <c r="E1465" s="52"/>
      <c r="F1465" s="52"/>
      <c r="G1465" s="52"/>
      <c r="H1465" s="52"/>
      <c r="I1465" s="52"/>
    </row>
    <row r="1466" spans="1:9" s="53" customFormat="1">
      <c r="A1466" s="49"/>
      <c r="B1466" s="50"/>
      <c r="C1466" s="51"/>
      <c r="D1466" s="49"/>
      <c r="E1466" s="52"/>
      <c r="F1466" s="52"/>
      <c r="G1466" s="52"/>
      <c r="H1466" s="52"/>
      <c r="I1466" s="52"/>
    </row>
    <row r="1467" spans="1:9" s="53" customFormat="1">
      <c r="A1467" s="49"/>
      <c r="B1467" s="50"/>
      <c r="C1467" s="51"/>
      <c r="D1467" s="49"/>
      <c r="E1467" s="52"/>
      <c r="F1467" s="52"/>
      <c r="G1467" s="52"/>
      <c r="H1467" s="52"/>
      <c r="I1467" s="52"/>
    </row>
    <row r="1468" spans="1:9" s="53" customFormat="1">
      <c r="A1468" s="49"/>
      <c r="B1468" s="50"/>
      <c r="C1468" s="51"/>
      <c r="D1468" s="49"/>
      <c r="E1468" s="52"/>
      <c r="F1468" s="52"/>
      <c r="G1468" s="52"/>
      <c r="H1468" s="52"/>
      <c r="I1468" s="52"/>
    </row>
    <row r="1469" spans="1:9" s="53" customFormat="1">
      <c r="A1469" s="49"/>
      <c r="B1469" s="50"/>
      <c r="C1469" s="51"/>
      <c r="D1469" s="49"/>
      <c r="E1469" s="52"/>
      <c r="F1469" s="52"/>
      <c r="G1469" s="52"/>
      <c r="H1469" s="52"/>
      <c r="I1469" s="52"/>
    </row>
    <row r="1470" spans="1:9" s="53" customFormat="1">
      <c r="A1470" s="49"/>
      <c r="B1470" s="50"/>
      <c r="C1470" s="51"/>
      <c r="D1470" s="49"/>
      <c r="E1470" s="52"/>
      <c r="F1470" s="52"/>
      <c r="G1470" s="52"/>
      <c r="H1470" s="52"/>
      <c r="I1470" s="52"/>
    </row>
    <row r="1471" spans="1:9" s="53" customFormat="1">
      <c r="A1471" s="49"/>
      <c r="B1471" s="50"/>
      <c r="C1471" s="51"/>
      <c r="D1471" s="49"/>
      <c r="E1471" s="52"/>
      <c r="F1471" s="52"/>
      <c r="G1471" s="52"/>
      <c r="H1471" s="52"/>
      <c r="I1471" s="52"/>
    </row>
    <row r="1472" spans="1:9" s="53" customFormat="1">
      <c r="A1472" s="49"/>
      <c r="B1472" s="50"/>
      <c r="C1472" s="51"/>
      <c r="D1472" s="49"/>
      <c r="E1472" s="52"/>
      <c r="F1472" s="52"/>
      <c r="G1472" s="52"/>
      <c r="H1472" s="52"/>
      <c r="I1472" s="52"/>
    </row>
    <row r="1473" spans="1:9" s="53" customFormat="1">
      <c r="A1473" s="49"/>
      <c r="B1473" s="50"/>
      <c r="C1473" s="51"/>
      <c r="D1473" s="49"/>
      <c r="E1473" s="52"/>
      <c r="F1473" s="52"/>
      <c r="G1473" s="52"/>
      <c r="H1473" s="52"/>
      <c r="I1473" s="52"/>
    </row>
    <row r="1474" spans="1:9" s="53" customFormat="1">
      <c r="A1474" s="49"/>
      <c r="B1474" s="50"/>
      <c r="C1474" s="51"/>
      <c r="D1474" s="49"/>
      <c r="E1474" s="52"/>
      <c r="F1474" s="52"/>
      <c r="G1474" s="52"/>
      <c r="H1474" s="52"/>
      <c r="I1474" s="52"/>
    </row>
    <row r="1475" spans="1:9" s="53" customFormat="1">
      <c r="A1475" s="49"/>
      <c r="B1475" s="50"/>
      <c r="C1475" s="51"/>
      <c r="D1475" s="49"/>
      <c r="E1475" s="52"/>
      <c r="F1475" s="52"/>
      <c r="G1475" s="52"/>
      <c r="H1475" s="52"/>
      <c r="I1475" s="52"/>
    </row>
    <row r="1476" spans="1:9" s="53" customFormat="1">
      <c r="A1476" s="49"/>
      <c r="B1476" s="50"/>
      <c r="C1476" s="51"/>
      <c r="D1476" s="49"/>
      <c r="E1476" s="52"/>
      <c r="F1476" s="52"/>
      <c r="G1476" s="52"/>
      <c r="H1476" s="52"/>
      <c r="I1476" s="52"/>
    </row>
    <row r="1477" spans="1:9" s="53" customFormat="1">
      <c r="A1477" s="49"/>
      <c r="B1477" s="50"/>
      <c r="C1477" s="51"/>
      <c r="D1477" s="49"/>
      <c r="E1477" s="52"/>
      <c r="F1477" s="52"/>
      <c r="G1477" s="52"/>
      <c r="H1477" s="52"/>
      <c r="I1477" s="52"/>
    </row>
    <row r="1478" spans="1:9" s="53" customFormat="1">
      <c r="A1478" s="49"/>
      <c r="B1478" s="50"/>
      <c r="C1478" s="51"/>
      <c r="D1478" s="49"/>
      <c r="E1478" s="52"/>
      <c r="F1478" s="52"/>
      <c r="G1478" s="52"/>
      <c r="H1478" s="52"/>
      <c r="I1478" s="52"/>
    </row>
    <row r="1479" spans="1:9" s="53" customFormat="1">
      <c r="A1479" s="49"/>
      <c r="B1479" s="50"/>
      <c r="C1479" s="51"/>
      <c r="D1479" s="49"/>
      <c r="E1479" s="52"/>
      <c r="F1479" s="52"/>
      <c r="G1479" s="52"/>
      <c r="H1479" s="52"/>
      <c r="I1479" s="52"/>
    </row>
    <row r="1480" spans="1:9" s="53" customFormat="1">
      <c r="A1480" s="49"/>
      <c r="B1480" s="50"/>
      <c r="C1480" s="51"/>
      <c r="D1480" s="49"/>
      <c r="E1480" s="52"/>
      <c r="F1480" s="52"/>
      <c r="G1480" s="52"/>
      <c r="H1480" s="52"/>
      <c r="I1480" s="52"/>
    </row>
    <row r="1481" spans="1:9" s="53" customFormat="1">
      <c r="A1481" s="49"/>
      <c r="B1481" s="50"/>
      <c r="C1481" s="51"/>
      <c r="D1481" s="49"/>
      <c r="E1481" s="52"/>
      <c r="F1481" s="52"/>
      <c r="G1481" s="52"/>
      <c r="H1481" s="52"/>
      <c r="I1481" s="52"/>
    </row>
    <row r="1482" spans="1:9" s="53" customFormat="1">
      <c r="A1482" s="49"/>
      <c r="B1482" s="50"/>
      <c r="C1482" s="51"/>
      <c r="D1482" s="49"/>
      <c r="E1482" s="52"/>
      <c r="F1482" s="52"/>
      <c r="G1482" s="52"/>
      <c r="H1482" s="52"/>
      <c r="I1482" s="52"/>
    </row>
    <row r="1483" spans="1:9" s="53" customFormat="1">
      <c r="A1483" s="49"/>
      <c r="B1483" s="50"/>
      <c r="C1483" s="51"/>
      <c r="D1483" s="49"/>
      <c r="E1483" s="52"/>
      <c r="F1483" s="52"/>
      <c r="G1483" s="52"/>
      <c r="H1483" s="52"/>
      <c r="I1483" s="52"/>
    </row>
    <row r="1484" spans="1:9" s="53" customFormat="1">
      <c r="A1484" s="49"/>
      <c r="B1484" s="50"/>
      <c r="C1484" s="51"/>
      <c r="D1484" s="49"/>
      <c r="E1484" s="52"/>
      <c r="F1484" s="52"/>
      <c r="G1484" s="52"/>
      <c r="H1484" s="52"/>
      <c r="I1484" s="52"/>
    </row>
    <row r="1485" spans="1:9" s="53" customFormat="1">
      <c r="A1485" s="49"/>
      <c r="B1485" s="50"/>
      <c r="C1485" s="51"/>
      <c r="D1485" s="49"/>
      <c r="E1485" s="52"/>
      <c r="F1485" s="52"/>
      <c r="G1485" s="52"/>
      <c r="H1485" s="52"/>
      <c r="I1485" s="52"/>
    </row>
    <row r="1486" spans="1:9" s="53" customFormat="1">
      <c r="A1486" s="49"/>
      <c r="B1486" s="50"/>
      <c r="C1486" s="51"/>
      <c r="D1486" s="49"/>
      <c r="E1486" s="52"/>
      <c r="F1486" s="52"/>
      <c r="G1486" s="52"/>
      <c r="H1486" s="52"/>
      <c r="I1486" s="52"/>
    </row>
    <row r="1487" spans="1:9" s="53" customFormat="1">
      <c r="A1487" s="49"/>
      <c r="B1487" s="50"/>
      <c r="C1487" s="51"/>
      <c r="D1487" s="49"/>
      <c r="E1487" s="52"/>
      <c r="F1487" s="52"/>
      <c r="G1487" s="52"/>
      <c r="H1487" s="52"/>
      <c r="I1487" s="52"/>
    </row>
    <row r="1488" spans="1:9" s="53" customFormat="1">
      <c r="A1488" s="49"/>
      <c r="B1488" s="50"/>
      <c r="C1488" s="51"/>
      <c r="D1488" s="49"/>
      <c r="E1488" s="52"/>
      <c r="F1488" s="52"/>
      <c r="G1488" s="52"/>
      <c r="H1488" s="52"/>
      <c r="I1488" s="52"/>
    </row>
    <row r="1489" spans="1:9" s="53" customFormat="1">
      <c r="A1489" s="49"/>
      <c r="B1489" s="50"/>
      <c r="C1489" s="51"/>
      <c r="D1489" s="49"/>
      <c r="E1489" s="52"/>
      <c r="F1489" s="52"/>
      <c r="G1489" s="52"/>
      <c r="H1489" s="52"/>
      <c r="I1489" s="52"/>
    </row>
    <row r="1490" spans="1:9" s="53" customFormat="1">
      <c r="A1490" s="49"/>
      <c r="B1490" s="50"/>
      <c r="C1490" s="51"/>
      <c r="D1490" s="49"/>
      <c r="E1490" s="52"/>
      <c r="F1490" s="52"/>
      <c r="G1490" s="52"/>
      <c r="H1490" s="52"/>
      <c r="I1490" s="52"/>
    </row>
    <row r="1491" spans="1:9" s="53" customFormat="1">
      <c r="A1491" s="49"/>
      <c r="B1491" s="50"/>
      <c r="C1491" s="51"/>
      <c r="D1491" s="49"/>
      <c r="E1491" s="52"/>
      <c r="F1491" s="52"/>
      <c r="G1491" s="52"/>
      <c r="H1491" s="52"/>
      <c r="I1491" s="52"/>
    </row>
    <row r="1492" spans="1:9" s="53" customFormat="1">
      <c r="A1492" s="49"/>
      <c r="B1492" s="50"/>
      <c r="C1492" s="51"/>
      <c r="D1492" s="49"/>
      <c r="E1492" s="52"/>
      <c r="F1492" s="52"/>
      <c r="G1492" s="52"/>
      <c r="H1492" s="52"/>
      <c r="I1492" s="52"/>
    </row>
    <row r="1493" spans="1:9" s="53" customFormat="1">
      <c r="A1493" s="49"/>
      <c r="B1493" s="50"/>
      <c r="C1493" s="51"/>
      <c r="D1493" s="49"/>
      <c r="E1493" s="52"/>
      <c r="F1493" s="52"/>
      <c r="G1493" s="52"/>
      <c r="H1493" s="52"/>
      <c r="I1493" s="52"/>
    </row>
    <row r="1494" spans="1:9" s="53" customFormat="1">
      <c r="A1494" s="49"/>
      <c r="B1494" s="50"/>
      <c r="C1494" s="51"/>
      <c r="D1494" s="49"/>
      <c r="E1494" s="52"/>
      <c r="F1494" s="52"/>
      <c r="G1494" s="52"/>
      <c r="H1494" s="52"/>
      <c r="I1494" s="52"/>
    </row>
    <row r="1495" spans="1:9" s="53" customFormat="1">
      <c r="A1495" s="49"/>
      <c r="B1495" s="50"/>
      <c r="C1495" s="51"/>
      <c r="D1495" s="49"/>
      <c r="E1495" s="52"/>
      <c r="F1495" s="52"/>
      <c r="G1495" s="52"/>
      <c r="H1495" s="52"/>
      <c r="I1495" s="52"/>
    </row>
    <row r="1496" spans="1:9" s="53" customFormat="1">
      <c r="A1496" s="49"/>
      <c r="B1496" s="50"/>
      <c r="C1496" s="51"/>
      <c r="D1496" s="49"/>
      <c r="E1496" s="52"/>
      <c r="F1496" s="52"/>
      <c r="G1496" s="52"/>
      <c r="H1496" s="52"/>
      <c r="I1496" s="52"/>
    </row>
    <row r="1497" spans="1:9" s="53" customFormat="1">
      <c r="A1497" s="49"/>
      <c r="B1497" s="50"/>
      <c r="C1497" s="51"/>
      <c r="D1497" s="49"/>
      <c r="E1497" s="52"/>
      <c r="F1497" s="52"/>
      <c r="G1497" s="52"/>
      <c r="H1497" s="52"/>
      <c r="I1497" s="52"/>
    </row>
    <row r="1498" spans="1:9" s="53" customFormat="1">
      <c r="A1498" s="49"/>
      <c r="B1498" s="50"/>
      <c r="C1498" s="51"/>
      <c r="D1498" s="49"/>
      <c r="E1498" s="52"/>
      <c r="F1498" s="52"/>
      <c r="G1498" s="52"/>
      <c r="H1498" s="52"/>
      <c r="I1498" s="52"/>
    </row>
    <row r="1499" spans="1:9" s="53" customFormat="1">
      <c r="A1499" s="49"/>
      <c r="B1499" s="50"/>
      <c r="C1499" s="51"/>
      <c r="D1499" s="49"/>
      <c r="E1499" s="52"/>
      <c r="F1499" s="52"/>
      <c r="G1499" s="52"/>
      <c r="H1499" s="52"/>
      <c r="I1499" s="52"/>
    </row>
    <row r="1500" spans="1:9" s="53" customFormat="1">
      <c r="A1500" s="49"/>
      <c r="B1500" s="50"/>
      <c r="C1500" s="51"/>
      <c r="D1500" s="49"/>
      <c r="E1500" s="52"/>
      <c r="F1500" s="52"/>
      <c r="G1500" s="52"/>
      <c r="H1500" s="52"/>
      <c r="I1500" s="52"/>
    </row>
    <row r="1501" spans="1:9" s="53" customFormat="1">
      <c r="A1501" s="49"/>
      <c r="B1501" s="50"/>
      <c r="C1501" s="51"/>
      <c r="D1501" s="49"/>
      <c r="E1501" s="52"/>
      <c r="F1501" s="52"/>
      <c r="G1501" s="52"/>
      <c r="H1501" s="52"/>
      <c r="I1501" s="52"/>
    </row>
    <row r="1502" spans="1:9" s="53" customFormat="1">
      <c r="A1502" s="49"/>
      <c r="B1502" s="50"/>
      <c r="C1502" s="51"/>
      <c r="D1502" s="49"/>
      <c r="E1502" s="52"/>
      <c r="F1502" s="52"/>
      <c r="G1502" s="52"/>
      <c r="H1502" s="52"/>
      <c r="I1502" s="52"/>
    </row>
    <row r="1503" spans="1:9" s="53" customFormat="1">
      <c r="A1503" s="49"/>
      <c r="B1503" s="50"/>
      <c r="C1503" s="51"/>
      <c r="D1503" s="49"/>
      <c r="E1503" s="52"/>
      <c r="F1503" s="52"/>
      <c r="G1503" s="52"/>
      <c r="H1503" s="52"/>
      <c r="I1503" s="52"/>
    </row>
    <row r="1504" spans="1:9" s="53" customFormat="1">
      <c r="A1504" s="49"/>
      <c r="B1504" s="50"/>
      <c r="C1504" s="51"/>
      <c r="D1504" s="49"/>
      <c r="E1504" s="52"/>
      <c r="F1504" s="52"/>
      <c r="G1504" s="52"/>
      <c r="H1504" s="52"/>
      <c r="I1504" s="52"/>
    </row>
    <row r="1505" spans="1:9" s="53" customFormat="1">
      <c r="A1505" s="49"/>
      <c r="B1505" s="50"/>
      <c r="C1505" s="51"/>
      <c r="D1505" s="49"/>
      <c r="E1505" s="52"/>
      <c r="F1505" s="52"/>
      <c r="G1505" s="52"/>
      <c r="H1505" s="52"/>
      <c r="I1505" s="52"/>
    </row>
    <row r="1506" spans="1:9" s="53" customFormat="1">
      <c r="A1506" s="49"/>
      <c r="B1506" s="50"/>
      <c r="C1506" s="51"/>
      <c r="D1506" s="49"/>
      <c r="E1506" s="52"/>
      <c r="F1506" s="52"/>
      <c r="G1506" s="52"/>
      <c r="H1506" s="52"/>
      <c r="I1506" s="52"/>
    </row>
    <row r="1507" spans="1:9" s="53" customFormat="1">
      <c r="A1507" s="49"/>
      <c r="B1507" s="50"/>
      <c r="C1507" s="51"/>
      <c r="D1507" s="49"/>
      <c r="E1507" s="52"/>
      <c r="F1507" s="52"/>
      <c r="G1507" s="52"/>
      <c r="H1507" s="52"/>
      <c r="I1507" s="52"/>
    </row>
    <row r="1508" spans="1:9" s="53" customFormat="1">
      <c r="A1508" s="49"/>
      <c r="B1508" s="50"/>
      <c r="C1508" s="51"/>
      <c r="D1508" s="49"/>
      <c r="E1508" s="52"/>
      <c r="F1508" s="52"/>
      <c r="G1508" s="52"/>
      <c r="H1508" s="52"/>
      <c r="I1508" s="52"/>
    </row>
    <row r="1509" spans="1:9" s="53" customFormat="1">
      <c r="A1509" s="49"/>
      <c r="B1509" s="50"/>
      <c r="C1509" s="51"/>
      <c r="D1509" s="49"/>
      <c r="E1509" s="52"/>
      <c r="F1509" s="52"/>
      <c r="G1509" s="52"/>
      <c r="H1509" s="52"/>
      <c r="I1509" s="52"/>
    </row>
    <row r="1510" spans="1:9" s="53" customFormat="1">
      <c r="A1510" s="49"/>
      <c r="B1510" s="50"/>
      <c r="C1510" s="51"/>
      <c r="D1510" s="49"/>
      <c r="E1510" s="52"/>
      <c r="F1510" s="52"/>
      <c r="G1510" s="52"/>
      <c r="H1510" s="52"/>
      <c r="I1510" s="52"/>
    </row>
    <row r="1511" spans="1:9" s="53" customFormat="1">
      <c r="A1511" s="49"/>
      <c r="B1511" s="50"/>
      <c r="C1511" s="51"/>
      <c r="D1511" s="49"/>
      <c r="E1511" s="52"/>
      <c r="F1511" s="52"/>
      <c r="G1511" s="52"/>
      <c r="H1511" s="52"/>
      <c r="I1511" s="52"/>
    </row>
    <row r="1512" spans="1:9" s="53" customFormat="1">
      <c r="A1512" s="49"/>
      <c r="B1512" s="50"/>
      <c r="C1512" s="51"/>
      <c r="D1512" s="49"/>
      <c r="E1512" s="52"/>
      <c r="F1512" s="52"/>
      <c r="G1512" s="52"/>
      <c r="H1512" s="52"/>
      <c r="I1512" s="52"/>
    </row>
    <row r="1513" spans="1:9" s="53" customFormat="1">
      <c r="A1513" s="49"/>
      <c r="B1513" s="50"/>
      <c r="C1513" s="51"/>
      <c r="D1513" s="49"/>
      <c r="E1513" s="52"/>
      <c r="F1513" s="52"/>
      <c r="G1513" s="52"/>
      <c r="H1513" s="52"/>
      <c r="I1513" s="52"/>
    </row>
    <row r="1514" spans="1:9" s="53" customFormat="1">
      <c r="A1514" s="49"/>
      <c r="B1514" s="50"/>
      <c r="C1514" s="51"/>
      <c r="D1514" s="49"/>
      <c r="E1514" s="52"/>
      <c r="F1514" s="52"/>
      <c r="G1514" s="52"/>
      <c r="H1514" s="52"/>
      <c r="I1514" s="52"/>
    </row>
    <row r="1515" spans="1:9" s="53" customFormat="1">
      <c r="A1515" s="49"/>
      <c r="B1515" s="50"/>
      <c r="C1515" s="51"/>
      <c r="D1515" s="49"/>
      <c r="E1515" s="52"/>
      <c r="F1515" s="52"/>
      <c r="G1515" s="52"/>
      <c r="H1515" s="52"/>
      <c r="I1515" s="52"/>
    </row>
    <row r="1516" spans="1:9" s="53" customFormat="1">
      <c r="A1516" s="49"/>
      <c r="B1516" s="50"/>
      <c r="C1516" s="51"/>
      <c r="D1516" s="49"/>
      <c r="E1516" s="52"/>
      <c r="F1516" s="52"/>
      <c r="G1516" s="52"/>
      <c r="H1516" s="52"/>
      <c r="I1516" s="52"/>
    </row>
    <row r="1517" spans="1:9" s="53" customFormat="1">
      <c r="A1517" s="49"/>
      <c r="B1517" s="50"/>
      <c r="C1517" s="51"/>
      <c r="D1517" s="49"/>
      <c r="E1517" s="52"/>
      <c r="F1517" s="52"/>
      <c r="G1517" s="52"/>
      <c r="H1517" s="52"/>
      <c r="I1517" s="52"/>
    </row>
    <row r="1518" spans="1:9" s="53" customFormat="1">
      <c r="A1518" s="49"/>
      <c r="B1518" s="50"/>
      <c r="C1518" s="51"/>
      <c r="D1518" s="49"/>
      <c r="E1518" s="52"/>
      <c r="F1518" s="52"/>
      <c r="G1518" s="52"/>
      <c r="H1518" s="52"/>
      <c r="I1518" s="52"/>
    </row>
    <row r="1519" spans="1:9" s="53" customFormat="1">
      <c r="A1519" s="49"/>
      <c r="B1519" s="50"/>
      <c r="C1519" s="51"/>
      <c r="D1519" s="49"/>
      <c r="E1519" s="52"/>
      <c r="F1519" s="52"/>
      <c r="G1519" s="52"/>
      <c r="H1519" s="52"/>
      <c r="I1519" s="52"/>
    </row>
    <row r="1520" spans="1:9" s="53" customFormat="1">
      <c r="A1520" s="49"/>
      <c r="B1520" s="50"/>
      <c r="C1520" s="51"/>
      <c r="D1520" s="49"/>
      <c r="E1520" s="52"/>
      <c r="F1520" s="52"/>
      <c r="G1520" s="52"/>
      <c r="H1520" s="52"/>
      <c r="I1520" s="52"/>
    </row>
    <row r="1521" spans="1:9" s="53" customFormat="1">
      <c r="A1521" s="49"/>
      <c r="B1521" s="50"/>
      <c r="C1521" s="51"/>
      <c r="D1521" s="49"/>
      <c r="E1521" s="52"/>
      <c r="F1521" s="52"/>
      <c r="G1521" s="52"/>
      <c r="H1521" s="52"/>
      <c r="I1521" s="52"/>
    </row>
    <row r="1522" spans="1:9" s="53" customFormat="1">
      <c r="A1522" s="49"/>
      <c r="B1522" s="50"/>
      <c r="C1522" s="51"/>
      <c r="D1522" s="49"/>
      <c r="E1522" s="52"/>
      <c r="F1522" s="52"/>
      <c r="G1522" s="52"/>
      <c r="H1522" s="52"/>
      <c r="I1522" s="52"/>
    </row>
    <row r="1523" spans="1:9" s="53" customFormat="1">
      <c r="A1523" s="49"/>
      <c r="B1523" s="50"/>
      <c r="C1523" s="51"/>
      <c r="D1523" s="49"/>
      <c r="E1523" s="52"/>
      <c r="F1523" s="52"/>
      <c r="G1523" s="52"/>
      <c r="H1523" s="52"/>
      <c r="I1523" s="52"/>
    </row>
    <row r="1524" spans="1:9" s="53" customFormat="1">
      <c r="A1524" s="49"/>
      <c r="B1524" s="50"/>
      <c r="C1524" s="51"/>
      <c r="D1524" s="49"/>
      <c r="E1524" s="52"/>
      <c r="F1524" s="52"/>
      <c r="G1524" s="52"/>
      <c r="H1524" s="52"/>
      <c r="I1524" s="52"/>
    </row>
    <row r="1525" spans="1:9" s="53" customFormat="1">
      <c r="A1525" s="49"/>
      <c r="B1525" s="50"/>
      <c r="C1525" s="51"/>
      <c r="D1525" s="49"/>
      <c r="E1525" s="52"/>
      <c r="F1525" s="52"/>
      <c r="G1525" s="52"/>
      <c r="H1525" s="52"/>
      <c r="I1525" s="52"/>
    </row>
    <row r="1526" spans="1:9" s="53" customFormat="1">
      <c r="A1526" s="49"/>
      <c r="B1526" s="50"/>
      <c r="C1526" s="51"/>
      <c r="D1526" s="49"/>
      <c r="E1526" s="52"/>
      <c r="F1526" s="52"/>
      <c r="G1526" s="52"/>
      <c r="H1526" s="52"/>
      <c r="I1526" s="52"/>
    </row>
    <row r="1527" spans="1:9" s="53" customFormat="1">
      <c r="A1527" s="49"/>
      <c r="B1527" s="50"/>
      <c r="C1527" s="51"/>
      <c r="D1527" s="49"/>
      <c r="E1527" s="52"/>
      <c r="F1527" s="52"/>
      <c r="G1527" s="52"/>
      <c r="H1527" s="52"/>
      <c r="I1527" s="52"/>
    </row>
    <row r="1528" spans="1:9" s="53" customFormat="1">
      <c r="A1528" s="49"/>
      <c r="B1528" s="50"/>
      <c r="C1528" s="51"/>
      <c r="D1528" s="49"/>
      <c r="E1528" s="52"/>
      <c r="F1528" s="52"/>
      <c r="G1528" s="52"/>
      <c r="H1528" s="52"/>
      <c r="I1528" s="52"/>
    </row>
    <row r="1529" spans="1:9" s="53" customFormat="1">
      <c r="A1529" s="49"/>
      <c r="B1529" s="50"/>
      <c r="C1529" s="51"/>
      <c r="D1529" s="49"/>
      <c r="E1529" s="52"/>
      <c r="F1529" s="52"/>
      <c r="G1529" s="52"/>
      <c r="H1529" s="52"/>
      <c r="I1529" s="52"/>
    </row>
    <row r="1530" spans="1:9" s="53" customFormat="1">
      <c r="A1530" s="49"/>
      <c r="B1530" s="50"/>
      <c r="C1530" s="51"/>
      <c r="D1530" s="49"/>
      <c r="E1530" s="52"/>
      <c r="F1530" s="52"/>
      <c r="G1530" s="52"/>
      <c r="H1530" s="52"/>
      <c r="I1530" s="52"/>
    </row>
    <row r="1531" spans="1:9" s="53" customFormat="1">
      <c r="A1531" s="49"/>
      <c r="B1531" s="50"/>
      <c r="C1531" s="51"/>
      <c r="D1531" s="49"/>
      <c r="E1531" s="52"/>
      <c r="F1531" s="52"/>
      <c r="G1531" s="52"/>
      <c r="H1531" s="52"/>
      <c r="I1531" s="52"/>
    </row>
    <row r="1532" spans="1:9" s="53" customFormat="1">
      <c r="A1532" s="49"/>
      <c r="B1532" s="50"/>
      <c r="C1532" s="51"/>
      <c r="D1532" s="49"/>
      <c r="E1532" s="52"/>
      <c r="F1532" s="52"/>
      <c r="G1532" s="52"/>
      <c r="H1532" s="52"/>
      <c r="I1532" s="52"/>
    </row>
    <row r="1533" spans="1:9" s="53" customFormat="1">
      <c r="A1533" s="49"/>
      <c r="B1533" s="50"/>
      <c r="C1533" s="51"/>
      <c r="D1533" s="49"/>
      <c r="E1533" s="52"/>
      <c r="F1533" s="52"/>
      <c r="G1533" s="52"/>
      <c r="H1533" s="52"/>
      <c r="I1533" s="52"/>
    </row>
    <row r="1534" spans="1:9" s="53" customFormat="1">
      <c r="A1534" s="49"/>
      <c r="B1534" s="50"/>
      <c r="C1534" s="51"/>
      <c r="D1534" s="49"/>
      <c r="E1534" s="52"/>
      <c r="F1534" s="52"/>
      <c r="G1534" s="52"/>
      <c r="H1534" s="52"/>
      <c r="I1534" s="52"/>
    </row>
    <row r="1535" spans="1:9" s="53" customFormat="1">
      <c r="A1535" s="49"/>
      <c r="B1535" s="50"/>
      <c r="C1535" s="51"/>
      <c r="D1535" s="49"/>
      <c r="E1535" s="52"/>
      <c r="F1535" s="52"/>
      <c r="G1535" s="52"/>
      <c r="H1535" s="52"/>
      <c r="I1535" s="52"/>
    </row>
    <row r="1536" spans="1:9" s="53" customFormat="1">
      <c r="A1536" s="49"/>
      <c r="B1536" s="50"/>
      <c r="C1536" s="51"/>
      <c r="D1536" s="49"/>
      <c r="E1536" s="52"/>
      <c r="F1536" s="52"/>
      <c r="G1536" s="52"/>
      <c r="H1536" s="52"/>
      <c r="I1536" s="52"/>
    </row>
    <row r="1537" spans="1:9" s="53" customFormat="1">
      <c r="A1537" s="49"/>
      <c r="B1537" s="50"/>
      <c r="C1537" s="51"/>
      <c r="D1537" s="49"/>
      <c r="E1537" s="52"/>
      <c r="F1537" s="52"/>
      <c r="G1537" s="52"/>
      <c r="H1537" s="52"/>
      <c r="I1537" s="52"/>
    </row>
    <row r="1538" spans="1:9" s="53" customFormat="1">
      <c r="A1538" s="49"/>
      <c r="B1538" s="50"/>
      <c r="C1538" s="51"/>
      <c r="D1538" s="49"/>
      <c r="E1538" s="52"/>
      <c r="F1538" s="52"/>
      <c r="G1538" s="52"/>
      <c r="H1538" s="52"/>
      <c r="I1538" s="52"/>
    </row>
    <row r="1539" spans="1:9" s="53" customFormat="1">
      <c r="A1539" s="49"/>
      <c r="B1539" s="50"/>
      <c r="C1539" s="51"/>
      <c r="D1539" s="49"/>
      <c r="E1539" s="52"/>
      <c r="F1539" s="52"/>
      <c r="G1539" s="52"/>
      <c r="H1539" s="52"/>
      <c r="I1539" s="52"/>
    </row>
    <row r="1540" spans="1:9" s="53" customFormat="1">
      <c r="A1540" s="49"/>
      <c r="B1540" s="50"/>
      <c r="C1540" s="51"/>
      <c r="D1540" s="49"/>
      <c r="E1540" s="52"/>
      <c r="F1540" s="52"/>
      <c r="G1540" s="52"/>
      <c r="H1540" s="52"/>
      <c r="I1540" s="52"/>
    </row>
    <row r="1541" spans="1:9" s="53" customFormat="1">
      <c r="A1541" s="49"/>
      <c r="B1541" s="50"/>
      <c r="C1541" s="51"/>
      <c r="D1541" s="49"/>
      <c r="E1541" s="52"/>
      <c r="F1541" s="52"/>
      <c r="G1541" s="52"/>
      <c r="H1541" s="52"/>
      <c r="I1541" s="52"/>
    </row>
    <row r="1542" spans="1:9" s="53" customFormat="1">
      <c r="A1542" s="49"/>
      <c r="B1542" s="50"/>
      <c r="C1542" s="51"/>
      <c r="D1542" s="49"/>
      <c r="E1542" s="52"/>
      <c r="F1542" s="52"/>
      <c r="G1542" s="52"/>
      <c r="H1542" s="52"/>
      <c r="I1542" s="52"/>
    </row>
    <row r="1543" spans="1:9" s="53" customFormat="1">
      <c r="A1543" s="49"/>
      <c r="B1543" s="50"/>
      <c r="C1543" s="51"/>
      <c r="D1543" s="49"/>
      <c r="E1543" s="52"/>
      <c r="F1543" s="52"/>
      <c r="G1543" s="52"/>
      <c r="H1543" s="52"/>
      <c r="I1543" s="52"/>
    </row>
    <row r="1544" spans="1:9" s="53" customFormat="1">
      <c r="A1544" s="49"/>
      <c r="B1544" s="50"/>
      <c r="C1544" s="51"/>
      <c r="D1544" s="49"/>
      <c r="E1544" s="52"/>
      <c r="F1544" s="52"/>
      <c r="G1544" s="52"/>
      <c r="H1544" s="52"/>
      <c r="I1544" s="52"/>
    </row>
    <row r="1545" spans="1:9" s="53" customFormat="1">
      <c r="A1545" s="49"/>
      <c r="B1545" s="50"/>
      <c r="C1545" s="51"/>
      <c r="D1545" s="49"/>
      <c r="E1545" s="52"/>
      <c r="F1545" s="52"/>
      <c r="G1545" s="52"/>
      <c r="H1545" s="52"/>
      <c r="I1545" s="52"/>
    </row>
    <row r="1546" spans="1:9" s="53" customFormat="1">
      <c r="A1546" s="49"/>
      <c r="B1546" s="50"/>
      <c r="C1546" s="51"/>
      <c r="D1546" s="49"/>
      <c r="E1546" s="52"/>
      <c r="F1546" s="52"/>
      <c r="G1546" s="52"/>
      <c r="H1546" s="52"/>
      <c r="I1546" s="52"/>
    </row>
    <row r="1547" spans="1:9" s="53" customFormat="1">
      <c r="A1547" s="49"/>
      <c r="B1547" s="50"/>
      <c r="C1547" s="51"/>
      <c r="D1547" s="49"/>
      <c r="E1547" s="52"/>
      <c r="F1547" s="52"/>
      <c r="G1547" s="52"/>
      <c r="H1547" s="52"/>
      <c r="I1547" s="52"/>
    </row>
    <row r="1548" spans="1:9" s="53" customFormat="1">
      <c r="A1548" s="49"/>
      <c r="B1548" s="50"/>
      <c r="C1548" s="51"/>
      <c r="D1548" s="49"/>
      <c r="E1548" s="52"/>
      <c r="F1548" s="52"/>
      <c r="G1548" s="52"/>
      <c r="H1548" s="52"/>
      <c r="I1548" s="52"/>
    </row>
    <row r="1549" spans="1:9" s="53" customFormat="1">
      <c r="A1549" s="49"/>
      <c r="B1549" s="50"/>
      <c r="C1549" s="51"/>
      <c r="D1549" s="49"/>
      <c r="E1549" s="52"/>
      <c r="F1549" s="52"/>
      <c r="G1549" s="52"/>
      <c r="H1549" s="52"/>
      <c r="I1549" s="52"/>
    </row>
    <row r="1550" spans="1:9" s="53" customFormat="1">
      <c r="A1550" s="49"/>
      <c r="B1550" s="50"/>
      <c r="C1550" s="51"/>
      <c r="D1550" s="49"/>
      <c r="E1550" s="52"/>
      <c r="F1550" s="52"/>
      <c r="G1550" s="52"/>
      <c r="H1550" s="52"/>
      <c r="I1550" s="52"/>
    </row>
    <row r="1551" spans="1:9" s="53" customFormat="1">
      <c r="A1551" s="49"/>
      <c r="B1551" s="50"/>
      <c r="C1551" s="51"/>
      <c r="D1551" s="49"/>
      <c r="E1551" s="52"/>
      <c r="F1551" s="52"/>
      <c r="G1551" s="52"/>
      <c r="H1551" s="52"/>
      <c r="I1551" s="52"/>
    </row>
    <row r="1552" spans="1:9" s="53" customFormat="1">
      <c r="A1552" s="49"/>
      <c r="B1552" s="50"/>
      <c r="C1552" s="51"/>
      <c r="D1552" s="49"/>
      <c r="E1552" s="52"/>
      <c r="F1552" s="52"/>
      <c r="G1552" s="52"/>
      <c r="H1552" s="52"/>
      <c r="I1552" s="52"/>
    </row>
    <row r="1553" spans="1:9" s="53" customFormat="1">
      <c r="A1553" s="49"/>
      <c r="B1553" s="50"/>
      <c r="C1553" s="51"/>
      <c r="D1553" s="49"/>
      <c r="E1553" s="52"/>
      <c r="F1553" s="52"/>
      <c r="G1553" s="52"/>
      <c r="H1553" s="52"/>
      <c r="I1553" s="52"/>
    </row>
    <row r="1554" spans="1:9" s="53" customFormat="1">
      <c r="A1554" s="49"/>
      <c r="B1554" s="50"/>
      <c r="C1554" s="51"/>
      <c r="D1554" s="49"/>
      <c r="E1554" s="52"/>
      <c r="F1554" s="52"/>
      <c r="G1554" s="52"/>
      <c r="H1554" s="52"/>
      <c r="I1554" s="52"/>
    </row>
    <row r="1555" spans="1:9" s="53" customFormat="1">
      <c r="A1555" s="49"/>
      <c r="B1555" s="50"/>
      <c r="C1555" s="51"/>
      <c r="D1555" s="49"/>
      <c r="E1555" s="52"/>
      <c r="F1555" s="52"/>
      <c r="G1555" s="52"/>
      <c r="H1555" s="52"/>
      <c r="I1555" s="52"/>
    </row>
    <row r="1556" spans="1:9" s="53" customFormat="1">
      <c r="A1556" s="49"/>
      <c r="B1556" s="50"/>
      <c r="C1556" s="51"/>
      <c r="D1556" s="49"/>
      <c r="E1556" s="52"/>
      <c r="F1556" s="52"/>
      <c r="G1556" s="52"/>
      <c r="H1556" s="52"/>
      <c r="I1556" s="52"/>
    </row>
    <row r="1557" spans="1:9" s="53" customFormat="1">
      <c r="A1557" s="49"/>
      <c r="B1557" s="50"/>
      <c r="C1557" s="51"/>
      <c r="D1557" s="49"/>
      <c r="E1557" s="52"/>
      <c r="F1557" s="52"/>
      <c r="G1557" s="52"/>
      <c r="H1557" s="52"/>
      <c r="I1557" s="52"/>
    </row>
    <row r="1558" spans="1:9" s="53" customFormat="1">
      <c r="A1558" s="49"/>
      <c r="B1558" s="50"/>
      <c r="C1558" s="51"/>
      <c r="D1558" s="49"/>
      <c r="E1558" s="52"/>
      <c r="F1558" s="52"/>
      <c r="G1558" s="52"/>
      <c r="H1558" s="52"/>
      <c r="I1558" s="52"/>
    </row>
    <row r="1559" spans="1:9" s="53" customFormat="1">
      <c r="A1559" s="49"/>
      <c r="B1559" s="50"/>
      <c r="C1559" s="51"/>
      <c r="D1559" s="49"/>
      <c r="E1559" s="52"/>
      <c r="F1559" s="52"/>
      <c r="G1559" s="52"/>
      <c r="H1559" s="52"/>
      <c r="I1559" s="52"/>
    </row>
    <row r="1560" spans="1:9" s="53" customFormat="1">
      <c r="A1560" s="49"/>
      <c r="B1560" s="50"/>
      <c r="C1560" s="51"/>
      <c r="D1560" s="49"/>
      <c r="E1560" s="52"/>
      <c r="F1560" s="52"/>
      <c r="G1560" s="52"/>
      <c r="H1560" s="52"/>
      <c r="I1560" s="52"/>
    </row>
    <row r="1561" spans="1:9" s="53" customFormat="1">
      <c r="A1561" s="49"/>
      <c r="B1561" s="50"/>
      <c r="C1561" s="51"/>
      <c r="D1561" s="49"/>
      <c r="E1561" s="52"/>
      <c r="F1561" s="52"/>
      <c r="G1561" s="52"/>
      <c r="H1561" s="52"/>
      <c r="I1561" s="52"/>
    </row>
    <row r="1562" spans="1:9" s="53" customFormat="1">
      <c r="A1562" s="49"/>
      <c r="B1562" s="50"/>
      <c r="C1562" s="51"/>
      <c r="D1562" s="49"/>
      <c r="E1562" s="52"/>
      <c r="F1562" s="52"/>
      <c r="G1562" s="52"/>
      <c r="H1562" s="52"/>
      <c r="I1562" s="52"/>
    </row>
    <row r="1563" spans="1:9" s="53" customFormat="1">
      <c r="A1563" s="49"/>
      <c r="B1563" s="50"/>
      <c r="C1563" s="51"/>
      <c r="D1563" s="49"/>
      <c r="E1563" s="52"/>
      <c r="F1563" s="52"/>
      <c r="G1563" s="52"/>
      <c r="H1563" s="52"/>
      <c r="I1563" s="52"/>
    </row>
    <row r="1564" spans="1:9" s="53" customFormat="1">
      <c r="A1564" s="49"/>
      <c r="B1564" s="50"/>
      <c r="C1564" s="51"/>
      <c r="D1564" s="49"/>
      <c r="E1564" s="52"/>
      <c r="F1564" s="52"/>
      <c r="G1564" s="52"/>
      <c r="H1564" s="52"/>
      <c r="I1564" s="52"/>
    </row>
    <row r="1565" spans="1:9" s="53" customFormat="1">
      <c r="A1565" s="49"/>
      <c r="B1565" s="50"/>
      <c r="C1565" s="51"/>
      <c r="D1565" s="49"/>
      <c r="E1565" s="52"/>
      <c r="F1565" s="52"/>
      <c r="G1565" s="52"/>
      <c r="H1565" s="52"/>
      <c r="I1565" s="52"/>
    </row>
    <row r="1566" spans="1:9" s="53" customFormat="1">
      <c r="A1566" s="49"/>
      <c r="B1566" s="50"/>
      <c r="C1566" s="51"/>
      <c r="D1566" s="49"/>
      <c r="E1566" s="52"/>
      <c r="F1566" s="52"/>
      <c r="G1566" s="52"/>
      <c r="H1566" s="52"/>
      <c r="I1566" s="52"/>
    </row>
    <row r="1567" spans="1:9" s="53" customFormat="1">
      <c r="A1567" s="49"/>
      <c r="B1567" s="50"/>
      <c r="C1567" s="51"/>
      <c r="D1567" s="49"/>
      <c r="E1567" s="52"/>
      <c r="F1567" s="52"/>
      <c r="G1567" s="52"/>
      <c r="H1567" s="52"/>
      <c r="I1567" s="52"/>
    </row>
    <row r="1568" spans="1:9" s="53" customFormat="1">
      <c r="A1568" s="49"/>
      <c r="B1568" s="50"/>
      <c r="C1568" s="51"/>
      <c r="D1568" s="49"/>
      <c r="E1568" s="52"/>
      <c r="F1568" s="52"/>
      <c r="G1568" s="52"/>
      <c r="H1568" s="52"/>
      <c r="I1568" s="52"/>
    </row>
    <row r="1569" spans="1:9" s="53" customFormat="1">
      <c r="A1569" s="49"/>
      <c r="B1569" s="50"/>
      <c r="C1569" s="51"/>
      <c r="D1569" s="49"/>
      <c r="E1569" s="52"/>
      <c r="F1569" s="52"/>
      <c r="G1569" s="52"/>
      <c r="H1569" s="52"/>
      <c r="I1569" s="52"/>
    </row>
    <row r="1570" spans="1:9" s="53" customFormat="1">
      <c r="A1570" s="49"/>
      <c r="B1570" s="50"/>
      <c r="C1570" s="51"/>
      <c r="D1570" s="49"/>
      <c r="E1570" s="52"/>
      <c r="F1570" s="52"/>
      <c r="G1570" s="52"/>
      <c r="H1570" s="52"/>
      <c r="I1570" s="52"/>
    </row>
    <row r="1571" spans="1:9" s="53" customFormat="1">
      <c r="A1571" s="49"/>
      <c r="B1571" s="50"/>
      <c r="C1571" s="51"/>
      <c r="D1571" s="49"/>
      <c r="E1571" s="52"/>
      <c r="F1571" s="52"/>
      <c r="G1571" s="52"/>
      <c r="H1571" s="52"/>
      <c r="I1571" s="52"/>
    </row>
    <row r="1572" spans="1:9" s="53" customFormat="1">
      <c r="A1572" s="49"/>
      <c r="B1572" s="50"/>
      <c r="C1572" s="51"/>
      <c r="D1572" s="49"/>
      <c r="E1572" s="52"/>
      <c r="F1572" s="52"/>
      <c r="G1572" s="52"/>
      <c r="H1572" s="52"/>
      <c r="I1572" s="52"/>
    </row>
    <row r="1573" spans="1:9" s="53" customFormat="1">
      <c r="A1573" s="49"/>
      <c r="B1573" s="50"/>
      <c r="C1573" s="51"/>
      <c r="D1573" s="49"/>
      <c r="E1573" s="52"/>
      <c r="F1573" s="52"/>
      <c r="G1573" s="52"/>
      <c r="H1573" s="52"/>
      <c r="I1573" s="52"/>
    </row>
    <row r="1574" spans="1:9" s="53" customFormat="1">
      <c r="A1574" s="49"/>
      <c r="B1574" s="50"/>
      <c r="C1574" s="51"/>
      <c r="D1574" s="49"/>
      <c r="E1574" s="52"/>
      <c r="F1574" s="52"/>
      <c r="G1574" s="52"/>
      <c r="H1574" s="52"/>
      <c r="I1574" s="52"/>
    </row>
    <row r="1575" spans="1:9" s="53" customFormat="1">
      <c r="A1575" s="49"/>
      <c r="B1575" s="50"/>
      <c r="C1575" s="51"/>
      <c r="D1575" s="49"/>
      <c r="E1575" s="52"/>
      <c r="F1575" s="52"/>
      <c r="G1575" s="52"/>
      <c r="H1575" s="52"/>
      <c r="I1575" s="52"/>
    </row>
    <row r="1576" spans="1:9" s="53" customFormat="1">
      <c r="A1576" s="49"/>
      <c r="B1576" s="50"/>
      <c r="C1576" s="51"/>
      <c r="D1576" s="49"/>
      <c r="E1576" s="52"/>
      <c r="F1576" s="52"/>
      <c r="G1576" s="52"/>
      <c r="H1576" s="52"/>
      <c r="I1576" s="52"/>
    </row>
    <row r="1577" spans="1:9" s="53" customFormat="1">
      <c r="A1577" s="49"/>
      <c r="B1577" s="50"/>
      <c r="C1577" s="51"/>
      <c r="D1577" s="49"/>
      <c r="E1577" s="52"/>
      <c r="F1577" s="52"/>
      <c r="G1577" s="52"/>
      <c r="H1577" s="52"/>
      <c r="I1577" s="52"/>
    </row>
    <row r="1578" spans="1:9" s="53" customFormat="1">
      <c r="A1578" s="49"/>
      <c r="B1578" s="50"/>
      <c r="C1578" s="51"/>
      <c r="D1578" s="49"/>
      <c r="E1578" s="52"/>
      <c r="F1578" s="52"/>
      <c r="G1578" s="52"/>
      <c r="H1578" s="52"/>
      <c r="I1578" s="52"/>
    </row>
    <row r="1579" spans="1:9" s="53" customFormat="1">
      <c r="A1579" s="49"/>
      <c r="B1579" s="50"/>
      <c r="C1579" s="51"/>
      <c r="D1579" s="49"/>
      <c r="E1579" s="52"/>
      <c r="F1579" s="52"/>
      <c r="G1579" s="52"/>
      <c r="H1579" s="52"/>
      <c r="I1579" s="52"/>
    </row>
    <row r="1580" spans="1:9" s="53" customFormat="1">
      <c r="A1580" s="49"/>
      <c r="B1580" s="50"/>
      <c r="C1580" s="51"/>
      <c r="D1580" s="49"/>
      <c r="E1580" s="52"/>
      <c r="F1580" s="52"/>
      <c r="G1580" s="52"/>
      <c r="H1580" s="52"/>
      <c r="I1580" s="52"/>
    </row>
    <row r="1581" spans="1:9" s="53" customFormat="1">
      <c r="A1581" s="49"/>
      <c r="B1581" s="50"/>
      <c r="C1581" s="51"/>
      <c r="D1581" s="49"/>
      <c r="E1581" s="52"/>
      <c r="F1581" s="52"/>
      <c r="G1581" s="52"/>
      <c r="H1581" s="52"/>
      <c r="I1581" s="52"/>
    </row>
    <row r="1582" spans="1:9" s="53" customFormat="1">
      <c r="A1582" s="49"/>
      <c r="B1582" s="50"/>
      <c r="C1582" s="51"/>
      <c r="D1582" s="49"/>
      <c r="E1582" s="52"/>
      <c r="F1582" s="52"/>
      <c r="G1582" s="52"/>
      <c r="H1582" s="52"/>
      <c r="I1582" s="52"/>
    </row>
    <row r="1583" spans="1:9" s="53" customFormat="1">
      <c r="A1583" s="49"/>
      <c r="B1583" s="50"/>
      <c r="C1583" s="51"/>
      <c r="D1583" s="49"/>
      <c r="E1583" s="52"/>
      <c r="F1583" s="52"/>
      <c r="G1583" s="52"/>
      <c r="H1583" s="52"/>
      <c r="I1583" s="52"/>
    </row>
    <row r="1584" spans="1:9" s="53" customFormat="1">
      <c r="A1584" s="49"/>
      <c r="B1584" s="50"/>
      <c r="C1584" s="51"/>
      <c r="D1584" s="49"/>
      <c r="E1584" s="52"/>
      <c r="F1584" s="52"/>
      <c r="G1584" s="52"/>
      <c r="H1584" s="52"/>
      <c r="I1584" s="52"/>
    </row>
    <row r="1585" spans="1:9" s="53" customFormat="1">
      <c r="A1585" s="49"/>
      <c r="B1585" s="50"/>
      <c r="C1585" s="51"/>
      <c r="D1585" s="49"/>
      <c r="E1585" s="52"/>
      <c r="F1585" s="52"/>
      <c r="G1585" s="52"/>
      <c r="H1585" s="52"/>
      <c r="I1585" s="52"/>
    </row>
    <row r="1586" spans="1:9" s="53" customFormat="1">
      <c r="A1586" s="49"/>
      <c r="B1586" s="50"/>
      <c r="C1586" s="51"/>
      <c r="D1586" s="49"/>
      <c r="E1586" s="52"/>
      <c r="F1586" s="52"/>
      <c r="G1586" s="52"/>
      <c r="H1586" s="52"/>
      <c r="I1586" s="52"/>
    </row>
    <row r="1587" spans="1:9" s="53" customFormat="1">
      <c r="A1587" s="49"/>
      <c r="B1587" s="50"/>
      <c r="C1587" s="51"/>
      <c r="D1587" s="49"/>
      <c r="E1587" s="52"/>
      <c r="F1587" s="52"/>
      <c r="G1587" s="52"/>
      <c r="H1587" s="52"/>
      <c r="I1587" s="52"/>
    </row>
    <row r="1588" spans="1:9" s="53" customFormat="1">
      <c r="A1588" s="49"/>
      <c r="B1588" s="50"/>
      <c r="C1588" s="51"/>
      <c r="D1588" s="49"/>
      <c r="E1588" s="52"/>
      <c r="F1588" s="52"/>
      <c r="G1588" s="52"/>
      <c r="H1588" s="52"/>
      <c r="I1588" s="52"/>
    </row>
    <row r="1589" spans="1:9" s="53" customFormat="1">
      <c r="A1589" s="49"/>
      <c r="B1589" s="50"/>
      <c r="C1589" s="51"/>
      <c r="D1589" s="49"/>
      <c r="E1589" s="52"/>
      <c r="F1589" s="52"/>
      <c r="G1589" s="52"/>
      <c r="H1589" s="52"/>
      <c r="I1589" s="52"/>
    </row>
    <row r="1590" spans="1:9" s="53" customFormat="1">
      <c r="A1590" s="49"/>
      <c r="B1590" s="50"/>
      <c r="C1590" s="51"/>
      <c r="D1590" s="49"/>
      <c r="E1590" s="52"/>
      <c r="F1590" s="52"/>
      <c r="G1590" s="52"/>
      <c r="H1590" s="52"/>
      <c r="I1590" s="52"/>
    </row>
    <row r="1591" spans="1:9" s="53" customFormat="1">
      <c r="A1591" s="49"/>
      <c r="B1591" s="50"/>
      <c r="C1591" s="51"/>
      <c r="D1591" s="49"/>
      <c r="E1591" s="52"/>
      <c r="F1591" s="52"/>
      <c r="G1591" s="52"/>
      <c r="H1591" s="52"/>
      <c r="I1591" s="52"/>
    </row>
    <row r="1592" spans="1:9" s="53" customFormat="1">
      <c r="A1592" s="49"/>
      <c r="B1592" s="50"/>
      <c r="C1592" s="51"/>
      <c r="D1592" s="49"/>
      <c r="E1592" s="52"/>
      <c r="F1592" s="52"/>
      <c r="G1592" s="52"/>
      <c r="H1592" s="52"/>
      <c r="I1592" s="52"/>
    </row>
    <row r="1593" spans="1:9" s="53" customFormat="1">
      <c r="A1593" s="49"/>
      <c r="B1593" s="50"/>
      <c r="C1593" s="51"/>
      <c r="D1593" s="49"/>
      <c r="E1593" s="52"/>
      <c r="F1593" s="52"/>
      <c r="G1593" s="52"/>
      <c r="H1593" s="52"/>
      <c r="I1593" s="52"/>
    </row>
    <row r="1594" spans="1:9" s="53" customFormat="1">
      <c r="A1594" s="49"/>
      <c r="B1594" s="50"/>
      <c r="C1594" s="51"/>
      <c r="D1594" s="49"/>
      <c r="E1594" s="52"/>
      <c r="F1594" s="52"/>
      <c r="G1594" s="52"/>
      <c r="H1594" s="52"/>
      <c r="I1594" s="52"/>
    </row>
    <row r="1595" spans="1:9" s="53" customFormat="1">
      <c r="A1595" s="49"/>
      <c r="B1595" s="50"/>
      <c r="C1595" s="51"/>
      <c r="D1595" s="49"/>
      <c r="E1595" s="52"/>
      <c r="F1595" s="52"/>
      <c r="G1595" s="52"/>
      <c r="H1595" s="52"/>
      <c r="I1595" s="52"/>
    </row>
    <row r="1596" spans="1:9" s="53" customFormat="1">
      <c r="A1596" s="49"/>
      <c r="B1596" s="50"/>
      <c r="C1596" s="51"/>
      <c r="D1596" s="49"/>
      <c r="E1596" s="52"/>
      <c r="F1596" s="52"/>
      <c r="G1596" s="52"/>
      <c r="H1596" s="52"/>
      <c r="I1596" s="52"/>
    </row>
    <row r="1597" spans="1:9" s="53" customFormat="1">
      <c r="A1597" s="49"/>
      <c r="B1597" s="50"/>
      <c r="C1597" s="51"/>
      <c r="D1597" s="49"/>
      <c r="E1597" s="52"/>
      <c r="F1597" s="52"/>
      <c r="G1597" s="52"/>
      <c r="H1597" s="52"/>
      <c r="I1597" s="52"/>
    </row>
    <row r="1598" spans="1:9" s="53" customFormat="1">
      <c r="A1598" s="49"/>
      <c r="B1598" s="50"/>
      <c r="C1598" s="51"/>
      <c r="D1598" s="49"/>
      <c r="E1598" s="52"/>
      <c r="F1598" s="52"/>
      <c r="G1598" s="52"/>
      <c r="H1598" s="52"/>
      <c r="I1598" s="52"/>
    </row>
    <row r="1599" spans="1:9" s="53" customFormat="1">
      <c r="A1599" s="49"/>
      <c r="B1599" s="50"/>
      <c r="C1599" s="51"/>
      <c r="D1599" s="49"/>
      <c r="E1599" s="52"/>
      <c r="F1599" s="52"/>
      <c r="G1599" s="52"/>
      <c r="H1599" s="52"/>
      <c r="I1599" s="52"/>
    </row>
    <row r="1600" spans="1:9" s="53" customFormat="1">
      <c r="A1600" s="49"/>
      <c r="B1600" s="50"/>
      <c r="C1600" s="51"/>
      <c r="D1600" s="49"/>
      <c r="E1600" s="52"/>
      <c r="F1600" s="52"/>
      <c r="G1600" s="52"/>
      <c r="H1600" s="52"/>
      <c r="I1600" s="52"/>
    </row>
    <row r="1601" spans="1:9" s="53" customFormat="1">
      <c r="A1601" s="49"/>
      <c r="B1601" s="50"/>
      <c r="C1601" s="51"/>
      <c r="D1601" s="49"/>
      <c r="E1601" s="52"/>
      <c r="F1601" s="52"/>
      <c r="G1601" s="52"/>
      <c r="H1601" s="52"/>
      <c r="I1601" s="52"/>
    </row>
    <row r="1602" spans="1:9" s="53" customFormat="1">
      <c r="A1602" s="49"/>
      <c r="B1602" s="50"/>
      <c r="C1602" s="51"/>
      <c r="D1602" s="49"/>
      <c r="E1602" s="52"/>
      <c r="F1602" s="52"/>
      <c r="G1602" s="52"/>
      <c r="H1602" s="52"/>
      <c r="I1602" s="52"/>
    </row>
    <row r="1603" spans="1:9" s="53" customFormat="1">
      <c r="A1603" s="49"/>
      <c r="B1603" s="50"/>
      <c r="C1603" s="51"/>
      <c r="D1603" s="49"/>
      <c r="E1603" s="52"/>
      <c r="F1603" s="52"/>
      <c r="G1603" s="52"/>
      <c r="H1603" s="52"/>
      <c r="I1603" s="52"/>
    </row>
    <row r="1604" spans="1:9" s="53" customFormat="1">
      <c r="A1604" s="49"/>
      <c r="B1604" s="50"/>
      <c r="C1604" s="51"/>
      <c r="D1604" s="49"/>
      <c r="E1604" s="52"/>
      <c r="F1604" s="52"/>
      <c r="G1604" s="52"/>
      <c r="H1604" s="52"/>
      <c r="I1604" s="52"/>
    </row>
    <row r="1605" spans="1:9" s="53" customFormat="1">
      <c r="A1605" s="49"/>
      <c r="B1605" s="50"/>
      <c r="C1605" s="51"/>
      <c r="D1605" s="49"/>
      <c r="E1605" s="52"/>
      <c r="F1605" s="52"/>
      <c r="G1605" s="52"/>
      <c r="H1605" s="52"/>
      <c r="I1605" s="52"/>
    </row>
    <row r="1606" spans="1:9" s="53" customFormat="1">
      <c r="A1606" s="49"/>
      <c r="B1606" s="50"/>
      <c r="C1606" s="51"/>
      <c r="D1606" s="49"/>
      <c r="E1606" s="52"/>
      <c r="F1606" s="52"/>
      <c r="G1606" s="52"/>
      <c r="H1606" s="52"/>
      <c r="I1606" s="52"/>
    </row>
    <row r="1607" spans="1:9" s="53" customFormat="1">
      <c r="A1607" s="49"/>
      <c r="B1607" s="50"/>
      <c r="C1607" s="51"/>
      <c r="D1607" s="49"/>
      <c r="E1607" s="52"/>
      <c r="F1607" s="52"/>
      <c r="G1607" s="52"/>
      <c r="H1607" s="52"/>
      <c r="I1607" s="52"/>
    </row>
    <row r="1608" spans="1:9" s="53" customFormat="1">
      <c r="A1608" s="49"/>
      <c r="B1608" s="50"/>
      <c r="C1608" s="51"/>
      <c r="D1608" s="49"/>
      <c r="E1608" s="52"/>
      <c r="F1608" s="52"/>
      <c r="G1608" s="52"/>
      <c r="H1608" s="52"/>
      <c r="I1608" s="52"/>
    </row>
    <row r="1609" spans="1:9" s="53" customFormat="1">
      <c r="A1609" s="49"/>
      <c r="B1609" s="50"/>
      <c r="C1609" s="51"/>
      <c r="D1609" s="49"/>
      <c r="E1609" s="52"/>
      <c r="F1609" s="52"/>
      <c r="G1609" s="52"/>
      <c r="H1609" s="52"/>
      <c r="I1609" s="52"/>
    </row>
    <row r="1610" spans="1:9" s="53" customFormat="1">
      <c r="A1610" s="49"/>
      <c r="B1610" s="50"/>
      <c r="C1610" s="51"/>
      <c r="D1610" s="49"/>
      <c r="E1610" s="52"/>
      <c r="F1610" s="52"/>
      <c r="G1610" s="52"/>
      <c r="H1610" s="52"/>
      <c r="I1610" s="52"/>
    </row>
    <row r="1611" spans="1:9" s="53" customFormat="1">
      <c r="A1611" s="49"/>
      <c r="B1611" s="50"/>
      <c r="C1611" s="51"/>
      <c r="D1611" s="49"/>
      <c r="E1611" s="52"/>
      <c r="F1611" s="52"/>
      <c r="G1611" s="52"/>
      <c r="H1611" s="52"/>
      <c r="I1611" s="52"/>
    </row>
    <row r="1612" spans="1:9" s="53" customFormat="1">
      <c r="A1612" s="49"/>
      <c r="B1612" s="50"/>
      <c r="C1612" s="51"/>
      <c r="D1612" s="49"/>
      <c r="E1612" s="52"/>
      <c r="F1612" s="52"/>
      <c r="G1612" s="52"/>
      <c r="H1612" s="52"/>
      <c r="I1612" s="52"/>
    </row>
    <row r="1613" spans="1:9" s="53" customFormat="1">
      <c r="A1613" s="49"/>
      <c r="B1613" s="50"/>
      <c r="C1613" s="51"/>
      <c r="D1613" s="49"/>
      <c r="E1613" s="52"/>
      <c r="F1613" s="52"/>
      <c r="G1613" s="52"/>
      <c r="H1613" s="52"/>
      <c r="I1613" s="52"/>
    </row>
    <row r="1614" spans="1:9" s="53" customFormat="1">
      <c r="A1614" s="49"/>
      <c r="B1614" s="50"/>
      <c r="C1614" s="51"/>
      <c r="D1614" s="49"/>
      <c r="E1614" s="52"/>
      <c r="F1614" s="52"/>
      <c r="G1614" s="52"/>
      <c r="H1614" s="52"/>
      <c r="I1614" s="52"/>
    </row>
    <row r="1615" spans="1:9" s="53" customFormat="1">
      <c r="A1615" s="49"/>
      <c r="B1615" s="50"/>
      <c r="C1615" s="51"/>
      <c r="D1615" s="49"/>
      <c r="E1615" s="52"/>
      <c r="F1615" s="52"/>
      <c r="G1615" s="52"/>
      <c r="H1615" s="52"/>
      <c r="I1615" s="52"/>
    </row>
    <row r="1616" spans="1:9" s="53" customFormat="1">
      <c r="A1616" s="49"/>
      <c r="B1616" s="50"/>
      <c r="C1616" s="51"/>
      <c r="D1616" s="49"/>
      <c r="E1616" s="52"/>
      <c r="F1616" s="52"/>
      <c r="G1616" s="52"/>
      <c r="H1616" s="52"/>
      <c r="I1616" s="52"/>
    </row>
    <row r="1617" spans="1:9" s="53" customFormat="1">
      <c r="A1617" s="49"/>
      <c r="B1617" s="50"/>
      <c r="C1617" s="51"/>
      <c r="D1617" s="49"/>
      <c r="E1617" s="52"/>
      <c r="F1617" s="52"/>
      <c r="G1617" s="52"/>
      <c r="H1617" s="52"/>
      <c r="I1617" s="52"/>
    </row>
    <row r="1618" spans="1:9" s="53" customFormat="1">
      <c r="A1618" s="49"/>
      <c r="B1618" s="50"/>
      <c r="C1618" s="51"/>
      <c r="D1618" s="49"/>
      <c r="E1618" s="52"/>
      <c r="F1618" s="52"/>
      <c r="G1618" s="52"/>
      <c r="H1618" s="52"/>
      <c r="I1618" s="52"/>
    </row>
    <row r="1619" spans="1:9" s="53" customFormat="1">
      <c r="A1619" s="49"/>
      <c r="B1619" s="50"/>
      <c r="C1619" s="51"/>
      <c r="D1619" s="49"/>
      <c r="E1619" s="52"/>
      <c r="F1619" s="52"/>
      <c r="G1619" s="52"/>
      <c r="H1619" s="52"/>
      <c r="I1619" s="52"/>
    </row>
    <row r="1620" spans="1:9" s="53" customFormat="1">
      <c r="A1620" s="49"/>
      <c r="B1620" s="50"/>
      <c r="C1620" s="51"/>
      <c r="D1620" s="49"/>
      <c r="E1620" s="52"/>
      <c r="F1620" s="52"/>
      <c r="G1620" s="52"/>
      <c r="H1620" s="52"/>
      <c r="I1620" s="52"/>
    </row>
    <row r="1621" spans="1:9" s="53" customFormat="1">
      <c r="A1621" s="49"/>
      <c r="B1621" s="50"/>
      <c r="C1621" s="51"/>
      <c r="D1621" s="49"/>
      <c r="E1621" s="52"/>
      <c r="F1621" s="52"/>
      <c r="G1621" s="52"/>
      <c r="H1621" s="52"/>
      <c r="I1621" s="52"/>
    </row>
    <row r="1622" spans="1:9" s="53" customFormat="1">
      <c r="A1622" s="49"/>
      <c r="B1622" s="50"/>
      <c r="C1622" s="51"/>
      <c r="D1622" s="49"/>
      <c r="E1622" s="52"/>
      <c r="F1622" s="52"/>
      <c r="G1622" s="52"/>
      <c r="H1622" s="52"/>
      <c r="I1622" s="52"/>
    </row>
    <row r="1623" spans="1:9" s="53" customFormat="1">
      <c r="A1623" s="49"/>
      <c r="B1623" s="50"/>
      <c r="C1623" s="51"/>
      <c r="D1623" s="49"/>
      <c r="E1623" s="52"/>
      <c r="F1623" s="52"/>
      <c r="G1623" s="52"/>
      <c r="H1623" s="52"/>
      <c r="I1623" s="52"/>
    </row>
    <row r="1624" spans="1:9" s="53" customFormat="1">
      <c r="A1624" s="49"/>
      <c r="B1624" s="50"/>
      <c r="C1624" s="51"/>
      <c r="D1624" s="49"/>
      <c r="E1624" s="52"/>
      <c r="F1624" s="52"/>
      <c r="G1624" s="52"/>
      <c r="H1624" s="52"/>
      <c r="I1624" s="52"/>
    </row>
    <row r="1625" spans="1:9" s="53" customFormat="1">
      <c r="A1625" s="49"/>
      <c r="B1625" s="50"/>
      <c r="C1625" s="51"/>
      <c r="D1625" s="49"/>
      <c r="E1625" s="52"/>
      <c r="F1625" s="52"/>
      <c r="G1625" s="52"/>
      <c r="H1625" s="52"/>
      <c r="I1625" s="52"/>
    </row>
    <row r="1626" spans="1:9" s="53" customFormat="1">
      <c r="A1626" s="49"/>
      <c r="B1626" s="50"/>
      <c r="C1626" s="51"/>
      <c r="D1626" s="49"/>
      <c r="E1626" s="52"/>
      <c r="F1626" s="52"/>
      <c r="G1626" s="52"/>
      <c r="H1626" s="52"/>
      <c r="I1626" s="52"/>
    </row>
    <row r="1627" spans="1:9" s="53" customFormat="1">
      <c r="A1627" s="49"/>
      <c r="B1627" s="50"/>
      <c r="C1627" s="51"/>
      <c r="D1627" s="49"/>
      <c r="E1627" s="52"/>
      <c r="F1627" s="52"/>
      <c r="G1627" s="52"/>
      <c r="H1627" s="52"/>
      <c r="I1627" s="52"/>
    </row>
    <row r="1628" spans="1:9" s="53" customFormat="1">
      <c r="A1628" s="49"/>
      <c r="B1628" s="50"/>
      <c r="C1628" s="51"/>
      <c r="D1628" s="49"/>
      <c r="E1628" s="52"/>
      <c r="F1628" s="52"/>
      <c r="G1628" s="52"/>
      <c r="H1628" s="52"/>
      <c r="I1628" s="52"/>
    </row>
    <row r="1629" spans="1:9" s="53" customFormat="1">
      <c r="A1629" s="49"/>
      <c r="B1629" s="50"/>
      <c r="C1629" s="51"/>
      <c r="D1629" s="49"/>
      <c r="E1629" s="52"/>
      <c r="F1629" s="52"/>
      <c r="G1629" s="52"/>
      <c r="H1629" s="52"/>
      <c r="I1629" s="52"/>
    </row>
    <row r="1630" spans="1:9" s="53" customFormat="1">
      <c r="A1630" s="49"/>
      <c r="B1630" s="50"/>
      <c r="C1630" s="51"/>
      <c r="D1630" s="49"/>
      <c r="E1630" s="52"/>
      <c r="F1630" s="52"/>
      <c r="G1630" s="52"/>
      <c r="H1630" s="52"/>
      <c r="I1630" s="52"/>
    </row>
    <row r="1631" spans="1:9" s="53" customFormat="1">
      <c r="A1631" s="49"/>
      <c r="B1631" s="50"/>
      <c r="C1631" s="51"/>
      <c r="D1631" s="49"/>
      <c r="E1631" s="52"/>
      <c r="F1631" s="52"/>
      <c r="G1631" s="52"/>
      <c r="H1631" s="52"/>
      <c r="I1631" s="52"/>
    </row>
    <row r="1632" spans="1:9" s="53" customFormat="1">
      <c r="A1632" s="49"/>
      <c r="B1632" s="50"/>
      <c r="C1632" s="51"/>
      <c r="D1632" s="49"/>
      <c r="E1632" s="52"/>
      <c r="F1632" s="52"/>
      <c r="G1632" s="52"/>
      <c r="H1632" s="52"/>
      <c r="I1632" s="52"/>
    </row>
    <row r="1633" spans="1:9" s="53" customFormat="1">
      <c r="A1633" s="49"/>
      <c r="B1633" s="50"/>
      <c r="C1633" s="51"/>
      <c r="D1633" s="49"/>
      <c r="E1633" s="52"/>
      <c r="F1633" s="52"/>
      <c r="G1633" s="52"/>
      <c r="H1633" s="52"/>
      <c r="I1633" s="52"/>
    </row>
    <row r="1634" spans="1:9" s="53" customFormat="1">
      <c r="A1634" s="49"/>
      <c r="B1634" s="50"/>
      <c r="C1634" s="51"/>
      <c r="D1634" s="49"/>
      <c r="E1634" s="52"/>
      <c r="F1634" s="52"/>
      <c r="G1634" s="52"/>
      <c r="H1634" s="52"/>
      <c r="I1634" s="52"/>
    </row>
    <row r="1635" spans="1:9" s="53" customFormat="1">
      <c r="A1635" s="49"/>
      <c r="B1635" s="50"/>
      <c r="C1635" s="51"/>
      <c r="D1635" s="49"/>
      <c r="E1635" s="52"/>
      <c r="F1635" s="52"/>
      <c r="G1635" s="52"/>
      <c r="H1635" s="52"/>
      <c r="I1635" s="52"/>
    </row>
    <row r="1636" spans="1:9" s="53" customFormat="1">
      <c r="A1636" s="49"/>
      <c r="B1636" s="50"/>
      <c r="C1636" s="51"/>
      <c r="D1636" s="49"/>
      <c r="E1636" s="52"/>
      <c r="F1636" s="52"/>
      <c r="G1636" s="52"/>
      <c r="H1636" s="52"/>
      <c r="I1636" s="52"/>
    </row>
    <row r="1637" spans="1:9" s="53" customFormat="1">
      <c r="A1637" s="49"/>
      <c r="B1637" s="50"/>
      <c r="C1637" s="51"/>
      <c r="D1637" s="49"/>
      <c r="E1637" s="52"/>
      <c r="F1637" s="52"/>
      <c r="G1637" s="52"/>
      <c r="H1637" s="52"/>
      <c r="I1637" s="52"/>
    </row>
    <row r="1638" spans="1:9" s="53" customFormat="1">
      <c r="A1638" s="49"/>
      <c r="B1638" s="50"/>
      <c r="C1638" s="51"/>
      <c r="D1638" s="49"/>
      <c r="E1638" s="52"/>
      <c r="F1638" s="52"/>
      <c r="G1638" s="52"/>
      <c r="H1638" s="52"/>
      <c r="I1638" s="52"/>
    </row>
    <row r="1639" spans="1:9" s="53" customFormat="1">
      <c r="A1639" s="49"/>
      <c r="B1639" s="50"/>
      <c r="C1639" s="51"/>
      <c r="D1639" s="49"/>
      <c r="E1639" s="52"/>
      <c r="F1639" s="52"/>
      <c r="G1639" s="52"/>
      <c r="H1639" s="52"/>
      <c r="I1639" s="52"/>
    </row>
    <row r="1640" spans="1:9" s="53" customFormat="1">
      <c r="A1640" s="49"/>
      <c r="B1640" s="50"/>
      <c r="C1640" s="51"/>
      <c r="D1640" s="49"/>
      <c r="E1640" s="52"/>
      <c r="F1640" s="52"/>
      <c r="G1640" s="52"/>
      <c r="H1640" s="52"/>
      <c r="I1640" s="52"/>
    </row>
    <row r="1641" spans="1:9" s="53" customFormat="1">
      <c r="A1641" s="49"/>
      <c r="B1641" s="50"/>
      <c r="C1641" s="51"/>
      <c r="D1641" s="49"/>
      <c r="E1641" s="52"/>
      <c r="F1641" s="52"/>
      <c r="G1641" s="52"/>
      <c r="H1641" s="52"/>
      <c r="I1641" s="52"/>
    </row>
    <row r="1642" spans="1:9" s="53" customFormat="1">
      <c r="A1642" s="49"/>
      <c r="B1642" s="50"/>
      <c r="C1642" s="51"/>
      <c r="D1642" s="49"/>
      <c r="E1642" s="52"/>
      <c r="F1642" s="52"/>
      <c r="G1642" s="52"/>
      <c r="H1642" s="52"/>
      <c r="I1642" s="52"/>
    </row>
    <row r="1643" spans="1:9" s="53" customFormat="1">
      <c r="A1643" s="49"/>
      <c r="B1643" s="50"/>
      <c r="C1643" s="51"/>
      <c r="D1643" s="49"/>
      <c r="E1643" s="52"/>
      <c r="F1643" s="52"/>
      <c r="G1643" s="52"/>
      <c r="H1643" s="52"/>
      <c r="I1643" s="52"/>
    </row>
    <row r="1644" spans="1:9" s="53" customFormat="1">
      <c r="A1644" s="49"/>
      <c r="B1644" s="50"/>
      <c r="C1644" s="51"/>
      <c r="D1644" s="49"/>
      <c r="E1644" s="52"/>
      <c r="F1644" s="52"/>
      <c r="G1644" s="52"/>
      <c r="H1644" s="52"/>
      <c r="I1644" s="52"/>
    </row>
    <row r="1645" spans="1:9" s="53" customFormat="1">
      <c r="A1645" s="49"/>
      <c r="B1645" s="50"/>
      <c r="C1645" s="51"/>
      <c r="D1645" s="49"/>
      <c r="E1645" s="52"/>
      <c r="F1645" s="52"/>
      <c r="G1645" s="52"/>
      <c r="H1645" s="52"/>
      <c r="I1645" s="52"/>
    </row>
    <row r="1646" spans="1:9" s="53" customFormat="1">
      <c r="A1646" s="49"/>
      <c r="B1646" s="50"/>
      <c r="C1646" s="51"/>
      <c r="D1646" s="49"/>
      <c r="E1646" s="52"/>
      <c r="F1646" s="52"/>
      <c r="G1646" s="52"/>
      <c r="H1646" s="52"/>
      <c r="I1646" s="52"/>
    </row>
    <row r="1647" spans="1:9" s="53" customFormat="1">
      <c r="A1647" s="49"/>
      <c r="B1647" s="50"/>
      <c r="C1647" s="51"/>
      <c r="D1647" s="49"/>
      <c r="E1647" s="52"/>
      <c r="F1647" s="52"/>
      <c r="G1647" s="52"/>
      <c r="H1647" s="52"/>
      <c r="I1647" s="52"/>
    </row>
    <row r="1648" spans="1:9" s="53" customFormat="1">
      <c r="A1648" s="49"/>
      <c r="B1648" s="50"/>
      <c r="C1648" s="51"/>
      <c r="D1648" s="49"/>
      <c r="E1648" s="52"/>
      <c r="F1648" s="52"/>
      <c r="G1648" s="52"/>
      <c r="H1648" s="52"/>
      <c r="I1648" s="52"/>
    </row>
    <row r="1649" spans="1:9" s="53" customFormat="1">
      <c r="A1649" s="49"/>
      <c r="B1649" s="50"/>
      <c r="C1649" s="51"/>
      <c r="D1649" s="49"/>
      <c r="E1649" s="52"/>
      <c r="F1649" s="52"/>
      <c r="G1649" s="52"/>
      <c r="H1649" s="52"/>
      <c r="I1649" s="52"/>
    </row>
    <row r="1650" spans="1:9" s="53" customFormat="1">
      <c r="A1650" s="49"/>
      <c r="B1650" s="50"/>
      <c r="C1650" s="51"/>
      <c r="D1650" s="49"/>
      <c r="E1650" s="52"/>
      <c r="F1650" s="52"/>
      <c r="G1650" s="52"/>
      <c r="H1650" s="52"/>
      <c r="I1650" s="52"/>
    </row>
    <row r="1651" spans="1:9" s="53" customFormat="1">
      <c r="A1651" s="49"/>
      <c r="B1651" s="50"/>
      <c r="C1651" s="51"/>
      <c r="D1651" s="49"/>
      <c r="E1651" s="52"/>
      <c r="F1651" s="52"/>
      <c r="G1651" s="52"/>
      <c r="H1651" s="52"/>
      <c r="I1651" s="52"/>
    </row>
    <row r="1652" spans="1:9" s="53" customFormat="1">
      <c r="A1652" s="49"/>
      <c r="B1652" s="50"/>
      <c r="C1652" s="51"/>
      <c r="D1652" s="49"/>
      <c r="E1652" s="52"/>
      <c r="F1652" s="52"/>
      <c r="G1652" s="52"/>
      <c r="H1652" s="52"/>
      <c r="I1652" s="52"/>
    </row>
    <row r="1653" spans="1:9" s="53" customFormat="1">
      <c r="A1653" s="49"/>
      <c r="B1653" s="50"/>
      <c r="C1653" s="51"/>
      <c r="D1653" s="49"/>
      <c r="E1653" s="52"/>
      <c r="F1653" s="52"/>
      <c r="G1653" s="52"/>
      <c r="H1653" s="52"/>
      <c r="I1653" s="52"/>
    </row>
    <row r="1654" spans="1:9" s="53" customFormat="1">
      <c r="A1654" s="49"/>
      <c r="B1654" s="50"/>
      <c r="C1654" s="51"/>
      <c r="D1654" s="49"/>
      <c r="E1654" s="52"/>
      <c r="F1654" s="52"/>
      <c r="G1654" s="52"/>
      <c r="H1654" s="52"/>
      <c r="I1654" s="52"/>
    </row>
    <row r="1655" spans="1:9" s="53" customFormat="1">
      <c r="A1655" s="49"/>
      <c r="B1655" s="50"/>
      <c r="C1655" s="51"/>
      <c r="D1655" s="49"/>
      <c r="E1655" s="52"/>
      <c r="F1655" s="52"/>
      <c r="G1655" s="52"/>
      <c r="H1655" s="52"/>
      <c r="I1655" s="52"/>
    </row>
    <row r="1656" spans="1:9" s="53" customFormat="1">
      <c r="A1656" s="49"/>
      <c r="B1656" s="50"/>
      <c r="C1656" s="51"/>
      <c r="D1656" s="49"/>
      <c r="E1656" s="52"/>
      <c r="F1656" s="52"/>
      <c r="G1656" s="52"/>
      <c r="H1656" s="52"/>
      <c r="I1656" s="52"/>
    </row>
    <row r="1657" spans="1:9" s="53" customFormat="1">
      <c r="A1657" s="49"/>
      <c r="B1657" s="50"/>
      <c r="C1657" s="51"/>
      <c r="D1657" s="49"/>
      <c r="E1657" s="52"/>
      <c r="F1657" s="52"/>
      <c r="G1657" s="52"/>
      <c r="H1657" s="52"/>
      <c r="I1657" s="52"/>
    </row>
    <row r="1658" spans="1:9" s="53" customFormat="1">
      <c r="A1658" s="49"/>
      <c r="B1658" s="50"/>
      <c r="C1658" s="51"/>
      <c r="D1658" s="49"/>
      <c r="E1658" s="52"/>
      <c r="F1658" s="52"/>
      <c r="G1658" s="52"/>
      <c r="H1658" s="52"/>
      <c r="I1658" s="52"/>
    </row>
    <row r="1659" spans="1:9" s="53" customFormat="1">
      <c r="A1659" s="49"/>
      <c r="B1659" s="50"/>
      <c r="C1659" s="51"/>
      <c r="D1659" s="49"/>
      <c r="E1659" s="52"/>
      <c r="F1659" s="52"/>
      <c r="G1659" s="52"/>
      <c r="H1659" s="52"/>
      <c r="I1659" s="52"/>
    </row>
    <row r="1660" spans="1:9" s="53" customFormat="1">
      <c r="A1660" s="49"/>
      <c r="B1660" s="50"/>
      <c r="C1660" s="51"/>
      <c r="D1660" s="49"/>
      <c r="E1660" s="52"/>
      <c r="F1660" s="52"/>
      <c r="G1660" s="52"/>
      <c r="H1660" s="52"/>
      <c r="I1660" s="52"/>
    </row>
    <row r="1661" spans="1:9" s="53" customFormat="1">
      <c r="A1661" s="49"/>
      <c r="B1661" s="50"/>
      <c r="C1661" s="51"/>
      <c r="D1661" s="49"/>
      <c r="E1661" s="52"/>
      <c r="F1661" s="52"/>
      <c r="G1661" s="52"/>
      <c r="H1661" s="52"/>
      <c r="I1661" s="52"/>
    </row>
    <row r="1662" spans="1:9" s="53" customFormat="1">
      <c r="A1662" s="49"/>
      <c r="B1662" s="50"/>
      <c r="C1662" s="51"/>
      <c r="D1662" s="49"/>
      <c r="E1662" s="52"/>
      <c r="F1662" s="52"/>
      <c r="G1662" s="52"/>
      <c r="H1662" s="52"/>
      <c r="I1662" s="52"/>
    </row>
    <row r="1663" spans="1:9" s="53" customFormat="1">
      <c r="A1663" s="49"/>
      <c r="B1663" s="50"/>
      <c r="C1663" s="51"/>
      <c r="D1663" s="49"/>
      <c r="E1663" s="52"/>
      <c r="F1663" s="52"/>
      <c r="G1663" s="52"/>
      <c r="H1663" s="52"/>
      <c r="I1663" s="52"/>
    </row>
    <row r="1664" spans="1:9" s="53" customFormat="1">
      <c r="A1664" s="49"/>
      <c r="B1664" s="50"/>
      <c r="C1664" s="51"/>
      <c r="D1664" s="49"/>
      <c r="E1664" s="52"/>
      <c r="F1664" s="52"/>
      <c r="G1664" s="52"/>
      <c r="H1664" s="52"/>
      <c r="I1664" s="52"/>
    </row>
    <row r="1665" spans="1:9" s="53" customFormat="1">
      <c r="A1665" s="49"/>
      <c r="B1665" s="50"/>
      <c r="C1665" s="51"/>
      <c r="D1665" s="49"/>
      <c r="E1665" s="52"/>
      <c r="F1665" s="52"/>
      <c r="G1665" s="52"/>
      <c r="H1665" s="52"/>
      <c r="I1665" s="52"/>
    </row>
    <row r="1666" spans="1:9" s="53" customFormat="1">
      <c r="A1666" s="49"/>
      <c r="B1666" s="50"/>
      <c r="C1666" s="51"/>
      <c r="D1666" s="49"/>
      <c r="E1666" s="52"/>
      <c r="F1666" s="52"/>
      <c r="G1666" s="52"/>
      <c r="H1666" s="52"/>
      <c r="I1666" s="52"/>
    </row>
    <row r="1667" spans="1:9" s="53" customFormat="1">
      <c r="A1667" s="49"/>
      <c r="B1667" s="50"/>
      <c r="C1667" s="51"/>
      <c r="D1667" s="49"/>
      <c r="E1667" s="52"/>
      <c r="F1667" s="52"/>
      <c r="G1667" s="52"/>
      <c r="H1667" s="52"/>
      <c r="I1667" s="52"/>
    </row>
    <row r="1668" spans="1:9" s="53" customFormat="1">
      <c r="A1668" s="49"/>
      <c r="B1668" s="50"/>
      <c r="C1668" s="51"/>
      <c r="D1668" s="49"/>
      <c r="E1668" s="52"/>
      <c r="F1668" s="52"/>
      <c r="G1668" s="52"/>
      <c r="H1668" s="52"/>
      <c r="I1668" s="52"/>
    </row>
    <row r="1669" spans="1:9" s="53" customFormat="1">
      <c r="A1669" s="49"/>
      <c r="B1669" s="50"/>
      <c r="C1669" s="51"/>
      <c r="D1669" s="49"/>
      <c r="E1669" s="52"/>
      <c r="F1669" s="52"/>
      <c r="G1669" s="52"/>
      <c r="H1669" s="52"/>
      <c r="I1669" s="52"/>
    </row>
    <row r="1670" spans="1:9" s="53" customFormat="1">
      <c r="A1670" s="49"/>
      <c r="B1670" s="50"/>
      <c r="C1670" s="51"/>
      <c r="D1670" s="49"/>
      <c r="E1670" s="52"/>
      <c r="F1670" s="52"/>
      <c r="G1670" s="52"/>
      <c r="H1670" s="52"/>
      <c r="I1670" s="52"/>
    </row>
    <row r="1671" spans="1:9" s="53" customFormat="1">
      <c r="A1671" s="49"/>
      <c r="B1671" s="50"/>
      <c r="C1671" s="51"/>
      <c r="D1671" s="49"/>
      <c r="E1671" s="52"/>
      <c r="F1671" s="52"/>
      <c r="G1671" s="52"/>
      <c r="H1671" s="52"/>
      <c r="I1671" s="52"/>
    </row>
    <row r="1672" spans="1:9" s="53" customFormat="1">
      <c r="A1672" s="49"/>
      <c r="B1672" s="50"/>
      <c r="C1672" s="51"/>
      <c r="D1672" s="49"/>
      <c r="E1672" s="52"/>
      <c r="F1672" s="52"/>
      <c r="G1672" s="52"/>
      <c r="H1672" s="52"/>
      <c r="I1672" s="52"/>
    </row>
    <row r="1673" spans="1:9" s="53" customFormat="1">
      <c r="A1673" s="49"/>
      <c r="B1673" s="50"/>
      <c r="C1673" s="51"/>
      <c r="D1673" s="49"/>
      <c r="E1673" s="52"/>
      <c r="F1673" s="52"/>
      <c r="G1673" s="52"/>
      <c r="H1673" s="52"/>
      <c r="I1673" s="52"/>
    </row>
    <row r="1674" spans="1:9" s="53" customFormat="1">
      <c r="A1674" s="49"/>
      <c r="B1674" s="50"/>
      <c r="C1674" s="51"/>
      <c r="D1674" s="49"/>
      <c r="E1674" s="52"/>
      <c r="F1674" s="52"/>
      <c r="G1674" s="52"/>
      <c r="H1674" s="52"/>
      <c r="I1674" s="52"/>
    </row>
    <row r="1675" spans="1:9" s="53" customFormat="1">
      <c r="A1675" s="49"/>
      <c r="B1675" s="50"/>
      <c r="C1675" s="51"/>
      <c r="D1675" s="49"/>
      <c r="E1675" s="52"/>
      <c r="F1675" s="52"/>
      <c r="G1675" s="52"/>
      <c r="H1675" s="52"/>
      <c r="I1675" s="52"/>
    </row>
    <row r="1676" spans="1:9" s="53" customFormat="1">
      <c r="A1676" s="49"/>
      <c r="B1676" s="50"/>
      <c r="C1676" s="51"/>
      <c r="D1676" s="49"/>
      <c r="E1676" s="52"/>
      <c r="F1676" s="52"/>
      <c r="G1676" s="52"/>
      <c r="H1676" s="52"/>
      <c r="I1676" s="52"/>
    </row>
    <row r="1677" spans="1:9" s="53" customFormat="1">
      <c r="A1677" s="49"/>
      <c r="B1677" s="50"/>
      <c r="C1677" s="51"/>
      <c r="D1677" s="49"/>
      <c r="E1677" s="52"/>
      <c r="F1677" s="52"/>
      <c r="G1677" s="52"/>
      <c r="H1677" s="52"/>
      <c r="I1677" s="52"/>
    </row>
    <row r="1678" spans="1:9" s="53" customFormat="1">
      <c r="A1678" s="49"/>
      <c r="B1678" s="50"/>
      <c r="C1678" s="51"/>
      <c r="D1678" s="49"/>
      <c r="E1678" s="52"/>
      <c r="F1678" s="52"/>
      <c r="G1678" s="52"/>
      <c r="H1678" s="52"/>
      <c r="I1678" s="52"/>
    </row>
    <row r="1679" spans="1:9" s="53" customFormat="1">
      <c r="A1679" s="49"/>
      <c r="B1679" s="50"/>
      <c r="C1679" s="51"/>
      <c r="D1679" s="49"/>
      <c r="E1679" s="52"/>
      <c r="F1679" s="52"/>
      <c r="G1679" s="52"/>
      <c r="H1679" s="52"/>
      <c r="I1679" s="52"/>
    </row>
    <row r="1680" spans="1:9" s="53" customFormat="1">
      <c r="A1680" s="49"/>
      <c r="B1680" s="50"/>
      <c r="C1680" s="51"/>
      <c r="D1680" s="49"/>
      <c r="E1680" s="52"/>
      <c r="F1680" s="52"/>
      <c r="G1680" s="52"/>
      <c r="H1680" s="52"/>
      <c r="I1680" s="52"/>
    </row>
    <row r="1681" spans="1:9" s="53" customFormat="1">
      <c r="A1681" s="49"/>
      <c r="B1681" s="50"/>
      <c r="C1681" s="51"/>
      <c r="D1681" s="49"/>
      <c r="E1681" s="52"/>
      <c r="F1681" s="52"/>
      <c r="G1681" s="52"/>
      <c r="H1681" s="52"/>
      <c r="I1681" s="52"/>
    </row>
    <row r="1682" spans="1:9" s="53" customFormat="1">
      <c r="A1682" s="49"/>
      <c r="B1682" s="50"/>
      <c r="C1682" s="51"/>
      <c r="D1682" s="49"/>
      <c r="E1682" s="52"/>
      <c r="F1682" s="52"/>
      <c r="G1682" s="52"/>
      <c r="H1682" s="52"/>
      <c r="I1682" s="52"/>
    </row>
    <row r="1683" spans="1:9" s="53" customFormat="1">
      <c r="A1683" s="49"/>
      <c r="B1683" s="50"/>
      <c r="C1683" s="51"/>
      <c r="D1683" s="49"/>
      <c r="E1683" s="52"/>
      <c r="F1683" s="52"/>
      <c r="G1683" s="52"/>
      <c r="H1683" s="52"/>
      <c r="I1683" s="52"/>
    </row>
    <row r="1684" spans="1:9" s="53" customFormat="1">
      <c r="A1684" s="49"/>
      <c r="B1684" s="50"/>
      <c r="C1684" s="51"/>
      <c r="D1684" s="49"/>
      <c r="E1684" s="52"/>
      <c r="F1684" s="52"/>
      <c r="G1684" s="52"/>
      <c r="H1684" s="52"/>
      <c r="I1684" s="52"/>
    </row>
    <row r="1685" spans="1:9" s="53" customFormat="1">
      <c r="A1685" s="49"/>
      <c r="B1685" s="50"/>
      <c r="C1685" s="51"/>
      <c r="D1685" s="49"/>
      <c r="E1685" s="52"/>
      <c r="F1685" s="52"/>
      <c r="G1685" s="52"/>
      <c r="H1685" s="52"/>
      <c r="I1685" s="52"/>
    </row>
    <row r="1686" spans="1:9" s="53" customFormat="1">
      <c r="A1686" s="49"/>
      <c r="B1686" s="50"/>
      <c r="C1686" s="51"/>
      <c r="D1686" s="49"/>
      <c r="E1686" s="52"/>
      <c r="F1686" s="52"/>
      <c r="G1686" s="52"/>
      <c r="H1686" s="52"/>
      <c r="I1686" s="52"/>
    </row>
    <row r="1687" spans="1:9" s="53" customFormat="1">
      <c r="A1687" s="49"/>
      <c r="B1687" s="50"/>
      <c r="C1687" s="51"/>
      <c r="D1687" s="49"/>
      <c r="E1687" s="52"/>
      <c r="F1687" s="52"/>
      <c r="G1687" s="52"/>
      <c r="H1687" s="52"/>
      <c r="I1687" s="52"/>
    </row>
    <row r="1688" spans="1:9" s="53" customFormat="1">
      <c r="A1688" s="49"/>
      <c r="B1688" s="50"/>
      <c r="C1688" s="51"/>
      <c r="D1688" s="49"/>
      <c r="E1688" s="52"/>
      <c r="F1688" s="52"/>
      <c r="G1688" s="52"/>
      <c r="H1688" s="52"/>
      <c r="I1688" s="52"/>
    </row>
    <row r="1689" spans="1:9" s="53" customFormat="1">
      <c r="A1689" s="49"/>
      <c r="B1689" s="50"/>
      <c r="C1689" s="51"/>
      <c r="D1689" s="49"/>
      <c r="E1689" s="52"/>
      <c r="F1689" s="52"/>
      <c r="G1689" s="52"/>
      <c r="H1689" s="52"/>
      <c r="I1689" s="52"/>
    </row>
    <row r="1690" spans="1:9" s="53" customFormat="1">
      <c r="A1690" s="49"/>
      <c r="B1690" s="50"/>
      <c r="C1690" s="51"/>
      <c r="D1690" s="49"/>
      <c r="E1690" s="52"/>
      <c r="F1690" s="52"/>
      <c r="G1690" s="52"/>
      <c r="H1690" s="52"/>
      <c r="I1690" s="52"/>
    </row>
    <row r="1691" spans="1:9" s="53" customFormat="1">
      <c r="A1691" s="49"/>
      <c r="B1691" s="50"/>
      <c r="C1691" s="51"/>
      <c r="D1691" s="49"/>
      <c r="E1691" s="52"/>
      <c r="F1691" s="52"/>
      <c r="G1691" s="52"/>
      <c r="H1691" s="52"/>
      <c r="I1691" s="52"/>
    </row>
    <row r="1692" spans="1:9" s="53" customFormat="1">
      <c r="A1692" s="49"/>
      <c r="B1692" s="50"/>
      <c r="C1692" s="51"/>
      <c r="D1692" s="49"/>
      <c r="E1692" s="52"/>
      <c r="F1692" s="52"/>
      <c r="G1692" s="52"/>
      <c r="H1692" s="52"/>
      <c r="I1692" s="52"/>
    </row>
    <row r="1693" spans="1:9" s="53" customFormat="1">
      <c r="A1693" s="49"/>
      <c r="B1693" s="50"/>
      <c r="C1693" s="51"/>
      <c r="D1693" s="49"/>
      <c r="E1693" s="52"/>
      <c r="F1693" s="52"/>
      <c r="G1693" s="52"/>
      <c r="H1693" s="52"/>
      <c r="I1693" s="52"/>
    </row>
    <row r="1694" spans="1:9" s="53" customFormat="1">
      <c r="A1694" s="49"/>
      <c r="B1694" s="50"/>
      <c r="C1694" s="51"/>
      <c r="D1694" s="49"/>
      <c r="E1694" s="52"/>
      <c r="F1694" s="52"/>
      <c r="G1694" s="52"/>
      <c r="H1694" s="52"/>
      <c r="I1694" s="52"/>
    </row>
    <row r="1695" spans="1:9" s="53" customFormat="1">
      <c r="A1695" s="49"/>
      <c r="B1695" s="50"/>
      <c r="C1695" s="51"/>
      <c r="D1695" s="49"/>
      <c r="E1695" s="52"/>
      <c r="F1695" s="52"/>
      <c r="G1695" s="52"/>
      <c r="H1695" s="52"/>
      <c r="I1695" s="52"/>
    </row>
    <row r="1696" spans="1:9" s="53" customFormat="1">
      <c r="A1696" s="49"/>
      <c r="B1696" s="50"/>
      <c r="C1696" s="51"/>
      <c r="D1696" s="49"/>
      <c r="E1696" s="52"/>
      <c r="F1696" s="52"/>
      <c r="G1696" s="52"/>
      <c r="H1696" s="52"/>
      <c r="I1696" s="52"/>
    </row>
    <row r="1697" spans="1:9" s="53" customFormat="1">
      <c r="A1697" s="49"/>
      <c r="B1697" s="50"/>
      <c r="C1697" s="51"/>
      <c r="D1697" s="49"/>
      <c r="E1697" s="52"/>
      <c r="F1697" s="52"/>
      <c r="G1697" s="52"/>
      <c r="H1697" s="52"/>
      <c r="I1697" s="52"/>
    </row>
    <row r="1698" spans="1:9" s="53" customFormat="1">
      <c r="A1698" s="49"/>
      <c r="B1698" s="50"/>
      <c r="C1698" s="51"/>
      <c r="D1698" s="49"/>
      <c r="E1698" s="52"/>
      <c r="F1698" s="52"/>
      <c r="G1698" s="52"/>
      <c r="H1698" s="52"/>
      <c r="I1698" s="52"/>
    </row>
    <row r="1699" spans="1:9" s="53" customFormat="1">
      <c r="A1699" s="49"/>
      <c r="B1699" s="50"/>
      <c r="C1699" s="51"/>
      <c r="D1699" s="49"/>
      <c r="E1699" s="52"/>
      <c r="F1699" s="52"/>
      <c r="G1699" s="52"/>
      <c r="H1699" s="52"/>
      <c r="I1699" s="52"/>
    </row>
    <row r="1700" spans="1:9" s="53" customFormat="1">
      <c r="A1700" s="49"/>
      <c r="B1700" s="50"/>
      <c r="C1700" s="51"/>
      <c r="D1700" s="49"/>
      <c r="E1700" s="52"/>
      <c r="F1700" s="52"/>
      <c r="G1700" s="52"/>
      <c r="H1700" s="52"/>
      <c r="I1700" s="52"/>
    </row>
    <row r="1701" spans="1:9" s="53" customFormat="1">
      <c r="A1701" s="49"/>
      <c r="B1701" s="50"/>
      <c r="C1701" s="51"/>
      <c r="D1701" s="49"/>
      <c r="E1701" s="52"/>
      <c r="F1701" s="52"/>
      <c r="G1701" s="52"/>
      <c r="H1701" s="52"/>
      <c r="I1701" s="52"/>
    </row>
    <row r="1702" spans="1:9" s="53" customFormat="1">
      <c r="A1702" s="49"/>
      <c r="B1702" s="50"/>
      <c r="C1702" s="51"/>
      <c r="D1702" s="49"/>
      <c r="E1702" s="52"/>
      <c r="F1702" s="52"/>
      <c r="G1702" s="52"/>
      <c r="H1702" s="52"/>
      <c r="I1702" s="52"/>
    </row>
    <row r="1703" spans="1:9" s="53" customFormat="1">
      <c r="A1703" s="49"/>
      <c r="B1703" s="50"/>
      <c r="C1703" s="51"/>
      <c r="D1703" s="49"/>
      <c r="E1703" s="52"/>
      <c r="F1703" s="52"/>
      <c r="G1703" s="52"/>
      <c r="H1703" s="52"/>
      <c r="I1703" s="52"/>
    </row>
    <row r="1704" spans="1:9" s="53" customFormat="1">
      <c r="A1704" s="49"/>
      <c r="B1704" s="50"/>
      <c r="C1704" s="51"/>
      <c r="D1704" s="49"/>
      <c r="E1704" s="52"/>
      <c r="F1704" s="52"/>
      <c r="G1704" s="52"/>
      <c r="H1704" s="52"/>
      <c r="I1704" s="52"/>
    </row>
    <row r="1705" spans="1:9" s="53" customFormat="1">
      <c r="A1705" s="49"/>
      <c r="B1705" s="50"/>
      <c r="C1705" s="51"/>
      <c r="D1705" s="49"/>
      <c r="E1705" s="52"/>
      <c r="F1705" s="52"/>
      <c r="G1705" s="52"/>
      <c r="H1705" s="52"/>
      <c r="I1705" s="52"/>
    </row>
    <row r="1706" spans="1:9" s="53" customFormat="1">
      <c r="A1706" s="49"/>
      <c r="B1706" s="50"/>
      <c r="C1706" s="51"/>
      <c r="D1706" s="49"/>
      <c r="E1706" s="52"/>
      <c r="F1706" s="52"/>
      <c r="G1706" s="52"/>
      <c r="H1706" s="52"/>
      <c r="I1706" s="52"/>
    </row>
    <row r="1707" spans="1:9" s="53" customFormat="1">
      <c r="A1707" s="49"/>
      <c r="B1707" s="50"/>
      <c r="C1707" s="51"/>
      <c r="D1707" s="49"/>
      <c r="E1707" s="52"/>
      <c r="F1707" s="52"/>
      <c r="G1707" s="52"/>
      <c r="H1707" s="52"/>
      <c r="I1707" s="52"/>
    </row>
    <row r="1708" spans="1:9" s="53" customFormat="1">
      <c r="A1708" s="49"/>
      <c r="B1708" s="50"/>
      <c r="C1708" s="51"/>
      <c r="D1708" s="49"/>
      <c r="E1708" s="52"/>
      <c r="F1708" s="52"/>
      <c r="G1708" s="52"/>
      <c r="H1708" s="52"/>
      <c r="I1708" s="52"/>
    </row>
    <row r="1709" spans="1:9" s="53" customFormat="1">
      <c r="A1709" s="49"/>
      <c r="B1709" s="50"/>
      <c r="C1709" s="51"/>
      <c r="D1709" s="49"/>
      <c r="E1709" s="52"/>
      <c r="F1709" s="52"/>
      <c r="G1709" s="52"/>
      <c r="H1709" s="52"/>
      <c r="I1709" s="52"/>
    </row>
    <row r="1710" spans="1:9" s="53" customFormat="1">
      <c r="A1710" s="49"/>
      <c r="B1710" s="50"/>
      <c r="C1710" s="51"/>
      <c r="D1710" s="49"/>
      <c r="E1710" s="52"/>
      <c r="F1710" s="52"/>
      <c r="G1710" s="52"/>
      <c r="H1710" s="52"/>
      <c r="I1710" s="52"/>
    </row>
    <row r="1711" spans="1:9" s="53" customFormat="1">
      <c r="A1711" s="49"/>
      <c r="B1711" s="50"/>
      <c r="C1711" s="51"/>
      <c r="D1711" s="49"/>
      <c r="E1711" s="52"/>
      <c r="F1711" s="52"/>
      <c r="G1711" s="52"/>
      <c r="H1711" s="52"/>
      <c r="I1711" s="52"/>
    </row>
    <row r="1712" spans="1:9" s="53" customFormat="1">
      <c r="A1712" s="49"/>
      <c r="B1712" s="50"/>
      <c r="C1712" s="51"/>
      <c r="D1712" s="49"/>
      <c r="E1712" s="52"/>
      <c r="F1712" s="52"/>
      <c r="G1712" s="52"/>
      <c r="H1712" s="52"/>
      <c r="I1712" s="52"/>
    </row>
    <row r="1713" spans="1:9" s="53" customFormat="1">
      <c r="A1713" s="49"/>
      <c r="B1713" s="50"/>
      <c r="C1713" s="51"/>
      <c r="D1713" s="49"/>
      <c r="E1713" s="52"/>
      <c r="F1713" s="52"/>
      <c r="G1713" s="52"/>
      <c r="H1713" s="52"/>
      <c r="I1713" s="52"/>
    </row>
    <row r="1714" spans="1:9" s="53" customFormat="1">
      <c r="A1714" s="49"/>
      <c r="B1714" s="50"/>
      <c r="C1714" s="51"/>
      <c r="D1714" s="49"/>
      <c r="E1714" s="52"/>
      <c r="F1714" s="52"/>
      <c r="G1714" s="52"/>
      <c r="H1714" s="52"/>
      <c r="I1714" s="52"/>
    </row>
    <row r="1715" spans="1:9" s="53" customFormat="1">
      <c r="A1715" s="49"/>
      <c r="B1715" s="50"/>
      <c r="C1715" s="51"/>
      <c r="D1715" s="49"/>
      <c r="E1715" s="52"/>
      <c r="F1715" s="52"/>
      <c r="G1715" s="52"/>
      <c r="H1715" s="52"/>
      <c r="I1715" s="52"/>
    </row>
    <row r="1716" spans="1:9" s="53" customFormat="1">
      <c r="A1716" s="49"/>
      <c r="B1716" s="50"/>
      <c r="C1716" s="51"/>
      <c r="D1716" s="49"/>
      <c r="E1716" s="52"/>
      <c r="F1716" s="52"/>
      <c r="G1716" s="52"/>
      <c r="H1716" s="52"/>
      <c r="I1716" s="52"/>
    </row>
    <row r="1717" spans="1:9" s="53" customFormat="1">
      <c r="A1717" s="49"/>
      <c r="B1717" s="50"/>
      <c r="C1717" s="51"/>
      <c r="D1717" s="49"/>
      <c r="E1717" s="52"/>
      <c r="F1717" s="52"/>
      <c r="G1717" s="52"/>
      <c r="H1717" s="52"/>
      <c r="I1717" s="52"/>
    </row>
    <row r="1718" spans="1:9" s="53" customFormat="1">
      <c r="A1718" s="49"/>
      <c r="B1718" s="50"/>
      <c r="C1718" s="51"/>
      <c r="D1718" s="49"/>
      <c r="E1718" s="52"/>
      <c r="F1718" s="52"/>
      <c r="G1718" s="52"/>
      <c r="H1718" s="52"/>
      <c r="I1718" s="52"/>
    </row>
    <row r="1719" spans="1:9" s="53" customFormat="1">
      <c r="A1719" s="49"/>
      <c r="B1719" s="50"/>
      <c r="C1719" s="51"/>
      <c r="D1719" s="49"/>
      <c r="E1719" s="52"/>
      <c r="F1719" s="52"/>
      <c r="G1719" s="52"/>
      <c r="H1719" s="52"/>
      <c r="I1719" s="52"/>
    </row>
    <row r="1720" spans="1:9" s="53" customFormat="1">
      <c r="A1720" s="49"/>
      <c r="B1720" s="50"/>
      <c r="C1720" s="51"/>
      <c r="D1720" s="49"/>
      <c r="E1720" s="52"/>
      <c r="F1720" s="52"/>
      <c r="G1720" s="52"/>
      <c r="H1720" s="52"/>
      <c r="I1720" s="52"/>
    </row>
    <row r="1721" spans="1:9" s="53" customFormat="1">
      <c r="A1721" s="49"/>
      <c r="B1721" s="50"/>
      <c r="C1721" s="51"/>
      <c r="D1721" s="49"/>
      <c r="E1721" s="52"/>
      <c r="F1721" s="52"/>
      <c r="G1721" s="52"/>
      <c r="H1721" s="52"/>
      <c r="I1721" s="52"/>
    </row>
    <row r="1722" spans="1:9" s="53" customFormat="1">
      <c r="A1722" s="49"/>
      <c r="B1722" s="50"/>
      <c r="C1722" s="51"/>
      <c r="D1722" s="49"/>
      <c r="E1722" s="52"/>
      <c r="F1722" s="52"/>
      <c r="G1722" s="52"/>
      <c r="H1722" s="52"/>
      <c r="I1722" s="52"/>
    </row>
    <row r="1723" spans="1:9" s="53" customFormat="1">
      <c r="A1723" s="49"/>
      <c r="B1723" s="50"/>
      <c r="C1723" s="51"/>
      <c r="D1723" s="49"/>
      <c r="E1723" s="52"/>
      <c r="F1723" s="52"/>
      <c r="G1723" s="52"/>
      <c r="H1723" s="52"/>
      <c r="I1723" s="52"/>
    </row>
    <row r="1724" spans="1:9" s="53" customFormat="1">
      <c r="A1724" s="49"/>
      <c r="B1724" s="50"/>
      <c r="C1724" s="51"/>
      <c r="D1724" s="49"/>
      <c r="E1724" s="52"/>
      <c r="F1724" s="52"/>
      <c r="G1724" s="52"/>
      <c r="H1724" s="52"/>
      <c r="I1724" s="52"/>
    </row>
    <row r="1725" spans="1:9" s="53" customFormat="1">
      <c r="A1725" s="49"/>
      <c r="B1725" s="50"/>
      <c r="C1725" s="51"/>
      <c r="D1725" s="49"/>
      <c r="E1725" s="52"/>
      <c r="F1725" s="52"/>
      <c r="G1725" s="52"/>
      <c r="H1725" s="52"/>
      <c r="I1725" s="52"/>
    </row>
    <row r="1726" spans="1:9" s="53" customFormat="1">
      <c r="A1726" s="49"/>
      <c r="B1726" s="50"/>
      <c r="C1726" s="51"/>
      <c r="D1726" s="49"/>
      <c r="E1726" s="52"/>
      <c r="F1726" s="52"/>
      <c r="G1726" s="52"/>
      <c r="H1726" s="52"/>
      <c r="I1726" s="52"/>
    </row>
    <row r="1727" spans="1:9" s="53" customFormat="1">
      <c r="A1727" s="49"/>
      <c r="B1727" s="50"/>
      <c r="C1727" s="51"/>
      <c r="D1727" s="49"/>
      <c r="E1727" s="52"/>
      <c r="F1727" s="52"/>
      <c r="G1727" s="52"/>
      <c r="H1727" s="52"/>
      <c r="I1727" s="52"/>
    </row>
    <row r="1728" spans="1:9" s="53" customFormat="1">
      <c r="A1728" s="49"/>
      <c r="B1728" s="50"/>
      <c r="C1728" s="51"/>
      <c r="D1728" s="49"/>
      <c r="E1728" s="52"/>
      <c r="F1728" s="52"/>
      <c r="G1728" s="52"/>
      <c r="H1728" s="52"/>
      <c r="I1728" s="52"/>
    </row>
    <row r="1729" spans="1:9" s="53" customFormat="1">
      <c r="A1729" s="49"/>
      <c r="B1729" s="50"/>
      <c r="C1729" s="51"/>
      <c r="D1729" s="49"/>
      <c r="E1729" s="52"/>
      <c r="F1729" s="52"/>
      <c r="G1729" s="52"/>
      <c r="H1729" s="52"/>
      <c r="I1729" s="52"/>
    </row>
    <row r="1730" spans="1:9" s="53" customFormat="1">
      <c r="A1730" s="49"/>
      <c r="B1730" s="50"/>
      <c r="C1730" s="51"/>
      <c r="D1730" s="49"/>
      <c r="E1730" s="52"/>
      <c r="F1730" s="52"/>
      <c r="G1730" s="52"/>
      <c r="H1730" s="52"/>
      <c r="I1730" s="52"/>
    </row>
    <row r="1731" spans="1:9" s="53" customFormat="1">
      <c r="A1731" s="49"/>
      <c r="B1731" s="50"/>
      <c r="C1731" s="51"/>
      <c r="D1731" s="49"/>
      <c r="E1731" s="52"/>
      <c r="F1731" s="52"/>
      <c r="G1731" s="52"/>
      <c r="H1731" s="52"/>
      <c r="I1731" s="52"/>
    </row>
    <row r="1732" spans="1:9" s="53" customFormat="1">
      <c r="A1732" s="49"/>
      <c r="B1732" s="50"/>
      <c r="C1732" s="51"/>
      <c r="D1732" s="49"/>
      <c r="E1732" s="52"/>
      <c r="F1732" s="52"/>
      <c r="G1732" s="52"/>
      <c r="H1732" s="52"/>
      <c r="I1732" s="52"/>
    </row>
    <row r="1733" spans="1:9" s="53" customFormat="1">
      <c r="A1733" s="49"/>
      <c r="B1733" s="50"/>
      <c r="C1733" s="51"/>
      <c r="D1733" s="49"/>
      <c r="E1733" s="52"/>
      <c r="F1733" s="52"/>
      <c r="G1733" s="52"/>
      <c r="H1733" s="52"/>
      <c r="I1733" s="52"/>
    </row>
    <row r="1734" spans="1:9" s="53" customFormat="1">
      <c r="A1734" s="49"/>
      <c r="B1734" s="50"/>
      <c r="C1734" s="51"/>
      <c r="D1734" s="49"/>
      <c r="E1734" s="52"/>
      <c r="F1734" s="52"/>
      <c r="G1734" s="52"/>
      <c r="H1734" s="52"/>
      <c r="I1734" s="52"/>
    </row>
    <row r="1735" spans="1:9" s="53" customFormat="1">
      <c r="A1735" s="49"/>
      <c r="B1735" s="50"/>
      <c r="C1735" s="51"/>
      <c r="D1735" s="49"/>
      <c r="E1735" s="52"/>
      <c r="F1735" s="52"/>
      <c r="G1735" s="52"/>
      <c r="H1735" s="52"/>
      <c r="I1735" s="52"/>
    </row>
    <row r="1736" spans="1:9" s="53" customFormat="1">
      <c r="A1736" s="49"/>
      <c r="B1736" s="50"/>
      <c r="C1736" s="51"/>
      <c r="D1736" s="49"/>
      <c r="E1736" s="52"/>
      <c r="F1736" s="52"/>
      <c r="G1736" s="52"/>
      <c r="H1736" s="52"/>
      <c r="I1736" s="52"/>
    </row>
    <row r="1737" spans="1:9" s="53" customFormat="1">
      <c r="A1737" s="49"/>
      <c r="B1737" s="50"/>
      <c r="C1737" s="51"/>
      <c r="D1737" s="49"/>
      <c r="E1737" s="52"/>
      <c r="F1737" s="52"/>
      <c r="G1737" s="52"/>
      <c r="H1737" s="52"/>
      <c r="I1737" s="52"/>
    </row>
    <row r="1738" spans="1:9" s="53" customFormat="1">
      <c r="A1738" s="49"/>
      <c r="B1738" s="50"/>
      <c r="C1738" s="51"/>
      <c r="D1738" s="49"/>
      <c r="E1738" s="52"/>
      <c r="F1738" s="52"/>
      <c r="G1738" s="52"/>
      <c r="H1738" s="52"/>
      <c r="I1738" s="52"/>
    </row>
    <row r="1739" spans="1:9" s="53" customFormat="1">
      <c r="A1739" s="49"/>
      <c r="B1739" s="50"/>
      <c r="C1739" s="51"/>
      <c r="D1739" s="49"/>
      <c r="E1739" s="52"/>
      <c r="F1739" s="52"/>
      <c r="G1739" s="52"/>
      <c r="H1739" s="52"/>
      <c r="I1739" s="52"/>
    </row>
    <row r="1740" spans="1:9" s="53" customFormat="1">
      <c r="A1740" s="49"/>
      <c r="B1740" s="50"/>
      <c r="C1740" s="51"/>
      <c r="D1740" s="49"/>
      <c r="E1740" s="52"/>
      <c r="F1740" s="52"/>
      <c r="G1740" s="52"/>
      <c r="H1740" s="52"/>
      <c r="I1740" s="52"/>
    </row>
    <row r="1741" spans="1:9" s="53" customFormat="1">
      <c r="A1741" s="49"/>
      <c r="B1741" s="50"/>
      <c r="C1741" s="51"/>
      <c r="D1741" s="49"/>
      <c r="E1741" s="52"/>
      <c r="F1741" s="52"/>
      <c r="G1741" s="52"/>
      <c r="H1741" s="52"/>
      <c r="I1741" s="52"/>
    </row>
    <row r="1742" spans="1:9" s="53" customFormat="1">
      <c r="A1742" s="49"/>
      <c r="B1742" s="50"/>
      <c r="C1742" s="51"/>
      <c r="D1742" s="49"/>
      <c r="E1742" s="52"/>
      <c r="F1742" s="52"/>
      <c r="G1742" s="52"/>
      <c r="H1742" s="52"/>
      <c r="I1742" s="52"/>
    </row>
    <row r="1743" spans="1:9" s="53" customFormat="1">
      <c r="A1743" s="49"/>
      <c r="B1743" s="50"/>
      <c r="C1743" s="51"/>
      <c r="D1743" s="49"/>
      <c r="E1743" s="52"/>
      <c r="F1743" s="52"/>
      <c r="G1743" s="52"/>
      <c r="H1743" s="52"/>
      <c r="I1743" s="52"/>
    </row>
    <row r="1744" spans="1:9" s="53" customFormat="1">
      <c r="A1744" s="49"/>
      <c r="B1744" s="50"/>
      <c r="C1744" s="51"/>
      <c r="D1744" s="49"/>
      <c r="E1744" s="52"/>
      <c r="F1744" s="52"/>
      <c r="G1744" s="52"/>
      <c r="H1744" s="52"/>
      <c r="I1744" s="52"/>
    </row>
    <row r="1745" spans="1:9" s="53" customFormat="1">
      <c r="A1745" s="49"/>
      <c r="B1745" s="50"/>
      <c r="C1745" s="51"/>
      <c r="D1745" s="49"/>
      <c r="E1745" s="52"/>
      <c r="F1745" s="52"/>
      <c r="G1745" s="52"/>
      <c r="H1745" s="52"/>
      <c r="I1745" s="52"/>
    </row>
    <row r="1746" spans="1:9" s="53" customFormat="1">
      <c r="A1746" s="49"/>
      <c r="B1746" s="50"/>
      <c r="C1746" s="51"/>
      <c r="D1746" s="49"/>
      <c r="E1746" s="52"/>
      <c r="F1746" s="52"/>
      <c r="G1746" s="52"/>
      <c r="H1746" s="52"/>
      <c r="I1746" s="52"/>
    </row>
    <row r="1747" spans="1:9" s="53" customFormat="1">
      <c r="A1747" s="49"/>
      <c r="B1747" s="50"/>
      <c r="C1747" s="51"/>
      <c r="D1747" s="49"/>
      <c r="E1747" s="52"/>
      <c r="F1747" s="52"/>
      <c r="G1747" s="52"/>
      <c r="H1747" s="52"/>
      <c r="I1747" s="52"/>
    </row>
    <row r="1748" spans="1:9" s="53" customFormat="1">
      <c r="A1748" s="49"/>
      <c r="B1748" s="50"/>
      <c r="C1748" s="51"/>
      <c r="D1748" s="49"/>
      <c r="E1748" s="52"/>
      <c r="F1748" s="52"/>
      <c r="G1748" s="52"/>
      <c r="H1748" s="52"/>
      <c r="I1748" s="52"/>
    </row>
    <row r="1749" spans="1:9" s="53" customFormat="1">
      <c r="A1749" s="49"/>
      <c r="B1749" s="50"/>
      <c r="C1749" s="51"/>
      <c r="D1749" s="49"/>
      <c r="E1749" s="52"/>
      <c r="F1749" s="52"/>
      <c r="G1749" s="52"/>
      <c r="H1749" s="52"/>
      <c r="I1749" s="52"/>
    </row>
    <row r="1750" spans="1:9" s="53" customFormat="1">
      <c r="A1750" s="49"/>
      <c r="B1750" s="50"/>
      <c r="C1750" s="51"/>
      <c r="D1750" s="49"/>
      <c r="E1750" s="52"/>
      <c r="F1750" s="52"/>
      <c r="G1750" s="52"/>
      <c r="H1750" s="52"/>
      <c r="I1750" s="52"/>
    </row>
    <row r="1751" spans="1:9" s="53" customFormat="1">
      <c r="A1751" s="49"/>
      <c r="B1751" s="50"/>
      <c r="C1751" s="51"/>
      <c r="D1751" s="49"/>
      <c r="E1751" s="52"/>
      <c r="F1751" s="52"/>
      <c r="G1751" s="52"/>
      <c r="H1751" s="52"/>
      <c r="I1751" s="52"/>
    </row>
    <row r="1752" spans="1:9" s="53" customFormat="1">
      <c r="A1752" s="49"/>
      <c r="B1752" s="50"/>
      <c r="C1752" s="51"/>
      <c r="D1752" s="49"/>
      <c r="E1752" s="52"/>
      <c r="F1752" s="52"/>
      <c r="G1752" s="52"/>
      <c r="H1752" s="52"/>
      <c r="I1752" s="52"/>
    </row>
    <row r="1753" spans="1:9" s="53" customFormat="1">
      <c r="A1753" s="49"/>
      <c r="B1753" s="50"/>
      <c r="C1753" s="51"/>
      <c r="D1753" s="49"/>
      <c r="E1753" s="52"/>
      <c r="F1753" s="52"/>
      <c r="G1753" s="52"/>
      <c r="H1753" s="52"/>
      <c r="I1753" s="52"/>
    </row>
    <row r="1754" spans="1:9" s="53" customFormat="1">
      <c r="A1754" s="49"/>
      <c r="B1754" s="50"/>
      <c r="C1754" s="51"/>
      <c r="D1754" s="49"/>
      <c r="E1754" s="52"/>
      <c r="F1754" s="52"/>
      <c r="G1754" s="52"/>
      <c r="H1754" s="52"/>
      <c r="I1754" s="52"/>
    </row>
    <row r="1755" spans="1:9" s="53" customFormat="1">
      <c r="A1755" s="49"/>
      <c r="B1755" s="50"/>
      <c r="C1755" s="51"/>
      <c r="D1755" s="49"/>
      <c r="E1755" s="52"/>
      <c r="F1755" s="52"/>
      <c r="G1755" s="52"/>
      <c r="H1755" s="52"/>
      <c r="I1755" s="52"/>
    </row>
    <row r="1756" spans="1:9" s="53" customFormat="1">
      <c r="A1756" s="49"/>
      <c r="B1756" s="50"/>
      <c r="C1756" s="51"/>
      <c r="D1756" s="49"/>
      <c r="E1756" s="52"/>
      <c r="F1756" s="52"/>
      <c r="G1756" s="52"/>
      <c r="H1756" s="52"/>
      <c r="I1756" s="52"/>
    </row>
    <row r="1757" spans="1:9" s="53" customFormat="1">
      <c r="A1757" s="49"/>
      <c r="B1757" s="50"/>
      <c r="C1757" s="51"/>
      <c r="D1757" s="49"/>
      <c r="E1757" s="52"/>
      <c r="F1757" s="52"/>
      <c r="G1757" s="52"/>
      <c r="H1757" s="52"/>
      <c r="I1757" s="52"/>
    </row>
    <row r="1758" spans="1:9" s="53" customFormat="1">
      <c r="A1758" s="49"/>
      <c r="B1758" s="50"/>
      <c r="C1758" s="51"/>
      <c r="D1758" s="49"/>
      <c r="E1758" s="52"/>
      <c r="F1758" s="52"/>
      <c r="G1758" s="52"/>
      <c r="H1758" s="52"/>
      <c r="I1758" s="52"/>
    </row>
    <row r="1759" spans="1:9" s="53" customFormat="1">
      <c r="A1759" s="49"/>
      <c r="B1759" s="50"/>
      <c r="C1759" s="51"/>
      <c r="D1759" s="49"/>
      <c r="E1759" s="52"/>
      <c r="F1759" s="52"/>
      <c r="G1759" s="52"/>
      <c r="H1759" s="52"/>
      <c r="I1759" s="52"/>
    </row>
    <row r="1760" spans="1:9" s="53" customFormat="1">
      <c r="A1760" s="49"/>
      <c r="B1760" s="50"/>
      <c r="C1760" s="51"/>
      <c r="D1760" s="49"/>
      <c r="E1760" s="52"/>
      <c r="F1760" s="52"/>
      <c r="G1760" s="52"/>
      <c r="H1760" s="52"/>
      <c r="I1760" s="52"/>
    </row>
    <row r="1761" spans="1:9" s="53" customFormat="1">
      <c r="A1761" s="49"/>
      <c r="B1761" s="50"/>
      <c r="C1761" s="51"/>
      <c r="D1761" s="49"/>
      <c r="E1761" s="52"/>
      <c r="F1761" s="52"/>
      <c r="G1761" s="52"/>
      <c r="H1761" s="52"/>
      <c r="I1761" s="52"/>
    </row>
    <row r="1762" spans="1:9" s="53" customFormat="1">
      <c r="A1762" s="49"/>
      <c r="B1762" s="50"/>
      <c r="C1762" s="51"/>
      <c r="D1762" s="49"/>
      <c r="E1762" s="52"/>
      <c r="F1762" s="52"/>
      <c r="G1762" s="52"/>
      <c r="H1762" s="52"/>
      <c r="I1762" s="52"/>
    </row>
    <row r="1763" spans="1:9" s="53" customFormat="1">
      <c r="A1763" s="49"/>
      <c r="B1763" s="50"/>
      <c r="C1763" s="51"/>
      <c r="D1763" s="49"/>
      <c r="E1763" s="52"/>
      <c r="F1763" s="52"/>
      <c r="G1763" s="52"/>
      <c r="H1763" s="52"/>
      <c r="I1763" s="52"/>
    </row>
    <row r="1764" spans="1:9" s="53" customFormat="1">
      <c r="A1764" s="49"/>
      <c r="B1764" s="50"/>
      <c r="C1764" s="51"/>
      <c r="D1764" s="49"/>
      <c r="E1764" s="52"/>
      <c r="F1764" s="52"/>
      <c r="G1764" s="52"/>
      <c r="H1764" s="52"/>
      <c r="I1764" s="52"/>
    </row>
    <row r="1765" spans="1:9" s="53" customFormat="1">
      <c r="A1765" s="49"/>
      <c r="B1765" s="50"/>
      <c r="C1765" s="51"/>
      <c r="D1765" s="49"/>
      <c r="E1765" s="52"/>
      <c r="F1765" s="52"/>
      <c r="G1765" s="52"/>
      <c r="H1765" s="52"/>
      <c r="I1765" s="52"/>
    </row>
    <row r="1766" spans="1:9" s="53" customFormat="1">
      <c r="A1766" s="49"/>
      <c r="B1766" s="50"/>
      <c r="C1766" s="51"/>
      <c r="D1766" s="49"/>
      <c r="E1766" s="52"/>
      <c r="F1766" s="52"/>
      <c r="G1766" s="52"/>
      <c r="H1766" s="52"/>
      <c r="I1766" s="52"/>
    </row>
    <row r="1767" spans="1:9" s="53" customFormat="1">
      <c r="A1767" s="49"/>
      <c r="B1767" s="50"/>
      <c r="C1767" s="51"/>
      <c r="D1767" s="49"/>
      <c r="E1767" s="52"/>
      <c r="F1767" s="52"/>
      <c r="G1767" s="52"/>
      <c r="H1767" s="52"/>
      <c r="I1767" s="52"/>
    </row>
    <row r="1768" spans="1:9" s="53" customFormat="1">
      <c r="A1768" s="49"/>
      <c r="B1768" s="50"/>
      <c r="C1768" s="51"/>
      <c r="D1768" s="49"/>
      <c r="E1768" s="52"/>
      <c r="F1768" s="52"/>
      <c r="G1768" s="52"/>
      <c r="H1768" s="52"/>
      <c r="I1768" s="52"/>
    </row>
    <row r="1769" spans="1:9" s="53" customFormat="1">
      <c r="A1769" s="49"/>
      <c r="B1769" s="50"/>
      <c r="C1769" s="51"/>
      <c r="D1769" s="49"/>
      <c r="E1769" s="52"/>
      <c r="F1769" s="52"/>
      <c r="G1769" s="52"/>
      <c r="H1769" s="52"/>
      <c r="I1769" s="52"/>
    </row>
    <row r="1770" spans="1:9" s="53" customFormat="1">
      <c r="A1770" s="49"/>
      <c r="B1770" s="50"/>
      <c r="C1770" s="51"/>
      <c r="D1770" s="49"/>
      <c r="E1770" s="52"/>
      <c r="F1770" s="52"/>
      <c r="G1770" s="52"/>
      <c r="H1770" s="52"/>
      <c r="I1770" s="52"/>
    </row>
    <row r="1771" spans="1:9" s="53" customFormat="1">
      <c r="A1771" s="49"/>
      <c r="B1771" s="50"/>
      <c r="C1771" s="51"/>
      <c r="D1771" s="49"/>
      <c r="E1771" s="52"/>
      <c r="F1771" s="52"/>
      <c r="G1771" s="52"/>
      <c r="H1771" s="52"/>
      <c r="I1771" s="52"/>
    </row>
    <row r="1772" spans="1:9" s="53" customFormat="1">
      <c r="A1772" s="49"/>
      <c r="B1772" s="50"/>
      <c r="C1772" s="51"/>
      <c r="D1772" s="49"/>
      <c r="E1772" s="52"/>
      <c r="F1772" s="52"/>
      <c r="G1772" s="52"/>
      <c r="H1772" s="52"/>
      <c r="I1772" s="52"/>
    </row>
    <row r="1773" spans="1:9" s="53" customFormat="1">
      <c r="A1773" s="49"/>
      <c r="B1773" s="50"/>
      <c r="C1773" s="51"/>
      <c r="D1773" s="49"/>
      <c r="E1773" s="52"/>
      <c r="F1773" s="52"/>
      <c r="G1773" s="52"/>
      <c r="H1773" s="52"/>
      <c r="I1773" s="52"/>
    </row>
    <row r="1774" spans="1:9" s="53" customFormat="1">
      <c r="A1774" s="49"/>
      <c r="B1774" s="50"/>
      <c r="C1774" s="51"/>
      <c r="D1774" s="49"/>
      <c r="E1774" s="52"/>
      <c r="F1774" s="52"/>
      <c r="G1774" s="52"/>
      <c r="H1774" s="52"/>
      <c r="I1774" s="52"/>
    </row>
    <row r="1775" spans="1:9" s="53" customFormat="1">
      <c r="A1775" s="49"/>
      <c r="B1775" s="50"/>
      <c r="C1775" s="51"/>
      <c r="D1775" s="49"/>
      <c r="E1775" s="52"/>
      <c r="F1775" s="52"/>
      <c r="G1775" s="52"/>
      <c r="H1775" s="52"/>
      <c r="I1775" s="52"/>
    </row>
    <row r="1776" spans="1:9" s="53" customFormat="1">
      <c r="A1776" s="49"/>
      <c r="B1776" s="50"/>
      <c r="C1776" s="51"/>
      <c r="D1776" s="49"/>
      <c r="E1776" s="52"/>
      <c r="F1776" s="52"/>
      <c r="G1776" s="52"/>
      <c r="H1776" s="52"/>
      <c r="I1776" s="52"/>
    </row>
    <row r="1777" spans="1:9" s="53" customFormat="1">
      <c r="A1777" s="49"/>
      <c r="B1777" s="50"/>
      <c r="C1777" s="51"/>
      <c r="D1777" s="49"/>
      <c r="E1777" s="52"/>
      <c r="F1777" s="52"/>
      <c r="G1777" s="52"/>
      <c r="H1777" s="52"/>
      <c r="I1777" s="52"/>
    </row>
    <row r="1778" spans="1:9" s="53" customFormat="1">
      <c r="A1778" s="49"/>
      <c r="B1778" s="50"/>
      <c r="C1778" s="51"/>
      <c r="D1778" s="49"/>
      <c r="E1778" s="52"/>
      <c r="F1778" s="52"/>
      <c r="G1778" s="52"/>
      <c r="H1778" s="52"/>
      <c r="I1778" s="52"/>
    </row>
    <row r="1779" spans="1:9" s="53" customFormat="1">
      <c r="A1779" s="49"/>
      <c r="B1779" s="50"/>
      <c r="C1779" s="51"/>
      <c r="D1779" s="49"/>
      <c r="E1779" s="52"/>
      <c r="F1779" s="52"/>
      <c r="G1779" s="52"/>
      <c r="H1779" s="52"/>
      <c r="I1779" s="52"/>
    </row>
    <row r="1780" spans="1:9" s="53" customFormat="1">
      <c r="A1780" s="49"/>
      <c r="B1780" s="50"/>
      <c r="C1780" s="51"/>
      <c r="D1780" s="49"/>
      <c r="E1780" s="52"/>
      <c r="F1780" s="52"/>
      <c r="G1780" s="52"/>
      <c r="H1780" s="52"/>
      <c r="I1780" s="52"/>
    </row>
    <row r="1781" spans="1:9" s="53" customFormat="1">
      <c r="A1781" s="49"/>
      <c r="B1781" s="50"/>
      <c r="C1781" s="51"/>
      <c r="D1781" s="49"/>
      <c r="E1781" s="52"/>
      <c r="F1781" s="52"/>
      <c r="G1781" s="52"/>
      <c r="H1781" s="52"/>
      <c r="I1781" s="52"/>
    </row>
    <row r="1782" spans="1:9" s="53" customFormat="1">
      <c r="A1782" s="49"/>
      <c r="B1782" s="50"/>
      <c r="C1782" s="51"/>
      <c r="D1782" s="49"/>
      <c r="E1782" s="52"/>
      <c r="F1782" s="52"/>
      <c r="G1782" s="52"/>
      <c r="H1782" s="52"/>
      <c r="I1782" s="52"/>
    </row>
    <row r="1783" spans="1:9" s="53" customFormat="1">
      <c r="A1783" s="49"/>
      <c r="B1783" s="50"/>
      <c r="C1783" s="51"/>
      <c r="D1783" s="49"/>
      <c r="E1783" s="52"/>
      <c r="F1783" s="52"/>
      <c r="G1783" s="52"/>
      <c r="H1783" s="52"/>
      <c r="I1783" s="52"/>
    </row>
    <row r="1784" spans="1:9" s="53" customFormat="1">
      <c r="A1784" s="49"/>
      <c r="B1784" s="50"/>
      <c r="C1784" s="51"/>
      <c r="D1784" s="49"/>
      <c r="E1784" s="52"/>
      <c r="F1784" s="52"/>
      <c r="G1784" s="52"/>
      <c r="H1784" s="52"/>
      <c r="I1784" s="52"/>
    </row>
    <row r="1785" spans="1:9" s="53" customFormat="1">
      <c r="A1785" s="49"/>
      <c r="B1785" s="50"/>
      <c r="C1785" s="51"/>
      <c r="D1785" s="49"/>
      <c r="E1785" s="52"/>
      <c r="F1785" s="52"/>
      <c r="G1785" s="52"/>
      <c r="H1785" s="52"/>
      <c r="I1785" s="52"/>
    </row>
    <row r="1786" spans="1:9" s="53" customFormat="1">
      <c r="A1786" s="49"/>
      <c r="B1786" s="50"/>
      <c r="C1786" s="51"/>
      <c r="D1786" s="49"/>
      <c r="E1786" s="52"/>
      <c r="F1786" s="52"/>
      <c r="G1786" s="52"/>
      <c r="H1786" s="52"/>
      <c r="I1786" s="52"/>
    </row>
    <row r="1787" spans="1:9" s="53" customFormat="1">
      <c r="A1787" s="49"/>
      <c r="B1787" s="50"/>
      <c r="C1787" s="51"/>
      <c r="D1787" s="49"/>
      <c r="E1787" s="52"/>
      <c r="F1787" s="52"/>
      <c r="G1787" s="52"/>
      <c r="H1787" s="52"/>
      <c r="I1787" s="52"/>
    </row>
    <row r="1788" spans="1:9" s="53" customFormat="1">
      <c r="A1788" s="49"/>
      <c r="B1788" s="50"/>
      <c r="C1788" s="51"/>
      <c r="D1788" s="49"/>
      <c r="E1788" s="52"/>
      <c r="F1788" s="52"/>
      <c r="G1788" s="52"/>
      <c r="H1788" s="52"/>
      <c r="I1788" s="52"/>
    </row>
    <row r="1789" spans="1:9" s="53" customFormat="1">
      <c r="A1789" s="49"/>
      <c r="B1789" s="50"/>
      <c r="C1789" s="51"/>
      <c r="D1789" s="49"/>
      <c r="E1789" s="52"/>
      <c r="F1789" s="52"/>
      <c r="G1789" s="52"/>
      <c r="H1789" s="52"/>
      <c r="I1789" s="52"/>
    </row>
    <row r="1790" spans="1:9" s="53" customFormat="1">
      <c r="A1790" s="49"/>
      <c r="B1790" s="50"/>
      <c r="C1790" s="51"/>
      <c r="D1790" s="49"/>
      <c r="E1790" s="52"/>
      <c r="F1790" s="52"/>
      <c r="G1790" s="52"/>
      <c r="H1790" s="52"/>
      <c r="I1790" s="52"/>
    </row>
    <row r="1791" spans="1:9" s="53" customFormat="1">
      <c r="A1791" s="49"/>
      <c r="B1791" s="50"/>
      <c r="C1791" s="51"/>
      <c r="D1791" s="49"/>
      <c r="E1791" s="52"/>
      <c r="F1791" s="52"/>
      <c r="G1791" s="52"/>
      <c r="H1791" s="52"/>
      <c r="I1791" s="52"/>
    </row>
    <row r="1792" spans="1:9" s="53" customFormat="1">
      <c r="A1792" s="49"/>
      <c r="B1792" s="50"/>
      <c r="C1792" s="51"/>
      <c r="D1792" s="49"/>
      <c r="E1792" s="52"/>
      <c r="F1792" s="52"/>
      <c r="G1792" s="52"/>
      <c r="H1792" s="52"/>
      <c r="I1792" s="52"/>
    </row>
    <row r="1793" spans="1:9" s="53" customFormat="1">
      <c r="A1793" s="49"/>
      <c r="B1793" s="50"/>
      <c r="C1793" s="51"/>
      <c r="D1793" s="49"/>
      <c r="E1793" s="52"/>
      <c r="F1793" s="52"/>
      <c r="G1793" s="52"/>
      <c r="H1793" s="52"/>
      <c r="I1793" s="52"/>
    </row>
    <row r="1794" spans="1:9" s="53" customFormat="1">
      <c r="A1794" s="49"/>
      <c r="B1794" s="50"/>
      <c r="C1794" s="51"/>
      <c r="D1794" s="49"/>
      <c r="E1794" s="52"/>
      <c r="F1794" s="52"/>
      <c r="G1794" s="52"/>
      <c r="H1794" s="52"/>
      <c r="I1794" s="52"/>
    </row>
    <row r="1795" spans="1:9" s="53" customFormat="1">
      <c r="A1795" s="49"/>
      <c r="B1795" s="50"/>
      <c r="C1795" s="51"/>
      <c r="D1795" s="49"/>
      <c r="E1795" s="52"/>
      <c r="F1795" s="52"/>
      <c r="G1795" s="52"/>
      <c r="H1795" s="52"/>
      <c r="I1795" s="52"/>
    </row>
    <row r="1796" spans="1:9" s="53" customFormat="1">
      <c r="A1796" s="49"/>
      <c r="B1796" s="50"/>
      <c r="C1796" s="51"/>
      <c r="D1796" s="49"/>
      <c r="E1796" s="52"/>
      <c r="F1796" s="52"/>
      <c r="G1796" s="52"/>
      <c r="H1796" s="52"/>
      <c r="I1796" s="52"/>
    </row>
    <row r="1797" spans="1:9" s="53" customFormat="1">
      <c r="A1797" s="49"/>
      <c r="B1797" s="50"/>
      <c r="C1797" s="51"/>
      <c r="D1797" s="49"/>
      <c r="E1797" s="52"/>
      <c r="F1797" s="52"/>
      <c r="G1797" s="52"/>
      <c r="H1797" s="52"/>
      <c r="I1797" s="52"/>
    </row>
    <row r="1798" spans="1:9" s="53" customFormat="1">
      <c r="A1798" s="49"/>
      <c r="B1798" s="50"/>
      <c r="C1798" s="51"/>
      <c r="D1798" s="49"/>
      <c r="E1798" s="52"/>
      <c r="F1798" s="52"/>
      <c r="G1798" s="52"/>
      <c r="H1798" s="52"/>
      <c r="I1798" s="52"/>
    </row>
    <row r="1799" spans="1:9" s="53" customFormat="1">
      <c r="A1799" s="49"/>
      <c r="B1799" s="50"/>
      <c r="C1799" s="51"/>
      <c r="D1799" s="49"/>
      <c r="E1799" s="52"/>
      <c r="F1799" s="52"/>
      <c r="G1799" s="52"/>
      <c r="H1799" s="52"/>
      <c r="I1799" s="52"/>
    </row>
    <row r="1800" spans="1:9" s="53" customFormat="1">
      <c r="A1800" s="49"/>
      <c r="B1800" s="50"/>
      <c r="C1800" s="51"/>
      <c r="D1800" s="49"/>
      <c r="E1800" s="52"/>
      <c r="F1800" s="52"/>
      <c r="G1800" s="52"/>
      <c r="H1800" s="52"/>
      <c r="I1800" s="52"/>
    </row>
    <row r="1801" spans="1:9" s="53" customFormat="1">
      <c r="A1801" s="49"/>
      <c r="B1801" s="50"/>
      <c r="C1801" s="51"/>
      <c r="D1801" s="49"/>
      <c r="E1801" s="52"/>
      <c r="F1801" s="52"/>
      <c r="G1801" s="52"/>
      <c r="H1801" s="52"/>
      <c r="I1801" s="52"/>
    </row>
    <row r="1802" spans="1:9" s="53" customFormat="1">
      <c r="A1802" s="49"/>
      <c r="B1802" s="50"/>
      <c r="C1802" s="51"/>
      <c r="D1802" s="49"/>
      <c r="E1802" s="52"/>
      <c r="F1802" s="52"/>
      <c r="G1802" s="52"/>
      <c r="H1802" s="52"/>
      <c r="I1802" s="52"/>
    </row>
    <row r="1803" spans="1:9" s="53" customFormat="1">
      <c r="A1803" s="49"/>
      <c r="B1803" s="50"/>
      <c r="C1803" s="51"/>
      <c r="D1803" s="49"/>
      <c r="E1803" s="52"/>
      <c r="F1803" s="52"/>
      <c r="G1803" s="52"/>
      <c r="H1803" s="52"/>
      <c r="I1803" s="52"/>
    </row>
    <row r="1804" spans="1:9" s="53" customFormat="1">
      <c r="A1804" s="49"/>
      <c r="B1804" s="50"/>
      <c r="C1804" s="51"/>
      <c r="D1804" s="49"/>
      <c r="E1804" s="52"/>
      <c r="F1804" s="52"/>
      <c r="G1804" s="52"/>
      <c r="H1804" s="52"/>
      <c r="I1804" s="52"/>
    </row>
    <row r="1805" spans="1:9" s="53" customFormat="1">
      <c r="A1805" s="49"/>
      <c r="B1805" s="50"/>
      <c r="C1805" s="51"/>
      <c r="D1805" s="49"/>
      <c r="E1805" s="52"/>
      <c r="F1805" s="52"/>
      <c r="G1805" s="52"/>
      <c r="H1805" s="52"/>
      <c r="I1805" s="52"/>
    </row>
    <row r="1806" spans="1:9" s="53" customFormat="1">
      <c r="A1806" s="49"/>
      <c r="B1806" s="50"/>
      <c r="C1806" s="51"/>
      <c r="D1806" s="49"/>
      <c r="E1806" s="52"/>
      <c r="F1806" s="52"/>
      <c r="G1806" s="52"/>
      <c r="H1806" s="52"/>
      <c r="I1806" s="52"/>
    </row>
    <row r="1807" spans="1:9" s="53" customFormat="1">
      <c r="A1807" s="49"/>
      <c r="B1807" s="50"/>
      <c r="C1807" s="51"/>
      <c r="D1807" s="49"/>
      <c r="E1807" s="52"/>
      <c r="F1807" s="52"/>
      <c r="G1807" s="52"/>
      <c r="H1807" s="52"/>
      <c r="I1807" s="52"/>
    </row>
    <row r="1808" spans="1:9" s="53" customFormat="1">
      <c r="A1808" s="49"/>
      <c r="B1808" s="50"/>
      <c r="C1808" s="51"/>
      <c r="D1808" s="49"/>
      <c r="E1808" s="52"/>
      <c r="F1808" s="52"/>
      <c r="G1808" s="52"/>
      <c r="H1808" s="52"/>
      <c r="I1808" s="52"/>
    </row>
    <row r="1809" spans="1:9" s="53" customFormat="1">
      <c r="A1809" s="49"/>
      <c r="B1809" s="50"/>
      <c r="C1809" s="51"/>
      <c r="D1809" s="49"/>
      <c r="E1809" s="52"/>
      <c r="F1809" s="52"/>
      <c r="G1809" s="52"/>
      <c r="H1809" s="52"/>
      <c r="I1809" s="52"/>
    </row>
    <row r="1810" spans="1:9" s="53" customFormat="1">
      <c r="A1810" s="49"/>
      <c r="B1810" s="50"/>
      <c r="C1810" s="51"/>
      <c r="D1810" s="49"/>
      <c r="E1810" s="52"/>
      <c r="F1810" s="52"/>
      <c r="G1810" s="52"/>
      <c r="H1810" s="52"/>
      <c r="I1810" s="52"/>
    </row>
    <row r="1811" spans="1:9" s="53" customFormat="1">
      <c r="A1811" s="49"/>
      <c r="B1811" s="50"/>
      <c r="C1811" s="51"/>
      <c r="D1811" s="49"/>
      <c r="E1811" s="52"/>
      <c r="F1811" s="52"/>
      <c r="G1811" s="52"/>
      <c r="H1811" s="52"/>
      <c r="I1811" s="52"/>
    </row>
    <row r="1812" spans="1:9" s="53" customFormat="1">
      <c r="A1812" s="49"/>
      <c r="B1812" s="50"/>
      <c r="C1812" s="51"/>
      <c r="D1812" s="49"/>
      <c r="E1812" s="52"/>
      <c r="F1812" s="52"/>
      <c r="G1812" s="52"/>
      <c r="H1812" s="52"/>
      <c r="I1812" s="52"/>
    </row>
    <row r="1813" spans="1:9" s="53" customFormat="1">
      <c r="A1813" s="49"/>
      <c r="B1813" s="50"/>
      <c r="C1813" s="51"/>
      <c r="D1813" s="49"/>
      <c r="E1813" s="52"/>
      <c r="F1813" s="52"/>
      <c r="G1813" s="52"/>
      <c r="H1813" s="52"/>
      <c r="I1813" s="52"/>
    </row>
    <row r="1814" spans="1:9" s="53" customFormat="1">
      <c r="A1814" s="49"/>
      <c r="B1814" s="50"/>
      <c r="C1814" s="51"/>
      <c r="D1814" s="49"/>
      <c r="E1814" s="52"/>
      <c r="F1814" s="52"/>
      <c r="G1814" s="52"/>
      <c r="H1814" s="52"/>
      <c r="I1814" s="52"/>
    </row>
    <row r="1815" spans="1:9" s="53" customFormat="1">
      <c r="A1815" s="49"/>
      <c r="B1815" s="50"/>
      <c r="C1815" s="51"/>
      <c r="D1815" s="49"/>
      <c r="E1815" s="52"/>
      <c r="F1815" s="52"/>
      <c r="G1815" s="52"/>
      <c r="H1815" s="52"/>
      <c r="I1815" s="52"/>
    </row>
    <row r="1816" spans="1:9" s="53" customFormat="1">
      <c r="A1816" s="49"/>
      <c r="B1816" s="50"/>
      <c r="C1816" s="51"/>
      <c r="D1816" s="49"/>
      <c r="E1816" s="52"/>
      <c r="F1816" s="52"/>
      <c r="G1816" s="52"/>
      <c r="H1816" s="52"/>
      <c r="I1816" s="52"/>
    </row>
    <row r="1817" spans="1:9" s="53" customFormat="1">
      <c r="A1817" s="49"/>
      <c r="B1817" s="50"/>
      <c r="C1817" s="51"/>
      <c r="D1817" s="49"/>
      <c r="E1817" s="52"/>
      <c r="F1817" s="52"/>
      <c r="G1817" s="52"/>
      <c r="H1817" s="52"/>
      <c r="I1817" s="52"/>
    </row>
    <row r="1818" spans="1:9" s="53" customFormat="1">
      <c r="A1818" s="49"/>
      <c r="B1818" s="50"/>
      <c r="C1818" s="51"/>
      <c r="D1818" s="49"/>
      <c r="E1818" s="52"/>
      <c r="F1818" s="52"/>
      <c r="G1818" s="52"/>
      <c r="H1818" s="52"/>
      <c r="I1818" s="52"/>
    </row>
    <row r="1819" spans="1:9" s="53" customFormat="1">
      <c r="A1819" s="49"/>
      <c r="B1819" s="50"/>
      <c r="C1819" s="51"/>
      <c r="D1819" s="49"/>
      <c r="E1819" s="52"/>
      <c r="F1819" s="52"/>
      <c r="G1819" s="52"/>
      <c r="H1819" s="52"/>
      <c r="I1819" s="52"/>
    </row>
    <row r="1820" spans="1:9" s="53" customFormat="1">
      <c r="A1820" s="49"/>
      <c r="B1820" s="50"/>
      <c r="C1820" s="51"/>
      <c r="D1820" s="49"/>
      <c r="E1820" s="52"/>
      <c r="F1820" s="52"/>
      <c r="G1820" s="52"/>
      <c r="H1820" s="52"/>
      <c r="I1820" s="52"/>
    </row>
    <row r="1821" spans="1:9" s="53" customFormat="1">
      <c r="A1821" s="49"/>
      <c r="B1821" s="50"/>
      <c r="C1821" s="51"/>
      <c r="D1821" s="49"/>
      <c r="E1821" s="52"/>
      <c r="F1821" s="52"/>
      <c r="G1821" s="52"/>
      <c r="H1821" s="52"/>
      <c r="I1821" s="52"/>
    </row>
    <row r="1822" spans="1:9" s="53" customFormat="1">
      <c r="A1822" s="49"/>
      <c r="B1822" s="50"/>
      <c r="C1822" s="51"/>
      <c r="D1822" s="49"/>
      <c r="E1822" s="52"/>
      <c r="F1822" s="52"/>
      <c r="G1822" s="52"/>
      <c r="H1822" s="52"/>
      <c r="I1822" s="52"/>
    </row>
    <row r="1823" spans="1:9" s="53" customFormat="1">
      <c r="A1823" s="49"/>
      <c r="B1823" s="50"/>
      <c r="C1823" s="51"/>
      <c r="D1823" s="49"/>
      <c r="E1823" s="52"/>
      <c r="F1823" s="52"/>
      <c r="G1823" s="52"/>
      <c r="H1823" s="52"/>
      <c r="I1823" s="52"/>
    </row>
    <row r="1824" spans="1:9" s="53" customFormat="1">
      <c r="A1824" s="49"/>
      <c r="B1824" s="50"/>
      <c r="C1824" s="51"/>
      <c r="D1824" s="49"/>
      <c r="E1824" s="52"/>
      <c r="F1824" s="52"/>
      <c r="G1824" s="52"/>
      <c r="H1824" s="52"/>
      <c r="I1824" s="52"/>
    </row>
    <row r="1825" spans="1:9" s="53" customFormat="1">
      <c r="A1825" s="49"/>
      <c r="B1825" s="50"/>
      <c r="C1825" s="51"/>
      <c r="D1825" s="49"/>
      <c r="E1825" s="52"/>
      <c r="F1825" s="52"/>
      <c r="G1825" s="52"/>
      <c r="H1825" s="52"/>
      <c r="I1825" s="52"/>
    </row>
    <row r="1826" spans="1:9" s="53" customFormat="1">
      <c r="A1826" s="49"/>
      <c r="B1826" s="50"/>
      <c r="C1826" s="51"/>
      <c r="D1826" s="49"/>
      <c r="E1826" s="52"/>
      <c r="F1826" s="52"/>
      <c r="G1826" s="52"/>
      <c r="H1826" s="52"/>
      <c r="I1826" s="52"/>
    </row>
    <row r="1827" spans="1:9" s="53" customFormat="1">
      <c r="A1827" s="49"/>
      <c r="B1827" s="50"/>
      <c r="C1827" s="51"/>
      <c r="D1827" s="49"/>
      <c r="E1827" s="52"/>
      <c r="F1827" s="52"/>
      <c r="G1827" s="52"/>
      <c r="H1827" s="52"/>
      <c r="I1827" s="52"/>
    </row>
    <row r="1828" spans="1:9" s="53" customFormat="1">
      <c r="A1828" s="49"/>
      <c r="B1828" s="50"/>
      <c r="C1828" s="51"/>
      <c r="D1828" s="49"/>
      <c r="E1828" s="52"/>
      <c r="F1828" s="52"/>
      <c r="G1828" s="52"/>
      <c r="H1828" s="52"/>
      <c r="I1828" s="52"/>
    </row>
    <row r="1829" spans="1:9" s="53" customFormat="1">
      <c r="A1829" s="49"/>
      <c r="B1829" s="50"/>
      <c r="C1829" s="51"/>
      <c r="D1829" s="49"/>
      <c r="E1829" s="52"/>
      <c r="F1829" s="52"/>
      <c r="G1829" s="52"/>
      <c r="H1829" s="52"/>
      <c r="I1829" s="52"/>
    </row>
    <row r="1830" spans="1:9" s="53" customFormat="1">
      <c r="A1830" s="49"/>
      <c r="B1830" s="50"/>
      <c r="C1830" s="51"/>
      <c r="D1830" s="49"/>
      <c r="E1830" s="52"/>
      <c r="F1830" s="52"/>
      <c r="G1830" s="52"/>
      <c r="H1830" s="52"/>
      <c r="I1830" s="52"/>
    </row>
    <row r="1831" spans="1:9" s="53" customFormat="1">
      <c r="A1831" s="49"/>
      <c r="B1831" s="50"/>
      <c r="C1831" s="51"/>
      <c r="D1831" s="49"/>
      <c r="E1831" s="52"/>
      <c r="F1831" s="52"/>
      <c r="G1831" s="52"/>
      <c r="H1831" s="52"/>
      <c r="I1831" s="52"/>
    </row>
    <row r="1832" spans="1:9" s="53" customFormat="1">
      <c r="A1832" s="49"/>
      <c r="B1832" s="50"/>
      <c r="C1832" s="51"/>
      <c r="D1832" s="49"/>
      <c r="E1832" s="52"/>
      <c r="F1832" s="52"/>
      <c r="G1832" s="52"/>
      <c r="H1832" s="52"/>
      <c r="I1832" s="52"/>
    </row>
    <row r="1833" spans="1:9" s="53" customFormat="1">
      <c r="A1833" s="49"/>
      <c r="B1833" s="50"/>
      <c r="C1833" s="51"/>
      <c r="D1833" s="49"/>
      <c r="E1833" s="52"/>
      <c r="F1833" s="52"/>
      <c r="G1833" s="52"/>
      <c r="H1833" s="52"/>
      <c r="I1833" s="52"/>
    </row>
    <row r="1834" spans="1:9" s="53" customFormat="1">
      <c r="A1834" s="49"/>
      <c r="B1834" s="50"/>
      <c r="C1834" s="51"/>
      <c r="D1834" s="49"/>
      <c r="E1834" s="52"/>
      <c r="F1834" s="52"/>
      <c r="G1834" s="52"/>
      <c r="H1834" s="52"/>
      <c r="I1834" s="52"/>
    </row>
    <row r="1835" spans="1:9" s="53" customFormat="1">
      <c r="A1835" s="49"/>
      <c r="B1835" s="50"/>
      <c r="C1835" s="51"/>
      <c r="D1835" s="49"/>
      <c r="E1835" s="52"/>
      <c r="F1835" s="52"/>
      <c r="G1835" s="52"/>
      <c r="H1835" s="52"/>
      <c r="I1835" s="52"/>
    </row>
    <row r="1836" spans="1:9" s="53" customFormat="1">
      <c r="A1836" s="49"/>
      <c r="B1836" s="50"/>
      <c r="C1836" s="51"/>
      <c r="D1836" s="49"/>
      <c r="E1836" s="52"/>
      <c r="F1836" s="52"/>
      <c r="G1836" s="52"/>
      <c r="H1836" s="52"/>
      <c r="I1836" s="52"/>
    </row>
    <row r="1837" spans="1:9" s="53" customFormat="1">
      <c r="A1837" s="49"/>
      <c r="B1837" s="50"/>
      <c r="C1837" s="51"/>
      <c r="D1837" s="49"/>
      <c r="E1837" s="52"/>
      <c r="F1837" s="52"/>
      <c r="G1837" s="52"/>
      <c r="H1837" s="52"/>
      <c r="I1837" s="52"/>
    </row>
    <row r="1838" spans="1:9" s="53" customFormat="1">
      <c r="A1838" s="49"/>
      <c r="B1838" s="50"/>
      <c r="C1838" s="51"/>
      <c r="D1838" s="49"/>
      <c r="E1838" s="52"/>
      <c r="F1838" s="52"/>
      <c r="G1838" s="52"/>
      <c r="H1838" s="52"/>
      <c r="I1838" s="52"/>
    </row>
    <row r="1839" spans="1:9" s="53" customFormat="1">
      <c r="A1839" s="49"/>
      <c r="B1839" s="50"/>
      <c r="C1839" s="51"/>
      <c r="D1839" s="49"/>
      <c r="E1839" s="52"/>
      <c r="F1839" s="52"/>
      <c r="G1839" s="52"/>
      <c r="H1839" s="52"/>
      <c r="I1839" s="52"/>
    </row>
    <row r="1840" spans="1:9" s="53" customFormat="1">
      <c r="A1840" s="49"/>
      <c r="B1840" s="50"/>
      <c r="C1840" s="51"/>
      <c r="D1840" s="49"/>
      <c r="E1840" s="52"/>
      <c r="F1840" s="52"/>
      <c r="G1840" s="52"/>
      <c r="H1840" s="52"/>
      <c r="I1840" s="52"/>
    </row>
    <row r="1841" spans="1:9" s="53" customFormat="1">
      <c r="A1841" s="49"/>
      <c r="B1841" s="50"/>
      <c r="C1841" s="51"/>
      <c r="D1841" s="49"/>
      <c r="E1841" s="52"/>
      <c r="F1841" s="52"/>
      <c r="G1841" s="52"/>
      <c r="H1841" s="52"/>
      <c r="I1841" s="52"/>
    </row>
    <row r="1842" spans="1:9" s="53" customFormat="1">
      <c r="A1842" s="49"/>
      <c r="B1842" s="50"/>
      <c r="C1842" s="51"/>
      <c r="D1842" s="49"/>
      <c r="E1842" s="52"/>
      <c r="F1842" s="52"/>
      <c r="G1842" s="52"/>
      <c r="H1842" s="52"/>
      <c r="I1842" s="52"/>
    </row>
    <row r="1843" spans="1:9" s="53" customFormat="1">
      <c r="A1843" s="49"/>
      <c r="B1843" s="50"/>
      <c r="C1843" s="51"/>
      <c r="D1843" s="49"/>
      <c r="E1843" s="52"/>
      <c r="F1843" s="52"/>
      <c r="G1843" s="52"/>
      <c r="H1843" s="52"/>
      <c r="I1843" s="52"/>
    </row>
    <row r="1844" spans="1:9" s="53" customFormat="1">
      <c r="A1844" s="49"/>
      <c r="B1844" s="50"/>
      <c r="C1844" s="51"/>
      <c r="D1844" s="49"/>
      <c r="E1844" s="52"/>
      <c r="F1844" s="52"/>
      <c r="G1844" s="52"/>
      <c r="H1844" s="52"/>
      <c r="I1844" s="52"/>
    </row>
    <row r="1845" spans="1:9" s="53" customFormat="1">
      <c r="A1845" s="49"/>
      <c r="B1845" s="50"/>
      <c r="C1845" s="51"/>
      <c r="D1845" s="49"/>
      <c r="E1845" s="52"/>
      <c r="F1845" s="52"/>
      <c r="G1845" s="52"/>
      <c r="H1845" s="52"/>
      <c r="I1845" s="52"/>
    </row>
    <row r="1846" spans="1:9" s="53" customFormat="1">
      <c r="A1846" s="49"/>
      <c r="B1846" s="50"/>
      <c r="C1846" s="51"/>
      <c r="D1846" s="49"/>
      <c r="E1846" s="52"/>
      <c r="F1846" s="52"/>
      <c r="G1846" s="52"/>
      <c r="H1846" s="52"/>
      <c r="I1846" s="52"/>
    </row>
    <row r="1847" spans="1:9" s="53" customFormat="1">
      <c r="A1847" s="49"/>
      <c r="B1847" s="50"/>
      <c r="C1847" s="51"/>
      <c r="D1847" s="49"/>
      <c r="E1847" s="52"/>
      <c r="F1847" s="52"/>
      <c r="G1847" s="52"/>
      <c r="H1847" s="52"/>
      <c r="I1847" s="52"/>
    </row>
    <row r="1848" spans="1:9" s="53" customFormat="1">
      <c r="A1848" s="49"/>
      <c r="B1848" s="50"/>
      <c r="C1848" s="51"/>
      <c r="D1848" s="49"/>
      <c r="E1848" s="52"/>
      <c r="F1848" s="52"/>
      <c r="G1848" s="52"/>
      <c r="H1848" s="52"/>
      <c r="I1848" s="52"/>
    </row>
    <row r="1849" spans="1:9" s="53" customFormat="1">
      <c r="A1849" s="49"/>
      <c r="B1849" s="50"/>
      <c r="C1849" s="51"/>
      <c r="D1849" s="49"/>
      <c r="E1849" s="52"/>
      <c r="F1849" s="52"/>
      <c r="G1849" s="52"/>
      <c r="H1849" s="52"/>
      <c r="I1849" s="52"/>
    </row>
    <row r="1850" spans="1:9" s="53" customFormat="1">
      <c r="A1850" s="49"/>
      <c r="B1850" s="50"/>
      <c r="C1850" s="51"/>
      <c r="D1850" s="49"/>
      <c r="E1850" s="52"/>
      <c r="F1850" s="52"/>
      <c r="G1850" s="52"/>
      <c r="H1850" s="52"/>
      <c r="I1850" s="52"/>
    </row>
    <row r="1851" spans="1:9" s="53" customFormat="1">
      <c r="A1851" s="49"/>
      <c r="B1851" s="50"/>
      <c r="C1851" s="51"/>
      <c r="D1851" s="49"/>
      <c r="E1851" s="52"/>
      <c r="F1851" s="52"/>
      <c r="G1851" s="52"/>
      <c r="H1851" s="52"/>
      <c r="I1851" s="52"/>
    </row>
    <row r="1852" spans="1:9" s="53" customFormat="1">
      <c r="A1852" s="49"/>
      <c r="B1852" s="50"/>
      <c r="C1852" s="51"/>
      <c r="D1852" s="49"/>
      <c r="E1852" s="52"/>
      <c r="F1852" s="52"/>
      <c r="G1852" s="52"/>
      <c r="H1852" s="52"/>
      <c r="I1852" s="52"/>
    </row>
    <row r="1853" spans="1:9" s="53" customFormat="1">
      <c r="A1853" s="49"/>
      <c r="B1853" s="50"/>
      <c r="C1853" s="51"/>
      <c r="D1853" s="49"/>
      <c r="E1853" s="52"/>
      <c r="F1853" s="52"/>
      <c r="G1853" s="52"/>
      <c r="H1853" s="52"/>
      <c r="I1853" s="52"/>
    </row>
    <row r="1854" spans="1:9" s="53" customFormat="1">
      <c r="A1854" s="49"/>
      <c r="B1854" s="50"/>
      <c r="C1854" s="51"/>
      <c r="D1854" s="49"/>
      <c r="E1854" s="52"/>
      <c r="F1854" s="52"/>
      <c r="G1854" s="52"/>
      <c r="H1854" s="52"/>
      <c r="I1854" s="52"/>
    </row>
    <row r="1855" spans="1:9" s="53" customFormat="1">
      <c r="A1855" s="49"/>
      <c r="B1855" s="50"/>
      <c r="C1855" s="51"/>
      <c r="D1855" s="49"/>
      <c r="E1855" s="52"/>
      <c r="F1855" s="52"/>
      <c r="G1855" s="52"/>
      <c r="H1855" s="52"/>
      <c r="I1855" s="52"/>
    </row>
    <row r="1856" spans="1:9" s="53" customFormat="1">
      <c r="A1856" s="49"/>
      <c r="B1856" s="50"/>
      <c r="C1856" s="51"/>
      <c r="D1856" s="49"/>
      <c r="E1856" s="52"/>
      <c r="F1856" s="52"/>
      <c r="G1856" s="52"/>
      <c r="H1856" s="52"/>
      <c r="I1856" s="52"/>
    </row>
    <row r="1857" spans="1:9" s="53" customFormat="1">
      <c r="A1857" s="49"/>
      <c r="B1857" s="50"/>
      <c r="C1857" s="51"/>
      <c r="D1857" s="49"/>
      <c r="E1857" s="52"/>
      <c r="F1857" s="52"/>
      <c r="G1857" s="52"/>
      <c r="H1857" s="52"/>
      <c r="I1857" s="52"/>
    </row>
    <row r="1858" spans="1:9" s="53" customFormat="1">
      <c r="A1858" s="49"/>
      <c r="B1858" s="50"/>
      <c r="C1858" s="51"/>
      <c r="D1858" s="49"/>
      <c r="E1858" s="52"/>
      <c r="F1858" s="52"/>
      <c r="G1858" s="52"/>
      <c r="H1858" s="52"/>
      <c r="I1858" s="52"/>
    </row>
    <row r="1859" spans="1:9" s="53" customFormat="1">
      <c r="A1859" s="49"/>
      <c r="B1859" s="50"/>
      <c r="C1859" s="51"/>
      <c r="D1859" s="49"/>
      <c r="E1859" s="52"/>
      <c r="F1859" s="52"/>
      <c r="G1859" s="52"/>
      <c r="H1859" s="52"/>
      <c r="I1859" s="52"/>
    </row>
    <row r="1860" spans="1:9" s="53" customFormat="1">
      <c r="A1860" s="49"/>
      <c r="B1860" s="50"/>
      <c r="C1860" s="51"/>
      <c r="D1860" s="49"/>
      <c r="E1860" s="52"/>
      <c r="F1860" s="52"/>
      <c r="G1860" s="52"/>
      <c r="H1860" s="52"/>
      <c r="I1860" s="52"/>
    </row>
    <row r="1861" spans="1:9" s="53" customFormat="1">
      <c r="A1861" s="49"/>
      <c r="B1861" s="50"/>
      <c r="C1861" s="51"/>
      <c r="D1861" s="49"/>
      <c r="E1861" s="52"/>
      <c r="F1861" s="52"/>
      <c r="G1861" s="52"/>
      <c r="H1861" s="52"/>
      <c r="I1861" s="52"/>
    </row>
    <row r="1862" spans="1:9" s="53" customFormat="1">
      <c r="A1862" s="49"/>
      <c r="B1862" s="50"/>
      <c r="C1862" s="51"/>
      <c r="D1862" s="49"/>
      <c r="E1862" s="52"/>
      <c r="F1862" s="52"/>
      <c r="G1862" s="52"/>
      <c r="H1862" s="52"/>
      <c r="I1862" s="52"/>
    </row>
    <row r="1863" spans="1:9" s="53" customFormat="1">
      <c r="A1863" s="49"/>
      <c r="B1863" s="50"/>
      <c r="C1863" s="51"/>
      <c r="D1863" s="49"/>
      <c r="E1863" s="52"/>
      <c r="F1863" s="52"/>
      <c r="G1863" s="52"/>
      <c r="H1863" s="52"/>
      <c r="I1863" s="52"/>
    </row>
    <row r="1864" spans="1:9" s="53" customFormat="1">
      <c r="A1864" s="49"/>
      <c r="B1864" s="50"/>
      <c r="C1864" s="51"/>
      <c r="D1864" s="49"/>
      <c r="E1864" s="52"/>
      <c r="F1864" s="52"/>
      <c r="G1864" s="52"/>
      <c r="H1864" s="52"/>
      <c r="I1864" s="52"/>
    </row>
    <row r="1865" spans="1:9" s="53" customFormat="1">
      <c r="A1865" s="49"/>
      <c r="B1865" s="50"/>
      <c r="C1865" s="51"/>
      <c r="D1865" s="49"/>
      <c r="E1865" s="52"/>
      <c r="F1865" s="52"/>
      <c r="G1865" s="52"/>
      <c r="H1865" s="52"/>
      <c r="I1865" s="52"/>
    </row>
    <row r="1866" spans="1:9" s="53" customFormat="1">
      <c r="A1866" s="49"/>
      <c r="B1866" s="50"/>
      <c r="C1866" s="51"/>
      <c r="D1866" s="49"/>
      <c r="E1866" s="52"/>
      <c r="F1866" s="52"/>
      <c r="G1866" s="52"/>
      <c r="H1866" s="52"/>
      <c r="I1866" s="52"/>
    </row>
    <row r="1867" spans="1:9" s="53" customFormat="1">
      <c r="A1867" s="49"/>
      <c r="B1867" s="50"/>
      <c r="C1867" s="51"/>
      <c r="D1867" s="49"/>
      <c r="E1867" s="52"/>
      <c r="F1867" s="52"/>
      <c r="G1867" s="52"/>
      <c r="H1867" s="52"/>
      <c r="I1867" s="52"/>
    </row>
    <row r="1868" spans="1:9" s="53" customFormat="1">
      <c r="A1868" s="49"/>
      <c r="B1868" s="50"/>
      <c r="C1868" s="51"/>
      <c r="D1868" s="49"/>
      <c r="E1868" s="52"/>
      <c r="F1868" s="52"/>
      <c r="G1868" s="52"/>
      <c r="H1868" s="52"/>
      <c r="I1868" s="52"/>
    </row>
    <row r="1869" spans="1:9" s="53" customFormat="1">
      <c r="A1869" s="49"/>
      <c r="B1869" s="50"/>
      <c r="C1869" s="51"/>
      <c r="D1869" s="49"/>
      <c r="E1869" s="52"/>
      <c r="F1869" s="52"/>
      <c r="G1869" s="52"/>
      <c r="H1869" s="52"/>
      <c r="I1869" s="52"/>
    </row>
    <row r="1870" spans="1:9" s="53" customFormat="1">
      <c r="A1870" s="49"/>
      <c r="B1870" s="50"/>
      <c r="C1870" s="51"/>
      <c r="D1870" s="49"/>
      <c r="E1870" s="52"/>
      <c r="F1870" s="52"/>
      <c r="G1870" s="52"/>
      <c r="H1870" s="52"/>
      <c r="I1870" s="52"/>
    </row>
    <row r="1871" spans="1:9" s="53" customFormat="1">
      <c r="A1871" s="49"/>
      <c r="B1871" s="50"/>
      <c r="C1871" s="51"/>
      <c r="D1871" s="49"/>
      <c r="E1871" s="52"/>
      <c r="F1871" s="52"/>
      <c r="G1871" s="52"/>
      <c r="H1871" s="52"/>
      <c r="I1871" s="52"/>
    </row>
    <row r="1872" spans="1:9" s="53" customFormat="1">
      <c r="A1872" s="49"/>
      <c r="B1872" s="50"/>
      <c r="C1872" s="51"/>
      <c r="D1872" s="49"/>
      <c r="E1872" s="52"/>
      <c r="F1872" s="52"/>
      <c r="G1872" s="52"/>
      <c r="H1872" s="52"/>
      <c r="I1872" s="52"/>
    </row>
    <row r="1873" spans="1:9" s="53" customFormat="1">
      <c r="A1873" s="49"/>
      <c r="B1873" s="50"/>
      <c r="C1873" s="51"/>
      <c r="D1873" s="49"/>
      <c r="E1873" s="52"/>
      <c r="F1873" s="52"/>
      <c r="G1873" s="52"/>
      <c r="H1873" s="52"/>
      <c r="I1873" s="52"/>
    </row>
    <row r="1874" spans="1:9" s="53" customFormat="1">
      <c r="A1874" s="49"/>
      <c r="B1874" s="50"/>
      <c r="C1874" s="51"/>
      <c r="D1874" s="49"/>
      <c r="E1874" s="52"/>
      <c r="F1874" s="52"/>
      <c r="G1874" s="52"/>
      <c r="H1874" s="52"/>
      <c r="I1874" s="52"/>
    </row>
    <row r="1875" spans="1:9" s="53" customFormat="1">
      <c r="A1875" s="49"/>
      <c r="B1875" s="50"/>
      <c r="C1875" s="51"/>
      <c r="D1875" s="49"/>
      <c r="E1875" s="52"/>
      <c r="F1875" s="52"/>
      <c r="G1875" s="52"/>
      <c r="H1875" s="52"/>
      <c r="I1875" s="52"/>
    </row>
    <row r="1876" spans="1:9" s="53" customFormat="1">
      <c r="A1876" s="49"/>
      <c r="B1876" s="50"/>
      <c r="C1876" s="51"/>
      <c r="D1876" s="49"/>
      <c r="E1876" s="52"/>
      <c r="F1876" s="52"/>
      <c r="G1876" s="52"/>
      <c r="H1876" s="52"/>
      <c r="I1876" s="52"/>
    </row>
    <row r="1877" spans="1:9" s="53" customFormat="1">
      <c r="A1877" s="49"/>
      <c r="B1877" s="50"/>
      <c r="C1877" s="51"/>
      <c r="D1877" s="49"/>
      <c r="E1877" s="52"/>
      <c r="F1877" s="52"/>
      <c r="G1877" s="52"/>
      <c r="H1877" s="52"/>
      <c r="I1877" s="52"/>
    </row>
    <row r="1878" spans="1:9" s="53" customFormat="1">
      <c r="A1878" s="49"/>
      <c r="B1878" s="50"/>
      <c r="C1878" s="51"/>
      <c r="D1878" s="49"/>
      <c r="E1878" s="52"/>
      <c r="F1878" s="52"/>
      <c r="G1878" s="52"/>
      <c r="H1878" s="52"/>
      <c r="I1878" s="52"/>
    </row>
    <row r="1879" spans="1:9" s="53" customFormat="1">
      <c r="A1879" s="49"/>
      <c r="B1879" s="50"/>
      <c r="C1879" s="51"/>
      <c r="D1879" s="49"/>
      <c r="E1879" s="52"/>
      <c r="F1879" s="52"/>
      <c r="G1879" s="52"/>
      <c r="H1879" s="52"/>
      <c r="I1879" s="52"/>
    </row>
    <row r="1880" spans="1:9" s="53" customFormat="1">
      <c r="A1880" s="49"/>
      <c r="B1880" s="50"/>
      <c r="C1880" s="51"/>
      <c r="D1880" s="49"/>
      <c r="E1880" s="52"/>
      <c r="F1880" s="52"/>
      <c r="G1880" s="52"/>
      <c r="H1880" s="52"/>
      <c r="I1880" s="52"/>
    </row>
    <row r="1881" spans="1:9" s="53" customFormat="1">
      <c r="A1881" s="49"/>
      <c r="B1881" s="50"/>
      <c r="C1881" s="51"/>
      <c r="D1881" s="49"/>
      <c r="E1881" s="52"/>
      <c r="F1881" s="52"/>
      <c r="G1881" s="52"/>
      <c r="H1881" s="52"/>
      <c r="I1881" s="52"/>
    </row>
    <row r="1882" spans="1:9" s="53" customFormat="1">
      <c r="A1882" s="49"/>
      <c r="B1882" s="50"/>
      <c r="C1882" s="51"/>
      <c r="D1882" s="49"/>
      <c r="E1882" s="52"/>
      <c r="F1882" s="52"/>
      <c r="G1882" s="52"/>
      <c r="H1882" s="52"/>
      <c r="I1882" s="52"/>
    </row>
    <row r="1883" spans="1:9" s="53" customFormat="1">
      <c r="A1883" s="49"/>
      <c r="B1883" s="50"/>
      <c r="C1883" s="51"/>
      <c r="D1883" s="49"/>
      <c r="E1883" s="52"/>
      <c r="F1883" s="52"/>
      <c r="G1883" s="52"/>
      <c r="H1883" s="52"/>
      <c r="I1883" s="52"/>
    </row>
    <row r="1884" spans="1:9" s="53" customFormat="1">
      <c r="A1884" s="49"/>
      <c r="B1884" s="50"/>
      <c r="C1884" s="51"/>
      <c r="D1884" s="49"/>
      <c r="E1884" s="52"/>
      <c r="F1884" s="52"/>
      <c r="G1884" s="52"/>
      <c r="H1884" s="52"/>
      <c r="I1884" s="52"/>
    </row>
    <row r="1885" spans="1:9" s="53" customFormat="1">
      <c r="A1885" s="49"/>
      <c r="B1885" s="50"/>
      <c r="C1885" s="51"/>
      <c r="D1885" s="49"/>
      <c r="E1885" s="52"/>
      <c r="F1885" s="52"/>
      <c r="G1885" s="52"/>
      <c r="H1885" s="52"/>
      <c r="I1885" s="52"/>
    </row>
    <row r="1886" spans="1:9" s="53" customFormat="1">
      <c r="A1886" s="49"/>
      <c r="B1886" s="50"/>
      <c r="C1886" s="51"/>
      <c r="D1886" s="49"/>
      <c r="E1886" s="52"/>
      <c r="F1886" s="52"/>
      <c r="G1886" s="52"/>
      <c r="H1886" s="52"/>
      <c r="I1886" s="52"/>
    </row>
    <row r="1887" spans="1:9" s="53" customFormat="1">
      <c r="A1887" s="49"/>
      <c r="B1887" s="50"/>
      <c r="C1887" s="51"/>
      <c r="D1887" s="49"/>
      <c r="E1887" s="52"/>
      <c r="F1887" s="52"/>
      <c r="G1887" s="52"/>
      <c r="H1887" s="52"/>
      <c r="I1887" s="52"/>
    </row>
    <row r="1888" spans="1:9" s="53" customFormat="1">
      <c r="A1888" s="49"/>
      <c r="B1888" s="50"/>
      <c r="C1888" s="51"/>
      <c r="D1888" s="49"/>
      <c r="E1888" s="52"/>
      <c r="F1888" s="52"/>
      <c r="G1888" s="52"/>
      <c r="H1888" s="52"/>
      <c r="I1888" s="52"/>
    </row>
    <row r="1889" spans="1:9" s="53" customFormat="1">
      <c r="A1889" s="49"/>
      <c r="B1889" s="50"/>
      <c r="C1889" s="51"/>
      <c r="D1889" s="49"/>
      <c r="E1889" s="52"/>
      <c r="F1889" s="52"/>
      <c r="G1889" s="52"/>
      <c r="H1889" s="52"/>
      <c r="I1889" s="52"/>
    </row>
    <row r="1890" spans="1:9" s="53" customFormat="1">
      <c r="A1890" s="49"/>
      <c r="B1890" s="50"/>
      <c r="C1890" s="51"/>
      <c r="D1890" s="49"/>
      <c r="E1890" s="52"/>
      <c r="F1890" s="52"/>
      <c r="G1890" s="52"/>
      <c r="H1890" s="52"/>
      <c r="I1890" s="52"/>
    </row>
    <row r="1891" spans="1:9" s="53" customFormat="1">
      <c r="A1891" s="49"/>
      <c r="B1891" s="50"/>
      <c r="C1891" s="51"/>
      <c r="D1891" s="49"/>
      <c r="E1891" s="52"/>
      <c r="F1891" s="52"/>
      <c r="G1891" s="52"/>
      <c r="H1891" s="52"/>
      <c r="I1891" s="52"/>
    </row>
    <row r="1892" spans="1:9" s="53" customFormat="1">
      <c r="A1892" s="49"/>
      <c r="B1892" s="50"/>
      <c r="C1892" s="51"/>
      <c r="D1892" s="49"/>
      <c r="E1892" s="52"/>
      <c r="F1892" s="52"/>
      <c r="G1892" s="52"/>
      <c r="H1892" s="52"/>
      <c r="I1892" s="52"/>
    </row>
    <row r="1893" spans="1:9" s="53" customFormat="1">
      <c r="A1893" s="49"/>
      <c r="B1893" s="50"/>
      <c r="C1893" s="51"/>
      <c r="D1893" s="49"/>
      <c r="E1893" s="52"/>
      <c r="F1893" s="52"/>
      <c r="G1893" s="52"/>
      <c r="H1893" s="52"/>
      <c r="I1893" s="52"/>
    </row>
    <row r="1894" spans="1:9" s="53" customFormat="1">
      <c r="A1894" s="49"/>
      <c r="B1894" s="50"/>
      <c r="C1894" s="51"/>
      <c r="D1894" s="49"/>
      <c r="E1894" s="52"/>
      <c r="F1894" s="52"/>
      <c r="G1894" s="52"/>
      <c r="H1894" s="52"/>
      <c r="I1894" s="52"/>
    </row>
    <row r="1895" spans="1:9" s="53" customFormat="1">
      <c r="A1895" s="49"/>
      <c r="B1895" s="50"/>
      <c r="C1895" s="51"/>
      <c r="D1895" s="49"/>
      <c r="E1895" s="52"/>
      <c r="F1895" s="52"/>
      <c r="G1895" s="52"/>
      <c r="H1895" s="52"/>
      <c r="I1895" s="52"/>
    </row>
    <row r="1896" spans="1:9" s="53" customFormat="1">
      <c r="A1896" s="49"/>
      <c r="B1896" s="50"/>
      <c r="C1896" s="51"/>
      <c r="D1896" s="49"/>
      <c r="E1896" s="52"/>
      <c r="F1896" s="52"/>
      <c r="G1896" s="52"/>
      <c r="H1896" s="52"/>
      <c r="I1896" s="52"/>
    </row>
    <row r="1897" spans="1:9" s="53" customFormat="1">
      <c r="A1897" s="49"/>
      <c r="B1897" s="50"/>
      <c r="C1897" s="51"/>
      <c r="D1897" s="49"/>
      <c r="E1897" s="52"/>
      <c r="F1897" s="52"/>
      <c r="G1897" s="52"/>
      <c r="H1897" s="52"/>
      <c r="I1897" s="52"/>
    </row>
    <row r="1898" spans="1:9" s="53" customFormat="1">
      <c r="A1898" s="49"/>
      <c r="B1898" s="50"/>
      <c r="C1898" s="51"/>
      <c r="D1898" s="49"/>
      <c r="E1898" s="52"/>
      <c r="F1898" s="52"/>
      <c r="G1898" s="52"/>
      <c r="H1898" s="52"/>
      <c r="I1898" s="52"/>
    </row>
    <row r="1899" spans="1:9" s="53" customFormat="1">
      <c r="A1899" s="49"/>
      <c r="B1899" s="50"/>
      <c r="C1899" s="51"/>
      <c r="D1899" s="49"/>
      <c r="E1899" s="52"/>
      <c r="F1899" s="52"/>
      <c r="G1899" s="52"/>
      <c r="H1899" s="52"/>
      <c r="I1899" s="52"/>
    </row>
    <row r="1900" spans="1:9" s="53" customFormat="1">
      <c r="A1900" s="49"/>
      <c r="B1900" s="50"/>
      <c r="C1900" s="51"/>
      <c r="D1900" s="49"/>
      <c r="E1900" s="52"/>
      <c r="F1900" s="52"/>
      <c r="G1900" s="52"/>
      <c r="H1900" s="52"/>
      <c r="I1900" s="52"/>
    </row>
    <row r="1901" spans="1:9" s="53" customFormat="1">
      <c r="A1901" s="49"/>
      <c r="B1901" s="50"/>
      <c r="C1901" s="51"/>
      <c r="D1901" s="49"/>
      <c r="E1901" s="52"/>
      <c r="F1901" s="52"/>
      <c r="G1901" s="52"/>
      <c r="H1901" s="52"/>
      <c r="I1901" s="52"/>
    </row>
    <row r="1902" spans="1:9" s="53" customFormat="1">
      <c r="A1902" s="49"/>
      <c r="B1902" s="50"/>
      <c r="C1902" s="51"/>
      <c r="D1902" s="49"/>
      <c r="E1902" s="52"/>
      <c r="F1902" s="52"/>
      <c r="G1902" s="52"/>
      <c r="H1902" s="52"/>
      <c r="I1902" s="52"/>
    </row>
    <row r="1903" spans="1:9" s="53" customFormat="1">
      <c r="A1903" s="49"/>
      <c r="B1903" s="50"/>
      <c r="C1903" s="51"/>
      <c r="D1903" s="49"/>
      <c r="E1903" s="52"/>
      <c r="F1903" s="52"/>
      <c r="G1903" s="52"/>
      <c r="H1903" s="52"/>
      <c r="I1903" s="52"/>
    </row>
    <row r="1904" spans="1:9" s="53" customFormat="1">
      <c r="A1904" s="49"/>
      <c r="B1904" s="50"/>
      <c r="C1904" s="51"/>
      <c r="D1904" s="49"/>
      <c r="E1904" s="52"/>
      <c r="F1904" s="52"/>
      <c r="G1904" s="52"/>
      <c r="H1904" s="52"/>
      <c r="I1904" s="52"/>
    </row>
    <row r="1905" spans="1:9" s="53" customFormat="1">
      <c r="A1905" s="49"/>
      <c r="B1905" s="50"/>
      <c r="C1905" s="51"/>
      <c r="D1905" s="49"/>
      <c r="E1905" s="52"/>
      <c r="F1905" s="52"/>
      <c r="G1905" s="52"/>
      <c r="H1905" s="52"/>
      <c r="I1905" s="52"/>
    </row>
    <row r="1906" spans="1:9" s="53" customFormat="1">
      <c r="A1906" s="49"/>
      <c r="B1906" s="50"/>
      <c r="C1906" s="51"/>
      <c r="D1906" s="49"/>
      <c r="E1906" s="52"/>
      <c r="F1906" s="52"/>
      <c r="G1906" s="52"/>
      <c r="H1906" s="52"/>
      <c r="I1906" s="52"/>
    </row>
    <row r="1907" spans="1:9" s="53" customFormat="1">
      <c r="A1907" s="49"/>
      <c r="B1907" s="50"/>
      <c r="C1907" s="51"/>
      <c r="D1907" s="49"/>
      <c r="E1907" s="52"/>
      <c r="F1907" s="52"/>
      <c r="G1907" s="52"/>
      <c r="H1907" s="52"/>
      <c r="I1907" s="52"/>
    </row>
    <row r="1908" spans="1:9" s="53" customFormat="1">
      <c r="A1908" s="49"/>
      <c r="B1908" s="50"/>
      <c r="C1908" s="51"/>
      <c r="D1908" s="49"/>
      <c r="E1908" s="52"/>
      <c r="F1908" s="52"/>
      <c r="G1908" s="52"/>
      <c r="H1908" s="52"/>
      <c r="I1908" s="52"/>
    </row>
    <row r="1909" spans="1:9" s="53" customFormat="1">
      <c r="A1909" s="49"/>
      <c r="B1909" s="50"/>
      <c r="C1909" s="51"/>
      <c r="D1909" s="49"/>
      <c r="E1909" s="52"/>
      <c r="F1909" s="52"/>
      <c r="G1909" s="52"/>
      <c r="H1909" s="52"/>
      <c r="I1909" s="52"/>
    </row>
    <row r="1910" spans="1:9" s="53" customFormat="1">
      <c r="A1910" s="49"/>
      <c r="B1910" s="50"/>
      <c r="C1910" s="51"/>
      <c r="D1910" s="49"/>
      <c r="E1910" s="52"/>
      <c r="F1910" s="52"/>
      <c r="G1910" s="52"/>
      <c r="H1910" s="52"/>
      <c r="I1910" s="52"/>
    </row>
    <row r="1911" spans="1:9" s="53" customFormat="1">
      <c r="A1911" s="49"/>
      <c r="B1911" s="50"/>
      <c r="C1911" s="51"/>
      <c r="D1911" s="49"/>
      <c r="E1911" s="52"/>
      <c r="F1911" s="52"/>
      <c r="G1911" s="52"/>
      <c r="H1911" s="52"/>
      <c r="I1911" s="52"/>
    </row>
    <row r="1912" spans="1:9" s="53" customFormat="1">
      <c r="A1912" s="49"/>
      <c r="B1912" s="50"/>
      <c r="C1912" s="51"/>
      <c r="D1912" s="49"/>
      <c r="E1912" s="52"/>
      <c r="F1912" s="52"/>
      <c r="G1912" s="52"/>
      <c r="H1912" s="52"/>
      <c r="I1912" s="52"/>
    </row>
    <row r="1913" spans="1:9" s="53" customFormat="1">
      <c r="A1913" s="49"/>
      <c r="B1913" s="50"/>
      <c r="C1913" s="51"/>
      <c r="D1913" s="49"/>
      <c r="E1913" s="52"/>
      <c r="F1913" s="52"/>
      <c r="G1913" s="52"/>
      <c r="H1913" s="52"/>
      <c r="I1913" s="52"/>
    </row>
    <row r="1914" spans="1:9" s="53" customFormat="1">
      <c r="A1914" s="49"/>
      <c r="B1914" s="50"/>
      <c r="C1914" s="51"/>
      <c r="D1914" s="49"/>
      <c r="E1914" s="52"/>
      <c r="F1914" s="52"/>
      <c r="G1914" s="52"/>
      <c r="H1914" s="52"/>
      <c r="I1914" s="52"/>
    </row>
    <row r="1915" spans="1:9" s="53" customFormat="1">
      <c r="A1915" s="49"/>
      <c r="B1915" s="50"/>
      <c r="C1915" s="51"/>
      <c r="D1915" s="49"/>
      <c r="E1915" s="52"/>
      <c r="F1915" s="52"/>
      <c r="G1915" s="52"/>
      <c r="H1915" s="52"/>
      <c r="I1915" s="52"/>
    </row>
    <row r="1916" spans="1:9" s="53" customFormat="1">
      <c r="A1916" s="49"/>
      <c r="B1916" s="50"/>
      <c r="C1916" s="51"/>
      <c r="D1916" s="49"/>
      <c r="E1916" s="52"/>
      <c r="F1916" s="52"/>
      <c r="G1916" s="52"/>
      <c r="H1916" s="52"/>
      <c r="I1916" s="52"/>
    </row>
    <row r="1917" spans="1:9" s="53" customFormat="1">
      <c r="A1917" s="49"/>
      <c r="B1917" s="50"/>
      <c r="C1917" s="51"/>
      <c r="D1917" s="49"/>
      <c r="E1917" s="52"/>
      <c r="F1917" s="52"/>
      <c r="G1917" s="52"/>
      <c r="H1917" s="52"/>
      <c r="I1917" s="52"/>
    </row>
    <row r="1918" spans="1:9" s="53" customFormat="1">
      <c r="A1918" s="49"/>
      <c r="B1918" s="50"/>
      <c r="C1918" s="51"/>
      <c r="D1918" s="49"/>
      <c r="E1918" s="52"/>
      <c r="F1918" s="52"/>
      <c r="G1918" s="52"/>
      <c r="H1918" s="52"/>
      <c r="I1918" s="52"/>
    </row>
    <row r="1919" spans="1:9" s="53" customFormat="1">
      <c r="A1919" s="49"/>
      <c r="B1919" s="50"/>
      <c r="C1919" s="51"/>
      <c r="D1919" s="49"/>
      <c r="E1919" s="52"/>
      <c r="F1919" s="52"/>
      <c r="G1919" s="52"/>
      <c r="H1919" s="52"/>
      <c r="I1919" s="52"/>
    </row>
    <row r="1920" spans="1:9" s="53" customFormat="1">
      <c r="A1920" s="49"/>
      <c r="B1920" s="50"/>
      <c r="C1920" s="51"/>
      <c r="D1920" s="49"/>
      <c r="E1920" s="52"/>
      <c r="F1920" s="52"/>
      <c r="G1920" s="52"/>
      <c r="H1920" s="52"/>
      <c r="I1920" s="52"/>
    </row>
    <row r="1921" spans="1:9" s="53" customFormat="1">
      <c r="A1921" s="49"/>
      <c r="B1921" s="50"/>
      <c r="C1921" s="51"/>
      <c r="D1921" s="49"/>
      <c r="E1921" s="52"/>
      <c r="F1921" s="52"/>
      <c r="G1921" s="52"/>
      <c r="H1921" s="52"/>
      <c r="I1921" s="52"/>
    </row>
    <row r="1922" spans="1:9" s="53" customFormat="1">
      <c r="A1922" s="49"/>
      <c r="B1922" s="50"/>
      <c r="C1922" s="51"/>
      <c r="D1922" s="49"/>
      <c r="E1922" s="52"/>
      <c r="F1922" s="52"/>
      <c r="G1922" s="52"/>
      <c r="H1922" s="52"/>
      <c r="I1922" s="52"/>
    </row>
    <row r="1923" spans="1:9" s="53" customFormat="1">
      <c r="A1923" s="49"/>
      <c r="B1923" s="50"/>
      <c r="C1923" s="51"/>
      <c r="D1923" s="49"/>
      <c r="E1923" s="52"/>
      <c r="F1923" s="52"/>
      <c r="G1923" s="52"/>
      <c r="H1923" s="52"/>
      <c r="I1923" s="52"/>
    </row>
    <row r="1924" spans="1:9" s="53" customFormat="1">
      <c r="A1924" s="49"/>
      <c r="B1924" s="50"/>
      <c r="C1924" s="51"/>
      <c r="D1924" s="49"/>
      <c r="E1924" s="52"/>
      <c r="F1924" s="52"/>
      <c r="G1924" s="52"/>
      <c r="H1924" s="52"/>
      <c r="I1924" s="52"/>
    </row>
    <row r="1925" spans="1:9" s="53" customFormat="1">
      <c r="A1925" s="49"/>
      <c r="B1925" s="50"/>
      <c r="C1925" s="51"/>
      <c r="D1925" s="49"/>
      <c r="E1925" s="52"/>
      <c r="F1925" s="52"/>
      <c r="G1925" s="52"/>
      <c r="H1925" s="52"/>
      <c r="I1925" s="52"/>
    </row>
    <row r="1926" spans="1:9" s="53" customFormat="1">
      <c r="A1926" s="49"/>
      <c r="B1926" s="50"/>
      <c r="C1926" s="51"/>
      <c r="D1926" s="49"/>
      <c r="E1926" s="52"/>
      <c r="F1926" s="52"/>
      <c r="G1926" s="52"/>
      <c r="H1926" s="52"/>
      <c r="I1926" s="52"/>
    </row>
    <row r="1927" spans="1:9" s="53" customFormat="1">
      <c r="A1927" s="49"/>
      <c r="B1927" s="50"/>
      <c r="C1927" s="51"/>
      <c r="D1927" s="49"/>
      <c r="E1927" s="52"/>
      <c r="F1927" s="52"/>
      <c r="G1927" s="52"/>
      <c r="H1927" s="52"/>
      <c r="I1927" s="52"/>
    </row>
    <row r="1928" spans="1:9" s="53" customFormat="1">
      <c r="A1928" s="49"/>
      <c r="B1928" s="50"/>
      <c r="C1928" s="51"/>
      <c r="D1928" s="49"/>
      <c r="E1928" s="52"/>
      <c r="F1928" s="52"/>
      <c r="G1928" s="52"/>
      <c r="H1928" s="52"/>
      <c r="I1928" s="52"/>
    </row>
    <row r="1929" spans="1:9" s="53" customFormat="1">
      <c r="A1929" s="49"/>
      <c r="B1929" s="50"/>
      <c r="C1929" s="51"/>
      <c r="D1929" s="49"/>
      <c r="E1929" s="52"/>
      <c r="F1929" s="52"/>
      <c r="G1929" s="52"/>
      <c r="H1929" s="52"/>
      <c r="I1929" s="52"/>
    </row>
    <row r="1930" spans="1:9" s="53" customFormat="1">
      <c r="A1930" s="49"/>
      <c r="B1930" s="50"/>
      <c r="C1930" s="51"/>
      <c r="D1930" s="49"/>
      <c r="E1930" s="52"/>
      <c r="F1930" s="52"/>
      <c r="G1930" s="52"/>
      <c r="H1930" s="52"/>
      <c r="I1930" s="52"/>
    </row>
    <row r="1931" spans="1:9" s="53" customFormat="1">
      <c r="A1931" s="49"/>
      <c r="B1931" s="50"/>
      <c r="C1931" s="51"/>
      <c r="D1931" s="49"/>
      <c r="E1931" s="52"/>
      <c r="F1931" s="52"/>
      <c r="G1931" s="52"/>
      <c r="H1931" s="52"/>
      <c r="I1931" s="52"/>
    </row>
    <row r="1932" spans="1:9" s="53" customFormat="1">
      <c r="A1932" s="49"/>
      <c r="B1932" s="50"/>
      <c r="C1932" s="51"/>
      <c r="D1932" s="49"/>
      <c r="E1932" s="52"/>
      <c r="F1932" s="52"/>
      <c r="G1932" s="52"/>
      <c r="H1932" s="52"/>
      <c r="I1932" s="52"/>
    </row>
    <row r="1933" spans="1:9" s="53" customFormat="1">
      <c r="A1933" s="49"/>
      <c r="B1933" s="50"/>
      <c r="C1933" s="51"/>
      <c r="D1933" s="49"/>
      <c r="E1933" s="52"/>
      <c r="F1933" s="52"/>
      <c r="G1933" s="52"/>
      <c r="H1933" s="52"/>
      <c r="I1933" s="52"/>
    </row>
    <row r="1934" spans="1:9" s="53" customFormat="1">
      <c r="A1934" s="49"/>
      <c r="B1934" s="50"/>
      <c r="C1934" s="51"/>
      <c r="D1934" s="49"/>
      <c r="E1934" s="52"/>
      <c r="F1934" s="52"/>
      <c r="G1934" s="52"/>
      <c r="H1934" s="52"/>
      <c r="I1934" s="52"/>
    </row>
    <row r="1935" spans="1:9" s="53" customFormat="1">
      <c r="A1935" s="49"/>
      <c r="B1935" s="50"/>
      <c r="C1935" s="51"/>
      <c r="D1935" s="49"/>
      <c r="E1935" s="52"/>
      <c r="F1935" s="52"/>
      <c r="G1935" s="52"/>
      <c r="H1935" s="52"/>
      <c r="I1935" s="52"/>
    </row>
    <row r="1936" spans="1:9" s="53" customFormat="1">
      <c r="A1936" s="49"/>
      <c r="B1936" s="50"/>
      <c r="C1936" s="51"/>
      <c r="D1936" s="49"/>
      <c r="E1936" s="52"/>
      <c r="F1936" s="52"/>
      <c r="G1936" s="52"/>
      <c r="H1936" s="52"/>
      <c r="I1936" s="52"/>
    </row>
    <row r="1937" spans="1:9" s="53" customFormat="1">
      <c r="A1937" s="49"/>
      <c r="B1937" s="50"/>
      <c r="C1937" s="51"/>
      <c r="D1937" s="49"/>
      <c r="E1937" s="52"/>
      <c r="F1937" s="52"/>
      <c r="G1937" s="52"/>
      <c r="H1937" s="52"/>
      <c r="I1937" s="52"/>
    </row>
    <row r="1938" spans="1:9" s="53" customFormat="1">
      <c r="A1938" s="49"/>
      <c r="B1938" s="50"/>
      <c r="C1938" s="51"/>
      <c r="D1938" s="49"/>
      <c r="E1938" s="52"/>
      <c r="F1938" s="52"/>
      <c r="G1938" s="52"/>
      <c r="H1938" s="52"/>
      <c r="I1938" s="52"/>
    </row>
    <row r="1939" spans="1:9" s="53" customFormat="1">
      <c r="A1939" s="49"/>
      <c r="B1939" s="50"/>
      <c r="C1939" s="51"/>
      <c r="D1939" s="49"/>
      <c r="E1939" s="52"/>
      <c r="F1939" s="52"/>
      <c r="G1939" s="52"/>
      <c r="H1939" s="52"/>
      <c r="I1939" s="52"/>
    </row>
    <row r="1940" spans="1:9" s="53" customFormat="1">
      <c r="A1940" s="49"/>
      <c r="B1940" s="50"/>
      <c r="C1940" s="51"/>
      <c r="D1940" s="49"/>
      <c r="E1940" s="52"/>
      <c r="F1940" s="52"/>
      <c r="G1940" s="52"/>
      <c r="H1940" s="52"/>
      <c r="I1940" s="52"/>
    </row>
    <row r="1941" spans="1:9" s="53" customFormat="1">
      <c r="A1941" s="49"/>
      <c r="B1941" s="50"/>
      <c r="C1941" s="51"/>
      <c r="D1941" s="49"/>
      <c r="E1941" s="52"/>
      <c r="F1941" s="52"/>
      <c r="G1941" s="52"/>
      <c r="H1941" s="52"/>
      <c r="I1941" s="52"/>
    </row>
    <row r="1942" spans="1:9" s="53" customFormat="1">
      <c r="A1942" s="49"/>
      <c r="B1942" s="50"/>
      <c r="C1942" s="51"/>
      <c r="D1942" s="49"/>
      <c r="E1942" s="52"/>
      <c r="F1942" s="52"/>
      <c r="G1942" s="52"/>
      <c r="H1942" s="52"/>
      <c r="I1942" s="52"/>
    </row>
    <row r="1943" spans="1:9" s="53" customFormat="1">
      <c r="A1943" s="49"/>
      <c r="B1943" s="50"/>
      <c r="C1943" s="51"/>
      <c r="D1943" s="49"/>
      <c r="E1943" s="52"/>
      <c r="F1943" s="52"/>
      <c r="G1943" s="52"/>
      <c r="H1943" s="52"/>
      <c r="I1943" s="52"/>
    </row>
    <row r="1944" spans="1:9" s="53" customFormat="1">
      <c r="A1944" s="49"/>
      <c r="B1944" s="50"/>
      <c r="C1944" s="51"/>
      <c r="D1944" s="49"/>
      <c r="E1944" s="52"/>
      <c r="F1944" s="52"/>
      <c r="G1944" s="52"/>
      <c r="H1944" s="52"/>
      <c r="I1944" s="52"/>
    </row>
    <row r="1945" spans="1:9" s="53" customFormat="1">
      <c r="A1945" s="49"/>
      <c r="B1945" s="50"/>
      <c r="C1945" s="51"/>
      <c r="D1945" s="49"/>
      <c r="E1945" s="52"/>
      <c r="F1945" s="52"/>
      <c r="G1945" s="52"/>
      <c r="H1945" s="52"/>
      <c r="I1945" s="52"/>
    </row>
    <row r="1946" spans="1:9" s="53" customFormat="1">
      <c r="A1946" s="49"/>
      <c r="B1946" s="50"/>
      <c r="C1946" s="51"/>
      <c r="D1946" s="49"/>
      <c r="E1946" s="52"/>
      <c r="F1946" s="52"/>
      <c r="G1946" s="52"/>
      <c r="H1946" s="52"/>
      <c r="I1946" s="52"/>
    </row>
    <row r="1947" spans="1:9" s="53" customFormat="1">
      <c r="A1947" s="49"/>
      <c r="B1947" s="50"/>
      <c r="C1947" s="51"/>
      <c r="D1947" s="49"/>
      <c r="E1947" s="52"/>
      <c r="F1947" s="52"/>
      <c r="G1947" s="52"/>
      <c r="H1947" s="52"/>
      <c r="I1947" s="52"/>
    </row>
    <row r="1948" spans="1:9" s="53" customFormat="1">
      <c r="A1948" s="49"/>
      <c r="B1948" s="50"/>
      <c r="C1948" s="51"/>
      <c r="D1948" s="49"/>
      <c r="E1948" s="52"/>
      <c r="F1948" s="52"/>
      <c r="G1948" s="52"/>
      <c r="H1948" s="52"/>
      <c r="I1948" s="52"/>
    </row>
    <row r="1949" spans="1:9" s="53" customFormat="1">
      <c r="A1949" s="49"/>
      <c r="B1949" s="50"/>
      <c r="C1949" s="51"/>
      <c r="D1949" s="49"/>
      <c r="E1949" s="52"/>
      <c r="F1949" s="52"/>
      <c r="G1949" s="52"/>
      <c r="H1949" s="52"/>
      <c r="I1949" s="52"/>
    </row>
    <row r="1950" spans="1:9" s="53" customFormat="1">
      <c r="A1950" s="49"/>
      <c r="B1950" s="50"/>
      <c r="C1950" s="51"/>
      <c r="D1950" s="49"/>
      <c r="E1950" s="52"/>
      <c r="F1950" s="52"/>
      <c r="G1950" s="52"/>
      <c r="H1950" s="52"/>
      <c r="I1950" s="52"/>
    </row>
    <row r="1951" spans="1:9" s="53" customFormat="1">
      <c r="A1951" s="49"/>
      <c r="B1951" s="50"/>
      <c r="C1951" s="51"/>
      <c r="D1951" s="49"/>
      <c r="E1951" s="52"/>
      <c r="F1951" s="52"/>
      <c r="G1951" s="52"/>
      <c r="H1951" s="52"/>
      <c r="I1951" s="52"/>
    </row>
    <row r="1952" spans="1:9" s="53" customFormat="1">
      <c r="A1952" s="49"/>
      <c r="B1952" s="50"/>
      <c r="C1952" s="51"/>
      <c r="D1952" s="49"/>
      <c r="E1952" s="52"/>
      <c r="F1952" s="52"/>
      <c r="G1952" s="52"/>
      <c r="H1952" s="52"/>
      <c r="I1952" s="52"/>
    </row>
    <row r="1953" spans="1:9" s="53" customFormat="1">
      <c r="A1953" s="49"/>
      <c r="B1953" s="50"/>
      <c r="C1953" s="51"/>
      <c r="D1953" s="49"/>
      <c r="E1953" s="52"/>
      <c r="F1953" s="52"/>
      <c r="G1953" s="52"/>
      <c r="H1953" s="52"/>
      <c r="I1953" s="52"/>
    </row>
    <row r="1954" spans="1:9" s="53" customFormat="1">
      <c r="A1954" s="49"/>
      <c r="B1954" s="50"/>
      <c r="C1954" s="51"/>
      <c r="D1954" s="49"/>
      <c r="E1954" s="52"/>
      <c r="F1954" s="52"/>
      <c r="G1954" s="52"/>
      <c r="H1954" s="52"/>
      <c r="I1954" s="52"/>
    </row>
    <row r="1955" spans="1:9" s="53" customFormat="1">
      <c r="A1955" s="49"/>
      <c r="B1955" s="50"/>
      <c r="C1955" s="51"/>
      <c r="D1955" s="49"/>
      <c r="E1955" s="52"/>
      <c r="F1955" s="52"/>
      <c r="G1955" s="52"/>
      <c r="H1955" s="52"/>
      <c r="I1955" s="52"/>
    </row>
    <row r="1956" spans="1:9" s="53" customFormat="1">
      <c r="A1956" s="49"/>
      <c r="B1956" s="50"/>
      <c r="C1956" s="51"/>
      <c r="D1956" s="49"/>
      <c r="E1956" s="52"/>
      <c r="F1956" s="52"/>
      <c r="G1956" s="52"/>
      <c r="H1956" s="52"/>
      <c r="I1956" s="52"/>
    </row>
    <row r="1957" spans="1:9" s="53" customFormat="1">
      <c r="A1957" s="49"/>
      <c r="B1957" s="50"/>
      <c r="C1957" s="51"/>
      <c r="D1957" s="49"/>
      <c r="E1957" s="52"/>
      <c r="F1957" s="52"/>
      <c r="G1957" s="52"/>
      <c r="H1957" s="52"/>
      <c r="I1957" s="52"/>
    </row>
    <row r="1958" spans="1:9" s="53" customFormat="1">
      <c r="A1958" s="49"/>
      <c r="B1958" s="50"/>
      <c r="C1958" s="51"/>
      <c r="D1958" s="49"/>
      <c r="E1958" s="52"/>
      <c r="F1958" s="52"/>
      <c r="G1958" s="52"/>
      <c r="H1958" s="52"/>
      <c r="I1958" s="52"/>
    </row>
    <row r="1959" spans="1:9" s="53" customFormat="1">
      <c r="A1959" s="49"/>
      <c r="B1959" s="50"/>
      <c r="C1959" s="51"/>
      <c r="D1959" s="49"/>
      <c r="E1959" s="52"/>
      <c r="F1959" s="52"/>
      <c r="G1959" s="52"/>
      <c r="H1959" s="52"/>
      <c r="I1959" s="52"/>
    </row>
    <row r="1960" spans="1:9" s="53" customFormat="1">
      <c r="A1960" s="49"/>
      <c r="B1960" s="50"/>
      <c r="C1960" s="51"/>
      <c r="D1960" s="49"/>
      <c r="E1960" s="52"/>
      <c r="F1960" s="52"/>
      <c r="G1960" s="52"/>
      <c r="H1960" s="52"/>
      <c r="I1960" s="52"/>
    </row>
    <row r="1961" spans="1:9" s="53" customFormat="1">
      <c r="A1961" s="49"/>
      <c r="B1961" s="50"/>
      <c r="C1961" s="51"/>
      <c r="D1961" s="49"/>
      <c r="E1961" s="52"/>
      <c r="F1961" s="52"/>
      <c r="G1961" s="52"/>
      <c r="H1961" s="52"/>
      <c r="I1961" s="52"/>
    </row>
    <row r="1962" spans="1:9" s="53" customFormat="1">
      <c r="A1962" s="49"/>
      <c r="B1962" s="50"/>
      <c r="C1962" s="51"/>
      <c r="D1962" s="49"/>
      <c r="E1962" s="52"/>
      <c r="F1962" s="52"/>
      <c r="G1962" s="52"/>
      <c r="H1962" s="52"/>
      <c r="I1962" s="52"/>
    </row>
    <row r="1963" spans="1:9" s="53" customFormat="1">
      <c r="A1963" s="49"/>
      <c r="B1963" s="50"/>
      <c r="C1963" s="51"/>
      <c r="D1963" s="49"/>
      <c r="E1963" s="52"/>
      <c r="F1963" s="52"/>
      <c r="G1963" s="52"/>
      <c r="H1963" s="52"/>
      <c r="I1963" s="52"/>
    </row>
    <row r="1964" spans="1:9" s="53" customFormat="1">
      <c r="A1964" s="49"/>
      <c r="B1964" s="50"/>
      <c r="C1964" s="51"/>
      <c r="D1964" s="49"/>
      <c r="E1964" s="52"/>
      <c r="F1964" s="52"/>
      <c r="G1964" s="52"/>
      <c r="H1964" s="52"/>
      <c r="I1964" s="52"/>
    </row>
    <row r="1965" spans="1:9" s="53" customFormat="1">
      <c r="A1965" s="49"/>
      <c r="B1965" s="50"/>
      <c r="C1965" s="51"/>
      <c r="D1965" s="49"/>
      <c r="E1965" s="52"/>
      <c r="F1965" s="52"/>
      <c r="G1965" s="52"/>
      <c r="H1965" s="52"/>
      <c r="I1965" s="52"/>
    </row>
    <row r="1966" spans="1:9" s="53" customFormat="1">
      <c r="A1966" s="49"/>
      <c r="B1966" s="50"/>
      <c r="C1966" s="51"/>
      <c r="D1966" s="49"/>
      <c r="E1966" s="52"/>
      <c r="F1966" s="52"/>
      <c r="G1966" s="52"/>
      <c r="H1966" s="52"/>
      <c r="I1966" s="52"/>
    </row>
    <row r="1967" spans="1:9" s="53" customFormat="1">
      <c r="A1967" s="49"/>
      <c r="B1967" s="50"/>
      <c r="C1967" s="51"/>
      <c r="D1967" s="49"/>
      <c r="E1967" s="52"/>
      <c r="F1967" s="52"/>
      <c r="G1967" s="52"/>
      <c r="H1967" s="52"/>
      <c r="I1967" s="52"/>
    </row>
    <row r="1968" spans="1:9" s="53" customFormat="1">
      <c r="A1968" s="49"/>
      <c r="B1968" s="50"/>
      <c r="C1968" s="51"/>
      <c r="D1968" s="49"/>
      <c r="E1968" s="52"/>
      <c r="F1968" s="52"/>
      <c r="G1968" s="52"/>
      <c r="H1968" s="52"/>
      <c r="I1968" s="52"/>
    </row>
    <row r="1969" spans="1:9" s="53" customFormat="1">
      <c r="A1969" s="49"/>
      <c r="B1969" s="50"/>
      <c r="C1969" s="51"/>
      <c r="D1969" s="49"/>
      <c r="E1969" s="52"/>
      <c r="F1969" s="52"/>
      <c r="G1969" s="52"/>
      <c r="H1969" s="52"/>
      <c r="I1969" s="52"/>
    </row>
    <row r="1970" spans="1:9" s="53" customFormat="1">
      <c r="A1970" s="49"/>
      <c r="B1970" s="50"/>
      <c r="C1970" s="51"/>
      <c r="D1970" s="49"/>
      <c r="E1970" s="52"/>
      <c r="F1970" s="52"/>
      <c r="G1970" s="52"/>
      <c r="H1970" s="52"/>
      <c r="I1970" s="52"/>
    </row>
    <row r="1971" spans="1:9" s="53" customFormat="1">
      <c r="A1971" s="49"/>
      <c r="B1971" s="50"/>
      <c r="C1971" s="51"/>
      <c r="D1971" s="49"/>
      <c r="E1971" s="52"/>
      <c r="F1971" s="52"/>
      <c r="G1971" s="52"/>
      <c r="H1971" s="52"/>
      <c r="I1971" s="52"/>
    </row>
    <row r="1972" spans="1:9" s="53" customFormat="1">
      <c r="A1972" s="49"/>
      <c r="B1972" s="50"/>
      <c r="C1972" s="51"/>
      <c r="D1972" s="49"/>
      <c r="E1972" s="52"/>
      <c r="F1972" s="52"/>
      <c r="G1972" s="52"/>
      <c r="H1972" s="52"/>
      <c r="I1972" s="52"/>
    </row>
    <row r="1973" spans="1:9" s="53" customFormat="1">
      <c r="A1973" s="49"/>
      <c r="B1973" s="50"/>
      <c r="C1973" s="51"/>
      <c r="D1973" s="49"/>
      <c r="E1973" s="52"/>
      <c r="F1973" s="52"/>
      <c r="G1973" s="52"/>
      <c r="H1973" s="52"/>
      <c r="I1973" s="52"/>
    </row>
    <row r="1974" spans="1:9" s="53" customFormat="1">
      <c r="A1974" s="49"/>
      <c r="B1974" s="50"/>
      <c r="C1974" s="51"/>
      <c r="D1974" s="49"/>
      <c r="E1974" s="52"/>
      <c r="F1974" s="52"/>
      <c r="G1974" s="52"/>
      <c r="H1974" s="52"/>
      <c r="I1974" s="52"/>
    </row>
    <row r="1975" spans="1:9" s="53" customFormat="1">
      <c r="A1975" s="49"/>
      <c r="B1975" s="50"/>
      <c r="C1975" s="51"/>
      <c r="D1975" s="49"/>
      <c r="E1975" s="52"/>
      <c r="F1975" s="52"/>
      <c r="G1975" s="52"/>
      <c r="H1975" s="52"/>
      <c r="I1975" s="52"/>
    </row>
    <row r="1976" spans="1:9" s="53" customFormat="1">
      <c r="A1976" s="49"/>
      <c r="B1976" s="50"/>
      <c r="C1976" s="51"/>
      <c r="D1976" s="49"/>
      <c r="E1976" s="52"/>
      <c r="F1976" s="52"/>
      <c r="G1976" s="52"/>
      <c r="H1976" s="52"/>
      <c r="I1976" s="52"/>
    </row>
    <row r="1977" spans="1:9" s="53" customFormat="1">
      <c r="A1977" s="49"/>
      <c r="B1977" s="50"/>
      <c r="C1977" s="51"/>
      <c r="D1977" s="49"/>
      <c r="E1977" s="52"/>
      <c r="F1977" s="52"/>
      <c r="G1977" s="52"/>
      <c r="H1977" s="52"/>
      <c r="I1977" s="52"/>
    </row>
    <row r="1978" spans="1:9" s="53" customFormat="1">
      <c r="A1978" s="49"/>
      <c r="B1978" s="50"/>
      <c r="C1978" s="51"/>
      <c r="D1978" s="49"/>
      <c r="E1978" s="52"/>
      <c r="F1978" s="52"/>
      <c r="G1978" s="52"/>
      <c r="H1978" s="52"/>
      <c r="I1978" s="52"/>
    </row>
    <row r="1979" spans="1:9" s="53" customFormat="1">
      <c r="A1979" s="49"/>
      <c r="B1979" s="50"/>
      <c r="C1979" s="51"/>
      <c r="D1979" s="49"/>
      <c r="E1979" s="52"/>
      <c r="F1979" s="52"/>
      <c r="G1979" s="52"/>
      <c r="H1979" s="52"/>
      <c r="I1979" s="52"/>
    </row>
    <row r="1980" spans="1:9" s="53" customFormat="1">
      <c r="A1980" s="49"/>
      <c r="B1980" s="50"/>
      <c r="C1980" s="51"/>
      <c r="D1980" s="49"/>
      <c r="E1980" s="52"/>
      <c r="F1980" s="52"/>
      <c r="G1980" s="52"/>
      <c r="H1980" s="52"/>
      <c r="I1980" s="52"/>
    </row>
    <row r="1981" spans="1:9" s="53" customFormat="1">
      <c r="A1981" s="49"/>
      <c r="B1981" s="50"/>
      <c r="C1981" s="51"/>
      <c r="D1981" s="49"/>
      <c r="E1981" s="52"/>
      <c r="F1981" s="52"/>
      <c r="G1981" s="52"/>
      <c r="H1981" s="52"/>
      <c r="I1981" s="52"/>
    </row>
    <row r="1982" spans="1:9" s="53" customFormat="1">
      <c r="A1982" s="49"/>
      <c r="B1982" s="50"/>
      <c r="C1982" s="51"/>
      <c r="D1982" s="49"/>
      <c r="E1982" s="52"/>
      <c r="F1982" s="52"/>
      <c r="G1982" s="52"/>
      <c r="H1982" s="52"/>
      <c r="I1982" s="52"/>
    </row>
    <row r="1983" spans="1:9" s="53" customFormat="1">
      <c r="A1983" s="49"/>
      <c r="B1983" s="50"/>
      <c r="C1983" s="51"/>
      <c r="D1983" s="49"/>
      <c r="E1983" s="52"/>
      <c r="F1983" s="52"/>
      <c r="G1983" s="52"/>
      <c r="H1983" s="52"/>
      <c r="I1983" s="52"/>
    </row>
    <row r="1984" spans="1:9" s="53" customFormat="1">
      <c r="A1984" s="49"/>
      <c r="B1984" s="50"/>
      <c r="C1984" s="51"/>
      <c r="D1984" s="49"/>
      <c r="E1984" s="52"/>
      <c r="F1984" s="52"/>
      <c r="G1984" s="52"/>
      <c r="H1984" s="52"/>
      <c r="I1984" s="52"/>
    </row>
    <row r="1985" spans="1:9" s="53" customFormat="1">
      <c r="A1985" s="49"/>
      <c r="B1985" s="50"/>
      <c r="C1985" s="51"/>
      <c r="D1985" s="49"/>
      <c r="E1985" s="52"/>
      <c r="F1985" s="52"/>
      <c r="G1985" s="52"/>
      <c r="H1985" s="52"/>
      <c r="I1985" s="52"/>
    </row>
    <row r="1986" spans="1:9" s="53" customFormat="1">
      <c r="A1986" s="49"/>
      <c r="B1986" s="50"/>
      <c r="C1986" s="51"/>
      <c r="D1986" s="49"/>
      <c r="E1986" s="52"/>
      <c r="F1986" s="52"/>
      <c r="G1986" s="52"/>
      <c r="H1986" s="52"/>
      <c r="I1986" s="52"/>
    </row>
    <row r="1987" spans="1:9" s="53" customFormat="1">
      <c r="A1987" s="49"/>
      <c r="B1987" s="50"/>
      <c r="C1987" s="51"/>
      <c r="D1987" s="49"/>
      <c r="E1987" s="52"/>
      <c r="F1987" s="52"/>
      <c r="G1987" s="52"/>
      <c r="H1987" s="52"/>
      <c r="I1987" s="52"/>
    </row>
    <row r="1988" spans="1:9" s="53" customFormat="1">
      <c r="A1988" s="49"/>
      <c r="B1988" s="50"/>
      <c r="C1988" s="51"/>
      <c r="D1988" s="49"/>
      <c r="E1988" s="52"/>
      <c r="F1988" s="52"/>
      <c r="G1988" s="52"/>
      <c r="H1988" s="52"/>
      <c r="I1988" s="52"/>
    </row>
    <row r="1989" spans="1:9" s="53" customFormat="1">
      <c r="A1989" s="49"/>
      <c r="B1989" s="50"/>
      <c r="C1989" s="51"/>
      <c r="D1989" s="49"/>
      <c r="E1989" s="52"/>
      <c r="F1989" s="52"/>
      <c r="G1989" s="52"/>
      <c r="H1989" s="52"/>
      <c r="I1989" s="52"/>
    </row>
    <row r="1990" spans="1:9" s="53" customFormat="1">
      <c r="A1990" s="49"/>
      <c r="B1990" s="50"/>
      <c r="C1990" s="51"/>
      <c r="D1990" s="49"/>
      <c r="E1990" s="52"/>
      <c r="F1990" s="52"/>
      <c r="G1990" s="52"/>
      <c r="H1990" s="52"/>
      <c r="I1990" s="52"/>
    </row>
    <row r="1991" spans="1:9" s="53" customFormat="1">
      <c r="A1991" s="49"/>
      <c r="B1991" s="50"/>
      <c r="C1991" s="51"/>
      <c r="D1991" s="49"/>
      <c r="E1991" s="52"/>
      <c r="F1991" s="52"/>
      <c r="G1991" s="52"/>
      <c r="H1991" s="52"/>
      <c r="I1991" s="52"/>
    </row>
    <row r="1992" spans="1:9" s="53" customFormat="1">
      <c r="A1992" s="49"/>
      <c r="B1992" s="50"/>
      <c r="C1992" s="51"/>
      <c r="D1992" s="49"/>
      <c r="E1992" s="52"/>
      <c r="F1992" s="52"/>
      <c r="G1992" s="52"/>
      <c r="H1992" s="52"/>
      <c r="I1992" s="52"/>
    </row>
    <row r="1993" spans="1:9" s="53" customFormat="1">
      <c r="A1993" s="49"/>
      <c r="B1993" s="50"/>
      <c r="C1993" s="51"/>
      <c r="D1993" s="49"/>
      <c r="E1993" s="52"/>
      <c r="F1993" s="52"/>
      <c r="G1993" s="52"/>
      <c r="H1993" s="52"/>
      <c r="I1993" s="52"/>
    </row>
    <row r="1994" spans="1:9" s="53" customFormat="1">
      <c r="A1994" s="49"/>
      <c r="B1994" s="50"/>
      <c r="C1994" s="51"/>
      <c r="D1994" s="49"/>
      <c r="E1994" s="52"/>
      <c r="F1994" s="52"/>
      <c r="G1994" s="52"/>
      <c r="H1994" s="52"/>
      <c r="I1994" s="52"/>
    </row>
    <row r="1995" spans="1:9" s="53" customFormat="1">
      <c r="A1995" s="49"/>
      <c r="B1995" s="50"/>
      <c r="C1995" s="51"/>
      <c r="D1995" s="49"/>
      <c r="E1995" s="52"/>
      <c r="F1995" s="52"/>
      <c r="G1995" s="52"/>
      <c r="H1995" s="52"/>
      <c r="I1995" s="52"/>
    </row>
    <row r="1996" spans="1:9" s="53" customFormat="1">
      <c r="A1996" s="49"/>
      <c r="B1996" s="50"/>
      <c r="C1996" s="51"/>
      <c r="D1996" s="49"/>
      <c r="E1996" s="52"/>
      <c r="F1996" s="52"/>
      <c r="G1996" s="52"/>
      <c r="H1996" s="52"/>
      <c r="I1996" s="52"/>
    </row>
    <row r="1997" spans="1:9" s="53" customFormat="1">
      <c r="A1997" s="49"/>
      <c r="B1997" s="50"/>
      <c r="C1997" s="51"/>
      <c r="D1997" s="49"/>
      <c r="E1997" s="52"/>
      <c r="F1997" s="52"/>
      <c r="G1997" s="52"/>
      <c r="H1997" s="52"/>
      <c r="I1997" s="52"/>
    </row>
    <row r="1998" spans="1:9" s="53" customFormat="1">
      <c r="A1998" s="49"/>
      <c r="B1998" s="50"/>
      <c r="C1998" s="51"/>
      <c r="D1998" s="49"/>
      <c r="E1998" s="52"/>
      <c r="F1998" s="52"/>
      <c r="G1998" s="52"/>
      <c r="H1998" s="52"/>
      <c r="I1998" s="52"/>
    </row>
    <row r="1999" spans="1:9" s="53" customFormat="1">
      <c r="A1999" s="49"/>
      <c r="B1999" s="50"/>
      <c r="C1999" s="51"/>
      <c r="D1999" s="49"/>
      <c r="E1999" s="52"/>
      <c r="F1999" s="52"/>
      <c r="G1999" s="52"/>
      <c r="H1999" s="52"/>
      <c r="I1999" s="52"/>
    </row>
    <row r="2000" spans="1:9" s="53" customFormat="1">
      <c r="A2000" s="49"/>
      <c r="B2000" s="50"/>
      <c r="C2000" s="51"/>
      <c r="D2000" s="49"/>
      <c r="E2000" s="52"/>
      <c r="F2000" s="52"/>
      <c r="G2000" s="52"/>
      <c r="H2000" s="52"/>
      <c r="I2000" s="52"/>
    </row>
    <row r="2001" spans="1:9" s="53" customFormat="1">
      <c r="A2001" s="49"/>
      <c r="B2001" s="50"/>
      <c r="C2001" s="51"/>
      <c r="D2001" s="49"/>
      <c r="E2001" s="52"/>
      <c r="F2001" s="52"/>
      <c r="G2001" s="52"/>
      <c r="H2001" s="52"/>
      <c r="I2001" s="52"/>
    </row>
    <row r="2002" spans="1:9" s="53" customFormat="1">
      <c r="A2002" s="49"/>
      <c r="B2002" s="50"/>
      <c r="C2002" s="51"/>
      <c r="D2002" s="49"/>
      <c r="E2002" s="52"/>
      <c r="F2002" s="52"/>
      <c r="G2002" s="52"/>
      <c r="H2002" s="52"/>
      <c r="I2002" s="52"/>
    </row>
    <row r="2003" spans="1:9" s="53" customFormat="1">
      <c r="A2003" s="49"/>
      <c r="B2003" s="50"/>
      <c r="C2003" s="51"/>
      <c r="D2003" s="49"/>
      <c r="E2003" s="52"/>
      <c r="F2003" s="52"/>
      <c r="G2003" s="52"/>
      <c r="H2003" s="52"/>
      <c r="I2003" s="52"/>
    </row>
    <row r="2004" spans="1:9" s="53" customFormat="1">
      <c r="A2004" s="49"/>
      <c r="B2004" s="50"/>
      <c r="C2004" s="51"/>
      <c r="D2004" s="49"/>
      <c r="E2004" s="52"/>
      <c r="F2004" s="52"/>
      <c r="G2004" s="52"/>
      <c r="H2004" s="52"/>
      <c r="I2004" s="52"/>
    </row>
    <row r="2005" spans="1:9" s="53" customFormat="1">
      <c r="A2005" s="49"/>
      <c r="B2005" s="50"/>
      <c r="C2005" s="51"/>
      <c r="D2005" s="49"/>
      <c r="E2005" s="52"/>
      <c r="F2005" s="52"/>
      <c r="G2005" s="52"/>
      <c r="H2005" s="52"/>
      <c r="I2005" s="52"/>
    </row>
    <row r="2006" spans="1:9" s="53" customFormat="1">
      <c r="A2006" s="49"/>
      <c r="B2006" s="50"/>
      <c r="C2006" s="51"/>
      <c r="D2006" s="49"/>
      <c r="E2006" s="52"/>
      <c r="F2006" s="52"/>
      <c r="G2006" s="52"/>
      <c r="H2006" s="52"/>
      <c r="I2006" s="52"/>
    </row>
    <row r="2007" spans="1:9" s="53" customFormat="1">
      <c r="A2007" s="49"/>
      <c r="B2007" s="50"/>
      <c r="C2007" s="51"/>
      <c r="D2007" s="49"/>
      <c r="E2007" s="52"/>
      <c r="F2007" s="52"/>
      <c r="G2007" s="52"/>
      <c r="H2007" s="52"/>
      <c r="I2007" s="52"/>
    </row>
    <row r="2008" spans="1:9" s="53" customFormat="1">
      <c r="A2008" s="49"/>
      <c r="B2008" s="50"/>
      <c r="C2008" s="51"/>
      <c r="D2008" s="49"/>
      <c r="E2008" s="52"/>
      <c r="F2008" s="52"/>
      <c r="G2008" s="52"/>
      <c r="H2008" s="52"/>
      <c r="I2008" s="52"/>
    </row>
    <row r="2009" spans="1:9" s="53" customFormat="1">
      <c r="A2009" s="49"/>
      <c r="B2009" s="50"/>
      <c r="C2009" s="51"/>
      <c r="D2009" s="49"/>
      <c r="E2009" s="52"/>
      <c r="F2009" s="52"/>
      <c r="G2009" s="52"/>
      <c r="H2009" s="52"/>
      <c r="I2009" s="52"/>
    </row>
    <row r="2010" spans="1:9" s="53" customFormat="1">
      <c r="A2010" s="49"/>
      <c r="B2010" s="50"/>
      <c r="C2010" s="51"/>
      <c r="D2010" s="49"/>
      <c r="E2010" s="52"/>
      <c r="F2010" s="52"/>
      <c r="G2010" s="52"/>
      <c r="H2010" s="52"/>
      <c r="I2010" s="52"/>
    </row>
    <row r="2011" spans="1:9" s="53" customFormat="1">
      <c r="A2011" s="49"/>
      <c r="B2011" s="50"/>
      <c r="C2011" s="51"/>
      <c r="D2011" s="49"/>
      <c r="E2011" s="52"/>
      <c r="F2011" s="52"/>
      <c r="G2011" s="52"/>
      <c r="H2011" s="52"/>
      <c r="I2011" s="52"/>
    </row>
    <row r="2012" spans="1:9" s="53" customFormat="1">
      <c r="A2012" s="49"/>
      <c r="B2012" s="50"/>
      <c r="C2012" s="51"/>
      <c r="D2012" s="49"/>
      <c r="E2012" s="52"/>
      <c r="F2012" s="52"/>
      <c r="G2012" s="52"/>
      <c r="H2012" s="52"/>
      <c r="I2012" s="52"/>
    </row>
    <row r="2013" spans="1:9" s="53" customFormat="1">
      <c r="A2013" s="49"/>
      <c r="B2013" s="50"/>
      <c r="C2013" s="51"/>
      <c r="D2013" s="49"/>
      <c r="E2013" s="52"/>
      <c r="F2013" s="52"/>
      <c r="G2013" s="52"/>
      <c r="H2013" s="52"/>
      <c r="I2013" s="52"/>
    </row>
    <row r="2014" spans="1:9" s="53" customFormat="1">
      <c r="A2014" s="49"/>
      <c r="B2014" s="50"/>
      <c r="C2014" s="51"/>
      <c r="D2014" s="49"/>
      <c r="E2014" s="52"/>
      <c r="F2014" s="52"/>
      <c r="G2014" s="52"/>
      <c r="H2014" s="52"/>
      <c r="I2014" s="52"/>
    </row>
    <row r="2015" spans="1:9" s="53" customFormat="1">
      <c r="A2015" s="49"/>
      <c r="B2015" s="50"/>
      <c r="C2015" s="51"/>
      <c r="D2015" s="49"/>
      <c r="E2015" s="52"/>
      <c r="F2015" s="52"/>
      <c r="G2015" s="52"/>
      <c r="H2015" s="52"/>
      <c r="I2015" s="52"/>
    </row>
    <row r="2016" spans="1:9" s="53" customFormat="1">
      <c r="A2016" s="49"/>
      <c r="B2016" s="50"/>
      <c r="C2016" s="51"/>
      <c r="D2016" s="49"/>
      <c r="E2016" s="52"/>
      <c r="F2016" s="52"/>
      <c r="G2016" s="52"/>
      <c r="H2016" s="52"/>
      <c r="I2016" s="52"/>
    </row>
    <row r="2017" spans="1:9" s="53" customFormat="1">
      <c r="A2017" s="49"/>
      <c r="B2017" s="50"/>
      <c r="C2017" s="51"/>
      <c r="D2017" s="49"/>
      <c r="E2017" s="52"/>
      <c r="F2017" s="52"/>
      <c r="G2017" s="52"/>
      <c r="H2017" s="52"/>
      <c r="I2017" s="52"/>
    </row>
    <row r="2018" spans="1:9" s="53" customFormat="1">
      <c r="A2018" s="49"/>
      <c r="B2018" s="50"/>
      <c r="C2018" s="51"/>
      <c r="D2018" s="49"/>
      <c r="E2018" s="52"/>
      <c r="F2018" s="52"/>
      <c r="G2018" s="52"/>
      <c r="H2018" s="52"/>
      <c r="I2018" s="52"/>
    </row>
    <row r="2019" spans="1:9" s="53" customFormat="1">
      <c r="A2019" s="49"/>
      <c r="B2019" s="50"/>
      <c r="C2019" s="51"/>
      <c r="D2019" s="49"/>
      <c r="E2019" s="52"/>
      <c r="F2019" s="52"/>
      <c r="G2019" s="52"/>
      <c r="H2019" s="52"/>
      <c r="I2019" s="52"/>
    </row>
    <row r="2020" spans="1:9" s="53" customFormat="1">
      <c r="A2020" s="49"/>
      <c r="B2020" s="50"/>
      <c r="C2020" s="51"/>
      <c r="D2020" s="49"/>
      <c r="E2020" s="52"/>
      <c r="F2020" s="52"/>
      <c r="G2020" s="52"/>
      <c r="H2020" s="52"/>
      <c r="I2020" s="52"/>
    </row>
    <row r="2021" spans="1:9" s="53" customFormat="1">
      <c r="A2021" s="49"/>
      <c r="B2021" s="50"/>
      <c r="C2021" s="51"/>
      <c r="D2021" s="49"/>
      <c r="E2021" s="52"/>
      <c r="F2021" s="52"/>
      <c r="G2021" s="52"/>
      <c r="H2021" s="52"/>
      <c r="I2021" s="52"/>
    </row>
    <row r="2022" spans="1:9" s="53" customFormat="1">
      <c r="A2022" s="49"/>
      <c r="B2022" s="50"/>
      <c r="C2022" s="51"/>
      <c r="D2022" s="49"/>
      <c r="E2022" s="52"/>
      <c r="F2022" s="52"/>
      <c r="G2022" s="52"/>
      <c r="H2022" s="52"/>
      <c r="I2022" s="52"/>
    </row>
    <row r="2023" spans="1:9" s="53" customFormat="1">
      <c r="A2023" s="49"/>
      <c r="B2023" s="50"/>
      <c r="C2023" s="51"/>
      <c r="D2023" s="49"/>
      <c r="E2023" s="52"/>
      <c r="F2023" s="52"/>
      <c r="G2023" s="52"/>
      <c r="H2023" s="52"/>
      <c r="I2023" s="52"/>
    </row>
    <row r="2024" spans="1:9" s="53" customFormat="1">
      <c r="A2024" s="49"/>
      <c r="B2024" s="50"/>
      <c r="C2024" s="51"/>
      <c r="D2024" s="49"/>
      <c r="E2024" s="52"/>
      <c r="F2024" s="52"/>
      <c r="G2024" s="52"/>
      <c r="H2024" s="52"/>
      <c r="I2024" s="52"/>
    </row>
    <row r="2025" spans="1:9" s="53" customFormat="1">
      <c r="A2025" s="49"/>
      <c r="B2025" s="50"/>
      <c r="C2025" s="51"/>
      <c r="D2025" s="49"/>
      <c r="E2025" s="52"/>
      <c r="F2025" s="52"/>
      <c r="G2025" s="52"/>
      <c r="H2025" s="52"/>
      <c r="I2025" s="52"/>
    </row>
    <row r="2026" spans="1:9" s="53" customFormat="1">
      <c r="A2026" s="49"/>
      <c r="B2026" s="50"/>
      <c r="C2026" s="51"/>
      <c r="D2026" s="49"/>
      <c r="E2026" s="52"/>
      <c r="F2026" s="52"/>
      <c r="G2026" s="52"/>
      <c r="H2026" s="52"/>
      <c r="I2026" s="52"/>
    </row>
    <row r="2027" spans="1:9" s="53" customFormat="1">
      <c r="A2027" s="49"/>
      <c r="B2027" s="50"/>
      <c r="C2027" s="51"/>
      <c r="D2027" s="49"/>
      <c r="E2027" s="52"/>
      <c r="F2027" s="52"/>
      <c r="G2027" s="52"/>
      <c r="H2027" s="52"/>
      <c r="I2027" s="52"/>
    </row>
    <row r="2028" spans="1:9" s="53" customFormat="1">
      <c r="A2028" s="49"/>
      <c r="B2028" s="50"/>
      <c r="C2028" s="51"/>
      <c r="D2028" s="49"/>
      <c r="E2028" s="52"/>
      <c r="F2028" s="52"/>
      <c r="G2028" s="52"/>
      <c r="H2028" s="52"/>
      <c r="I2028" s="52"/>
    </row>
    <row r="2029" spans="1:9" s="53" customFormat="1">
      <c r="A2029" s="49"/>
      <c r="B2029" s="50"/>
      <c r="C2029" s="51"/>
      <c r="D2029" s="49"/>
      <c r="E2029" s="52"/>
      <c r="F2029" s="52"/>
      <c r="G2029" s="52"/>
      <c r="H2029" s="52"/>
      <c r="I2029" s="52"/>
    </row>
    <row r="2030" spans="1:9" s="53" customFormat="1">
      <c r="A2030" s="49"/>
      <c r="B2030" s="50"/>
      <c r="C2030" s="51"/>
      <c r="D2030" s="49"/>
      <c r="E2030" s="52"/>
      <c r="F2030" s="52"/>
      <c r="G2030" s="52"/>
      <c r="H2030" s="52"/>
      <c r="I2030" s="52"/>
    </row>
    <row r="2031" spans="1:9" s="53" customFormat="1">
      <c r="A2031" s="49"/>
      <c r="B2031" s="50"/>
      <c r="C2031" s="51"/>
      <c r="D2031" s="49"/>
      <c r="E2031" s="52"/>
      <c r="F2031" s="52"/>
      <c r="G2031" s="52"/>
      <c r="H2031" s="52"/>
      <c r="I2031" s="52"/>
    </row>
    <row r="2032" spans="1:9" s="53" customFormat="1">
      <c r="A2032" s="49"/>
      <c r="B2032" s="50"/>
      <c r="C2032" s="51"/>
      <c r="D2032" s="49"/>
      <c r="E2032" s="52"/>
      <c r="F2032" s="52"/>
      <c r="G2032" s="52"/>
      <c r="H2032" s="52"/>
      <c r="I2032" s="52"/>
    </row>
    <row r="2033" spans="1:9" s="53" customFormat="1">
      <c r="A2033" s="49"/>
      <c r="B2033" s="50"/>
      <c r="C2033" s="51"/>
      <c r="D2033" s="49"/>
      <c r="E2033" s="52"/>
      <c r="F2033" s="52"/>
      <c r="G2033" s="52"/>
      <c r="H2033" s="52"/>
      <c r="I2033" s="52"/>
    </row>
    <row r="2034" spans="1:9" s="53" customFormat="1">
      <c r="A2034" s="49"/>
      <c r="B2034" s="50"/>
      <c r="C2034" s="51"/>
      <c r="D2034" s="49"/>
      <c r="E2034" s="52"/>
      <c r="F2034" s="52"/>
      <c r="G2034" s="52"/>
      <c r="H2034" s="52"/>
      <c r="I2034" s="52"/>
    </row>
    <row r="2035" spans="1:9" s="53" customFormat="1">
      <c r="A2035" s="49"/>
      <c r="B2035" s="50"/>
      <c r="C2035" s="51"/>
      <c r="D2035" s="49"/>
      <c r="E2035" s="52"/>
      <c r="F2035" s="52"/>
      <c r="G2035" s="52"/>
      <c r="H2035" s="52"/>
      <c r="I2035" s="52"/>
    </row>
    <row r="2036" spans="1:9" s="53" customFormat="1">
      <c r="A2036" s="49"/>
      <c r="B2036" s="50"/>
      <c r="C2036" s="51"/>
      <c r="D2036" s="49"/>
      <c r="E2036" s="52"/>
      <c r="F2036" s="52"/>
      <c r="G2036" s="52"/>
      <c r="H2036" s="52"/>
      <c r="I2036" s="52"/>
    </row>
    <row r="2037" spans="1:9" s="53" customFormat="1">
      <c r="A2037" s="49"/>
      <c r="B2037" s="50"/>
      <c r="C2037" s="51"/>
      <c r="D2037" s="49"/>
      <c r="E2037" s="52"/>
      <c r="F2037" s="52"/>
      <c r="G2037" s="52"/>
      <c r="H2037" s="52"/>
      <c r="I2037" s="52"/>
    </row>
    <row r="2038" spans="1:9" s="53" customFormat="1">
      <c r="A2038" s="49"/>
      <c r="B2038" s="50"/>
      <c r="C2038" s="51"/>
      <c r="D2038" s="49"/>
      <c r="E2038" s="52"/>
      <c r="F2038" s="52"/>
      <c r="G2038" s="52"/>
      <c r="H2038" s="52"/>
      <c r="I2038" s="52"/>
    </row>
    <row r="2039" spans="1:9" s="53" customFormat="1">
      <c r="A2039" s="49"/>
      <c r="B2039" s="50"/>
      <c r="C2039" s="51"/>
      <c r="D2039" s="49"/>
      <c r="E2039" s="52"/>
      <c r="F2039" s="52"/>
      <c r="G2039" s="52"/>
      <c r="H2039" s="52"/>
      <c r="I2039" s="52"/>
    </row>
    <row r="2040" spans="1:9" s="53" customFormat="1">
      <c r="A2040" s="49"/>
      <c r="B2040" s="50"/>
      <c r="C2040" s="51"/>
      <c r="D2040" s="49"/>
      <c r="E2040" s="52"/>
      <c r="F2040" s="52"/>
      <c r="G2040" s="52"/>
      <c r="H2040" s="52"/>
      <c r="I2040" s="52"/>
    </row>
    <row r="2041" spans="1:9" s="53" customFormat="1">
      <c r="A2041" s="49"/>
      <c r="B2041" s="50"/>
      <c r="C2041" s="51"/>
      <c r="D2041" s="49"/>
      <c r="E2041" s="52"/>
      <c r="F2041" s="52"/>
      <c r="G2041" s="52"/>
      <c r="H2041" s="52"/>
      <c r="I2041" s="52"/>
    </row>
    <row r="2042" spans="1:9" s="53" customFormat="1">
      <c r="A2042" s="49"/>
      <c r="B2042" s="50"/>
      <c r="C2042" s="51"/>
      <c r="D2042" s="49"/>
      <c r="E2042" s="52"/>
      <c r="F2042" s="52"/>
      <c r="G2042" s="52"/>
      <c r="H2042" s="52"/>
      <c r="I2042" s="52"/>
    </row>
    <row r="2043" spans="1:9" s="53" customFormat="1">
      <c r="A2043" s="49"/>
      <c r="B2043" s="50"/>
      <c r="C2043" s="51"/>
      <c r="D2043" s="49"/>
      <c r="E2043" s="52"/>
      <c r="F2043" s="52"/>
      <c r="G2043" s="52"/>
      <c r="H2043" s="52"/>
      <c r="I2043" s="52"/>
    </row>
    <row r="2044" spans="1:9" s="53" customFormat="1">
      <c r="A2044" s="49"/>
      <c r="B2044" s="50"/>
      <c r="C2044" s="51"/>
      <c r="D2044" s="49"/>
      <c r="E2044" s="52"/>
      <c r="F2044" s="52"/>
      <c r="G2044" s="52"/>
      <c r="H2044" s="52"/>
      <c r="I2044" s="52"/>
    </row>
    <row r="2045" spans="1:9" s="53" customFormat="1">
      <c r="A2045" s="49"/>
      <c r="B2045" s="50"/>
      <c r="C2045" s="51"/>
      <c r="D2045" s="49"/>
      <c r="E2045" s="52"/>
      <c r="F2045" s="52"/>
      <c r="G2045" s="52"/>
      <c r="H2045" s="52"/>
      <c r="I2045" s="52"/>
    </row>
    <row r="2046" spans="1:9" s="53" customFormat="1">
      <c r="A2046" s="49"/>
      <c r="B2046" s="50"/>
      <c r="C2046" s="51"/>
      <c r="D2046" s="49"/>
      <c r="E2046" s="52"/>
      <c r="F2046" s="52"/>
      <c r="G2046" s="52"/>
      <c r="H2046" s="52"/>
      <c r="I2046" s="52"/>
    </row>
    <row r="2047" spans="1:9" s="53" customFormat="1">
      <c r="A2047" s="49"/>
      <c r="B2047" s="50"/>
      <c r="C2047" s="51"/>
      <c r="D2047" s="49"/>
      <c r="E2047" s="52"/>
      <c r="F2047" s="52"/>
      <c r="G2047" s="52"/>
      <c r="H2047" s="52"/>
      <c r="I2047" s="52"/>
    </row>
    <row r="2048" spans="1:9" s="53" customFormat="1">
      <c r="A2048" s="49"/>
      <c r="B2048" s="50"/>
      <c r="C2048" s="51"/>
      <c r="D2048" s="49"/>
      <c r="E2048" s="52"/>
      <c r="F2048" s="52"/>
      <c r="G2048" s="52"/>
      <c r="H2048" s="52"/>
      <c r="I2048" s="52"/>
    </row>
    <row r="2049" spans="1:9" s="53" customFormat="1">
      <c r="A2049" s="49"/>
      <c r="B2049" s="50"/>
      <c r="C2049" s="51"/>
      <c r="D2049" s="49"/>
      <c r="E2049" s="52"/>
      <c r="F2049" s="52"/>
      <c r="G2049" s="52"/>
      <c r="H2049" s="52"/>
      <c r="I2049" s="52"/>
    </row>
    <row r="2050" spans="1:9" s="53" customFormat="1">
      <c r="A2050" s="49"/>
      <c r="B2050" s="50"/>
      <c r="C2050" s="51"/>
      <c r="D2050" s="49"/>
      <c r="E2050" s="52"/>
      <c r="F2050" s="52"/>
      <c r="G2050" s="52"/>
      <c r="H2050" s="52"/>
      <c r="I2050" s="52"/>
    </row>
    <row r="2051" spans="1:9" s="53" customFormat="1">
      <c r="A2051" s="49"/>
      <c r="B2051" s="50"/>
      <c r="C2051" s="51"/>
      <c r="D2051" s="49"/>
      <c r="E2051" s="52"/>
      <c r="F2051" s="52"/>
      <c r="G2051" s="52"/>
      <c r="H2051" s="52"/>
      <c r="I2051" s="52"/>
    </row>
    <row r="2052" spans="1:9" s="53" customFormat="1">
      <c r="A2052" s="49"/>
      <c r="B2052" s="50"/>
      <c r="C2052" s="51"/>
      <c r="D2052" s="49"/>
      <c r="E2052" s="52"/>
      <c r="F2052" s="52"/>
      <c r="G2052" s="52"/>
      <c r="H2052" s="52"/>
      <c r="I2052" s="52"/>
    </row>
    <row r="2053" spans="1:9" s="53" customFormat="1">
      <c r="A2053" s="49"/>
      <c r="B2053" s="50"/>
      <c r="C2053" s="51"/>
      <c r="D2053" s="49"/>
      <c r="E2053" s="52"/>
      <c r="F2053" s="52"/>
      <c r="G2053" s="52"/>
      <c r="H2053" s="52"/>
      <c r="I2053" s="52"/>
    </row>
    <row r="2054" spans="1:9" s="53" customFormat="1">
      <c r="A2054" s="49"/>
      <c r="B2054" s="50"/>
      <c r="C2054" s="51"/>
      <c r="D2054" s="49"/>
      <c r="E2054" s="52"/>
      <c r="F2054" s="52"/>
      <c r="G2054" s="52"/>
      <c r="H2054" s="52"/>
      <c r="I2054" s="52"/>
    </row>
    <row r="2055" spans="1:9" s="53" customFormat="1">
      <c r="A2055" s="49"/>
      <c r="B2055" s="50"/>
      <c r="C2055" s="51"/>
      <c r="D2055" s="49"/>
      <c r="E2055" s="52"/>
      <c r="F2055" s="52"/>
      <c r="G2055" s="52"/>
      <c r="H2055" s="52"/>
      <c r="I2055" s="52"/>
    </row>
    <row r="2056" spans="1:9" s="53" customFormat="1">
      <c r="A2056" s="49"/>
      <c r="B2056" s="50"/>
      <c r="C2056" s="51"/>
      <c r="D2056" s="49"/>
      <c r="E2056" s="52"/>
      <c r="F2056" s="52"/>
      <c r="G2056" s="52"/>
      <c r="H2056" s="52"/>
      <c r="I2056" s="52"/>
    </row>
    <row r="2057" spans="1:9" s="53" customFormat="1">
      <c r="A2057" s="49"/>
      <c r="B2057" s="50"/>
      <c r="C2057" s="51"/>
      <c r="D2057" s="49"/>
      <c r="E2057" s="52"/>
      <c r="F2057" s="52"/>
      <c r="G2057" s="52"/>
      <c r="H2057" s="52"/>
      <c r="I2057" s="52"/>
    </row>
    <row r="2058" spans="1:9" s="53" customFormat="1">
      <c r="A2058" s="49"/>
      <c r="B2058" s="50"/>
      <c r="C2058" s="51"/>
      <c r="D2058" s="49"/>
      <c r="E2058" s="52"/>
      <c r="F2058" s="52"/>
      <c r="G2058" s="52"/>
      <c r="H2058" s="52"/>
      <c r="I2058" s="52"/>
    </row>
    <row r="2059" spans="1:9" s="53" customFormat="1">
      <c r="A2059" s="49"/>
      <c r="B2059" s="50"/>
      <c r="C2059" s="51"/>
      <c r="D2059" s="49"/>
      <c r="E2059" s="52"/>
      <c r="F2059" s="52"/>
      <c r="G2059" s="52"/>
      <c r="H2059" s="52"/>
      <c r="I2059" s="52"/>
    </row>
    <row r="2060" spans="1:9" s="53" customFormat="1">
      <c r="A2060" s="49"/>
      <c r="B2060" s="50"/>
      <c r="C2060" s="51"/>
      <c r="D2060" s="49"/>
      <c r="E2060" s="52"/>
      <c r="F2060" s="52"/>
      <c r="G2060" s="52"/>
      <c r="H2060" s="52"/>
      <c r="I2060" s="52"/>
    </row>
    <row r="2061" spans="1:9" s="53" customFormat="1">
      <c r="A2061" s="49"/>
      <c r="B2061" s="50"/>
      <c r="C2061" s="51"/>
      <c r="D2061" s="49"/>
      <c r="E2061" s="52"/>
      <c r="F2061" s="52"/>
      <c r="G2061" s="52"/>
      <c r="H2061" s="52"/>
      <c r="I2061" s="52"/>
    </row>
    <row r="2062" spans="1:9" s="53" customFormat="1">
      <c r="A2062" s="49"/>
      <c r="B2062" s="50"/>
      <c r="C2062" s="51"/>
      <c r="D2062" s="49"/>
      <c r="E2062" s="52"/>
      <c r="F2062" s="52"/>
      <c r="G2062" s="52"/>
      <c r="H2062" s="52"/>
      <c r="I2062" s="52"/>
    </row>
    <row r="2063" spans="1:9" s="53" customFormat="1">
      <c r="A2063" s="49"/>
      <c r="B2063" s="50"/>
      <c r="C2063" s="51"/>
      <c r="D2063" s="49"/>
      <c r="E2063" s="52"/>
      <c r="F2063" s="52"/>
      <c r="G2063" s="52"/>
      <c r="H2063" s="52"/>
      <c r="I2063" s="52"/>
    </row>
    <row r="2064" spans="1:9" s="53" customFormat="1">
      <c r="A2064" s="49"/>
      <c r="B2064" s="50"/>
      <c r="C2064" s="51"/>
      <c r="D2064" s="49"/>
      <c r="E2064" s="52"/>
      <c r="F2064" s="52"/>
      <c r="G2064" s="52"/>
      <c r="H2064" s="52"/>
      <c r="I2064" s="52"/>
    </row>
    <row r="2065" spans="1:9" s="53" customFormat="1">
      <c r="A2065" s="49"/>
      <c r="B2065" s="50"/>
      <c r="C2065" s="51"/>
      <c r="D2065" s="49"/>
      <c r="E2065" s="52"/>
      <c r="F2065" s="52"/>
      <c r="G2065" s="52"/>
      <c r="H2065" s="52"/>
      <c r="I2065" s="52"/>
    </row>
    <row r="2066" spans="1:9" s="53" customFormat="1">
      <c r="A2066" s="49"/>
      <c r="B2066" s="50"/>
      <c r="C2066" s="51"/>
      <c r="D2066" s="49"/>
      <c r="E2066" s="52"/>
      <c r="F2066" s="52"/>
      <c r="G2066" s="52"/>
      <c r="H2066" s="52"/>
      <c r="I2066" s="52"/>
    </row>
    <row r="2067" spans="1:9" s="53" customFormat="1">
      <c r="A2067" s="49"/>
      <c r="B2067" s="50"/>
      <c r="C2067" s="51"/>
      <c r="D2067" s="49"/>
      <c r="E2067" s="52"/>
      <c r="F2067" s="52"/>
      <c r="G2067" s="52"/>
      <c r="H2067" s="52"/>
      <c r="I2067" s="52"/>
    </row>
    <row r="2068" spans="1:9" s="53" customFormat="1">
      <c r="A2068" s="49"/>
      <c r="B2068" s="50"/>
      <c r="C2068" s="51"/>
      <c r="D2068" s="49"/>
      <c r="E2068" s="52"/>
      <c r="F2068" s="52"/>
      <c r="G2068" s="52"/>
      <c r="H2068" s="52"/>
      <c r="I2068" s="52"/>
    </row>
    <row r="2069" spans="1:9" s="53" customFormat="1">
      <c r="A2069" s="49"/>
      <c r="B2069" s="50"/>
      <c r="C2069" s="51"/>
      <c r="D2069" s="49"/>
      <c r="E2069" s="52"/>
      <c r="F2069" s="52"/>
      <c r="G2069" s="52"/>
      <c r="H2069" s="52"/>
      <c r="I2069" s="52"/>
    </row>
    <row r="2070" spans="1:9" s="53" customFormat="1">
      <c r="A2070" s="49"/>
      <c r="B2070" s="50"/>
      <c r="C2070" s="51"/>
      <c r="D2070" s="49"/>
      <c r="E2070" s="52"/>
      <c r="F2070" s="52"/>
      <c r="G2070" s="52"/>
      <c r="H2070" s="52"/>
      <c r="I2070" s="52"/>
    </row>
    <row r="2071" spans="1:9" s="53" customFormat="1">
      <c r="A2071" s="49"/>
      <c r="B2071" s="50"/>
      <c r="C2071" s="51"/>
      <c r="D2071" s="49"/>
      <c r="E2071" s="52"/>
      <c r="F2071" s="52"/>
      <c r="G2071" s="52"/>
      <c r="H2071" s="52"/>
      <c r="I2071" s="52"/>
    </row>
    <row r="2072" spans="1:9" s="53" customFormat="1">
      <c r="A2072" s="49"/>
      <c r="B2072" s="50"/>
      <c r="C2072" s="51"/>
      <c r="D2072" s="49"/>
      <c r="E2072" s="52"/>
      <c r="F2072" s="52"/>
      <c r="G2072" s="52"/>
      <c r="H2072" s="52"/>
      <c r="I2072" s="52"/>
    </row>
    <row r="2073" spans="1:9" s="53" customFormat="1">
      <c r="A2073" s="49"/>
      <c r="B2073" s="50"/>
      <c r="C2073" s="51"/>
      <c r="D2073" s="49"/>
      <c r="E2073" s="52"/>
      <c r="F2073" s="52"/>
      <c r="G2073" s="52"/>
      <c r="H2073" s="52"/>
      <c r="I2073" s="52"/>
    </row>
    <row r="2074" spans="1:9" s="53" customFormat="1">
      <c r="A2074" s="49"/>
      <c r="B2074" s="50"/>
      <c r="C2074" s="51"/>
      <c r="D2074" s="49"/>
      <c r="E2074" s="52"/>
      <c r="F2074" s="52"/>
      <c r="G2074" s="52"/>
      <c r="H2074" s="52"/>
      <c r="I2074" s="52"/>
    </row>
    <row r="2075" spans="1:9" s="53" customFormat="1">
      <c r="A2075" s="49"/>
      <c r="B2075" s="50"/>
      <c r="C2075" s="51"/>
      <c r="D2075" s="49"/>
      <c r="E2075" s="52"/>
      <c r="F2075" s="52"/>
      <c r="G2075" s="52"/>
      <c r="H2075" s="52"/>
      <c r="I2075" s="52"/>
    </row>
    <row r="2076" spans="1:9" s="53" customFormat="1">
      <c r="A2076" s="49"/>
      <c r="B2076" s="50"/>
      <c r="C2076" s="51"/>
      <c r="D2076" s="49"/>
      <c r="E2076" s="52"/>
      <c r="F2076" s="52"/>
      <c r="G2076" s="52"/>
      <c r="H2076" s="52"/>
      <c r="I2076" s="52"/>
    </row>
    <row r="2077" spans="1:9" s="53" customFormat="1">
      <c r="A2077" s="49"/>
      <c r="B2077" s="50"/>
      <c r="C2077" s="51"/>
      <c r="D2077" s="49"/>
      <c r="E2077" s="52"/>
      <c r="F2077" s="52"/>
      <c r="G2077" s="52"/>
      <c r="H2077" s="52"/>
      <c r="I2077" s="52"/>
    </row>
    <row r="2078" spans="1:9" s="53" customFormat="1">
      <c r="A2078" s="49"/>
      <c r="B2078" s="50"/>
      <c r="C2078" s="51"/>
      <c r="D2078" s="49"/>
      <c r="E2078" s="52"/>
      <c r="F2078" s="52"/>
      <c r="G2078" s="52"/>
      <c r="H2078" s="52"/>
      <c r="I2078" s="52"/>
    </row>
    <row r="2079" spans="1:9" s="53" customFormat="1">
      <c r="A2079" s="49"/>
      <c r="B2079" s="50"/>
      <c r="C2079" s="51"/>
      <c r="D2079" s="49"/>
      <c r="E2079" s="52"/>
      <c r="F2079" s="52"/>
      <c r="G2079" s="52"/>
      <c r="H2079" s="52"/>
      <c r="I2079" s="52"/>
    </row>
    <row r="2080" spans="1:9" s="53" customFormat="1">
      <c r="A2080" s="49"/>
      <c r="B2080" s="50"/>
      <c r="C2080" s="51"/>
      <c r="D2080" s="49"/>
      <c r="E2080" s="52"/>
      <c r="F2080" s="52"/>
      <c r="G2080" s="52"/>
      <c r="H2080" s="52"/>
      <c r="I2080" s="52"/>
    </row>
    <row r="2081" spans="1:9" s="53" customFormat="1">
      <c r="A2081" s="49"/>
      <c r="B2081" s="50"/>
      <c r="C2081" s="51"/>
      <c r="D2081" s="49"/>
      <c r="E2081" s="52"/>
      <c r="F2081" s="52"/>
      <c r="G2081" s="52"/>
      <c r="H2081" s="52"/>
      <c r="I2081" s="52"/>
    </row>
    <row r="2082" spans="1:9" s="53" customFormat="1">
      <c r="A2082" s="49"/>
      <c r="B2082" s="50"/>
      <c r="C2082" s="51"/>
      <c r="D2082" s="49"/>
      <c r="E2082" s="52"/>
      <c r="F2082" s="52"/>
      <c r="G2082" s="52"/>
      <c r="H2082" s="52"/>
      <c r="I2082" s="52"/>
    </row>
    <row r="2083" spans="1:9" s="53" customFormat="1">
      <c r="A2083" s="49"/>
      <c r="B2083" s="50"/>
      <c r="C2083" s="51"/>
      <c r="D2083" s="49"/>
      <c r="E2083" s="52"/>
      <c r="F2083" s="52"/>
      <c r="G2083" s="52"/>
      <c r="H2083" s="52"/>
      <c r="I2083" s="52"/>
    </row>
    <row r="2084" spans="1:9" s="53" customFormat="1">
      <c r="A2084" s="49"/>
      <c r="B2084" s="50"/>
      <c r="C2084" s="51"/>
      <c r="D2084" s="49"/>
      <c r="E2084" s="52"/>
      <c r="F2084" s="52"/>
      <c r="G2084" s="52"/>
      <c r="H2084" s="52"/>
      <c r="I2084" s="52"/>
    </row>
    <row r="2085" spans="1:9" s="53" customFormat="1">
      <c r="A2085" s="49"/>
      <c r="B2085" s="50"/>
      <c r="C2085" s="51"/>
      <c r="D2085" s="49"/>
      <c r="E2085" s="52"/>
      <c r="F2085" s="52"/>
      <c r="G2085" s="52"/>
      <c r="H2085" s="52"/>
      <c r="I2085" s="52"/>
    </row>
    <row r="2086" spans="1:9" s="53" customFormat="1">
      <c r="A2086" s="49"/>
      <c r="B2086" s="50"/>
      <c r="C2086" s="51"/>
      <c r="D2086" s="49"/>
      <c r="E2086" s="52"/>
      <c r="F2086" s="52"/>
      <c r="G2086" s="52"/>
      <c r="H2086" s="52"/>
      <c r="I2086" s="52"/>
    </row>
    <row r="2087" spans="1:9" s="53" customFormat="1">
      <c r="A2087" s="49"/>
      <c r="B2087" s="50"/>
      <c r="C2087" s="51"/>
      <c r="D2087" s="49"/>
      <c r="E2087" s="52"/>
      <c r="F2087" s="52"/>
      <c r="G2087" s="52"/>
      <c r="H2087" s="52"/>
      <c r="I2087" s="52"/>
    </row>
    <row r="2088" spans="1:9" s="53" customFormat="1">
      <c r="A2088" s="49"/>
      <c r="B2088" s="50"/>
      <c r="C2088" s="51"/>
      <c r="D2088" s="49"/>
      <c r="E2088" s="52"/>
      <c r="F2088" s="52"/>
      <c r="G2088" s="52"/>
      <c r="H2088" s="52"/>
      <c r="I2088" s="52"/>
    </row>
    <row r="2089" spans="1:9" s="53" customFormat="1">
      <c r="A2089" s="49"/>
      <c r="B2089" s="50"/>
      <c r="C2089" s="51"/>
      <c r="D2089" s="49"/>
      <c r="E2089" s="52"/>
      <c r="F2089" s="52"/>
      <c r="G2089" s="52"/>
      <c r="H2089" s="52"/>
      <c r="I2089" s="52"/>
    </row>
    <row r="2090" spans="1:9" s="53" customFormat="1">
      <c r="A2090" s="49"/>
      <c r="B2090" s="50"/>
      <c r="C2090" s="51"/>
      <c r="D2090" s="49"/>
      <c r="E2090" s="52"/>
      <c r="F2090" s="52"/>
      <c r="G2090" s="52"/>
      <c r="H2090" s="52"/>
      <c r="I2090" s="52"/>
    </row>
    <row r="2091" spans="1:9" s="53" customFormat="1">
      <c r="A2091" s="49"/>
      <c r="B2091" s="50"/>
      <c r="C2091" s="51"/>
      <c r="D2091" s="49"/>
      <c r="E2091" s="52"/>
      <c r="F2091" s="52"/>
      <c r="G2091" s="52"/>
      <c r="H2091" s="52"/>
      <c r="I2091" s="52"/>
    </row>
    <row r="2092" spans="1:9" s="53" customFormat="1">
      <c r="A2092" s="49"/>
      <c r="B2092" s="50"/>
      <c r="C2092" s="51"/>
      <c r="D2092" s="49"/>
      <c r="E2092" s="52"/>
      <c r="F2092" s="52"/>
      <c r="G2092" s="52"/>
      <c r="H2092" s="52"/>
      <c r="I2092" s="52"/>
    </row>
    <row r="2093" spans="1:9" s="53" customFormat="1">
      <c r="A2093" s="49"/>
      <c r="B2093" s="50"/>
      <c r="C2093" s="51"/>
      <c r="D2093" s="49"/>
      <c r="E2093" s="52"/>
      <c r="F2093" s="52"/>
      <c r="G2093" s="52"/>
      <c r="H2093" s="52"/>
      <c r="I2093" s="52"/>
    </row>
    <row r="2094" spans="1:9" s="53" customFormat="1">
      <c r="A2094" s="49"/>
      <c r="B2094" s="50"/>
      <c r="C2094" s="51"/>
      <c r="D2094" s="49"/>
      <c r="E2094" s="52"/>
      <c r="F2094" s="52"/>
      <c r="G2094" s="52"/>
      <c r="H2094" s="52"/>
      <c r="I2094" s="52"/>
    </row>
    <row r="2095" spans="1:9" s="53" customFormat="1">
      <c r="A2095" s="49"/>
      <c r="B2095" s="50"/>
      <c r="C2095" s="51"/>
      <c r="D2095" s="49"/>
      <c r="E2095" s="52"/>
      <c r="F2095" s="52"/>
      <c r="G2095" s="52"/>
      <c r="H2095" s="52"/>
      <c r="I2095" s="52"/>
    </row>
    <row r="2096" spans="1:9" s="53" customFormat="1">
      <c r="A2096" s="49"/>
      <c r="B2096" s="50"/>
      <c r="C2096" s="51"/>
      <c r="D2096" s="49"/>
      <c r="E2096" s="52"/>
      <c r="F2096" s="52"/>
      <c r="G2096" s="52"/>
      <c r="H2096" s="52"/>
      <c r="I2096" s="52"/>
    </row>
    <row r="2097" spans="1:9" s="53" customFormat="1">
      <c r="A2097" s="49"/>
      <c r="B2097" s="50"/>
      <c r="C2097" s="51"/>
      <c r="D2097" s="49"/>
      <c r="E2097" s="52"/>
      <c r="F2097" s="52"/>
      <c r="G2097" s="52"/>
      <c r="H2097" s="52"/>
      <c r="I2097" s="52"/>
    </row>
    <row r="2098" spans="1:9" s="53" customFormat="1">
      <c r="A2098" s="49"/>
      <c r="B2098" s="50"/>
      <c r="C2098" s="51"/>
      <c r="D2098" s="49"/>
      <c r="E2098" s="52"/>
      <c r="F2098" s="52"/>
      <c r="G2098" s="52"/>
      <c r="H2098" s="52"/>
      <c r="I2098" s="52"/>
    </row>
    <row r="2099" spans="1:9" s="53" customFormat="1">
      <c r="A2099" s="49"/>
      <c r="B2099" s="50"/>
      <c r="C2099" s="51"/>
      <c r="D2099" s="49"/>
      <c r="E2099" s="52"/>
      <c r="F2099" s="52"/>
      <c r="G2099" s="52"/>
      <c r="H2099" s="52"/>
      <c r="I2099" s="52"/>
    </row>
    <row r="2100" spans="1:9" s="53" customFormat="1">
      <c r="A2100" s="49"/>
      <c r="B2100" s="50"/>
      <c r="C2100" s="51"/>
      <c r="D2100" s="49"/>
      <c r="E2100" s="52"/>
      <c r="F2100" s="52"/>
      <c r="G2100" s="52"/>
      <c r="H2100" s="52"/>
      <c r="I2100" s="52"/>
    </row>
    <row r="2101" spans="1:9" s="53" customFormat="1">
      <c r="A2101" s="49"/>
      <c r="B2101" s="50"/>
      <c r="C2101" s="51"/>
      <c r="D2101" s="49"/>
      <c r="E2101" s="52"/>
      <c r="F2101" s="52"/>
      <c r="G2101" s="52"/>
      <c r="H2101" s="52"/>
      <c r="I2101" s="52"/>
    </row>
    <row r="2102" spans="1:9" s="53" customFormat="1">
      <c r="A2102" s="49"/>
      <c r="B2102" s="50"/>
      <c r="C2102" s="51"/>
      <c r="D2102" s="49"/>
      <c r="E2102" s="52"/>
      <c r="F2102" s="52"/>
      <c r="G2102" s="52"/>
      <c r="H2102" s="52"/>
      <c r="I2102" s="52"/>
    </row>
    <row r="2103" spans="1:9" s="53" customFormat="1">
      <c r="A2103" s="49"/>
      <c r="B2103" s="50"/>
      <c r="C2103" s="51"/>
      <c r="D2103" s="49"/>
      <c r="E2103" s="52"/>
      <c r="F2103" s="52"/>
      <c r="G2103" s="52"/>
      <c r="H2103" s="52"/>
      <c r="I2103" s="52"/>
    </row>
    <row r="2104" spans="1:9" s="53" customFormat="1">
      <c r="A2104" s="49"/>
      <c r="B2104" s="50"/>
      <c r="C2104" s="51"/>
      <c r="D2104" s="49"/>
      <c r="E2104" s="52"/>
      <c r="F2104" s="52"/>
      <c r="G2104" s="52"/>
      <c r="H2104" s="52"/>
      <c r="I2104" s="52"/>
    </row>
    <row r="2105" spans="1:9" s="53" customFormat="1">
      <c r="A2105" s="49"/>
      <c r="B2105" s="50"/>
      <c r="C2105" s="51"/>
      <c r="D2105" s="49"/>
      <c r="E2105" s="52"/>
      <c r="F2105" s="52"/>
      <c r="G2105" s="52"/>
      <c r="H2105" s="52"/>
      <c r="I2105" s="52"/>
    </row>
    <row r="2106" spans="1:9" s="53" customFormat="1">
      <c r="A2106" s="49"/>
      <c r="B2106" s="50"/>
      <c r="C2106" s="51"/>
      <c r="D2106" s="49"/>
      <c r="E2106" s="52"/>
      <c r="F2106" s="52"/>
      <c r="G2106" s="52"/>
      <c r="H2106" s="52"/>
      <c r="I2106" s="52"/>
    </row>
    <row r="2107" spans="1:9" s="53" customFormat="1">
      <c r="A2107" s="49"/>
      <c r="B2107" s="50"/>
      <c r="C2107" s="51"/>
      <c r="D2107" s="49"/>
      <c r="E2107" s="52"/>
      <c r="F2107" s="52"/>
      <c r="G2107" s="52"/>
      <c r="H2107" s="52"/>
      <c r="I2107" s="52"/>
    </row>
    <row r="2108" spans="1:9" s="53" customFormat="1">
      <c r="A2108" s="49"/>
      <c r="B2108" s="50"/>
      <c r="C2108" s="51"/>
      <c r="D2108" s="49"/>
      <c r="E2108" s="52"/>
      <c r="F2108" s="52"/>
      <c r="G2108" s="52"/>
      <c r="H2108" s="52"/>
      <c r="I2108" s="52"/>
    </row>
    <row r="2109" spans="1:9" s="53" customFormat="1">
      <c r="A2109" s="49"/>
      <c r="B2109" s="50"/>
      <c r="C2109" s="51"/>
      <c r="D2109" s="49"/>
      <c r="E2109" s="52"/>
      <c r="F2109" s="52"/>
      <c r="G2109" s="52"/>
      <c r="H2109" s="52"/>
      <c r="I2109" s="52"/>
    </row>
    <row r="2110" spans="1:9" s="53" customFormat="1">
      <c r="A2110" s="49"/>
      <c r="B2110" s="50"/>
      <c r="C2110" s="51"/>
      <c r="D2110" s="49"/>
      <c r="E2110" s="52"/>
      <c r="F2110" s="52"/>
      <c r="G2110" s="52"/>
      <c r="H2110" s="52"/>
      <c r="I2110" s="52"/>
    </row>
    <row r="2111" spans="1:9" s="53" customFormat="1">
      <c r="A2111" s="49"/>
      <c r="B2111" s="50"/>
      <c r="C2111" s="51"/>
      <c r="D2111" s="49"/>
      <c r="E2111" s="52"/>
      <c r="F2111" s="52"/>
      <c r="G2111" s="52"/>
      <c r="H2111" s="52"/>
      <c r="I2111" s="52"/>
    </row>
    <row r="2112" spans="1:9" s="53" customFormat="1">
      <c r="A2112" s="49"/>
      <c r="B2112" s="50"/>
      <c r="C2112" s="51"/>
      <c r="D2112" s="49"/>
      <c r="E2112" s="52"/>
      <c r="F2112" s="52"/>
      <c r="G2112" s="52"/>
      <c r="H2112" s="52"/>
      <c r="I2112" s="52"/>
    </row>
    <row r="2113" spans="1:9" s="53" customFormat="1">
      <c r="A2113" s="49"/>
      <c r="B2113" s="50"/>
      <c r="C2113" s="51"/>
      <c r="D2113" s="49"/>
      <c r="E2113" s="52"/>
      <c r="F2113" s="52"/>
      <c r="G2113" s="52"/>
      <c r="H2113" s="52"/>
      <c r="I2113" s="52"/>
    </row>
    <row r="2114" spans="1:9" s="53" customFormat="1">
      <c r="A2114" s="49"/>
      <c r="B2114" s="50"/>
      <c r="C2114" s="51"/>
      <c r="D2114" s="49"/>
      <c r="E2114" s="52"/>
      <c r="F2114" s="52"/>
      <c r="G2114" s="52"/>
      <c r="H2114" s="52"/>
      <c r="I2114" s="52"/>
    </row>
    <row r="2115" spans="1:9" s="53" customFormat="1">
      <c r="A2115" s="49"/>
      <c r="B2115" s="50"/>
      <c r="C2115" s="51"/>
      <c r="D2115" s="49"/>
      <c r="E2115" s="52"/>
      <c r="F2115" s="52"/>
      <c r="G2115" s="52"/>
      <c r="H2115" s="52"/>
      <c r="I2115" s="52"/>
    </row>
    <row r="2116" spans="1:9" s="53" customFormat="1">
      <c r="A2116" s="49"/>
      <c r="B2116" s="50"/>
      <c r="C2116" s="51"/>
      <c r="D2116" s="49"/>
      <c r="E2116" s="52"/>
      <c r="F2116" s="52"/>
      <c r="G2116" s="52"/>
      <c r="H2116" s="52"/>
      <c r="I2116" s="52"/>
    </row>
    <row r="2117" spans="1:9" s="53" customFormat="1">
      <c r="A2117" s="49"/>
      <c r="B2117" s="50"/>
      <c r="C2117" s="51"/>
      <c r="D2117" s="49"/>
      <c r="E2117" s="52"/>
      <c r="F2117" s="52"/>
      <c r="G2117" s="52"/>
      <c r="H2117" s="52"/>
      <c r="I2117" s="52"/>
    </row>
    <row r="2118" spans="1:9" s="53" customFormat="1">
      <c r="A2118" s="49"/>
      <c r="B2118" s="50"/>
      <c r="C2118" s="51"/>
      <c r="D2118" s="49"/>
      <c r="E2118" s="52"/>
      <c r="F2118" s="52"/>
      <c r="G2118" s="52"/>
      <c r="H2118" s="52"/>
      <c r="I2118" s="52"/>
    </row>
    <row r="2119" spans="1:9" s="53" customFormat="1">
      <c r="A2119" s="49"/>
      <c r="B2119" s="50"/>
      <c r="C2119" s="51"/>
      <c r="D2119" s="49"/>
      <c r="E2119" s="52"/>
      <c r="F2119" s="52"/>
      <c r="G2119" s="52"/>
      <c r="H2119" s="52"/>
      <c r="I2119" s="52"/>
    </row>
    <row r="2120" spans="1:9" s="53" customFormat="1">
      <c r="A2120" s="49"/>
      <c r="B2120" s="50"/>
      <c r="C2120" s="51"/>
      <c r="D2120" s="49"/>
      <c r="E2120" s="52"/>
      <c r="F2120" s="52"/>
      <c r="G2120" s="52"/>
      <c r="H2120" s="52"/>
      <c r="I2120" s="52"/>
    </row>
    <row r="2121" spans="1:9" s="53" customFormat="1">
      <c r="A2121" s="49"/>
      <c r="B2121" s="50"/>
      <c r="C2121" s="51"/>
      <c r="D2121" s="49"/>
      <c r="E2121" s="52"/>
      <c r="F2121" s="52"/>
      <c r="G2121" s="52"/>
      <c r="H2121" s="52"/>
      <c r="I2121" s="52"/>
    </row>
    <row r="2122" spans="1:9" s="53" customFormat="1">
      <c r="A2122" s="49"/>
      <c r="B2122" s="50"/>
      <c r="C2122" s="51"/>
      <c r="D2122" s="49"/>
      <c r="E2122" s="52"/>
      <c r="F2122" s="52"/>
      <c r="G2122" s="52"/>
      <c r="H2122" s="52"/>
      <c r="I2122" s="52"/>
    </row>
    <row r="2123" spans="1:9" s="53" customFormat="1">
      <c r="A2123" s="49"/>
      <c r="B2123" s="50"/>
      <c r="C2123" s="51"/>
      <c r="D2123" s="49"/>
      <c r="E2123" s="52"/>
      <c r="F2123" s="52"/>
      <c r="G2123" s="52"/>
      <c r="H2123" s="52"/>
      <c r="I2123" s="52"/>
    </row>
    <row r="2124" spans="1:9" s="53" customFormat="1">
      <c r="A2124" s="49"/>
      <c r="B2124" s="50"/>
      <c r="C2124" s="51"/>
      <c r="D2124" s="49"/>
      <c r="E2124" s="52"/>
      <c r="F2124" s="52"/>
      <c r="G2124" s="52"/>
      <c r="H2124" s="52"/>
      <c r="I2124" s="52"/>
    </row>
    <row r="2125" spans="1:9" s="53" customFormat="1">
      <c r="A2125" s="49"/>
      <c r="B2125" s="50"/>
      <c r="C2125" s="51"/>
      <c r="D2125" s="49"/>
      <c r="E2125" s="52"/>
      <c r="F2125" s="52"/>
      <c r="G2125" s="52"/>
      <c r="H2125" s="52"/>
      <c r="I2125" s="52"/>
    </row>
    <row r="2126" spans="1:9" s="53" customFormat="1">
      <c r="A2126" s="49"/>
      <c r="B2126" s="50"/>
      <c r="C2126" s="51"/>
      <c r="D2126" s="49"/>
      <c r="E2126" s="52"/>
      <c r="F2126" s="52"/>
      <c r="G2126" s="52"/>
      <c r="H2126" s="52"/>
      <c r="I2126" s="52"/>
    </row>
    <row r="2127" spans="1:9" s="53" customFormat="1">
      <c r="A2127" s="49"/>
      <c r="B2127" s="50"/>
      <c r="C2127" s="51"/>
      <c r="D2127" s="49"/>
      <c r="E2127" s="52"/>
      <c r="F2127" s="52"/>
      <c r="G2127" s="52"/>
      <c r="H2127" s="52"/>
      <c r="I2127" s="52"/>
    </row>
    <row r="2128" spans="1:9" s="53" customFormat="1">
      <c r="A2128" s="49"/>
      <c r="B2128" s="50"/>
      <c r="C2128" s="51"/>
      <c r="D2128" s="49"/>
      <c r="E2128" s="52"/>
      <c r="F2128" s="52"/>
      <c r="G2128" s="52"/>
      <c r="H2128" s="52"/>
      <c r="I2128" s="52"/>
    </row>
    <row r="2129" spans="1:9" s="53" customFormat="1">
      <c r="A2129" s="49"/>
      <c r="B2129" s="50"/>
      <c r="C2129" s="51"/>
      <c r="D2129" s="49"/>
      <c r="E2129" s="52"/>
      <c r="F2129" s="52"/>
      <c r="G2129" s="52"/>
      <c r="H2129" s="52"/>
      <c r="I2129" s="52"/>
    </row>
    <row r="2130" spans="1:9" s="53" customFormat="1">
      <c r="A2130" s="49"/>
      <c r="B2130" s="50"/>
      <c r="C2130" s="51"/>
      <c r="D2130" s="49"/>
      <c r="E2130" s="52"/>
      <c r="F2130" s="52"/>
      <c r="G2130" s="52"/>
      <c r="H2130" s="52"/>
      <c r="I2130" s="52"/>
    </row>
    <row r="2131" spans="1:9" s="53" customFormat="1">
      <c r="A2131" s="49"/>
      <c r="B2131" s="50"/>
      <c r="C2131" s="51"/>
      <c r="D2131" s="49"/>
      <c r="E2131" s="52"/>
      <c r="F2131" s="52"/>
      <c r="G2131" s="52"/>
      <c r="H2131" s="52"/>
      <c r="I2131" s="52"/>
    </row>
    <row r="2132" spans="1:9" s="53" customFormat="1">
      <c r="A2132" s="49"/>
      <c r="B2132" s="50"/>
      <c r="C2132" s="51"/>
      <c r="D2132" s="49"/>
      <c r="E2132" s="52"/>
      <c r="F2132" s="52"/>
      <c r="G2132" s="52"/>
      <c r="H2132" s="52"/>
      <c r="I2132" s="52"/>
    </row>
    <row r="2133" spans="1:9" s="53" customFormat="1">
      <c r="A2133" s="49"/>
      <c r="B2133" s="50"/>
      <c r="C2133" s="51"/>
      <c r="D2133" s="49"/>
      <c r="E2133" s="52"/>
      <c r="F2133" s="52"/>
      <c r="G2133" s="52"/>
      <c r="H2133" s="52"/>
      <c r="I2133" s="52"/>
    </row>
    <row r="2134" spans="1:9" s="53" customFormat="1">
      <c r="A2134" s="49"/>
      <c r="B2134" s="50"/>
      <c r="C2134" s="51"/>
      <c r="D2134" s="49"/>
      <c r="E2134" s="52"/>
      <c r="F2134" s="52"/>
      <c r="G2134" s="52"/>
      <c r="H2134" s="52"/>
      <c r="I2134" s="52"/>
    </row>
    <row r="2135" spans="1:9" s="53" customFormat="1">
      <c r="A2135" s="49"/>
      <c r="B2135" s="50"/>
      <c r="C2135" s="51"/>
      <c r="D2135" s="49"/>
      <c r="E2135" s="52"/>
      <c r="F2135" s="52"/>
      <c r="G2135" s="52"/>
      <c r="H2135" s="52"/>
      <c r="I2135" s="52"/>
    </row>
    <row r="2136" spans="1:9" s="53" customFormat="1">
      <c r="A2136" s="49"/>
      <c r="B2136" s="50"/>
      <c r="C2136" s="51"/>
      <c r="D2136" s="49"/>
      <c r="E2136" s="52"/>
      <c r="F2136" s="52"/>
      <c r="G2136" s="52"/>
      <c r="H2136" s="52"/>
      <c r="I2136" s="52"/>
    </row>
    <row r="2137" spans="1:9" s="53" customFormat="1">
      <c r="A2137" s="49"/>
      <c r="B2137" s="50"/>
      <c r="C2137" s="51"/>
      <c r="D2137" s="49"/>
      <c r="E2137" s="52"/>
      <c r="F2137" s="52"/>
      <c r="G2137" s="52"/>
      <c r="H2137" s="52"/>
      <c r="I2137" s="52"/>
    </row>
    <row r="2138" spans="1:9" s="53" customFormat="1">
      <c r="A2138" s="49"/>
      <c r="B2138" s="50"/>
      <c r="C2138" s="51"/>
      <c r="D2138" s="49"/>
      <c r="E2138" s="52"/>
      <c r="F2138" s="52"/>
      <c r="G2138" s="52"/>
      <c r="H2138" s="52"/>
      <c r="I2138" s="52"/>
    </row>
    <row r="2139" spans="1:9" s="53" customFormat="1">
      <c r="A2139" s="49"/>
      <c r="B2139" s="50"/>
      <c r="C2139" s="51"/>
      <c r="D2139" s="49"/>
      <c r="E2139" s="52"/>
      <c r="F2139" s="52"/>
      <c r="G2139" s="52"/>
      <c r="H2139" s="52"/>
      <c r="I2139" s="52"/>
    </row>
    <row r="2140" spans="1:9" s="53" customFormat="1">
      <c r="A2140" s="49"/>
      <c r="B2140" s="50"/>
      <c r="C2140" s="51"/>
      <c r="D2140" s="49"/>
      <c r="E2140" s="52"/>
      <c r="F2140" s="52"/>
      <c r="G2140" s="52"/>
      <c r="H2140" s="52"/>
      <c r="I2140" s="52"/>
    </row>
    <row r="2141" spans="1:9" s="53" customFormat="1">
      <c r="A2141" s="49"/>
      <c r="B2141" s="50"/>
      <c r="C2141" s="51"/>
      <c r="D2141" s="49"/>
      <c r="E2141" s="52"/>
      <c r="F2141" s="52"/>
      <c r="G2141" s="52"/>
      <c r="H2141" s="52"/>
      <c r="I2141" s="52"/>
    </row>
    <row r="2142" spans="1:9" s="53" customFormat="1">
      <c r="A2142" s="49"/>
      <c r="B2142" s="50"/>
      <c r="C2142" s="51"/>
      <c r="D2142" s="49"/>
      <c r="E2142" s="52"/>
      <c r="F2142" s="52"/>
      <c r="G2142" s="52"/>
      <c r="H2142" s="52"/>
      <c r="I2142" s="52"/>
    </row>
    <row r="2143" spans="1:9" s="53" customFormat="1">
      <c r="A2143" s="49"/>
      <c r="B2143" s="50"/>
      <c r="C2143" s="51"/>
      <c r="D2143" s="49"/>
      <c r="E2143" s="52"/>
      <c r="F2143" s="52"/>
      <c r="G2143" s="52"/>
      <c r="H2143" s="52"/>
      <c r="I2143" s="52"/>
    </row>
    <row r="2144" spans="1:9" s="53" customFormat="1">
      <c r="A2144" s="49"/>
      <c r="B2144" s="50"/>
      <c r="C2144" s="51"/>
      <c r="D2144" s="49"/>
      <c r="E2144" s="52"/>
      <c r="F2144" s="52"/>
      <c r="G2144" s="52"/>
      <c r="H2144" s="52"/>
      <c r="I2144" s="52"/>
    </row>
    <row r="2145" spans="1:9" s="53" customFormat="1">
      <c r="A2145" s="49"/>
      <c r="B2145" s="50"/>
      <c r="C2145" s="51"/>
      <c r="D2145" s="49"/>
      <c r="E2145" s="52"/>
      <c r="F2145" s="52"/>
      <c r="G2145" s="52"/>
      <c r="H2145" s="52"/>
      <c r="I2145" s="52"/>
    </row>
    <row r="2146" spans="1:9" s="53" customFormat="1">
      <c r="A2146" s="49"/>
      <c r="B2146" s="50"/>
      <c r="C2146" s="51"/>
      <c r="D2146" s="49"/>
      <c r="E2146" s="52"/>
      <c r="F2146" s="52"/>
      <c r="G2146" s="52"/>
      <c r="H2146" s="52"/>
      <c r="I2146" s="52"/>
    </row>
    <row r="2147" spans="1:9" s="53" customFormat="1">
      <c r="A2147" s="49"/>
      <c r="B2147" s="50"/>
      <c r="C2147" s="51"/>
      <c r="D2147" s="49"/>
      <c r="E2147" s="52"/>
      <c r="F2147" s="52"/>
      <c r="G2147" s="52"/>
      <c r="H2147" s="52"/>
      <c r="I2147" s="52"/>
    </row>
    <row r="2148" spans="1:9" s="53" customFormat="1">
      <c r="A2148" s="49"/>
      <c r="B2148" s="50"/>
      <c r="C2148" s="51"/>
      <c r="D2148" s="49"/>
      <c r="E2148" s="52"/>
      <c r="F2148" s="52"/>
      <c r="G2148" s="52"/>
      <c r="H2148" s="52"/>
      <c r="I2148" s="52"/>
    </row>
    <row r="2149" spans="1:9" s="53" customFormat="1">
      <c r="A2149" s="49"/>
      <c r="B2149" s="50"/>
      <c r="C2149" s="51"/>
      <c r="D2149" s="49"/>
      <c r="E2149" s="52"/>
      <c r="F2149" s="52"/>
      <c r="G2149" s="52"/>
      <c r="H2149" s="52"/>
      <c r="I2149" s="52"/>
    </row>
    <row r="2150" spans="1:9" s="53" customFormat="1">
      <c r="A2150" s="49"/>
      <c r="B2150" s="50"/>
      <c r="C2150" s="51"/>
      <c r="D2150" s="49"/>
      <c r="E2150" s="52"/>
      <c r="F2150" s="52"/>
      <c r="G2150" s="52"/>
      <c r="H2150" s="52"/>
      <c r="I2150" s="52"/>
    </row>
    <row r="2151" spans="1:9" s="53" customFormat="1">
      <c r="A2151" s="49"/>
      <c r="B2151" s="50"/>
      <c r="C2151" s="51"/>
      <c r="D2151" s="49"/>
      <c r="E2151" s="52"/>
      <c r="F2151" s="52"/>
      <c r="G2151" s="52"/>
      <c r="H2151" s="52"/>
      <c r="I2151" s="52"/>
    </row>
    <row r="2152" spans="1:9" s="53" customFormat="1">
      <c r="A2152" s="49"/>
      <c r="B2152" s="50"/>
      <c r="C2152" s="51"/>
      <c r="D2152" s="49"/>
      <c r="E2152" s="52"/>
      <c r="F2152" s="52"/>
      <c r="G2152" s="52"/>
      <c r="H2152" s="52"/>
      <c r="I2152" s="52"/>
    </row>
    <row r="2153" spans="1:9" s="53" customFormat="1">
      <c r="A2153" s="49"/>
      <c r="B2153" s="50"/>
      <c r="C2153" s="51"/>
      <c r="D2153" s="49"/>
      <c r="E2153" s="52"/>
      <c r="F2153" s="52"/>
      <c r="G2153" s="52"/>
      <c r="H2153" s="52"/>
      <c r="I2153" s="52"/>
    </row>
    <row r="2154" spans="1:9" s="53" customFormat="1">
      <c r="A2154" s="49"/>
      <c r="B2154" s="50"/>
      <c r="C2154" s="51"/>
      <c r="D2154" s="49"/>
      <c r="E2154" s="52"/>
      <c r="F2154" s="52"/>
      <c r="G2154" s="52"/>
      <c r="H2154" s="52"/>
      <c r="I2154" s="52"/>
    </row>
    <row r="2155" spans="1:9" s="53" customFormat="1">
      <c r="A2155" s="49"/>
      <c r="B2155" s="50"/>
      <c r="C2155" s="51"/>
      <c r="D2155" s="49"/>
      <c r="E2155" s="52"/>
      <c r="F2155" s="52"/>
      <c r="G2155" s="52"/>
      <c r="H2155" s="52"/>
      <c r="I2155" s="52"/>
    </row>
    <row r="2156" spans="1:9" s="53" customFormat="1">
      <c r="A2156" s="49"/>
      <c r="B2156" s="50"/>
      <c r="C2156" s="51"/>
      <c r="D2156" s="49"/>
      <c r="E2156" s="52"/>
      <c r="F2156" s="52"/>
      <c r="G2156" s="52"/>
      <c r="H2156" s="52"/>
      <c r="I2156" s="52"/>
    </row>
    <row r="2157" spans="1:9" s="53" customFormat="1">
      <c r="A2157" s="49"/>
      <c r="B2157" s="50"/>
      <c r="C2157" s="51"/>
      <c r="D2157" s="49"/>
      <c r="E2157" s="52"/>
      <c r="F2157" s="52"/>
      <c r="G2157" s="52"/>
      <c r="H2157" s="52"/>
      <c r="I2157" s="52"/>
    </row>
    <row r="2158" spans="1:9" s="53" customFormat="1">
      <c r="A2158" s="49"/>
      <c r="B2158" s="50"/>
      <c r="C2158" s="51"/>
      <c r="D2158" s="49"/>
      <c r="E2158" s="52"/>
      <c r="F2158" s="52"/>
      <c r="G2158" s="52"/>
      <c r="H2158" s="52"/>
      <c r="I2158" s="52"/>
    </row>
    <row r="2159" spans="1:9" s="53" customFormat="1">
      <c r="A2159" s="49"/>
      <c r="B2159" s="50"/>
      <c r="C2159" s="51"/>
      <c r="D2159" s="49"/>
      <c r="E2159" s="52"/>
      <c r="F2159" s="52"/>
      <c r="G2159" s="52"/>
      <c r="H2159" s="52"/>
      <c r="I2159" s="52"/>
    </row>
    <row r="2160" spans="1:9" s="53" customFormat="1">
      <c r="A2160" s="49"/>
      <c r="B2160" s="50"/>
      <c r="C2160" s="51"/>
      <c r="D2160" s="49"/>
      <c r="E2160" s="52"/>
      <c r="F2160" s="52"/>
      <c r="G2160" s="52"/>
      <c r="H2160" s="52"/>
      <c r="I2160" s="52"/>
    </row>
    <row r="2161" spans="1:9" s="53" customFormat="1">
      <c r="A2161" s="49"/>
      <c r="B2161" s="50"/>
      <c r="C2161" s="51"/>
      <c r="D2161" s="49"/>
      <c r="E2161" s="52"/>
      <c r="F2161" s="52"/>
      <c r="G2161" s="52"/>
      <c r="H2161" s="52"/>
      <c r="I2161" s="52"/>
    </row>
    <row r="2162" spans="1:9" s="53" customFormat="1">
      <c r="A2162" s="49"/>
      <c r="B2162" s="50"/>
      <c r="C2162" s="51"/>
      <c r="D2162" s="49"/>
      <c r="E2162" s="52"/>
      <c r="F2162" s="52"/>
      <c r="G2162" s="52"/>
      <c r="H2162" s="52"/>
      <c r="I2162" s="52"/>
    </row>
    <row r="2163" spans="1:9" s="53" customFormat="1">
      <c r="A2163" s="49"/>
      <c r="B2163" s="50"/>
      <c r="C2163" s="51"/>
      <c r="D2163" s="49"/>
      <c r="E2163" s="52"/>
      <c r="F2163" s="52"/>
      <c r="G2163" s="52"/>
      <c r="H2163" s="52"/>
      <c r="I2163" s="52"/>
    </row>
    <row r="2164" spans="1:9" s="53" customFormat="1">
      <c r="A2164" s="49"/>
      <c r="B2164" s="50"/>
      <c r="C2164" s="51"/>
      <c r="D2164" s="49"/>
      <c r="E2164" s="52"/>
      <c r="F2164" s="52"/>
      <c r="G2164" s="52"/>
      <c r="H2164" s="52"/>
      <c r="I2164" s="52"/>
    </row>
    <row r="2165" spans="1:9" s="53" customFormat="1">
      <c r="A2165" s="49"/>
      <c r="B2165" s="50"/>
      <c r="C2165" s="51"/>
      <c r="D2165" s="49"/>
      <c r="E2165" s="52"/>
      <c r="F2165" s="52"/>
      <c r="G2165" s="52"/>
      <c r="H2165" s="52"/>
      <c r="I2165" s="52"/>
    </row>
    <row r="2166" spans="1:9" s="53" customFormat="1">
      <c r="A2166" s="49"/>
      <c r="B2166" s="50"/>
      <c r="C2166" s="51"/>
      <c r="D2166" s="49"/>
      <c r="E2166" s="52"/>
      <c r="F2166" s="52"/>
      <c r="G2166" s="52"/>
      <c r="H2166" s="52"/>
      <c r="I2166" s="52"/>
    </row>
    <row r="2167" spans="1:9" s="53" customFormat="1">
      <c r="A2167" s="49"/>
      <c r="B2167" s="50"/>
      <c r="C2167" s="51"/>
      <c r="D2167" s="49"/>
      <c r="E2167" s="52"/>
      <c r="F2167" s="52"/>
      <c r="G2167" s="52"/>
      <c r="H2167" s="52"/>
      <c r="I2167" s="52"/>
    </row>
    <row r="2168" spans="1:9" s="53" customFormat="1">
      <c r="A2168" s="49"/>
      <c r="B2168" s="50"/>
      <c r="C2168" s="51"/>
      <c r="D2168" s="49"/>
      <c r="E2168" s="52"/>
      <c r="F2168" s="52"/>
      <c r="G2168" s="52"/>
      <c r="H2168" s="52"/>
      <c r="I2168" s="52"/>
    </row>
    <row r="2169" spans="1:9" s="53" customFormat="1">
      <c r="A2169" s="49"/>
      <c r="B2169" s="50"/>
      <c r="C2169" s="51"/>
      <c r="D2169" s="49"/>
      <c r="E2169" s="52"/>
      <c r="F2169" s="52"/>
      <c r="G2169" s="52"/>
      <c r="H2169" s="52"/>
      <c r="I2169" s="52"/>
    </row>
    <row r="2170" spans="1:9" s="53" customFormat="1">
      <c r="A2170" s="49"/>
      <c r="B2170" s="50"/>
      <c r="C2170" s="51"/>
      <c r="D2170" s="49"/>
      <c r="E2170" s="52"/>
      <c r="F2170" s="52"/>
      <c r="G2170" s="52"/>
      <c r="H2170" s="52"/>
      <c r="I2170" s="52"/>
    </row>
    <row r="2171" spans="1:9" s="53" customFormat="1">
      <c r="A2171" s="49"/>
      <c r="B2171" s="50"/>
      <c r="C2171" s="51"/>
      <c r="D2171" s="49"/>
      <c r="E2171" s="52"/>
      <c r="F2171" s="52"/>
      <c r="G2171" s="52"/>
      <c r="H2171" s="52"/>
      <c r="I2171" s="52"/>
    </row>
    <row r="2172" spans="1:9" s="53" customFormat="1">
      <c r="A2172" s="49"/>
      <c r="B2172" s="50"/>
      <c r="C2172" s="51"/>
      <c r="D2172" s="49"/>
      <c r="E2172" s="52"/>
      <c r="F2172" s="52"/>
      <c r="G2172" s="52"/>
      <c r="H2172" s="52"/>
      <c r="I2172" s="52"/>
    </row>
    <row r="2173" spans="1:9" s="53" customFormat="1">
      <c r="A2173" s="49"/>
      <c r="B2173" s="50"/>
      <c r="C2173" s="51"/>
      <c r="D2173" s="49"/>
      <c r="E2173" s="52"/>
      <c r="F2173" s="52"/>
      <c r="G2173" s="52"/>
      <c r="H2173" s="52"/>
      <c r="I2173" s="52"/>
    </row>
    <row r="2174" spans="1:9" s="53" customFormat="1">
      <c r="A2174" s="49"/>
      <c r="B2174" s="50"/>
      <c r="C2174" s="51"/>
      <c r="D2174" s="49"/>
      <c r="E2174" s="52"/>
      <c r="F2174" s="52"/>
      <c r="G2174" s="52"/>
      <c r="H2174" s="52"/>
      <c r="I2174" s="52"/>
    </row>
    <row r="2175" spans="1:9" s="53" customFormat="1">
      <c r="A2175" s="49"/>
      <c r="B2175" s="50"/>
      <c r="C2175" s="51"/>
      <c r="D2175" s="49"/>
      <c r="E2175" s="52"/>
      <c r="F2175" s="52"/>
      <c r="G2175" s="52"/>
      <c r="H2175" s="52"/>
      <c r="I2175" s="52"/>
    </row>
    <row r="2176" spans="1:9" s="53" customFormat="1">
      <c r="A2176" s="49"/>
      <c r="B2176" s="50"/>
      <c r="C2176" s="51"/>
      <c r="D2176" s="49"/>
      <c r="E2176" s="52"/>
      <c r="F2176" s="52"/>
      <c r="G2176" s="52"/>
      <c r="H2176" s="52"/>
      <c r="I2176" s="52"/>
    </row>
    <row r="2177" spans="1:9" s="53" customFormat="1">
      <c r="A2177" s="49"/>
      <c r="B2177" s="50"/>
      <c r="C2177" s="51"/>
      <c r="D2177" s="49"/>
      <c r="E2177" s="52"/>
      <c r="F2177" s="52"/>
      <c r="G2177" s="52"/>
      <c r="H2177" s="52"/>
      <c r="I2177" s="52"/>
    </row>
    <row r="2178" spans="1:9" s="53" customFormat="1">
      <c r="A2178" s="49"/>
      <c r="B2178" s="50"/>
      <c r="C2178" s="51"/>
      <c r="D2178" s="49"/>
      <c r="E2178" s="52"/>
      <c r="F2178" s="52"/>
      <c r="G2178" s="52"/>
      <c r="H2178" s="52"/>
      <c r="I2178" s="52"/>
    </row>
    <row r="2179" spans="1:9" s="53" customFormat="1">
      <c r="A2179" s="49"/>
      <c r="B2179" s="50"/>
      <c r="C2179" s="51"/>
      <c r="D2179" s="49"/>
      <c r="E2179" s="52"/>
      <c r="F2179" s="52"/>
      <c r="G2179" s="52"/>
      <c r="H2179" s="52"/>
      <c r="I2179" s="52"/>
    </row>
    <row r="2180" spans="1:9" s="53" customFormat="1">
      <c r="A2180" s="49"/>
      <c r="B2180" s="50"/>
      <c r="C2180" s="51"/>
      <c r="D2180" s="49"/>
      <c r="E2180" s="52"/>
      <c r="F2180" s="52"/>
      <c r="G2180" s="52"/>
      <c r="H2180" s="52"/>
      <c r="I2180" s="52"/>
    </row>
    <row r="2181" spans="1:9" s="53" customFormat="1">
      <c r="A2181" s="49"/>
      <c r="B2181" s="50"/>
      <c r="C2181" s="51"/>
      <c r="D2181" s="49"/>
      <c r="E2181" s="52"/>
      <c r="F2181" s="52"/>
      <c r="G2181" s="52"/>
      <c r="H2181" s="52"/>
      <c r="I2181" s="52"/>
    </row>
    <row r="2182" spans="1:9" s="53" customFormat="1">
      <c r="A2182" s="49"/>
      <c r="B2182" s="50"/>
      <c r="C2182" s="51"/>
      <c r="D2182" s="49"/>
      <c r="E2182" s="52"/>
      <c r="F2182" s="52"/>
      <c r="G2182" s="52"/>
      <c r="H2182" s="52"/>
      <c r="I2182" s="52"/>
    </row>
    <row r="2183" spans="1:9" s="53" customFormat="1">
      <c r="A2183" s="49"/>
      <c r="B2183" s="50"/>
      <c r="C2183" s="51"/>
      <c r="D2183" s="49"/>
      <c r="E2183" s="52"/>
      <c r="F2183" s="52"/>
      <c r="G2183" s="52"/>
      <c r="H2183" s="52"/>
      <c r="I2183" s="52"/>
    </row>
    <row r="2184" spans="1:9" s="53" customFormat="1">
      <c r="A2184" s="49"/>
      <c r="B2184" s="50"/>
      <c r="C2184" s="51"/>
      <c r="D2184" s="49"/>
      <c r="E2184" s="52"/>
      <c r="F2184" s="52"/>
      <c r="G2184" s="52"/>
      <c r="H2184" s="52"/>
      <c r="I2184" s="52"/>
    </row>
    <row r="2185" spans="1:9" s="53" customFormat="1">
      <c r="A2185" s="49"/>
      <c r="B2185" s="50"/>
      <c r="C2185" s="51"/>
      <c r="D2185" s="49"/>
      <c r="E2185" s="52"/>
      <c r="F2185" s="52"/>
      <c r="G2185" s="52"/>
      <c r="H2185" s="52"/>
      <c r="I2185" s="52"/>
    </row>
    <row r="2186" spans="1:9" s="53" customFormat="1">
      <c r="A2186" s="49"/>
      <c r="B2186" s="50"/>
      <c r="C2186" s="51"/>
      <c r="D2186" s="49"/>
      <c r="E2186" s="52"/>
      <c r="F2186" s="52"/>
      <c r="G2186" s="52"/>
      <c r="H2186" s="52"/>
      <c r="I2186" s="52"/>
    </row>
    <row r="2187" spans="1:9" s="53" customFormat="1">
      <c r="A2187" s="49"/>
      <c r="B2187" s="50"/>
      <c r="C2187" s="51"/>
      <c r="D2187" s="49"/>
      <c r="E2187" s="52"/>
      <c r="F2187" s="52"/>
      <c r="G2187" s="52"/>
      <c r="H2187" s="52"/>
      <c r="I2187" s="52"/>
    </row>
    <row r="2188" spans="1:9" s="53" customFormat="1">
      <c r="A2188" s="49"/>
      <c r="B2188" s="50"/>
      <c r="C2188" s="51"/>
      <c r="D2188" s="49"/>
      <c r="E2188" s="52"/>
      <c r="F2188" s="52"/>
      <c r="G2188" s="52"/>
      <c r="H2188" s="52"/>
      <c r="I2188" s="52"/>
    </row>
    <row r="2189" spans="1:9" s="53" customFormat="1">
      <c r="A2189" s="49"/>
      <c r="B2189" s="50"/>
      <c r="C2189" s="51"/>
      <c r="D2189" s="49"/>
      <c r="E2189" s="52"/>
      <c r="F2189" s="52"/>
      <c r="G2189" s="52"/>
      <c r="H2189" s="52"/>
      <c r="I2189" s="52"/>
    </row>
    <row r="2190" spans="1:9" s="53" customFormat="1">
      <c r="A2190" s="49"/>
      <c r="B2190" s="50"/>
      <c r="C2190" s="51"/>
      <c r="D2190" s="49"/>
      <c r="E2190" s="52"/>
      <c r="F2190" s="52"/>
      <c r="G2190" s="52"/>
      <c r="H2190" s="52"/>
      <c r="I2190" s="52"/>
    </row>
    <row r="2191" spans="1:9" s="53" customFormat="1">
      <c r="A2191" s="49"/>
      <c r="B2191" s="50"/>
      <c r="C2191" s="51"/>
      <c r="D2191" s="49"/>
      <c r="E2191" s="52"/>
      <c r="F2191" s="52"/>
      <c r="G2191" s="52"/>
      <c r="H2191" s="52"/>
      <c r="I2191" s="52"/>
    </row>
    <row r="2192" spans="1:9" s="53" customFormat="1">
      <c r="A2192" s="49"/>
      <c r="B2192" s="50"/>
      <c r="C2192" s="51"/>
      <c r="D2192" s="49"/>
      <c r="E2192" s="52"/>
      <c r="F2192" s="52"/>
      <c r="G2192" s="52"/>
      <c r="H2192" s="52"/>
      <c r="I2192" s="52"/>
    </row>
    <row r="2193" spans="1:9" s="53" customFormat="1">
      <c r="A2193" s="49"/>
      <c r="B2193" s="50"/>
      <c r="C2193" s="51"/>
      <c r="D2193" s="49"/>
      <c r="E2193" s="52"/>
      <c r="F2193" s="52"/>
      <c r="G2193" s="52"/>
      <c r="H2193" s="52"/>
      <c r="I2193" s="52"/>
    </row>
    <row r="2194" spans="1:9" s="53" customFormat="1">
      <c r="A2194" s="49"/>
      <c r="B2194" s="50"/>
      <c r="C2194" s="51"/>
      <c r="D2194" s="49"/>
      <c r="E2194" s="52"/>
      <c r="F2194" s="52"/>
      <c r="G2194" s="52"/>
      <c r="H2194" s="52"/>
      <c r="I2194" s="52"/>
    </row>
    <row r="2195" spans="1:9" s="53" customFormat="1">
      <c r="A2195" s="49"/>
      <c r="B2195" s="50"/>
      <c r="C2195" s="51"/>
      <c r="D2195" s="49"/>
      <c r="E2195" s="52"/>
      <c r="F2195" s="52"/>
      <c r="G2195" s="52"/>
      <c r="H2195" s="52"/>
      <c r="I2195" s="52"/>
    </row>
    <row r="2196" spans="1:9" s="53" customFormat="1">
      <c r="A2196" s="49"/>
      <c r="B2196" s="50"/>
      <c r="C2196" s="51"/>
      <c r="D2196" s="49"/>
      <c r="E2196" s="52"/>
      <c r="F2196" s="52"/>
      <c r="G2196" s="52"/>
      <c r="H2196" s="52"/>
      <c r="I2196" s="52"/>
    </row>
    <row r="2197" spans="1:9" s="53" customFormat="1">
      <c r="A2197" s="49"/>
      <c r="B2197" s="50"/>
      <c r="C2197" s="51"/>
      <c r="D2197" s="49"/>
      <c r="E2197" s="52"/>
      <c r="F2197" s="52"/>
      <c r="G2197" s="52"/>
      <c r="H2197" s="52"/>
      <c r="I2197" s="52"/>
    </row>
    <row r="2198" spans="1:9" s="53" customFormat="1">
      <c r="A2198" s="49"/>
      <c r="B2198" s="50"/>
      <c r="C2198" s="51"/>
      <c r="D2198" s="49"/>
      <c r="E2198" s="52"/>
      <c r="F2198" s="52"/>
      <c r="G2198" s="52"/>
      <c r="H2198" s="52"/>
      <c r="I2198" s="52"/>
    </row>
    <row r="2199" spans="1:9" s="53" customFormat="1">
      <c r="A2199" s="49"/>
      <c r="B2199" s="50"/>
      <c r="C2199" s="51"/>
      <c r="D2199" s="49"/>
      <c r="E2199" s="52"/>
      <c r="F2199" s="52"/>
      <c r="G2199" s="52"/>
      <c r="H2199" s="52"/>
      <c r="I2199" s="52"/>
    </row>
    <row r="2200" spans="1:9" s="53" customFormat="1">
      <c r="A2200" s="49"/>
      <c r="B2200" s="50"/>
      <c r="C2200" s="51"/>
      <c r="D2200" s="49"/>
      <c r="E2200" s="52"/>
      <c r="F2200" s="52"/>
      <c r="G2200" s="52"/>
      <c r="H2200" s="52"/>
      <c r="I2200" s="52"/>
    </row>
    <row r="2201" spans="1:9" s="53" customFormat="1">
      <c r="A2201" s="49"/>
      <c r="B2201" s="50"/>
      <c r="C2201" s="51"/>
      <c r="D2201" s="49"/>
      <c r="E2201" s="52"/>
      <c r="F2201" s="52"/>
      <c r="G2201" s="52"/>
      <c r="H2201" s="52"/>
      <c r="I2201" s="52"/>
    </row>
    <row r="2202" spans="1:9" s="53" customFormat="1">
      <c r="A2202" s="49"/>
      <c r="B2202" s="50"/>
      <c r="C2202" s="51"/>
      <c r="D2202" s="49"/>
      <c r="E2202" s="52"/>
      <c r="F2202" s="52"/>
      <c r="G2202" s="52"/>
      <c r="H2202" s="52"/>
      <c r="I2202" s="52"/>
    </row>
    <row r="2203" spans="1:9" s="53" customFormat="1">
      <c r="A2203" s="49"/>
      <c r="B2203" s="50"/>
      <c r="C2203" s="51"/>
      <c r="D2203" s="49"/>
      <c r="E2203" s="52"/>
      <c r="F2203" s="52"/>
      <c r="G2203" s="52"/>
      <c r="H2203" s="52"/>
      <c r="I2203" s="52"/>
    </row>
    <row r="2204" spans="1:9" s="53" customFormat="1">
      <c r="A2204" s="49"/>
      <c r="B2204" s="50"/>
      <c r="C2204" s="51"/>
      <c r="D2204" s="49"/>
      <c r="E2204" s="52"/>
      <c r="F2204" s="52"/>
      <c r="G2204" s="52"/>
      <c r="H2204" s="52"/>
      <c r="I2204" s="52"/>
    </row>
    <row r="2205" spans="1:9" s="53" customFormat="1">
      <c r="A2205" s="49"/>
      <c r="B2205" s="50"/>
      <c r="C2205" s="51"/>
      <c r="D2205" s="49"/>
      <c r="E2205" s="52"/>
      <c r="F2205" s="52"/>
      <c r="G2205" s="52"/>
      <c r="H2205" s="52"/>
      <c r="I2205" s="52"/>
    </row>
    <row r="2206" spans="1:9" s="53" customFormat="1">
      <c r="A2206" s="49"/>
      <c r="B2206" s="50"/>
      <c r="C2206" s="51"/>
      <c r="D2206" s="49"/>
      <c r="E2206" s="52"/>
      <c r="F2206" s="52"/>
      <c r="G2206" s="52"/>
      <c r="H2206" s="52"/>
      <c r="I2206" s="52"/>
    </row>
    <row r="2207" spans="1:9" s="53" customFormat="1">
      <c r="A2207" s="49"/>
      <c r="B2207" s="50"/>
      <c r="C2207" s="51"/>
      <c r="D2207" s="49"/>
      <c r="E2207" s="52"/>
      <c r="F2207" s="52"/>
      <c r="G2207" s="52"/>
      <c r="H2207" s="52"/>
      <c r="I2207" s="52"/>
    </row>
    <row r="2208" spans="1:9" s="53" customFormat="1">
      <c r="A2208" s="49"/>
      <c r="B2208" s="50"/>
      <c r="C2208" s="51"/>
      <c r="D2208" s="49"/>
      <c r="E2208" s="52"/>
      <c r="F2208" s="52"/>
      <c r="G2208" s="52"/>
      <c r="H2208" s="52"/>
      <c r="I2208" s="52"/>
    </row>
    <row r="2209" spans="1:9" s="53" customFormat="1">
      <c r="A2209" s="49"/>
      <c r="B2209" s="50"/>
      <c r="C2209" s="51"/>
      <c r="D2209" s="49"/>
      <c r="E2209" s="52"/>
      <c r="F2209" s="52"/>
      <c r="G2209" s="52"/>
      <c r="H2209" s="52"/>
      <c r="I2209" s="52"/>
    </row>
    <row r="2210" spans="1:9" s="53" customFormat="1">
      <c r="A2210" s="49"/>
      <c r="B2210" s="50"/>
      <c r="C2210" s="51"/>
      <c r="D2210" s="49"/>
      <c r="E2210" s="52"/>
      <c r="F2210" s="52"/>
      <c r="G2210" s="52"/>
      <c r="H2210" s="52"/>
      <c r="I2210" s="52"/>
    </row>
    <row r="2211" spans="1:9" s="53" customFormat="1">
      <c r="A2211" s="49"/>
      <c r="B2211" s="50"/>
      <c r="C2211" s="51"/>
      <c r="D2211" s="49"/>
      <c r="E2211" s="52"/>
      <c r="F2211" s="52"/>
      <c r="G2211" s="52"/>
      <c r="H2211" s="52"/>
      <c r="I2211" s="52"/>
    </row>
    <row r="2212" spans="1:9" s="53" customFormat="1">
      <c r="A2212" s="49"/>
      <c r="B2212" s="50"/>
      <c r="C2212" s="51"/>
      <c r="D2212" s="49"/>
      <c r="E2212" s="52"/>
      <c r="F2212" s="52"/>
      <c r="G2212" s="52"/>
      <c r="H2212" s="52"/>
      <c r="I2212" s="52"/>
    </row>
    <row r="2213" spans="1:9" s="53" customFormat="1">
      <c r="A2213" s="49"/>
      <c r="B2213" s="50"/>
      <c r="C2213" s="51"/>
      <c r="D2213" s="49"/>
      <c r="E2213" s="52"/>
      <c r="F2213" s="52"/>
      <c r="G2213" s="52"/>
      <c r="H2213" s="52"/>
      <c r="I2213" s="52"/>
    </row>
    <row r="2214" spans="1:9" s="53" customFormat="1">
      <c r="A2214" s="49"/>
      <c r="B2214" s="50"/>
      <c r="C2214" s="51"/>
      <c r="D2214" s="49"/>
      <c r="E2214" s="52"/>
      <c r="F2214" s="52"/>
      <c r="G2214" s="52"/>
      <c r="H2214" s="52"/>
      <c r="I2214" s="52"/>
    </row>
    <row r="2215" spans="1:9" s="53" customFormat="1">
      <c r="A2215" s="49"/>
      <c r="B2215" s="50"/>
      <c r="C2215" s="51"/>
      <c r="D2215" s="49"/>
      <c r="E2215" s="52"/>
      <c r="F2215" s="52"/>
      <c r="G2215" s="52"/>
      <c r="H2215" s="52"/>
      <c r="I2215" s="52"/>
    </row>
    <row r="2216" spans="1:9" s="53" customFormat="1">
      <c r="A2216" s="49"/>
      <c r="B2216" s="50"/>
      <c r="C2216" s="51"/>
      <c r="D2216" s="49"/>
      <c r="E2216" s="52"/>
      <c r="F2216" s="52"/>
      <c r="G2216" s="52"/>
      <c r="H2216" s="52"/>
      <c r="I2216" s="52"/>
    </row>
    <row r="2217" spans="1:9" s="53" customFormat="1">
      <c r="A2217" s="49"/>
      <c r="B2217" s="50"/>
      <c r="C2217" s="51"/>
      <c r="D2217" s="49"/>
      <c r="E2217" s="52"/>
      <c r="F2217" s="52"/>
      <c r="G2217" s="52"/>
      <c r="H2217" s="52"/>
      <c r="I2217" s="52"/>
    </row>
    <row r="2218" spans="1:9" s="53" customFormat="1">
      <c r="A2218" s="49"/>
      <c r="B2218" s="50"/>
      <c r="C2218" s="51"/>
      <c r="D2218" s="49"/>
      <c r="E2218" s="52"/>
      <c r="F2218" s="52"/>
      <c r="G2218" s="52"/>
      <c r="H2218" s="52"/>
      <c r="I2218" s="52"/>
    </row>
    <row r="2219" spans="1:9" s="53" customFormat="1">
      <c r="A2219" s="49"/>
      <c r="B2219" s="50"/>
      <c r="C2219" s="51"/>
      <c r="D2219" s="49"/>
      <c r="E2219" s="52"/>
      <c r="F2219" s="52"/>
      <c r="G2219" s="52"/>
      <c r="H2219" s="52"/>
      <c r="I2219" s="52"/>
    </row>
    <row r="2220" spans="1:9" s="53" customFormat="1">
      <c r="A2220" s="49"/>
      <c r="B2220" s="50"/>
      <c r="C2220" s="51"/>
      <c r="D2220" s="49"/>
      <c r="E2220" s="52"/>
      <c r="F2220" s="52"/>
      <c r="G2220" s="52"/>
      <c r="H2220" s="52"/>
      <c r="I2220" s="52"/>
    </row>
    <row r="2221" spans="1:9" s="53" customFormat="1">
      <c r="A2221" s="49"/>
      <c r="B2221" s="50"/>
      <c r="C2221" s="51"/>
      <c r="D2221" s="49"/>
      <c r="E2221" s="52"/>
      <c r="F2221" s="52"/>
      <c r="G2221" s="52"/>
      <c r="H2221" s="52"/>
      <c r="I2221" s="52"/>
    </row>
    <row r="2222" spans="1:9" s="53" customFormat="1">
      <c r="A2222" s="49"/>
      <c r="B2222" s="50"/>
      <c r="C2222" s="51"/>
      <c r="D2222" s="49"/>
      <c r="E2222" s="52"/>
      <c r="F2222" s="52"/>
      <c r="G2222" s="52"/>
      <c r="H2222" s="52"/>
      <c r="I2222" s="52"/>
    </row>
    <row r="2223" spans="1:9" s="53" customFormat="1">
      <c r="A2223" s="49"/>
      <c r="B2223" s="50"/>
      <c r="C2223" s="51"/>
      <c r="D2223" s="49"/>
      <c r="E2223" s="52"/>
      <c r="F2223" s="52"/>
      <c r="G2223" s="52"/>
      <c r="H2223" s="52"/>
      <c r="I2223" s="52"/>
    </row>
    <row r="2224" spans="1:9" s="53" customFormat="1">
      <c r="A2224" s="49"/>
      <c r="B2224" s="50"/>
      <c r="C2224" s="51"/>
      <c r="D2224" s="49"/>
      <c r="E2224" s="52"/>
      <c r="F2224" s="52"/>
      <c r="G2224" s="52"/>
      <c r="H2224" s="52"/>
      <c r="I2224" s="52"/>
    </row>
    <row r="2225" spans="1:9" s="53" customFormat="1">
      <c r="A2225" s="49"/>
      <c r="B2225" s="50"/>
      <c r="C2225" s="51"/>
      <c r="D2225" s="49"/>
      <c r="E2225" s="52"/>
      <c r="F2225" s="52"/>
      <c r="G2225" s="52"/>
      <c r="H2225" s="52"/>
      <c r="I2225" s="52"/>
    </row>
    <row r="2226" spans="1:9" s="53" customFormat="1">
      <c r="A2226" s="49"/>
      <c r="B2226" s="50"/>
      <c r="C2226" s="51"/>
      <c r="D2226" s="49"/>
      <c r="E2226" s="52"/>
      <c r="F2226" s="52"/>
      <c r="G2226" s="52"/>
      <c r="H2226" s="52"/>
      <c r="I2226" s="52"/>
    </row>
    <row r="2227" spans="1:9" s="53" customFormat="1">
      <c r="A2227" s="49"/>
      <c r="B2227" s="50"/>
      <c r="C2227" s="51"/>
      <c r="D2227" s="49"/>
      <c r="E2227" s="52"/>
      <c r="F2227" s="52"/>
      <c r="G2227" s="52"/>
      <c r="H2227" s="52"/>
      <c r="I2227" s="52"/>
    </row>
    <row r="2228" spans="1:9" s="53" customFormat="1">
      <c r="A2228" s="49"/>
      <c r="B2228" s="50"/>
      <c r="C2228" s="51"/>
      <c r="D2228" s="49"/>
      <c r="E2228" s="52"/>
      <c r="F2228" s="52"/>
      <c r="G2228" s="52"/>
      <c r="H2228" s="52"/>
      <c r="I2228" s="52"/>
    </row>
    <row r="2229" spans="1:9" s="53" customFormat="1">
      <c r="A2229" s="49"/>
      <c r="B2229" s="50"/>
      <c r="C2229" s="51"/>
      <c r="D2229" s="49"/>
      <c r="E2229" s="52"/>
      <c r="F2229" s="52"/>
      <c r="G2229" s="52"/>
      <c r="H2229" s="52"/>
      <c r="I2229" s="52"/>
    </row>
    <row r="2230" spans="1:9" s="53" customFormat="1">
      <c r="A2230" s="49"/>
      <c r="B2230" s="50"/>
      <c r="C2230" s="51"/>
      <c r="D2230" s="49"/>
      <c r="E2230" s="52"/>
      <c r="F2230" s="52"/>
      <c r="G2230" s="52"/>
      <c r="H2230" s="52"/>
      <c r="I2230" s="52"/>
    </row>
    <row r="2231" spans="1:9" s="53" customFormat="1">
      <c r="A2231" s="49"/>
      <c r="B2231" s="50"/>
      <c r="C2231" s="51"/>
      <c r="D2231" s="49"/>
      <c r="E2231" s="52"/>
      <c r="F2231" s="52"/>
      <c r="G2231" s="52"/>
      <c r="H2231" s="52"/>
      <c r="I2231" s="52"/>
    </row>
    <row r="2232" spans="1:9" s="53" customFormat="1">
      <c r="A2232" s="49"/>
      <c r="B2232" s="50"/>
      <c r="C2232" s="51"/>
      <c r="D2232" s="49"/>
      <c r="E2232" s="52"/>
      <c r="F2232" s="52"/>
      <c r="G2232" s="52"/>
      <c r="H2232" s="52"/>
      <c r="I2232" s="52"/>
    </row>
    <row r="2233" spans="1:9" s="53" customFormat="1">
      <c r="A2233" s="49"/>
      <c r="B2233" s="50"/>
      <c r="C2233" s="51"/>
      <c r="D2233" s="49"/>
      <c r="E2233" s="52"/>
      <c r="F2233" s="52"/>
      <c r="G2233" s="52"/>
      <c r="H2233" s="52"/>
      <c r="I2233" s="52"/>
    </row>
    <row r="2234" spans="1:9" s="53" customFormat="1">
      <c r="A2234" s="49"/>
      <c r="B2234" s="50"/>
      <c r="C2234" s="51"/>
      <c r="D2234" s="49"/>
      <c r="E2234" s="52"/>
      <c r="F2234" s="52"/>
      <c r="G2234" s="52"/>
      <c r="H2234" s="52"/>
      <c r="I2234" s="52"/>
    </row>
    <row r="2235" spans="1:9" s="53" customFormat="1">
      <c r="A2235" s="49"/>
      <c r="B2235" s="50"/>
      <c r="C2235" s="51"/>
      <c r="D2235" s="49"/>
      <c r="E2235" s="52"/>
      <c r="F2235" s="52"/>
      <c r="G2235" s="52"/>
      <c r="H2235" s="52"/>
      <c r="I2235" s="52"/>
    </row>
    <row r="2236" spans="1:9" s="53" customFormat="1">
      <c r="A2236" s="49"/>
      <c r="B2236" s="50"/>
      <c r="C2236" s="51"/>
      <c r="D2236" s="49"/>
      <c r="E2236" s="52"/>
      <c r="F2236" s="52"/>
      <c r="G2236" s="52"/>
      <c r="H2236" s="52"/>
      <c r="I2236" s="52"/>
    </row>
    <row r="2237" spans="1:9" s="53" customFormat="1">
      <c r="A2237" s="49"/>
      <c r="B2237" s="50"/>
      <c r="C2237" s="51"/>
      <c r="D2237" s="49"/>
      <c r="E2237" s="52"/>
      <c r="F2237" s="52"/>
      <c r="G2237" s="52"/>
      <c r="H2237" s="52"/>
      <c r="I2237" s="52"/>
    </row>
    <row r="2238" spans="1:9" s="53" customFormat="1">
      <c r="A2238" s="49"/>
      <c r="B2238" s="50"/>
      <c r="C2238" s="51"/>
      <c r="D2238" s="49"/>
      <c r="E2238" s="52"/>
      <c r="F2238" s="52"/>
      <c r="G2238" s="52"/>
      <c r="H2238" s="52"/>
      <c r="I2238" s="52"/>
    </row>
    <row r="2239" spans="1:9" s="53" customFormat="1">
      <c r="A2239" s="49"/>
      <c r="B2239" s="50"/>
      <c r="C2239" s="51"/>
      <c r="D2239" s="49"/>
      <c r="E2239" s="52"/>
      <c r="F2239" s="52"/>
      <c r="G2239" s="52"/>
      <c r="H2239" s="52"/>
      <c r="I2239" s="52"/>
    </row>
    <row r="2240" spans="1:9" s="53" customFormat="1">
      <c r="A2240" s="49"/>
      <c r="B2240" s="50"/>
      <c r="C2240" s="51"/>
      <c r="D2240" s="49"/>
      <c r="E2240" s="52"/>
      <c r="F2240" s="52"/>
      <c r="G2240" s="52"/>
      <c r="H2240" s="52"/>
      <c r="I2240" s="52"/>
    </row>
    <row r="2241" spans="1:9" s="53" customFormat="1">
      <c r="A2241" s="49"/>
      <c r="B2241" s="50"/>
      <c r="C2241" s="51"/>
      <c r="D2241" s="49"/>
      <c r="E2241" s="52"/>
      <c r="F2241" s="52"/>
      <c r="G2241" s="52"/>
      <c r="H2241" s="52"/>
      <c r="I2241" s="52"/>
    </row>
    <row r="2242" spans="1:9" s="53" customFormat="1">
      <c r="A2242" s="49"/>
      <c r="B2242" s="50"/>
      <c r="C2242" s="51"/>
      <c r="D2242" s="49"/>
      <c r="E2242" s="52"/>
      <c r="F2242" s="52"/>
      <c r="G2242" s="52"/>
      <c r="H2242" s="52"/>
      <c r="I2242" s="52"/>
    </row>
    <row r="2243" spans="1:9" s="53" customFormat="1">
      <c r="A2243" s="49"/>
      <c r="B2243" s="50"/>
      <c r="C2243" s="51"/>
      <c r="D2243" s="49"/>
      <c r="E2243" s="52"/>
      <c r="F2243" s="52"/>
      <c r="G2243" s="52"/>
      <c r="H2243" s="52"/>
      <c r="I2243" s="52"/>
    </row>
    <row r="2244" spans="1:9" s="53" customFormat="1">
      <c r="A2244" s="49"/>
      <c r="B2244" s="50"/>
      <c r="C2244" s="51"/>
      <c r="D2244" s="49"/>
      <c r="E2244" s="52"/>
      <c r="F2244" s="52"/>
      <c r="G2244" s="52"/>
      <c r="H2244" s="52"/>
      <c r="I2244" s="52"/>
    </row>
    <row r="2245" spans="1:9" s="53" customFormat="1">
      <c r="A2245" s="49"/>
      <c r="B2245" s="50"/>
      <c r="C2245" s="51"/>
      <c r="D2245" s="49"/>
      <c r="E2245" s="52"/>
      <c r="F2245" s="52"/>
      <c r="G2245" s="52"/>
      <c r="H2245" s="52"/>
      <c r="I2245" s="52"/>
    </row>
    <row r="2246" spans="1:9" s="53" customFormat="1">
      <c r="A2246" s="49"/>
      <c r="B2246" s="50"/>
      <c r="C2246" s="51"/>
      <c r="D2246" s="49"/>
      <c r="E2246" s="52"/>
      <c r="F2246" s="52"/>
      <c r="G2246" s="52"/>
      <c r="H2246" s="52"/>
      <c r="I2246" s="52"/>
    </row>
    <row r="2247" spans="1:9" s="53" customFormat="1">
      <c r="A2247" s="49"/>
      <c r="B2247" s="50"/>
      <c r="C2247" s="51"/>
      <c r="D2247" s="49"/>
      <c r="E2247" s="52"/>
      <c r="F2247" s="52"/>
      <c r="G2247" s="52"/>
      <c r="H2247" s="52"/>
      <c r="I2247" s="52"/>
    </row>
    <row r="2248" spans="1:9" s="53" customFormat="1">
      <c r="A2248" s="49"/>
      <c r="B2248" s="50"/>
      <c r="C2248" s="51"/>
      <c r="D2248" s="49"/>
      <c r="E2248" s="52"/>
      <c r="F2248" s="52"/>
      <c r="G2248" s="52"/>
      <c r="H2248" s="52"/>
      <c r="I2248" s="52"/>
    </row>
    <row r="2249" spans="1:9" s="53" customFormat="1">
      <c r="A2249" s="49"/>
      <c r="B2249" s="50"/>
      <c r="C2249" s="51"/>
      <c r="D2249" s="49"/>
      <c r="E2249" s="52"/>
      <c r="F2249" s="52"/>
      <c r="G2249" s="52"/>
      <c r="H2249" s="52"/>
      <c r="I2249" s="52"/>
    </row>
    <row r="2250" spans="1:9" s="53" customFormat="1">
      <c r="A2250" s="49"/>
      <c r="B2250" s="50"/>
      <c r="C2250" s="51"/>
      <c r="D2250" s="49"/>
      <c r="E2250" s="52"/>
      <c r="F2250" s="52"/>
      <c r="G2250" s="52"/>
      <c r="H2250" s="52"/>
      <c r="I2250" s="52"/>
    </row>
    <row r="2251" spans="1:9" s="53" customFormat="1">
      <c r="A2251" s="49"/>
      <c r="B2251" s="50"/>
      <c r="C2251" s="51"/>
      <c r="D2251" s="49"/>
      <c r="E2251" s="52"/>
      <c r="F2251" s="52"/>
      <c r="G2251" s="52"/>
      <c r="H2251" s="52"/>
      <c r="I2251" s="52"/>
    </row>
    <row r="2252" spans="1:9" s="53" customFormat="1">
      <c r="A2252" s="49"/>
      <c r="B2252" s="50"/>
      <c r="C2252" s="51"/>
      <c r="D2252" s="49"/>
      <c r="E2252" s="52"/>
      <c r="F2252" s="52"/>
      <c r="G2252" s="52"/>
      <c r="H2252" s="52"/>
      <c r="I2252" s="52"/>
    </row>
    <row r="2253" spans="1:9" s="53" customFormat="1">
      <c r="A2253" s="49"/>
      <c r="B2253" s="50"/>
      <c r="C2253" s="51"/>
      <c r="D2253" s="49"/>
      <c r="E2253" s="52"/>
      <c r="F2253" s="52"/>
      <c r="G2253" s="52"/>
      <c r="H2253" s="52"/>
      <c r="I2253" s="52"/>
    </row>
    <row r="2254" spans="1:9" s="53" customFormat="1">
      <c r="A2254" s="49"/>
      <c r="B2254" s="50"/>
      <c r="C2254" s="51"/>
      <c r="D2254" s="49"/>
      <c r="E2254" s="52"/>
      <c r="F2254" s="52"/>
      <c r="G2254" s="52"/>
      <c r="H2254" s="52"/>
      <c r="I2254" s="52"/>
    </row>
    <row r="2255" spans="1:9" s="53" customFormat="1">
      <c r="A2255" s="49"/>
      <c r="B2255" s="50"/>
      <c r="C2255" s="51"/>
      <c r="D2255" s="49"/>
      <c r="E2255" s="52"/>
      <c r="F2255" s="52"/>
      <c r="G2255" s="52"/>
      <c r="H2255" s="52"/>
      <c r="I2255" s="52"/>
    </row>
    <row r="2256" spans="1:9" s="53" customFormat="1">
      <c r="A2256" s="49"/>
      <c r="B2256" s="50"/>
      <c r="C2256" s="51"/>
      <c r="D2256" s="49"/>
      <c r="E2256" s="52"/>
      <c r="F2256" s="52"/>
      <c r="G2256" s="52"/>
      <c r="H2256" s="52"/>
      <c r="I2256" s="52"/>
    </row>
    <row r="2257" spans="1:9" s="53" customFormat="1">
      <c r="A2257" s="49"/>
      <c r="B2257" s="50"/>
      <c r="C2257" s="51"/>
      <c r="D2257" s="49"/>
      <c r="E2257" s="52"/>
      <c r="F2257" s="52"/>
      <c r="G2257" s="52"/>
      <c r="H2257" s="52"/>
      <c r="I2257" s="52"/>
    </row>
    <row r="2258" spans="1:9" s="53" customFormat="1">
      <c r="A2258" s="49"/>
      <c r="B2258" s="50"/>
      <c r="C2258" s="51"/>
      <c r="D2258" s="49"/>
      <c r="E2258" s="52"/>
      <c r="F2258" s="52"/>
      <c r="G2258" s="52"/>
      <c r="H2258" s="52"/>
      <c r="I2258" s="52"/>
    </row>
    <row r="2259" spans="1:9" s="53" customFormat="1">
      <c r="A2259" s="49"/>
      <c r="B2259" s="50"/>
      <c r="C2259" s="51"/>
      <c r="D2259" s="49"/>
      <c r="E2259" s="52"/>
      <c r="F2259" s="52"/>
      <c r="G2259" s="52"/>
      <c r="H2259" s="52"/>
      <c r="I2259" s="52"/>
    </row>
    <row r="2260" spans="1:9" s="53" customFormat="1">
      <c r="A2260" s="49"/>
      <c r="B2260" s="50"/>
      <c r="C2260" s="51"/>
      <c r="D2260" s="49"/>
      <c r="E2260" s="52"/>
      <c r="F2260" s="52"/>
      <c r="G2260" s="52"/>
      <c r="H2260" s="52"/>
      <c r="I2260" s="52"/>
    </row>
    <row r="2261" spans="1:9" s="53" customFormat="1">
      <c r="A2261" s="49"/>
      <c r="B2261" s="50"/>
      <c r="C2261" s="51"/>
      <c r="D2261" s="49"/>
      <c r="E2261" s="52"/>
      <c r="F2261" s="52"/>
      <c r="G2261" s="52"/>
      <c r="H2261" s="52"/>
      <c r="I2261" s="52"/>
    </row>
    <row r="2262" spans="1:9" s="53" customFormat="1">
      <c r="A2262" s="49"/>
      <c r="B2262" s="50"/>
      <c r="C2262" s="51"/>
      <c r="D2262" s="49"/>
      <c r="E2262" s="52"/>
      <c r="F2262" s="52"/>
      <c r="G2262" s="52"/>
      <c r="H2262" s="52"/>
      <c r="I2262" s="52"/>
    </row>
    <row r="2263" spans="1:9" s="53" customFormat="1">
      <c r="A2263" s="49"/>
      <c r="B2263" s="50"/>
      <c r="C2263" s="51"/>
      <c r="D2263" s="49"/>
      <c r="E2263" s="52"/>
      <c r="F2263" s="52"/>
      <c r="G2263" s="52"/>
      <c r="H2263" s="52"/>
      <c r="I2263" s="52"/>
    </row>
    <row r="2264" spans="1:9" s="53" customFormat="1">
      <c r="A2264" s="49"/>
      <c r="B2264" s="50"/>
      <c r="C2264" s="51"/>
      <c r="D2264" s="49"/>
      <c r="E2264" s="52"/>
      <c r="F2264" s="52"/>
      <c r="G2264" s="52"/>
      <c r="H2264" s="52"/>
      <c r="I2264" s="52"/>
    </row>
    <row r="2265" spans="1:9" s="53" customFormat="1">
      <c r="A2265" s="49"/>
      <c r="B2265" s="50"/>
      <c r="C2265" s="51"/>
      <c r="D2265" s="49"/>
      <c r="E2265" s="52"/>
      <c r="F2265" s="52"/>
      <c r="G2265" s="52"/>
      <c r="H2265" s="52"/>
      <c r="I2265" s="52"/>
    </row>
    <row r="2266" spans="1:9" s="53" customFormat="1">
      <c r="A2266" s="49"/>
      <c r="B2266" s="50"/>
      <c r="C2266" s="51"/>
      <c r="D2266" s="49"/>
      <c r="E2266" s="52"/>
      <c r="F2266" s="52"/>
      <c r="G2266" s="52"/>
      <c r="H2266" s="52"/>
      <c r="I2266" s="52"/>
    </row>
    <row r="2267" spans="1:9" s="53" customFormat="1">
      <c r="A2267" s="49"/>
      <c r="B2267" s="50"/>
      <c r="C2267" s="51"/>
      <c r="D2267" s="49"/>
      <c r="E2267" s="52"/>
      <c r="F2267" s="52"/>
      <c r="G2267" s="52"/>
      <c r="H2267" s="52"/>
      <c r="I2267" s="52"/>
    </row>
    <row r="2268" spans="1:9" s="53" customFormat="1">
      <c r="A2268" s="49"/>
      <c r="B2268" s="50"/>
      <c r="C2268" s="51"/>
      <c r="D2268" s="49"/>
      <c r="E2268" s="52"/>
      <c r="F2268" s="52"/>
      <c r="G2268" s="52"/>
      <c r="H2268" s="52"/>
      <c r="I2268" s="52"/>
    </row>
    <row r="2269" spans="1:9" s="53" customFormat="1">
      <c r="A2269" s="49"/>
      <c r="B2269" s="50"/>
      <c r="C2269" s="51"/>
      <c r="D2269" s="49"/>
      <c r="E2269" s="52"/>
      <c r="F2269" s="52"/>
      <c r="G2269" s="52"/>
      <c r="H2269" s="52"/>
      <c r="I2269" s="52"/>
    </row>
    <row r="2270" spans="1:9" s="53" customFormat="1">
      <c r="A2270" s="49"/>
      <c r="B2270" s="50"/>
      <c r="C2270" s="51"/>
      <c r="D2270" s="49"/>
      <c r="E2270" s="52"/>
      <c r="F2270" s="52"/>
      <c r="G2270" s="52"/>
      <c r="H2270" s="52"/>
      <c r="I2270" s="52"/>
    </row>
    <row r="2271" spans="1:9" s="53" customFormat="1">
      <c r="A2271" s="49"/>
      <c r="B2271" s="50"/>
      <c r="C2271" s="51"/>
      <c r="D2271" s="49"/>
      <c r="E2271" s="52"/>
      <c r="F2271" s="52"/>
      <c r="G2271" s="52"/>
      <c r="H2271" s="52"/>
      <c r="I2271" s="52"/>
    </row>
    <row r="2272" spans="1:9" s="53" customFormat="1">
      <c r="A2272" s="49"/>
      <c r="B2272" s="50"/>
      <c r="C2272" s="51"/>
      <c r="D2272" s="49"/>
      <c r="E2272" s="52"/>
      <c r="F2272" s="52"/>
      <c r="G2272" s="52"/>
      <c r="H2272" s="52"/>
      <c r="I2272" s="52"/>
    </row>
    <row r="2273" spans="1:9" s="53" customFormat="1">
      <c r="A2273" s="49"/>
      <c r="B2273" s="50"/>
      <c r="C2273" s="51"/>
      <c r="D2273" s="49"/>
      <c r="E2273" s="52"/>
      <c r="F2273" s="52"/>
      <c r="G2273" s="52"/>
      <c r="H2273" s="52"/>
      <c r="I2273" s="52"/>
    </row>
    <row r="2274" spans="1:9" s="53" customFormat="1">
      <c r="A2274" s="49"/>
      <c r="B2274" s="50"/>
      <c r="C2274" s="51"/>
      <c r="D2274" s="49"/>
      <c r="E2274" s="52"/>
      <c r="F2274" s="52"/>
      <c r="G2274" s="52"/>
      <c r="H2274" s="52"/>
      <c r="I2274" s="52"/>
    </row>
    <row r="2275" spans="1:9" s="53" customFormat="1">
      <c r="A2275" s="49"/>
      <c r="B2275" s="50"/>
      <c r="C2275" s="51"/>
      <c r="D2275" s="49"/>
      <c r="E2275" s="52"/>
      <c r="F2275" s="52"/>
      <c r="G2275" s="52"/>
      <c r="H2275" s="52"/>
      <c r="I2275" s="52"/>
    </row>
    <row r="2276" spans="1:9" s="53" customFormat="1">
      <c r="A2276" s="49"/>
      <c r="B2276" s="50"/>
      <c r="C2276" s="51"/>
      <c r="D2276" s="49"/>
      <c r="E2276" s="52"/>
      <c r="F2276" s="52"/>
      <c r="G2276" s="52"/>
      <c r="H2276" s="52"/>
      <c r="I2276" s="52"/>
    </row>
    <row r="2277" spans="1:9" s="53" customFormat="1">
      <c r="A2277" s="49"/>
      <c r="B2277" s="50"/>
      <c r="C2277" s="51"/>
      <c r="D2277" s="49"/>
      <c r="E2277" s="52"/>
      <c r="F2277" s="52"/>
      <c r="G2277" s="52"/>
      <c r="H2277" s="52"/>
      <c r="I2277" s="52"/>
    </row>
    <row r="2278" spans="1:9" s="53" customFormat="1">
      <c r="A2278" s="49"/>
      <c r="B2278" s="50"/>
      <c r="C2278" s="51"/>
      <c r="D2278" s="49"/>
      <c r="E2278" s="52"/>
      <c r="F2278" s="52"/>
      <c r="G2278" s="52"/>
      <c r="H2278" s="52"/>
      <c r="I2278" s="52"/>
    </row>
    <row r="2279" spans="1:9" s="53" customFormat="1">
      <c r="A2279" s="49"/>
      <c r="B2279" s="50"/>
      <c r="C2279" s="51"/>
      <c r="D2279" s="49"/>
      <c r="E2279" s="52"/>
      <c r="F2279" s="52"/>
      <c r="G2279" s="52"/>
      <c r="H2279" s="52"/>
      <c r="I2279" s="52"/>
    </row>
    <row r="2280" spans="1:9" s="53" customFormat="1">
      <c r="A2280" s="49"/>
      <c r="B2280" s="50"/>
      <c r="C2280" s="51"/>
      <c r="D2280" s="49"/>
      <c r="E2280" s="52"/>
      <c r="F2280" s="52"/>
      <c r="G2280" s="52"/>
      <c r="H2280" s="52"/>
      <c r="I2280" s="52"/>
    </row>
    <row r="2281" spans="1:9" s="53" customFormat="1">
      <c r="A2281" s="49"/>
      <c r="B2281" s="50"/>
      <c r="C2281" s="51"/>
      <c r="D2281" s="49"/>
      <c r="E2281" s="52"/>
      <c r="F2281" s="52"/>
      <c r="G2281" s="52"/>
      <c r="H2281" s="52"/>
      <c r="I2281" s="52"/>
    </row>
    <row r="2282" spans="1:9" s="53" customFormat="1">
      <c r="A2282" s="49"/>
      <c r="B2282" s="50"/>
      <c r="C2282" s="51"/>
      <c r="D2282" s="49"/>
      <c r="E2282" s="52"/>
      <c r="F2282" s="52"/>
      <c r="G2282" s="52"/>
      <c r="H2282" s="52"/>
      <c r="I2282" s="52"/>
    </row>
    <row r="2283" spans="1:9" s="53" customFormat="1">
      <c r="A2283" s="49"/>
      <c r="B2283" s="50"/>
      <c r="C2283" s="51"/>
      <c r="D2283" s="49"/>
      <c r="E2283" s="52"/>
      <c r="F2283" s="52"/>
      <c r="G2283" s="52"/>
      <c r="H2283" s="52"/>
      <c r="I2283" s="52"/>
    </row>
    <row r="2284" spans="1:9" s="53" customFormat="1">
      <c r="A2284" s="49"/>
      <c r="B2284" s="50"/>
      <c r="C2284" s="51"/>
      <c r="D2284" s="49"/>
      <c r="E2284" s="52"/>
      <c r="F2284" s="52"/>
      <c r="G2284" s="52"/>
      <c r="H2284" s="52"/>
      <c r="I2284" s="52"/>
    </row>
    <row r="2285" spans="1:9" s="53" customFormat="1">
      <c r="A2285" s="49"/>
      <c r="B2285" s="50"/>
      <c r="C2285" s="51"/>
      <c r="D2285" s="49"/>
      <c r="E2285" s="52"/>
      <c r="F2285" s="52"/>
      <c r="G2285" s="52"/>
      <c r="H2285" s="52"/>
      <c r="I2285" s="52"/>
    </row>
    <row r="2286" spans="1:9" s="53" customFormat="1">
      <c r="A2286" s="49"/>
      <c r="B2286" s="50"/>
      <c r="C2286" s="51"/>
      <c r="D2286" s="49"/>
      <c r="E2286" s="52"/>
      <c r="F2286" s="52"/>
      <c r="G2286" s="52"/>
      <c r="H2286" s="52"/>
      <c r="I2286" s="52"/>
    </row>
    <row r="2287" spans="1:9" s="53" customFormat="1">
      <c r="A2287" s="49"/>
      <c r="B2287" s="50"/>
      <c r="C2287" s="51"/>
      <c r="D2287" s="49"/>
      <c r="E2287" s="52"/>
      <c r="F2287" s="52"/>
      <c r="G2287" s="52"/>
      <c r="H2287" s="52"/>
      <c r="I2287" s="52"/>
    </row>
    <row r="2288" spans="1:9" s="53" customFormat="1">
      <c r="A2288" s="49"/>
      <c r="B2288" s="50"/>
      <c r="C2288" s="51"/>
      <c r="D2288" s="49"/>
      <c r="E2288" s="52"/>
      <c r="F2288" s="52"/>
      <c r="G2288" s="52"/>
      <c r="H2288" s="52"/>
      <c r="I2288" s="52"/>
    </row>
    <row r="2289" spans="1:9" s="53" customFormat="1">
      <c r="A2289" s="49"/>
      <c r="B2289" s="50"/>
      <c r="C2289" s="51"/>
      <c r="D2289" s="49"/>
      <c r="E2289" s="52"/>
      <c r="F2289" s="52"/>
      <c r="G2289" s="52"/>
      <c r="H2289" s="52"/>
      <c r="I2289" s="52"/>
    </row>
    <row r="2290" spans="1:9" s="53" customFormat="1">
      <c r="A2290" s="49"/>
      <c r="B2290" s="50"/>
      <c r="C2290" s="51"/>
      <c r="D2290" s="49"/>
      <c r="E2290" s="52"/>
      <c r="F2290" s="52"/>
      <c r="G2290" s="52"/>
      <c r="H2290" s="52"/>
      <c r="I2290" s="52"/>
    </row>
    <row r="2291" spans="1:9" s="53" customFormat="1">
      <c r="A2291" s="49"/>
      <c r="B2291" s="50"/>
      <c r="C2291" s="51"/>
      <c r="D2291" s="49"/>
      <c r="E2291" s="52"/>
      <c r="F2291" s="52"/>
      <c r="G2291" s="52"/>
      <c r="H2291" s="52"/>
      <c r="I2291" s="52"/>
    </row>
    <row r="2292" spans="1:9" s="53" customFormat="1">
      <c r="A2292" s="49"/>
      <c r="B2292" s="50"/>
      <c r="C2292" s="51"/>
      <c r="D2292" s="49"/>
      <c r="E2292" s="52"/>
      <c r="F2292" s="52"/>
      <c r="G2292" s="52"/>
      <c r="H2292" s="52"/>
      <c r="I2292" s="52"/>
    </row>
    <row r="2293" spans="1:9" s="53" customFormat="1">
      <c r="A2293" s="49"/>
      <c r="B2293" s="50"/>
      <c r="C2293" s="51"/>
      <c r="D2293" s="49"/>
      <c r="E2293" s="52"/>
      <c r="F2293" s="52"/>
      <c r="G2293" s="52"/>
      <c r="H2293" s="52"/>
      <c r="I2293" s="52"/>
    </row>
    <row r="2294" spans="1:9" s="53" customFormat="1">
      <c r="A2294" s="49"/>
      <c r="B2294" s="50"/>
      <c r="C2294" s="51"/>
      <c r="D2294" s="49"/>
      <c r="E2294" s="52"/>
      <c r="F2294" s="52"/>
      <c r="G2294" s="52"/>
      <c r="H2294" s="52"/>
      <c r="I2294" s="52"/>
    </row>
    <row r="2295" spans="1:9" s="53" customFormat="1">
      <c r="A2295" s="49"/>
      <c r="B2295" s="50"/>
      <c r="C2295" s="51"/>
      <c r="D2295" s="49"/>
      <c r="E2295" s="52"/>
      <c r="F2295" s="52"/>
      <c r="G2295" s="52"/>
      <c r="H2295" s="52"/>
      <c r="I2295" s="52"/>
    </row>
    <row r="2296" spans="1:9" s="53" customFormat="1">
      <c r="A2296" s="49"/>
      <c r="B2296" s="50"/>
      <c r="C2296" s="51"/>
      <c r="D2296" s="49"/>
      <c r="E2296" s="52"/>
      <c r="F2296" s="52"/>
      <c r="G2296" s="52"/>
      <c r="H2296" s="52"/>
      <c r="I2296" s="52"/>
    </row>
    <row r="2297" spans="1:9" s="53" customFormat="1">
      <c r="A2297" s="49"/>
      <c r="B2297" s="50"/>
      <c r="C2297" s="51"/>
      <c r="D2297" s="49"/>
      <c r="E2297" s="52"/>
      <c r="F2297" s="52"/>
      <c r="G2297" s="52"/>
      <c r="H2297" s="52"/>
      <c r="I2297" s="52"/>
    </row>
    <row r="2298" spans="1:9" s="53" customFormat="1">
      <c r="A2298" s="49"/>
      <c r="B2298" s="50"/>
      <c r="C2298" s="51"/>
      <c r="D2298" s="49"/>
      <c r="E2298" s="52"/>
      <c r="F2298" s="52"/>
      <c r="G2298" s="52"/>
      <c r="H2298" s="52"/>
      <c r="I2298" s="52"/>
    </row>
    <row r="2299" spans="1:9" s="53" customFormat="1">
      <c r="A2299" s="49"/>
      <c r="B2299" s="50"/>
      <c r="C2299" s="51"/>
      <c r="D2299" s="49"/>
      <c r="E2299" s="52"/>
      <c r="F2299" s="52"/>
      <c r="G2299" s="52"/>
      <c r="H2299" s="52"/>
      <c r="I2299" s="52"/>
    </row>
    <row r="2300" spans="1:9" s="53" customFormat="1">
      <c r="A2300" s="49"/>
      <c r="B2300" s="50"/>
      <c r="C2300" s="51"/>
      <c r="D2300" s="49"/>
      <c r="E2300" s="52"/>
      <c r="F2300" s="52"/>
      <c r="G2300" s="52"/>
      <c r="H2300" s="52"/>
      <c r="I2300" s="52"/>
    </row>
    <row r="2301" spans="1:9" s="53" customFormat="1">
      <c r="A2301" s="49"/>
      <c r="B2301" s="50"/>
      <c r="C2301" s="51"/>
      <c r="D2301" s="49"/>
      <c r="E2301" s="52"/>
      <c r="F2301" s="52"/>
      <c r="G2301" s="52"/>
      <c r="H2301" s="52"/>
      <c r="I2301" s="52"/>
    </row>
    <row r="2302" spans="1:9" s="53" customFormat="1">
      <c r="A2302" s="49"/>
      <c r="B2302" s="50"/>
      <c r="C2302" s="51"/>
      <c r="D2302" s="49"/>
      <c r="E2302" s="52"/>
      <c r="F2302" s="52"/>
      <c r="G2302" s="52"/>
      <c r="H2302" s="52"/>
      <c r="I2302" s="52"/>
    </row>
    <row r="2303" spans="1:9" s="53" customFormat="1">
      <c r="A2303" s="49"/>
      <c r="B2303" s="50"/>
      <c r="C2303" s="51"/>
      <c r="D2303" s="49"/>
      <c r="E2303" s="52"/>
      <c r="F2303" s="52"/>
      <c r="G2303" s="52"/>
      <c r="H2303" s="52"/>
      <c r="I2303" s="52"/>
    </row>
    <row r="2304" spans="1:9" s="53" customFormat="1">
      <c r="A2304" s="49"/>
      <c r="B2304" s="50"/>
      <c r="C2304" s="51"/>
      <c r="D2304" s="49"/>
      <c r="E2304" s="52"/>
      <c r="F2304" s="52"/>
      <c r="G2304" s="52"/>
      <c r="H2304" s="52"/>
      <c r="I2304" s="52"/>
    </row>
    <row r="2305" spans="1:9" s="53" customFormat="1">
      <c r="A2305" s="49"/>
      <c r="B2305" s="50"/>
      <c r="C2305" s="51"/>
      <c r="D2305" s="49"/>
      <c r="E2305" s="52"/>
      <c r="F2305" s="52"/>
      <c r="G2305" s="52"/>
      <c r="H2305" s="52"/>
      <c r="I2305" s="52"/>
    </row>
    <row r="2306" spans="1:9" s="53" customFormat="1">
      <c r="A2306" s="49"/>
      <c r="B2306" s="50"/>
      <c r="C2306" s="51"/>
      <c r="D2306" s="49"/>
      <c r="E2306" s="52"/>
      <c r="F2306" s="52"/>
      <c r="G2306" s="52"/>
      <c r="H2306" s="52"/>
      <c r="I2306" s="52"/>
    </row>
    <row r="2307" spans="1:9" s="53" customFormat="1">
      <c r="A2307" s="49"/>
      <c r="B2307" s="50"/>
      <c r="C2307" s="51"/>
      <c r="D2307" s="49"/>
      <c r="E2307" s="52"/>
      <c r="F2307" s="52"/>
      <c r="G2307" s="52"/>
      <c r="H2307" s="52"/>
      <c r="I2307" s="52"/>
    </row>
    <row r="2308" spans="1:9" s="53" customFormat="1">
      <c r="A2308" s="49"/>
      <c r="B2308" s="50"/>
      <c r="C2308" s="51"/>
      <c r="D2308" s="49"/>
      <c r="E2308" s="52"/>
      <c r="F2308" s="52"/>
      <c r="G2308" s="52"/>
      <c r="H2308" s="52"/>
      <c r="I2308" s="52"/>
    </row>
    <row r="2309" spans="1:9" s="53" customFormat="1">
      <c r="A2309" s="49"/>
      <c r="B2309" s="50"/>
      <c r="C2309" s="51"/>
      <c r="D2309" s="49"/>
      <c r="E2309" s="52"/>
      <c r="F2309" s="52"/>
      <c r="G2309" s="52"/>
      <c r="H2309" s="52"/>
      <c r="I2309" s="52"/>
    </row>
    <row r="2310" spans="1:9" s="53" customFormat="1">
      <c r="A2310" s="49"/>
      <c r="B2310" s="50"/>
      <c r="C2310" s="51"/>
      <c r="D2310" s="49"/>
      <c r="E2310" s="52"/>
      <c r="F2310" s="52"/>
      <c r="G2310" s="52"/>
      <c r="H2310" s="52"/>
      <c r="I2310" s="52"/>
    </row>
    <row r="2311" spans="1:9" s="53" customFormat="1">
      <c r="A2311" s="49"/>
      <c r="B2311" s="50"/>
      <c r="C2311" s="51"/>
      <c r="D2311" s="49"/>
      <c r="E2311" s="52"/>
      <c r="F2311" s="52"/>
      <c r="G2311" s="52"/>
      <c r="H2311" s="52"/>
      <c r="I2311" s="52"/>
    </row>
    <row r="2312" spans="1:9" s="53" customFormat="1">
      <c r="A2312" s="49"/>
      <c r="B2312" s="50"/>
      <c r="C2312" s="51"/>
      <c r="D2312" s="49"/>
      <c r="E2312" s="52"/>
      <c r="F2312" s="52"/>
      <c r="G2312" s="52"/>
      <c r="H2312" s="52"/>
      <c r="I2312" s="52"/>
    </row>
    <row r="2313" spans="1:9" s="53" customFormat="1">
      <c r="A2313" s="49"/>
      <c r="B2313" s="50"/>
      <c r="C2313" s="51"/>
      <c r="D2313" s="49"/>
      <c r="E2313" s="52"/>
      <c r="F2313" s="52"/>
      <c r="G2313" s="52"/>
      <c r="H2313" s="52"/>
      <c r="I2313" s="52"/>
    </row>
    <row r="2314" spans="1:9" s="53" customFormat="1">
      <c r="A2314" s="49"/>
      <c r="B2314" s="50"/>
      <c r="C2314" s="51"/>
      <c r="D2314" s="49"/>
      <c r="E2314" s="52"/>
      <c r="F2314" s="52"/>
      <c r="G2314" s="52"/>
      <c r="H2314" s="52"/>
      <c r="I2314" s="52"/>
    </row>
    <row r="2315" spans="1:9" s="53" customFormat="1">
      <c r="A2315" s="49"/>
      <c r="B2315" s="50"/>
      <c r="C2315" s="51"/>
      <c r="D2315" s="49"/>
      <c r="E2315" s="52"/>
      <c r="F2315" s="52"/>
      <c r="G2315" s="52"/>
      <c r="H2315" s="52"/>
      <c r="I2315" s="52"/>
    </row>
    <row r="2316" spans="1:9" s="53" customFormat="1">
      <c r="A2316" s="49"/>
      <c r="B2316" s="50"/>
      <c r="C2316" s="51"/>
      <c r="D2316" s="49"/>
      <c r="E2316" s="52"/>
      <c r="F2316" s="52"/>
      <c r="G2316" s="52"/>
      <c r="H2316" s="52"/>
      <c r="I2316" s="52"/>
    </row>
    <row r="2317" spans="1:9" s="53" customFormat="1">
      <c r="A2317" s="49"/>
      <c r="B2317" s="50"/>
      <c r="C2317" s="51"/>
      <c r="D2317" s="49"/>
      <c r="E2317" s="52"/>
      <c r="F2317" s="52"/>
      <c r="G2317" s="52"/>
      <c r="H2317" s="52"/>
      <c r="I2317" s="52"/>
    </row>
    <row r="2318" spans="1:9" s="53" customFormat="1">
      <c r="A2318" s="49"/>
      <c r="B2318" s="50"/>
      <c r="C2318" s="51"/>
      <c r="D2318" s="49"/>
      <c r="E2318" s="52"/>
      <c r="F2318" s="52"/>
      <c r="G2318" s="52"/>
      <c r="H2318" s="52"/>
      <c r="I2318" s="52"/>
    </row>
    <row r="2319" spans="1:9" s="53" customFormat="1">
      <c r="A2319" s="49"/>
      <c r="B2319" s="50"/>
      <c r="C2319" s="51"/>
      <c r="D2319" s="49"/>
      <c r="E2319" s="52"/>
      <c r="F2319" s="52"/>
      <c r="G2319" s="52"/>
      <c r="H2319" s="52"/>
      <c r="I2319" s="52"/>
    </row>
    <row r="2320" spans="1:9" s="53" customFormat="1">
      <c r="A2320" s="49"/>
      <c r="B2320" s="50"/>
      <c r="C2320" s="51"/>
      <c r="D2320" s="49"/>
      <c r="E2320" s="52"/>
      <c r="F2320" s="52"/>
      <c r="G2320" s="52"/>
      <c r="H2320" s="52"/>
      <c r="I2320" s="52"/>
    </row>
    <row r="2321" spans="1:9" s="53" customFormat="1">
      <c r="A2321" s="49"/>
      <c r="B2321" s="50"/>
      <c r="C2321" s="51"/>
      <c r="D2321" s="49"/>
      <c r="E2321" s="52"/>
      <c r="F2321" s="52"/>
      <c r="G2321" s="52"/>
      <c r="H2321" s="52"/>
      <c r="I2321" s="52"/>
    </row>
    <row r="2322" spans="1:9" s="53" customFormat="1">
      <c r="A2322" s="49"/>
      <c r="B2322" s="50"/>
      <c r="C2322" s="51"/>
      <c r="D2322" s="49"/>
      <c r="E2322" s="52"/>
      <c r="F2322" s="52"/>
      <c r="G2322" s="52"/>
      <c r="H2322" s="52"/>
      <c r="I2322" s="52"/>
    </row>
    <row r="2323" spans="1:9" s="53" customFormat="1">
      <c r="A2323" s="49"/>
      <c r="B2323" s="50"/>
      <c r="C2323" s="51"/>
      <c r="D2323" s="49"/>
      <c r="E2323" s="52"/>
      <c r="F2323" s="52"/>
      <c r="G2323" s="52"/>
      <c r="H2323" s="52"/>
      <c r="I2323" s="52"/>
    </row>
    <row r="2324" spans="1:9" s="53" customFormat="1">
      <c r="A2324" s="49"/>
      <c r="B2324" s="50"/>
      <c r="C2324" s="51"/>
      <c r="D2324" s="49"/>
      <c r="E2324" s="52"/>
      <c r="F2324" s="52"/>
      <c r="G2324" s="52"/>
      <c r="H2324" s="52"/>
      <c r="I2324" s="52"/>
    </row>
    <row r="2325" spans="1:9" s="53" customFormat="1">
      <c r="A2325" s="49"/>
      <c r="B2325" s="50"/>
      <c r="C2325" s="51"/>
      <c r="D2325" s="49"/>
      <c r="E2325" s="52"/>
      <c r="F2325" s="52"/>
      <c r="G2325" s="52"/>
      <c r="H2325" s="52"/>
      <c r="I2325" s="52"/>
    </row>
    <row r="2326" spans="1:9" s="53" customFormat="1">
      <c r="A2326" s="49"/>
      <c r="B2326" s="50"/>
      <c r="C2326" s="51"/>
      <c r="D2326" s="49"/>
      <c r="E2326" s="52"/>
      <c r="F2326" s="52"/>
      <c r="G2326" s="52"/>
      <c r="H2326" s="52"/>
      <c r="I2326" s="52"/>
    </row>
    <row r="2327" spans="1:9" s="53" customFormat="1">
      <c r="A2327" s="49"/>
      <c r="B2327" s="50"/>
      <c r="C2327" s="51"/>
      <c r="D2327" s="49"/>
      <c r="E2327" s="52"/>
      <c r="F2327" s="52"/>
      <c r="G2327" s="52"/>
      <c r="H2327" s="52"/>
      <c r="I2327" s="52"/>
    </row>
    <row r="2328" spans="1:9" s="53" customFormat="1">
      <c r="A2328" s="49"/>
      <c r="B2328" s="50"/>
      <c r="C2328" s="51"/>
      <c r="D2328" s="49"/>
      <c r="E2328" s="52"/>
      <c r="F2328" s="52"/>
      <c r="G2328" s="52"/>
      <c r="H2328" s="52"/>
      <c r="I2328" s="52"/>
    </row>
    <row r="2329" spans="1:9" s="53" customFormat="1">
      <c r="A2329" s="49"/>
      <c r="B2329" s="50"/>
      <c r="C2329" s="51"/>
      <c r="D2329" s="49"/>
      <c r="E2329" s="52"/>
      <c r="F2329" s="52"/>
      <c r="G2329" s="52"/>
      <c r="H2329" s="52"/>
      <c r="I2329" s="52"/>
    </row>
    <row r="2330" spans="1:9" s="53" customFormat="1">
      <c r="A2330" s="49"/>
      <c r="B2330" s="50"/>
      <c r="C2330" s="51"/>
      <c r="D2330" s="49"/>
      <c r="E2330" s="52"/>
      <c r="F2330" s="52"/>
      <c r="G2330" s="52"/>
      <c r="H2330" s="52"/>
      <c r="I2330" s="52"/>
    </row>
    <row r="2331" spans="1:9" s="53" customFormat="1">
      <c r="A2331" s="49"/>
      <c r="B2331" s="50"/>
      <c r="C2331" s="51"/>
      <c r="D2331" s="49"/>
      <c r="E2331" s="52"/>
      <c r="F2331" s="52"/>
      <c r="G2331" s="52"/>
      <c r="H2331" s="52"/>
      <c r="I2331" s="52"/>
    </row>
    <row r="2332" spans="1:9" s="53" customFormat="1">
      <c r="A2332" s="49"/>
      <c r="B2332" s="50"/>
      <c r="C2332" s="51"/>
      <c r="D2332" s="49"/>
      <c r="E2332" s="52"/>
      <c r="F2332" s="52"/>
      <c r="G2332" s="52"/>
      <c r="H2332" s="52"/>
      <c r="I2332" s="52"/>
    </row>
    <row r="2333" spans="1:9" s="53" customFormat="1">
      <c r="A2333" s="49"/>
      <c r="B2333" s="50"/>
      <c r="C2333" s="51"/>
      <c r="D2333" s="49"/>
      <c r="E2333" s="52"/>
      <c r="F2333" s="52"/>
      <c r="G2333" s="52"/>
      <c r="H2333" s="52"/>
      <c r="I2333" s="52"/>
    </row>
    <row r="2334" spans="1:9" s="53" customFormat="1">
      <c r="A2334" s="49"/>
      <c r="B2334" s="50"/>
      <c r="C2334" s="51"/>
      <c r="D2334" s="49"/>
      <c r="E2334" s="52"/>
      <c r="F2334" s="52"/>
      <c r="G2334" s="52"/>
      <c r="H2334" s="52"/>
      <c r="I2334" s="52"/>
    </row>
    <row r="2335" spans="1:9" s="53" customFormat="1">
      <c r="A2335" s="49"/>
      <c r="B2335" s="50"/>
      <c r="C2335" s="51"/>
      <c r="D2335" s="49"/>
      <c r="E2335" s="52"/>
      <c r="F2335" s="52"/>
      <c r="G2335" s="52"/>
      <c r="H2335" s="52"/>
      <c r="I2335" s="52"/>
    </row>
    <row r="2336" spans="1:9" s="53" customFormat="1">
      <c r="A2336" s="49"/>
      <c r="B2336" s="50"/>
      <c r="C2336" s="51"/>
      <c r="D2336" s="49"/>
      <c r="E2336" s="52"/>
      <c r="F2336" s="52"/>
      <c r="G2336" s="52"/>
      <c r="H2336" s="52"/>
      <c r="I2336" s="52"/>
    </row>
    <row r="2337" spans="1:9" s="53" customFormat="1">
      <c r="A2337" s="49"/>
      <c r="B2337" s="50"/>
      <c r="C2337" s="51"/>
      <c r="D2337" s="49"/>
      <c r="E2337" s="52"/>
      <c r="F2337" s="52"/>
      <c r="G2337" s="52"/>
      <c r="H2337" s="52"/>
      <c r="I2337" s="52"/>
    </row>
    <row r="2338" spans="1:9" s="53" customFormat="1">
      <c r="A2338" s="49"/>
      <c r="B2338" s="50"/>
      <c r="C2338" s="51"/>
      <c r="D2338" s="49"/>
      <c r="E2338" s="52"/>
      <c r="F2338" s="52"/>
      <c r="G2338" s="52"/>
      <c r="H2338" s="52"/>
      <c r="I2338" s="52"/>
    </row>
    <row r="2339" spans="1:9" s="53" customFormat="1">
      <c r="A2339" s="49"/>
      <c r="B2339" s="50"/>
      <c r="C2339" s="51"/>
      <c r="D2339" s="49"/>
      <c r="E2339" s="52"/>
      <c r="F2339" s="52"/>
      <c r="G2339" s="52"/>
      <c r="H2339" s="52"/>
      <c r="I2339" s="52"/>
    </row>
    <row r="2340" spans="1:9" s="53" customFormat="1">
      <c r="A2340" s="49"/>
      <c r="B2340" s="50"/>
      <c r="C2340" s="51"/>
      <c r="D2340" s="49"/>
      <c r="E2340" s="52"/>
      <c r="F2340" s="52"/>
      <c r="G2340" s="52"/>
      <c r="H2340" s="52"/>
      <c r="I2340" s="52"/>
    </row>
    <row r="2341" spans="1:9" s="53" customFormat="1">
      <c r="A2341" s="49"/>
      <c r="B2341" s="50"/>
      <c r="C2341" s="51"/>
      <c r="D2341" s="49"/>
      <c r="E2341" s="52"/>
      <c r="F2341" s="52"/>
      <c r="G2341" s="52"/>
      <c r="H2341" s="52"/>
      <c r="I2341" s="52"/>
    </row>
    <row r="2342" spans="1:9" s="53" customFormat="1">
      <c r="A2342" s="49"/>
      <c r="B2342" s="50"/>
      <c r="C2342" s="51"/>
      <c r="D2342" s="49"/>
      <c r="E2342" s="52"/>
      <c r="F2342" s="52"/>
      <c r="G2342" s="52"/>
      <c r="H2342" s="52"/>
      <c r="I2342" s="52"/>
    </row>
    <row r="2343" spans="1:9" s="53" customFormat="1">
      <c r="A2343" s="49"/>
      <c r="B2343" s="50"/>
      <c r="C2343" s="51"/>
      <c r="D2343" s="49"/>
      <c r="E2343" s="52"/>
      <c r="F2343" s="52"/>
      <c r="G2343" s="52"/>
      <c r="H2343" s="52"/>
      <c r="I2343" s="52"/>
    </row>
    <row r="2344" spans="1:9" s="53" customFormat="1">
      <c r="A2344" s="49"/>
      <c r="B2344" s="50"/>
      <c r="C2344" s="51"/>
      <c r="D2344" s="49"/>
      <c r="E2344" s="52"/>
      <c r="F2344" s="52"/>
      <c r="G2344" s="52"/>
      <c r="H2344" s="52"/>
      <c r="I2344" s="52"/>
    </row>
    <row r="2345" spans="1:9" s="53" customFormat="1">
      <c r="A2345" s="49"/>
      <c r="B2345" s="50"/>
      <c r="C2345" s="51"/>
      <c r="D2345" s="49"/>
      <c r="E2345" s="52"/>
      <c r="F2345" s="52"/>
      <c r="G2345" s="52"/>
      <c r="H2345" s="52"/>
      <c r="I2345" s="52"/>
    </row>
    <row r="2346" spans="1:9" s="53" customFormat="1">
      <c r="A2346" s="49"/>
      <c r="B2346" s="50"/>
      <c r="C2346" s="51"/>
      <c r="D2346" s="49"/>
      <c r="E2346" s="52"/>
      <c r="F2346" s="52"/>
      <c r="G2346" s="52"/>
      <c r="H2346" s="52"/>
      <c r="I2346" s="52"/>
    </row>
    <row r="2347" spans="1:9" s="53" customFormat="1">
      <c r="A2347" s="49"/>
      <c r="B2347" s="50"/>
      <c r="C2347" s="51"/>
      <c r="D2347" s="49"/>
      <c r="E2347" s="52"/>
      <c r="F2347" s="52"/>
      <c r="G2347" s="52"/>
      <c r="H2347" s="52"/>
      <c r="I2347" s="52"/>
    </row>
    <row r="2348" spans="1:9" s="53" customFormat="1">
      <c r="A2348" s="49"/>
      <c r="B2348" s="50"/>
      <c r="C2348" s="51"/>
      <c r="D2348" s="49"/>
      <c r="E2348" s="52"/>
      <c r="F2348" s="52"/>
      <c r="G2348" s="52"/>
      <c r="H2348" s="52"/>
      <c r="I2348" s="52"/>
    </row>
    <row r="2349" spans="1:9" s="53" customFormat="1">
      <c r="A2349" s="49"/>
      <c r="B2349" s="50"/>
      <c r="C2349" s="51"/>
      <c r="D2349" s="49"/>
      <c r="E2349" s="52"/>
      <c r="F2349" s="52"/>
      <c r="G2349" s="52"/>
      <c r="H2349" s="52"/>
      <c r="I2349" s="52"/>
    </row>
    <row r="2350" spans="1:9" s="53" customFormat="1">
      <c r="A2350" s="49"/>
      <c r="B2350" s="50"/>
      <c r="C2350" s="51"/>
      <c r="D2350" s="49"/>
      <c r="E2350" s="52"/>
      <c r="F2350" s="52"/>
      <c r="G2350" s="52"/>
      <c r="H2350" s="52"/>
      <c r="I2350" s="52"/>
    </row>
    <row r="2351" spans="1:9" s="53" customFormat="1">
      <c r="A2351" s="49"/>
      <c r="B2351" s="50"/>
      <c r="C2351" s="51"/>
      <c r="D2351" s="49"/>
      <c r="E2351" s="52"/>
      <c r="F2351" s="52"/>
      <c r="G2351" s="52"/>
      <c r="H2351" s="52"/>
      <c r="I2351" s="52"/>
    </row>
    <row r="2352" spans="1:9" s="53" customFormat="1">
      <c r="A2352" s="49"/>
      <c r="B2352" s="50"/>
      <c r="C2352" s="51"/>
      <c r="D2352" s="49"/>
      <c r="E2352" s="52"/>
      <c r="F2352" s="52"/>
      <c r="G2352" s="52"/>
      <c r="H2352" s="52"/>
      <c r="I2352" s="52"/>
    </row>
    <row r="2353" spans="1:9" s="53" customFormat="1">
      <c r="A2353" s="49"/>
      <c r="B2353" s="50"/>
      <c r="C2353" s="51"/>
      <c r="D2353" s="49"/>
      <c r="E2353" s="52"/>
      <c r="F2353" s="52"/>
      <c r="G2353" s="52"/>
      <c r="H2353" s="52"/>
      <c r="I2353" s="52"/>
    </row>
    <row r="2354" spans="1:9" s="53" customFormat="1">
      <c r="A2354" s="49"/>
      <c r="B2354" s="50"/>
      <c r="C2354" s="51"/>
      <c r="D2354" s="49"/>
      <c r="E2354" s="52"/>
      <c r="F2354" s="52"/>
      <c r="G2354" s="52"/>
      <c r="H2354" s="52"/>
      <c r="I2354" s="52"/>
    </row>
    <row r="2355" spans="1:9" s="53" customFormat="1">
      <c r="A2355" s="49"/>
      <c r="B2355" s="50"/>
      <c r="C2355" s="51"/>
      <c r="D2355" s="49"/>
      <c r="E2355" s="52"/>
      <c r="F2355" s="52"/>
      <c r="G2355" s="52"/>
      <c r="H2355" s="52"/>
      <c r="I2355" s="52"/>
    </row>
    <row r="2356" spans="1:9" s="53" customFormat="1">
      <c r="A2356" s="49"/>
      <c r="B2356" s="50"/>
      <c r="C2356" s="51"/>
      <c r="D2356" s="49"/>
      <c r="E2356" s="52"/>
      <c r="F2356" s="52"/>
      <c r="G2356" s="52"/>
      <c r="H2356" s="52"/>
      <c r="I2356" s="52"/>
    </row>
    <row r="2357" spans="1:9" s="53" customFormat="1">
      <c r="A2357" s="49"/>
      <c r="B2357" s="50"/>
      <c r="C2357" s="51"/>
      <c r="D2357" s="49"/>
      <c r="E2357" s="52"/>
      <c r="F2357" s="52"/>
      <c r="G2357" s="52"/>
      <c r="H2357" s="52"/>
      <c r="I2357" s="52"/>
    </row>
    <row r="2358" spans="1:9" s="53" customFormat="1">
      <c r="A2358" s="49"/>
      <c r="B2358" s="50"/>
      <c r="C2358" s="51"/>
      <c r="D2358" s="49"/>
      <c r="E2358" s="52"/>
      <c r="F2358" s="52"/>
      <c r="G2358" s="52"/>
      <c r="H2358" s="52"/>
      <c r="I2358" s="52"/>
    </row>
    <row r="2359" spans="1:9" s="53" customFormat="1">
      <c r="A2359" s="49"/>
      <c r="B2359" s="50"/>
      <c r="C2359" s="51"/>
      <c r="D2359" s="49"/>
      <c r="E2359" s="52"/>
      <c r="F2359" s="52"/>
      <c r="G2359" s="52"/>
      <c r="H2359" s="52"/>
      <c r="I2359" s="52"/>
    </row>
    <row r="2360" spans="1:9" s="53" customFormat="1">
      <c r="A2360" s="49"/>
      <c r="B2360" s="50"/>
      <c r="C2360" s="51"/>
      <c r="D2360" s="49"/>
      <c r="E2360" s="52"/>
      <c r="F2360" s="52"/>
      <c r="G2360" s="52"/>
      <c r="H2360" s="52"/>
      <c r="I2360" s="52"/>
    </row>
    <row r="2361" spans="1:9" s="53" customFormat="1">
      <c r="A2361" s="49"/>
      <c r="B2361" s="50"/>
      <c r="C2361" s="51"/>
      <c r="D2361" s="49"/>
      <c r="E2361" s="52"/>
      <c r="F2361" s="52"/>
      <c r="G2361" s="52"/>
      <c r="H2361" s="52"/>
      <c r="I2361" s="52"/>
    </row>
    <row r="2362" spans="1:9" s="53" customFormat="1">
      <c r="A2362" s="49"/>
      <c r="B2362" s="50"/>
      <c r="C2362" s="51"/>
      <c r="D2362" s="49"/>
      <c r="E2362" s="52"/>
      <c r="F2362" s="52"/>
      <c r="G2362" s="52"/>
      <c r="H2362" s="52"/>
      <c r="I2362" s="52"/>
    </row>
    <row r="2363" spans="1:9" s="53" customFormat="1">
      <c r="A2363" s="49"/>
      <c r="B2363" s="50"/>
      <c r="C2363" s="51"/>
      <c r="D2363" s="49"/>
      <c r="E2363" s="52"/>
      <c r="F2363" s="52"/>
      <c r="G2363" s="52"/>
      <c r="H2363" s="52"/>
      <c r="I2363" s="52"/>
    </row>
    <row r="2364" spans="1:9" s="53" customFormat="1">
      <c r="A2364" s="49"/>
      <c r="B2364" s="50"/>
      <c r="C2364" s="51"/>
      <c r="D2364" s="49"/>
      <c r="E2364" s="52"/>
      <c r="F2364" s="52"/>
      <c r="G2364" s="52"/>
      <c r="H2364" s="52"/>
      <c r="I2364" s="52"/>
    </row>
    <row r="2365" spans="1:9" s="53" customFormat="1">
      <c r="A2365" s="49"/>
      <c r="B2365" s="50"/>
      <c r="C2365" s="51"/>
      <c r="D2365" s="49"/>
      <c r="E2365" s="52"/>
      <c r="F2365" s="52"/>
      <c r="G2365" s="52"/>
      <c r="H2365" s="52"/>
      <c r="I2365" s="52"/>
    </row>
    <row r="2366" spans="1:9" s="53" customFormat="1">
      <c r="A2366" s="49"/>
      <c r="B2366" s="50"/>
      <c r="C2366" s="51"/>
      <c r="D2366" s="49"/>
      <c r="E2366" s="52"/>
      <c r="F2366" s="52"/>
      <c r="G2366" s="52"/>
      <c r="H2366" s="52"/>
      <c r="I2366" s="52"/>
    </row>
    <row r="2367" spans="1:9" s="53" customFormat="1">
      <c r="A2367" s="49"/>
      <c r="B2367" s="50"/>
      <c r="C2367" s="51"/>
      <c r="D2367" s="49"/>
      <c r="E2367" s="52"/>
      <c r="F2367" s="52"/>
      <c r="G2367" s="52"/>
      <c r="H2367" s="52"/>
      <c r="I2367" s="52"/>
    </row>
    <row r="2368" spans="1:9" s="53" customFormat="1">
      <c r="A2368" s="49"/>
      <c r="B2368" s="50"/>
      <c r="C2368" s="51"/>
      <c r="D2368" s="49"/>
      <c r="E2368" s="52"/>
      <c r="F2368" s="52"/>
      <c r="G2368" s="52"/>
      <c r="H2368" s="52"/>
      <c r="I2368" s="52"/>
    </row>
    <row r="2369" spans="1:9" s="53" customFormat="1">
      <c r="A2369" s="49"/>
      <c r="B2369" s="50"/>
      <c r="C2369" s="51"/>
      <c r="D2369" s="49"/>
      <c r="E2369" s="52"/>
      <c r="F2369" s="52"/>
      <c r="G2369" s="52"/>
      <c r="H2369" s="52"/>
      <c r="I2369" s="52"/>
    </row>
    <row r="2370" spans="1:9" s="53" customFormat="1">
      <c r="A2370" s="49"/>
      <c r="B2370" s="50"/>
      <c r="C2370" s="51"/>
      <c r="D2370" s="49"/>
      <c r="E2370" s="52"/>
      <c r="F2370" s="52"/>
      <c r="G2370" s="52"/>
      <c r="H2370" s="52"/>
      <c r="I2370" s="52"/>
    </row>
    <row r="2371" spans="1:9" s="53" customFormat="1">
      <c r="A2371" s="49"/>
      <c r="B2371" s="50"/>
      <c r="C2371" s="51"/>
      <c r="D2371" s="49"/>
      <c r="E2371" s="52"/>
      <c r="F2371" s="52"/>
      <c r="G2371" s="52"/>
      <c r="H2371" s="52"/>
      <c r="I2371" s="52"/>
    </row>
    <row r="2372" spans="1:9" s="53" customFormat="1">
      <c r="A2372" s="49"/>
      <c r="B2372" s="50"/>
      <c r="C2372" s="51"/>
      <c r="D2372" s="49"/>
      <c r="E2372" s="52"/>
      <c r="F2372" s="52"/>
      <c r="G2372" s="52"/>
      <c r="H2372" s="52"/>
      <c r="I2372" s="52"/>
    </row>
    <row r="2373" spans="1:9" s="53" customFormat="1">
      <c r="A2373" s="49"/>
      <c r="B2373" s="50"/>
      <c r="C2373" s="51"/>
      <c r="D2373" s="49"/>
      <c r="E2373" s="52"/>
      <c r="F2373" s="52"/>
      <c r="G2373" s="52"/>
      <c r="H2373" s="52"/>
      <c r="I2373" s="52"/>
    </row>
    <row r="2374" spans="1:9" s="53" customFormat="1">
      <c r="A2374" s="49"/>
      <c r="B2374" s="50"/>
      <c r="C2374" s="51"/>
      <c r="D2374" s="49"/>
      <c r="E2374" s="52"/>
      <c r="F2374" s="52"/>
      <c r="G2374" s="52"/>
      <c r="H2374" s="52"/>
      <c r="I2374" s="52"/>
    </row>
    <row r="2375" spans="1:9" s="53" customFormat="1">
      <c r="A2375" s="49"/>
      <c r="B2375" s="50"/>
      <c r="C2375" s="51"/>
      <c r="D2375" s="49"/>
      <c r="E2375" s="52"/>
      <c r="F2375" s="52"/>
      <c r="G2375" s="52"/>
      <c r="H2375" s="52"/>
      <c r="I2375" s="52"/>
    </row>
    <row r="2376" spans="1:9" s="53" customFormat="1">
      <c r="A2376" s="49"/>
      <c r="B2376" s="50"/>
      <c r="C2376" s="51"/>
      <c r="D2376" s="49"/>
      <c r="E2376" s="52"/>
      <c r="F2376" s="52"/>
      <c r="G2376" s="52"/>
      <c r="H2376" s="52"/>
      <c r="I2376" s="52"/>
    </row>
    <row r="2377" spans="1:9" s="53" customFormat="1">
      <c r="A2377" s="49"/>
      <c r="B2377" s="50"/>
      <c r="C2377" s="51"/>
      <c r="D2377" s="49"/>
      <c r="E2377" s="52"/>
      <c r="F2377" s="52"/>
      <c r="G2377" s="52"/>
      <c r="H2377" s="52"/>
      <c r="I2377" s="52"/>
    </row>
    <row r="2378" spans="1:9" s="53" customFormat="1">
      <c r="A2378" s="49"/>
      <c r="B2378" s="50"/>
      <c r="C2378" s="51"/>
      <c r="D2378" s="49"/>
      <c r="E2378" s="52"/>
      <c r="F2378" s="52"/>
      <c r="G2378" s="52"/>
      <c r="H2378" s="52"/>
      <c r="I2378" s="52"/>
    </row>
    <row r="2379" spans="1:9" s="53" customFormat="1">
      <c r="A2379" s="49"/>
      <c r="B2379" s="50"/>
      <c r="C2379" s="51"/>
      <c r="D2379" s="49"/>
      <c r="E2379" s="52"/>
      <c r="F2379" s="52"/>
      <c r="G2379" s="52"/>
      <c r="H2379" s="52"/>
      <c r="I2379" s="52"/>
    </row>
    <row r="2380" spans="1:9" s="53" customFormat="1">
      <c r="A2380" s="49"/>
      <c r="B2380" s="50"/>
      <c r="C2380" s="51"/>
      <c r="D2380" s="49"/>
      <c r="E2380" s="52"/>
      <c r="F2380" s="52"/>
      <c r="G2380" s="52"/>
      <c r="H2380" s="52"/>
      <c r="I2380" s="52"/>
    </row>
    <row r="2381" spans="1:9" s="53" customFormat="1">
      <c r="A2381" s="49"/>
      <c r="B2381" s="50"/>
      <c r="C2381" s="51"/>
      <c r="D2381" s="49"/>
      <c r="E2381" s="52"/>
      <c r="F2381" s="52"/>
      <c r="G2381" s="52"/>
      <c r="H2381" s="52"/>
      <c r="I2381" s="52"/>
    </row>
    <row r="2382" spans="1:9" s="53" customFormat="1">
      <c r="A2382" s="49"/>
      <c r="B2382" s="50"/>
      <c r="C2382" s="51"/>
      <c r="D2382" s="49"/>
      <c r="E2382" s="52"/>
      <c r="F2382" s="52"/>
      <c r="G2382" s="52"/>
      <c r="H2382" s="52"/>
      <c r="I2382" s="52"/>
    </row>
    <row r="2383" spans="1:9" s="53" customFormat="1">
      <c r="A2383" s="49"/>
      <c r="B2383" s="50"/>
      <c r="C2383" s="51"/>
      <c r="D2383" s="49"/>
      <c r="E2383" s="52"/>
      <c r="F2383" s="52"/>
      <c r="G2383" s="52"/>
      <c r="H2383" s="52"/>
      <c r="I2383" s="52"/>
    </row>
    <row r="2384" spans="1:9" s="53" customFormat="1">
      <c r="A2384" s="49"/>
      <c r="B2384" s="50"/>
      <c r="C2384" s="51"/>
      <c r="D2384" s="49"/>
      <c r="E2384" s="52"/>
      <c r="F2384" s="52"/>
      <c r="G2384" s="52"/>
      <c r="H2384" s="52"/>
      <c r="I2384" s="52"/>
    </row>
    <row r="2385" spans="1:9" s="53" customFormat="1">
      <c r="A2385" s="49"/>
      <c r="B2385" s="50"/>
      <c r="C2385" s="51"/>
      <c r="D2385" s="49"/>
      <c r="E2385" s="52"/>
      <c r="F2385" s="52"/>
      <c r="G2385" s="52"/>
      <c r="H2385" s="52"/>
      <c r="I2385" s="52"/>
    </row>
    <row r="2386" spans="1:9" s="53" customFormat="1">
      <c r="A2386" s="49"/>
      <c r="B2386" s="50"/>
      <c r="C2386" s="51"/>
      <c r="D2386" s="49"/>
      <c r="E2386" s="52"/>
      <c r="F2386" s="52"/>
      <c r="G2386" s="52"/>
      <c r="H2386" s="52"/>
      <c r="I2386" s="52"/>
    </row>
    <row r="2387" spans="1:9" s="53" customFormat="1">
      <c r="A2387" s="49"/>
      <c r="B2387" s="50"/>
      <c r="C2387" s="51"/>
      <c r="D2387" s="49"/>
      <c r="E2387" s="52"/>
      <c r="F2387" s="52"/>
      <c r="G2387" s="52"/>
      <c r="H2387" s="52"/>
      <c r="I2387" s="52"/>
    </row>
    <row r="2388" spans="1:9" s="53" customFormat="1">
      <c r="A2388" s="49"/>
      <c r="B2388" s="50"/>
      <c r="C2388" s="51"/>
      <c r="D2388" s="49"/>
      <c r="E2388" s="52"/>
      <c r="F2388" s="52"/>
      <c r="G2388" s="52"/>
      <c r="H2388" s="52"/>
      <c r="I2388" s="52"/>
    </row>
    <row r="2389" spans="1:9" s="53" customFormat="1">
      <c r="A2389" s="49"/>
      <c r="B2389" s="50"/>
      <c r="C2389" s="51"/>
      <c r="D2389" s="49"/>
      <c r="E2389" s="52"/>
      <c r="F2389" s="52"/>
      <c r="G2389" s="52"/>
      <c r="H2389" s="52"/>
      <c r="I2389" s="52"/>
    </row>
    <row r="2390" spans="1:9" s="53" customFormat="1">
      <c r="A2390" s="49"/>
      <c r="B2390" s="50"/>
      <c r="C2390" s="51"/>
      <c r="D2390" s="49"/>
      <c r="E2390" s="52"/>
      <c r="F2390" s="52"/>
      <c r="G2390" s="52"/>
      <c r="H2390" s="52"/>
      <c r="I2390" s="52"/>
    </row>
    <row r="2391" spans="1:9" s="53" customFormat="1">
      <c r="A2391" s="49"/>
      <c r="B2391" s="50"/>
      <c r="C2391" s="51"/>
      <c r="D2391" s="49"/>
      <c r="E2391" s="52"/>
      <c r="F2391" s="52"/>
      <c r="G2391" s="52"/>
      <c r="H2391" s="52"/>
      <c r="I2391" s="52"/>
    </row>
    <row r="2392" spans="1:9" s="53" customFormat="1">
      <c r="A2392" s="49"/>
      <c r="B2392" s="50"/>
      <c r="C2392" s="51"/>
      <c r="D2392" s="49"/>
      <c r="E2392" s="52"/>
      <c r="F2392" s="52"/>
      <c r="G2392" s="52"/>
      <c r="H2392" s="52"/>
      <c r="I2392" s="52"/>
    </row>
    <row r="2393" spans="1:9" s="53" customFormat="1">
      <c r="A2393" s="49"/>
      <c r="B2393" s="50"/>
      <c r="C2393" s="51"/>
      <c r="D2393" s="49"/>
      <c r="E2393" s="52"/>
      <c r="F2393" s="52"/>
      <c r="G2393" s="52"/>
      <c r="H2393" s="52"/>
      <c r="I2393" s="52"/>
    </row>
    <row r="2394" spans="1:9" s="53" customFormat="1">
      <c r="A2394" s="49"/>
      <c r="B2394" s="50"/>
      <c r="C2394" s="51"/>
      <c r="D2394" s="49"/>
      <c r="E2394" s="52"/>
      <c r="F2394" s="52"/>
      <c r="G2394" s="52"/>
      <c r="H2394" s="52"/>
      <c r="I2394" s="52"/>
    </row>
    <row r="2395" spans="1:9" s="53" customFormat="1">
      <c r="A2395" s="49"/>
      <c r="B2395" s="50"/>
      <c r="C2395" s="51"/>
      <c r="D2395" s="49"/>
      <c r="E2395" s="52"/>
      <c r="F2395" s="52"/>
      <c r="G2395" s="52"/>
      <c r="H2395" s="52"/>
      <c r="I2395" s="52"/>
    </row>
    <row r="2396" spans="1:9" s="53" customFormat="1">
      <c r="A2396" s="49"/>
      <c r="B2396" s="50"/>
      <c r="C2396" s="51"/>
      <c r="D2396" s="49"/>
      <c r="E2396" s="52"/>
      <c r="F2396" s="52"/>
      <c r="G2396" s="52"/>
      <c r="H2396" s="52"/>
      <c r="I2396" s="52"/>
    </row>
    <row r="2397" spans="1:9" s="53" customFormat="1">
      <c r="A2397" s="49"/>
      <c r="B2397" s="50"/>
      <c r="C2397" s="51"/>
      <c r="D2397" s="49"/>
      <c r="E2397" s="52"/>
      <c r="F2397" s="52"/>
      <c r="G2397" s="52"/>
      <c r="H2397" s="52"/>
      <c r="I2397" s="52"/>
    </row>
    <row r="2398" spans="1:9" s="53" customFormat="1">
      <c r="A2398" s="49"/>
      <c r="B2398" s="50"/>
      <c r="C2398" s="51"/>
      <c r="D2398" s="49"/>
      <c r="E2398" s="52"/>
      <c r="F2398" s="52"/>
      <c r="G2398" s="52"/>
      <c r="H2398" s="52"/>
      <c r="I2398" s="52"/>
    </row>
    <row r="2399" spans="1:9" s="53" customFormat="1">
      <c r="A2399" s="49"/>
      <c r="B2399" s="50"/>
      <c r="C2399" s="51"/>
      <c r="D2399" s="49"/>
      <c r="E2399" s="52"/>
      <c r="F2399" s="52"/>
      <c r="G2399" s="52"/>
      <c r="H2399" s="52"/>
      <c r="I2399" s="52"/>
    </row>
    <row r="2400" spans="1:9" s="53" customFormat="1">
      <c r="A2400" s="49"/>
      <c r="B2400" s="50"/>
      <c r="C2400" s="51"/>
      <c r="D2400" s="49"/>
      <c r="E2400" s="52"/>
      <c r="F2400" s="52"/>
      <c r="G2400" s="52"/>
      <c r="H2400" s="52"/>
      <c r="I2400" s="52"/>
    </row>
    <row r="2401" spans="1:9" s="53" customFormat="1">
      <c r="A2401" s="49"/>
      <c r="B2401" s="50"/>
      <c r="C2401" s="51"/>
      <c r="D2401" s="49"/>
      <c r="E2401" s="52"/>
      <c r="F2401" s="52"/>
      <c r="G2401" s="52"/>
      <c r="H2401" s="52"/>
      <c r="I2401" s="52"/>
    </row>
    <row r="2402" spans="1:9" s="53" customFormat="1">
      <c r="A2402" s="49"/>
      <c r="B2402" s="50"/>
      <c r="C2402" s="51"/>
      <c r="D2402" s="49"/>
      <c r="E2402" s="52"/>
      <c r="F2402" s="52"/>
      <c r="G2402" s="52"/>
      <c r="H2402" s="52"/>
      <c r="I2402" s="52"/>
    </row>
    <row r="2403" spans="1:9" s="53" customFormat="1">
      <c r="A2403" s="49"/>
      <c r="B2403" s="50"/>
      <c r="C2403" s="51"/>
      <c r="D2403" s="49"/>
      <c r="E2403" s="52"/>
      <c r="F2403" s="52"/>
      <c r="G2403" s="52"/>
      <c r="H2403" s="52"/>
      <c r="I2403" s="52"/>
    </row>
    <row r="2404" spans="1:9" s="53" customFormat="1">
      <c r="A2404" s="49"/>
      <c r="B2404" s="50"/>
      <c r="C2404" s="51"/>
      <c r="D2404" s="49"/>
      <c r="E2404" s="52"/>
      <c r="F2404" s="52"/>
      <c r="G2404" s="52"/>
      <c r="H2404" s="52"/>
      <c r="I2404" s="52"/>
    </row>
    <row r="2405" spans="1:9" s="53" customFormat="1">
      <c r="A2405" s="49"/>
      <c r="B2405" s="50"/>
      <c r="C2405" s="51"/>
      <c r="D2405" s="49"/>
      <c r="E2405" s="52"/>
      <c r="F2405" s="52"/>
      <c r="G2405" s="52"/>
      <c r="H2405" s="52"/>
      <c r="I2405" s="52"/>
    </row>
    <row r="2406" spans="1:9" s="53" customFormat="1">
      <c r="A2406" s="49"/>
      <c r="B2406" s="50"/>
      <c r="C2406" s="51"/>
      <c r="D2406" s="49"/>
      <c r="E2406" s="52"/>
      <c r="F2406" s="52"/>
      <c r="G2406" s="52"/>
      <c r="H2406" s="52"/>
      <c r="I2406" s="52"/>
    </row>
    <row r="2407" spans="1:9" s="53" customFormat="1">
      <c r="A2407" s="49"/>
      <c r="B2407" s="50"/>
      <c r="C2407" s="51"/>
      <c r="D2407" s="49"/>
      <c r="E2407" s="52"/>
      <c r="F2407" s="52"/>
      <c r="G2407" s="52"/>
      <c r="H2407" s="52"/>
      <c r="I2407" s="52"/>
    </row>
    <row r="2408" spans="1:9" s="53" customFormat="1">
      <c r="A2408" s="49"/>
      <c r="B2408" s="50"/>
      <c r="C2408" s="51"/>
      <c r="D2408" s="49"/>
      <c r="E2408" s="52"/>
      <c r="F2408" s="52"/>
      <c r="G2408" s="52"/>
      <c r="H2408" s="52"/>
      <c r="I2408" s="52"/>
    </row>
    <row r="2409" spans="1:9" s="53" customFormat="1">
      <c r="A2409" s="49"/>
      <c r="B2409" s="50"/>
      <c r="C2409" s="51"/>
      <c r="D2409" s="49"/>
      <c r="E2409" s="52"/>
      <c r="F2409" s="52"/>
      <c r="G2409" s="52"/>
      <c r="H2409" s="52"/>
      <c r="I2409" s="52"/>
    </row>
    <row r="2410" spans="1:9" s="53" customFormat="1">
      <c r="A2410" s="49"/>
      <c r="B2410" s="50"/>
      <c r="C2410" s="51"/>
      <c r="D2410" s="49"/>
      <c r="E2410" s="52"/>
      <c r="F2410" s="52"/>
      <c r="G2410" s="52"/>
      <c r="H2410" s="52"/>
      <c r="I2410" s="52"/>
    </row>
    <row r="2411" spans="1:9" s="53" customFormat="1">
      <c r="A2411" s="49"/>
      <c r="B2411" s="50"/>
      <c r="C2411" s="51"/>
      <c r="D2411" s="49"/>
      <c r="E2411" s="52"/>
      <c r="F2411" s="52"/>
      <c r="G2411" s="52"/>
      <c r="H2411" s="52"/>
      <c r="I2411" s="52"/>
    </row>
    <row r="2412" spans="1:9" s="53" customFormat="1">
      <c r="A2412" s="49"/>
      <c r="B2412" s="50"/>
      <c r="C2412" s="51"/>
      <c r="D2412" s="49"/>
      <c r="E2412" s="52"/>
      <c r="F2412" s="52"/>
      <c r="G2412" s="52"/>
      <c r="H2412" s="52"/>
      <c r="I2412" s="52"/>
    </row>
    <row r="2413" spans="1:9" s="53" customFormat="1">
      <c r="A2413" s="49"/>
      <c r="B2413" s="50"/>
      <c r="C2413" s="51"/>
      <c r="D2413" s="49"/>
      <c r="E2413" s="52"/>
      <c r="F2413" s="52"/>
      <c r="G2413" s="52"/>
      <c r="H2413" s="52"/>
      <c r="I2413" s="52"/>
    </row>
    <row r="2414" spans="1:9" s="53" customFormat="1">
      <c r="A2414" s="49"/>
      <c r="B2414" s="50"/>
      <c r="C2414" s="51"/>
      <c r="D2414" s="49"/>
      <c r="E2414" s="52"/>
      <c r="F2414" s="52"/>
      <c r="G2414" s="52"/>
      <c r="H2414" s="52"/>
      <c r="I2414" s="52"/>
    </row>
    <row r="2415" spans="1:9" s="53" customFormat="1">
      <c r="A2415" s="49"/>
      <c r="B2415" s="50"/>
      <c r="C2415" s="51"/>
      <c r="D2415" s="49"/>
      <c r="E2415" s="52"/>
      <c r="F2415" s="52"/>
      <c r="G2415" s="52"/>
      <c r="H2415" s="52"/>
      <c r="I2415" s="52"/>
    </row>
    <row r="2416" spans="1:9" s="53" customFormat="1">
      <c r="A2416" s="49"/>
      <c r="B2416" s="50"/>
      <c r="C2416" s="51"/>
      <c r="D2416" s="49"/>
      <c r="E2416" s="52"/>
      <c r="F2416" s="52"/>
      <c r="G2416" s="52"/>
      <c r="H2416" s="52"/>
      <c r="I2416" s="52"/>
    </row>
    <row r="2417" spans="1:9" s="53" customFormat="1">
      <c r="A2417" s="49"/>
      <c r="B2417" s="50"/>
      <c r="C2417" s="51"/>
      <c r="D2417" s="49"/>
      <c r="E2417" s="52"/>
      <c r="F2417" s="52"/>
      <c r="G2417" s="52"/>
      <c r="H2417" s="52"/>
      <c r="I2417" s="52"/>
    </row>
    <row r="2418" spans="1:9" s="53" customFormat="1">
      <c r="A2418" s="49"/>
      <c r="B2418" s="50"/>
      <c r="C2418" s="51"/>
      <c r="D2418" s="49"/>
      <c r="E2418" s="52"/>
      <c r="F2418" s="52"/>
      <c r="G2418" s="52"/>
      <c r="H2418" s="52"/>
      <c r="I2418" s="52"/>
    </row>
    <row r="2419" spans="1:9" s="53" customFormat="1">
      <c r="A2419" s="49"/>
      <c r="B2419" s="50"/>
      <c r="C2419" s="51"/>
      <c r="D2419" s="49"/>
      <c r="E2419" s="52"/>
      <c r="F2419" s="52"/>
      <c r="G2419" s="52"/>
      <c r="H2419" s="52"/>
      <c r="I2419" s="52"/>
    </row>
    <row r="2420" spans="1:9" s="53" customFormat="1">
      <c r="A2420" s="49"/>
      <c r="B2420" s="50"/>
      <c r="C2420" s="51"/>
      <c r="D2420" s="49"/>
      <c r="E2420" s="52"/>
      <c r="F2420" s="52"/>
      <c r="G2420" s="52"/>
      <c r="H2420" s="52"/>
      <c r="I2420" s="52"/>
    </row>
    <row r="2421" spans="1:9" s="53" customFormat="1">
      <c r="A2421" s="49"/>
      <c r="B2421" s="50"/>
      <c r="C2421" s="51"/>
      <c r="D2421" s="49"/>
      <c r="E2421" s="52"/>
      <c r="F2421" s="52"/>
      <c r="G2421" s="52"/>
      <c r="H2421" s="52"/>
      <c r="I2421" s="52"/>
    </row>
    <row r="2422" spans="1:9" s="53" customFormat="1">
      <c r="A2422" s="49"/>
      <c r="B2422" s="50"/>
      <c r="C2422" s="51"/>
      <c r="D2422" s="49"/>
      <c r="E2422" s="52"/>
      <c r="F2422" s="52"/>
      <c r="G2422" s="52"/>
      <c r="H2422" s="52"/>
      <c r="I2422" s="52"/>
    </row>
    <row r="2423" spans="1:9" s="53" customFormat="1">
      <c r="A2423" s="49"/>
      <c r="B2423" s="50"/>
      <c r="C2423" s="51"/>
      <c r="D2423" s="49"/>
      <c r="E2423" s="52"/>
      <c r="F2423" s="52"/>
      <c r="G2423" s="52"/>
      <c r="H2423" s="52"/>
      <c r="I2423" s="52"/>
    </row>
    <row r="2424" spans="1:9" s="53" customFormat="1">
      <c r="A2424" s="49"/>
      <c r="B2424" s="50"/>
      <c r="C2424" s="51"/>
      <c r="D2424" s="49"/>
      <c r="E2424" s="52"/>
      <c r="F2424" s="52"/>
      <c r="G2424" s="52"/>
      <c r="H2424" s="52"/>
      <c r="I2424" s="52"/>
    </row>
    <row r="2425" spans="1:9" s="53" customFormat="1">
      <c r="A2425" s="49"/>
      <c r="B2425" s="50"/>
      <c r="C2425" s="51"/>
      <c r="D2425" s="49"/>
      <c r="E2425" s="52"/>
      <c r="F2425" s="52"/>
      <c r="G2425" s="52"/>
      <c r="H2425" s="52"/>
      <c r="I2425" s="52"/>
    </row>
    <row r="2426" spans="1:9" s="53" customFormat="1">
      <c r="A2426" s="49"/>
      <c r="B2426" s="50"/>
      <c r="C2426" s="51"/>
      <c r="D2426" s="49"/>
      <c r="E2426" s="52"/>
      <c r="F2426" s="52"/>
      <c r="G2426" s="52"/>
      <c r="H2426" s="52"/>
      <c r="I2426" s="52"/>
    </row>
    <row r="2427" spans="1:9" s="53" customFormat="1">
      <c r="A2427" s="49"/>
      <c r="B2427" s="50"/>
      <c r="C2427" s="51"/>
      <c r="D2427" s="49"/>
      <c r="E2427" s="52"/>
      <c r="F2427" s="52"/>
      <c r="G2427" s="52"/>
      <c r="H2427" s="52"/>
      <c r="I2427" s="52"/>
    </row>
    <row r="2428" spans="1:9" s="53" customFormat="1">
      <c r="A2428" s="49"/>
      <c r="B2428" s="50"/>
      <c r="C2428" s="51"/>
      <c r="D2428" s="49"/>
      <c r="E2428" s="52"/>
      <c r="F2428" s="52"/>
      <c r="G2428" s="52"/>
      <c r="H2428" s="52"/>
      <c r="I2428" s="52"/>
    </row>
    <row r="2429" spans="1:9" s="53" customFormat="1">
      <c r="A2429" s="49"/>
      <c r="B2429" s="50"/>
      <c r="C2429" s="51"/>
      <c r="D2429" s="49"/>
      <c r="E2429" s="52"/>
      <c r="F2429" s="52"/>
      <c r="G2429" s="52"/>
      <c r="H2429" s="52"/>
      <c r="I2429" s="52"/>
    </row>
    <row r="2430" spans="1:9" s="53" customFormat="1">
      <c r="A2430" s="49"/>
      <c r="B2430" s="50"/>
      <c r="C2430" s="51"/>
      <c r="D2430" s="49"/>
      <c r="E2430" s="52"/>
      <c r="F2430" s="52"/>
      <c r="G2430" s="52"/>
      <c r="H2430" s="52"/>
      <c r="I2430" s="52"/>
    </row>
    <row r="2431" spans="1:9" s="53" customFormat="1">
      <c r="A2431" s="49"/>
      <c r="B2431" s="50"/>
      <c r="C2431" s="51"/>
      <c r="D2431" s="49"/>
      <c r="E2431" s="52"/>
      <c r="F2431" s="52"/>
      <c r="G2431" s="52"/>
      <c r="H2431" s="52"/>
      <c r="I2431" s="52"/>
    </row>
    <row r="2432" spans="1:9" s="53" customFormat="1">
      <c r="A2432" s="49"/>
      <c r="B2432" s="50"/>
      <c r="C2432" s="51"/>
      <c r="D2432" s="49"/>
      <c r="E2432" s="52"/>
      <c r="F2432" s="52"/>
      <c r="G2432" s="52"/>
      <c r="H2432" s="52"/>
      <c r="I2432" s="52"/>
    </row>
    <row r="2433" spans="1:9" s="53" customFormat="1">
      <c r="A2433" s="49"/>
      <c r="B2433" s="50"/>
      <c r="C2433" s="51"/>
      <c r="D2433" s="49"/>
      <c r="E2433" s="52"/>
      <c r="F2433" s="52"/>
      <c r="G2433" s="52"/>
      <c r="H2433" s="52"/>
      <c r="I2433" s="52"/>
    </row>
    <row r="2434" spans="1:9" s="53" customFormat="1">
      <c r="A2434" s="49"/>
      <c r="B2434" s="50"/>
      <c r="C2434" s="51"/>
      <c r="D2434" s="49"/>
      <c r="E2434" s="52"/>
      <c r="F2434" s="52"/>
      <c r="G2434" s="52"/>
      <c r="H2434" s="52"/>
      <c r="I2434" s="52"/>
    </row>
    <row r="2435" spans="1:9" s="53" customFormat="1">
      <c r="A2435" s="49"/>
      <c r="B2435" s="50"/>
      <c r="C2435" s="51"/>
      <c r="D2435" s="49"/>
      <c r="E2435" s="52"/>
      <c r="F2435" s="52"/>
      <c r="G2435" s="52"/>
      <c r="H2435" s="52"/>
      <c r="I2435" s="52"/>
    </row>
    <row r="2436" spans="1:9" s="53" customFormat="1">
      <c r="A2436" s="49"/>
      <c r="B2436" s="50"/>
      <c r="C2436" s="51"/>
      <c r="D2436" s="49"/>
      <c r="E2436" s="52"/>
      <c r="F2436" s="52"/>
      <c r="G2436" s="52"/>
      <c r="H2436" s="52"/>
      <c r="I2436" s="52"/>
    </row>
    <row r="2437" spans="1:9" s="53" customFormat="1">
      <c r="A2437" s="49"/>
      <c r="B2437" s="50"/>
      <c r="C2437" s="51"/>
      <c r="D2437" s="49"/>
      <c r="E2437" s="52"/>
      <c r="F2437" s="52"/>
      <c r="G2437" s="52"/>
      <c r="H2437" s="52"/>
      <c r="I2437" s="52"/>
    </row>
    <row r="2438" spans="1:9" s="53" customFormat="1">
      <c r="A2438" s="49"/>
      <c r="B2438" s="50"/>
      <c r="C2438" s="51"/>
      <c r="D2438" s="49"/>
      <c r="E2438" s="52"/>
      <c r="F2438" s="52"/>
      <c r="G2438" s="52"/>
      <c r="H2438" s="52"/>
      <c r="I2438" s="52"/>
    </row>
    <row r="2439" spans="1:9" s="53" customFormat="1">
      <c r="A2439" s="49"/>
      <c r="B2439" s="50"/>
      <c r="C2439" s="51"/>
      <c r="D2439" s="49"/>
      <c r="E2439" s="52"/>
      <c r="F2439" s="52"/>
      <c r="G2439" s="52"/>
      <c r="H2439" s="52"/>
      <c r="I2439" s="52"/>
    </row>
    <row r="2440" spans="1:9" s="53" customFormat="1">
      <c r="A2440" s="49"/>
      <c r="B2440" s="50"/>
      <c r="C2440" s="51"/>
      <c r="D2440" s="49"/>
      <c r="E2440" s="52"/>
      <c r="F2440" s="52"/>
      <c r="G2440" s="52"/>
      <c r="H2440" s="52"/>
      <c r="I2440" s="52"/>
    </row>
    <row r="2441" spans="1:9" s="53" customFormat="1">
      <c r="A2441" s="49"/>
      <c r="B2441" s="50"/>
      <c r="C2441" s="51"/>
      <c r="D2441" s="49"/>
      <c r="E2441" s="52"/>
      <c r="F2441" s="52"/>
      <c r="G2441" s="52"/>
      <c r="H2441" s="52"/>
      <c r="I2441" s="52"/>
    </row>
    <row r="2442" spans="1:9" s="53" customFormat="1">
      <c r="A2442" s="49"/>
      <c r="B2442" s="50"/>
      <c r="C2442" s="51"/>
      <c r="D2442" s="49"/>
      <c r="E2442" s="52"/>
      <c r="F2442" s="52"/>
      <c r="G2442" s="52"/>
      <c r="H2442" s="52"/>
      <c r="I2442" s="52"/>
    </row>
    <row r="2443" spans="1:9" s="53" customFormat="1">
      <c r="A2443" s="49"/>
      <c r="B2443" s="50"/>
      <c r="C2443" s="51"/>
      <c r="D2443" s="49"/>
      <c r="E2443" s="52"/>
      <c r="F2443" s="52"/>
      <c r="G2443" s="52"/>
      <c r="H2443" s="52"/>
      <c r="I2443" s="52"/>
    </row>
    <row r="2444" spans="1:9" s="53" customFormat="1">
      <c r="A2444" s="49"/>
      <c r="B2444" s="50"/>
      <c r="C2444" s="51"/>
      <c r="D2444" s="49"/>
      <c r="E2444" s="52"/>
      <c r="F2444" s="52"/>
      <c r="G2444" s="52"/>
      <c r="H2444" s="52"/>
      <c r="I2444" s="52"/>
    </row>
    <row r="2445" spans="1:9" s="53" customFormat="1">
      <c r="A2445" s="49"/>
      <c r="B2445" s="50"/>
      <c r="C2445" s="51"/>
      <c r="D2445" s="49"/>
      <c r="E2445" s="52"/>
      <c r="F2445" s="52"/>
      <c r="G2445" s="52"/>
      <c r="H2445" s="52"/>
      <c r="I2445" s="52"/>
    </row>
    <row r="2446" spans="1:9" s="53" customFormat="1">
      <c r="A2446" s="49"/>
      <c r="B2446" s="50"/>
      <c r="C2446" s="51"/>
      <c r="D2446" s="49"/>
      <c r="E2446" s="52"/>
      <c r="F2446" s="52"/>
      <c r="G2446" s="52"/>
      <c r="H2446" s="52"/>
      <c r="I2446" s="52"/>
    </row>
    <row r="2447" spans="1:9" s="53" customFormat="1">
      <c r="A2447" s="49"/>
      <c r="B2447" s="50"/>
      <c r="C2447" s="51"/>
      <c r="D2447" s="49"/>
      <c r="E2447" s="52"/>
      <c r="F2447" s="52"/>
      <c r="G2447" s="52"/>
      <c r="H2447" s="52"/>
      <c r="I2447" s="52"/>
    </row>
    <row r="2448" spans="1:9" s="53" customFormat="1">
      <c r="A2448" s="49"/>
      <c r="B2448" s="50"/>
      <c r="C2448" s="51"/>
      <c r="D2448" s="49"/>
      <c r="E2448" s="52"/>
      <c r="F2448" s="52"/>
      <c r="G2448" s="52"/>
      <c r="H2448" s="52"/>
      <c r="I2448" s="52"/>
    </row>
    <row r="2449" spans="1:9" s="53" customFormat="1">
      <c r="A2449" s="49"/>
      <c r="B2449" s="50"/>
      <c r="C2449" s="51"/>
      <c r="D2449" s="49"/>
      <c r="E2449" s="52"/>
      <c r="F2449" s="52"/>
      <c r="G2449" s="52"/>
      <c r="H2449" s="52"/>
      <c r="I2449" s="52"/>
    </row>
    <row r="2450" spans="1:9" s="53" customFormat="1">
      <c r="A2450" s="49"/>
      <c r="B2450" s="50"/>
      <c r="C2450" s="51"/>
      <c r="D2450" s="49"/>
      <c r="E2450" s="52"/>
      <c r="F2450" s="52"/>
      <c r="G2450" s="52"/>
      <c r="H2450" s="52"/>
      <c r="I2450" s="52"/>
    </row>
    <row r="2451" spans="1:9" s="53" customFormat="1">
      <c r="A2451" s="49"/>
      <c r="B2451" s="50"/>
      <c r="C2451" s="51"/>
      <c r="D2451" s="49"/>
      <c r="E2451" s="52"/>
      <c r="F2451" s="52"/>
      <c r="G2451" s="52"/>
      <c r="H2451" s="52"/>
      <c r="I2451" s="52"/>
    </row>
    <row r="2452" spans="1:9" s="53" customFormat="1">
      <c r="A2452" s="49"/>
      <c r="B2452" s="50"/>
      <c r="C2452" s="51"/>
      <c r="D2452" s="49"/>
      <c r="E2452" s="52"/>
      <c r="F2452" s="52"/>
      <c r="G2452" s="52"/>
      <c r="H2452" s="52"/>
      <c r="I2452" s="52"/>
    </row>
    <row r="2453" spans="1:9" s="53" customFormat="1">
      <c r="A2453" s="49"/>
      <c r="B2453" s="50"/>
      <c r="C2453" s="51"/>
      <c r="D2453" s="49"/>
      <c r="E2453" s="52"/>
      <c r="F2453" s="52"/>
      <c r="G2453" s="52"/>
      <c r="H2453" s="52"/>
      <c r="I2453" s="52"/>
    </row>
    <row r="2454" spans="1:9" s="53" customFormat="1">
      <c r="A2454" s="49"/>
      <c r="B2454" s="50"/>
      <c r="C2454" s="51"/>
      <c r="D2454" s="49"/>
      <c r="E2454" s="52"/>
      <c r="F2454" s="52"/>
      <c r="G2454" s="52"/>
      <c r="H2454" s="52"/>
      <c r="I2454" s="52"/>
    </row>
    <row r="2455" spans="1:9" s="53" customFormat="1">
      <c r="A2455" s="49"/>
      <c r="B2455" s="50"/>
      <c r="C2455" s="51"/>
      <c r="D2455" s="49"/>
      <c r="E2455" s="52"/>
      <c r="F2455" s="52"/>
      <c r="G2455" s="52"/>
      <c r="H2455" s="52"/>
      <c r="I2455" s="52"/>
    </row>
    <row r="2456" spans="1:9" s="53" customFormat="1">
      <c r="A2456" s="49"/>
      <c r="B2456" s="50"/>
      <c r="C2456" s="51"/>
      <c r="D2456" s="49"/>
      <c r="E2456" s="52"/>
      <c r="F2456" s="52"/>
      <c r="G2456" s="52"/>
      <c r="H2456" s="52"/>
      <c r="I2456" s="52"/>
    </row>
    <row r="2457" spans="1:9" s="53" customFormat="1">
      <c r="A2457" s="49"/>
      <c r="B2457" s="50"/>
      <c r="C2457" s="51"/>
      <c r="D2457" s="49"/>
      <c r="E2457" s="52"/>
      <c r="F2457" s="52"/>
      <c r="G2457" s="52"/>
      <c r="H2457" s="52"/>
      <c r="I2457" s="52"/>
    </row>
    <row r="2458" spans="1:9" s="53" customFormat="1">
      <c r="A2458" s="49"/>
      <c r="B2458" s="50"/>
      <c r="C2458" s="51"/>
      <c r="D2458" s="49"/>
      <c r="E2458" s="52"/>
      <c r="F2458" s="52"/>
      <c r="G2458" s="52"/>
      <c r="H2458" s="52"/>
      <c r="I2458" s="52"/>
    </row>
    <row r="2459" spans="1:9" s="53" customFormat="1">
      <c r="A2459" s="49"/>
      <c r="B2459" s="50"/>
      <c r="C2459" s="51"/>
      <c r="D2459" s="49"/>
      <c r="E2459" s="52"/>
      <c r="F2459" s="52"/>
      <c r="G2459" s="52"/>
      <c r="H2459" s="52"/>
      <c r="I2459" s="52"/>
    </row>
    <row r="2460" spans="1:9" s="53" customFormat="1">
      <c r="A2460" s="49"/>
      <c r="B2460" s="50"/>
      <c r="C2460" s="51"/>
      <c r="D2460" s="49"/>
      <c r="E2460" s="52"/>
      <c r="F2460" s="52"/>
      <c r="G2460" s="52"/>
      <c r="H2460" s="52"/>
      <c r="I2460" s="52"/>
    </row>
    <row r="2461" spans="1:9" s="53" customFormat="1">
      <c r="A2461" s="49"/>
      <c r="B2461" s="50"/>
      <c r="C2461" s="51"/>
      <c r="D2461" s="49"/>
      <c r="E2461" s="52"/>
      <c r="F2461" s="52"/>
      <c r="G2461" s="52"/>
      <c r="H2461" s="52"/>
      <c r="I2461" s="52"/>
    </row>
    <row r="2462" spans="1:9" s="53" customFormat="1">
      <c r="A2462" s="49"/>
      <c r="B2462" s="50"/>
      <c r="C2462" s="51"/>
      <c r="D2462" s="49"/>
      <c r="E2462" s="52"/>
      <c r="F2462" s="52"/>
      <c r="G2462" s="52"/>
      <c r="H2462" s="52"/>
      <c r="I2462" s="52"/>
    </row>
    <row r="2463" spans="1:9" s="53" customFormat="1">
      <c r="A2463" s="49"/>
      <c r="B2463" s="50"/>
      <c r="C2463" s="51"/>
      <c r="D2463" s="49"/>
      <c r="E2463" s="52"/>
      <c r="F2463" s="52"/>
      <c r="G2463" s="52"/>
      <c r="H2463" s="52"/>
      <c r="I2463" s="52"/>
    </row>
    <row r="2464" spans="1:9" s="53" customFormat="1">
      <c r="A2464" s="49"/>
      <c r="B2464" s="50"/>
      <c r="C2464" s="51"/>
      <c r="D2464" s="49"/>
      <c r="E2464" s="52"/>
      <c r="F2464" s="52"/>
      <c r="G2464" s="52"/>
      <c r="H2464" s="52"/>
      <c r="I2464" s="52"/>
    </row>
    <row r="2465" spans="1:9" s="53" customFormat="1">
      <c r="A2465" s="49"/>
      <c r="B2465" s="50"/>
      <c r="C2465" s="51"/>
      <c r="D2465" s="49"/>
      <c r="E2465" s="52"/>
      <c r="F2465" s="52"/>
      <c r="G2465" s="52"/>
      <c r="H2465" s="52"/>
      <c r="I2465" s="52"/>
    </row>
    <row r="2466" spans="1:9" s="53" customFormat="1">
      <c r="A2466" s="49"/>
      <c r="B2466" s="50"/>
      <c r="C2466" s="51"/>
      <c r="D2466" s="49"/>
      <c r="E2466" s="52"/>
      <c r="F2466" s="52"/>
      <c r="G2466" s="52"/>
      <c r="H2466" s="52"/>
      <c r="I2466" s="52"/>
    </row>
    <row r="2467" spans="1:9" s="53" customFormat="1">
      <c r="A2467" s="49"/>
      <c r="B2467" s="50"/>
      <c r="C2467" s="51"/>
      <c r="D2467" s="49"/>
      <c r="E2467" s="52"/>
      <c r="F2467" s="52"/>
      <c r="G2467" s="52"/>
      <c r="H2467" s="52"/>
      <c r="I2467" s="52"/>
    </row>
    <row r="2468" spans="1:9" s="53" customFormat="1">
      <c r="A2468" s="49"/>
      <c r="B2468" s="50"/>
      <c r="C2468" s="51"/>
      <c r="D2468" s="49"/>
      <c r="E2468" s="52"/>
      <c r="F2468" s="52"/>
      <c r="G2468" s="52"/>
      <c r="H2468" s="52"/>
      <c r="I2468" s="52"/>
    </row>
    <row r="2469" spans="1:9" s="53" customFormat="1">
      <c r="A2469" s="49"/>
      <c r="B2469" s="50"/>
      <c r="C2469" s="51"/>
      <c r="D2469" s="49"/>
      <c r="E2469" s="52"/>
      <c r="F2469" s="52"/>
      <c r="G2469" s="52"/>
      <c r="H2469" s="52"/>
      <c r="I2469" s="52"/>
    </row>
    <row r="2470" spans="1:9" s="53" customFormat="1">
      <c r="A2470" s="49"/>
      <c r="B2470" s="50"/>
      <c r="C2470" s="51"/>
      <c r="D2470" s="49"/>
      <c r="E2470" s="52"/>
      <c r="F2470" s="52"/>
      <c r="G2470" s="52"/>
      <c r="H2470" s="52"/>
      <c r="I2470" s="52"/>
    </row>
    <row r="2471" spans="1:9" s="53" customFormat="1">
      <c r="A2471" s="49"/>
      <c r="B2471" s="50"/>
      <c r="C2471" s="51"/>
      <c r="D2471" s="49"/>
      <c r="E2471" s="52"/>
      <c r="F2471" s="52"/>
      <c r="G2471" s="52"/>
      <c r="H2471" s="52"/>
      <c r="I2471" s="52"/>
    </row>
    <row r="2472" spans="1:9" s="53" customFormat="1">
      <c r="A2472" s="49"/>
      <c r="B2472" s="50"/>
      <c r="C2472" s="51"/>
      <c r="D2472" s="49"/>
      <c r="E2472" s="52"/>
      <c r="F2472" s="52"/>
      <c r="G2472" s="52"/>
      <c r="H2472" s="52"/>
      <c r="I2472" s="52"/>
    </row>
    <row r="2473" spans="1:9" s="53" customFormat="1">
      <c r="A2473" s="49"/>
      <c r="B2473" s="50"/>
      <c r="C2473" s="51"/>
      <c r="D2473" s="49"/>
      <c r="E2473" s="52"/>
      <c r="F2473" s="52"/>
      <c r="G2473" s="52"/>
      <c r="H2473" s="52"/>
      <c r="I2473" s="52"/>
    </row>
    <row r="2474" spans="1:9" s="53" customFormat="1">
      <c r="A2474" s="49"/>
      <c r="B2474" s="50"/>
      <c r="C2474" s="51"/>
      <c r="D2474" s="49"/>
      <c r="E2474" s="52"/>
      <c r="F2474" s="52"/>
      <c r="G2474" s="52"/>
      <c r="H2474" s="52"/>
      <c r="I2474" s="52"/>
    </row>
    <row r="2475" spans="1:9" s="53" customFormat="1">
      <c r="A2475" s="49"/>
      <c r="B2475" s="50"/>
      <c r="C2475" s="51"/>
      <c r="D2475" s="49"/>
      <c r="E2475" s="52"/>
      <c r="F2475" s="52"/>
      <c r="G2475" s="52"/>
      <c r="H2475" s="52"/>
      <c r="I2475" s="52"/>
    </row>
    <row r="2476" spans="1:9" s="53" customFormat="1">
      <c r="A2476" s="49"/>
      <c r="B2476" s="50"/>
      <c r="C2476" s="51"/>
      <c r="D2476" s="49"/>
      <c r="E2476" s="52"/>
      <c r="F2476" s="52"/>
      <c r="G2476" s="52"/>
      <c r="H2476" s="52"/>
      <c r="I2476" s="52"/>
    </row>
    <row r="2477" spans="1:9" s="53" customFormat="1">
      <c r="A2477" s="49"/>
      <c r="B2477" s="50"/>
      <c r="C2477" s="51"/>
      <c r="D2477" s="49"/>
      <c r="E2477" s="52"/>
      <c r="F2477" s="52"/>
      <c r="G2477" s="52"/>
      <c r="H2477" s="52"/>
      <c r="I2477" s="52"/>
    </row>
    <row r="2478" spans="1:9" s="53" customFormat="1">
      <c r="A2478" s="49"/>
      <c r="B2478" s="50"/>
      <c r="C2478" s="51"/>
      <c r="D2478" s="49"/>
      <c r="E2478" s="52"/>
      <c r="F2478" s="52"/>
      <c r="G2478" s="52"/>
      <c r="H2478" s="52"/>
      <c r="I2478" s="52"/>
    </row>
    <row r="2479" spans="1:9" s="53" customFormat="1">
      <c r="A2479" s="49"/>
      <c r="B2479" s="50"/>
      <c r="C2479" s="51"/>
      <c r="D2479" s="49"/>
      <c r="E2479" s="52"/>
      <c r="F2479" s="52"/>
      <c r="G2479" s="52"/>
      <c r="H2479" s="52"/>
      <c r="I2479" s="52"/>
    </row>
    <row r="2480" spans="1:9" s="53" customFormat="1">
      <c r="A2480" s="49"/>
      <c r="B2480" s="50"/>
      <c r="C2480" s="51"/>
      <c r="D2480" s="49"/>
      <c r="E2480" s="52"/>
      <c r="F2480" s="52"/>
      <c r="G2480" s="52"/>
      <c r="H2480" s="52"/>
      <c r="I2480" s="52"/>
    </row>
    <row r="2481" spans="1:9" s="53" customFormat="1">
      <c r="A2481" s="49"/>
      <c r="B2481" s="50"/>
      <c r="C2481" s="51"/>
      <c r="D2481" s="49"/>
      <c r="E2481" s="52"/>
      <c r="F2481" s="52"/>
      <c r="G2481" s="52"/>
      <c r="H2481" s="52"/>
      <c r="I2481" s="52"/>
    </row>
    <row r="2482" spans="1:9" s="53" customFormat="1">
      <c r="A2482" s="49"/>
      <c r="B2482" s="50"/>
      <c r="C2482" s="51"/>
      <c r="D2482" s="49"/>
      <c r="E2482" s="52"/>
      <c r="F2482" s="52"/>
      <c r="G2482" s="52"/>
      <c r="H2482" s="52"/>
      <c r="I2482" s="52"/>
    </row>
    <row r="2483" spans="1:9" s="53" customFormat="1">
      <c r="A2483" s="49"/>
      <c r="B2483" s="50"/>
      <c r="C2483" s="51"/>
      <c r="D2483" s="49"/>
      <c r="E2483" s="52"/>
      <c r="F2483" s="52"/>
      <c r="G2483" s="52"/>
      <c r="H2483" s="52"/>
      <c r="I2483" s="52"/>
    </row>
    <row r="2484" spans="1:9" s="53" customFormat="1">
      <c r="A2484" s="49"/>
      <c r="B2484" s="50"/>
      <c r="C2484" s="51"/>
      <c r="D2484" s="49"/>
      <c r="E2484" s="52"/>
      <c r="F2484" s="52"/>
      <c r="G2484" s="52"/>
      <c r="H2484" s="52"/>
      <c r="I2484" s="52"/>
    </row>
    <row r="2485" spans="1:9" s="53" customFormat="1">
      <c r="A2485" s="49"/>
      <c r="B2485" s="50"/>
      <c r="C2485" s="51"/>
      <c r="D2485" s="49"/>
      <c r="E2485" s="52"/>
      <c r="F2485" s="52"/>
      <c r="G2485" s="52"/>
      <c r="H2485" s="52"/>
      <c r="I2485" s="52"/>
    </row>
    <row r="2486" spans="1:9" s="53" customFormat="1">
      <c r="A2486" s="49"/>
      <c r="B2486" s="50"/>
      <c r="C2486" s="51"/>
      <c r="D2486" s="49"/>
      <c r="E2486" s="52"/>
      <c r="F2486" s="52"/>
      <c r="G2486" s="52"/>
      <c r="H2486" s="52"/>
      <c r="I2486" s="52"/>
    </row>
    <row r="2487" spans="1:9" s="53" customFormat="1">
      <c r="A2487" s="49"/>
      <c r="B2487" s="50"/>
      <c r="C2487" s="51"/>
      <c r="D2487" s="49"/>
      <c r="E2487" s="52"/>
      <c r="F2487" s="52"/>
      <c r="G2487" s="52"/>
      <c r="H2487" s="52"/>
      <c r="I2487" s="52"/>
    </row>
    <row r="2488" spans="1:9" s="53" customFormat="1">
      <c r="A2488" s="49"/>
      <c r="B2488" s="50"/>
      <c r="C2488" s="51"/>
      <c r="D2488" s="49"/>
      <c r="E2488" s="52"/>
      <c r="F2488" s="52"/>
      <c r="G2488" s="52"/>
      <c r="H2488" s="52"/>
      <c r="I2488" s="52"/>
    </row>
    <row r="2489" spans="1:9" s="53" customFormat="1">
      <c r="A2489" s="49"/>
      <c r="B2489" s="50"/>
      <c r="C2489" s="51"/>
      <c r="D2489" s="49"/>
      <c r="E2489" s="52"/>
      <c r="F2489" s="52"/>
      <c r="G2489" s="52"/>
      <c r="H2489" s="52"/>
      <c r="I2489" s="52"/>
    </row>
    <row r="2490" spans="1:9" s="53" customFormat="1">
      <c r="A2490" s="49"/>
      <c r="B2490" s="50"/>
      <c r="C2490" s="51"/>
      <c r="D2490" s="49"/>
      <c r="E2490" s="52"/>
      <c r="F2490" s="52"/>
      <c r="G2490" s="52"/>
      <c r="H2490" s="52"/>
      <c r="I2490" s="52"/>
    </row>
    <row r="2491" spans="1:9" s="53" customFormat="1">
      <c r="A2491" s="49"/>
      <c r="B2491" s="50"/>
      <c r="C2491" s="51"/>
      <c r="D2491" s="49"/>
      <c r="E2491" s="52"/>
      <c r="F2491" s="52"/>
      <c r="G2491" s="52"/>
      <c r="H2491" s="52"/>
      <c r="I2491" s="52"/>
    </row>
    <row r="2492" spans="1:9" s="53" customFormat="1">
      <c r="A2492" s="49"/>
      <c r="B2492" s="50"/>
      <c r="C2492" s="51"/>
      <c r="D2492" s="49"/>
      <c r="E2492" s="52"/>
      <c r="F2492" s="52"/>
      <c r="G2492" s="52"/>
      <c r="H2492" s="52"/>
      <c r="I2492" s="52"/>
    </row>
    <row r="2493" spans="1:9" s="53" customFormat="1">
      <c r="A2493" s="49"/>
      <c r="B2493" s="50"/>
      <c r="C2493" s="51"/>
      <c r="D2493" s="49"/>
      <c r="E2493" s="52"/>
      <c r="F2493" s="52"/>
      <c r="G2493" s="52"/>
      <c r="H2493" s="52"/>
      <c r="I2493" s="52"/>
    </row>
    <row r="2494" spans="1:9" s="53" customFormat="1">
      <c r="A2494" s="49"/>
      <c r="B2494" s="50"/>
      <c r="C2494" s="51"/>
      <c r="D2494" s="49"/>
      <c r="E2494" s="52"/>
      <c r="F2494" s="52"/>
      <c r="G2494" s="52"/>
      <c r="H2494" s="52"/>
      <c r="I2494" s="52"/>
    </row>
    <row r="2495" spans="1:9" s="53" customFormat="1">
      <c r="A2495" s="49"/>
      <c r="B2495" s="50"/>
      <c r="C2495" s="51"/>
      <c r="D2495" s="49"/>
      <c r="E2495" s="52"/>
      <c r="F2495" s="52"/>
      <c r="G2495" s="52"/>
      <c r="H2495" s="52"/>
      <c r="I2495" s="52"/>
    </row>
    <row r="2496" spans="1:9" s="53" customFormat="1">
      <c r="A2496" s="49"/>
      <c r="B2496" s="50"/>
      <c r="C2496" s="51"/>
      <c r="D2496" s="49"/>
      <c r="E2496" s="52"/>
      <c r="F2496" s="52"/>
      <c r="G2496" s="52"/>
      <c r="H2496" s="52"/>
      <c r="I2496" s="52"/>
    </row>
    <row r="2497" spans="1:9" s="53" customFormat="1">
      <c r="A2497" s="49"/>
      <c r="B2497" s="50"/>
      <c r="C2497" s="51"/>
      <c r="D2497" s="49"/>
      <c r="E2497" s="52"/>
      <c r="F2497" s="52"/>
      <c r="G2497" s="52"/>
      <c r="H2497" s="52"/>
      <c r="I2497" s="52"/>
    </row>
    <row r="2498" spans="1:9" s="53" customFormat="1">
      <c r="A2498" s="49"/>
      <c r="B2498" s="50"/>
      <c r="C2498" s="51"/>
      <c r="D2498" s="49"/>
      <c r="E2498" s="52"/>
      <c r="F2498" s="52"/>
      <c r="G2498" s="52"/>
      <c r="H2498" s="52"/>
      <c r="I2498" s="52"/>
    </row>
    <row r="2499" spans="1:9" s="53" customFormat="1">
      <c r="A2499" s="49"/>
      <c r="B2499" s="50"/>
      <c r="C2499" s="51"/>
      <c r="D2499" s="49"/>
      <c r="E2499" s="52"/>
      <c r="F2499" s="52"/>
      <c r="G2499" s="52"/>
      <c r="H2499" s="52"/>
      <c r="I2499" s="52"/>
    </row>
    <row r="2500" spans="1:9" s="53" customFormat="1">
      <c r="A2500" s="49"/>
      <c r="B2500" s="50"/>
      <c r="C2500" s="51"/>
      <c r="D2500" s="49"/>
      <c r="E2500" s="52"/>
      <c r="F2500" s="52"/>
      <c r="G2500" s="52"/>
      <c r="H2500" s="52"/>
      <c r="I2500" s="52"/>
    </row>
    <row r="2501" spans="1:9" s="53" customFormat="1">
      <c r="A2501" s="49"/>
      <c r="B2501" s="50"/>
      <c r="C2501" s="51"/>
      <c r="D2501" s="49"/>
      <c r="E2501" s="52"/>
      <c r="F2501" s="52"/>
      <c r="G2501" s="52"/>
      <c r="H2501" s="52"/>
      <c r="I2501" s="52"/>
    </row>
    <row r="2502" spans="1:9" s="53" customFormat="1">
      <c r="A2502" s="49"/>
      <c r="B2502" s="50"/>
      <c r="C2502" s="51"/>
      <c r="D2502" s="49"/>
      <c r="E2502" s="52"/>
      <c r="F2502" s="52"/>
      <c r="G2502" s="52"/>
      <c r="H2502" s="52"/>
      <c r="I2502" s="52"/>
    </row>
    <row r="2503" spans="1:9" s="53" customFormat="1">
      <c r="A2503" s="49"/>
      <c r="B2503" s="50"/>
      <c r="C2503" s="51"/>
      <c r="D2503" s="49"/>
      <c r="E2503" s="52"/>
      <c r="F2503" s="52"/>
      <c r="G2503" s="52"/>
      <c r="H2503" s="52"/>
      <c r="I2503" s="52"/>
    </row>
    <row r="2504" spans="1:9" s="53" customFormat="1">
      <c r="A2504" s="49"/>
      <c r="B2504" s="50"/>
      <c r="C2504" s="51"/>
      <c r="D2504" s="49"/>
      <c r="E2504" s="52"/>
      <c r="F2504" s="52"/>
      <c r="G2504" s="52"/>
      <c r="H2504" s="52"/>
      <c r="I2504" s="52"/>
    </row>
    <row r="2505" spans="1:9" s="53" customFormat="1">
      <c r="A2505" s="49"/>
      <c r="B2505" s="50"/>
      <c r="C2505" s="51"/>
      <c r="D2505" s="49"/>
      <c r="E2505" s="52"/>
      <c r="F2505" s="52"/>
      <c r="G2505" s="52"/>
      <c r="H2505" s="52"/>
      <c r="I2505" s="52"/>
    </row>
    <row r="2506" spans="1:9" s="53" customFormat="1">
      <c r="A2506" s="49"/>
      <c r="B2506" s="50"/>
      <c r="C2506" s="51"/>
      <c r="D2506" s="49"/>
      <c r="E2506" s="52"/>
      <c r="F2506" s="52"/>
      <c r="G2506" s="52"/>
      <c r="H2506" s="52"/>
      <c r="I2506" s="52"/>
    </row>
    <row r="2507" spans="1:9" s="53" customFormat="1">
      <c r="A2507" s="49"/>
      <c r="B2507" s="50"/>
      <c r="C2507" s="51"/>
      <c r="D2507" s="49"/>
      <c r="E2507" s="52"/>
      <c r="F2507" s="52"/>
      <c r="G2507" s="52"/>
      <c r="H2507" s="52"/>
      <c r="I2507" s="52"/>
    </row>
    <row r="2508" spans="1:9" s="53" customFormat="1">
      <c r="A2508" s="49"/>
      <c r="B2508" s="50"/>
      <c r="C2508" s="51"/>
      <c r="D2508" s="49"/>
      <c r="E2508" s="52"/>
      <c r="F2508" s="52"/>
      <c r="G2508" s="52"/>
      <c r="H2508" s="52"/>
      <c r="I2508" s="52"/>
    </row>
    <row r="2509" spans="1:9" s="53" customFormat="1">
      <c r="A2509" s="49"/>
      <c r="B2509" s="50"/>
      <c r="C2509" s="51"/>
      <c r="D2509" s="49"/>
      <c r="E2509" s="52"/>
      <c r="F2509" s="52"/>
      <c r="G2509" s="52"/>
      <c r="H2509" s="52"/>
      <c r="I2509" s="52"/>
    </row>
    <row r="2510" spans="1:9" s="53" customFormat="1">
      <c r="A2510" s="49"/>
      <c r="B2510" s="50"/>
      <c r="C2510" s="51"/>
      <c r="D2510" s="49"/>
      <c r="E2510" s="52"/>
      <c r="F2510" s="52"/>
      <c r="G2510" s="52"/>
      <c r="H2510" s="52"/>
      <c r="I2510" s="52"/>
    </row>
    <row r="2511" spans="1:9" s="53" customFormat="1">
      <c r="A2511" s="49"/>
      <c r="B2511" s="50"/>
      <c r="C2511" s="51"/>
      <c r="D2511" s="49"/>
      <c r="E2511" s="52"/>
      <c r="F2511" s="52"/>
      <c r="G2511" s="52"/>
      <c r="H2511" s="52"/>
      <c r="I2511" s="52"/>
    </row>
    <row r="2512" spans="1:9" s="53" customFormat="1">
      <c r="A2512" s="49"/>
      <c r="B2512" s="50"/>
      <c r="C2512" s="51"/>
      <c r="D2512" s="49"/>
      <c r="E2512" s="52"/>
      <c r="F2512" s="52"/>
      <c r="G2512" s="52"/>
      <c r="H2512" s="52"/>
      <c r="I2512" s="52"/>
    </row>
    <row r="2513" spans="1:9" s="53" customFormat="1">
      <c r="A2513" s="49"/>
      <c r="B2513" s="50"/>
      <c r="C2513" s="51"/>
      <c r="D2513" s="49"/>
      <c r="E2513" s="52"/>
      <c r="F2513" s="52"/>
      <c r="G2513" s="52"/>
      <c r="H2513" s="52"/>
      <c r="I2513" s="52"/>
    </row>
    <row r="2514" spans="1:9" s="53" customFormat="1">
      <c r="A2514" s="49"/>
      <c r="B2514" s="50"/>
      <c r="C2514" s="51"/>
      <c r="D2514" s="49"/>
      <c r="E2514" s="52"/>
      <c r="F2514" s="52"/>
      <c r="G2514" s="52"/>
      <c r="H2514" s="52"/>
      <c r="I2514" s="52"/>
    </row>
    <row r="2515" spans="1:9" s="53" customFormat="1">
      <c r="A2515" s="49"/>
      <c r="B2515" s="50"/>
      <c r="C2515" s="51"/>
      <c r="D2515" s="49"/>
      <c r="E2515" s="52"/>
      <c r="F2515" s="52"/>
      <c r="G2515" s="52"/>
      <c r="H2515" s="52"/>
      <c r="I2515" s="52"/>
    </row>
    <row r="2516" spans="1:9" s="53" customFormat="1">
      <c r="A2516" s="49"/>
      <c r="B2516" s="50"/>
      <c r="C2516" s="51"/>
      <c r="D2516" s="49"/>
      <c r="E2516" s="52"/>
      <c r="F2516" s="52"/>
      <c r="G2516" s="52"/>
      <c r="H2516" s="52"/>
      <c r="I2516" s="52"/>
    </row>
    <row r="2517" spans="1:9" s="53" customFormat="1">
      <c r="A2517" s="49"/>
      <c r="B2517" s="50"/>
      <c r="C2517" s="51"/>
      <c r="D2517" s="49"/>
      <c r="E2517" s="52"/>
      <c r="F2517" s="52"/>
      <c r="G2517" s="52"/>
      <c r="H2517" s="52"/>
      <c r="I2517" s="52"/>
    </row>
    <row r="2518" spans="1:9" s="53" customFormat="1">
      <c r="A2518" s="49"/>
      <c r="B2518" s="50"/>
      <c r="C2518" s="51"/>
      <c r="D2518" s="49"/>
      <c r="E2518" s="52"/>
      <c r="F2518" s="52"/>
      <c r="G2518" s="52"/>
      <c r="H2518" s="52"/>
      <c r="I2518" s="52"/>
    </row>
    <row r="2519" spans="1:9" s="53" customFormat="1">
      <c r="A2519" s="49"/>
      <c r="B2519" s="50"/>
      <c r="C2519" s="51"/>
      <c r="D2519" s="49"/>
      <c r="E2519" s="52"/>
      <c r="F2519" s="52"/>
      <c r="G2519" s="52"/>
      <c r="H2519" s="52"/>
      <c r="I2519" s="52"/>
    </row>
    <row r="2520" spans="1:9" s="53" customFormat="1">
      <c r="A2520" s="49"/>
      <c r="B2520" s="50"/>
      <c r="C2520" s="51"/>
      <c r="D2520" s="49"/>
      <c r="E2520" s="52"/>
      <c r="F2520" s="52"/>
      <c r="G2520" s="52"/>
      <c r="H2520" s="52"/>
      <c r="I2520" s="52"/>
    </row>
    <row r="2521" spans="1:9" s="53" customFormat="1">
      <c r="A2521" s="49"/>
      <c r="B2521" s="50"/>
      <c r="C2521" s="51"/>
      <c r="D2521" s="49"/>
      <c r="E2521" s="52"/>
      <c r="F2521" s="52"/>
      <c r="G2521" s="52"/>
      <c r="H2521" s="52"/>
      <c r="I2521" s="52"/>
    </row>
    <row r="2522" spans="1:9" s="53" customFormat="1">
      <c r="A2522" s="49"/>
      <c r="B2522" s="50"/>
      <c r="C2522" s="51"/>
      <c r="D2522" s="49"/>
      <c r="E2522" s="52"/>
      <c r="F2522" s="52"/>
      <c r="G2522" s="52"/>
      <c r="H2522" s="52"/>
      <c r="I2522" s="52"/>
    </row>
    <row r="2523" spans="1:9" s="53" customFormat="1">
      <c r="A2523" s="49"/>
      <c r="B2523" s="50"/>
      <c r="C2523" s="51"/>
      <c r="D2523" s="49"/>
      <c r="E2523" s="52"/>
      <c r="F2523" s="52"/>
      <c r="G2523" s="52"/>
      <c r="H2523" s="52"/>
      <c r="I2523" s="52"/>
    </row>
    <row r="2524" spans="1:9" s="53" customFormat="1">
      <c r="A2524" s="49"/>
      <c r="B2524" s="50"/>
      <c r="C2524" s="51"/>
      <c r="D2524" s="49"/>
      <c r="E2524" s="52"/>
      <c r="F2524" s="52"/>
      <c r="G2524" s="52"/>
      <c r="H2524" s="52"/>
      <c r="I2524" s="52"/>
    </row>
    <row r="2525" spans="1:9" s="53" customFormat="1">
      <c r="A2525" s="49"/>
      <c r="B2525" s="50"/>
      <c r="C2525" s="51"/>
      <c r="D2525" s="49"/>
      <c r="E2525" s="52"/>
      <c r="F2525" s="52"/>
      <c r="G2525" s="52"/>
      <c r="H2525" s="52"/>
      <c r="I2525" s="52"/>
    </row>
    <row r="2526" spans="1:9" s="53" customFormat="1">
      <c r="A2526" s="49"/>
      <c r="B2526" s="50"/>
      <c r="C2526" s="51"/>
      <c r="D2526" s="49"/>
      <c r="E2526" s="52"/>
      <c r="F2526" s="52"/>
      <c r="G2526" s="52"/>
      <c r="H2526" s="52"/>
      <c r="I2526" s="52"/>
    </row>
    <row r="2527" spans="1:9" s="53" customFormat="1">
      <c r="A2527" s="49"/>
      <c r="B2527" s="50"/>
      <c r="C2527" s="51"/>
      <c r="D2527" s="49"/>
      <c r="E2527" s="52"/>
      <c r="F2527" s="52"/>
      <c r="G2527" s="52"/>
      <c r="H2527" s="52"/>
      <c r="I2527" s="52"/>
    </row>
    <row r="2528" spans="1:9" s="53" customFormat="1">
      <c r="A2528" s="49"/>
      <c r="B2528" s="50"/>
      <c r="C2528" s="51"/>
      <c r="D2528" s="49"/>
      <c r="E2528" s="52"/>
      <c r="F2528" s="52"/>
      <c r="G2528" s="52"/>
      <c r="H2528" s="52"/>
      <c r="I2528" s="52"/>
    </row>
    <row r="2529" spans="1:9" s="53" customFormat="1">
      <c r="A2529" s="49"/>
      <c r="B2529" s="50"/>
      <c r="C2529" s="51"/>
      <c r="D2529" s="49"/>
      <c r="E2529" s="52"/>
      <c r="F2529" s="52"/>
      <c r="G2529" s="52"/>
      <c r="H2529" s="52"/>
      <c r="I2529" s="52"/>
    </row>
    <row r="2530" spans="1:9" s="53" customFormat="1">
      <c r="A2530" s="49"/>
      <c r="B2530" s="50"/>
      <c r="C2530" s="51"/>
      <c r="D2530" s="49"/>
      <c r="E2530" s="52"/>
      <c r="F2530" s="52"/>
      <c r="G2530" s="52"/>
      <c r="H2530" s="52"/>
      <c r="I2530" s="52"/>
    </row>
    <row r="2531" spans="1:9" s="53" customFormat="1">
      <c r="A2531" s="49"/>
      <c r="B2531" s="50"/>
      <c r="C2531" s="51"/>
      <c r="D2531" s="49"/>
      <c r="E2531" s="52"/>
      <c r="F2531" s="52"/>
      <c r="G2531" s="52"/>
      <c r="H2531" s="52"/>
      <c r="I2531" s="52"/>
    </row>
    <row r="2532" spans="1:9" s="53" customFormat="1">
      <c r="A2532" s="49"/>
      <c r="B2532" s="50"/>
      <c r="C2532" s="51"/>
      <c r="D2532" s="49"/>
      <c r="E2532" s="52"/>
      <c r="F2532" s="52"/>
      <c r="G2532" s="52"/>
      <c r="H2532" s="52"/>
      <c r="I2532" s="52"/>
    </row>
    <row r="2533" spans="1:9" s="53" customFormat="1">
      <c r="A2533" s="49"/>
      <c r="B2533" s="50"/>
      <c r="C2533" s="51"/>
      <c r="D2533" s="49"/>
      <c r="E2533" s="52"/>
      <c r="F2533" s="52"/>
      <c r="G2533" s="52"/>
      <c r="H2533" s="52"/>
      <c r="I2533" s="52"/>
    </row>
    <row r="2534" spans="1:9" s="53" customFormat="1">
      <c r="A2534" s="49"/>
      <c r="B2534" s="50"/>
      <c r="C2534" s="51"/>
      <c r="D2534" s="49"/>
      <c r="E2534" s="52"/>
      <c r="F2534" s="52"/>
      <c r="G2534" s="52"/>
      <c r="H2534" s="52"/>
      <c r="I2534" s="52"/>
    </row>
    <row r="2535" spans="1:9" s="53" customFormat="1">
      <c r="A2535" s="49"/>
      <c r="B2535" s="50"/>
      <c r="C2535" s="51"/>
      <c r="D2535" s="49"/>
      <c r="E2535" s="52"/>
      <c r="F2535" s="52"/>
      <c r="G2535" s="52"/>
      <c r="H2535" s="52"/>
      <c r="I2535" s="52"/>
    </row>
    <row r="2536" spans="1:9" s="53" customFormat="1">
      <c r="A2536" s="49"/>
      <c r="B2536" s="50"/>
      <c r="C2536" s="51"/>
      <c r="D2536" s="49"/>
      <c r="E2536" s="52"/>
      <c r="F2536" s="52"/>
      <c r="G2536" s="52"/>
      <c r="H2536" s="52"/>
      <c r="I2536" s="52"/>
    </row>
    <row r="2537" spans="1:9" s="53" customFormat="1">
      <c r="A2537" s="49"/>
      <c r="B2537" s="50"/>
      <c r="C2537" s="51"/>
      <c r="D2537" s="49"/>
      <c r="E2537" s="52"/>
      <c r="F2537" s="52"/>
      <c r="G2537" s="52"/>
      <c r="H2537" s="52"/>
      <c r="I2537" s="52"/>
    </row>
    <row r="2538" spans="1:9" s="53" customFormat="1">
      <c r="A2538" s="49"/>
      <c r="B2538" s="50"/>
      <c r="C2538" s="51"/>
      <c r="D2538" s="49"/>
      <c r="E2538" s="52"/>
      <c r="F2538" s="52"/>
      <c r="G2538" s="52"/>
      <c r="H2538" s="52"/>
      <c r="I2538" s="52"/>
    </row>
    <row r="2539" spans="1:9" s="53" customFormat="1">
      <c r="A2539" s="49"/>
      <c r="B2539" s="50"/>
      <c r="C2539" s="51"/>
      <c r="D2539" s="49"/>
      <c r="E2539" s="52"/>
      <c r="F2539" s="52"/>
      <c r="G2539" s="52"/>
      <c r="H2539" s="52"/>
      <c r="I2539" s="52"/>
    </row>
    <row r="2540" spans="1:9" s="53" customFormat="1">
      <c r="A2540" s="49"/>
      <c r="B2540" s="50"/>
      <c r="C2540" s="51"/>
      <c r="D2540" s="49"/>
      <c r="E2540" s="52"/>
      <c r="F2540" s="52"/>
      <c r="G2540" s="52"/>
      <c r="H2540" s="52"/>
      <c r="I2540" s="52"/>
    </row>
    <row r="2541" spans="1:9" s="53" customFormat="1">
      <c r="A2541" s="49"/>
      <c r="B2541" s="50"/>
      <c r="C2541" s="51"/>
      <c r="D2541" s="49"/>
      <c r="E2541" s="52"/>
      <c r="F2541" s="52"/>
      <c r="G2541" s="52"/>
      <c r="H2541" s="52"/>
      <c r="I2541" s="52"/>
    </row>
    <row r="2542" spans="1:9" s="53" customFormat="1">
      <c r="A2542" s="49"/>
      <c r="B2542" s="50"/>
      <c r="C2542" s="51"/>
      <c r="D2542" s="49"/>
      <c r="E2542" s="52"/>
      <c r="F2542" s="52"/>
      <c r="G2542" s="52"/>
      <c r="H2542" s="52"/>
      <c r="I2542" s="52"/>
    </row>
    <row r="2543" spans="1:9" s="53" customFormat="1">
      <c r="A2543" s="49"/>
      <c r="B2543" s="50"/>
      <c r="C2543" s="51"/>
      <c r="D2543" s="49"/>
      <c r="E2543" s="52"/>
      <c r="F2543" s="52"/>
      <c r="G2543" s="52"/>
      <c r="H2543" s="52"/>
      <c r="I2543" s="52"/>
    </row>
    <row r="2544" spans="1:9" s="53" customFormat="1">
      <c r="A2544" s="49"/>
      <c r="B2544" s="50"/>
      <c r="C2544" s="51"/>
      <c r="D2544" s="49"/>
      <c r="E2544" s="52"/>
      <c r="F2544" s="52"/>
      <c r="G2544" s="52"/>
      <c r="H2544" s="52"/>
      <c r="I2544" s="52"/>
    </row>
    <row r="2545" spans="1:9" s="53" customFormat="1">
      <c r="A2545" s="49"/>
      <c r="B2545" s="50"/>
      <c r="C2545" s="51"/>
      <c r="D2545" s="49"/>
      <c r="E2545" s="52"/>
      <c r="F2545" s="52"/>
      <c r="G2545" s="52"/>
      <c r="H2545" s="52"/>
      <c r="I2545" s="52"/>
    </row>
    <row r="2546" spans="1:9" s="53" customFormat="1">
      <c r="A2546" s="49"/>
      <c r="B2546" s="50"/>
      <c r="C2546" s="51"/>
      <c r="D2546" s="49"/>
      <c r="E2546" s="52"/>
      <c r="F2546" s="52"/>
      <c r="G2546" s="52"/>
      <c r="H2546" s="52"/>
      <c r="I2546" s="52"/>
    </row>
    <row r="2547" spans="1:9" s="53" customFormat="1">
      <c r="A2547" s="49"/>
      <c r="B2547" s="50"/>
      <c r="C2547" s="51"/>
      <c r="D2547" s="49"/>
      <c r="E2547" s="52"/>
      <c r="F2547" s="52"/>
      <c r="G2547" s="52"/>
      <c r="H2547" s="52"/>
      <c r="I2547" s="52"/>
    </row>
    <row r="2548" spans="1:9" s="53" customFormat="1">
      <c r="A2548" s="49"/>
      <c r="B2548" s="50"/>
      <c r="C2548" s="51"/>
      <c r="D2548" s="49"/>
      <c r="E2548" s="52"/>
      <c r="F2548" s="52"/>
      <c r="G2548" s="52"/>
      <c r="H2548" s="52"/>
      <c r="I2548" s="52"/>
    </row>
    <row r="2549" spans="1:9" s="53" customFormat="1">
      <c r="A2549" s="49"/>
      <c r="B2549" s="50"/>
      <c r="C2549" s="51"/>
      <c r="D2549" s="49"/>
      <c r="E2549" s="52"/>
      <c r="F2549" s="52"/>
      <c r="G2549" s="52"/>
      <c r="H2549" s="52"/>
      <c r="I2549" s="52"/>
    </row>
    <row r="2550" spans="1:9" s="53" customFormat="1">
      <c r="A2550" s="49"/>
      <c r="B2550" s="50"/>
      <c r="C2550" s="51"/>
      <c r="D2550" s="49"/>
      <c r="E2550" s="52"/>
      <c r="F2550" s="52"/>
      <c r="G2550" s="52"/>
      <c r="H2550" s="52"/>
      <c r="I2550" s="52"/>
    </row>
    <row r="2551" spans="1:9" s="53" customFormat="1">
      <c r="A2551" s="49"/>
      <c r="B2551" s="50"/>
      <c r="C2551" s="51"/>
      <c r="D2551" s="49"/>
      <c r="E2551" s="52"/>
      <c r="F2551" s="52"/>
      <c r="G2551" s="52"/>
      <c r="H2551" s="52"/>
      <c r="I2551" s="52"/>
    </row>
    <row r="2552" spans="1:9" s="53" customFormat="1">
      <c r="A2552" s="49"/>
      <c r="B2552" s="50"/>
      <c r="C2552" s="51"/>
      <c r="D2552" s="49"/>
      <c r="E2552" s="52"/>
      <c r="F2552" s="52"/>
      <c r="G2552" s="52"/>
      <c r="H2552" s="52"/>
      <c r="I2552" s="52"/>
    </row>
    <row r="2553" spans="1:9" s="53" customFormat="1">
      <c r="A2553" s="49"/>
      <c r="B2553" s="50"/>
      <c r="C2553" s="51"/>
      <c r="D2553" s="49"/>
      <c r="E2553" s="52"/>
      <c r="F2553" s="52"/>
      <c r="G2553" s="52"/>
      <c r="H2553" s="52"/>
      <c r="I2553" s="52"/>
    </row>
    <row r="2554" spans="1:9" s="53" customFormat="1">
      <c r="A2554" s="49"/>
      <c r="B2554" s="50"/>
      <c r="C2554" s="51"/>
      <c r="D2554" s="49"/>
      <c r="E2554" s="52"/>
      <c r="F2554" s="52"/>
      <c r="G2554" s="52"/>
      <c r="H2554" s="52"/>
      <c r="I2554" s="52"/>
    </row>
    <row r="2555" spans="1:9" s="53" customFormat="1">
      <c r="A2555" s="49"/>
      <c r="B2555" s="50"/>
      <c r="C2555" s="51"/>
      <c r="D2555" s="49"/>
      <c r="E2555" s="52"/>
      <c r="F2555" s="52"/>
      <c r="G2555" s="52"/>
      <c r="H2555" s="52"/>
      <c r="I2555" s="52"/>
    </row>
    <row r="2556" spans="1:9" s="53" customFormat="1">
      <c r="A2556" s="49"/>
      <c r="B2556" s="50"/>
      <c r="C2556" s="51"/>
      <c r="D2556" s="49"/>
      <c r="E2556" s="52"/>
      <c r="F2556" s="52"/>
      <c r="G2556" s="52"/>
      <c r="H2556" s="52"/>
      <c r="I2556" s="52"/>
    </row>
    <row r="2557" spans="1:9" s="53" customFormat="1">
      <c r="A2557" s="49"/>
      <c r="B2557" s="50"/>
      <c r="C2557" s="51"/>
      <c r="D2557" s="49"/>
      <c r="E2557" s="52"/>
      <c r="F2557" s="52"/>
      <c r="G2557" s="52"/>
      <c r="H2557" s="52"/>
      <c r="I2557" s="52"/>
    </row>
    <row r="2558" spans="1:9" s="53" customFormat="1">
      <c r="A2558" s="49"/>
      <c r="B2558" s="50"/>
      <c r="C2558" s="51"/>
      <c r="D2558" s="49"/>
      <c r="E2558" s="52"/>
      <c r="F2558" s="52"/>
      <c r="G2558" s="52"/>
      <c r="H2558" s="52"/>
      <c r="I2558" s="52"/>
    </row>
    <row r="2559" spans="1:9" s="53" customFormat="1">
      <c r="A2559" s="49"/>
      <c r="B2559" s="50"/>
      <c r="C2559" s="51"/>
      <c r="D2559" s="49"/>
      <c r="E2559" s="52"/>
      <c r="F2559" s="52"/>
      <c r="G2559" s="52"/>
      <c r="H2559" s="52"/>
      <c r="I2559" s="52"/>
    </row>
    <row r="2560" spans="1:9" s="53" customFormat="1">
      <c r="A2560" s="49"/>
      <c r="B2560" s="50"/>
      <c r="C2560" s="51"/>
      <c r="D2560" s="49"/>
      <c r="E2560" s="52"/>
      <c r="F2560" s="52"/>
      <c r="G2560" s="52"/>
      <c r="H2560" s="52"/>
      <c r="I2560" s="52"/>
    </row>
    <row r="2561" spans="1:9" s="53" customFormat="1">
      <c r="A2561" s="49"/>
      <c r="B2561" s="50"/>
      <c r="C2561" s="51"/>
      <c r="D2561" s="49"/>
      <c r="E2561" s="52"/>
      <c r="F2561" s="52"/>
      <c r="G2561" s="52"/>
      <c r="H2561" s="52"/>
      <c r="I2561" s="52"/>
    </row>
    <row r="2562" spans="1:9" s="53" customFormat="1">
      <c r="A2562" s="49"/>
      <c r="B2562" s="50"/>
      <c r="C2562" s="51"/>
      <c r="D2562" s="49"/>
      <c r="E2562" s="52"/>
      <c r="F2562" s="52"/>
      <c r="G2562" s="52"/>
      <c r="H2562" s="52"/>
      <c r="I2562" s="52"/>
    </row>
    <row r="2563" spans="1:9" s="53" customFormat="1">
      <c r="A2563" s="49"/>
      <c r="B2563" s="50"/>
      <c r="C2563" s="51"/>
      <c r="D2563" s="49"/>
      <c r="E2563" s="52"/>
      <c r="F2563" s="52"/>
      <c r="G2563" s="52"/>
      <c r="H2563" s="52"/>
      <c r="I2563" s="52"/>
    </row>
    <row r="2564" spans="1:9" s="53" customFormat="1">
      <c r="A2564" s="49"/>
      <c r="B2564" s="50"/>
      <c r="C2564" s="51"/>
      <c r="D2564" s="49"/>
      <c r="E2564" s="52"/>
      <c r="F2564" s="52"/>
      <c r="G2564" s="52"/>
      <c r="H2564" s="52"/>
      <c r="I2564" s="52"/>
    </row>
    <row r="2565" spans="1:9" s="53" customFormat="1">
      <c r="A2565" s="49"/>
      <c r="B2565" s="50"/>
      <c r="C2565" s="51"/>
      <c r="D2565" s="49"/>
      <c r="E2565" s="52"/>
      <c r="F2565" s="52"/>
      <c r="G2565" s="52"/>
      <c r="H2565" s="52"/>
      <c r="I2565" s="52"/>
    </row>
    <row r="2566" spans="1:9" s="53" customFormat="1">
      <c r="A2566" s="49"/>
      <c r="B2566" s="50"/>
      <c r="C2566" s="51"/>
      <c r="D2566" s="49"/>
      <c r="E2566" s="52"/>
      <c r="F2566" s="52"/>
      <c r="G2566" s="52"/>
      <c r="H2566" s="52"/>
      <c r="I2566" s="52"/>
    </row>
    <row r="2567" spans="1:9" s="53" customFormat="1">
      <c r="A2567" s="49"/>
      <c r="B2567" s="50"/>
      <c r="C2567" s="51"/>
      <c r="D2567" s="49"/>
      <c r="E2567" s="52"/>
      <c r="F2567" s="52"/>
      <c r="G2567" s="52"/>
      <c r="H2567" s="52"/>
      <c r="I2567" s="52"/>
    </row>
    <row r="2568" spans="1:9" s="53" customFormat="1">
      <c r="A2568" s="49"/>
      <c r="B2568" s="50"/>
      <c r="C2568" s="51"/>
      <c r="D2568" s="49"/>
      <c r="E2568" s="52"/>
      <c r="F2568" s="52"/>
      <c r="G2568" s="52"/>
      <c r="H2568" s="52"/>
      <c r="I2568" s="52"/>
    </row>
    <row r="2569" spans="1:9" s="53" customFormat="1">
      <c r="A2569" s="49"/>
      <c r="B2569" s="50"/>
      <c r="C2569" s="51"/>
      <c r="D2569" s="49"/>
      <c r="E2569" s="52"/>
      <c r="F2569" s="52"/>
      <c r="G2569" s="52"/>
      <c r="H2569" s="52"/>
      <c r="I2569" s="52"/>
    </row>
    <row r="2570" spans="1:9" s="53" customFormat="1">
      <c r="A2570" s="49"/>
      <c r="B2570" s="50"/>
      <c r="C2570" s="51"/>
      <c r="D2570" s="49"/>
      <c r="E2570" s="52"/>
      <c r="F2570" s="52"/>
      <c r="G2570" s="52"/>
      <c r="H2570" s="52"/>
      <c r="I2570" s="52"/>
    </row>
    <row r="2571" spans="1:9" s="53" customFormat="1">
      <c r="A2571" s="49"/>
      <c r="B2571" s="50"/>
      <c r="C2571" s="51"/>
      <c r="D2571" s="49"/>
      <c r="E2571" s="52"/>
      <c r="F2571" s="52"/>
      <c r="G2571" s="52"/>
      <c r="H2571" s="52"/>
      <c r="I2571" s="52"/>
    </row>
    <row r="2572" spans="1:9" s="53" customFormat="1">
      <c r="A2572" s="49"/>
      <c r="B2572" s="50"/>
      <c r="C2572" s="51"/>
      <c r="D2572" s="49"/>
      <c r="E2572" s="52"/>
      <c r="F2572" s="52"/>
      <c r="G2572" s="52"/>
      <c r="H2572" s="52"/>
      <c r="I2572" s="52"/>
    </row>
    <row r="2573" spans="1:9" s="53" customFormat="1">
      <c r="A2573" s="49"/>
      <c r="B2573" s="50"/>
      <c r="C2573" s="51"/>
      <c r="D2573" s="49"/>
      <c r="E2573" s="52"/>
      <c r="F2573" s="52"/>
      <c r="G2573" s="52"/>
      <c r="H2573" s="52"/>
      <c r="I2573" s="52"/>
    </row>
    <row r="2574" spans="1:9" s="53" customFormat="1">
      <c r="A2574" s="49"/>
      <c r="B2574" s="50"/>
      <c r="C2574" s="51"/>
      <c r="D2574" s="49"/>
      <c r="E2574" s="52"/>
      <c r="F2574" s="52"/>
      <c r="G2574" s="52"/>
      <c r="H2574" s="52"/>
      <c r="I2574" s="52"/>
    </row>
    <row r="2575" spans="1:9" s="53" customFormat="1">
      <c r="A2575" s="49"/>
      <c r="B2575" s="50"/>
      <c r="C2575" s="51"/>
      <c r="D2575" s="49"/>
      <c r="E2575" s="52"/>
      <c r="F2575" s="52"/>
      <c r="G2575" s="52"/>
      <c r="H2575" s="52"/>
      <c r="I2575" s="52"/>
    </row>
    <row r="2576" spans="1:9" s="53" customFormat="1">
      <c r="A2576" s="49"/>
      <c r="B2576" s="50"/>
      <c r="C2576" s="51"/>
      <c r="D2576" s="49"/>
      <c r="E2576" s="52"/>
      <c r="F2576" s="52"/>
      <c r="G2576" s="52"/>
      <c r="H2576" s="52"/>
      <c r="I2576" s="52"/>
    </row>
    <row r="2577" spans="1:9" s="53" customFormat="1">
      <c r="A2577" s="49"/>
      <c r="B2577" s="50"/>
      <c r="C2577" s="51"/>
      <c r="D2577" s="49"/>
      <c r="E2577" s="52"/>
      <c r="F2577" s="52"/>
      <c r="G2577" s="52"/>
      <c r="H2577" s="52"/>
      <c r="I2577" s="52"/>
    </row>
    <row r="2578" spans="1:9" s="53" customFormat="1">
      <c r="A2578" s="49"/>
      <c r="B2578" s="50"/>
      <c r="C2578" s="51"/>
      <c r="D2578" s="49"/>
      <c r="E2578" s="52"/>
      <c r="F2578" s="52"/>
      <c r="G2578" s="52"/>
      <c r="H2578" s="52"/>
      <c r="I2578" s="52"/>
    </row>
    <row r="2579" spans="1:9" s="53" customFormat="1">
      <c r="A2579" s="49"/>
      <c r="B2579" s="50"/>
      <c r="C2579" s="51"/>
      <c r="D2579" s="49"/>
      <c r="E2579" s="52"/>
      <c r="F2579" s="52"/>
      <c r="G2579" s="52"/>
      <c r="H2579" s="52"/>
      <c r="I2579" s="52"/>
    </row>
    <row r="2580" spans="1:9" s="53" customFormat="1">
      <c r="A2580" s="49"/>
      <c r="B2580" s="50"/>
      <c r="C2580" s="51"/>
      <c r="D2580" s="49"/>
      <c r="E2580" s="52"/>
      <c r="F2580" s="52"/>
      <c r="G2580" s="52"/>
      <c r="H2580" s="52"/>
      <c r="I2580" s="52"/>
    </row>
    <row r="2581" spans="1:9" s="53" customFormat="1">
      <c r="A2581" s="49"/>
      <c r="B2581" s="50"/>
      <c r="C2581" s="51"/>
      <c r="D2581" s="49"/>
      <c r="E2581" s="52"/>
      <c r="F2581" s="52"/>
      <c r="G2581" s="52"/>
      <c r="H2581" s="52"/>
      <c r="I2581" s="52"/>
    </row>
    <row r="2582" spans="1:9" s="53" customFormat="1">
      <c r="A2582" s="49"/>
      <c r="B2582" s="50"/>
      <c r="C2582" s="51"/>
      <c r="D2582" s="49"/>
      <c r="E2582" s="52"/>
      <c r="F2582" s="52"/>
      <c r="G2582" s="52"/>
      <c r="H2582" s="52"/>
      <c r="I2582" s="52"/>
    </row>
    <row r="2583" spans="1:9" s="53" customFormat="1">
      <c r="A2583" s="49"/>
      <c r="B2583" s="50"/>
      <c r="C2583" s="51"/>
      <c r="D2583" s="49"/>
      <c r="E2583" s="52"/>
      <c r="F2583" s="52"/>
      <c r="G2583" s="52"/>
      <c r="H2583" s="52"/>
      <c r="I2583" s="52"/>
    </row>
    <row r="2584" spans="1:9" s="53" customFormat="1">
      <c r="A2584" s="49"/>
      <c r="B2584" s="50"/>
      <c r="C2584" s="51"/>
      <c r="D2584" s="49"/>
      <c r="E2584" s="52"/>
      <c r="F2584" s="52"/>
      <c r="G2584" s="52"/>
      <c r="H2584" s="52"/>
      <c r="I2584" s="52"/>
    </row>
    <row r="2585" spans="1:9" s="53" customFormat="1">
      <c r="A2585" s="49"/>
      <c r="B2585" s="50"/>
      <c r="C2585" s="51"/>
      <c r="D2585" s="49"/>
      <c r="E2585" s="52"/>
      <c r="F2585" s="52"/>
      <c r="G2585" s="52"/>
      <c r="H2585" s="52"/>
      <c r="I2585" s="52"/>
    </row>
    <row r="2586" spans="1:9" s="53" customFormat="1">
      <c r="A2586" s="49"/>
      <c r="B2586" s="50"/>
      <c r="C2586" s="51"/>
      <c r="D2586" s="49"/>
      <c r="E2586" s="52"/>
      <c r="F2586" s="52"/>
      <c r="G2586" s="52"/>
      <c r="H2586" s="52"/>
      <c r="I2586" s="52"/>
    </row>
    <row r="2587" spans="1:9" s="53" customFormat="1">
      <c r="A2587" s="49"/>
      <c r="B2587" s="50"/>
      <c r="C2587" s="51"/>
      <c r="D2587" s="49"/>
      <c r="E2587" s="52"/>
      <c r="F2587" s="52"/>
      <c r="G2587" s="52"/>
      <c r="H2587" s="52"/>
      <c r="I2587" s="52"/>
    </row>
    <row r="2588" spans="1:9" s="53" customFormat="1">
      <c r="A2588" s="49"/>
      <c r="B2588" s="50"/>
      <c r="C2588" s="51"/>
      <c r="D2588" s="49"/>
      <c r="E2588" s="52"/>
      <c r="F2588" s="52"/>
      <c r="G2588" s="52"/>
      <c r="H2588" s="52"/>
      <c r="I2588" s="52"/>
    </row>
    <row r="2589" spans="1:9" s="53" customFormat="1">
      <c r="A2589" s="49"/>
      <c r="B2589" s="50"/>
      <c r="C2589" s="51"/>
      <c r="D2589" s="49"/>
      <c r="E2589" s="52"/>
      <c r="F2589" s="52"/>
      <c r="G2589" s="52"/>
      <c r="H2589" s="52"/>
      <c r="I2589" s="52"/>
    </row>
    <row r="2590" spans="1:9" s="53" customFormat="1">
      <c r="A2590" s="49"/>
      <c r="B2590" s="50"/>
      <c r="C2590" s="51"/>
      <c r="D2590" s="49"/>
      <c r="E2590" s="52"/>
      <c r="F2590" s="52"/>
      <c r="G2590" s="52"/>
      <c r="H2590" s="52"/>
      <c r="I2590" s="52"/>
    </row>
    <row r="2591" spans="1:9" s="53" customFormat="1">
      <c r="A2591" s="49"/>
      <c r="B2591" s="50"/>
      <c r="C2591" s="51"/>
      <c r="D2591" s="49"/>
      <c r="E2591" s="52"/>
      <c r="F2591" s="52"/>
      <c r="G2591" s="52"/>
      <c r="H2591" s="52"/>
      <c r="I2591" s="52"/>
    </row>
    <row r="2592" spans="1:9" s="53" customFormat="1">
      <c r="A2592" s="49"/>
      <c r="B2592" s="50"/>
      <c r="C2592" s="51"/>
      <c r="D2592" s="49"/>
      <c r="E2592" s="52"/>
      <c r="F2592" s="52"/>
      <c r="G2592" s="52"/>
      <c r="H2592" s="52"/>
      <c r="I2592" s="52"/>
    </row>
    <row r="2593" spans="1:9" s="53" customFormat="1">
      <c r="A2593" s="49"/>
      <c r="B2593" s="50"/>
      <c r="C2593" s="51"/>
      <c r="D2593" s="49"/>
      <c r="E2593" s="52"/>
      <c r="F2593" s="52"/>
      <c r="G2593" s="52"/>
      <c r="H2593" s="52"/>
      <c r="I2593" s="52"/>
    </row>
    <row r="2594" spans="1:9" s="53" customFormat="1">
      <c r="A2594" s="49"/>
      <c r="B2594" s="50"/>
      <c r="C2594" s="51"/>
      <c r="D2594" s="49"/>
      <c r="E2594" s="52"/>
      <c r="F2594" s="52"/>
      <c r="G2594" s="52"/>
      <c r="H2594" s="52"/>
      <c r="I2594" s="52"/>
    </row>
    <row r="2595" spans="1:9" s="53" customFormat="1">
      <c r="A2595" s="49"/>
      <c r="B2595" s="50"/>
      <c r="C2595" s="51"/>
      <c r="D2595" s="49"/>
      <c r="E2595" s="52"/>
      <c r="F2595" s="52"/>
      <c r="G2595" s="52"/>
      <c r="H2595" s="52"/>
      <c r="I2595" s="52"/>
    </row>
    <row r="2596" spans="1:9" s="53" customFormat="1">
      <c r="A2596" s="49"/>
      <c r="B2596" s="50"/>
      <c r="C2596" s="51"/>
      <c r="D2596" s="49"/>
      <c r="E2596" s="52"/>
      <c r="F2596" s="52"/>
      <c r="G2596" s="52"/>
      <c r="H2596" s="52"/>
      <c r="I2596" s="52"/>
    </row>
    <row r="2597" spans="1:9" s="53" customFormat="1">
      <c r="A2597" s="49"/>
      <c r="B2597" s="50"/>
      <c r="C2597" s="51"/>
      <c r="D2597" s="49"/>
      <c r="E2597" s="52"/>
      <c r="F2597" s="52"/>
      <c r="G2597" s="52"/>
      <c r="H2597" s="52"/>
      <c r="I2597" s="52"/>
    </row>
    <row r="2598" spans="1:9" s="53" customFormat="1">
      <c r="A2598" s="49"/>
      <c r="B2598" s="50"/>
      <c r="C2598" s="51"/>
      <c r="D2598" s="49"/>
      <c r="E2598" s="52"/>
      <c r="F2598" s="52"/>
      <c r="G2598" s="52"/>
      <c r="H2598" s="52"/>
      <c r="I2598" s="52"/>
    </row>
    <row r="2599" spans="1:9" s="53" customFormat="1">
      <c r="A2599" s="49"/>
      <c r="B2599" s="50"/>
      <c r="C2599" s="51"/>
      <c r="D2599" s="49"/>
      <c r="E2599" s="52"/>
      <c r="F2599" s="52"/>
      <c r="G2599" s="52"/>
      <c r="H2599" s="52"/>
      <c r="I2599" s="52"/>
    </row>
    <row r="2600" spans="1:9" s="53" customFormat="1">
      <c r="A2600" s="49"/>
      <c r="B2600" s="50"/>
      <c r="C2600" s="51"/>
      <c r="D2600" s="49"/>
      <c r="E2600" s="52"/>
      <c r="F2600" s="52"/>
      <c r="G2600" s="52"/>
      <c r="H2600" s="52"/>
      <c r="I2600" s="52"/>
    </row>
    <row r="2601" spans="1:9" s="53" customFormat="1">
      <c r="A2601" s="49"/>
      <c r="B2601" s="50"/>
      <c r="C2601" s="51"/>
      <c r="D2601" s="49"/>
      <c r="E2601" s="52"/>
      <c r="F2601" s="52"/>
      <c r="G2601" s="52"/>
      <c r="H2601" s="52"/>
      <c r="I2601" s="52"/>
    </row>
    <row r="2602" spans="1:9" s="53" customFormat="1">
      <c r="A2602" s="49"/>
      <c r="B2602" s="50"/>
      <c r="C2602" s="51"/>
      <c r="D2602" s="49"/>
      <c r="E2602" s="52"/>
      <c r="F2602" s="52"/>
      <c r="G2602" s="52"/>
      <c r="H2602" s="52"/>
      <c r="I2602" s="52"/>
    </row>
    <row r="2603" spans="1:9" s="53" customFormat="1">
      <c r="A2603" s="49"/>
      <c r="B2603" s="50"/>
      <c r="C2603" s="51"/>
      <c r="D2603" s="49"/>
      <c r="E2603" s="52"/>
      <c r="F2603" s="52"/>
      <c r="G2603" s="52"/>
      <c r="H2603" s="52"/>
      <c r="I2603" s="52"/>
    </row>
    <row r="2604" spans="1:9" s="53" customFormat="1">
      <c r="A2604" s="49"/>
      <c r="B2604" s="50"/>
      <c r="C2604" s="51"/>
      <c r="D2604" s="49"/>
      <c r="E2604" s="52"/>
      <c r="F2604" s="52"/>
      <c r="G2604" s="52"/>
      <c r="H2604" s="52"/>
      <c r="I2604" s="52"/>
    </row>
    <row r="2605" spans="1:9" s="53" customFormat="1">
      <c r="A2605" s="49"/>
      <c r="B2605" s="50"/>
      <c r="C2605" s="51"/>
      <c r="D2605" s="49"/>
      <c r="E2605" s="52"/>
      <c r="F2605" s="52"/>
      <c r="G2605" s="52"/>
      <c r="H2605" s="52"/>
      <c r="I2605" s="52"/>
    </row>
    <row r="2606" spans="1:9" s="53" customFormat="1">
      <c r="A2606" s="49"/>
      <c r="B2606" s="50"/>
      <c r="C2606" s="51"/>
      <c r="D2606" s="49"/>
      <c r="E2606" s="52"/>
      <c r="F2606" s="52"/>
      <c r="G2606" s="52"/>
      <c r="H2606" s="52"/>
      <c r="I2606" s="52"/>
    </row>
    <row r="2607" spans="1:9" s="53" customFormat="1">
      <c r="A2607" s="49"/>
      <c r="B2607" s="50"/>
      <c r="C2607" s="51"/>
      <c r="D2607" s="49"/>
      <c r="E2607" s="52"/>
      <c r="F2607" s="52"/>
      <c r="G2607" s="52"/>
      <c r="H2607" s="52"/>
      <c r="I2607" s="52"/>
    </row>
    <row r="2608" spans="1:9" s="53" customFormat="1">
      <c r="A2608" s="49"/>
      <c r="B2608" s="50"/>
      <c r="C2608" s="51"/>
      <c r="D2608" s="49"/>
      <c r="E2608" s="52"/>
      <c r="F2608" s="52"/>
      <c r="G2608" s="52"/>
      <c r="H2608" s="52"/>
      <c r="I2608" s="52"/>
    </row>
    <row r="2609" spans="1:9" s="53" customFormat="1">
      <c r="A2609" s="49"/>
      <c r="B2609" s="50"/>
      <c r="C2609" s="51"/>
      <c r="D2609" s="49"/>
      <c r="E2609" s="52"/>
      <c r="F2609" s="52"/>
      <c r="G2609" s="52"/>
      <c r="H2609" s="52"/>
      <c r="I2609" s="52"/>
    </row>
    <row r="2610" spans="1:9" s="53" customFormat="1">
      <c r="A2610" s="49"/>
      <c r="B2610" s="50"/>
      <c r="C2610" s="51"/>
      <c r="D2610" s="49"/>
      <c r="E2610" s="52"/>
      <c r="F2610" s="52"/>
      <c r="G2610" s="52"/>
      <c r="H2610" s="52"/>
      <c r="I2610" s="52"/>
    </row>
    <row r="2611" spans="1:9" s="53" customFormat="1">
      <c r="A2611" s="49"/>
      <c r="B2611" s="50"/>
      <c r="C2611" s="51"/>
      <c r="D2611" s="49"/>
      <c r="E2611" s="52"/>
      <c r="F2611" s="52"/>
      <c r="G2611" s="52"/>
      <c r="H2611" s="52"/>
      <c r="I2611" s="52"/>
    </row>
    <row r="2612" spans="1:9" s="53" customFormat="1">
      <c r="A2612" s="49"/>
      <c r="B2612" s="50"/>
      <c r="C2612" s="51"/>
      <c r="D2612" s="49"/>
      <c r="E2612" s="52"/>
      <c r="F2612" s="52"/>
      <c r="G2612" s="52"/>
      <c r="H2612" s="52"/>
      <c r="I2612" s="52"/>
    </row>
    <row r="2613" spans="1:9" s="53" customFormat="1">
      <c r="A2613" s="49"/>
      <c r="B2613" s="50"/>
      <c r="C2613" s="51"/>
      <c r="D2613" s="49"/>
      <c r="E2613" s="52"/>
      <c r="F2613" s="52"/>
      <c r="G2613" s="52"/>
      <c r="H2613" s="52"/>
      <c r="I2613" s="52"/>
    </row>
    <row r="2614" spans="1:9" s="53" customFormat="1">
      <c r="A2614" s="49"/>
      <c r="B2614" s="50"/>
      <c r="C2614" s="51"/>
      <c r="D2614" s="49"/>
      <c r="E2614" s="52"/>
      <c r="F2614" s="52"/>
      <c r="G2614" s="52"/>
      <c r="H2614" s="52"/>
      <c r="I2614" s="52"/>
    </row>
    <row r="2615" spans="1:9" s="53" customFormat="1">
      <c r="A2615" s="49"/>
      <c r="B2615" s="50"/>
      <c r="C2615" s="51"/>
      <c r="D2615" s="49"/>
      <c r="E2615" s="52"/>
      <c r="F2615" s="52"/>
      <c r="G2615" s="52"/>
      <c r="H2615" s="52"/>
      <c r="I2615" s="52"/>
    </row>
    <row r="2616" spans="1:9" s="53" customFormat="1">
      <c r="A2616" s="49"/>
      <c r="B2616" s="50"/>
      <c r="C2616" s="51"/>
      <c r="D2616" s="49"/>
      <c r="E2616" s="52"/>
      <c r="F2616" s="52"/>
      <c r="G2616" s="52"/>
      <c r="H2616" s="52"/>
      <c r="I2616" s="52"/>
    </row>
    <row r="2617" spans="1:9" s="53" customFormat="1">
      <c r="A2617" s="49"/>
      <c r="B2617" s="50"/>
      <c r="C2617" s="51"/>
      <c r="D2617" s="49"/>
      <c r="E2617" s="52"/>
      <c r="F2617" s="52"/>
      <c r="G2617" s="52"/>
      <c r="H2617" s="52"/>
      <c r="I2617" s="52"/>
    </row>
    <row r="2618" spans="1:9" s="53" customFormat="1">
      <c r="A2618" s="49"/>
      <c r="B2618" s="50"/>
      <c r="C2618" s="51"/>
      <c r="D2618" s="49"/>
      <c r="E2618" s="52"/>
      <c r="F2618" s="52"/>
      <c r="G2618" s="52"/>
      <c r="H2618" s="52"/>
      <c r="I2618" s="52"/>
    </row>
    <row r="2619" spans="1:9" s="53" customFormat="1">
      <c r="A2619" s="49"/>
      <c r="B2619" s="50"/>
      <c r="C2619" s="51"/>
      <c r="D2619" s="49"/>
      <c r="E2619" s="52"/>
      <c r="F2619" s="52"/>
      <c r="G2619" s="52"/>
      <c r="H2619" s="52"/>
      <c r="I2619" s="52"/>
    </row>
    <row r="2620" spans="1:9" s="53" customFormat="1">
      <c r="A2620" s="49"/>
      <c r="B2620" s="50"/>
      <c r="C2620" s="51"/>
      <c r="D2620" s="49"/>
      <c r="E2620" s="52"/>
      <c r="F2620" s="52"/>
      <c r="G2620" s="52"/>
      <c r="H2620" s="52"/>
      <c r="I2620" s="52"/>
    </row>
    <row r="2621" spans="1:9" s="53" customFormat="1">
      <c r="A2621" s="49"/>
      <c r="B2621" s="50"/>
      <c r="C2621" s="51"/>
      <c r="D2621" s="49"/>
      <c r="E2621" s="52"/>
      <c r="F2621" s="52"/>
      <c r="G2621" s="52"/>
      <c r="H2621" s="52"/>
      <c r="I2621" s="52"/>
    </row>
    <row r="2622" spans="1:9" s="53" customFormat="1">
      <c r="A2622" s="49"/>
      <c r="B2622" s="50"/>
      <c r="C2622" s="51"/>
      <c r="D2622" s="49"/>
      <c r="E2622" s="52"/>
      <c r="F2622" s="52"/>
      <c r="G2622" s="52"/>
      <c r="H2622" s="52"/>
      <c r="I2622" s="52"/>
    </row>
    <row r="2623" spans="1:9" s="53" customFormat="1">
      <c r="A2623" s="49"/>
      <c r="B2623" s="50"/>
      <c r="C2623" s="51"/>
      <c r="D2623" s="49"/>
      <c r="E2623" s="52"/>
      <c r="F2623" s="52"/>
      <c r="G2623" s="52"/>
      <c r="H2623" s="52"/>
      <c r="I2623" s="52"/>
    </row>
    <row r="2624" spans="1:9" s="53" customFormat="1">
      <c r="A2624" s="49"/>
      <c r="B2624" s="50"/>
      <c r="C2624" s="51"/>
      <c r="D2624" s="49"/>
      <c r="E2624" s="52"/>
      <c r="F2624" s="52"/>
      <c r="G2624" s="52"/>
      <c r="H2624" s="52"/>
      <c r="I2624" s="52"/>
    </row>
    <row r="2625" spans="1:9" s="53" customFormat="1">
      <c r="A2625" s="49"/>
      <c r="B2625" s="50"/>
      <c r="C2625" s="51"/>
      <c r="D2625" s="49"/>
      <c r="E2625" s="52"/>
      <c r="F2625" s="52"/>
      <c r="G2625" s="52"/>
      <c r="H2625" s="52"/>
      <c r="I2625" s="52"/>
    </row>
    <row r="2626" spans="1:9" s="53" customFormat="1">
      <c r="A2626" s="49"/>
      <c r="B2626" s="50"/>
      <c r="C2626" s="51"/>
      <c r="D2626" s="49"/>
      <c r="E2626" s="52"/>
      <c r="F2626" s="52"/>
      <c r="G2626" s="52"/>
      <c r="H2626" s="52"/>
      <c r="I2626" s="52"/>
    </row>
    <row r="2627" spans="1:9" s="53" customFormat="1">
      <c r="A2627" s="49"/>
      <c r="B2627" s="50"/>
      <c r="C2627" s="51"/>
      <c r="D2627" s="49"/>
      <c r="E2627" s="52"/>
      <c r="F2627" s="52"/>
      <c r="G2627" s="52"/>
      <c r="H2627" s="52"/>
      <c r="I2627" s="52"/>
    </row>
    <row r="2628" spans="1:9" s="53" customFormat="1">
      <c r="A2628" s="49"/>
      <c r="B2628" s="50"/>
      <c r="C2628" s="51"/>
      <c r="D2628" s="49"/>
      <c r="E2628" s="52"/>
      <c r="F2628" s="52"/>
      <c r="G2628" s="52"/>
      <c r="H2628" s="52"/>
      <c r="I2628" s="52"/>
    </row>
    <row r="2629" spans="1:9" s="53" customFormat="1">
      <c r="A2629" s="49"/>
      <c r="B2629" s="50"/>
      <c r="C2629" s="51"/>
      <c r="D2629" s="49"/>
      <c r="E2629" s="52"/>
      <c r="F2629" s="52"/>
      <c r="G2629" s="52"/>
      <c r="H2629" s="52"/>
      <c r="I2629" s="52"/>
    </row>
    <row r="2630" spans="1:9" s="53" customFormat="1">
      <c r="A2630" s="49"/>
      <c r="B2630" s="50"/>
      <c r="C2630" s="51"/>
      <c r="D2630" s="49"/>
      <c r="E2630" s="52"/>
      <c r="F2630" s="52"/>
      <c r="G2630" s="52"/>
      <c r="H2630" s="52"/>
      <c r="I2630" s="52"/>
    </row>
    <row r="2631" spans="1:9" s="53" customFormat="1">
      <c r="A2631" s="49"/>
      <c r="B2631" s="50"/>
      <c r="C2631" s="51"/>
      <c r="D2631" s="49"/>
      <c r="E2631" s="52"/>
      <c r="F2631" s="52"/>
      <c r="G2631" s="52"/>
      <c r="H2631" s="52"/>
      <c r="I2631" s="52"/>
    </row>
    <row r="2632" spans="1:9" s="53" customFormat="1">
      <c r="A2632" s="49"/>
      <c r="B2632" s="50"/>
      <c r="C2632" s="51"/>
      <c r="D2632" s="49"/>
      <c r="E2632" s="52"/>
      <c r="F2632" s="52"/>
      <c r="G2632" s="52"/>
      <c r="H2632" s="52"/>
      <c r="I2632" s="52"/>
    </row>
    <row r="2633" spans="1:9" s="53" customFormat="1">
      <c r="A2633" s="49"/>
      <c r="B2633" s="50"/>
      <c r="C2633" s="51"/>
      <c r="D2633" s="49"/>
      <c r="E2633" s="52"/>
      <c r="F2633" s="52"/>
      <c r="G2633" s="52"/>
      <c r="H2633" s="52"/>
      <c r="I2633" s="52"/>
    </row>
    <row r="2634" spans="1:9" s="53" customFormat="1">
      <c r="A2634" s="49"/>
      <c r="B2634" s="50"/>
      <c r="C2634" s="51"/>
      <c r="D2634" s="49"/>
      <c r="E2634" s="52"/>
      <c r="F2634" s="52"/>
      <c r="G2634" s="52"/>
      <c r="H2634" s="52"/>
      <c r="I2634" s="52"/>
    </row>
    <row r="2635" spans="1:9" s="53" customFormat="1">
      <c r="A2635" s="49"/>
      <c r="B2635" s="50"/>
      <c r="C2635" s="51"/>
      <c r="D2635" s="49"/>
      <c r="E2635" s="52"/>
      <c r="F2635" s="52"/>
      <c r="G2635" s="52"/>
      <c r="H2635" s="52"/>
      <c r="I2635" s="52"/>
    </row>
    <row r="2636" spans="1:9" s="53" customFormat="1">
      <c r="A2636" s="49"/>
      <c r="B2636" s="50"/>
      <c r="C2636" s="51"/>
      <c r="D2636" s="49"/>
      <c r="E2636" s="52"/>
      <c r="F2636" s="52"/>
      <c r="G2636" s="52"/>
      <c r="H2636" s="52"/>
      <c r="I2636" s="52"/>
    </row>
    <row r="2637" spans="1:9" s="53" customFormat="1">
      <c r="A2637" s="49"/>
      <c r="B2637" s="50"/>
      <c r="C2637" s="51"/>
      <c r="D2637" s="49"/>
      <c r="E2637" s="52"/>
      <c r="F2637" s="52"/>
      <c r="G2637" s="52"/>
      <c r="H2637" s="52"/>
      <c r="I2637" s="52"/>
    </row>
    <row r="2638" spans="1:9" s="53" customFormat="1">
      <c r="A2638" s="49"/>
      <c r="B2638" s="50"/>
      <c r="C2638" s="51"/>
      <c r="D2638" s="49"/>
      <c r="E2638" s="52"/>
      <c r="F2638" s="52"/>
      <c r="G2638" s="52"/>
      <c r="H2638" s="52"/>
      <c r="I2638" s="52"/>
    </row>
    <row r="2639" spans="1:9" s="53" customFormat="1">
      <c r="A2639" s="49"/>
      <c r="B2639" s="50"/>
      <c r="C2639" s="51"/>
      <c r="D2639" s="49"/>
      <c r="E2639" s="52"/>
      <c r="F2639" s="52"/>
      <c r="G2639" s="52"/>
      <c r="H2639" s="52"/>
      <c r="I2639" s="52"/>
    </row>
    <row r="2640" spans="1:9" s="53" customFormat="1">
      <c r="A2640" s="49"/>
      <c r="B2640" s="50"/>
      <c r="C2640" s="51"/>
      <c r="D2640" s="49"/>
      <c r="E2640" s="52"/>
      <c r="F2640" s="52"/>
      <c r="G2640" s="52"/>
      <c r="H2640" s="52"/>
      <c r="I2640" s="52"/>
    </row>
    <row r="2641" spans="1:9" s="53" customFormat="1">
      <c r="A2641" s="49"/>
      <c r="B2641" s="50"/>
      <c r="C2641" s="51"/>
      <c r="D2641" s="49"/>
      <c r="E2641" s="52"/>
      <c r="F2641" s="52"/>
      <c r="G2641" s="52"/>
      <c r="H2641" s="52"/>
      <c r="I2641" s="52"/>
    </row>
    <row r="2642" spans="1:9" s="53" customFormat="1">
      <c r="A2642" s="49"/>
      <c r="B2642" s="50"/>
      <c r="C2642" s="51"/>
      <c r="D2642" s="49"/>
      <c r="E2642" s="52"/>
      <c r="F2642" s="52"/>
      <c r="G2642" s="52"/>
      <c r="H2642" s="52"/>
      <c r="I2642" s="52"/>
    </row>
    <row r="2643" spans="1:9" s="53" customFormat="1">
      <c r="A2643" s="49"/>
      <c r="B2643" s="50"/>
      <c r="C2643" s="51"/>
      <c r="D2643" s="49"/>
      <c r="E2643" s="52"/>
      <c r="F2643" s="52"/>
      <c r="G2643" s="52"/>
      <c r="H2643" s="52"/>
      <c r="I2643" s="52"/>
    </row>
    <row r="2644" spans="1:9" s="53" customFormat="1">
      <c r="A2644" s="49"/>
      <c r="B2644" s="50"/>
      <c r="C2644" s="51"/>
      <c r="D2644" s="49"/>
      <c r="E2644" s="52"/>
      <c r="F2644" s="52"/>
      <c r="G2644" s="52"/>
      <c r="H2644" s="52"/>
      <c r="I2644" s="52"/>
    </row>
    <row r="2645" spans="1:9" s="53" customFormat="1">
      <c r="A2645" s="49"/>
      <c r="B2645" s="50"/>
      <c r="C2645" s="51"/>
      <c r="D2645" s="49"/>
      <c r="E2645" s="52"/>
      <c r="F2645" s="52"/>
      <c r="G2645" s="52"/>
      <c r="H2645" s="52"/>
      <c r="I2645" s="52"/>
    </row>
    <row r="2646" spans="1:9" s="53" customFormat="1">
      <c r="A2646" s="49"/>
      <c r="B2646" s="50"/>
      <c r="C2646" s="51"/>
      <c r="D2646" s="49"/>
      <c r="E2646" s="52"/>
      <c r="F2646" s="52"/>
      <c r="G2646" s="52"/>
      <c r="H2646" s="52"/>
      <c r="I2646" s="52"/>
    </row>
    <row r="2647" spans="1:9" s="53" customFormat="1">
      <c r="A2647" s="49"/>
      <c r="B2647" s="50"/>
      <c r="C2647" s="51"/>
      <c r="D2647" s="49"/>
      <c r="E2647" s="52"/>
      <c r="F2647" s="52"/>
      <c r="G2647" s="52"/>
      <c r="H2647" s="52"/>
      <c r="I2647" s="52"/>
    </row>
    <row r="2648" spans="1:9" s="53" customFormat="1">
      <c r="A2648" s="49"/>
      <c r="B2648" s="50"/>
      <c r="C2648" s="51"/>
      <c r="D2648" s="49"/>
      <c r="E2648" s="52"/>
      <c r="F2648" s="52"/>
      <c r="G2648" s="52"/>
      <c r="H2648" s="52"/>
      <c r="I2648" s="52"/>
    </row>
    <row r="2649" spans="1:9" s="53" customFormat="1">
      <c r="A2649" s="49"/>
      <c r="B2649" s="50"/>
      <c r="C2649" s="51"/>
      <c r="D2649" s="49"/>
      <c r="E2649" s="52"/>
      <c r="F2649" s="52"/>
      <c r="G2649" s="52"/>
      <c r="H2649" s="52"/>
      <c r="I2649" s="52"/>
    </row>
    <row r="2650" spans="1:9" s="53" customFormat="1">
      <c r="A2650" s="49"/>
      <c r="B2650" s="50"/>
      <c r="C2650" s="51"/>
      <c r="D2650" s="49"/>
      <c r="E2650" s="52"/>
      <c r="F2650" s="52"/>
      <c r="G2650" s="52"/>
      <c r="H2650" s="52"/>
      <c r="I2650" s="52"/>
    </row>
    <row r="2651" spans="1:9" s="53" customFormat="1">
      <c r="A2651" s="49"/>
      <c r="B2651" s="50"/>
      <c r="C2651" s="51"/>
      <c r="D2651" s="49"/>
      <c r="E2651" s="52"/>
      <c r="F2651" s="52"/>
      <c r="G2651" s="52"/>
      <c r="H2651" s="52"/>
      <c r="I2651" s="52"/>
    </row>
    <row r="2652" spans="1:9" s="53" customFormat="1">
      <c r="A2652" s="49"/>
      <c r="B2652" s="50"/>
      <c r="C2652" s="51"/>
      <c r="D2652" s="49"/>
      <c r="E2652" s="52"/>
      <c r="F2652" s="52"/>
      <c r="G2652" s="52"/>
      <c r="H2652" s="52"/>
      <c r="I2652" s="52"/>
    </row>
    <row r="2653" spans="1:9" s="53" customFormat="1">
      <c r="A2653" s="49"/>
      <c r="B2653" s="50"/>
      <c r="C2653" s="51"/>
      <c r="D2653" s="49"/>
      <c r="E2653" s="52"/>
      <c r="F2653" s="52"/>
      <c r="G2653" s="52"/>
      <c r="H2653" s="52"/>
      <c r="I2653" s="52"/>
    </row>
    <row r="2654" spans="1:9" s="53" customFormat="1">
      <c r="A2654" s="49"/>
      <c r="B2654" s="50"/>
      <c r="C2654" s="51"/>
      <c r="D2654" s="49"/>
      <c r="E2654" s="52"/>
      <c r="F2654" s="52"/>
      <c r="G2654" s="52"/>
      <c r="H2654" s="52"/>
      <c r="I2654" s="52"/>
    </row>
    <row r="2655" spans="1:9" s="53" customFormat="1">
      <c r="A2655" s="49"/>
      <c r="B2655" s="50"/>
      <c r="C2655" s="51"/>
      <c r="D2655" s="49"/>
      <c r="E2655" s="52"/>
      <c r="F2655" s="52"/>
      <c r="G2655" s="52"/>
      <c r="H2655" s="52"/>
      <c r="I2655" s="52"/>
    </row>
    <row r="2656" spans="1:9" s="53" customFormat="1">
      <c r="A2656" s="49"/>
      <c r="B2656" s="50"/>
      <c r="C2656" s="51"/>
      <c r="D2656" s="49"/>
      <c r="E2656" s="52"/>
      <c r="F2656" s="52"/>
      <c r="G2656" s="52"/>
      <c r="H2656" s="52"/>
      <c r="I2656" s="52"/>
    </row>
    <row r="2657" spans="1:9" s="53" customFormat="1">
      <c r="A2657" s="49"/>
      <c r="B2657" s="50"/>
      <c r="C2657" s="51"/>
      <c r="D2657" s="49"/>
      <c r="E2657" s="52"/>
      <c r="F2657" s="52"/>
      <c r="G2657" s="52"/>
      <c r="H2657" s="52"/>
      <c r="I2657" s="52"/>
    </row>
    <row r="2658" spans="1:9" s="53" customFormat="1">
      <c r="A2658" s="49"/>
      <c r="B2658" s="50"/>
      <c r="C2658" s="51"/>
      <c r="D2658" s="49"/>
      <c r="E2658" s="52"/>
      <c r="F2658" s="52"/>
      <c r="G2658" s="52"/>
      <c r="H2658" s="52"/>
      <c r="I2658" s="52"/>
    </row>
    <row r="2659" spans="1:9" s="53" customFormat="1">
      <c r="A2659" s="49"/>
      <c r="B2659" s="50"/>
      <c r="C2659" s="51"/>
      <c r="D2659" s="49"/>
      <c r="E2659" s="52"/>
      <c r="F2659" s="52"/>
      <c r="G2659" s="52"/>
      <c r="H2659" s="52"/>
      <c r="I2659" s="52"/>
    </row>
    <row r="2660" spans="1:9" s="53" customFormat="1">
      <c r="A2660" s="49"/>
      <c r="B2660" s="50"/>
      <c r="C2660" s="51"/>
      <c r="D2660" s="49"/>
      <c r="E2660" s="52"/>
      <c r="F2660" s="52"/>
      <c r="G2660" s="52"/>
      <c r="H2660" s="52"/>
      <c r="I2660" s="52"/>
    </row>
    <row r="2661" spans="1:9" s="53" customFormat="1">
      <c r="A2661" s="49"/>
      <c r="B2661" s="50"/>
      <c r="C2661" s="51"/>
      <c r="D2661" s="49"/>
      <c r="E2661" s="52"/>
      <c r="F2661" s="52"/>
      <c r="G2661" s="52"/>
      <c r="H2661" s="52"/>
      <c r="I2661" s="52"/>
    </row>
    <row r="2662" spans="1:9" s="53" customFormat="1">
      <c r="A2662" s="49"/>
      <c r="B2662" s="50"/>
      <c r="C2662" s="51"/>
      <c r="D2662" s="49"/>
      <c r="E2662" s="52"/>
      <c r="F2662" s="52"/>
      <c r="G2662" s="52"/>
      <c r="H2662" s="52"/>
      <c r="I2662" s="52"/>
    </row>
    <row r="2663" spans="1:9" s="53" customFormat="1">
      <c r="A2663" s="49"/>
      <c r="B2663" s="50"/>
      <c r="C2663" s="51"/>
      <c r="D2663" s="49"/>
      <c r="E2663" s="52"/>
      <c r="F2663" s="52"/>
      <c r="G2663" s="52"/>
      <c r="H2663" s="52"/>
      <c r="I2663" s="52"/>
    </row>
    <row r="2664" spans="1:9" s="53" customFormat="1">
      <c r="A2664" s="49"/>
      <c r="B2664" s="50"/>
      <c r="C2664" s="51"/>
      <c r="D2664" s="49"/>
      <c r="E2664" s="52"/>
      <c r="F2664" s="52"/>
      <c r="G2664" s="52"/>
      <c r="H2664" s="52"/>
      <c r="I2664" s="52"/>
    </row>
    <row r="2665" spans="1:9" s="53" customFormat="1">
      <c r="A2665" s="49"/>
      <c r="B2665" s="50"/>
      <c r="C2665" s="51"/>
      <c r="D2665" s="49"/>
      <c r="E2665" s="52"/>
      <c r="F2665" s="52"/>
      <c r="G2665" s="52"/>
      <c r="H2665" s="52"/>
      <c r="I2665" s="52"/>
    </row>
    <row r="2666" spans="1:9" s="53" customFormat="1">
      <c r="A2666" s="49"/>
      <c r="B2666" s="50"/>
      <c r="C2666" s="51"/>
      <c r="D2666" s="49"/>
      <c r="E2666" s="52"/>
      <c r="F2666" s="52"/>
      <c r="G2666" s="52"/>
      <c r="H2666" s="52"/>
      <c r="I2666" s="52"/>
    </row>
    <row r="2667" spans="1:9" s="53" customFormat="1">
      <c r="A2667" s="49"/>
      <c r="B2667" s="50"/>
      <c r="C2667" s="51"/>
      <c r="D2667" s="49"/>
      <c r="E2667" s="52"/>
      <c r="F2667" s="52"/>
      <c r="G2667" s="52"/>
      <c r="H2667" s="52"/>
      <c r="I2667" s="52"/>
    </row>
    <row r="2668" spans="1:9" s="53" customFormat="1">
      <c r="A2668" s="49"/>
      <c r="B2668" s="50"/>
      <c r="C2668" s="51"/>
      <c r="D2668" s="49"/>
      <c r="E2668" s="52"/>
      <c r="F2668" s="52"/>
      <c r="G2668" s="52"/>
      <c r="H2668" s="52"/>
      <c r="I2668" s="52"/>
    </row>
    <row r="2669" spans="1:9" s="53" customFormat="1">
      <c r="A2669" s="49"/>
      <c r="B2669" s="50"/>
      <c r="C2669" s="51"/>
      <c r="D2669" s="49"/>
      <c r="E2669" s="52"/>
      <c r="F2669" s="52"/>
      <c r="G2669" s="52"/>
      <c r="H2669" s="52"/>
      <c r="I2669" s="52"/>
    </row>
    <row r="2670" spans="1:9" s="53" customFormat="1">
      <c r="A2670" s="49"/>
      <c r="B2670" s="50"/>
      <c r="C2670" s="51"/>
      <c r="D2670" s="49"/>
      <c r="E2670" s="52"/>
      <c r="F2670" s="52"/>
      <c r="G2670" s="52"/>
      <c r="H2670" s="52"/>
      <c r="I2670" s="52"/>
    </row>
    <row r="2671" spans="1:9" s="53" customFormat="1">
      <c r="A2671" s="49"/>
      <c r="B2671" s="50"/>
      <c r="C2671" s="51"/>
      <c r="D2671" s="49"/>
      <c r="E2671" s="52"/>
      <c r="F2671" s="52"/>
      <c r="G2671" s="52"/>
      <c r="H2671" s="52"/>
      <c r="I2671" s="52"/>
    </row>
    <row r="2672" spans="1:9" s="53" customFormat="1">
      <c r="A2672" s="49"/>
      <c r="B2672" s="50"/>
      <c r="C2672" s="51"/>
      <c r="D2672" s="49"/>
      <c r="E2672" s="52"/>
      <c r="F2672" s="52"/>
      <c r="G2672" s="52"/>
      <c r="H2672" s="52"/>
      <c r="I2672" s="52"/>
    </row>
    <row r="2673" spans="1:9" s="53" customFormat="1">
      <c r="A2673" s="49"/>
      <c r="B2673" s="50"/>
      <c r="C2673" s="51"/>
      <c r="D2673" s="49"/>
      <c r="E2673" s="52"/>
      <c r="F2673" s="52"/>
      <c r="G2673" s="52"/>
      <c r="H2673" s="52"/>
      <c r="I2673" s="52"/>
    </row>
    <row r="2674" spans="1:9" s="53" customFormat="1">
      <c r="A2674" s="49"/>
      <c r="B2674" s="50"/>
      <c r="C2674" s="51"/>
      <c r="D2674" s="49"/>
      <c r="E2674" s="52"/>
      <c r="F2674" s="52"/>
      <c r="G2674" s="52"/>
      <c r="H2674" s="52"/>
      <c r="I2674" s="52"/>
    </row>
    <row r="2675" spans="1:9" s="53" customFormat="1">
      <c r="A2675" s="49"/>
      <c r="B2675" s="50"/>
      <c r="C2675" s="51"/>
      <c r="D2675" s="49"/>
      <c r="E2675" s="52"/>
      <c r="F2675" s="52"/>
      <c r="G2675" s="52"/>
      <c r="H2675" s="52"/>
      <c r="I2675" s="52"/>
    </row>
    <row r="2676" spans="1:9" s="53" customFormat="1">
      <c r="A2676" s="49"/>
      <c r="B2676" s="50"/>
      <c r="C2676" s="51"/>
      <c r="D2676" s="49"/>
      <c r="E2676" s="52"/>
      <c r="F2676" s="52"/>
      <c r="G2676" s="52"/>
      <c r="H2676" s="52"/>
      <c r="I2676" s="52"/>
    </row>
    <row r="2677" spans="1:9" s="53" customFormat="1">
      <c r="A2677" s="49"/>
      <c r="B2677" s="50"/>
      <c r="C2677" s="51"/>
      <c r="D2677" s="49"/>
      <c r="E2677" s="52"/>
      <c r="F2677" s="52"/>
      <c r="G2677" s="52"/>
      <c r="H2677" s="52"/>
      <c r="I2677" s="52"/>
    </row>
    <row r="2678" spans="1:9" s="53" customFormat="1">
      <c r="A2678" s="49"/>
      <c r="B2678" s="50"/>
      <c r="C2678" s="51"/>
      <c r="D2678" s="49"/>
      <c r="E2678" s="52"/>
      <c r="F2678" s="52"/>
      <c r="G2678" s="52"/>
      <c r="H2678" s="52"/>
      <c r="I2678" s="52"/>
    </row>
    <row r="2679" spans="1:9" s="53" customFormat="1">
      <c r="A2679" s="49"/>
      <c r="B2679" s="50"/>
      <c r="C2679" s="51"/>
      <c r="D2679" s="49"/>
      <c r="E2679" s="52"/>
      <c r="F2679" s="52"/>
      <c r="G2679" s="52"/>
      <c r="H2679" s="52"/>
      <c r="I2679" s="52"/>
    </row>
    <row r="2680" spans="1:9" s="53" customFormat="1">
      <c r="A2680" s="49"/>
      <c r="B2680" s="50"/>
      <c r="C2680" s="51"/>
      <c r="D2680" s="49"/>
      <c r="E2680" s="52"/>
      <c r="F2680" s="52"/>
      <c r="G2680" s="52"/>
      <c r="H2680" s="52"/>
      <c r="I2680" s="52"/>
    </row>
    <row r="2681" spans="1:9" s="53" customFormat="1">
      <c r="A2681" s="49"/>
      <c r="B2681" s="50"/>
      <c r="C2681" s="51"/>
      <c r="D2681" s="49"/>
      <c r="E2681" s="52"/>
      <c r="F2681" s="52"/>
      <c r="G2681" s="52"/>
      <c r="H2681" s="52"/>
      <c r="I2681" s="52"/>
    </row>
    <row r="2682" spans="1:9" s="53" customFormat="1">
      <c r="A2682" s="49"/>
      <c r="B2682" s="50"/>
      <c r="C2682" s="51"/>
      <c r="D2682" s="49"/>
      <c r="E2682" s="52"/>
      <c r="F2682" s="52"/>
      <c r="G2682" s="52"/>
      <c r="H2682" s="52"/>
      <c r="I2682" s="52"/>
    </row>
    <row r="2683" spans="1:9" s="53" customFormat="1">
      <c r="A2683" s="49"/>
      <c r="B2683" s="50"/>
      <c r="C2683" s="51"/>
      <c r="D2683" s="49"/>
      <c r="E2683" s="52"/>
      <c r="F2683" s="52"/>
      <c r="G2683" s="52"/>
      <c r="H2683" s="52"/>
      <c r="I2683" s="52"/>
    </row>
    <row r="2684" spans="1:9" s="53" customFormat="1">
      <c r="A2684" s="49"/>
      <c r="B2684" s="50"/>
      <c r="C2684" s="51"/>
      <c r="D2684" s="49"/>
      <c r="E2684" s="52"/>
      <c r="F2684" s="52"/>
      <c r="G2684" s="52"/>
      <c r="H2684" s="52"/>
      <c r="I2684" s="52"/>
    </row>
    <row r="2685" spans="1:9" s="53" customFormat="1">
      <c r="A2685" s="49"/>
      <c r="B2685" s="50"/>
      <c r="C2685" s="51"/>
      <c r="D2685" s="49"/>
      <c r="E2685" s="52"/>
      <c r="F2685" s="52"/>
      <c r="G2685" s="52"/>
      <c r="H2685" s="52"/>
      <c r="I2685" s="52"/>
    </row>
    <row r="2686" spans="1:9" s="53" customFormat="1">
      <c r="A2686" s="49"/>
      <c r="B2686" s="50"/>
      <c r="C2686" s="51"/>
      <c r="D2686" s="49"/>
      <c r="E2686" s="52"/>
      <c r="F2686" s="52"/>
      <c r="G2686" s="52"/>
      <c r="H2686" s="52"/>
      <c r="I2686" s="52"/>
    </row>
    <row r="2687" spans="1:9" s="53" customFormat="1">
      <c r="A2687" s="49"/>
      <c r="B2687" s="50"/>
      <c r="C2687" s="51"/>
      <c r="D2687" s="49"/>
      <c r="E2687" s="52"/>
      <c r="F2687" s="52"/>
      <c r="G2687" s="52"/>
      <c r="H2687" s="52"/>
      <c r="I2687" s="52"/>
    </row>
    <row r="2688" spans="1:9" s="53" customFormat="1">
      <c r="A2688" s="49"/>
      <c r="B2688" s="50"/>
      <c r="C2688" s="51"/>
      <c r="D2688" s="49"/>
      <c r="E2688" s="52"/>
      <c r="F2688" s="52"/>
      <c r="G2688" s="52"/>
      <c r="H2688" s="52"/>
      <c r="I2688" s="52"/>
    </row>
    <row r="2689" spans="1:9" s="53" customFormat="1">
      <c r="A2689" s="49"/>
      <c r="B2689" s="50"/>
      <c r="C2689" s="51"/>
      <c r="D2689" s="49"/>
      <c r="E2689" s="52"/>
      <c r="F2689" s="52"/>
      <c r="G2689" s="52"/>
      <c r="H2689" s="52"/>
      <c r="I2689" s="52"/>
    </row>
    <row r="2690" spans="1:9" s="53" customFormat="1">
      <c r="A2690" s="49"/>
      <c r="B2690" s="50"/>
      <c r="C2690" s="51"/>
      <c r="D2690" s="49"/>
      <c r="E2690" s="52"/>
      <c r="F2690" s="52"/>
      <c r="G2690" s="52"/>
      <c r="H2690" s="52"/>
      <c r="I2690" s="52"/>
    </row>
    <row r="2691" spans="1:9" s="53" customFormat="1">
      <c r="A2691" s="49"/>
      <c r="B2691" s="50"/>
      <c r="C2691" s="51"/>
      <c r="D2691" s="49"/>
      <c r="E2691" s="52"/>
      <c r="F2691" s="52"/>
      <c r="G2691" s="52"/>
      <c r="H2691" s="52"/>
      <c r="I2691" s="52"/>
    </row>
    <row r="2692" spans="1:9" s="53" customFormat="1">
      <c r="A2692" s="49"/>
      <c r="B2692" s="50"/>
      <c r="C2692" s="51"/>
      <c r="D2692" s="49"/>
      <c r="E2692" s="52"/>
      <c r="F2692" s="52"/>
      <c r="G2692" s="52"/>
      <c r="H2692" s="52"/>
      <c r="I2692" s="52"/>
    </row>
    <row r="2693" spans="1:9" s="53" customFormat="1">
      <c r="A2693" s="49"/>
      <c r="B2693" s="50"/>
      <c r="C2693" s="51"/>
      <c r="D2693" s="49"/>
      <c r="E2693" s="52"/>
      <c r="F2693" s="52"/>
      <c r="G2693" s="52"/>
      <c r="H2693" s="52"/>
      <c r="I2693" s="52"/>
    </row>
    <row r="2694" spans="1:9" s="53" customFormat="1">
      <c r="A2694" s="49"/>
      <c r="B2694" s="50"/>
      <c r="C2694" s="51"/>
      <c r="D2694" s="49"/>
      <c r="E2694" s="52"/>
      <c r="F2694" s="52"/>
      <c r="G2694" s="52"/>
      <c r="H2694" s="52"/>
      <c r="I2694" s="52"/>
    </row>
    <row r="2695" spans="1:9" s="53" customFormat="1">
      <c r="A2695" s="49"/>
      <c r="B2695" s="50"/>
      <c r="C2695" s="51"/>
      <c r="D2695" s="49"/>
      <c r="E2695" s="52"/>
      <c r="F2695" s="52"/>
      <c r="G2695" s="52"/>
      <c r="H2695" s="52"/>
      <c r="I2695" s="52"/>
    </row>
    <row r="2696" spans="1:9" s="53" customFormat="1">
      <c r="A2696" s="49"/>
      <c r="B2696" s="50"/>
      <c r="C2696" s="51"/>
      <c r="D2696" s="49"/>
      <c r="E2696" s="52"/>
      <c r="F2696" s="52"/>
      <c r="G2696" s="52"/>
      <c r="H2696" s="52"/>
      <c r="I2696" s="52"/>
    </row>
    <row r="2697" spans="1:9" s="53" customFormat="1">
      <c r="A2697" s="49"/>
      <c r="B2697" s="50"/>
      <c r="C2697" s="51"/>
      <c r="D2697" s="49"/>
      <c r="E2697" s="52"/>
      <c r="F2697" s="52"/>
      <c r="G2697" s="52"/>
      <c r="H2697" s="52"/>
      <c r="I2697" s="52"/>
    </row>
    <row r="2698" spans="1:9" s="53" customFormat="1">
      <c r="A2698" s="49"/>
      <c r="B2698" s="50"/>
      <c r="C2698" s="51"/>
      <c r="D2698" s="49"/>
      <c r="E2698" s="52"/>
      <c r="F2698" s="52"/>
      <c r="G2698" s="52"/>
      <c r="H2698" s="52"/>
      <c r="I2698" s="52"/>
    </row>
    <row r="2699" spans="1:9" s="53" customFormat="1">
      <c r="A2699" s="49"/>
      <c r="B2699" s="50"/>
      <c r="C2699" s="51"/>
      <c r="D2699" s="49"/>
      <c r="E2699" s="52"/>
      <c r="F2699" s="52"/>
      <c r="G2699" s="52"/>
      <c r="H2699" s="52"/>
      <c r="I2699" s="52"/>
    </row>
    <row r="2700" spans="1:9" s="53" customFormat="1">
      <c r="A2700" s="49"/>
      <c r="B2700" s="50"/>
      <c r="C2700" s="51"/>
      <c r="D2700" s="49"/>
      <c r="E2700" s="52"/>
      <c r="F2700" s="52"/>
      <c r="G2700" s="52"/>
      <c r="H2700" s="52"/>
      <c r="I2700" s="52"/>
    </row>
    <row r="2701" spans="1:9" s="53" customFormat="1">
      <c r="A2701" s="49"/>
      <c r="B2701" s="50"/>
      <c r="C2701" s="51"/>
      <c r="D2701" s="49"/>
      <c r="E2701" s="52"/>
      <c r="F2701" s="52"/>
      <c r="G2701" s="52"/>
      <c r="H2701" s="52"/>
      <c r="I2701" s="52"/>
    </row>
    <row r="2702" spans="1:9" s="53" customFormat="1">
      <c r="A2702" s="49"/>
      <c r="B2702" s="50"/>
      <c r="C2702" s="51"/>
      <c r="D2702" s="49"/>
      <c r="E2702" s="52"/>
      <c r="F2702" s="52"/>
      <c r="G2702" s="52"/>
      <c r="H2702" s="52"/>
      <c r="I2702" s="52"/>
    </row>
    <row r="2703" spans="1:9" s="53" customFormat="1">
      <c r="A2703" s="49"/>
      <c r="B2703" s="50"/>
      <c r="C2703" s="51"/>
      <c r="D2703" s="49"/>
      <c r="E2703" s="52"/>
      <c r="F2703" s="52"/>
      <c r="G2703" s="52"/>
      <c r="H2703" s="52"/>
      <c r="I2703" s="52"/>
    </row>
    <row r="2704" spans="1:9" s="53" customFormat="1">
      <c r="A2704" s="49"/>
      <c r="B2704" s="50"/>
      <c r="C2704" s="51"/>
      <c r="D2704" s="49"/>
      <c r="E2704" s="52"/>
      <c r="F2704" s="52"/>
      <c r="G2704" s="52"/>
      <c r="H2704" s="52"/>
      <c r="I2704" s="52"/>
    </row>
    <row r="2705" spans="1:9" s="53" customFormat="1">
      <c r="A2705" s="49"/>
      <c r="B2705" s="50"/>
      <c r="C2705" s="51"/>
      <c r="D2705" s="49"/>
      <c r="E2705" s="52"/>
      <c r="F2705" s="52"/>
      <c r="G2705" s="52"/>
      <c r="H2705" s="52"/>
      <c r="I2705" s="52"/>
    </row>
    <row r="2706" spans="1:9" s="53" customFormat="1">
      <c r="A2706" s="49"/>
      <c r="B2706" s="50"/>
      <c r="C2706" s="51"/>
      <c r="D2706" s="49"/>
      <c r="E2706" s="52"/>
      <c r="F2706" s="52"/>
      <c r="G2706" s="52"/>
      <c r="H2706" s="52"/>
      <c r="I2706" s="52"/>
    </row>
    <row r="2707" spans="1:9" s="53" customFormat="1">
      <c r="A2707" s="49"/>
      <c r="B2707" s="50"/>
      <c r="C2707" s="51"/>
      <c r="D2707" s="49"/>
      <c r="E2707" s="52"/>
      <c r="F2707" s="52"/>
      <c r="G2707" s="52"/>
      <c r="H2707" s="52"/>
      <c r="I2707" s="52"/>
    </row>
    <row r="2708" spans="1:9" s="53" customFormat="1">
      <c r="A2708" s="49"/>
      <c r="B2708" s="50"/>
      <c r="C2708" s="51"/>
      <c r="D2708" s="49"/>
      <c r="E2708" s="52"/>
      <c r="F2708" s="52"/>
      <c r="G2708" s="52"/>
      <c r="H2708" s="52"/>
      <c r="I2708" s="52"/>
    </row>
    <row r="2709" spans="1:9" s="53" customFormat="1">
      <c r="A2709" s="49"/>
      <c r="B2709" s="50"/>
      <c r="C2709" s="51"/>
      <c r="D2709" s="49"/>
      <c r="E2709" s="52"/>
      <c r="F2709" s="52"/>
      <c r="G2709" s="52"/>
      <c r="H2709" s="52"/>
      <c r="I2709" s="52"/>
    </row>
    <row r="2710" spans="1:9" s="53" customFormat="1">
      <c r="A2710" s="49"/>
      <c r="B2710" s="50"/>
      <c r="C2710" s="51"/>
      <c r="D2710" s="49"/>
      <c r="E2710" s="52"/>
      <c r="F2710" s="52"/>
      <c r="G2710" s="52"/>
      <c r="H2710" s="52"/>
      <c r="I2710" s="52"/>
    </row>
    <row r="2711" spans="1:9" s="53" customFormat="1">
      <c r="A2711" s="49"/>
      <c r="B2711" s="50"/>
      <c r="C2711" s="51"/>
      <c r="D2711" s="49"/>
      <c r="E2711" s="52"/>
      <c r="F2711" s="52"/>
      <c r="G2711" s="52"/>
      <c r="H2711" s="52"/>
      <c r="I2711" s="52"/>
    </row>
    <row r="2712" spans="1:9" s="53" customFormat="1">
      <c r="A2712" s="49"/>
      <c r="B2712" s="50"/>
      <c r="C2712" s="51"/>
      <c r="D2712" s="49"/>
      <c r="E2712" s="52"/>
      <c r="F2712" s="52"/>
      <c r="G2712" s="52"/>
      <c r="H2712" s="52"/>
      <c r="I2712" s="52"/>
    </row>
    <row r="2713" spans="1:9" s="53" customFormat="1">
      <c r="A2713" s="49"/>
      <c r="B2713" s="50"/>
      <c r="C2713" s="51"/>
      <c r="D2713" s="49"/>
      <c r="E2713" s="52"/>
      <c r="F2713" s="52"/>
      <c r="G2713" s="52"/>
      <c r="H2713" s="52"/>
      <c r="I2713" s="52"/>
    </row>
    <row r="2714" spans="1:9" s="53" customFormat="1">
      <c r="A2714" s="49"/>
      <c r="B2714" s="50"/>
      <c r="C2714" s="51"/>
      <c r="D2714" s="49"/>
      <c r="E2714" s="52"/>
      <c r="F2714" s="52"/>
      <c r="G2714" s="52"/>
      <c r="H2714" s="52"/>
      <c r="I2714" s="52"/>
    </row>
    <row r="2715" spans="1:9" s="53" customFormat="1">
      <c r="A2715" s="49"/>
      <c r="B2715" s="50"/>
      <c r="C2715" s="51"/>
      <c r="D2715" s="49"/>
      <c r="E2715" s="52"/>
      <c r="F2715" s="52"/>
      <c r="G2715" s="52"/>
      <c r="H2715" s="52"/>
      <c r="I2715" s="52"/>
    </row>
    <row r="2716" spans="1:9" s="53" customFormat="1">
      <c r="A2716" s="49"/>
      <c r="B2716" s="50"/>
      <c r="C2716" s="51"/>
      <c r="D2716" s="49"/>
      <c r="E2716" s="52"/>
      <c r="F2716" s="52"/>
      <c r="G2716" s="52"/>
      <c r="H2716" s="52"/>
      <c r="I2716" s="52"/>
    </row>
    <row r="2717" spans="1:9" s="53" customFormat="1">
      <c r="A2717" s="49"/>
      <c r="B2717" s="50"/>
      <c r="C2717" s="51"/>
      <c r="D2717" s="49"/>
      <c r="E2717" s="52"/>
      <c r="F2717" s="52"/>
      <c r="G2717" s="52"/>
      <c r="H2717" s="52"/>
      <c r="I2717" s="52"/>
    </row>
    <row r="2718" spans="1:9" s="53" customFormat="1">
      <c r="A2718" s="49"/>
      <c r="B2718" s="50"/>
      <c r="C2718" s="51"/>
      <c r="D2718" s="49"/>
      <c r="E2718" s="52"/>
      <c r="F2718" s="52"/>
      <c r="G2718" s="52"/>
      <c r="H2718" s="52"/>
      <c r="I2718" s="52"/>
    </row>
    <row r="2719" spans="1:9" s="53" customFormat="1">
      <c r="A2719" s="49"/>
      <c r="B2719" s="50"/>
      <c r="C2719" s="51"/>
      <c r="D2719" s="49"/>
      <c r="E2719" s="52"/>
      <c r="F2719" s="52"/>
      <c r="G2719" s="52"/>
      <c r="H2719" s="52"/>
      <c r="I2719" s="52"/>
    </row>
    <row r="2720" spans="1:9" s="53" customFormat="1">
      <c r="A2720" s="49"/>
      <c r="B2720" s="50"/>
      <c r="C2720" s="51"/>
      <c r="D2720" s="49"/>
      <c r="E2720" s="52"/>
      <c r="F2720" s="52"/>
      <c r="G2720" s="52"/>
      <c r="H2720" s="52"/>
      <c r="I2720" s="52"/>
    </row>
    <row r="2721" spans="1:9" s="53" customFormat="1">
      <c r="A2721" s="49"/>
      <c r="B2721" s="50"/>
      <c r="C2721" s="51"/>
      <c r="D2721" s="49"/>
      <c r="E2721" s="52"/>
      <c r="F2721" s="52"/>
      <c r="G2721" s="52"/>
      <c r="H2721" s="52"/>
      <c r="I2721" s="52"/>
    </row>
    <row r="2722" spans="1:9" s="53" customFormat="1">
      <c r="A2722" s="49"/>
      <c r="B2722" s="50"/>
      <c r="C2722" s="51"/>
      <c r="D2722" s="49"/>
      <c r="E2722" s="52"/>
      <c r="F2722" s="52"/>
      <c r="G2722" s="52"/>
      <c r="H2722" s="52"/>
      <c r="I2722" s="52"/>
    </row>
    <row r="2723" spans="1:9" s="53" customFormat="1">
      <c r="A2723" s="49"/>
      <c r="B2723" s="50"/>
      <c r="C2723" s="51"/>
      <c r="D2723" s="49"/>
      <c r="E2723" s="52"/>
      <c r="F2723" s="52"/>
      <c r="G2723" s="52"/>
      <c r="H2723" s="52"/>
      <c r="I2723" s="52"/>
    </row>
    <row r="2724" spans="1:9" s="53" customFormat="1">
      <c r="A2724" s="49"/>
      <c r="B2724" s="50"/>
      <c r="C2724" s="51"/>
      <c r="D2724" s="49"/>
      <c r="E2724" s="52"/>
      <c r="F2724" s="52"/>
      <c r="G2724" s="52"/>
      <c r="H2724" s="52"/>
      <c r="I2724" s="52"/>
    </row>
    <row r="2725" spans="1:9" s="53" customFormat="1">
      <c r="A2725" s="49"/>
      <c r="B2725" s="50"/>
      <c r="C2725" s="51"/>
      <c r="D2725" s="49"/>
      <c r="E2725" s="52"/>
      <c r="F2725" s="52"/>
      <c r="G2725" s="52"/>
      <c r="H2725" s="52"/>
      <c r="I2725" s="52"/>
    </row>
    <row r="2726" spans="1:9" s="53" customFormat="1">
      <c r="A2726" s="49"/>
      <c r="B2726" s="50"/>
      <c r="C2726" s="51"/>
      <c r="D2726" s="49"/>
      <c r="E2726" s="52"/>
      <c r="F2726" s="52"/>
      <c r="G2726" s="52"/>
      <c r="H2726" s="52"/>
      <c r="I2726" s="52"/>
    </row>
    <row r="2727" spans="1:9" s="53" customFormat="1">
      <c r="A2727" s="49"/>
      <c r="B2727" s="50"/>
      <c r="C2727" s="51"/>
      <c r="D2727" s="49"/>
      <c r="E2727" s="52"/>
      <c r="F2727" s="52"/>
      <c r="G2727" s="52"/>
      <c r="H2727" s="52"/>
      <c r="I2727" s="52"/>
    </row>
    <row r="2728" spans="1:9" s="53" customFormat="1">
      <c r="A2728" s="49"/>
      <c r="B2728" s="50"/>
      <c r="C2728" s="51"/>
      <c r="D2728" s="49"/>
      <c r="E2728" s="52"/>
      <c r="F2728" s="52"/>
      <c r="G2728" s="52"/>
      <c r="H2728" s="52"/>
      <c r="I2728" s="52"/>
    </row>
    <row r="2729" spans="1:9" s="53" customFormat="1">
      <c r="A2729" s="49"/>
      <c r="B2729" s="50"/>
      <c r="C2729" s="51"/>
      <c r="D2729" s="49"/>
      <c r="E2729" s="52"/>
      <c r="F2729" s="52"/>
      <c r="G2729" s="52"/>
      <c r="H2729" s="52"/>
      <c r="I2729" s="52"/>
    </row>
    <row r="2730" spans="1:9" s="53" customFormat="1">
      <c r="A2730" s="49"/>
      <c r="B2730" s="50"/>
      <c r="C2730" s="51"/>
      <c r="D2730" s="49"/>
      <c r="E2730" s="52"/>
      <c r="F2730" s="52"/>
      <c r="G2730" s="52"/>
      <c r="H2730" s="52"/>
      <c r="I2730" s="52"/>
    </row>
    <row r="2731" spans="1:9" s="53" customFormat="1">
      <c r="A2731" s="49"/>
      <c r="B2731" s="50"/>
      <c r="C2731" s="51"/>
      <c r="D2731" s="49"/>
      <c r="E2731" s="52"/>
      <c r="F2731" s="52"/>
      <c r="G2731" s="52"/>
      <c r="H2731" s="52"/>
      <c r="I2731" s="52"/>
    </row>
    <row r="2732" spans="1:9" s="53" customFormat="1">
      <c r="A2732" s="49"/>
      <c r="B2732" s="50"/>
      <c r="C2732" s="51"/>
      <c r="D2732" s="49"/>
      <c r="E2732" s="52"/>
      <c r="F2732" s="52"/>
      <c r="G2732" s="52"/>
      <c r="H2732" s="52"/>
      <c r="I2732" s="52"/>
    </row>
    <row r="2733" spans="1:9" s="53" customFormat="1">
      <c r="A2733" s="49"/>
      <c r="B2733" s="50"/>
      <c r="C2733" s="51"/>
      <c r="D2733" s="49"/>
      <c r="E2733" s="52"/>
      <c r="F2733" s="52"/>
      <c r="G2733" s="52"/>
      <c r="H2733" s="52"/>
      <c r="I2733" s="52"/>
    </row>
    <row r="2734" spans="1:9" s="53" customFormat="1">
      <c r="A2734" s="49"/>
      <c r="B2734" s="50"/>
      <c r="C2734" s="51"/>
      <c r="D2734" s="49"/>
      <c r="E2734" s="52"/>
      <c r="F2734" s="52"/>
      <c r="G2734" s="52"/>
      <c r="H2734" s="52"/>
      <c r="I2734" s="52"/>
    </row>
    <row r="2735" spans="1:9" s="53" customFormat="1">
      <c r="A2735" s="49"/>
      <c r="B2735" s="50"/>
      <c r="C2735" s="51"/>
      <c r="D2735" s="49"/>
      <c r="E2735" s="52"/>
      <c r="F2735" s="52"/>
      <c r="G2735" s="52"/>
      <c r="H2735" s="52"/>
      <c r="I2735" s="52"/>
    </row>
    <row r="2736" spans="1:9" s="53" customFormat="1">
      <c r="A2736" s="49"/>
      <c r="B2736" s="50"/>
      <c r="C2736" s="51"/>
      <c r="D2736" s="49"/>
      <c r="E2736" s="52"/>
      <c r="F2736" s="52"/>
      <c r="G2736" s="52"/>
      <c r="H2736" s="52"/>
      <c r="I2736" s="52"/>
    </row>
    <row r="2737" spans="1:9" s="53" customFormat="1">
      <c r="A2737" s="49"/>
      <c r="B2737" s="50"/>
      <c r="C2737" s="51"/>
      <c r="D2737" s="49"/>
      <c r="E2737" s="52"/>
      <c r="F2737" s="52"/>
      <c r="G2737" s="52"/>
      <c r="H2737" s="52"/>
      <c r="I2737" s="52"/>
    </row>
    <row r="2738" spans="1:9" s="53" customFormat="1">
      <c r="A2738" s="49"/>
      <c r="B2738" s="50"/>
      <c r="C2738" s="51"/>
      <c r="D2738" s="49"/>
      <c r="E2738" s="52"/>
      <c r="F2738" s="52"/>
      <c r="G2738" s="52"/>
      <c r="H2738" s="52"/>
      <c r="I2738" s="52"/>
    </row>
    <row r="2739" spans="1:9" s="53" customFormat="1">
      <c r="A2739" s="49"/>
      <c r="B2739" s="50"/>
      <c r="C2739" s="51"/>
      <c r="D2739" s="49"/>
      <c r="E2739" s="52"/>
      <c r="F2739" s="52"/>
      <c r="G2739" s="52"/>
      <c r="H2739" s="52"/>
      <c r="I2739" s="52"/>
    </row>
    <row r="2740" spans="1:9" s="53" customFormat="1">
      <c r="A2740" s="49"/>
      <c r="B2740" s="50"/>
      <c r="C2740" s="51"/>
      <c r="D2740" s="49"/>
      <c r="E2740" s="52"/>
      <c r="F2740" s="52"/>
      <c r="G2740" s="52"/>
      <c r="H2740" s="52"/>
      <c r="I2740" s="52"/>
    </row>
    <row r="2741" spans="1:9" s="53" customFormat="1">
      <c r="A2741" s="49"/>
      <c r="B2741" s="50"/>
      <c r="C2741" s="51"/>
      <c r="D2741" s="49"/>
      <c r="E2741" s="52"/>
      <c r="F2741" s="52"/>
      <c r="G2741" s="52"/>
      <c r="H2741" s="52"/>
      <c r="I2741" s="52"/>
    </row>
    <row r="2742" spans="1:9" s="53" customFormat="1">
      <c r="A2742" s="49"/>
      <c r="B2742" s="50"/>
      <c r="C2742" s="51"/>
      <c r="D2742" s="49"/>
      <c r="E2742" s="52"/>
      <c r="F2742" s="52"/>
      <c r="G2742" s="52"/>
      <c r="H2742" s="52"/>
      <c r="I2742" s="52"/>
    </row>
    <row r="2743" spans="1:9" s="53" customFormat="1">
      <c r="A2743" s="49"/>
      <c r="B2743" s="50"/>
      <c r="C2743" s="51"/>
      <c r="D2743" s="49"/>
      <c r="E2743" s="52"/>
      <c r="F2743" s="52"/>
      <c r="G2743" s="52"/>
      <c r="H2743" s="52"/>
      <c r="I2743" s="52"/>
    </row>
    <row r="2744" spans="1:9" s="53" customFormat="1">
      <c r="A2744" s="49"/>
      <c r="B2744" s="50"/>
      <c r="C2744" s="51"/>
      <c r="D2744" s="49"/>
      <c r="E2744" s="52"/>
      <c r="F2744" s="52"/>
      <c r="G2744" s="52"/>
      <c r="H2744" s="52"/>
      <c r="I2744" s="52"/>
    </row>
    <row r="2745" spans="1:9" s="53" customFormat="1">
      <c r="A2745" s="49"/>
      <c r="B2745" s="50"/>
      <c r="C2745" s="51"/>
      <c r="D2745" s="49"/>
      <c r="E2745" s="52"/>
      <c r="F2745" s="52"/>
      <c r="G2745" s="52"/>
      <c r="H2745" s="52"/>
      <c r="I2745" s="52"/>
    </row>
    <row r="2746" spans="1:9" s="53" customFormat="1">
      <c r="A2746" s="49"/>
      <c r="B2746" s="50"/>
      <c r="C2746" s="51"/>
      <c r="D2746" s="49"/>
      <c r="E2746" s="52"/>
      <c r="F2746" s="52"/>
      <c r="G2746" s="52"/>
      <c r="H2746" s="52"/>
      <c r="I2746" s="52"/>
    </row>
    <row r="2747" spans="1:9" s="53" customFormat="1">
      <c r="A2747" s="49"/>
      <c r="B2747" s="50"/>
      <c r="C2747" s="51"/>
      <c r="D2747" s="49"/>
      <c r="E2747" s="52"/>
      <c r="F2747" s="52"/>
      <c r="G2747" s="52"/>
      <c r="H2747" s="52"/>
      <c r="I2747" s="52"/>
    </row>
    <row r="2748" spans="1:9" s="53" customFormat="1">
      <c r="A2748" s="49"/>
      <c r="B2748" s="50"/>
      <c r="C2748" s="51"/>
      <c r="D2748" s="49"/>
      <c r="E2748" s="52"/>
      <c r="F2748" s="52"/>
      <c r="G2748" s="52"/>
      <c r="H2748" s="52"/>
      <c r="I2748" s="52"/>
    </row>
    <row r="2749" spans="1:9" s="53" customFormat="1">
      <c r="A2749" s="49"/>
      <c r="B2749" s="50"/>
      <c r="C2749" s="51"/>
      <c r="D2749" s="49"/>
      <c r="E2749" s="52"/>
      <c r="F2749" s="52"/>
      <c r="G2749" s="52"/>
      <c r="H2749" s="52"/>
      <c r="I2749" s="52"/>
    </row>
    <row r="2750" spans="1:9" s="53" customFormat="1">
      <c r="A2750" s="49"/>
      <c r="B2750" s="50"/>
      <c r="C2750" s="51"/>
      <c r="D2750" s="49"/>
      <c r="E2750" s="52"/>
      <c r="F2750" s="52"/>
      <c r="G2750" s="52"/>
      <c r="H2750" s="52"/>
      <c r="I2750" s="52"/>
    </row>
    <row r="2751" spans="1:9" s="53" customFormat="1">
      <c r="A2751" s="49"/>
      <c r="B2751" s="50"/>
      <c r="C2751" s="51"/>
      <c r="D2751" s="49"/>
      <c r="E2751" s="52"/>
      <c r="F2751" s="52"/>
      <c r="G2751" s="52"/>
      <c r="H2751" s="52"/>
      <c r="I2751" s="52"/>
    </row>
    <row r="2752" spans="1:9" s="53" customFormat="1">
      <c r="A2752" s="49"/>
      <c r="B2752" s="50"/>
      <c r="C2752" s="51"/>
      <c r="D2752" s="49"/>
      <c r="E2752" s="52"/>
      <c r="F2752" s="52"/>
      <c r="G2752" s="52"/>
      <c r="H2752" s="52"/>
      <c r="I2752" s="52"/>
    </row>
    <row r="2753" spans="1:9" s="53" customFormat="1">
      <c r="A2753" s="49"/>
      <c r="B2753" s="50"/>
      <c r="C2753" s="51"/>
      <c r="D2753" s="49"/>
      <c r="E2753" s="52"/>
      <c r="F2753" s="52"/>
      <c r="G2753" s="52"/>
      <c r="H2753" s="52"/>
      <c r="I2753" s="52"/>
    </row>
    <row r="2754" spans="1:9" s="53" customFormat="1">
      <c r="A2754" s="49"/>
      <c r="B2754" s="50"/>
      <c r="C2754" s="51"/>
      <c r="D2754" s="49"/>
      <c r="E2754" s="52"/>
      <c r="F2754" s="52"/>
      <c r="G2754" s="52"/>
      <c r="H2754" s="52"/>
      <c r="I2754" s="52"/>
    </row>
    <row r="2755" spans="1:9" s="53" customFormat="1">
      <c r="A2755" s="49"/>
      <c r="B2755" s="50"/>
      <c r="C2755" s="51"/>
      <c r="D2755" s="49"/>
      <c r="E2755" s="52"/>
      <c r="F2755" s="52"/>
      <c r="G2755" s="52"/>
      <c r="H2755" s="52"/>
      <c r="I2755" s="52"/>
    </row>
    <row r="2756" spans="1:9" s="53" customFormat="1">
      <c r="A2756" s="49"/>
      <c r="B2756" s="50"/>
      <c r="C2756" s="51"/>
      <c r="D2756" s="49"/>
      <c r="E2756" s="52"/>
      <c r="F2756" s="52"/>
      <c r="G2756" s="52"/>
      <c r="H2756" s="52"/>
      <c r="I2756" s="52"/>
    </row>
    <row r="2757" spans="1:9" s="53" customFormat="1">
      <c r="A2757" s="49"/>
      <c r="B2757" s="50"/>
      <c r="C2757" s="51"/>
      <c r="D2757" s="49"/>
      <c r="E2757" s="52"/>
      <c r="F2757" s="52"/>
      <c r="G2757" s="52"/>
      <c r="H2757" s="52"/>
      <c r="I2757" s="52"/>
    </row>
    <row r="2758" spans="1:9" s="53" customFormat="1">
      <c r="A2758" s="49"/>
      <c r="B2758" s="50"/>
      <c r="C2758" s="51"/>
      <c r="D2758" s="49"/>
      <c r="E2758" s="52"/>
      <c r="F2758" s="52"/>
      <c r="G2758" s="52"/>
      <c r="H2758" s="52"/>
      <c r="I2758" s="52"/>
    </row>
    <row r="2759" spans="1:9" s="53" customFormat="1">
      <c r="A2759" s="49"/>
      <c r="B2759" s="50"/>
      <c r="C2759" s="51"/>
      <c r="D2759" s="49"/>
      <c r="E2759" s="52"/>
      <c r="F2759" s="52"/>
      <c r="G2759" s="52"/>
      <c r="H2759" s="52"/>
      <c r="I2759" s="52"/>
    </row>
    <row r="2760" spans="1:9" s="53" customFormat="1">
      <c r="A2760" s="49"/>
      <c r="B2760" s="50"/>
      <c r="C2760" s="51"/>
      <c r="D2760" s="49"/>
      <c r="E2760" s="52"/>
      <c r="F2760" s="52"/>
      <c r="G2760" s="52"/>
      <c r="H2760" s="52"/>
      <c r="I2760" s="52"/>
    </row>
    <row r="2761" spans="1:9" s="53" customFormat="1">
      <c r="A2761" s="49"/>
      <c r="B2761" s="50"/>
      <c r="C2761" s="51"/>
      <c r="D2761" s="49"/>
      <c r="E2761" s="52"/>
      <c r="F2761" s="52"/>
      <c r="G2761" s="52"/>
      <c r="H2761" s="52"/>
      <c r="I2761" s="52"/>
    </row>
    <row r="2762" spans="1:9" s="53" customFormat="1">
      <c r="A2762" s="49"/>
      <c r="B2762" s="50"/>
      <c r="C2762" s="51"/>
      <c r="D2762" s="49"/>
      <c r="E2762" s="52"/>
      <c r="F2762" s="52"/>
      <c r="G2762" s="52"/>
      <c r="H2762" s="52"/>
      <c r="I2762" s="52"/>
    </row>
    <row r="2763" spans="1:9" s="53" customFormat="1">
      <c r="A2763" s="49"/>
      <c r="B2763" s="50"/>
      <c r="C2763" s="51"/>
      <c r="D2763" s="49"/>
      <c r="E2763" s="52"/>
      <c r="F2763" s="52"/>
      <c r="G2763" s="52"/>
      <c r="H2763" s="52"/>
      <c r="I2763" s="52"/>
    </row>
    <row r="2764" spans="1:9" s="53" customFormat="1">
      <c r="A2764" s="49"/>
      <c r="B2764" s="50"/>
      <c r="C2764" s="51"/>
      <c r="D2764" s="49"/>
      <c r="E2764" s="52"/>
      <c r="F2764" s="52"/>
      <c r="G2764" s="52"/>
      <c r="H2764" s="52"/>
      <c r="I2764" s="52"/>
    </row>
    <row r="2765" spans="1:9" s="53" customFormat="1">
      <c r="A2765" s="49"/>
      <c r="B2765" s="50"/>
      <c r="C2765" s="51"/>
      <c r="D2765" s="49"/>
      <c r="E2765" s="52"/>
      <c r="F2765" s="52"/>
      <c r="G2765" s="52"/>
      <c r="H2765" s="52"/>
      <c r="I2765" s="52"/>
    </row>
    <row r="2766" spans="1:9" s="53" customFormat="1">
      <c r="A2766" s="49"/>
      <c r="B2766" s="50"/>
      <c r="C2766" s="51"/>
      <c r="D2766" s="49"/>
      <c r="E2766" s="52"/>
      <c r="F2766" s="52"/>
      <c r="G2766" s="52"/>
      <c r="H2766" s="52"/>
      <c r="I2766" s="52"/>
    </row>
    <row r="2767" spans="1:9" s="53" customFormat="1">
      <c r="A2767" s="49"/>
      <c r="B2767" s="50"/>
      <c r="C2767" s="51"/>
      <c r="D2767" s="49"/>
      <c r="E2767" s="52"/>
      <c r="F2767" s="52"/>
      <c r="G2767" s="52"/>
      <c r="H2767" s="52"/>
      <c r="I2767" s="52"/>
    </row>
    <row r="2768" spans="1:9" s="53" customFormat="1">
      <c r="A2768" s="49"/>
      <c r="B2768" s="50"/>
      <c r="C2768" s="51"/>
      <c r="D2768" s="49"/>
      <c r="E2768" s="52"/>
      <c r="F2768" s="52"/>
      <c r="G2768" s="52"/>
      <c r="H2768" s="52"/>
      <c r="I2768" s="52"/>
    </row>
    <row r="2769" spans="1:9" s="53" customFormat="1">
      <c r="A2769" s="49"/>
      <c r="B2769" s="50"/>
      <c r="C2769" s="51"/>
      <c r="D2769" s="49"/>
      <c r="E2769" s="52"/>
      <c r="F2769" s="52"/>
      <c r="G2769" s="52"/>
      <c r="H2769" s="52"/>
      <c r="I2769" s="52"/>
    </row>
    <row r="2770" spans="1:9" s="53" customFormat="1">
      <c r="A2770" s="49"/>
      <c r="B2770" s="50"/>
      <c r="C2770" s="51"/>
      <c r="D2770" s="49"/>
      <c r="E2770" s="52"/>
      <c r="F2770" s="52"/>
      <c r="G2770" s="52"/>
      <c r="H2770" s="52"/>
      <c r="I2770" s="52"/>
    </row>
    <row r="2771" spans="1:9" s="53" customFormat="1">
      <c r="A2771" s="49"/>
      <c r="B2771" s="50"/>
      <c r="C2771" s="51"/>
      <c r="D2771" s="49"/>
      <c r="E2771" s="52"/>
      <c r="F2771" s="52"/>
      <c r="G2771" s="52"/>
      <c r="H2771" s="52"/>
      <c r="I2771" s="52"/>
    </row>
    <row r="2772" spans="1:9" s="53" customFormat="1">
      <c r="A2772" s="49"/>
      <c r="B2772" s="50"/>
      <c r="C2772" s="51"/>
      <c r="D2772" s="49"/>
      <c r="E2772" s="52"/>
      <c r="F2772" s="52"/>
      <c r="G2772" s="52"/>
      <c r="H2772" s="52"/>
      <c r="I2772" s="52"/>
    </row>
    <row r="2773" spans="1:9" s="53" customFormat="1">
      <c r="A2773" s="49"/>
      <c r="B2773" s="50"/>
      <c r="C2773" s="51"/>
      <c r="D2773" s="49"/>
      <c r="E2773" s="52"/>
      <c r="F2773" s="52"/>
      <c r="G2773" s="52"/>
      <c r="H2773" s="52"/>
      <c r="I2773" s="52"/>
    </row>
    <row r="2774" spans="1:9" s="53" customFormat="1">
      <c r="A2774" s="49"/>
      <c r="B2774" s="50"/>
      <c r="C2774" s="51"/>
      <c r="D2774" s="49"/>
      <c r="E2774" s="52"/>
      <c r="F2774" s="52"/>
      <c r="G2774" s="52"/>
      <c r="H2774" s="52"/>
      <c r="I2774" s="52"/>
    </row>
    <row r="2775" spans="1:9" s="53" customFormat="1">
      <c r="A2775" s="49"/>
      <c r="B2775" s="50"/>
      <c r="C2775" s="51"/>
      <c r="D2775" s="49"/>
      <c r="E2775" s="52"/>
      <c r="F2775" s="52"/>
      <c r="G2775" s="52"/>
      <c r="H2775" s="52"/>
      <c r="I2775" s="52"/>
    </row>
    <row r="2776" spans="1:9" s="53" customFormat="1">
      <c r="A2776" s="49"/>
      <c r="B2776" s="50"/>
      <c r="C2776" s="51"/>
      <c r="D2776" s="49"/>
      <c r="E2776" s="52"/>
      <c r="F2776" s="52"/>
      <c r="G2776" s="52"/>
      <c r="H2776" s="52"/>
      <c r="I2776" s="52"/>
    </row>
    <row r="2777" spans="1:9" s="53" customFormat="1">
      <c r="A2777" s="49"/>
      <c r="B2777" s="50"/>
      <c r="C2777" s="51"/>
      <c r="D2777" s="49"/>
      <c r="E2777" s="52"/>
      <c r="F2777" s="52"/>
      <c r="G2777" s="52"/>
      <c r="H2777" s="52"/>
      <c r="I2777" s="52"/>
    </row>
    <row r="2778" spans="1:9" s="53" customFormat="1">
      <c r="A2778" s="49"/>
      <c r="B2778" s="50"/>
      <c r="C2778" s="51"/>
      <c r="D2778" s="49"/>
      <c r="E2778" s="52"/>
      <c r="F2778" s="52"/>
      <c r="G2778" s="52"/>
      <c r="H2778" s="52"/>
      <c r="I2778" s="52"/>
    </row>
    <row r="2779" spans="1:9" s="53" customFormat="1">
      <c r="A2779" s="49"/>
      <c r="B2779" s="50"/>
      <c r="C2779" s="51"/>
      <c r="D2779" s="49"/>
      <c r="E2779" s="52"/>
      <c r="F2779" s="52"/>
      <c r="G2779" s="52"/>
      <c r="H2779" s="52"/>
      <c r="I2779" s="52"/>
    </row>
    <row r="2780" spans="1:9" s="53" customFormat="1">
      <c r="A2780" s="49"/>
      <c r="B2780" s="50"/>
      <c r="C2780" s="51"/>
      <c r="D2780" s="49"/>
      <c r="E2780" s="52"/>
      <c r="F2780" s="52"/>
      <c r="G2780" s="52"/>
      <c r="H2780" s="52"/>
      <c r="I2780" s="52"/>
    </row>
    <row r="2781" spans="1:9" s="53" customFormat="1">
      <c r="A2781" s="49"/>
      <c r="B2781" s="50"/>
      <c r="C2781" s="51"/>
      <c r="D2781" s="49"/>
      <c r="E2781" s="52"/>
      <c r="F2781" s="52"/>
      <c r="G2781" s="52"/>
      <c r="H2781" s="52"/>
      <c r="I2781" s="52"/>
    </row>
    <row r="2782" spans="1:9" s="53" customFormat="1">
      <c r="A2782" s="49"/>
      <c r="B2782" s="50"/>
      <c r="C2782" s="51"/>
      <c r="D2782" s="49"/>
      <c r="E2782" s="52"/>
      <c r="F2782" s="52"/>
      <c r="G2782" s="52"/>
      <c r="H2782" s="52"/>
      <c r="I2782" s="52"/>
    </row>
    <row r="2783" spans="1:9" s="53" customFormat="1">
      <c r="A2783" s="49"/>
      <c r="B2783" s="50"/>
      <c r="C2783" s="51"/>
      <c r="D2783" s="49"/>
      <c r="E2783" s="52"/>
      <c r="F2783" s="52"/>
      <c r="G2783" s="52"/>
      <c r="H2783" s="52"/>
      <c r="I2783" s="52"/>
    </row>
    <row r="2784" spans="1:9" s="53" customFormat="1">
      <c r="A2784" s="49"/>
      <c r="B2784" s="50"/>
      <c r="C2784" s="51"/>
      <c r="D2784" s="49"/>
      <c r="E2784" s="52"/>
      <c r="F2784" s="52"/>
      <c r="G2784" s="52"/>
      <c r="H2784" s="52"/>
      <c r="I2784" s="52"/>
    </row>
    <row r="2785" spans="1:9" s="53" customFormat="1">
      <c r="A2785" s="49"/>
      <c r="B2785" s="50"/>
      <c r="C2785" s="51"/>
      <c r="D2785" s="49"/>
      <c r="E2785" s="52"/>
      <c r="F2785" s="52"/>
      <c r="G2785" s="52"/>
      <c r="H2785" s="52"/>
      <c r="I2785" s="52"/>
    </row>
    <row r="2786" spans="1:9" s="53" customFormat="1">
      <c r="A2786" s="49"/>
      <c r="B2786" s="50"/>
      <c r="C2786" s="51"/>
      <c r="D2786" s="49"/>
      <c r="E2786" s="52"/>
      <c r="F2786" s="52"/>
      <c r="G2786" s="52"/>
      <c r="H2786" s="52"/>
      <c r="I2786" s="52"/>
    </row>
    <row r="2787" spans="1:9" s="53" customFormat="1">
      <c r="A2787" s="49"/>
      <c r="B2787" s="50"/>
      <c r="C2787" s="51"/>
      <c r="D2787" s="49"/>
      <c r="E2787" s="52"/>
      <c r="F2787" s="52"/>
      <c r="G2787" s="52"/>
      <c r="H2787" s="52"/>
      <c r="I2787" s="52"/>
    </row>
    <row r="2788" spans="1:9" s="53" customFormat="1">
      <c r="A2788" s="49"/>
      <c r="B2788" s="50"/>
      <c r="C2788" s="51"/>
      <c r="D2788" s="49"/>
      <c r="E2788" s="52"/>
      <c r="F2788" s="52"/>
      <c r="G2788" s="52"/>
      <c r="H2788" s="52"/>
      <c r="I2788" s="52"/>
    </row>
    <row r="2789" spans="1:9" s="53" customFormat="1">
      <c r="A2789" s="49"/>
      <c r="B2789" s="50"/>
      <c r="C2789" s="51"/>
      <c r="D2789" s="49"/>
      <c r="E2789" s="52"/>
      <c r="F2789" s="52"/>
      <c r="G2789" s="52"/>
      <c r="H2789" s="52"/>
      <c r="I2789" s="52"/>
    </row>
    <row r="2790" spans="1:9" s="53" customFormat="1">
      <c r="A2790" s="49"/>
      <c r="B2790" s="50"/>
      <c r="C2790" s="51"/>
      <c r="D2790" s="49"/>
      <c r="E2790" s="52"/>
      <c r="F2790" s="52"/>
      <c r="G2790" s="52"/>
      <c r="H2790" s="52"/>
      <c r="I2790" s="52"/>
    </row>
    <row r="2791" spans="1:9" s="53" customFormat="1">
      <c r="A2791" s="49"/>
      <c r="B2791" s="50"/>
      <c r="C2791" s="51"/>
      <c r="D2791" s="49"/>
      <c r="E2791" s="52"/>
      <c r="F2791" s="52"/>
      <c r="G2791" s="52"/>
      <c r="H2791" s="52"/>
      <c r="I2791" s="52"/>
    </row>
    <row r="2792" spans="1:9" s="53" customFormat="1">
      <c r="A2792" s="49"/>
      <c r="B2792" s="50"/>
      <c r="C2792" s="51"/>
      <c r="D2792" s="49"/>
      <c r="E2792" s="52"/>
      <c r="F2792" s="52"/>
      <c r="G2792" s="52"/>
      <c r="H2792" s="52"/>
      <c r="I2792" s="52"/>
    </row>
    <row r="2793" spans="1:9" s="53" customFormat="1">
      <c r="A2793" s="49"/>
      <c r="B2793" s="50"/>
      <c r="C2793" s="51"/>
      <c r="D2793" s="49"/>
      <c r="E2793" s="52"/>
      <c r="F2793" s="52"/>
      <c r="G2793" s="52"/>
      <c r="H2793" s="52"/>
      <c r="I2793" s="52"/>
    </row>
    <row r="2794" spans="1:9" s="53" customFormat="1">
      <c r="A2794" s="49"/>
      <c r="B2794" s="50"/>
      <c r="C2794" s="51"/>
      <c r="D2794" s="49"/>
      <c r="E2794" s="52"/>
      <c r="F2794" s="52"/>
      <c r="G2794" s="52"/>
      <c r="H2794" s="52"/>
      <c r="I2794" s="52"/>
    </row>
    <row r="2795" spans="1:9" s="53" customFormat="1">
      <c r="A2795" s="49"/>
      <c r="B2795" s="50"/>
      <c r="C2795" s="51"/>
      <c r="D2795" s="49"/>
      <c r="E2795" s="52"/>
      <c r="F2795" s="52"/>
      <c r="G2795" s="52"/>
      <c r="H2795" s="52"/>
      <c r="I2795" s="52"/>
    </row>
    <row r="2796" spans="1:9" s="53" customFormat="1">
      <c r="A2796" s="49"/>
      <c r="B2796" s="50"/>
      <c r="C2796" s="51"/>
      <c r="D2796" s="49"/>
      <c r="E2796" s="52"/>
      <c r="F2796" s="52"/>
      <c r="G2796" s="52"/>
      <c r="H2796" s="52"/>
      <c r="I2796" s="52"/>
    </row>
    <row r="2797" spans="1:9" s="53" customFormat="1">
      <c r="A2797" s="49"/>
      <c r="B2797" s="50"/>
      <c r="C2797" s="51"/>
      <c r="D2797" s="49"/>
      <c r="E2797" s="52"/>
      <c r="F2797" s="52"/>
      <c r="G2797" s="52"/>
      <c r="H2797" s="52"/>
      <c r="I2797" s="52"/>
    </row>
    <row r="2798" spans="1:9" s="53" customFormat="1">
      <c r="A2798" s="49"/>
      <c r="B2798" s="50"/>
      <c r="C2798" s="51"/>
      <c r="D2798" s="49"/>
      <c r="E2798" s="52"/>
      <c r="F2798" s="52"/>
      <c r="G2798" s="52"/>
      <c r="H2798" s="52"/>
      <c r="I2798" s="52"/>
    </row>
    <row r="2799" spans="1:9" s="53" customFormat="1">
      <c r="A2799" s="49"/>
      <c r="B2799" s="50"/>
      <c r="C2799" s="51"/>
      <c r="D2799" s="49"/>
      <c r="E2799" s="52"/>
      <c r="F2799" s="52"/>
      <c r="G2799" s="52"/>
      <c r="H2799" s="52"/>
      <c r="I2799" s="52"/>
    </row>
    <row r="2800" spans="1:9" s="53" customFormat="1">
      <c r="A2800" s="49"/>
      <c r="B2800" s="50"/>
      <c r="C2800" s="51"/>
      <c r="D2800" s="49"/>
      <c r="E2800" s="52"/>
      <c r="F2800" s="52"/>
      <c r="G2800" s="52"/>
      <c r="H2800" s="52"/>
      <c r="I2800" s="52"/>
    </row>
    <row r="2801" spans="1:9" s="53" customFormat="1">
      <c r="A2801" s="49"/>
      <c r="B2801" s="50"/>
      <c r="C2801" s="51"/>
      <c r="D2801" s="49"/>
      <c r="E2801" s="52"/>
      <c r="F2801" s="52"/>
      <c r="G2801" s="52"/>
      <c r="H2801" s="52"/>
      <c r="I2801" s="52"/>
    </row>
    <row r="2802" spans="1:9" s="53" customFormat="1">
      <c r="A2802" s="49"/>
      <c r="B2802" s="50"/>
      <c r="C2802" s="51"/>
      <c r="D2802" s="49"/>
      <c r="E2802" s="52"/>
      <c r="F2802" s="52"/>
      <c r="G2802" s="52"/>
      <c r="H2802" s="52"/>
      <c r="I2802" s="52"/>
    </row>
    <row r="2803" spans="1:9" s="53" customFormat="1">
      <c r="A2803" s="49"/>
      <c r="B2803" s="50"/>
      <c r="C2803" s="51"/>
      <c r="D2803" s="49"/>
      <c r="E2803" s="52"/>
      <c r="F2803" s="52"/>
      <c r="G2803" s="52"/>
      <c r="H2803" s="52"/>
      <c r="I2803" s="52"/>
    </row>
    <row r="2804" spans="1:9" s="53" customFormat="1">
      <c r="A2804" s="49"/>
      <c r="B2804" s="50"/>
      <c r="C2804" s="51"/>
      <c r="D2804" s="49"/>
      <c r="E2804" s="52"/>
      <c r="F2804" s="52"/>
      <c r="G2804" s="52"/>
      <c r="H2804" s="52"/>
      <c r="I2804" s="52"/>
    </row>
    <row r="2805" spans="1:9" s="53" customFormat="1">
      <c r="A2805" s="49"/>
      <c r="B2805" s="50"/>
      <c r="C2805" s="51"/>
      <c r="D2805" s="49"/>
      <c r="E2805" s="52"/>
      <c r="F2805" s="52"/>
      <c r="G2805" s="52"/>
      <c r="H2805" s="52"/>
      <c r="I2805" s="52"/>
    </row>
    <row r="2806" spans="1:9" s="53" customFormat="1">
      <c r="A2806" s="49"/>
      <c r="B2806" s="50"/>
      <c r="C2806" s="51"/>
      <c r="D2806" s="49"/>
      <c r="E2806" s="52"/>
      <c r="F2806" s="52"/>
      <c r="G2806" s="52"/>
      <c r="H2806" s="52"/>
      <c r="I2806" s="52"/>
    </row>
    <row r="2807" spans="1:9" s="53" customFormat="1">
      <c r="A2807" s="49"/>
      <c r="B2807" s="50"/>
      <c r="C2807" s="51"/>
      <c r="D2807" s="49"/>
      <c r="E2807" s="52"/>
      <c r="F2807" s="52"/>
      <c r="G2807" s="52"/>
      <c r="H2807" s="52"/>
      <c r="I2807" s="52"/>
    </row>
    <row r="2808" spans="1:9" s="53" customFormat="1">
      <c r="A2808" s="49"/>
      <c r="B2808" s="50"/>
      <c r="C2808" s="51"/>
      <c r="D2808" s="49"/>
      <c r="E2808" s="52"/>
      <c r="F2808" s="52"/>
      <c r="G2808" s="52"/>
      <c r="H2808" s="52"/>
      <c r="I2808" s="52"/>
    </row>
    <row r="2809" spans="1:9" s="53" customFormat="1">
      <c r="A2809" s="49"/>
      <c r="B2809" s="50"/>
      <c r="C2809" s="51"/>
      <c r="D2809" s="49"/>
      <c r="E2809" s="52"/>
      <c r="F2809" s="52"/>
      <c r="G2809" s="52"/>
      <c r="H2809" s="52"/>
      <c r="I2809" s="52"/>
    </row>
    <row r="2810" spans="1:9" s="53" customFormat="1">
      <c r="A2810" s="49"/>
      <c r="B2810" s="50"/>
      <c r="C2810" s="51"/>
      <c r="D2810" s="49"/>
      <c r="E2810" s="52"/>
      <c r="F2810" s="52"/>
      <c r="G2810" s="52"/>
      <c r="H2810" s="52"/>
      <c r="I2810" s="52"/>
    </row>
    <row r="2811" spans="1:9" s="53" customFormat="1">
      <c r="A2811" s="49"/>
      <c r="B2811" s="50"/>
      <c r="C2811" s="51"/>
      <c r="D2811" s="49"/>
      <c r="E2811" s="52"/>
      <c r="F2811" s="52"/>
      <c r="G2811" s="52"/>
      <c r="H2811" s="52"/>
      <c r="I2811" s="52"/>
    </row>
    <row r="2812" spans="1:9" s="53" customFormat="1">
      <c r="A2812" s="49"/>
      <c r="B2812" s="50"/>
      <c r="C2812" s="51"/>
      <c r="D2812" s="49"/>
      <c r="E2812" s="52"/>
      <c r="F2812" s="52"/>
      <c r="G2812" s="52"/>
      <c r="H2812" s="52"/>
      <c r="I2812" s="52"/>
    </row>
    <row r="2813" spans="1:9" s="53" customFormat="1">
      <c r="A2813" s="49"/>
      <c r="B2813" s="50"/>
      <c r="C2813" s="51"/>
      <c r="D2813" s="49"/>
      <c r="E2813" s="52"/>
      <c r="F2813" s="52"/>
      <c r="G2813" s="52"/>
      <c r="H2813" s="52"/>
      <c r="I2813" s="52"/>
    </row>
    <row r="2814" spans="1:9" s="53" customFormat="1">
      <c r="A2814" s="49"/>
      <c r="B2814" s="50"/>
      <c r="C2814" s="51"/>
      <c r="D2814" s="49"/>
      <c r="E2814" s="52"/>
      <c r="F2814" s="52"/>
      <c r="G2814" s="52"/>
      <c r="H2814" s="52"/>
      <c r="I2814" s="52"/>
    </row>
    <row r="2815" spans="1:9" s="53" customFormat="1">
      <c r="A2815" s="49"/>
      <c r="B2815" s="50"/>
      <c r="C2815" s="51"/>
      <c r="D2815" s="49"/>
      <c r="E2815" s="52"/>
      <c r="F2815" s="52"/>
      <c r="G2815" s="52"/>
      <c r="H2815" s="52"/>
      <c r="I2815" s="52"/>
    </row>
    <row r="2816" spans="1:9" s="53" customFormat="1">
      <c r="A2816" s="49"/>
      <c r="B2816" s="50"/>
      <c r="C2816" s="51"/>
      <c r="D2816" s="49"/>
      <c r="E2816" s="52"/>
      <c r="F2816" s="52"/>
      <c r="G2816" s="52"/>
      <c r="H2816" s="52"/>
      <c r="I2816" s="52"/>
    </row>
    <row r="2817" spans="1:9" s="53" customFormat="1">
      <c r="A2817" s="49"/>
      <c r="B2817" s="50"/>
      <c r="C2817" s="51"/>
      <c r="D2817" s="49"/>
      <c r="E2817" s="52"/>
      <c r="F2817" s="52"/>
      <c r="G2817" s="52"/>
      <c r="H2817" s="52"/>
      <c r="I2817" s="52"/>
    </row>
    <row r="2818" spans="1:9" s="53" customFormat="1">
      <c r="A2818" s="49"/>
      <c r="B2818" s="50"/>
      <c r="C2818" s="51"/>
      <c r="D2818" s="49"/>
      <c r="E2818" s="52"/>
      <c r="F2818" s="52"/>
      <c r="G2818" s="52"/>
      <c r="H2818" s="52"/>
      <c r="I2818" s="52"/>
    </row>
    <row r="2819" spans="1:9" s="53" customFormat="1">
      <c r="A2819" s="49"/>
      <c r="B2819" s="50"/>
      <c r="C2819" s="51"/>
      <c r="D2819" s="49"/>
      <c r="E2819" s="52"/>
      <c r="F2819" s="52"/>
      <c r="G2819" s="52"/>
      <c r="H2819" s="52"/>
      <c r="I2819" s="52"/>
    </row>
    <row r="2820" spans="1:9" s="53" customFormat="1">
      <c r="A2820" s="49"/>
      <c r="B2820" s="50"/>
      <c r="C2820" s="51"/>
      <c r="D2820" s="49"/>
      <c r="E2820" s="52"/>
      <c r="F2820" s="52"/>
      <c r="G2820" s="52"/>
      <c r="H2820" s="52"/>
      <c r="I2820" s="52"/>
    </row>
    <row r="2821" spans="1:9" s="53" customFormat="1">
      <c r="A2821" s="49"/>
      <c r="B2821" s="50"/>
      <c r="C2821" s="51"/>
      <c r="D2821" s="49"/>
      <c r="E2821" s="52"/>
      <c r="F2821" s="52"/>
      <c r="G2821" s="52"/>
      <c r="H2821" s="52"/>
      <c r="I2821" s="52"/>
    </row>
    <row r="2822" spans="1:9" s="53" customFormat="1">
      <c r="A2822" s="49"/>
      <c r="B2822" s="50"/>
      <c r="C2822" s="51"/>
      <c r="D2822" s="49"/>
      <c r="E2822" s="52"/>
      <c r="F2822" s="52"/>
      <c r="G2822" s="52"/>
      <c r="H2822" s="52"/>
      <c r="I2822" s="52"/>
    </row>
    <row r="2823" spans="1:9" s="53" customFormat="1">
      <c r="A2823" s="49"/>
      <c r="B2823" s="50"/>
      <c r="C2823" s="51"/>
      <c r="D2823" s="49"/>
      <c r="E2823" s="52"/>
      <c r="F2823" s="52"/>
      <c r="G2823" s="52"/>
      <c r="H2823" s="52"/>
      <c r="I2823" s="52"/>
    </row>
    <row r="2824" spans="1:9" s="53" customFormat="1">
      <c r="A2824" s="49"/>
      <c r="B2824" s="50"/>
      <c r="C2824" s="51"/>
      <c r="D2824" s="49"/>
      <c r="E2824" s="52"/>
      <c r="F2824" s="52"/>
      <c r="G2824" s="52"/>
      <c r="H2824" s="52"/>
      <c r="I2824" s="52"/>
    </row>
    <row r="2825" spans="1:9" s="53" customFormat="1">
      <c r="A2825" s="49"/>
      <c r="B2825" s="50"/>
      <c r="C2825" s="51"/>
      <c r="D2825" s="49"/>
      <c r="E2825" s="52"/>
      <c r="F2825" s="52"/>
      <c r="G2825" s="52"/>
      <c r="H2825" s="52"/>
      <c r="I2825" s="52"/>
    </row>
    <row r="2826" spans="1:9" s="53" customFormat="1">
      <c r="A2826" s="49"/>
      <c r="B2826" s="50"/>
      <c r="C2826" s="51"/>
      <c r="D2826" s="49"/>
      <c r="E2826" s="52"/>
      <c r="F2826" s="52"/>
      <c r="G2826" s="52"/>
      <c r="H2826" s="52"/>
      <c r="I2826" s="52"/>
    </row>
    <row r="2827" spans="1:9" s="53" customFormat="1">
      <c r="A2827" s="49"/>
      <c r="B2827" s="50"/>
      <c r="C2827" s="51"/>
      <c r="D2827" s="49"/>
      <c r="E2827" s="52"/>
      <c r="F2827" s="52"/>
      <c r="G2827" s="52"/>
      <c r="H2827" s="52"/>
      <c r="I2827" s="52"/>
    </row>
    <row r="2828" spans="1:9" s="53" customFormat="1">
      <c r="A2828" s="49"/>
      <c r="B2828" s="50"/>
      <c r="C2828" s="51"/>
      <c r="D2828" s="49"/>
      <c r="E2828" s="52"/>
      <c r="F2828" s="52"/>
      <c r="G2828" s="52"/>
      <c r="H2828" s="52"/>
      <c r="I2828" s="52"/>
    </row>
    <row r="2829" spans="1:9" s="53" customFormat="1">
      <c r="A2829" s="49"/>
      <c r="B2829" s="50"/>
      <c r="C2829" s="51"/>
      <c r="D2829" s="49"/>
      <c r="E2829" s="52"/>
      <c r="F2829" s="52"/>
      <c r="G2829" s="52"/>
      <c r="H2829" s="52"/>
      <c r="I2829" s="52"/>
    </row>
    <row r="2830" spans="1:9" s="53" customFormat="1">
      <c r="A2830" s="49"/>
      <c r="B2830" s="50"/>
      <c r="C2830" s="51"/>
      <c r="D2830" s="49"/>
      <c r="E2830" s="52"/>
      <c r="F2830" s="52"/>
      <c r="G2830" s="52"/>
      <c r="H2830" s="52"/>
      <c r="I2830" s="52"/>
    </row>
    <row r="2831" spans="1:9" s="53" customFormat="1">
      <c r="A2831" s="49"/>
      <c r="B2831" s="50"/>
      <c r="C2831" s="51"/>
      <c r="D2831" s="49"/>
      <c r="E2831" s="52"/>
      <c r="F2831" s="52"/>
      <c r="G2831" s="52"/>
      <c r="H2831" s="52"/>
      <c r="I2831" s="52"/>
    </row>
    <row r="2832" spans="1:9" s="53" customFormat="1">
      <c r="A2832" s="49"/>
      <c r="B2832" s="50"/>
      <c r="C2832" s="51"/>
      <c r="D2832" s="49"/>
      <c r="E2832" s="52"/>
      <c r="F2832" s="52"/>
      <c r="G2832" s="52"/>
      <c r="H2832" s="52"/>
      <c r="I2832" s="52"/>
    </row>
    <row r="2833" spans="1:9" s="53" customFormat="1">
      <c r="A2833" s="49"/>
      <c r="B2833" s="50"/>
      <c r="C2833" s="51"/>
      <c r="D2833" s="49"/>
      <c r="E2833" s="52"/>
      <c r="F2833" s="52"/>
      <c r="G2833" s="52"/>
      <c r="H2833" s="52"/>
      <c r="I2833" s="52"/>
    </row>
    <row r="2834" spans="1:9" s="53" customFormat="1">
      <c r="A2834" s="49"/>
      <c r="B2834" s="50"/>
      <c r="C2834" s="51"/>
      <c r="D2834" s="49"/>
      <c r="E2834" s="52"/>
      <c r="F2834" s="52"/>
      <c r="G2834" s="52"/>
      <c r="H2834" s="52"/>
      <c r="I2834" s="52"/>
    </row>
    <row r="2835" spans="1:9" s="53" customFormat="1">
      <c r="A2835" s="49"/>
      <c r="B2835" s="50"/>
      <c r="C2835" s="51"/>
      <c r="D2835" s="49"/>
      <c r="E2835" s="52"/>
      <c r="F2835" s="52"/>
      <c r="G2835" s="52"/>
      <c r="H2835" s="52"/>
      <c r="I2835" s="52"/>
    </row>
    <row r="2836" spans="1:9" s="53" customFormat="1">
      <c r="A2836" s="49"/>
      <c r="B2836" s="50"/>
      <c r="C2836" s="51"/>
      <c r="D2836" s="49"/>
      <c r="E2836" s="52"/>
      <c r="F2836" s="52"/>
      <c r="G2836" s="52"/>
      <c r="H2836" s="52"/>
      <c r="I2836" s="52"/>
    </row>
    <row r="2837" spans="1:9" s="53" customFormat="1">
      <c r="A2837" s="49"/>
      <c r="B2837" s="50"/>
      <c r="C2837" s="51"/>
      <c r="D2837" s="49"/>
      <c r="E2837" s="52"/>
      <c r="F2837" s="52"/>
      <c r="G2837" s="52"/>
      <c r="H2837" s="52"/>
      <c r="I2837" s="52"/>
    </row>
    <row r="2838" spans="1:9" s="53" customFormat="1">
      <c r="A2838" s="49"/>
      <c r="B2838" s="50"/>
      <c r="C2838" s="51"/>
      <c r="D2838" s="49"/>
      <c r="E2838" s="52"/>
      <c r="F2838" s="52"/>
      <c r="G2838" s="52"/>
      <c r="H2838" s="52"/>
      <c r="I2838" s="52"/>
    </row>
    <row r="2839" spans="1:9" s="53" customFormat="1">
      <c r="A2839" s="49"/>
      <c r="B2839" s="50"/>
      <c r="C2839" s="51"/>
      <c r="D2839" s="49"/>
      <c r="E2839" s="52"/>
      <c r="F2839" s="52"/>
      <c r="G2839" s="52"/>
      <c r="H2839" s="52"/>
      <c r="I2839" s="52"/>
    </row>
    <row r="2840" spans="1:9" s="53" customFormat="1">
      <c r="A2840" s="49"/>
      <c r="B2840" s="50"/>
      <c r="C2840" s="51"/>
      <c r="D2840" s="49"/>
      <c r="E2840" s="52"/>
      <c r="F2840" s="52"/>
      <c r="G2840" s="52"/>
      <c r="H2840" s="52"/>
      <c r="I2840" s="52"/>
    </row>
    <row r="2841" spans="1:9" s="53" customFormat="1">
      <c r="A2841" s="49"/>
      <c r="B2841" s="50"/>
      <c r="C2841" s="51"/>
      <c r="D2841" s="49"/>
      <c r="E2841" s="52"/>
      <c r="F2841" s="52"/>
      <c r="G2841" s="52"/>
      <c r="H2841" s="52"/>
      <c r="I2841" s="52"/>
    </row>
    <row r="2842" spans="1:9" s="53" customFormat="1">
      <c r="A2842" s="49"/>
      <c r="B2842" s="50"/>
      <c r="C2842" s="51"/>
      <c r="D2842" s="49"/>
      <c r="E2842" s="52"/>
      <c r="F2842" s="52"/>
      <c r="G2842" s="52"/>
      <c r="H2842" s="52"/>
      <c r="I2842" s="52"/>
    </row>
    <row r="2843" spans="1:9" s="53" customFormat="1">
      <c r="A2843" s="49"/>
      <c r="B2843" s="50"/>
      <c r="C2843" s="51"/>
      <c r="D2843" s="49"/>
      <c r="E2843" s="52"/>
      <c r="F2843" s="52"/>
      <c r="G2843" s="52"/>
      <c r="H2843" s="52"/>
      <c r="I2843" s="52"/>
    </row>
    <row r="2844" spans="1:9" s="53" customFormat="1">
      <c r="A2844" s="49"/>
      <c r="B2844" s="50"/>
      <c r="C2844" s="51"/>
      <c r="D2844" s="49"/>
      <c r="E2844" s="52"/>
      <c r="F2844" s="52"/>
      <c r="G2844" s="52"/>
      <c r="H2844" s="52"/>
      <c r="I2844" s="52"/>
    </row>
    <row r="2845" spans="1:9" s="53" customFormat="1">
      <c r="A2845" s="49"/>
      <c r="B2845" s="50"/>
      <c r="C2845" s="51"/>
      <c r="D2845" s="49"/>
      <c r="E2845" s="52"/>
      <c r="F2845" s="52"/>
      <c r="G2845" s="52"/>
      <c r="H2845" s="52"/>
      <c r="I2845" s="52"/>
    </row>
    <row r="2846" spans="1:9" s="53" customFormat="1">
      <c r="A2846" s="49"/>
      <c r="B2846" s="50"/>
      <c r="C2846" s="51"/>
      <c r="D2846" s="49"/>
      <c r="E2846" s="52"/>
      <c r="F2846" s="52"/>
      <c r="G2846" s="52"/>
      <c r="H2846" s="52"/>
      <c r="I2846" s="52"/>
    </row>
    <row r="2847" spans="1:9" s="53" customFormat="1">
      <c r="A2847" s="49"/>
      <c r="B2847" s="50"/>
      <c r="C2847" s="51"/>
      <c r="D2847" s="49"/>
      <c r="E2847" s="52"/>
      <c r="F2847" s="52"/>
      <c r="G2847" s="52"/>
      <c r="H2847" s="52"/>
      <c r="I2847" s="52"/>
    </row>
    <row r="2848" spans="1:9" s="53" customFormat="1">
      <c r="A2848" s="49"/>
      <c r="B2848" s="50"/>
      <c r="C2848" s="51"/>
      <c r="D2848" s="49"/>
      <c r="E2848" s="52"/>
      <c r="F2848" s="52"/>
      <c r="G2848" s="52"/>
      <c r="H2848" s="52"/>
      <c r="I2848" s="52"/>
    </row>
    <row r="2849" spans="1:9" s="53" customFormat="1">
      <c r="A2849" s="49"/>
      <c r="B2849" s="50"/>
      <c r="C2849" s="51"/>
      <c r="D2849" s="49"/>
      <c r="E2849" s="52"/>
      <c r="F2849" s="52"/>
      <c r="G2849" s="52"/>
      <c r="H2849" s="52"/>
      <c r="I2849" s="52"/>
    </row>
    <row r="2850" spans="1:9" s="53" customFormat="1">
      <c r="A2850" s="49"/>
      <c r="B2850" s="50"/>
      <c r="C2850" s="51"/>
      <c r="D2850" s="49"/>
      <c r="E2850" s="52"/>
      <c r="F2850" s="52"/>
      <c r="G2850" s="52"/>
      <c r="H2850" s="52"/>
      <c r="I2850" s="52"/>
    </row>
    <row r="2851" spans="1:9" s="53" customFormat="1">
      <c r="A2851" s="49"/>
      <c r="B2851" s="50"/>
      <c r="C2851" s="51"/>
      <c r="D2851" s="49"/>
      <c r="E2851" s="52"/>
      <c r="F2851" s="52"/>
      <c r="G2851" s="52"/>
      <c r="H2851" s="52"/>
      <c r="I2851" s="52"/>
    </row>
    <row r="2852" spans="1:9" s="53" customFormat="1">
      <c r="A2852" s="49"/>
      <c r="B2852" s="50"/>
      <c r="C2852" s="51"/>
      <c r="D2852" s="49"/>
      <c r="E2852" s="52"/>
      <c r="F2852" s="52"/>
      <c r="G2852" s="52"/>
      <c r="H2852" s="52"/>
      <c r="I2852" s="52"/>
    </row>
    <row r="2853" spans="1:9" s="53" customFormat="1">
      <c r="A2853" s="49"/>
      <c r="B2853" s="50"/>
      <c r="C2853" s="51"/>
      <c r="D2853" s="49"/>
      <c r="E2853" s="52"/>
      <c r="F2853" s="52"/>
      <c r="G2853" s="52"/>
      <c r="H2853" s="52"/>
      <c r="I2853" s="52"/>
    </row>
    <row r="2854" spans="1:9" s="53" customFormat="1">
      <c r="A2854" s="49"/>
      <c r="B2854" s="50"/>
      <c r="C2854" s="51"/>
      <c r="D2854" s="49"/>
      <c r="E2854" s="52"/>
      <c r="F2854" s="52"/>
      <c r="G2854" s="52"/>
      <c r="H2854" s="52"/>
      <c r="I2854" s="52"/>
    </row>
    <row r="2855" spans="1:9" s="53" customFormat="1">
      <c r="A2855" s="49"/>
      <c r="B2855" s="50"/>
      <c r="C2855" s="51"/>
      <c r="D2855" s="49"/>
      <c r="E2855" s="52"/>
      <c r="F2855" s="52"/>
      <c r="G2855" s="52"/>
      <c r="H2855" s="52"/>
      <c r="I2855" s="52"/>
    </row>
    <row r="2856" spans="1:9" s="53" customFormat="1">
      <c r="A2856" s="49"/>
      <c r="B2856" s="50"/>
      <c r="C2856" s="51"/>
      <c r="D2856" s="49"/>
      <c r="E2856" s="52"/>
      <c r="F2856" s="52"/>
      <c r="G2856" s="52"/>
      <c r="H2856" s="52"/>
      <c r="I2856" s="52"/>
    </row>
    <row r="2857" spans="1:9" s="53" customFormat="1">
      <c r="A2857" s="49"/>
      <c r="B2857" s="50"/>
      <c r="C2857" s="51"/>
      <c r="D2857" s="49"/>
      <c r="E2857" s="52"/>
      <c r="F2857" s="52"/>
      <c r="G2857" s="52"/>
      <c r="H2857" s="52"/>
      <c r="I2857" s="52"/>
    </row>
    <row r="2858" spans="1:9" s="53" customFormat="1">
      <c r="A2858" s="49"/>
      <c r="B2858" s="50"/>
      <c r="C2858" s="51"/>
      <c r="D2858" s="49"/>
      <c r="E2858" s="52"/>
      <c r="F2858" s="52"/>
      <c r="G2858" s="52"/>
      <c r="H2858" s="52"/>
      <c r="I2858" s="52"/>
    </row>
    <row r="2859" spans="1:9" s="53" customFormat="1">
      <c r="A2859" s="49"/>
      <c r="B2859" s="50"/>
      <c r="C2859" s="51"/>
      <c r="D2859" s="49"/>
      <c r="E2859" s="52"/>
      <c r="F2859" s="52"/>
      <c r="G2859" s="52"/>
      <c r="H2859" s="52"/>
      <c r="I2859" s="52"/>
    </row>
    <row r="2860" spans="1:9" s="53" customFormat="1">
      <c r="A2860" s="49"/>
      <c r="B2860" s="50"/>
      <c r="C2860" s="51"/>
      <c r="D2860" s="49"/>
      <c r="E2860" s="52"/>
      <c r="F2860" s="52"/>
      <c r="G2860" s="52"/>
      <c r="H2860" s="52"/>
      <c r="I2860" s="52"/>
    </row>
    <row r="2861" spans="1:9" s="53" customFormat="1">
      <c r="A2861" s="49"/>
      <c r="B2861" s="50"/>
      <c r="C2861" s="51"/>
      <c r="D2861" s="49"/>
      <c r="E2861" s="52"/>
      <c r="F2861" s="52"/>
      <c r="G2861" s="52"/>
      <c r="H2861" s="52"/>
      <c r="I2861" s="52"/>
    </row>
    <row r="2862" spans="1:9" s="53" customFormat="1">
      <c r="A2862" s="49"/>
      <c r="B2862" s="50"/>
      <c r="C2862" s="51"/>
      <c r="D2862" s="49"/>
      <c r="E2862" s="52"/>
      <c r="F2862" s="52"/>
      <c r="G2862" s="52"/>
      <c r="H2862" s="52"/>
      <c r="I2862" s="52"/>
    </row>
    <row r="2863" spans="1:9" s="53" customFormat="1">
      <c r="A2863" s="49"/>
      <c r="B2863" s="50"/>
      <c r="C2863" s="51"/>
      <c r="D2863" s="49"/>
      <c r="E2863" s="52"/>
      <c r="F2863" s="52"/>
      <c r="G2863" s="52"/>
      <c r="H2863" s="52"/>
      <c r="I2863" s="52"/>
    </row>
    <row r="2864" spans="1:9" s="53" customFormat="1">
      <c r="A2864" s="49"/>
      <c r="B2864" s="50"/>
      <c r="C2864" s="51"/>
      <c r="D2864" s="49"/>
      <c r="E2864" s="52"/>
      <c r="F2864" s="52"/>
      <c r="G2864" s="52"/>
      <c r="H2864" s="52"/>
      <c r="I2864" s="52"/>
    </row>
    <row r="2865" spans="1:9" s="53" customFormat="1">
      <c r="A2865" s="49"/>
      <c r="B2865" s="50"/>
      <c r="C2865" s="51"/>
      <c r="D2865" s="49"/>
      <c r="E2865" s="52"/>
      <c r="F2865" s="52"/>
      <c r="G2865" s="52"/>
      <c r="H2865" s="52"/>
      <c r="I2865" s="52"/>
    </row>
    <row r="2866" spans="1:9" s="53" customFormat="1">
      <c r="A2866" s="49"/>
      <c r="B2866" s="50"/>
      <c r="C2866" s="51"/>
      <c r="D2866" s="49"/>
      <c r="E2866" s="52"/>
      <c r="F2866" s="52"/>
      <c r="G2866" s="52"/>
      <c r="H2866" s="52"/>
      <c r="I2866" s="52"/>
    </row>
    <row r="2867" spans="1:9" s="53" customFormat="1">
      <c r="A2867" s="49"/>
      <c r="B2867" s="50"/>
      <c r="C2867" s="51"/>
      <c r="D2867" s="49"/>
      <c r="E2867" s="52"/>
      <c r="F2867" s="52"/>
      <c r="G2867" s="52"/>
      <c r="H2867" s="52"/>
      <c r="I2867" s="52"/>
    </row>
    <row r="2868" spans="1:9" s="53" customFormat="1">
      <c r="A2868" s="49"/>
      <c r="B2868" s="50"/>
      <c r="C2868" s="51"/>
      <c r="D2868" s="49"/>
      <c r="E2868" s="52"/>
      <c r="F2868" s="52"/>
      <c r="G2868" s="52"/>
      <c r="H2868" s="52"/>
      <c r="I2868" s="52"/>
    </row>
    <row r="2869" spans="1:9" s="53" customFormat="1">
      <c r="A2869" s="49"/>
      <c r="B2869" s="50"/>
      <c r="C2869" s="51"/>
      <c r="D2869" s="49"/>
      <c r="E2869" s="52"/>
      <c r="F2869" s="52"/>
      <c r="G2869" s="52"/>
      <c r="H2869" s="52"/>
      <c r="I2869" s="52"/>
    </row>
    <row r="2870" spans="1:9" s="53" customFormat="1">
      <c r="A2870" s="49"/>
      <c r="B2870" s="50"/>
      <c r="C2870" s="51"/>
      <c r="D2870" s="49"/>
      <c r="E2870" s="52"/>
      <c r="F2870" s="52"/>
      <c r="G2870" s="52"/>
      <c r="H2870" s="52"/>
      <c r="I2870" s="52"/>
    </row>
    <row r="2871" spans="1:9" s="53" customFormat="1">
      <c r="A2871" s="49"/>
      <c r="B2871" s="50"/>
      <c r="C2871" s="51"/>
      <c r="D2871" s="49"/>
      <c r="E2871" s="52"/>
      <c r="F2871" s="52"/>
      <c r="G2871" s="52"/>
      <c r="H2871" s="52"/>
      <c r="I2871" s="52"/>
    </row>
    <row r="2872" spans="1:9" s="53" customFormat="1">
      <c r="A2872" s="49"/>
      <c r="B2872" s="50"/>
      <c r="C2872" s="51"/>
      <c r="D2872" s="49"/>
      <c r="E2872" s="52"/>
      <c r="F2872" s="52"/>
      <c r="G2872" s="52"/>
      <c r="H2872" s="52"/>
      <c r="I2872" s="52"/>
    </row>
    <row r="2873" spans="1:9" s="53" customFormat="1">
      <c r="A2873" s="49"/>
      <c r="B2873" s="50"/>
      <c r="C2873" s="51"/>
      <c r="D2873" s="49"/>
      <c r="E2873" s="52"/>
      <c r="F2873" s="52"/>
      <c r="G2873" s="52"/>
      <c r="H2873" s="52"/>
      <c r="I2873" s="52"/>
    </row>
    <row r="2874" spans="1:9" s="53" customFormat="1">
      <c r="A2874" s="49"/>
      <c r="B2874" s="50"/>
      <c r="C2874" s="51"/>
      <c r="D2874" s="49"/>
      <c r="E2874" s="52"/>
      <c r="F2874" s="52"/>
      <c r="G2874" s="52"/>
      <c r="H2874" s="52"/>
      <c r="I2874" s="52"/>
    </row>
    <row r="2875" spans="1:9" s="53" customFormat="1">
      <c r="A2875" s="49"/>
      <c r="B2875" s="50"/>
      <c r="C2875" s="51"/>
      <c r="D2875" s="49"/>
      <c r="E2875" s="52"/>
      <c r="F2875" s="52"/>
      <c r="G2875" s="52"/>
      <c r="H2875" s="52"/>
      <c r="I2875" s="52"/>
    </row>
    <row r="2876" spans="1:9" s="53" customFormat="1">
      <c r="A2876" s="49"/>
      <c r="B2876" s="50"/>
      <c r="C2876" s="51"/>
      <c r="D2876" s="49"/>
      <c r="E2876" s="52"/>
      <c r="F2876" s="52"/>
      <c r="G2876" s="52"/>
      <c r="H2876" s="52"/>
      <c r="I2876" s="52"/>
    </row>
    <row r="2877" spans="1:9" s="53" customFormat="1">
      <c r="A2877" s="49"/>
      <c r="B2877" s="50"/>
      <c r="C2877" s="51"/>
      <c r="D2877" s="49"/>
      <c r="E2877" s="52"/>
      <c r="F2877" s="52"/>
      <c r="G2877" s="52"/>
      <c r="H2877" s="52"/>
      <c r="I2877" s="52"/>
    </row>
    <row r="2878" spans="1:9" s="53" customFormat="1">
      <c r="A2878" s="49"/>
      <c r="B2878" s="50"/>
      <c r="C2878" s="51"/>
      <c r="D2878" s="49"/>
      <c r="E2878" s="52"/>
      <c r="F2878" s="52"/>
      <c r="G2878" s="52"/>
      <c r="H2878" s="52"/>
      <c r="I2878" s="52"/>
    </row>
    <row r="2879" spans="1:9" s="53" customFormat="1">
      <c r="A2879" s="49"/>
      <c r="B2879" s="50"/>
      <c r="C2879" s="51"/>
      <c r="D2879" s="49"/>
      <c r="E2879" s="52"/>
      <c r="F2879" s="52"/>
      <c r="G2879" s="52"/>
      <c r="H2879" s="52"/>
      <c r="I2879" s="52"/>
    </row>
    <row r="2880" spans="1:9" s="53" customFormat="1">
      <c r="A2880" s="49"/>
      <c r="B2880" s="50"/>
      <c r="C2880" s="51"/>
      <c r="D2880" s="49"/>
      <c r="E2880" s="52"/>
      <c r="F2880" s="52"/>
      <c r="G2880" s="52"/>
      <c r="H2880" s="52"/>
      <c r="I2880" s="52"/>
    </row>
    <row r="2881" spans="1:9" s="53" customFormat="1">
      <c r="A2881" s="49"/>
      <c r="B2881" s="50"/>
      <c r="C2881" s="51"/>
      <c r="D2881" s="49"/>
      <c r="E2881" s="52"/>
      <c r="F2881" s="52"/>
      <c r="G2881" s="52"/>
      <c r="H2881" s="52"/>
      <c r="I2881" s="52"/>
    </row>
    <row r="2882" spans="1:9" s="53" customFormat="1">
      <c r="A2882" s="49"/>
      <c r="B2882" s="50"/>
      <c r="C2882" s="51"/>
      <c r="D2882" s="49"/>
      <c r="E2882" s="52"/>
      <c r="F2882" s="52"/>
      <c r="G2882" s="52"/>
      <c r="H2882" s="52"/>
      <c r="I2882" s="52"/>
    </row>
    <row r="2883" spans="1:9" s="53" customFormat="1">
      <c r="A2883" s="49"/>
      <c r="B2883" s="50"/>
      <c r="C2883" s="51"/>
      <c r="D2883" s="49"/>
      <c r="E2883" s="52"/>
      <c r="F2883" s="52"/>
      <c r="G2883" s="52"/>
      <c r="H2883" s="52"/>
      <c r="I2883" s="52"/>
    </row>
    <row r="2884" spans="1:9" s="53" customFormat="1">
      <c r="A2884" s="49"/>
      <c r="B2884" s="50"/>
      <c r="C2884" s="51"/>
      <c r="D2884" s="49"/>
      <c r="E2884" s="52"/>
      <c r="F2884" s="52"/>
      <c r="G2884" s="52"/>
      <c r="H2884" s="52"/>
      <c r="I2884" s="52"/>
    </row>
    <row r="2885" spans="1:9" s="53" customFormat="1">
      <c r="A2885" s="49"/>
      <c r="B2885" s="50"/>
      <c r="C2885" s="51"/>
      <c r="D2885" s="49"/>
      <c r="E2885" s="52"/>
      <c r="F2885" s="52"/>
      <c r="G2885" s="52"/>
      <c r="H2885" s="52"/>
      <c r="I2885" s="52"/>
    </row>
    <row r="2886" spans="1:9" s="53" customFormat="1">
      <c r="A2886" s="49"/>
      <c r="B2886" s="50"/>
      <c r="C2886" s="51"/>
      <c r="D2886" s="49"/>
      <c r="E2886" s="52"/>
      <c r="F2886" s="52"/>
      <c r="G2886" s="52"/>
      <c r="H2886" s="52"/>
      <c r="I2886" s="52"/>
    </row>
    <row r="2887" spans="1:9" s="53" customFormat="1">
      <c r="A2887" s="49"/>
      <c r="B2887" s="50"/>
      <c r="C2887" s="51"/>
      <c r="D2887" s="49"/>
      <c r="E2887" s="52"/>
      <c r="F2887" s="52"/>
      <c r="G2887" s="52"/>
      <c r="H2887" s="52"/>
      <c r="I2887" s="52"/>
    </row>
    <row r="2888" spans="1:9" s="53" customFormat="1">
      <c r="A2888" s="49"/>
      <c r="B2888" s="50"/>
      <c r="C2888" s="51"/>
      <c r="D2888" s="49"/>
      <c r="E2888" s="52"/>
      <c r="F2888" s="52"/>
      <c r="G2888" s="52"/>
      <c r="H2888" s="52"/>
      <c r="I2888" s="52"/>
    </row>
    <row r="2889" spans="1:9" s="53" customFormat="1">
      <c r="A2889" s="49"/>
      <c r="B2889" s="50"/>
      <c r="C2889" s="51"/>
      <c r="D2889" s="49"/>
      <c r="E2889" s="52"/>
      <c r="F2889" s="52"/>
      <c r="G2889" s="52"/>
      <c r="H2889" s="52"/>
      <c r="I2889" s="52"/>
    </row>
    <row r="2890" spans="1:9" s="53" customFormat="1">
      <c r="A2890" s="49"/>
      <c r="B2890" s="50"/>
      <c r="C2890" s="51"/>
      <c r="D2890" s="49"/>
      <c r="E2890" s="52"/>
      <c r="F2890" s="52"/>
      <c r="G2890" s="52"/>
      <c r="H2890" s="52"/>
      <c r="I2890" s="52"/>
    </row>
    <row r="2891" spans="1:9" s="53" customFormat="1">
      <c r="A2891" s="49"/>
      <c r="B2891" s="50"/>
      <c r="C2891" s="51"/>
      <c r="D2891" s="49"/>
      <c r="E2891" s="52"/>
      <c r="F2891" s="52"/>
      <c r="G2891" s="52"/>
      <c r="H2891" s="52"/>
      <c r="I2891" s="52"/>
    </row>
    <row r="2892" spans="1:9" s="53" customFormat="1">
      <c r="A2892" s="49"/>
      <c r="B2892" s="50"/>
      <c r="C2892" s="51"/>
      <c r="D2892" s="49"/>
      <c r="E2892" s="52"/>
      <c r="F2892" s="52"/>
      <c r="G2892" s="52"/>
      <c r="H2892" s="52"/>
      <c r="I2892" s="52"/>
    </row>
    <row r="2893" spans="1:9" s="53" customFormat="1">
      <c r="A2893" s="49"/>
      <c r="B2893" s="50"/>
      <c r="C2893" s="51"/>
      <c r="D2893" s="49"/>
      <c r="E2893" s="52"/>
      <c r="F2893" s="52"/>
      <c r="G2893" s="52"/>
      <c r="H2893" s="52"/>
      <c r="I2893" s="52"/>
    </row>
    <row r="2894" spans="1:9" s="53" customFormat="1">
      <c r="A2894" s="49"/>
      <c r="B2894" s="50"/>
      <c r="C2894" s="51"/>
      <c r="D2894" s="49"/>
      <c r="E2894" s="52"/>
      <c r="F2894" s="52"/>
      <c r="G2894" s="52"/>
      <c r="H2894" s="52"/>
      <c r="I2894" s="52"/>
    </row>
    <row r="2895" spans="1:9" s="53" customFormat="1">
      <c r="A2895" s="49"/>
      <c r="B2895" s="50"/>
      <c r="C2895" s="51"/>
      <c r="D2895" s="49"/>
      <c r="E2895" s="52"/>
      <c r="F2895" s="52"/>
      <c r="G2895" s="52"/>
      <c r="H2895" s="52"/>
      <c r="I2895" s="52"/>
    </row>
    <row r="2896" spans="1:9" s="53" customFormat="1">
      <c r="A2896" s="49"/>
      <c r="B2896" s="50"/>
      <c r="C2896" s="51"/>
      <c r="D2896" s="49"/>
      <c r="E2896" s="52"/>
      <c r="F2896" s="52"/>
      <c r="G2896" s="52"/>
      <c r="H2896" s="52"/>
      <c r="I2896" s="52"/>
    </row>
    <row r="2897" spans="1:9" s="53" customFormat="1">
      <c r="A2897" s="49"/>
      <c r="B2897" s="50"/>
      <c r="C2897" s="51"/>
      <c r="D2897" s="49"/>
      <c r="E2897" s="52"/>
      <c r="F2897" s="52"/>
      <c r="G2897" s="52"/>
      <c r="H2897" s="52"/>
      <c r="I2897" s="52"/>
    </row>
    <row r="2898" spans="1:9" s="53" customFormat="1">
      <c r="A2898" s="49"/>
      <c r="B2898" s="50"/>
      <c r="C2898" s="51"/>
      <c r="D2898" s="49"/>
      <c r="E2898" s="52"/>
      <c r="F2898" s="52"/>
      <c r="G2898" s="52"/>
      <c r="H2898" s="52"/>
      <c r="I2898" s="52"/>
    </row>
    <row r="2899" spans="1:9" s="53" customFormat="1">
      <c r="A2899" s="49"/>
      <c r="B2899" s="50"/>
      <c r="C2899" s="51"/>
      <c r="D2899" s="49"/>
      <c r="E2899" s="52"/>
      <c r="F2899" s="52"/>
      <c r="G2899" s="52"/>
      <c r="H2899" s="52"/>
      <c r="I2899" s="52"/>
    </row>
    <row r="2900" spans="1:9" s="53" customFormat="1">
      <c r="A2900" s="49"/>
      <c r="B2900" s="50"/>
      <c r="C2900" s="51"/>
      <c r="D2900" s="49"/>
      <c r="E2900" s="52"/>
      <c r="F2900" s="52"/>
      <c r="G2900" s="52"/>
      <c r="H2900" s="52"/>
      <c r="I2900" s="52"/>
    </row>
    <row r="2901" spans="1:9" s="53" customFormat="1">
      <c r="A2901" s="49"/>
      <c r="B2901" s="50"/>
      <c r="C2901" s="51"/>
      <c r="D2901" s="49"/>
      <c r="E2901" s="52"/>
      <c r="F2901" s="52"/>
      <c r="G2901" s="52"/>
      <c r="H2901" s="52"/>
      <c r="I2901" s="52"/>
    </row>
    <row r="2902" spans="1:9" s="53" customFormat="1">
      <c r="A2902" s="49"/>
      <c r="B2902" s="50"/>
      <c r="C2902" s="51"/>
      <c r="D2902" s="49"/>
      <c r="E2902" s="52"/>
      <c r="F2902" s="52"/>
      <c r="G2902" s="52"/>
      <c r="H2902" s="52"/>
      <c r="I2902" s="52"/>
    </row>
    <row r="2903" spans="1:9" s="53" customFormat="1">
      <c r="A2903" s="49"/>
      <c r="B2903" s="50"/>
      <c r="C2903" s="51"/>
      <c r="D2903" s="49"/>
      <c r="E2903" s="52"/>
      <c r="F2903" s="52"/>
      <c r="G2903" s="52"/>
      <c r="H2903" s="52"/>
      <c r="I2903" s="52"/>
    </row>
    <row r="2904" spans="1:9" s="53" customFormat="1">
      <c r="A2904" s="49"/>
      <c r="B2904" s="50"/>
      <c r="C2904" s="51"/>
      <c r="D2904" s="49"/>
      <c r="E2904" s="52"/>
      <c r="F2904" s="52"/>
      <c r="G2904" s="52"/>
      <c r="H2904" s="52"/>
      <c r="I2904" s="52"/>
    </row>
    <row r="2905" spans="1:9" s="53" customFormat="1">
      <c r="A2905" s="49"/>
      <c r="B2905" s="50"/>
      <c r="C2905" s="51"/>
      <c r="D2905" s="49"/>
      <c r="E2905" s="52"/>
      <c r="F2905" s="52"/>
      <c r="G2905" s="52"/>
      <c r="H2905" s="52"/>
      <c r="I2905" s="52"/>
    </row>
    <row r="2906" spans="1:9" s="53" customFormat="1">
      <c r="A2906" s="49"/>
      <c r="B2906" s="50"/>
      <c r="C2906" s="51"/>
      <c r="D2906" s="49"/>
      <c r="E2906" s="52"/>
      <c r="F2906" s="52"/>
      <c r="G2906" s="52"/>
      <c r="H2906" s="52"/>
      <c r="I2906" s="52"/>
    </row>
    <row r="2907" spans="1:9" s="53" customFormat="1">
      <c r="A2907" s="49"/>
      <c r="B2907" s="50"/>
      <c r="C2907" s="51"/>
      <c r="D2907" s="49"/>
      <c r="E2907" s="52"/>
      <c r="F2907" s="52"/>
      <c r="G2907" s="52"/>
      <c r="H2907" s="52"/>
      <c r="I2907" s="52"/>
    </row>
    <row r="2908" spans="1:9" s="53" customFormat="1">
      <c r="A2908" s="49"/>
      <c r="B2908" s="50"/>
      <c r="C2908" s="51"/>
      <c r="D2908" s="49"/>
      <c r="E2908" s="52"/>
      <c r="F2908" s="52"/>
      <c r="G2908" s="52"/>
      <c r="H2908" s="52"/>
      <c r="I2908" s="52"/>
    </row>
    <row r="2909" spans="1:9" s="53" customFormat="1">
      <c r="A2909" s="49"/>
      <c r="B2909" s="50"/>
      <c r="C2909" s="51"/>
      <c r="D2909" s="49"/>
      <c r="E2909" s="52"/>
      <c r="F2909" s="52"/>
      <c r="G2909" s="52"/>
      <c r="H2909" s="52"/>
      <c r="I2909" s="52"/>
    </row>
    <row r="2910" spans="1:9" s="53" customFormat="1">
      <c r="A2910" s="49"/>
      <c r="B2910" s="50"/>
      <c r="C2910" s="51"/>
      <c r="D2910" s="49"/>
      <c r="E2910" s="52"/>
      <c r="F2910" s="52"/>
      <c r="G2910" s="52"/>
      <c r="H2910" s="52"/>
      <c r="I2910" s="52"/>
    </row>
    <row r="2911" spans="1:9" s="53" customFormat="1">
      <c r="A2911" s="49"/>
      <c r="B2911" s="50"/>
      <c r="C2911" s="51"/>
      <c r="D2911" s="49"/>
      <c r="E2911" s="52"/>
      <c r="F2911" s="52"/>
      <c r="G2911" s="52"/>
      <c r="H2911" s="52"/>
      <c r="I2911" s="52"/>
    </row>
    <row r="2912" spans="1:9" s="53" customFormat="1">
      <c r="A2912" s="49"/>
      <c r="B2912" s="50"/>
      <c r="C2912" s="51"/>
      <c r="D2912" s="49"/>
      <c r="E2912" s="52"/>
      <c r="F2912" s="52"/>
      <c r="G2912" s="52"/>
      <c r="H2912" s="52"/>
      <c r="I2912" s="52"/>
    </row>
    <row r="2913" spans="1:9" s="53" customFormat="1">
      <c r="A2913" s="49"/>
      <c r="B2913" s="50"/>
      <c r="C2913" s="51"/>
      <c r="D2913" s="49"/>
      <c r="E2913" s="52"/>
      <c r="F2913" s="52"/>
      <c r="G2913" s="52"/>
      <c r="H2913" s="52"/>
      <c r="I2913" s="52"/>
    </row>
    <row r="2914" spans="1:9" s="53" customFormat="1">
      <c r="A2914" s="49"/>
      <c r="B2914" s="50"/>
      <c r="C2914" s="51"/>
      <c r="D2914" s="49"/>
      <c r="E2914" s="52"/>
      <c r="F2914" s="52"/>
      <c r="G2914" s="52"/>
      <c r="H2914" s="52"/>
      <c r="I2914" s="52"/>
    </row>
    <row r="2915" spans="1:9" s="53" customFormat="1">
      <c r="A2915" s="49"/>
      <c r="B2915" s="50"/>
      <c r="C2915" s="51"/>
      <c r="D2915" s="49"/>
      <c r="E2915" s="52"/>
      <c r="F2915" s="52"/>
      <c r="G2915" s="52"/>
      <c r="H2915" s="52"/>
      <c r="I2915" s="52"/>
    </row>
    <row r="2916" spans="1:9" s="53" customFormat="1">
      <c r="A2916" s="49"/>
      <c r="B2916" s="50"/>
      <c r="C2916" s="51"/>
      <c r="D2916" s="49"/>
      <c r="E2916" s="52"/>
      <c r="F2916" s="52"/>
      <c r="G2916" s="52"/>
      <c r="H2916" s="52"/>
      <c r="I2916" s="52"/>
    </row>
    <row r="2917" spans="1:9" s="53" customFormat="1">
      <c r="A2917" s="49"/>
      <c r="B2917" s="50"/>
      <c r="C2917" s="51"/>
      <c r="D2917" s="49"/>
      <c r="E2917" s="52"/>
      <c r="F2917" s="52"/>
      <c r="G2917" s="52"/>
      <c r="H2917" s="52"/>
      <c r="I2917" s="52"/>
    </row>
    <row r="2918" spans="1:9" s="53" customFormat="1">
      <c r="A2918" s="49"/>
      <c r="B2918" s="50"/>
      <c r="C2918" s="51"/>
      <c r="D2918" s="49"/>
      <c r="E2918" s="52"/>
      <c r="F2918" s="52"/>
      <c r="G2918" s="52"/>
      <c r="H2918" s="52"/>
      <c r="I2918" s="52"/>
    </row>
    <row r="2919" spans="1:9" s="53" customFormat="1">
      <c r="A2919" s="49"/>
      <c r="B2919" s="50"/>
      <c r="C2919" s="51"/>
      <c r="D2919" s="49"/>
      <c r="E2919" s="52"/>
      <c r="F2919" s="52"/>
      <c r="G2919" s="52"/>
      <c r="H2919" s="52"/>
      <c r="I2919" s="52"/>
    </row>
    <row r="2920" spans="1:9" s="53" customFormat="1">
      <c r="A2920" s="49"/>
      <c r="B2920" s="50"/>
      <c r="C2920" s="51"/>
      <c r="D2920" s="49"/>
      <c r="E2920" s="52"/>
      <c r="F2920" s="52"/>
      <c r="G2920" s="52"/>
      <c r="H2920" s="52"/>
      <c r="I2920" s="52"/>
    </row>
    <row r="2921" spans="1:9" s="53" customFormat="1">
      <c r="A2921" s="49"/>
      <c r="B2921" s="50"/>
      <c r="C2921" s="51"/>
      <c r="D2921" s="49"/>
      <c r="E2921" s="52"/>
      <c r="F2921" s="52"/>
      <c r="G2921" s="52"/>
      <c r="H2921" s="52"/>
      <c r="I2921" s="52"/>
    </row>
    <row r="2922" spans="1:9" s="53" customFormat="1">
      <c r="A2922" s="49"/>
      <c r="B2922" s="50"/>
      <c r="C2922" s="51"/>
      <c r="D2922" s="49"/>
      <c r="E2922" s="52"/>
      <c r="F2922" s="52"/>
      <c r="G2922" s="52"/>
      <c r="H2922" s="52"/>
      <c r="I2922" s="52"/>
    </row>
    <row r="2923" spans="1:9" s="53" customFormat="1">
      <c r="A2923" s="49"/>
      <c r="B2923" s="50"/>
      <c r="C2923" s="51"/>
      <c r="D2923" s="49"/>
      <c r="E2923" s="52"/>
      <c r="F2923" s="52"/>
      <c r="G2923" s="52"/>
      <c r="H2923" s="52"/>
      <c r="I2923" s="52"/>
    </row>
    <row r="2924" spans="1:9" s="53" customFormat="1">
      <c r="A2924" s="49"/>
      <c r="B2924" s="50"/>
      <c r="C2924" s="51"/>
      <c r="D2924" s="49"/>
      <c r="E2924" s="52"/>
      <c r="F2924" s="52"/>
      <c r="G2924" s="52"/>
      <c r="H2924" s="52"/>
      <c r="I2924" s="52"/>
    </row>
    <row r="2925" spans="1:9" s="53" customFormat="1">
      <c r="A2925" s="49"/>
      <c r="B2925" s="50"/>
      <c r="C2925" s="51"/>
      <c r="D2925" s="49"/>
      <c r="E2925" s="52"/>
      <c r="F2925" s="52"/>
      <c r="G2925" s="52"/>
      <c r="H2925" s="52"/>
      <c r="I2925" s="52"/>
    </row>
    <row r="2926" spans="1:9" s="53" customFormat="1">
      <c r="A2926" s="49"/>
      <c r="B2926" s="50"/>
      <c r="C2926" s="51"/>
      <c r="D2926" s="49"/>
      <c r="E2926" s="52"/>
      <c r="F2926" s="52"/>
      <c r="G2926" s="52"/>
      <c r="H2926" s="52"/>
      <c r="I2926" s="52"/>
    </row>
    <row r="2927" spans="1:9" s="53" customFormat="1">
      <c r="A2927" s="49"/>
      <c r="B2927" s="50"/>
      <c r="C2927" s="51"/>
      <c r="D2927" s="49"/>
      <c r="E2927" s="52"/>
      <c r="F2927" s="52"/>
      <c r="G2927" s="52"/>
      <c r="H2927" s="52"/>
      <c r="I2927" s="52"/>
    </row>
    <row r="2928" spans="1:9" s="53" customFormat="1">
      <c r="A2928" s="49"/>
      <c r="B2928" s="50"/>
      <c r="C2928" s="51"/>
      <c r="D2928" s="49"/>
      <c r="E2928" s="52"/>
      <c r="F2928" s="52"/>
      <c r="G2928" s="52"/>
      <c r="H2928" s="52"/>
      <c r="I2928" s="52"/>
    </row>
    <row r="2929" spans="1:9" s="53" customFormat="1">
      <c r="A2929" s="49"/>
      <c r="B2929" s="50"/>
      <c r="C2929" s="51"/>
      <c r="D2929" s="49"/>
      <c r="E2929" s="52"/>
      <c r="F2929" s="52"/>
      <c r="G2929" s="52"/>
      <c r="H2929" s="52"/>
      <c r="I2929" s="52"/>
    </row>
    <row r="2930" spans="1:9" s="53" customFormat="1">
      <c r="A2930" s="49"/>
      <c r="B2930" s="50"/>
      <c r="C2930" s="51"/>
      <c r="D2930" s="49"/>
      <c r="E2930" s="52"/>
      <c r="F2930" s="52"/>
      <c r="G2930" s="52"/>
      <c r="H2930" s="52"/>
      <c r="I2930" s="52"/>
    </row>
    <row r="2931" spans="1:9" s="53" customFormat="1">
      <c r="A2931" s="49"/>
      <c r="B2931" s="50"/>
      <c r="C2931" s="51"/>
      <c r="D2931" s="49"/>
      <c r="E2931" s="52"/>
      <c r="F2931" s="52"/>
      <c r="G2931" s="52"/>
      <c r="H2931" s="52"/>
      <c r="I2931" s="52"/>
    </row>
    <row r="2932" spans="1:9" s="53" customFormat="1">
      <c r="A2932" s="49"/>
      <c r="B2932" s="50"/>
      <c r="C2932" s="51"/>
      <c r="D2932" s="49"/>
      <c r="E2932" s="52"/>
      <c r="F2932" s="52"/>
      <c r="G2932" s="52"/>
      <c r="H2932" s="52"/>
      <c r="I2932" s="52"/>
    </row>
    <row r="2933" spans="1:9" s="53" customFormat="1">
      <c r="A2933" s="49"/>
      <c r="B2933" s="50"/>
      <c r="C2933" s="51"/>
      <c r="D2933" s="49"/>
      <c r="E2933" s="52"/>
      <c r="F2933" s="52"/>
      <c r="G2933" s="52"/>
      <c r="H2933" s="52"/>
      <c r="I2933" s="52"/>
    </row>
    <row r="2934" spans="1:9" s="53" customFormat="1">
      <c r="A2934" s="49"/>
      <c r="B2934" s="50"/>
      <c r="C2934" s="51"/>
      <c r="D2934" s="49"/>
      <c r="E2934" s="52"/>
      <c r="F2934" s="52"/>
      <c r="G2934" s="52"/>
      <c r="H2934" s="52"/>
      <c r="I2934" s="52"/>
    </row>
    <row r="2935" spans="1:9" s="53" customFormat="1">
      <c r="A2935" s="49"/>
      <c r="B2935" s="50"/>
      <c r="C2935" s="51"/>
      <c r="D2935" s="49"/>
      <c r="E2935" s="52"/>
      <c r="F2935" s="52"/>
      <c r="G2935" s="52"/>
      <c r="H2935" s="52"/>
      <c r="I2935" s="52"/>
    </row>
    <row r="2936" spans="1:9" s="53" customFormat="1">
      <c r="A2936" s="49"/>
      <c r="B2936" s="50"/>
      <c r="C2936" s="51"/>
      <c r="D2936" s="49"/>
      <c r="E2936" s="52"/>
      <c r="F2936" s="52"/>
      <c r="G2936" s="52"/>
      <c r="H2936" s="52"/>
      <c r="I2936" s="52"/>
    </row>
    <row r="2937" spans="1:9" s="53" customFormat="1">
      <c r="A2937" s="49"/>
      <c r="B2937" s="50"/>
      <c r="C2937" s="51"/>
      <c r="D2937" s="49"/>
      <c r="E2937" s="52"/>
      <c r="F2937" s="52"/>
      <c r="G2937" s="52"/>
      <c r="H2937" s="52"/>
      <c r="I2937" s="52"/>
    </row>
    <row r="2938" spans="1:9" s="53" customFormat="1">
      <c r="A2938" s="49"/>
      <c r="B2938" s="50"/>
      <c r="C2938" s="51"/>
      <c r="D2938" s="49"/>
      <c r="E2938" s="52"/>
      <c r="F2938" s="52"/>
      <c r="G2938" s="52"/>
      <c r="H2938" s="52"/>
      <c r="I2938" s="52"/>
    </row>
    <row r="2939" spans="1:9" s="53" customFormat="1">
      <c r="A2939" s="49"/>
      <c r="B2939" s="50"/>
      <c r="C2939" s="51"/>
      <c r="D2939" s="49"/>
      <c r="E2939" s="52"/>
      <c r="F2939" s="52"/>
      <c r="G2939" s="52"/>
      <c r="H2939" s="52"/>
      <c r="I2939" s="52"/>
    </row>
    <row r="2940" spans="1:9" s="53" customFormat="1">
      <c r="A2940" s="49"/>
      <c r="B2940" s="50"/>
      <c r="C2940" s="51"/>
      <c r="D2940" s="49"/>
      <c r="E2940" s="52"/>
      <c r="F2940" s="52"/>
      <c r="G2940" s="52"/>
      <c r="H2940" s="52"/>
      <c r="I2940" s="52"/>
    </row>
    <row r="2941" spans="1:9" s="53" customFormat="1">
      <c r="A2941" s="49"/>
      <c r="B2941" s="50"/>
      <c r="C2941" s="51"/>
      <c r="D2941" s="49"/>
      <c r="E2941" s="52"/>
      <c r="F2941" s="52"/>
      <c r="G2941" s="52"/>
      <c r="H2941" s="52"/>
      <c r="I2941" s="52"/>
    </row>
    <row r="2942" spans="1:9" s="53" customFormat="1">
      <c r="A2942" s="49"/>
      <c r="B2942" s="50"/>
      <c r="C2942" s="51"/>
      <c r="D2942" s="49"/>
      <c r="E2942" s="52"/>
      <c r="F2942" s="52"/>
      <c r="G2942" s="52"/>
      <c r="H2942" s="52"/>
      <c r="I2942" s="52"/>
    </row>
    <row r="2943" spans="1:9" s="53" customFormat="1">
      <c r="A2943" s="49"/>
      <c r="B2943" s="50"/>
      <c r="C2943" s="51"/>
      <c r="D2943" s="49"/>
      <c r="E2943" s="52"/>
      <c r="F2943" s="52"/>
      <c r="G2943" s="52"/>
      <c r="H2943" s="52"/>
      <c r="I2943" s="52"/>
    </row>
    <row r="2944" spans="1:9" s="53" customFormat="1">
      <c r="A2944" s="49"/>
      <c r="B2944" s="50"/>
      <c r="C2944" s="51"/>
      <c r="D2944" s="49"/>
      <c r="E2944" s="52"/>
      <c r="F2944" s="52"/>
      <c r="G2944" s="52"/>
      <c r="H2944" s="52"/>
      <c r="I2944" s="52"/>
    </row>
    <row r="2945" spans="1:9" s="53" customFormat="1">
      <c r="A2945" s="49"/>
      <c r="B2945" s="50"/>
      <c r="C2945" s="51"/>
      <c r="D2945" s="49"/>
      <c r="E2945" s="52"/>
      <c r="F2945" s="52"/>
      <c r="G2945" s="52"/>
      <c r="H2945" s="52"/>
      <c r="I2945" s="52"/>
    </row>
    <row r="2946" spans="1:9" s="53" customFormat="1">
      <c r="A2946" s="49"/>
      <c r="B2946" s="50"/>
      <c r="C2946" s="51"/>
      <c r="D2946" s="49"/>
      <c r="E2946" s="52"/>
      <c r="F2946" s="52"/>
      <c r="G2946" s="52"/>
      <c r="H2946" s="52"/>
      <c r="I2946" s="52"/>
    </row>
    <row r="2947" spans="1:9" s="53" customFormat="1">
      <c r="A2947" s="49"/>
      <c r="B2947" s="50"/>
      <c r="C2947" s="51"/>
      <c r="D2947" s="49"/>
      <c r="E2947" s="52"/>
      <c r="F2947" s="52"/>
      <c r="G2947" s="52"/>
      <c r="H2947" s="52"/>
      <c r="I2947" s="52"/>
    </row>
    <row r="2948" spans="1:9" s="53" customFormat="1">
      <c r="A2948" s="49"/>
      <c r="B2948" s="50"/>
      <c r="C2948" s="51"/>
      <c r="D2948" s="49"/>
      <c r="E2948" s="52"/>
      <c r="F2948" s="52"/>
      <c r="G2948" s="52"/>
      <c r="H2948" s="52"/>
      <c r="I2948" s="52"/>
    </row>
    <row r="2949" spans="1:9" s="53" customFormat="1">
      <c r="A2949" s="49"/>
      <c r="B2949" s="50"/>
      <c r="C2949" s="51"/>
      <c r="D2949" s="49"/>
      <c r="E2949" s="52"/>
      <c r="F2949" s="52"/>
      <c r="G2949" s="52"/>
      <c r="H2949" s="52"/>
      <c r="I2949" s="52"/>
    </row>
    <row r="2950" spans="1:9" s="53" customFormat="1">
      <c r="A2950" s="49"/>
      <c r="B2950" s="50"/>
      <c r="C2950" s="51"/>
      <c r="D2950" s="49"/>
      <c r="E2950" s="52"/>
      <c r="F2950" s="52"/>
      <c r="G2950" s="52"/>
      <c r="H2950" s="52"/>
      <c r="I2950" s="52"/>
    </row>
    <row r="2951" spans="1:9" s="53" customFormat="1">
      <c r="A2951" s="49"/>
      <c r="B2951" s="50"/>
      <c r="C2951" s="51"/>
      <c r="D2951" s="49"/>
      <c r="E2951" s="52"/>
      <c r="F2951" s="52"/>
      <c r="G2951" s="52"/>
      <c r="H2951" s="52"/>
      <c r="I2951" s="52"/>
    </row>
    <row r="2952" spans="1:9" s="53" customFormat="1">
      <c r="A2952" s="49"/>
      <c r="B2952" s="50"/>
      <c r="C2952" s="51"/>
      <c r="D2952" s="49"/>
      <c r="E2952" s="52"/>
      <c r="F2952" s="52"/>
      <c r="G2952" s="52"/>
      <c r="H2952" s="52"/>
      <c r="I2952" s="52"/>
    </row>
    <row r="2953" spans="1:9" s="53" customFormat="1">
      <c r="A2953" s="49"/>
      <c r="B2953" s="50"/>
      <c r="C2953" s="51"/>
      <c r="D2953" s="49"/>
      <c r="E2953" s="52"/>
      <c r="F2953" s="52"/>
      <c r="G2953" s="52"/>
      <c r="H2953" s="52"/>
      <c r="I2953" s="52"/>
    </row>
    <row r="2954" spans="1:9" s="53" customFormat="1">
      <c r="A2954" s="49"/>
      <c r="B2954" s="50"/>
      <c r="C2954" s="51"/>
      <c r="D2954" s="49"/>
      <c r="E2954" s="52"/>
      <c r="F2954" s="52"/>
      <c r="G2954" s="52"/>
      <c r="H2954" s="52"/>
      <c r="I2954" s="52"/>
    </row>
    <row r="2955" spans="1:9" s="53" customFormat="1">
      <c r="A2955" s="49"/>
      <c r="B2955" s="50"/>
      <c r="C2955" s="51"/>
      <c r="D2955" s="49"/>
      <c r="E2955" s="52"/>
      <c r="F2955" s="52"/>
      <c r="G2955" s="52"/>
      <c r="H2955" s="52"/>
      <c r="I2955" s="52"/>
    </row>
    <row r="2956" spans="1:9" s="53" customFormat="1">
      <c r="A2956" s="49"/>
      <c r="B2956" s="50"/>
      <c r="C2956" s="51"/>
      <c r="D2956" s="49"/>
      <c r="E2956" s="52"/>
      <c r="F2956" s="52"/>
      <c r="G2956" s="52"/>
      <c r="H2956" s="52"/>
      <c r="I2956" s="52"/>
    </row>
    <row r="2957" spans="1:9" s="53" customFormat="1">
      <c r="A2957" s="49"/>
      <c r="B2957" s="50"/>
      <c r="C2957" s="51"/>
      <c r="D2957" s="49"/>
      <c r="E2957" s="52"/>
      <c r="F2957" s="52"/>
      <c r="G2957" s="52"/>
      <c r="H2957" s="52"/>
      <c r="I2957" s="52"/>
    </row>
    <row r="2958" spans="1:9" s="53" customFormat="1">
      <c r="A2958" s="49"/>
      <c r="B2958" s="50"/>
      <c r="C2958" s="51"/>
      <c r="D2958" s="49"/>
      <c r="E2958" s="52"/>
      <c r="F2958" s="52"/>
      <c r="G2958" s="52"/>
      <c r="H2958" s="52"/>
      <c r="I2958" s="52"/>
    </row>
    <row r="2959" spans="1:9" s="53" customFormat="1">
      <c r="A2959" s="49"/>
      <c r="B2959" s="50"/>
      <c r="C2959" s="51"/>
      <c r="D2959" s="49"/>
      <c r="E2959" s="52"/>
      <c r="F2959" s="52"/>
      <c r="G2959" s="52"/>
      <c r="H2959" s="52"/>
      <c r="I2959" s="52"/>
    </row>
    <row r="2960" spans="1:9" s="53" customFormat="1">
      <c r="A2960" s="49"/>
      <c r="B2960" s="50"/>
      <c r="C2960" s="51"/>
      <c r="D2960" s="49"/>
      <c r="E2960" s="52"/>
      <c r="F2960" s="52"/>
      <c r="G2960" s="52"/>
      <c r="H2960" s="52"/>
      <c r="I2960" s="52"/>
    </row>
    <row r="2961" spans="1:9" s="53" customFormat="1">
      <c r="A2961" s="49"/>
      <c r="B2961" s="50"/>
      <c r="C2961" s="51"/>
      <c r="D2961" s="49"/>
      <c r="E2961" s="52"/>
      <c r="F2961" s="52"/>
      <c r="G2961" s="52"/>
      <c r="H2961" s="52"/>
      <c r="I2961" s="52"/>
    </row>
    <row r="2962" spans="1:9" s="53" customFormat="1">
      <c r="A2962" s="49"/>
      <c r="B2962" s="50"/>
      <c r="C2962" s="51"/>
      <c r="D2962" s="49"/>
      <c r="E2962" s="52"/>
      <c r="F2962" s="52"/>
      <c r="G2962" s="52"/>
      <c r="H2962" s="52"/>
      <c r="I2962" s="52"/>
    </row>
    <row r="2963" spans="1:9" s="53" customFormat="1">
      <c r="A2963" s="49"/>
      <c r="B2963" s="50"/>
      <c r="C2963" s="51"/>
      <c r="D2963" s="49"/>
      <c r="E2963" s="52"/>
      <c r="F2963" s="52"/>
      <c r="G2963" s="52"/>
      <c r="H2963" s="52"/>
      <c r="I2963" s="52"/>
    </row>
    <row r="2964" spans="1:9" s="53" customFormat="1">
      <c r="A2964" s="49"/>
      <c r="B2964" s="50"/>
      <c r="C2964" s="51"/>
      <c r="D2964" s="49"/>
      <c r="E2964" s="52"/>
      <c r="F2964" s="52"/>
      <c r="G2964" s="52"/>
      <c r="H2964" s="52"/>
      <c r="I2964" s="52"/>
    </row>
    <row r="2965" spans="1:9" s="53" customFormat="1">
      <c r="A2965" s="49"/>
      <c r="B2965" s="50"/>
      <c r="C2965" s="51"/>
      <c r="D2965" s="49"/>
      <c r="E2965" s="52"/>
      <c r="F2965" s="52"/>
      <c r="G2965" s="52"/>
      <c r="H2965" s="52"/>
      <c r="I2965" s="52"/>
    </row>
    <row r="2966" spans="1:9" s="53" customFormat="1">
      <c r="A2966" s="49"/>
      <c r="B2966" s="50"/>
      <c r="C2966" s="51"/>
      <c r="D2966" s="49"/>
      <c r="E2966" s="52"/>
      <c r="F2966" s="52"/>
      <c r="G2966" s="52"/>
      <c r="H2966" s="52"/>
      <c r="I2966" s="52"/>
    </row>
    <row r="2967" spans="1:9" s="53" customFormat="1">
      <c r="A2967" s="49"/>
      <c r="B2967" s="50"/>
      <c r="C2967" s="51"/>
      <c r="D2967" s="49"/>
      <c r="E2967" s="52"/>
      <c r="F2967" s="52"/>
      <c r="G2967" s="52"/>
      <c r="H2967" s="52"/>
      <c r="I2967" s="52"/>
    </row>
    <row r="2968" spans="1:9" s="53" customFormat="1">
      <c r="A2968" s="49"/>
      <c r="B2968" s="50"/>
      <c r="C2968" s="51"/>
      <c r="D2968" s="49"/>
      <c r="E2968" s="52"/>
      <c r="F2968" s="52"/>
      <c r="G2968" s="52"/>
      <c r="H2968" s="52"/>
      <c r="I2968" s="52"/>
    </row>
    <row r="2969" spans="1:9" s="53" customFormat="1">
      <c r="A2969" s="49"/>
      <c r="B2969" s="50"/>
      <c r="C2969" s="51"/>
      <c r="D2969" s="49"/>
      <c r="E2969" s="52"/>
      <c r="F2969" s="52"/>
      <c r="G2969" s="52"/>
      <c r="H2969" s="52"/>
      <c r="I2969" s="52"/>
    </row>
    <row r="2970" spans="1:9" s="53" customFormat="1">
      <c r="A2970" s="49"/>
      <c r="B2970" s="50"/>
      <c r="C2970" s="51"/>
      <c r="D2970" s="49"/>
      <c r="E2970" s="52"/>
      <c r="F2970" s="52"/>
      <c r="G2970" s="52"/>
      <c r="H2970" s="52"/>
      <c r="I2970" s="52"/>
    </row>
    <row r="2971" spans="1:9" s="53" customFormat="1">
      <c r="A2971" s="49"/>
      <c r="B2971" s="50"/>
      <c r="C2971" s="51"/>
      <c r="D2971" s="49"/>
      <c r="E2971" s="52"/>
      <c r="F2971" s="52"/>
      <c r="G2971" s="52"/>
      <c r="H2971" s="52"/>
      <c r="I2971" s="52"/>
    </row>
    <row r="2972" spans="1:9" s="53" customFormat="1">
      <c r="A2972" s="49"/>
      <c r="B2972" s="50"/>
      <c r="C2972" s="51"/>
      <c r="D2972" s="49"/>
      <c r="E2972" s="52"/>
      <c r="F2972" s="52"/>
      <c r="G2972" s="52"/>
      <c r="H2972" s="52"/>
      <c r="I2972" s="52"/>
    </row>
    <row r="2973" spans="1:9" s="53" customFormat="1">
      <c r="A2973" s="49"/>
      <c r="B2973" s="50"/>
      <c r="C2973" s="51"/>
      <c r="D2973" s="49"/>
      <c r="E2973" s="52"/>
      <c r="F2973" s="52"/>
      <c r="G2973" s="52"/>
      <c r="H2973" s="52"/>
      <c r="I2973" s="52"/>
    </row>
    <row r="2974" spans="1:9" s="53" customFormat="1">
      <c r="A2974" s="49"/>
      <c r="B2974" s="50"/>
      <c r="C2974" s="51"/>
      <c r="D2974" s="49"/>
      <c r="E2974" s="52"/>
      <c r="F2974" s="52"/>
      <c r="G2974" s="52"/>
      <c r="H2974" s="52"/>
      <c r="I2974" s="52"/>
    </row>
    <row r="2975" spans="1:9" s="53" customFormat="1">
      <c r="A2975" s="49"/>
      <c r="B2975" s="50"/>
      <c r="C2975" s="51"/>
      <c r="D2975" s="49"/>
      <c r="E2975" s="52"/>
      <c r="F2975" s="52"/>
      <c r="G2975" s="52"/>
      <c r="H2975" s="52"/>
      <c r="I2975" s="52"/>
    </row>
    <row r="2976" spans="1:9" s="53" customFormat="1">
      <c r="A2976" s="49"/>
      <c r="B2976" s="50"/>
      <c r="C2976" s="51"/>
      <c r="D2976" s="49"/>
      <c r="E2976" s="52"/>
      <c r="F2976" s="52"/>
      <c r="G2976" s="52"/>
      <c r="H2976" s="52"/>
      <c r="I2976" s="52"/>
    </row>
    <row r="2977" spans="1:9" s="53" customFormat="1">
      <c r="A2977" s="49"/>
      <c r="B2977" s="50"/>
      <c r="C2977" s="51"/>
      <c r="D2977" s="49"/>
      <c r="E2977" s="52"/>
      <c r="F2977" s="52"/>
      <c r="G2977" s="52"/>
      <c r="H2977" s="52"/>
      <c r="I2977" s="52"/>
    </row>
    <row r="2978" spans="1:9" s="53" customFormat="1">
      <c r="A2978" s="49"/>
      <c r="B2978" s="50"/>
      <c r="C2978" s="51"/>
      <c r="D2978" s="49"/>
      <c r="E2978" s="52"/>
      <c r="F2978" s="52"/>
      <c r="G2978" s="52"/>
      <c r="H2978" s="52"/>
      <c r="I2978" s="52"/>
    </row>
    <row r="2979" spans="1:9" s="53" customFormat="1">
      <c r="A2979" s="49"/>
      <c r="B2979" s="50"/>
      <c r="C2979" s="51"/>
      <c r="D2979" s="49"/>
      <c r="E2979" s="52"/>
      <c r="F2979" s="52"/>
      <c r="G2979" s="52"/>
      <c r="H2979" s="52"/>
      <c r="I2979" s="52"/>
    </row>
    <row r="2980" spans="1:9" s="53" customFormat="1">
      <c r="A2980" s="49"/>
      <c r="B2980" s="50"/>
      <c r="C2980" s="51"/>
      <c r="D2980" s="49"/>
      <c r="E2980" s="52"/>
      <c r="F2980" s="52"/>
      <c r="G2980" s="52"/>
      <c r="H2980" s="52"/>
      <c r="I2980" s="52"/>
    </row>
    <row r="2981" spans="1:9" s="53" customFormat="1">
      <c r="A2981" s="49"/>
      <c r="B2981" s="50"/>
      <c r="C2981" s="51"/>
      <c r="D2981" s="49"/>
      <c r="E2981" s="52"/>
      <c r="F2981" s="52"/>
      <c r="G2981" s="52"/>
      <c r="H2981" s="52"/>
      <c r="I2981" s="52"/>
    </row>
    <row r="2982" spans="1:9" s="53" customFormat="1">
      <c r="A2982" s="49"/>
      <c r="B2982" s="50"/>
      <c r="C2982" s="51"/>
      <c r="D2982" s="49"/>
      <c r="E2982" s="52"/>
      <c r="F2982" s="52"/>
      <c r="G2982" s="52"/>
      <c r="H2982" s="52"/>
      <c r="I2982" s="52"/>
    </row>
    <row r="2983" spans="1:9" s="53" customFormat="1">
      <c r="A2983" s="49"/>
      <c r="B2983" s="50"/>
      <c r="C2983" s="51"/>
      <c r="D2983" s="49"/>
      <c r="E2983" s="52"/>
      <c r="F2983" s="52"/>
      <c r="G2983" s="52"/>
      <c r="H2983" s="52"/>
      <c r="I2983" s="52"/>
    </row>
    <row r="2984" spans="1:9" s="53" customFormat="1">
      <c r="A2984" s="49"/>
      <c r="B2984" s="50"/>
      <c r="C2984" s="51"/>
      <c r="D2984" s="49"/>
      <c r="E2984" s="52"/>
      <c r="F2984" s="52"/>
      <c r="G2984" s="52"/>
      <c r="H2984" s="52"/>
      <c r="I2984" s="52"/>
    </row>
    <row r="2985" spans="1:9" s="53" customFormat="1">
      <c r="A2985" s="49"/>
      <c r="B2985" s="50"/>
      <c r="C2985" s="51"/>
      <c r="D2985" s="49"/>
      <c r="E2985" s="52"/>
      <c r="F2985" s="52"/>
      <c r="G2985" s="52"/>
      <c r="H2985" s="52"/>
      <c r="I2985" s="52"/>
    </row>
    <row r="2986" spans="1:9" s="53" customFormat="1">
      <c r="A2986" s="49"/>
      <c r="B2986" s="50"/>
      <c r="C2986" s="51"/>
      <c r="D2986" s="49"/>
      <c r="E2986" s="52"/>
      <c r="F2986" s="52"/>
      <c r="G2986" s="52"/>
      <c r="H2986" s="52"/>
      <c r="I2986" s="52"/>
    </row>
    <row r="2987" spans="1:9" s="53" customFormat="1">
      <c r="A2987" s="49"/>
      <c r="B2987" s="50"/>
      <c r="C2987" s="51"/>
      <c r="D2987" s="49"/>
      <c r="E2987" s="52"/>
      <c r="F2987" s="52"/>
      <c r="G2987" s="52"/>
      <c r="H2987" s="52"/>
      <c r="I2987" s="52"/>
    </row>
    <row r="2988" spans="1:9" s="53" customFormat="1">
      <c r="A2988" s="49"/>
      <c r="B2988" s="50"/>
      <c r="C2988" s="51"/>
      <c r="D2988" s="49"/>
      <c r="E2988" s="52"/>
      <c r="F2988" s="52"/>
      <c r="G2988" s="52"/>
      <c r="H2988" s="52"/>
      <c r="I2988" s="52"/>
    </row>
    <row r="2989" spans="1:9" s="53" customFormat="1">
      <c r="A2989" s="49"/>
      <c r="B2989" s="50"/>
      <c r="C2989" s="51"/>
      <c r="D2989" s="49"/>
      <c r="E2989" s="52"/>
      <c r="F2989" s="52"/>
      <c r="G2989" s="52"/>
      <c r="H2989" s="52"/>
      <c r="I2989" s="52"/>
    </row>
    <row r="2990" spans="1:9" s="53" customFormat="1">
      <c r="A2990" s="49"/>
      <c r="B2990" s="50"/>
      <c r="C2990" s="51"/>
      <c r="D2990" s="49"/>
      <c r="E2990" s="52"/>
      <c r="F2990" s="52"/>
      <c r="G2990" s="52"/>
      <c r="H2990" s="52"/>
      <c r="I2990" s="52"/>
    </row>
    <row r="2991" spans="1:9" s="53" customFormat="1">
      <c r="A2991" s="49"/>
      <c r="B2991" s="50"/>
      <c r="C2991" s="51"/>
      <c r="D2991" s="49"/>
      <c r="E2991" s="52"/>
      <c r="F2991" s="52"/>
      <c r="G2991" s="52"/>
      <c r="H2991" s="52"/>
      <c r="I2991" s="52"/>
    </row>
    <row r="2992" spans="1:9" s="53" customFormat="1">
      <c r="A2992" s="49"/>
      <c r="B2992" s="50"/>
      <c r="C2992" s="51"/>
      <c r="D2992" s="49"/>
      <c r="E2992" s="52"/>
      <c r="F2992" s="52"/>
      <c r="G2992" s="52"/>
      <c r="H2992" s="52"/>
      <c r="I2992" s="52"/>
    </row>
    <row r="2993" spans="1:9" s="53" customFormat="1">
      <c r="A2993" s="49"/>
      <c r="B2993" s="50"/>
      <c r="C2993" s="51"/>
      <c r="D2993" s="49"/>
      <c r="E2993" s="52"/>
      <c r="F2993" s="52"/>
      <c r="G2993" s="52"/>
      <c r="H2993" s="52"/>
      <c r="I2993" s="52"/>
    </row>
    <row r="2994" spans="1:9" s="53" customFormat="1">
      <c r="A2994" s="49"/>
      <c r="B2994" s="50"/>
      <c r="C2994" s="51"/>
      <c r="D2994" s="49"/>
      <c r="E2994" s="52"/>
      <c r="F2994" s="52"/>
      <c r="G2994" s="52"/>
      <c r="H2994" s="52"/>
      <c r="I2994" s="52"/>
    </row>
    <row r="2995" spans="1:9" s="53" customFormat="1">
      <c r="A2995" s="49"/>
      <c r="B2995" s="50"/>
      <c r="C2995" s="51"/>
      <c r="D2995" s="49"/>
      <c r="E2995" s="52"/>
      <c r="F2995" s="52"/>
      <c r="G2995" s="52"/>
      <c r="H2995" s="52"/>
      <c r="I2995" s="52"/>
    </row>
    <row r="2996" spans="1:9" s="53" customFormat="1">
      <c r="A2996" s="49"/>
      <c r="B2996" s="50"/>
      <c r="C2996" s="51"/>
      <c r="D2996" s="49"/>
      <c r="E2996" s="52"/>
      <c r="F2996" s="52"/>
      <c r="G2996" s="52"/>
      <c r="H2996" s="52"/>
      <c r="I2996" s="52"/>
    </row>
    <row r="2997" spans="1:9" s="53" customFormat="1">
      <c r="A2997" s="49"/>
      <c r="B2997" s="50"/>
      <c r="C2997" s="51"/>
      <c r="D2997" s="49"/>
      <c r="E2997" s="52"/>
      <c r="F2997" s="52"/>
      <c r="G2997" s="52"/>
      <c r="H2997" s="52"/>
      <c r="I2997" s="52"/>
    </row>
    <row r="2998" spans="1:9" s="53" customFormat="1">
      <c r="A2998" s="49"/>
      <c r="B2998" s="50"/>
      <c r="C2998" s="51"/>
      <c r="D2998" s="49"/>
      <c r="E2998" s="52"/>
      <c r="F2998" s="52"/>
      <c r="G2998" s="52"/>
      <c r="H2998" s="52"/>
      <c r="I2998" s="52"/>
    </row>
    <row r="2999" spans="1:9" s="53" customFormat="1">
      <c r="A2999" s="49"/>
      <c r="B2999" s="50"/>
      <c r="C2999" s="51"/>
      <c r="D2999" s="49"/>
      <c r="E2999" s="52"/>
      <c r="F2999" s="52"/>
      <c r="G2999" s="52"/>
      <c r="H2999" s="52"/>
      <c r="I2999" s="52"/>
    </row>
    <row r="3000" spans="1:9" s="53" customFormat="1">
      <c r="A3000" s="49"/>
      <c r="B3000" s="50"/>
      <c r="C3000" s="51"/>
      <c r="D3000" s="49"/>
      <c r="E3000" s="52"/>
      <c r="F3000" s="52"/>
      <c r="G3000" s="52"/>
      <c r="H3000" s="52"/>
      <c r="I3000" s="52"/>
    </row>
    <row r="3001" spans="1:9" s="53" customFormat="1">
      <c r="A3001" s="49"/>
      <c r="B3001" s="50"/>
      <c r="C3001" s="51"/>
      <c r="D3001" s="49"/>
      <c r="E3001" s="52"/>
      <c r="F3001" s="52"/>
      <c r="G3001" s="52"/>
      <c r="H3001" s="52"/>
      <c r="I3001" s="52"/>
    </row>
    <row r="3002" spans="1:9" s="53" customFormat="1">
      <c r="A3002" s="49"/>
      <c r="B3002" s="50"/>
      <c r="C3002" s="51"/>
      <c r="D3002" s="49"/>
      <c r="E3002" s="52"/>
      <c r="F3002" s="52"/>
      <c r="G3002" s="52"/>
      <c r="H3002" s="52"/>
      <c r="I3002" s="52"/>
    </row>
    <row r="3003" spans="1:9" s="53" customFormat="1">
      <c r="A3003" s="49"/>
      <c r="B3003" s="50"/>
      <c r="C3003" s="51"/>
      <c r="D3003" s="49"/>
      <c r="E3003" s="52"/>
      <c r="F3003" s="52"/>
      <c r="G3003" s="52"/>
      <c r="H3003" s="52"/>
      <c r="I3003" s="52"/>
    </row>
    <row r="3004" spans="1:9" s="53" customFormat="1">
      <c r="A3004" s="49"/>
      <c r="B3004" s="50"/>
      <c r="C3004" s="51"/>
      <c r="D3004" s="49"/>
      <c r="E3004" s="52"/>
      <c r="F3004" s="52"/>
      <c r="G3004" s="52"/>
      <c r="H3004" s="52"/>
      <c r="I3004" s="52"/>
    </row>
    <row r="3005" spans="1:9" s="53" customFormat="1">
      <c r="A3005" s="49"/>
      <c r="B3005" s="50"/>
      <c r="C3005" s="51"/>
      <c r="D3005" s="49"/>
      <c r="E3005" s="52"/>
      <c r="F3005" s="52"/>
      <c r="G3005" s="52"/>
      <c r="H3005" s="52"/>
      <c r="I3005" s="52"/>
    </row>
    <row r="3006" spans="1:9" s="53" customFormat="1">
      <c r="A3006" s="49"/>
      <c r="B3006" s="50"/>
      <c r="C3006" s="51"/>
      <c r="D3006" s="49"/>
      <c r="E3006" s="52"/>
      <c r="F3006" s="52"/>
      <c r="G3006" s="52"/>
      <c r="H3006" s="52"/>
      <c r="I3006" s="52"/>
    </row>
    <row r="3007" spans="1:9" s="53" customFormat="1">
      <c r="A3007" s="49"/>
      <c r="B3007" s="50"/>
      <c r="C3007" s="51"/>
      <c r="D3007" s="49"/>
      <c r="E3007" s="52"/>
      <c r="F3007" s="52"/>
      <c r="G3007" s="52"/>
      <c r="H3007" s="52"/>
      <c r="I3007" s="52"/>
    </row>
    <row r="3008" spans="1:9" s="53" customFormat="1">
      <c r="A3008" s="49"/>
      <c r="B3008" s="50"/>
      <c r="C3008" s="51"/>
      <c r="D3008" s="49"/>
      <c r="E3008" s="52"/>
      <c r="F3008" s="52"/>
      <c r="G3008" s="52"/>
      <c r="H3008" s="52"/>
      <c r="I3008" s="52"/>
    </row>
    <row r="3009" spans="1:9" s="53" customFormat="1">
      <c r="A3009" s="49"/>
      <c r="B3009" s="50"/>
      <c r="C3009" s="51"/>
      <c r="D3009" s="49"/>
      <c r="E3009" s="52"/>
      <c r="F3009" s="52"/>
      <c r="G3009" s="52"/>
      <c r="H3009" s="52"/>
      <c r="I3009" s="52"/>
    </row>
    <row r="3010" spans="1:9" s="53" customFormat="1">
      <c r="A3010" s="49"/>
      <c r="B3010" s="50"/>
      <c r="C3010" s="51"/>
      <c r="D3010" s="49"/>
      <c r="E3010" s="52"/>
      <c r="F3010" s="52"/>
      <c r="G3010" s="52"/>
      <c r="H3010" s="52"/>
      <c r="I3010" s="52"/>
    </row>
    <row r="3011" spans="1:9" s="53" customFormat="1">
      <c r="A3011" s="49"/>
      <c r="B3011" s="50"/>
      <c r="C3011" s="51"/>
      <c r="D3011" s="49"/>
      <c r="E3011" s="52"/>
      <c r="F3011" s="52"/>
      <c r="G3011" s="52"/>
      <c r="H3011" s="52"/>
      <c r="I3011" s="52"/>
    </row>
    <row r="3012" spans="1:9" s="53" customFormat="1">
      <c r="A3012" s="49"/>
      <c r="B3012" s="50"/>
      <c r="C3012" s="51"/>
      <c r="D3012" s="49"/>
      <c r="E3012" s="52"/>
      <c r="F3012" s="52"/>
      <c r="G3012" s="52"/>
      <c r="H3012" s="52"/>
      <c r="I3012" s="52"/>
    </row>
    <row r="3013" spans="1:9" s="53" customFormat="1">
      <c r="A3013" s="49"/>
      <c r="B3013" s="50"/>
      <c r="C3013" s="51"/>
      <c r="D3013" s="49"/>
      <c r="E3013" s="52"/>
      <c r="F3013" s="52"/>
      <c r="G3013" s="52"/>
      <c r="H3013" s="52"/>
      <c r="I3013" s="52"/>
    </row>
    <row r="3014" spans="1:9" s="53" customFormat="1">
      <c r="A3014" s="49"/>
      <c r="B3014" s="50"/>
      <c r="C3014" s="51"/>
      <c r="D3014" s="49"/>
      <c r="E3014" s="52"/>
      <c r="F3014" s="52"/>
      <c r="G3014" s="52"/>
      <c r="H3014" s="52"/>
      <c r="I3014" s="52"/>
    </row>
    <row r="3015" spans="1:9" s="53" customFormat="1">
      <c r="A3015" s="49"/>
      <c r="B3015" s="50"/>
      <c r="C3015" s="51"/>
      <c r="D3015" s="49"/>
      <c r="E3015" s="52"/>
      <c r="F3015" s="52"/>
      <c r="G3015" s="52"/>
      <c r="H3015" s="52"/>
      <c r="I3015" s="52"/>
    </row>
    <row r="3016" spans="1:9" s="53" customFormat="1">
      <c r="A3016" s="49"/>
      <c r="B3016" s="50"/>
      <c r="C3016" s="51"/>
      <c r="D3016" s="49"/>
      <c r="E3016" s="52"/>
      <c r="F3016" s="52"/>
      <c r="G3016" s="52"/>
      <c r="H3016" s="52"/>
      <c r="I3016" s="52"/>
    </row>
    <row r="3017" spans="1:9" s="53" customFormat="1">
      <c r="A3017" s="49"/>
      <c r="B3017" s="50"/>
      <c r="C3017" s="51"/>
      <c r="D3017" s="49"/>
      <c r="E3017" s="52"/>
      <c r="F3017" s="52"/>
      <c r="G3017" s="52"/>
      <c r="H3017" s="52"/>
      <c r="I3017" s="52"/>
    </row>
    <row r="3018" spans="1:9" s="53" customFormat="1">
      <c r="A3018" s="49"/>
      <c r="B3018" s="50"/>
      <c r="C3018" s="51"/>
      <c r="D3018" s="49"/>
      <c r="E3018" s="52"/>
      <c r="F3018" s="52"/>
      <c r="G3018" s="52"/>
      <c r="H3018" s="52"/>
      <c r="I3018" s="52"/>
    </row>
    <row r="3019" spans="1:9" s="53" customFormat="1">
      <c r="A3019" s="49"/>
      <c r="B3019" s="50"/>
      <c r="C3019" s="51"/>
      <c r="D3019" s="49"/>
      <c r="E3019" s="52"/>
      <c r="F3019" s="52"/>
      <c r="G3019" s="52"/>
      <c r="H3019" s="52"/>
      <c r="I3019" s="52"/>
    </row>
    <row r="3020" spans="1:9" s="53" customFormat="1">
      <c r="A3020" s="49"/>
      <c r="B3020" s="50"/>
      <c r="C3020" s="51"/>
      <c r="D3020" s="49"/>
      <c r="E3020" s="52"/>
      <c r="F3020" s="52"/>
      <c r="G3020" s="52"/>
      <c r="H3020" s="52"/>
      <c r="I3020" s="52"/>
    </row>
    <row r="3021" spans="1:9" s="53" customFormat="1">
      <c r="A3021" s="49"/>
      <c r="B3021" s="50"/>
      <c r="C3021" s="51"/>
      <c r="D3021" s="49"/>
      <c r="E3021" s="52"/>
      <c r="F3021" s="52"/>
      <c r="G3021" s="52"/>
      <c r="H3021" s="52"/>
      <c r="I3021" s="52"/>
    </row>
    <row r="3022" spans="1:9" s="53" customFormat="1">
      <c r="A3022" s="49"/>
      <c r="B3022" s="50"/>
      <c r="C3022" s="51"/>
      <c r="D3022" s="49"/>
      <c r="E3022" s="52"/>
      <c r="F3022" s="52"/>
      <c r="G3022" s="52"/>
      <c r="H3022" s="52"/>
      <c r="I3022" s="52"/>
    </row>
    <row r="3023" spans="1:9" s="53" customFormat="1">
      <c r="A3023" s="49"/>
      <c r="B3023" s="50"/>
      <c r="C3023" s="51"/>
      <c r="D3023" s="49"/>
      <c r="E3023" s="52"/>
      <c r="F3023" s="52"/>
      <c r="G3023" s="52"/>
      <c r="H3023" s="52"/>
      <c r="I3023" s="52"/>
    </row>
    <row r="3024" spans="1:9" s="53" customFormat="1">
      <c r="A3024" s="49"/>
      <c r="B3024" s="50"/>
      <c r="C3024" s="51"/>
      <c r="D3024" s="49"/>
      <c r="E3024" s="52"/>
      <c r="F3024" s="52"/>
      <c r="G3024" s="52"/>
      <c r="H3024" s="52"/>
      <c r="I3024" s="52"/>
    </row>
    <row r="3025" spans="1:9" s="53" customFormat="1">
      <c r="A3025" s="49"/>
      <c r="B3025" s="50"/>
      <c r="C3025" s="51"/>
      <c r="D3025" s="49"/>
      <c r="E3025" s="52"/>
      <c r="F3025" s="52"/>
      <c r="G3025" s="52"/>
      <c r="H3025" s="52"/>
      <c r="I3025" s="52"/>
    </row>
    <row r="3026" spans="1:9" s="53" customFormat="1">
      <c r="A3026" s="49"/>
      <c r="B3026" s="50"/>
      <c r="C3026" s="51"/>
      <c r="D3026" s="49"/>
      <c r="E3026" s="52"/>
      <c r="F3026" s="52"/>
      <c r="G3026" s="52"/>
      <c r="H3026" s="52"/>
      <c r="I3026" s="52"/>
    </row>
    <row r="3027" spans="1:9" s="53" customFormat="1">
      <c r="A3027" s="49"/>
      <c r="B3027" s="50"/>
      <c r="C3027" s="51"/>
      <c r="D3027" s="49"/>
      <c r="E3027" s="52"/>
      <c r="F3027" s="52"/>
      <c r="G3027" s="52"/>
      <c r="H3027" s="52"/>
      <c r="I3027" s="52"/>
    </row>
    <row r="3028" spans="1:9" s="53" customFormat="1">
      <c r="A3028" s="49"/>
      <c r="B3028" s="50"/>
      <c r="C3028" s="51"/>
      <c r="D3028" s="49"/>
      <c r="E3028" s="52"/>
      <c r="F3028" s="52"/>
      <c r="G3028" s="52"/>
      <c r="H3028" s="52"/>
      <c r="I3028" s="52"/>
    </row>
    <row r="3029" spans="1:9" s="53" customFormat="1">
      <c r="A3029" s="49"/>
      <c r="B3029" s="50"/>
      <c r="C3029" s="51"/>
      <c r="D3029" s="49"/>
      <c r="E3029" s="52"/>
      <c r="F3029" s="52"/>
      <c r="G3029" s="52"/>
      <c r="H3029" s="52"/>
      <c r="I3029" s="52"/>
    </row>
    <row r="3030" spans="1:9" s="53" customFormat="1">
      <c r="A3030" s="49"/>
      <c r="B3030" s="50"/>
      <c r="C3030" s="51"/>
      <c r="D3030" s="49"/>
      <c r="E3030" s="52"/>
      <c r="F3030" s="52"/>
      <c r="G3030" s="52"/>
      <c r="H3030" s="52"/>
      <c r="I3030" s="52"/>
    </row>
    <row r="3031" spans="1:9" s="53" customFormat="1">
      <c r="A3031" s="49"/>
      <c r="B3031" s="50"/>
      <c r="C3031" s="51"/>
      <c r="D3031" s="49"/>
      <c r="E3031" s="52"/>
      <c r="F3031" s="52"/>
      <c r="G3031" s="52"/>
      <c r="H3031" s="52"/>
      <c r="I3031" s="52"/>
    </row>
    <row r="3032" spans="1:9" s="53" customFormat="1">
      <c r="A3032" s="49"/>
      <c r="B3032" s="50"/>
      <c r="C3032" s="51"/>
      <c r="D3032" s="49"/>
      <c r="E3032" s="52"/>
      <c r="F3032" s="52"/>
      <c r="G3032" s="52"/>
      <c r="H3032" s="52"/>
      <c r="I3032" s="52"/>
    </row>
    <row r="3033" spans="1:9" s="53" customFormat="1">
      <c r="A3033" s="49"/>
      <c r="B3033" s="50"/>
      <c r="C3033" s="51"/>
      <c r="D3033" s="49"/>
      <c r="E3033" s="52"/>
      <c r="F3033" s="52"/>
      <c r="G3033" s="52"/>
      <c r="H3033" s="52"/>
      <c r="I3033" s="52"/>
    </row>
    <row r="3034" spans="1:9" s="53" customFormat="1">
      <c r="A3034" s="49"/>
      <c r="B3034" s="50"/>
      <c r="C3034" s="51"/>
      <c r="D3034" s="49"/>
      <c r="E3034" s="52"/>
      <c r="F3034" s="52"/>
      <c r="G3034" s="52"/>
      <c r="H3034" s="52"/>
      <c r="I3034" s="52"/>
    </row>
    <row r="3035" spans="1:9" s="53" customFormat="1">
      <c r="A3035" s="49"/>
      <c r="B3035" s="50"/>
      <c r="C3035" s="51"/>
      <c r="D3035" s="49"/>
      <c r="E3035" s="52"/>
      <c r="F3035" s="52"/>
      <c r="G3035" s="52"/>
      <c r="H3035" s="52"/>
      <c r="I3035" s="52"/>
    </row>
    <row r="3036" spans="1:9" s="53" customFormat="1">
      <c r="A3036" s="49"/>
      <c r="B3036" s="50"/>
      <c r="C3036" s="51"/>
      <c r="D3036" s="49"/>
      <c r="E3036" s="52"/>
      <c r="F3036" s="52"/>
      <c r="G3036" s="52"/>
      <c r="H3036" s="52"/>
      <c r="I3036" s="52"/>
    </row>
    <row r="3037" spans="1:9" s="53" customFormat="1">
      <c r="A3037" s="49"/>
      <c r="B3037" s="50"/>
      <c r="C3037" s="51"/>
      <c r="D3037" s="49"/>
      <c r="E3037" s="52"/>
      <c r="F3037" s="52"/>
      <c r="G3037" s="52"/>
      <c r="H3037" s="52"/>
      <c r="I3037" s="52"/>
    </row>
    <row r="3038" spans="1:9" s="53" customFormat="1">
      <c r="A3038" s="49"/>
      <c r="B3038" s="50"/>
      <c r="C3038" s="51"/>
      <c r="D3038" s="49"/>
      <c r="E3038" s="52"/>
      <c r="F3038" s="52"/>
      <c r="G3038" s="52"/>
      <c r="H3038" s="52"/>
      <c r="I3038" s="52"/>
    </row>
    <row r="3039" spans="1:9" s="53" customFormat="1">
      <c r="A3039" s="49"/>
      <c r="B3039" s="50"/>
      <c r="C3039" s="51"/>
      <c r="D3039" s="49"/>
      <c r="E3039" s="52"/>
      <c r="F3039" s="52"/>
      <c r="G3039" s="52"/>
      <c r="H3039" s="52"/>
      <c r="I3039" s="52"/>
    </row>
    <row r="3040" spans="1:9" s="53" customFormat="1">
      <c r="A3040" s="49"/>
      <c r="B3040" s="50"/>
      <c r="C3040" s="51"/>
      <c r="D3040" s="49"/>
      <c r="E3040" s="52"/>
      <c r="F3040" s="52"/>
      <c r="G3040" s="52"/>
      <c r="H3040" s="52"/>
      <c r="I3040" s="52"/>
    </row>
    <row r="3041" spans="1:9" s="53" customFormat="1">
      <c r="A3041" s="49"/>
      <c r="B3041" s="50"/>
      <c r="C3041" s="51"/>
      <c r="D3041" s="49"/>
      <c r="E3041" s="52"/>
      <c r="F3041" s="52"/>
      <c r="G3041" s="52"/>
      <c r="H3041" s="52"/>
      <c r="I3041" s="52"/>
    </row>
    <row r="3042" spans="1:9" s="53" customFormat="1">
      <c r="A3042" s="49"/>
      <c r="B3042" s="50"/>
      <c r="C3042" s="51"/>
      <c r="D3042" s="49"/>
      <c r="E3042" s="52"/>
      <c r="F3042" s="52"/>
      <c r="G3042" s="52"/>
      <c r="H3042" s="52"/>
      <c r="I3042" s="52"/>
    </row>
    <row r="3043" spans="1:9" s="53" customFormat="1">
      <c r="A3043" s="49"/>
      <c r="B3043" s="50"/>
      <c r="C3043" s="51"/>
      <c r="D3043" s="49"/>
      <c r="E3043" s="52"/>
      <c r="F3043" s="52"/>
      <c r="G3043" s="52"/>
      <c r="H3043" s="52"/>
      <c r="I3043" s="52"/>
    </row>
    <row r="3044" spans="1:9" s="53" customFormat="1">
      <c r="A3044" s="49"/>
      <c r="B3044" s="50"/>
      <c r="C3044" s="51"/>
      <c r="D3044" s="49"/>
      <c r="E3044" s="52"/>
      <c r="F3044" s="52"/>
      <c r="G3044" s="52"/>
      <c r="H3044" s="52"/>
      <c r="I3044" s="52"/>
    </row>
    <row r="3045" spans="1:9" s="53" customFormat="1">
      <c r="A3045" s="49"/>
      <c r="B3045" s="50"/>
      <c r="C3045" s="51"/>
      <c r="D3045" s="49"/>
      <c r="E3045" s="52"/>
      <c r="F3045" s="52"/>
      <c r="G3045" s="52"/>
      <c r="H3045" s="52"/>
      <c r="I3045" s="52"/>
    </row>
    <row r="3046" spans="1:9" s="53" customFormat="1">
      <c r="A3046" s="49"/>
      <c r="B3046" s="50"/>
      <c r="C3046" s="51"/>
      <c r="D3046" s="49"/>
      <c r="E3046" s="52"/>
      <c r="F3046" s="52"/>
      <c r="G3046" s="52"/>
      <c r="H3046" s="52"/>
      <c r="I3046" s="52"/>
    </row>
    <row r="3047" spans="1:9" s="53" customFormat="1">
      <c r="A3047" s="49"/>
      <c r="B3047" s="50"/>
      <c r="C3047" s="51"/>
      <c r="D3047" s="49"/>
      <c r="E3047" s="52"/>
      <c r="F3047" s="52"/>
      <c r="G3047" s="52"/>
      <c r="H3047" s="52"/>
      <c r="I3047" s="52"/>
    </row>
    <row r="3048" spans="1:9" s="53" customFormat="1">
      <c r="A3048" s="49"/>
      <c r="B3048" s="50"/>
      <c r="C3048" s="51"/>
      <c r="D3048" s="49"/>
      <c r="E3048" s="52"/>
      <c r="F3048" s="52"/>
      <c r="G3048" s="52"/>
      <c r="H3048" s="52"/>
      <c r="I3048" s="52"/>
    </row>
    <row r="3049" spans="1:9" s="53" customFormat="1">
      <c r="A3049" s="49"/>
      <c r="B3049" s="50"/>
      <c r="C3049" s="51"/>
      <c r="D3049" s="49"/>
      <c r="E3049" s="52"/>
      <c r="F3049" s="52"/>
      <c r="G3049" s="52"/>
      <c r="H3049" s="52"/>
      <c r="I3049" s="52"/>
    </row>
    <row r="3050" spans="1:9" s="53" customFormat="1">
      <c r="A3050" s="49"/>
      <c r="B3050" s="50"/>
      <c r="C3050" s="51"/>
      <c r="D3050" s="49"/>
      <c r="E3050" s="52"/>
      <c r="F3050" s="52"/>
      <c r="G3050" s="52"/>
      <c r="H3050" s="52"/>
      <c r="I3050" s="52"/>
    </row>
    <row r="3051" spans="1:9" s="53" customFormat="1">
      <c r="A3051" s="49"/>
      <c r="B3051" s="50"/>
      <c r="C3051" s="51"/>
      <c r="D3051" s="49"/>
      <c r="E3051" s="52"/>
      <c r="F3051" s="52"/>
      <c r="G3051" s="52"/>
      <c r="H3051" s="52"/>
      <c r="I3051" s="52"/>
    </row>
    <row r="3052" spans="1:9" s="53" customFormat="1">
      <c r="A3052" s="49"/>
      <c r="B3052" s="50"/>
      <c r="C3052" s="51"/>
      <c r="D3052" s="49"/>
      <c r="E3052" s="52"/>
      <c r="F3052" s="52"/>
      <c r="G3052" s="52"/>
      <c r="H3052" s="52"/>
      <c r="I3052" s="52"/>
    </row>
    <row r="3053" spans="1:9" s="53" customFormat="1">
      <c r="A3053" s="49"/>
      <c r="B3053" s="50"/>
      <c r="C3053" s="51"/>
      <c r="D3053" s="49"/>
      <c r="E3053" s="52"/>
      <c r="F3053" s="52"/>
      <c r="G3053" s="52"/>
      <c r="H3053" s="52"/>
      <c r="I3053" s="52"/>
    </row>
    <row r="3054" spans="1:9" s="53" customFormat="1">
      <c r="A3054" s="49"/>
      <c r="B3054" s="50"/>
      <c r="C3054" s="51"/>
      <c r="D3054" s="49"/>
      <c r="E3054" s="52"/>
      <c r="F3054" s="52"/>
      <c r="G3054" s="52"/>
      <c r="H3054" s="52"/>
      <c r="I3054" s="52"/>
    </row>
    <row r="3055" spans="1:9" s="53" customFormat="1">
      <c r="A3055" s="49"/>
      <c r="B3055" s="50"/>
      <c r="C3055" s="51"/>
      <c r="D3055" s="49"/>
      <c r="E3055" s="52"/>
      <c r="F3055" s="52"/>
      <c r="G3055" s="52"/>
      <c r="H3055" s="52"/>
      <c r="I3055" s="52"/>
    </row>
    <row r="3056" spans="1:9" s="53" customFormat="1">
      <c r="A3056" s="49"/>
      <c r="B3056" s="50"/>
      <c r="C3056" s="51"/>
      <c r="D3056" s="49"/>
      <c r="E3056" s="52"/>
      <c r="F3056" s="52"/>
      <c r="G3056" s="52"/>
      <c r="H3056" s="52"/>
      <c r="I3056" s="52"/>
    </row>
    <row r="3057" spans="1:9" s="53" customFormat="1">
      <c r="A3057" s="49"/>
      <c r="B3057" s="50"/>
      <c r="C3057" s="51"/>
      <c r="D3057" s="49"/>
      <c r="E3057" s="52"/>
      <c r="F3057" s="52"/>
      <c r="G3057" s="52"/>
      <c r="H3057" s="52"/>
      <c r="I3057" s="52"/>
    </row>
    <row r="3058" spans="1:9" s="53" customFormat="1">
      <c r="A3058" s="49"/>
      <c r="B3058" s="50"/>
      <c r="C3058" s="51"/>
      <c r="D3058" s="49"/>
      <c r="E3058" s="52"/>
      <c r="F3058" s="52"/>
      <c r="G3058" s="52"/>
      <c r="H3058" s="52"/>
      <c r="I3058" s="52"/>
    </row>
    <row r="3059" spans="1:9" s="53" customFormat="1">
      <c r="A3059" s="49"/>
      <c r="B3059" s="50"/>
      <c r="C3059" s="51"/>
      <c r="D3059" s="49"/>
      <c r="E3059" s="52"/>
      <c r="F3059" s="52"/>
      <c r="G3059" s="52"/>
      <c r="H3059" s="52"/>
      <c r="I3059" s="52"/>
    </row>
    <row r="3060" spans="1:9" s="53" customFormat="1">
      <c r="A3060" s="49"/>
      <c r="B3060" s="50"/>
      <c r="C3060" s="51"/>
      <c r="D3060" s="49"/>
      <c r="E3060" s="52"/>
      <c r="F3060" s="52"/>
      <c r="G3060" s="52"/>
      <c r="H3060" s="52"/>
      <c r="I3060" s="52"/>
    </row>
    <row r="3061" spans="1:9" s="53" customFormat="1">
      <c r="A3061" s="49"/>
      <c r="B3061" s="50"/>
      <c r="C3061" s="51"/>
      <c r="D3061" s="49"/>
      <c r="E3061" s="52"/>
      <c r="F3061" s="52"/>
      <c r="G3061" s="52"/>
      <c r="H3061" s="52"/>
      <c r="I3061" s="52"/>
    </row>
    <row r="3062" spans="1:9" s="53" customFormat="1">
      <c r="A3062" s="49"/>
      <c r="B3062" s="50"/>
      <c r="C3062" s="51"/>
      <c r="D3062" s="49"/>
      <c r="E3062" s="52"/>
      <c r="F3062" s="52"/>
      <c r="G3062" s="52"/>
      <c r="H3062" s="52"/>
      <c r="I3062" s="52"/>
    </row>
    <row r="3063" spans="1:9" s="53" customFormat="1">
      <c r="A3063" s="49"/>
      <c r="B3063" s="50"/>
      <c r="C3063" s="51"/>
      <c r="D3063" s="49"/>
      <c r="E3063" s="52"/>
      <c r="F3063" s="52"/>
      <c r="G3063" s="52"/>
      <c r="H3063" s="52"/>
      <c r="I3063" s="52"/>
    </row>
    <row r="3064" spans="1:9" s="53" customFormat="1">
      <c r="A3064" s="49"/>
      <c r="B3064" s="50"/>
      <c r="C3064" s="51"/>
      <c r="D3064" s="49"/>
      <c r="E3064" s="52"/>
      <c r="F3064" s="52"/>
      <c r="G3064" s="52"/>
      <c r="H3064" s="52"/>
      <c r="I3064" s="52"/>
    </row>
    <row r="3065" spans="1:9" s="53" customFormat="1">
      <c r="A3065" s="49"/>
      <c r="B3065" s="50"/>
      <c r="C3065" s="51"/>
      <c r="D3065" s="49"/>
      <c r="E3065" s="52"/>
      <c r="F3065" s="52"/>
      <c r="G3065" s="52"/>
      <c r="H3065" s="52"/>
      <c r="I3065" s="52"/>
    </row>
    <row r="3066" spans="1:9" s="53" customFormat="1">
      <c r="A3066" s="49"/>
      <c r="B3066" s="50"/>
      <c r="C3066" s="51"/>
      <c r="D3066" s="49"/>
      <c r="E3066" s="52"/>
      <c r="F3066" s="52"/>
      <c r="G3066" s="52"/>
      <c r="H3066" s="52"/>
      <c r="I3066" s="52"/>
    </row>
    <row r="3067" spans="1:9" s="53" customFormat="1">
      <c r="A3067" s="49"/>
      <c r="B3067" s="50"/>
      <c r="C3067" s="51"/>
      <c r="D3067" s="49"/>
      <c r="E3067" s="52"/>
      <c r="F3067" s="52"/>
      <c r="G3067" s="52"/>
      <c r="H3067" s="52"/>
      <c r="I3067" s="52"/>
    </row>
    <row r="3068" spans="1:9" s="53" customFormat="1">
      <c r="A3068" s="49"/>
      <c r="B3068" s="50"/>
      <c r="C3068" s="51"/>
      <c r="D3068" s="49"/>
      <c r="E3068" s="52"/>
      <c r="F3068" s="52"/>
      <c r="G3068" s="52"/>
      <c r="H3068" s="52"/>
      <c r="I3068" s="52"/>
    </row>
    <row r="3069" spans="1:9" s="53" customFormat="1">
      <c r="A3069" s="49"/>
      <c r="B3069" s="50"/>
      <c r="C3069" s="51"/>
      <c r="D3069" s="49"/>
      <c r="E3069" s="52"/>
      <c r="F3069" s="52"/>
      <c r="G3069" s="52"/>
      <c r="H3069" s="52"/>
      <c r="I3069" s="52"/>
    </row>
    <row r="3070" spans="1:9" s="53" customFormat="1">
      <c r="A3070" s="49"/>
      <c r="B3070" s="50"/>
      <c r="C3070" s="51"/>
      <c r="D3070" s="49"/>
      <c r="E3070" s="52"/>
      <c r="F3070" s="52"/>
      <c r="G3070" s="52"/>
      <c r="H3070" s="52"/>
      <c r="I3070" s="52"/>
    </row>
    <row r="3071" spans="1:9" s="53" customFormat="1">
      <c r="A3071" s="49"/>
      <c r="B3071" s="50"/>
      <c r="C3071" s="51"/>
      <c r="D3071" s="49"/>
      <c r="E3071" s="52"/>
      <c r="F3071" s="52"/>
      <c r="G3071" s="52"/>
      <c r="H3071" s="52"/>
      <c r="I3071" s="52"/>
    </row>
    <row r="3072" spans="1:9" s="53" customFormat="1">
      <c r="A3072" s="49"/>
      <c r="B3072" s="50"/>
      <c r="C3072" s="51"/>
      <c r="D3072" s="49"/>
      <c r="E3072" s="52"/>
      <c r="F3072" s="52"/>
      <c r="G3072" s="52"/>
      <c r="H3072" s="52"/>
      <c r="I3072" s="52"/>
    </row>
    <row r="3073" spans="1:9" s="53" customFormat="1">
      <c r="A3073" s="49"/>
      <c r="B3073" s="50"/>
      <c r="C3073" s="51"/>
      <c r="D3073" s="49"/>
      <c r="E3073" s="52"/>
      <c r="F3073" s="52"/>
      <c r="G3073" s="52"/>
      <c r="H3073" s="52"/>
      <c r="I3073" s="52"/>
    </row>
    <row r="3074" spans="1:9" s="53" customFormat="1">
      <c r="A3074" s="49"/>
      <c r="B3074" s="50"/>
      <c r="C3074" s="51"/>
      <c r="D3074" s="49"/>
      <c r="E3074" s="52"/>
      <c r="F3074" s="52"/>
      <c r="G3074" s="52"/>
      <c r="H3074" s="52"/>
      <c r="I3074" s="52"/>
    </row>
    <row r="3075" spans="1:9" s="53" customFormat="1">
      <c r="A3075" s="49"/>
      <c r="B3075" s="50"/>
      <c r="C3075" s="51"/>
      <c r="D3075" s="49"/>
      <c r="E3075" s="52"/>
      <c r="F3075" s="52"/>
      <c r="G3075" s="52"/>
      <c r="H3075" s="52"/>
      <c r="I3075" s="52"/>
    </row>
    <row r="3076" spans="1:9" s="53" customFormat="1">
      <c r="A3076" s="49"/>
      <c r="B3076" s="50"/>
      <c r="C3076" s="51"/>
      <c r="D3076" s="49"/>
      <c r="E3076" s="52"/>
      <c r="F3076" s="52"/>
      <c r="G3076" s="52"/>
      <c r="H3076" s="52"/>
      <c r="I3076" s="52"/>
    </row>
    <row r="3077" spans="1:9" s="53" customFormat="1">
      <c r="A3077" s="49"/>
      <c r="B3077" s="50"/>
      <c r="C3077" s="51"/>
      <c r="D3077" s="49"/>
      <c r="E3077" s="52"/>
      <c r="F3077" s="52"/>
      <c r="G3077" s="52"/>
      <c r="H3077" s="52"/>
      <c r="I3077" s="52"/>
    </row>
    <row r="3078" spans="1:9" s="53" customFormat="1">
      <c r="A3078" s="49"/>
      <c r="B3078" s="50"/>
      <c r="C3078" s="51"/>
      <c r="D3078" s="49"/>
      <c r="E3078" s="52"/>
      <c r="F3078" s="52"/>
      <c r="G3078" s="52"/>
      <c r="H3078" s="52"/>
      <c r="I3078" s="52"/>
    </row>
    <row r="3079" spans="1:9" s="53" customFormat="1">
      <c r="A3079" s="49"/>
      <c r="B3079" s="50"/>
      <c r="C3079" s="51"/>
      <c r="D3079" s="49"/>
      <c r="E3079" s="52"/>
      <c r="F3079" s="52"/>
      <c r="G3079" s="52"/>
      <c r="H3079" s="52"/>
      <c r="I3079" s="52"/>
    </row>
    <row r="3080" spans="1:9" s="53" customFormat="1">
      <c r="A3080" s="49"/>
      <c r="B3080" s="50"/>
      <c r="C3080" s="51"/>
      <c r="D3080" s="49"/>
      <c r="E3080" s="52"/>
      <c r="F3080" s="52"/>
      <c r="G3080" s="52"/>
      <c r="H3080" s="52"/>
      <c r="I3080" s="52"/>
    </row>
    <row r="3081" spans="1:9" s="53" customFormat="1">
      <c r="A3081" s="49"/>
      <c r="B3081" s="50"/>
      <c r="C3081" s="51"/>
      <c r="D3081" s="49"/>
      <c r="E3081" s="52"/>
      <c r="F3081" s="52"/>
      <c r="G3081" s="52"/>
      <c r="H3081" s="52"/>
      <c r="I3081" s="52"/>
    </row>
    <row r="3082" spans="1:9" s="53" customFormat="1">
      <c r="A3082" s="49"/>
      <c r="B3082" s="50"/>
      <c r="C3082" s="51"/>
      <c r="D3082" s="49"/>
      <c r="E3082" s="52"/>
      <c r="F3082" s="52"/>
      <c r="G3082" s="52"/>
      <c r="H3082" s="52"/>
      <c r="I3082" s="52"/>
    </row>
    <row r="3083" spans="1:9" s="53" customFormat="1">
      <c r="A3083" s="49"/>
      <c r="B3083" s="50"/>
      <c r="C3083" s="51"/>
      <c r="D3083" s="49"/>
      <c r="E3083" s="52"/>
      <c r="F3083" s="52"/>
      <c r="G3083" s="52"/>
      <c r="H3083" s="52"/>
      <c r="I3083" s="52"/>
    </row>
    <row r="3084" spans="1:9" s="53" customFormat="1">
      <c r="A3084" s="49"/>
      <c r="B3084" s="50"/>
      <c r="C3084" s="51"/>
      <c r="D3084" s="49"/>
      <c r="E3084" s="52"/>
      <c r="F3084" s="52"/>
      <c r="G3084" s="52"/>
      <c r="H3084" s="52"/>
      <c r="I3084" s="52"/>
    </row>
    <row r="3085" spans="1:9" s="53" customFormat="1">
      <c r="A3085" s="49"/>
      <c r="B3085" s="50"/>
      <c r="C3085" s="51"/>
      <c r="D3085" s="49"/>
      <c r="E3085" s="52"/>
      <c r="F3085" s="52"/>
      <c r="G3085" s="52"/>
      <c r="H3085" s="52"/>
      <c r="I3085" s="52"/>
    </row>
    <row r="3086" spans="1:9" s="53" customFormat="1">
      <c r="A3086" s="49"/>
      <c r="B3086" s="50"/>
      <c r="C3086" s="51"/>
      <c r="D3086" s="49"/>
      <c r="E3086" s="52"/>
      <c r="F3086" s="52"/>
      <c r="G3086" s="52"/>
      <c r="H3086" s="52"/>
      <c r="I3086" s="52"/>
    </row>
    <row r="3087" spans="1:9" s="53" customFormat="1">
      <c r="A3087" s="49"/>
      <c r="B3087" s="50"/>
      <c r="C3087" s="51"/>
      <c r="D3087" s="49"/>
      <c r="E3087" s="52"/>
      <c r="F3087" s="52"/>
      <c r="G3087" s="52"/>
      <c r="H3087" s="52"/>
      <c r="I3087" s="52"/>
    </row>
    <row r="3088" spans="1:9" s="53" customFormat="1">
      <c r="A3088" s="49"/>
      <c r="B3088" s="50"/>
      <c r="C3088" s="51"/>
      <c r="D3088" s="49"/>
      <c r="E3088" s="52"/>
      <c r="F3088" s="52"/>
      <c r="G3088" s="52"/>
      <c r="H3088" s="52"/>
      <c r="I3088" s="52"/>
    </row>
    <row r="3089" spans="1:9" s="53" customFormat="1">
      <c r="A3089" s="49"/>
      <c r="B3089" s="50"/>
      <c r="C3089" s="51"/>
      <c r="D3089" s="49"/>
      <c r="E3089" s="52"/>
      <c r="F3089" s="52"/>
      <c r="G3089" s="52"/>
      <c r="H3089" s="52"/>
      <c r="I3089" s="52"/>
    </row>
    <row r="3090" spans="1:9" s="53" customFormat="1">
      <c r="A3090" s="49"/>
      <c r="B3090" s="50"/>
      <c r="C3090" s="51"/>
      <c r="D3090" s="49"/>
      <c r="E3090" s="52"/>
      <c r="F3090" s="52"/>
      <c r="G3090" s="52"/>
      <c r="H3090" s="52"/>
      <c r="I3090" s="52"/>
    </row>
    <row r="3091" spans="1:9" s="53" customFormat="1">
      <c r="A3091" s="49"/>
      <c r="B3091" s="50"/>
      <c r="C3091" s="51"/>
      <c r="D3091" s="49"/>
      <c r="E3091" s="52"/>
      <c r="F3091" s="52"/>
      <c r="G3091" s="52"/>
      <c r="H3091" s="52"/>
      <c r="I3091" s="52"/>
    </row>
    <row r="3092" spans="1:9" s="53" customFormat="1">
      <c r="A3092" s="49"/>
      <c r="B3092" s="50"/>
      <c r="C3092" s="51"/>
      <c r="D3092" s="49"/>
      <c r="E3092" s="52"/>
      <c r="F3092" s="52"/>
      <c r="G3092" s="52"/>
      <c r="H3092" s="52"/>
      <c r="I3092" s="52"/>
    </row>
    <row r="3093" spans="1:9" s="53" customFormat="1">
      <c r="A3093" s="49"/>
      <c r="B3093" s="50"/>
      <c r="C3093" s="51"/>
      <c r="D3093" s="49"/>
      <c r="E3093" s="52"/>
      <c r="F3093" s="52"/>
      <c r="G3093" s="52"/>
      <c r="H3093" s="52"/>
      <c r="I3093" s="52"/>
    </row>
    <row r="3094" spans="1:9" s="53" customFormat="1">
      <c r="A3094" s="49"/>
      <c r="B3094" s="50"/>
      <c r="C3094" s="51"/>
      <c r="D3094" s="49"/>
      <c r="E3094" s="52"/>
      <c r="F3094" s="52"/>
      <c r="G3094" s="52"/>
      <c r="H3094" s="52"/>
      <c r="I3094" s="52"/>
    </row>
    <row r="3095" spans="1:9" s="53" customFormat="1">
      <c r="A3095" s="49"/>
      <c r="B3095" s="50"/>
      <c r="C3095" s="51"/>
      <c r="D3095" s="49"/>
      <c r="E3095" s="52"/>
      <c r="F3095" s="52"/>
      <c r="G3095" s="52"/>
      <c r="H3095" s="52"/>
      <c r="I3095" s="52"/>
    </row>
    <row r="3096" spans="1:9" s="53" customFormat="1">
      <c r="A3096" s="49"/>
      <c r="B3096" s="50"/>
      <c r="C3096" s="51"/>
      <c r="D3096" s="49"/>
      <c r="E3096" s="52"/>
      <c r="F3096" s="52"/>
      <c r="G3096" s="52"/>
      <c r="H3096" s="52"/>
      <c r="I3096" s="52"/>
    </row>
    <row r="3097" spans="1:9" s="53" customFormat="1">
      <c r="A3097" s="49"/>
      <c r="B3097" s="50"/>
      <c r="C3097" s="51"/>
      <c r="D3097" s="49"/>
      <c r="E3097" s="52"/>
      <c r="F3097" s="52"/>
      <c r="G3097" s="52"/>
      <c r="H3097" s="52"/>
      <c r="I3097" s="52"/>
    </row>
    <row r="3098" spans="1:9" s="53" customFormat="1">
      <c r="A3098" s="49"/>
      <c r="B3098" s="50"/>
      <c r="C3098" s="51"/>
      <c r="D3098" s="49"/>
      <c r="E3098" s="52"/>
      <c r="F3098" s="52"/>
      <c r="G3098" s="52"/>
      <c r="H3098" s="52"/>
      <c r="I3098" s="52"/>
    </row>
    <row r="3099" spans="1:9" s="53" customFormat="1">
      <c r="A3099" s="49"/>
      <c r="B3099" s="50"/>
      <c r="C3099" s="51"/>
      <c r="D3099" s="49"/>
      <c r="E3099" s="52"/>
      <c r="F3099" s="52"/>
      <c r="G3099" s="52"/>
      <c r="H3099" s="52"/>
      <c r="I3099" s="52"/>
    </row>
    <row r="3100" spans="1:9" s="53" customFormat="1">
      <c r="A3100" s="49"/>
      <c r="B3100" s="50"/>
      <c r="C3100" s="51"/>
      <c r="D3100" s="49"/>
      <c r="E3100" s="52"/>
      <c r="F3100" s="52"/>
      <c r="G3100" s="52"/>
      <c r="H3100" s="52"/>
      <c r="I3100" s="52"/>
    </row>
    <row r="3101" spans="1:9" s="53" customFormat="1">
      <c r="A3101" s="49"/>
      <c r="B3101" s="50"/>
      <c r="C3101" s="51"/>
      <c r="D3101" s="49"/>
      <c r="E3101" s="52"/>
      <c r="F3101" s="52"/>
      <c r="G3101" s="52"/>
      <c r="H3101" s="52"/>
      <c r="I3101" s="52"/>
    </row>
    <row r="3102" spans="1:9" s="53" customFormat="1">
      <c r="A3102" s="49"/>
      <c r="B3102" s="50"/>
      <c r="C3102" s="51"/>
      <c r="D3102" s="49"/>
      <c r="E3102" s="52"/>
      <c r="F3102" s="52"/>
      <c r="G3102" s="52"/>
      <c r="H3102" s="52"/>
      <c r="I3102" s="52"/>
    </row>
    <row r="3103" spans="1:9" s="53" customFormat="1">
      <c r="A3103" s="49"/>
      <c r="B3103" s="50"/>
      <c r="C3103" s="51"/>
      <c r="D3103" s="49"/>
      <c r="E3103" s="52"/>
      <c r="F3103" s="52"/>
      <c r="G3103" s="52"/>
      <c r="H3103" s="52"/>
      <c r="I3103" s="52"/>
    </row>
    <row r="3104" spans="1:9" s="53" customFormat="1">
      <c r="A3104" s="49"/>
      <c r="B3104" s="50"/>
      <c r="C3104" s="51"/>
      <c r="D3104" s="49"/>
      <c r="E3104" s="52"/>
      <c r="F3104" s="52"/>
      <c r="G3104" s="52"/>
      <c r="H3104" s="52"/>
      <c r="I3104" s="52"/>
    </row>
    <row r="3105" spans="1:9" s="53" customFormat="1">
      <c r="A3105" s="49"/>
      <c r="B3105" s="50"/>
      <c r="C3105" s="51"/>
      <c r="D3105" s="49"/>
      <c r="E3105" s="52"/>
      <c r="F3105" s="52"/>
      <c r="G3105" s="52"/>
      <c r="H3105" s="52"/>
      <c r="I3105" s="52"/>
    </row>
    <row r="3106" spans="1:9" s="53" customFormat="1">
      <c r="A3106" s="49"/>
      <c r="B3106" s="50"/>
      <c r="C3106" s="51"/>
      <c r="D3106" s="49"/>
      <c r="E3106" s="52"/>
      <c r="F3106" s="52"/>
      <c r="G3106" s="52"/>
      <c r="H3106" s="52"/>
      <c r="I3106" s="52"/>
    </row>
    <row r="3107" spans="1:9" s="53" customFormat="1">
      <c r="A3107" s="49"/>
      <c r="B3107" s="50"/>
      <c r="C3107" s="51"/>
      <c r="D3107" s="49"/>
      <c r="E3107" s="52"/>
      <c r="F3107" s="52"/>
      <c r="G3107" s="52"/>
      <c r="H3107" s="52"/>
      <c r="I3107" s="52"/>
    </row>
    <row r="3108" spans="1:9" s="53" customFormat="1">
      <c r="A3108" s="49"/>
      <c r="B3108" s="50"/>
      <c r="C3108" s="51"/>
      <c r="D3108" s="49"/>
      <c r="E3108" s="52"/>
      <c r="F3108" s="52"/>
      <c r="G3108" s="52"/>
      <c r="H3108" s="52"/>
      <c r="I3108" s="52"/>
    </row>
    <row r="3109" spans="1:9" s="53" customFormat="1">
      <c r="A3109" s="49"/>
      <c r="B3109" s="50"/>
      <c r="C3109" s="51"/>
      <c r="D3109" s="49"/>
      <c r="E3109" s="52"/>
      <c r="F3109" s="52"/>
      <c r="G3109" s="52"/>
      <c r="H3109" s="52"/>
      <c r="I3109" s="52"/>
    </row>
    <row r="3110" spans="1:9" s="53" customFormat="1">
      <c r="A3110" s="49"/>
      <c r="B3110" s="50"/>
      <c r="C3110" s="51"/>
      <c r="D3110" s="49"/>
      <c r="E3110" s="52"/>
      <c r="F3110" s="52"/>
      <c r="G3110" s="52"/>
      <c r="H3110" s="52"/>
      <c r="I3110" s="52"/>
    </row>
    <row r="3111" spans="1:9" s="53" customFormat="1">
      <c r="A3111" s="49"/>
      <c r="B3111" s="50"/>
      <c r="C3111" s="51"/>
      <c r="D3111" s="49"/>
      <c r="E3111" s="52"/>
      <c r="F3111" s="52"/>
      <c r="G3111" s="52"/>
      <c r="H3111" s="52"/>
      <c r="I3111" s="52"/>
    </row>
    <row r="3112" spans="1:9" s="53" customFormat="1">
      <c r="A3112" s="49"/>
      <c r="B3112" s="50"/>
      <c r="C3112" s="51"/>
      <c r="D3112" s="49"/>
      <c r="E3112" s="52"/>
      <c r="F3112" s="52"/>
      <c r="G3112" s="52"/>
      <c r="H3112" s="52"/>
      <c r="I3112" s="52"/>
    </row>
    <row r="3113" spans="1:9" s="53" customFormat="1">
      <c r="A3113" s="49"/>
      <c r="B3113" s="50"/>
      <c r="C3113" s="51"/>
      <c r="D3113" s="49"/>
      <c r="E3113" s="52"/>
      <c r="F3113" s="52"/>
      <c r="G3113" s="52"/>
      <c r="H3113" s="52"/>
      <c r="I3113" s="52"/>
    </row>
    <row r="3114" spans="1:9" s="53" customFormat="1">
      <c r="A3114" s="49"/>
      <c r="B3114" s="50"/>
      <c r="C3114" s="51"/>
      <c r="D3114" s="49"/>
      <c r="E3114" s="52"/>
      <c r="F3114" s="52"/>
      <c r="G3114" s="52"/>
      <c r="H3114" s="52"/>
      <c r="I3114" s="52"/>
    </row>
    <row r="3115" spans="1:9" s="53" customFormat="1">
      <c r="A3115" s="49"/>
      <c r="B3115" s="50"/>
      <c r="C3115" s="51"/>
      <c r="D3115" s="49"/>
      <c r="E3115" s="52"/>
      <c r="F3115" s="52"/>
      <c r="G3115" s="52"/>
      <c r="H3115" s="52"/>
      <c r="I3115" s="52"/>
    </row>
    <row r="3116" spans="1:9" s="53" customFormat="1">
      <c r="A3116" s="49"/>
      <c r="B3116" s="50"/>
      <c r="C3116" s="51"/>
      <c r="D3116" s="49"/>
      <c r="E3116" s="52"/>
      <c r="F3116" s="52"/>
      <c r="G3116" s="52"/>
      <c r="H3116" s="52"/>
      <c r="I3116" s="52"/>
    </row>
    <row r="3117" spans="1:9" s="53" customFormat="1">
      <c r="A3117" s="49"/>
      <c r="B3117" s="50"/>
      <c r="C3117" s="51"/>
      <c r="D3117" s="49"/>
      <c r="E3117" s="52"/>
      <c r="F3117" s="52"/>
      <c r="G3117" s="52"/>
      <c r="H3117" s="52"/>
      <c r="I3117" s="52"/>
    </row>
    <row r="3118" spans="1:9" s="53" customFormat="1">
      <c r="A3118" s="49"/>
      <c r="B3118" s="50"/>
      <c r="C3118" s="51"/>
      <c r="D3118" s="49"/>
      <c r="E3118" s="52"/>
      <c r="F3118" s="52"/>
      <c r="G3118" s="52"/>
      <c r="H3118" s="52"/>
      <c r="I3118" s="52"/>
    </row>
    <row r="3119" spans="1:9" s="53" customFormat="1">
      <c r="A3119" s="49"/>
      <c r="B3119" s="50"/>
      <c r="C3119" s="51"/>
      <c r="D3119" s="49"/>
      <c r="E3119" s="52"/>
      <c r="F3119" s="52"/>
      <c r="G3119" s="52"/>
      <c r="H3119" s="52"/>
      <c r="I3119" s="52"/>
    </row>
    <row r="3120" spans="1:9" s="53" customFormat="1">
      <c r="A3120" s="49"/>
      <c r="B3120" s="50"/>
      <c r="C3120" s="51"/>
      <c r="D3120" s="49"/>
      <c r="E3120" s="52"/>
      <c r="F3120" s="52"/>
      <c r="G3120" s="52"/>
      <c r="H3120" s="52"/>
      <c r="I3120" s="52"/>
    </row>
    <row r="3121" spans="1:9" s="53" customFormat="1">
      <c r="A3121" s="49"/>
      <c r="B3121" s="50"/>
      <c r="C3121" s="51"/>
      <c r="D3121" s="49"/>
      <c r="E3121" s="52"/>
      <c r="F3121" s="52"/>
      <c r="G3121" s="52"/>
      <c r="H3121" s="52"/>
      <c r="I3121" s="52"/>
    </row>
    <row r="3122" spans="1:9" s="53" customFormat="1">
      <c r="A3122" s="49"/>
      <c r="B3122" s="50"/>
      <c r="C3122" s="51"/>
      <c r="D3122" s="49"/>
      <c r="E3122" s="52"/>
      <c r="F3122" s="52"/>
      <c r="G3122" s="52"/>
      <c r="H3122" s="52"/>
      <c r="I3122" s="52"/>
    </row>
    <row r="3123" spans="1:9" s="53" customFormat="1">
      <c r="A3123" s="49"/>
      <c r="B3123" s="50"/>
      <c r="C3123" s="51"/>
      <c r="D3123" s="49"/>
      <c r="E3123" s="52"/>
      <c r="F3123" s="52"/>
      <c r="G3123" s="52"/>
      <c r="H3123" s="52"/>
      <c r="I3123" s="52"/>
    </row>
    <row r="3124" spans="1:9" s="53" customFormat="1">
      <c r="A3124" s="49"/>
      <c r="B3124" s="50"/>
      <c r="C3124" s="51"/>
      <c r="D3124" s="49"/>
      <c r="E3124" s="52"/>
      <c r="F3124" s="52"/>
      <c r="G3124" s="52"/>
      <c r="H3124" s="52"/>
      <c r="I3124" s="52"/>
    </row>
    <row r="3125" spans="1:9" s="53" customFormat="1">
      <c r="A3125" s="49"/>
      <c r="B3125" s="50"/>
      <c r="C3125" s="51"/>
      <c r="D3125" s="49"/>
      <c r="E3125" s="52"/>
      <c r="F3125" s="52"/>
      <c r="G3125" s="52"/>
      <c r="H3125" s="52"/>
      <c r="I3125" s="52"/>
    </row>
    <row r="3126" spans="1:9" s="53" customFormat="1">
      <c r="A3126" s="49"/>
      <c r="B3126" s="50"/>
      <c r="C3126" s="51"/>
      <c r="D3126" s="49"/>
      <c r="E3126" s="52"/>
      <c r="F3126" s="52"/>
      <c r="G3126" s="52"/>
      <c r="H3126" s="52"/>
      <c r="I3126" s="52"/>
    </row>
    <row r="3127" spans="1:9" s="53" customFormat="1">
      <c r="A3127" s="49"/>
      <c r="B3127" s="50"/>
      <c r="C3127" s="51"/>
      <c r="D3127" s="49"/>
      <c r="E3127" s="52"/>
      <c r="F3127" s="52"/>
      <c r="G3127" s="52"/>
      <c r="H3127" s="52"/>
      <c r="I3127" s="52"/>
    </row>
    <row r="3128" spans="1:9" s="53" customFormat="1">
      <c r="A3128" s="49"/>
      <c r="B3128" s="50"/>
      <c r="C3128" s="51"/>
      <c r="D3128" s="49"/>
      <c r="E3128" s="52"/>
      <c r="F3128" s="52"/>
      <c r="G3128" s="52"/>
      <c r="H3128" s="52"/>
      <c r="I3128" s="52"/>
    </row>
    <row r="3129" spans="1:9" s="53" customFormat="1">
      <c r="A3129" s="49"/>
      <c r="B3129" s="50"/>
      <c r="C3129" s="51"/>
      <c r="D3129" s="49"/>
      <c r="E3129" s="52"/>
      <c r="F3129" s="52"/>
      <c r="G3129" s="52"/>
      <c r="H3129" s="52"/>
      <c r="I3129" s="52"/>
    </row>
    <row r="3130" spans="1:9" s="53" customFormat="1">
      <c r="A3130" s="49"/>
      <c r="B3130" s="50"/>
      <c r="C3130" s="51"/>
      <c r="D3130" s="49"/>
      <c r="E3130" s="52"/>
      <c r="F3130" s="52"/>
      <c r="G3130" s="52"/>
      <c r="H3130" s="52"/>
      <c r="I3130" s="52"/>
    </row>
    <row r="3131" spans="1:9" s="53" customFormat="1">
      <c r="A3131" s="49"/>
      <c r="B3131" s="50"/>
      <c r="C3131" s="51"/>
      <c r="D3131" s="49"/>
      <c r="E3131" s="52"/>
      <c r="F3131" s="52"/>
      <c r="G3131" s="52"/>
      <c r="H3131" s="52"/>
      <c r="I3131" s="52"/>
    </row>
    <row r="3132" spans="1:9" s="53" customFormat="1">
      <c r="A3132" s="49"/>
      <c r="B3132" s="50"/>
      <c r="C3132" s="51"/>
      <c r="D3132" s="49"/>
      <c r="E3132" s="52"/>
      <c r="F3132" s="52"/>
      <c r="G3132" s="52"/>
      <c r="H3132" s="52"/>
      <c r="I3132" s="52"/>
    </row>
    <row r="3133" spans="1:9" s="53" customFormat="1">
      <c r="A3133" s="49"/>
      <c r="B3133" s="50"/>
      <c r="C3133" s="51"/>
      <c r="D3133" s="49"/>
      <c r="E3133" s="52"/>
      <c r="F3133" s="52"/>
      <c r="G3133" s="52"/>
      <c r="H3133" s="52"/>
      <c r="I3133" s="52"/>
    </row>
    <row r="3134" spans="1:9" s="53" customFormat="1">
      <c r="A3134" s="49"/>
      <c r="B3134" s="50"/>
      <c r="C3134" s="51"/>
      <c r="D3134" s="49"/>
      <c r="E3134" s="52"/>
      <c r="F3134" s="52"/>
      <c r="G3134" s="52"/>
      <c r="H3134" s="52"/>
      <c r="I3134" s="52"/>
    </row>
    <row r="3135" spans="1:9" s="53" customFormat="1">
      <c r="A3135" s="49"/>
      <c r="B3135" s="50"/>
      <c r="C3135" s="51"/>
      <c r="D3135" s="49"/>
      <c r="E3135" s="52"/>
      <c r="F3135" s="52"/>
      <c r="G3135" s="52"/>
      <c r="H3135" s="52"/>
      <c r="I3135" s="52"/>
    </row>
    <row r="3136" spans="1:9" s="53" customFormat="1">
      <c r="A3136" s="49"/>
      <c r="B3136" s="50"/>
      <c r="C3136" s="51"/>
      <c r="D3136" s="49"/>
      <c r="E3136" s="52"/>
      <c r="F3136" s="52"/>
      <c r="G3136" s="52"/>
      <c r="H3136" s="52"/>
      <c r="I3136" s="52"/>
    </row>
    <row r="3137" spans="1:9" s="53" customFormat="1">
      <c r="A3137" s="49"/>
      <c r="B3137" s="50"/>
      <c r="C3137" s="51"/>
      <c r="D3137" s="49"/>
      <c r="E3137" s="52"/>
      <c r="F3137" s="52"/>
      <c r="G3137" s="52"/>
      <c r="H3137" s="52"/>
      <c r="I3137" s="52"/>
    </row>
    <row r="3138" spans="1:9" s="53" customFormat="1">
      <c r="A3138" s="49"/>
      <c r="B3138" s="50"/>
      <c r="C3138" s="51"/>
      <c r="D3138" s="49"/>
      <c r="E3138" s="52"/>
      <c r="F3138" s="52"/>
      <c r="G3138" s="52"/>
      <c r="H3138" s="52"/>
      <c r="I3138" s="52"/>
    </row>
    <row r="3139" spans="1:9" s="53" customFormat="1">
      <c r="A3139" s="49"/>
      <c r="B3139" s="50"/>
      <c r="C3139" s="51"/>
      <c r="D3139" s="49"/>
      <c r="E3139" s="52"/>
      <c r="F3139" s="52"/>
      <c r="G3139" s="52"/>
      <c r="H3139" s="52"/>
      <c r="I3139" s="52"/>
    </row>
    <row r="3140" spans="1:9" s="53" customFormat="1">
      <c r="A3140" s="49"/>
      <c r="B3140" s="50"/>
      <c r="C3140" s="51"/>
      <c r="D3140" s="49"/>
      <c r="E3140" s="52"/>
      <c r="F3140" s="52"/>
      <c r="G3140" s="52"/>
      <c r="H3140" s="52"/>
      <c r="I3140" s="52"/>
    </row>
    <row r="3141" spans="1:9" s="53" customFormat="1">
      <c r="A3141" s="49"/>
      <c r="B3141" s="50"/>
      <c r="C3141" s="51"/>
      <c r="D3141" s="49"/>
      <c r="E3141" s="52"/>
      <c r="F3141" s="52"/>
      <c r="G3141" s="52"/>
      <c r="H3141" s="52"/>
      <c r="I3141" s="52"/>
    </row>
    <row r="3142" spans="1:9" s="53" customFormat="1">
      <c r="A3142" s="49"/>
      <c r="B3142" s="50"/>
      <c r="C3142" s="51"/>
      <c r="D3142" s="49"/>
      <c r="E3142" s="52"/>
      <c r="F3142" s="52"/>
      <c r="G3142" s="52"/>
      <c r="H3142" s="52"/>
      <c r="I3142" s="52"/>
    </row>
    <row r="3143" spans="1:9" s="53" customFormat="1">
      <c r="A3143" s="49"/>
      <c r="B3143" s="50"/>
      <c r="C3143" s="51"/>
      <c r="D3143" s="49"/>
      <c r="E3143" s="52"/>
      <c r="F3143" s="52"/>
      <c r="G3143" s="52"/>
      <c r="H3143" s="52"/>
      <c r="I3143" s="52"/>
    </row>
    <row r="3144" spans="1:9" s="53" customFormat="1">
      <c r="A3144" s="49"/>
      <c r="B3144" s="50"/>
      <c r="C3144" s="51"/>
      <c r="D3144" s="49"/>
      <c r="E3144" s="52"/>
      <c r="F3144" s="52"/>
      <c r="G3144" s="52"/>
      <c r="H3144" s="52"/>
      <c r="I3144" s="52"/>
    </row>
    <row r="3145" spans="1:9" s="53" customFormat="1">
      <c r="A3145" s="49"/>
      <c r="B3145" s="50"/>
      <c r="C3145" s="51"/>
      <c r="D3145" s="49"/>
      <c r="E3145" s="52"/>
      <c r="F3145" s="52"/>
      <c r="G3145" s="52"/>
      <c r="H3145" s="52"/>
      <c r="I3145" s="52"/>
    </row>
    <row r="3146" spans="1:9" s="53" customFormat="1">
      <c r="A3146" s="49"/>
      <c r="B3146" s="50"/>
      <c r="C3146" s="51"/>
      <c r="D3146" s="49"/>
      <c r="E3146" s="52"/>
      <c r="F3146" s="52"/>
      <c r="G3146" s="52"/>
      <c r="H3146" s="52"/>
      <c r="I3146" s="52"/>
    </row>
    <row r="3147" spans="1:9" s="53" customFormat="1">
      <c r="A3147" s="49"/>
      <c r="B3147" s="50"/>
      <c r="C3147" s="51"/>
      <c r="D3147" s="49"/>
      <c r="E3147" s="52"/>
      <c r="F3147" s="52"/>
      <c r="G3147" s="52"/>
      <c r="H3147" s="52"/>
      <c r="I3147" s="52"/>
    </row>
    <row r="3148" spans="1:9" s="53" customFormat="1">
      <c r="A3148" s="49"/>
      <c r="B3148" s="50"/>
      <c r="C3148" s="51"/>
      <c r="D3148" s="49"/>
      <c r="E3148" s="52"/>
      <c r="F3148" s="52"/>
      <c r="G3148" s="52"/>
      <c r="H3148" s="52"/>
      <c r="I3148" s="52"/>
    </row>
    <row r="3149" spans="1:9" s="53" customFormat="1">
      <c r="A3149" s="49"/>
      <c r="B3149" s="50"/>
      <c r="C3149" s="51"/>
      <c r="D3149" s="49"/>
      <c r="E3149" s="52"/>
      <c r="F3149" s="52"/>
      <c r="G3149" s="52"/>
      <c r="H3149" s="52"/>
      <c r="I3149" s="52"/>
    </row>
    <row r="3150" spans="1:9" s="53" customFormat="1">
      <c r="A3150" s="49"/>
      <c r="B3150" s="50"/>
      <c r="C3150" s="51"/>
      <c r="D3150" s="49"/>
      <c r="E3150" s="52"/>
      <c r="F3150" s="52"/>
      <c r="G3150" s="52"/>
      <c r="H3150" s="52"/>
      <c r="I3150" s="52"/>
    </row>
    <row r="3151" spans="1:9" s="53" customFormat="1">
      <c r="A3151" s="49"/>
      <c r="B3151" s="50"/>
      <c r="C3151" s="51"/>
      <c r="D3151" s="49"/>
      <c r="E3151" s="52"/>
      <c r="F3151" s="52"/>
      <c r="G3151" s="52"/>
      <c r="H3151" s="52"/>
      <c r="I3151" s="52"/>
    </row>
    <row r="3152" spans="1:9" s="53" customFormat="1">
      <c r="A3152" s="49"/>
      <c r="B3152" s="50"/>
      <c r="C3152" s="51"/>
      <c r="D3152" s="49"/>
      <c r="E3152" s="52"/>
      <c r="F3152" s="52"/>
      <c r="G3152" s="52"/>
      <c r="H3152" s="52"/>
      <c r="I3152" s="52"/>
    </row>
    <row r="3153" spans="1:9" s="53" customFormat="1">
      <c r="A3153" s="49"/>
      <c r="B3153" s="50"/>
      <c r="C3153" s="51"/>
      <c r="D3153" s="49"/>
      <c r="E3153" s="52"/>
      <c r="F3153" s="52"/>
      <c r="G3153" s="52"/>
      <c r="H3153" s="52"/>
      <c r="I3153" s="52"/>
    </row>
    <row r="3154" spans="1:9" s="53" customFormat="1">
      <c r="A3154" s="49"/>
      <c r="B3154" s="50"/>
      <c r="C3154" s="51"/>
      <c r="D3154" s="49"/>
      <c r="E3154" s="52"/>
      <c r="F3154" s="52"/>
      <c r="G3154" s="52"/>
      <c r="H3154" s="52"/>
      <c r="I3154" s="52"/>
    </row>
    <row r="3155" spans="1:9" s="53" customFormat="1">
      <c r="A3155" s="49"/>
      <c r="B3155" s="50"/>
      <c r="C3155" s="51"/>
      <c r="D3155" s="49"/>
      <c r="E3155" s="52"/>
      <c r="F3155" s="52"/>
      <c r="G3155" s="52"/>
      <c r="H3155" s="52"/>
      <c r="I3155" s="52"/>
    </row>
    <row r="3156" spans="1:9" s="53" customFormat="1">
      <c r="A3156" s="49"/>
      <c r="B3156" s="50"/>
      <c r="C3156" s="51"/>
      <c r="D3156" s="49"/>
      <c r="E3156" s="52"/>
      <c r="F3156" s="52"/>
      <c r="G3156" s="52"/>
      <c r="H3156" s="52"/>
      <c r="I3156" s="52"/>
    </row>
    <row r="3157" spans="1:9" s="53" customFormat="1">
      <c r="A3157" s="49"/>
      <c r="B3157" s="50"/>
      <c r="C3157" s="51"/>
      <c r="D3157" s="49"/>
      <c r="E3157" s="52"/>
      <c r="F3157" s="52"/>
      <c r="G3157" s="52"/>
      <c r="H3157" s="52"/>
      <c r="I3157" s="52"/>
    </row>
    <row r="3158" spans="1:9" s="53" customFormat="1">
      <c r="A3158" s="49"/>
      <c r="B3158" s="50"/>
      <c r="C3158" s="51"/>
      <c r="D3158" s="49"/>
      <c r="E3158" s="52"/>
      <c r="F3158" s="52"/>
      <c r="G3158" s="52"/>
      <c r="H3158" s="52"/>
      <c r="I3158" s="52"/>
    </row>
    <row r="3159" spans="1:9" s="53" customFormat="1">
      <c r="A3159" s="49"/>
      <c r="B3159" s="50"/>
      <c r="C3159" s="51"/>
      <c r="D3159" s="49"/>
      <c r="E3159" s="52"/>
      <c r="F3159" s="52"/>
      <c r="G3159" s="52"/>
      <c r="H3159" s="52"/>
      <c r="I3159" s="52"/>
    </row>
    <row r="3160" spans="1:9" s="53" customFormat="1">
      <c r="A3160" s="49"/>
      <c r="B3160" s="50"/>
      <c r="C3160" s="51"/>
      <c r="D3160" s="49"/>
      <c r="E3160" s="52"/>
      <c r="F3160" s="52"/>
      <c r="G3160" s="52"/>
      <c r="H3160" s="52"/>
      <c r="I3160" s="52"/>
    </row>
    <row r="3161" spans="1:9" s="53" customFormat="1">
      <c r="A3161" s="49"/>
      <c r="B3161" s="50"/>
      <c r="C3161" s="51"/>
      <c r="D3161" s="49"/>
      <c r="E3161" s="52"/>
      <c r="F3161" s="52"/>
      <c r="G3161" s="52"/>
      <c r="H3161" s="52"/>
      <c r="I3161" s="52"/>
    </row>
    <row r="3162" spans="1:9" s="53" customFormat="1">
      <c r="A3162" s="49"/>
      <c r="B3162" s="50"/>
      <c r="C3162" s="51"/>
      <c r="D3162" s="49"/>
      <c r="E3162" s="52"/>
      <c r="F3162" s="52"/>
      <c r="G3162" s="52"/>
      <c r="H3162" s="52"/>
      <c r="I3162" s="52"/>
    </row>
    <row r="3163" spans="1:9" s="53" customFormat="1">
      <c r="A3163" s="49"/>
      <c r="B3163" s="50"/>
      <c r="C3163" s="51"/>
      <c r="D3163" s="49"/>
      <c r="E3163" s="52"/>
      <c r="F3163" s="52"/>
      <c r="G3163" s="52"/>
      <c r="H3163" s="52"/>
      <c r="I3163" s="52"/>
    </row>
    <row r="3164" spans="1:9" s="53" customFormat="1">
      <c r="A3164" s="49"/>
      <c r="B3164" s="50"/>
      <c r="C3164" s="51"/>
      <c r="D3164" s="49"/>
      <c r="E3164" s="52"/>
      <c r="F3164" s="52"/>
      <c r="G3164" s="52"/>
      <c r="H3164" s="52"/>
      <c r="I3164" s="52"/>
    </row>
    <row r="3165" spans="1:9" s="53" customFormat="1">
      <c r="A3165" s="49"/>
      <c r="B3165" s="50"/>
      <c r="C3165" s="51"/>
      <c r="D3165" s="49"/>
      <c r="E3165" s="52"/>
      <c r="F3165" s="52"/>
      <c r="G3165" s="52"/>
      <c r="H3165" s="52"/>
      <c r="I3165" s="52"/>
    </row>
    <row r="3166" spans="1:9" s="53" customFormat="1">
      <c r="A3166" s="49"/>
      <c r="B3166" s="50"/>
      <c r="C3166" s="51"/>
      <c r="D3166" s="49"/>
      <c r="E3166" s="52"/>
      <c r="F3166" s="52"/>
      <c r="G3166" s="52"/>
      <c r="H3166" s="52"/>
      <c r="I3166" s="52"/>
    </row>
    <row r="3167" spans="1:9" s="53" customFormat="1">
      <c r="A3167" s="49"/>
      <c r="B3167" s="50"/>
      <c r="C3167" s="51"/>
      <c r="D3167" s="49"/>
      <c r="E3167" s="52"/>
      <c r="F3167" s="52"/>
      <c r="G3167" s="52"/>
      <c r="H3167" s="52"/>
      <c r="I3167" s="52"/>
    </row>
    <row r="3168" spans="1:9" s="53" customFormat="1">
      <c r="A3168" s="49"/>
      <c r="B3168" s="50"/>
      <c r="C3168" s="51"/>
      <c r="D3168" s="49"/>
      <c r="E3168" s="52"/>
      <c r="F3168" s="52"/>
      <c r="G3168" s="52"/>
      <c r="H3168" s="52"/>
      <c r="I3168" s="52"/>
    </row>
    <row r="3169" spans="1:9" s="53" customFormat="1">
      <c r="A3169" s="49"/>
      <c r="B3169" s="50"/>
      <c r="C3169" s="51"/>
      <c r="D3169" s="49"/>
      <c r="E3169" s="52"/>
      <c r="F3169" s="52"/>
      <c r="G3169" s="52"/>
      <c r="H3169" s="52"/>
      <c r="I3169" s="52"/>
    </row>
    <row r="3170" spans="1:9" s="53" customFormat="1">
      <c r="A3170" s="49"/>
      <c r="B3170" s="50"/>
      <c r="C3170" s="51"/>
      <c r="D3170" s="49"/>
      <c r="E3170" s="52"/>
      <c r="F3170" s="52"/>
      <c r="G3170" s="52"/>
      <c r="H3170" s="52"/>
      <c r="I3170" s="52"/>
    </row>
    <row r="3171" spans="1:9" s="53" customFormat="1">
      <c r="A3171" s="49"/>
      <c r="B3171" s="50"/>
      <c r="C3171" s="51"/>
      <c r="D3171" s="49"/>
      <c r="E3171" s="52"/>
      <c r="F3171" s="52"/>
      <c r="G3171" s="52"/>
      <c r="H3171" s="52"/>
      <c r="I3171" s="52"/>
    </row>
    <row r="3172" spans="1:9" s="53" customFormat="1">
      <c r="A3172" s="49"/>
      <c r="B3172" s="50"/>
      <c r="C3172" s="51"/>
      <c r="D3172" s="49"/>
      <c r="E3172" s="52"/>
      <c r="F3172" s="52"/>
      <c r="G3172" s="52"/>
      <c r="H3172" s="52"/>
      <c r="I3172" s="52"/>
    </row>
    <row r="3173" spans="1:9" s="53" customFormat="1">
      <c r="A3173" s="49"/>
      <c r="B3173" s="50"/>
      <c r="C3173" s="51"/>
      <c r="D3173" s="49"/>
      <c r="E3173" s="52"/>
      <c r="F3173" s="52"/>
      <c r="G3173" s="52"/>
      <c r="H3173" s="52"/>
      <c r="I3173" s="52"/>
    </row>
    <row r="3174" spans="1:9" s="53" customFormat="1">
      <c r="A3174" s="49"/>
      <c r="B3174" s="50"/>
      <c r="C3174" s="51"/>
      <c r="D3174" s="49"/>
      <c r="E3174" s="52"/>
      <c r="F3174" s="52"/>
      <c r="G3174" s="52"/>
      <c r="H3174" s="52"/>
      <c r="I3174" s="52"/>
    </row>
    <row r="3175" spans="1:9" s="53" customFormat="1">
      <c r="A3175" s="49"/>
      <c r="B3175" s="50"/>
      <c r="C3175" s="51"/>
      <c r="D3175" s="49"/>
      <c r="E3175" s="52"/>
      <c r="F3175" s="52"/>
      <c r="G3175" s="52"/>
      <c r="H3175" s="52"/>
      <c r="I3175" s="52"/>
    </row>
    <row r="3176" spans="1:9" s="53" customFormat="1">
      <c r="A3176" s="49"/>
      <c r="B3176" s="50"/>
      <c r="C3176" s="51"/>
      <c r="D3176" s="49"/>
      <c r="E3176" s="52"/>
      <c r="F3176" s="52"/>
      <c r="G3176" s="52"/>
      <c r="H3176" s="52"/>
      <c r="I3176" s="52"/>
    </row>
    <row r="3177" spans="1:9" s="53" customFormat="1">
      <c r="A3177" s="49"/>
      <c r="B3177" s="50"/>
      <c r="C3177" s="51"/>
      <c r="D3177" s="49"/>
      <c r="E3177" s="52"/>
      <c r="F3177" s="52"/>
      <c r="G3177" s="52"/>
      <c r="H3177" s="52"/>
      <c r="I3177" s="52"/>
    </row>
    <row r="3178" spans="1:9" s="53" customFormat="1">
      <c r="A3178" s="49"/>
      <c r="B3178" s="50"/>
      <c r="C3178" s="51"/>
      <c r="D3178" s="49"/>
      <c r="E3178" s="52"/>
      <c r="F3178" s="52"/>
      <c r="G3178" s="52"/>
      <c r="H3178" s="52"/>
      <c r="I3178" s="52"/>
    </row>
    <row r="3179" spans="1:9" s="53" customFormat="1">
      <c r="A3179" s="49"/>
      <c r="B3179" s="50"/>
      <c r="C3179" s="51"/>
      <c r="D3179" s="49"/>
      <c r="E3179" s="52"/>
      <c r="F3179" s="52"/>
      <c r="G3179" s="52"/>
      <c r="H3179" s="52"/>
      <c r="I3179" s="52"/>
    </row>
    <row r="3180" spans="1:9" s="53" customFormat="1">
      <c r="A3180" s="49"/>
      <c r="B3180" s="50"/>
      <c r="C3180" s="51"/>
      <c r="D3180" s="49"/>
      <c r="E3180" s="52"/>
      <c r="F3180" s="52"/>
      <c r="G3180" s="52"/>
      <c r="H3180" s="52"/>
      <c r="I3180" s="52"/>
    </row>
    <row r="3181" spans="1:9" s="53" customFormat="1">
      <c r="A3181" s="49"/>
      <c r="B3181" s="50"/>
      <c r="C3181" s="51"/>
      <c r="D3181" s="49"/>
      <c r="E3181" s="52"/>
      <c r="F3181" s="52"/>
      <c r="G3181" s="52"/>
      <c r="H3181" s="52"/>
      <c r="I3181" s="52"/>
    </row>
    <row r="3182" spans="1:9" s="53" customFormat="1">
      <c r="A3182" s="49"/>
      <c r="B3182" s="50"/>
      <c r="C3182" s="51"/>
      <c r="D3182" s="49"/>
      <c r="E3182" s="52"/>
      <c r="F3182" s="52"/>
      <c r="G3182" s="52"/>
      <c r="H3182" s="52"/>
      <c r="I3182" s="52"/>
    </row>
    <row r="3183" spans="1:9" s="53" customFormat="1">
      <c r="A3183" s="49"/>
      <c r="B3183" s="50"/>
      <c r="C3183" s="51"/>
      <c r="D3183" s="49"/>
      <c r="E3183" s="52"/>
      <c r="F3183" s="52"/>
      <c r="G3183" s="52"/>
      <c r="H3183" s="52"/>
      <c r="I3183" s="52"/>
    </row>
    <row r="3184" spans="1:9" s="53" customFormat="1">
      <c r="A3184" s="49"/>
      <c r="B3184" s="50"/>
      <c r="C3184" s="51"/>
      <c r="D3184" s="49"/>
      <c r="E3184" s="52"/>
      <c r="F3184" s="52"/>
      <c r="G3184" s="52"/>
      <c r="H3184" s="52"/>
      <c r="I3184" s="52"/>
    </row>
    <row r="3185" spans="1:9" s="53" customFormat="1">
      <c r="A3185" s="49"/>
      <c r="B3185" s="50"/>
      <c r="C3185" s="51"/>
      <c r="D3185" s="49"/>
      <c r="E3185" s="52"/>
      <c r="F3185" s="52"/>
      <c r="G3185" s="52"/>
      <c r="H3185" s="52"/>
      <c r="I3185" s="52"/>
    </row>
    <row r="3186" spans="1:9" s="53" customFormat="1">
      <c r="A3186" s="49"/>
      <c r="B3186" s="50"/>
      <c r="C3186" s="51"/>
      <c r="D3186" s="49"/>
      <c r="E3186" s="52"/>
      <c r="F3186" s="52"/>
      <c r="G3186" s="52"/>
      <c r="H3186" s="52"/>
      <c r="I3186" s="52"/>
    </row>
    <row r="3187" spans="1:9" s="53" customFormat="1">
      <c r="A3187" s="49"/>
      <c r="B3187" s="50"/>
      <c r="C3187" s="51"/>
      <c r="D3187" s="49"/>
      <c r="E3187" s="52"/>
      <c r="F3187" s="52"/>
      <c r="G3187" s="52"/>
      <c r="H3187" s="52"/>
      <c r="I3187" s="52"/>
    </row>
    <row r="3188" spans="1:9" s="53" customFormat="1">
      <c r="A3188" s="49"/>
      <c r="B3188" s="50"/>
      <c r="C3188" s="51"/>
      <c r="D3188" s="49"/>
      <c r="E3188" s="52"/>
      <c r="F3188" s="52"/>
      <c r="G3188" s="52"/>
      <c r="H3188" s="52"/>
      <c r="I3188" s="52"/>
    </row>
    <row r="3189" spans="1:9" s="53" customFormat="1">
      <c r="A3189" s="49"/>
      <c r="B3189" s="50"/>
      <c r="C3189" s="51"/>
      <c r="D3189" s="49"/>
      <c r="E3189" s="52"/>
      <c r="F3189" s="52"/>
      <c r="G3189" s="52"/>
      <c r="H3189" s="52"/>
      <c r="I3189" s="52"/>
    </row>
    <row r="3190" spans="1:9" s="53" customFormat="1">
      <c r="A3190" s="49"/>
      <c r="B3190" s="50"/>
      <c r="C3190" s="51"/>
      <c r="D3190" s="49"/>
      <c r="E3190" s="52"/>
      <c r="F3190" s="52"/>
      <c r="G3190" s="52"/>
      <c r="H3190" s="52"/>
      <c r="I3190" s="52"/>
    </row>
    <row r="3191" spans="1:9" s="53" customFormat="1">
      <c r="A3191" s="49"/>
      <c r="B3191" s="50"/>
      <c r="C3191" s="51"/>
      <c r="D3191" s="49"/>
      <c r="E3191" s="52"/>
      <c r="F3191" s="52"/>
      <c r="G3191" s="52"/>
      <c r="H3191" s="52"/>
      <c r="I3191" s="52"/>
    </row>
    <row r="3192" spans="1:9" s="53" customFormat="1">
      <c r="A3192" s="49"/>
      <c r="B3192" s="50"/>
      <c r="C3192" s="51"/>
      <c r="D3192" s="49"/>
      <c r="E3192" s="52"/>
      <c r="F3192" s="52"/>
      <c r="G3192" s="52"/>
      <c r="H3192" s="52"/>
      <c r="I3192" s="52"/>
    </row>
    <row r="3193" spans="1:9" s="53" customFormat="1">
      <c r="A3193" s="49"/>
      <c r="B3193" s="50"/>
      <c r="C3193" s="51"/>
      <c r="D3193" s="49"/>
      <c r="E3193" s="52"/>
      <c r="F3193" s="52"/>
      <c r="G3193" s="52"/>
      <c r="H3193" s="52"/>
      <c r="I3193" s="52"/>
    </row>
    <row r="3194" spans="1:9" s="53" customFormat="1">
      <c r="A3194" s="49"/>
      <c r="B3194" s="50"/>
      <c r="C3194" s="51"/>
      <c r="D3194" s="49"/>
      <c r="E3194" s="52"/>
      <c r="F3194" s="52"/>
      <c r="G3194" s="52"/>
      <c r="H3194" s="52"/>
      <c r="I3194" s="52"/>
    </row>
    <row r="3195" spans="1:9" s="53" customFormat="1">
      <c r="A3195" s="49"/>
      <c r="B3195" s="50"/>
      <c r="C3195" s="51"/>
      <c r="D3195" s="49"/>
      <c r="E3195" s="52"/>
      <c r="F3195" s="52"/>
      <c r="G3195" s="52"/>
      <c r="H3195" s="52"/>
      <c r="I3195" s="52"/>
    </row>
    <row r="3196" spans="1:9" s="53" customFormat="1">
      <c r="A3196" s="49"/>
      <c r="B3196" s="50"/>
      <c r="C3196" s="51"/>
      <c r="D3196" s="49"/>
      <c r="E3196" s="52"/>
      <c r="F3196" s="52"/>
      <c r="G3196" s="52"/>
      <c r="H3196" s="52"/>
      <c r="I3196" s="52"/>
    </row>
    <row r="3197" spans="1:9" s="53" customFormat="1">
      <c r="A3197" s="49"/>
      <c r="B3197" s="50"/>
      <c r="C3197" s="51"/>
      <c r="D3197" s="49"/>
      <c r="E3197" s="52"/>
      <c r="F3197" s="52"/>
      <c r="G3197" s="52"/>
      <c r="H3197" s="52"/>
      <c r="I3197" s="52"/>
    </row>
    <row r="3198" spans="1:9" s="53" customFormat="1">
      <c r="A3198" s="49"/>
      <c r="B3198" s="50"/>
      <c r="C3198" s="51"/>
      <c r="D3198" s="49"/>
      <c r="E3198" s="52"/>
      <c r="F3198" s="52"/>
      <c r="G3198" s="52"/>
      <c r="H3198" s="52"/>
      <c r="I3198" s="52"/>
    </row>
    <row r="3199" spans="1:9" s="53" customFormat="1">
      <c r="A3199" s="49"/>
      <c r="B3199" s="50"/>
      <c r="C3199" s="51"/>
      <c r="D3199" s="49"/>
      <c r="E3199" s="52"/>
      <c r="F3199" s="52"/>
      <c r="G3199" s="52"/>
      <c r="H3199" s="52"/>
      <c r="I3199" s="52"/>
    </row>
    <row r="3200" spans="1:9" s="53" customFormat="1">
      <c r="A3200" s="49"/>
      <c r="B3200" s="50"/>
      <c r="C3200" s="51"/>
      <c r="D3200" s="49"/>
      <c r="E3200" s="52"/>
      <c r="F3200" s="52"/>
      <c r="G3200" s="52"/>
      <c r="H3200" s="52"/>
      <c r="I3200" s="52"/>
    </row>
    <row r="3201" spans="1:9" s="53" customFormat="1">
      <c r="A3201" s="49"/>
      <c r="B3201" s="50"/>
      <c r="C3201" s="51"/>
      <c r="D3201" s="49"/>
      <c r="E3201" s="52"/>
      <c r="F3201" s="52"/>
      <c r="G3201" s="52"/>
      <c r="H3201" s="52"/>
      <c r="I3201" s="52"/>
    </row>
    <row r="3202" spans="1:9" s="53" customFormat="1">
      <c r="A3202" s="49"/>
      <c r="B3202" s="50"/>
      <c r="C3202" s="51"/>
      <c r="D3202" s="49"/>
      <c r="E3202" s="52"/>
      <c r="F3202" s="52"/>
      <c r="G3202" s="52"/>
      <c r="H3202" s="52"/>
      <c r="I3202" s="52"/>
    </row>
    <row r="3203" spans="1:9" s="53" customFormat="1">
      <c r="A3203" s="49"/>
      <c r="B3203" s="50"/>
      <c r="C3203" s="51"/>
      <c r="D3203" s="49"/>
      <c r="E3203" s="52"/>
      <c r="F3203" s="52"/>
      <c r="G3203" s="52"/>
      <c r="H3203" s="52"/>
      <c r="I3203" s="52"/>
    </row>
    <row r="3204" spans="1:9" s="53" customFormat="1">
      <c r="A3204" s="49"/>
      <c r="B3204" s="50"/>
      <c r="C3204" s="51"/>
      <c r="D3204" s="49"/>
      <c r="E3204" s="52"/>
      <c r="F3204" s="52"/>
      <c r="G3204" s="52"/>
      <c r="H3204" s="52"/>
      <c r="I3204" s="52"/>
    </row>
    <row r="3205" spans="1:9" s="53" customFormat="1">
      <c r="A3205" s="49"/>
      <c r="B3205" s="50"/>
      <c r="C3205" s="51"/>
      <c r="D3205" s="49"/>
      <c r="E3205" s="52"/>
      <c r="F3205" s="52"/>
      <c r="G3205" s="52"/>
      <c r="H3205" s="52"/>
      <c r="I3205" s="52"/>
    </row>
    <row r="3206" spans="1:9" s="53" customFormat="1">
      <c r="A3206" s="49"/>
      <c r="B3206" s="50"/>
      <c r="C3206" s="51"/>
      <c r="D3206" s="49"/>
      <c r="E3206" s="52"/>
      <c r="F3206" s="52"/>
      <c r="G3206" s="52"/>
      <c r="H3206" s="52"/>
      <c r="I3206" s="52"/>
    </row>
    <row r="3207" spans="1:9" s="53" customFormat="1">
      <c r="A3207" s="49"/>
      <c r="B3207" s="50"/>
      <c r="C3207" s="51"/>
      <c r="D3207" s="49"/>
      <c r="E3207" s="52"/>
      <c r="F3207" s="52"/>
      <c r="G3207" s="52"/>
      <c r="H3207" s="52"/>
      <c r="I3207" s="52"/>
    </row>
    <row r="3208" spans="1:9" s="53" customFormat="1">
      <c r="A3208" s="49"/>
      <c r="B3208" s="50"/>
      <c r="C3208" s="51"/>
      <c r="D3208" s="49"/>
      <c r="E3208" s="52"/>
      <c r="F3208" s="52"/>
      <c r="G3208" s="52"/>
      <c r="H3208" s="52"/>
      <c r="I3208" s="52"/>
    </row>
    <row r="3209" spans="1:9" s="53" customFormat="1">
      <c r="A3209" s="49"/>
      <c r="B3209" s="50"/>
      <c r="C3209" s="51"/>
      <c r="D3209" s="49"/>
      <c r="E3209" s="52"/>
      <c r="F3209" s="52"/>
      <c r="G3209" s="52"/>
      <c r="H3209" s="52"/>
      <c r="I3209" s="52"/>
    </row>
    <row r="3210" spans="1:9" s="53" customFormat="1">
      <c r="A3210" s="49"/>
      <c r="B3210" s="50"/>
      <c r="C3210" s="51"/>
      <c r="D3210" s="49"/>
      <c r="E3210" s="52"/>
      <c r="F3210" s="52"/>
      <c r="G3210" s="52"/>
      <c r="H3210" s="52"/>
      <c r="I3210" s="52"/>
    </row>
    <row r="3211" spans="1:9" s="53" customFormat="1">
      <c r="A3211" s="49"/>
      <c r="B3211" s="50"/>
      <c r="C3211" s="51"/>
      <c r="D3211" s="49"/>
      <c r="E3211" s="52"/>
      <c r="F3211" s="52"/>
      <c r="G3211" s="52"/>
      <c r="H3211" s="52"/>
      <c r="I3211" s="52"/>
    </row>
    <row r="3212" spans="1:9" s="53" customFormat="1">
      <c r="A3212" s="49"/>
      <c r="B3212" s="50"/>
      <c r="C3212" s="51"/>
      <c r="D3212" s="49"/>
      <c r="E3212" s="52"/>
      <c r="F3212" s="52"/>
      <c r="G3212" s="52"/>
      <c r="H3212" s="52"/>
      <c r="I3212" s="52"/>
    </row>
    <row r="3213" spans="1:9" s="53" customFormat="1">
      <c r="A3213" s="49"/>
      <c r="B3213" s="50"/>
      <c r="C3213" s="51"/>
      <c r="D3213" s="49"/>
      <c r="E3213" s="52"/>
      <c r="F3213" s="52"/>
      <c r="G3213" s="52"/>
      <c r="H3213" s="52"/>
      <c r="I3213" s="52"/>
    </row>
    <row r="3214" spans="1:9" s="53" customFormat="1">
      <c r="A3214" s="49"/>
      <c r="B3214" s="50"/>
      <c r="C3214" s="51"/>
      <c r="D3214" s="49"/>
      <c r="E3214" s="52"/>
      <c r="F3214" s="52"/>
      <c r="G3214" s="52"/>
      <c r="H3214" s="52"/>
      <c r="I3214" s="52"/>
    </row>
    <row r="3215" spans="1:9" s="53" customFormat="1">
      <c r="A3215" s="49"/>
      <c r="B3215" s="50"/>
      <c r="C3215" s="51"/>
      <c r="D3215" s="49"/>
      <c r="E3215" s="52"/>
      <c r="F3215" s="52"/>
      <c r="G3215" s="52"/>
      <c r="H3215" s="52"/>
      <c r="I3215" s="52"/>
    </row>
    <row r="3216" spans="1:9" s="53" customFormat="1">
      <c r="A3216" s="49"/>
      <c r="B3216" s="50"/>
      <c r="C3216" s="51"/>
      <c r="D3216" s="49"/>
      <c r="E3216" s="52"/>
      <c r="F3216" s="52"/>
      <c r="G3216" s="52"/>
      <c r="H3216" s="52"/>
      <c r="I3216" s="52"/>
    </row>
    <row r="3217" spans="1:9" s="53" customFormat="1">
      <c r="A3217" s="49"/>
      <c r="B3217" s="50"/>
      <c r="C3217" s="51"/>
      <c r="D3217" s="49"/>
      <c r="E3217" s="52"/>
      <c r="F3217" s="52"/>
      <c r="G3217" s="52"/>
      <c r="H3217" s="52"/>
      <c r="I3217" s="52"/>
    </row>
    <row r="3218" spans="1:9" s="53" customFormat="1">
      <c r="A3218" s="49"/>
      <c r="B3218" s="50"/>
      <c r="C3218" s="51"/>
      <c r="D3218" s="49"/>
      <c r="E3218" s="52"/>
      <c r="F3218" s="52"/>
      <c r="G3218" s="52"/>
      <c r="H3218" s="52"/>
      <c r="I3218" s="52"/>
    </row>
    <row r="3219" spans="1:9" s="53" customFormat="1">
      <c r="A3219" s="49"/>
      <c r="B3219" s="50"/>
      <c r="C3219" s="51"/>
      <c r="D3219" s="49"/>
      <c r="E3219" s="52"/>
      <c r="F3219" s="52"/>
      <c r="G3219" s="52"/>
      <c r="H3219" s="52"/>
      <c r="I3219" s="52"/>
    </row>
    <row r="3220" spans="1:9" s="53" customFormat="1">
      <c r="A3220" s="49"/>
      <c r="B3220" s="50"/>
      <c r="C3220" s="51"/>
      <c r="D3220" s="49"/>
      <c r="E3220" s="52"/>
      <c r="F3220" s="52"/>
      <c r="G3220" s="52"/>
      <c r="H3220" s="52"/>
      <c r="I3220" s="52"/>
    </row>
    <row r="3221" spans="1:9" s="53" customFormat="1">
      <c r="A3221" s="49"/>
      <c r="B3221" s="50"/>
      <c r="C3221" s="51"/>
      <c r="D3221" s="49"/>
      <c r="E3221" s="52"/>
      <c r="F3221" s="52"/>
      <c r="G3221" s="52"/>
      <c r="H3221" s="52"/>
      <c r="I3221" s="52"/>
    </row>
    <row r="3222" spans="1:9" s="53" customFormat="1">
      <c r="A3222" s="49"/>
      <c r="B3222" s="50"/>
      <c r="C3222" s="51"/>
      <c r="D3222" s="49"/>
      <c r="E3222" s="52"/>
      <c r="F3222" s="52"/>
      <c r="G3222" s="52"/>
      <c r="H3222" s="52"/>
      <c r="I3222" s="52"/>
    </row>
    <row r="3223" spans="1:9" s="53" customFormat="1">
      <c r="A3223" s="49"/>
      <c r="B3223" s="50"/>
      <c r="C3223" s="51"/>
      <c r="D3223" s="49"/>
      <c r="E3223" s="52"/>
      <c r="F3223" s="52"/>
      <c r="G3223" s="52"/>
      <c r="H3223" s="52"/>
      <c r="I3223" s="52"/>
    </row>
    <row r="3224" spans="1:9" s="53" customFormat="1">
      <c r="A3224" s="49"/>
      <c r="B3224" s="50"/>
      <c r="C3224" s="51"/>
      <c r="D3224" s="49"/>
      <c r="E3224" s="52"/>
      <c r="F3224" s="52"/>
      <c r="G3224" s="52"/>
      <c r="H3224" s="52"/>
      <c r="I3224" s="52"/>
    </row>
    <row r="3225" spans="1:9" s="53" customFormat="1">
      <c r="A3225" s="49"/>
      <c r="B3225" s="50"/>
      <c r="C3225" s="51"/>
      <c r="D3225" s="49"/>
      <c r="E3225" s="52"/>
      <c r="F3225" s="52"/>
      <c r="G3225" s="52"/>
      <c r="H3225" s="52"/>
      <c r="I3225" s="52"/>
    </row>
    <row r="3226" spans="1:9" s="53" customFormat="1">
      <c r="A3226" s="49"/>
      <c r="B3226" s="50"/>
      <c r="C3226" s="51"/>
      <c r="D3226" s="49"/>
      <c r="E3226" s="52"/>
      <c r="F3226" s="52"/>
      <c r="G3226" s="52"/>
      <c r="H3226" s="52"/>
      <c r="I3226" s="52"/>
    </row>
    <row r="3227" spans="1:9" s="53" customFormat="1">
      <c r="A3227" s="49"/>
      <c r="B3227" s="50"/>
      <c r="C3227" s="51"/>
      <c r="D3227" s="49"/>
      <c r="E3227" s="52"/>
      <c r="F3227" s="52"/>
      <c r="G3227" s="52"/>
      <c r="H3227" s="52"/>
      <c r="I3227" s="52"/>
    </row>
    <row r="3228" spans="1:9" s="53" customFormat="1">
      <c r="A3228" s="49"/>
      <c r="B3228" s="50"/>
      <c r="C3228" s="51"/>
      <c r="D3228" s="49"/>
      <c r="E3228" s="52"/>
      <c r="F3228" s="52"/>
      <c r="G3228" s="52"/>
      <c r="H3228" s="52"/>
      <c r="I3228" s="52"/>
    </row>
    <row r="3229" spans="1:9" s="53" customFormat="1">
      <c r="A3229" s="49"/>
      <c r="B3229" s="50"/>
      <c r="C3229" s="51"/>
      <c r="D3229" s="49"/>
      <c r="E3229" s="52"/>
      <c r="F3229" s="52"/>
      <c r="G3229" s="52"/>
      <c r="H3229" s="52"/>
      <c r="I3229" s="52"/>
    </row>
    <row r="3230" spans="1:9" s="53" customFormat="1">
      <c r="A3230" s="49"/>
      <c r="B3230" s="50"/>
      <c r="C3230" s="51"/>
      <c r="D3230" s="49"/>
      <c r="E3230" s="52"/>
      <c r="F3230" s="52"/>
      <c r="G3230" s="52"/>
      <c r="H3230" s="52"/>
      <c r="I3230" s="52"/>
    </row>
    <row r="3231" spans="1:9" s="53" customFormat="1">
      <c r="A3231" s="49"/>
      <c r="B3231" s="50"/>
      <c r="C3231" s="51"/>
      <c r="D3231" s="49"/>
      <c r="E3231" s="52"/>
      <c r="F3231" s="52"/>
      <c r="G3231" s="52"/>
      <c r="H3231" s="52"/>
      <c r="I3231" s="52"/>
    </row>
    <row r="3232" spans="1:9" s="53" customFormat="1">
      <c r="A3232" s="49"/>
      <c r="B3232" s="50"/>
      <c r="C3232" s="51"/>
      <c r="D3232" s="49"/>
      <c r="E3232" s="52"/>
      <c r="F3232" s="52"/>
      <c r="G3232" s="52"/>
      <c r="H3232" s="52"/>
      <c r="I3232" s="52"/>
    </row>
    <row r="3233" spans="1:9" s="53" customFormat="1">
      <c r="A3233" s="49"/>
      <c r="B3233" s="50"/>
      <c r="C3233" s="51"/>
      <c r="D3233" s="49"/>
      <c r="E3233" s="52"/>
      <c r="F3233" s="52"/>
      <c r="G3233" s="52"/>
      <c r="H3233" s="52"/>
      <c r="I3233" s="52"/>
    </row>
    <row r="3234" spans="1:9" s="53" customFormat="1">
      <c r="A3234" s="49"/>
      <c r="B3234" s="50"/>
      <c r="C3234" s="51"/>
      <c r="D3234" s="49"/>
      <c r="E3234" s="52"/>
      <c r="F3234" s="52"/>
      <c r="G3234" s="52"/>
      <c r="H3234" s="52"/>
      <c r="I3234" s="52"/>
    </row>
    <row r="3235" spans="1:9" s="53" customFormat="1">
      <c r="A3235" s="49"/>
      <c r="B3235" s="50"/>
      <c r="C3235" s="51"/>
      <c r="D3235" s="49"/>
      <c r="E3235" s="52"/>
      <c r="F3235" s="52"/>
      <c r="G3235" s="52"/>
      <c r="H3235" s="52"/>
      <c r="I3235" s="52"/>
    </row>
    <row r="3236" spans="1:9" s="53" customFormat="1">
      <c r="A3236" s="49"/>
      <c r="B3236" s="50"/>
      <c r="C3236" s="51"/>
      <c r="D3236" s="49"/>
      <c r="E3236" s="52"/>
      <c r="F3236" s="52"/>
      <c r="G3236" s="52"/>
      <c r="H3236" s="52"/>
      <c r="I3236" s="52"/>
    </row>
    <row r="3237" spans="1:9" s="53" customFormat="1">
      <c r="A3237" s="49"/>
      <c r="B3237" s="50"/>
      <c r="C3237" s="51"/>
      <c r="D3237" s="49"/>
      <c r="E3237" s="52"/>
      <c r="F3237" s="52"/>
      <c r="G3237" s="52"/>
      <c r="H3237" s="52"/>
      <c r="I3237" s="52"/>
    </row>
    <row r="3238" spans="1:9" s="53" customFormat="1">
      <c r="A3238" s="49"/>
      <c r="B3238" s="50"/>
      <c r="C3238" s="51"/>
      <c r="D3238" s="49"/>
      <c r="E3238" s="52"/>
      <c r="F3238" s="52"/>
      <c r="G3238" s="52"/>
      <c r="H3238" s="52"/>
      <c r="I3238" s="52"/>
    </row>
    <row r="3239" spans="1:9" s="53" customFormat="1">
      <c r="A3239" s="49"/>
      <c r="B3239" s="50"/>
      <c r="C3239" s="51"/>
      <c r="D3239" s="49"/>
      <c r="E3239" s="52"/>
      <c r="F3239" s="52"/>
      <c r="G3239" s="52"/>
      <c r="H3239" s="52"/>
      <c r="I3239" s="52"/>
    </row>
    <row r="3240" spans="1:9" s="53" customFormat="1">
      <c r="A3240" s="49"/>
      <c r="B3240" s="50"/>
      <c r="C3240" s="51"/>
      <c r="D3240" s="49"/>
      <c r="E3240" s="52"/>
      <c r="F3240" s="52"/>
      <c r="G3240" s="52"/>
      <c r="H3240" s="52"/>
      <c r="I3240" s="52"/>
    </row>
    <row r="3241" spans="1:9" s="53" customFormat="1">
      <c r="A3241" s="49"/>
      <c r="B3241" s="50"/>
      <c r="C3241" s="51"/>
      <c r="D3241" s="49"/>
      <c r="E3241" s="52"/>
      <c r="F3241" s="52"/>
      <c r="G3241" s="52"/>
      <c r="H3241" s="52"/>
      <c r="I3241" s="52"/>
    </row>
    <row r="3242" spans="1:9" s="53" customFormat="1">
      <c r="A3242" s="49"/>
      <c r="B3242" s="50"/>
      <c r="C3242" s="51"/>
      <c r="D3242" s="49"/>
      <c r="E3242" s="52"/>
      <c r="F3242" s="52"/>
      <c r="G3242" s="52"/>
      <c r="H3242" s="52"/>
      <c r="I3242" s="52"/>
    </row>
    <row r="3243" spans="1:9" s="53" customFormat="1">
      <c r="A3243" s="49"/>
      <c r="B3243" s="50"/>
      <c r="C3243" s="51"/>
      <c r="D3243" s="49"/>
      <c r="E3243" s="52"/>
      <c r="F3243" s="52"/>
      <c r="G3243" s="52"/>
      <c r="H3243" s="52"/>
      <c r="I3243" s="52"/>
    </row>
    <row r="3244" spans="1:9" s="53" customFormat="1">
      <c r="A3244" s="49"/>
      <c r="B3244" s="50"/>
      <c r="C3244" s="51"/>
      <c r="D3244" s="49"/>
      <c r="E3244" s="52"/>
      <c r="F3244" s="52"/>
      <c r="G3244" s="52"/>
      <c r="H3244" s="52"/>
      <c r="I3244" s="52"/>
    </row>
    <row r="3245" spans="1:9" s="53" customFormat="1">
      <c r="A3245" s="54"/>
      <c r="B3245" s="55"/>
      <c r="C3245" s="56"/>
      <c r="D3245" s="54"/>
      <c r="E3245" s="52"/>
      <c r="F3245" s="52"/>
      <c r="G3245" s="52"/>
      <c r="H3245" s="52"/>
      <c r="I3245" s="52"/>
    </row>
    <row r="3246" spans="1:9" s="53" customFormat="1">
      <c r="A3246" s="54"/>
      <c r="B3246" s="55"/>
      <c r="C3246" s="56"/>
      <c r="D3246" s="54"/>
      <c r="E3246" s="52"/>
      <c r="F3246" s="52"/>
      <c r="G3246" s="52"/>
      <c r="H3246" s="52"/>
      <c r="I3246" s="52"/>
    </row>
    <row r="3247" spans="1:9" s="53" customFormat="1">
      <c r="A3247" s="54"/>
      <c r="B3247" s="55"/>
      <c r="C3247" s="56"/>
      <c r="D3247" s="54"/>
      <c r="E3247" s="52"/>
      <c r="F3247" s="52"/>
      <c r="G3247" s="52"/>
      <c r="H3247" s="52"/>
      <c r="I3247" s="52"/>
    </row>
    <row r="3248" spans="1:9" s="53" customFormat="1">
      <c r="A3248" s="54"/>
      <c r="B3248" s="55"/>
      <c r="C3248" s="56"/>
      <c r="D3248" s="54"/>
      <c r="E3248" s="52"/>
      <c r="F3248" s="52"/>
      <c r="G3248" s="52"/>
      <c r="H3248" s="52"/>
      <c r="I3248" s="52"/>
    </row>
    <row r="3249" spans="1:9" s="53" customFormat="1">
      <c r="A3249" s="54"/>
      <c r="B3249" s="55"/>
      <c r="C3249" s="56"/>
      <c r="D3249" s="54"/>
      <c r="E3249" s="52"/>
      <c r="F3249" s="52"/>
      <c r="G3249" s="52"/>
      <c r="H3249" s="52"/>
      <c r="I3249" s="52"/>
    </row>
    <row r="3250" spans="1:9" s="53" customFormat="1">
      <c r="A3250" s="54"/>
      <c r="B3250" s="55"/>
      <c r="C3250" s="56"/>
      <c r="D3250" s="54"/>
      <c r="E3250" s="52"/>
      <c r="F3250" s="52"/>
      <c r="G3250" s="52"/>
      <c r="H3250" s="52"/>
      <c r="I3250" s="52"/>
    </row>
    <row r="3251" spans="1:9" s="53" customFormat="1">
      <c r="A3251" s="54"/>
      <c r="B3251" s="55"/>
      <c r="C3251" s="56"/>
      <c r="D3251" s="54"/>
      <c r="E3251" s="52"/>
      <c r="F3251" s="52"/>
      <c r="G3251" s="52"/>
      <c r="H3251" s="52"/>
      <c r="I3251" s="52"/>
    </row>
    <row r="3252" spans="1:9" s="53" customFormat="1">
      <c r="A3252" s="54"/>
      <c r="B3252" s="55"/>
      <c r="C3252" s="56"/>
      <c r="D3252" s="54"/>
      <c r="E3252" s="52"/>
      <c r="F3252" s="52"/>
      <c r="G3252" s="52"/>
      <c r="H3252" s="52"/>
      <c r="I3252" s="52"/>
    </row>
    <row r="3253" spans="1:9" s="53" customFormat="1">
      <c r="A3253" s="54"/>
      <c r="B3253" s="55"/>
      <c r="C3253" s="56"/>
      <c r="D3253" s="54"/>
      <c r="E3253" s="52"/>
      <c r="F3253" s="52"/>
      <c r="G3253" s="52"/>
      <c r="H3253" s="52"/>
      <c r="I3253" s="52"/>
    </row>
    <row r="3254" spans="1:9" s="53" customFormat="1">
      <c r="A3254" s="54"/>
      <c r="B3254" s="55"/>
      <c r="C3254" s="56"/>
      <c r="D3254" s="54"/>
      <c r="E3254" s="52"/>
      <c r="F3254" s="52"/>
      <c r="G3254" s="52"/>
      <c r="H3254" s="52"/>
      <c r="I3254" s="52"/>
    </row>
    <row r="3255" spans="1:9" s="53" customFormat="1">
      <c r="A3255" s="54"/>
      <c r="B3255" s="55"/>
      <c r="C3255" s="56"/>
      <c r="D3255" s="54"/>
      <c r="E3255" s="52"/>
      <c r="F3255" s="52"/>
      <c r="G3255" s="52"/>
      <c r="H3255" s="52"/>
      <c r="I3255" s="52"/>
    </row>
    <row r="3256" spans="1:9" s="53" customFormat="1">
      <c r="A3256" s="54"/>
      <c r="B3256" s="55"/>
      <c r="C3256" s="56"/>
      <c r="D3256" s="54"/>
      <c r="E3256" s="52"/>
      <c r="F3256" s="52"/>
      <c r="G3256" s="52"/>
      <c r="H3256" s="52"/>
      <c r="I3256" s="52"/>
    </row>
    <row r="3257" spans="1:9" s="53" customFormat="1">
      <c r="A3257" s="54"/>
      <c r="B3257" s="55"/>
      <c r="C3257" s="56"/>
      <c r="D3257" s="54"/>
      <c r="E3257" s="52"/>
      <c r="F3257" s="52"/>
      <c r="G3257" s="52"/>
      <c r="H3257" s="52"/>
      <c r="I3257" s="52"/>
    </row>
    <row r="3258" spans="1:9" s="53" customFormat="1">
      <c r="A3258" s="54"/>
      <c r="B3258" s="55"/>
      <c r="C3258" s="56"/>
      <c r="D3258" s="54"/>
      <c r="E3258" s="52"/>
      <c r="F3258" s="52"/>
      <c r="G3258" s="52"/>
      <c r="H3258" s="52"/>
      <c r="I3258" s="52"/>
    </row>
    <row r="3259" spans="1:9" s="53" customFormat="1">
      <c r="A3259" s="54"/>
      <c r="B3259" s="55"/>
      <c r="C3259" s="56"/>
      <c r="D3259" s="54"/>
      <c r="E3259" s="52"/>
      <c r="F3259" s="52"/>
      <c r="G3259" s="52"/>
      <c r="H3259" s="52"/>
      <c r="I3259" s="52"/>
    </row>
    <row r="3260" spans="1:9" s="53" customFormat="1">
      <c r="A3260" s="54"/>
      <c r="B3260" s="55"/>
      <c r="C3260" s="56"/>
      <c r="D3260" s="54"/>
      <c r="E3260" s="52"/>
      <c r="F3260" s="52"/>
      <c r="G3260" s="52"/>
      <c r="H3260" s="52"/>
      <c r="I3260" s="52"/>
    </row>
    <row r="3261" spans="1:9" s="53" customFormat="1">
      <c r="A3261" s="54"/>
      <c r="B3261" s="55"/>
      <c r="C3261" s="56"/>
      <c r="D3261" s="54"/>
      <c r="E3261" s="52"/>
      <c r="F3261" s="52"/>
      <c r="G3261" s="52"/>
      <c r="H3261" s="52"/>
      <c r="I3261" s="52"/>
    </row>
    <row r="3262" spans="1:9" s="53" customFormat="1">
      <c r="A3262" s="54"/>
      <c r="B3262" s="55"/>
      <c r="C3262" s="56"/>
      <c r="D3262" s="54"/>
      <c r="E3262" s="52"/>
      <c r="F3262" s="52"/>
      <c r="G3262" s="52"/>
      <c r="H3262" s="52"/>
      <c r="I3262" s="52"/>
    </row>
    <row r="3263" spans="1:9" s="53" customFormat="1">
      <c r="A3263" s="54"/>
      <c r="B3263" s="55"/>
      <c r="C3263" s="56"/>
      <c r="D3263" s="54"/>
      <c r="E3263" s="52"/>
      <c r="F3263" s="52"/>
      <c r="G3263" s="52"/>
      <c r="H3263" s="52"/>
      <c r="I3263" s="52"/>
    </row>
    <row r="3264" spans="1:9" s="53" customFormat="1">
      <c r="A3264" s="54"/>
      <c r="B3264" s="55"/>
      <c r="C3264" s="56"/>
      <c r="D3264" s="54"/>
      <c r="E3264" s="52"/>
      <c r="F3264" s="52"/>
      <c r="G3264" s="52"/>
      <c r="H3264" s="52"/>
      <c r="I3264" s="52"/>
    </row>
    <row r="3265" spans="1:9" s="53" customFormat="1">
      <c r="A3265" s="54"/>
      <c r="B3265" s="55"/>
      <c r="C3265" s="56"/>
      <c r="D3265" s="54"/>
      <c r="E3265" s="52"/>
      <c r="F3265" s="52"/>
      <c r="G3265" s="52"/>
      <c r="H3265" s="52"/>
      <c r="I3265" s="52"/>
    </row>
    <row r="3266" spans="1:9" s="53" customFormat="1">
      <c r="A3266" s="54"/>
      <c r="B3266" s="55"/>
      <c r="C3266" s="56"/>
      <c r="D3266" s="54"/>
      <c r="E3266" s="52"/>
      <c r="F3266" s="52"/>
      <c r="G3266" s="52"/>
      <c r="H3266" s="52"/>
      <c r="I3266" s="52"/>
    </row>
    <row r="3267" spans="1:9" s="53" customFormat="1">
      <c r="A3267" s="54"/>
      <c r="B3267" s="55"/>
      <c r="C3267" s="56"/>
      <c r="D3267" s="54"/>
      <c r="E3267" s="52"/>
      <c r="F3267" s="52"/>
      <c r="G3267" s="52"/>
      <c r="H3267" s="52"/>
      <c r="I3267" s="52"/>
    </row>
    <row r="3268" spans="1:9" s="53" customFormat="1">
      <c r="A3268" s="54"/>
      <c r="B3268" s="55"/>
      <c r="C3268" s="56"/>
      <c r="D3268" s="54"/>
      <c r="E3268" s="52"/>
      <c r="F3268" s="52"/>
      <c r="G3268" s="52"/>
      <c r="H3268" s="52"/>
      <c r="I3268" s="52"/>
    </row>
    <row r="3269" spans="1:9" s="53" customFormat="1">
      <c r="A3269" s="54"/>
      <c r="B3269" s="55"/>
      <c r="C3269" s="56"/>
      <c r="D3269" s="54"/>
      <c r="E3269" s="52"/>
      <c r="F3269" s="52"/>
      <c r="G3269" s="52"/>
      <c r="H3269" s="52"/>
      <c r="I3269" s="52"/>
    </row>
    <row r="3270" spans="1:9" s="53" customFormat="1">
      <c r="A3270" s="54"/>
      <c r="B3270" s="55"/>
      <c r="C3270" s="56"/>
      <c r="D3270" s="54"/>
      <c r="E3270" s="52"/>
      <c r="F3270" s="52"/>
      <c r="G3270" s="52"/>
      <c r="H3270" s="52"/>
      <c r="I3270" s="52"/>
    </row>
    <row r="3271" spans="1:9" s="53" customFormat="1">
      <c r="A3271" s="54"/>
      <c r="B3271" s="55"/>
      <c r="C3271" s="56"/>
      <c r="D3271" s="54"/>
      <c r="E3271" s="52"/>
      <c r="F3271" s="52"/>
      <c r="G3271" s="52"/>
      <c r="H3271" s="52"/>
      <c r="I3271" s="52"/>
    </row>
    <row r="3272" spans="1:9" s="53" customFormat="1">
      <c r="A3272" s="54"/>
      <c r="B3272" s="55"/>
      <c r="C3272" s="56"/>
      <c r="D3272" s="54"/>
      <c r="E3272" s="52"/>
      <c r="F3272" s="52"/>
      <c r="G3272" s="52"/>
      <c r="H3272" s="52"/>
      <c r="I3272" s="52"/>
    </row>
    <row r="3273" spans="1:9" s="53" customFormat="1">
      <c r="A3273" s="54"/>
      <c r="B3273" s="55"/>
      <c r="C3273" s="56"/>
      <c r="D3273" s="54"/>
      <c r="E3273" s="52"/>
      <c r="F3273" s="52"/>
      <c r="G3273" s="52"/>
      <c r="H3273" s="52"/>
      <c r="I3273" s="52"/>
    </row>
    <row r="3274" spans="1:9" s="53" customFormat="1">
      <c r="A3274" s="54"/>
      <c r="B3274" s="55"/>
      <c r="C3274" s="56"/>
      <c r="D3274" s="54"/>
      <c r="E3274" s="52"/>
      <c r="F3274" s="52"/>
      <c r="G3274" s="52"/>
      <c r="H3274" s="52"/>
      <c r="I3274" s="52"/>
    </row>
    <row r="3275" spans="1:9" s="53" customFormat="1">
      <c r="A3275" s="54"/>
      <c r="B3275" s="55"/>
      <c r="C3275" s="56"/>
      <c r="D3275" s="54"/>
      <c r="E3275" s="52"/>
      <c r="F3275" s="52"/>
      <c r="G3275" s="52"/>
      <c r="H3275" s="52"/>
      <c r="I3275" s="52"/>
    </row>
    <row r="3276" spans="1:9" s="53" customFormat="1">
      <c r="A3276" s="54"/>
      <c r="B3276" s="55"/>
      <c r="C3276" s="56"/>
      <c r="D3276" s="54"/>
      <c r="E3276" s="52"/>
      <c r="F3276" s="52"/>
      <c r="G3276" s="52"/>
      <c r="H3276" s="52"/>
      <c r="I3276" s="52"/>
    </row>
    <row r="3277" spans="1:9" s="53" customFormat="1">
      <c r="A3277" s="54"/>
      <c r="B3277" s="55"/>
      <c r="C3277" s="56"/>
      <c r="D3277" s="54"/>
      <c r="E3277" s="52"/>
      <c r="F3277" s="52"/>
      <c r="G3277" s="52"/>
      <c r="H3277" s="52"/>
      <c r="I3277" s="52"/>
    </row>
    <row r="3278" spans="1:9" s="53" customFormat="1">
      <c r="A3278" s="54"/>
      <c r="B3278" s="55"/>
      <c r="C3278" s="56"/>
      <c r="D3278" s="54"/>
      <c r="E3278" s="52"/>
      <c r="F3278" s="52"/>
      <c r="G3278" s="52"/>
      <c r="H3278" s="52"/>
      <c r="I3278" s="52"/>
    </row>
    <row r="3279" spans="1:9" s="53" customFormat="1">
      <c r="A3279" s="54"/>
      <c r="B3279" s="55"/>
      <c r="C3279" s="56"/>
      <c r="D3279" s="54"/>
      <c r="E3279" s="52"/>
      <c r="F3279" s="52"/>
      <c r="G3279" s="52"/>
      <c r="H3279" s="52"/>
      <c r="I3279" s="52"/>
    </row>
    <row r="3280" spans="1:9" s="53" customFormat="1">
      <c r="A3280" s="54"/>
      <c r="B3280" s="55"/>
      <c r="C3280" s="56"/>
      <c r="D3280" s="54"/>
      <c r="E3280" s="52"/>
      <c r="F3280" s="52"/>
      <c r="G3280" s="52"/>
      <c r="H3280" s="52"/>
      <c r="I3280" s="52"/>
    </row>
    <row r="3281" spans="1:9" s="53" customFormat="1">
      <c r="A3281" s="54"/>
      <c r="B3281" s="55"/>
      <c r="C3281" s="56"/>
      <c r="D3281" s="54"/>
      <c r="E3281" s="52"/>
      <c r="F3281" s="52"/>
      <c r="G3281" s="52"/>
      <c r="H3281" s="52"/>
      <c r="I3281" s="52"/>
    </row>
    <row r="3282" spans="1:9" s="53" customFormat="1">
      <c r="A3282" s="54"/>
      <c r="B3282" s="55"/>
      <c r="C3282" s="56"/>
      <c r="D3282" s="54"/>
      <c r="E3282" s="52"/>
      <c r="F3282" s="52"/>
      <c r="G3282" s="52"/>
      <c r="H3282" s="52"/>
      <c r="I3282" s="52"/>
    </row>
    <row r="3283" spans="1:9" s="53" customFormat="1">
      <c r="A3283" s="54"/>
      <c r="B3283" s="55"/>
      <c r="C3283" s="56"/>
      <c r="D3283" s="54"/>
      <c r="E3283" s="52"/>
      <c r="F3283" s="52"/>
      <c r="G3283" s="52"/>
      <c r="H3283" s="52"/>
      <c r="I3283" s="52"/>
    </row>
    <row r="3284" spans="1:9" s="53" customFormat="1">
      <c r="A3284" s="54"/>
      <c r="B3284" s="55"/>
      <c r="C3284" s="56"/>
      <c r="D3284" s="54"/>
      <c r="E3284" s="52"/>
      <c r="F3284" s="52"/>
      <c r="G3284" s="52"/>
      <c r="H3284" s="52"/>
      <c r="I3284" s="52"/>
    </row>
    <row r="3285" spans="1:9" s="53" customFormat="1">
      <c r="A3285" s="54"/>
      <c r="B3285" s="55"/>
      <c r="C3285" s="56"/>
      <c r="D3285" s="54"/>
      <c r="E3285" s="52"/>
      <c r="F3285" s="52"/>
      <c r="G3285" s="52"/>
      <c r="H3285" s="52"/>
      <c r="I3285" s="52"/>
    </row>
    <row r="3286" spans="1:9" s="53" customFormat="1">
      <c r="A3286" s="54"/>
      <c r="B3286" s="55"/>
      <c r="C3286" s="56"/>
      <c r="D3286" s="54"/>
      <c r="E3286" s="52"/>
      <c r="F3286" s="52"/>
      <c r="G3286" s="52"/>
      <c r="H3286" s="52"/>
      <c r="I3286" s="52"/>
    </row>
    <row r="3287" spans="1:9" s="53" customFormat="1">
      <c r="A3287" s="54"/>
      <c r="B3287" s="55"/>
      <c r="C3287" s="56"/>
      <c r="D3287" s="54"/>
      <c r="E3287" s="52"/>
      <c r="F3287" s="52"/>
      <c r="G3287" s="52"/>
      <c r="H3287" s="52"/>
      <c r="I3287" s="52"/>
    </row>
    <row r="3288" spans="1:9" s="53" customFormat="1">
      <c r="A3288" s="54"/>
      <c r="B3288" s="55"/>
      <c r="C3288" s="56"/>
      <c r="D3288" s="54"/>
      <c r="E3288" s="52"/>
      <c r="F3288" s="52"/>
      <c r="G3288" s="52"/>
      <c r="H3288" s="52"/>
      <c r="I3288" s="52"/>
    </row>
    <row r="3289" spans="1:9" s="53" customFormat="1">
      <c r="A3289" s="54"/>
      <c r="B3289" s="55"/>
      <c r="C3289" s="56"/>
      <c r="D3289" s="54"/>
      <c r="E3289" s="52"/>
      <c r="F3289" s="52"/>
      <c r="G3289" s="52"/>
      <c r="H3289" s="52"/>
      <c r="I3289" s="52"/>
    </row>
    <row r="3290" spans="1:9" s="53" customFormat="1">
      <c r="A3290" s="54"/>
      <c r="B3290" s="55"/>
      <c r="C3290" s="56"/>
      <c r="D3290" s="54"/>
      <c r="E3290" s="52"/>
      <c r="F3290" s="52"/>
      <c r="G3290" s="52"/>
      <c r="H3290" s="52"/>
      <c r="I3290" s="52"/>
    </row>
  </sheetData>
  <mergeCells count="54">
    <mergeCell ref="G1:G2"/>
    <mergeCell ref="H1:H2"/>
    <mergeCell ref="I1:I2"/>
    <mergeCell ref="A6:A7"/>
    <mergeCell ref="C6:C7"/>
    <mergeCell ref="D6:D7"/>
    <mergeCell ref="A1:A2"/>
    <mergeCell ref="B1:B2"/>
    <mergeCell ref="C1:C2"/>
    <mergeCell ref="D1:D2"/>
    <mergeCell ref="E1:E2"/>
    <mergeCell ref="F1:F2"/>
    <mergeCell ref="A8:A9"/>
    <mergeCell ref="C8:C9"/>
    <mergeCell ref="D8:D9"/>
    <mergeCell ref="A10:A11"/>
    <mergeCell ref="C10:C11"/>
    <mergeCell ref="D10:D11"/>
    <mergeCell ref="A12:A13"/>
    <mergeCell ref="C12:C13"/>
    <mergeCell ref="D12:D13"/>
    <mergeCell ref="A14:A15"/>
    <mergeCell ref="C14:C15"/>
    <mergeCell ref="D14:D15"/>
    <mergeCell ref="A16:A17"/>
    <mergeCell ref="C16:C17"/>
    <mergeCell ref="D16:D17"/>
    <mergeCell ref="A18:A19"/>
    <mergeCell ref="C18:C19"/>
    <mergeCell ref="D18:D19"/>
    <mergeCell ref="A24:A25"/>
    <mergeCell ref="C24:C25"/>
    <mergeCell ref="D24:D25"/>
    <mergeCell ref="A26:A27"/>
    <mergeCell ref="C26:C27"/>
    <mergeCell ref="D26:D27"/>
    <mergeCell ref="A28:A29"/>
    <mergeCell ref="C28:C29"/>
    <mergeCell ref="D28:D29"/>
    <mergeCell ref="A30:A31"/>
    <mergeCell ref="C30:C31"/>
    <mergeCell ref="D30:D31"/>
    <mergeCell ref="A36:A37"/>
    <mergeCell ref="C36:C37"/>
    <mergeCell ref="D36:D37"/>
    <mergeCell ref="A38:A39"/>
    <mergeCell ref="C38:C39"/>
    <mergeCell ref="D38:D39"/>
    <mergeCell ref="A40:A41"/>
    <mergeCell ref="C40:C41"/>
    <mergeCell ref="D40:D41"/>
    <mergeCell ref="A42:A43"/>
    <mergeCell ref="C42:C43"/>
    <mergeCell ref="D42:D43"/>
  </mergeCells>
  <pageMargins left="0.78740157480314965" right="0.19685039370078741" top="0.94488188976377963" bottom="0.94488188976377963" header="0.51181102362204722" footer="0.51181102362204722"/>
  <pageSetup paperSize="9" scale="70" fitToHeight="0" orientation="portrait" r:id="rId1"/>
  <headerFooter alignWithMargins="0">
    <oddHeader xml:space="preserve">&amp;CVZDUCHOTECHNIKA
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/>
  </sheetPr>
  <dimension ref="A1:BH108"/>
  <sheetViews>
    <sheetView topLeftCell="A9" workbookViewId="0">
      <selection activeCell="F51" sqref="F51"/>
    </sheetView>
  </sheetViews>
  <sheetFormatPr defaultRowHeight="12.5" outlineLevelRow="1"/>
  <cols>
    <col min="1" max="1" width="4.26953125" style="29" customWidth="1"/>
    <col min="2" max="2" width="14.453125" style="46" customWidth="1"/>
    <col min="3" max="3" width="38.26953125" style="46" customWidth="1"/>
    <col min="4" max="4" width="4.54296875" style="29" customWidth="1"/>
    <col min="5" max="5" width="10.54296875" style="29" customWidth="1"/>
    <col min="6" max="6" width="9.81640625" style="29" customWidth="1"/>
    <col min="7" max="7" width="12.7265625" style="29" customWidth="1"/>
    <col min="8" max="21" width="0" style="29" hidden="1" customWidth="1"/>
    <col min="22" max="28" width="8.7265625" style="29"/>
    <col min="29" max="39" width="0" style="29" hidden="1" customWidth="1"/>
    <col min="40" max="16384" width="8.7265625" style="29"/>
  </cols>
  <sheetData>
    <row r="1" spans="1:60" ht="15.75" customHeight="1">
      <c r="A1" s="541" t="s">
        <v>67</v>
      </c>
      <c r="B1" s="541"/>
      <c r="C1" s="541"/>
      <c r="D1" s="541"/>
      <c r="E1" s="541"/>
      <c r="F1" s="541"/>
      <c r="G1" s="541"/>
      <c r="AE1" s="29" t="s">
        <v>68</v>
      </c>
    </row>
    <row r="2" spans="1:60" ht="25" customHeight="1">
      <c r="A2" s="233" t="s">
        <v>69</v>
      </c>
      <c r="B2" s="330"/>
      <c r="C2" s="542" t="s">
        <v>2189</v>
      </c>
      <c r="D2" s="543"/>
      <c r="E2" s="543"/>
      <c r="F2" s="543"/>
      <c r="G2" s="544"/>
      <c r="AE2" s="29" t="s">
        <v>70</v>
      </c>
    </row>
    <row r="3" spans="1:60" ht="25" customHeight="1">
      <c r="A3" s="233" t="s">
        <v>71</v>
      </c>
      <c r="B3" s="330"/>
      <c r="C3" s="542" t="s">
        <v>443</v>
      </c>
      <c r="D3" s="543"/>
      <c r="E3" s="543"/>
      <c r="F3" s="543"/>
      <c r="G3" s="544"/>
      <c r="AE3" s="29" t="s">
        <v>72</v>
      </c>
    </row>
    <row r="4" spans="1:60" ht="25" hidden="1" customHeight="1">
      <c r="A4" s="233" t="s">
        <v>73</v>
      </c>
      <c r="B4" s="330"/>
      <c r="C4" s="542"/>
      <c r="D4" s="543"/>
      <c r="E4" s="543"/>
      <c r="F4" s="543"/>
      <c r="G4" s="544"/>
      <c r="AE4" s="29" t="s">
        <v>74</v>
      </c>
    </row>
    <row r="5" spans="1:60" ht="14.5" hidden="1" customHeight="1">
      <c r="A5" s="234" t="s">
        <v>75</v>
      </c>
      <c r="B5" s="235"/>
      <c r="C5" s="236"/>
      <c r="D5" s="237"/>
      <c r="E5" s="237"/>
      <c r="F5" s="237"/>
      <c r="G5" s="238"/>
      <c r="AE5" s="29" t="s">
        <v>76</v>
      </c>
    </row>
    <row r="6" spans="1:60" ht="14.5">
      <c r="A6"/>
      <c r="B6" s="239"/>
      <c r="C6" s="239"/>
      <c r="D6"/>
      <c r="E6"/>
      <c r="F6"/>
      <c r="G6"/>
    </row>
    <row r="7" spans="1:60" ht="38.5">
      <c r="A7" s="240" t="s">
        <v>77</v>
      </c>
      <c r="B7" s="241" t="s">
        <v>78</v>
      </c>
      <c r="C7" s="241" t="s">
        <v>79</v>
      </c>
      <c r="D7" s="240" t="s">
        <v>80</v>
      </c>
      <c r="E7" s="240" t="s">
        <v>81</v>
      </c>
      <c r="F7" s="242" t="s">
        <v>82</v>
      </c>
      <c r="G7" s="240" t="s">
        <v>63</v>
      </c>
      <c r="H7" s="30" t="s">
        <v>83</v>
      </c>
      <c r="I7" s="30" t="s">
        <v>84</v>
      </c>
      <c r="J7" s="30" t="s">
        <v>85</v>
      </c>
      <c r="K7" s="30" t="s">
        <v>86</v>
      </c>
      <c r="L7" s="30" t="s">
        <v>87</v>
      </c>
      <c r="M7" s="30" t="s">
        <v>88</v>
      </c>
      <c r="N7" s="30" t="s">
        <v>89</v>
      </c>
      <c r="O7" s="30" t="s">
        <v>90</v>
      </c>
      <c r="P7" s="30" t="s">
        <v>91</v>
      </c>
      <c r="Q7" s="30" t="s">
        <v>92</v>
      </c>
      <c r="R7" s="30" t="s">
        <v>93</v>
      </c>
      <c r="S7" s="30" t="s">
        <v>94</v>
      </c>
      <c r="T7" s="30" t="s">
        <v>95</v>
      </c>
      <c r="U7" s="30" t="s">
        <v>96</v>
      </c>
    </row>
    <row r="8" spans="1:60" ht="14.5">
      <c r="A8" s="243" t="s">
        <v>97</v>
      </c>
      <c r="B8" s="244" t="s">
        <v>60</v>
      </c>
      <c r="C8" s="245" t="s">
        <v>59</v>
      </c>
      <c r="D8" s="246"/>
      <c r="E8" s="247"/>
      <c r="F8" s="248"/>
      <c r="G8" s="248">
        <f>SUMIF(AE9:AE11,"&lt;&gt;NOR",G9:G11)</f>
        <v>0</v>
      </c>
      <c r="H8" s="33"/>
      <c r="I8" s="33" t="e">
        <f>SUM(I9:I11)</f>
        <v>#REF!</v>
      </c>
      <c r="J8" s="33"/>
      <c r="K8" s="33" t="e">
        <f>SUM(K9:K11)</f>
        <v>#REF!</v>
      </c>
      <c r="L8" s="33"/>
      <c r="M8" s="33" t="e">
        <f>SUM(M9:M11)</f>
        <v>#REF!</v>
      </c>
      <c r="N8" s="32"/>
      <c r="O8" s="32" t="e">
        <f>SUM(O9:O11)</f>
        <v>#REF!</v>
      </c>
      <c r="P8" s="32"/>
      <c r="Q8" s="32" t="e">
        <f>SUM(Q9:Q11)</f>
        <v>#REF!</v>
      </c>
      <c r="R8" s="32"/>
      <c r="S8" s="32"/>
      <c r="T8" s="31"/>
      <c r="U8" s="32" t="e">
        <f>SUM(U9:U11)</f>
        <v>#REF!</v>
      </c>
      <c r="AE8" s="29" t="s">
        <v>98</v>
      </c>
    </row>
    <row r="9" spans="1:60" outlineLevel="1">
      <c r="A9" s="249">
        <v>1</v>
      </c>
      <c r="B9" s="250" t="s">
        <v>452</v>
      </c>
      <c r="C9" s="251" t="s">
        <v>453</v>
      </c>
      <c r="D9" s="252" t="s">
        <v>121</v>
      </c>
      <c r="E9" s="253">
        <v>20</v>
      </c>
      <c r="F9" s="320">
        <v>0</v>
      </c>
      <c r="G9" s="254">
        <f>ROUND(E9*F9,2)</f>
        <v>0</v>
      </c>
      <c r="H9" s="35">
        <v>47.92</v>
      </c>
      <c r="I9" s="35" t="e">
        <f>ROUND(#REF!*H9,2)</f>
        <v>#REF!</v>
      </c>
      <c r="J9" s="35">
        <v>226.57999999999998</v>
      </c>
      <c r="K9" s="35" t="e">
        <f>ROUND(#REF!*J9,2)</f>
        <v>#REF!</v>
      </c>
      <c r="L9" s="35">
        <v>0</v>
      </c>
      <c r="M9" s="35" t="e">
        <f>#REF!*(1+L9/100)</f>
        <v>#REF!</v>
      </c>
      <c r="N9" s="34">
        <v>4.0869999999999997E-2</v>
      </c>
      <c r="O9" s="34" t="e">
        <f>ROUND(#REF!*N9,5)</f>
        <v>#REF!</v>
      </c>
      <c r="P9" s="34">
        <v>0</v>
      </c>
      <c r="Q9" s="34" t="e">
        <f>ROUND(#REF!*P9,5)</f>
        <v>#REF!</v>
      </c>
      <c r="R9" s="34"/>
      <c r="S9" s="34"/>
      <c r="T9" s="36">
        <v>0.47499999999999998</v>
      </c>
      <c r="U9" s="34" t="e">
        <f>ROUND(#REF!*T9,2)</f>
        <v>#REF!</v>
      </c>
      <c r="V9" s="37"/>
      <c r="W9" s="37"/>
      <c r="X9" s="37"/>
      <c r="Y9" s="37"/>
      <c r="Z9" s="37"/>
      <c r="AA9" s="37"/>
      <c r="AB9" s="37"/>
      <c r="AC9" s="37"/>
      <c r="AD9" s="37"/>
      <c r="AE9" s="37" t="s">
        <v>102</v>
      </c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</row>
    <row r="10" spans="1:60" outlineLevel="1">
      <c r="A10" s="249">
        <v>2</v>
      </c>
      <c r="B10" s="250" t="s">
        <v>454</v>
      </c>
      <c r="C10" s="251" t="s">
        <v>455</v>
      </c>
      <c r="D10" s="252" t="s">
        <v>121</v>
      </c>
      <c r="E10" s="253">
        <v>20</v>
      </c>
      <c r="F10" s="320">
        <v>0</v>
      </c>
      <c r="G10" s="254">
        <f>ROUND(E10*F10,2)</f>
        <v>0</v>
      </c>
      <c r="H10" s="35">
        <v>53.51</v>
      </c>
      <c r="I10" s="35" t="e">
        <f>ROUND(#REF!*H10,2)</f>
        <v>#REF!</v>
      </c>
      <c r="J10" s="35">
        <v>315.49</v>
      </c>
      <c r="K10" s="35" t="e">
        <f>ROUND(#REF!*J10,2)</f>
        <v>#REF!</v>
      </c>
      <c r="L10" s="35">
        <v>0</v>
      </c>
      <c r="M10" s="35" t="e">
        <f>#REF!*(1+L10/100)</f>
        <v>#REF!</v>
      </c>
      <c r="N10" s="34">
        <v>4.5580000000000002E-2</v>
      </c>
      <c r="O10" s="34" t="e">
        <f>ROUND(#REF!*N10,5)</f>
        <v>#REF!</v>
      </c>
      <c r="P10" s="34">
        <v>0</v>
      </c>
      <c r="Q10" s="34" t="e">
        <f>ROUND(#REF!*P10,5)</f>
        <v>#REF!</v>
      </c>
      <c r="R10" s="34"/>
      <c r="S10" s="34"/>
      <c r="T10" s="36">
        <v>0.60799999999999998</v>
      </c>
      <c r="U10" s="34" t="e">
        <f>ROUND(#REF!*T10,2)</f>
        <v>#REF!</v>
      </c>
      <c r="V10" s="37"/>
      <c r="W10" s="37"/>
      <c r="X10" s="37"/>
      <c r="Y10" s="37"/>
      <c r="Z10" s="37"/>
      <c r="AA10" s="37"/>
      <c r="AB10" s="37"/>
      <c r="AC10" s="37"/>
      <c r="AD10" s="37"/>
      <c r="AE10" s="37" t="s">
        <v>102</v>
      </c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</row>
    <row r="11" spans="1:60" outlineLevel="1">
      <c r="A11" s="249">
        <v>3</v>
      </c>
      <c r="B11" s="250" t="s">
        <v>456</v>
      </c>
      <c r="C11" s="251" t="s">
        <v>457</v>
      </c>
      <c r="D11" s="252" t="s">
        <v>121</v>
      </c>
      <c r="E11" s="253">
        <v>20</v>
      </c>
      <c r="F11" s="320">
        <v>0</v>
      </c>
      <c r="G11" s="254">
        <f>ROUND(E11*F11,2)</f>
        <v>0</v>
      </c>
      <c r="H11" s="35">
        <v>3.26</v>
      </c>
      <c r="I11" s="35" t="e">
        <f>ROUND(#REF!*H11,2)</f>
        <v>#REF!</v>
      </c>
      <c r="J11" s="35">
        <v>38.04</v>
      </c>
      <c r="K11" s="35" t="e">
        <f>ROUND(#REF!*J11,2)</f>
        <v>#REF!</v>
      </c>
      <c r="L11" s="35">
        <v>0</v>
      </c>
      <c r="M11" s="35" t="e">
        <f>#REF!*(1+L11/100)</f>
        <v>#REF!</v>
      </c>
      <c r="N11" s="34">
        <v>2.9299999999999999E-3</v>
      </c>
      <c r="O11" s="34" t="e">
        <f>ROUND(#REF!*N11,5)</f>
        <v>#REF!</v>
      </c>
      <c r="P11" s="34">
        <v>0</v>
      </c>
      <c r="Q11" s="34" t="e">
        <f>ROUND(#REF!*P11,5)</f>
        <v>#REF!</v>
      </c>
      <c r="R11" s="34"/>
      <c r="S11" s="34"/>
      <c r="T11" s="36">
        <v>7.3249999999999996E-2</v>
      </c>
      <c r="U11" s="34" t="e">
        <f>ROUND(#REF!*T11,2)</f>
        <v>#REF!</v>
      </c>
      <c r="V11" s="37"/>
      <c r="W11" s="37"/>
      <c r="X11" s="37"/>
      <c r="Y11" s="37"/>
      <c r="Z11" s="37"/>
      <c r="AA11" s="37"/>
      <c r="AB11" s="37"/>
      <c r="AC11" s="37"/>
      <c r="AD11" s="37"/>
      <c r="AE11" s="37" t="s">
        <v>102</v>
      </c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</row>
    <row r="12" spans="1:60" ht="14.5">
      <c r="A12" s="255" t="s">
        <v>97</v>
      </c>
      <c r="B12" s="256" t="s">
        <v>50</v>
      </c>
      <c r="C12" s="257" t="s">
        <v>49</v>
      </c>
      <c r="D12" s="258"/>
      <c r="E12" s="259"/>
      <c r="F12" s="260"/>
      <c r="G12" s="260">
        <f>SUMIF(AE13:AE15,"&lt;&gt;NOR",G13:G15)</f>
        <v>0</v>
      </c>
      <c r="H12" s="40"/>
      <c r="I12" s="40" t="e">
        <f>SUM(I13:I15)</f>
        <v>#REF!</v>
      </c>
      <c r="J12" s="40"/>
      <c r="K12" s="40" t="e">
        <f>SUM(K13:K15)</f>
        <v>#REF!</v>
      </c>
      <c r="L12" s="40"/>
      <c r="M12" s="40" t="e">
        <f>SUM(M13:M15)</f>
        <v>#REF!</v>
      </c>
      <c r="N12" s="39"/>
      <c r="O12" s="39" t="e">
        <f>SUM(O13:O15)</f>
        <v>#REF!</v>
      </c>
      <c r="P12" s="39"/>
      <c r="Q12" s="39" t="e">
        <f>SUM(Q13:Q15)</f>
        <v>#REF!</v>
      </c>
      <c r="R12" s="39"/>
      <c r="S12" s="39"/>
      <c r="T12" s="41"/>
      <c r="U12" s="39" t="e">
        <f>SUM(U13:U15)</f>
        <v>#REF!</v>
      </c>
      <c r="AE12" s="29" t="s">
        <v>98</v>
      </c>
    </row>
    <row r="13" spans="1:60" outlineLevel="1">
      <c r="A13" s="249">
        <v>4</v>
      </c>
      <c r="B13" s="250" t="s">
        <v>458</v>
      </c>
      <c r="C13" s="251" t="s">
        <v>459</v>
      </c>
      <c r="D13" s="252" t="s">
        <v>304</v>
      </c>
      <c r="E13" s="253">
        <v>20</v>
      </c>
      <c r="F13" s="320">
        <v>0</v>
      </c>
      <c r="G13" s="254">
        <f>ROUND(E13*F13,2)</f>
        <v>0</v>
      </c>
      <c r="H13" s="35">
        <v>14.36</v>
      </c>
      <c r="I13" s="35" t="e">
        <f>ROUND(#REF!*H13,2)</f>
        <v>#REF!</v>
      </c>
      <c r="J13" s="35">
        <v>265.64</v>
      </c>
      <c r="K13" s="35" t="e">
        <f>ROUND(#REF!*J13,2)</f>
        <v>#REF!</v>
      </c>
      <c r="L13" s="35">
        <v>0</v>
      </c>
      <c r="M13" s="35" t="e">
        <f>#REF!*(1+L13/100)</f>
        <v>#REF!</v>
      </c>
      <c r="N13" s="34">
        <v>4.8999999999999998E-4</v>
      </c>
      <c r="O13" s="34" t="e">
        <f>ROUND(#REF!*N13,5)</f>
        <v>#REF!</v>
      </c>
      <c r="P13" s="34">
        <v>0.04</v>
      </c>
      <c r="Q13" s="34" t="e">
        <f>ROUND(#REF!*P13,5)</f>
        <v>#REF!</v>
      </c>
      <c r="R13" s="34"/>
      <c r="S13" s="34"/>
      <c r="T13" s="36">
        <v>0.66800000000000004</v>
      </c>
      <c r="U13" s="34" t="e">
        <f>ROUND(#REF!*T13,2)</f>
        <v>#REF!</v>
      </c>
      <c r="V13" s="37"/>
      <c r="W13" s="37"/>
      <c r="X13" s="37"/>
      <c r="Y13" s="37"/>
      <c r="Z13" s="37"/>
      <c r="AA13" s="37"/>
      <c r="AB13" s="37"/>
      <c r="AC13" s="37"/>
      <c r="AD13" s="37"/>
      <c r="AE13" s="37" t="s">
        <v>102</v>
      </c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</row>
    <row r="14" spans="1:60" outlineLevel="1">
      <c r="A14" s="249">
        <v>5</v>
      </c>
      <c r="B14" s="250" t="s">
        <v>251</v>
      </c>
      <c r="C14" s="251" t="s">
        <v>252</v>
      </c>
      <c r="D14" s="252" t="s">
        <v>107</v>
      </c>
      <c r="E14" s="253">
        <v>1</v>
      </c>
      <c r="F14" s="320">
        <v>0</v>
      </c>
      <c r="G14" s="254">
        <f>ROUND(E14*F14,2)</f>
        <v>0</v>
      </c>
      <c r="H14" s="35">
        <v>0</v>
      </c>
      <c r="I14" s="35" t="e">
        <f>ROUND(#REF!*H14,2)</f>
        <v>#REF!</v>
      </c>
      <c r="J14" s="35">
        <v>264</v>
      </c>
      <c r="K14" s="35" t="e">
        <f>ROUND(#REF!*J14,2)</f>
        <v>#REF!</v>
      </c>
      <c r="L14" s="35">
        <v>0</v>
      </c>
      <c r="M14" s="35" t="e">
        <f>#REF!*(1+L14/100)</f>
        <v>#REF!</v>
      </c>
      <c r="N14" s="34">
        <v>0</v>
      </c>
      <c r="O14" s="34" t="e">
        <f>ROUND(#REF!*N14,5)</f>
        <v>#REF!</v>
      </c>
      <c r="P14" s="34">
        <v>0</v>
      </c>
      <c r="Q14" s="34" t="e">
        <f>ROUND(#REF!*P14,5)</f>
        <v>#REF!</v>
      </c>
      <c r="R14" s="34"/>
      <c r="S14" s="34"/>
      <c r="T14" s="36">
        <v>0.49</v>
      </c>
      <c r="U14" s="34" t="e">
        <f>ROUND(#REF!*T14,2)</f>
        <v>#REF!</v>
      </c>
      <c r="V14" s="37"/>
      <c r="W14" s="37"/>
      <c r="X14" s="37"/>
      <c r="Y14" s="37"/>
      <c r="Z14" s="37"/>
      <c r="AA14" s="37"/>
      <c r="AB14" s="37"/>
      <c r="AC14" s="37"/>
      <c r="AD14" s="37"/>
      <c r="AE14" s="37" t="s">
        <v>102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</row>
    <row r="15" spans="1:60" outlineLevel="1">
      <c r="A15" s="249">
        <v>6</v>
      </c>
      <c r="B15" s="250" t="s">
        <v>253</v>
      </c>
      <c r="C15" s="251" t="s">
        <v>460</v>
      </c>
      <c r="D15" s="252" t="s">
        <v>107</v>
      </c>
      <c r="E15" s="253">
        <v>100</v>
      </c>
      <c r="F15" s="320">
        <v>0</v>
      </c>
      <c r="G15" s="254">
        <f>ROUND(E15*F15,2)</f>
        <v>0</v>
      </c>
      <c r="H15" s="35">
        <v>0</v>
      </c>
      <c r="I15" s="35" t="e">
        <f>ROUND(#REF!*H15,2)</f>
        <v>#REF!</v>
      </c>
      <c r="J15" s="35">
        <v>25</v>
      </c>
      <c r="K15" s="35" t="e">
        <f>ROUND(#REF!*J15,2)</f>
        <v>#REF!</v>
      </c>
      <c r="L15" s="35">
        <v>0</v>
      </c>
      <c r="M15" s="35" t="e">
        <f>#REF!*(1+L15/100)</f>
        <v>#REF!</v>
      </c>
      <c r="N15" s="34">
        <v>0</v>
      </c>
      <c r="O15" s="34" t="e">
        <f>ROUND(#REF!*N15,5)</f>
        <v>#REF!</v>
      </c>
      <c r="P15" s="34">
        <v>0</v>
      </c>
      <c r="Q15" s="34" t="e">
        <f>ROUND(#REF!*P15,5)</f>
        <v>#REF!</v>
      </c>
      <c r="R15" s="34"/>
      <c r="S15" s="34"/>
      <c r="T15" s="36">
        <v>0</v>
      </c>
      <c r="U15" s="34" t="e">
        <f>ROUND(#REF!*T15,2)</f>
        <v>#REF!</v>
      </c>
      <c r="V15" s="37"/>
      <c r="W15" s="37"/>
      <c r="X15" s="37"/>
      <c r="Y15" s="37"/>
      <c r="Z15" s="37"/>
      <c r="AA15" s="37"/>
      <c r="AB15" s="37"/>
      <c r="AC15" s="37"/>
      <c r="AD15" s="37"/>
      <c r="AE15" s="37" t="s">
        <v>102</v>
      </c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</row>
    <row r="16" spans="1:60" ht="14.5">
      <c r="A16" s="255" t="s">
        <v>97</v>
      </c>
      <c r="B16" s="256" t="s">
        <v>444</v>
      </c>
      <c r="C16" s="257" t="s">
        <v>445</v>
      </c>
      <c r="D16" s="258"/>
      <c r="E16" s="259"/>
      <c r="F16" s="260"/>
      <c r="G16" s="260">
        <f>SUMIF(AE17:AE29,"&lt;&gt;NOR",G17:G29)</f>
        <v>0</v>
      </c>
      <c r="H16" s="40"/>
      <c r="I16" s="40" t="e">
        <f>SUM(I17:I29)</f>
        <v>#REF!</v>
      </c>
      <c r="J16" s="40"/>
      <c r="K16" s="40" t="e">
        <f>SUM(K17:K29)</f>
        <v>#REF!</v>
      </c>
      <c r="L16" s="40"/>
      <c r="M16" s="40" t="e">
        <f>SUM(M17:M29)</f>
        <v>#REF!</v>
      </c>
      <c r="N16" s="39"/>
      <c r="O16" s="39" t="e">
        <f>SUM(O17:O29)</f>
        <v>#REF!</v>
      </c>
      <c r="P16" s="39"/>
      <c r="Q16" s="39" t="e">
        <f>SUM(Q17:Q29)</f>
        <v>#REF!</v>
      </c>
      <c r="R16" s="39"/>
      <c r="S16" s="39"/>
      <c r="T16" s="41"/>
      <c r="U16" s="39" t="e">
        <f>SUM(U17:U29)</f>
        <v>#REF!</v>
      </c>
      <c r="AE16" s="29" t="s">
        <v>98</v>
      </c>
    </row>
    <row r="17" spans="1:60" outlineLevel="1">
      <c r="A17" s="249">
        <v>7</v>
      </c>
      <c r="B17" s="250" t="s">
        <v>461</v>
      </c>
      <c r="C17" s="251" t="s">
        <v>462</v>
      </c>
      <c r="D17" s="252" t="s">
        <v>304</v>
      </c>
      <c r="E17" s="253">
        <v>10</v>
      </c>
      <c r="F17" s="320">
        <v>0</v>
      </c>
      <c r="G17" s="254">
        <f t="shared" ref="G17:G29" si="0">ROUND(E17*F17,2)</f>
        <v>0</v>
      </c>
      <c r="H17" s="35">
        <v>0</v>
      </c>
      <c r="I17" s="35" t="e">
        <f>ROUND(#REF!*H17,2)</f>
        <v>#REF!</v>
      </c>
      <c r="J17" s="35">
        <v>178</v>
      </c>
      <c r="K17" s="35" t="e">
        <f>ROUND(#REF!*J17,2)</f>
        <v>#REF!</v>
      </c>
      <c r="L17" s="35">
        <v>0</v>
      </c>
      <c r="M17" s="35" t="e">
        <f>#REF!*(1+L17/100)</f>
        <v>#REF!</v>
      </c>
      <c r="N17" s="34">
        <v>0</v>
      </c>
      <c r="O17" s="34" t="e">
        <f>ROUND(#REF!*N17,5)</f>
        <v>#REF!</v>
      </c>
      <c r="P17" s="34">
        <v>1.4919999999999999E-2</v>
      </c>
      <c r="Q17" s="34" t="e">
        <f>ROUND(#REF!*P17,5)</f>
        <v>#REF!</v>
      </c>
      <c r="R17" s="34"/>
      <c r="S17" s="34"/>
      <c r="T17" s="36">
        <v>0.41299999999999998</v>
      </c>
      <c r="U17" s="34" t="e">
        <f>ROUND(#REF!*T17,2)</f>
        <v>#REF!</v>
      </c>
      <c r="V17" s="37"/>
      <c r="W17" s="37"/>
      <c r="X17" s="37"/>
      <c r="Y17" s="37"/>
      <c r="Z17" s="37"/>
      <c r="AA17" s="37"/>
      <c r="AB17" s="37"/>
      <c r="AC17" s="37"/>
      <c r="AD17" s="37"/>
      <c r="AE17" s="37" t="s">
        <v>102</v>
      </c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</row>
    <row r="18" spans="1:60" outlineLevel="1">
      <c r="A18" s="249">
        <v>8</v>
      </c>
      <c r="B18" s="250" t="s">
        <v>463</v>
      </c>
      <c r="C18" s="251" t="s">
        <v>464</v>
      </c>
      <c r="D18" s="252" t="s">
        <v>107</v>
      </c>
      <c r="E18" s="253">
        <v>0.15</v>
      </c>
      <c r="F18" s="320">
        <v>0</v>
      </c>
      <c r="G18" s="254">
        <f t="shared" si="0"/>
        <v>0</v>
      </c>
      <c r="H18" s="35">
        <v>0</v>
      </c>
      <c r="I18" s="35" t="e">
        <f>ROUND(#REF!*H18,2)</f>
        <v>#REF!</v>
      </c>
      <c r="J18" s="35">
        <v>2380</v>
      </c>
      <c r="K18" s="35" t="e">
        <f>ROUND(#REF!*J18,2)</f>
        <v>#REF!</v>
      </c>
      <c r="L18" s="35">
        <v>0</v>
      </c>
      <c r="M18" s="35" t="e">
        <f>#REF!*(1+L18/100)</f>
        <v>#REF!</v>
      </c>
      <c r="N18" s="34">
        <v>0</v>
      </c>
      <c r="O18" s="34" t="e">
        <f>ROUND(#REF!*N18,5)</f>
        <v>#REF!</v>
      </c>
      <c r="P18" s="34">
        <v>0</v>
      </c>
      <c r="Q18" s="34" t="e">
        <f>ROUND(#REF!*P18,5)</f>
        <v>#REF!</v>
      </c>
      <c r="R18" s="34"/>
      <c r="S18" s="34"/>
      <c r="T18" s="36">
        <v>4.1550000000000002</v>
      </c>
      <c r="U18" s="34" t="e">
        <f>ROUND(#REF!*T18,2)</f>
        <v>#REF!</v>
      </c>
      <c r="V18" s="37"/>
      <c r="W18" s="37"/>
      <c r="X18" s="37"/>
      <c r="Y18" s="37"/>
      <c r="Z18" s="37"/>
      <c r="AA18" s="37"/>
      <c r="AB18" s="37"/>
      <c r="AC18" s="37"/>
      <c r="AD18" s="37"/>
      <c r="AE18" s="37" t="s">
        <v>102</v>
      </c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</row>
    <row r="19" spans="1:60" outlineLevel="1">
      <c r="A19" s="249">
        <v>9</v>
      </c>
      <c r="B19" s="250" t="s">
        <v>465</v>
      </c>
      <c r="C19" s="251" t="s">
        <v>466</v>
      </c>
      <c r="D19" s="252" t="s">
        <v>101</v>
      </c>
      <c r="E19" s="253">
        <v>2</v>
      </c>
      <c r="F19" s="320">
        <v>0</v>
      </c>
      <c r="G19" s="254">
        <f t="shared" si="0"/>
        <v>0</v>
      </c>
      <c r="H19" s="35">
        <v>0</v>
      </c>
      <c r="I19" s="35" t="e">
        <f>ROUND(#REF!*H19,2)</f>
        <v>#REF!</v>
      </c>
      <c r="J19" s="35">
        <v>85.5</v>
      </c>
      <c r="K19" s="35" t="e">
        <f>ROUND(#REF!*J19,2)</f>
        <v>#REF!</v>
      </c>
      <c r="L19" s="35">
        <v>0</v>
      </c>
      <c r="M19" s="35" t="e">
        <f>#REF!*(1+L19/100)</f>
        <v>#REF!</v>
      </c>
      <c r="N19" s="34">
        <v>0</v>
      </c>
      <c r="O19" s="34" t="e">
        <f>ROUND(#REF!*N19,5)</f>
        <v>#REF!</v>
      </c>
      <c r="P19" s="34">
        <v>0</v>
      </c>
      <c r="Q19" s="34" t="e">
        <f>ROUND(#REF!*P19,5)</f>
        <v>#REF!</v>
      </c>
      <c r="R19" s="34"/>
      <c r="S19" s="34"/>
      <c r="T19" s="36">
        <v>0.157</v>
      </c>
      <c r="U19" s="34" t="e">
        <f>ROUND(#REF!*T19,2)</f>
        <v>#REF!</v>
      </c>
      <c r="V19" s="37"/>
      <c r="W19" s="37"/>
      <c r="X19" s="37"/>
      <c r="Y19" s="37"/>
      <c r="Z19" s="37"/>
      <c r="AA19" s="37"/>
      <c r="AB19" s="37"/>
      <c r="AC19" s="37"/>
      <c r="AD19" s="37"/>
      <c r="AE19" s="37" t="s">
        <v>102</v>
      </c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</row>
    <row r="20" spans="1:60" outlineLevel="1">
      <c r="A20" s="249">
        <v>10</v>
      </c>
      <c r="B20" s="250" t="s">
        <v>467</v>
      </c>
      <c r="C20" s="251" t="s">
        <v>468</v>
      </c>
      <c r="D20" s="252" t="s">
        <v>101</v>
      </c>
      <c r="E20" s="253">
        <v>4</v>
      </c>
      <c r="F20" s="320">
        <v>0</v>
      </c>
      <c r="G20" s="254">
        <f t="shared" si="0"/>
        <v>0</v>
      </c>
      <c r="H20" s="35">
        <v>0</v>
      </c>
      <c r="I20" s="35" t="e">
        <f>ROUND(#REF!*H20,2)</f>
        <v>#REF!</v>
      </c>
      <c r="J20" s="35">
        <v>94.8</v>
      </c>
      <c r="K20" s="35" t="e">
        <f>ROUND(#REF!*J20,2)</f>
        <v>#REF!</v>
      </c>
      <c r="L20" s="35">
        <v>0</v>
      </c>
      <c r="M20" s="35" t="e">
        <f>#REF!*(1+L20/100)</f>
        <v>#REF!</v>
      </c>
      <c r="N20" s="34">
        <v>0</v>
      </c>
      <c r="O20" s="34" t="e">
        <f>ROUND(#REF!*N20,5)</f>
        <v>#REF!</v>
      </c>
      <c r="P20" s="34">
        <v>0</v>
      </c>
      <c r="Q20" s="34" t="e">
        <f>ROUND(#REF!*P20,5)</f>
        <v>#REF!</v>
      </c>
      <c r="R20" s="34"/>
      <c r="S20" s="34"/>
      <c r="T20" s="36">
        <v>0.17399999999999999</v>
      </c>
      <c r="U20" s="34" t="e">
        <f>ROUND(#REF!*T20,2)</f>
        <v>#REF!</v>
      </c>
      <c r="V20" s="37"/>
      <c r="W20" s="37"/>
      <c r="X20" s="37"/>
      <c r="Y20" s="37"/>
      <c r="Z20" s="37"/>
      <c r="AA20" s="37"/>
      <c r="AB20" s="37"/>
      <c r="AC20" s="37"/>
      <c r="AD20" s="37"/>
      <c r="AE20" s="37" t="s">
        <v>102</v>
      </c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</row>
    <row r="21" spans="1:60" outlineLevel="1">
      <c r="A21" s="249">
        <v>11</v>
      </c>
      <c r="B21" s="250" t="s">
        <v>469</v>
      </c>
      <c r="C21" s="251" t="s">
        <v>470</v>
      </c>
      <c r="D21" s="252" t="s">
        <v>101</v>
      </c>
      <c r="E21" s="253">
        <v>1</v>
      </c>
      <c r="F21" s="320">
        <v>0</v>
      </c>
      <c r="G21" s="254">
        <f t="shared" si="0"/>
        <v>0</v>
      </c>
      <c r="H21" s="35">
        <v>0</v>
      </c>
      <c r="I21" s="35" t="e">
        <f>ROUND(#REF!*H21,2)</f>
        <v>#REF!</v>
      </c>
      <c r="J21" s="35">
        <v>141</v>
      </c>
      <c r="K21" s="35" t="e">
        <f>ROUND(#REF!*J21,2)</f>
        <v>#REF!</v>
      </c>
      <c r="L21" s="35">
        <v>0</v>
      </c>
      <c r="M21" s="35" t="e">
        <f>#REF!*(1+L21/100)</f>
        <v>#REF!</v>
      </c>
      <c r="N21" s="34">
        <v>0</v>
      </c>
      <c r="O21" s="34" t="e">
        <f>ROUND(#REF!*N21,5)</f>
        <v>#REF!</v>
      </c>
      <c r="P21" s="34">
        <v>0</v>
      </c>
      <c r="Q21" s="34" t="e">
        <f>ROUND(#REF!*P21,5)</f>
        <v>#REF!</v>
      </c>
      <c r="R21" s="34"/>
      <c r="S21" s="34"/>
      <c r="T21" s="36">
        <v>0.25900000000000001</v>
      </c>
      <c r="U21" s="34" t="e">
        <f>ROUND(#REF!*T21,2)</f>
        <v>#REF!</v>
      </c>
      <c r="V21" s="37"/>
      <c r="W21" s="37"/>
      <c r="X21" s="37"/>
      <c r="Y21" s="37"/>
      <c r="Z21" s="37"/>
      <c r="AA21" s="37"/>
      <c r="AB21" s="37"/>
      <c r="AC21" s="37"/>
      <c r="AD21" s="37"/>
      <c r="AE21" s="37" t="s">
        <v>102</v>
      </c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</row>
    <row r="22" spans="1:60" outlineLevel="1">
      <c r="A22" s="249">
        <v>12</v>
      </c>
      <c r="B22" s="250" t="s">
        <v>471</v>
      </c>
      <c r="C22" s="251" t="s">
        <v>472</v>
      </c>
      <c r="D22" s="252" t="s">
        <v>304</v>
      </c>
      <c r="E22" s="253">
        <v>25</v>
      </c>
      <c r="F22" s="320">
        <v>0</v>
      </c>
      <c r="G22" s="254">
        <f t="shared" si="0"/>
        <v>0</v>
      </c>
      <c r="H22" s="35">
        <v>0</v>
      </c>
      <c r="I22" s="35" t="e">
        <f>ROUND(#REF!*H22,2)</f>
        <v>#REF!</v>
      </c>
      <c r="J22" s="35">
        <v>32.200000000000003</v>
      </c>
      <c r="K22" s="35" t="e">
        <f>ROUND(#REF!*J22,2)</f>
        <v>#REF!</v>
      </c>
      <c r="L22" s="35">
        <v>0</v>
      </c>
      <c r="M22" s="35" t="e">
        <f>#REF!*(1+L22/100)</f>
        <v>#REF!</v>
      </c>
      <c r="N22" s="34">
        <v>0</v>
      </c>
      <c r="O22" s="34" t="e">
        <f>ROUND(#REF!*N22,5)</f>
        <v>#REF!</v>
      </c>
      <c r="P22" s="34">
        <v>0</v>
      </c>
      <c r="Q22" s="34" t="e">
        <f>ROUND(#REF!*P22,5)</f>
        <v>#REF!</v>
      </c>
      <c r="R22" s="34"/>
      <c r="S22" s="34"/>
      <c r="T22" s="36">
        <v>5.8999999999999997E-2</v>
      </c>
      <c r="U22" s="34" t="e">
        <f>ROUND(#REF!*T22,2)</f>
        <v>#REF!</v>
      </c>
      <c r="V22" s="37"/>
      <c r="W22" s="37"/>
      <c r="X22" s="37"/>
      <c r="Y22" s="37"/>
      <c r="Z22" s="37"/>
      <c r="AA22" s="37"/>
      <c r="AB22" s="37"/>
      <c r="AC22" s="37"/>
      <c r="AD22" s="37"/>
      <c r="AE22" s="37" t="s">
        <v>102</v>
      </c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</row>
    <row r="23" spans="1:60" outlineLevel="1">
      <c r="A23" s="249">
        <v>13</v>
      </c>
      <c r="B23" s="250" t="s">
        <v>473</v>
      </c>
      <c r="C23" s="251" t="s">
        <v>474</v>
      </c>
      <c r="D23" s="252" t="s">
        <v>304</v>
      </c>
      <c r="E23" s="253">
        <v>5</v>
      </c>
      <c r="F23" s="320">
        <v>0</v>
      </c>
      <c r="G23" s="254">
        <f t="shared" si="0"/>
        <v>0</v>
      </c>
      <c r="H23" s="35">
        <v>115.81</v>
      </c>
      <c r="I23" s="35" t="e">
        <f>ROUND(#REF!*H23,2)</f>
        <v>#REF!</v>
      </c>
      <c r="J23" s="35">
        <v>174.19</v>
      </c>
      <c r="K23" s="35" t="e">
        <f>ROUND(#REF!*J23,2)</f>
        <v>#REF!</v>
      </c>
      <c r="L23" s="35">
        <v>0</v>
      </c>
      <c r="M23" s="35" t="e">
        <f>#REF!*(1+L23/100)</f>
        <v>#REF!</v>
      </c>
      <c r="N23" s="34">
        <v>3.8000000000000002E-4</v>
      </c>
      <c r="O23" s="34" t="e">
        <f>ROUND(#REF!*N23,5)</f>
        <v>#REF!</v>
      </c>
      <c r="P23" s="34">
        <v>0</v>
      </c>
      <c r="Q23" s="34" t="e">
        <f>ROUND(#REF!*P23,5)</f>
        <v>#REF!</v>
      </c>
      <c r="R23" s="34"/>
      <c r="S23" s="34"/>
      <c r="T23" s="36">
        <v>0.32</v>
      </c>
      <c r="U23" s="34" t="e">
        <f>ROUND(#REF!*T23,2)</f>
        <v>#REF!</v>
      </c>
      <c r="V23" s="37"/>
      <c r="W23" s="37"/>
      <c r="X23" s="37"/>
      <c r="Y23" s="37"/>
      <c r="Z23" s="37"/>
      <c r="AA23" s="37"/>
      <c r="AB23" s="37"/>
      <c r="AC23" s="37"/>
      <c r="AD23" s="37"/>
      <c r="AE23" s="37" t="s">
        <v>102</v>
      </c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</row>
    <row r="24" spans="1:60" outlineLevel="1">
      <c r="A24" s="249">
        <v>14</v>
      </c>
      <c r="B24" s="250" t="s">
        <v>475</v>
      </c>
      <c r="C24" s="251" t="s">
        <v>476</v>
      </c>
      <c r="D24" s="252" t="s">
        <v>304</v>
      </c>
      <c r="E24" s="253">
        <v>5</v>
      </c>
      <c r="F24" s="320">
        <v>0</v>
      </c>
      <c r="G24" s="254">
        <f t="shared" si="0"/>
        <v>0</v>
      </c>
      <c r="H24" s="35">
        <v>129.59</v>
      </c>
      <c r="I24" s="35" t="e">
        <f>ROUND(#REF!*H24,2)</f>
        <v>#REF!</v>
      </c>
      <c r="J24" s="35">
        <v>195.41</v>
      </c>
      <c r="K24" s="35" t="e">
        <f>ROUND(#REF!*J24,2)</f>
        <v>#REF!</v>
      </c>
      <c r="L24" s="35">
        <v>0</v>
      </c>
      <c r="M24" s="35" t="e">
        <f>#REF!*(1+L24/100)</f>
        <v>#REF!</v>
      </c>
      <c r="N24" s="34">
        <v>4.6999999999999999E-4</v>
      </c>
      <c r="O24" s="34" t="e">
        <f>ROUND(#REF!*N24,5)</f>
        <v>#REF!</v>
      </c>
      <c r="P24" s="34">
        <v>0</v>
      </c>
      <c r="Q24" s="34" t="e">
        <f>ROUND(#REF!*P24,5)</f>
        <v>#REF!</v>
      </c>
      <c r="R24" s="34"/>
      <c r="S24" s="34"/>
      <c r="T24" s="36">
        <v>0.35899999999999999</v>
      </c>
      <c r="U24" s="34" t="e">
        <f>ROUND(#REF!*T24,2)</f>
        <v>#REF!</v>
      </c>
      <c r="V24" s="37"/>
      <c r="W24" s="37"/>
      <c r="X24" s="37"/>
      <c r="Y24" s="37"/>
      <c r="Z24" s="37"/>
      <c r="AA24" s="37"/>
      <c r="AB24" s="37"/>
      <c r="AC24" s="37"/>
      <c r="AD24" s="37"/>
      <c r="AE24" s="37" t="s">
        <v>102</v>
      </c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</row>
    <row r="25" spans="1:60" outlineLevel="1">
      <c r="A25" s="249">
        <v>15</v>
      </c>
      <c r="B25" s="250" t="s">
        <v>477</v>
      </c>
      <c r="C25" s="251" t="s">
        <v>478</v>
      </c>
      <c r="D25" s="252" t="s">
        <v>304</v>
      </c>
      <c r="E25" s="253">
        <v>5</v>
      </c>
      <c r="F25" s="320">
        <v>0</v>
      </c>
      <c r="G25" s="254">
        <f t="shared" si="0"/>
        <v>0</v>
      </c>
      <c r="H25" s="35">
        <v>292.77999999999997</v>
      </c>
      <c r="I25" s="35" t="e">
        <f>ROUND(#REF!*H25,2)</f>
        <v>#REF!</v>
      </c>
      <c r="J25" s="35">
        <v>445.22</v>
      </c>
      <c r="K25" s="35" t="e">
        <f>ROUND(#REF!*J25,2)</f>
        <v>#REF!</v>
      </c>
      <c r="L25" s="35">
        <v>0</v>
      </c>
      <c r="M25" s="35" t="e">
        <f>#REF!*(1+L25/100)</f>
        <v>#REF!</v>
      </c>
      <c r="N25" s="34">
        <v>7.7999999999999999E-4</v>
      </c>
      <c r="O25" s="34" t="e">
        <f>ROUND(#REF!*N25,5)</f>
        <v>#REF!</v>
      </c>
      <c r="P25" s="34">
        <v>0</v>
      </c>
      <c r="Q25" s="34" t="e">
        <f>ROUND(#REF!*P25,5)</f>
        <v>#REF!</v>
      </c>
      <c r="R25" s="34"/>
      <c r="S25" s="34"/>
      <c r="T25" s="36">
        <v>0.81899999999999995</v>
      </c>
      <c r="U25" s="34" t="e">
        <f>ROUND(#REF!*T25,2)</f>
        <v>#REF!</v>
      </c>
      <c r="V25" s="37"/>
      <c r="W25" s="37"/>
      <c r="X25" s="37"/>
      <c r="Y25" s="37"/>
      <c r="Z25" s="37"/>
      <c r="AA25" s="37"/>
      <c r="AB25" s="37"/>
      <c r="AC25" s="37"/>
      <c r="AD25" s="37"/>
      <c r="AE25" s="37" t="s">
        <v>102</v>
      </c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</row>
    <row r="26" spans="1:60" outlineLevel="1">
      <c r="A26" s="249">
        <v>16</v>
      </c>
      <c r="B26" s="250" t="s">
        <v>479</v>
      </c>
      <c r="C26" s="251" t="s">
        <v>480</v>
      </c>
      <c r="D26" s="252" t="s">
        <v>304</v>
      </c>
      <c r="E26" s="253">
        <v>10</v>
      </c>
      <c r="F26" s="320">
        <v>0</v>
      </c>
      <c r="G26" s="254">
        <f t="shared" si="0"/>
        <v>0</v>
      </c>
      <c r="H26" s="35">
        <v>409.75</v>
      </c>
      <c r="I26" s="35" t="e">
        <f>ROUND(#REF!*H26,2)</f>
        <v>#REF!</v>
      </c>
      <c r="J26" s="35">
        <v>433.25</v>
      </c>
      <c r="K26" s="35" t="e">
        <f>ROUND(#REF!*J26,2)</f>
        <v>#REF!</v>
      </c>
      <c r="L26" s="35">
        <v>0</v>
      </c>
      <c r="M26" s="35" t="e">
        <f>#REF!*(1+L26/100)</f>
        <v>#REF!</v>
      </c>
      <c r="N26" s="34">
        <v>1.31E-3</v>
      </c>
      <c r="O26" s="34" t="e">
        <f>ROUND(#REF!*N26,5)</f>
        <v>#REF!</v>
      </c>
      <c r="P26" s="34">
        <v>0</v>
      </c>
      <c r="Q26" s="34" t="e">
        <f>ROUND(#REF!*P26,5)</f>
        <v>#REF!</v>
      </c>
      <c r="R26" s="34"/>
      <c r="S26" s="34"/>
      <c r="T26" s="36">
        <v>0.79700000000000004</v>
      </c>
      <c r="U26" s="34" t="e">
        <f>ROUND(#REF!*T26,2)</f>
        <v>#REF!</v>
      </c>
      <c r="V26" s="37"/>
      <c r="W26" s="37"/>
      <c r="X26" s="37"/>
      <c r="Y26" s="37"/>
      <c r="Z26" s="37"/>
      <c r="AA26" s="37"/>
      <c r="AB26" s="37"/>
      <c r="AC26" s="37"/>
      <c r="AD26" s="37"/>
      <c r="AE26" s="37" t="s">
        <v>102</v>
      </c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</row>
    <row r="27" spans="1:60" ht="20" outlineLevel="1">
      <c r="A27" s="249">
        <v>17</v>
      </c>
      <c r="B27" s="250" t="s">
        <v>481</v>
      </c>
      <c r="C27" s="251" t="s">
        <v>482</v>
      </c>
      <c r="D27" s="252" t="s">
        <v>101</v>
      </c>
      <c r="E27" s="253">
        <v>1</v>
      </c>
      <c r="F27" s="320">
        <v>0</v>
      </c>
      <c r="G27" s="254">
        <f t="shared" si="0"/>
        <v>0</v>
      </c>
      <c r="H27" s="35">
        <v>401</v>
      </c>
      <c r="I27" s="35" t="e">
        <f>ROUND(#REF!*H27,2)</f>
        <v>#REF!</v>
      </c>
      <c r="J27" s="35">
        <v>0</v>
      </c>
      <c r="K27" s="35" t="e">
        <f>ROUND(#REF!*J27,2)</f>
        <v>#REF!</v>
      </c>
      <c r="L27" s="35">
        <v>0</v>
      </c>
      <c r="M27" s="35" t="e">
        <f>#REF!*(1+L27/100)</f>
        <v>#REF!</v>
      </c>
      <c r="N27" s="34">
        <v>9.0000000000000006E-5</v>
      </c>
      <c r="O27" s="34" t="e">
        <f>ROUND(#REF!*N27,5)</f>
        <v>#REF!</v>
      </c>
      <c r="P27" s="34">
        <v>0</v>
      </c>
      <c r="Q27" s="34" t="e">
        <f>ROUND(#REF!*P27,5)</f>
        <v>#REF!</v>
      </c>
      <c r="R27" s="34"/>
      <c r="S27" s="34"/>
      <c r="T27" s="36">
        <v>0</v>
      </c>
      <c r="U27" s="34" t="e">
        <f>ROUND(#REF!*T27,2)</f>
        <v>#REF!</v>
      </c>
      <c r="V27" s="37"/>
      <c r="W27" s="37"/>
      <c r="X27" s="37"/>
      <c r="Y27" s="37"/>
      <c r="Z27" s="37"/>
      <c r="AA27" s="37"/>
      <c r="AB27" s="37"/>
      <c r="AC27" s="37"/>
      <c r="AD27" s="37"/>
      <c r="AE27" s="37" t="s">
        <v>113</v>
      </c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</row>
    <row r="28" spans="1:60" ht="20" outlineLevel="1">
      <c r="A28" s="249">
        <v>18</v>
      </c>
      <c r="B28" s="250" t="s">
        <v>483</v>
      </c>
      <c r="C28" s="251" t="s">
        <v>484</v>
      </c>
      <c r="D28" s="252" t="s">
        <v>101</v>
      </c>
      <c r="E28" s="253">
        <v>2</v>
      </c>
      <c r="F28" s="320">
        <v>0</v>
      </c>
      <c r="G28" s="254">
        <f t="shared" si="0"/>
        <v>0</v>
      </c>
      <c r="H28" s="35">
        <v>93.7</v>
      </c>
      <c r="I28" s="35" t="e">
        <f>ROUND(#REF!*H28,2)</f>
        <v>#REF!</v>
      </c>
      <c r="J28" s="35">
        <v>365.8</v>
      </c>
      <c r="K28" s="35" t="e">
        <f>ROUND(#REF!*J28,2)</f>
        <v>#REF!</v>
      </c>
      <c r="L28" s="35">
        <v>0</v>
      </c>
      <c r="M28" s="35" t="e">
        <f>#REF!*(1+L28/100)</f>
        <v>#REF!</v>
      </c>
      <c r="N28" s="34">
        <v>6.7499999999999999E-3</v>
      </c>
      <c r="O28" s="34" t="e">
        <f>ROUND(#REF!*N28,5)</f>
        <v>#REF!</v>
      </c>
      <c r="P28" s="34">
        <v>0</v>
      </c>
      <c r="Q28" s="34" t="e">
        <f>ROUND(#REF!*P28,5)</f>
        <v>#REF!</v>
      </c>
      <c r="R28" s="34"/>
      <c r="S28" s="34"/>
      <c r="T28" s="36">
        <v>0.70899999999999996</v>
      </c>
      <c r="U28" s="34" t="e">
        <f>ROUND(#REF!*T28,2)</f>
        <v>#REF!</v>
      </c>
      <c r="V28" s="37"/>
      <c r="W28" s="37"/>
      <c r="X28" s="37"/>
      <c r="Y28" s="37"/>
      <c r="Z28" s="37"/>
      <c r="AA28" s="37"/>
      <c r="AB28" s="37"/>
      <c r="AC28" s="37"/>
      <c r="AD28" s="37"/>
      <c r="AE28" s="37" t="s">
        <v>102</v>
      </c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</row>
    <row r="29" spans="1:60" outlineLevel="1">
      <c r="A29" s="249">
        <v>19</v>
      </c>
      <c r="B29" s="250" t="s">
        <v>485</v>
      </c>
      <c r="C29" s="251" t="s">
        <v>486</v>
      </c>
      <c r="D29" s="252" t="s">
        <v>65</v>
      </c>
      <c r="E29" s="253">
        <v>202</v>
      </c>
      <c r="F29" s="320">
        <v>0</v>
      </c>
      <c r="G29" s="254">
        <f t="shared" si="0"/>
        <v>0</v>
      </c>
      <c r="H29" s="35">
        <v>0</v>
      </c>
      <c r="I29" s="35" t="e">
        <f>ROUND(#REF!*H29,2)</f>
        <v>#REF!</v>
      </c>
      <c r="J29" s="35">
        <v>2</v>
      </c>
      <c r="K29" s="35" t="e">
        <f>ROUND(#REF!*J29,2)</f>
        <v>#REF!</v>
      </c>
      <c r="L29" s="35">
        <v>0</v>
      </c>
      <c r="M29" s="35" t="e">
        <f>#REF!*(1+L29/100)</f>
        <v>#REF!</v>
      </c>
      <c r="N29" s="34">
        <v>0</v>
      </c>
      <c r="O29" s="34" t="e">
        <f>ROUND(#REF!*N29,5)</f>
        <v>#REF!</v>
      </c>
      <c r="P29" s="34">
        <v>0</v>
      </c>
      <c r="Q29" s="34" t="e">
        <f>ROUND(#REF!*P29,5)</f>
        <v>#REF!</v>
      </c>
      <c r="R29" s="34"/>
      <c r="S29" s="34"/>
      <c r="T29" s="36">
        <v>0</v>
      </c>
      <c r="U29" s="34" t="e">
        <f>ROUND(#REF!*T29,2)</f>
        <v>#REF!</v>
      </c>
      <c r="V29" s="37"/>
      <c r="W29" s="37"/>
      <c r="X29" s="37"/>
      <c r="Y29" s="37"/>
      <c r="Z29" s="37"/>
      <c r="AA29" s="37"/>
      <c r="AB29" s="37"/>
      <c r="AC29" s="37"/>
      <c r="AD29" s="37"/>
      <c r="AE29" s="37" t="s">
        <v>102</v>
      </c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</row>
    <row r="30" spans="1:60" ht="14.5">
      <c r="A30" s="255" t="s">
        <v>97</v>
      </c>
      <c r="B30" s="256" t="s">
        <v>446</v>
      </c>
      <c r="C30" s="257" t="s">
        <v>447</v>
      </c>
      <c r="D30" s="258"/>
      <c r="E30" s="259"/>
      <c r="F30" s="260"/>
      <c r="G30" s="260">
        <f>SUMIF(AE31:AE57,"&lt;&gt;NOR",G31:G57)</f>
        <v>0</v>
      </c>
      <c r="H30" s="40"/>
      <c r="I30" s="40" t="e">
        <f>SUM(I31:I57)</f>
        <v>#REF!</v>
      </c>
      <c r="J30" s="40"/>
      <c r="K30" s="40" t="e">
        <f>SUM(K31:K57)</f>
        <v>#REF!</v>
      </c>
      <c r="L30" s="40"/>
      <c r="M30" s="40" t="e">
        <f>SUM(M31:M57)</f>
        <v>#REF!</v>
      </c>
      <c r="N30" s="39"/>
      <c r="O30" s="39" t="e">
        <f>SUM(O31:O57)</f>
        <v>#REF!</v>
      </c>
      <c r="P30" s="39"/>
      <c r="Q30" s="39" t="e">
        <f>SUM(Q31:Q57)</f>
        <v>#REF!</v>
      </c>
      <c r="R30" s="39"/>
      <c r="S30" s="39"/>
      <c r="T30" s="41"/>
      <c r="U30" s="39" t="e">
        <f>SUM(U31:U57)</f>
        <v>#REF!</v>
      </c>
      <c r="AE30" s="29" t="s">
        <v>98</v>
      </c>
    </row>
    <row r="31" spans="1:60" outlineLevel="1">
      <c r="A31" s="249">
        <v>20</v>
      </c>
      <c r="B31" s="250" t="s">
        <v>487</v>
      </c>
      <c r="C31" s="251" t="s">
        <v>488</v>
      </c>
      <c r="D31" s="252" t="s">
        <v>304</v>
      </c>
      <c r="E31" s="253">
        <v>30</v>
      </c>
      <c r="F31" s="320">
        <v>0</v>
      </c>
      <c r="G31" s="254">
        <f t="shared" ref="G31:G57" si="1">ROUND(E31*F31,2)</f>
        <v>0</v>
      </c>
      <c r="H31" s="35">
        <v>0</v>
      </c>
      <c r="I31" s="35" t="e">
        <f>ROUND(#REF!*H31,2)</f>
        <v>#REF!</v>
      </c>
      <c r="J31" s="35">
        <v>103</v>
      </c>
      <c r="K31" s="35" t="e">
        <f>ROUND(#REF!*J31,2)</f>
        <v>#REF!</v>
      </c>
      <c r="L31" s="35">
        <v>0</v>
      </c>
      <c r="M31" s="35" t="e">
        <f>#REF!*(1+L31/100)</f>
        <v>#REF!</v>
      </c>
      <c r="N31" s="34">
        <v>0</v>
      </c>
      <c r="O31" s="34" t="e">
        <f>ROUND(#REF!*N31,5)</f>
        <v>#REF!</v>
      </c>
      <c r="P31" s="34">
        <v>6.7000000000000002E-3</v>
      </c>
      <c r="Q31" s="34" t="e">
        <f>ROUND(#REF!*P31,5)</f>
        <v>#REF!</v>
      </c>
      <c r="R31" s="34"/>
      <c r="S31" s="34"/>
      <c r="T31" s="36">
        <v>0.23899999999999999</v>
      </c>
      <c r="U31" s="34" t="e">
        <f>ROUND(#REF!*T31,2)</f>
        <v>#REF!</v>
      </c>
      <c r="V31" s="37"/>
      <c r="W31" s="37"/>
      <c r="X31" s="37"/>
      <c r="Y31" s="37"/>
      <c r="Z31" s="37"/>
      <c r="AA31" s="37"/>
      <c r="AB31" s="37"/>
      <c r="AC31" s="37"/>
      <c r="AD31" s="37"/>
      <c r="AE31" s="37" t="s">
        <v>102</v>
      </c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</row>
    <row r="32" spans="1:60" outlineLevel="1">
      <c r="A32" s="249">
        <v>21</v>
      </c>
      <c r="B32" s="250" t="s">
        <v>489</v>
      </c>
      <c r="C32" s="251" t="s">
        <v>490</v>
      </c>
      <c r="D32" s="252" t="s">
        <v>107</v>
      </c>
      <c r="E32" s="253">
        <v>0.2</v>
      </c>
      <c r="F32" s="320">
        <v>0</v>
      </c>
      <c r="G32" s="254">
        <f t="shared" si="1"/>
        <v>0</v>
      </c>
      <c r="H32" s="35">
        <v>0</v>
      </c>
      <c r="I32" s="35" t="e">
        <f>ROUND(#REF!*H32,2)</f>
        <v>#REF!</v>
      </c>
      <c r="J32" s="35">
        <v>2380</v>
      </c>
      <c r="K32" s="35" t="e">
        <f>ROUND(#REF!*J32,2)</f>
        <v>#REF!</v>
      </c>
      <c r="L32" s="35">
        <v>0</v>
      </c>
      <c r="M32" s="35" t="e">
        <f>#REF!*(1+L32/100)</f>
        <v>#REF!</v>
      </c>
      <c r="N32" s="34">
        <v>0</v>
      </c>
      <c r="O32" s="34" t="e">
        <f>ROUND(#REF!*N32,5)</f>
        <v>#REF!</v>
      </c>
      <c r="P32" s="34">
        <v>0</v>
      </c>
      <c r="Q32" s="34" t="e">
        <f>ROUND(#REF!*P32,5)</f>
        <v>#REF!</v>
      </c>
      <c r="R32" s="34"/>
      <c r="S32" s="34"/>
      <c r="T32" s="36">
        <v>4.1550000000000002</v>
      </c>
      <c r="U32" s="34" t="e">
        <f>ROUND(#REF!*T32,2)</f>
        <v>#REF!</v>
      </c>
      <c r="V32" s="37"/>
      <c r="W32" s="37"/>
      <c r="X32" s="37"/>
      <c r="Y32" s="37"/>
      <c r="Z32" s="37"/>
      <c r="AA32" s="37"/>
      <c r="AB32" s="37"/>
      <c r="AC32" s="37"/>
      <c r="AD32" s="37"/>
      <c r="AE32" s="37" t="s">
        <v>102</v>
      </c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</row>
    <row r="33" spans="1:60" outlineLevel="1">
      <c r="A33" s="249">
        <v>22</v>
      </c>
      <c r="B33" s="250" t="s">
        <v>491</v>
      </c>
      <c r="C33" s="251" t="s">
        <v>492</v>
      </c>
      <c r="D33" s="252" t="s">
        <v>101</v>
      </c>
      <c r="E33" s="253">
        <v>11</v>
      </c>
      <c r="F33" s="320">
        <v>0</v>
      </c>
      <c r="G33" s="254">
        <f t="shared" si="1"/>
        <v>0</v>
      </c>
      <c r="H33" s="35">
        <v>0</v>
      </c>
      <c r="I33" s="35" t="e">
        <f>ROUND(#REF!*H33,2)</f>
        <v>#REF!</v>
      </c>
      <c r="J33" s="35">
        <v>246.5</v>
      </c>
      <c r="K33" s="35" t="e">
        <f>ROUND(#REF!*J33,2)</f>
        <v>#REF!</v>
      </c>
      <c r="L33" s="35">
        <v>0</v>
      </c>
      <c r="M33" s="35" t="e">
        <f>#REF!*(1+L33/100)</f>
        <v>#REF!</v>
      </c>
      <c r="N33" s="34">
        <v>0</v>
      </c>
      <c r="O33" s="34" t="e">
        <f>ROUND(#REF!*N33,5)</f>
        <v>#REF!</v>
      </c>
      <c r="P33" s="34">
        <v>0</v>
      </c>
      <c r="Q33" s="34" t="e">
        <f>ROUND(#REF!*P33,5)</f>
        <v>#REF!</v>
      </c>
      <c r="R33" s="34"/>
      <c r="S33" s="34"/>
      <c r="T33" s="36">
        <v>0.42499999999999999</v>
      </c>
      <c r="U33" s="34" t="e">
        <f>ROUND(#REF!*T33,2)</f>
        <v>#REF!</v>
      </c>
      <c r="V33" s="37"/>
      <c r="W33" s="37"/>
      <c r="X33" s="37"/>
      <c r="Y33" s="37"/>
      <c r="Z33" s="37"/>
      <c r="AA33" s="37"/>
      <c r="AB33" s="37"/>
      <c r="AC33" s="37"/>
      <c r="AD33" s="37"/>
      <c r="AE33" s="37" t="s">
        <v>102</v>
      </c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</row>
    <row r="34" spans="1:60" outlineLevel="1">
      <c r="A34" s="249">
        <v>23</v>
      </c>
      <c r="B34" s="250" t="s">
        <v>493</v>
      </c>
      <c r="C34" s="251" t="s">
        <v>494</v>
      </c>
      <c r="D34" s="252" t="s">
        <v>304</v>
      </c>
      <c r="E34" s="253">
        <v>36</v>
      </c>
      <c r="F34" s="320">
        <v>0</v>
      </c>
      <c r="G34" s="254">
        <f t="shared" si="1"/>
        <v>0</v>
      </c>
      <c r="H34" s="35">
        <v>0.44</v>
      </c>
      <c r="I34" s="35" t="e">
        <f>ROUND(#REF!*H34,2)</f>
        <v>#REF!</v>
      </c>
      <c r="J34" s="35">
        <v>22.86</v>
      </c>
      <c r="K34" s="35" t="e">
        <f>ROUND(#REF!*J34,2)</f>
        <v>#REF!</v>
      </c>
      <c r="L34" s="35">
        <v>0</v>
      </c>
      <c r="M34" s="35" t="e">
        <f>#REF!*(1+L34/100)</f>
        <v>#REF!</v>
      </c>
      <c r="N34" s="34">
        <v>0</v>
      </c>
      <c r="O34" s="34" t="e">
        <f>ROUND(#REF!*N34,5)</f>
        <v>#REF!</v>
      </c>
      <c r="P34" s="34">
        <v>0</v>
      </c>
      <c r="Q34" s="34" t="e">
        <f>ROUND(#REF!*P34,5)</f>
        <v>#REF!</v>
      </c>
      <c r="R34" s="34"/>
      <c r="S34" s="34"/>
      <c r="T34" s="36">
        <v>4.2000000000000003E-2</v>
      </c>
      <c r="U34" s="34" t="e">
        <f>ROUND(#REF!*T34,2)</f>
        <v>#REF!</v>
      </c>
      <c r="V34" s="37"/>
      <c r="W34" s="37"/>
      <c r="X34" s="37"/>
      <c r="Y34" s="37"/>
      <c r="Z34" s="37"/>
      <c r="AA34" s="37"/>
      <c r="AB34" s="37"/>
      <c r="AC34" s="37"/>
      <c r="AD34" s="37"/>
      <c r="AE34" s="37" t="s">
        <v>102</v>
      </c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</row>
    <row r="35" spans="1:60" outlineLevel="1">
      <c r="A35" s="249">
        <v>24</v>
      </c>
      <c r="B35" s="250" t="s">
        <v>495</v>
      </c>
      <c r="C35" s="251" t="s">
        <v>496</v>
      </c>
      <c r="D35" s="252" t="s">
        <v>304</v>
      </c>
      <c r="E35" s="253">
        <v>36</v>
      </c>
      <c r="F35" s="320">
        <v>0</v>
      </c>
      <c r="G35" s="254">
        <f t="shared" si="1"/>
        <v>0</v>
      </c>
      <c r="H35" s="35">
        <v>1.87</v>
      </c>
      <c r="I35" s="35" t="e">
        <f>ROUND(#REF!*H35,2)</f>
        <v>#REF!</v>
      </c>
      <c r="J35" s="35">
        <v>33.830000000000005</v>
      </c>
      <c r="K35" s="35" t="e">
        <f>ROUND(#REF!*J35,2)</f>
        <v>#REF!</v>
      </c>
      <c r="L35" s="35">
        <v>0</v>
      </c>
      <c r="M35" s="35" t="e">
        <f>#REF!*(1+L35/100)</f>
        <v>#REF!</v>
      </c>
      <c r="N35" s="34">
        <v>1.0000000000000001E-5</v>
      </c>
      <c r="O35" s="34" t="e">
        <f>ROUND(#REF!*N35,5)</f>
        <v>#REF!</v>
      </c>
      <c r="P35" s="34">
        <v>0</v>
      </c>
      <c r="Q35" s="34" t="e">
        <f>ROUND(#REF!*P35,5)</f>
        <v>#REF!</v>
      </c>
      <c r="R35" s="34"/>
      <c r="S35" s="34"/>
      <c r="T35" s="36">
        <v>6.2E-2</v>
      </c>
      <c r="U35" s="34" t="e">
        <f>ROUND(#REF!*T35,2)</f>
        <v>#REF!</v>
      </c>
      <c r="V35" s="37"/>
      <c r="W35" s="37"/>
      <c r="X35" s="37"/>
      <c r="Y35" s="37"/>
      <c r="Z35" s="37"/>
      <c r="AA35" s="37"/>
      <c r="AB35" s="37"/>
      <c r="AC35" s="37"/>
      <c r="AD35" s="37"/>
      <c r="AE35" s="37" t="s">
        <v>102</v>
      </c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</row>
    <row r="36" spans="1:60" outlineLevel="1">
      <c r="A36" s="249">
        <v>25</v>
      </c>
      <c r="B36" s="250" t="s">
        <v>497</v>
      </c>
      <c r="C36" s="251" t="s">
        <v>498</v>
      </c>
      <c r="D36" s="252" t="s">
        <v>304</v>
      </c>
      <c r="E36" s="253">
        <v>10</v>
      </c>
      <c r="F36" s="320">
        <v>0</v>
      </c>
      <c r="G36" s="254">
        <f t="shared" si="1"/>
        <v>0</v>
      </c>
      <c r="H36" s="35">
        <v>15.04</v>
      </c>
      <c r="I36" s="35" t="e">
        <f>ROUND(#REF!*H36,2)</f>
        <v>#REF!</v>
      </c>
      <c r="J36" s="35">
        <v>64.56</v>
      </c>
      <c r="K36" s="35" t="e">
        <f>ROUND(#REF!*J36,2)</f>
        <v>#REF!</v>
      </c>
      <c r="L36" s="35">
        <v>0</v>
      </c>
      <c r="M36" s="35" t="e">
        <f>#REF!*(1+L36/100)</f>
        <v>#REF!</v>
      </c>
      <c r="N36" s="34">
        <v>2.0000000000000002E-5</v>
      </c>
      <c r="O36" s="34" t="e">
        <f>ROUND(#REF!*N36,5)</f>
        <v>#REF!</v>
      </c>
      <c r="P36" s="34">
        <v>0</v>
      </c>
      <c r="Q36" s="34" t="e">
        <f>ROUND(#REF!*P36,5)</f>
        <v>#REF!</v>
      </c>
      <c r="R36" s="34"/>
      <c r="S36" s="34"/>
      <c r="T36" s="36">
        <v>0.129</v>
      </c>
      <c r="U36" s="34" t="e">
        <f>ROUND(#REF!*T36,2)</f>
        <v>#REF!</v>
      </c>
      <c r="V36" s="37"/>
      <c r="W36" s="37"/>
      <c r="X36" s="37"/>
      <c r="Y36" s="37"/>
      <c r="Z36" s="37"/>
      <c r="AA36" s="37"/>
      <c r="AB36" s="37"/>
      <c r="AC36" s="37"/>
      <c r="AD36" s="37"/>
      <c r="AE36" s="37" t="s">
        <v>102</v>
      </c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</row>
    <row r="37" spans="1:60" outlineLevel="1">
      <c r="A37" s="249">
        <v>26</v>
      </c>
      <c r="B37" s="250" t="s">
        <v>499</v>
      </c>
      <c r="C37" s="251" t="s">
        <v>500</v>
      </c>
      <c r="D37" s="252" t="s">
        <v>304</v>
      </c>
      <c r="E37" s="253">
        <v>5</v>
      </c>
      <c r="F37" s="320">
        <v>0</v>
      </c>
      <c r="G37" s="254">
        <f t="shared" si="1"/>
        <v>0</v>
      </c>
      <c r="H37" s="35">
        <v>17.420000000000002</v>
      </c>
      <c r="I37" s="35" t="e">
        <f>ROUND(#REF!*H37,2)</f>
        <v>#REF!</v>
      </c>
      <c r="J37" s="35">
        <v>64.48</v>
      </c>
      <c r="K37" s="35" t="e">
        <f>ROUND(#REF!*J37,2)</f>
        <v>#REF!</v>
      </c>
      <c r="L37" s="35">
        <v>0</v>
      </c>
      <c r="M37" s="35" t="e">
        <f>#REF!*(1+L37/100)</f>
        <v>#REF!</v>
      </c>
      <c r="N37" s="34">
        <v>4.0000000000000003E-5</v>
      </c>
      <c r="O37" s="34" t="e">
        <f>ROUND(#REF!*N37,5)</f>
        <v>#REF!</v>
      </c>
      <c r="P37" s="34">
        <v>0</v>
      </c>
      <c r="Q37" s="34" t="e">
        <f>ROUND(#REF!*P37,5)</f>
        <v>#REF!</v>
      </c>
      <c r="R37" s="34"/>
      <c r="S37" s="34"/>
      <c r="T37" s="36">
        <v>0.129</v>
      </c>
      <c r="U37" s="34" t="e">
        <f>ROUND(#REF!*T37,2)</f>
        <v>#REF!</v>
      </c>
      <c r="V37" s="37"/>
      <c r="W37" s="37"/>
      <c r="X37" s="37"/>
      <c r="Y37" s="37"/>
      <c r="Z37" s="37"/>
      <c r="AA37" s="37"/>
      <c r="AB37" s="37"/>
      <c r="AC37" s="37"/>
      <c r="AD37" s="37"/>
      <c r="AE37" s="37" t="s">
        <v>102</v>
      </c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</row>
    <row r="38" spans="1:60" outlineLevel="1">
      <c r="A38" s="249">
        <v>27</v>
      </c>
      <c r="B38" s="250" t="s">
        <v>503</v>
      </c>
      <c r="C38" s="251" t="s">
        <v>504</v>
      </c>
      <c r="D38" s="252" t="s">
        <v>304</v>
      </c>
      <c r="E38" s="253">
        <v>10</v>
      </c>
      <c r="F38" s="320">
        <v>0</v>
      </c>
      <c r="G38" s="254">
        <f t="shared" si="1"/>
        <v>0</v>
      </c>
      <c r="H38" s="35">
        <v>0</v>
      </c>
      <c r="I38" s="35" t="e">
        <f>ROUND(#REF!*H38,2)</f>
        <v>#REF!</v>
      </c>
      <c r="J38" s="35">
        <v>270</v>
      </c>
      <c r="K38" s="35" t="e">
        <f>ROUND(#REF!*J38,2)</f>
        <v>#REF!</v>
      </c>
      <c r="L38" s="35">
        <v>0</v>
      </c>
      <c r="M38" s="35" t="e">
        <f>#REF!*(1+L38/100)</f>
        <v>#REF!</v>
      </c>
      <c r="N38" s="34">
        <v>0</v>
      </c>
      <c r="O38" s="34" t="e">
        <f>ROUND(#REF!*N38,5)</f>
        <v>#REF!</v>
      </c>
      <c r="P38" s="34">
        <v>0</v>
      </c>
      <c r="Q38" s="34" t="e">
        <f>ROUND(#REF!*P38,5)</f>
        <v>#REF!</v>
      </c>
      <c r="R38" s="34"/>
      <c r="S38" s="34"/>
      <c r="T38" s="36">
        <v>0</v>
      </c>
      <c r="U38" s="34" t="e">
        <f>ROUND(#REF!*T38,2)</f>
        <v>#REF!</v>
      </c>
      <c r="V38" s="37"/>
      <c r="W38" s="37"/>
      <c r="X38" s="37"/>
      <c r="Y38" s="37"/>
      <c r="Z38" s="37"/>
      <c r="AA38" s="37"/>
      <c r="AB38" s="37"/>
      <c r="AC38" s="37"/>
      <c r="AD38" s="37"/>
      <c r="AE38" s="37" t="s">
        <v>102</v>
      </c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</row>
    <row r="39" spans="1:60" outlineLevel="1">
      <c r="A39" s="249">
        <v>28</v>
      </c>
      <c r="B39" s="250" t="s">
        <v>503</v>
      </c>
      <c r="C39" s="251" t="s">
        <v>505</v>
      </c>
      <c r="D39" s="252" t="s">
        <v>304</v>
      </c>
      <c r="E39" s="253">
        <v>20</v>
      </c>
      <c r="F39" s="320">
        <v>0</v>
      </c>
      <c r="G39" s="254">
        <f t="shared" si="1"/>
        <v>0</v>
      </c>
      <c r="H39" s="35">
        <v>0</v>
      </c>
      <c r="I39" s="35" t="e">
        <f>ROUND(#REF!*H39,2)</f>
        <v>#REF!</v>
      </c>
      <c r="J39" s="35">
        <v>224.5</v>
      </c>
      <c r="K39" s="35" t="e">
        <f>ROUND(#REF!*J39,2)</f>
        <v>#REF!</v>
      </c>
      <c r="L39" s="35">
        <v>0</v>
      </c>
      <c r="M39" s="35" t="e">
        <f>#REF!*(1+L39/100)</f>
        <v>#REF!</v>
      </c>
      <c r="N39" s="34">
        <v>0</v>
      </c>
      <c r="O39" s="34" t="e">
        <f>ROUND(#REF!*N39,5)</f>
        <v>#REF!</v>
      </c>
      <c r="P39" s="34">
        <v>0</v>
      </c>
      <c r="Q39" s="34" t="e">
        <f>ROUND(#REF!*P39,5)</f>
        <v>#REF!</v>
      </c>
      <c r="R39" s="34"/>
      <c r="S39" s="34"/>
      <c r="T39" s="36">
        <v>0</v>
      </c>
      <c r="U39" s="34" t="e">
        <f>ROUND(#REF!*T39,2)</f>
        <v>#REF!</v>
      </c>
      <c r="V39" s="37"/>
      <c r="W39" s="37"/>
      <c r="X39" s="37"/>
      <c r="Y39" s="37"/>
      <c r="Z39" s="37"/>
      <c r="AA39" s="37"/>
      <c r="AB39" s="37"/>
      <c r="AC39" s="37"/>
      <c r="AD39" s="37"/>
      <c r="AE39" s="37" t="s">
        <v>102</v>
      </c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</row>
    <row r="40" spans="1:60" outlineLevel="1">
      <c r="A40" s="249">
        <v>29</v>
      </c>
      <c r="B40" s="250" t="s">
        <v>503</v>
      </c>
      <c r="C40" s="251" t="s">
        <v>506</v>
      </c>
      <c r="D40" s="252" t="s">
        <v>304</v>
      </c>
      <c r="E40" s="253">
        <v>5</v>
      </c>
      <c r="F40" s="320">
        <v>0</v>
      </c>
      <c r="G40" s="254">
        <f t="shared" si="1"/>
        <v>0</v>
      </c>
      <c r="H40" s="35">
        <v>0</v>
      </c>
      <c r="I40" s="35" t="e">
        <f>ROUND(#REF!*H40,2)</f>
        <v>#REF!</v>
      </c>
      <c r="J40" s="35">
        <v>272.5</v>
      </c>
      <c r="K40" s="35" t="e">
        <f>ROUND(#REF!*J40,2)</f>
        <v>#REF!</v>
      </c>
      <c r="L40" s="35">
        <v>0</v>
      </c>
      <c r="M40" s="35" t="e">
        <f>#REF!*(1+L40/100)</f>
        <v>#REF!</v>
      </c>
      <c r="N40" s="34">
        <v>0</v>
      </c>
      <c r="O40" s="34" t="e">
        <f>ROUND(#REF!*N40,5)</f>
        <v>#REF!</v>
      </c>
      <c r="P40" s="34">
        <v>0</v>
      </c>
      <c r="Q40" s="34" t="e">
        <f>ROUND(#REF!*P40,5)</f>
        <v>#REF!</v>
      </c>
      <c r="R40" s="34"/>
      <c r="S40" s="34"/>
      <c r="T40" s="36">
        <v>0</v>
      </c>
      <c r="U40" s="34" t="e">
        <f>ROUND(#REF!*T40,2)</f>
        <v>#REF!</v>
      </c>
      <c r="V40" s="37"/>
      <c r="W40" s="37"/>
      <c r="X40" s="37"/>
      <c r="Y40" s="37"/>
      <c r="Z40" s="37"/>
      <c r="AA40" s="37"/>
      <c r="AB40" s="37"/>
      <c r="AC40" s="37"/>
      <c r="AD40" s="37"/>
      <c r="AE40" s="37" t="s">
        <v>102</v>
      </c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</row>
    <row r="41" spans="1:60" outlineLevel="1">
      <c r="A41" s="249">
        <v>30</v>
      </c>
      <c r="B41" s="250" t="s">
        <v>507</v>
      </c>
      <c r="C41" s="251" t="s">
        <v>508</v>
      </c>
      <c r="D41" s="252" t="s">
        <v>304</v>
      </c>
      <c r="E41" s="253">
        <v>20</v>
      </c>
      <c r="F41" s="320">
        <v>0</v>
      </c>
      <c r="G41" s="254">
        <f t="shared" si="1"/>
        <v>0</v>
      </c>
      <c r="H41" s="35">
        <v>8.09</v>
      </c>
      <c r="I41" s="35" t="e">
        <f>ROUND(#REF!*H41,2)</f>
        <v>#REF!</v>
      </c>
      <c r="J41" s="35">
        <v>197.41</v>
      </c>
      <c r="K41" s="35" t="e">
        <f>ROUND(#REF!*J41,2)</f>
        <v>#REF!</v>
      </c>
      <c r="L41" s="35">
        <v>0</v>
      </c>
      <c r="M41" s="35" t="e">
        <f>#REF!*(1+L41/100)</f>
        <v>#REF!</v>
      </c>
      <c r="N41" s="34">
        <v>2.7999999999999998E-4</v>
      </c>
      <c r="O41" s="34" t="e">
        <f>ROUND(#REF!*N41,5)</f>
        <v>#REF!</v>
      </c>
      <c r="P41" s="34">
        <v>0</v>
      </c>
      <c r="Q41" s="34" t="e">
        <f>ROUND(#REF!*P41,5)</f>
        <v>#REF!</v>
      </c>
      <c r="R41" s="34"/>
      <c r="S41" s="34"/>
      <c r="T41" s="36">
        <v>0.36516999999999999</v>
      </c>
      <c r="U41" s="34" t="e">
        <f>ROUND(#REF!*T41,2)</f>
        <v>#REF!</v>
      </c>
      <c r="V41" s="37"/>
      <c r="W41" s="37"/>
      <c r="X41" s="37"/>
      <c r="Y41" s="37"/>
      <c r="Z41" s="37"/>
      <c r="AA41" s="37"/>
      <c r="AB41" s="37"/>
      <c r="AC41" s="37"/>
      <c r="AD41" s="37"/>
      <c r="AE41" s="37" t="s">
        <v>102</v>
      </c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</row>
    <row r="42" spans="1:60" outlineLevel="1">
      <c r="A42" s="249">
        <v>31</v>
      </c>
      <c r="B42" s="250" t="s">
        <v>509</v>
      </c>
      <c r="C42" s="251" t="s">
        <v>510</v>
      </c>
      <c r="D42" s="252" t="s">
        <v>304</v>
      </c>
      <c r="E42" s="253">
        <v>5</v>
      </c>
      <c r="F42" s="320">
        <v>0</v>
      </c>
      <c r="G42" s="254">
        <f t="shared" si="1"/>
        <v>0</v>
      </c>
      <c r="H42" s="35">
        <v>8.09</v>
      </c>
      <c r="I42" s="35" t="e">
        <f>ROUND(#REF!*H42,2)</f>
        <v>#REF!</v>
      </c>
      <c r="J42" s="35">
        <v>215.91</v>
      </c>
      <c r="K42" s="35" t="e">
        <f>ROUND(#REF!*J42,2)</f>
        <v>#REF!</v>
      </c>
      <c r="L42" s="35">
        <v>0</v>
      </c>
      <c r="M42" s="35" t="e">
        <f>#REF!*(1+L42/100)</f>
        <v>#REF!</v>
      </c>
      <c r="N42" s="34">
        <v>2.7999999999999998E-4</v>
      </c>
      <c r="O42" s="34" t="e">
        <f>ROUND(#REF!*N42,5)</f>
        <v>#REF!</v>
      </c>
      <c r="P42" s="34">
        <v>0</v>
      </c>
      <c r="Q42" s="34" t="e">
        <f>ROUND(#REF!*P42,5)</f>
        <v>#REF!</v>
      </c>
      <c r="R42" s="34"/>
      <c r="S42" s="34"/>
      <c r="T42" s="36">
        <v>0.40018999999999999</v>
      </c>
      <c r="U42" s="34" t="e">
        <f>ROUND(#REF!*T42,2)</f>
        <v>#REF!</v>
      </c>
      <c r="V42" s="37"/>
      <c r="W42" s="37"/>
      <c r="X42" s="37"/>
      <c r="Y42" s="37"/>
      <c r="Z42" s="37"/>
      <c r="AA42" s="37"/>
      <c r="AB42" s="37"/>
      <c r="AC42" s="37"/>
      <c r="AD42" s="37"/>
      <c r="AE42" s="37" t="s">
        <v>102</v>
      </c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</row>
    <row r="43" spans="1:60" ht="20" outlineLevel="1">
      <c r="A43" s="249">
        <v>32</v>
      </c>
      <c r="B43" s="250" t="s">
        <v>511</v>
      </c>
      <c r="C43" s="251" t="s">
        <v>512</v>
      </c>
      <c r="D43" s="252" t="s">
        <v>304</v>
      </c>
      <c r="E43" s="253">
        <v>25</v>
      </c>
      <c r="F43" s="320">
        <v>0</v>
      </c>
      <c r="G43" s="254">
        <f t="shared" si="1"/>
        <v>0</v>
      </c>
      <c r="H43" s="35">
        <v>0</v>
      </c>
      <c r="I43" s="35" t="e">
        <f>ROUND(#REF!*H43,2)</f>
        <v>#REF!</v>
      </c>
      <c r="J43" s="35">
        <v>41</v>
      </c>
      <c r="K43" s="35" t="e">
        <f>ROUND(#REF!*J43,2)</f>
        <v>#REF!</v>
      </c>
      <c r="L43" s="35">
        <v>0</v>
      </c>
      <c r="M43" s="35" t="e">
        <f>#REF!*(1+L43/100)</f>
        <v>#REF!</v>
      </c>
      <c r="N43" s="34">
        <v>0</v>
      </c>
      <c r="O43" s="34" t="e">
        <f>ROUND(#REF!*N43,5)</f>
        <v>#REF!</v>
      </c>
      <c r="P43" s="34">
        <v>0</v>
      </c>
      <c r="Q43" s="34" t="e">
        <f>ROUND(#REF!*P43,5)</f>
        <v>#REF!</v>
      </c>
      <c r="R43" s="34"/>
      <c r="S43" s="34"/>
      <c r="T43" s="36">
        <v>8.2000000000000003E-2</v>
      </c>
      <c r="U43" s="34" t="e">
        <f>ROUND(#REF!*T43,2)</f>
        <v>#REF!</v>
      </c>
      <c r="V43" s="37"/>
      <c r="W43" s="37"/>
      <c r="X43" s="37"/>
      <c r="Y43" s="37"/>
      <c r="Z43" s="37"/>
      <c r="AA43" s="37"/>
      <c r="AB43" s="37"/>
      <c r="AC43" s="37"/>
      <c r="AD43" s="37"/>
      <c r="AE43" s="37" t="s">
        <v>102</v>
      </c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</row>
    <row r="44" spans="1:60" outlineLevel="1">
      <c r="A44" s="249">
        <v>33</v>
      </c>
      <c r="B44" s="250" t="s">
        <v>513</v>
      </c>
      <c r="C44" s="251" t="s">
        <v>514</v>
      </c>
      <c r="D44" s="252" t="s">
        <v>101</v>
      </c>
      <c r="E44" s="253">
        <v>1</v>
      </c>
      <c r="F44" s="320">
        <v>0</v>
      </c>
      <c r="G44" s="254">
        <f t="shared" si="1"/>
        <v>0</v>
      </c>
      <c r="H44" s="35">
        <v>217</v>
      </c>
      <c r="I44" s="35" t="e">
        <f>ROUND(#REF!*H44,2)</f>
        <v>#REF!</v>
      </c>
      <c r="J44" s="35">
        <v>0</v>
      </c>
      <c r="K44" s="35" t="e">
        <f>ROUND(#REF!*J44,2)</f>
        <v>#REF!</v>
      </c>
      <c r="L44" s="35">
        <v>0</v>
      </c>
      <c r="M44" s="35" t="e">
        <f>#REF!*(1+L44/100)</f>
        <v>#REF!</v>
      </c>
      <c r="N44" s="34">
        <v>1.3999999999999999E-4</v>
      </c>
      <c r="O44" s="34" t="e">
        <f>ROUND(#REF!*N44,5)</f>
        <v>#REF!</v>
      </c>
      <c r="P44" s="34">
        <v>0</v>
      </c>
      <c r="Q44" s="34" t="e">
        <f>ROUND(#REF!*P44,5)</f>
        <v>#REF!</v>
      </c>
      <c r="R44" s="34"/>
      <c r="S44" s="34"/>
      <c r="T44" s="36">
        <v>0</v>
      </c>
      <c r="U44" s="34" t="e">
        <f>ROUND(#REF!*T44,2)</f>
        <v>#REF!</v>
      </c>
      <c r="V44" s="37"/>
      <c r="W44" s="37"/>
      <c r="X44" s="37"/>
      <c r="Y44" s="37"/>
      <c r="Z44" s="37"/>
      <c r="AA44" s="37"/>
      <c r="AB44" s="37"/>
      <c r="AC44" s="37"/>
      <c r="AD44" s="37"/>
      <c r="AE44" s="37" t="s">
        <v>113</v>
      </c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</row>
    <row r="45" spans="1:60" outlineLevel="1">
      <c r="A45" s="249">
        <v>34</v>
      </c>
      <c r="B45" s="250" t="s">
        <v>513</v>
      </c>
      <c r="C45" s="251" t="s">
        <v>515</v>
      </c>
      <c r="D45" s="252" t="s">
        <v>101</v>
      </c>
      <c r="E45" s="253">
        <v>1</v>
      </c>
      <c r="F45" s="320">
        <v>0</v>
      </c>
      <c r="G45" s="254">
        <f t="shared" si="1"/>
        <v>0</v>
      </c>
      <c r="H45" s="35">
        <v>311</v>
      </c>
      <c r="I45" s="35" t="e">
        <f>ROUND(#REF!*H45,2)</f>
        <v>#REF!</v>
      </c>
      <c r="J45" s="35">
        <v>0</v>
      </c>
      <c r="K45" s="35" t="e">
        <f>ROUND(#REF!*J45,2)</f>
        <v>#REF!</v>
      </c>
      <c r="L45" s="35">
        <v>0</v>
      </c>
      <c r="M45" s="35" t="e">
        <f>#REF!*(1+L45/100)</f>
        <v>#REF!</v>
      </c>
      <c r="N45" s="34">
        <v>1.3999999999999999E-4</v>
      </c>
      <c r="O45" s="34" t="e">
        <f>ROUND(#REF!*N45,5)</f>
        <v>#REF!</v>
      </c>
      <c r="P45" s="34">
        <v>0</v>
      </c>
      <c r="Q45" s="34" t="e">
        <f>ROUND(#REF!*P45,5)</f>
        <v>#REF!</v>
      </c>
      <c r="R45" s="34"/>
      <c r="S45" s="34"/>
      <c r="T45" s="36">
        <v>0</v>
      </c>
      <c r="U45" s="34" t="e">
        <f>ROUND(#REF!*T45,2)</f>
        <v>#REF!</v>
      </c>
      <c r="V45" s="37"/>
      <c r="W45" s="37"/>
      <c r="X45" s="37"/>
      <c r="Y45" s="37"/>
      <c r="Z45" s="37"/>
      <c r="AA45" s="37"/>
      <c r="AB45" s="37"/>
      <c r="AC45" s="37"/>
      <c r="AD45" s="37"/>
      <c r="AE45" s="37" t="s">
        <v>113</v>
      </c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</row>
    <row r="46" spans="1:60" outlineLevel="1">
      <c r="A46" s="249">
        <v>35</v>
      </c>
      <c r="B46" s="250" t="s">
        <v>513</v>
      </c>
      <c r="C46" s="251" t="s">
        <v>516</v>
      </c>
      <c r="D46" s="252" t="s">
        <v>101</v>
      </c>
      <c r="E46" s="253">
        <v>2</v>
      </c>
      <c r="F46" s="320">
        <v>0</v>
      </c>
      <c r="G46" s="254">
        <f t="shared" si="1"/>
        <v>0</v>
      </c>
      <c r="H46" s="35">
        <v>315</v>
      </c>
      <c r="I46" s="35" t="e">
        <f>ROUND(#REF!*H46,2)</f>
        <v>#REF!</v>
      </c>
      <c r="J46" s="35">
        <v>0</v>
      </c>
      <c r="K46" s="35" t="e">
        <f>ROUND(#REF!*J46,2)</f>
        <v>#REF!</v>
      </c>
      <c r="L46" s="35">
        <v>0</v>
      </c>
      <c r="M46" s="35" t="e">
        <f>#REF!*(1+L46/100)</f>
        <v>#REF!</v>
      </c>
      <c r="N46" s="34">
        <v>3.1E-4</v>
      </c>
      <c r="O46" s="34" t="e">
        <f>ROUND(#REF!*N46,5)</f>
        <v>#REF!</v>
      </c>
      <c r="P46" s="34">
        <v>0</v>
      </c>
      <c r="Q46" s="34" t="e">
        <f>ROUND(#REF!*P46,5)</f>
        <v>#REF!</v>
      </c>
      <c r="R46" s="34"/>
      <c r="S46" s="34"/>
      <c r="T46" s="36">
        <v>0</v>
      </c>
      <c r="U46" s="34" t="e">
        <f>ROUND(#REF!*T46,2)</f>
        <v>#REF!</v>
      </c>
      <c r="V46" s="37"/>
      <c r="W46" s="37"/>
      <c r="X46" s="37"/>
      <c r="Y46" s="37"/>
      <c r="Z46" s="37"/>
      <c r="AA46" s="37"/>
      <c r="AB46" s="37"/>
      <c r="AC46" s="37"/>
      <c r="AD46" s="37"/>
      <c r="AE46" s="37" t="s">
        <v>113</v>
      </c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</row>
    <row r="47" spans="1:60" outlineLevel="1">
      <c r="A47" s="249">
        <v>36</v>
      </c>
      <c r="B47" s="250" t="s">
        <v>517</v>
      </c>
      <c r="C47" s="251" t="s">
        <v>518</v>
      </c>
      <c r="D47" s="252" t="s">
        <v>101</v>
      </c>
      <c r="E47" s="253">
        <v>1</v>
      </c>
      <c r="F47" s="320">
        <v>0</v>
      </c>
      <c r="G47" s="254">
        <f t="shared" si="1"/>
        <v>0</v>
      </c>
      <c r="H47" s="35">
        <v>350</v>
      </c>
      <c r="I47" s="35" t="e">
        <f>ROUND(#REF!*H47,2)</f>
        <v>#REF!</v>
      </c>
      <c r="J47" s="35">
        <v>0</v>
      </c>
      <c r="K47" s="35" t="e">
        <f>ROUND(#REF!*J47,2)</f>
        <v>#REF!</v>
      </c>
      <c r="L47" s="35">
        <v>0</v>
      </c>
      <c r="M47" s="35" t="e">
        <f>#REF!*(1+L47/100)</f>
        <v>#REF!</v>
      </c>
      <c r="N47" s="34">
        <v>1.4999999999999999E-4</v>
      </c>
      <c r="O47" s="34" t="e">
        <f>ROUND(#REF!*N47,5)</f>
        <v>#REF!</v>
      </c>
      <c r="P47" s="34">
        <v>0</v>
      </c>
      <c r="Q47" s="34" t="e">
        <f>ROUND(#REF!*P47,5)</f>
        <v>#REF!</v>
      </c>
      <c r="R47" s="34"/>
      <c r="S47" s="34"/>
      <c r="T47" s="36">
        <v>0</v>
      </c>
      <c r="U47" s="34" t="e">
        <f>ROUND(#REF!*T47,2)</f>
        <v>#REF!</v>
      </c>
      <c r="V47" s="37"/>
      <c r="W47" s="37"/>
      <c r="X47" s="37"/>
      <c r="Y47" s="37"/>
      <c r="Z47" s="37"/>
      <c r="AA47" s="37"/>
      <c r="AB47" s="37"/>
      <c r="AC47" s="37"/>
      <c r="AD47" s="37"/>
      <c r="AE47" s="37" t="s">
        <v>113</v>
      </c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</row>
    <row r="48" spans="1:60" outlineLevel="1">
      <c r="A48" s="249">
        <v>37</v>
      </c>
      <c r="B48" s="250" t="s">
        <v>503</v>
      </c>
      <c r="C48" s="251" t="s">
        <v>519</v>
      </c>
      <c r="D48" s="252" t="s">
        <v>101</v>
      </c>
      <c r="E48" s="253">
        <v>1</v>
      </c>
      <c r="F48" s="320">
        <v>0</v>
      </c>
      <c r="G48" s="254">
        <f t="shared" si="1"/>
        <v>0</v>
      </c>
      <c r="H48" s="35">
        <v>501.87</v>
      </c>
      <c r="I48" s="35" t="e">
        <f>ROUND(#REF!*H48,2)</f>
        <v>#REF!</v>
      </c>
      <c r="J48" s="35">
        <v>748.13</v>
      </c>
      <c r="K48" s="35" t="e">
        <f>ROUND(#REF!*J48,2)</f>
        <v>#REF!</v>
      </c>
      <c r="L48" s="35">
        <v>0</v>
      </c>
      <c r="M48" s="35" t="e">
        <f>#REF!*(1+L48/100)</f>
        <v>#REF!</v>
      </c>
      <c r="N48" s="34">
        <v>2.15E-3</v>
      </c>
      <c r="O48" s="34" t="e">
        <f>ROUND(#REF!*N48,5)</f>
        <v>#REF!</v>
      </c>
      <c r="P48" s="34">
        <v>0</v>
      </c>
      <c r="Q48" s="34" t="e">
        <f>ROUND(#REF!*P48,5)</f>
        <v>#REF!</v>
      </c>
      <c r="R48" s="34"/>
      <c r="S48" s="34"/>
      <c r="T48" s="36">
        <v>0.372</v>
      </c>
      <c r="U48" s="34" t="e">
        <f>ROUND(#REF!*T48,2)</f>
        <v>#REF!</v>
      </c>
      <c r="V48" s="37"/>
      <c r="W48" s="37"/>
      <c r="X48" s="37"/>
      <c r="Y48" s="37"/>
      <c r="Z48" s="37"/>
      <c r="AA48" s="37"/>
      <c r="AB48" s="37"/>
      <c r="AC48" s="37"/>
      <c r="AD48" s="37"/>
      <c r="AE48" s="37" t="s">
        <v>102</v>
      </c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</row>
    <row r="49" spans="1:60" outlineLevel="1">
      <c r="A49" s="249">
        <v>38</v>
      </c>
      <c r="B49" s="250" t="s">
        <v>520</v>
      </c>
      <c r="C49" s="251" t="s">
        <v>521</v>
      </c>
      <c r="D49" s="252" t="s">
        <v>101</v>
      </c>
      <c r="E49" s="253">
        <v>1</v>
      </c>
      <c r="F49" s="320">
        <v>0</v>
      </c>
      <c r="G49" s="254">
        <f t="shared" si="1"/>
        <v>0</v>
      </c>
      <c r="H49" s="35">
        <v>239.58</v>
      </c>
      <c r="I49" s="35" t="e">
        <f>ROUND(#REF!*H49,2)</f>
        <v>#REF!</v>
      </c>
      <c r="J49" s="35">
        <v>213.92</v>
      </c>
      <c r="K49" s="35" t="e">
        <f>ROUND(#REF!*J49,2)</f>
        <v>#REF!</v>
      </c>
      <c r="L49" s="35">
        <v>0</v>
      </c>
      <c r="M49" s="35" t="e">
        <f>#REF!*(1+L49/100)</f>
        <v>#REF!</v>
      </c>
      <c r="N49" s="34">
        <v>1.9400000000000001E-3</v>
      </c>
      <c r="O49" s="34" t="e">
        <f>ROUND(#REF!*N49,5)</f>
        <v>#REF!</v>
      </c>
      <c r="P49" s="34">
        <v>0</v>
      </c>
      <c r="Q49" s="34" t="e">
        <f>ROUND(#REF!*P49,5)</f>
        <v>#REF!</v>
      </c>
      <c r="R49" s="34"/>
      <c r="S49" s="34"/>
      <c r="T49" s="36">
        <v>0.39300000000000002</v>
      </c>
      <c r="U49" s="34" t="e">
        <f>ROUND(#REF!*T49,2)</f>
        <v>#REF!</v>
      </c>
      <c r="V49" s="37"/>
      <c r="W49" s="37"/>
      <c r="X49" s="37"/>
      <c r="Y49" s="37"/>
      <c r="Z49" s="37"/>
      <c r="AA49" s="37"/>
      <c r="AB49" s="37"/>
      <c r="AC49" s="37"/>
      <c r="AD49" s="37"/>
      <c r="AE49" s="37" t="s">
        <v>102</v>
      </c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</row>
    <row r="50" spans="1:60" outlineLevel="1">
      <c r="A50" s="249">
        <v>39</v>
      </c>
      <c r="B50" s="250" t="s">
        <v>522</v>
      </c>
      <c r="C50" s="251" t="s">
        <v>523</v>
      </c>
      <c r="D50" s="252" t="s">
        <v>101</v>
      </c>
      <c r="E50" s="253">
        <v>3</v>
      </c>
      <c r="F50" s="320">
        <v>0</v>
      </c>
      <c r="G50" s="254">
        <f t="shared" si="1"/>
        <v>0</v>
      </c>
      <c r="H50" s="35">
        <v>3.92</v>
      </c>
      <c r="I50" s="35" t="e">
        <f>ROUND(#REF!*H50,2)</f>
        <v>#REF!</v>
      </c>
      <c r="J50" s="35">
        <v>89.88</v>
      </c>
      <c r="K50" s="35" t="e">
        <f>ROUND(#REF!*J50,2)</f>
        <v>#REF!</v>
      </c>
      <c r="L50" s="35">
        <v>0</v>
      </c>
      <c r="M50" s="35" t="e">
        <f>#REF!*(1+L50/100)</f>
        <v>#REF!</v>
      </c>
      <c r="N50" s="34">
        <v>0</v>
      </c>
      <c r="O50" s="34" t="e">
        <f>ROUND(#REF!*N50,5)</f>
        <v>#REF!</v>
      </c>
      <c r="P50" s="34">
        <v>0</v>
      </c>
      <c r="Q50" s="34" t="e">
        <f>ROUND(#REF!*P50,5)</f>
        <v>#REF!</v>
      </c>
      <c r="R50" s="34"/>
      <c r="S50" s="34"/>
      <c r="T50" s="36">
        <v>0.16500000000000001</v>
      </c>
      <c r="U50" s="34" t="e">
        <f>ROUND(#REF!*T50,2)</f>
        <v>#REF!</v>
      </c>
      <c r="V50" s="37"/>
      <c r="W50" s="37"/>
      <c r="X50" s="37"/>
      <c r="Y50" s="37"/>
      <c r="Z50" s="37"/>
      <c r="AA50" s="37"/>
      <c r="AB50" s="37"/>
      <c r="AC50" s="37"/>
      <c r="AD50" s="37"/>
      <c r="AE50" s="37" t="s">
        <v>102</v>
      </c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</row>
    <row r="51" spans="1:60" outlineLevel="1">
      <c r="A51" s="249">
        <v>40</v>
      </c>
      <c r="B51" s="250" t="s">
        <v>524</v>
      </c>
      <c r="C51" s="251" t="s">
        <v>525</v>
      </c>
      <c r="D51" s="252" t="s">
        <v>101</v>
      </c>
      <c r="E51" s="253">
        <v>1</v>
      </c>
      <c r="F51" s="320">
        <v>0</v>
      </c>
      <c r="G51" s="254">
        <f t="shared" si="1"/>
        <v>0</v>
      </c>
      <c r="H51" s="35">
        <v>5.22</v>
      </c>
      <c r="I51" s="35" t="e">
        <f>ROUND(#REF!*H51,2)</f>
        <v>#REF!</v>
      </c>
      <c r="J51" s="35">
        <v>112.78</v>
      </c>
      <c r="K51" s="35" t="e">
        <f>ROUND(#REF!*J51,2)</f>
        <v>#REF!</v>
      </c>
      <c r="L51" s="35">
        <v>0</v>
      </c>
      <c r="M51" s="35" t="e">
        <f>#REF!*(1+L51/100)</f>
        <v>#REF!</v>
      </c>
      <c r="N51" s="34">
        <v>0</v>
      </c>
      <c r="O51" s="34" t="e">
        <f>ROUND(#REF!*N51,5)</f>
        <v>#REF!</v>
      </c>
      <c r="P51" s="34">
        <v>0</v>
      </c>
      <c r="Q51" s="34" t="e">
        <f>ROUND(#REF!*P51,5)</f>
        <v>#REF!</v>
      </c>
      <c r="R51" s="34"/>
      <c r="S51" s="34"/>
      <c r="T51" s="36">
        <v>0.20699999999999999</v>
      </c>
      <c r="U51" s="34" t="e">
        <f>ROUND(#REF!*T51,2)</f>
        <v>#REF!</v>
      </c>
      <c r="V51" s="37"/>
      <c r="W51" s="37"/>
      <c r="X51" s="37"/>
      <c r="Y51" s="37"/>
      <c r="Z51" s="37"/>
      <c r="AA51" s="37"/>
      <c r="AB51" s="37"/>
      <c r="AC51" s="37"/>
      <c r="AD51" s="37"/>
      <c r="AE51" s="37" t="s">
        <v>102</v>
      </c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</row>
    <row r="52" spans="1:60" outlineLevel="1">
      <c r="A52" s="249">
        <v>41</v>
      </c>
      <c r="B52" s="250" t="s">
        <v>526</v>
      </c>
      <c r="C52" s="251" t="s">
        <v>527</v>
      </c>
      <c r="D52" s="252" t="s">
        <v>101</v>
      </c>
      <c r="E52" s="253">
        <v>1</v>
      </c>
      <c r="F52" s="320">
        <v>0</v>
      </c>
      <c r="G52" s="254">
        <f t="shared" si="1"/>
        <v>0</v>
      </c>
      <c r="H52" s="35">
        <v>1439.8</v>
      </c>
      <c r="I52" s="35" t="e">
        <f>ROUND(#REF!*H52,2)</f>
        <v>#REF!</v>
      </c>
      <c r="J52" s="35">
        <v>119.20000000000005</v>
      </c>
      <c r="K52" s="35" t="e">
        <f>ROUND(#REF!*J52,2)</f>
        <v>#REF!</v>
      </c>
      <c r="L52" s="35">
        <v>0</v>
      </c>
      <c r="M52" s="35" t="e">
        <f>#REF!*(1+L52/100)</f>
        <v>#REF!</v>
      </c>
      <c r="N52" s="34">
        <v>2.5000000000000001E-3</v>
      </c>
      <c r="O52" s="34" t="e">
        <f>ROUND(#REF!*N52,5)</f>
        <v>#REF!</v>
      </c>
      <c r="P52" s="34">
        <v>0</v>
      </c>
      <c r="Q52" s="34" t="e">
        <f>ROUND(#REF!*P52,5)</f>
        <v>#REF!</v>
      </c>
      <c r="R52" s="34"/>
      <c r="S52" s="34"/>
      <c r="T52" s="36">
        <v>0.219</v>
      </c>
      <c r="U52" s="34" t="e">
        <f>ROUND(#REF!*T52,2)</f>
        <v>#REF!</v>
      </c>
      <c r="V52" s="37"/>
      <c r="W52" s="37"/>
      <c r="X52" s="37"/>
      <c r="Y52" s="37"/>
      <c r="Z52" s="37"/>
      <c r="AA52" s="37"/>
      <c r="AB52" s="37"/>
      <c r="AC52" s="37"/>
      <c r="AD52" s="37"/>
      <c r="AE52" s="37" t="s">
        <v>102</v>
      </c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</row>
    <row r="53" spans="1:60" outlineLevel="1">
      <c r="A53" s="249">
        <v>42</v>
      </c>
      <c r="B53" s="250" t="s">
        <v>528</v>
      </c>
      <c r="C53" s="251" t="s">
        <v>529</v>
      </c>
      <c r="D53" s="252" t="s">
        <v>530</v>
      </c>
      <c r="E53" s="253">
        <v>1</v>
      </c>
      <c r="F53" s="320">
        <v>0</v>
      </c>
      <c r="G53" s="254">
        <f t="shared" si="1"/>
        <v>0</v>
      </c>
      <c r="H53" s="35">
        <v>150.91</v>
      </c>
      <c r="I53" s="35" t="e">
        <f>ROUND(#REF!*H53,2)</f>
        <v>#REF!</v>
      </c>
      <c r="J53" s="35">
        <v>130.09</v>
      </c>
      <c r="K53" s="35" t="e">
        <f>ROUND(#REF!*J53,2)</f>
        <v>#REF!</v>
      </c>
      <c r="L53" s="35">
        <v>0</v>
      </c>
      <c r="M53" s="35" t="e">
        <f>#REF!*(1+L53/100)</f>
        <v>#REF!</v>
      </c>
      <c r="N53" s="34">
        <v>5.2999999999999998E-4</v>
      </c>
      <c r="O53" s="34" t="e">
        <f>ROUND(#REF!*N53,5)</f>
        <v>#REF!</v>
      </c>
      <c r="P53" s="34">
        <v>0</v>
      </c>
      <c r="Q53" s="34" t="e">
        <f>ROUND(#REF!*P53,5)</f>
        <v>#REF!</v>
      </c>
      <c r="R53" s="34"/>
      <c r="S53" s="34"/>
      <c r="T53" s="36">
        <v>0.23899999999999999</v>
      </c>
      <c r="U53" s="34" t="e">
        <f>ROUND(#REF!*T53,2)</f>
        <v>#REF!</v>
      </c>
      <c r="V53" s="37"/>
      <c r="W53" s="37"/>
      <c r="X53" s="37"/>
      <c r="Y53" s="37"/>
      <c r="Z53" s="37"/>
      <c r="AA53" s="37"/>
      <c r="AB53" s="37"/>
      <c r="AC53" s="37"/>
      <c r="AD53" s="37"/>
      <c r="AE53" s="37" t="s">
        <v>102</v>
      </c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</row>
    <row r="54" spans="1:60" outlineLevel="1">
      <c r="A54" s="249">
        <v>43</v>
      </c>
      <c r="B54" s="250" t="s">
        <v>532</v>
      </c>
      <c r="C54" s="251" t="s">
        <v>533</v>
      </c>
      <c r="D54" s="252" t="s">
        <v>101</v>
      </c>
      <c r="E54" s="253">
        <v>1</v>
      </c>
      <c r="F54" s="320">
        <v>0</v>
      </c>
      <c r="G54" s="254">
        <f t="shared" si="1"/>
        <v>0</v>
      </c>
      <c r="H54" s="35">
        <v>268.17</v>
      </c>
      <c r="I54" s="35" t="e">
        <f>ROUND(#REF!*H54,2)</f>
        <v>#REF!</v>
      </c>
      <c r="J54" s="35">
        <v>89.829999999999984</v>
      </c>
      <c r="K54" s="35" t="e">
        <f>ROUND(#REF!*J54,2)</f>
        <v>#REF!</v>
      </c>
      <c r="L54" s="35">
        <v>0</v>
      </c>
      <c r="M54" s="35" t="e">
        <f>#REF!*(1+L54/100)</f>
        <v>#REF!</v>
      </c>
      <c r="N54" s="34">
        <v>1.1E-4</v>
      </c>
      <c r="O54" s="34" t="e">
        <f>ROUND(#REF!*N54,5)</f>
        <v>#REF!</v>
      </c>
      <c r="P54" s="34">
        <v>0</v>
      </c>
      <c r="Q54" s="34" t="e">
        <f>ROUND(#REF!*P54,5)</f>
        <v>#REF!</v>
      </c>
      <c r="R54" s="34"/>
      <c r="S54" s="34"/>
      <c r="T54" s="36">
        <v>0.16500000000000001</v>
      </c>
      <c r="U54" s="34" t="e">
        <f>ROUND(#REF!*T54,2)</f>
        <v>#REF!</v>
      </c>
      <c r="V54" s="37"/>
      <c r="W54" s="37"/>
      <c r="X54" s="37"/>
      <c r="Y54" s="37"/>
      <c r="Z54" s="37"/>
      <c r="AA54" s="37"/>
      <c r="AB54" s="37"/>
      <c r="AC54" s="37"/>
      <c r="AD54" s="37"/>
      <c r="AE54" s="37" t="s">
        <v>102</v>
      </c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</row>
    <row r="55" spans="1:60" outlineLevel="1">
      <c r="A55" s="249">
        <v>44</v>
      </c>
      <c r="B55" s="250" t="s">
        <v>536</v>
      </c>
      <c r="C55" s="251" t="s">
        <v>537</v>
      </c>
      <c r="D55" s="252" t="s">
        <v>101</v>
      </c>
      <c r="E55" s="253">
        <v>2</v>
      </c>
      <c r="F55" s="320">
        <v>0</v>
      </c>
      <c r="G55" s="254">
        <f t="shared" si="1"/>
        <v>0</v>
      </c>
      <c r="H55" s="35">
        <v>0</v>
      </c>
      <c r="I55" s="35" t="e">
        <f>ROUND(#REF!*H55,2)</f>
        <v>#REF!</v>
      </c>
      <c r="J55" s="35">
        <v>89.9</v>
      </c>
      <c r="K55" s="35" t="e">
        <f>ROUND(#REF!*J55,2)</f>
        <v>#REF!</v>
      </c>
      <c r="L55" s="35">
        <v>0</v>
      </c>
      <c r="M55" s="35" t="e">
        <f>#REF!*(1+L55/100)</f>
        <v>#REF!</v>
      </c>
      <c r="N55" s="34">
        <v>0</v>
      </c>
      <c r="O55" s="34" t="e">
        <f>ROUND(#REF!*N55,5)</f>
        <v>#REF!</v>
      </c>
      <c r="P55" s="34">
        <v>0</v>
      </c>
      <c r="Q55" s="34" t="e">
        <f>ROUND(#REF!*P55,5)</f>
        <v>#REF!</v>
      </c>
      <c r="R55" s="34"/>
      <c r="S55" s="34"/>
      <c r="T55" s="36">
        <v>0.16500000000000001</v>
      </c>
      <c r="U55" s="34" t="e">
        <f>ROUND(#REF!*T55,2)</f>
        <v>#REF!</v>
      </c>
      <c r="V55" s="37"/>
      <c r="W55" s="37"/>
      <c r="X55" s="37"/>
      <c r="Y55" s="37"/>
      <c r="Z55" s="37"/>
      <c r="AA55" s="37"/>
      <c r="AB55" s="37"/>
      <c r="AC55" s="37"/>
      <c r="AD55" s="37"/>
      <c r="AE55" s="37" t="s">
        <v>102</v>
      </c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</row>
    <row r="56" spans="1:60" ht="20" outlineLevel="1">
      <c r="A56" s="249">
        <v>45</v>
      </c>
      <c r="B56" s="250" t="s">
        <v>538</v>
      </c>
      <c r="C56" s="251" t="s">
        <v>539</v>
      </c>
      <c r="D56" s="252" t="s">
        <v>101</v>
      </c>
      <c r="E56" s="253">
        <v>1</v>
      </c>
      <c r="F56" s="320">
        <v>0</v>
      </c>
      <c r="G56" s="254">
        <f t="shared" si="1"/>
        <v>0</v>
      </c>
      <c r="H56" s="35">
        <v>172.82</v>
      </c>
      <c r="I56" s="35" t="e">
        <f>ROUND(#REF!*H56,2)</f>
        <v>#REF!</v>
      </c>
      <c r="J56" s="35">
        <v>155.68</v>
      </c>
      <c r="K56" s="35" t="e">
        <f>ROUND(#REF!*J56,2)</f>
        <v>#REF!</v>
      </c>
      <c r="L56" s="35">
        <v>0</v>
      </c>
      <c r="M56" s="35" t="e">
        <f>#REF!*(1+L56/100)</f>
        <v>#REF!</v>
      </c>
      <c r="N56" s="34">
        <v>2.1000000000000001E-4</v>
      </c>
      <c r="O56" s="34" t="e">
        <f>ROUND(#REF!*N56,5)</f>
        <v>#REF!</v>
      </c>
      <c r="P56" s="34">
        <v>0</v>
      </c>
      <c r="Q56" s="34" t="e">
        <f>ROUND(#REF!*P56,5)</f>
        <v>#REF!</v>
      </c>
      <c r="R56" s="34"/>
      <c r="S56" s="34"/>
      <c r="T56" s="36">
        <v>0.28599999999999998</v>
      </c>
      <c r="U56" s="34" t="e">
        <f>ROUND(#REF!*T56,2)</f>
        <v>#REF!</v>
      </c>
      <c r="V56" s="37"/>
      <c r="W56" s="37"/>
      <c r="X56" s="37"/>
      <c r="Y56" s="37"/>
      <c r="Z56" s="37"/>
      <c r="AA56" s="37"/>
      <c r="AB56" s="37"/>
      <c r="AC56" s="37"/>
      <c r="AD56" s="37"/>
      <c r="AE56" s="37" t="s">
        <v>102</v>
      </c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</row>
    <row r="57" spans="1:60" outlineLevel="1">
      <c r="A57" s="249">
        <v>46</v>
      </c>
      <c r="B57" s="250" t="s">
        <v>540</v>
      </c>
      <c r="C57" s="251" t="s">
        <v>541</v>
      </c>
      <c r="D57" s="252" t="s">
        <v>65</v>
      </c>
      <c r="E57" s="253">
        <v>307</v>
      </c>
      <c r="F57" s="320">
        <v>0</v>
      </c>
      <c r="G57" s="254">
        <f t="shared" si="1"/>
        <v>0</v>
      </c>
      <c r="H57" s="35">
        <v>0</v>
      </c>
      <c r="I57" s="35" t="e">
        <f>ROUND(#REF!*H57,2)</f>
        <v>#REF!</v>
      </c>
      <c r="J57" s="35">
        <v>1.4</v>
      </c>
      <c r="K57" s="35" t="e">
        <f>ROUND(#REF!*J57,2)</f>
        <v>#REF!</v>
      </c>
      <c r="L57" s="35">
        <v>0</v>
      </c>
      <c r="M57" s="35" t="e">
        <f>#REF!*(1+L57/100)</f>
        <v>#REF!</v>
      </c>
      <c r="N57" s="34">
        <v>0</v>
      </c>
      <c r="O57" s="34" t="e">
        <f>ROUND(#REF!*N57,5)</f>
        <v>#REF!</v>
      </c>
      <c r="P57" s="34">
        <v>0</v>
      </c>
      <c r="Q57" s="34" t="e">
        <f>ROUND(#REF!*P57,5)</f>
        <v>#REF!</v>
      </c>
      <c r="R57" s="34"/>
      <c r="S57" s="34"/>
      <c r="T57" s="36">
        <v>0</v>
      </c>
      <c r="U57" s="34" t="e">
        <f>ROUND(#REF!*T57,2)</f>
        <v>#REF!</v>
      </c>
      <c r="V57" s="37"/>
      <c r="W57" s="37"/>
      <c r="X57" s="37"/>
      <c r="Y57" s="37"/>
      <c r="Z57" s="37"/>
      <c r="AA57" s="37"/>
      <c r="AB57" s="37"/>
      <c r="AC57" s="37"/>
      <c r="AD57" s="37"/>
      <c r="AE57" s="37" t="s">
        <v>102</v>
      </c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</row>
    <row r="58" spans="1:60" ht="14.5">
      <c r="A58" s="255" t="s">
        <v>97</v>
      </c>
      <c r="B58" s="256" t="s">
        <v>448</v>
      </c>
      <c r="C58" s="257" t="s">
        <v>449</v>
      </c>
      <c r="D58" s="258"/>
      <c r="E58" s="259"/>
      <c r="F58" s="260"/>
      <c r="G58" s="260">
        <f>SUMIF(AE59:AE71,"&lt;&gt;NOR",G59:G71)</f>
        <v>0</v>
      </c>
      <c r="H58" s="40"/>
      <c r="I58" s="40" t="e">
        <f>SUM(I59:I71)</f>
        <v>#REF!</v>
      </c>
      <c r="J58" s="40"/>
      <c r="K58" s="40" t="e">
        <f>SUM(K59:K71)</f>
        <v>#REF!</v>
      </c>
      <c r="L58" s="40"/>
      <c r="M58" s="40" t="e">
        <f>SUM(M59:M71)</f>
        <v>#REF!</v>
      </c>
      <c r="N58" s="39"/>
      <c r="O58" s="39" t="e">
        <f>SUM(O59:O71)</f>
        <v>#REF!</v>
      </c>
      <c r="P58" s="39"/>
      <c r="Q58" s="39" t="e">
        <f>SUM(Q59:Q71)</f>
        <v>#REF!</v>
      </c>
      <c r="R58" s="39"/>
      <c r="S58" s="39"/>
      <c r="T58" s="41"/>
      <c r="U58" s="39" t="e">
        <f>SUM(U59:U71)</f>
        <v>#REF!</v>
      </c>
      <c r="AE58" s="29" t="s">
        <v>98</v>
      </c>
    </row>
    <row r="59" spans="1:60" outlineLevel="1">
      <c r="A59" s="249">
        <v>47</v>
      </c>
      <c r="B59" s="250" t="s">
        <v>542</v>
      </c>
      <c r="C59" s="251" t="s">
        <v>543</v>
      </c>
      <c r="D59" s="252" t="s">
        <v>304</v>
      </c>
      <c r="E59" s="253">
        <v>30</v>
      </c>
      <c r="F59" s="320">
        <v>0</v>
      </c>
      <c r="G59" s="254">
        <f t="shared" ref="G59:G71" si="2">ROUND(E59*F59,2)</f>
        <v>0</v>
      </c>
      <c r="H59" s="35">
        <v>34.700000000000003</v>
      </c>
      <c r="I59" s="35" t="e">
        <f>ROUND(#REF!*H59,2)</f>
        <v>#REF!</v>
      </c>
      <c r="J59" s="35">
        <v>12.899999999999999</v>
      </c>
      <c r="K59" s="35" t="e">
        <f>ROUND(#REF!*J59,2)</f>
        <v>#REF!</v>
      </c>
      <c r="L59" s="35">
        <v>0</v>
      </c>
      <c r="M59" s="35" t="e">
        <f>#REF!*(1+L59/100)</f>
        <v>#REF!</v>
      </c>
      <c r="N59" s="34">
        <v>1.1E-4</v>
      </c>
      <c r="O59" s="34" t="e">
        <f>ROUND(#REF!*N59,5)</f>
        <v>#REF!</v>
      </c>
      <c r="P59" s="34">
        <v>2.15E-3</v>
      </c>
      <c r="Q59" s="34" t="e">
        <f>ROUND(#REF!*P59,5)</f>
        <v>#REF!</v>
      </c>
      <c r="R59" s="34"/>
      <c r="S59" s="34"/>
      <c r="T59" s="36">
        <v>0.03</v>
      </c>
      <c r="U59" s="34" t="e">
        <f>ROUND(#REF!*T59,2)</f>
        <v>#REF!</v>
      </c>
      <c r="V59" s="37"/>
      <c r="W59" s="37"/>
      <c r="X59" s="37"/>
      <c r="Y59" s="37"/>
      <c r="Z59" s="37"/>
      <c r="AA59" s="37"/>
      <c r="AB59" s="37"/>
      <c r="AC59" s="37"/>
      <c r="AD59" s="37"/>
      <c r="AE59" s="37" t="s">
        <v>102</v>
      </c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</row>
    <row r="60" spans="1:60" outlineLevel="1">
      <c r="A60" s="249">
        <v>48</v>
      </c>
      <c r="B60" s="250" t="s">
        <v>544</v>
      </c>
      <c r="C60" s="251" t="s">
        <v>545</v>
      </c>
      <c r="D60" s="252" t="s">
        <v>107</v>
      </c>
      <c r="E60" s="253">
        <v>7.0000000000000007E-2</v>
      </c>
      <c r="F60" s="320">
        <v>0</v>
      </c>
      <c r="G60" s="254">
        <f t="shared" si="2"/>
        <v>0</v>
      </c>
      <c r="H60" s="35">
        <v>0</v>
      </c>
      <c r="I60" s="35" t="e">
        <f>ROUND(#REF!*H60,2)</f>
        <v>#REF!</v>
      </c>
      <c r="J60" s="35">
        <v>1989</v>
      </c>
      <c r="K60" s="35" t="e">
        <f>ROUND(#REF!*J60,2)</f>
        <v>#REF!</v>
      </c>
      <c r="L60" s="35">
        <v>0</v>
      </c>
      <c r="M60" s="35" t="e">
        <f>#REF!*(1+L60/100)</f>
        <v>#REF!</v>
      </c>
      <c r="N60" s="34">
        <v>0</v>
      </c>
      <c r="O60" s="34" t="e">
        <f>ROUND(#REF!*N60,5)</f>
        <v>#REF!</v>
      </c>
      <c r="P60" s="34">
        <v>0</v>
      </c>
      <c r="Q60" s="34" t="e">
        <f>ROUND(#REF!*P60,5)</f>
        <v>#REF!</v>
      </c>
      <c r="R60" s="34"/>
      <c r="S60" s="34"/>
      <c r="T60" s="36">
        <v>3.379</v>
      </c>
      <c r="U60" s="34" t="e">
        <f>ROUND(#REF!*T60,2)</f>
        <v>#REF!</v>
      </c>
      <c r="V60" s="37"/>
      <c r="W60" s="37"/>
      <c r="X60" s="37"/>
      <c r="Y60" s="37"/>
      <c r="Z60" s="37"/>
      <c r="AA60" s="37"/>
      <c r="AB60" s="37"/>
      <c r="AC60" s="37"/>
      <c r="AD60" s="37"/>
      <c r="AE60" s="37" t="s">
        <v>102</v>
      </c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</row>
    <row r="61" spans="1:60" outlineLevel="1">
      <c r="A61" s="249">
        <v>49</v>
      </c>
      <c r="B61" s="250" t="s">
        <v>546</v>
      </c>
      <c r="C61" s="251" t="s">
        <v>547</v>
      </c>
      <c r="D61" s="252" t="s">
        <v>304</v>
      </c>
      <c r="E61" s="253">
        <v>1</v>
      </c>
      <c r="F61" s="320">
        <v>0</v>
      </c>
      <c r="G61" s="254">
        <f t="shared" si="2"/>
        <v>0</v>
      </c>
      <c r="H61" s="35">
        <v>462.22</v>
      </c>
      <c r="I61" s="35" t="e">
        <f>ROUND(#REF!*H61,2)</f>
        <v>#REF!</v>
      </c>
      <c r="J61" s="35">
        <v>193.77999999999997</v>
      </c>
      <c r="K61" s="35" t="e">
        <f>ROUND(#REF!*J61,2)</f>
        <v>#REF!</v>
      </c>
      <c r="L61" s="35">
        <v>0</v>
      </c>
      <c r="M61" s="35" t="e">
        <f>#REF!*(1+L61/100)</f>
        <v>#REF!</v>
      </c>
      <c r="N61" s="34">
        <v>1.06E-3</v>
      </c>
      <c r="O61" s="34" t="e">
        <f>ROUND(#REF!*N61,5)</f>
        <v>#REF!</v>
      </c>
      <c r="P61" s="34">
        <v>0</v>
      </c>
      <c r="Q61" s="34" t="e">
        <f>ROUND(#REF!*P61,5)</f>
        <v>#REF!</v>
      </c>
      <c r="R61" s="34"/>
      <c r="S61" s="34"/>
      <c r="T61" s="36">
        <v>0.33262999999999998</v>
      </c>
      <c r="U61" s="34" t="e">
        <f>ROUND(#REF!*T61,2)</f>
        <v>#REF!</v>
      </c>
      <c r="V61" s="37"/>
      <c r="W61" s="37"/>
      <c r="X61" s="37"/>
      <c r="Y61" s="37"/>
      <c r="Z61" s="37"/>
      <c r="AA61" s="37"/>
      <c r="AB61" s="37"/>
      <c r="AC61" s="37"/>
      <c r="AD61" s="37"/>
      <c r="AE61" s="37" t="s">
        <v>102</v>
      </c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</row>
    <row r="62" spans="1:60" outlineLevel="1">
      <c r="A62" s="249">
        <v>50</v>
      </c>
      <c r="B62" s="250" t="s">
        <v>548</v>
      </c>
      <c r="C62" s="251" t="s">
        <v>549</v>
      </c>
      <c r="D62" s="252" t="s">
        <v>304</v>
      </c>
      <c r="E62" s="253">
        <v>15</v>
      </c>
      <c r="F62" s="320">
        <v>0</v>
      </c>
      <c r="G62" s="254">
        <f t="shared" si="2"/>
        <v>0</v>
      </c>
      <c r="H62" s="35">
        <v>729.21</v>
      </c>
      <c r="I62" s="35" t="e">
        <f>ROUND(#REF!*H62,2)</f>
        <v>#REF!</v>
      </c>
      <c r="J62" s="35">
        <v>206.78999999999996</v>
      </c>
      <c r="K62" s="35" t="e">
        <f>ROUND(#REF!*J62,2)</f>
        <v>#REF!</v>
      </c>
      <c r="L62" s="35">
        <v>0</v>
      </c>
      <c r="M62" s="35" t="e">
        <f>#REF!*(1+L62/100)</f>
        <v>#REF!</v>
      </c>
      <c r="N62" s="34">
        <v>1.66E-3</v>
      </c>
      <c r="O62" s="34" t="e">
        <f>ROUND(#REF!*N62,5)</f>
        <v>#REF!</v>
      </c>
      <c r="P62" s="34">
        <v>0</v>
      </c>
      <c r="Q62" s="34" t="e">
        <f>ROUND(#REF!*P62,5)</f>
        <v>#REF!</v>
      </c>
      <c r="R62" s="34"/>
      <c r="S62" s="34"/>
      <c r="T62" s="36">
        <v>0.35470000000000002</v>
      </c>
      <c r="U62" s="34" t="e">
        <f>ROUND(#REF!*T62,2)</f>
        <v>#REF!</v>
      </c>
      <c r="V62" s="37"/>
      <c r="W62" s="37"/>
      <c r="X62" s="37"/>
      <c r="Y62" s="37"/>
      <c r="Z62" s="37"/>
      <c r="AA62" s="37"/>
      <c r="AB62" s="37"/>
      <c r="AC62" s="37"/>
      <c r="AD62" s="37"/>
      <c r="AE62" s="37" t="s">
        <v>102</v>
      </c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</row>
    <row r="63" spans="1:60" outlineLevel="1">
      <c r="A63" s="249">
        <v>51</v>
      </c>
      <c r="B63" s="250" t="s">
        <v>550</v>
      </c>
      <c r="C63" s="251" t="s">
        <v>551</v>
      </c>
      <c r="D63" s="252" t="s">
        <v>304</v>
      </c>
      <c r="E63" s="253">
        <v>1</v>
      </c>
      <c r="F63" s="320">
        <v>0</v>
      </c>
      <c r="G63" s="254">
        <f t="shared" si="2"/>
        <v>0</v>
      </c>
      <c r="H63" s="35">
        <v>24.37</v>
      </c>
      <c r="I63" s="35" t="e">
        <f>ROUND(#REF!*H63,2)</f>
        <v>#REF!</v>
      </c>
      <c r="J63" s="35">
        <v>240.13</v>
      </c>
      <c r="K63" s="35" t="e">
        <f>ROUND(#REF!*J63,2)</f>
        <v>#REF!</v>
      </c>
      <c r="L63" s="35">
        <v>0</v>
      </c>
      <c r="M63" s="35" t="e">
        <f>#REF!*(1+L63/100)</f>
        <v>#REF!</v>
      </c>
      <c r="N63" s="34">
        <v>5.8599999999999998E-3</v>
      </c>
      <c r="O63" s="34" t="e">
        <f>ROUND(#REF!*N63,5)</f>
        <v>#REF!</v>
      </c>
      <c r="P63" s="34">
        <v>0</v>
      </c>
      <c r="Q63" s="34" t="e">
        <f>ROUND(#REF!*P63,5)</f>
        <v>#REF!</v>
      </c>
      <c r="R63" s="34"/>
      <c r="S63" s="34"/>
      <c r="T63" s="36">
        <v>0.43159999999999998</v>
      </c>
      <c r="U63" s="34" t="e">
        <f>ROUND(#REF!*T63,2)</f>
        <v>#REF!</v>
      </c>
      <c r="V63" s="37"/>
      <c r="W63" s="37"/>
      <c r="X63" s="37"/>
      <c r="Y63" s="37"/>
      <c r="Z63" s="37"/>
      <c r="AA63" s="37"/>
      <c r="AB63" s="37"/>
      <c r="AC63" s="37"/>
      <c r="AD63" s="37"/>
      <c r="AE63" s="37" t="s">
        <v>102</v>
      </c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</row>
    <row r="64" spans="1:60" outlineLevel="1">
      <c r="A64" s="249">
        <v>52</v>
      </c>
      <c r="B64" s="250" t="s">
        <v>552</v>
      </c>
      <c r="C64" s="251" t="s">
        <v>553</v>
      </c>
      <c r="D64" s="252" t="s">
        <v>304</v>
      </c>
      <c r="E64" s="253">
        <v>15</v>
      </c>
      <c r="F64" s="320">
        <v>0</v>
      </c>
      <c r="G64" s="254">
        <f t="shared" si="2"/>
        <v>0</v>
      </c>
      <c r="H64" s="35">
        <v>41.98</v>
      </c>
      <c r="I64" s="35" t="e">
        <f>ROUND(#REF!*H64,2)</f>
        <v>#REF!</v>
      </c>
      <c r="J64" s="35">
        <v>248.02</v>
      </c>
      <c r="K64" s="35" t="e">
        <f>ROUND(#REF!*J64,2)</f>
        <v>#REF!</v>
      </c>
      <c r="L64" s="35">
        <v>0</v>
      </c>
      <c r="M64" s="35" t="e">
        <f>#REF!*(1+L64/100)</f>
        <v>#REF!</v>
      </c>
      <c r="N64" s="34">
        <v>4.8700000000000002E-3</v>
      </c>
      <c r="O64" s="34" t="e">
        <f>ROUND(#REF!*N64,5)</f>
        <v>#REF!</v>
      </c>
      <c r="P64" s="34">
        <v>0</v>
      </c>
      <c r="Q64" s="34" t="e">
        <f>ROUND(#REF!*P64,5)</f>
        <v>#REF!</v>
      </c>
      <c r="R64" s="34"/>
      <c r="S64" s="34"/>
      <c r="T64" s="36">
        <v>0.44556000000000001</v>
      </c>
      <c r="U64" s="34" t="e">
        <f>ROUND(#REF!*T64,2)</f>
        <v>#REF!</v>
      </c>
      <c r="V64" s="37"/>
      <c r="W64" s="37"/>
      <c r="X64" s="37"/>
      <c r="Y64" s="37"/>
      <c r="Z64" s="37"/>
      <c r="AA64" s="37"/>
      <c r="AB64" s="37"/>
      <c r="AC64" s="37"/>
      <c r="AD64" s="37"/>
      <c r="AE64" s="37" t="s">
        <v>102</v>
      </c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</row>
    <row r="65" spans="1:60" outlineLevel="1">
      <c r="A65" s="249">
        <v>53</v>
      </c>
      <c r="B65" s="250" t="s">
        <v>554</v>
      </c>
      <c r="C65" s="251" t="s">
        <v>943</v>
      </c>
      <c r="D65" s="252" t="s">
        <v>402</v>
      </c>
      <c r="E65" s="253">
        <v>2</v>
      </c>
      <c r="F65" s="320">
        <v>0</v>
      </c>
      <c r="G65" s="254">
        <f t="shared" si="2"/>
        <v>0</v>
      </c>
      <c r="H65" s="35">
        <v>405</v>
      </c>
      <c r="I65" s="35" t="e">
        <f>ROUND(#REF!*H65,2)</f>
        <v>#REF!</v>
      </c>
      <c r="J65" s="35">
        <v>0</v>
      </c>
      <c r="K65" s="35" t="e">
        <f>ROUND(#REF!*J65,2)</f>
        <v>#REF!</v>
      </c>
      <c r="L65" s="35">
        <v>0</v>
      </c>
      <c r="M65" s="35" t="e">
        <f>#REF!*(1+L65/100)</f>
        <v>#REF!</v>
      </c>
      <c r="N65" s="34">
        <v>2.9999999999999997E-4</v>
      </c>
      <c r="O65" s="34" t="e">
        <f>ROUND(#REF!*N65,5)</f>
        <v>#REF!</v>
      </c>
      <c r="P65" s="34">
        <v>0</v>
      </c>
      <c r="Q65" s="34" t="e">
        <f>ROUND(#REF!*P65,5)</f>
        <v>#REF!</v>
      </c>
      <c r="R65" s="34"/>
      <c r="S65" s="34"/>
      <c r="T65" s="36">
        <v>0</v>
      </c>
      <c r="U65" s="34" t="e">
        <f>ROUND(#REF!*T65,2)</f>
        <v>#REF!</v>
      </c>
      <c r="V65" s="37"/>
      <c r="W65" s="37"/>
      <c r="X65" s="37"/>
      <c r="Y65" s="37"/>
      <c r="Z65" s="37"/>
      <c r="AA65" s="37"/>
      <c r="AB65" s="37"/>
      <c r="AC65" s="37"/>
      <c r="AD65" s="37"/>
      <c r="AE65" s="37" t="s">
        <v>113</v>
      </c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</row>
    <row r="66" spans="1:60" outlineLevel="1">
      <c r="A66" s="249">
        <v>54</v>
      </c>
      <c r="B66" s="250" t="s">
        <v>556</v>
      </c>
      <c r="C66" s="251" t="s">
        <v>557</v>
      </c>
      <c r="D66" s="252" t="s">
        <v>101</v>
      </c>
      <c r="E66" s="253">
        <v>2</v>
      </c>
      <c r="F66" s="320">
        <v>0</v>
      </c>
      <c r="G66" s="254">
        <f t="shared" si="2"/>
        <v>0</v>
      </c>
      <c r="H66" s="35">
        <v>5.5</v>
      </c>
      <c r="I66" s="35" t="e">
        <f>ROUND(#REF!*H66,2)</f>
        <v>#REF!</v>
      </c>
      <c r="J66" s="35">
        <v>122.5</v>
      </c>
      <c r="K66" s="35" t="e">
        <f>ROUND(#REF!*J66,2)</f>
        <v>#REF!</v>
      </c>
      <c r="L66" s="35">
        <v>0</v>
      </c>
      <c r="M66" s="35" t="e">
        <f>#REF!*(1+L66/100)</f>
        <v>#REF!</v>
      </c>
      <c r="N66" s="34">
        <v>3.0000000000000001E-5</v>
      </c>
      <c r="O66" s="34" t="e">
        <f>ROUND(#REF!*N66,5)</f>
        <v>#REF!</v>
      </c>
      <c r="P66" s="34">
        <v>0</v>
      </c>
      <c r="Q66" s="34" t="e">
        <f>ROUND(#REF!*P66,5)</f>
        <v>#REF!</v>
      </c>
      <c r="R66" s="34"/>
      <c r="S66" s="34"/>
      <c r="T66" s="36">
        <v>0.20599999999999999</v>
      </c>
      <c r="U66" s="34" t="e">
        <f>ROUND(#REF!*T66,2)</f>
        <v>#REF!</v>
      </c>
      <c r="V66" s="37"/>
      <c r="W66" s="37"/>
      <c r="X66" s="37"/>
      <c r="Y66" s="37"/>
      <c r="Z66" s="37"/>
      <c r="AA66" s="37"/>
      <c r="AB66" s="37"/>
      <c r="AC66" s="37"/>
      <c r="AD66" s="37"/>
      <c r="AE66" s="37" t="s">
        <v>102</v>
      </c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</row>
    <row r="67" spans="1:60" outlineLevel="1">
      <c r="A67" s="249">
        <v>55</v>
      </c>
      <c r="B67" s="250" t="s">
        <v>558</v>
      </c>
      <c r="C67" s="251" t="s">
        <v>559</v>
      </c>
      <c r="D67" s="252" t="s">
        <v>101</v>
      </c>
      <c r="E67" s="253">
        <v>1</v>
      </c>
      <c r="F67" s="320">
        <v>0</v>
      </c>
      <c r="G67" s="254">
        <f t="shared" si="2"/>
        <v>0</v>
      </c>
      <c r="H67" s="35">
        <v>0</v>
      </c>
      <c r="I67" s="35" t="e">
        <f>ROUND(#REF!*H67,2)</f>
        <v>#REF!</v>
      </c>
      <c r="J67" s="35">
        <v>287</v>
      </c>
      <c r="K67" s="35" t="e">
        <f>ROUND(#REF!*J67,2)</f>
        <v>#REF!</v>
      </c>
      <c r="L67" s="35">
        <v>0</v>
      </c>
      <c r="M67" s="35" t="e">
        <f>#REF!*(1+L67/100)</f>
        <v>#REF!</v>
      </c>
      <c r="N67" s="34">
        <v>0</v>
      </c>
      <c r="O67" s="34" t="e">
        <f>ROUND(#REF!*N67,5)</f>
        <v>#REF!</v>
      </c>
      <c r="P67" s="34">
        <v>0</v>
      </c>
      <c r="Q67" s="34" t="e">
        <f>ROUND(#REF!*P67,5)</f>
        <v>#REF!</v>
      </c>
      <c r="R67" s="34"/>
      <c r="S67" s="34"/>
      <c r="T67" s="36">
        <v>0.48199999999999998</v>
      </c>
      <c r="U67" s="34" t="e">
        <f>ROUND(#REF!*T67,2)</f>
        <v>#REF!</v>
      </c>
      <c r="V67" s="37"/>
      <c r="W67" s="37"/>
      <c r="X67" s="37"/>
      <c r="Y67" s="37"/>
      <c r="Z67" s="37"/>
      <c r="AA67" s="37"/>
      <c r="AB67" s="37"/>
      <c r="AC67" s="37"/>
      <c r="AD67" s="37"/>
      <c r="AE67" s="37" t="s">
        <v>102</v>
      </c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</row>
    <row r="68" spans="1:60" outlineLevel="1">
      <c r="A68" s="249">
        <v>56</v>
      </c>
      <c r="B68" s="250" t="s">
        <v>560</v>
      </c>
      <c r="C68" s="251" t="s">
        <v>561</v>
      </c>
      <c r="D68" s="252" t="s">
        <v>304</v>
      </c>
      <c r="E68" s="253">
        <v>16</v>
      </c>
      <c r="F68" s="320">
        <v>0</v>
      </c>
      <c r="G68" s="254">
        <f t="shared" si="2"/>
        <v>0</v>
      </c>
      <c r="H68" s="35">
        <v>0</v>
      </c>
      <c r="I68" s="35" t="e">
        <f>ROUND(#REF!*H68,2)</f>
        <v>#REF!</v>
      </c>
      <c r="J68" s="35">
        <v>33.799999999999997</v>
      </c>
      <c r="K68" s="35" t="e">
        <f>ROUND(#REF!*J68,2)</f>
        <v>#REF!</v>
      </c>
      <c r="L68" s="35">
        <v>0</v>
      </c>
      <c r="M68" s="35" t="e">
        <f>#REF!*(1+L68/100)</f>
        <v>#REF!</v>
      </c>
      <c r="N68" s="34">
        <v>0</v>
      </c>
      <c r="O68" s="34" t="e">
        <f>ROUND(#REF!*N68,5)</f>
        <v>#REF!</v>
      </c>
      <c r="P68" s="34">
        <v>0</v>
      </c>
      <c r="Q68" s="34" t="e">
        <f>ROUND(#REF!*P68,5)</f>
        <v>#REF!</v>
      </c>
      <c r="R68" s="34"/>
      <c r="S68" s="34"/>
      <c r="T68" s="36">
        <v>6.2E-2</v>
      </c>
      <c r="U68" s="34" t="e">
        <f>ROUND(#REF!*T68,2)</f>
        <v>#REF!</v>
      </c>
      <c r="V68" s="37"/>
      <c r="W68" s="37"/>
      <c r="X68" s="37"/>
      <c r="Y68" s="37"/>
      <c r="Z68" s="37"/>
      <c r="AA68" s="37"/>
      <c r="AB68" s="37"/>
      <c r="AC68" s="37"/>
      <c r="AD68" s="37"/>
      <c r="AE68" s="37" t="s">
        <v>102</v>
      </c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</row>
    <row r="69" spans="1:60" outlineLevel="1">
      <c r="A69" s="249">
        <v>57</v>
      </c>
      <c r="B69" s="250" t="s">
        <v>562</v>
      </c>
      <c r="C69" s="251" t="s">
        <v>563</v>
      </c>
      <c r="D69" s="252" t="s">
        <v>530</v>
      </c>
      <c r="E69" s="253">
        <v>1</v>
      </c>
      <c r="F69" s="320">
        <v>0</v>
      </c>
      <c r="G69" s="254">
        <f t="shared" si="2"/>
        <v>0</v>
      </c>
      <c r="H69" s="35">
        <v>622.57000000000005</v>
      </c>
      <c r="I69" s="35" t="e">
        <f>ROUND(#REF!*H69,2)</f>
        <v>#REF!</v>
      </c>
      <c r="J69" s="35">
        <v>4377.43</v>
      </c>
      <c r="K69" s="35" t="e">
        <f>ROUND(#REF!*J69,2)</f>
        <v>#REF!</v>
      </c>
      <c r="L69" s="35">
        <v>0</v>
      </c>
      <c r="M69" s="35" t="e">
        <f>#REF!*(1+L69/100)</f>
        <v>#REF!</v>
      </c>
      <c r="N69" s="34">
        <v>2.8250000000000001E-2</v>
      </c>
      <c r="O69" s="34" t="e">
        <f>ROUND(#REF!*N69,5)</f>
        <v>#REF!</v>
      </c>
      <c r="P69" s="34">
        <v>0</v>
      </c>
      <c r="Q69" s="34" t="e">
        <f>ROUND(#REF!*P69,5)</f>
        <v>#REF!</v>
      </c>
      <c r="R69" s="34"/>
      <c r="S69" s="34"/>
      <c r="T69" s="36">
        <v>0.9</v>
      </c>
      <c r="U69" s="34" t="e">
        <f>ROUND(#REF!*T69,2)</f>
        <v>#REF!</v>
      </c>
      <c r="V69" s="37"/>
      <c r="W69" s="37"/>
      <c r="X69" s="37"/>
      <c r="Y69" s="37"/>
      <c r="Z69" s="37"/>
      <c r="AA69" s="37"/>
      <c r="AB69" s="37"/>
      <c r="AC69" s="37"/>
      <c r="AD69" s="37"/>
      <c r="AE69" s="37" t="s">
        <v>102</v>
      </c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</row>
    <row r="70" spans="1:60" outlineLevel="1">
      <c r="A70" s="249">
        <v>58</v>
      </c>
      <c r="B70" s="250" t="s">
        <v>564</v>
      </c>
      <c r="C70" s="251" t="s">
        <v>565</v>
      </c>
      <c r="D70" s="252" t="s">
        <v>101</v>
      </c>
      <c r="E70" s="253">
        <v>1</v>
      </c>
      <c r="F70" s="320">
        <v>0</v>
      </c>
      <c r="G70" s="254">
        <f t="shared" si="2"/>
        <v>0</v>
      </c>
      <c r="H70" s="35">
        <v>0</v>
      </c>
      <c r="I70" s="35" t="e">
        <f>ROUND(#REF!*H70,2)</f>
        <v>#REF!</v>
      </c>
      <c r="J70" s="35">
        <v>38.1</v>
      </c>
      <c r="K70" s="35" t="e">
        <f>ROUND(#REF!*J70,2)</f>
        <v>#REF!</v>
      </c>
      <c r="L70" s="35">
        <v>0</v>
      </c>
      <c r="M70" s="35" t="e">
        <f>#REF!*(1+L70/100)</f>
        <v>#REF!</v>
      </c>
      <c r="N70" s="34">
        <v>0</v>
      </c>
      <c r="O70" s="34" t="e">
        <f>ROUND(#REF!*N70,5)</f>
        <v>#REF!</v>
      </c>
      <c r="P70" s="34">
        <v>0</v>
      </c>
      <c r="Q70" s="34" t="e">
        <f>ROUND(#REF!*P70,5)</f>
        <v>#REF!</v>
      </c>
      <c r="R70" s="34"/>
      <c r="S70" s="34"/>
      <c r="T70" s="36">
        <v>6.4000000000000001E-2</v>
      </c>
      <c r="U70" s="34" t="e">
        <f>ROUND(#REF!*T70,2)</f>
        <v>#REF!</v>
      </c>
      <c r="V70" s="37"/>
      <c r="W70" s="37"/>
      <c r="X70" s="37"/>
      <c r="Y70" s="37"/>
      <c r="Z70" s="37"/>
      <c r="AA70" s="37"/>
      <c r="AB70" s="37"/>
      <c r="AC70" s="37"/>
      <c r="AD70" s="37"/>
      <c r="AE70" s="37" t="s">
        <v>102</v>
      </c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</row>
    <row r="71" spans="1:60" outlineLevel="1">
      <c r="A71" s="249">
        <v>59</v>
      </c>
      <c r="B71" s="250" t="s">
        <v>566</v>
      </c>
      <c r="C71" s="251" t="s">
        <v>567</v>
      </c>
      <c r="D71" s="252" t="s">
        <v>65</v>
      </c>
      <c r="E71" s="253">
        <v>277</v>
      </c>
      <c r="F71" s="320">
        <v>0</v>
      </c>
      <c r="G71" s="254">
        <f t="shared" si="2"/>
        <v>0</v>
      </c>
      <c r="H71" s="35">
        <v>0</v>
      </c>
      <c r="I71" s="35" t="e">
        <f>ROUND(#REF!*H71,2)</f>
        <v>#REF!</v>
      </c>
      <c r="J71" s="35">
        <v>1.4</v>
      </c>
      <c r="K71" s="35" t="e">
        <f>ROUND(#REF!*J71,2)</f>
        <v>#REF!</v>
      </c>
      <c r="L71" s="35">
        <v>0</v>
      </c>
      <c r="M71" s="35" t="e">
        <f>#REF!*(1+L71/100)</f>
        <v>#REF!</v>
      </c>
      <c r="N71" s="34">
        <v>0</v>
      </c>
      <c r="O71" s="34" t="e">
        <f>ROUND(#REF!*N71,5)</f>
        <v>#REF!</v>
      </c>
      <c r="P71" s="34">
        <v>0</v>
      </c>
      <c r="Q71" s="34" t="e">
        <f>ROUND(#REF!*P71,5)</f>
        <v>#REF!</v>
      </c>
      <c r="R71" s="34"/>
      <c r="S71" s="34"/>
      <c r="T71" s="36">
        <v>0</v>
      </c>
      <c r="U71" s="34" t="e">
        <f>ROUND(#REF!*T71,2)</f>
        <v>#REF!</v>
      </c>
      <c r="V71" s="37"/>
      <c r="W71" s="37"/>
      <c r="X71" s="37"/>
      <c r="Y71" s="37"/>
      <c r="Z71" s="37"/>
      <c r="AA71" s="37"/>
      <c r="AB71" s="37"/>
      <c r="AC71" s="37"/>
      <c r="AD71" s="37"/>
      <c r="AE71" s="37" t="s">
        <v>102</v>
      </c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</row>
    <row r="72" spans="1:60" ht="14.5">
      <c r="A72" s="255" t="s">
        <v>97</v>
      </c>
      <c r="B72" s="256" t="s">
        <v>450</v>
      </c>
      <c r="C72" s="257" t="s">
        <v>451</v>
      </c>
      <c r="D72" s="258"/>
      <c r="E72" s="259"/>
      <c r="F72" s="260"/>
      <c r="G72" s="260">
        <f>SUMIF(AE73:AE105,"&lt;&gt;NOR",G73:G105)</f>
        <v>0</v>
      </c>
      <c r="H72" s="40"/>
      <c r="I72" s="40" t="e">
        <f>SUM(I73:I105)</f>
        <v>#REF!</v>
      </c>
      <c r="J72" s="40"/>
      <c r="K72" s="40" t="e">
        <f>SUM(K73:K105)</f>
        <v>#REF!</v>
      </c>
      <c r="L72" s="40"/>
      <c r="M72" s="40" t="e">
        <f>SUM(M73:M105)</f>
        <v>#REF!</v>
      </c>
      <c r="N72" s="39"/>
      <c r="O72" s="39" t="e">
        <f>SUM(O73:O105)</f>
        <v>#REF!</v>
      </c>
      <c r="P72" s="39"/>
      <c r="Q72" s="39" t="e">
        <f>SUM(Q73:Q105)</f>
        <v>#REF!</v>
      </c>
      <c r="R72" s="39"/>
      <c r="S72" s="39"/>
      <c r="T72" s="41"/>
      <c r="U72" s="39" t="e">
        <f>SUM(U73:U105)</f>
        <v>#REF!</v>
      </c>
      <c r="AE72" s="29" t="s">
        <v>98</v>
      </c>
    </row>
    <row r="73" spans="1:60" outlineLevel="1">
      <c r="A73" s="249">
        <v>60</v>
      </c>
      <c r="B73" s="250" t="s">
        <v>568</v>
      </c>
      <c r="C73" s="251" t="s">
        <v>569</v>
      </c>
      <c r="D73" s="252" t="s">
        <v>530</v>
      </c>
      <c r="E73" s="253">
        <v>1</v>
      </c>
      <c r="F73" s="320">
        <v>0</v>
      </c>
      <c r="G73" s="254">
        <f t="shared" ref="G73:G105" si="3">ROUND(E73*F73,2)</f>
        <v>0</v>
      </c>
      <c r="H73" s="35">
        <v>0</v>
      </c>
      <c r="I73" s="35" t="e">
        <f>ROUND(#REF!*H73,2)</f>
        <v>#REF!</v>
      </c>
      <c r="J73" s="35">
        <v>200</v>
      </c>
      <c r="K73" s="35" t="e">
        <f>ROUND(#REF!*J73,2)</f>
        <v>#REF!</v>
      </c>
      <c r="L73" s="35">
        <v>0</v>
      </c>
      <c r="M73" s="35" t="e">
        <f>#REF!*(1+L73/100)</f>
        <v>#REF!</v>
      </c>
      <c r="N73" s="34">
        <v>0</v>
      </c>
      <c r="O73" s="34" t="e">
        <f>ROUND(#REF!*N73,5)</f>
        <v>#REF!</v>
      </c>
      <c r="P73" s="34">
        <v>3.4200000000000001E-2</v>
      </c>
      <c r="Q73" s="34" t="e">
        <f>ROUND(#REF!*P73,5)</f>
        <v>#REF!</v>
      </c>
      <c r="R73" s="34"/>
      <c r="S73" s="34"/>
      <c r="T73" s="36">
        <v>0.46500000000000002</v>
      </c>
      <c r="U73" s="34" t="e">
        <f>ROUND(#REF!*T73,2)</f>
        <v>#REF!</v>
      </c>
      <c r="V73" s="37"/>
      <c r="W73" s="37"/>
      <c r="X73" s="37"/>
      <c r="Y73" s="37"/>
      <c r="Z73" s="37"/>
      <c r="AA73" s="37"/>
      <c r="AB73" s="37"/>
      <c r="AC73" s="37"/>
      <c r="AD73" s="37"/>
      <c r="AE73" s="37" t="s">
        <v>102</v>
      </c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</row>
    <row r="74" spans="1:60" outlineLevel="1">
      <c r="A74" s="249">
        <v>61</v>
      </c>
      <c r="B74" s="250" t="s">
        <v>570</v>
      </c>
      <c r="C74" s="251" t="s">
        <v>571</v>
      </c>
      <c r="D74" s="252" t="s">
        <v>530</v>
      </c>
      <c r="E74" s="253">
        <v>1</v>
      </c>
      <c r="F74" s="320">
        <v>0</v>
      </c>
      <c r="G74" s="254">
        <f t="shared" si="3"/>
        <v>0</v>
      </c>
      <c r="H74" s="35">
        <v>0</v>
      </c>
      <c r="I74" s="35" t="e">
        <f>ROUND(#REF!*H74,2)</f>
        <v>#REF!</v>
      </c>
      <c r="J74" s="35">
        <v>164.5</v>
      </c>
      <c r="K74" s="35" t="e">
        <f>ROUND(#REF!*J74,2)</f>
        <v>#REF!</v>
      </c>
      <c r="L74" s="35">
        <v>0</v>
      </c>
      <c r="M74" s="35" t="e">
        <f>#REF!*(1+L74/100)</f>
        <v>#REF!</v>
      </c>
      <c r="N74" s="34">
        <v>0</v>
      </c>
      <c r="O74" s="34" t="e">
        <f>ROUND(#REF!*N74,5)</f>
        <v>#REF!</v>
      </c>
      <c r="P74" s="34">
        <v>1.9460000000000002E-2</v>
      </c>
      <c r="Q74" s="34" t="e">
        <f>ROUND(#REF!*P74,5)</f>
        <v>#REF!</v>
      </c>
      <c r="R74" s="34"/>
      <c r="S74" s="34"/>
      <c r="T74" s="36">
        <v>0.38200000000000001</v>
      </c>
      <c r="U74" s="34" t="e">
        <f>ROUND(#REF!*T74,2)</f>
        <v>#REF!</v>
      </c>
      <c r="V74" s="37"/>
      <c r="W74" s="37"/>
      <c r="X74" s="37"/>
      <c r="Y74" s="37"/>
      <c r="Z74" s="37"/>
      <c r="AA74" s="37"/>
      <c r="AB74" s="37"/>
      <c r="AC74" s="37"/>
      <c r="AD74" s="37"/>
      <c r="AE74" s="37" t="s">
        <v>102</v>
      </c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</row>
    <row r="75" spans="1:60" outlineLevel="1">
      <c r="A75" s="249">
        <v>62</v>
      </c>
      <c r="B75" s="250" t="s">
        <v>844</v>
      </c>
      <c r="C75" s="251" t="s">
        <v>845</v>
      </c>
      <c r="D75" s="252" t="s">
        <v>101</v>
      </c>
      <c r="E75" s="253">
        <v>1</v>
      </c>
      <c r="F75" s="320">
        <v>0</v>
      </c>
      <c r="G75" s="254">
        <f t="shared" si="3"/>
        <v>0</v>
      </c>
      <c r="H75" s="35">
        <v>27.62</v>
      </c>
      <c r="I75" s="35" t="e">
        <f>ROUND(#REF!*H75,2)</f>
        <v>#REF!</v>
      </c>
      <c r="J75" s="35">
        <v>1313.38</v>
      </c>
      <c r="K75" s="35" t="e">
        <f>ROUND(#REF!*J75,2)</f>
        <v>#REF!</v>
      </c>
      <c r="L75" s="35">
        <v>0</v>
      </c>
      <c r="M75" s="35" t="e">
        <f>#REF!*(1+L75/100)</f>
        <v>#REF!</v>
      </c>
      <c r="N75" s="34">
        <v>9.5E-4</v>
      </c>
      <c r="O75" s="34" t="e">
        <f>ROUND(#REF!*N75,5)</f>
        <v>#REF!</v>
      </c>
      <c r="P75" s="34">
        <v>0.38472000000000001</v>
      </c>
      <c r="Q75" s="34" t="e">
        <f>ROUND(#REF!*P75,5)</f>
        <v>#REF!</v>
      </c>
      <c r="R75" s="34"/>
      <c r="S75" s="34"/>
      <c r="T75" s="36">
        <v>2.7669800000000002</v>
      </c>
      <c r="U75" s="34" t="e">
        <f>ROUND(#REF!*T75,2)</f>
        <v>#REF!</v>
      </c>
      <c r="V75" s="37"/>
      <c r="W75" s="37"/>
      <c r="X75" s="37"/>
      <c r="Y75" s="37"/>
      <c r="Z75" s="37"/>
      <c r="AA75" s="37"/>
      <c r="AB75" s="37"/>
      <c r="AC75" s="37"/>
      <c r="AD75" s="37"/>
      <c r="AE75" s="37" t="s">
        <v>846</v>
      </c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</row>
    <row r="76" spans="1:60" outlineLevel="1">
      <c r="A76" s="249">
        <v>63</v>
      </c>
      <c r="B76" s="250" t="s">
        <v>574</v>
      </c>
      <c r="C76" s="251" t="s">
        <v>575</v>
      </c>
      <c r="D76" s="252" t="s">
        <v>530</v>
      </c>
      <c r="E76" s="253">
        <v>2</v>
      </c>
      <c r="F76" s="320">
        <v>0</v>
      </c>
      <c r="G76" s="254">
        <f t="shared" si="3"/>
        <v>0</v>
      </c>
      <c r="H76" s="35">
        <v>0</v>
      </c>
      <c r="I76" s="35" t="e">
        <f>ROUND(#REF!*H76,2)</f>
        <v>#REF!</v>
      </c>
      <c r="J76" s="35">
        <v>95.5</v>
      </c>
      <c r="K76" s="35" t="e">
        <f>ROUND(#REF!*J76,2)</f>
        <v>#REF!</v>
      </c>
      <c r="L76" s="35">
        <v>0</v>
      </c>
      <c r="M76" s="35" t="e">
        <f>#REF!*(1+L76/100)</f>
        <v>#REF!</v>
      </c>
      <c r="N76" s="34">
        <v>0</v>
      </c>
      <c r="O76" s="34" t="e">
        <f>ROUND(#REF!*N76,5)</f>
        <v>#REF!</v>
      </c>
      <c r="P76" s="34">
        <v>8.5999999999999998E-4</v>
      </c>
      <c r="Q76" s="34" t="e">
        <f>ROUND(#REF!*P76,5)</f>
        <v>#REF!</v>
      </c>
      <c r="R76" s="34"/>
      <c r="S76" s="34"/>
      <c r="T76" s="36">
        <v>0.222</v>
      </c>
      <c r="U76" s="34" t="e">
        <f>ROUND(#REF!*T76,2)</f>
        <v>#REF!</v>
      </c>
      <c r="V76" s="37"/>
      <c r="W76" s="37"/>
      <c r="X76" s="37"/>
      <c r="Y76" s="37"/>
      <c r="Z76" s="37"/>
      <c r="AA76" s="37"/>
      <c r="AB76" s="37"/>
      <c r="AC76" s="37"/>
      <c r="AD76" s="37"/>
      <c r="AE76" s="37" t="s">
        <v>102</v>
      </c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</row>
    <row r="77" spans="1:60" outlineLevel="1">
      <c r="A77" s="249">
        <v>64</v>
      </c>
      <c r="B77" s="250" t="s">
        <v>576</v>
      </c>
      <c r="C77" s="251" t="s">
        <v>577</v>
      </c>
      <c r="D77" s="252" t="s">
        <v>530</v>
      </c>
      <c r="E77" s="253">
        <v>1</v>
      </c>
      <c r="F77" s="320">
        <v>0</v>
      </c>
      <c r="G77" s="254">
        <f t="shared" si="3"/>
        <v>0</v>
      </c>
      <c r="H77" s="35">
        <v>0</v>
      </c>
      <c r="I77" s="35" t="e">
        <f>ROUND(#REF!*H77,2)</f>
        <v>#REF!</v>
      </c>
      <c r="J77" s="35">
        <v>93.3</v>
      </c>
      <c r="K77" s="35" t="e">
        <f>ROUND(#REF!*J77,2)</f>
        <v>#REF!</v>
      </c>
      <c r="L77" s="35">
        <v>0</v>
      </c>
      <c r="M77" s="35" t="e">
        <f>#REF!*(1+L77/100)</f>
        <v>#REF!</v>
      </c>
      <c r="N77" s="34">
        <v>0</v>
      </c>
      <c r="O77" s="34" t="e">
        <f>ROUND(#REF!*N77,5)</f>
        <v>#REF!</v>
      </c>
      <c r="P77" s="34">
        <v>1.56E-3</v>
      </c>
      <c r="Q77" s="34" t="e">
        <f>ROUND(#REF!*P77,5)</f>
        <v>#REF!</v>
      </c>
      <c r="R77" s="34"/>
      <c r="S77" s="34"/>
      <c r="T77" s="36">
        <v>0.217</v>
      </c>
      <c r="U77" s="34" t="e">
        <f>ROUND(#REF!*T77,2)</f>
        <v>#REF!</v>
      </c>
      <c r="V77" s="37"/>
      <c r="W77" s="37"/>
      <c r="X77" s="37"/>
      <c r="Y77" s="37"/>
      <c r="Z77" s="37"/>
      <c r="AA77" s="37"/>
      <c r="AB77" s="37"/>
      <c r="AC77" s="37"/>
      <c r="AD77" s="37"/>
      <c r="AE77" s="37" t="s">
        <v>102</v>
      </c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</row>
    <row r="78" spans="1:60" outlineLevel="1">
      <c r="A78" s="249">
        <v>65</v>
      </c>
      <c r="B78" s="250" t="s">
        <v>578</v>
      </c>
      <c r="C78" s="251" t="s">
        <v>579</v>
      </c>
      <c r="D78" s="252" t="s">
        <v>530</v>
      </c>
      <c r="E78" s="253">
        <v>1</v>
      </c>
      <c r="F78" s="320">
        <v>0</v>
      </c>
      <c r="G78" s="254">
        <f t="shared" si="3"/>
        <v>0</v>
      </c>
      <c r="H78" s="35">
        <v>0</v>
      </c>
      <c r="I78" s="35" t="e">
        <f>ROUND(#REF!*H78,2)</f>
        <v>#REF!</v>
      </c>
      <c r="J78" s="35">
        <v>133.5</v>
      </c>
      <c r="K78" s="35" t="e">
        <f>ROUND(#REF!*J78,2)</f>
        <v>#REF!</v>
      </c>
      <c r="L78" s="35">
        <v>0</v>
      </c>
      <c r="M78" s="35" t="e">
        <f>#REF!*(1+L78/100)</f>
        <v>#REF!</v>
      </c>
      <c r="N78" s="34">
        <v>0</v>
      </c>
      <c r="O78" s="34" t="e">
        <f>ROUND(#REF!*N78,5)</f>
        <v>#REF!</v>
      </c>
      <c r="P78" s="34">
        <v>6.7000000000000004E-2</v>
      </c>
      <c r="Q78" s="34" t="e">
        <f>ROUND(#REF!*P78,5)</f>
        <v>#REF!</v>
      </c>
      <c r="R78" s="34"/>
      <c r="S78" s="34"/>
      <c r="T78" s="36">
        <v>0.31</v>
      </c>
      <c r="U78" s="34" t="e">
        <f>ROUND(#REF!*T78,2)</f>
        <v>#REF!</v>
      </c>
      <c r="V78" s="37"/>
      <c r="W78" s="37"/>
      <c r="X78" s="37"/>
      <c r="Y78" s="37"/>
      <c r="Z78" s="37"/>
      <c r="AA78" s="37"/>
      <c r="AB78" s="37"/>
      <c r="AC78" s="37"/>
      <c r="AD78" s="37"/>
      <c r="AE78" s="37" t="s">
        <v>102</v>
      </c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</row>
    <row r="79" spans="1:60" outlineLevel="1">
      <c r="A79" s="249">
        <v>66</v>
      </c>
      <c r="B79" s="250" t="s">
        <v>580</v>
      </c>
      <c r="C79" s="251" t="s">
        <v>581</v>
      </c>
      <c r="D79" s="252" t="s">
        <v>530</v>
      </c>
      <c r="E79" s="253">
        <v>1</v>
      </c>
      <c r="F79" s="320">
        <v>0</v>
      </c>
      <c r="G79" s="254">
        <f t="shared" si="3"/>
        <v>0</v>
      </c>
      <c r="H79" s="35">
        <v>0</v>
      </c>
      <c r="I79" s="35" t="e">
        <f>ROUND(#REF!*H79,2)</f>
        <v>#REF!</v>
      </c>
      <c r="J79" s="35">
        <v>360</v>
      </c>
      <c r="K79" s="35" t="e">
        <f>ROUND(#REF!*J79,2)</f>
        <v>#REF!</v>
      </c>
      <c r="L79" s="35">
        <v>0</v>
      </c>
      <c r="M79" s="35" t="e">
        <f>#REF!*(1+L79/100)</f>
        <v>#REF!</v>
      </c>
      <c r="N79" s="34">
        <v>0</v>
      </c>
      <c r="O79" s="34" t="e">
        <f>ROUND(#REF!*N79,5)</f>
        <v>#REF!</v>
      </c>
      <c r="P79" s="34">
        <v>0.155</v>
      </c>
      <c r="Q79" s="34" t="e">
        <f>ROUND(#REF!*P79,5)</f>
        <v>#REF!</v>
      </c>
      <c r="R79" s="34"/>
      <c r="S79" s="34"/>
      <c r="T79" s="36">
        <v>0.83699999999999997</v>
      </c>
      <c r="U79" s="34" t="e">
        <f>ROUND(#REF!*T79,2)</f>
        <v>#REF!</v>
      </c>
      <c r="V79" s="37"/>
      <c r="W79" s="37"/>
      <c r="X79" s="37"/>
      <c r="Y79" s="37"/>
      <c r="Z79" s="37"/>
      <c r="AA79" s="37"/>
      <c r="AB79" s="37"/>
      <c r="AC79" s="37"/>
      <c r="AD79" s="37"/>
      <c r="AE79" s="37" t="s">
        <v>102</v>
      </c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</row>
    <row r="80" spans="1:60" outlineLevel="1">
      <c r="A80" s="249">
        <v>67</v>
      </c>
      <c r="B80" s="250" t="s">
        <v>582</v>
      </c>
      <c r="C80" s="251" t="s">
        <v>583</v>
      </c>
      <c r="D80" s="252" t="s">
        <v>530</v>
      </c>
      <c r="E80" s="253">
        <v>1</v>
      </c>
      <c r="F80" s="320">
        <v>0</v>
      </c>
      <c r="G80" s="254">
        <f t="shared" si="3"/>
        <v>0</v>
      </c>
      <c r="H80" s="35">
        <v>0</v>
      </c>
      <c r="I80" s="35" t="e">
        <f>ROUND(#REF!*H80,2)</f>
        <v>#REF!</v>
      </c>
      <c r="J80" s="35">
        <v>307</v>
      </c>
      <c r="K80" s="35" t="e">
        <f>ROUND(#REF!*J80,2)</f>
        <v>#REF!</v>
      </c>
      <c r="L80" s="35">
        <v>0</v>
      </c>
      <c r="M80" s="35" t="e">
        <f>#REF!*(1+L80/100)</f>
        <v>#REF!</v>
      </c>
      <c r="N80" s="34">
        <v>0</v>
      </c>
      <c r="O80" s="34" t="e">
        <f>ROUND(#REF!*N80,5)</f>
        <v>#REF!</v>
      </c>
      <c r="P80" s="34">
        <v>4.3499999999999997E-2</v>
      </c>
      <c r="Q80" s="34" t="e">
        <f>ROUND(#REF!*P80,5)</f>
        <v>#REF!</v>
      </c>
      <c r="R80" s="34"/>
      <c r="S80" s="34"/>
      <c r="T80" s="36">
        <v>0.71299999999999997</v>
      </c>
      <c r="U80" s="34" t="e">
        <f>ROUND(#REF!*T80,2)</f>
        <v>#REF!</v>
      </c>
      <c r="V80" s="37"/>
      <c r="W80" s="37"/>
      <c r="X80" s="37"/>
      <c r="Y80" s="37"/>
      <c r="Z80" s="37"/>
      <c r="AA80" s="37"/>
      <c r="AB80" s="37"/>
      <c r="AC80" s="37"/>
      <c r="AD80" s="37"/>
      <c r="AE80" s="37" t="s">
        <v>102</v>
      </c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</row>
    <row r="81" spans="1:60" outlineLevel="1">
      <c r="A81" s="249">
        <v>68</v>
      </c>
      <c r="B81" s="250" t="s">
        <v>584</v>
      </c>
      <c r="C81" s="251" t="s">
        <v>585</v>
      </c>
      <c r="D81" s="252" t="s">
        <v>107</v>
      </c>
      <c r="E81" s="253">
        <v>0.71</v>
      </c>
      <c r="F81" s="320">
        <v>0</v>
      </c>
      <c r="G81" s="254">
        <f t="shared" si="3"/>
        <v>0</v>
      </c>
      <c r="H81" s="35">
        <v>0</v>
      </c>
      <c r="I81" s="35" t="e">
        <f>ROUND(#REF!*H81,2)</f>
        <v>#REF!</v>
      </c>
      <c r="J81" s="35">
        <v>1762</v>
      </c>
      <c r="K81" s="35" t="e">
        <f>ROUND(#REF!*J81,2)</f>
        <v>#REF!</v>
      </c>
      <c r="L81" s="35">
        <v>0</v>
      </c>
      <c r="M81" s="35" t="e">
        <f>#REF!*(1+L81/100)</f>
        <v>#REF!</v>
      </c>
      <c r="N81" s="34">
        <v>0</v>
      </c>
      <c r="O81" s="34" t="e">
        <f>ROUND(#REF!*N81,5)</f>
        <v>#REF!</v>
      </c>
      <c r="P81" s="34">
        <v>0</v>
      </c>
      <c r="Q81" s="34" t="e">
        <f>ROUND(#REF!*P81,5)</f>
        <v>#REF!</v>
      </c>
      <c r="R81" s="34"/>
      <c r="S81" s="34"/>
      <c r="T81" s="36">
        <v>3.169</v>
      </c>
      <c r="U81" s="34" t="e">
        <f>ROUND(#REF!*T81,2)</f>
        <v>#REF!</v>
      </c>
      <c r="V81" s="37"/>
      <c r="W81" s="37"/>
      <c r="X81" s="37"/>
      <c r="Y81" s="37"/>
      <c r="Z81" s="37"/>
      <c r="AA81" s="37"/>
      <c r="AB81" s="37"/>
      <c r="AC81" s="37"/>
      <c r="AD81" s="37"/>
      <c r="AE81" s="37" t="s">
        <v>102</v>
      </c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</row>
    <row r="82" spans="1:60" ht="20" outlineLevel="1">
      <c r="A82" s="249">
        <v>69</v>
      </c>
      <c r="B82" s="250" t="s">
        <v>586</v>
      </c>
      <c r="C82" s="251" t="s">
        <v>587</v>
      </c>
      <c r="D82" s="252" t="s">
        <v>530</v>
      </c>
      <c r="E82" s="253">
        <v>1</v>
      </c>
      <c r="F82" s="320">
        <v>0</v>
      </c>
      <c r="G82" s="254">
        <f t="shared" si="3"/>
        <v>0</v>
      </c>
      <c r="H82" s="35">
        <v>4972.08</v>
      </c>
      <c r="I82" s="35" t="e">
        <f>ROUND(#REF!*H82,2)</f>
        <v>#REF!</v>
      </c>
      <c r="J82" s="35">
        <v>572.92000000000007</v>
      </c>
      <c r="K82" s="35" t="e">
        <f>ROUND(#REF!*J82,2)</f>
        <v>#REF!</v>
      </c>
      <c r="L82" s="35">
        <v>0</v>
      </c>
      <c r="M82" s="35" t="e">
        <f>#REF!*(1+L82/100)</f>
        <v>#REF!</v>
      </c>
      <c r="N82" s="34">
        <v>1.772E-2</v>
      </c>
      <c r="O82" s="34" t="e">
        <f>ROUND(#REF!*N82,5)</f>
        <v>#REF!</v>
      </c>
      <c r="P82" s="34">
        <v>0</v>
      </c>
      <c r="Q82" s="34" t="e">
        <f>ROUND(#REF!*P82,5)</f>
        <v>#REF!</v>
      </c>
      <c r="R82" s="34"/>
      <c r="S82" s="34"/>
      <c r="T82" s="36">
        <v>0.97299999999999998</v>
      </c>
      <c r="U82" s="34" t="e">
        <f>ROUND(#REF!*T82,2)</f>
        <v>#REF!</v>
      </c>
      <c r="V82" s="37"/>
      <c r="W82" s="37"/>
      <c r="X82" s="37"/>
      <c r="Y82" s="37"/>
      <c r="Z82" s="37"/>
      <c r="AA82" s="37"/>
      <c r="AB82" s="37"/>
      <c r="AC82" s="37"/>
      <c r="AD82" s="37"/>
      <c r="AE82" s="37" t="s">
        <v>102</v>
      </c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</row>
    <row r="83" spans="1:60" outlineLevel="1">
      <c r="A83" s="249">
        <v>70</v>
      </c>
      <c r="B83" s="250" t="s">
        <v>588</v>
      </c>
      <c r="C83" s="251" t="s">
        <v>589</v>
      </c>
      <c r="D83" s="252" t="s">
        <v>530</v>
      </c>
      <c r="E83" s="253">
        <v>1</v>
      </c>
      <c r="F83" s="320">
        <v>0</v>
      </c>
      <c r="G83" s="254">
        <f t="shared" si="3"/>
        <v>0</v>
      </c>
      <c r="H83" s="35">
        <v>205.89</v>
      </c>
      <c r="I83" s="35" t="e">
        <f>ROUND(#REF!*H83,2)</f>
        <v>#REF!</v>
      </c>
      <c r="J83" s="35">
        <v>660.11</v>
      </c>
      <c r="K83" s="35" t="e">
        <f>ROUND(#REF!*J83,2)</f>
        <v>#REF!</v>
      </c>
      <c r="L83" s="35">
        <v>0</v>
      </c>
      <c r="M83" s="35" t="e">
        <f>#REF!*(1+L83/100)</f>
        <v>#REF!</v>
      </c>
      <c r="N83" s="34">
        <v>8.8999999999999995E-4</v>
      </c>
      <c r="O83" s="34" t="e">
        <f>ROUND(#REF!*N83,5)</f>
        <v>#REF!</v>
      </c>
      <c r="P83" s="34">
        <v>0</v>
      </c>
      <c r="Q83" s="34" t="e">
        <f>ROUND(#REF!*P83,5)</f>
        <v>#REF!</v>
      </c>
      <c r="R83" s="34"/>
      <c r="S83" s="34"/>
      <c r="T83" s="36">
        <v>1.1200000000000001</v>
      </c>
      <c r="U83" s="34" t="e">
        <f>ROUND(#REF!*T83,2)</f>
        <v>#REF!</v>
      </c>
      <c r="V83" s="37"/>
      <c r="W83" s="37"/>
      <c r="X83" s="37"/>
      <c r="Y83" s="37"/>
      <c r="Z83" s="37"/>
      <c r="AA83" s="37"/>
      <c r="AB83" s="37"/>
      <c r="AC83" s="37"/>
      <c r="AD83" s="37"/>
      <c r="AE83" s="37" t="s">
        <v>102</v>
      </c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</row>
    <row r="84" spans="1:60" outlineLevel="1">
      <c r="A84" s="249">
        <v>71</v>
      </c>
      <c r="B84" s="250" t="s">
        <v>590</v>
      </c>
      <c r="C84" s="251" t="s">
        <v>591</v>
      </c>
      <c r="D84" s="252" t="s">
        <v>530</v>
      </c>
      <c r="E84" s="253">
        <v>1</v>
      </c>
      <c r="F84" s="320">
        <v>0</v>
      </c>
      <c r="G84" s="254">
        <f t="shared" si="3"/>
        <v>0</v>
      </c>
      <c r="H84" s="35">
        <v>9141.24</v>
      </c>
      <c r="I84" s="35" t="e">
        <f>ROUND(#REF!*H84,2)</f>
        <v>#REF!</v>
      </c>
      <c r="J84" s="35">
        <v>1118.7600000000002</v>
      </c>
      <c r="K84" s="35" t="e">
        <f>ROUND(#REF!*J84,2)</f>
        <v>#REF!</v>
      </c>
      <c r="L84" s="35">
        <v>0</v>
      </c>
      <c r="M84" s="35" t="e">
        <f>#REF!*(1+L84/100)</f>
        <v>#REF!</v>
      </c>
      <c r="N84" s="34">
        <v>1.2970000000000001E-2</v>
      </c>
      <c r="O84" s="34" t="e">
        <f>ROUND(#REF!*N84,5)</f>
        <v>#REF!</v>
      </c>
      <c r="P84" s="34">
        <v>0</v>
      </c>
      <c r="Q84" s="34" t="e">
        <f>ROUND(#REF!*P84,5)</f>
        <v>#REF!</v>
      </c>
      <c r="R84" s="34"/>
      <c r="S84" s="34"/>
      <c r="T84" s="36">
        <v>1.9</v>
      </c>
      <c r="U84" s="34" t="e">
        <f>ROUND(#REF!*T84,2)</f>
        <v>#REF!</v>
      </c>
      <c r="V84" s="37"/>
      <c r="W84" s="37"/>
      <c r="X84" s="37"/>
      <c r="Y84" s="37"/>
      <c r="Z84" s="37"/>
      <c r="AA84" s="37"/>
      <c r="AB84" s="37"/>
      <c r="AC84" s="37"/>
      <c r="AD84" s="37"/>
      <c r="AE84" s="37" t="s">
        <v>102</v>
      </c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</row>
    <row r="85" spans="1:60" outlineLevel="1">
      <c r="A85" s="249">
        <v>72</v>
      </c>
      <c r="B85" s="250" t="s">
        <v>592</v>
      </c>
      <c r="C85" s="251" t="s">
        <v>593</v>
      </c>
      <c r="D85" s="252" t="s">
        <v>530</v>
      </c>
      <c r="E85" s="253">
        <v>1</v>
      </c>
      <c r="F85" s="320">
        <v>0</v>
      </c>
      <c r="G85" s="254">
        <f t="shared" si="3"/>
        <v>0</v>
      </c>
      <c r="H85" s="35">
        <v>0</v>
      </c>
      <c r="I85" s="35" t="e">
        <f>ROUND(#REF!*H85,2)</f>
        <v>#REF!</v>
      </c>
      <c r="J85" s="35">
        <v>1119</v>
      </c>
      <c r="K85" s="35" t="e">
        <f>ROUND(#REF!*J85,2)</f>
        <v>#REF!</v>
      </c>
      <c r="L85" s="35">
        <v>0</v>
      </c>
      <c r="M85" s="35" t="e">
        <f>#REF!*(1+L85/100)</f>
        <v>#REF!</v>
      </c>
      <c r="N85" s="34">
        <v>0</v>
      </c>
      <c r="O85" s="34" t="e">
        <f>ROUND(#REF!*N85,5)</f>
        <v>#REF!</v>
      </c>
      <c r="P85" s="34">
        <v>0</v>
      </c>
      <c r="Q85" s="34" t="e">
        <f>ROUND(#REF!*P85,5)</f>
        <v>#REF!</v>
      </c>
      <c r="R85" s="34"/>
      <c r="S85" s="34"/>
      <c r="T85" s="36">
        <v>1.9</v>
      </c>
      <c r="U85" s="34" t="e">
        <f>ROUND(#REF!*T85,2)</f>
        <v>#REF!</v>
      </c>
      <c r="V85" s="37"/>
      <c r="W85" s="37"/>
      <c r="X85" s="37"/>
      <c r="Y85" s="37"/>
      <c r="Z85" s="37"/>
      <c r="AA85" s="37"/>
      <c r="AB85" s="37"/>
      <c r="AC85" s="37"/>
      <c r="AD85" s="37"/>
      <c r="AE85" s="37" t="s">
        <v>102</v>
      </c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</row>
    <row r="86" spans="1:60" outlineLevel="1">
      <c r="A86" s="249">
        <v>73</v>
      </c>
      <c r="B86" s="250" t="s">
        <v>594</v>
      </c>
      <c r="C86" s="251" t="s">
        <v>595</v>
      </c>
      <c r="D86" s="252" t="s">
        <v>101</v>
      </c>
      <c r="E86" s="253">
        <v>1</v>
      </c>
      <c r="F86" s="320">
        <v>0</v>
      </c>
      <c r="G86" s="254">
        <f t="shared" si="3"/>
        <v>0</v>
      </c>
      <c r="H86" s="35">
        <v>2295</v>
      </c>
      <c r="I86" s="35" t="e">
        <f>ROUND(#REF!*H86,2)</f>
        <v>#REF!</v>
      </c>
      <c r="J86" s="35">
        <v>0</v>
      </c>
      <c r="K86" s="35" t="e">
        <f>ROUND(#REF!*J86,2)</f>
        <v>#REF!</v>
      </c>
      <c r="L86" s="35">
        <v>0</v>
      </c>
      <c r="M86" s="35" t="e">
        <f>#REF!*(1+L86/100)</f>
        <v>#REF!</v>
      </c>
      <c r="N86" s="34">
        <v>3.2000000000000003E-4</v>
      </c>
      <c r="O86" s="34" t="e">
        <f>ROUND(#REF!*N86,5)</f>
        <v>#REF!</v>
      </c>
      <c r="P86" s="34">
        <v>0</v>
      </c>
      <c r="Q86" s="34" t="e">
        <f>ROUND(#REF!*P86,5)</f>
        <v>#REF!</v>
      </c>
      <c r="R86" s="34"/>
      <c r="S86" s="34"/>
      <c r="T86" s="36">
        <v>0</v>
      </c>
      <c r="U86" s="34" t="e">
        <f>ROUND(#REF!*T86,2)</f>
        <v>#REF!</v>
      </c>
      <c r="V86" s="37"/>
      <c r="W86" s="37"/>
      <c r="X86" s="37"/>
      <c r="Y86" s="37"/>
      <c r="Z86" s="37"/>
      <c r="AA86" s="37"/>
      <c r="AB86" s="37"/>
      <c r="AC86" s="37"/>
      <c r="AD86" s="37"/>
      <c r="AE86" s="37" t="s">
        <v>113</v>
      </c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</row>
    <row r="87" spans="1:60" ht="20" outlineLevel="1">
      <c r="A87" s="249">
        <v>74</v>
      </c>
      <c r="B87" s="250" t="s">
        <v>596</v>
      </c>
      <c r="C87" s="251" t="s">
        <v>597</v>
      </c>
      <c r="D87" s="252" t="s">
        <v>402</v>
      </c>
      <c r="E87" s="253">
        <v>1</v>
      </c>
      <c r="F87" s="320">
        <v>0</v>
      </c>
      <c r="G87" s="254">
        <f t="shared" si="3"/>
        <v>0</v>
      </c>
      <c r="H87" s="35">
        <v>0</v>
      </c>
      <c r="I87" s="35" t="e">
        <f>ROUND(#REF!*H87,2)</f>
        <v>#REF!</v>
      </c>
      <c r="J87" s="35">
        <v>186</v>
      </c>
      <c r="K87" s="35" t="e">
        <f>ROUND(#REF!*J87,2)</f>
        <v>#REF!</v>
      </c>
      <c r="L87" s="35">
        <v>0</v>
      </c>
      <c r="M87" s="35" t="e">
        <f>#REF!*(1+L87/100)</f>
        <v>#REF!</v>
      </c>
      <c r="N87" s="34">
        <v>0</v>
      </c>
      <c r="O87" s="34" t="e">
        <f>ROUND(#REF!*N87,5)</f>
        <v>#REF!</v>
      </c>
      <c r="P87" s="34">
        <v>0</v>
      </c>
      <c r="Q87" s="34" t="e">
        <f>ROUND(#REF!*P87,5)</f>
        <v>#REF!</v>
      </c>
      <c r="R87" s="34"/>
      <c r="S87" s="34"/>
      <c r="T87" s="36">
        <v>0</v>
      </c>
      <c r="U87" s="34" t="e">
        <f>ROUND(#REF!*T87,2)</f>
        <v>#REF!</v>
      </c>
      <c r="V87" s="37"/>
      <c r="W87" s="37"/>
      <c r="X87" s="37"/>
      <c r="Y87" s="37"/>
      <c r="Z87" s="37"/>
      <c r="AA87" s="37"/>
      <c r="AB87" s="37"/>
      <c r="AC87" s="37"/>
      <c r="AD87" s="37"/>
      <c r="AE87" s="37" t="s">
        <v>102</v>
      </c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</row>
    <row r="88" spans="1:60" outlineLevel="1">
      <c r="A88" s="249">
        <v>75</v>
      </c>
      <c r="B88" s="250" t="s">
        <v>596</v>
      </c>
      <c r="C88" s="251" t="s">
        <v>1561</v>
      </c>
      <c r="D88" s="252" t="s">
        <v>530</v>
      </c>
      <c r="E88" s="253">
        <v>1</v>
      </c>
      <c r="F88" s="320">
        <v>0</v>
      </c>
      <c r="G88" s="254">
        <f t="shared" si="3"/>
        <v>0</v>
      </c>
      <c r="H88" s="35">
        <v>2019.89</v>
      </c>
      <c r="I88" s="35" t="e">
        <f>ROUND(#REF!*H88,2)</f>
        <v>#REF!</v>
      </c>
      <c r="J88" s="35">
        <v>1372.11</v>
      </c>
      <c r="K88" s="35" t="e">
        <f>ROUND(#REF!*J88,2)</f>
        <v>#REF!</v>
      </c>
      <c r="L88" s="35">
        <v>0</v>
      </c>
      <c r="M88" s="35" t="e">
        <f>#REF!*(1+L88/100)</f>
        <v>#REF!</v>
      </c>
      <c r="N88" s="34">
        <v>1.7010000000000001E-2</v>
      </c>
      <c r="O88" s="34" t="e">
        <f>ROUND(#REF!*N88,5)</f>
        <v>#REF!</v>
      </c>
      <c r="P88" s="34">
        <v>0</v>
      </c>
      <c r="Q88" s="34" t="e">
        <f>ROUND(#REF!*P88,5)</f>
        <v>#REF!</v>
      </c>
      <c r="R88" s="34"/>
      <c r="S88" s="34"/>
      <c r="T88" s="36">
        <v>1.1890000000000001</v>
      </c>
      <c r="U88" s="34" t="e">
        <f>ROUND(#REF!*T88,2)</f>
        <v>#REF!</v>
      </c>
      <c r="V88" s="37"/>
      <c r="W88" s="37"/>
      <c r="X88" s="37"/>
      <c r="Y88" s="37"/>
      <c r="Z88" s="37"/>
      <c r="AA88" s="37"/>
      <c r="AB88" s="37"/>
      <c r="AC88" s="37"/>
      <c r="AD88" s="37"/>
      <c r="AE88" s="37" t="s">
        <v>102</v>
      </c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</row>
    <row r="89" spans="1:60" outlineLevel="1">
      <c r="A89" s="249">
        <v>76</v>
      </c>
      <c r="B89" s="250" t="s">
        <v>602</v>
      </c>
      <c r="C89" s="251" t="s">
        <v>603</v>
      </c>
      <c r="D89" s="252" t="s">
        <v>530</v>
      </c>
      <c r="E89" s="253">
        <v>1</v>
      </c>
      <c r="F89" s="320">
        <v>0</v>
      </c>
      <c r="G89" s="254">
        <f t="shared" si="3"/>
        <v>0</v>
      </c>
      <c r="H89" s="35">
        <v>146.44</v>
      </c>
      <c r="I89" s="35" t="e">
        <f>ROUND(#REF!*H89,2)</f>
        <v>#REF!</v>
      </c>
      <c r="J89" s="35">
        <v>820.56</v>
      </c>
      <c r="K89" s="35" t="e">
        <f>ROUND(#REF!*J89,2)</f>
        <v>#REF!</v>
      </c>
      <c r="L89" s="35">
        <v>0</v>
      </c>
      <c r="M89" s="35" t="e">
        <f>#REF!*(1+L89/100)</f>
        <v>#REF!</v>
      </c>
      <c r="N89" s="34">
        <v>1.41E-3</v>
      </c>
      <c r="O89" s="34" t="e">
        <f>ROUND(#REF!*N89,5)</f>
        <v>#REF!</v>
      </c>
      <c r="P89" s="34">
        <v>0</v>
      </c>
      <c r="Q89" s="34" t="e">
        <f>ROUND(#REF!*P89,5)</f>
        <v>#REF!</v>
      </c>
      <c r="R89" s="34"/>
      <c r="S89" s="34"/>
      <c r="T89" s="36">
        <v>1.575</v>
      </c>
      <c r="U89" s="34" t="e">
        <f>ROUND(#REF!*T89,2)</f>
        <v>#REF!</v>
      </c>
      <c r="V89" s="37"/>
      <c r="W89" s="37"/>
      <c r="X89" s="37"/>
      <c r="Y89" s="37"/>
      <c r="Z89" s="37"/>
      <c r="AA89" s="37"/>
      <c r="AB89" s="37"/>
      <c r="AC89" s="37"/>
      <c r="AD89" s="37"/>
      <c r="AE89" s="37" t="s">
        <v>102</v>
      </c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</row>
    <row r="90" spans="1:60" ht="20" outlineLevel="1">
      <c r="A90" s="249">
        <v>77</v>
      </c>
      <c r="B90" s="250" t="s">
        <v>604</v>
      </c>
      <c r="C90" s="251" t="s">
        <v>605</v>
      </c>
      <c r="D90" s="252" t="s">
        <v>101</v>
      </c>
      <c r="E90" s="253">
        <v>1</v>
      </c>
      <c r="F90" s="320">
        <v>0</v>
      </c>
      <c r="G90" s="254">
        <f t="shared" si="3"/>
        <v>0</v>
      </c>
      <c r="H90" s="35">
        <v>2340.98</v>
      </c>
      <c r="I90" s="35" t="e">
        <f>ROUND(#REF!*H90,2)</f>
        <v>#REF!</v>
      </c>
      <c r="J90" s="35">
        <v>264.02</v>
      </c>
      <c r="K90" s="35" t="e">
        <f>ROUND(#REF!*J90,2)</f>
        <v>#REF!</v>
      </c>
      <c r="L90" s="35">
        <v>0</v>
      </c>
      <c r="M90" s="35" t="e">
        <f>#REF!*(1+L90/100)</f>
        <v>#REF!</v>
      </c>
      <c r="N90" s="34">
        <v>8.4999999999999995E-4</v>
      </c>
      <c r="O90" s="34" t="e">
        <f>ROUND(#REF!*N90,5)</f>
        <v>#REF!</v>
      </c>
      <c r="P90" s="34">
        <v>0</v>
      </c>
      <c r="Q90" s="34" t="e">
        <f>ROUND(#REF!*P90,5)</f>
        <v>#REF!</v>
      </c>
      <c r="R90" s="34"/>
      <c r="S90" s="34"/>
      <c r="T90" s="36">
        <v>0.48499999999999999</v>
      </c>
      <c r="U90" s="34" t="e">
        <f>ROUND(#REF!*T90,2)</f>
        <v>#REF!</v>
      </c>
      <c r="V90" s="37"/>
      <c r="W90" s="37"/>
      <c r="X90" s="37"/>
      <c r="Y90" s="37"/>
      <c r="Z90" s="37"/>
      <c r="AA90" s="37"/>
      <c r="AB90" s="37"/>
      <c r="AC90" s="37"/>
      <c r="AD90" s="37"/>
      <c r="AE90" s="37" t="s">
        <v>102</v>
      </c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</row>
    <row r="91" spans="1:60" outlineLevel="1">
      <c r="A91" s="249">
        <v>78</v>
      </c>
      <c r="B91" s="250" t="s">
        <v>606</v>
      </c>
      <c r="C91" s="251" t="s">
        <v>607</v>
      </c>
      <c r="D91" s="252" t="s">
        <v>101</v>
      </c>
      <c r="E91" s="253">
        <v>2</v>
      </c>
      <c r="F91" s="320">
        <v>0</v>
      </c>
      <c r="G91" s="254">
        <f t="shared" si="3"/>
        <v>0</v>
      </c>
      <c r="H91" s="35">
        <v>8.82</v>
      </c>
      <c r="I91" s="35" t="e">
        <f>ROUND(#REF!*H91,2)</f>
        <v>#REF!</v>
      </c>
      <c r="J91" s="35">
        <v>242.68</v>
      </c>
      <c r="K91" s="35" t="e">
        <f>ROUND(#REF!*J91,2)</f>
        <v>#REF!</v>
      </c>
      <c r="L91" s="35">
        <v>0</v>
      </c>
      <c r="M91" s="35" t="e">
        <f>#REF!*(1+L91/100)</f>
        <v>#REF!</v>
      </c>
      <c r="N91" s="34">
        <v>4.0000000000000003E-5</v>
      </c>
      <c r="O91" s="34" t="e">
        <f>ROUND(#REF!*N91,5)</f>
        <v>#REF!</v>
      </c>
      <c r="P91" s="34">
        <v>0</v>
      </c>
      <c r="Q91" s="34" t="e">
        <f>ROUND(#REF!*P91,5)</f>
        <v>#REF!</v>
      </c>
      <c r="R91" s="34"/>
      <c r="S91" s="34"/>
      <c r="T91" s="36">
        <v>0.44500000000000001</v>
      </c>
      <c r="U91" s="34" t="e">
        <f>ROUND(#REF!*T91,2)</f>
        <v>#REF!</v>
      </c>
      <c r="V91" s="37"/>
      <c r="W91" s="37"/>
      <c r="X91" s="37"/>
      <c r="Y91" s="37"/>
      <c r="Z91" s="37"/>
      <c r="AA91" s="37"/>
      <c r="AB91" s="37"/>
      <c r="AC91" s="37"/>
      <c r="AD91" s="37"/>
      <c r="AE91" s="37" t="s">
        <v>102</v>
      </c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</row>
    <row r="92" spans="1:60" outlineLevel="1">
      <c r="A92" s="249">
        <v>79</v>
      </c>
      <c r="B92" s="250" t="s">
        <v>608</v>
      </c>
      <c r="C92" s="251" t="s">
        <v>609</v>
      </c>
      <c r="D92" s="252" t="s">
        <v>101</v>
      </c>
      <c r="E92" s="253">
        <v>1</v>
      </c>
      <c r="F92" s="320">
        <v>0</v>
      </c>
      <c r="G92" s="254">
        <f t="shared" si="3"/>
        <v>0</v>
      </c>
      <c r="H92" s="35">
        <v>290.10000000000002</v>
      </c>
      <c r="I92" s="35" t="e">
        <f>ROUND(#REF!*H92,2)</f>
        <v>#REF!</v>
      </c>
      <c r="J92" s="35">
        <v>133.89999999999998</v>
      </c>
      <c r="K92" s="35" t="e">
        <f>ROUND(#REF!*J92,2)</f>
        <v>#REF!</v>
      </c>
      <c r="L92" s="35">
        <v>0</v>
      </c>
      <c r="M92" s="35" t="e">
        <f>#REF!*(1+L92/100)</f>
        <v>#REF!</v>
      </c>
      <c r="N92" s="34">
        <v>2.0000000000000001E-4</v>
      </c>
      <c r="O92" s="34" t="e">
        <f>ROUND(#REF!*N92,5)</f>
        <v>#REF!</v>
      </c>
      <c r="P92" s="34">
        <v>0</v>
      </c>
      <c r="Q92" s="34" t="e">
        <f>ROUND(#REF!*P92,5)</f>
        <v>#REF!</v>
      </c>
      <c r="R92" s="34"/>
      <c r="S92" s="34"/>
      <c r="T92" s="36">
        <v>0.246</v>
      </c>
      <c r="U92" s="34" t="e">
        <f>ROUND(#REF!*T92,2)</f>
        <v>#REF!</v>
      </c>
      <c r="V92" s="37"/>
      <c r="W92" s="37"/>
      <c r="X92" s="37"/>
      <c r="Y92" s="37"/>
      <c r="Z92" s="37"/>
      <c r="AA92" s="37"/>
      <c r="AB92" s="37"/>
      <c r="AC92" s="37"/>
      <c r="AD92" s="37"/>
      <c r="AE92" s="37" t="s">
        <v>102</v>
      </c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</row>
    <row r="93" spans="1:60" outlineLevel="1">
      <c r="A93" s="249">
        <v>80</v>
      </c>
      <c r="B93" s="250" t="s">
        <v>610</v>
      </c>
      <c r="C93" s="251" t="s">
        <v>611</v>
      </c>
      <c r="D93" s="252" t="s">
        <v>101</v>
      </c>
      <c r="E93" s="253">
        <v>1</v>
      </c>
      <c r="F93" s="320">
        <v>0</v>
      </c>
      <c r="G93" s="254">
        <f t="shared" si="3"/>
        <v>0</v>
      </c>
      <c r="H93" s="35">
        <v>45.12</v>
      </c>
      <c r="I93" s="35" t="e">
        <f>ROUND(#REF!*H93,2)</f>
        <v>#REF!</v>
      </c>
      <c r="J93" s="35">
        <v>134.38</v>
      </c>
      <c r="K93" s="35" t="e">
        <f>ROUND(#REF!*J93,2)</f>
        <v>#REF!</v>
      </c>
      <c r="L93" s="35">
        <v>0</v>
      </c>
      <c r="M93" s="35" t="e">
        <f>#REF!*(1+L93/100)</f>
        <v>#REF!</v>
      </c>
      <c r="N93" s="34">
        <v>1E-4</v>
      </c>
      <c r="O93" s="34" t="e">
        <f>ROUND(#REF!*N93,5)</f>
        <v>#REF!</v>
      </c>
      <c r="P93" s="34">
        <v>0</v>
      </c>
      <c r="Q93" s="34" t="e">
        <f>ROUND(#REF!*P93,5)</f>
        <v>#REF!</v>
      </c>
      <c r="R93" s="34"/>
      <c r="S93" s="34"/>
      <c r="T93" s="36">
        <v>0.246</v>
      </c>
      <c r="U93" s="34" t="e">
        <f>ROUND(#REF!*T93,2)</f>
        <v>#REF!</v>
      </c>
      <c r="V93" s="37"/>
      <c r="W93" s="37"/>
      <c r="X93" s="37"/>
      <c r="Y93" s="37"/>
      <c r="Z93" s="37"/>
      <c r="AA93" s="37"/>
      <c r="AB93" s="37"/>
      <c r="AC93" s="37"/>
      <c r="AD93" s="37"/>
      <c r="AE93" s="37" t="s">
        <v>102</v>
      </c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</row>
    <row r="94" spans="1:60" outlineLevel="1">
      <c r="A94" s="249">
        <v>81</v>
      </c>
      <c r="B94" s="250" t="s">
        <v>612</v>
      </c>
      <c r="C94" s="251" t="s">
        <v>613</v>
      </c>
      <c r="D94" s="252" t="s">
        <v>530</v>
      </c>
      <c r="E94" s="253">
        <v>6</v>
      </c>
      <c r="F94" s="320">
        <v>0</v>
      </c>
      <c r="G94" s="254">
        <f t="shared" si="3"/>
        <v>0</v>
      </c>
      <c r="H94" s="35">
        <v>48.2</v>
      </c>
      <c r="I94" s="35" t="e">
        <f>ROUND(#REF!*H94,2)</f>
        <v>#REF!</v>
      </c>
      <c r="J94" s="35">
        <v>95.8</v>
      </c>
      <c r="K94" s="35" t="e">
        <f>ROUND(#REF!*J94,2)</f>
        <v>#REF!</v>
      </c>
      <c r="L94" s="35">
        <v>0</v>
      </c>
      <c r="M94" s="35" t="e">
        <f>#REF!*(1+L94/100)</f>
        <v>#REF!</v>
      </c>
      <c r="N94" s="34">
        <v>8.0000000000000007E-5</v>
      </c>
      <c r="O94" s="34" t="e">
        <f>ROUND(#REF!*N94,5)</f>
        <v>#REF!</v>
      </c>
      <c r="P94" s="34">
        <v>0</v>
      </c>
      <c r="Q94" s="34" t="e">
        <f>ROUND(#REF!*P94,5)</f>
        <v>#REF!</v>
      </c>
      <c r="R94" s="34"/>
      <c r="S94" s="34"/>
      <c r="T94" s="36">
        <v>0.17599999999999999</v>
      </c>
      <c r="U94" s="34" t="e">
        <f>ROUND(#REF!*T94,2)</f>
        <v>#REF!</v>
      </c>
      <c r="V94" s="37"/>
      <c r="W94" s="37"/>
      <c r="X94" s="37"/>
      <c r="Y94" s="37"/>
      <c r="Z94" s="37"/>
      <c r="AA94" s="37"/>
      <c r="AB94" s="37"/>
      <c r="AC94" s="37"/>
      <c r="AD94" s="37"/>
      <c r="AE94" s="37" t="s">
        <v>102</v>
      </c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</row>
    <row r="95" spans="1:60" outlineLevel="1">
      <c r="A95" s="249">
        <v>82</v>
      </c>
      <c r="B95" s="250" t="s">
        <v>614</v>
      </c>
      <c r="C95" s="251" t="s">
        <v>615</v>
      </c>
      <c r="D95" s="252" t="s">
        <v>530</v>
      </c>
      <c r="E95" s="253">
        <v>6</v>
      </c>
      <c r="F95" s="320">
        <v>0</v>
      </c>
      <c r="G95" s="254">
        <f t="shared" si="3"/>
        <v>0</v>
      </c>
      <c r="H95" s="35">
        <v>321</v>
      </c>
      <c r="I95" s="35" t="e">
        <f>ROUND(#REF!*H95,2)</f>
        <v>#REF!</v>
      </c>
      <c r="J95" s="35">
        <v>67.5</v>
      </c>
      <c r="K95" s="35" t="e">
        <f>ROUND(#REF!*J95,2)</f>
        <v>#REF!</v>
      </c>
      <c r="L95" s="35">
        <v>0</v>
      </c>
      <c r="M95" s="35" t="e">
        <f>#REF!*(1+L95/100)</f>
        <v>#REF!</v>
      </c>
      <c r="N95" s="34">
        <v>2.4000000000000001E-4</v>
      </c>
      <c r="O95" s="34" t="e">
        <f>ROUND(#REF!*N95,5)</f>
        <v>#REF!</v>
      </c>
      <c r="P95" s="34">
        <v>0</v>
      </c>
      <c r="Q95" s="34" t="e">
        <f>ROUND(#REF!*P95,5)</f>
        <v>#REF!</v>
      </c>
      <c r="R95" s="34"/>
      <c r="S95" s="34"/>
      <c r="T95" s="36">
        <v>0.124</v>
      </c>
      <c r="U95" s="34" t="e">
        <f>ROUND(#REF!*T95,2)</f>
        <v>#REF!</v>
      </c>
      <c r="V95" s="37"/>
      <c r="W95" s="37"/>
      <c r="X95" s="37"/>
      <c r="Y95" s="37"/>
      <c r="Z95" s="37"/>
      <c r="AA95" s="37"/>
      <c r="AB95" s="37"/>
      <c r="AC95" s="37"/>
      <c r="AD95" s="37"/>
      <c r="AE95" s="37" t="s">
        <v>102</v>
      </c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</row>
    <row r="96" spans="1:60" outlineLevel="1">
      <c r="A96" s="249">
        <v>83</v>
      </c>
      <c r="B96" s="250" t="s">
        <v>1098</v>
      </c>
      <c r="C96" s="251" t="s">
        <v>1099</v>
      </c>
      <c r="D96" s="252" t="s">
        <v>530</v>
      </c>
      <c r="E96" s="253">
        <v>1</v>
      </c>
      <c r="F96" s="320">
        <v>0</v>
      </c>
      <c r="G96" s="254">
        <f t="shared" si="3"/>
        <v>0</v>
      </c>
      <c r="H96" s="35">
        <v>2410.4699999999998</v>
      </c>
      <c r="I96" s="35" t="e">
        <f>ROUND(#REF!*H96,2)</f>
        <v>#REF!</v>
      </c>
      <c r="J96" s="35">
        <v>319.5300000000002</v>
      </c>
      <c r="K96" s="35" t="e">
        <f>ROUND(#REF!*J96,2)</f>
        <v>#REF!</v>
      </c>
      <c r="L96" s="35">
        <v>0</v>
      </c>
      <c r="M96" s="35" t="e">
        <f>#REF!*(1+L96/100)</f>
        <v>#REF!</v>
      </c>
      <c r="N96" s="34">
        <v>1.34E-3</v>
      </c>
      <c r="O96" s="34" t="e">
        <f>ROUND(#REF!*N96,5)</f>
        <v>#REF!</v>
      </c>
      <c r="P96" s="34">
        <v>0</v>
      </c>
      <c r="Q96" s="34" t="e">
        <f>ROUND(#REF!*P96,5)</f>
        <v>#REF!</v>
      </c>
      <c r="R96" s="34"/>
      <c r="S96" s="34"/>
      <c r="T96" s="36">
        <v>0.58699999999999997</v>
      </c>
      <c r="U96" s="34" t="e">
        <f>ROUND(#REF!*T96,2)</f>
        <v>#REF!</v>
      </c>
      <c r="V96" s="37"/>
      <c r="W96" s="37"/>
      <c r="X96" s="37"/>
      <c r="Y96" s="37"/>
      <c r="Z96" s="37"/>
      <c r="AA96" s="37"/>
      <c r="AB96" s="37"/>
      <c r="AC96" s="37"/>
      <c r="AD96" s="37"/>
      <c r="AE96" s="37" t="s">
        <v>102</v>
      </c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</row>
    <row r="97" spans="1:60" outlineLevel="1">
      <c r="A97" s="249">
        <v>84</v>
      </c>
      <c r="B97" s="250" t="s">
        <v>1100</v>
      </c>
      <c r="C97" s="251" t="s">
        <v>1101</v>
      </c>
      <c r="D97" s="252" t="s">
        <v>530</v>
      </c>
      <c r="E97" s="253">
        <v>1</v>
      </c>
      <c r="F97" s="320">
        <v>0</v>
      </c>
      <c r="G97" s="254">
        <f t="shared" si="3"/>
        <v>0</v>
      </c>
      <c r="H97" s="35">
        <v>73.709999999999994</v>
      </c>
      <c r="I97" s="35" t="e">
        <f>ROUND(#REF!*H97,2)</f>
        <v>#REF!</v>
      </c>
      <c r="J97" s="35">
        <v>281.79000000000002</v>
      </c>
      <c r="K97" s="35" t="e">
        <f>ROUND(#REF!*J97,2)</f>
        <v>#REF!</v>
      </c>
      <c r="L97" s="35">
        <v>0</v>
      </c>
      <c r="M97" s="35" t="e">
        <f>#REF!*(1+L97/100)</f>
        <v>#REF!</v>
      </c>
      <c r="N97" s="34">
        <v>1.2E-4</v>
      </c>
      <c r="O97" s="34" t="e">
        <f>ROUND(#REF!*N97,5)</f>
        <v>#REF!</v>
      </c>
      <c r="P97" s="34">
        <v>0</v>
      </c>
      <c r="Q97" s="34" t="e">
        <f>ROUND(#REF!*P97,5)</f>
        <v>#REF!</v>
      </c>
      <c r="R97" s="34"/>
      <c r="S97" s="34"/>
      <c r="T97" s="36">
        <v>0.51700000000000002</v>
      </c>
      <c r="U97" s="34" t="e">
        <f>ROUND(#REF!*T97,2)</f>
        <v>#REF!</v>
      </c>
      <c r="V97" s="37"/>
      <c r="W97" s="37"/>
      <c r="X97" s="37"/>
      <c r="Y97" s="37"/>
      <c r="Z97" s="37"/>
      <c r="AA97" s="37"/>
      <c r="AB97" s="37"/>
      <c r="AC97" s="37"/>
      <c r="AD97" s="37"/>
      <c r="AE97" s="37" t="s">
        <v>102</v>
      </c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</row>
    <row r="98" spans="1:60" outlineLevel="1">
      <c r="A98" s="249">
        <v>85</v>
      </c>
      <c r="B98" s="250" t="s">
        <v>596</v>
      </c>
      <c r="C98" s="251" t="s">
        <v>1562</v>
      </c>
      <c r="D98" s="252" t="s">
        <v>530</v>
      </c>
      <c r="E98" s="253">
        <v>1</v>
      </c>
      <c r="F98" s="320">
        <v>0</v>
      </c>
      <c r="G98" s="254">
        <f t="shared" si="3"/>
        <v>0</v>
      </c>
      <c r="H98" s="35">
        <v>5185.3100000000004</v>
      </c>
      <c r="I98" s="35" t="e">
        <f>ROUND(#REF!*H98,2)</f>
        <v>#REF!</v>
      </c>
      <c r="J98" s="35">
        <v>2881.6899999999996</v>
      </c>
      <c r="K98" s="35" t="e">
        <f>ROUND(#REF!*J98,2)</f>
        <v>#REF!</v>
      </c>
      <c r="L98" s="35">
        <v>0</v>
      </c>
      <c r="M98" s="35" t="e">
        <f>#REF!*(1+L98/100)</f>
        <v>#REF!</v>
      </c>
      <c r="N98" s="34">
        <v>4.6780000000000002E-2</v>
      </c>
      <c r="O98" s="34" t="e">
        <f>ROUND(#REF!*N98,5)</f>
        <v>#REF!</v>
      </c>
      <c r="P98" s="34">
        <v>0</v>
      </c>
      <c r="Q98" s="34" t="e">
        <f>ROUND(#REF!*P98,5)</f>
        <v>#REF!</v>
      </c>
      <c r="R98" s="34"/>
      <c r="S98" s="34"/>
      <c r="T98" s="36">
        <v>2.4620000000000002</v>
      </c>
      <c r="U98" s="34" t="e">
        <f>ROUND(#REF!*T98,2)</f>
        <v>#REF!</v>
      </c>
      <c r="V98" s="37"/>
      <c r="W98" s="37"/>
      <c r="X98" s="37"/>
      <c r="Y98" s="37"/>
      <c r="Z98" s="37"/>
      <c r="AA98" s="37"/>
      <c r="AB98" s="37"/>
      <c r="AC98" s="37"/>
      <c r="AD98" s="37"/>
      <c r="AE98" s="37" t="s">
        <v>102</v>
      </c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</row>
    <row r="99" spans="1:60" outlineLevel="1">
      <c r="A99" s="249">
        <v>86</v>
      </c>
      <c r="B99" s="250" t="s">
        <v>1104</v>
      </c>
      <c r="C99" s="251" t="s">
        <v>1105</v>
      </c>
      <c r="D99" s="252" t="s">
        <v>101</v>
      </c>
      <c r="E99" s="253">
        <v>1</v>
      </c>
      <c r="F99" s="320">
        <v>0</v>
      </c>
      <c r="G99" s="254">
        <f t="shared" si="3"/>
        <v>0</v>
      </c>
      <c r="H99" s="35">
        <v>368.1</v>
      </c>
      <c r="I99" s="35" t="e">
        <f>ROUND(#REF!*H99,2)</f>
        <v>#REF!</v>
      </c>
      <c r="J99" s="35">
        <v>133.89999999999998</v>
      </c>
      <c r="K99" s="35" t="e">
        <f>ROUND(#REF!*J99,2)</f>
        <v>#REF!</v>
      </c>
      <c r="L99" s="35">
        <v>0</v>
      </c>
      <c r="M99" s="35" t="e">
        <f>#REF!*(1+L99/100)</f>
        <v>#REF!</v>
      </c>
      <c r="N99" s="34">
        <v>9.0000000000000006E-5</v>
      </c>
      <c r="O99" s="34" t="e">
        <f>ROUND(#REF!*N99,5)</f>
        <v>#REF!</v>
      </c>
      <c r="P99" s="34">
        <v>0</v>
      </c>
      <c r="Q99" s="34" t="e">
        <f>ROUND(#REF!*P99,5)</f>
        <v>#REF!</v>
      </c>
      <c r="R99" s="34"/>
      <c r="S99" s="34"/>
      <c r="T99" s="36">
        <v>0.246</v>
      </c>
      <c r="U99" s="34" t="e">
        <f>ROUND(#REF!*T99,2)</f>
        <v>#REF!</v>
      </c>
      <c r="V99" s="37"/>
      <c r="W99" s="37"/>
      <c r="X99" s="37"/>
      <c r="Y99" s="37"/>
      <c r="Z99" s="37"/>
      <c r="AA99" s="37"/>
      <c r="AB99" s="37"/>
      <c r="AC99" s="37"/>
      <c r="AD99" s="37"/>
      <c r="AE99" s="37" t="s">
        <v>102</v>
      </c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</row>
    <row r="100" spans="1:60" outlineLevel="1">
      <c r="A100" s="249">
        <v>87</v>
      </c>
      <c r="B100" s="250" t="s">
        <v>1106</v>
      </c>
      <c r="C100" s="251" t="s">
        <v>1107</v>
      </c>
      <c r="D100" s="252" t="s">
        <v>101</v>
      </c>
      <c r="E100" s="253">
        <v>1</v>
      </c>
      <c r="F100" s="320">
        <v>0</v>
      </c>
      <c r="G100" s="254">
        <f t="shared" si="3"/>
        <v>0</v>
      </c>
      <c r="H100" s="35">
        <v>820.96</v>
      </c>
      <c r="I100" s="35" t="e">
        <f>ROUND(#REF!*H100,2)</f>
        <v>#REF!</v>
      </c>
      <c r="J100" s="35">
        <v>2054.04</v>
      </c>
      <c r="K100" s="35" t="e">
        <f>ROUND(#REF!*J100,2)</f>
        <v>#REF!</v>
      </c>
      <c r="L100" s="35">
        <v>0</v>
      </c>
      <c r="M100" s="35" t="e">
        <f>#REF!*(1+L100/100)</f>
        <v>#REF!</v>
      </c>
      <c r="N100" s="34">
        <v>1.08E-3</v>
      </c>
      <c r="O100" s="34" t="e">
        <f>ROUND(#REF!*N100,5)</f>
        <v>#REF!</v>
      </c>
      <c r="P100" s="34">
        <v>0</v>
      </c>
      <c r="Q100" s="34" t="e">
        <f>ROUND(#REF!*P100,5)</f>
        <v>#REF!</v>
      </c>
      <c r="R100" s="34"/>
      <c r="S100" s="34"/>
      <c r="T100" s="36">
        <v>3.7677</v>
      </c>
      <c r="U100" s="34" t="e">
        <f>ROUND(#REF!*T100,2)</f>
        <v>#REF!</v>
      </c>
      <c r="V100" s="37"/>
      <c r="W100" s="37"/>
      <c r="X100" s="37"/>
      <c r="Y100" s="37"/>
      <c r="Z100" s="37"/>
      <c r="AA100" s="37"/>
      <c r="AB100" s="37"/>
      <c r="AC100" s="37"/>
      <c r="AD100" s="37"/>
      <c r="AE100" s="37" t="s">
        <v>846</v>
      </c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</row>
    <row r="101" spans="1:60" outlineLevel="1">
      <c r="A101" s="249">
        <v>88</v>
      </c>
      <c r="B101" s="250" t="s">
        <v>625</v>
      </c>
      <c r="C101" s="251" t="s">
        <v>626</v>
      </c>
      <c r="D101" s="252" t="s">
        <v>101</v>
      </c>
      <c r="E101" s="253">
        <v>1</v>
      </c>
      <c r="F101" s="320">
        <v>0</v>
      </c>
      <c r="G101" s="254">
        <f t="shared" si="3"/>
        <v>0</v>
      </c>
      <c r="H101" s="35">
        <v>1762.76</v>
      </c>
      <c r="I101" s="35" t="e">
        <f>ROUND(#REF!*H101,2)</f>
        <v>#REF!</v>
      </c>
      <c r="J101" s="35">
        <v>242.24</v>
      </c>
      <c r="K101" s="35" t="e">
        <f>ROUND(#REF!*J101,2)</f>
        <v>#REF!</v>
      </c>
      <c r="L101" s="35">
        <v>0</v>
      </c>
      <c r="M101" s="35" t="e">
        <f>#REF!*(1+L101/100)</f>
        <v>#REF!</v>
      </c>
      <c r="N101" s="34">
        <v>1.0399999999999999E-3</v>
      </c>
      <c r="O101" s="34" t="e">
        <f>ROUND(#REF!*N101,5)</f>
        <v>#REF!</v>
      </c>
      <c r="P101" s="34">
        <v>0</v>
      </c>
      <c r="Q101" s="34" t="e">
        <f>ROUND(#REF!*P101,5)</f>
        <v>#REF!</v>
      </c>
      <c r="R101" s="34"/>
      <c r="S101" s="34"/>
      <c r="T101" s="36">
        <v>0.44500000000000001</v>
      </c>
      <c r="U101" s="34" t="e">
        <f>ROUND(#REF!*T101,2)</f>
        <v>#REF!</v>
      </c>
      <c r="V101" s="37"/>
      <c r="W101" s="37"/>
      <c r="X101" s="37"/>
      <c r="Y101" s="37"/>
      <c r="Z101" s="37"/>
      <c r="AA101" s="37"/>
      <c r="AB101" s="37"/>
      <c r="AC101" s="37"/>
      <c r="AD101" s="37"/>
      <c r="AE101" s="37" t="s">
        <v>102</v>
      </c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</row>
    <row r="102" spans="1:60" outlineLevel="1">
      <c r="A102" s="249">
        <v>89</v>
      </c>
      <c r="B102" s="250" t="s">
        <v>627</v>
      </c>
      <c r="C102" s="251" t="s">
        <v>628</v>
      </c>
      <c r="D102" s="252" t="s">
        <v>101</v>
      </c>
      <c r="E102" s="253">
        <v>1</v>
      </c>
      <c r="F102" s="320">
        <v>0</v>
      </c>
      <c r="G102" s="254">
        <f t="shared" si="3"/>
        <v>0</v>
      </c>
      <c r="H102" s="35">
        <v>42.99</v>
      </c>
      <c r="I102" s="35" t="e">
        <f>ROUND(#REF!*H102,2)</f>
        <v>#REF!</v>
      </c>
      <c r="J102" s="35">
        <v>136.51</v>
      </c>
      <c r="K102" s="35" t="e">
        <f>ROUND(#REF!*J102,2)</f>
        <v>#REF!</v>
      </c>
      <c r="L102" s="35">
        <v>0</v>
      </c>
      <c r="M102" s="35" t="e">
        <f>#REF!*(1+L102/100)</f>
        <v>#REF!</v>
      </c>
      <c r="N102" s="34">
        <v>1.4999999999999999E-4</v>
      </c>
      <c r="O102" s="34" t="e">
        <f>ROUND(#REF!*N102,5)</f>
        <v>#REF!</v>
      </c>
      <c r="P102" s="34">
        <v>0</v>
      </c>
      <c r="Q102" s="34" t="e">
        <f>ROUND(#REF!*P102,5)</f>
        <v>#REF!</v>
      </c>
      <c r="R102" s="34"/>
      <c r="S102" s="34"/>
      <c r="T102" s="36">
        <v>0.25</v>
      </c>
      <c r="U102" s="34" t="e">
        <f>ROUND(#REF!*T102,2)</f>
        <v>#REF!</v>
      </c>
      <c r="V102" s="37"/>
      <c r="W102" s="37"/>
      <c r="X102" s="37"/>
      <c r="Y102" s="37"/>
      <c r="Z102" s="37"/>
      <c r="AA102" s="37"/>
      <c r="AB102" s="37"/>
      <c r="AC102" s="37"/>
      <c r="AD102" s="37"/>
      <c r="AE102" s="37" t="s">
        <v>102</v>
      </c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</row>
    <row r="103" spans="1:60" ht="20" outlineLevel="1">
      <c r="A103" s="249">
        <v>90</v>
      </c>
      <c r="B103" s="250" t="s">
        <v>629</v>
      </c>
      <c r="C103" s="251" t="s">
        <v>630</v>
      </c>
      <c r="D103" s="252" t="s">
        <v>101</v>
      </c>
      <c r="E103" s="253">
        <v>2</v>
      </c>
      <c r="F103" s="320">
        <v>0</v>
      </c>
      <c r="G103" s="254">
        <f t="shared" si="3"/>
        <v>0</v>
      </c>
      <c r="H103" s="35">
        <v>519.1</v>
      </c>
      <c r="I103" s="35" t="e">
        <f>ROUND(#REF!*H103,2)</f>
        <v>#REF!</v>
      </c>
      <c r="J103" s="35">
        <v>133.89999999999998</v>
      </c>
      <c r="K103" s="35" t="e">
        <f>ROUND(#REF!*J103,2)</f>
        <v>#REF!</v>
      </c>
      <c r="L103" s="35">
        <v>0</v>
      </c>
      <c r="M103" s="35" t="e">
        <f>#REF!*(1+L103/100)</f>
        <v>#REF!</v>
      </c>
      <c r="N103" s="34">
        <v>2.0000000000000001E-4</v>
      </c>
      <c r="O103" s="34" t="e">
        <f>ROUND(#REF!*N103,5)</f>
        <v>#REF!</v>
      </c>
      <c r="P103" s="34">
        <v>0</v>
      </c>
      <c r="Q103" s="34" t="e">
        <f>ROUND(#REF!*P103,5)</f>
        <v>#REF!</v>
      </c>
      <c r="R103" s="34"/>
      <c r="S103" s="34"/>
      <c r="T103" s="36">
        <v>0.246</v>
      </c>
      <c r="U103" s="34" t="e">
        <f>ROUND(#REF!*T103,2)</f>
        <v>#REF!</v>
      </c>
      <c r="V103" s="37"/>
      <c r="W103" s="37"/>
      <c r="X103" s="37"/>
      <c r="Y103" s="37"/>
      <c r="Z103" s="37"/>
      <c r="AA103" s="37"/>
      <c r="AB103" s="37"/>
      <c r="AC103" s="37"/>
      <c r="AD103" s="37"/>
      <c r="AE103" s="37" t="s">
        <v>102</v>
      </c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</row>
    <row r="104" spans="1:60" outlineLevel="1">
      <c r="A104" s="249">
        <v>91</v>
      </c>
      <c r="B104" s="250" t="s">
        <v>631</v>
      </c>
      <c r="C104" s="251" t="s">
        <v>632</v>
      </c>
      <c r="D104" s="252" t="s">
        <v>101</v>
      </c>
      <c r="E104" s="253">
        <v>2</v>
      </c>
      <c r="F104" s="320">
        <v>0</v>
      </c>
      <c r="G104" s="254">
        <f t="shared" si="3"/>
        <v>0</v>
      </c>
      <c r="H104" s="35">
        <v>232</v>
      </c>
      <c r="I104" s="35" t="e">
        <f>ROUND(#REF!*H104,2)</f>
        <v>#REF!</v>
      </c>
      <c r="J104" s="35">
        <v>0</v>
      </c>
      <c r="K104" s="35" t="e">
        <f>ROUND(#REF!*J104,2)</f>
        <v>#REF!</v>
      </c>
      <c r="L104" s="35">
        <v>0</v>
      </c>
      <c r="M104" s="35" t="e">
        <f>#REF!*(1+L104/100)</f>
        <v>#REF!</v>
      </c>
      <c r="N104" s="34">
        <v>2.0000000000000001E-4</v>
      </c>
      <c r="O104" s="34" t="e">
        <f>ROUND(#REF!*N104,5)</f>
        <v>#REF!</v>
      </c>
      <c r="P104" s="34">
        <v>0</v>
      </c>
      <c r="Q104" s="34" t="e">
        <f>ROUND(#REF!*P104,5)</f>
        <v>#REF!</v>
      </c>
      <c r="R104" s="34"/>
      <c r="S104" s="34"/>
      <c r="T104" s="36">
        <v>0</v>
      </c>
      <c r="U104" s="34" t="e">
        <f>ROUND(#REF!*T104,2)</f>
        <v>#REF!</v>
      </c>
      <c r="V104" s="37"/>
      <c r="W104" s="37"/>
      <c r="X104" s="37"/>
      <c r="Y104" s="37"/>
      <c r="Z104" s="37"/>
      <c r="AA104" s="37"/>
      <c r="AB104" s="37"/>
      <c r="AC104" s="37"/>
      <c r="AD104" s="37"/>
      <c r="AE104" s="37" t="s">
        <v>113</v>
      </c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</row>
    <row r="105" spans="1:60" outlineLevel="1">
      <c r="A105" s="261">
        <v>92</v>
      </c>
      <c r="B105" s="262" t="s">
        <v>633</v>
      </c>
      <c r="C105" s="263" t="s">
        <v>634</v>
      </c>
      <c r="D105" s="264" t="s">
        <v>65</v>
      </c>
      <c r="E105" s="265">
        <v>528</v>
      </c>
      <c r="F105" s="321">
        <v>0</v>
      </c>
      <c r="G105" s="266">
        <f t="shared" si="3"/>
        <v>0</v>
      </c>
      <c r="H105" s="43">
        <v>0</v>
      </c>
      <c r="I105" s="43" t="e">
        <f>ROUND(#REF!*H105,2)</f>
        <v>#REF!</v>
      </c>
      <c r="J105" s="43">
        <v>0.35</v>
      </c>
      <c r="K105" s="43" t="e">
        <f>ROUND(#REF!*J105,2)</f>
        <v>#REF!</v>
      </c>
      <c r="L105" s="43">
        <v>0</v>
      </c>
      <c r="M105" s="43" t="e">
        <f>#REF!*(1+L105/100)</f>
        <v>#REF!</v>
      </c>
      <c r="N105" s="42">
        <v>0</v>
      </c>
      <c r="O105" s="42" t="e">
        <f>ROUND(#REF!*N105,5)</f>
        <v>#REF!</v>
      </c>
      <c r="P105" s="42">
        <v>0</v>
      </c>
      <c r="Q105" s="42" t="e">
        <f>ROUND(#REF!*P105,5)</f>
        <v>#REF!</v>
      </c>
      <c r="R105" s="42"/>
      <c r="S105" s="42"/>
      <c r="T105" s="44">
        <v>0</v>
      </c>
      <c r="U105" s="42" t="e">
        <f>ROUND(#REF!*T105,2)</f>
        <v>#REF!</v>
      </c>
      <c r="V105" s="37"/>
      <c r="W105" s="37"/>
      <c r="X105" s="37"/>
      <c r="Y105" s="37"/>
      <c r="Z105" s="37"/>
      <c r="AA105" s="37"/>
      <c r="AB105" s="37"/>
      <c r="AC105" s="37"/>
      <c r="AD105" s="37"/>
      <c r="AE105" s="37" t="s">
        <v>102</v>
      </c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</row>
    <row r="106" spans="1:60" ht="14.5">
      <c r="A106" s="322"/>
      <c r="B106" s="323" t="s">
        <v>385</v>
      </c>
      <c r="C106" s="324" t="s">
        <v>385</v>
      </c>
      <c r="D106" s="322"/>
      <c r="E106" s="322"/>
      <c r="F106" s="322"/>
      <c r="G106" s="322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AC106" s="29">
        <v>15</v>
      </c>
      <c r="AD106" s="29">
        <v>21</v>
      </c>
    </row>
    <row r="107" spans="1:60" ht="13">
      <c r="A107" s="325"/>
      <c r="B107" s="326" t="s">
        <v>63</v>
      </c>
      <c r="C107" s="327" t="s">
        <v>385</v>
      </c>
      <c r="D107" s="328"/>
      <c r="E107" s="328"/>
      <c r="F107" s="328"/>
      <c r="G107" s="329">
        <f>G8+G12+G16+G30+G58+G72</f>
        <v>0</v>
      </c>
      <c r="AE107" s="29" t="s">
        <v>386</v>
      </c>
    </row>
    <row r="108" spans="1:60" ht="14.5">
      <c r="A108" s="322"/>
      <c r="B108" s="323" t="s">
        <v>385</v>
      </c>
      <c r="C108" s="324" t="s">
        <v>385</v>
      </c>
      <c r="D108" s="322"/>
      <c r="E108" s="322"/>
      <c r="F108" s="322"/>
      <c r="G108" s="322"/>
    </row>
  </sheetData>
  <sheetProtection password="CD92" sheet="1" objects="1" scenarios="1" selectLockedCells="1"/>
  <mergeCells count="4">
    <mergeCell ref="A1:G1"/>
    <mergeCell ref="C2:G2"/>
    <mergeCell ref="C3:G3"/>
    <mergeCell ref="C4:G4"/>
  </mergeCells>
  <pageMargins left="0.39370078740157499" right="0.196850393700787" top="0.78740157499999996" bottom="0.78740157499999996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V115"/>
  <sheetViews>
    <sheetView topLeftCell="A37" zoomScale="115" zoomScaleNormal="115" workbookViewId="0">
      <selection activeCell="F100" sqref="F100"/>
    </sheetView>
  </sheetViews>
  <sheetFormatPr defaultColWidth="9.1796875" defaultRowHeight="10"/>
  <cols>
    <col min="1" max="1" width="6.453125" style="69" customWidth="1"/>
    <col min="2" max="2" width="6.26953125" style="162" customWidth="1"/>
    <col min="3" max="3" width="49.26953125" style="77" customWidth="1"/>
    <col min="4" max="4" width="7.54296875" style="162" customWidth="1"/>
    <col min="5" max="5" width="7.26953125" style="162" customWidth="1"/>
    <col min="6" max="7" width="8.7265625" style="154" customWidth="1"/>
    <col min="8" max="8" width="4.1796875" style="77" customWidth="1"/>
    <col min="9" max="10" width="9.54296875" style="138" hidden="1" customWidth="1"/>
    <col min="11" max="11" width="6.81640625" style="139" hidden="1" customWidth="1"/>
    <col min="12" max="13" width="8.7265625" style="138" hidden="1" customWidth="1"/>
    <col min="14" max="14" width="9.1796875" style="77"/>
    <col min="15" max="15" width="15" style="95" bestFit="1" customWidth="1"/>
    <col min="16" max="17" width="8.453125" style="95" customWidth="1"/>
    <col min="18" max="20" width="9.1796875" style="77"/>
    <col min="21" max="21" width="15" style="77" bestFit="1" customWidth="1"/>
    <col min="22" max="256" width="9.1796875" style="77"/>
    <col min="257" max="257" width="6.453125" style="77" customWidth="1"/>
    <col min="258" max="258" width="6.26953125" style="77" customWidth="1"/>
    <col min="259" max="259" width="49.26953125" style="77" customWidth="1"/>
    <col min="260" max="260" width="7.54296875" style="77" customWidth="1"/>
    <col min="261" max="261" width="7.26953125" style="77" customWidth="1"/>
    <col min="262" max="263" width="8.7265625" style="77" customWidth="1"/>
    <col min="264" max="264" width="4.1796875" style="77" customWidth="1"/>
    <col min="265" max="269" width="0" style="77" hidden="1" customWidth="1"/>
    <col min="270" max="270" width="9.1796875" style="77"/>
    <col min="271" max="271" width="15" style="77" bestFit="1" customWidth="1"/>
    <col min="272" max="273" width="8.453125" style="77" customWidth="1"/>
    <col min="274" max="276" width="9.1796875" style="77"/>
    <col min="277" max="277" width="15" style="77" bestFit="1" customWidth="1"/>
    <col min="278" max="512" width="9.1796875" style="77"/>
    <col min="513" max="513" width="6.453125" style="77" customWidth="1"/>
    <col min="514" max="514" width="6.26953125" style="77" customWidth="1"/>
    <col min="515" max="515" width="49.26953125" style="77" customWidth="1"/>
    <col min="516" max="516" width="7.54296875" style="77" customWidth="1"/>
    <col min="517" max="517" width="7.26953125" style="77" customWidth="1"/>
    <col min="518" max="519" width="8.7265625" style="77" customWidth="1"/>
    <col min="520" max="520" width="4.1796875" style="77" customWidth="1"/>
    <col min="521" max="525" width="0" style="77" hidden="1" customWidth="1"/>
    <col min="526" max="526" width="9.1796875" style="77"/>
    <col min="527" max="527" width="15" style="77" bestFit="1" customWidth="1"/>
    <col min="528" max="529" width="8.453125" style="77" customWidth="1"/>
    <col min="530" max="532" width="9.1796875" style="77"/>
    <col min="533" max="533" width="15" style="77" bestFit="1" customWidth="1"/>
    <col min="534" max="768" width="9.1796875" style="77"/>
    <col min="769" max="769" width="6.453125" style="77" customWidth="1"/>
    <col min="770" max="770" width="6.26953125" style="77" customWidth="1"/>
    <col min="771" max="771" width="49.26953125" style="77" customWidth="1"/>
    <col min="772" max="772" width="7.54296875" style="77" customWidth="1"/>
    <col min="773" max="773" width="7.26953125" style="77" customWidth="1"/>
    <col min="774" max="775" width="8.7265625" style="77" customWidth="1"/>
    <col min="776" max="776" width="4.1796875" style="77" customWidth="1"/>
    <col min="777" max="781" width="0" style="77" hidden="1" customWidth="1"/>
    <col min="782" max="782" width="9.1796875" style="77"/>
    <col min="783" max="783" width="15" style="77" bestFit="1" customWidth="1"/>
    <col min="784" max="785" width="8.453125" style="77" customWidth="1"/>
    <col min="786" max="788" width="9.1796875" style="77"/>
    <col min="789" max="789" width="15" style="77" bestFit="1" customWidth="1"/>
    <col min="790" max="1024" width="9.1796875" style="77"/>
    <col min="1025" max="1025" width="6.453125" style="77" customWidth="1"/>
    <col min="1026" max="1026" width="6.26953125" style="77" customWidth="1"/>
    <col min="1027" max="1027" width="49.26953125" style="77" customWidth="1"/>
    <col min="1028" max="1028" width="7.54296875" style="77" customWidth="1"/>
    <col min="1029" max="1029" width="7.26953125" style="77" customWidth="1"/>
    <col min="1030" max="1031" width="8.7265625" style="77" customWidth="1"/>
    <col min="1032" max="1032" width="4.1796875" style="77" customWidth="1"/>
    <col min="1033" max="1037" width="0" style="77" hidden="1" customWidth="1"/>
    <col min="1038" max="1038" width="9.1796875" style="77"/>
    <col min="1039" max="1039" width="15" style="77" bestFit="1" customWidth="1"/>
    <col min="1040" max="1041" width="8.453125" style="77" customWidth="1"/>
    <col min="1042" max="1044" width="9.1796875" style="77"/>
    <col min="1045" max="1045" width="15" style="77" bestFit="1" customWidth="1"/>
    <col min="1046" max="1280" width="9.1796875" style="77"/>
    <col min="1281" max="1281" width="6.453125" style="77" customWidth="1"/>
    <col min="1282" max="1282" width="6.26953125" style="77" customWidth="1"/>
    <col min="1283" max="1283" width="49.26953125" style="77" customWidth="1"/>
    <col min="1284" max="1284" width="7.54296875" style="77" customWidth="1"/>
    <col min="1285" max="1285" width="7.26953125" style="77" customWidth="1"/>
    <col min="1286" max="1287" width="8.7265625" style="77" customWidth="1"/>
    <col min="1288" max="1288" width="4.1796875" style="77" customWidth="1"/>
    <col min="1289" max="1293" width="0" style="77" hidden="1" customWidth="1"/>
    <col min="1294" max="1294" width="9.1796875" style="77"/>
    <col min="1295" max="1295" width="15" style="77" bestFit="1" customWidth="1"/>
    <col min="1296" max="1297" width="8.453125" style="77" customWidth="1"/>
    <col min="1298" max="1300" width="9.1796875" style="77"/>
    <col min="1301" max="1301" width="15" style="77" bestFit="1" customWidth="1"/>
    <col min="1302" max="1536" width="9.1796875" style="77"/>
    <col min="1537" max="1537" width="6.453125" style="77" customWidth="1"/>
    <col min="1538" max="1538" width="6.26953125" style="77" customWidth="1"/>
    <col min="1539" max="1539" width="49.26953125" style="77" customWidth="1"/>
    <col min="1540" max="1540" width="7.54296875" style="77" customWidth="1"/>
    <col min="1541" max="1541" width="7.26953125" style="77" customWidth="1"/>
    <col min="1542" max="1543" width="8.7265625" style="77" customWidth="1"/>
    <col min="1544" max="1544" width="4.1796875" style="77" customWidth="1"/>
    <col min="1545" max="1549" width="0" style="77" hidden="1" customWidth="1"/>
    <col min="1550" max="1550" width="9.1796875" style="77"/>
    <col min="1551" max="1551" width="15" style="77" bestFit="1" customWidth="1"/>
    <col min="1552" max="1553" width="8.453125" style="77" customWidth="1"/>
    <col min="1554" max="1556" width="9.1796875" style="77"/>
    <col min="1557" max="1557" width="15" style="77" bestFit="1" customWidth="1"/>
    <col min="1558" max="1792" width="9.1796875" style="77"/>
    <col min="1793" max="1793" width="6.453125" style="77" customWidth="1"/>
    <col min="1794" max="1794" width="6.26953125" style="77" customWidth="1"/>
    <col min="1795" max="1795" width="49.26953125" style="77" customWidth="1"/>
    <col min="1796" max="1796" width="7.54296875" style="77" customWidth="1"/>
    <col min="1797" max="1797" width="7.26953125" style="77" customWidth="1"/>
    <col min="1798" max="1799" width="8.7265625" style="77" customWidth="1"/>
    <col min="1800" max="1800" width="4.1796875" style="77" customWidth="1"/>
    <col min="1801" max="1805" width="0" style="77" hidden="1" customWidth="1"/>
    <col min="1806" max="1806" width="9.1796875" style="77"/>
    <col min="1807" max="1807" width="15" style="77" bestFit="1" customWidth="1"/>
    <col min="1808" max="1809" width="8.453125" style="77" customWidth="1"/>
    <col min="1810" max="1812" width="9.1796875" style="77"/>
    <col min="1813" max="1813" width="15" style="77" bestFit="1" customWidth="1"/>
    <col min="1814" max="2048" width="9.1796875" style="77"/>
    <col min="2049" max="2049" width="6.453125" style="77" customWidth="1"/>
    <col min="2050" max="2050" width="6.26953125" style="77" customWidth="1"/>
    <col min="2051" max="2051" width="49.26953125" style="77" customWidth="1"/>
    <col min="2052" max="2052" width="7.54296875" style="77" customWidth="1"/>
    <col min="2053" max="2053" width="7.26953125" style="77" customWidth="1"/>
    <col min="2054" max="2055" width="8.7265625" style="77" customWidth="1"/>
    <col min="2056" max="2056" width="4.1796875" style="77" customWidth="1"/>
    <col min="2057" max="2061" width="0" style="77" hidden="1" customWidth="1"/>
    <col min="2062" max="2062" width="9.1796875" style="77"/>
    <col min="2063" max="2063" width="15" style="77" bestFit="1" customWidth="1"/>
    <col min="2064" max="2065" width="8.453125" style="77" customWidth="1"/>
    <col min="2066" max="2068" width="9.1796875" style="77"/>
    <col min="2069" max="2069" width="15" style="77" bestFit="1" customWidth="1"/>
    <col min="2070" max="2304" width="9.1796875" style="77"/>
    <col min="2305" max="2305" width="6.453125" style="77" customWidth="1"/>
    <col min="2306" max="2306" width="6.26953125" style="77" customWidth="1"/>
    <col min="2307" max="2307" width="49.26953125" style="77" customWidth="1"/>
    <col min="2308" max="2308" width="7.54296875" style="77" customWidth="1"/>
    <col min="2309" max="2309" width="7.26953125" style="77" customWidth="1"/>
    <col min="2310" max="2311" width="8.7265625" style="77" customWidth="1"/>
    <col min="2312" max="2312" width="4.1796875" style="77" customWidth="1"/>
    <col min="2313" max="2317" width="0" style="77" hidden="1" customWidth="1"/>
    <col min="2318" max="2318" width="9.1796875" style="77"/>
    <col min="2319" max="2319" width="15" style="77" bestFit="1" customWidth="1"/>
    <col min="2320" max="2321" width="8.453125" style="77" customWidth="1"/>
    <col min="2322" max="2324" width="9.1796875" style="77"/>
    <col min="2325" max="2325" width="15" style="77" bestFit="1" customWidth="1"/>
    <col min="2326" max="2560" width="9.1796875" style="77"/>
    <col min="2561" max="2561" width="6.453125" style="77" customWidth="1"/>
    <col min="2562" max="2562" width="6.26953125" style="77" customWidth="1"/>
    <col min="2563" max="2563" width="49.26953125" style="77" customWidth="1"/>
    <col min="2564" max="2564" width="7.54296875" style="77" customWidth="1"/>
    <col min="2565" max="2565" width="7.26953125" style="77" customWidth="1"/>
    <col min="2566" max="2567" width="8.7265625" style="77" customWidth="1"/>
    <col min="2568" max="2568" width="4.1796875" style="77" customWidth="1"/>
    <col min="2569" max="2573" width="0" style="77" hidden="1" customWidth="1"/>
    <col min="2574" max="2574" width="9.1796875" style="77"/>
    <col min="2575" max="2575" width="15" style="77" bestFit="1" customWidth="1"/>
    <col min="2576" max="2577" width="8.453125" style="77" customWidth="1"/>
    <col min="2578" max="2580" width="9.1796875" style="77"/>
    <col min="2581" max="2581" width="15" style="77" bestFit="1" customWidth="1"/>
    <col min="2582" max="2816" width="9.1796875" style="77"/>
    <col min="2817" max="2817" width="6.453125" style="77" customWidth="1"/>
    <col min="2818" max="2818" width="6.26953125" style="77" customWidth="1"/>
    <col min="2819" max="2819" width="49.26953125" style="77" customWidth="1"/>
    <col min="2820" max="2820" width="7.54296875" style="77" customWidth="1"/>
    <col min="2821" max="2821" width="7.26953125" style="77" customWidth="1"/>
    <col min="2822" max="2823" width="8.7265625" style="77" customWidth="1"/>
    <col min="2824" max="2824" width="4.1796875" style="77" customWidth="1"/>
    <col min="2825" max="2829" width="0" style="77" hidden="1" customWidth="1"/>
    <col min="2830" max="2830" width="9.1796875" style="77"/>
    <col min="2831" max="2831" width="15" style="77" bestFit="1" customWidth="1"/>
    <col min="2832" max="2833" width="8.453125" style="77" customWidth="1"/>
    <col min="2834" max="2836" width="9.1796875" style="77"/>
    <col min="2837" max="2837" width="15" style="77" bestFit="1" customWidth="1"/>
    <col min="2838" max="3072" width="9.1796875" style="77"/>
    <col min="3073" max="3073" width="6.453125" style="77" customWidth="1"/>
    <col min="3074" max="3074" width="6.26953125" style="77" customWidth="1"/>
    <col min="3075" max="3075" width="49.26953125" style="77" customWidth="1"/>
    <col min="3076" max="3076" width="7.54296875" style="77" customWidth="1"/>
    <col min="3077" max="3077" width="7.26953125" style="77" customWidth="1"/>
    <col min="3078" max="3079" width="8.7265625" style="77" customWidth="1"/>
    <col min="3080" max="3080" width="4.1796875" style="77" customWidth="1"/>
    <col min="3081" max="3085" width="0" style="77" hidden="1" customWidth="1"/>
    <col min="3086" max="3086" width="9.1796875" style="77"/>
    <col min="3087" max="3087" width="15" style="77" bestFit="1" customWidth="1"/>
    <col min="3088" max="3089" width="8.453125" style="77" customWidth="1"/>
    <col min="3090" max="3092" width="9.1796875" style="77"/>
    <col min="3093" max="3093" width="15" style="77" bestFit="1" customWidth="1"/>
    <col min="3094" max="3328" width="9.1796875" style="77"/>
    <col min="3329" max="3329" width="6.453125" style="77" customWidth="1"/>
    <col min="3330" max="3330" width="6.26953125" style="77" customWidth="1"/>
    <col min="3331" max="3331" width="49.26953125" style="77" customWidth="1"/>
    <col min="3332" max="3332" width="7.54296875" style="77" customWidth="1"/>
    <col min="3333" max="3333" width="7.26953125" style="77" customWidth="1"/>
    <col min="3334" max="3335" width="8.7265625" style="77" customWidth="1"/>
    <col min="3336" max="3336" width="4.1796875" style="77" customWidth="1"/>
    <col min="3337" max="3341" width="0" style="77" hidden="1" customWidth="1"/>
    <col min="3342" max="3342" width="9.1796875" style="77"/>
    <col min="3343" max="3343" width="15" style="77" bestFit="1" customWidth="1"/>
    <col min="3344" max="3345" width="8.453125" style="77" customWidth="1"/>
    <col min="3346" max="3348" width="9.1796875" style="77"/>
    <col min="3349" max="3349" width="15" style="77" bestFit="1" customWidth="1"/>
    <col min="3350" max="3584" width="9.1796875" style="77"/>
    <col min="3585" max="3585" width="6.453125" style="77" customWidth="1"/>
    <col min="3586" max="3586" width="6.26953125" style="77" customWidth="1"/>
    <col min="3587" max="3587" width="49.26953125" style="77" customWidth="1"/>
    <col min="3588" max="3588" width="7.54296875" style="77" customWidth="1"/>
    <col min="3589" max="3589" width="7.26953125" style="77" customWidth="1"/>
    <col min="3590" max="3591" width="8.7265625" style="77" customWidth="1"/>
    <col min="3592" max="3592" width="4.1796875" style="77" customWidth="1"/>
    <col min="3593" max="3597" width="0" style="77" hidden="1" customWidth="1"/>
    <col min="3598" max="3598" width="9.1796875" style="77"/>
    <col min="3599" max="3599" width="15" style="77" bestFit="1" customWidth="1"/>
    <col min="3600" max="3601" width="8.453125" style="77" customWidth="1"/>
    <col min="3602" max="3604" width="9.1796875" style="77"/>
    <col min="3605" max="3605" width="15" style="77" bestFit="1" customWidth="1"/>
    <col min="3606" max="3840" width="9.1796875" style="77"/>
    <col min="3841" max="3841" width="6.453125" style="77" customWidth="1"/>
    <col min="3842" max="3842" width="6.26953125" style="77" customWidth="1"/>
    <col min="3843" max="3843" width="49.26953125" style="77" customWidth="1"/>
    <col min="3844" max="3844" width="7.54296875" style="77" customWidth="1"/>
    <col min="3845" max="3845" width="7.26953125" style="77" customWidth="1"/>
    <col min="3846" max="3847" width="8.7265625" style="77" customWidth="1"/>
    <col min="3848" max="3848" width="4.1796875" style="77" customWidth="1"/>
    <col min="3849" max="3853" width="0" style="77" hidden="1" customWidth="1"/>
    <col min="3854" max="3854" width="9.1796875" style="77"/>
    <col min="3855" max="3855" width="15" style="77" bestFit="1" customWidth="1"/>
    <col min="3856" max="3857" width="8.453125" style="77" customWidth="1"/>
    <col min="3858" max="3860" width="9.1796875" style="77"/>
    <col min="3861" max="3861" width="15" style="77" bestFit="1" customWidth="1"/>
    <col min="3862" max="4096" width="9.1796875" style="77"/>
    <col min="4097" max="4097" width="6.453125" style="77" customWidth="1"/>
    <col min="4098" max="4098" width="6.26953125" style="77" customWidth="1"/>
    <col min="4099" max="4099" width="49.26953125" style="77" customWidth="1"/>
    <col min="4100" max="4100" width="7.54296875" style="77" customWidth="1"/>
    <col min="4101" max="4101" width="7.26953125" style="77" customWidth="1"/>
    <col min="4102" max="4103" width="8.7265625" style="77" customWidth="1"/>
    <col min="4104" max="4104" width="4.1796875" style="77" customWidth="1"/>
    <col min="4105" max="4109" width="0" style="77" hidden="1" customWidth="1"/>
    <col min="4110" max="4110" width="9.1796875" style="77"/>
    <col min="4111" max="4111" width="15" style="77" bestFit="1" customWidth="1"/>
    <col min="4112" max="4113" width="8.453125" style="77" customWidth="1"/>
    <col min="4114" max="4116" width="9.1796875" style="77"/>
    <col min="4117" max="4117" width="15" style="77" bestFit="1" customWidth="1"/>
    <col min="4118" max="4352" width="9.1796875" style="77"/>
    <col min="4353" max="4353" width="6.453125" style="77" customWidth="1"/>
    <col min="4354" max="4354" width="6.26953125" style="77" customWidth="1"/>
    <col min="4355" max="4355" width="49.26953125" style="77" customWidth="1"/>
    <col min="4356" max="4356" width="7.54296875" style="77" customWidth="1"/>
    <col min="4357" max="4357" width="7.26953125" style="77" customWidth="1"/>
    <col min="4358" max="4359" width="8.7265625" style="77" customWidth="1"/>
    <col min="4360" max="4360" width="4.1796875" style="77" customWidth="1"/>
    <col min="4361" max="4365" width="0" style="77" hidden="1" customWidth="1"/>
    <col min="4366" max="4366" width="9.1796875" style="77"/>
    <col min="4367" max="4367" width="15" style="77" bestFit="1" customWidth="1"/>
    <col min="4368" max="4369" width="8.453125" style="77" customWidth="1"/>
    <col min="4370" max="4372" width="9.1796875" style="77"/>
    <col min="4373" max="4373" width="15" style="77" bestFit="1" customWidth="1"/>
    <col min="4374" max="4608" width="9.1796875" style="77"/>
    <col min="4609" max="4609" width="6.453125" style="77" customWidth="1"/>
    <col min="4610" max="4610" width="6.26953125" style="77" customWidth="1"/>
    <col min="4611" max="4611" width="49.26953125" style="77" customWidth="1"/>
    <col min="4612" max="4612" width="7.54296875" style="77" customWidth="1"/>
    <col min="4613" max="4613" width="7.26953125" style="77" customWidth="1"/>
    <col min="4614" max="4615" width="8.7265625" style="77" customWidth="1"/>
    <col min="4616" max="4616" width="4.1796875" style="77" customWidth="1"/>
    <col min="4617" max="4621" width="0" style="77" hidden="1" customWidth="1"/>
    <col min="4622" max="4622" width="9.1796875" style="77"/>
    <col min="4623" max="4623" width="15" style="77" bestFit="1" customWidth="1"/>
    <col min="4624" max="4625" width="8.453125" style="77" customWidth="1"/>
    <col min="4626" max="4628" width="9.1796875" style="77"/>
    <col min="4629" max="4629" width="15" style="77" bestFit="1" customWidth="1"/>
    <col min="4630" max="4864" width="9.1796875" style="77"/>
    <col min="4865" max="4865" width="6.453125" style="77" customWidth="1"/>
    <col min="4866" max="4866" width="6.26953125" style="77" customWidth="1"/>
    <col min="4867" max="4867" width="49.26953125" style="77" customWidth="1"/>
    <col min="4868" max="4868" width="7.54296875" style="77" customWidth="1"/>
    <col min="4869" max="4869" width="7.26953125" style="77" customWidth="1"/>
    <col min="4870" max="4871" width="8.7265625" style="77" customWidth="1"/>
    <col min="4872" max="4872" width="4.1796875" style="77" customWidth="1"/>
    <col min="4873" max="4877" width="0" style="77" hidden="1" customWidth="1"/>
    <col min="4878" max="4878" width="9.1796875" style="77"/>
    <col min="4879" max="4879" width="15" style="77" bestFit="1" customWidth="1"/>
    <col min="4880" max="4881" width="8.453125" style="77" customWidth="1"/>
    <col min="4882" max="4884" width="9.1796875" style="77"/>
    <col min="4885" max="4885" width="15" style="77" bestFit="1" customWidth="1"/>
    <col min="4886" max="5120" width="9.1796875" style="77"/>
    <col min="5121" max="5121" width="6.453125" style="77" customWidth="1"/>
    <col min="5122" max="5122" width="6.26953125" style="77" customWidth="1"/>
    <col min="5123" max="5123" width="49.26953125" style="77" customWidth="1"/>
    <col min="5124" max="5124" width="7.54296875" style="77" customWidth="1"/>
    <col min="5125" max="5125" width="7.26953125" style="77" customWidth="1"/>
    <col min="5126" max="5127" width="8.7265625" style="77" customWidth="1"/>
    <col min="5128" max="5128" width="4.1796875" style="77" customWidth="1"/>
    <col min="5129" max="5133" width="0" style="77" hidden="1" customWidth="1"/>
    <col min="5134" max="5134" width="9.1796875" style="77"/>
    <col min="5135" max="5135" width="15" style="77" bestFit="1" customWidth="1"/>
    <col min="5136" max="5137" width="8.453125" style="77" customWidth="1"/>
    <col min="5138" max="5140" width="9.1796875" style="77"/>
    <col min="5141" max="5141" width="15" style="77" bestFit="1" customWidth="1"/>
    <col min="5142" max="5376" width="9.1796875" style="77"/>
    <col min="5377" max="5377" width="6.453125" style="77" customWidth="1"/>
    <col min="5378" max="5378" width="6.26953125" style="77" customWidth="1"/>
    <col min="5379" max="5379" width="49.26953125" style="77" customWidth="1"/>
    <col min="5380" max="5380" width="7.54296875" style="77" customWidth="1"/>
    <col min="5381" max="5381" width="7.26953125" style="77" customWidth="1"/>
    <col min="5382" max="5383" width="8.7265625" style="77" customWidth="1"/>
    <col min="5384" max="5384" width="4.1796875" style="77" customWidth="1"/>
    <col min="5385" max="5389" width="0" style="77" hidden="1" customWidth="1"/>
    <col min="5390" max="5390" width="9.1796875" style="77"/>
    <col min="5391" max="5391" width="15" style="77" bestFit="1" customWidth="1"/>
    <col min="5392" max="5393" width="8.453125" style="77" customWidth="1"/>
    <col min="5394" max="5396" width="9.1796875" style="77"/>
    <col min="5397" max="5397" width="15" style="77" bestFit="1" customWidth="1"/>
    <col min="5398" max="5632" width="9.1796875" style="77"/>
    <col min="5633" max="5633" width="6.453125" style="77" customWidth="1"/>
    <col min="5634" max="5634" width="6.26953125" style="77" customWidth="1"/>
    <col min="5635" max="5635" width="49.26953125" style="77" customWidth="1"/>
    <col min="5636" max="5636" width="7.54296875" style="77" customWidth="1"/>
    <col min="5637" max="5637" width="7.26953125" style="77" customWidth="1"/>
    <col min="5638" max="5639" width="8.7265625" style="77" customWidth="1"/>
    <col min="5640" max="5640" width="4.1796875" style="77" customWidth="1"/>
    <col min="5641" max="5645" width="0" style="77" hidden="1" customWidth="1"/>
    <col min="5646" max="5646" width="9.1796875" style="77"/>
    <col min="5647" max="5647" width="15" style="77" bestFit="1" customWidth="1"/>
    <col min="5648" max="5649" width="8.453125" style="77" customWidth="1"/>
    <col min="5650" max="5652" width="9.1796875" style="77"/>
    <col min="5653" max="5653" width="15" style="77" bestFit="1" customWidth="1"/>
    <col min="5654" max="5888" width="9.1796875" style="77"/>
    <col min="5889" max="5889" width="6.453125" style="77" customWidth="1"/>
    <col min="5890" max="5890" width="6.26953125" style="77" customWidth="1"/>
    <col min="5891" max="5891" width="49.26953125" style="77" customWidth="1"/>
    <col min="5892" max="5892" width="7.54296875" style="77" customWidth="1"/>
    <col min="5893" max="5893" width="7.26953125" style="77" customWidth="1"/>
    <col min="5894" max="5895" width="8.7265625" style="77" customWidth="1"/>
    <col min="5896" max="5896" width="4.1796875" style="77" customWidth="1"/>
    <col min="5897" max="5901" width="0" style="77" hidden="1" customWidth="1"/>
    <col min="5902" max="5902" width="9.1796875" style="77"/>
    <col min="5903" max="5903" width="15" style="77" bestFit="1" customWidth="1"/>
    <col min="5904" max="5905" width="8.453125" style="77" customWidth="1"/>
    <col min="5906" max="5908" width="9.1796875" style="77"/>
    <col min="5909" max="5909" width="15" style="77" bestFit="1" customWidth="1"/>
    <col min="5910" max="6144" width="9.1796875" style="77"/>
    <col min="6145" max="6145" width="6.453125" style="77" customWidth="1"/>
    <col min="6146" max="6146" width="6.26953125" style="77" customWidth="1"/>
    <col min="6147" max="6147" width="49.26953125" style="77" customWidth="1"/>
    <col min="6148" max="6148" width="7.54296875" style="77" customWidth="1"/>
    <col min="6149" max="6149" width="7.26953125" style="77" customWidth="1"/>
    <col min="6150" max="6151" width="8.7265625" style="77" customWidth="1"/>
    <col min="6152" max="6152" width="4.1796875" style="77" customWidth="1"/>
    <col min="6153" max="6157" width="0" style="77" hidden="1" customWidth="1"/>
    <col min="6158" max="6158" width="9.1796875" style="77"/>
    <col min="6159" max="6159" width="15" style="77" bestFit="1" customWidth="1"/>
    <col min="6160" max="6161" width="8.453125" style="77" customWidth="1"/>
    <col min="6162" max="6164" width="9.1796875" style="77"/>
    <col min="6165" max="6165" width="15" style="77" bestFit="1" customWidth="1"/>
    <col min="6166" max="6400" width="9.1796875" style="77"/>
    <col min="6401" max="6401" width="6.453125" style="77" customWidth="1"/>
    <col min="6402" max="6402" width="6.26953125" style="77" customWidth="1"/>
    <col min="6403" max="6403" width="49.26953125" style="77" customWidth="1"/>
    <col min="6404" max="6404" width="7.54296875" style="77" customWidth="1"/>
    <col min="6405" max="6405" width="7.26953125" style="77" customWidth="1"/>
    <col min="6406" max="6407" width="8.7265625" style="77" customWidth="1"/>
    <col min="6408" max="6408" width="4.1796875" style="77" customWidth="1"/>
    <col min="6409" max="6413" width="0" style="77" hidden="1" customWidth="1"/>
    <col min="6414" max="6414" width="9.1796875" style="77"/>
    <col min="6415" max="6415" width="15" style="77" bestFit="1" customWidth="1"/>
    <col min="6416" max="6417" width="8.453125" style="77" customWidth="1"/>
    <col min="6418" max="6420" width="9.1796875" style="77"/>
    <col min="6421" max="6421" width="15" style="77" bestFit="1" customWidth="1"/>
    <col min="6422" max="6656" width="9.1796875" style="77"/>
    <col min="6657" max="6657" width="6.453125" style="77" customWidth="1"/>
    <col min="6658" max="6658" width="6.26953125" style="77" customWidth="1"/>
    <col min="6659" max="6659" width="49.26953125" style="77" customWidth="1"/>
    <col min="6660" max="6660" width="7.54296875" style="77" customWidth="1"/>
    <col min="6661" max="6661" width="7.26953125" style="77" customWidth="1"/>
    <col min="6662" max="6663" width="8.7265625" style="77" customWidth="1"/>
    <col min="6664" max="6664" width="4.1796875" style="77" customWidth="1"/>
    <col min="6665" max="6669" width="0" style="77" hidden="1" customWidth="1"/>
    <col min="6670" max="6670" width="9.1796875" style="77"/>
    <col min="6671" max="6671" width="15" style="77" bestFit="1" customWidth="1"/>
    <col min="6672" max="6673" width="8.453125" style="77" customWidth="1"/>
    <col min="6674" max="6676" width="9.1796875" style="77"/>
    <col min="6677" max="6677" width="15" style="77" bestFit="1" customWidth="1"/>
    <col min="6678" max="6912" width="9.1796875" style="77"/>
    <col min="6913" max="6913" width="6.453125" style="77" customWidth="1"/>
    <col min="6914" max="6914" width="6.26953125" style="77" customWidth="1"/>
    <col min="6915" max="6915" width="49.26953125" style="77" customWidth="1"/>
    <col min="6916" max="6916" width="7.54296875" style="77" customWidth="1"/>
    <col min="6917" max="6917" width="7.26953125" style="77" customWidth="1"/>
    <col min="6918" max="6919" width="8.7265625" style="77" customWidth="1"/>
    <col min="6920" max="6920" width="4.1796875" style="77" customWidth="1"/>
    <col min="6921" max="6925" width="0" style="77" hidden="1" customWidth="1"/>
    <col min="6926" max="6926" width="9.1796875" style="77"/>
    <col min="6927" max="6927" width="15" style="77" bestFit="1" customWidth="1"/>
    <col min="6928" max="6929" width="8.453125" style="77" customWidth="1"/>
    <col min="6930" max="6932" width="9.1796875" style="77"/>
    <col min="6933" max="6933" width="15" style="77" bestFit="1" customWidth="1"/>
    <col min="6934" max="7168" width="9.1796875" style="77"/>
    <col min="7169" max="7169" width="6.453125" style="77" customWidth="1"/>
    <col min="7170" max="7170" width="6.26953125" style="77" customWidth="1"/>
    <col min="7171" max="7171" width="49.26953125" style="77" customWidth="1"/>
    <col min="7172" max="7172" width="7.54296875" style="77" customWidth="1"/>
    <col min="7173" max="7173" width="7.26953125" style="77" customWidth="1"/>
    <col min="7174" max="7175" width="8.7265625" style="77" customWidth="1"/>
    <col min="7176" max="7176" width="4.1796875" style="77" customWidth="1"/>
    <col min="7177" max="7181" width="0" style="77" hidden="1" customWidth="1"/>
    <col min="7182" max="7182" width="9.1796875" style="77"/>
    <col min="7183" max="7183" width="15" style="77" bestFit="1" customWidth="1"/>
    <col min="7184" max="7185" width="8.453125" style="77" customWidth="1"/>
    <col min="7186" max="7188" width="9.1796875" style="77"/>
    <col min="7189" max="7189" width="15" style="77" bestFit="1" customWidth="1"/>
    <col min="7190" max="7424" width="9.1796875" style="77"/>
    <col min="7425" max="7425" width="6.453125" style="77" customWidth="1"/>
    <col min="7426" max="7426" width="6.26953125" style="77" customWidth="1"/>
    <col min="7427" max="7427" width="49.26953125" style="77" customWidth="1"/>
    <col min="7428" max="7428" width="7.54296875" style="77" customWidth="1"/>
    <col min="7429" max="7429" width="7.26953125" style="77" customWidth="1"/>
    <col min="7430" max="7431" width="8.7265625" style="77" customWidth="1"/>
    <col min="7432" max="7432" width="4.1796875" style="77" customWidth="1"/>
    <col min="7433" max="7437" width="0" style="77" hidden="1" customWidth="1"/>
    <col min="7438" max="7438" width="9.1796875" style="77"/>
    <col min="7439" max="7439" width="15" style="77" bestFit="1" customWidth="1"/>
    <col min="7440" max="7441" width="8.453125" style="77" customWidth="1"/>
    <col min="7442" max="7444" width="9.1796875" style="77"/>
    <col min="7445" max="7445" width="15" style="77" bestFit="1" customWidth="1"/>
    <col min="7446" max="7680" width="9.1796875" style="77"/>
    <col min="7681" max="7681" width="6.453125" style="77" customWidth="1"/>
    <col min="7682" max="7682" width="6.26953125" style="77" customWidth="1"/>
    <col min="7683" max="7683" width="49.26953125" style="77" customWidth="1"/>
    <col min="7684" max="7684" width="7.54296875" style="77" customWidth="1"/>
    <col min="7685" max="7685" width="7.26953125" style="77" customWidth="1"/>
    <col min="7686" max="7687" width="8.7265625" style="77" customWidth="1"/>
    <col min="7688" max="7688" width="4.1796875" style="77" customWidth="1"/>
    <col min="7689" max="7693" width="0" style="77" hidden="1" customWidth="1"/>
    <col min="7694" max="7694" width="9.1796875" style="77"/>
    <col min="7695" max="7695" width="15" style="77" bestFit="1" customWidth="1"/>
    <col min="7696" max="7697" width="8.453125" style="77" customWidth="1"/>
    <col min="7698" max="7700" width="9.1796875" style="77"/>
    <col min="7701" max="7701" width="15" style="77" bestFit="1" customWidth="1"/>
    <col min="7702" max="7936" width="9.1796875" style="77"/>
    <col min="7937" max="7937" width="6.453125" style="77" customWidth="1"/>
    <col min="7938" max="7938" width="6.26953125" style="77" customWidth="1"/>
    <col min="7939" max="7939" width="49.26953125" style="77" customWidth="1"/>
    <col min="7940" max="7940" width="7.54296875" style="77" customWidth="1"/>
    <col min="7941" max="7941" width="7.26953125" style="77" customWidth="1"/>
    <col min="7942" max="7943" width="8.7265625" style="77" customWidth="1"/>
    <col min="7944" max="7944" width="4.1796875" style="77" customWidth="1"/>
    <col min="7945" max="7949" width="0" style="77" hidden="1" customWidth="1"/>
    <col min="7950" max="7950" width="9.1796875" style="77"/>
    <col min="7951" max="7951" width="15" style="77" bestFit="1" customWidth="1"/>
    <col min="7952" max="7953" width="8.453125" style="77" customWidth="1"/>
    <col min="7954" max="7956" width="9.1796875" style="77"/>
    <col min="7957" max="7957" width="15" style="77" bestFit="1" customWidth="1"/>
    <col min="7958" max="8192" width="9.1796875" style="77"/>
    <col min="8193" max="8193" width="6.453125" style="77" customWidth="1"/>
    <col min="8194" max="8194" width="6.26953125" style="77" customWidth="1"/>
    <col min="8195" max="8195" width="49.26953125" style="77" customWidth="1"/>
    <col min="8196" max="8196" width="7.54296875" style="77" customWidth="1"/>
    <col min="8197" max="8197" width="7.26953125" style="77" customWidth="1"/>
    <col min="8198" max="8199" width="8.7265625" style="77" customWidth="1"/>
    <col min="8200" max="8200" width="4.1796875" style="77" customWidth="1"/>
    <col min="8201" max="8205" width="0" style="77" hidden="1" customWidth="1"/>
    <col min="8206" max="8206" width="9.1796875" style="77"/>
    <col min="8207" max="8207" width="15" style="77" bestFit="1" customWidth="1"/>
    <col min="8208" max="8209" width="8.453125" style="77" customWidth="1"/>
    <col min="8210" max="8212" width="9.1796875" style="77"/>
    <col min="8213" max="8213" width="15" style="77" bestFit="1" customWidth="1"/>
    <col min="8214" max="8448" width="9.1796875" style="77"/>
    <col min="8449" max="8449" width="6.453125" style="77" customWidth="1"/>
    <col min="8450" max="8450" width="6.26953125" style="77" customWidth="1"/>
    <col min="8451" max="8451" width="49.26953125" style="77" customWidth="1"/>
    <col min="8452" max="8452" width="7.54296875" style="77" customWidth="1"/>
    <col min="8453" max="8453" width="7.26953125" style="77" customWidth="1"/>
    <col min="8454" max="8455" width="8.7265625" style="77" customWidth="1"/>
    <col min="8456" max="8456" width="4.1796875" style="77" customWidth="1"/>
    <col min="8457" max="8461" width="0" style="77" hidden="1" customWidth="1"/>
    <col min="8462" max="8462" width="9.1796875" style="77"/>
    <col min="8463" max="8463" width="15" style="77" bestFit="1" customWidth="1"/>
    <col min="8464" max="8465" width="8.453125" style="77" customWidth="1"/>
    <col min="8466" max="8468" width="9.1796875" style="77"/>
    <col min="8469" max="8469" width="15" style="77" bestFit="1" customWidth="1"/>
    <col min="8470" max="8704" width="9.1796875" style="77"/>
    <col min="8705" max="8705" width="6.453125" style="77" customWidth="1"/>
    <col min="8706" max="8706" width="6.26953125" style="77" customWidth="1"/>
    <col min="8707" max="8707" width="49.26953125" style="77" customWidth="1"/>
    <col min="8708" max="8708" width="7.54296875" style="77" customWidth="1"/>
    <col min="8709" max="8709" width="7.26953125" style="77" customWidth="1"/>
    <col min="8710" max="8711" width="8.7265625" style="77" customWidth="1"/>
    <col min="8712" max="8712" width="4.1796875" style="77" customWidth="1"/>
    <col min="8713" max="8717" width="0" style="77" hidden="1" customWidth="1"/>
    <col min="8718" max="8718" width="9.1796875" style="77"/>
    <col min="8719" max="8719" width="15" style="77" bestFit="1" customWidth="1"/>
    <col min="8720" max="8721" width="8.453125" style="77" customWidth="1"/>
    <col min="8722" max="8724" width="9.1796875" style="77"/>
    <col min="8725" max="8725" width="15" style="77" bestFit="1" customWidth="1"/>
    <col min="8726" max="8960" width="9.1796875" style="77"/>
    <col min="8961" max="8961" width="6.453125" style="77" customWidth="1"/>
    <col min="8962" max="8962" width="6.26953125" style="77" customWidth="1"/>
    <col min="8963" max="8963" width="49.26953125" style="77" customWidth="1"/>
    <col min="8964" max="8964" width="7.54296875" style="77" customWidth="1"/>
    <col min="8965" max="8965" width="7.26953125" style="77" customWidth="1"/>
    <col min="8966" max="8967" width="8.7265625" style="77" customWidth="1"/>
    <col min="8968" max="8968" width="4.1796875" style="77" customWidth="1"/>
    <col min="8969" max="8973" width="0" style="77" hidden="1" customWidth="1"/>
    <col min="8974" max="8974" width="9.1796875" style="77"/>
    <col min="8975" max="8975" width="15" style="77" bestFit="1" customWidth="1"/>
    <col min="8976" max="8977" width="8.453125" style="77" customWidth="1"/>
    <col min="8978" max="8980" width="9.1796875" style="77"/>
    <col min="8981" max="8981" width="15" style="77" bestFit="1" customWidth="1"/>
    <col min="8982" max="9216" width="9.1796875" style="77"/>
    <col min="9217" max="9217" width="6.453125" style="77" customWidth="1"/>
    <col min="9218" max="9218" width="6.26953125" style="77" customWidth="1"/>
    <col min="9219" max="9219" width="49.26953125" style="77" customWidth="1"/>
    <col min="9220" max="9220" width="7.54296875" style="77" customWidth="1"/>
    <col min="9221" max="9221" width="7.26953125" style="77" customWidth="1"/>
    <col min="9222" max="9223" width="8.7265625" style="77" customWidth="1"/>
    <col min="9224" max="9224" width="4.1796875" style="77" customWidth="1"/>
    <col min="9225" max="9229" width="0" style="77" hidden="1" customWidth="1"/>
    <col min="9230" max="9230" width="9.1796875" style="77"/>
    <col min="9231" max="9231" width="15" style="77" bestFit="1" customWidth="1"/>
    <col min="9232" max="9233" width="8.453125" style="77" customWidth="1"/>
    <col min="9234" max="9236" width="9.1796875" style="77"/>
    <col min="9237" max="9237" width="15" style="77" bestFit="1" customWidth="1"/>
    <col min="9238" max="9472" width="9.1796875" style="77"/>
    <col min="9473" max="9473" width="6.453125" style="77" customWidth="1"/>
    <col min="9474" max="9474" width="6.26953125" style="77" customWidth="1"/>
    <col min="9475" max="9475" width="49.26953125" style="77" customWidth="1"/>
    <col min="9476" max="9476" width="7.54296875" style="77" customWidth="1"/>
    <col min="9477" max="9477" width="7.26953125" style="77" customWidth="1"/>
    <col min="9478" max="9479" width="8.7265625" style="77" customWidth="1"/>
    <col min="9480" max="9480" width="4.1796875" style="77" customWidth="1"/>
    <col min="9481" max="9485" width="0" style="77" hidden="1" customWidth="1"/>
    <col min="9486" max="9486" width="9.1796875" style="77"/>
    <col min="9487" max="9487" width="15" style="77" bestFit="1" customWidth="1"/>
    <col min="9488" max="9489" width="8.453125" style="77" customWidth="1"/>
    <col min="9490" max="9492" width="9.1796875" style="77"/>
    <col min="9493" max="9493" width="15" style="77" bestFit="1" customWidth="1"/>
    <col min="9494" max="9728" width="9.1796875" style="77"/>
    <col min="9729" max="9729" width="6.453125" style="77" customWidth="1"/>
    <col min="9730" max="9730" width="6.26953125" style="77" customWidth="1"/>
    <col min="9731" max="9731" width="49.26953125" style="77" customWidth="1"/>
    <col min="9732" max="9732" width="7.54296875" style="77" customWidth="1"/>
    <col min="9733" max="9733" width="7.26953125" style="77" customWidth="1"/>
    <col min="9734" max="9735" width="8.7265625" style="77" customWidth="1"/>
    <col min="9736" max="9736" width="4.1796875" style="77" customWidth="1"/>
    <col min="9737" max="9741" width="0" style="77" hidden="1" customWidth="1"/>
    <col min="9742" max="9742" width="9.1796875" style="77"/>
    <col min="9743" max="9743" width="15" style="77" bestFit="1" customWidth="1"/>
    <col min="9744" max="9745" width="8.453125" style="77" customWidth="1"/>
    <col min="9746" max="9748" width="9.1796875" style="77"/>
    <col min="9749" max="9749" width="15" style="77" bestFit="1" customWidth="1"/>
    <col min="9750" max="9984" width="9.1796875" style="77"/>
    <col min="9985" max="9985" width="6.453125" style="77" customWidth="1"/>
    <col min="9986" max="9986" width="6.26953125" style="77" customWidth="1"/>
    <col min="9987" max="9987" width="49.26953125" style="77" customWidth="1"/>
    <col min="9988" max="9988" width="7.54296875" style="77" customWidth="1"/>
    <col min="9989" max="9989" width="7.26953125" style="77" customWidth="1"/>
    <col min="9990" max="9991" width="8.7265625" style="77" customWidth="1"/>
    <col min="9992" max="9992" width="4.1796875" style="77" customWidth="1"/>
    <col min="9993" max="9997" width="0" style="77" hidden="1" customWidth="1"/>
    <col min="9998" max="9998" width="9.1796875" style="77"/>
    <col min="9999" max="9999" width="15" style="77" bestFit="1" customWidth="1"/>
    <col min="10000" max="10001" width="8.453125" style="77" customWidth="1"/>
    <col min="10002" max="10004" width="9.1796875" style="77"/>
    <col min="10005" max="10005" width="15" style="77" bestFit="1" customWidth="1"/>
    <col min="10006" max="10240" width="9.1796875" style="77"/>
    <col min="10241" max="10241" width="6.453125" style="77" customWidth="1"/>
    <col min="10242" max="10242" width="6.26953125" style="77" customWidth="1"/>
    <col min="10243" max="10243" width="49.26953125" style="77" customWidth="1"/>
    <col min="10244" max="10244" width="7.54296875" style="77" customWidth="1"/>
    <col min="10245" max="10245" width="7.26953125" style="77" customWidth="1"/>
    <col min="10246" max="10247" width="8.7265625" style="77" customWidth="1"/>
    <col min="10248" max="10248" width="4.1796875" style="77" customWidth="1"/>
    <col min="10249" max="10253" width="0" style="77" hidden="1" customWidth="1"/>
    <col min="10254" max="10254" width="9.1796875" style="77"/>
    <col min="10255" max="10255" width="15" style="77" bestFit="1" customWidth="1"/>
    <col min="10256" max="10257" width="8.453125" style="77" customWidth="1"/>
    <col min="10258" max="10260" width="9.1796875" style="77"/>
    <col min="10261" max="10261" width="15" style="77" bestFit="1" customWidth="1"/>
    <col min="10262" max="10496" width="9.1796875" style="77"/>
    <col min="10497" max="10497" width="6.453125" style="77" customWidth="1"/>
    <col min="10498" max="10498" width="6.26953125" style="77" customWidth="1"/>
    <col min="10499" max="10499" width="49.26953125" style="77" customWidth="1"/>
    <col min="10500" max="10500" width="7.54296875" style="77" customWidth="1"/>
    <col min="10501" max="10501" width="7.26953125" style="77" customWidth="1"/>
    <col min="10502" max="10503" width="8.7265625" style="77" customWidth="1"/>
    <col min="10504" max="10504" width="4.1796875" style="77" customWidth="1"/>
    <col min="10505" max="10509" width="0" style="77" hidden="1" customWidth="1"/>
    <col min="10510" max="10510" width="9.1796875" style="77"/>
    <col min="10511" max="10511" width="15" style="77" bestFit="1" customWidth="1"/>
    <col min="10512" max="10513" width="8.453125" style="77" customWidth="1"/>
    <col min="10514" max="10516" width="9.1796875" style="77"/>
    <col min="10517" max="10517" width="15" style="77" bestFit="1" customWidth="1"/>
    <col min="10518" max="10752" width="9.1796875" style="77"/>
    <col min="10753" max="10753" width="6.453125" style="77" customWidth="1"/>
    <col min="10754" max="10754" width="6.26953125" style="77" customWidth="1"/>
    <col min="10755" max="10755" width="49.26953125" style="77" customWidth="1"/>
    <col min="10756" max="10756" width="7.54296875" style="77" customWidth="1"/>
    <col min="10757" max="10757" width="7.26953125" style="77" customWidth="1"/>
    <col min="10758" max="10759" width="8.7265625" style="77" customWidth="1"/>
    <col min="10760" max="10760" width="4.1796875" style="77" customWidth="1"/>
    <col min="10761" max="10765" width="0" style="77" hidden="1" customWidth="1"/>
    <col min="10766" max="10766" width="9.1796875" style="77"/>
    <col min="10767" max="10767" width="15" style="77" bestFit="1" customWidth="1"/>
    <col min="10768" max="10769" width="8.453125" style="77" customWidth="1"/>
    <col min="10770" max="10772" width="9.1796875" style="77"/>
    <col min="10773" max="10773" width="15" style="77" bestFit="1" customWidth="1"/>
    <col min="10774" max="11008" width="9.1796875" style="77"/>
    <col min="11009" max="11009" width="6.453125" style="77" customWidth="1"/>
    <col min="11010" max="11010" width="6.26953125" style="77" customWidth="1"/>
    <col min="11011" max="11011" width="49.26953125" style="77" customWidth="1"/>
    <col min="11012" max="11012" width="7.54296875" style="77" customWidth="1"/>
    <col min="11013" max="11013" width="7.26953125" style="77" customWidth="1"/>
    <col min="11014" max="11015" width="8.7265625" style="77" customWidth="1"/>
    <col min="11016" max="11016" width="4.1796875" style="77" customWidth="1"/>
    <col min="11017" max="11021" width="0" style="77" hidden="1" customWidth="1"/>
    <col min="11022" max="11022" width="9.1796875" style="77"/>
    <col min="11023" max="11023" width="15" style="77" bestFit="1" customWidth="1"/>
    <col min="11024" max="11025" width="8.453125" style="77" customWidth="1"/>
    <col min="11026" max="11028" width="9.1796875" style="77"/>
    <col min="11029" max="11029" width="15" style="77" bestFit="1" customWidth="1"/>
    <col min="11030" max="11264" width="9.1796875" style="77"/>
    <col min="11265" max="11265" width="6.453125" style="77" customWidth="1"/>
    <col min="11266" max="11266" width="6.26953125" style="77" customWidth="1"/>
    <col min="11267" max="11267" width="49.26953125" style="77" customWidth="1"/>
    <col min="11268" max="11268" width="7.54296875" style="77" customWidth="1"/>
    <col min="11269" max="11269" width="7.26953125" style="77" customWidth="1"/>
    <col min="11270" max="11271" width="8.7265625" style="77" customWidth="1"/>
    <col min="11272" max="11272" width="4.1796875" style="77" customWidth="1"/>
    <col min="11273" max="11277" width="0" style="77" hidden="1" customWidth="1"/>
    <col min="11278" max="11278" width="9.1796875" style="77"/>
    <col min="11279" max="11279" width="15" style="77" bestFit="1" customWidth="1"/>
    <col min="11280" max="11281" width="8.453125" style="77" customWidth="1"/>
    <col min="11282" max="11284" width="9.1796875" style="77"/>
    <col min="11285" max="11285" width="15" style="77" bestFit="1" customWidth="1"/>
    <col min="11286" max="11520" width="9.1796875" style="77"/>
    <col min="11521" max="11521" width="6.453125" style="77" customWidth="1"/>
    <col min="11522" max="11522" width="6.26953125" style="77" customWidth="1"/>
    <col min="11523" max="11523" width="49.26953125" style="77" customWidth="1"/>
    <col min="11524" max="11524" width="7.54296875" style="77" customWidth="1"/>
    <col min="11525" max="11525" width="7.26953125" style="77" customWidth="1"/>
    <col min="11526" max="11527" width="8.7265625" style="77" customWidth="1"/>
    <col min="11528" max="11528" width="4.1796875" style="77" customWidth="1"/>
    <col min="11529" max="11533" width="0" style="77" hidden="1" customWidth="1"/>
    <col min="11534" max="11534" width="9.1796875" style="77"/>
    <col min="11535" max="11535" width="15" style="77" bestFit="1" customWidth="1"/>
    <col min="11536" max="11537" width="8.453125" style="77" customWidth="1"/>
    <col min="11538" max="11540" width="9.1796875" style="77"/>
    <col min="11541" max="11541" width="15" style="77" bestFit="1" customWidth="1"/>
    <col min="11542" max="11776" width="9.1796875" style="77"/>
    <col min="11777" max="11777" width="6.453125" style="77" customWidth="1"/>
    <col min="11778" max="11778" width="6.26953125" style="77" customWidth="1"/>
    <col min="11779" max="11779" width="49.26953125" style="77" customWidth="1"/>
    <col min="11780" max="11780" width="7.54296875" style="77" customWidth="1"/>
    <col min="11781" max="11781" width="7.26953125" style="77" customWidth="1"/>
    <col min="11782" max="11783" width="8.7265625" style="77" customWidth="1"/>
    <col min="11784" max="11784" width="4.1796875" style="77" customWidth="1"/>
    <col min="11785" max="11789" width="0" style="77" hidden="1" customWidth="1"/>
    <col min="11790" max="11790" width="9.1796875" style="77"/>
    <col min="11791" max="11791" width="15" style="77" bestFit="1" customWidth="1"/>
    <col min="11792" max="11793" width="8.453125" style="77" customWidth="1"/>
    <col min="11794" max="11796" width="9.1796875" style="77"/>
    <col min="11797" max="11797" width="15" style="77" bestFit="1" customWidth="1"/>
    <col min="11798" max="12032" width="9.1796875" style="77"/>
    <col min="12033" max="12033" width="6.453125" style="77" customWidth="1"/>
    <col min="12034" max="12034" width="6.26953125" style="77" customWidth="1"/>
    <col min="12035" max="12035" width="49.26953125" style="77" customWidth="1"/>
    <col min="12036" max="12036" width="7.54296875" style="77" customWidth="1"/>
    <col min="12037" max="12037" width="7.26953125" style="77" customWidth="1"/>
    <col min="12038" max="12039" width="8.7265625" style="77" customWidth="1"/>
    <col min="12040" max="12040" width="4.1796875" style="77" customWidth="1"/>
    <col min="12041" max="12045" width="0" style="77" hidden="1" customWidth="1"/>
    <col min="12046" max="12046" width="9.1796875" style="77"/>
    <col min="12047" max="12047" width="15" style="77" bestFit="1" customWidth="1"/>
    <col min="12048" max="12049" width="8.453125" style="77" customWidth="1"/>
    <col min="12050" max="12052" width="9.1796875" style="77"/>
    <col min="12053" max="12053" width="15" style="77" bestFit="1" customWidth="1"/>
    <col min="12054" max="12288" width="9.1796875" style="77"/>
    <col min="12289" max="12289" width="6.453125" style="77" customWidth="1"/>
    <col min="12290" max="12290" width="6.26953125" style="77" customWidth="1"/>
    <col min="12291" max="12291" width="49.26953125" style="77" customWidth="1"/>
    <col min="12292" max="12292" width="7.54296875" style="77" customWidth="1"/>
    <col min="12293" max="12293" width="7.26953125" style="77" customWidth="1"/>
    <col min="12294" max="12295" width="8.7265625" style="77" customWidth="1"/>
    <col min="12296" max="12296" width="4.1796875" style="77" customWidth="1"/>
    <col min="12297" max="12301" width="0" style="77" hidden="1" customWidth="1"/>
    <col min="12302" max="12302" width="9.1796875" style="77"/>
    <col min="12303" max="12303" width="15" style="77" bestFit="1" customWidth="1"/>
    <col min="12304" max="12305" width="8.453125" style="77" customWidth="1"/>
    <col min="12306" max="12308" width="9.1796875" style="77"/>
    <col min="12309" max="12309" width="15" style="77" bestFit="1" customWidth="1"/>
    <col min="12310" max="12544" width="9.1796875" style="77"/>
    <col min="12545" max="12545" width="6.453125" style="77" customWidth="1"/>
    <col min="12546" max="12546" width="6.26953125" style="77" customWidth="1"/>
    <col min="12547" max="12547" width="49.26953125" style="77" customWidth="1"/>
    <col min="12548" max="12548" width="7.54296875" style="77" customWidth="1"/>
    <col min="12549" max="12549" width="7.26953125" style="77" customWidth="1"/>
    <col min="12550" max="12551" width="8.7265625" style="77" customWidth="1"/>
    <col min="12552" max="12552" width="4.1796875" style="77" customWidth="1"/>
    <col min="12553" max="12557" width="0" style="77" hidden="1" customWidth="1"/>
    <col min="12558" max="12558" width="9.1796875" style="77"/>
    <col min="12559" max="12559" width="15" style="77" bestFit="1" customWidth="1"/>
    <col min="12560" max="12561" width="8.453125" style="77" customWidth="1"/>
    <col min="12562" max="12564" width="9.1796875" style="77"/>
    <col min="12565" max="12565" width="15" style="77" bestFit="1" customWidth="1"/>
    <col min="12566" max="12800" width="9.1796875" style="77"/>
    <col min="12801" max="12801" width="6.453125" style="77" customWidth="1"/>
    <col min="12802" max="12802" width="6.26953125" style="77" customWidth="1"/>
    <col min="12803" max="12803" width="49.26953125" style="77" customWidth="1"/>
    <col min="12804" max="12804" width="7.54296875" style="77" customWidth="1"/>
    <col min="12805" max="12805" width="7.26953125" style="77" customWidth="1"/>
    <col min="12806" max="12807" width="8.7265625" style="77" customWidth="1"/>
    <col min="12808" max="12808" width="4.1796875" style="77" customWidth="1"/>
    <col min="12809" max="12813" width="0" style="77" hidden="1" customWidth="1"/>
    <col min="12814" max="12814" width="9.1796875" style="77"/>
    <col min="12815" max="12815" width="15" style="77" bestFit="1" customWidth="1"/>
    <col min="12816" max="12817" width="8.453125" style="77" customWidth="1"/>
    <col min="12818" max="12820" width="9.1796875" style="77"/>
    <col min="12821" max="12821" width="15" style="77" bestFit="1" customWidth="1"/>
    <col min="12822" max="13056" width="9.1796875" style="77"/>
    <col min="13057" max="13057" width="6.453125" style="77" customWidth="1"/>
    <col min="13058" max="13058" width="6.26953125" style="77" customWidth="1"/>
    <col min="13059" max="13059" width="49.26953125" style="77" customWidth="1"/>
    <col min="13060" max="13060" width="7.54296875" style="77" customWidth="1"/>
    <col min="13061" max="13061" width="7.26953125" style="77" customWidth="1"/>
    <col min="13062" max="13063" width="8.7265625" style="77" customWidth="1"/>
    <col min="13064" max="13064" width="4.1796875" style="77" customWidth="1"/>
    <col min="13065" max="13069" width="0" style="77" hidden="1" customWidth="1"/>
    <col min="13070" max="13070" width="9.1796875" style="77"/>
    <col min="13071" max="13071" width="15" style="77" bestFit="1" customWidth="1"/>
    <col min="13072" max="13073" width="8.453125" style="77" customWidth="1"/>
    <col min="13074" max="13076" width="9.1796875" style="77"/>
    <col min="13077" max="13077" width="15" style="77" bestFit="1" customWidth="1"/>
    <col min="13078" max="13312" width="9.1796875" style="77"/>
    <col min="13313" max="13313" width="6.453125" style="77" customWidth="1"/>
    <col min="13314" max="13314" width="6.26953125" style="77" customWidth="1"/>
    <col min="13315" max="13315" width="49.26953125" style="77" customWidth="1"/>
    <col min="13316" max="13316" width="7.54296875" style="77" customWidth="1"/>
    <col min="13317" max="13317" width="7.26953125" style="77" customWidth="1"/>
    <col min="13318" max="13319" width="8.7265625" style="77" customWidth="1"/>
    <col min="13320" max="13320" width="4.1796875" style="77" customWidth="1"/>
    <col min="13321" max="13325" width="0" style="77" hidden="1" customWidth="1"/>
    <col min="13326" max="13326" width="9.1796875" style="77"/>
    <col min="13327" max="13327" width="15" style="77" bestFit="1" customWidth="1"/>
    <col min="13328" max="13329" width="8.453125" style="77" customWidth="1"/>
    <col min="13330" max="13332" width="9.1796875" style="77"/>
    <col min="13333" max="13333" width="15" style="77" bestFit="1" customWidth="1"/>
    <col min="13334" max="13568" width="9.1796875" style="77"/>
    <col min="13569" max="13569" width="6.453125" style="77" customWidth="1"/>
    <col min="13570" max="13570" width="6.26953125" style="77" customWidth="1"/>
    <col min="13571" max="13571" width="49.26953125" style="77" customWidth="1"/>
    <col min="13572" max="13572" width="7.54296875" style="77" customWidth="1"/>
    <col min="13573" max="13573" width="7.26953125" style="77" customWidth="1"/>
    <col min="13574" max="13575" width="8.7265625" style="77" customWidth="1"/>
    <col min="13576" max="13576" width="4.1796875" style="77" customWidth="1"/>
    <col min="13577" max="13581" width="0" style="77" hidden="1" customWidth="1"/>
    <col min="13582" max="13582" width="9.1796875" style="77"/>
    <col min="13583" max="13583" width="15" style="77" bestFit="1" customWidth="1"/>
    <col min="13584" max="13585" width="8.453125" style="77" customWidth="1"/>
    <col min="13586" max="13588" width="9.1796875" style="77"/>
    <col min="13589" max="13589" width="15" style="77" bestFit="1" customWidth="1"/>
    <col min="13590" max="13824" width="9.1796875" style="77"/>
    <col min="13825" max="13825" width="6.453125" style="77" customWidth="1"/>
    <col min="13826" max="13826" width="6.26953125" style="77" customWidth="1"/>
    <col min="13827" max="13827" width="49.26953125" style="77" customWidth="1"/>
    <col min="13828" max="13828" width="7.54296875" style="77" customWidth="1"/>
    <col min="13829" max="13829" width="7.26953125" style="77" customWidth="1"/>
    <col min="13830" max="13831" width="8.7265625" style="77" customWidth="1"/>
    <col min="13832" max="13832" width="4.1796875" style="77" customWidth="1"/>
    <col min="13833" max="13837" width="0" style="77" hidden="1" customWidth="1"/>
    <col min="13838" max="13838" width="9.1796875" style="77"/>
    <col min="13839" max="13839" width="15" style="77" bestFit="1" customWidth="1"/>
    <col min="13840" max="13841" width="8.453125" style="77" customWidth="1"/>
    <col min="13842" max="13844" width="9.1796875" style="77"/>
    <col min="13845" max="13845" width="15" style="77" bestFit="1" customWidth="1"/>
    <col min="13846" max="14080" width="9.1796875" style="77"/>
    <col min="14081" max="14081" width="6.453125" style="77" customWidth="1"/>
    <col min="14082" max="14082" width="6.26953125" style="77" customWidth="1"/>
    <col min="14083" max="14083" width="49.26953125" style="77" customWidth="1"/>
    <col min="14084" max="14084" width="7.54296875" style="77" customWidth="1"/>
    <col min="14085" max="14085" width="7.26953125" style="77" customWidth="1"/>
    <col min="14086" max="14087" width="8.7265625" style="77" customWidth="1"/>
    <col min="14088" max="14088" width="4.1796875" style="77" customWidth="1"/>
    <col min="14089" max="14093" width="0" style="77" hidden="1" customWidth="1"/>
    <col min="14094" max="14094" width="9.1796875" style="77"/>
    <col min="14095" max="14095" width="15" style="77" bestFit="1" customWidth="1"/>
    <col min="14096" max="14097" width="8.453125" style="77" customWidth="1"/>
    <col min="14098" max="14100" width="9.1796875" style="77"/>
    <col min="14101" max="14101" width="15" style="77" bestFit="1" customWidth="1"/>
    <col min="14102" max="14336" width="9.1796875" style="77"/>
    <col min="14337" max="14337" width="6.453125" style="77" customWidth="1"/>
    <col min="14338" max="14338" width="6.26953125" style="77" customWidth="1"/>
    <col min="14339" max="14339" width="49.26953125" style="77" customWidth="1"/>
    <col min="14340" max="14340" width="7.54296875" style="77" customWidth="1"/>
    <col min="14341" max="14341" width="7.26953125" style="77" customWidth="1"/>
    <col min="14342" max="14343" width="8.7265625" style="77" customWidth="1"/>
    <col min="14344" max="14344" width="4.1796875" style="77" customWidth="1"/>
    <col min="14345" max="14349" width="0" style="77" hidden="1" customWidth="1"/>
    <col min="14350" max="14350" width="9.1796875" style="77"/>
    <col min="14351" max="14351" width="15" style="77" bestFit="1" customWidth="1"/>
    <col min="14352" max="14353" width="8.453125" style="77" customWidth="1"/>
    <col min="14354" max="14356" width="9.1796875" style="77"/>
    <col min="14357" max="14357" width="15" style="77" bestFit="1" customWidth="1"/>
    <col min="14358" max="14592" width="9.1796875" style="77"/>
    <col min="14593" max="14593" width="6.453125" style="77" customWidth="1"/>
    <col min="14594" max="14594" width="6.26953125" style="77" customWidth="1"/>
    <col min="14595" max="14595" width="49.26953125" style="77" customWidth="1"/>
    <col min="14596" max="14596" width="7.54296875" style="77" customWidth="1"/>
    <col min="14597" max="14597" width="7.26953125" style="77" customWidth="1"/>
    <col min="14598" max="14599" width="8.7265625" style="77" customWidth="1"/>
    <col min="14600" max="14600" width="4.1796875" style="77" customWidth="1"/>
    <col min="14601" max="14605" width="0" style="77" hidden="1" customWidth="1"/>
    <col min="14606" max="14606" width="9.1796875" style="77"/>
    <col min="14607" max="14607" width="15" style="77" bestFit="1" customWidth="1"/>
    <col min="14608" max="14609" width="8.453125" style="77" customWidth="1"/>
    <col min="14610" max="14612" width="9.1796875" style="77"/>
    <col min="14613" max="14613" width="15" style="77" bestFit="1" customWidth="1"/>
    <col min="14614" max="14848" width="9.1796875" style="77"/>
    <col min="14849" max="14849" width="6.453125" style="77" customWidth="1"/>
    <col min="14850" max="14850" width="6.26953125" style="77" customWidth="1"/>
    <col min="14851" max="14851" width="49.26953125" style="77" customWidth="1"/>
    <col min="14852" max="14852" width="7.54296875" style="77" customWidth="1"/>
    <col min="14853" max="14853" width="7.26953125" style="77" customWidth="1"/>
    <col min="14854" max="14855" width="8.7265625" style="77" customWidth="1"/>
    <col min="14856" max="14856" width="4.1796875" style="77" customWidth="1"/>
    <col min="14857" max="14861" width="0" style="77" hidden="1" customWidth="1"/>
    <col min="14862" max="14862" width="9.1796875" style="77"/>
    <col min="14863" max="14863" width="15" style="77" bestFit="1" customWidth="1"/>
    <col min="14864" max="14865" width="8.453125" style="77" customWidth="1"/>
    <col min="14866" max="14868" width="9.1796875" style="77"/>
    <col min="14869" max="14869" width="15" style="77" bestFit="1" customWidth="1"/>
    <col min="14870" max="15104" width="9.1796875" style="77"/>
    <col min="15105" max="15105" width="6.453125" style="77" customWidth="1"/>
    <col min="15106" max="15106" width="6.26953125" style="77" customWidth="1"/>
    <col min="15107" max="15107" width="49.26953125" style="77" customWidth="1"/>
    <col min="15108" max="15108" width="7.54296875" style="77" customWidth="1"/>
    <col min="15109" max="15109" width="7.26953125" style="77" customWidth="1"/>
    <col min="15110" max="15111" width="8.7265625" style="77" customWidth="1"/>
    <col min="15112" max="15112" width="4.1796875" style="77" customWidth="1"/>
    <col min="15113" max="15117" width="0" style="77" hidden="1" customWidth="1"/>
    <col min="15118" max="15118" width="9.1796875" style="77"/>
    <col min="15119" max="15119" width="15" style="77" bestFit="1" customWidth="1"/>
    <col min="15120" max="15121" width="8.453125" style="77" customWidth="1"/>
    <col min="15122" max="15124" width="9.1796875" style="77"/>
    <col min="15125" max="15125" width="15" style="77" bestFit="1" customWidth="1"/>
    <col min="15126" max="15360" width="9.1796875" style="77"/>
    <col min="15361" max="15361" width="6.453125" style="77" customWidth="1"/>
    <col min="15362" max="15362" width="6.26953125" style="77" customWidth="1"/>
    <col min="15363" max="15363" width="49.26953125" style="77" customWidth="1"/>
    <col min="15364" max="15364" width="7.54296875" style="77" customWidth="1"/>
    <col min="15365" max="15365" width="7.26953125" style="77" customWidth="1"/>
    <col min="15366" max="15367" width="8.7265625" style="77" customWidth="1"/>
    <col min="15368" max="15368" width="4.1796875" style="77" customWidth="1"/>
    <col min="15369" max="15373" width="0" style="77" hidden="1" customWidth="1"/>
    <col min="15374" max="15374" width="9.1796875" style="77"/>
    <col min="15375" max="15375" width="15" style="77" bestFit="1" customWidth="1"/>
    <col min="15376" max="15377" width="8.453125" style="77" customWidth="1"/>
    <col min="15378" max="15380" width="9.1796875" style="77"/>
    <col min="15381" max="15381" width="15" style="77" bestFit="1" customWidth="1"/>
    <col min="15382" max="15616" width="9.1796875" style="77"/>
    <col min="15617" max="15617" width="6.453125" style="77" customWidth="1"/>
    <col min="15618" max="15618" width="6.26953125" style="77" customWidth="1"/>
    <col min="15619" max="15619" width="49.26953125" style="77" customWidth="1"/>
    <col min="15620" max="15620" width="7.54296875" style="77" customWidth="1"/>
    <col min="15621" max="15621" width="7.26953125" style="77" customWidth="1"/>
    <col min="15622" max="15623" width="8.7265625" style="77" customWidth="1"/>
    <col min="15624" max="15624" width="4.1796875" style="77" customWidth="1"/>
    <col min="15625" max="15629" width="0" style="77" hidden="1" customWidth="1"/>
    <col min="15630" max="15630" width="9.1796875" style="77"/>
    <col min="15631" max="15631" width="15" style="77" bestFit="1" customWidth="1"/>
    <col min="15632" max="15633" width="8.453125" style="77" customWidth="1"/>
    <col min="15634" max="15636" width="9.1796875" style="77"/>
    <col min="15637" max="15637" width="15" style="77" bestFit="1" customWidth="1"/>
    <col min="15638" max="15872" width="9.1796875" style="77"/>
    <col min="15873" max="15873" width="6.453125" style="77" customWidth="1"/>
    <col min="15874" max="15874" width="6.26953125" style="77" customWidth="1"/>
    <col min="15875" max="15875" width="49.26953125" style="77" customWidth="1"/>
    <col min="15876" max="15876" width="7.54296875" style="77" customWidth="1"/>
    <col min="15877" max="15877" width="7.26953125" style="77" customWidth="1"/>
    <col min="15878" max="15879" width="8.7265625" style="77" customWidth="1"/>
    <col min="15880" max="15880" width="4.1796875" style="77" customWidth="1"/>
    <col min="15881" max="15885" width="0" style="77" hidden="1" customWidth="1"/>
    <col min="15886" max="15886" width="9.1796875" style="77"/>
    <col min="15887" max="15887" width="15" style="77" bestFit="1" customWidth="1"/>
    <col min="15888" max="15889" width="8.453125" style="77" customWidth="1"/>
    <col min="15890" max="15892" width="9.1796875" style="77"/>
    <col min="15893" max="15893" width="15" style="77" bestFit="1" customWidth="1"/>
    <col min="15894" max="16128" width="9.1796875" style="77"/>
    <col min="16129" max="16129" width="6.453125" style="77" customWidth="1"/>
    <col min="16130" max="16130" width="6.26953125" style="77" customWidth="1"/>
    <col min="16131" max="16131" width="49.26953125" style="77" customWidth="1"/>
    <col min="16132" max="16132" width="7.54296875" style="77" customWidth="1"/>
    <col min="16133" max="16133" width="7.26953125" style="77" customWidth="1"/>
    <col min="16134" max="16135" width="8.7265625" style="77" customWidth="1"/>
    <col min="16136" max="16136" width="4.1796875" style="77" customWidth="1"/>
    <col min="16137" max="16141" width="0" style="77" hidden="1" customWidth="1"/>
    <col min="16142" max="16142" width="9.1796875" style="77"/>
    <col min="16143" max="16143" width="15" style="77" bestFit="1" customWidth="1"/>
    <col min="16144" max="16145" width="8.453125" style="77" customWidth="1"/>
    <col min="16146" max="16148" width="9.1796875" style="77"/>
    <col min="16149" max="16149" width="15" style="77" bestFit="1" customWidth="1"/>
    <col min="16150" max="16384" width="9.1796875" style="77"/>
  </cols>
  <sheetData>
    <row r="1" spans="1:17" s="59" customFormat="1" ht="20.5" thickBot="1">
      <c r="A1" s="57" t="s">
        <v>635</v>
      </c>
      <c r="B1" s="58" t="s">
        <v>636</v>
      </c>
      <c r="C1" s="59" t="s">
        <v>637</v>
      </c>
      <c r="D1" s="60" t="s">
        <v>80</v>
      </c>
      <c r="E1" s="60" t="s">
        <v>638</v>
      </c>
      <c r="F1" s="60" t="s">
        <v>82</v>
      </c>
      <c r="G1" s="60" t="s">
        <v>639</v>
      </c>
      <c r="I1" s="61" t="s">
        <v>93</v>
      </c>
      <c r="J1" s="61" t="s">
        <v>640</v>
      </c>
      <c r="K1" s="61" t="s">
        <v>641</v>
      </c>
      <c r="L1" s="61" t="s">
        <v>642</v>
      </c>
      <c r="M1" s="61" t="s">
        <v>643</v>
      </c>
      <c r="O1" s="57"/>
      <c r="P1" s="57"/>
      <c r="Q1" s="57"/>
    </row>
    <row r="2" spans="1:17" s="66" customFormat="1" ht="10.5" thickTop="1">
      <c r="A2" s="62"/>
      <c r="B2" s="63"/>
      <c r="C2" s="64"/>
      <c r="D2" s="63"/>
      <c r="E2" s="63"/>
      <c r="F2" s="473"/>
      <c r="G2" s="65"/>
      <c r="I2" s="67"/>
      <c r="J2" s="67"/>
      <c r="K2" s="68"/>
      <c r="L2" s="67"/>
      <c r="M2" s="67"/>
      <c r="O2" s="69"/>
      <c r="P2" s="69"/>
      <c r="Q2" s="69"/>
    </row>
    <row r="3" spans="1:17" s="66" customFormat="1" ht="10.5">
      <c r="A3" s="70" t="s">
        <v>644</v>
      </c>
      <c r="B3" s="71"/>
      <c r="C3" s="72"/>
      <c r="D3" s="71"/>
      <c r="E3" s="71"/>
      <c r="F3" s="448"/>
      <c r="G3" s="73"/>
      <c r="I3" s="74"/>
      <c r="J3" s="74"/>
      <c r="K3" s="75"/>
      <c r="L3" s="74"/>
      <c r="M3" s="74"/>
      <c r="O3" s="69"/>
      <c r="P3" s="69"/>
      <c r="Q3" s="69"/>
    </row>
    <row r="4" spans="1:17" s="66" customFormat="1" ht="20">
      <c r="A4" s="58">
        <v>1</v>
      </c>
      <c r="B4" s="76" t="s">
        <v>645</v>
      </c>
      <c r="C4" s="77" t="s">
        <v>646</v>
      </c>
      <c r="D4" s="58">
        <v>1</v>
      </c>
      <c r="E4" s="58" t="s">
        <v>402</v>
      </c>
      <c r="F4" s="445">
        <v>0</v>
      </c>
      <c r="G4" s="78">
        <f>D4*F4</f>
        <v>0</v>
      </c>
      <c r="I4" s="74"/>
      <c r="J4" s="74">
        <v>63900</v>
      </c>
      <c r="K4" s="79">
        <v>0.18</v>
      </c>
      <c r="L4" s="74">
        <f>J4*K4</f>
        <v>11502</v>
      </c>
      <c r="M4" s="74">
        <f>L4+J4</f>
        <v>75402</v>
      </c>
      <c r="O4" s="69"/>
      <c r="P4" s="69"/>
      <c r="Q4" s="69"/>
    </row>
    <row r="5" spans="1:17" s="66" customFormat="1" ht="20">
      <c r="A5" s="58"/>
      <c r="B5" s="76"/>
      <c r="C5" s="77" t="s">
        <v>647</v>
      </c>
      <c r="D5" s="58"/>
      <c r="E5" s="58"/>
      <c r="F5" s="445"/>
      <c r="G5" s="78"/>
      <c r="I5" s="74"/>
      <c r="J5" s="74"/>
      <c r="K5" s="79"/>
      <c r="L5" s="74"/>
      <c r="M5" s="74"/>
      <c r="O5" s="69"/>
      <c r="P5" s="69"/>
      <c r="Q5" s="69"/>
    </row>
    <row r="6" spans="1:17" s="66" customFormat="1" ht="70">
      <c r="A6" s="58"/>
      <c r="B6" s="76"/>
      <c r="C6" s="80" t="s">
        <v>648</v>
      </c>
      <c r="D6" s="58"/>
      <c r="E6" s="58"/>
      <c r="F6" s="445"/>
      <c r="G6" s="78"/>
      <c r="I6" s="74"/>
      <c r="J6" s="74"/>
      <c r="K6" s="79"/>
      <c r="L6" s="74"/>
      <c r="M6" s="74"/>
      <c r="O6" s="69"/>
      <c r="P6" s="69"/>
      <c r="Q6" s="69"/>
    </row>
    <row r="7" spans="1:17" s="66" customFormat="1" ht="20">
      <c r="A7" s="58"/>
      <c r="B7" s="76"/>
      <c r="C7" s="80" t="s">
        <v>649</v>
      </c>
      <c r="D7" s="58"/>
      <c r="E7" s="58"/>
      <c r="F7" s="445"/>
      <c r="G7" s="78"/>
      <c r="I7" s="74"/>
      <c r="J7" s="74"/>
      <c r="K7" s="79"/>
      <c r="L7" s="74"/>
      <c r="M7" s="74"/>
      <c r="O7" s="69"/>
      <c r="P7" s="69"/>
      <c r="Q7" s="69"/>
    </row>
    <row r="8" spans="1:17" s="66" customFormat="1">
      <c r="A8" s="58"/>
      <c r="B8" s="76"/>
      <c r="C8" s="80"/>
      <c r="D8" s="58"/>
      <c r="E8" s="58"/>
      <c r="F8" s="445"/>
      <c r="G8" s="78"/>
      <c r="I8" s="74"/>
      <c r="J8" s="74"/>
      <c r="K8" s="79"/>
      <c r="L8" s="74"/>
      <c r="M8" s="74"/>
      <c r="O8" s="69"/>
      <c r="P8" s="69"/>
      <c r="Q8" s="69"/>
    </row>
    <row r="9" spans="1:17" s="66" customFormat="1">
      <c r="A9" s="58"/>
      <c r="B9" s="76"/>
      <c r="C9" s="81" t="s">
        <v>650</v>
      </c>
      <c r="D9" s="58"/>
      <c r="E9" s="58"/>
      <c r="F9" s="445"/>
      <c r="G9" s="78"/>
      <c r="I9" s="74"/>
      <c r="J9" s="74"/>
      <c r="K9" s="79"/>
      <c r="L9" s="74"/>
      <c r="M9" s="74"/>
      <c r="O9" s="69"/>
      <c r="P9" s="69"/>
      <c r="Q9" s="69"/>
    </row>
    <row r="10" spans="1:17" s="66" customFormat="1">
      <c r="A10" s="58" t="s">
        <v>651</v>
      </c>
      <c r="B10" s="76" t="s">
        <v>645</v>
      </c>
      <c r="C10" s="77" t="s">
        <v>652</v>
      </c>
      <c r="D10" s="58">
        <v>1</v>
      </c>
      <c r="E10" s="58" t="s">
        <v>653</v>
      </c>
      <c r="F10" s="445">
        <v>0</v>
      </c>
      <c r="G10" s="78">
        <f>D10*F10</f>
        <v>0</v>
      </c>
      <c r="I10" s="74"/>
      <c r="J10" s="74">
        <v>890</v>
      </c>
      <c r="K10" s="79">
        <v>0.22</v>
      </c>
      <c r="L10" s="74">
        <f>J10*K10</f>
        <v>195.8</v>
      </c>
      <c r="M10" s="74">
        <f>L10+J10</f>
        <v>1085.8</v>
      </c>
      <c r="O10" s="69"/>
      <c r="P10" s="69"/>
      <c r="Q10" s="69"/>
    </row>
    <row r="11" spans="1:17" s="66" customFormat="1">
      <c r="A11" s="58" t="s">
        <v>654</v>
      </c>
      <c r="B11" s="76" t="s">
        <v>645</v>
      </c>
      <c r="C11" s="77" t="s">
        <v>655</v>
      </c>
      <c r="D11" s="58">
        <v>1</v>
      </c>
      <c r="E11" s="58" t="s">
        <v>402</v>
      </c>
      <c r="F11" s="445">
        <v>0</v>
      </c>
      <c r="G11" s="78">
        <f>D11*F11</f>
        <v>0</v>
      </c>
      <c r="I11" s="74"/>
      <c r="J11" s="74">
        <v>790</v>
      </c>
      <c r="K11" s="79">
        <v>0.22</v>
      </c>
      <c r="L11" s="74">
        <f>J11*K11</f>
        <v>173.8</v>
      </c>
      <c r="M11" s="74">
        <f>L11+J11</f>
        <v>963.8</v>
      </c>
      <c r="O11" s="69"/>
      <c r="P11" s="69"/>
      <c r="Q11" s="69"/>
    </row>
    <row r="12" spans="1:17" s="66" customFormat="1" ht="20">
      <c r="A12" s="58" t="s">
        <v>656</v>
      </c>
      <c r="B12" s="76" t="s">
        <v>645</v>
      </c>
      <c r="C12" s="77" t="s">
        <v>657</v>
      </c>
      <c r="D12" s="58">
        <v>1</v>
      </c>
      <c r="E12" s="58" t="s">
        <v>402</v>
      </c>
      <c r="F12" s="445">
        <v>0</v>
      </c>
      <c r="G12" s="78">
        <f>D12*F12</f>
        <v>0</v>
      </c>
      <c r="I12" s="74"/>
      <c r="J12" s="74">
        <v>2690</v>
      </c>
      <c r="K12" s="79">
        <v>0.22</v>
      </c>
      <c r="L12" s="74">
        <f>J12*K12</f>
        <v>591.79999999999995</v>
      </c>
      <c r="M12" s="74">
        <f>L12+J12</f>
        <v>3281.8</v>
      </c>
      <c r="O12" s="69"/>
      <c r="P12" s="69"/>
      <c r="Q12" s="69"/>
    </row>
    <row r="13" spans="1:17" s="66" customFormat="1">
      <c r="A13" s="58"/>
      <c r="B13" s="76"/>
      <c r="C13" s="77"/>
      <c r="D13" s="58"/>
      <c r="E13" s="58"/>
      <c r="F13" s="445"/>
      <c r="G13" s="78"/>
      <c r="I13" s="74"/>
      <c r="J13" s="74"/>
      <c r="K13" s="79"/>
      <c r="L13" s="74"/>
      <c r="M13" s="74"/>
      <c r="O13" s="69"/>
      <c r="P13" s="69"/>
      <c r="Q13" s="69"/>
    </row>
    <row r="14" spans="1:17" s="66" customFormat="1">
      <c r="A14" s="58">
        <v>2</v>
      </c>
      <c r="B14" s="76"/>
      <c r="C14" s="82" t="s">
        <v>658</v>
      </c>
      <c r="D14" s="58"/>
      <c r="E14" s="58"/>
      <c r="F14" s="445"/>
      <c r="G14" s="78"/>
      <c r="I14" s="74"/>
      <c r="J14" s="74"/>
      <c r="K14" s="79"/>
      <c r="L14" s="74"/>
      <c r="M14" s="74"/>
      <c r="O14" s="69"/>
      <c r="P14" s="69"/>
      <c r="Q14" s="69"/>
    </row>
    <row r="15" spans="1:17" s="66" customFormat="1">
      <c r="A15" s="58"/>
      <c r="B15" s="76"/>
      <c r="C15" s="77" t="s">
        <v>659</v>
      </c>
      <c r="D15" s="58"/>
      <c r="E15" s="58"/>
      <c r="F15" s="445"/>
      <c r="G15" s="78"/>
      <c r="I15" s="74"/>
      <c r="J15" s="74"/>
      <c r="K15" s="79"/>
      <c r="L15" s="74"/>
      <c r="M15" s="74"/>
      <c r="O15" s="69"/>
      <c r="P15" s="69"/>
      <c r="Q15" s="69"/>
    </row>
    <row r="16" spans="1:17" s="66" customFormat="1">
      <c r="A16" s="58"/>
      <c r="B16" s="76"/>
      <c r="C16" s="82" t="s">
        <v>660</v>
      </c>
      <c r="D16" s="58"/>
      <c r="E16" s="58"/>
      <c r="F16" s="445"/>
      <c r="G16" s="78"/>
      <c r="I16" s="74"/>
      <c r="J16" s="74"/>
      <c r="K16" s="79"/>
      <c r="L16" s="74"/>
      <c r="M16" s="74"/>
      <c r="O16" s="69"/>
      <c r="P16" s="69"/>
      <c r="Q16" s="69"/>
    </row>
    <row r="17" spans="1:17" s="66" customFormat="1">
      <c r="A17" s="58" t="s">
        <v>661</v>
      </c>
      <c r="B17" s="76" t="s">
        <v>645</v>
      </c>
      <c r="C17" s="77" t="s">
        <v>662</v>
      </c>
      <c r="D17" s="58">
        <v>1</v>
      </c>
      <c r="E17" s="58" t="s">
        <v>402</v>
      </c>
      <c r="F17" s="445">
        <v>0</v>
      </c>
      <c r="G17" s="78">
        <f>D17*F17</f>
        <v>0</v>
      </c>
      <c r="I17" s="74"/>
      <c r="J17" s="74">
        <v>3290</v>
      </c>
      <c r="K17" s="79">
        <v>0.22</v>
      </c>
      <c r="L17" s="74">
        <f>J17*K17</f>
        <v>723.8</v>
      </c>
      <c r="M17" s="74">
        <f>L17+J17</f>
        <v>4013.8</v>
      </c>
      <c r="O17" s="69"/>
      <c r="P17" s="69"/>
      <c r="Q17" s="69"/>
    </row>
    <row r="18" spans="1:17" s="66" customFormat="1">
      <c r="A18" s="58" t="s">
        <v>663</v>
      </c>
      <c r="B18" s="76" t="s">
        <v>645</v>
      </c>
      <c r="C18" s="77" t="s">
        <v>1109</v>
      </c>
      <c r="D18" s="58">
        <v>1</v>
      </c>
      <c r="E18" s="58" t="s">
        <v>402</v>
      </c>
      <c r="F18" s="445">
        <v>0</v>
      </c>
      <c r="G18" s="78">
        <f>D18*F18</f>
        <v>0</v>
      </c>
      <c r="I18" s="74"/>
      <c r="J18" s="74">
        <v>1090</v>
      </c>
      <c r="K18" s="79">
        <v>0.22</v>
      </c>
      <c r="L18" s="74">
        <f>J18*K18</f>
        <v>239.8</v>
      </c>
      <c r="M18" s="74">
        <f>L18+J18</f>
        <v>1329.8</v>
      </c>
      <c r="O18" s="69"/>
      <c r="P18" s="69"/>
      <c r="Q18" s="69"/>
    </row>
    <row r="19" spans="1:17" s="66" customFormat="1">
      <c r="A19" s="58" t="s">
        <v>665</v>
      </c>
      <c r="B19" s="76" t="s">
        <v>645</v>
      </c>
      <c r="C19" s="77" t="s">
        <v>1110</v>
      </c>
      <c r="D19" s="58">
        <v>2</v>
      </c>
      <c r="E19" s="58" t="s">
        <v>402</v>
      </c>
      <c r="F19" s="445">
        <v>0</v>
      </c>
      <c r="G19" s="78">
        <f>D19*F19</f>
        <v>0</v>
      </c>
      <c r="I19" s="74"/>
      <c r="J19" s="74">
        <v>890</v>
      </c>
      <c r="K19" s="79">
        <v>0.22</v>
      </c>
      <c r="L19" s="74">
        <f>J19*K19</f>
        <v>195.8</v>
      </c>
      <c r="M19" s="74">
        <f>L19+J19</f>
        <v>1085.8</v>
      </c>
      <c r="O19" s="69"/>
      <c r="P19" s="69"/>
      <c r="Q19" s="69"/>
    </row>
    <row r="20" spans="1:17" s="66" customFormat="1">
      <c r="B20" s="76"/>
      <c r="C20" s="82" t="s">
        <v>1822</v>
      </c>
      <c r="D20" s="58"/>
      <c r="E20" s="58"/>
      <c r="F20" s="445"/>
      <c r="G20" s="78"/>
      <c r="I20" s="74"/>
      <c r="J20" s="74"/>
      <c r="K20" s="79"/>
      <c r="L20" s="74"/>
      <c r="M20" s="74"/>
      <c r="O20" s="69"/>
      <c r="P20" s="69"/>
      <c r="Q20" s="69"/>
    </row>
    <row r="21" spans="1:17" s="66" customFormat="1">
      <c r="A21" s="58" t="s">
        <v>668</v>
      </c>
      <c r="B21" s="76" t="s">
        <v>645</v>
      </c>
      <c r="C21" s="77" t="s">
        <v>669</v>
      </c>
      <c r="D21" s="58">
        <v>1</v>
      </c>
      <c r="E21" s="58" t="s">
        <v>402</v>
      </c>
      <c r="F21" s="445">
        <v>0</v>
      </c>
      <c r="G21" s="78">
        <f>D21*F21</f>
        <v>0</v>
      </c>
      <c r="I21" s="74"/>
      <c r="J21" s="74">
        <v>920</v>
      </c>
      <c r="K21" s="79">
        <v>0.22</v>
      </c>
      <c r="L21" s="74">
        <f>J21*K21</f>
        <v>202.4</v>
      </c>
      <c r="M21" s="74">
        <f>L21+J21</f>
        <v>1122.4000000000001</v>
      </c>
      <c r="O21" s="69"/>
      <c r="P21" s="69"/>
      <c r="Q21" s="69"/>
    </row>
    <row r="22" spans="1:17" s="66" customFormat="1">
      <c r="A22" s="58" t="s">
        <v>670</v>
      </c>
      <c r="B22" s="76" t="s">
        <v>645</v>
      </c>
      <c r="C22" s="77" t="s">
        <v>671</v>
      </c>
      <c r="D22" s="58">
        <v>6</v>
      </c>
      <c r="E22" s="58" t="s">
        <v>304</v>
      </c>
      <c r="F22" s="445">
        <v>0</v>
      </c>
      <c r="G22" s="78">
        <f>D22*F22</f>
        <v>0</v>
      </c>
      <c r="I22" s="74"/>
      <c r="J22" s="74">
        <v>390</v>
      </c>
      <c r="K22" s="79">
        <v>0.22</v>
      </c>
      <c r="L22" s="74">
        <f>J22*K22</f>
        <v>85.8</v>
      </c>
      <c r="M22" s="74">
        <f>L22+J22</f>
        <v>475.8</v>
      </c>
      <c r="O22" s="69"/>
      <c r="P22" s="69"/>
      <c r="Q22" s="69"/>
    </row>
    <row r="23" spans="1:17" s="66" customFormat="1">
      <c r="A23" s="58" t="s">
        <v>672</v>
      </c>
      <c r="B23" s="76" t="s">
        <v>645</v>
      </c>
      <c r="C23" s="77" t="s">
        <v>673</v>
      </c>
      <c r="D23" s="58">
        <v>1</v>
      </c>
      <c r="E23" s="58" t="s">
        <v>674</v>
      </c>
      <c r="F23" s="445">
        <v>0</v>
      </c>
      <c r="G23" s="78">
        <f>D23*F23</f>
        <v>0</v>
      </c>
      <c r="I23" s="74"/>
      <c r="J23" s="74">
        <v>1790</v>
      </c>
      <c r="K23" s="79">
        <v>0.22</v>
      </c>
      <c r="L23" s="74">
        <f>J23*K23</f>
        <v>393.8</v>
      </c>
      <c r="M23" s="74">
        <f>L23+J23</f>
        <v>2183.8000000000002</v>
      </c>
      <c r="O23" s="69"/>
      <c r="P23" s="69"/>
      <c r="Q23" s="69"/>
    </row>
    <row r="24" spans="1:17" s="66" customFormat="1">
      <c r="B24" s="76"/>
      <c r="C24" s="77"/>
      <c r="D24" s="58"/>
      <c r="E24" s="58"/>
      <c r="F24" s="445"/>
      <c r="G24" s="78"/>
      <c r="I24" s="74"/>
      <c r="J24" s="74"/>
      <c r="K24" s="79"/>
      <c r="L24" s="74"/>
      <c r="M24" s="74"/>
      <c r="O24" s="69"/>
      <c r="P24" s="69"/>
      <c r="Q24" s="69"/>
    </row>
    <row r="25" spans="1:17" s="66" customFormat="1">
      <c r="A25" s="58" t="s">
        <v>675</v>
      </c>
      <c r="B25" s="76" t="s">
        <v>676</v>
      </c>
      <c r="C25" s="77" t="s">
        <v>1823</v>
      </c>
      <c r="D25" s="58">
        <v>1</v>
      </c>
      <c r="E25" s="58" t="s">
        <v>674</v>
      </c>
      <c r="F25" s="445">
        <v>0</v>
      </c>
      <c r="G25" s="78">
        <f>D25*F25</f>
        <v>0</v>
      </c>
      <c r="I25" s="74"/>
      <c r="J25" s="74"/>
      <c r="K25" s="79">
        <v>0.22</v>
      </c>
      <c r="L25" s="74">
        <f>J25*K25</f>
        <v>0</v>
      </c>
      <c r="M25" s="74">
        <f>L25+J25</f>
        <v>0</v>
      </c>
      <c r="O25" s="69"/>
      <c r="P25" s="69"/>
      <c r="Q25" s="69"/>
    </row>
    <row r="26" spans="1:17" s="66" customFormat="1">
      <c r="A26" s="69" t="s">
        <v>956</v>
      </c>
      <c r="B26" s="76" t="s">
        <v>676</v>
      </c>
      <c r="C26" s="77" t="s">
        <v>677</v>
      </c>
      <c r="D26" s="58">
        <v>1</v>
      </c>
      <c r="E26" s="58" t="s">
        <v>674</v>
      </c>
      <c r="F26" s="445">
        <v>0</v>
      </c>
      <c r="G26" s="78">
        <f>D26*F26</f>
        <v>0</v>
      </c>
      <c r="I26" s="74"/>
      <c r="J26" s="74"/>
      <c r="K26" s="79">
        <v>0.22</v>
      </c>
      <c r="L26" s="74">
        <f>J26*K26</f>
        <v>0</v>
      </c>
      <c r="M26" s="74">
        <f>L26+J26</f>
        <v>0</v>
      </c>
      <c r="O26" s="69"/>
      <c r="P26" s="69"/>
      <c r="Q26" s="69"/>
    </row>
    <row r="27" spans="1:17" s="66" customFormat="1">
      <c r="A27" s="83"/>
      <c r="B27" s="84"/>
      <c r="C27" s="85"/>
      <c r="D27" s="71"/>
      <c r="E27" s="71"/>
      <c r="F27" s="446"/>
      <c r="G27" s="86"/>
      <c r="I27" s="74"/>
      <c r="J27" s="74"/>
      <c r="K27" s="79"/>
      <c r="L27" s="74"/>
      <c r="M27" s="74"/>
      <c r="O27" s="69"/>
      <c r="P27" s="69"/>
      <c r="Q27" s="69"/>
    </row>
    <row r="28" spans="1:17" s="66" customFormat="1" ht="10.5">
      <c r="A28" s="87" t="s">
        <v>678</v>
      </c>
      <c r="B28" s="88"/>
      <c r="C28" s="89"/>
      <c r="D28" s="90"/>
      <c r="E28" s="90"/>
      <c r="F28" s="447"/>
      <c r="G28" s="91">
        <f>SUM(G4:G27)</f>
        <v>0</v>
      </c>
      <c r="I28" s="74"/>
      <c r="J28" s="74"/>
      <c r="K28" s="75"/>
      <c r="L28" s="74"/>
      <c r="M28" s="74"/>
      <c r="O28" s="69"/>
      <c r="P28" s="69"/>
      <c r="Q28" s="69"/>
    </row>
    <row r="29" spans="1:17" s="66" customFormat="1" ht="10.5">
      <c r="A29" s="87"/>
      <c r="B29" s="88"/>
      <c r="C29" s="89"/>
      <c r="D29" s="90"/>
      <c r="E29" s="90"/>
      <c r="F29" s="447"/>
      <c r="G29" s="91"/>
      <c r="I29" s="74"/>
      <c r="J29" s="74"/>
      <c r="K29" s="75"/>
      <c r="L29" s="74"/>
      <c r="M29" s="74"/>
      <c r="O29" s="69"/>
      <c r="P29" s="69"/>
      <c r="Q29" s="69"/>
    </row>
    <row r="30" spans="1:17" s="66" customFormat="1" ht="10.5">
      <c r="A30" s="87"/>
      <c r="B30" s="88"/>
      <c r="C30" s="89"/>
      <c r="D30" s="90"/>
      <c r="E30" s="90"/>
      <c r="F30" s="447"/>
      <c r="G30" s="91"/>
      <c r="I30" s="74"/>
      <c r="J30" s="74"/>
      <c r="K30" s="75"/>
      <c r="L30" s="74"/>
      <c r="M30" s="74"/>
      <c r="O30" s="69"/>
      <c r="P30" s="69"/>
      <c r="Q30" s="69"/>
    </row>
    <row r="31" spans="1:17" s="66" customFormat="1" ht="10.5">
      <c r="A31" s="70" t="s">
        <v>679</v>
      </c>
      <c r="B31" s="85"/>
      <c r="C31" s="92"/>
      <c r="D31" s="83"/>
      <c r="E31" s="93"/>
      <c r="F31" s="448"/>
      <c r="G31" s="73"/>
      <c r="I31" s="74"/>
      <c r="J31" s="74"/>
      <c r="K31" s="75"/>
      <c r="L31" s="74"/>
      <c r="M31" s="74"/>
      <c r="O31" s="69"/>
      <c r="P31" s="69"/>
      <c r="Q31" s="69"/>
    </row>
    <row r="32" spans="1:17" s="66" customFormat="1">
      <c r="B32" s="82"/>
      <c r="C32" s="94" t="s">
        <v>680</v>
      </c>
      <c r="D32" s="95"/>
      <c r="E32" s="96"/>
      <c r="F32" s="449"/>
      <c r="G32" s="97"/>
      <c r="I32" s="74"/>
      <c r="J32" s="74"/>
      <c r="K32" s="75"/>
      <c r="L32" s="74"/>
      <c r="M32" s="74"/>
      <c r="O32" s="69"/>
      <c r="P32" s="69"/>
      <c r="Q32" s="69"/>
    </row>
    <row r="33" spans="1:22" s="66" customFormat="1">
      <c r="B33" s="82"/>
      <c r="C33" s="98" t="s">
        <v>681</v>
      </c>
      <c r="D33" s="95"/>
      <c r="E33" s="96"/>
      <c r="F33" s="449"/>
      <c r="G33" s="97"/>
      <c r="I33" s="74"/>
      <c r="J33" s="74"/>
      <c r="K33" s="75"/>
      <c r="L33" s="74"/>
      <c r="M33" s="74"/>
      <c r="O33" s="69"/>
      <c r="P33" s="69"/>
      <c r="Q33" s="69"/>
    </row>
    <row r="34" spans="1:22" s="66" customFormat="1">
      <c r="B34" s="82"/>
      <c r="C34" s="98" t="s">
        <v>682</v>
      </c>
      <c r="D34" s="95"/>
      <c r="E34" s="96"/>
      <c r="F34" s="449"/>
      <c r="G34" s="97"/>
      <c r="I34" s="74"/>
      <c r="J34" s="74"/>
      <c r="K34" s="75"/>
      <c r="L34" s="74"/>
      <c r="M34" s="74"/>
    </row>
    <row r="35" spans="1:22" s="66" customFormat="1">
      <c r="B35" s="82"/>
      <c r="C35" s="98" t="s">
        <v>683</v>
      </c>
      <c r="D35" s="95"/>
      <c r="E35" s="96"/>
      <c r="F35" s="449"/>
      <c r="G35" s="97"/>
      <c r="I35" s="74"/>
      <c r="J35" s="74"/>
      <c r="K35" s="75"/>
      <c r="L35" s="74"/>
      <c r="M35" s="74"/>
    </row>
    <row r="36" spans="1:22" s="66" customFormat="1">
      <c r="B36" s="82"/>
      <c r="C36" s="98" t="s">
        <v>684</v>
      </c>
      <c r="D36" s="95"/>
      <c r="E36" s="96"/>
      <c r="F36" s="449"/>
      <c r="G36" s="97"/>
      <c r="I36" s="74"/>
      <c r="J36" s="74"/>
      <c r="K36" s="75"/>
      <c r="L36" s="74"/>
      <c r="M36" s="74"/>
    </row>
    <row r="37" spans="1:22" s="66" customFormat="1">
      <c r="B37" s="82"/>
      <c r="C37" s="94" t="s">
        <v>685</v>
      </c>
      <c r="D37" s="95"/>
      <c r="E37" s="96"/>
      <c r="F37" s="449"/>
      <c r="G37" s="97"/>
      <c r="I37" s="74"/>
      <c r="J37" s="74"/>
      <c r="K37" s="75"/>
      <c r="L37" s="74"/>
      <c r="M37" s="74"/>
    </row>
    <row r="38" spans="1:22" s="66" customFormat="1">
      <c r="A38" s="58" t="s">
        <v>686</v>
      </c>
      <c r="B38" s="76" t="s">
        <v>645</v>
      </c>
      <c r="C38" s="99" t="s">
        <v>687</v>
      </c>
      <c r="D38" s="58">
        <v>35</v>
      </c>
      <c r="E38" s="58" t="s">
        <v>304</v>
      </c>
      <c r="F38" s="445">
        <v>0</v>
      </c>
      <c r="G38" s="78">
        <f>D38*F38</f>
        <v>0</v>
      </c>
      <c r="I38" s="74"/>
      <c r="J38" s="74"/>
      <c r="K38" s="75"/>
      <c r="L38" s="74"/>
      <c r="M38" s="74"/>
    </row>
    <row r="39" spans="1:22" s="66" customFormat="1">
      <c r="A39" s="58" t="s">
        <v>688</v>
      </c>
      <c r="B39" s="76" t="s">
        <v>645</v>
      </c>
      <c r="C39" s="99" t="s">
        <v>689</v>
      </c>
      <c r="D39" s="58">
        <v>11</v>
      </c>
      <c r="E39" s="58" t="s">
        <v>304</v>
      </c>
      <c r="F39" s="445">
        <v>0</v>
      </c>
      <c r="G39" s="78">
        <f>D39*F39</f>
        <v>0</v>
      </c>
      <c r="I39" s="74"/>
      <c r="J39" s="74"/>
      <c r="K39" s="75"/>
      <c r="L39" s="74"/>
      <c r="M39" s="74"/>
    </row>
    <row r="40" spans="1:22" s="137" customFormat="1">
      <c r="A40" s="163" t="s">
        <v>690</v>
      </c>
      <c r="B40" s="76" t="s">
        <v>645</v>
      </c>
      <c r="C40" s="99" t="s">
        <v>691</v>
      </c>
      <c r="D40" s="117">
        <v>7</v>
      </c>
      <c r="E40" s="117" t="s">
        <v>304</v>
      </c>
      <c r="F40" s="477">
        <v>0</v>
      </c>
      <c r="G40" s="141">
        <f>D40*F40</f>
        <v>0</v>
      </c>
      <c r="I40" s="138"/>
      <c r="J40" s="138"/>
      <c r="K40" s="139"/>
      <c r="L40" s="138"/>
      <c r="M40" s="138"/>
    </row>
    <row r="41" spans="1:22" s="66" customFormat="1">
      <c r="A41" s="58"/>
      <c r="D41" s="69"/>
      <c r="E41" s="58"/>
      <c r="F41" s="450"/>
      <c r="G41" s="97"/>
      <c r="I41" s="74"/>
      <c r="J41" s="74"/>
      <c r="K41" s="75"/>
      <c r="L41" s="74"/>
      <c r="M41" s="74"/>
    </row>
    <row r="42" spans="1:22" s="66" customFormat="1">
      <c r="A42" s="58" t="s">
        <v>692</v>
      </c>
      <c r="B42" s="100" t="s">
        <v>645</v>
      </c>
      <c r="C42" s="101" t="s">
        <v>693</v>
      </c>
      <c r="D42" s="58">
        <v>1</v>
      </c>
      <c r="E42" s="58" t="s">
        <v>530</v>
      </c>
      <c r="F42" s="445">
        <v>0</v>
      </c>
      <c r="G42" s="78">
        <f>D42*F42</f>
        <v>0</v>
      </c>
      <c r="I42" s="74"/>
      <c r="J42" s="74"/>
      <c r="K42" s="75"/>
      <c r="L42" s="74"/>
      <c r="M42" s="74"/>
    </row>
    <row r="43" spans="1:22" s="103" customFormat="1">
      <c r="A43" s="71"/>
      <c r="B43" s="84"/>
      <c r="C43" s="102"/>
      <c r="D43" s="71"/>
      <c r="E43" s="71"/>
      <c r="F43" s="446"/>
      <c r="G43" s="86"/>
      <c r="H43" s="66"/>
      <c r="I43" s="74"/>
      <c r="J43" s="74"/>
      <c r="K43" s="75"/>
      <c r="L43" s="74"/>
      <c r="M43" s="74"/>
      <c r="N43" s="66"/>
      <c r="O43" s="69"/>
      <c r="P43" s="69"/>
      <c r="Q43" s="69"/>
      <c r="R43" s="66"/>
      <c r="S43" s="66"/>
      <c r="T43" s="66"/>
      <c r="U43" s="66"/>
      <c r="V43" s="66"/>
    </row>
    <row r="44" spans="1:22" s="103" customFormat="1" ht="10.5">
      <c r="A44" s="87" t="s">
        <v>694</v>
      </c>
      <c r="B44" s="104"/>
      <c r="C44" s="105"/>
      <c r="D44" s="105"/>
      <c r="E44" s="90"/>
      <c r="F44" s="447"/>
      <c r="G44" s="91">
        <f>SUM(G32:G43)</f>
        <v>0</v>
      </c>
      <c r="H44" s="66"/>
      <c r="I44" s="74"/>
      <c r="J44" s="74"/>
      <c r="K44" s="75"/>
      <c r="L44" s="74"/>
      <c r="M44" s="74"/>
      <c r="O44" s="69"/>
      <c r="P44" s="69"/>
      <c r="Q44" s="69"/>
      <c r="R44" s="66"/>
      <c r="S44" s="66"/>
      <c r="T44" s="66"/>
      <c r="U44" s="66"/>
      <c r="V44" s="66"/>
    </row>
    <row r="45" spans="1:22" s="103" customFormat="1">
      <c r="A45" s="106"/>
      <c r="B45" s="96"/>
      <c r="C45" s="107"/>
      <c r="D45" s="96"/>
      <c r="E45" s="96"/>
      <c r="F45" s="449"/>
      <c r="G45" s="97"/>
      <c r="H45" s="66"/>
      <c r="I45" s="74"/>
      <c r="J45" s="74"/>
      <c r="K45" s="75"/>
      <c r="L45" s="74"/>
      <c r="M45" s="74"/>
      <c r="O45" s="69"/>
      <c r="P45" s="69"/>
      <c r="Q45" s="69"/>
      <c r="R45" s="66"/>
      <c r="S45" s="66"/>
      <c r="T45" s="66"/>
      <c r="U45" s="66"/>
      <c r="V45" s="66"/>
    </row>
    <row r="46" spans="1:22" s="66" customFormat="1">
      <c r="A46" s="106"/>
      <c r="B46" s="96"/>
      <c r="C46" s="107"/>
      <c r="D46" s="96"/>
      <c r="E46" s="96"/>
      <c r="F46" s="449"/>
      <c r="G46" s="97"/>
      <c r="I46" s="74"/>
      <c r="J46" s="74"/>
      <c r="K46" s="75"/>
      <c r="L46" s="74"/>
      <c r="M46" s="74"/>
      <c r="N46" s="103"/>
      <c r="O46" s="69"/>
      <c r="P46" s="69"/>
      <c r="Q46" s="69"/>
      <c r="V46" s="103"/>
    </row>
    <row r="47" spans="1:22" s="66" customFormat="1" ht="10.5">
      <c r="A47" s="70" t="s">
        <v>695</v>
      </c>
      <c r="B47" s="108"/>
      <c r="C47" s="109"/>
      <c r="D47" s="108"/>
      <c r="E47" s="108"/>
      <c r="F47" s="451"/>
      <c r="G47" s="110"/>
      <c r="I47" s="74"/>
      <c r="J47" s="74"/>
      <c r="K47" s="75"/>
      <c r="L47" s="74"/>
      <c r="M47" s="74"/>
      <c r="O47" s="69"/>
      <c r="P47" s="69"/>
      <c r="Q47" s="69"/>
      <c r="V47" s="103"/>
    </row>
    <row r="48" spans="1:22" s="103" customFormat="1">
      <c r="A48" s="111" t="s">
        <v>696</v>
      </c>
      <c r="B48" s="58"/>
      <c r="C48" s="59"/>
      <c r="D48" s="58"/>
      <c r="E48" s="58"/>
      <c r="F48" s="445"/>
      <c r="G48" s="78"/>
      <c r="H48" s="66"/>
      <c r="I48" s="74"/>
      <c r="J48" s="74"/>
      <c r="K48" s="75"/>
      <c r="L48" s="74"/>
      <c r="M48" s="74"/>
      <c r="N48" s="66"/>
      <c r="O48" s="69"/>
      <c r="P48" s="69"/>
      <c r="Q48" s="69"/>
      <c r="R48" s="66"/>
      <c r="S48" s="66"/>
      <c r="T48" s="66"/>
      <c r="U48" s="66"/>
    </row>
    <row r="49" spans="1:22" s="103" customFormat="1" ht="20">
      <c r="A49" s="112"/>
      <c r="C49" s="113" t="s">
        <v>697</v>
      </c>
      <c r="D49" s="57"/>
      <c r="E49" s="58"/>
      <c r="F49" s="445"/>
      <c r="G49" s="78"/>
      <c r="I49" s="114"/>
      <c r="J49" s="114"/>
      <c r="K49" s="115"/>
      <c r="L49" s="114"/>
      <c r="M49" s="114"/>
      <c r="N49" s="66"/>
      <c r="O49" s="69"/>
      <c r="P49" s="69"/>
      <c r="Q49" s="69"/>
      <c r="R49" s="66"/>
      <c r="S49" s="66"/>
      <c r="T49" s="66"/>
      <c r="U49" s="66"/>
      <c r="V49" s="66"/>
    </row>
    <row r="50" spans="1:22" s="103" customFormat="1" ht="40">
      <c r="A50" s="116" t="s">
        <v>698</v>
      </c>
      <c r="B50" s="117" t="s">
        <v>645</v>
      </c>
      <c r="C50" s="118" t="s">
        <v>699</v>
      </c>
      <c r="D50" s="57">
        <v>3</v>
      </c>
      <c r="E50" s="58" t="s">
        <v>700</v>
      </c>
      <c r="F50" s="445">
        <v>0</v>
      </c>
      <c r="G50" s="78">
        <f>D50*F50</f>
        <v>0</v>
      </c>
      <c r="I50" s="114"/>
      <c r="J50" s="114">
        <v>1034</v>
      </c>
      <c r="K50" s="119">
        <v>0.22</v>
      </c>
      <c r="L50" s="114">
        <f>J50*K50</f>
        <v>227.48</v>
      </c>
      <c r="M50" s="114">
        <f>L50+J50</f>
        <v>1261.48</v>
      </c>
      <c r="N50" s="66"/>
      <c r="O50" s="69"/>
      <c r="P50" s="69"/>
      <c r="Q50" s="69"/>
      <c r="R50" s="66"/>
      <c r="S50" s="66"/>
      <c r="T50" s="66"/>
      <c r="U50" s="66"/>
      <c r="V50" s="66"/>
    </row>
    <row r="51" spans="1:22" s="103" customFormat="1">
      <c r="A51" s="116"/>
      <c r="B51" s="117"/>
      <c r="C51" s="118"/>
      <c r="D51" s="57"/>
      <c r="E51" s="58"/>
      <c r="F51" s="445"/>
      <c r="G51" s="78"/>
      <c r="I51" s="114"/>
      <c r="J51" s="114"/>
      <c r="K51" s="119"/>
      <c r="L51" s="114"/>
      <c r="M51" s="114"/>
      <c r="N51" s="66"/>
      <c r="O51" s="69"/>
      <c r="P51" s="69"/>
      <c r="Q51" s="69"/>
      <c r="R51" s="66"/>
      <c r="S51" s="66"/>
      <c r="T51" s="66"/>
      <c r="U51" s="66"/>
      <c r="V51" s="66"/>
    </row>
    <row r="52" spans="1:22" s="103" customFormat="1">
      <c r="A52" s="116"/>
      <c r="B52" s="117"/>
      <c r="C52" s="118"/>
      <c r="D52" s="57"/>
      <c r="E52" s="58"/>
      <c r="F52" s="445"/>
      <c r="G52" s="78"/>
      <c r="I52" s="114"/>
      <c r="J52" s="114"/>
      <c r="K52" s="119"/>
      <c r="L52" s="114"/>
      <c r="M52" s="114"/>
      <c r="N52" s="66"/>
      <c r="O52" s="69"/>
      <c r="P52" s="69"/>
      <c r="Q52" s="69"/>
      <c r="R52" s="66"/>
      <c r="S52" s="66"/>
      <c r="T52" s="66"/>
      <c r="U52" s="66"/>
      <c r="V52" s="66"/>
    </row>
    <row r="53" spans="1:22" s="66" customFormat="1">
      <c r="A53" s="116"/>
      <c r="B53" s="76"/>
      <c r="C53" s="118"/>
      <c r="D53" s="57"/>
      <c r="E53" s="58"/>
      <c r="F53" s="449"/>
      <c r="G53" s="78"/>
      <c r="I53" s="74"/>
      <c r="J53" s="74"/>
      <c r="K53" s="79"/>
      <c r="L53" s="74"/>
      <c r="M53" s="74"/>
      <c r="O53" s="69"/>
      <c r="P53" s="69"/>
      <c r="Q53" s="69"/>
      <c r="V53" s="103"/>
    </row>
    <row r="54" spans="1:22" s="66" customFormat="1" ht="20">
      <c r="A54" s="112"/>
      <c r="B54" s="103"/>
      <c r="C54" s="113" t="s">
        <v>701</v>
      </c>
      <c r="D54" s="57"/>
      <c r="E54" s="58"/>
      <c r="F54" s="445"/>
      <c r="G54" s="78"/>
      <c r="H54" s="103"/>
      <c r="I54" s="114"/>
      <c r="J54" s="114"/>
      <c r="K54" s="115"/>
      <c r="L54" s="114"/>
      <c r="M54" s="114"/>
      <c r="O54" s="120"/>
      <c r="P54" s="120"/>
      <c r="Q54" s="120"/>
    </row>
    <row r="55" spans="1:22" s="66" customFormat="1" ht="40">
      <c r="A55" s="116" t="s">
        <v>702</v>
      </c>
      <c r="B55" s="117" t="s">
        <v>645</v>
      </c>
      <c r="C55" s="118" t="s">
        <v>703</v>
      </c>
      <c r="D55" s="57">
        <v>1</v>
      </c>
      <c r="E55" s="58" t="s">
        <v>704</v>
      </c>
      <c r="F55" s="445">
        <v>0</v>
      </c>
      <c r="G55" s="78">
        <f>D55*F55</f>
        <v>0</v>
      </c>
      <c r="H55" s="103"/>
      <c r="I55" s="114"/>
      <c r="J55" s="114">
        <v>1381</v>
      </c>
      <c r="K55" s="119">
        <v>0.22</v>
      </c>
      <c r="L55" s="114">
        <f>J55*K55</f>
        <v>303.82</v>
      </c>
      <c r="M55" s="114">
        <f>L55+J55</f>
        <v>1684.82</v>
      </c>
      <c r="O55" s="69"/>
      <c r="P55" s="69"/>
      <c r="Q55" s="69"/>
    </row>
    <row r="56" spans="1:22" s="66" customFormat="1">
      <c r="A56" s="116" t="s">
        <v>705</v>
      </c>
      <c r="B56" s="117" t="s">
        <v>645</v>
      </c>
      <c r="C56" s="118" t="s">
        <v>706</v>
      </c>
      <c r="D56" s="57">
        <v>1</v>
      </c>
      <c r="E56" s="58" t="s">
        <v>402</v>
      </c>
      <c r="F56" s="445">
        <v>0</v>
      </c>
      <c r="G56" s="78">
        <f>D56*F56</f>
        <v>0</v>
      </c>
      <c r="H56" s="103"/>
      <c r="I56" s="114"/>
      <c r="J56" s="114">
        <v>4921</v>
      </c>
      <c r="K56" s="119">
        <v>0.22</v>
      </c>
      <c r="L56" s="114">
        <f>J56*K56</f>
        <v>1082.6200000000001</v>
      </c>
      <c r="M56" s="114">
        <f>L56+J56</f>
        <v>6003.62</v>
      </c>
      <c r="O56" s="69"/>
      <c r="P56" s="69"/>
      <c r="Q56" s="69"/>
    </row>
    <row r="57" spans="1:22" s="66" customFormat="1">
      <c r="A57" s="112"/>
      <c r="C57" s="118"/>
      <c r="D57" s="57"/>
      <c r="E57" s="58"/>
      <c r="F57" s="449"/>
      <c r="G57" s="78"/>
      <c r="I57" s="74"/>
      <c r="J57" s="74"/>
      <c r="K57" s="75"/>
      <c r="L57" s="74"/>
      <c r="M57" s="74"/>
      <c r="N57" s="103"/>
      <c r="O57" s="120"/>
      <c r="P57" s="120"/>
      <c r="Q57" s="120"/>
    </row>
    <row r="58" spans="1:22" s="66" customFormat="1">
      <c r="A58" s="116" t="s">
        <v>707</v>
      </c>
      <c r="B58" s="76" t="s">
        <v>645</v>
      </c>
      <c r="C58" s="118" t="s">
        <v>708</v>
      </c>
      <c r="D58" s="57">
        <v>3</v>
      </c>
      <c r="E58" s="58" t="s">
        <v>402</v>
      </c>
      <c r="F58" s="449">
        <v>0</v>
      </c>
      <c r="G58" s="78">
        <f>D58*F58</f>
        <v>0</v>
      </c>
      <c r="I58" s="74"/>
      <c r="J58" s="74">
        <v>234</v>
      </c>
      <c r="K58" s="119">
        <v>0.22</v>
      </c>
      <c r="L58" s="74">
        <f>J58*K58</f>
        <v>51.48</v>
      </c>
      <c r="M58" s="74">
        <f>L58+J58</f>
        <v>285.48</v>
      </c>
      <c r="O58" s="69"/>
      <c r="P58" s="69"/>
      <c r="Q58" s="69"/>
    </row>
    <row r="59" spans="1:22" s="66" customFormat="1">
      <c r="A59" s="116" t="s">
        <v>709</v>
      </c>
      <c r="B59" s="117" t="s">
        <v>645</v>
      </c>
      <c r="C59" s="118" t="s">
        <v>710</v>
      </c>
      <c r="D59" s="57">
        <v>1</v>
      </c>
      <c r="E59" s="58" t="s">
        <v>402</v>
      </c>
      <c r="F59" s="445">
        <v>0</v>
      </c>
      <c r="G59" s="78">
        <f>D59*F59</f>
        <v>0</v>
      </c>
      <c r="H59" s="103"/>
      <c r="I59" s="114"/>
      <c r="J59" s="114">
        <v>1763</v>
      </c>
      <c r="K59" s="119">
        <v>0.22</v>
      </c>
      <c r="L59" s="74">
        <f>J59*K59</f>
        <v>387.86</v>
      </c>
      <c r="M59" s="74">
        <f>L59+J59</f>
        <v>2150.86</v>
      </c>
      <c r="P59" s="69"/>
      <c r="Q59" s="121"/>
    </row>
    <row r="60" spans="1:22" s="66" customFormat="1">
      <c r="A60" s="116" t="s">
        <v>711</v>
      </c>
      <c r="B60" s="76" t="s">
        <v>645</v>
      </c>
      <c r="C60" s="118" t="s">
        <v>712</v>
      </c>
      <c r="D60" s="57">
        <v>1</v>
      </c>
      <c r="E60" s="58" t="s">
        <v>402</v>
      </c>
      <c r="F60" s="449">
        <v>0</v>
      </c>
      <c r="G60" s="78">
        <f>D60*F60</f>
        <v>0</v>
      </c>
      <c r="I60" s="74"/>
      <c r="J60" s="74">
        <v>177</v>
      </c>
      <c r="K60" s="119">
        <v>0.22</v>
      </c>
      <c r="L60" s="74">
        <f>J60*K60</f>
        <v>38.94</v>
      </c>
      <c r="M60" s="74">
        <f>L60+J60</f>
        <v>215.94</v>
      </c>
      <c r="P60" s="69"/>
      <c r="Q60" s="121"/>
    </row>
    <row r="61" spans="1:22" s="66" customFormat="1">
      <c r="A61" s="122"/>
      <c r="B61" s="71"/>
      <c r="C61" s="72"/>
      <c r="D61" s="71"/>
      <c r="E61" s="93"/>
      <c r="F61" s="448"/>
      <c r="G61" s="73"/>
      <c r="I61" s="74"/>
      <c r="J61" s="74"/>
      <c r="K61" s="79"/>
      <c r="L61" s="74"/>
      <c r="M61" s="74"/>
      <c r="O61" s="123"/>
    </row>
    <row r="62" spans="1:22" s="66" customFormat="1" ht="10.5">
      <c r="A62" s="124" t="s">
        <v>713</v>
      </c>
      <c r="B62" s="90"/>
      <c r="C62" s="89"/>
      <c r="D62" s="90"/>
      <c r="E62" s="90"/>
      <c r="F62" s="447"/>
      <c r="G62" s="91">
        <f>SUM(G48:G61)</f>
        <v>0</v>
      </c>
      <c r="I62" s="74"/>
      <c r="J62" s="74"/>
      <c r="K62" s="75"/>
      <c r="L62" s="74"/>
      <c r="M62" s="74"/>
      <c r="N62" s="125"/>
      <c r="P62" s="69"/>
      <c r="Q62" s="121"/>
    </row>
    <row r="63" spans="1:22" s="66" customFormat="1">
      <c r="A63" s="106"/>
      <c r="B63" s="96"/>
      <c r="C63" s="107"/>
      <c r="D63" s="96"/>
      <c r="E63" s="96"/>
      <c r="F63" s="449"/>
      <c r="G63" s="97"/>
      <c r="I63" s="74"/>
      <c r="J63" s="74"/>
      <c r="K63" s="75"/>
      <c r="L63" s="74"/>
      <c r="M63" s="74"/>
      <c r="O63" s="123"/>
      <c r="P63" s="69"/>
      <c r="Q63" s="121"/>
    </row>
    <row r="64" spans="1:22" s="66" customFormat="1">
      <c r="A64" s="106"/>
      <c r="B64" s="96"/>
      <c r="C64" s="107"/>
      <c r="D64" s="96"/>
      <c r="E64" s="96"/>
      <c r="F64" s="449"/>
      <c r="G64" s="97"/>
      <c r="I64" s="74"/>
      <c r="J64" s="74"/>
      <c r="K64" s="75"/>
      <c r="L64" s="74"/>
      <c r="M64" s="74"/>
      <c r="O64" s="69"/>
      <c r="P64" s="69"/>
      <c r="Q64" s="69"/>
    </row>
    <row r="65" spans="1:17" s="66" customFormat="1">
      <c r="A65" s="126" t="s">
        <v>714</v>
      </c>
      <c r="B65" s="93"/>
      <c r="C65" s="85"/>
      <c r="D65" s="93"/>
      <c r="E65" s="93"/>
      <c r="F65" s="448"/>
      <c r="G65" s="73"/>
      <c r="I65" s="74"/>
      <c r="J65" s="74"/>
      <c r="K65" s="75"/>
      <c r="L65" s="74"/>
      <c r="M65" s="74"/>
      <c r="O65" s="69"/>
      <c r="P65" s="69"/>
      <c r="Q65" s="69"/>
    </row>
    <row r="66" spans="1:17" s="66" customFormat="1">
      <c r="A66" s="127"/>
      <c r="B66" s="96"/>
      <c r="C66" s="82" t="s">
        <v>715</v>
      </c>
      <c r="D66" s="95"/>
      <c r="E66" s="128"/>
      <c r="F66" s="449"/>
      <c r="G66" s="97"/>
      <c r="I66" s="74"/>
      <c r="J66" s="74"/>
      <c r="K66" s="75"/>
      <c r="L66" s="74"/>
      <c r="M66" s="74"/>
      <c r="O66" s="69"/>
      <c r="P66" s="69"/>
      <c r="Q66" s="69"/>
    </row>
    <row r="67" spans="1:17" s="66" customFormat="1">
      <c r="A67" s="127"/>
      <c r="B67" s="96"/>
      <c r="C67" s="98" t="s">
        <v>716</v>
      </c>
      <c r="D67" s="57"/>
      <c r="E67" s="128"/>
      <c r="F67" s="449"/>
      <c r="G67" s="97"/>
      <c r="I67" s="74"/>
      <c r="J67" s="74"/>
      <c r="K67" s="75"/>
      <c r="L67" s="74"/>
      <c r="M67" s="74"/>
      <c r="O67" s="129"/>
      <c r="P67" s="69"/>
      <c r="Q67" s="69"/>
    </row>
    <row r="68" spans="1:17" s="66" customFormat="1">
      <c r="A68" s="129" t="s">
        <v>717</v>
      </c>
      <c r="B68" s="76" t="s">
        <v>645</v>
      </c>
      <c r="C68" s="123" t="s">
        <v>1213</v>
      </c>
      <c r="D68" s="69">
        <v>1</v>
      </c>
      <c r="E68" s="128" t="s">
        <v>402</v>
      </c>
      <c r="F68" s="452">
        <v>0</v>
      </c>
      <c r="G68" s="78">
        <f>D68*F68</f>
        <v>0</v>
      </c>
      <c r="I68" s="74"/>
      <c r="J68" s="114">
        <v>8147</v>
      </c>
      <c r="K68" s="79">
        <v>0.22</v>
      </c>
      <c r="L68" s="74">
        <f>J68*K68</f>
        <v>1792.34</v>
      </c>
      <c r="M68" s="74">
        <f>L68+J68</f>
        <v>9939.34</v>
      </c>
      <c r="O68" s="129"/>
      <c r="P68" s="69"/>
      <c r="Q68" s="69"/>
    </row>
    <row r="69" spans="1:17" s="66" customFormat="1">
      <c r="A69" s="129" t="s">
        <v>719</v>
      </c>
      <c r="B69" s="76" t="s">
        <v>645</v>
      </c>
      <c r="C69" s="123" t="s">
        <v>847</v>
      </c>
      <c r="D69" s="69">
        <v>1</v>
      </c>
      <c r="E69" s="128" t="s">
        <v>402</v>
      </c>
      <c r="F69" s="452">
        <v>0</v>
      </c>
      <c r="G69" s="78">
        <f>D69*F69</f>
        <v>0</v>
      </c>
      <c r="I69" s="74"/>
      <c r="J69" s="114">
        <v>11396</v>
      </c>
      <c r="K69" s="79">
        <v>0.22</v>
      </c>
      <c r="L69" s="74">
        <f>J69*K69</f>
        <v>2507.12</v>
      </c>
      <c r="M69" s="74">
        <f>L69+J69</f>
        <v>13903.119999999999</v>
      </c>
      <c r="O69" s="129"/>
      <c r="P69" s="69"/>
      <c r="Q69" s="69"/>
    </row>
    <row r="70" spans="1:17" s="66" customFormat="1">
      <c r="A70" s="129" t="s">
        <v>721</v>
      </c>
      <c r="B70" s="76" t="s">
        <v>645</v>
      </c>
      <c r="C70" s="123" t="s">
        <v>848</v>
      </c>
      <c r="D70" s="69">
        <v>1</v>
      </c>
      <c r="E70" s="128" t="s">
        <v>402</v>
      </c>
      <c r="F70" s="452">
        <v>0</v>
      </c>
      <c r="G70" s="78">
        <f>D70*F70</f>
        <v>0</v>
      </c>
      <c r="I70" s="74"/>
      <c r="J70" s="114">
        <v>13488</v>
      </c>
      <c r="K70" s="79">
        <v>0.22</v>
      </c>
      <c r="L70" s="74">
        <f>J70*K70</f>
        <v>2967.36</v>
      </c>
      <c r="M70" s="74">
        <f>L70+J70</f>
        <v>16455.36</v>
      </c>
      <c r="O70" s="129"/>
      <c r="P70" s="69"/>
      <c r="Q70" s="69"/>
    </row>
    <row r="71" spans="1:17" s="66" customFormat="1">
      <c r="A71" s="129"/>
      <c r="B71" s="76"/>
      <c r="C71" s="123"/>
      <c r="D71" s="69"/>
      <c r="E71" s="128"/>
      <c r="F71" s="452"/>
      <c r="G71" s="78"/>
      <c r="I71" s="74"/>
      <c r="J71" s="114"/>
      <c r="K71" s="79"/>
      <c r="L71" s="74"/>
      <c r="M71" s="74"/>
      <c r="O71" s="129"/>
      <c r="P71" s="69"/>
      <c r="Q71" s="69"/>
    </row>
    <row r="72" spans="1:17" s="66" customFormat="1">
      <c r="A72" s="129"/>
      <c r="B72" s="76"/>
      <c r="C72" s="131" t="s">
        <v>723</v>
      </c>
      <c r="D72" s="69"/>
      <c r="E72" s="128"/>
      <c r="F72" s="449"/>
      <c r="G72" s="78"/>
      <c r="I72" s="74"/>
      <c r="J72" s="74"/>
      <c r="K72" s="79"/>
      <c r="L72" s="74"/>
      <c r="M72" s="74"/>
      <c r="O72" s="129"/>
      <c r="P72" s="69"/>
      <c r="Q72" s="69"/>
    </row>
    <row r="73" spans="1:17" s="66" customFormat="1">
      <c r="A73" s="129"/>
      <c r="B73" s="76"/>
      <c r="C73" s="132" t="s">
        <v>724</v>
      </c>
      <c r="D73" s="69"/>
      <c r="E73" s="128"/>
      <c r="F73" s="449"/>
      <c r="G73" s="78"/>
      <c r="I73" s="74"/>
      <c r="J73" s="74"/>
      <c r="K73" s="79"/>
      <c r="L73" s="74"/>
      <c r="M73" s="74"/>
      <c r="O73" s="129"/>
      <c r="P73" s="69"/>
      <c r="Q73" s="69"/>
    </row>
    <row r="74" spans="1:17" s="66" customFormat="1">
      <c r="A74" s="129" t="s">
        <v>725</v>
      </c>
      <c r="B74" s="76" t="s">
        <v>645</v>
      </c>
      <c r="C74" s="123" t="s">
        <v>726</v>
      </c>
      <c r="D74" s="69">
        <v>1</v>
      </c>
      <c r="E74" s="128" t="s">
        <v>402</v>
      </c>
      <c r="F74" s="449">
        <v>0</v>
      </c>
      <c r="G74" s="78">
        <f>D74*F74</f>
        <v>0</v>
      </c>
      <c r="I74" s="74"/>
      <c r="J74" s="74">
        <v>3888</v>
      </c>
      <c r="K74" s="79">
        <v>0.08</v>
      </c>
      <c r="L74" s="74">
        <f>J74*K74</f>
        <v>311.04000000000002</v>
      </c>
      <c r="M74" s="74">
        <f>L74+J74</f>
        <v>4199.04</v>
      </c>
      <c r="O74" s="129"/>
      <c r="P74" s="69"/>
      <c r="Q74" s="69"/>
    </row>
    <row r="75" spans="1:17" s="66" customFormat="1">
      <c r="A75" s="126"/>
      <c r="B75" s="93"/>
      <c r="C75" s="85"/>
      <c r="D75" s="93"/>
      <c r="E75" s="93"/>
      <c r="F75" s="448"/>
      <c r="G75" s="73"/>
      <c r="I75" s="74"/>
      <c r="J75" s="74"/>
      <c r="K75" s="75"/>
      <c r="L75" s="74"/>
      <c r="M75" s="74"/>
      <c r="O75" s="129"/>
      <c r="P75" s="69"/>
      <c r="Q75" s="69"/>
    </row>
    <row r="76" spans="1:17" s="66" customFormat="1" ht="10.5">
      <c r="A76" s="127" t="s">
        <v>727</v>
      </c>
      <c r="B76" s="96"/>
      <c r="C76" s="107"/>
      <c r="D76" s="96"/>
      <c r="E76" s="96"/>
      <c r="F76" s="449"/>
      <c r="G76" s="91">
        <f>SUM(G66:G75)</f>
        <v>0</v>
      </c>
      <c r="I76" s="74"/>
      <c r="J76" s="74"/>
      <c r="K76" s="75"/>
      <c r="L76" s="74"/>
      <c r="M76" s="74"/>
      <c r="O76" s="69"/>
      <c r="P76" s="69"/>
      <c r="Q76" s="69"/>
    </row>
    <row r="77" spans="1:17" s="66" customFormat="1" ht="10.5">
      <c r="A77" s="127"/>
      <c r="B77" s="96"/>
      <c r="C77" s="107"/>
      <c r="D77" s="96"/>
      <c r="E77" s="96"/>
      <c r="F77" s="449"/>
      <c r="G77" s="91"/>
      <c r="I77" s="74"/>
      <c r="J77" s="74"/>
      <c r="K77" s="75"/>
      <c r="L77" s="74"/>
      <c r="M77" s="74"/>
      <c r="O77" s="69"/>
      <c r="P77" s="69"/>
      <c r="Q77" s="69"/>
    </row>
    <row r="78" spans="1:17" s="66" customFormat="1">
      <c r="A78" s="106"/>
      <c r="B78" s="96"/>
      <c r="C78" s="107"/>
      <c r="D78" s="96"/>
      <c r="E78" s="96"/>
      <c r="F78" s="449"/>
      <c r="G78" s="97"/>
      <c r="I78" s="74"/>
      <c r="J78" s="74"/>
      <c r="K78" s="75"/>
      <c r="L78" s="74"/>
      <c r="M78" s="74"/>
      <c r="O78" s="69"/>
      <c r="P78" s="69"/>
      <c r="Q78" s="69"/>
    </row>
    <row r="79" spans="1:17" s="66" customFormat="1" ht="10.5">
      <c r="A79" s="133" t="s">
        <v>728</v>
      </c>
      <c r="B79" s="108"/>
      <c r="C79" s="109"/>
      <c r="D79" s="108"/>
      <c r="E79" s="108"/>
      <c r="F79" s="451"/>
      <c r="G79" s="110"/>
      <c r="I79" s="74"/>
      <c r="J79" s="74"/>
      <c r="K79" s="75"/>
      <c r="L79" s="74"/>
      <c r="M79" s="74"/>
      <c r="O79" s="69"/>
      <c r="P79" s="69"/>
      <c r="Q79" s="69"/>
    </row>
    <row r="80" spans="1:17" s="66" customFormat="1">
      <c r="A80" s="134"/>
      <c r="B80" s="96"/>
      <c r="C80" s="135" t="s">
        <v>729</v>
      </c>
      <c r="D80" s="96"/>
      <c r="E80" s="96"/>
      <c r="F80" s="449"/>
      <c r="G80" s="97"/>
      <c r="I80" s="74"/>
      <c r="J80" s="74"/>
      <c r="K80" s="75"/>
      <c r="L80" s="74"/>
      <c r="M80" s="74"/>
    </row>
    <row r="81" spans="1:13" s="66" customFormat="1">
      <c r="A81" s="69"/>
      <c r="B81" s="76"/>
      <c r="C81" s="136" t="s">
        <v>730</v>
      </c>
      <c r="D81" s="76"/>
      <c r="E81" s="76"/>
      <c r="F81" s="453"/>
      <c r="G81" s="136"/>
      <c r="H81" s="137"/>
      <c r="I81" s="74"/>
      <c r="J81" s="138"/>
      <c r="K81" s="139"/>
      <c r="L81" s="138"/>
      <c r="M81" s="138"/>
    </row>
    <row r="82" spans="1:13" s="66" customFormat="1">
      <c r="A82" s="69"/>
      <c r="B82" s="76"/>
      <c r="C82" s="94" t="s">
        <v>685</v>
      </c>
      <c r="D82" s="76"/>
      <c r="E82" s="76"/>
      <c r="F82" s="453"/>
      <c r="G82" s="136"/>
      <c r="H82" s="137"/>
      <c r="I82" s="74"/>
      <c r="J82" s="138"/>
      <c r="K82" s="139"/>
      <c r="L82" s="138"/>
      <c r="M82" s="138"/>
    </row>
    <row r="83" spans="1:13" s="66" customFormat="1">
      <c r="A83" s="69" t="s">
        <v>731</v>
      </c>
      <c r="B83" s="76" t="s">
        <v>645</v>
      </c>
      <c r="C83" s="136" t="s">
        <v>732</v>
      </c>
      <c r="D83" s="58">
        <v>35</v>
      </c>
      <c r="E83" s="140" t="s">
        <v>304</v>
      </c>
      <c r="F83" s="453">
        <v>0</v>
      </c>
      <c r="G83" s="141">
        <f>D83*F83</f>
        <v>0</v>
      </c>
      <c r="H83" s="137"/>
      <c r="I83" s="74"/>
      <c r="J83" s="138">
        <v>23</v>
      </c>
      <c r="K83" s="142">
        <v>0.45</v>
      </c>
      <c r="L83" s="138">
        <f>J83*K83</f>
        <v>10.35</v>
      </c>
      <c r="M83" s="138">
        <f>L83+J83</f>
        <v>33.35</v>
      </c>
    </row>
    <row r="84" spans="1:13" s="66" customFormat="1">
      <c r="A84" s="69" t="s">
        <v>733</v>
      </c>
      <c r="B84" s="76" t="s">
        <v>645</v>
      </c>
      <c r="C84" s="136" t="s">
        <v>734</v>
      </c>
      <c r="D84" s="58">
        <v>11</v>
      </c>
      <c r="E84" s="140" t="s">
        <v>304</v>
      </c>
      <c r="F84" s="453">
        <v>0</v>
      </c>
      <c r="G84" s="141">
        <f>D84*F84</f>
        <v>0</v>
      </c>
      <c r="H84" s="137"/>
      <c r="I84" s="74"/>
      <c r="J84" s="138">
        <v>27</v>
      </c>
      <c r="K84" s="142">
        <v>0.45</v>
      </c>
      <c r="L84" s="138">
        <f>J84*K84</f>
        <v>12.15</v>
      </c>
      <c r="M84" s="138">
        <f>L84+J84</f>
        <v>39.15</v>
      </c>
    </row>
    <row r="85" spans="1:13" s="137" customFormat="1">
      <c r="A85" s="69" t="s">
        <v>735</v>
      </c>
      <c r="B85" s="76" t="s">
        <v>645</v>
      </c>
      <c r="C85" s="136" t="s">
        <v>736</v>
      </c>
      <c r="D85" s="117">
        <v>7</v>
      </c>
      <c r="E85" s="140" t="s">
        <v>304</v>
      </c>
      <c r="F85" s="453">
        <v>0</v>
      </c>
      <c r="G85" s="141">
        <f>D85*F85</f>
        <v>0</v>
      </c>
      <c r="I85" s="138"/>
      <c r="J85" s="138">
        <v>50</v>
      </c>
      <c r="K85" s="142">
        <v>0.45</v>
      </c>
      <c r="L85" s="138">
        <f>J85*K85</f>
        <v>22.5</v>
      </c>
      <c r="M85" s="138">
        <f>L85+J85</f>
        <v>72.5</v>
      </c>
    </row>
    <row r="86" spans="1:13" s="66" customFormat="1">
      <c r="A86" s="143"/>
      <c r="B86" s="93"/>
      <c r="C86" s="85"/>
      <c r="D86" s="93"/>
      <c r="E86" s="93"/>
      <c r="F86" s="448"/>
      <c r="G86" s="73"/>
      <c r="I86" s="74"/>
      <c r="J86" s="74"/>
      <c r="K86" s="75"/>
      <c r="L86" s="74"/>
      <c r="M86" s="74"/>
    </row>
    <row r="87" spans="1:13" s="66" customFormat="1" ht="10.5">
      <c r="A87" s="124" t="s">
        <v>737</v>
      </c>
      <c r="B87" s="90"/>
      <c r="C87" s="89"/>
      <c r="D87" s="90"/>
      <c r="E87" s="90"/>
      <c r="F87" s="447"/>
      <c r="G87" s="91">
        <f>SUM(G80:G86)</f>
        <v>0</v>
      </c>
      <c r="I87" s="74"/>
      <c r="J87" s="74"/>
      <c r="K87" s="75"/>
      <c r="L87" s="74"/>
      <c r="M87" s="74"/>
    </row>
    <row r="88" spans="1:13" s="66" customFormat="1">
      <c r="A88" s="106"/>
      <c r="B88" s="96"/>
      <c r="C88" s="107"/>
      <c r="D88" s="96"/>
      <c r="E88" s="96"/>
      <c r="F88" s="449"/>
      <c r="G88" s="97"/>
      <c r="I88" s="74"/>
      <c r="J88" s="74"/>
      <c r="K88" s="75"/>
      <c r="L88" s="74"/>
      <c r="M88" s="74"/>
    </row>
    <row r="89" spans="1:13" s="66" customFormat="1">
      <c r="A89" s="106"/>
      <c r="B89" s="96"/>
      <c r="C89" s="107"/>
      <c r="D89" s="96"/>
      <c r="E89" s="96"/>
      <c r="F89" s="449"/>
      <c r="G89" s="97"/>
      <c r="I89" s="74"/>
      <c r="J89" s="74"/>
      <c r="K89" s="75"/>
      <c r="L89" s="74"/>
      <c r="M89" s="74"/>
    </row>
    <row r="90" spans="1:13" s="66" customFormat="1" ht="10.5">
      <c r="A90" s="133" t="s">
        <v>738</v>
      </c>
      <c r="B90" s="108"/>
      <c r="C90" s="109"/>
      <c r="D90" s="108"/>
      <c r="E90" s="108"/>
      <c r="F90" s="451"/>
      <c r="G90" s="110"/>
      <c r="I90" s="74"/>
      <c r="J90" s="74"/>
      <c r="K90" s="75"/>
      <c r="L90" s="74"/>
      <c r="M90" s="74"/>
    </row>
    <row r="91" spans="1:13" s="66" customFormat="1">
      <c r="A91" s="134" t="s">
        <v>739</v>
      </c>
      <c r="B91" s="96" t="s">
        <v>676</v>
      </c>
      <c r="C91" s="107" t="s">
        <v>740</v>
      </c>
      <c r="D91" s="96">
        <v>24</v>
      </c>
      <c r="E91" s="96" t="s">
        <v>741</v>
      </c>
      <c r="F91" s="449">
        <v>0</v>
      </c>
      <c r="G91" s="78">
        <f t="shared" ref="G91:G96" si="0">D91*F91</f>
        <v>0</v>
      </c>
      <c r="I91" s="74"/>
      <c r="J91" s="74"/>
      <c r="K91" s="75"/>
      <c r="L91" s="74"/>
      <c r="M91" s="74"/>
    </row>
    <row r="92" spans="1:13" s="66" customFormat="1">
      <c r="A92" s="134" t="s">
        <v>742</v>
      </c>
      <c r="B92" s="96" t="s">
        <v>676</v>
      </c>
      <c r="C92" s="107" t="s">
        <v>743</v>
      </c>
      <c r="D92" s="96">
        <v>1</v>
      </c>
      <c r="E92" s="96" t="s">
        <v>674</v>
      </c>
      <c r="F92" s="449">
        <v>0</v>
      </c>
      <c r="G92" s="78">
        <f t="shared" si="0"/>
        <v>0</v>
      </c>
      <c r="I92" s="74"/>
      <c r="J92" s="74"/>
      <c r="K92" s="75"/>
      <c r="L92" s="74"/>
      <c r="M92" s="74"/>
    </row>
    <row r="93" spans="1:13" s="66" customFormat="1">
      <c r="A93" s="134" t="s">
        <v>744</v>
      </c>
      <c r="B93" s="96" t="s">
        <v>676</v>
      </c>
      <c r="C93" s="107" t="s">
        <v>745</v>
      </c>
      <c r="D93" s="96">
        <v>1</v>
      </c>
      <c r="E93" s="96" t="s">
        <v>674</v>
      </c>
      <c r="F93" s="449">
        <v>0</v>
      </c>
      <c r="G93" s="78">
        <f t="shared" si="0"/>
        <v>0</v>
      </c>
      <c r="I93" s="74"/>
      <c r="J93" s="74"/>
      <c r="K93" s="75"/>
      <c r="L93" s="74"/>
      <c r="M93" s="74"/>
    </row>
    <row r="94" spans="1:13" s="66" customFormat="1">
      <c r="A94" s="134" t="s">
        <v>746</v>
      </c>
      <c r="B94" s="96" t="s">
        <v>676</v>
      </c>
      <c r="C94" s="107" t="s">
        <v>747</v>
      </c>
      <c r="D94" s="96">
        <v>1</v>
      </c>
      <c r="E94" s="96" t="s">
        <v>674</v>
      </c>
      <c r="F94" s="449">
        <v>0</v>
      </c>
      <c r="G94" s="78">
        <f t="shared" si="0"/>
        <v>0</v>
      </c>
      <c r="I94" s="74"/>
      <c r="J94" s="74"/>
      <c r="K94" s="75"/>
      <c r="L94" s="74"/>
      <c r="M94" s="74"/>
    </row>
    <row r="95" spans="1:13" s="66" customFormat="1" ht="20">
      <c r="A95" s="134" t="s">
        <v>748</v>
      </c>
      <c r="B95" s="96" t="s">
        <v>676</v>
      </c>
      <c r="C95" s="107" t="s">
        <v>1824</v>
      </c>
      <c r="D95" s="96">
        <v>1</v>
      </c>
      <c r="E95" s="96" t="s">
        <v>674</v>
      </c>
      <c r="F95" s="449">
        <v>0</v>
      </c>
      <c r="G95" s="78">
        <f t="shared" si="0"/>
        <v>0</v>
      </c>
      <c r="I95" s="74"/>
      <c r="J95" s="74"/>
      <c r="K95" s="75"/>
      <c r="L95" s="74"/>
      <c r="M95" s="74"/>
    </row>
    <row r="96" spans="1:13" s="66" customFormat="1" ht="20">
      <c r="A96" s="134" t="s">
        <v>750</v>
      </c>
      <c r="B96" s="76" t="s">
        <v>645</v>
      </c>
      <c r="C96" s="107" t="s">
        <v>751</v>
      </c>
      <c r="D96" s="96">
        <v>1</v>
      </c>
      <c r="E96" s="96" t="s">
        <v>674</v>
      </c>
      <c r="F96" s="449">
        <v>0</v>
      </c>
      <c r="G96" s="78">
        <f t="shared" si="0"/>
        <v>0</v>
      </c>
      <c r="I96" s="74"/>
      <c r="J96" s="74"/>
      <c r="K96" s="75"/>
      <c r="L96" s="74"/>
      <c r="M96" s="74"/>
    </row>
    <row r="97" spans="1:22" s="66" customFormat="1">
      <c r="A97" s="143"/>
      <c r="B97" s="93"/>
      <c r="C97" s="85"/>
      <c r="D97" s="93"/>
      <c r="E97" s="93"/>
      <c r="F97" s="448"/>
      <c r="G97" s="73"/>
      <c r="I97" s="74"/>
      <c r="J97" s="74"/>
      <c r="K97" s="75"/>
      <c r="L97" s="74"/>
      <c r="M97" s="74"/>
    </row>
    <row r="98" spans="1:22" s="66" customFormat="1" ht="10.5">
      <c r="A98" s="124" t="s">
        <v>752</v>
      </c>
      <c r="B98" s="90"/>
      <c r="C98" s="89"/>
      <c r="D98" s="90"/>
      <c r="E98" s="90"/>
      <c r="F98" s="447"/>
      <c r="G98" s="91">
        <f>SUM(G91:G97)</f>
        <v>0</v>
      </c>
      <c r="I98" s="74"/>
      <c r="J98" s="74"/>
      <c r="K98" s="75"/>
      <c r="L98" s="74"/>
      <c r="M98" s="74"/>
    </row>
    <row r="99" spans="1:22" s="66" customFormat="1">
      <c r="A99" s="106"/>
      <c r="B99" s="96"/>
      <c r="C99" s="107"/>
      <c r="D99" s="96"/>
      <c r="E99" s="96"/>
      <c r="F99" s="449"/>
      <c r="G99" s="97"/>
      <c r="I99" s="74"/>
      <c r="J99" s="74"/>
      <c r="K99" s="75"/>
      <c r="L99" s="74"/>
      <c r="M99" s="74"/>
      <c r="O99" s="69"/>
      <c r="P99" s="69"/>
      <c r="Q99" s="69"/>
    </row>
    <row r="100" spans="1:22" s="66" customFormat="1">
      <c r="A100" s="106"/>
      <c r="B100" s="96"/>
      <c r="C100" s="107"/>
      <c r="D100" s="96"/>
      <c r="E100" s="96"/>
      <c r="F100" s="449"/>
      <c r="G100" s="97"/>
      <c r="H100" s="144"/>
      <c r="I100" s="74"/>
      <c r="J100" s="74"/>
      <c r="K100" s="75"/>
      <c r="L100" s="74"/>
      <c r="M100" s="74"/>
      <c r="O100" s="69"/>
      <c r="P100" s="69"/>
      <c r="Q100" s="69"/>
    </row>
    <row r="101" spans="1:22" s="66" customFormat="1">
      <c r="A101" s="126" t="s">
        <v>753</v>
      </c>
      <c r="B101" s="145"/>
      <c r="C101" s="146"/>
      <c r="D101" s="146"/>
      <c r="E101" s="147"/>
      <c r="F101" s="454"/>
      <c r="G101" s="148"/>
      <c r="H101" s="149"/>
      <c r="I101" s="74"/>
      <c r="J101" s="74"/>
      <c r="K101" s="75"/>
      <c r="L101" s="74"/>
      <c r="M101" s="74"/>
      <c r="O101" s="69"/>
      <c r="P101" s="69"/>
      <c r="Q101" s="69"/>
    </row>
    <row r="102" spans="1:22" s="66" customFormat="1">
      <c r="A102" s="150"/>
      <c r="B102" s="151"/>
      <c r="C102" s="82" t="s">
        <v>754</v>
      </c>
      <c r="D102" s="152"/>
      <c r="E102" s="153"/>
      <c r="F102" s="455"/>
      <c r="G102" s="149"/>
      <c r="H102" s="149"/>
      <c r="I102" s="74"/>
      <c r="J102" s="74"/>
      <c r="K102" s="75"/>
      <c r="L102" s="74"/>
      <c r="M102" s="74"/>
      <c r="O102" s="69"/>
      <c r="P102" s="69"/>
      <c r="Q102" s="69"/>
    </row>
    <row r="103" spans="1:22" s="66" customFormat="1">
      <c r="A103" s="95" t="s">
        <v>755</v>
      </c>
      <c r="C103" s="77" t="s">
        <v>851</v>
      </c>
      <c r="D103" s="95">
        <v>1</v>
      </c>
      <c r="E103" s="96" t="s">
        <v>402</v>
      </c>
      <c r="F103" s="452">
        <v>0</v>
      </c>
      <c r="G103" s="154">
        <f>D103*F103</f>
        <v>0</v>
      </c>
      <c r="H103" s="97"/>
      <c r="I103" s="74"/>
      <c r="J103" s="74"/>
      <c r="K103" s="75"/>
      <c r="L103" s="74"/>
      <c r="M103" s="74"/>
      <c r="O103" s="69"/>
      <c r="P103" s="69"/>
      <c r="Q103" s="69"/>
    </row>
    <row r="104" spans="1:22" s="66" customFormat="1" ht="20">
      <c r="A104" s="95" t="s">
        <v>852</v>
      </c>
      <c r="C104" s="77" t="s">
        <v>756</v>
      </c>
      <c r="D104" s="95">
        <v>1</v>
      </c>
      <c r="E104" s="96" t="s">
        <v>402</v>
      </c>
      <c r="F104" s="452">
        <v>0</v>
      </c>
      <c r="G104" s="154">
        <f>D104*F104</f>
        <v>0</v>
      </c>
      <c r="H104" s="97"/>
      <c r="I104" s="74"/>
      <c r="J104" s="74"/>
      <c r="K104" s="75"/>
      <c r="L104" s="74"/>
      <c r="M104" s="74"/>
      <c r="O104" s="69"/>
      <c r="P104" s="69"/>
      <c r="Q104" s="69"/>
    </row>
    <row r="105" spans="1:22" s="66" customFormat="1">
      <c r="A105" s="95"/>
      <c r="C105" s="77"/>
      <c r="D105" s="95"/>
      <c r="E105" s="96"/>
      <c r="F105" s="456"/>
      <c r="G105" s="154"/>
      <c r="H105" s="97"/>
      <c r="I105" s="74"/>
      <c r="J105" s="74"/>
      <c r="K105" s="75"/>
      <c r="L105" s="74"/>
      <c r="M105" s="74"/>
      <c r="O105" s="69"/>
      <c r="P105" s="69"/>
      <c r="Q105" s="69"/>
    </row>
    <row r="106" spans="1:22" s="66" customFormat="1">
      <c r="A106" s="95"/>
      <c r="C106" s="82" t="s">
        <v>757</v>
      </c>
      <c r="D106" s="95"/>
      <c r="E106" s="96"/>
      <c r="F106" s="456"/>
      <c r="G106" s="154"/>
      <c r="H106" s="97"/>
      <c r="I106" s="74"/>
      <c r="J106" s="74"/>
      <c r="K106" s="75"/>
      <c r="L106" s="74"/>
      <c r="M106" s="74"/>
      <c r="O106" s="69"/>
      <c r="P106" s="69"/>
      <c r="Q106" s="69"/>
    </row>
    <row r="107" spans="1:22" s="66" customFormat="1">
      <c r="A107" s="156" t="s">
        <v>385</v>
      </c>
      <c r="B107" s="157"/>
      <c r="C107" s="85"/>
      <c r="D107" s="92"/>
      <c r="E107" s="92"/>
      <c r="F107" s="457"/>
      <c r="G107" s="73"/>
      <c r="H107" s="97"/>
      <c r="I107" s="74"/>
      <c r="J107" s="74"/>
      <c r="K107" s="75"/>
      <c r="L107" s="74"/>
      <c r="M107" s="74"/>
      <c r="O107" s="69"/>
      <c r="P107" s="69"/>
      <c r="Q107" s="69"/>
    </row>
    <row r="108" spans="1:22" s="66" customFormat="1" ht="10.5">
      <c r="A108" s="158" t="s">
        <v>758</v>
      </c>
      <c r="C108" s="159"/>
      <c r="D108" s="160"/>
      <c r="E108" s="160"/>
      <c r="F108" s="456"/>
      <c r="G108" s="161">
        <f>SUM(G102:G107)</f>
        <v>0</v>
      </c>
      <c r="H108" s="149"/>
      <c r="I108" s="74"/>
      <c r="J108" s="74"/>
      <c r="K108" s="75"/>
      <c r="L108" s="74"/>
      <c r="M108" s="74"/>
      <c r="O108" s="69"/>
      <c r="P108" s="69"/>
      <c r="Q108" s="69"/>
    </row>
    <row r="109" spans="1:22" s="66" customFormat="1">
      <c r="A109" s="106"/>
      <c r="B109" s="96"/>
      <c r="C109" s="107"/>
      <c r="D109" s="96"/>
      <c r="E109" s="96"/>
      <c r="F109" s="449"/>
      <c r="G109" s="97"/>
      <c r="I109" s="74"/>
      <c r="J109" s="74"/>
      <c r="K109" s="75"/>
      <c r="L109" s="74"/>
      <c r="M109" s="74"/>
      <c r="N109" s="77"/>
      <c r="O109" s="95"/>
      <c r="P109" s="95"/>
      <c r="Q109" s="95"/>
      <c r="R109" s="77"/>
      <c r="S109" s="77"/>
      <c r="T109" s="77"/>
      <c r="U109" s="77"/>
    </row>
    <row r="110" spans="1:22" s="66" customFormat="1">
      <c r="A110" s="106"/>
      <c r="B110" s="96"/>
      <c r="C110" s="107"/>
      <c r="D110" s="96"/>
      <c r="E110" s="96"/>
      <c r="F110" s="449"/>
      <c r="G110" s="97"/>
      <c r="I110" s="74"/>
      <c r="J110" s="74"/>
      <c r="K110" s="75"/>
      <c r="L110" s="74"/>
      <c r="M110" s="74"/>
      <c r="N110" s="77"/>
      <c r="O110" s="95"/>
      <c r="P110" s="95"/>
      <c r="Q110" s="95"/>
      <c r="R110" s="77"/>
      <c r="S110" s="77"/>
      <c r="T110" s="77"/>
      <c r="U110" s="77"/>
    </row>
    <row r="111" spans="1:22" s="66" customFormat="1">
      <c r="A111" s="106" t="s">
        <v>1847</v>
      </c>
      <c r="B111" s="96"/>
      <c r="C111" s="107"/>
      <c r="D111" s="96"/>
      <c r="E111" s="96"/>
      <c r="F111" s="449"/>
      <c r="G111" s="97">
        <f>G28+G44+G62+G76+G87+G98+G108</f>
        <v>0</v>
      </c>
      <c r="I111" s="74"/>
      <c r="J111" s="74"/>
      <c r="K111" s="75"/>
      <c r="L111" s="74"/>
      <c r="M111" s="74"/>
      <c r="N111" s="77"/>
      <c r="O111" s="95"/>
      <c r="P111" s="95"/>
      <c r="Q111" s="95"/>
      <c r="R111" s="77"/>
      <c r="S111" s="77"/>
      <c r="T111" s="77"/>
      <c r="U111" s="77"/>
    </row>
    <row r="112" spans="1:22">
      <c r="A112" s="106"/>
      <c r="B112" s="96"/>
      <c r="C112" s="107"/>
      <c r="D112" s="96"/>
      <c r="E112" s="96"/>
      <c r="F112" s="449"/>
      <c r="G112" s="97"/>
      <c r="H112" s="66"/>
      <c r="I112" s="74"/>
      <c r="J112" s="74"/>
      <c r="K112" s="75"/>
      <c r="L112" s="74"/>
      <c r="M112" s="74"/>
      <c r="V112" s="66"/>
    </row>
    <row r="113" spans="1:22">
      <c r="A113" s="106"/>
      <c r="B113" s="96"/>
      <c r="C113" s="107"/>
      <c r="D113" s="96"/>
      <c r="E113" s="96"/>
      <c r="F113" s="97"/>
      <c r="G113" s="97"/>
      <c r="H113" s="66"/>
      <c r="I113" s="74"/>
      <c r="J113" s="74"/>
      <c r="K113" s="75"/>
      <c r="L113" s="74"/>
      <c r="M113" s="74"/>
      <c r="V113" s="66"/>
    </row>
    <row r="114" spans="1:22">
      <c r="A114" s="106"/>
      <c r="B114" s="96"/>
      <c r="C114" s="107"/>
      <c r="D114" s="96"/>
      <c r="E114" s="96"/>
      <c r="F114" s="97"/>
      <c r="G114" s="97"/>
      <c r="H114" s="66"/>
      <c r="I114" s="74"/>
      <c r="J114" s="74"/>
      <c r="K114" s="75"/>
      <c r="L114" s="74"/>
      <c r="M114" s="74"/>
      <c r="V114" s="66"/>
    </row>
    <row r="115" spans="1:22">
      <c r="H115" s="66"/>
      <c r="I115" s="74"/>
      <c r="J115" s="74"/>
      <c r="K115" s="75"/>
      <c r="L115" s="74"/>
      <c r="M115" s="74"/>
    </row>
  </sheetData>
  <sheetProtection password="CD92" sheet="1" objects="1" scenarios="1" selectLockedCells="1"/>
  <pageMargins left="0.39370078740157483" right="0.51181102362204722" top="0.43307086614173229" bottom="0.74803149606299213" header="0.39370078740157483" footer="0.39370078740157483"/>
  <pageSetup paperSize="9" orientation="portrait" r:id="rId1"/>
  <headerFooter alignWithMargins="0">
    <oddFooter>&amp;LROZPOČET:D1.4.a ZAŘÍZENÍ PRO VYTÁPĚNÍ STAVEB&amp;RStránka 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227"/>
  <sheetViews>
    <sheetView zoomScaleNormal="100" workbookViewId="0">
      <selection activeCell="E38" sqref="E38"/>
    </sheetView>
  </sheetViews>
  <sheetFormatPr defaultColWidth="9.08984375" defaultRowHeight="14.5"/>
  <cols>
    <col min="1" max="1" width="4.54296875" style="178" customWidth="1"/>
    <col min="2" max="2" width="54" style="178" customWidth="1"/>
    <col min="3" max="4" width="4.90625" style="178" customWidth="1"/>
    <col min="5" max="5" width="12.54296875" style="178" customWidth="1"/>
    <col min="6" max="6" width="12.6328125" style="178" customWidth="1"/>
    <col min="7" max="9" width="9.08984375" style="178"/>
    <col min="10" max="10" width="12.54296875" style="178" hidden="1" customWidth="1"/>
    <col min="11" max="11" width="9.08984375" style="178" hidden="1" customWidth="1"/>
    <col min="12" max="16384" width="9.08984375" style="178"/>
  </cols>
  <sheetData>
    <row r="1" spans="1:11" s="176" customFormat="1" ht="12.5">
      <c r="A1" s="192" t="s">
        <v>1840</v>
      </c>
      <c r="B1" s="193" t="s">
        <v>2176</v>
      </c>
      <c r="C1" s="194"/>
      <c r="D1" s="196"/>
      <c r="E1" s="196"/>
      <c r="F1" s="196"/>
    </row>
    <row r="2" spans="1:11" s="176" customFormat="1" ht="12.5">
      <c r="A2" s="192" t="s">
        <v>1841</v>
      </c>
      <c r="B2" s="193" t="s">
        <v>2190</v>
      </c>
      <c r="C2" s="194"/>
      <c r="D2" s="196"/>
      <c r="E2" s="196"/>
      <c r="F2" s="196"/>
    </row>
    <row r="3" spans="1:11" s="176" customFormat="1" ht="12.5">
      <c r="A3" s="192" t="s">
        <v>1843</v>
      </c>
      <c r="B3" s="195" t="s">
        <v>1844</v>
      </c>
      <c r="C3" s="194"/>
      <c r="D3" s="196"/>
      <c r="E3" s="196"/>
      <c r="F3" s="196"/>
    </row>
    <row r="4" spans="1:11" s="176" customFormat="1" ht="3" customHeight="1">
      <c r="A4" s="196" t="s">
        <v>385</v>
      </c>
      <c r="B4" s="196"/>
      <c r="C4" s="196"/>
      <c r="D4" s="196"/>
      <c r="E4" s="196"/>
      <c r="F4" s="196"/>
    </row>
    <row r="5" spans="1:11" s="180" customFormat="1" ht="14.25" customHeight="1">
      <c r="A5" s="197" t="s">
        <v>1845</v>
      </c>
      <c r="B5" s="197" t="s">
        <v>1846</v>
      </c>
      <c r="C5" s="197" t="s">
        <v>1854</v>
      </c>
      <c r="D5" s="197" t="s">
        <v>1855</v>
      </c>
      <c r="E5" s="200" t="s">
        <v>1856</v>
      </c>
      <c r="F5" s="198" t="s">
        <v>1847</v>
      </c>
      <c r="J5" s="179" t="s">
        <v>1856</v>
      </c>
    </row>
    <row r="6" spans="1:11" s="176" customFormat="1" ht="14.25" customHeight="1">
      <c r="A6" s="201" t="s">
        <v>385</v>
      </c>
      <c r="B6" s="201"/>
      <c r="C6" s="201"/>
      <c r="D6" s="201"/>
      <c r="E6" s="458"/>
      <c r="F6" s="201"/>
      <c r="G6" s="181"/>
      <c r="J6" s="181"/>
    </row>
    <row r="7" spans="1:11" s="183" customFormat="1" ht="14">
      <c r="A7" s="202" t="s">
        <v>385</v>
      </c>
      <c r="B7" s="203" t="s">
        <v>1848</v>
      </c>
      <c r="C7" s="202"/>
      <c r="D7" s="202"/>
      <c r="E7" s="459"/>
      <c r="F7" s="202"/>
      <c r="J7" s="182"/>
    </row>
    <row r="8" spans="1:11" s="186" customFormat="1" ht="12.5">
      <c r="A8" s="204">
        <v>1</v>
      </c>
      <c r="B8" s="205" t="s">
        <v>1857</v>
      </c>
      <c r="C8" s="206" t="s">
        <v>676</v>
      </c>
      <c r="D8" s="206">
        <v>65</v>
      </c>
      <c r="E8" s="460">
        <v>0</v>
      </c>
      <c r="F8" s="207">
        <f t="shared" ref="F8:F27" si="0">D8*E8</f>
        <v>0</v>
      </c>
      <c r="J8" s="185">
        <v>13.2</v>
      </c>
      <c r="K8" s="186">
        <v>0.8</v>
      </c>
    </row>
    <row r="9" spans="1:11" s="186" customFormat="1" ht="12.5">
      <c r="A9" s="204">
        <v>2</v>
      </c>
      <c r="B9" s="205" t="s">
        <v>1858</v>
      </c>
      <c r="C9" s="206" t="s">
        <v>676</v>
      </c>
      <c r="D9" s="206">
        <v>180</v>
      </c>
      <c r="E9" s="460">
        <v>0</v>
      </c>
      <c r="F9" s="207">
        <f t="shared" si="0"/>
        <v>0</v>
      </c>
      <c r="J9" s="185">
        <v>17.3</v>
      </c>
      <c r="K9" s="186">
        <v>0.8</v>
      </c>
    </row>
    <row r="10" spans="1:11" s="186" customFormat="1" ht="12.5">
      <c r="A10" s="204">
        <v>3</v>
      </c>
      <c r="B10" s="205" t="s">
        <v>1859</v>
      </c>
      <c r="C10" s="206" t="s">
        <v>676</v>
      </c>
      <c r="D10" s="206">
        <v>15</v>
      </c>
      <c r="E10" s="460">
        <v>0</v>
      </c>
      <c r="F10" s="207">
        <f t="shared" si="0"/>
        <v>0</v>
      </c>
      <c r="J10" s="185">
        <v>21.6</v>
      </c>
      <c r="K10" s="186">
        <v>0.8</v>
      </c>
    </row>
    <row r="11" spans="1:11" s="186" customFormat="1" ht="12.5">
      <c r="A11" s="204">
        <v>4</v>
      </c>
      <c r="B11" s="205" t="s">
        <v>1860</v>
      </c>
      <c r="C11" s="206" t="s">
        <v>676</v>
      </c>
      <c r="D11" s="206">
        <v>20</v>
      </c>
      <c r="E11" s="460">
        <v>0</v>
      </c>
      <c r="F11" s="207">
        <f t="shared" si="0"/>
        <v>0</v>
      </c>
      <c r="J11" s="185"/>
    </row>
    <row r="12" spans="1:11" s="186" customFormat="1" ht="12.5">
      <c r="A12" s="204">
        <v>5</v>
      </c>
      <c r="B12" s="205" t="s">
        <v>1861</v>
      </c>
      <c r="C12" s="206" t="s">
        <v>1862</v>
      </c>
      <c r="D12" s="206">
        <v>9</v>
      </c>
      <c r="E12" s="460">
        <v>0</v>
      </c>
      <c r="F12" s="207">
        <f t="shared" si="0"/>
        <v>0</v>
      </c>
      <c r="J12" s="185"/>
    </row>
    <row r="13" spans="1:11" s="186" customFormat="1" ht="12.5">
      <c r="A13" s="204">
        <v>6</v>
      </c>
      <c r="B13" s="205" t="s">
        <v>1863</v>
      </c>
      <c r="C13" s="206" t="s">
        <v>1862</v>
      </c>
      <c r="D13" s="206">
        <v>44</v>
      </c>
      <c r="E13" s="460">
        <v>0</v>
      </c>
      <c r="F13" s="207">
        <f t="shared" si="0"/>
        <v>0</v>
      </c>
      <c r="J13" s="185">
        <v>7.7</v>
      </c>
      <c r="K13" s="186">
        <v>0.8</v>
      </c>
    </row>
    <row r="14" spans="1:11" s="186" customFormat="1" ht="12.5">
      <c r="A14" s="204">
        <v>7</v>
      </c>
      <c r="B14" s="205" t="s">
        <v>1864</v>
      </c>
      <c r="C14" s="206" t="s">
        <v>1862</v>
      </c>
      <c r="D14" s="206">
        <v>6</v>
      </c>
      <c r="E14" s="460">
        <v>0</v>
      </c>
      <c r="F14" s="207">
        <f t="shared" si="0"/>
        <v>0</v>
      </c>
      <c r="J14" s="185"/>
    </row>
    <row r="15" spans="1:11" s="186" customFormat="1" ht="12.5">
      <c r="A15" s="204">
        <v>8</v>
      </c>
      <c r="B15" s="205" t="s">
        <v>1865</v>
      </c>
      <c r="C15" s="206" t="s">
        <v>1862</v>
      </c>
      <c r="D15" s="206">
        <v>25</v>
      </c>
      <c r="E15" s="460">
        <v>0</v>
      </c>
      <c r="F15" s="207">
        <f t="shared" si="0"/>
        <v>0</v>
      </c>
      <c r="J15" s="185">
        <v>31.3</v>
      </c>
      <c r="K15" s="186">
        <v>0.8</v>
      </c>
    </row>
    <row r="16" spans="1:11" s="186" customFormat="1" ht="12.5">
      <c r="A16" s="204">
        <v>9</v>
      </c>
      <c r="B16" s="205" t="s">
        <v>1866</v>
      </c>
      <c r="C16" s="206" t="s">
        <v>1862</v>
      </c>
      <c r="D16" s="206">
        <v>15</v>
      </c>
      <c r="E16" s="460">
        <v>0</v>
      </c>
      <c r="F16" s="207">
        <f t="shared" si="0"/>
        <v>0</v>
      </c>
      <c r="J16" s="185">
        <v>78.8</v>
      </c>
      <c r="K16" s="186">
        <v>0.8</v>
      </c>
    </row>
    <row r="17" spans="1:11" s="186" customFormat="1" ht="12.5">
      <c r="A17" s="204">
        <v>10</v>
      </c>
      <c r="B17" s="205" t="s">
        <v>1867</v>
      </c>
      <c r="C17" s="206" t="s">
        <v>1862</v>
      </c>
      <c r="D17" s="206">
        <v>14</v>
      </c>
      <c r="E17" s="460">
        <v>0</v>
      </c>
      <c r="F17" s="207">
        <f t="shared" si="0"/>
        <v>0</v>
      </c>
      <c r="J17" s="185">
        <v>7.14</v>
      </c>
      <c r="K17" s="186">
        <v>0.8</v>
      </c>
    </row>
    <row r="18" spans="1:11" s="186" customFormat="1" ht="12.5">
      <c r="A18" s="204">
        <v>11</v>
      </c>
      <c r="B18" s="205" t="s">
        <v>1868</v>
      </c>
      <c r="C18" s="206" t="s">
        <v>1862</v>
      </c>
      <c r="D18" s="206">
        <v>9</v>
      </c>
      <c r="E18" s="460">
        <v>0</v>
      </c>
      <c r="F18" s="207">
        <f t="shared" si="0"/>
        <v>0</v>
      </c>
      <c r="J18" s="185">
        <v>17.600000000000001</v>
      </c>
      <c r="K18" s="186">
        <v>0.8</v>
      </c>
    </row>
    <row r="19" spans="1:11" s="186" customFormat="1" ht="12.5">
      <c r="A19" s="204">
        <v>12</v>
      </c>
      <c r="B19" s="205" t="s">
        <v>1869</v>
      </c>
      <c r="C19" s="206" t="s">
        <v>1862</v>
      </c>
      <c r="D19" s="206">
        <v>1</v>
      </c>
      <c r="E19" s="460">
        <v>0</v>
      </c>
      <c r="F19" s="207">
        <f t="shared" si="0"/>
        <v>0</v>
      </c>
      <c r="J19" s="185">
        <v>64</v>
      </c>
      <c r="K19" s="186">
        <v>0.8</v>
      </c>
    </row>
    <row r="20" spans="1:11" s="186" customFormat="1" ht="12.5">
      <c r="A20" s="204">
        <v>13</v>
      </c>
      <c r="B20" s="205" t="s">
        <v>1870</v>
      </c>
      <c r="C20" s="206" t="s">
        <v>1862</v>
      </c>
      <c r="D20" s="206">
        <v>1</v>
      </c>
      <c r="E20" s="460">
        <v>0</v>
      </c>
      <c r="F20" s="207">
        <f t="shared" si="0"/>
        <v>0</v>
      </c>
      <c r="J20" s="185"/>
    </row>
    <row r="21" spans="1:11" s="186" customFormat="1" ht="12.5">
      <c r="A21" s="204">
        <v>14</v>
      </c>
      <c r="B21" s="205" t="s">
        <v>1871</v>
      </c>
      <c r="C21" s="206" t="s">
        <v>676</v>
      </c>
      <c r="D21" s="206">
        <v>85</v>
      </c>
      <c r="E21" s="460">
        <v>0</v>
      </c>
      <c r="F21" s="207">
        <f>D21*E21</f>
        <v>0</v>
      </c>
      <c r="J21" s="185">
        <v>10.8</v>
      </c>
      <c r="K21" s="186">
        <v>0.8</v>
      </c>
    </row>
    <row r="22" spans="1:11" s="186" customFormat="1" ht="12.5">
      <c r="A22" s="204">
        <v>15</v>
      </c>
      <c r="B22" s="205" t="s">
        <v>1872</v>
      </c>
      <c r="C22" s="206" t="s">
        <v>676</v>
      </c>
      <c r="D22" s="206">
        <v>240</v>
      </c>
      <c r="E22" s="460">
        <v>0</v>
      </c>
      <c r="F22" s="207">
        <f>D22*E22</f>
        <v>0</v>
      </c>
      <c r="J22" s="185">
        <v>10.8</v>
      </c>
      <c r="K22" s="186">
        <v>0.8</v>
      </c>
    </row>
    <row r="23" spans="1:11" s="186" customFormat="1" ht="12.5">
      <c r="A23" s="204">
        <v>16</v>
      </c>
      <c r="B23" s="205" t="s">
        <v>1873</v>
      </c>
      <c r="C23" s="206" t="s">
        <v>676</v>
      </c>
      <c r="D23" s="206">
        <v>330</v>
      </c>
      <c r="E23" s="460">
        <v>0</v>
      </c>
      <c r="F23" s="207">
        <f t="shared" si="0"/>
        <v>0</v>
      </c>
      <c r="J23" s="185">
        <v>10.5</v>
      </c>
      <c r="K23" s="186">
        <v>0.8</v>
      </c>
    </row>
    <row r="24" spans="1:11" s="186" customFormat="1" ht="12.5">
      <c r="A24" s="204">
        <v>17</v>
      </c>
      <c r="B24" s="205" t="s">
        <v>1874</v>
      </c>
      <c r="C24" s="206" t="s">
        <v>676</v>
      </c>
      <c r="D24" s="206">
        <v>370</v>
      </c>
      <c r="E24" s="460">
        <v>0</v>
      </c>
      <c r="F24" s="207">
        <f t="shared" si="0"/>
        <v>0</v>
      </c>
      <c r="J24" s="185">
        <v>16.8</v>
      </c>
      <c r="K24" s="186">
        <v>0.8</v>
      </c>
    </row>
    <row r="25" spans="1:11" s="186" customFormat="1" ht="12.5">
      <c r="A25" s="204">
        <v>18</v>
      </c>
      <c r="B25" s="205" t="s">
        <v>1875</v>
      </c>
      <c r="C25" s="206" t="s">
        <v>676</v>
      </c>
      <c r="D25" s="206">
        <v>45</v>
      </c>
      <c r="E25" s="460">
        <v>0</v>
      </c>
      <c r="F25" s="207">
        <f t="shared" si="0"/>
        <v>0</v>
      </c>
      <c r="J25" s="185">
        <v>17.8</v>
      </c>
      <c r="K25" s="186">
        <v>0.8</v>
      </c>
    </row>
    <row r="26" spans="1:11" s="186" customFormat="1" ht="12.5">
      <c r="A26" s="204">
        <v>19</v>
      </c>
      <c r="B26" s="205" t="s">
        <v>1876</v>
      </c>
      <c r="C26" s="206" t="s">
        <v>676</v>
      </c>
      <c r="D26" s="206">
        <v>25</v>
      </c>
      <c r="E26" s="460">
        <v>0</v>
      </c>
      <c r="F26" s="207">
        <f t="shared" si="0"/>
        <v>0</v>
      </c>
      <c r="J26" s="185">
        <v>17.8</v>
      </c>
      <c r="K26" s="186">
        <v>0.8</v>
      </c>
    </row>
    <row r="27" spans="1:11" s="186" customFormat="1" ht="12.5">
      <c r="A27" s="204">
        <v>20</v>
      </c>
      <c r="B27" s="205" t="s">
        <v>1877</v>
      </c>
      <c r="C27" s="206" t="s">
        <v>676</v>
      </c>
      <c r="D27" s="206">
        <v>25</v>
      </c>
      <c r="E27" s="460">
        <v>0</v>
      </c>
      <c r="F27" s="207">
        <f t="shared" si="0"/>
        <v>0</v>
      </c>
      <c r="J27" s="185">
        <v>17.8</v>
      </c>
      <c r="K27" s="186">
        <v>0.8</v>
      </c>
    </row>
    <row r="28" spans="1:11" s="186" customFormat="1" ht="12.5">
      <c r="A28" s="204">
        <v>21</v>
      </c>
      <c r="B28" s="205" t="s">
        <v>1878</v>
      </c>
      <c r="C28" s="206" t="s">
        <v>676</v>
      </c>
      <c r="D28" s="206">
        <v>50</v>
      </c>
      <c r="E28" s="460">
        <v>0</v>
      </c>
      <c r="F28" s="207">
        <f>D28*E28</f>
        <v>0</v>
      </c>
      <c r="J28" s="185">
        <v>3.9</v>
      </c>
      <c r="K28" s="186">
        <v>0.8</v>
      </c>
    </row>
    <row r="29" spans="1:11" s="186" customFormat="1" ht="12.5">
      <c r="A29" s="204">
        <v>22</v>
      </c>
      <c r="B29" s="205" t="s">
        <v>1879</v>
      </c>
      <c r="C29" s="206" t="s">
        <v>676</v>
      </c>
      <c r="D29" s="206">
        <v>55</v>
      </c>
      <c r="E29" s="460">
        <v>0</v>
      </c>
      <c r="F29" s="207">
        <f>D29*E29</f>
        <v>0</v>
      </c>
      <c r="J29" s="185">
        <v>12.7</v>
      </c>
      <c r="K29" s="186">
        <v>0.8</v>
      </c>
    </row>
    <row r="30" spans="1:11" s="186" customFormat="1" ht="12.5">
      <c r="A30" s="204">
        <v>23</v>
      </c>
      <c r="B30" s="205" t="s">
        <v>1880</v>
      </c>
      <c r="C30" s="206" t="s">
        <v>676</v>
      </c>
      <c r="D30" s="206">
        <v>4</v>
      </c>
      <c r="E30" s="460">
        <v>0</v>
      </c>
      <c r="F30" s="207">
        <f>D30*E30</f>
        <v>0</v>
      </c>
      <c r="J30" s="185"/>
    </row>
    <row r="31" spans="1:11" s="186" customFormat="1" ht="12.5">
      <c r="A31" s="204">
        <v>24</v>
      </c>
      <c r="B31" s="205" t="s">
        <v>1881</v>
      </c>
      <c r="C31" s="206" t="s">
        <v>676</v>
      </c>
      <c r="D31" s="206">
        <v>20</v>
      </c>
      <c r="E31" s="460">
        <v>0</v>
      </c>
      <c r="F31" s="207">
        <f t="shared" ref="F31:F59" si="1">D31*E31</f>
        <v>0</v>
      </c>
      <c r="J31" s="185">
        <v>7.6</v>
      </c>
      <c r="K31" s="186">
        <v>0.8</v>
      </c>
    </row>
    <row r="32" spans="1:11" s="186" customFormat="1" ht="12.5">
      <c r="A32" s="204">
        <v>25</v>
      </c>
      <c r="B32" s="205" t="s">
        <v>1882</v>
      </c>
      <c r="C32" s="206" t="s">
        <v>676</v>
      </c>
      <c r="D32" s="206">
        <v>50</v>
      </c>
      <c r="E32" s="460">
        <v>0</v>
      </c>
      <c r="F32" s="207">
        <f t="shared" si="1"/>
        <v>0</v>
      </c>
      <c r="J32" s="185"/>
    </row>
    <row r="33" spans="1:11" s="186" customFormat="1" ht="12.5">
      <c r="A33" s="204">
        <v>26</v>
      </c>
      <c r="B33" s="205" t="s">
        <v>1883</v>
      </c>
      <c r="C33" s="206" t="s">
        <v>676</v>
      </c>
      <c r="D33" s="206">
        <v>95</v>
      </c>
      <c r="E33" s="460">
        <v>0</v>
      </c>
      <c r="F33" s="207">
        <f>D33*E33</f>
        <v>0</v>
      </c>
      <c r="J33" s="185"/>
    </row>
    <row r="34" spans="1:11" s="186" customFormat="1" ht="12.5">
      <c r="A34" s="204">
        <v>27</v>
      </c>
      <c r="B34" s="205" t="s">
        <v>1884</v>
      </c>
      <c r="C34" s="206" t="s">
        <v>676</v>
      </c>
      <c r="D34" s="206">
        <v>175</v>
      </c>
      <c r="E34" s="460">
        <v>0</v>
      </c>
      <c r="F34" s="207">
        <f t="shared" si="1"/>
        <v>0</v>
      </c>
      <c r="J34" s="185"/>
    </row>
    <row r="35" spans="1:11" s="186" customFormat="1" ht="12.5">
      <c r="A35" s="204">
        <v>28</v>
      </c>
      <c r="B35" s="205" t="s">
        <v>1885</v>
      </c>
      <c r="C35" s="206" t="s">
        <v>1862</v>
      </c>
      <c r="D35" s="206">
        <v>15</v>
      </c>
      <c r="E35" s="460">
        <v>0</v>
      </c>
      <c r="F35" s="207">
        <f t="shared" si="1"/>
        <v>0</v>
      </c>
    </row>
    <row r="36" spans="1:11" s="186" customFormat="1" ht="12.5">
      <c r="A36" s="204">
        <v>29</v>
      </c>
      <c r="B36" s="205" t="s">
        <v>1886</v>
      </c>
      <c r="C36" s="206" t="s">
        <v>1862</v>
      </c>
      <c r="D36" s="206">
        <v>2</v>
      </c>
      <c r="E36" s="460">
        <v>0</v>
      </c>
      <c r="F36" s="207">
        <f t="shared" si="1"/>
        <v>0</v>
      </c>
    </row>
    <row r="37" spans="1:11" s="186" customFormat="1" ht="12.5">
      <c r="A37" s="204">
        <v>30</v>
      </c>
      <c r="B37" s="205" t="s">
        <v>1887</v>
      </c>
      <c r="C37" s="206" t="s">
        <v>1862</v>
      </c>
      <c r="D37" s="206">
        <v>65</v>
      </c>
      <c r="E37" s="460">
        <v>0</v>
      </c>
      <c r="F37" s="207">
        <f t="shared" si="1"/>
        <v>0</v>
      </c>
    </row>
    <row r="38" spans="1:11" s="186" customFormat="1" ht="12.5">
      <c r="A38" s="204">
        <v>31</v>
      </c>
      <c r="B38" s="205" t="s">
        <v>1888</v>
      </c>
      <c r="C38" s="206" t="s">
        <v>1862</v>
      </c>
      <c r="D38" s="206">
        <v>10</v>
      </c>
      <c r="E38" s="460">
        <v>0</v>
      </c>
      <c r="F38" s="207">
        <f t="shared" si="1"/>
        <v>0</v>
      </c>
    </row>
    <row r="39" spans="1:11" s="186" customFormat="1" ht="12.5">
      <c r="A39" s="204">
        <v>32</v>
      </c>
      <c r="B39" s="205" t="s">
        <v>1889</v>
      </c>
      <c r="C39" s="206" t="s">
        <v>1862</v>
      </c>
      <c r="D39" s="206">
        <v>2</v>
      </c>
      <c r="E39" s="460">
        <v>0</v>
      </c>
      <c r="F39" s="207">
        <f t="shared" si="1"/>
        <v>0</v>
      </c>
      <c r="J39" s="185">
        <v>123</v>
      </c>
      <c r="K39" s="186">
        <v>0.8</v>
      </c>
    </row>
    <row r="40" spans="1:11" s="186" customFormat="1" ht="12.5">
      <c r="A40" s="204">
        <v>33</v>
      </c>
      <c r="B40" s="205" t="s">
        <v>1890</v>
      </c>
      <c r="C40" s="206" t="s">
        <v>1862</v>
      </c>
      <c r="D40" s="206">
        <v>2</v>
      </c>
      <c r="E40" s="460">
        <v>0</v>
      </c>
      <c r="F40" s="207">
        <f t="shared" si="1"/>
        <v>0</v>
      </c>
      <c r="J40" s="185">
        <v>152</v>
      </c>
      <c r="K40" s="186">
        <v>0.8</v>
      </c>
    </row>
    <row r="41" spans="1:11" s="186" customFormat="1" ht="12.5">
      <c r="A41" s="204">
        <v>34</v>
      </c>
      <c r="B41" s="205" t="s">
        <v>1891</v>
      </c>
      <c r="C41" s="206" t="s">
        <v>1862</v>
      </c>
      <c r="D41" s="206">
        <v>2</v>
      </c>
      <c r="E41" s="460">
        <v>0</v>
      </c>
      <c r="F41" s="207">
        <f t="shared" si="1"/>
        <v>0</v>
      </c>
      <c r="J41" s="185">
        <v>123</v>
      </c>
      <c r="K41" s="186">
        <v>0.8</v>
      </c>
    </row>
    <row r="42" spans="1:11" s="186" customFormat="1" ht="12.5">
      <c r="A42" s="204">
        <v>35</v>
      </c>
      <c r="B42" s="205" t="s">
        <v>1892</v>
      </c>
      <c r="C42" s="206" t="s">
        <v>1862</v>
      </c>
      <c r="D42" s="206">
        <v>1</v>
      </c>
      <c r="E42" s="460">
        <v>0</v>
      </c>
      <c r="F42" s="207">
        <f t="shared" si="1"/>
        <v>0</v>
      </c>
      <c r="J42" s="185">
        <v>123</v>
      </c>
      <c r="K42" s="186">
        <v>0.8</v>
      </c>
    </row>
    <row r="43" spans="1:11" s="186" customFormat="1" ht="12.5">
      <c r="A43" s="204">
        <v>36</v>
      </c>
      <c r="B43" s="205" t="s">
        <v>1893</v>
      </c>
      <c r="C43" s="206" t="s">
        <v>1862</v>
      </c>
      <c r="D43" s="206">
        <v>1</v>
      </c>
      <c r="E43" s="460">
        <v>0</v>
      </c>
      <c r="F43" s="207">
        <f t="shared" si="1"/>
        <v>0</v>
      </c>
      <c r="J43" s="185">
        <v>161</v>
      </c>
      <c r="K43" s="186">
        <v>0.8</v>
      </c>
    </row>
    <row r="44" spans="1:11" s="186" customFormat="1" ht="12.5">
      <c r="A44" s="204">
        <v>37</v>
      </c>
      <c r="B44" s="205" t="s">
        <v>1894</v>
      </c>
      <c r="C44" s="206" t="s">
        <v>1862</v>
      </c>
      <c r="D44" s="206">
        <v>1</v>
      </c>
      <c r="E44" s="460">
        <v>0</v>
      </c>
      <c r="F44" s="207">
        <f t="shared" si="1"/>
        <v>0</v>
      </c>
      <c r="J44" s="185"/>
    </row>
    <row r="45" spans="1:11" s="186" customFormat="1" ht="16.75" customHeight="1">
      <c r="A45" s="204">
        <v>38</v>
      </c>
      <c r="B45" s="205" t="s">
        <v>1895</v>
      </c>
      <c r="C45" s="206" t="s">
        <v>1862</v>
      </c>
      <c r="D45" s="206">
        <v>17</v>
      </c>
      <c r="E45" s="460">
        <v>0</v>
      </c>
      <c r="F45" s="207">
        <f t="shared" si="1"/>
        <v>0</v>
      </c>
      <c r="J45" s="185">
        <v>116</v>
      </c>
      <c r="K45" s="186">
        <v>0.8</v>
      </c>
    </row>
    <row r="46" spans="1:11" s="186" customFormat="1" ht="16.75" customHeight="1">
      <c r="A46" s="204">
        <v>39</v>
      </c>
      <c r="B46" s="205" t="s">
        <v>1896</v>
      </c>
      <c r="C46" s="206" t="s">
        <v>1862</v>
      </c>
      <c r="D46" s="206">
        <v>7</v>
      </c>
      <c r="E46" s="460">
        <v>0</v>
      </c>
      <c r="F46" s="207">
        <f t="shared" si="1"/>
        <v>0</v>
      </c>
      <c r="J46" s="185">
        <v>116</v>
      </c>
      <c r="K46" s="186">
        <v>0.8</v>
      </c>
    </row>
    <row r="47" spans="1:11" s="186" customFormat="1" ht="16.75" customHeight="1">
      <c r="A47" s="204">
        <v>40</v>
      </c>
      <c r="B47" s="205" t="s">
        <v>1897</v>
      </c>
      <c r="C47" s="206" t="s">
        <v>1862</v>
      </c>
      <c r="D47" s="206">
        <v>3</v>
      </c>
      <c r="E47" s="460">
        <v>0</v>
      </c>
      <c r="F47" s="207">
        <f t="shared" si="1"/>
        <v>0</v>
      </c>
      <c r="J47" s="185">
        <v>116</v>
      </c>
      <c r="K47" s="186">
        <v>0.8</v>
      </c>
    </row>
    <row r="48" spans="1:11" s="186" customFormat="1" ht="16.75" customHeight="1">
      <c r="A48" s="204">
        <v>41</v>
      </c>
      <c r="B48" s="205" t="s">
        <v>1898</v>
      </c>
      <c r="C48" s="206" t="s">
        <v>1862</v>
      </c>
      <c r="D48" s="206">
        <v>2</v>
      </c>
      <c r="E48" s="460">
        <v>0</v>
      </c>
      <c r="F48" s="207">
        <f t="shared" si="1"/>
        <v>0</v>
      </c>
      <c r="J48" s="185"/>
    </row>
    <row r="49" spans="1:11" s="186" customFormat="1" ht="16.75" customHeight="1">
      <c r="A49" s="204">
        <v>42</v>
      </c>
      <c r="B49" s="205" t="s">
        <v>1899</v>
      </c>
      <c r="C49" s="206" t="s">
        <v>1862</v>
      </c>
      <c r="D49" s="206">
        <v>2</v>
      </c>
      <c r="E49" s="460">
        <v>0</v>
      </c>
      <c r="F49" s="207">
        <f t="shared" si="1"/>
        <v>0</v>
      </c>
      <c r="J49" s="185"/>
    </row>
    <row r="50" spans="1:11" s="186" customFormat="1" ht="16.75" customHeight="1">
      <c r="A50" s="204">
        <v>43</v>
      </c>
      <c r="B50" s="205" t="s">
        <v>1900</v>
      </c>
      <c r="C50" s="206" t="s">
        <v>1862</v>
      </c>
      <c r="D50" s="206">
        <v>1</v>
      </c>
      <c r="E50" s="460">
        <v>0</v>
      </c>
      <c r="F50" s="207">
        <f t="shared" si="1"/>
        <v>0</v>
      </c>
      <c r="J50" s="185"/>
    </row>
    <row r="51" spans="1:11" s="186" customFormat="1" ht="16.75" customHeight="1">
      <c r="A51" s="204">
        <v>44</v>
      </c>
      <c r="B51" s="205" t="s">
        <v>1901</v>
      </c>
      <c r="C51" s="206" t="s">
        <v>1862</v>
      </c>
      <c r="D51" s="206">
        <v>1</v>
      </c>
      <c r="E51" s="460">
        <v>0</v>
      </c>
      <c r="F51" s="207">
        <f t="shared" si="1"/>
        <v>0</v>
      </c>
      <c r="J51" s="185"/>
    </row>
    <row r="52" spans="1:11" s="186" customFormat="1" ht="12.5">
      <c r="A52" s="204">
        <v>45</v>
      </c>
      <c r="B52" s="205" t="s">
        <v>1902</v>
      </c>
      <c r="C52" s="206" t="s">
        <v>1862</v>
      </c>
      <c r="D52" s="206">
        <v>1</v>
      </c>
      <c r="E52" s="460">
        <v>0</v>
      </c>
      <c r="F52" s="207">
        <f t="shared" si="1"/>
        <v>0</v>
      </c>
      <c r="J52" s="185"/>
    </row>
    <row r="53" spans="1:11" s="186" customFormat="1" ht="12.5">
      <c r="A53" s="204">
        <v>46</v>
      </c>
      <c r="B53" s="205" t="s">
        <v>1903</v>
      </c>
      <c r="C53" s="206" t="s">
        <v>1862</v>
      </c>
      <c r="D53" s="206">
        <v>1</v>
      </c>
      <c r="E53" s="460">
        <v>0</v>
      </c>
      <c r="F53" s="207">
        <f t="shared" si="1"/>
        <v>0</v>
      </c>
      <c r="J53" s="185"/>
    </row>
    <row r="54" spans="1:11" s="186" customFormat="1" ht="12.5">
      <c r="A54" s="204">
        <v>47</v>
      </c>
      <c r="B54" s="205" t="s">
        <v>1948</v>
      </c>
      <c r="C54" s="206" t="s">
        <v>1862</v>
      </c>
      <c r="D54" s="206">
        <v>1</v>
      </c>
      <c r="E54" s="460">
        <v>0</v>
      </c>
      <c r="F54" s="207">
        <f t="shared" si="1"/>
        <v>0</v>
      </c>
      <c r="J54" s="185"/>
    </row>
    <row r="55" spans="1:11" s="186" customFormat="1" ht="12.5">
      <c r="A55" s="204">
        <v>48</v>
      </c>
      <c r="B55" s="205" t="s">
        <v>1905</v>
      </c>
      <c r="C55" s="206" t="s">
        <v>1862</v>
      </c>
      <c r="D55" s="206">
        <v>2</v>
      </c>
      <c r="E55" s="460">
        <v>0</v>
      </c>
      <c r="F55" s="207">
        <f t="shared" si="1"/>
        <v>0</v>
      </c>
      <c r="J55" s="185"/>
    </row>
    <row r="56" spans="1:11" s="186" customFormat="1" ht="12.5">
      <c r="A56" s="204">
        <v>49</v>
      </c>
      <c r="B56" s="205" t="s">
        <v>1906</v>
      </c>
      <c r="C56" s="206" t="s">
        <v>1862</v>
      </c>
      <c r="D56" s="206">
        <v>8</v>
      </c>
      <c r="E56" s="460">
        <v>0</v>
      </c>
      <c r="F56" s="207">
        <f t="shared" si="1"/>
        <v>0</v>
      </c>
      <c r="J56" s="185">
        <v>12</v>
      </c>
      <c r="K56" s="186">
        <v>0.8</v>
      </c>
    </row>
    <row r="57" spans="1:11" s="186" customFormat="1" ht="12.5">
      <c r="A57" s="204">
        <v>50</v>
      </c>
      <c r="B57" s="205" t="s">
        <v>1907</v>
      </c>
      <c r="C57" s="206" t="s">
        <v>1862</v>
      </c>
      <c r="D57" s="206">
        <v>8</v>
      </c>
      <c r="E57" s="460">
        <v>0</v>
      </c>
      <c r="F57" s="207">
        <f t="shared" si="1"/>
        <v>0</v>
      </c>
      <c r="J57" s="185">
        <v>14</v>
      </c>
      <c r="K57" s="186">
        <v>0.8</v>
      </c>
    </row>
    <row r="58" spans="1:11" s="186" customFormat="1" ht="12.5">
      <c r="A58" s="204">
        <v>51</v>
      </c>
      <c r="B58" s="205" t="s">
        <v>1908</v>
      </c>
      <c r="C58" s="206" t="s">
        <v>1862</v>
      </c>
      <c r="D58" s="206">
        <v>1</v>
      </c>
      <c r="E58" s="460">
        <v>0</v>
      </c>
      <c r="F58" s="207">
        <f t="shared" si="1"/>
        <v>0</v>
      </c>
      <c r="J58" s="185"/>
    </row>
    <row r="59" spans="1:11" s="186" customFormat="1" ht="12.5">
      <c r="A59" s="204">
        <v>52</v>
      </c>
      <c r="B59" s="205" t="s">
        <v>1909</v>
      </c>
      <c r="C59" s="206" t="s">
        <v>1910</v>
      </c>
      <c r="D59" s="206">
        <v>1</v>
      </c>
      <c r="E59" s="460">
        <v>0</v>
      </c>
      <c r="F59" s="207">
        <f t="shared" si="1"/>
        <v>0</v>
      </c>
      <c r="J59" s="185">
        <v>8500</v>
      </c>
      <c r="K59" s="186">
        <v>0.8</v>
      </c>
    </row>
    <row r="60" spans="1:11" s="186" customFormat="1" ht="12.5">
      <c r="A60" s="208" t="s">
        <v>385</v>
      </c>
      <c r="B60" s="209" t="s">
        <v>1911</v>
      </c>
      <c r="C60" s="209"/>
      <c r="D60" s="209"/>
      <c r="E60" s="461"/>
      <c r="F60" s="210">
        <f>SUM(F8:F59)</f>
        <v>0</v>
      </c>
      <c r="J60" s="187"/>
      <c r="K60" s="186">
        <v>0.8</v>
      </c>
    </row>
    <row r="61" spans="1:11" s="186" customFormat="1" ht="14.25" customHeight="1">
      <c r="A61" s="208" t="s">
        <v>385</v>
      </c>
      <c r="B61" s="208"/>
      <c r="C61" s="208"/>
      <c r="D61" s="208"/>
      <c r="E61" s="462"/>
      <c r="F61" s="208"/>
      <c r="K61" s="186">
        <v>0.8</v>
      </c>
    </row>
    <row r="62" spans="1:11" s="186" customFormat="1" ht="38.4" customHeight="1">
      <c r="A62" s="206" t="s">
        <v>385</v>
      </c>
      <c r="B62" s="211" t="s">
        <v>1912</v>
      </c>
      <c r="C62" s="206"/>
      <c r="D62" s="206"/>
      <c r="E62" s="463"/>
      <c r="F62" s="206"/>
      <c r="J62" s="184"/>
      <c r="K62" s="186">
        <v>0.8</v>
      </c>
    </row>
    <row r="63" spans="1:11" s="186" customFormat="1" ht="13.25" customHeight="1">
      <c r="A63" s="206"/>
      <c r="B63" s="211"/>
      <c r="C63" s="206"/>
      <c r="D63" s="206"/>
      <c r="E63" s="463"/>
      <c r="F63" s="206"/>
      <c r="J63" s="184"/>
    </row>
    <row r="64" spans="1:11" s="186" customFormat="1" ht="13">
      <c r="A64" s="208" t="s">
        <v>385</v>
      </c>
      <c r="B64" s="212" t="s">
        <v>1913</v>
      </c>
      <c r="C64" s="208"/>
      <c r="D64" s="208"/>
      <c r="E64" s="462"/>
      <c r="F64" s="208"/>
      <c r="K64" s="186">
        <v>0.8</v>
      </c>
    </row>
    <row r="65" spans="1:11" s="186" customFormat="1" ht="12.5">
      <c r="A65" s="213">
        <v>1</v>
      </c>
      <c r="B65" s="214" t="s">
        <v>1914</v>
      </c>
      <c r="C65" s="208" t="s">
        <v>1862</v>
      </c>
      <c r="D65" s="208">
        <v>1</v>
      </c>
      <c r="E65" s="460">
        <v>0</v>
      </c>
      <c r="F65" s="207">
        <f>D65*E65</f>
        <v>0</v>
      </c>
    </row>
    <row r="66" spans="1:11" s="186" customFormat="1" ht="12.5">
      <c r="A66" s="213">
        <v>2</v>
      </c>
      <c r="B66" s="214" t="s">
        <v>1915</v>
      </c>
      <c r="C66" s="208" t="s">
        <v>1862</v>
      </c>
      <c r="D66" s="208">
        <v>1</v>
      </c>
      <c r="E66" s="460">
        <v>0</v>
      </c>
      <c r="F66" s="207">
        <f t="shared" ref="F66" si="2">D66*E66</f>
        <v>0</v>
      </c>
    </row>
    <row r="67" spans="1:11" s="186" customFormat="1" ht="12.5">
      <c r="A67" s="213">
        <v>3</v>
      </c>
      <c r="B67" s="214" t="s">
        <v>1916</v>
      </c>
      <c r="C67" s="208" t="s">
        <v>1862</v>
      </c>
      <c r="D67" s="208">
        <v>1</v>
      </c>
      <c r="E67" s="460">
        <v>0</v>
      </c>
      <c r="F67" s="207">
        <f>D67*E67</f>
        <v>0</v>
      </c>
    </row>
    <row r="68" spans="1:11" s="186" customFormat="1" ht="12.5">
      <c r="A68" s="213">
        <v>4</v>
      </c>
      <c r="B68" s="214" t="s">
        <v>1953</v>
      </c>
      <c r="C68" s="208" t="s">
        <v>1862</v>
      </c>
      <c r="D68" s="208">
        <v>1</v>
      </c>
      <c r="E68" s="460">
        <v>0</v>
      </c>
      <c r="F68" s="207">
        <f>D68*E68</f>
        <v>0</v>
      </c>
    </row>
    <row r="69" spans="1:11" s="186" customFormat="1" ht="12.5">
      <c r="A69" s="213"/>
      <c r="B69" s="215" t="s">
        <v>1911</v>
      </c>
      <c r="C69" s="209"/>
      <c r="D69" s="209"/>
      <c r="E69" s="464"/>
      <c r="F69" s="216">
        <f>SUM(F65:F68)</f>
        <v>0</v>
      </c>
    </row>
    <row r="70" spans="1:11" s="188" customFormat="1" ht="14">
      <c r="A70" s="217"/>
      <c r="B70" s="218"/>
      <c r="C70" s="199"/>
      <c r="D70" s="199"/>
      <c r="E70" s="465"/>
      <c r="F70" s="219"/>
      <c r="J70" s="177"/>
    </row>
    <row r="71" spans="1:11" s="188" customFormat="1" ht="14">
      <c r="A71" s="217"/>
      <c r="B71" s="218"/>
      <c r="C71" s="199"/>
      <c r="D71" s="199"/>
      <c r="E71" s="465"/>
      <c r="F71" s="219"/>
      <c r="J71" s="177"/>
    </row>
    <row r="72" spans="1:11" s="186" customFormat="1" ht="13">
      <c r="A72" s="208" t="s">
        <v>385</v>
      </c>
      <c r="B72" s="212" t="s">
        <v>1849</v>
      </c>
      <c r="C72" s="208"/>
      <c r="D72" s="208"/>
      <c r="E72" s="462"/>
      <c r="F72" s="208"/>
      <c r="K72" s="186">
        <v>0.8</v>
      </c>
    </row>
    <row r="73" spans="1:11" s="186" customFormat="1" ht="12.5">
      <c r="A73" s="204">
        <v>1</v>
      </c>
      <c r="B73" s="205" t="s">
        <v>1919</v>
      </c>
      <c r="C73" s="206" t="s">
        <v>1862</v>
      </c>
      <c r="D73" s="206">
        <v>1</v>
      </c>
      <c r="E73" s="460">
        <v>0</v>
      </c>
      <c r="F73" s="220">
        <f>D73*E73</f>
        <v>0</v>
      </c>
      <c r="J73" s="185">
        <v>165000</v>
      </c>
      <c r="K73" s="186">
        <v>0.8</v>
      </c>
    </row>
    <row r="74" spans="1:11" s="186" customFormat="1" ht="12.5">
      <c r="A74" s="204">
        <v>2</v>
      </c>
      <c r="B74" s="205" t="s">
        <v>1920</v>
      </c>
      <c r="C74" s="206" t="s">
        <v>1862</v>
      </c>
      <c r="D74" s="206">
        <v>4</v>
      </c>
      <c r="E74" s="460">
        <v>0</v>
      </c>
      <c r="F74" s="220">
        <f t="shared" ref="F74:F76" si="3">D74*E74</f>
        <v>0</v>
      </c>
      <c r="J74" s="185"/>
    </row>
    <row r="75" spans="1:11" s="186" customFormat="1" ht="12.5">
      <c r="A75" s="204">
        <v>3</v>
      </c>
      <c r="B75" s="205" t="s">
        <v>1921</v>
      </c>
      <c r="C75" s="206" t="s">
        <v>1910</v>
      </c>
      <c r="D75" s="206">
        <v>1</v>
      </c>
      <c r="E75" s="460">
        <v>0</v>
      </c>
      <c r="F75" s="220">
        <f t="shared" si="3"/>
        <v>0</v>
      </c>
      <c r="J75" s="185">
        <v>12500</v>
      </c>
      <c r="K75" s="186">
        <v>0.8</v>
      </c>
    </row>
    <row r="76" spans="1:11" s="186" customFormat="1" ht="25">
      <c r="A76" s="204">
        <v>4</v>
      </c>
      <c r="B76" s="205" t="s">
        <v>1922</v>
      </c>
      <c r="C76" s="213" t="s">
        <v>1910</v>
      </c>
      <c r="D76" s="221">
        <v>1</v>
      </c>
      <c r="E76" s="466">
        <v>0</v>
      </c>
      <c r="F76" s="222">
        <f t="shared" si="3"/>
        <v>0</v>
      </c>
      <c r="J76" s="185"/>
    </row>
    <row r="77" spans="1:11" s="186" customFormat="1" ht="12.5">
      <c r="A77" s="208" t="s">
        <v>385</v>
      </c>
      <c r="B77" s="209" t="s">
        <v>1911</v>
      </c>
      <c r="C77" s="209"/>
      <c r="D77" s="209"/>
      <c r="E77" s="460"/>
      <c r="F77" s="220">
        <f>SUM(F73:F76)</f>
        <v>0</v>
      </c>
      <c r="J77" s="187"/>
      <c r="K77" s="186">
        <v>0.8</v>
      </c>
    </row>
    <row r="78" spans="1:11" s="188" customFormat="1" ht="14">
      <c r="A78" s="217"/>
      <c r="B78" s="218"/>
      <c r="C78" s="199"/>
      <c r="D78" s="199"/>
      <c r="E78" s="465"/>
      <c r="F78" s="219"/>
      <c r="J78" s="177"/>
    </row>
    <row r="79" spans="1:11" s="186" customFormat="1" ht="14.25" customHeight="1">
      <c r="A79" s="208" t="s">
        <v>385</v>
      </c>
      <c r="B79" s="208"/>
      <c r="C79" s="208"/>
      <c r="D79" s="208"/>
      <c r="E79" s="462"/>
      <c r="F79" s="208"/>
      <c r="K79" s="186">
        <v>0.8</v>
      </c>
    </row>
    <row r="80" spans="1:11" s="186" customFormat="1" ht="14.25" customHeight="1">
      <c r="A80" s="208" t="s">
        <v>385</v>
      </c>
      <c r="B80" s="208"/>
      <c r="C80" s="208"/>
      <c r="D80" s="208"/>
      <c r="E80" s="462"/>
      <c r="F80" s="208"/>
      <c r="K80" s="186">
        <v>0.8</v>
      </c>
    </row>
    <row r="81" spans="1:11" s="186" customFormat="1" ht="13">
      <c r="A81" s="208" t="s">
        <v>385</v>
      </c>
      <c r="B81" s="212" t="s">
        <v>1850</v>
      </c>
      <c r="C81" s="208"/>
      <c r="D81" s="208"/>
      <c r="E81" s="462"/>
      <c r="F81" s="208"/>
      <c r="K81" s="186">
        <v>0.8</v>
      </c>
    </row>
    <row r="82" spans="1:11" s="188" customFormat="1" ht="14">
      <c r="A82" s="193" t="s">
        <v>385</v>
      </c>
      <c r="B82" s="224" t="s">
        <v>1923</v>
      </c>
      <c r="C82" s="193"/>
      <c r="D82" s="193"/>
      <c r="E82" s="467"/>
      <c r="F82" s="219"/>
      <c r="J82" s="175"/>
      <c r="K82" s="188">
        <v>0.8</v>
      </c>
    </row>
    <row r="83" spans="1:11" s="186" customFormat="1" ht="12.5">
      <c r="A83" s="204">
        <v>1</v>
      </c>
      <c r="B83" s="205" t="s">
        <v>1924</v>
      </c>
      <c r="C83" s="206" t="s">
        <v>1862</v>
      </c>
      <c r="D83" s="206">
        <v>1</v>
      </c>
      <c r="E83" s="460">
        <v>0</v>
      </c>
      <c r="F83" s="220">
        <f>D83*E83</f>
        <v>0</v>
      </c>
      <c r="J83" s="184"/>
    </row>
    <row r="84" spans="1:11" s="186" customFormat="1" ht="12.5">
      <c r="A84" s="204">
        <v>2</v>
      </c>
      <c r="B84" s="205" t="s">
        <v>1925</v>
      </c>
      <c r="C84" s="206" t="s">
        <v>1862</v>
      </c>
      <c r="D84" s="206">
        <v>1</v>
      </c>
      <c r="E84" s="460">
        <v>0</v>
      </c>
      <c r="F84" s="220">
        <f t="shared" ref="F84:F96" si="4">D84*E84</f>
        <v>0</v>
      </c>
      <c r="J84" s="184"/>
    </row>
    <row r="85" spans="1:11" s="186" customFormat="1" ht="12.5">
      <c r="A85" s="204">
        <v>3</v>
      </c>
      <c r="B85" s="205" t="s">
        <v>1926</v>
      </c>
      <c r="C85" s="206" t="s">
        <v>1862</v>
      </c>
      <c r="D85" s="206">
        <v>1</v>
      </c>
      <c r="E85" s="460">
        <v>0</v>
      </c>
      <c r="F85" s="220">
        <f t="shared" si="4"/>
        <v>0</v>
      </c>
      <c r="J85" s="184"/>
    </row>
    <row r="86" spans="1:11" s="186" customFormat="1" ht="12.5">
      <c r="A86" s="204">
        <v>4</v>
      </c>
      <c r="B86" s="205" t="s">
        <v>1927</v>
      </c>
      <c r="C86" s="206" t="s">
        <v>1862</v>
      </c>
      <c r="D86" s="206">
        <v>1</v>
      </c>
      <c r="E86" s="460">
        <v>0</v>
      </c>
      <c r="F86" s="220">
        <f t="shared" si="4"/>
        <v>0</v>
      </c>
      <c r="J86" s="185">
        <v>3950</v>
      </c>
      <c r="K86" s="186">
        <v>0.7</v>
      </c>
    </row>
    <row r="87" spans="1:11" s="186" customFormat="1" ht="12.5">
      <c r="A87" s="204">
        <v>5</v>
      </c>
      <c r="B87" s="205" t="s">
        <v>1928</v>
      </c>
      <c r="C87" s="206" t="s">
        <v>1862</v>
      </c>
      <c r="D87" s="206">
        <v>1</v>
      </c>
      <c r="E87" s="460">
        <v>0</v>
      </c>
      <c r="F87" s="220">
        <f t="shared" si="4"/>
        <v>0</v>
      </c>
      <c r="J87" s="185"/>
    </row>
    <row r="88" spans="1:11" s="186" customFormat="1" ht="12.5">
      <c r="A88" s="204">
        <v>6</v>
      </c>
      <c r="B88" s="205" t="s">
        <v>1929</v>
      </c>
      <c r="C88" s="206" t="s">
        <v>1862</v>
      </c>
      <c r="D88" s="206">
        <v>1</v>
      </c>
      <c r="E88" s="460">
        <v>0</v>
      </c>
      <c r="F88" s="220">
        <f t="shared" si="4"/>
        <v>0</v>
      </c>
      <c r="J88" s="185">
        <v>2064</v>
      </c>
      <c r="K88" s="186">
        <v>0.7</v>
      </c>
    </row>
    <row r="89" spans="1:11" s="186" customFormat="1" ht="12.5">
      <c r="A89" s="204">
        <v>7</v>
      </c>
      <c r="B89" s="205" t="s">
        <v>1930</v>
      </c>
      <c r="C89" s="206" t="s">
        <v>1862</v>
      </c>
      <c r="D89" s="206">
        <v>2</v>
      </c>
      <c r="E89" s="460">
        <v>0</v>
      </c>
      <c r="F89" s="220">
        <f t="shared" si="4"/>
        <v>0</v>
      </c>
      <c r="J89" s="185">
        <v>115</v>
      </c>
      <c r="K89" s="186">
        <v>0.7</v>
      </c>
    </row>
    <row r="90" spans="1:11" s="186" customFormat="1" ht="12.5">
      <c r="A90" s="204">
        <v>8</v>
      </c>
      <c r="B90" s="205" t="s">
        <v>1931</v>
      </c>
      <c r="C90" s="206" t="s">
        <v>1862</v>
      </c>
      <c r="D90" s="206">
        <v>2</v>
      </c>
      <c r="E90" s="460">
        <v>0</v>
      </c>
      <c r="F90" s="220">
        <f t="shared" si="4"/>
        <v>0</v>
      </c>
      <c r="J90" s="185"/>
    </row>
    <row r="91" spans="1:11" s="186" customFormat="1" ht="12.5">
      <c r="A91" s="204">
        <v>9</v>
      </c>
      <c r="B91" s="205" t="s">
        <v>1932</v>
      </c>
      <c r="C91" s="206" t="s">
        <v>1862</v>
      </c>
      <c r="D91" s="206">
        <v>11</v>
      </c>
      <c r="E91" s="460">
        <v>0</v>
      </c>
      <c r="F91" s="220">
        <f t="shared" si="4"/>
        <v>0</v>
      </c>
      <c r="J91" s="185">
        <v>84</v>
      </c>
      <c r="K91" s="186">
        <v>0.7</v>
      </c>
    </row>
    <row r="92" spans="1:11" s="186" customFormat="1" ht="12.5">
      <c r="A92" s="204">
        <v>10</v>
      </c>
      <c r="B92" s="205" t="s">
        <v>1933</v>
      </c>
      <c r="C92" s="206" t="s">
        <v>1862</v>
      </c>
      <c r="D92" s="206">
        <v>1</v>
      </c>
      <c r="E92" s="460">
        <v>0</v>
      </c>
      <c r="F92" s="220">
        <f t="shared" si="4"/>
        <v>0</v>
      </c>
      <c r="J92" s="185"/>
    </row>
    <row r="93" spans="1:11" s="186" customFormat="1" ht="12.5">
      <c r="A93" s="204">
        <v>11</v>
      </c>
      <c r="B93" s="205" t="s">
        <v>1934</v>
      </c>
      <c r="C93" s="206" t="s">
        <v>1862</v>
      </c>
      <c r="D93" s="206">
        <v>5</v>
      </c>
      <c r="E93" s="460">
        <v>0</v>
      </c>
      <c r="F93" s="220">
        <f t="shared" si="4"/>
        <v>0</v>
      </c>
      <c r="J93" s="185"/>
    </row>
    <row r="94" spans="1:11" s="186" customFormat="1" ht="12.5">
      <c r="A94" s="204">
        <v>12</v>
      </c>
      <c r="B94" s="205" t="s">
        <v>1935</v>
      </c>
      <c r="C94" s="206" t="s">
        <v>1862</v>
      </c>
      <c r="D94" s="206">
        <v>20</v>
      </c>
      <c r="E94" s="460">
        <v>0</v>
      </c>
      <c r="F94" s="220">
        <f t="shared" si="4"/>
        <v>0</v>
      </c>
      <c r="J94" s="185">
        <v>3.3</v>
      </c>
      <c r="K94" s="186">
        <v>0.7</v>
      </c>
    </row>
    <row r="95" spans="1:11" s="186" customFormat="1" ht="25">
      <c r="A95" s="204">
        <v>13</v>
      </c>
      <c r="B95" s="205" t="s">
        <v>1936</v>
      </c>
      <c r="C95" s="213" t="s">
        <v>1910</v>
      </c>
      <c r="D95" s="221">
        <v>1</v>
      </c>
      <c r="E95" s="468">
        <v>0</v>
      </c>
      <c r="F95" s="220">
        <f t="shared" si="4"/>
        <v>0</v>
      </c>
      <c r="J95" s="185">
        <v>2300</v>
      </c>
      <c r="K95" s="186">
        <v>0.7</v>
      </c>
    </row>
    <row r="96" spans="1:11" s="186" customFormat="1" ht="12.5">
      <c r="A96" s="204">
        <v>14</v>
      </c>
      <c r="B96" s="205" t="s">
        <v>1937</v>
      </c>
      <c r="C96" s="206" t="s">
        <v>1910</v>
      </c>
      <c r="D96" s="206">
        <v>1</v>
      </c>
      <c r="E96" s="460">
        <v>0</v>
      </c>
      <c r="F96" s="223">
        <f t="shared" si="4"/>
        <v>0</v>
      </c>
      <c r="J96" s="185">
        <v>3800</v>
      </c>
      <c r="K96" s="186">
        <v>0.7</v>
      </c>
    </row>
    <row r="97" spans="1:11" s="186" customFormat="1" ht="12.5">
      <c r="A97" s="208" t="s">
        <v>385</v>
      </c>
      <c r="B97" s="209" t="s">
        <v>1911</v>
      </c>
      <c r="C97" s="209"/>
      <c r="D97" s="209"/>
      <c r="E97" s="469"/>
      <c r="F97" s="220">
        <f>SUM(F83:F96)</f>
        <v>0</v>
      </c>
      <c r="J97" s="187"/>
      <c r="K97" s="186">
        <v>0.7</v>
      </c>
    </row>
    <row r="98" spans="1:11" s="186" customFormat="1" ht="13">
      <c r="A98" s="208"/>
      <c r="B98" s="212"/>
      <c r="C98" s="208"/>
      <c r="D98" s="208"/>
      <c r="E98" s="462"/>
      <c r="F98" s="208"/>
    </row>
    <row r="99" spans="1:11" s="186" customFormat="1" ht="14.25" customHeight="1">
      <c r="A99" s="226" t="s">
        <v>385</v>
      </c>
      <c r="B99" s="227"/>
      <c r="C99" s="226"/>
      <c r="D99" s="226"/>
      <c r="E99" s="470"/>
      <c r="F99" s="206"/>
      <c r="J99" s="189"/>
      <c r="K99" s="186">
        <v>0.7</v>
      </c>
    </row>
    <row r="100" spans="1:11" s="186" customFormat="1" ht="14.25" customHeight="1">
      <c r="A100" s="208" t="s">
        <v>385</v>
      </c>
      <c r="B100" s="228" t="s">
        <v>1851</v>
      </c>
      <c r="C100" s="208"/>
      <c r="D100" s="208"/>
      <c r="E100" s="462"/>
      <c r="F100" s="208"/>
      <c r="K100" s="186">
        <v>0.7</v>
      </c>
    </row>
    <row r="101" spans="1:11" s="186" customFormat="1" ht="26.4" customHeight="1">
      <c r="A101" s="204">
        <v>1</v>
      </c>
      <c r="B101" s="205" t="s">
        <v>1938</v>
      </c>
      <c r="C101" s="213" t="s">
        <v>1862</v>
      </c>
      <c r="D101" s="221">
        <v>4.8000000000000001E-2</v>
      </c>
      <c r="E101" s="468">
        <v>0</v>
      </c>
      <c r="F101" s="225">
        <f>D101*E101</f>
        <v>0</v>
      </c>
      <c r="J101" s="185">
        <v>3100</v>
      </c>
      <c r="K101" s="186">
        <v>0.7</v>
      </c>
    </row>
    <row r="102" spans="1:11" s="186" customFormat="1" ht="27" customHeight="1">
      <c r="A102" s="204">
        <v>2</v>
      </c>
      <c r="B102" s="205" t="s">
        <v>1939</v>
      </c>
      <c r="C102" s="213" t="s">
        <v>1862</v>
      </c>
      <c r="D102" s="221">
        <v>0.01</v>
      </c>
      <c r="E102" s="468">
        <v>0</v>
      </c>
      <c r="F102" s="225">
        <f>D102*E102</f>
        <v>0</v>
      </c>
      <c r="J102" s="185">
        <v>1500</v>
      </c>
      <c r="K102" s="186">
        <v>0.7</v>
      </c>
    </row>
    <row r="103" spans="1:11" s="186" customFormat="1" ht="12.5">
      <c r="A103" s="208" t="s">
        <v>385</v>
      </c>
      <c r="B103" s="209" t="s">
        <v>1911</v>
      </c>
      <c r="C103" s="209"/>
      <c r="D103" s="209"/>
      <c r="E103" s="461"/>
      <c r="F103" s="210">
        <f>SUM(F101:F102)</f>
        <v>0</v>
      </c>
      <c r="J103" s="187"/>
      <c r="K103" s="186">
        <v>0.7</v>
      </c>
    </row>
    <row r="104" spans="1:11" s="186" customFormat="1" ht="12.5">
      <c r="A104" s="208"/>
      <c r="B104" s="208"/>
      <c r="C104" s="208"/>
      <c r="D104" s="208"/>
      <c r="E104" s="462"/>
      <c r="F104" s="220"/>
    </row>
    <row r="105" spans="1:11" s="186" customFormat="1" ht="14.25" customHeight="1">
      <c r="A105" s="208" t="s">
        <v>385</v>
      </c>
      <c r="B105" s="208"/>
      <c r="C105" s="208"/>
      <c r="D105" s="208"/>
      <c r="E105" s="462"/>
      <c r="F105" s="208"/>
      <c r="K105" s="186">
        <v>0.7</v>
      </c>
    </row>
    <row r="106" spans="1:11" s="186" customFormat="1" ht="13">
      <c r="A106" s="208" t="s">
        <v>385</v>
      </c>
      <c r="B106" s="212" t="s">
        <v>1852</v>
      </c>
      <c r="C106" s="208"/>
      <c r="D106" s="208"/>
      <c r="E106" s="462"/>
      <c r="F106" s="208"/>
      <c r="K106" s="186">
        <v>0.7</v>
      </c>
    </row>
    <row r="107" spans="1:11" s="186" customFormat="1" ht="12.5">
      <c r="A107" s="213">
        <v>1</v>
      </c>
      <c r="B107" s="214" t="s">
        <v>1940</v>
      </c>
      <c r="C107" s="208" t="s">
        <v>1941</v>
      </c>
      <c r="D107" s="208">
        <v>4</v>
      </c>
      <c r="E107" s="460">
        <v>0</v>
      </c>
      <c r="F107" s="207">
        <f t="shared" ref="F107:F112" si="5">D107*E107</f>
        <v>0</v>
      </c>
    </row>
    <row r="108" spans="1:11" s="186" customFormat="1" ht="12.5">
      <c r="A108" s="213">
        <v>2</v>
      </c>
      <c r="B108" s="214" t="s">
        <v>1967</v>
      </c>
      <c r="C108" s="208" t="s">
        <v>1941</v>
      </c>
      <c r="D108" s="208">
        <v>4</v>
      </c>
      <c r="E108" s="460">
        <v>0</v>
      </c>
      <c r="F108" s="207">
        <f t="shared" si="5"/>
        <v>0</v>
      </c>
    </row>
    <row r="109" spans="1:11" s="186" customFormat="1" ht="12.5">
      <c r="A109" s="213">
        <v>3</v>
      </c>
      <c r="B109" s="214" t="s">
        <v>1942</v>
      </c>
      <c r="C109" s="208" t="s">
        <v>1941</v>
      </c>
      <c r="D109" s="208">
        <v>5</v>
      </c>
      <c r="E109" s="460">
        <v>0</v>
      </c>
      <c r="F109" s="207">
        <f t="shared" si="5"/>
        <v>0</v>
      </c>
      <c r="J109" s="185">
        <v>250</v>
      </c>
      <c r="K109" s="186">
        <v>0.7</v>
      </c>
    </row>
    <row r="110" spans="1:11" s="186" customFormat="1" ht="12.5">
      <c r="A110" s="213">
        <v>4</v>
      </c>
      <c r="B110" s="205" t="s">
        <v>1943</v>
      </c>
      <c r="C110" s="206" t="s">
        <v>1941</v>
      </c>
      <c r="D110" s="206">
        <v>5</v>
      </c>
      <c r="E110" s="460">
        <v>0</v>
      </c>
      <c r="F110" s="207">
        <f t="shared" si="5"/>
        <v>0</v>
      </c>
      <c r="J110" s="185">
        <v>250</v>
      </c>
      <c r="K110" s="186">
        <v>0.7</v>
      </c>
    </row>
    <row r="111" spans="1:11" s="186" customFormat="1" ht="25">
      <c r="A111" s="213">
        <v>5</v>
      </c>
      <c r="B111" s="205" t="s">
        <v>1944</v>
      </c>
      <c r="C111" s="206" t="s">
        <v>1941</v>
      </c>
      <c r="D111" s="206">
        <v>5</v>
      </c>
      <c r="E111" s="460">
        <v>0</v>
      </c>
      <c r="F111" s="207">
        <f t="shared" si="5"/>
        <v>0</v>
      </c>
      <c r="J111" s="185">
        <v>250</v>
      </c>
      <c r="K111" s="186">
        <v>0.7</v>
      </c>
    </row>
    <row r="112" spans="1:11" s="186" customFormat="1" ht="12.5">
      <c r="A112" s="213">
        <v>6</v>
      </c>
      <c r="B112" s="205" t="s">
        <v>1945</v>
      </c>
      <c r="C112" s="206" t="s">
        <v>1941</v>
      </c>
      <c r="D112" s="206">
        <v>35</v>
      </c>
      <c r="E112" s="460">
        <v>0</v>
      </c>
      <c r="F112" s="207">
        <f t="shared" si="5"/>
        <v>0</v>
      </c>
      <c r="J112" s="187"/>
      <c r="K112" s="186">
        <v>0.7</v>
      </c>
    </row>
    <row r="113" spans="1:11" s="186" customFormat="1" ht="14.25" customHeight="1">
      <c r="A113" s="208" t="s">
        <v>385</v>
      </c>
      <c r="B113" s="209" t="s">
        <v>1911</v>
      </c>
      <c r="C113" s="209"/>
      <c r="D113" s="209"/>
      <c r="E113" s="461"/>
      <c r="F113" s="210">
        <f>SUM(F107:F112)</f>
        <v>0</v>
      </c>
      <c r="K113" s="186">
        <v>0.7</v>
      </c>
    </row>
    <row r="114" spans="1:11" s="186" customFormat="1" ht="14.25" customHeight="1">
      <c r="A114" s="208" t="s">
        <v>385</v>
      </c>
      <c r="B114" s="208"/>
      <c r="C114" s="208"/>
      <c r="D114" s="208"/>
      <c r="E114" s="462"/>
      <c r="F114" s="208"/>
      <c r="K114" s="186">
        <v>0.7</v>
      </c>
    </row>
    <row r="115" spans="1:11" s="186" customFormat="1" ht="12.5">
      <c r="A115" s="208" t="s">
        <v>385</v>
      </c>
      <c r="B115" s="208"/>
      <c r="C115" s="208"/>
      <c r="D115" s="208"/>
      <c r="E115" s="462"/>
      <c r="F115" s="208"/>
      <c r="K115" s="186">
        <v>0.7</v>
      </c>
    </row>
    <row r="116" spans="1:11" s="186" customFormat="1" ht="13">
      <c r="A116" s="208" t="s">
        <v>385</v>
      </c>
      <c r="B116" s="212" t="s">
        <v>1853</v>
      </c>
      <c r="C116" s="208"/>
      <c r="D116" s="208"/>
      <c r="E116" s="462"/>
      <c r="F116" s="208"/>
    </row>
    <row r="117" spans="1:11" s="186" customFormat="1" ht="25">
      <c r="A117" s="204">
        <v>1</v>
      </c>
      <c r="B117" s="205" t="s">
        <v>1946</v>
      </c>
      <c r="C117" s="213" t="s">
        <v>1941</v>
      </c>
      <c r="D117" s="221">
        <v>8</v>
      </c>
      <c r="E117" s="468">
        <v>0</v>
      </c>
      <c r="F117" s="220">
        <f>D117*E117</f>
        <v>0</v>
      </c>
      <c r="J117" s="185">
        <v>300</v>
      </c>
      <c r="K117" s="186">
        <v>0.7</v>
      </c>
    </row>
    <row r="118" spans="1:11" s="186" customFormat="1" ht="12.5">
      <c r="A118" s="213">
        <v>2</v>
      </c>
      <c r="B118" s="208" t="s">
        <v>1963</v>
      </c>
      <c r="C118" s="208" t="s">
        <v>1941</v>
      </c>
      <c r="D118" s="208">
        <v>4</v>
      </c>
      <c r="E118" s="468">
        <v>0</v>
      </c>
      <c r="F118" s="220">
        <f>D118*E118</f>
        <v>0</v>
      </c>
    </row>
    <row r="119" spans="1:11" s="186" customFormat="1" ht="12.5">
      <c r="A119" s="208"/>
      <c r="B119" s="209" t="s">
        <v>1911</v>
      </c>
      <c r="C119" s="209"/>
      <c r="D119" s="209"/>
      <c r="E119" s="461"/>
      <c r="F119" s="210">
        <f>SUM(F117:F118)</f>
        <v>0</v>
      </c>
    </row>
    <row r="120" spans="1:11" s="186" customFormat="1" ht="12.5">
      <c r="E120" s="471"/>
    </row>
    <row r="121" spans="1:11" s="186" customFormat="1" ht="15.5">
      <c r="B121" s="435" t="s">
        <v>2204</v>
      </c>
      <c r="E121" s="471"/>
      <c r="F121" s="438">
        <f>F60+F69+F77+F97+F103+F113+F119</f>
        <v>0</v>
      </c>
    </row>
    <row r="122" spans="1:11" s="190" customFormat="1" ht="13">
      <c r="E122" s="472"/>
      <c r="K122" s="176"/>
    </row>
    <row r="123" spans="1:11" s="190" customFormat="1" ht="13">
      <c r="K123" s="176"/>
    </row>
    <row r="124" spans="1:11" s="190" customFormat="1" ht="13">
      <c r="K124" s="176"/>
    </row>
    <row r="125" spans="1:11" s="190" customFormat="1" ht="13">
      <c r="K125" s="176"/>
    </row>
    <row r="126" spans="1:11" s="190" customFormat="1" ht="13">
      <c r="K126" s="176"/>
    </row>
    <row r="127" spans="1:11" s="190" customFormat="1" ht="13">
      <c r="K127" s="176"/>
    </row>
    <row r="128" spans="1:11">
      <c r="K128" s="188"/>
    </row>
    <row r="129" spans="11:11">
      <c r="K129" s="188"/>
    </row>
    <row r="130" spans="11:11">
      <c r="K130" s="188"/>
    </row>
    <row r="131" spans="11:11">
      <c r="K131" s="188"/>
    </row>
    <row r="132" spans="11:11">
      <c r="K132" s="188"/>
    </row>
    <row r="133" spans="11:11">
      <c r="K133" s="188"/>
    </row>
    <row r="134" spans="11:11">
      <c r="K134" s="188"/>
    </row>
    <row r="135" spans="11:11">
      <c r="K135" s="188"/>
    </row>
    <row r="136" spans="11:11">
      <c r="K136" s="188"/>
    </row>
    <row r="137" spans="11:11">
      <c r="K137" s="188"/>
    </row>
    <row r="138" spans="11:11">
      <c r="K138" s="188"/>
    </row>
    <row r="139" spans="11:11">
      <c r="K139" s="188"/>
    </row>
    <row r="140" spans="11:11">
      <c r="K140" s="188"/>
    </row>
    <row r="141" spans="11:11">
      <c r="K141" s="188"/>
    </row>
    <row r="142" spans="11:11">
      <c r="K142" s="188"/>
    </row>
    <row r="143" spans="11:11">
      <c r="K143" s="188"/>
    </row>
    <row r="144" spans="11:11">
      <c r="K144" s="188"/>
    </row>
    <row r="145" spans="11:11">
      <c r="K145" s="188"/>
    </row>
    <row r="146" spans="11:11">
      <c r="K146" s="188"/>
    </row>
    <row r="147" spans="11:11">
      <c r="K147" s="188"/>
    </row>
    <row r="148" spans="11:11">
      <c r="K148" s="188"/>
    </row>
    <row r="149" spans="11:11">
      <c r="K149" s="188"/>
    </row>
    <row r="150" spans="11:11">
      <c r="K150" s="188"/>
    </row>
    <row r="151" spans="11:11">
      <c r="K151" s="188"/>
    </row>
    <row r="152" spans="11:11">
      <c r="K152" s="188"/>
    </row>
    <row r="153" spans="11:11">
      <c r="K153" s="188"/>
    </row>
    <row r="154" spans="11:11">
      <c r="K154" s="188"/>
    </row>
    <row r="155" spans="11:11">
      <c r="K155" s="188"/>
    </row>
    <row r="156" spans="11:11">
      <c r="K156" s="188"/>
    </row>
    <row r="157" spans="11:11">
      <c r="K157" s="188"/>
    </row>
    <row r="158" spans="11:11">
      <c r="K158" s="188"/>
    </row>
    <row r="159" spans="11:11">
      <c r="K159" s="188"/>
    </row>
    <row r="160" spans="11:11">
      <c r="K160" s="188"/>
    </row>
    <row r="161" spans="11:11">
      <c r="K161" s="188"/>
    </row>
    <row r="162" spans="11:11">
      <c r="K162" s="188"/>
    </row>
    <row r="163" spans="11:11">
      <c r="K163" s="188"/>
    </row>
    <row r="164" spans="11:11">
      <c r="K164" s="188"/>
    </row>
    <row r="165" spans="11:11">
      <c r="K165" s="188"/>
    </row>
    <row r="166" spans="11:11">
      <c r="K166" s="188"/>
    </row>
    <row r="167" spans="11:11">
      <c r="K167" s="188"/>
    </row>
    <row r="168" spans="11:11">
      <c r="K168" s="188"/>
    </row>
    <row r="169" spans="11:11">
      <c r="K169" s="188"/>
    </row>
    <row r="170" spans="11:11">
      <c r="K170" s="188"/>
    </row>
    <row r="171" spans="11:11">
      <c r="K171" s="188"/>
    </row>
    <row r="172" spans="11:11">
      <c r="K172" s="188"/>
    </row>
    <row r="173" spans="11:11">
      <c r="K173" s="188"/>
    </row>
    <row r="174" spans="11:11">
      <c r="K174" s="188"/>
    </row>
    <row r="175" spans="11:11">
      <c r="K175" s="188"/>
    </row>
    <row r="176" spans="11:11">
      <c r="K176" s="188"/>
    </row>
    <row r="177" spans="11:11">
      <c r="K177" s="188"/>
    </row>
    <row r="178" spans="11:11">
      <c r="K178" s="188"/>
    </row>
    <row r="179" spans="11:11">
      <c r="K179" s="188"/>
    </row>
    <row r="180" spans="11:11">
      <c r="K180" s="188"/>
    </row>
    <row r="181" spans="11:11">
      <c r="K181" s="188"/>
    </row>
    <row r="182" spans="11:11">
      <c r="K182" s="188"/>
    </row>
    <row r="183" spans="11:11">
      <c r="K183" s="188"/>
    </row>
    <row r="184" spans="11:11">
      <c r="K184" s="188"/>
    </row>
    <row r="185" spans="11:11">
      <c r="K185" s="188"/>
    </row>
    <row r="186" spans="11:11">
      <c r="K186" s="188"/>
    </row>
    <row r="187" spans="11:11">
      <c r="K187" s="188"/>
    </row>
    <row r="188" spans="11:11">
      <c r="K188" s="188"/>
    </row>
    <row r="189" spans="11:11">
      <c r="K189" s="188"/>
    </row>
    <row r="190" spans="11:11">
      <c r="K190" s="188"/>
    </row>
    <row r="191" spans="11:11">
      <c r="K191" s="188"/>
    </row>
    <row r="192" spans="11:11">
      <c r="K192" s="188"/>
    </row>
    <row r="193" spans="11:11">
      <c r="K193" s="188"/>
    </row>
    <row r="194" spans="11:11">
      <c r="K194" s="188"/>
    </row>
    <row r="195" spans="11:11">
      <c r="K195" s="188"/>
    </row>
    <row r="196" spans="11:11">
      <c r="K196" s="188"/>
    </row>
    <row r="197" spans="11:11">
      <c r="K197" s="188"/>
    </row>
    <row r="198" spans="11:11">
      <c r="K198" s="188"/>
    </row>
    <row r="199" spans="11:11">
      <c r="K199" s="188"/>
    </row>
    <row r="200" spans="11:11">
      <c r="K200" s="188"/>
    </row>
    <row r="201" spans="11:11">
      <c r="K201" s="188"/>
    </row>
    <row r="202" spans="11:11">
      <c r="K202" s="188"/>
    </row>
    <row r="203" spans="11:11">
      <c r="K203" s="188"/>
    </row>
    <row r="204" spans="11:11">
      <c r="K204" s="188"/>
    </row>
    <row r="205" spans="11:11">
      <c r="K205" s="188"/>
    </row>
    <row r="206" spans="11:11">
      <c r="K206" s="188"/>
    </row>
    <row r="207" spans="11:11">
      <c r="K207" s="188"/>
    </row>
    <row r="208" spans="11:11">
      <c r="K208" s="188"/>
    </row>
    <row r="209" spans="11:11">
      <c r="K209" s="188"/>
    </row>
    <row r="210" spans="11:11">
      <c r="K210" s="188"/>
    </row>
    <row r="211" spans="11:11">
      <c r="K211" s="188"/>
    </row>
    <row r="212" spans="11:11">
      <c r="K212" s="188"/>
    </row>
    <row r="213" spans="11:11">
      <c r="K213" s="188"/>
    </row>
    <row r="214" spans="11:11">
      <c r="K214" s="188"/>
    </row>
    <row r="215" spans="11:11">
      <c r="K215" s="188"/>
    </row>
    <row r="216" spans="11:11">
      <c r="K216" s="188"/>
    </row>
    <row r="217" spans="11:11">
      <c r="K217" s="188"/>
    </row>
    <row r="218" spans="11:11">
      <c r="K218" s="188"/>
    </row>
    <row r="219" spans="11:11">
      <c r="K219" s="188"/>
    </row>
    <row r="220" spans="11:11">
      <c r="K220" s="188"/>
    </row>
    <row r="221" spans="11:11">
      <c r="K221" s="188"/>
    </row>
    <row r="222" spans="11:11">
      <c r="K222" s="188"/>
    </row>
    <row r="223" spans="11:11">
      <c r="K223" s="188"/>
    </row>
    <row r="224" spans="11:11">
      <c r="K224" s="188"/>
    </row>
    <row r="225" spans="11:11">
      <c r="K225" s="188"/>
    </row>
    <row r="226" spans="11:11">
      <c r="K226" s="188"/>
    </row>
    <row r="227" spans="11:11">
      <c r="K227" s="188"/>
    </row>
  </sheetData>
  <sheetProtection password="CD92" sheet="1" objects="1" scenarios="1" selectLockedCells="1"/>
  <pageMargins left="0.39370078740157483" right="0.39370078740157483" top="0.39370078740157483" bottom="0.39370078740157483" header="0.51181102362204722" footer="0.31496062992125984"/>
  <pageSetup paperSize="9" orientation="portrait" r:id="rId1"/>
  <headerFooter>
    <oddFooter>&amp;C&amp;C&amp;P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outlinePr summaryBelow="0"/>
  </sheetPr>
  <dimension ref="A1:BH251"/>
  <sheetViews>
    <sheetView topLeftCell="A109" workbookViewId="0">
      <selection activeCell="F61" sqref="F61"/>
    </sheetView>
  </sheetViews>
  <sheetFormatPr defaultRowHeight="12.5" outlineLevelRow="1"/>
  <cols>
    <col min="1" max="1" width="4.1796875" style="29" customWidth="1"/>
    <col min="2" max="2" width="14.36328125" style="46" customWidth="1"/>
    <col min="3" max="3" width="38.1796875" style="46" customWidth="1"/>
    <col min="4" max="4" width="4.453125" style="29" customWidth="1"/>
    <col min="5" max="5" width="10.453125" style="29" customWidth="1"/>
    <col min="6" max="6" width="9.81640625" style="29" customWidth="1"/>
    <col min="7" max="7" width="12.6328125" style="29" customWidth="1"/>
    <col min="8" max="13" width="0" style="29" hidden="1" customWidth="1"/>
    <col min="14" max="17" width="8.7265625" style="29"/>
    <col min="18" max="21" width="0" style="29" hidden="1" customWidth="1"/>
    <col min="22" max="28" width="8.7265625" style="29"/>
    <col min="29" max="39" width="0" style="29" hidden="1" customWidth="1"/>
    <col min="40" max="52" width="8.7265625" style="29"/>
    <col min="53" max="53" width="73.26953125" style="29" customWidth="1"/>
    <col min="54" max="16384" width="8.7265625" style="29"/>
  </cols>
  <sheetData>
    <row r="1" spans="1:60" ht="15.75" customHeight="1">
      <c r="A1" s="541" t="s">
        <v>67</v>
      </c>
      <c r="B1" s="541"/>
      <c r="C1" s="541"/>
      <c r="D1" s="541"/>
      <c r="E1" s="541"/>
      <c r="F1" s="541"/>
      <c r="G1" s="541"/>
      <c r="H1"/>
      <c r="I1"/>
      <c r="J1"/>
      <c r="K1"/>
      <c r="L1"/>
      <c r="M1"/>
      <c r="N1"/>
      <c r="O1"/>
      <c r="P1"/>
      <c r="Q1"/>
      <c r="AE1" s="29" t="s">
        <v>68</v>
      </c>
    </row>
    <row r="2" spans="1:60" ht="25" customHeight="1">
      <c r="A2" s="233" t="s">
        <v>69</v>
      </c>
      <c r="B2" s="319"/>
      <c r="C2" s="542" t="s">
        <v>2191</v>
      </c>
      <c r="D2" s="543"/>
      <c r="E2" s="543"/>
      <c r="F2" s="543"/>
      <c r="G2" s="544"/>
      <c r="H2"/>
      <c r="I2"/>
      <c r="J2"/>
      <c r="K2"/>
      <c r="L2"/>
      <c r="M2"/>
      <c r="N2"/>
      <c r="O2"/>
      <c r="P2"/>
      <c r="Q2"/>
      <c r="AE2" s="29" t="s">
        <v>70</v>
      </c>
    </row>
    <row r="3" spans="1:60" ht="25" customHeight="1">
      <c r="A3" s="233" t="s">
        <v>71</v>
      </c>
      <c r="B3" s="319"/>
      <c r="C3" s="542" t="s">
        <v>1563</v>
      </c>
      <c r="D3" s="543"/>
      <c r="E3" s="543"/>
      <c r="F3" s="543"/>
      <c r="G3" s="544"/>
      <c r="H3"/>
      <c r="I3"/>
      <c r="J3"/>
      <c r="K3"/>
      <c r="L3"/>
      <c r="M3"/>
      <c r="N3"/>
      <c r="O3"/>
      <c r="P3"/>
      <c r="Q3"/>
      <c r="AE3" s="29" t="s">
        <v>72</v>
      </c>
    </row>
    <row r="4" spans="1:60" ht="25" hidden="1" customHeight="1">
      <c r="A4" s="233" t="s">
        <v>73</v>
      </c>
      <c r="B4" s="319"/>
      <c r="C4" s="542"/>
      <c r="D4" s="543"/>
      <c r="E4" s="543"/>
      <c r="F4" s="543"/>
      <c r="G4" s="544"/>
      <c r="H4"/>
      <c r="I4"/>
      <c r="J4"/>
      <c r="K4"/>
      <c r="L4"/>
      <c r="M4"/>
      <c r="N4"/>
      <c r="O4"/>
      <c r="P4"/>
      <c r="Q4"/>
      <c r="AE4" s="29" t="s">
        <v>74</v>
      </c>
    </row>
    <row r="5" spans="1:60" ht="14.5" hidden="1" customHeight="1">
      <c r="A5" s="234" t="s">
        <v>75</v>
      </c>
      <c r="B5" s="235"/>
      <c r="C5" s="236"/>
      <c r="D5" s="237"/>
      <c r="E5" s="237"/>
      <c r="F5" s="237"/>
      <c r="G5" s="238"/>
      <c r="H5"/>
      <c r="I5"/>
      <c r="J5"/>
      <c r="K5"/>
      <c r="L5"/>
      <c r="M5"/>
      <c r="N5"/>
      <c r="O5"/>
      <c r="P5"/>
      <c r="Q5"/>
      <c r="AE5" s="29" t="s">
        <v>76</v>
      </c>
    </row>
    <row r="6" spans="1:60" ht="14.5">
      <c r="A6"/>
      <c r="B6" s="239"/>
      <c r="C6" s="239"/>
      <c r="D6"/>
      <c r="E6"/>
      <c r="F6"/>
      <c r="G6"/>
      <c r="H6"/>
      <c r="I6"/>
      <c r="J6"/>
      <c r="K6"/>
      <c r="L6"/>
      <c r="M6"/>
      <c r="N6"/>
      <c r="O6"/>
      <c r="P6"/>
      <c r="Q6"/>
    </row>
    <row r="7" spans="1:60" ht="43.5">
      <c r="A7" s="240" t="s">
        <v>77</v>
      </c>
      <c r="B7" s="241" t="s">
        <v>78</v>
      </c>
      <c r="C7" s="241" t="s">
        <v>79</v>
      </c>
      <c r="D7" s="240" t="s">
        <v>80</v>
      </c>
      <c r="E7" s="240" t="s">
        <v>81</v>
      </c>
      <c r="F7" s="242" t="s">
        <v>82</v>
      </c>
      <c r="G7" s="240" t="s">
        <v>63</v>
      </c>
      <c r="H7" s="311" t="s">
        <v>83</v>
      </c>
      <c r="I7" s="311" t="s">
        <v>84</v>
      </c>
      <c r="J7" s="311" t="s">
        <v>85</v>
      </c>
      <c r="K7" s="311" t="s">
        <v>86</v>
      </c>
      <c r="L7" s="311" t="s">
        <v>87</v>
      </c>
      <c r="M7" s="311" t="s">
        <v>88</v>
      </c>
      <c r="N7" s="311" t="s">
        <v>89</v>
      </c>
      <c r="O7" s="311" t="s">
        <v>90</v>
      </c>
      <c r="P7" s="311" t="s">
        <v>91</v>
      </c>
      <c r="Q7" s="311" t="s">
        <v>92</v>
      </c>
      <c r="R7" s="30" t="s">
        <v>93</v>
      </c>
      <c r="S7" s="30" t="s">
        <v>94</v>
      </c>
      <c r="T7" s="30" t="s">
        <v>95</v>
      </c>
      <c r="U7" s="30" t="s">
        <v>96</v>
      </c>
    </row>
    <row r="8" spans="1:60" ht="14.5">
      <c r="A8" s="243" t="s">
        <v>97</v>
      </c>
      <c r="B8" s="244" t="s">
        <v>62</v>
      </c>
      <c r="C8" s="245" t="s">
        <v>61</v>
      </c>
      <c r="D8" s="312"/>
      <c r="E8" s="247"/>
      <c r="F8" s="248"/>
      <c r="G8" s="248">
        <f>SUMIF(AE9:AE44,"&lt;&gt;NOR",G9:G44)</f>
        <v>0</v>
      </c>
      <c r="H8" s="248"/>
      <c r="I8" s="248">
        <f>SUM(I9:I44)</f>
        <v>0</v>
      </c>
      <c r="J8" s="248"/>
      <c r="K8" s="248">
        <f>SUM(K9:K44)</f>
        <v>0</v>
      </c>
      <c r="L8" s="248"/>
      <c r="M8" s="248">
        <f>SUM(M9:M44)</f>
        <v>0</v>
      </c>
      <c r="N8" s="312"/>
      <c r="O8" s="312">
        <f>SUM(O9:O44)</f>
        <v>1.8595599999999999</v>
      </c>
      <c r="P8" s="312"/>
      <c r="Q8" s="312">
        <f>SUM(Q9:Q44)</f>
        <v>0</v>
      </c>
      <c r="R8" s="32"/>
      <c r="S8" s="32"/>
      <c r="T8" s="31"/>
      <c r="U8" s="32" t="e">
        <f>SUM(U9:U44)</f>
        <v>#REF!</v>
      </c>
      <c r="AE8" s="29" t="s">
        <v>98</v>
      </c>
    </row>
    <row r="9" spans="1:60" ht="20" outlineLevel="1">
      <c r="A9" s="249">
        <v>1</v>
      </c>
      <c r="B9" s="250" t="s">
        <v>99</v>
      </c>
      <c r="C9" s="251" t="s">
        <v>100</v>
      </c>
      <c r="D9" s="313" t="s">
        <v>101</v>
      </c>
      <c r="E9" s="253">
        <v>1</v>
      </c>
      <c r="F9" s="320">
        <v>0</v>
      </c>
      <c r="G9" s="254">
        <f>ROUND(E9*F9,2)</f>
        <v>0</v>
      </c>
      <c r="H9" s="254"/>
      <c r="I9" s="254">
        <f>ROUND(E9*H9,2)</f>
        <v>0</v>
      </c>
      <c r="J9" s="254"/>
      <c r="K9" s="254">
        <f>ROUND(E9*J9,2)</f>
        <v>0</v>
      </c>
      <c r="L9" s="254">
        <v>15</v>
      </c>
      <c r="M9" s="254">
        <f>G9*(1+L9/100)</f>
        <v>0</v>
      </c>
      <c r="N9" s="313">
        <v>9.2160000000000006E-2</v>
      </c>
      <c r="O9" s="313">
        <f>ROUND(E9*N9,5)</f>
        <v>9.2160000000000006E-2</v>
      </c>
      <c r="P9" s="313">
        <v>0</v>
      </c>
      <c r="Q9" s="313">
        <f>ROUND(E9*P9,5)</f>
        <v>0</v>
      </c>
      <c r="R9" s="34"/>
      <c r="S9" s="34"/>
      <c r="T9" s="36">
        <v>0.49748999999999999</v>
      </c>
      <c r="U9" s="34" t="e">
        <f>ROUND(#REF!*T9,2)</f>
        <v>#REF!</v>
      </c>
      <c r="V9" s="37"/>
      <c r="W9" s="37"/>
      <c r="X9" s="37"/>
      <c r="Y9" s="37"/>
      <c r="Z9" s="37"/>
      <c r="AA9" s="37"/>
      <c r="AB9" s="37"/>
      <c r="AC9" s="37"/>
      <c r="AD9" s="37"/>
      <c r="AE9" s="37" t="s">
        <v>102</v>
      </c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</row>
    <row r="10" spans="1:60" outlineLevel="1">
      <c r="A10" s="249"/>
      <c r="B10" s="250"/>
      <c r="C10" s="536" t="s">
        <v>103</v>
      </c>
      <c r="D10" s="537"/>
      <c r="E10" s="538"/>
      <c r="F10" s="539"/>
      <c r="G10" s="540"/>
      <c r="H10" s="254"/>
      <c r="I10" s="254"/>
      <c r="J10" s="254"/>
      <c r="K10" s="254"/>
      <c r="L10" s="254"/>
      <c r="M10" s="254"/>
      <c r="N10" s="313"/>
      <c r="O10" s="313"/>
      <c r="P10" s="313"/>
      <c r="Q10" s="313"/>
      <c r="R10" s="34"/>
      <c r="S10" s="34"/>
      <c r="T10" s="36"/>
      <c r="U10" s="34"/>
      <c r="V10" s="37"/>
      <c r="W10" s="37"/>
      <c r="X10" s="37"/>
      <c r="Y10" s="37"/>
      <c r="Z10" s="37"/>
      <c r="AA10" s="37"/>
      <c r="AB10" s="37"/>
      <c r="AC10" s="37"/>
      <c r="AD10" s="37"/>
      <c r="AE10" s="37" t="s">
        <v>104</v>
      </c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8" t="e">
        <f>#REF!</f>
        <v>#REF!</v>
      </c>
      <c r="BB10" s="37"/>
      <c r="BC10" s="37"/>
      <c r="BD10" s="37"/>
      <c r="BE10" s="37"/>
      <c r="BF10" s="37"/>
      <c r="BG10" s="37"/>
      <c r="BH10" s="37"/>
    </row>
    <row r="11" spans="1:60" outlineLevel="1">
      <c r="A11" s="249">
        <v>2</v>
      </c>
      <c r="B11" s="250" t="s">
        <v>105</v>
      </c>
      <c r="C11" s="251" t="s">
        <v>978</v>
      </c>
      <c r="D11" s="313" t="s">
        <v>107</v>
      </c>
      <c r="E11" s="253">
        <v>1.332E-2</v>
      </c>
      <c r="F11" s="320">
        <f>H11+J11</f>
        <v>0</v>
      </c>
      <c r="G11" s="254">
        <f>ROUND(E11*F11,2)</f>
        <v>0</v>
      </c>
      <c r="H11" s="254"/>
      <c r="I11" s="254">
        <f>ROUND(E11*H11,2)</f>
        <v>0</v>
      </c>
      <c r="J11" s="254"/>
      <c r="K11" s="254">
        <f>ROUND(E11*J11,2)</f>
        <v>0</v>
      </c>
      <c r="L11" s="254">
        <v>15</v>
      </c>
      <c r="M11" s="254">
        <f>G11*(1+L11/100)</f>
        <v>0</v>
      </c>
      <c r="N11" s="313">
        <v>1.9539999999999998E-2</v>
      </c>
      <c r="O11" s="313">
        <f>ROUND(E11*N11,5)</f>
        <v>2.5999999999999998E-4</v>
      </c>
      <c r="P11" s="313">
        <v>0</v>
      </c>
      <c r="Q11" s="313">
        <f>ROUND(E11*P11,5)</f>
        <v>0</v>
      </c>
      <c r="R11" s="34"/>
      <c r="S11" s="34"/>
      <c r="T11" s="36">
        <v>18.175000000000001</v>
      </c>
      <c r="U11" s="34" t="e">
        <f>ROUND(#REF!*T11,2)</f>
        <v>#REF!</v>
      </c>
      <c r="V11" s="37"/>
      <c r="W11" s="37"/>
      <c r="X11" s="37"/>
      <c r="Y11" s="37"/>
      <c r="Z11" s="37"/>
      <c r="AA11" s="37"/>
      <c r="AB11" s="37"/>
      <c r="AC11" s="37"/>
      <c r="AD11" s="37"/>
      <c r="AE11" s="37" t="s">
        <v>102</v>
      </c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</row>
    <row r="12" spans="1:60" outlineLevel="1">
      <c r="A12" s="249"/>
      <c r="B12" s="250"/>
      <c r="C12" s="314" t="s">
        <v>979</v>
      </c>
      <c r="D12" s="315"/>
      <c r="E12" s="316">
        <v>1.332E-2</v>
      </c>
      <c r="F12" s="254"/>
      <c r="G12" s="254"/>
      <c r="H12" s="254"/>
      <c r="I12" s="254"/>
      <c r="J12" s="254"/>
      <c r="K12" s="254"/>
      <c r="L12" s="254"/>
      <c r="M12" s="254"/>
      <c r="N12" s="313"/>
      <c r="O12" s="313"/>
      <c r="P12" s="313"/>
      <c r="Q12" s="313"/>
      <c r="R12" s="34"/>
      <c r="S12" s="34"/>
      <c r="T12" s="36"/>
      <c r="U12" s="34"/>
      <c r="V12" s="37"/>
      <c r="W12" s="37"/>
      <c r="X12" s="37"/>
      <c r="Y12" s="37"/>
      <c r="Z12" s="37"/>
      <c r="AA12" s="37"/>
      <c r="AB12" s="37"/>
      <c r="AC12" s="37"/>
      <c r="AD12" s="37"/>
      <c r="AE12" s="37" t="s">
        <v>109</v>
      </c>
      <c r="AF12" s="37">
        <v>0</v>
      </c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</row>
    <row r="13" spans="1:60" outlineLevel="1">
      <c r="A13" s="249">
        <v>3</v>
      </c>
      <c r="B13" s="250" t="s">
        <v>980</v>
      </c>
      <c r="C13" s="251" t="s">
        <v>981</v>
      </c>
      <c r="D13" s="313" t="s">
        <v>107</v>
      </c>
      <c r="E13" s="253">
        <v>1.332E-2</v>
      </c>
      <c r="F13" s="320">
        <f>H13+J13</f>
        <v>0</v>
      </c>
      <c r="G13" s="254">
        <f>ROUND(E13*F13,2)</f>
        <v>0</v>
      </c>
      <c r="H13" s="254"/>
      <c r="I13" s="254">
        <f>ROUND(E13*H13,2)</f>
        <v>0</v>
      </c>
      <c r="J13" s="254"/>
      <c r="K13" s="254">
        <f>ROUND(E13*J13,2)</f>
        <v>0</v>
      </c>
      <c r="L13" s="254">
        <v>15</v>
      </c>
      <c r="M13" s="254">
        <f>G13*(1+L13/100)</f>
        <v>0</v>
      </c>
      <c r="N13" s="313">
        <v>1</v>
      </c>
      <c r="O13" s="313">
        <f>ROUND(E13*N13,5)</f>
        <v>1.332E-2</v>
      </c>
      <c r="P13" s="313">
        <v>0</v>
      </c>
      <c r="Q13" s="313">
        <f>ROUND(E13*P13,5)</f>
        <v>0</v>
      </c>
      <c r="R13" s="34"/>
      <c r="S13" s="34"/>
      <c r="T13" s="36">
        <v>0</v>
      </c>
      <c r="U13" s="34" t="e">
        <f>ROUND(#REF!*T13,2)</f>
        <v>#REF!</v>
      </c>
      <c r="V13" s="37"/>
      <c r="W13" s="37"/>
      <c r="X13" s="37"/>
      <c r="Y13" s="37"/>
      <c r="Z13" s="37"/>
      <c r="AA13" s="37"/>
      <c r="AB13" s="37"/>
      <c r="AC13" s="37"/>
      <c r="AD13" s="37"/>
      <c r="AE13" s="37" t="s">
        <v>113</v>
      </c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</row>
    <row r="14" spans="1:60" ht="20" outlineLevel="1">
      <c r="A14" s="249">
        <v>4</v>
      </c>
      <c r="B14" s="250" t="s">
        <v>114</v>
      </c>
      <c r="C14" s="251" t="s">
        <v>115</v>
      </c>
      <c r="D14" s="313" t="s">
        <v>116</v>
      </c>
      <c r="E14" s="253">
        <v>0.424041</v>
      </c>
      <c r="F14" s="320">
        <f>H14+J14</f>
        <v>0</v>
      </c>
      <c r="G14" s="254">
        <f>ROUND(E14*F14,2)</f>
        <v>0</v>
      </c>
      <c r="H14" s="254"/>
      <c r="I14" s="254">
        <f>ROUND(E14*H14,2)</f>
        <v>0</v>
      </c>
      <c r="J14" s="254"/>
      <c r="K14" s="254">
        <f>ROUND(E14*J14,2)</f>
        <v>0</v>
      </c>
      <c r="L14" s="254">
        <v>15</v>
      </c>
      <c r="M14" s="254">
        <f>G14*(1+L14/100)</f>
        <v>0</v>
      </c>
      <c r="N14" s="313">
        <v>1.62836</v>
      </c>
      <c r="O14" s="313">
        <f>ROUND(E14*N14,5)</f>
        <v>0.69049000000000005</v>
      </c>
      <c r="P14" s="313">
        <v>0</v>
      </c>
      <c r="Q14" s="313">
        <f>ROUND(E14*P14,5)</f>
        <v>0</v>
      </c>
      <c r="R14" s="34"/>
      <c r="S14" s="34"/>
      <c r="T14" s="36">
        <v>4.8899999999999997</v>
      </c>
      <c r="U14" s="34" t="e">
        <f>ROUND(#REF!*T14,2)</f>
        <v>#REF!</v>
      </c>
      <c r="V14" s="37"/>
      <c r="W14" s="37"/>
      <c r="X14" s="37"/>
      <c r="Y14" s="37"/>
      <c r="Z14" s="37"/>
      <c r="AA14" s="37"/>
      <c r="AB14" s="37"/>
      <c r="AC14" s="37"/>
      <c r="AD14" s="37"/>
      <c r="AE14" s="37" t="s">
        <v>102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</row>
    <row r="15" spans="1:60" outlineLevel="1">
      <c r="A15" s="249"/>
      <c r="B15" s="250"/>
      <c r="C15" s="536" t="s">
        <v>1564</v>
      </c>
      <c r="D15" s="537"/>
      <c r="E15" s="538"/>
      <c r="F15" s="539"/>
      <c r="G15" s="540"/>
      <c r="H15" s="254"/>
      <c r="I15" s="254"/>
      <c r="J15" s="254"/>
      <c r="K15" s="254"/>
      <c r="L15" s="254"/>
      <c r="M15" s="254"/>
      <c r="N15" s="313"/>
      <c r="O15" s="313"/>
      <c r="P15" s="313"/>
      <c r="Q15" s="313"/>
      <c r="R15" s="34"/>
      <c r="S15" s="34"/>
      <c r="T15" s="36"/>
      <c r="U15" s="34"/>
      <c r="V15" s="37"/>
      <c r="W15" s="37"/>
      <c r="X15" s="37"/>
      <c r="Y15" s="37"/>
      <c r="Z15" s="37"/>
      <c r="AA15" s="37"/>
      <c r="AB15" s="37"/>
      <c r="AC15" s="37"/>
      <c r="AD15" s="37"/>
      <c r="AE15" s="37" t="s">
        <v>104</v>
      </c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8" t="e">
        <f>#REF!</f>
        <v>#REF!</v>
      </c>
      <c r="BB15" s="37"/>
      <c r="BC15" s="37"/>
      <c r="BD15" s="37"/>
      <c r="BE15" s="37"/>
      <c r="BF15" s="37"/>
      <c r="BG15" s="37"/>
      <c r="BH15" s="37"/>
    </row>
    <row r="16" spans="1:60" outlineLevel="1">
      <c r="A16" s="249"/>
      <c r="B16" s="250"/>
      <c r="C16" s="536" t="s">
        <v>1565</v>
      </c>
      <c r="D16" s="537"/>
      <c r="E16" s="538"/>
      <c r="F16" s="539"/>
      <c r="G16" s="540"/>
      <c r="H16" s="254"/>
      <c r="I16" s="254"/>
      <c r="J16" s="254"/>
      <c r="K16" s="254"/>
      <c r="L16" s="254"/>
      <c r="M16" s="254"/>
      <c r="N16" s="313"/>
      <c r="O16" s="313"/>
      <c r="P16" s="313"/>
      <c r="Q16" s="313"/>
      <c r="R16" s="34"/>
      <c r="S16" s="34"/>
      <c r="T16" s="36"/>
      <c r="U16" s="34"/>
      <c r="V16" s="37"/>
      <c r="W16" s="37"/>
      <c r="X16" s="37"/>
      <c r="Y16" s="37"/>
      <c r="Z16" s="37"/>
      <c r="AA16" s="37"/>
      <c r="AB16" s="37"/>
      <c r="AC16" s="37"/>
      <c r="AD16" s="37"/>
      <c r="AE16" s="37" t="s">
        <v>104</v>
      </c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8" t="e">
        <f>#REF!</f>
        <v>#REF!</v>
      </c>
      <c r="BB16" s="37"/>
      <c r="BC16" s="37"/>
      <c r="BD16" s="37"/>
      <c r="BE16" s="37"/>
      <c r="BF16" s="37"/>
      <c r="BG16" s="37"/>
      <c r="BH16" s="37"/>
    </row>
    <row r="17" spans="1:60" outlineLevel="1">
      <c r="A17" s="249"/>
      <c r="B17" s="250"/>
      <c r="C17" s="314" t="s">
        <v>1566</v>
      </c>
      <c r="D17" s="315"/>
      <c r="E17" s="316">
        <v>9.4128000000000003E-2</v>
      </c>
      <c r="F17" s="254"/>
      <c r="G17" s="254"/>
      <c r="H17" s="254"/>
      <c r="I17" s="254"/>
      <c r="J17" s="254"/>
      <c r="K17" s="254"/>
      <c r="L17" s="254"/>
      <c r="M17" s="254"/>
      <c r="N17" s="313"/>
      <c r="O17" s="313"/>
      <c r="P17" s="313"/>
      <c r="Q17" s="313"/>
      <c r="R17" s="34"/>
      <c r="S17" s="34"/>
      <c r="T17" s="36"/>
      <c r="U17" s="34"/>
      <c r="V17" s="37"/>
      <c r="W17" s="37"/>
      <c r="X17" s="37"/>
      <c r="Y17" s="37"/>
      <c r="Z17" s="37"/>
      <c r="AA17" s="37"/>
      <c r="AB17" s="37"/>
      <c r="AC17" s="37"/>
      <c r="AD17" s="37"/>
      <c r="AE17" s="37" t="s">
        <v>109</v>
      </c>
      <c r="AF17" s="37">
        <v>0</v>
      </c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</row>
    <row r="18" spans="1:60" outlineLevel="1">
      <c r="A18" s="249"/>
      <c r="B18" s="250"/>
      <c r="C18" s="314" t="s">
        <v>1567</v>
      </c>
      <c r="D18" s="315"/>
      <c r="E18" s="316">
        <v>0.14213100000000001</v>
      </c>
      <c r="F18" s="254"/>
      <c r="G18" s="254"/>
      <c r="H18" s="254"/>
      <c r="I18" s="254"/>
      <c r="J18" s="254"/>
      <c r="K18" s="254"/>
      <c r="L18" s="254"/>
      <c r="M18" s="254"/>
      <c r="N18" s="313"/>
      <c r="O18" s="313"/>
      <c r="P18" s="313"/>
      <c r="Q18" s="313"/>
      <c r="R18" s="34"/>
      <c r="S18" s="34"/>
      <c r="T18" s="36"/>
      <c r="U18" s="34"/>
      <c r="V18" s="37"/>
      <c r="W18" s="37"/>
      <c r="X18" s="37"/>
      <c r="Y18" s="37"/>
      <c r="Z18" s="37"/>
      <c r="AA18" s="37"/>
      <c r="AB18" s="37"/>
      <c r="AC18" s="37"/>
      <c r="AD18" s="37"/>
      <c r="AE18" s="37" t="s">
        <v>109</v>
      </c>
      <c r="AF18" s="37">
        <v>0</v>
      </c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</row>
    <row r="19" spans="1:60" outlineLevel="1">
      <c r="A19" s="249"/>
      <c r="B19" s="250"/>
      <c r="C19" s="314" t="s">
        <v>1568</v>
      </c>
      <c r="D19" s="315"/>
      <c r="E19" s="316">
        <v>0.15756000000000001</v>
      </c>
      <c r="F19" s="254"/>
      <c r="G19" s="254"/>
      <c r="H19" s="254"/>
      <c r="I19" s="254"/>
      <c r="J19" s="254"/>
      <c r="K19" s="254"/>
      <c r="L19" s="254"/>
      <c r="M19" s="254"/>
      <c r="N19" s="313"/>
      <c r="O19" s="313"/>
      <c r="P19" s="313"/>
      <c r="Q19" s="313"/>
      <c r="R19" s="34"/>
      <c r="S19" s="34"/>
      <c r="T19" s="36"/>
      <c r="U19" s="34"/>
      <c r="V19" s="37"/>
      <c r="W19" s="37"/>
      <c r="X19" s="37"/>
      <c r="Y19" s="37"/>
      <c r="Z19" s="37"/>
      <c r="AA19" s="37"/>
      <c r="AB19" s="37"/>
      <c r="AC19" s="37"/>
      <c r="AD19" s="37"/>
      <c r="AE19" s="37" t="s">
        <v>109</v>
      </c>
      <c r="AF19" s="37">
        <v>0</v>
      </c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</row>
    <row r="20" spans="1:60" outlineLevel="1">
      <c r="A20" s="249"/>
      <c r="B20" s="250"/>
      <c r="C20" s="314" t="s">
        <v>1569</v>
      </c>
      <c r="D20" s="315"/>
      <c r="E20" s="316">
        <v>3.0221999999999999E-2</v>
      </c>
      <c r="F20" s="254"/>
      <c r="G20" s="254"/>
      <c r="H20" s="254"/>
      <c r="I20" s="254"/>
      <c r="J20" s="254"/>
      <c r="K20" s="254"/>
      <c r="L20" s="254"/>
      <c r="M20" s="254"/>
      <c r="N20" s="313"/>
      <c r="O20" s="313"/>
      <c r="P20" s="313"/>
      <c r="Q20" s="313"/>
      <c r="R20" s="34"/>
      <c r="S20" s="34"/>
      <c r="T20" s="36"/>
      <c r="U20" s="34"/>
      <c r="V20" s="37"/>
      <c r="W20" s="37"/>
      <c r="X20" s="37"/>
      <c r="Y20" s="37"/>
      <c r="Z20" s="37"/>
      <c r="AA20" s="37"/>
      <c r="AB20" s="37"/>
      <c r="AC20" s="37"/>
      <c r="AD20" s="37"/>
      <c r="AE20" s="37" t="s">
        <v>109</v>
      </c>
      <c r="AF20" s="37">
        <v>0</v>
      </c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</row>
    <row r="21" spans="1:60" ht="20" outlineLevel="1">
      <c r="A21" s="249">
        <v>5</v>
      </c>
      <c r="B21" s="250" t="s">
        <v>765</v>
      </c>
      <c r="C21" s="251" t="s">
        <v>766</v>
      </c>
      <c r="D21" s="313" t="s">
        <v>121</v>
      </c>
      <c r="E21" s="253">
        <v>14.702</v>
      </c>
      <c r="F21" s="320">
        <f>H21+J21</f>
        <v>0</v>
      </c>
      <c r="G21" s="254">
        <f>ROUND(E21*F21,2)</f>
        <v>0</v>
      </c>
      <c r="H21" s="254"/>
      <c r="I21" s="254">
        <f>ROUND(E21*H21,2)</f>
        <v>0</v>
      </c>
      <c r="J21" s="254"/>
      <c r="K21" s="254">
        <f>ROUND(E21*J21,2)</f>
        <v>0</v>
      </c>
      <c r="L21" s="254">
        <v>15</v>
      </c>
      <c r="M21" s="254">
        <f>G21*(1+L21/100)</f>
        <v>0</v>
      </c>
      <c r="N21" s="313">
        <v>2.5420000000000002E-2</v>
      </c>
      <c r="O21" s="313">
        <f>ROUND(E21*N21,5)</f>
        <v>0.37372</v>
      </c>
      <c r="P21" s="313">
        <v>0</v>
      </c>
      <c r="Q21" s="313">
        <f>ROUND(E21*P21,5)</f>
        <v>0</v>
      </c>
      <c r="R21" s="34"/>
      <c r="S21" s="34"/>
      <c r="T21" s="36">
        <v>1.2250000000000001</v>
      </c>
      <c r="U21" s="34" t="e">
        <f>ROUND(#REF!*T21,2)</f>
        <v>#REF!</v>
      </c>
      <c r="V21" s="37"/>
      <c r="W21" s="37"/>
      <c r="X21" s="37"/>
      <c r="Y21" s="37"/>
      <c r="Z21" s="37"/>
      <c r="AA21" s="37"/>
      <c r="AB21" s="37"/>
      <c r="AC21" s="37"/>
      <c r="AD21" s="37"/>
      <c r="AE21" s="37" t="s">
        <v>102</v>
      </c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</row>
    <row r="22" spans="1:60" outlineLevel="1">
      <c r="A22" s="249"/>
      <c r="B22" s="250"/>
      <c r="C22" s="314" t="s">
        <v>1570</v>
      </c>
      <c r="D22" s="315"/>
      <c r="E22" s="316">
        <v>10.164</v>
      </c>
      <c r="F22" s="254"/>
      <c r="G22" s="254"/>
      <c r="H22" s="254"/>
      <c r="I22" s="254"/>
      <c r="J22" s="254"/>
      <c r="K22" s="254"/>
      <c r="L22" s="254"/>
      <c r="M22" s="254"/>
      <c r="N22" s="313"/>
      <c r="O22" s="313"/>
      <c r="P22" s="313"/>
      <c r="Q22" s="313"/>
      <c r="R22" s="34"/>
      <c r="S22" s="34"/>
      <c r="T22" s="36"/>
      <c r="U22" s="34"/>
      <c r="V22" s="37"/>
      <c r="W22" s="37"/>
      <c r="X22" s="37"/>
      <c r="Y22" s="37"/>
      <c r="Z22" s="37"/>
      <c r="AA22" s="37"/>
      <c r="AB22" s="37"/>
      <c r="AC22" s="37"/>
      <c r="AD22" s="37"/>
      <c r="AE22" s="37" t="s">
        <v>109</v>
      </c>
      <c r="AF22" s="37">
        <v>0</v>
      </c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</row>
    <row r="23" spans="1:60" outlineLevel="1">
      <c r="A23" s="249"/>
      <c r="B23" s="250"/>
      <c r="C23" s="314" t="s">
        <v>1571</v>
      </c>
      <c r="D23" s="315"/>
      <c r="E23" s="316">
        <v>4.5380000000000003</v>
      </c>
      <c r="F23" s="254"/>
      <c r="G23" s="254"/>
      <c r="H23" s="254"/>
      <c r="I23" s="254"/>
      <c r="J23" s="254"/>
      <c r="K23" s="254"/>
      <c r="L23" s="254"/>
      <c r="M23" s="254"/>
      <c r="N23" s="313"/>
      <c r="O23" s="313"/>
      <c r="P23" s="313"/>
      <c r="Q23" s="313"/>
      <c r="R23" s="34"/>
      <c r="S23" s="34"/>
      <c r="T23" s="36"/>
      <c r="U23" s="34"/>
      <c r="V23" s="37"/>
      <c r="W23" s="37"/>
      <c r="X23" s="37"/>
      <c r="Y23" s="37"/>
      <c r="Z23" s="37"/>
      <c r="AA23" s="37"/>
      <c r="AB23" s="37"/>
      <c r="AC23" s="37"/>
      <c r="AD23" s="37"/>
      <c r="AE23" s="37" t="s">
        <v>109</v>
      </c>
      <c r="AF23" s="37">
        <v>0</v>
      </c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</row>
    <row r="24" spans="1:60" ht="20" outlineLevel="1">
      <c r="A24" s="249">
        <v>6</v>
      </c>
      <c r="B24" s="250" t="s">
        <v>987</v>
      </c>
      <c r="C24" s="251" t="s">
        <v>1572</v>
      </c>
      <c r="D24" s="313" t="s">
        <v>121</v>
      </c>
      <c r="E24" s="253">
        <v>3.472</v>
      </c>
      <c r="F24" s="320">
        <f>H24+J24</f>
        <v>0</v>
      </c>
      <c r="G24" s="254">
        <f>ROUND(E24*F24,2)</f>
        <v>0</v>
      </c>
      <c r="H24" s="254"/>
      <c r="I24" s="254">
        <f>ROUND(E24*H24,2)</f>
        <v>0</v>
      </c>
      <c r="J24" s="254"/>
      <c r="K24" s="254">
        <f>ROUND(E24*J24,2)</f>
        <v>0</v>
      </c>
      <c r="L24" s="254">
        <v>15</v>
      </c>
      <c r="M24" s="254">
        <f>G24*(1+L24/100)</f>
        <v>0</v>
      </c>
      <c r="N24" s="313">
        <v>1.409E-2</v>
      </c>
      <c r="O24" s="313">
        <f>ROUND(E24*N24,5)</f>
        <v>4.8919999999999998E-2</v>
      </c>
      <c r="P24" s="313">
        <v>0</v>
      </c>
      <c r="Q24" s="313">
        <f>ROUND(E24*P24,5)</f>
        <v>0</v>
      </c>
      <c r="R24" s="34"/>
      <c r="S24" s="34"/>
      <c r="T24" s="36">
        <v>0.92700000000000005</v>
      </c>
      <c r="U24" s="34" t="e">
        <f>ROUND(#REF!*T24,2)</f>
        <v>#REF!</v>
      </c>
      <c r="V24" s="37"/>
      <c r="W24" s="37"/>
      <c r="X24" s="37"/>
      <c r="Y24" s="37"/>
      <c r="Z24" s="37"/>
      <c r="AA24" s="37"/>
      <c r="AB24" s="37"/>
      <c r="AC24" s="37"/>
      <c r="AD24" s="37"/>
      <c r="AE24" s="37" t="s">
        <v>102</v>
      </c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</row>
    <row r="25" spans="1:60" outlineLevel="1">
      <c r="A25" s="249"/>
      <c r="B25" s="250"/>
      <c r="C25" s="314" t="s">
        <v>1573</v>
      </c>
      <c r="D25" s="315"/>
      <c r="E25" s="316">
        <v>3.472</v>
      </c>
      <c r="F25" s="254"/>
      <c r="G25" s="254"/>
      <c r="H25" s="254"/>
      <c r="I25" s="254"/>
      <c r="J25" s="254"/>
      <c r="K25" s="254"/>
      <c r="L25" s="254"/>
      <c r="M25" s="254"/>
      <c r="N25" s="313"/>
      <c r="O25" s="313"/>
      <c r="P25" s="313"/>
      <c r="Q25" s="313"/>
      <c r="R25" s="34"/>
      <c r="S25" s="34"/>
      <c r="T25" s="36"/>
      <c r="U25" s="34"/>
      <c r="V25" s="37"/>
      <c r="W25" s="37"/>
      <c r="X25" s="37"/>
      <c r="Y25" s="37"/>
      <c r="Z25" s="37"/>
      <c r="AA25" s="37"/>
      <c r="AB25" s="37"/>
      <c r="AC25" s="37"/>
      <c r="AD25" s="37"/>
      <c r="AE25" s="37" t="s">
        <v>109</v>
      </c>
      <c r="AF25" s="37">
        <v>0</v>
      </c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</row>
    <row r="26" spans="1:60" ht="20" outlineLevel="1">
      <c r="A26" s="249">
        <v>7</v>
      </c>
      <c r="B26" s="250" t="s">
        <v>124</v>
      </c>
      <c r="C26" s="251" t="s">
        <v>1574</v>
      </c>
      <c r="D26" s="313" t="s">
        <v>121</v>
      </c>
      <c r="E26" s="253">
        <v>1.635</v>
      </c>
      <c r="F26" s="320">
        <f>H26+J26</f>
        <v>0</v>
      </c>
      <c r="G26" s="254">
        <f>ROUND(E26*F26,2)</f>
        <v>0</v>
      </c>
      <c r="H26" s="254"/>
      <c r="I26" s="254">
        <f>ROUND(E26*H26,2)</f>
        <v>0</v>
      </c>
      <c r="J26" s="254"/>
      <c r="K26" s="254">
        <f>ROUND(E26*J26,2)</f>
        <v>0</v>
      </c>
      <c r="L26" s="254">
        <v>15</v>
      </c>
      <c r="M26" s="254">
        <f>G26*(1+L26/100)</f>
        <v>0</v>
      </c>
      <c r="N26" s="313">
        <v>1.2370000000000001E-2</v>
      </c>
      <c r="O26" s="313">
        <f>ROUND(E26*N26,5)</f>
        <v>2.0219999999999998E-2</v>
      </c>
      <c r="P26" s="313">
        <v>0</v>
      </c>
      <c r="Q26" s="313">
        <f>ROUND(E26*P26,5)</f>
        <v>0</v>
      </c>
      <c r="R26" s="34"/>
      <c r="S26" s="34"/>
      <c r="T26" s="36">
        <v>0.69</v>
      </c>
      <c r="U26" s="34" t="e">
        <f>ROUND(#REF!*T26,2)</f>
        <v>#REF!</v>
      </c>
      <c r="V26" s="37"/>
      <c r="W26" s="37"/>
      <c r="X26" s="37"/>
      <c r="Y26" s="37"/>
      <c r="Z26" s="37"/>
      <c r="AA26" s="37"/>
      <c r="AB26" s="37"/>
      <c r="AC26" s="37"/>
      <c r="AD26" s="37"/>
      <c r="AE26" s="37" t="s">
        <v>102</v>
      </c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</row>
    <row r="27" spans="1:60" outlineLevel="1">
      <c r="A27" s="249"/>
      <c r="B27" s="250"/>
      <c r="C27" s="536" t="s">
        <v>1459</v>
      </c>
      <c r="D27" s="537"/>
      <c r="E27" s="538"/>
      <c r="F27" s="539"/>
      <c r="G27" s="540"/>
      <c r="H27" s="254"/>
      <c r="I27" s="254"/>
      <c r="J27" s="254"/>
      <c r="K27" s="254"/>
      <c r="L27" s="254"/>
      <c r="M27" s="254"/>
      <c r="N27" s="313"/>
      <c r="O27" s="313"/>
      <c r="P27" s="313"/>
      <c r="Q27" s="313"/>
      <c r="R27" s="34"/>
      <c r="S27" s="34"/>
      <c r="T27" s="36"/>
      <c r="U27" s="34"/>
      <c r="V27" s="37"/>
      <c r="W27" s="37"/>
      <c r="X27" s="37"/>
      <c r="Y27" s="37"/>
      <c r="Z27" s="37"/>
      <c r="AA27" s="37"/>
      <c r="AB27" s="37"/>
      <c r="AC27" s="37"/>
      <c r="AD27" s="37"/>
      <c r="AE27" s="37" t="s">
        <v>104</v>
      </c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8" t="e">
        <f>#REF!</f>
        <v>#REF!</v>
      </c>
      <c r="BB27" s="37"/>
      <c r="BC27" s="37"/>
      <c r="BD27" s="37"/>
      <c r="BE27" s="37"/>
      <c r="BF27" s="37"/>
      <c r="BG27" s="37"/>
      <c r="BH27" s="37"/>
    </row>
    <row r="28" spans="1:60" outlineLevel="1">
      <c r="A28" s="249"/>
      <c r="B28" s="250"/>
      <c r="C28" s="314" t="s">
        <v>1575</v>
      </c>
      <c r="D28" s="315"/>
      <c r="E28" s="316">
        <v>1.26</v>
      </c>
      <c r="F28" s="254"/>
      <c r="G28" s="254"/>
      <c r="H28" s="254"/>
      <c r="I28" s="254"/>
      <c r="J28" s="254"/>
      <c r="K28" s="254"/>
      <c r="L28" s="254"/>
      <c r="M28" s="254"/>
      <c r="N28" s="313"/>
      <c r="O28" s="313"/>
      <c r="P28" s="313"/>
      <c r="Q28" s="313"/>
      <c r="R28" s="34"/>
      <c r="S28" s="34"/>
      <c r="T28" s="36"/>
      <c r="U28" s="34"/>
      <c r="V28" s="37"/>
      <c r="W28" s="37"/>
      <c r="X28" s="37"/>
      <c r="Y28" s="37"/>
      <c r="Z28" s="37"/>
      <c r="AA28" s="37"/>
      <c r="AB28" s="37"/>
      <c r="AC28" s="37"/>
      <c r="AD28" s="37"/>
      <c r="AE28" s="37" t="s">
        <v>109</v>
      </c>
      <c r="AF28" s="37">
        <v>0</v>
      </c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</row>
    <row r="29" spans="1:60" outlineLevel="1">
      <c r="A29" s="249"/>
      <c r="B29" s="250"/>
      <c r="C29" s="314" t="s">
        <v>1576</v>
      </c>
      <c r="D29" s="315"/>
      <c r="E29" s="316">
        <v>0.375</v>
      </c>
      <c r="F29" s="254"/>
      <c r="G29" s="254"/>
      <c r="H29" s="254"/>
      <c r="I29" s="254"/>
      <c r="J29" s="254"/>
      <c r="K29" s="254"/>
      <c r="L29" s="254"/>
      <c r="M29" s="254"/>
      <c r="N29" s="313"/>
      <c r="O29" s="313"/>
      <c r="P29" s="313"/>
      <c r="Q29" s="313"/>
      <c r="R29" s="34"/>
      <c r="S29" s="34"/>
      <c r="T29" s="36"/>
      <c r="U29" s="34"/>
      <c r="V29" s="37"/>
      <c r="W29" s="37"/>
      <c r="X29" s="37"/>
      <c r="Y29" s="37"/>
      <c r="Z29" s="37"/>
      <c r="AA29" s="37"/>
      <c r="AB29" s="37"/>
      <c r="AC29" s="37"/>
      <c r="AD29" s="37"/>
      <c r="AE29" s="37" t="s">
        <v>109</v>
      </c>
      <c r="AF29" s="37">
        <v>0</v>
      </c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</row>
    <row r="30" spans="1:60" ht="20" outlineLevel="1">
      <c r="A30" s="249">
        <v>8</v>
      </c>
      <c r="B30" s="250" t="s">
        <v>137</v>
      </c>
      <c r="C30" s="251" t="s">
        <v>138</v>
      </c>
      <c r="D30" s="313" t="s">
        <v>121</v>
      </c>
      <c r="E30" s="253">
        <v>14.08</v>
      </c>
      <c r="F30" s="320">
        <f>H30+J30</f>
        <v>0</v>
      </c>
      <c r="G30" s="254">
        <f>ROUND(E30*F30,2)</f>
        <v>0</v>
      </c>
      <c r="H30" s="254"/>
      <c r="I30" s="254">
        <f>ROUND(E30*H30,2)</f>
        <v>0</v>
      </c>
      <c r="J30" s="254"/>
      <c r="K30" s="254">
        <f>ROUND(E30*J30,2)</f>
        <v>0</v>
      </c>
      <c r="L30" s="254">
        <v>15</v>
      </c>
      <c r="M30" s="254">
        <f>G30*(1+L30/100)</f>
        <v>0</v>
      </c>
      <c r="N30" s="313">
        <v>1.2149999999999999E-2</v>
      </c>
      <c r="O30" s="313">
        <f>ROUND(E30*N30,5)</f>
        <v>0.17107</v>
      </c>
      <c r="P30" s="313">
        <v>0</v>
      </c>
      <c r="Q30" s="313">
        <f>ROUND(E30*P30,5)</f>
        <v>0</v>
      </c>
      <c r="R30" s="34"/>
      <c r="S30" s="34"/>
      <c r="T30" s="36">
        <v>1.0109999999999999</v>
      </c>
      <c r="U30" s="34" t="e">
        <f>ROUND(#REF!*T30,2)</f>
        <v>#REF!</v>
      </c>
      <c r="V30" s="37"/>
      <c r="W30" s="37"/>
      <c r="X30" s="37"/>
      <c r="Y30" s="37"/>
      <c r="Z30" s="37"/>
      <c r="AA30" s="37"/>
      <c r="AB30" s="37"/>
      <c r="AC30" s="37"/>
      <c r="AD30" s="37"/>
      <c r="AE30" s="37" t="s">
        <v>102</v>
      </c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</row>
    <row r="31" spans="1:60" outlineLevel="1">
      <c r="A31" s="249"/>
      <c r="B31" s="250"/>
      <c r="C31" s="536" t="s">
        <v>1577</v>
      </c>
      <c r="D31" s="537"/>
      <c r="E31" s="538"/>
      <c r="F31" s="539"/>
      <c r="G31" s="540"/>
      <c r="H31" s="254"/>
      <c r="I31" s="254"/>
      <c r="J31" s="254"/>
      <c r="K31" s="254"/>
      <c r="L31" s="254"/>
      <c r="M31" s="254"/>
      <c r="N31" s="313"/>
      <c r="O31" s="313"/>
      <c r="P31" s="313"/>
      <c r="Q31" s="313"/>
      <c r="R31" s="34"/>
      <c r="S31" s="34"/>
      <c r="T31" s="36"/>
      <c r="U31" s="34"/>
      <c r="V31" s="37"/>
      <c r="W31" s="37"/>
      <c r="X31" s="37"/>
      <c r="Y31" s="37"/>
      <c r="Z31" s="37"/>
      <c r="AA31" s="37"/>
      <c r="AB31" s="37"/>
      <c r="AC31" s="37"/>
      <c r="AD31" s="37"/>
      <c r="AE31" s="37" t="s">
        <v>104</v>
      </c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8" t="e">
        <f>#REF!</f>
        <v>#REF!</v>
      </c>
      <c r="BB31" s="37"/>
      <c r="BC31" s="37"/>
      <c r="BD31" s="37"/>
      <c r="BE31" s="37"/>
      <c r="BF31" s="37"/>
      <c r="BG31" s="37"/>
      <c r="BH31" s="37"/>
    </row>
    <row r="32" spans="1:60" outlineLevel="1">
      <c r="A32" s="249"/>
      <c r="B32" s="250"/>
      <c r="C32" s="314" t="s">
        <v>1578</v>
      </c>
      <c r="D32" s="315"/>
      <c r="E32" s="316">
        <v>11.99</v>
      </c>
      <c r="F32" s="254"/>
      <c r="G32" s="254"/>
      <c r="H32" s="254"/>
      <c r="I32" s="254"/>
      <c r="J32" s="254"/>
      <c r="K32" s="254"/>
      <c r="L32" s="254"/>
      <c r="M32" s="254"/>
      <c r="N32" s="313"/>
      <c r="O32" s="313"/>
      <c r="P32" s="313"/>
      <c r="Q32" s="313"/>
      <c r="R32" s="34"/>
      <c r="S32" s="34"/>
      <c r="T32" s="36"/>
      <c r="U32" s="34"/>
      <c r="V32" s="37"/>
      <c r="W32" s="37"/>
      <c r="X32" s="37"/>
      <c r="Y32" s="37"/>
      <c r="Z32" s="37"/>
      <c r="AA32" s="37"/>
      <c r="AB32" s="37"/>
      <c r="AC32" s="37"/>
      <c r="AD32" s="37"/>
      <c r="AE32" s="37" t="s">
        <v>109</v>
      </c>
      <c r="AF32" s="37">
        <v>0</v>
      </c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</row>
    <row r="33" spans="1:60" outlineLevel="1">
      <c r="A33" s="249"/>
      <c r="B33" s="250"/>
      <c r="C33" s="314" t="s">
        <v>1579</v>
      </c>
      <c r="D33" s="315"/>
      <c r="E33" s="316">
        <v>2.09</v>
      </c>
      <c r="F33" s="254"/>
      <c r="G33" s="254"/>
      <c r="H33" s="254"/>
      <c r="I33" s="254"/>
      <c r="J33" s="254"/>
      <c r="K33" s="254"/>
      <c r="L33" s="254"/>
      <c r="M33" s="254"/>
      <c r="N33" s="313"/>
      <c r="O33" s="313"/>
      <c r="P33" s="313"/>
      <c r="Q33" s="313"/>
      <c r="R33" s="34"/>
      <c r="S33" s="34"/>
      <c r="T33" s="36"/>
      <c r="U33" s="34"/>
      <c r="V33" s="37"/>
      <c r="W33" s="37"/>
      <c r="X33" s="37"/>
      <c r="Y33" s="37"/>
      <c r="Z33" s="37"/>
      <c r="AA33" s="37"/>
      <c r="AB33" s="37"/>
      <c r="AC33" s="37"/>
      <c r="AD33" s="37"/>
      <c r="AE33" s="37" t="s">
        <v>109</v>
      </c>
      <c r="AF33" s="37">
        <v>0</v>
      </c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</row>
    <row r="34" spans="1:60" ht="20" outlineLevel="1">
      <c r="A34" s="249">
        <v>9</v>
      </c>
      <c r="B34" s="250" t="s">
        <v>141</v>
      </c>
      <c r="C34" s="251" t="s">
        <v>142</v>
      </c>
      <c r="D34" s="313" t="s">
        <v>121</v>
      </c>
      <c r="E34" s="253">
        <v>34.799999999999997</v>
      </c>
      <c r="F34" s="320">
        <f>H34+J34</f>
        <v>0</v>
      </c>
      <c r="G34" s="254">
        <f>ROUND(E34*F34,2)</f>
        <v>0</v>
      </c>
      <c r="H34" s="254"/>
      <c r="I34" s="254">
        <f>ROUND(E34*H34,2)</f>
        <v>0</v>
      </c>
      <c r="J34" s="254"/>
      <c r="K34" s="254">
        <f>ROUND(E34*J34,2)</f>
        <v>0</v>
      </c>
      <c r="L34" s="254">
        <v>15</v>
      </c>
      <c r="M34" s="254">
        <f>G34*(1+L34/100)</f>
        <v>0</v>
      </c>
      <c r="N34" s="313">
        <v>1.2149999999999999E-2</v>
      </c>
      <c r="O34" s="313">
        <f>ROUND(E34*N34,5)</f>
        <v>0.42281999999999997</v>
      </c>
      <c r="P34" s="313">
        <v>0</v>
      </c>
      <c r="Q34" s="313">
        <f>ROUND(E34*P34,5)</f>
        <v>0</v>
      </c>
      <c r="R34" s="34"/>
      <c r="S34" s="34"/>
      <c r="T34" s="36">
        <v>1.0109999999999999</v>
      </c>
      <c r="U34" s="34" t="e">
        <f>ROUND(#REF!*T34,2)</f>
        <v>#REF!</v>
      </c>
      <c r="V34" s="37"/>
      <c r="W34" s="37"/>
      <c r="X34" s="37"/>
      <c r="Y34" s="37"/>
      <c r="Z34" s="37"/>
      <c r="AA34" s="37"/>
      <c r="AB34" s="37"/>
      <c r="AC34" s="37"/>
      <c r="AD34" s="37"/>
      <c r="AE34" s="37" t="s">
        <v>102</v>
      </c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</row>
    <row r="35" spans="1:60" outlineLevel="1">
      <c r="A35" s="249"/>
      <c r="B35" s="250"/>
      <c r="C35" s="536" t="s">
        <v>1580</v>
      </c>
      <c r="D35" s="537"/>
      <c r="E35" s="538"/>
      <c r="F35" s="539"/>
      <c r="G35" s="540"/>
      <c r="H35" s="254"/>
      <c r="I35" s="254"/>
      <c r="J35" s="254"/>
      <c r="K35" s="254"/>
      <c r="L35" s="254"/>
      <c r="M35" s="254"/>
      <c r="N35" s="313"/>
      <c r="O35" s="313"/>
      <c r="P35" s="313"/>
      <c r="Q35" s="313"/>
      <c r="R35" s="34"/>
      <c r="S35" s="34"/>
      <c r="T35" s="36"/>
      <c r="U35" s="34"/>
      <c r="V35" s="37"/>
      <c r="W35" s="37"/>
      <c r="X35" s="37"/>
      <c r="Y35" s="37"/>
      <c r="Z35" s="37"/>
      <c r="AA35" s="37"/>
      <c r="AB35" s="37"/>
      <c r="AC35" s="37"/>
      <c r="AD35" s="37"/>
      <c r="AE35" s="37" t="s">
        <v>104</v>
      </c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8" t="e">
        <f>#REF!</f>
        <v>#REF!</v>
      </c>
      <c r="BB35" s="37"/>
      <c r="BC35" s="37"/>
      <c r="BD35" s="37"/>
      <c r="BE35" s="37"/>
      <c r="BF35" s="37"/>
      <c r="BG35" s="37"/>
      <c r="BH35" s="37"/>
    </row>
    <row r="36" spans="1:60" outlineLevel="1">
      <c r="A36" s="249"/>
      <c r="B36" s="250"/>
      <c r="C36" s="314" t="s">
        <v>1581</v>
      </c>
      <c r="D36" s="315"/>
      <c r="E36" s="316">
        <v>34.799999999999997</v>
      </c>
      <c r="F36" s="254"/>
      <c r="G36" s="254"/>
      <c r="H36" s="254"/>
      <c r="I36" s="254"/>
      <c r="J36" s="254"/>
      <c r="K36" s="254"/>
      <c r="L36" s="254"/>
      <c r="M36" s="254"/>
      <c r="N36" s="313"/>
      <c r="O36" s="313"/>
      <c r="P36" s="313"/>
      <c r="Q36" s="313"/>
      <c r="R36" s="34"/>
      <c r="S36" s="34"/>
      <c r="T36" s="36"/>
      <c r="U36" s="34"/>
      <c r="V36" s="37"/>
      <c r="W36" s="37"/>
      <c r="X36" s="37"/>
      <c r="Y36" s="37"/>
      <c r="Z36" s="37"/>
      <c r="AA36" s="37"/>
      <c r="AB36" s="37"/>
      <c r="AC36" s="37"/>
      <c r="AD36" s="37"/>
      <c r="AE36" s="37" t="s">
        <v>109</v>
      </c>
      <c r="AF36" s="37">
        <v>0</v>
      </c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</row>
    <row r="37" spans="1:60" ht="20" outlineLevel="1">
      <c r="A37" s="249">
        <v>10</v>
      </c>
      <c r="B37" s="250" t="s">
        <v>141</v>
      </c>
      <c r="C37" s="251" t="s">
        <v>142</v>
      </c>
      <c r="D37" s="313" t="s">
        <v>121</v>
      </c>
      <c r="E37" s="253">
        <v>1.17</v>
      </c>
      <c r="F37" s="320">
        <f>H37+J37</f>
        <v>0</v>
      </c>
      <c r="G37" s="254">
        <f>ROUND(E37*F37,2)</f>
        <v>0</v>
      </c>
      <c r="H37" s="254"/>
      <c r="I37" s="254">
        <f>ROUND(E37*H37,2)</f>
        <v>0</v>
      </c>
      <c r="J37" s="254"/>
      <c r="K37" s="254">
        <f>ROUND(E37*J37,2)</f>
        <v>0</v>
      </c>
      <c r="L37" s="254">
        <v>15</v>
      </c>
      <c r="M37" s="254">
        <f>G37*(1+L37/100)</f>
        <v>0</v>
      </c>
      <c r="N37" s="313">
        <v>1.2149999999999999E-2</v>
      </c>
      <c r="O37" s="313">
        <f>ROUND(E37*N37,5)</f>
        <v>1.422E-2</v>
      </c>
      <c r="P37" s="313">
        <v>0</v>
      </c>
      <c r="Q37" s="313">
        <f>ROUND(E37*P37,5)</f>
        <v>0</v>
      </c>
      <c r="R37" s="34"/>
      <c r="S37" s="34"/>
      <c r="T37" s="36">
        <v>1.0109999999999999</v>
      </c>
      <c r="U37" s="34" t="e">
        <f>ROUND(#REF!*T37,2)</f>
        <v>#REF!</v>
      </c>
      <c r="V37" s="37"/>
      <c r="W37" s="37"/>
      <c r="X37" s="37"/>
      <c r="Y37" s="37"/>
      <c r="Z37" s="37"/>
      <c r="AA37" s="37"/>
      <c r="AB37" s="37"/>
      <c r="AC37" s="37"/>
      <c r="AD37" s="37"/>
      <c r="AE37" s="37" t="s">
        <v>102</v>
      </c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</row>
    <row r="38" spans="1:60" outlineLevel="1">
      <c r="A38" s="249"/>
      <c r="B38" s="250"/>
      <c r="C38" s="536" t="s">
        <v>1582</v>
      </c>
      <c r="D38" s="537"/>
      <c r="E38" s="538"/>
      <c r="F38" s="539"/>
      <c r="G38" s="540"/>
      <c r="H38" s="254"/>
      <c r="I38" s="254"/>
      <c r="J38" s="254"/>
      <c r="K38" s="254"/>
      <c r="L38" s="254"/>
      <c r="M38" s="254"/>
      <c r="N38" s="313"/>
      <c r="O38" s="313"/>
      <c r="P38" s="313"/>
      <c r="Q38" s="313"/>
      <c r="R38" s="34"/>
      <c r="S38" s="34"/>
      <c r="T38" s="36"/>
      <c r="U38" s="34"/>
      <c r="V38" s="37"/>
      <c r="W38" s="37"/>
      <c r="X38" s="37"/>
      <c r="Y38" s="37"/>
      <c r="Z38" s="37"/>
      <c r="AA38" s="37"/>
      <c r="AB38" s="37"/>
      <c r="AC38" s="37"/>
      <c r="AD38" s="37"/>
      <c r="AE38" s="37" t="s">
        <v>104</v>
      </c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8" t="e">
        <f>#REF!</f>
        <v>#REF!</v>
      </c>
      <c r="BB38" s="37"/>
      <c r="BC38" s="37"/>
      <c r="BD38" s="37"/>
      <c r="BE38" s="37"/>
      <c r="BF38" s="37"/>
      <c r="BG38" s="37"/>
      <c r="BH38" s="37"/>
    </row>
    <row r="39" spans="1:60" outlineLevel="1">
      <c r="A39" s="249"/>
      <c r="B39" s="250"/>
      <c r="C39" s="314" t="s">
        <v>1583</v>
      </c>
      <c r="D39" s="315"/>
      <c r="E39" s="316">
        <v>1.17</v>
      </c>
      <c r="F39" s="254"/>
      <c r="G39" s="254"/>
      <c r="H39" s="254"/>
      <c r="I39" s="254"/>
      <c r="J39" s="254"/>
      <c r="K39" s="254"/>
      <c r="L39" s="254"/>
      <c r="M39" s="254"/>
      <c r="N39" s="313"/>
      <c r="O39" s="313"/>
      <c r="P39" s="313"/>
      <c r="Q39" s="313"/>
      <c r="R39" s="34"/>
      <c r="S39" s="34"/>
      <c r="T39" s="36"/>
      <c r="U39" s="34"/>
      <c r="V39" s="37"/>
      <c r="W39" s="37"/>
      <c r="X39" s="37"/>
      <c r="Y39" s="37"/>
      <c r="Z39" s="37"/>
      <c r="AA39" s="37"/>
      <c r="AB39" s="37"/>
      <c r="AC39" s="37"/>
      <c r="AD39" s="37"/>
      <c r="AE39" s="37" t="s">
        <v>109</v>
      </c>
      <c r="AF39" s="37">
        <v>0</v>
      </c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</row>
    <row r="40" spans="1:60" outlineLevel="1">
      <c r="A40" s="249">
        <v>11</v>
      </c>
      <c r="B40" s="250" t="s">
        <v>144</v>
      </c>
      <c r="C40" s="251" t="s">
        <v>145</v>
      </c>
      <c r="D40" s="313" t="s">
        <v>101</v>
      </c>
      <c r="E40" s="253">
        <v>1</v>
      </c>
      <c r="F40" s="320">
        <f>H40+J40</f>
        <v>0</v>
      </c>
      <c r="G40" s="254">
        <f>ROUND(E40*F40,2)</f>
        <v>0</v>
      </c>
      <c r="H40" s="254"/>
      <c r="I40" s="254">
        <f>ROUND(E40*H40,2)</f>
        <v>0</v>
      </c>
      <c r="J40" s="254"/>
      <c r="K40" s="254">
        <f>ROUND(E40*J40,2)</f>
        <v>0</v>
      </c>
      <c r="L40" s="254">
        <v>15</v>
      </c>
      <c r="M40" s="254">
        <f>G40*(1+L40/100)</f>
        <v>0</v>
      </c>
      <c r="N40" s="313">
        <v>1.6000000000000001E-4</v>
      </c>
      <c r="O40" s="313">
        <f>ROUND(E40*N40,5)</f>
        <v>1.6000000000000001E-4</v>
      </c>
      <c r="P40" s="313">
        <v>0</v>
      </c>
      <c r="Q40" s="313">
        <f>ROUND(E40*P40,5)</f>
        <v>0</v>
      </c>
      <c r="R40" s="34"/>
      <c r="S40" s="34"/>
      <c r="T40" s="36">
        <v>1.24</v>
      </c>
      <c r="U40" s="34" t="e">
        <f>ROUND(#REF!*T40,2)</f>
        <v>#REF!</v>
      </c>
      <c r="V40" s="37"/>
      <c r="W40" s="37"/>
      <c r="X40" s="37"/>
      <c r="Y40" s="37"/>
      <c r="Z40" s="37"/>
      <c r="AA40" s="37"/>
      <c r="AB40" s="37"/>
      <c r="AC40" s="37"/>
      <c r="AD40" s="37"/>
      <c r="AE40" s="37" t="s">
        <v>102</v>
      </c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</row>
    <row r="41" spans="1:60" outlineLevel="1">
      <c r="A41" s="249">
        <v>12</v>
      </c>
      <c r="B41" s="250" t="s">
        <v>144</v>
      </c>
      <c r="C41" s="251" t="s">
        <v>777</v>
      </c>
      <c r="D41" s="313" t="s">
        <v>101</v>
      </c>
      <c r="E41" s="253">
        <v>1</v>
      </c>
      <c r="F41" s="320">
        <f>H41+J41</f>
        <v>0</v>
      </c>
      <c r="G41" s="254">
        <f>ROUND(E41*F41,2)</f>
        <v>0</v>
      </c>
      <c r="H41" s="254"/>
      <c r="I41" s="254">
        <f>ROUND(E41*H41,2)</f>
        <v>0</v>
      </c>
      <c r="J41" s="254"/>
      <c r="K41" s="254">
        <f>ROUND(E41*J41,2)</f>
        <v>0</v>
      </c>
      <c r="L41" s="254">
        <v>15</v>
      </c>
      <c r="M41" s="254">
        <f>G41*(1+L41/100)</f>
        <v>0</v>
      </c>
      <c r="N41" s="313">
        <v>1.6000000000000001E-4</v>
      </c>
      <c r="O41" s="313">
        <f>ROUND(E41*N41,5)</f>
        <v>1.6000000000000001E-4</v>
      </c>
      <c r="P41" s="313">
        <v>0</v>
      </c>
      <c r="Q41" s="313">
        <f>ROUND(E41*P41,5)</f>
        <v>0</v>
      </c>
      <c r="R41" s="34"/>
      <c r="S41" s="34"/>
      <c r="T41" s="36">
        <v>1.24</v>
      </c>
      <c r="U41" s="34" t="e">
        <f>ROUND(#REF!*T41,2)</f>
        <v>#REF!</v>
      </c>
      <c r="V41" s="37"/>
      <c r="W41" s="37"/>
      <c r="X41" s="37"/>
      <c r="Y41" s="37"/>
      <c r="Z41" s="37"/>
      <c r="AA41" s="37"/>
      <c r="AB41" s="37"/>
      <c r="AC41" s="37"/>
      <c r="AD41" s="37"/>
      <c r="AE41" s="37" t="s">
        <v>102</v>
      </c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</row>
    <row r="42" spans="1:60" ht="20" outlineLevel="1">
      <c r="A42" s="249">
        <v>13</v>
      </c>
      <c r="B42" s="250" t="s">
        <v>864</v>
      </c>
      <c r="C42" s="251" t="s">
        <v>1584</v>
      </c>
      <c r="D42" s="313" t="s">
        <v>121</v>
      </c>
      <c r="E42" s="253">
        <v>2.625</v>
      </c>
      <c r="F42" s="320">
        <f>H42+J42</f>
        <v>0</v>
      </c>
      <c r="G42" s="254">
        <f>ROUND(E42*F42,2)</f>
        <v>0</v>
      </c>
      <c r="H42" s="254"/>
      <c r="I42" s="254">
        <f>ROUND(E42*H42,2)</f>
        <v>0</v>
      </c>
      <c r="J42" s="254"/>
      <c r="K42" s="254">
        <f>ROUND(E42*J42,2)</f>
        <v>0</v>
      </c>
      <c r="L42" s="254">
        <v>15</v>
      </c>
      <c r="M42" s="254">
        <f>G42*(1+L42/100)</f>
        <v>0</v>
      </c>
      <c r="N42" s="313">
        <v>3.32E-3</v>
      </c>
      <c r="O42" s="313">
        <f>ROUND(E42*N42,5)</f>
        <v>8.7200000000000003E-3</v>
      </c>
      <c r="P42" s="313">
        <v>0</v>
      </c>
      <c r="Q42" s="313">
        <f>ROUND(E42*P42,5)</f>
        <v>0</v>
      </c>
      <c r="R42" s="34"/>
      <c r="S42" s="34"/>
      <c r="T42" s="36">
        <v>0.36</v>
      </c>
      <c r="U42" s="34" t="e">
        <f>ROUND(#REF!*T42,2)</f>
        <v>#REF!</v>
      </c>
      <c r="V42" s="37"/>
      <c r="W42" s="37"/>
      <c r="X42" s="37"/>
      <c r="Y42" s="37"/>
      <c r="Z42" s="37"/>
      <c r="AA42" s="37"/>
      <c r="AB42" s="37"/>
      <c r="AC42" s="37"/>
      <c r="AD42" s="37"/>
      <c r="AE42" s="37" t="s">
        <v>102</v>
      </c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</row>
    <row r="43" spans="1:60" outlineLevel="1">
      <c r="A43" s="249"/>
      <c r="B43" s="250"/>
      <c r="C43" s="314" t="s">
        <v>996</v>
      </c>
      <c r="D43" s="315"/>
      <c r="E43" s="316">
        <v>2.625</v>
      </c>
      <c r="F43" s="254"/>
      <c r="G43" s="254"/>
      <c r="H43" s="254"/>
      <c r="I43" s="254"/>
      <c r="J43" s="254"/>
      <c r="K43" s="254"/>
      <c r="L43" s="254"/>
      <c r="M43" s="254"/>
      <c r="N43" s="313"/>
      <c r="O43" s="313"/>
      <c r="P43" s="313"/>
      <c r="Q43" s="313"/>
      <c r="R43" s="34"/>
      <c r="S43" s="34"/>
      <c r="T43" s="36"/>
      <c r="U43" s="34"/>
      <c r="V43" s="37"/>
      <c r="W43" s="37"/>
      <c r="X43" s="37"/>
      <c r="Y43" s="37"/>
      <c r="Z43" s="37"/>
      <c r="AA43" s="37"/>
      <c r="AB43" s="37"/>
      <c r="AC43" s="37"/>
      <c r="AD43" s="37"/>
      <c r="AE43" s="37" t="s">
        <v>109</v>
      </c>
      <c r="AF43" s="37">
        <v>0</v>
      </c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</row>
    <row r="44" spans="1:60" outlineLevel="1">
      <c r="A44" s="249">
        <v>14</v>
      </c>
      <c r="B44" s="250" t="s">
        <v>864</v>
      </c>
      <c r="C44" s="251" t="s">
        <v>865</v>
      </c>
      <c r="D44" s="313" t="s">
        <v>101</v>
      </c>
      <c r="E44" s="253">
        <v>1</v>
      </c>
      <c r="F44" s="320">
        <f>H44+J44</f>
        <v>0</v>
      </c>
      <c r="G44" s="254">
        <f>ROUND(E44*F44,2)</f>
        <v>0</v>
      </c>
      <c r="H44" s="254"/>
      <c r="I44" s="254">
        <f>ROUND(E44*H44,2)</f>
        <v>0</v>
      </c>
      <c r="J44" s="254"/>
      <c r="K44" s="254">
        <f>ROUND(E44*J44,2)</f>
        <v>0</v>
      </c>
      <c r="L44" s="254">
        <v>15</v>
      </c>
      <c r="M44" s="254">
        <f>G44*(1+L44/100)</f>
        <v>0</v>
      </c>
      <c r="N44" s="313">
        <v>3.32E-3</v>
      </c>
      <c r="O44" s="313">
        <f>ROUND(E44*N44,5)</f>
        <v>3.32E-3</v>
      </c>
      <c r="P44" s="313">
        <v>0</v>
      </c>
      <c r="Q44" s="313">
        <f>ROUND(E44*P44,5)</f>
        <v>0</v>
      </c>
      <c r="R44" s="34"/>
      <c r="S44" s="34"/>
      <c r="T44" s="36">
        <v>0.36</v>
      </c>
      <c r="U44" s="34" t="e">
        <f>ROUND(#REF!*T44,2)</f>
        <v>#REF!</v>
      </c>
      <c r="V44" s="37"/>
      <c r="W44" s="37"/>
      <c r="X44" s="37"/>
      <c r="Y44" s="37"/>
      <c r="Z44" s="37"/>
      <c r="AA44" s="37"/>
      <c r="AB44" s="37"/>
      <c r="AC44" s="37"/>
      <c r="AD44" s="37"/>
      <c r="AE44" s="37" t="s">
        <v>102</v>
      </c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</row>
    <row r="45" spans="1:60" ht="14.5">
      <c r="A45" s="255" t="s">
        <v>97</v>
      </c>
      <c r="B45" s="256" t="s">
        <v>60</v>
      </c>
      <c r="C45" s="257" t="s">
        <v>59</v>
      </c>
      <c r="D45" s="317"/>
      <c r="E45" s="259"/>
      <c r="F45" s="260"/>
      <c r="G45" s="260">
        <f>SUMIF(AE46:AE70,"&lt;&gt;NOR",G46:G70)</f>
        <v>0</v>
      </c>
      <c r="H45" s="260"/>
      <c r="I45" s="260">
        <f>SUM(I46:I70)</f>
        <v>0</v>
      </c>
      <c r="J45" s="260"/>
      <c r="K45" s="260">
        <f>SUM(K46:K70)</f>
        <v>0</v>
      </c>
      <c r="L45" s="260"/>
      <c r="M45" s="260">
        <f>SUM(M46:M70)</f>
        <v>0</v>
      </c>
      <c r="N45" s="317"/>
      <c r="O45" s="317">
        <f>SUM(O46:O70)</f>
        <v>5.9989600000000012</v>
      </c>
      <c r="P45" s="317"/>
      <c r="Q45" s="317">
        <f>SUM(Q46:Q70)</f>
        <v>0</v>
      </c>
      <c r="R45" s="39"/>
      <c r="S45" s="39"/>
      <c r="T45" s="41"/>
      <c r="U45" s="39" t="e">
        <f>SUM(U46:U70)</f>
        <v>#REF!</v>
      </c>
      <c r="AE45" s="29" t="s">
        <v>98</v>
      </c>
    </row>
    <row r="46" spans="1:60" outlineLevel="1">
      <c r="A46" s="249">
        <v>15</v>
      </c>
      <c r="B46" s="250" t="s">
        <v>147</v>
      </c>
      <c r="C46" s="251" t="s">
        <v>1466</v>
      </c>
      <c r="D46" s="313" t="s">
        <v>121</v>
      </c>
      <c r="E46" s="253">
        <v>146.90819999999999</v>
      </c>
      <c r="F46" s="320">
        <f>H46+J46</f>
        <v>0</v>
      </c>
      <c r="G46" s="254">
        <f>ROUND(E46*F46,2)</f>
        <v>0</v>
      </c>
      <c r="H46" s="254"/>
      <c r="I46" s="254">
        <f>ROUND(E46*H46,2)</f>
        <v>0</v>
      </c>
      <c r="J46" s="254"/>
      <c r="K46" s="254">
        <f>ROUND(E46*J46,2)</f>
        <v>0</v>
      </c>
      <c r="L46" s="254">
        <v>15</v>
      </c>
      <c r="M46" s="254">
        <f>G46*(1+L46/100)</f>
        <v>0</v>
      </c>
      <c r="N46" s="313">
        <v>3.2000000000000003E-4</v>
      </c>
      <c r="O46" s="313">
        <f>ROUND(E46*N46,5)</f>
        <v>4.7010000000000003E-2</v>
      </c>
      <c r="P46" s="313">
        <v>0</v>
      </c>
      <c r="Q46" s="313">
        <f>ROUND(E46*P46,5)</f>
        <v>0</v>
      </c>
      <c r="R46" s="34"/>
      <c r="S46" s="34"/>
      <c r="T46" s="36">
        <v>7.0000000000000007E-2</v>
      </c>
      <c r="U46" s="34" t="e">
        <f>ROUND(#REF!*T46,2)</f>
        <v>#REF!</v>
      </c>
      <c r="V46" s="37"/>
      <c r="W46" s="37"/>
      <c r="X46" s="37"/>
      <c r="Y46" s="37"/>
      <c r="Z46" s="37"/>
      <c r="AA46" s="37"/>
      <c r="AB46" s="37"/>
      <c r="AC46" s="37"/>
      <c r="AD46" s="37"/>
      <c r="AE46" s="37" t="s">
        <v>102</v>
      </c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</row>
    <row r="47" spans="1:60" outlineLevel="1">
      <c r="A47" s="249"/>
      <c r="B47" s="250"/>
      <c r="C47" s="314" t="s">
        <v>1585</v>
      </c>
      <c r="D47" s="315"/>
      <c r="E47" s="316">
        <v>18.029</v>
      </c>
      <c r="F47" s="254"/>
      <c r="G47" s="254"/>
      <c r="H47" s="254"/>
      <c r="I47" s="254"/>
      <c r="J47" s="254"/>
      <c r="K47" s="254"/>
      <c r="L47" s="254"/>
      <c r="M47" s="254"/>
      <c r="N47" s="313"/>
      <c r="O47" s="313"/>
      <c r="P47" s="313"/>
      <c r="Q47" s="313"/>
      <c r="R47" s="34"/>
      <c r="S47" s="34"/>
      <c r="T47" s="36"/>
      <c r="U47" s="34"/>
      <c r="V47" s="37"/>
      <c r="W47" s="37"/>
      <c r="X47" s="37"/>
      <c r="Y47" s="37"/>
      <c r="Z47" s="37"/>
      <c r="AA47" s="37"/>
      <c r="AB47" s="37"/>
      <c r="AC47" s="37"/>
      <c r="AD47" s="37"/>
      <c r="AE47" s="37" t="s">
        <v>109</v>
      </c>
      <c r="AF47" s="37">
        <v>0</v>
      </c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</row>
    <row r="48" spans="1:60" outlineLevel="1">
      <c r="A48" s="249"/>
      <c r="B48" s="250"/>
      <c r="C48" s="314" t="s">
        <v>1586</v>
      </c>
      <c r="D48" s="315"/>
      <c r="E48" s="316">
        <v>12.183999999999999</v>
      </c>
      <c r="F48" s="254"/>
      <c r="G48" s="254"/>
      <c r="H48" s="254"/>
      <c r="I48" s="254"/>
      <c r="J48" s="254"/>
      <c r="K48" s="254"/>
      <c r="L48" s="254"/>
      <c r="M48" s="254"/>
      <c r="N48" s="313"/>
      <c r="O48" s="313"/>
      <c r="P48" s="313"/>
      <c r="Q48" s="313"/>
      <c r="R48" s="34"/>
      <c r="S48" s="34"/>
      <c r="T48" s="36"/>
      <c r="U48" s="34"/>
      <c r="V48" s="37"/>
      <c r="W48" s="37"/>
      <c r="X48" s="37"/>
      <c r="Y48" s="37"/>
      <c r="Z48" s="37"/>
      <c r="AA48" s="37"/>
      <c r="AB48" s="37"/>
      <c r="AC48" s="37"/>
      <c r="AD48" s="37"/>
      <c r="AE48" s="37" t="s">
        <v>109</v>
      </c>
      <c r="AF48" s="37">
        <v>0</v>
      </c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</row>
    <row r="49" spans="1:60" outlineLevel="1">
      <c r="A49" s="249"/>
      <c r="B49" s="250"/>
      <c r="C49" s="314" t="s">
        <v>1587</v>
      </c>
      <c r="D49" s="315"/>
      <c r="E49" s="316">
        <v>32.390599999999999</v>
      </c>
      <c r="F49" s="254"/>
      <c r="G49" s="254"/>
      <c r="H49" s="254"/>
      <c r="I49" s="254"/>
      <c r="J49" s="254"/>
      <c r="K49" s="254"/>
      <c r="L49" s="254"/>
      <c r="M49" s="254"/>
      <c r="N49" s="313"/>
      <c r="O49" s="313"/>
      <c r="P49" s="313"/>
      <c r="Q49" s="313"/>
      <c r="R49" s="34"/>
      <c r="S49" s="34"/>
      <c r="T49" s="36"/>
      <c r="U49" s="34"/>
      <c r="V49" s="37"/>
      <c r="W49" s="37"/>
      <c r="X49" s="37"/>
      <c r="Y49" s="37"/>
      <c r="Z49" s="37"/>
      <c r="AA49" s="37"/>
      <c r="AB49" s="37"/>
      <c r="AC49" s="37"/>
      <c r="AD49" s="37"/>
      <c r="AE49" s="37" t="s">
        <v>109</v>
      </c>
      <c r="AF49" s="37">
        <v>0</v>
      </c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</row>
    <row r="50" spans="1:60" outlineLevel="1">
      <c r="A50" s="249"/>
      <c r="B50" s="250"/>
      <c r="C50" s="314" t="s">
        <v>1588</v>
      </c>
      <c r="D50" s="315"/>
      <c r="E50" s="316">
        <v>18.204000000000001</v>
      </c>
      <c r="F50" s="254"/>
      <c r="G50" s="254"/>
      <c r="H50" s="254"/>
      <c r="I50" s="254"/>
      <c r="J50" s="254"/>
      <c r="K50" s="254"/>
      <c r="L50" s="254"/>
      <c r="M50" s="254"/>
      <c r="N50" s="313"/>
      <c r="O50" s="313"/>
      <c r="P50" s="313"/>
      <c r="Q50" s="313"/>
      <c r="R50" s="34"/>
      <c r="S50" s="34"/>
      <c r="T50" s="36"/>
      <c r="U50" s="34"/>
      <c r="V50" s="37"/>
      <c r="W50" s="37"/>
      <c r="X50" s="37"/>
      <c r="Y50" s="37"/>
      <c r="Z50" s="37"/>
      <c r="AA50" s="37"/>
      <c r="AB50" s="37"/>
      <c r="AC50" s="37"/>
      <c r="AD50" s="37"/>
      <c r="AE50" s="37" t="s">
        <v>109</v>
      </c>
      <c r="AF50" s="37">
        <v>0</v>
      </c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</row>
    <row r="51" spans="1:60" outlineLevel="1">
      <c r="A51" s="249"/>
      <c r="B51" s="250"/>
      <c r="C51" s="314" t="s">
        <v>1589</v>
      </c>
      <c r="D51" s="315"/>
      <c r="E51" s="316">
        <v>44.4786</v>
      </c>
      <c r="F51" s="254"/>
      <c r="G51" s="254"/>
      <c r="H51" s="254"/>
      <c r="I51" s="254"/>
      <c r="J51" s="254"/>
      <c r="K51" s="254"/>
      <c r="L51" s="254"/>
      <c r="M51" s="254"/>
      <c r="N51" s="313"/>
      <c r="O51" s="313"/>
      <c r="P51" s="313"/>
      <c r="Q51" s="313"/>
      <c r="R51" s="34"/>
      <c r="S51" s="34"/>
      <c r="T51" s="36"/>
      <c r="U51" s="34"/>
      <c r="V51" s="37"/>
      <c r="W51" s="37"/>
      <c r="X51" s="37"/>
      <c r="Y51" s="37"/>
      <c r="Z51" s="37"/>
      <c r="AA51" s="37"/>
      <c r="AB51" s="37"/>
      <c r="AC51" s="37"/>
      <c r="AD51" s="37"/>
      <c r="AE51" s="37" t="s">
        <v>109</v>
      </c>
      <c r="AF51" s="37">
        <v>0</v>
      </c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</row>
    <row r="52" spans="1:60" outlineLevel="1">
      <c r="A52" s="249"/>
      <c r="B52" s="250"/>
      <c r="C52" s="314" t="s">
        <v>1590</v>
      </c>
      <c r="D52" s="315"/>
      <c r="E52" s="316">
        <v>17.399999999999999</v>
      </c>
      <c r="F52" s="254"/>
      <c r="G52" s="254"/>
      <c r="H52" s="254"/>
      <c r="I52" s="254"/>
      <c r="J52" s="254"/>
      <c r="K52" s="254"/>
      <c r="L52" s="254"/>
      <c r="M52" s="254"/>
      <c r="N52" s="313"/>
      <c r="O52" s="313"/>
      <c r="P52" s="313"/>
      <c r="Q52" s="313"/>
      <c r="R52" s="34"/>
      <c r="S52" s="34"/>
      <c r="T52" s="36"/>
      <c r="U52" s="34"/>
      <c r="V52" s="37"/>
      <c r="W52" s="37"/>
      <c r="X52" s="37"/>
      <c r="Y52" s="37"/>
      <c r="Z52" s="37"/>
      <c r="AA52" s="37"/>
      <c r="AB52" s="37"/>
      <c r="AC52" s="37"/>
      <c r="AD52" s="37"/>
      <c r="AE52" s="37" t="s">
        <v>109</v>
      </c>
      <c r="AF52" s="37">
        <v>0</v>
      </c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</row>
    <row r="53" spans="1:60" outlineLevel="1">
      <c r="A53" s="249"/>
      <c r="B53" s="250"/>
      <c r="C53" s="314" t="s">
        <v>1591</v>
      </c>
      <c r="D53" s="315"/>
      <c r="E53" s="316">
        <v>4.2220000000000004</v>
      </c>
      <c r="F53" s="254"/>
      <c r="G53" s="254"/>
      <c r="H53" s="254"/>
      <c r="I53" s="254"/>
      <c r="J53" s="254"/>
      <c r="K53" s="254"/>
      <c r="L53" s="254"/>
      <c r="M53" s="254"/>
      <c r="N53" s="313"/>
      <c r="O53" s="313"/>
      <c r="P53" s="313"/>
      <c r="Q53" s="313"/>
      <c r="R53" s="34"/>
      <c r="S53" s="34"/>
      <c r="T53" s="36"/>
      <c r="U53" s="34"/>
      <c r="V53" s="37"/>
      <c r="W53" s="37"/>
      <c r="X53" s="37"/>
      <c r="Y53" s="37"/>
      <c r="Z53" s="37"/>
      <c r="AA53" s="37"/>
      <c r="AB53" s="37"/>
      <c r="AC53" s="37"/>
      <c r="AD53" s="37"/>
      <c r="AE53" s="37" t="s">
        <v>109</v>
      </c>
      <c r="AF53" s="37">
        <v>0</v>
      </c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</row>
    <row r="54" spans="1:60" outlineLevel="1">
      <c r="A54" s="249">
        <v>16</v>
      </c>
      <c r="B54" s="250" t="s">
        <v>166</v>
      </c>
      <c r="C54" s="251" t="s">
        <v>167</v>
      </c>
      <c r="D54" s="313" t="s">
        <v>121</v>
      </c>
      <c r="E54" s="253">
        <v>129.50819999999999</v>
      </c>
      <c r="F54" s="320">
        <f>H54+J54</f>
        <v>0</v>
      </c>
      <c r="G54" s="254">
        <f>ROUND(E54*F54,2)</f>
        <v>0</v>
      </c>
      <c r="H54" s="254"/>
      <c r="I54" s="254">
        <f>ROUND(E54*H54,2)</f>
        <v>0</v>
      </c>
      <c r="J54" s="254"/>
      <c r="K54" s="254">
        <f>ROUND(E54*J54,2)</f>
        <v>0</v>
      </c>
      <c r="L54" s="254">
        <v>15</v>
      </c>
      <c r="M54" s="254">
        <f>G54*(1+L54/100)</f>
        <v>0</v>
      </c>
      <c r="N54" s="313">
        <v>3.9210000000000002E-2</v>
      </c>
      <c r="O54" s="313">
        <f>ROUND(E54*N54,5)</f>
        <v>5.0780200000000004</v>
      </c>
      <c r="P54" s="313">
        <v>0</v>
      </c>
      <c r="Q54" s="313">
        <f>ROUND(E54*P54,5)</f>
        <v>0</v>
      </c>
      <c r="R54" s="34"/>
      <c r="S54" s="34"/>
      <c r="T54" s="36">
        <v>0.39600000000000002</v>
      </c>
      <c r="U54" s="34" t="e">
        <f>ROUND(#REF!*T54,2)</f>
        <v>#REF!</v>
      </c>
      <c r="V54" s="37"/>
      <c r="W54" s="37"/>
      <c r="X54" s="37"/>
      <c r="Y54" s="37"/>
      <c r="Z54" s="37"/>
      <c r="AA54" s="37"/>
      <c r="AB54" s="37"/>
      <c r="AC54" s="37"/>
      <c r="AD54" s="37"/>
      <c r="AE54" s="37" t="s">
        <v>102</v>
      </c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</row>
    <row r="55" spans="1:60" outlineLevel="1">
      <c r="A55" s="249"/>
      <c r="B55" s="250"/>
      <c r="C55" s="314" t="s">
        <v>1585</v>
      </c>
      <c r="D55" s="315"/>
      <c r="E55" s="316">
        <v>18.029</v>
      </c>
      <c r="F55" s="254"/>
      <c r="G55" s="254"/>
      <c r="H55" s="254"/>
      <c r="I55" s="254"/>
      <c r="J55" s="254"/>
      <c r="K55" s="254"/>
      <c r="L55" s="254"/>
      <c r="M55" s="254"/>
      <c r="N55" s="313"/>
      <c r="O55" s="313"/>
      <c r="P55" s="313"/>
      <c r="Q55" s="313"/>
      <c r="R55" s="34"/>
      <c r="S55" s="34"/>
      <c r="T55" s="36"/>
      <c r="U55" s="34"/>
      <c r="V55" s="37"/>
      <c r="W55" s="37"/>
      <c r="X55" s="37"/>
      <c r="Y55" s="37"/>
      <c r="Z55" s="37"/>
      <c r="AA55" s="37"/>
      <c r="AB55" s="37"/>
      <c r="AC55" s="37"/>
      <c r="AD55" s="37"/>
      <c r="AE55" s="37" t="s">
        <v>109</v>
      </c>
      <c r="AF55" s="37">
        <v>0</v>
      </c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</row>
    <row r="56" spans="1:60" outlineLevel="1">
      <c r="A56" s="249"/>
      <c r="B56" s="250"/>
      <c r="C56" s="314" t="s">
        <v>1586</v>
      </c>
      <c r="D56" s="315"/>
      <c r="E56" s="316">
        <v>12.183999999999999</v>
      </c>
      <c r="F56" s="254"/>
      <c r="G56" s="254"/>
      <c r="H56" s="254"/>
      <c r="I56" s="254"/>
      <c r="J56" s="254"/>
      <c r="K56" s="254"/>
      <c r="L56" s="254"/>
      <c r="M56" s="254"/>
      <c r="N56" s="313"/>
      <c r="O56" s="313"/>
      <c r="P56" s="313"/>
      <c r="Q56" s="313"/>
      <c r="R56" s="34"/>
      <c r="S56" s="34"/>
      <c r="T56" s="36"/>
      <c r="U56" s="34"/>
      <c r="V56" s="37"/>
      <c r="W56" s="37"/>
      <c r="X56" s="37"/>
      <c r="Y56" s="37"/>
      <c r="Z56" s="37"/>
      <c r="AA56" s="37"/>
      <c r="AB56" s="37"/>
      <c r="AC56" s="37"/>
      <c r="AD56" s="37"/>
      <c r="AE56" s="37" t="s">
        <v>109</v>
      </c>
      <c r="AF56" s="37">
        <v>0</v>
      </c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</row>
    <row r="57" spans="1:60" outlineLevel="1">
      <c r="A57" s="249"/>
      <c r="B57" s="250"/>
      <c r="C57" s="314" t="s">
        <v>1587</v>
      </c>
      <c r="D57" s="315"/>
      <c r="E57" s="316">
        <v>32.390599999999999</v>
      </c>
      <c r="F57" s="254"/>
      <c r="G57" s="254"/>
      <c r="H57" s="254"/>
      <c r="I57" s="254"/>
      <c r="J57" s="254"/>
      <c r="K57" s="254"/>
      <c r="L57" s="254"/>
      <c r="M57" s="254"/>
      <c r="N57" s="313"/>
      <c r="O57" s="313"/>
      <c r="P57" s="313"/>
      <c r="Q57" s="313"/>
      <c r="R57" s="34"/>
      <c r="S57" s="34"/>
      <c r="T57" s="36"/>
      <c r="U57" s="34"/>
      <c r="V57" s="37"/>
      <c r="W57" s="37"/>
      <c r="X57" s="37"/>
      <c r="Y57" s="37"/>
      <c r="Z57" s="37"/>
      <c r="AA57" s="37"/>
      <c r="AB57" s="37"/>
      <c r="AC57" s="37"/>
      <c r="AD57" s="37"/>
      <c r="AE57" s="37" t="s">
        <v>109</v>
      </c>
      <c r="AF57" s="37">
        <v>0</v>
      </c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</row>
    <row r="58" spans="1:60" outlineLevel="1">
      <c r="A58" s="249"/>
      <c r="B58" s="250"/>
      <c r="C58" s="314" t="s">
        <v>1588</v>
      </c>
      <c r="D58" s="315"/>
      <c r="E58" s="316">
        <v>18.204000000000001</v>
      </c>
      <c r="F58" s="254"/>
      <c r="G58" s="254"/>
      <c r="H58" s="254"/>
      <c r="I58" s="254"/>
      <c r="J58" s="254"/>
      <c r="K58" s="254"/>
      <c r="L58" s="254"/>
      <c r="M58" s="254"/>
      <c r="N58" s="313"/>
      <c r="O58" s="313"/>
      <c r="P58" s="313"/>
      <c r="Q58" s="313"/>
      <c r="R58" s="34"/>
      <c r="S58" s="34"/>
      <c r="T58" s="36"/>
      <c r="U58" s="34"/>
      <c r="V58" s="37"/>
      <c r="W58" s="37"/>
      <c r="X58" s="37"/>
      <c r="Y58" s="37"/>
      <c r="Z58" s="37"/>
      <c r="AA58" s="37"/>
      <c r="AB58" s="37"/>
      <c r="AC58" s="37"/>
      <c r="AD58" s="37"/>
      <c r="AE58" s="37" t="s">
        <v>109</v>
      </c>
      <c r="AF58" s="37">
        <v>0</v>
      </c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</row>
    <row r="59" spans="1:60" outlineLevel="1">
      <c r="A59" s="249"/>
      <c r="B59" s="250"/>
      <c r="C59" s="314" t="s">
        <v>1591</v>
      </c>
      <c r="D59" s="315"/>
      <c r="E59" s="316">
        <v>4.2220000000000004</v>
      </c>
      <c r="F59" s="254"/>
      <c r="G59" s="254"/>
      <c r="H59" s="254"/>
      <c r="I59" s="254"/>
      <c r="J59" s="254"/>
      <c r="K59" s="254"/>
      <c r="L59" s="254"/>
      <c r="M59" s="254"/>
      <c r="N59" s="313"/>
      <c r="O59" s="313"/>
      <c r="P59" s="313"/>
      <c r="Q59" s="313"/>
      <c r="R59" s="34"/>
      <c r="S59" s="34"/>
      <c r="T59" s="36"/>
      <c r="U59" s="34"/>
      <c r="V59" s="37"/>
      <c r="W59" s="37"/>
      <c r="X59" s="37"/>
      <c r="Y59" s="37"/>
      <c r="Z59" s="37"/>
      <c r="AA59" s="37"/>
      <c r="AB59" s="37"/>
      <c r="AC59" s="37"/>
      <c r="AD59" s="37"/>
      <c r="AE59" s="37" t="s">
        <v>109</v>
      </c>
      <c r="AF59" s="37">
        <v>0</v>
      </c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</row>
    <row r="60" spans="1:60" outlineLevel="1">
      <c r="A60" s="249"/>
      <c r="B60" s="250"/>
      <c r="C60" s="314" t="s">
        <v>1589</v>
      </c>
      <c r="D60" s="315"/>
      <c r="E60" s="316">
        <v>44.4786</v>
      </c>
      <c r="F60" s="254"/>
      <c r="G60" s="254"/>
      <c r="H60" s="254"/>
      <c r="I60" s="254"/>
      <c r="J60" s="254"/>
      <c r="K60" s="254"/>
      <c r="L60" s="254"/>
      <c r="M60" s="254"/>
      <c r="N60" s="313"/>
      <c r="O60" s="313"/>
      <c r="P60" s="313"/>
      <c r="Q60" s="313"/>
      <c r="R60" s="34"/>
      <c r="S60" s="34"/>
      <c r="T60" s="36"/>
      <c r="U60" s="34"/>
      <c r="V60" s="37"/>
      <c r="W60" s="37"/>
      <c r="X60" s="37"/>
      <c r="Y60" s="37"/>
      <c r="Z60" s="37"/>
      <c r="AA60" s="37"/>
      <c r="AB60" s="37"/>
      <c r="AC60" s="37"/>
      <c r="AD60" s="37"/>
      <c r="AE60" s="37" t="s">
        <v>109</v>
      </c>
      <c r="AF60" s="37">
        <v>0</v>
      </c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</row>
    <row r="61" spans="1:60" outlineLevel="1">
      <c r="A61" s="249">
        <v>17</v>
      </c>
      <c r="B61" s="250" t="s">
        <v>170</v>
      </c>
      <c r="C61" s="251" t="s">
        <v>171</v>
      </c>
      <c r="D61" s="313" t="s">
        <v>121</v>
      </c>
      <c r="E61" s="253">
        <v>102.6592</v>
      </c>
      <c r="F61" s="320">
        <f>H61+J61</f>
        <v>0</v>
      </c>
      <c r="G61" s="254">
        <f>ROUND(E61*F61,2)</f>
        <v>0</v>
      </c>
      <c r="H61" s="254"/>
      <c r="I61" s="254">
        <f>ROUND(E61*H61,2)</f>
        <v>0</v>
      </c>
      <c r="J61" s="254"/>
      <c r="K61" s="254">
        <f>ROUND(E61*J61,2)</f>
        <v>0</v>
      </c>
      <c r="L61" s="254">
        <v>15</v>
      </c>
      <c r="M61" s="254">
        <f>G61*(1+L61/100)</f>
        <v>0</v>
      </c>
      <c r="N61" s="313">
        <v>8.5100000000000002E-3</v>
      </c>
      <c r="O61" s="313">
        <f>ROUND(E61*N61,5)</f>
        <v>0.87363000000000002</v>
      </c>
      <c r="P61" s="313">
        <v>0</v>
      </c>
      <c r="Q61" s="313">
        <f>ROUND(E61*P61,5)</f>
        <v>0</v>
      </c>
      <c r="R61" s="34"/>
      <c r="S61" s="34"/>
      <c r="T61" s="36">
        <v>0.32500000000000001</v>
      </c>
      <c r="U61" s="34" t="e">
        <f>ROUND(#REF!*T61,2)</f>
        <v>#REF!</v>
      </c>
      <c r="V61" s="37"/>
      <c r="W61" s="37"/>
      <c r="X61" s="37"/>
      <c r="Y61" s="37"/>
      <c r="Z61" s="37"/>
      <c r="AA61" s="37"/>
      <c r="AB61" s="37"/>
      <c r="AC61" s="37"/>
      <c r="AD61" s="37"/>
      <c r="AE61" s="37" t="s">
        <v>102</v>
      </c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</row>
    <row r="62" spans="1:60" outlineLevel="1">
      <c r="A62" s="249"/>
      <c r="B62" s="250"/>
      <c r="C62" s="314" t="s">
        <v>1592</v>
      </c>
      <c r="D62" s="315"/>
      <c r="E62" s="316">
        <v>44.260599999999997</v>
      </c>
      <c r="F62" s="254"/>
      <c r="G62" s="254"/>
      <c r="H62" s="254"/>
      <c r="I62" s="254"/>
      <c r="J62" s="254"/>
      <c r="K62" s="254"/>
      <c r="L62" s="254"/>
      <c r="M62" s="254"/>
      <c r="N62" s="313"/>
      <c r="O62" s="313"/>
      <c r="P62" s="313"/>
      <c r="Q62" s="313"/>
      <c r="R62" s="34"/>
      <c r="S62" s="34"/>
      <c r="T62" s="36"/>
      <c r="U62" s="34"/>
      <c r="V62" s="37"/>
      <c r="W62" s="37"/>
      <c r="X62" s="37"/>
      <c r="Y62" s="37"/>
      <c r="Z62" s="37"/>
      <c r="AA62" s="37"/>
      <c r="AB62" s="37"/>
      <c r="AC62" s="37"/>
      <c r="AD62" s="37"/>
      <c r="AE62" s="37" t="s">
        <v>109</v>
      </c>
      <c r="AF62" s="37">
        <v>0</v>
      </c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</row>
    <row r="63" spans="1:60" outlineLevel="1">
      <c r="A63" s="249"/>
      <c r="B63" s="250"/>
      <c r="C63" s="314" t="s">
        <v>1593</v>
      </c>
      <c r="D63" s="315"/>
      <c r="E63" s="316">
        <v>32.306600000000003</v>
      </c>
      <c r="F63" s="254"/>
      <c r="G63" s="254"/>
      <c r="H63" s="254"/>
      <c r="I63" s="254"/>
      <c r="J63" s="254"/>
      <c r="K63" s="254"/>
      <c r="L63" s="254"/>
      <c r="M63" s="254"/>
      <c r="N63" s="313"/>
      <c r="O63" s="313"/>
      <c r="P63" s="313"/>
      <c r="Q63" s="313"/>
      <c r="R63" s="34"/>
      <c r="S63" s="34"/>
      <c r="T63" s="36"/>
      <c r="U63" s="34"/>
      <c r="V63" s="37"/>
      <c r="W63" s="37"/>
      <c r="X63" s="37"/>
      <c r="Y63" s="37"/>
      <c r="Z63" s="37"/>
      <c r="AA63" s="37"/>
      <c r="AB63" s="37"/>
      <c r="AC63" s="37"/>
      <c r="AD63" s="37"/>
      <c r="AE63" s="37" t="s">
        <v>109</v>
      </c>
      <c r="AF63" s="37">
        <v>0</v>
      </c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</row>
    <row r="64" spans="1:60" outlineLevel="1">
      <c r="A64" s="249"/>
      <c r="B64" s="250"/>
      <c r="C64" s="314" t="s">
        <v>1594</v>
      </c>
      <c r="D64" s="315"/>
      <c r="E64" s="316">
        <v>7.875</v>
      </c>
      <c r="F64" s="254"/>
      <c r="G64" s="254"/>
      <c r="H64" s="254"/>
      <c r="I64" s="254"/>
      <c r="J64" s="254"/>
      <c r="K64" s="254"/>
      <c r="L64" s="254"/>
      <c r="M64" s="254"/>
      <c r="N64" s="313"/>
      <c r="O64" s="313"/>
      <c r="P64" s="313"/>
      <c r="Q64" s="313"/>
      <c r="R64" s="34"/>
      <c r="S64" s="34"/>
      <c r="T64" s="36"/>
      <c r="U64" s="34"/>
      <c r="V64" s="37"/>
      <c r="W64" s="37"/>
      <c r="X64" s="37"/>
      <c r="Y64" s="37"/>
      <c r="Z64" s="37"/>
      <c r="AA64" s="37"/>
      <c r="AB64" s="37"/>
      <c r="AC64" s="37"/>
      <c r="AD64" s="37"/>
      <c r="AE64" s="37" t="s">
        <v>109</v>
      </c>
      <c r="AF64" s="37">
        <v>0</v>
      </c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</row>
    <row r="65" spans="1:60" outlineLevel="1">
      <c r="A65" s="249"/>
      <c r="B65" s="250"/>
      <c r="C65" s="314" t="s">
        <v>1595</v>
      </c>
      <c r="D65" s="315"/>
      <c r="E65" s="316">
        <v>7.7720000000000002</v>
      </c>
      <c r="F65" s="254"/>
      <c r="G65" s="254"/>
      <c r="H65" s="254"/>
      <c r="I65" s="254"/>
      <c r="J65" s="254"/>
      <c r="K65" s="254"/>
      <c r="L65" s="254"/>
      <c r="M65" s="254"/>
      <c r="N65" s="313"/>
      <c r="O65" s="313"/>
      <c r="P65" s="313"/>
      <c r="Q65" s="313"/>
      <c r="R65" s="34"/>
      <c r="S65" s="34"/>
      <c r="T65" s="36"/>
      <c r="U65" s="34"/>
      <c r="V65" s="37"/>
      <c r="W65" s="37"/>
      <c r="X65" s="37"/>
      <c r="Y65" s="37"/>
      <c r="Z65" s="37"/>
      <c r="AA65" s="37"/>
      <c r="AB65" s="37"/>
      <c r="AC65" s="37"/>
      <c r="AD65" s="37"/>
      <c r="AE65" s="37" t="s">
        <v>109</v>
      </c>
      <c r="AF65" s="37">
        <v>0</v>
      </c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</row>
    <row r="66" spans="1:60" outlineLevel="1">
      <c r="A66" s="249"/>
      <c r="B66" s="250"/>
      <c r="C66" s="314" t="s">
        <v>1596</v>
      </c>
      <c r="D66" s="315"/>
      <c r="E66" s="316">
        <v>1.75</v>
      </c>
      <c r="F66" s="254"/>
      <c r="G66" s="254"/>
      <c r="H66" s="254"/>
      <c r="I66" s="254"/>
      <c r="J66" s="254"/>
      <c r="K66" s="254"/>
      <c r="L66" s="254"/>
      <c r="M66" s="254"/>
      <c r="N66" s="313"/>
      <c r="O66" s="313"/>
      <c r="P66" s="313"/>
      <c r="Q66" s="313"/>
      <c r="R66" s="34"/>
      <c r="S66" s="34"/>
      <c r="T66" s="36"/>
      <c r="U66" s="34"/>
      <c r="V66" s="37"/>
      <c r="W66" s="37"/>
      <c r="X66" s="37"/>
      <c r="Y66" s="37"/>
      <c r="Z66" s="37"/>
      <c r="AA66" s="37"/>
      <c r="AB66" s="37"/>
      <c r="AC66" s="37"/>
      <c r="AD66" s="37"/>
      <c r="AE66" s="37" t="s">
        <v>109</v>
      </c>
      <c r="AF66" s="37">
        <v>0</v>
      </c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</row>
    <row r="67" spans="1:60" outlineLevel="1">
      <c r="A67" s="249"/>
      <c r="B67" s="250"/>
      <c r="C67" s="314" t="s">
        <v>1597</v>
      </c>
      <c r="D67" s="315"/>
      <c r="E67" s="316">
        <v>4.4729999999999999</v>
      </c>
      <c r="F67" s="254"/>
      <c r="G67" s="254"/>
      <c r="H67" s="254"/>
      <c r="I67" s="254"/>
      <c r="J67" s="254"/>
      <c r="K67" s="254"/>
      <c r="L67" s="254"/>
      <c r="M67" s="254"/>
      <c r="N67" s="313"/>
      <c r="O67" s="313"/>
      <c r="P67" s="313"/>
      <c r="Q67" s="313"/>
      <c r="R67" s="34"/>
      <c r="S67" s="34"/>
      <c r="T67" s="36"/>
      <c r="U67" s="34"/>
      <c r="V67" s="37"/>
      <c r="W67" s="37"/>
      <c r="X67" s="37"/>
      <c r="Y67" s="37"/>
      <c r="Z67" s="37"/>
      <c r="AA67" s="37"/>
      <c r="AB67" s="37"/>
      <c r="AC67" s="37"/>
      <c r="AD67" s="37"/>
      <c r="AE67" s="37" t="s">
        <v>109</v>
      </c>
      <c r="AF67" s="37">
        <v>0</v>
      </c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</row>
    <row r="68" spans="1:60" outlineLevel="1">
      <c r="A68" s="249"/>
      <c r="B68" s="250"/>
      <c r="C68" s="314" t="s">
        <v>1591</v>
      </c>
      <c r="D68" s="315"/>
      <c r="E68" s="316">
        <v>4.2220000000000004</v>
      </c>
      <c r="F68" s="254"/>
      <c r="G68" s="254"/>
      <c r="H68" s="254"/>
      <c r="I68" s="254"/>
      <c r="J68" s="254"/>
      <c r="K68" s="254"/>
      <c r="L68" s="254"/>
      <c r="M68" s="254"/>
      <c r="N68" s="313"/>
      <c r="O68" s="313"/>
      <c r="P68" s="313"/>
      <c r="Q68" s="313"/>
      <c r="R68" s="34"/>
      <c r="S68" s="34"/>
      <c r="T68" s="36"/>
      <c r="U68" s="34"/>
      <c r="V68" s="37"/>
      <c r="W68" s="37"/>
      <c r="X68" s="37"/>
      <c r="Y68" s="37"/>
      <c r="Z68" s="37"/>
      <c r="AA68" s="37"/>
      <c r="AB68" s="37"/>
      <c r="AC68" s="37"/>
      <c r="AD68" s="37"/>
      <c r="AE68" s="37" t="s">
        <v>109</v>
      </c>
      <c r="AF68" s="37">
        <v>0</v>
      </c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</row>
    <row r="69" spans="1:60" outlineLevel="1">
      <c r="A69" s="249">
        <v>18</v>
      </c>
      <c r="B69" s="250" t="s">
        <v>175</v>
      </c>
      <c r="C69" s="251" t="s">
        <v>176</v>
      </c>
      <c r="D69" s="313" t="s">
        <v>121</v>
      </c>
      <c r="E69" s="253">
        <v>7.4168000000000003</v>
      </c>
      <c r="F69" s="320">
        <f>H69+J69</f>
        <v>0</v>
      </c>
      <c r="G69" s="254">
        <f>ROUND(E69*F69,2)</f>
        <v>0</v>
      </c>
      <c r="H69" s="254"/>
      <c r="I69" s="254">
        <f>ROUND(E69*H69,2)</f>
        <v>0</v>
      </c>
      <c r="J69" s="254"/>
      <c r="K69" s="254">
        <f>ROUND(E69*J69,2)</f>
        <v>0</v>
      </c>
      <c r="L69" s="254">
        <v>15</v>
      </c>
      <c r="M69" s="254">
        <f>G69*(1+L69/100)</f>
        <v>0</v>
      </c>
      <c r="N69" s="313">
        <v>4.0000000000000003E-5</v>
      </c>
      <c r="O69" s="313">
        <f>ROUND(E69*N69,5)</f>
        <v>2.9999999999999997E-4</v>
      </c>
      <c r="P69" s="313">
        <v>0</v>
      </c>
      <c r="Q69" s="313">
        <f>ROUND(E69*P69,5)</f>
        <v>0</v>
      </c>
      <c r="R69" s="34"/>
      <c r="S69" s="34"/>
      <c r="T69" s="36">
        <v>7.8E-2</v>
      </c>
      <c r="U69" s="34" t="e">
        <f>ROUND(#REF!*T69,2)</f>
        <v>#REF!</v>
      </c>
      <c r="V69" s="37"/>
      <c r="W69" s="37"/>
      <c r="X69" s="37"/>
      <c r="Y69" s="37"/>
      <c r="Z69" s="37"/>
      <c r="AA69" s="37"/>
      <c r="AB69" s="37"/>
      <c r="AC69" s="37"/>
      <c r="AD69" s="37"/>
      <c r="AE69" s="37" t="s">
        <v>102</v>
      </c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</row>
    <row r="70" spans="1:60" outlineLevel="1">
      <c r="A70" s="249"/>
      <c r="B70" s="250"/>
      <c r="C70" s="314" t="s">
        <v>1598</v>
      </c>
      <c r="D70" s="315"/>
      <c r="E70" s="316">
        <v>7.4168000000000003</v>
      </c>
      <c r="F70" s="254"/>
      <c r="G70" s="254"/>
      <c r="H70" s="254"/>
      <c r="I70" s="254"/>
      <c r="J70" s="254"/>
      <c r="K70" s="254"/>
      <c r="L70" s="254"/>
      <c r="M70" s="254"/>
      <c r="N70" s="313"/>
      <c r="O70" s="313"/>
      <c r="P70" s="313"/>
      <c r="Q70" s="313"/>
      <c r="R70" s="34"/>
      <c r="S70" s="34"/>
      <c r="T70" s="36"/>
      <c r="U70" s="34"/>
      <c r="V70" s="37"/>
      <c r="W70" s="37"/>
      <c r="X70" s="37"/>
      <c r="Y70" s="37"/>
      <c r="Z70" s="37"/>
      <c r="AA70" s="37"/>
      <c r="AB70" s="37"/>
      <c r="AC70" s="37"/>
      <c r="AD70" s="37"/>
      <c r="AE70" s="37" t="s">
        <v>109</v>
      </c>
      <c r="AF70" s="37">
        <v>0</v>
      </c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</row>
    <row r="71" spans="1:60" ht="14.5">
      <c r="A71" s="255" t="s">
        <v>97</v>
      </c>
      <c r="B71" s="256" t="s">
        <v>58</v>
      </c>
      <c r="C71" s="257" t="s">
        <v>57</v>
      </c>
      <c r="D71" s="317"/>
      <c r="E71" s="259"/>
      <c r="F71" s="260"/>
      <c r="G71" s="260">
        <f>SUMIF(AE72:AE85,"&lt;&gt;NOR",G72:G85)</f>
        <v>0</v>
      </c>
      <c r="H71" s="260"/>
      <c r="I71" s="260">
        <f>SUM(I72:I85)</f>
        <v>0</v>
      </c>
      <c r="J71" s="260"/>
      <c r="K71" s="260">
        <f>SUM(K72:K85)</f>
        <v>0</v>
      </c>
      <c r="L71" s="260"/>
      <c r="M71" s="260">
        <f>SUM(M72:M85)</f>
        <v>0</v>
      </c>
      <c r="N71" s="317"/>
      <c r="O71" s="317">
        <f>SUM(O72:O85)</f>
        <v>3.1633600000000004</v>
      </c>
      <c r="P71" s="317"/>
      <c r="Q71" s="317">
        <f>SUM(Q72:Q85)</f>
        <v>0</v>
      </c>
      <c r="R71" s="39"/>
      <c r="S71" s="39"/>
      <c r="T71" s="41"/>
      <c r="U71" s="39" t="e">
        <f>SUM(U72:U85)</f>
        <v>#REF!</v>
      </c>
      <c r="AE71" s="29" t="s">
        <v>98</v>
      </c>
    </row>
    <row r="72" spans="1:60" ht="20" outlineLevel="1">
      <c r="A72" s="249">
        <v>19</v>
      </c>
      <c r="B72" s="250" t="s">
        <v>178</v>
      </c>
      <c r="C72" s="251" t="s">
        <v>1599</v>
      </c>
      <c r="D72" s="313" t="s">
        <v>121</v>
      </c>
      <c r="E72" s="253">
        <v>6.9</v>
      </c>
      <c r="F72" s="320">
        <f>H72+J72</f>
        <v>0</v>
      </c>
      <c r="G72" s="254">
        <f>ROUND(E72*F72,2)</f>
        <v>0</v>
      </c>
      <c r="H72" s="254"/>
      <c r="I72" s="254">
        <f>ROUND(E72*H72,2)</f>
        <v>0</v>
      </c>
      <c r="J72" s="254"/>
      <c r="K72" s="254">
        <f>ROUND(E72*J72,2)</f>
        <v>0</v>
      </c>
      <c r="L72" s="254">
        <v>15</v>
      </c>
      <c r="M72" s="254">
        <f>G72*(1+L72/100)</f>
        <v>0</v>
      </c>
      <c r="N72" s="313">
        <v>2.5999999999999998E-4</v>
      </c>
      <c r="O72" s="313">
        <f>ROUND(E72*N72,5)</f>
        <v>1.7899999999999999E-3</v>
      </c>
      <c r="P72" s="313">
        <v>0</v>
      </c>
      <c r="Q72" s="313">
        <f>ROUND(E72*P72,5)</f>
        <v>0</v>
      </c>
      <c r="R72" s="34"/>
      <c r="S72" s="34"/>
      <c r="T72" s="36">
        <v>0.09</v>
      </c>
      <c r="U72" s="34" t="e">
        <f>ROUND(#REF!*T72,2)</f>
        <v>#REF!</v>
      </c>
      <c r="V72" s="37"/>
      <c r="W72" s="37"/>
      <c r="X72" s="37"/>
      <c r="Y72" s="37"/>
      <c r="Z72" s="37"/>
      <c r="AA72" s="37"/>
      <c r="AB72" s="37"/>
      <c r="AC72" s="37"/>
      <c r="AD72" s="37"/>
      <c r="AE72" s="37" t="s">
        <v>102</v>
      </c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</row>
    <row r="73" spans="1:60" outlineLevel="1">
      <c r="A73" s="249"/>
      <c r="B73" s="250"/>
      <c r="C73" s="314" t="s">
        <v>1600</v>
      </c>
      <c r="D73" s="315"/>
      <c r="E73" s="316">
        <v>6.9</v>
      </c>
      <c r="F73" s="254"/>
      <c r="G73" s="254"/>
      <c r="H73" s="254"/>
      <c r="I73" s="254"/>
      <c r="J73" s="254"/>
      <c r="K73" s="254"/>
      <c r="L73" s="254"/>
      <c r="M73" s="254"/>
      <c r="N73" s="313"/>
      <c r="O73" s="313"/>
      <c r="P73" s="313"/>
      <c r="Q73" s="313"/>
      <c r="R73" s="34"/>
      <c r="S73" s="34"/>
      <c r="T73" s="36"/>
      <c r="U73" s="34"/>
      <c r="V73" s="37"/>
      <c r="W73" s="37"/>
      <c r="X73" s="37"/>
      <c r="Y73" s="37"/>
      <c r="Z73" s="37"/>
      <c r="AA73" s="37"/>
      <c r="AB73" s="37"/>
      <c r="AC73" s="37"/>
      <c r="AD73" s="37"/>
      <c r="AE73" s="37" t="s">
        <v>109</v>
      </c>
      <c r="AF73" s="37">
        <v>0</v>
      </c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</row>
    <row r="74" spans="1:60" outlineLevel="1">
      <c r="A74" s="249">
        <v>20</v>
      </c>
      <c r="B74" s="250" t="s">
        <v>180</v>
      </c>
      <c r="C74" s="251" t="s">
        <v>181</v>
      </c>
      <c r="D74" s="313" t="s">
        <v>121</v>
      </c>
      <c r="E74" s="253">
        <v>44.29</v>
      </c>
      <c r="F74" s="320">
        <f>H74+J74</f>
        <v>0</v>
      </c>
      <c r="G74" s="254">
        <f>ROUND(E74*F74,2)</f>
        <v>0</v>
      </c>
      <c r="H74" s="254"/>
      <c r="I74" s="254">
        <f>ROUND(E74*H74,2)</f>
        <v>0</v>
      </c>
      <c r="J74" s="254"/>
      <c r="K74" s="254">
        <f>ROUND(E74*J74,2)</f>
        <v>0</v>
      </c>
      <c r="L74" s="254">
        <v>15</v>
      </c>
      <c r="M74" s="254">
        <f>G74*(1+L74/100)</f>
        <v>0</v>
      </c>
      <c r="N74" s="313">
        <v>2.7890000000000002E-2</v>
      </c>
      <c r="O74" s="313">
        <f>ROUND(E74*N74,5)</f>
        <v>1.23525</v>
      </c>
      <c r="P74" s="313">
        <v>0</v>
      </c>
      <c r="Q74" s="313">
        <f>ROUND(E74*P74,5)</f>
        <v>0</v>
      </c>
      <c r="R74" s="34"/>
      <c r="S74" s="34"/>
      <c r="T74" s="36">
        <v>0.3</v>
      </c>
      <c r="U74" s="34" t="e">
        <f>ROUND(#REF!*T74,2)</f>
        <v>#REF!</v>
      </c>
      <c r="V74" s="37"/>
      <c r="W74" s="37"/>
      <c r="X74" s="37"/>
      <c r="Y74" s="37"/>
      <c r="Z74" s="37"/>
      <c r="AA74" s="37"/>
      <c r="AB74" s="37"/>
      <c r="AC74" s="37"/>
      <c r="AD74" s="37"/>
      <c r="AE74" s="37" t="s">
        <v>102</v>
      </c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</row>
    <row r="75" spans="1:60" outlineLevel="1">
      <c r="A75" s="249"/>
      <c r="B75" s="250"/>
      <c r="C75" s="314" t="s">
        <v>1601</v>
      </c>
      <c r="D75" s="315"/>
      <c r="E75" s="316">
        <v>44.29</v>
      </c>
      <c r="F75" s="254"/>
      <c r="G75" s="254"/>
      <c r="H75" s="254"/>
      <c r="I75" s="254"/>
      <c r="J75" s="254"/>
      <c r="K75" s="254"/>
      <c r="L75" s="254"/>
      <c r="M75" s="254"/>
      <c r="N75" s="313"/>
      <c r="O75" s="313"/>
      <c r="P75" s="313"/>
      <c r="Q75" s="313"/>
      <c r="R75" s="34"/>
      <c r="S75" s="34"/>
      <c r="T75" s="36"/>
      <c r="U75" s="34"/>
      <c r="V75" s="37"/>
      <c r="W75" s="37"/>
      <c r="X75" s="37"/>
      <c r="Y75" s="37"/>
      <c r="Z75" s="37"/>
      <c r="AA75" s="37"/>
      <c r="AB75" s="37"/>
      <c r="AC75" s="37"/>
      <c r="AD75" s="37"/>
      <c r="AE75" s="37" t="s">
        <v>109</v>
      </c>
      <c r="AF75" s="37">
        <v>0</v>
      </c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</row>
    <row r="76" spans="1:60" ht="20" outlineLevel="1">
      <c r="A76" s="249">
        <v>21</v>
      </c>
      <c r="B76" s="250" t="s">
        <v>888</v>
      </c>
      <c r="C76" s="251" t="s">
        <v>1602</v>
      </c>
      <c r="D76" s="313" t="s">
        <v>121</v>
      </c>
      <c r="E76" s="253">
        <v>2.5</v>
      </c>
      <c r="F76" s="320">
        <f>H76+J76</f>
        <v>0</v>
      </c>
      <c r="G76" s="254">
        <f>ROUND(E76*F76,2)</f>
        <v>0</v>
      </c>
      <c r="H76" s="254"/>
      <c r="I76" s="254">
        <f>ROUND(E76*H76,2)</f>
        <v>0</v>
      </c>
      <c r="J76" s="254"/>
      <c r="K76" s="254">
        <f>ROUND(E76*J76,2)</f>
        <v>0</v>
      </c>
      <c r="L76" s="254">
        <v>15</v>
      </c>
      <c r="M76" s="254">
        <f>G76*(1+L76/100)</f>
        <v>0</v>
      </c>
      <c r="N76" s="313">
        <v>9.1400000000000006E-3</v>
      </c>
      <c r="O76" s="313">
        <f>ROUND(E76*N76,5)</f>
        <v>2.2849999999999999E-2</v>
      </c>
      <c r="P76" s="313">
        <v>0</v>
      </c>
      <c r="Q76" s="313">
        <f>ROUND(E76*P76,5)</f>
        <v>0</v>
      </c>
      <c r="R76" s="34"/>
      <c r="S76" s="34"/>
      <c r="T76" s="36">
        <v>0.34775</v>
      </c>
      <c r="U76" s="34" t="e">
        <f>ROUND(#REF!*T76,2)</f>
        <v>#REF!</v>
      </c>
      <c r="V76" s="37"/>
      <c r="W76" s="37"/>
      <c r="X76" s="37"/>
      <c r="Y76" s="37"/>
      <c r="Z76" s="37"/>
      <c r="AA76" s="37"/>
      <c r="AB76" s="37"/>
      <c r="AC76" s="37"/>
      <c r="AD76" s="37"/>
      <c r="AE76" s="37" t="s">
        <v>102</v>
      </c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</row>
    <row r="77" spans="1:60" outlineLevel="1">
      <c r="A77" s="249"/>
      <c r="B77" s="250"/>
      <c r="C77" s="314" t="s">
        <v>1603</v>
      </c>
      <c r="D77" s="315"/>
      <c r="E77" s="316">
        <v>2.5</v>
      </c>
      <c r="F77" s="254"/>
      <c r="G77" s="254"/>
      <c r="H77" s="254"/>
      <c r="I77" s="254"/>
      <c r="J77" s="254"/>
      <c r="K77" s="254"/>
      <c r="L77" s="254"/>
      <c r="M77" s="254"/>
      <c r="N77" s="313"/>
      <c r="O77" s="313"/>
      <c r="P77" s="313"/>
      <c r="Q77" s="313"/>
      <c r="R77" s="34"/>
      <c r="S77" s="34"/>
      <c r="T77" s="36"/>
      <c r="U77" s="34"/>
      <c r="V77" s="37"/>
      <c r="W77" s="37"/>
      <c r="X77" s="37"/>
      <c r="Y77" s="37"/>
      <c r="Z77" s="37"/>
      <c r="AA77" s="37"/>
      <c r="AB77" s="37"/>
      <c r="AC77" s="37"/>
      <c r="AD77" s="37"/>
      <c r="AE77" s="37" t="s">
        <v>109</v>
      </c>
      <c r="AF77" s="37">
        <v>0</v>
      </c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</row>
    <row r="78" spans="1:60" outlineLevel="1">
      <c r="A78" s="249">
        <v>22</v>
      </c>
      <c r="B78" s="250" t="s">
        <v>183</v>
      </c>
      <c r="C78" s="251" t="s">
        <v>184</v>
      </c>
      <c r="D78" s="313" t="s">
        <v>121</v>
      </c>
      <c r="E78" s="253">
        <v>44.29</v>
      </c>
      <c r="F78" s="320">
        <f>H78+J78</f>
        <v>0</v>
      </c>
      <c r="G78" s="254">
        <f>ROUND(E78*F78,2)</f>
        <v>0</v>
      </c>
      <c r="H78" s="254"/>
      <c r="I78" s="254">
        <f>ROUND(E78*H78,2)</f>
        <v>0</v>
      </c>
      <c r="J78" s="254"/>
      <c r="K78" s="254">
        <f>ROUND(E78*J78,2)</f>
        <v>0</v>
      </c>
      <c r="L78" s="254">
        <v>15</v>
      </c>
      <c r="M78" s="254">
        <f>G78*(1+L78/100)</f>
        <v>0</v>
      </c>
      <c r="N78" s="313">
        <v>0</v>
      </c>
      <c r="O78" s="313">
        <f>ROUND(E78*N78,5)</f>
        <v>0</v>
      </c>
      <c r="P78" s="313">
        <v>0</v>
      </c>
      <c r="Q78" s="313">
        <f>ROUND(E78*P78,5)</f>
        <v>0</v>
      </c>
      <c r="R78" s="34"/>
      <c r="S78" s="34"/>
      <c r="T78" s="36">
        <v>0.08</v>
      </c>
      <c r="U78" s="34" t="e">
        <f>ROUND(#REF!*T78,2)</f>
        <v>#REF!</v>
      </c>
      <c r="V78" s="37"/>
      <c r="W78" s="37"/>
      <c r="X78" s="37"/>
      <c r="Y78" s="37"/>
      <c r="Z78" s="37"/>
      <c r="AA78" s="37"/>
      <c r="AB78" s="37"/>
      <c r="AC78" s="37"/>
      <c r="AD78" s="37"/>
      <c r="AE78" s="37" t="s">
        <v>102</v>
      </c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</row>
    <row r="79" spans="1:60" ht="20" outlineLevel="1">
      <c r="A79" s="249">
        <v>23</v>
      </c>
      <c r="B79" s="250" t="s">
        <v>185</v>
      </c>
      <c r="C79" s="251" t="s">
        <v>793</v>
      </c>
      <c r="D79" s="313" t="s">
        <v>121</v>
      </c>
      <c r="E79" s="253">
        <v>47.833199999999998</v>
      </c>
      <c r="F79" s="320">
        <f>H79+J79</f>
        <v>0</v>
      </c>
      <c r="G79" s="254">
        <f>ROUND(E79*F79,2)</f>
        <v>0</v>
      </c>
      <c r="H79" s="254"/>
      <c r="I79" s="254">
        <f>ROUND(E79*H79,2)</f>
        <v>0</v>
      </c>
      <c r="J79" s="254"/>
      <c r="K79" s="254">
        <f>ROUND(E79*J79,2)</f>
        <v>0</v>
      </c>
      <c r="L79" s="254">
        <v>15</v>
      </c>
      <c r="M79" s="254">
        <f>G79*(1+L79/100)</f>
        <v>0</v>
      </c>
      <c r="N79" s="313">
        <v>5.0000000000000001E-3</v>
      </c>
      <c r="O79" s="313">
        <f>ROUND(E79*N79,5)</f>
        <v>0.23916999999999999</v>
      </c>
      <c r="P79" s="313">
        <v>0</v>
      </c>
      <c r="Q79" s="313">
        <f>ROUND(E79*P79,5)</f>
        <v>0</v>
      </c>
      <c r="R79" s="34"/>
      <c r="S79" s="34"/>
      <c r="T79" s="36">
        <v>0</v>
      </c>
      <c r="U79" s="34" t="e">
        <f>ROUND(#REF!*T79,2)</f>
        <v>#REF!</v>
      </c>
      <c r="V79" s="37"/>
      <c r="W79" s="37"/>
      <c r="X79" s="37"/>
      <c r="Y79" s="37"/>
      <c r="Z79" s="37"/>
      <c r="AA79" s="37"/>
      <c r="AB79" s="37"/>
      <c r="AC79" s="37"/>
      <c r="AD79" s="37"/>
      <c r="AE79" s="37" t="s">
        <v>113</v>
      </c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</row>
    <row r="80" spans="1:60" outlineLevel="1">
      <c r="A80" s="249"/>
      <c r="B80" s="250"/>
      <c r="C80" s="314" t="s">
        <v>1604</v>
      </c>
      <c r="D80" s="315"/>
      <c r="E80" s="316">
        <v>47.833199999999998</v>
      </c>
      <c r="F80" s="254"/>
      <c r="G80" s="254"/>
      <c r="H80" s="254"/>
      <c r="I80" s="254"/>
      <c r="J80" s="254"/>
      <c r="K80" s="254"/>
      <c r="L80" s="254"/>
      <c r="M80" s="254"/>
      <c r="N80" s="313"/>
      <c r="O80" s="313"/>
      <c r="P80" s="313"/>
      <c r="Q80" s="313"/>
      <c r="R80" s="34"/>
      <c r="S80" s="34"/>
      <c r="T80" s="36"/>
      <c r="U80" s="34"/>
      <c r="V80" s="37"/>
      <c r="W80" s="37"/>
      <c r="X80" s="37"/>
      <c r="Y80" s="37"/>
      <c r="Z80" s="37"/>
      <c r="AA80" s="37"/>
      <c r="AB80" s="37"/>
      <c r="AC80" s="37"/>
      <c r="AD80" s="37"/>
      <c r="AE80" s="37" t="s">
        <v>109</v>
      </c>
      <c r="AF80" s="37">
        <v>0</v>
      </c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</row>
    <row r="81" spans="1:60" ht="20" outlineLevel="1">
      <c r="A81" s="249">
        <v>24</v>
      </c>
      <c r="B81" s="250" t="s">
        <v>187</v>
      </c>
      <c r="C81" s="251" t="s">
        <v>188</v>
      </c>
      <c r="D81" s="313" t="s">
        <v>116</v>
      </c>
      <c r="E81" s="253">
        <v>3.9201000000000001</v>
      </c>
      <c r="F81" s="320">
        <f>H81+J81</f>
        <v>0</v>
      </c>
      <c r="G81" s="254">
        <f>ROUND(E81*F81,2)</f>
        <v>0</v>
      </c>
      <c r="H81" s="254"/>
      <c r="I81" s="254">
        <f>ROUND(E81*H81,2)</f>
        <v>0</v>
      </c>
      <c r="J81" s="254"/>
      <c r="K81" s="254">
        <f>ROUND(E81*J81,2)</f>
        <v>0</v>
      </c>
      <c r="L81" s="254">
        <v>15</v>
      </c>
      <c r="M81" s="254">
        <f>G81*(1+L81/100)</f>
        <v>0</v>
      </c>
      <c r="N81" s="313">
        <v>0.42</v>
      </c>
      <c r="O81" s="313">
        <f>ROUND(E81*N81,5)</f>
        <v>1.6464399999999999</v>
      </c>
      <c r="P81" s="313">
        <v>0</v>
      </c>
      <c r="Q81" s="313">
        <f>ROUND(E81*P81,5)</f>
        <v>0</v>
      </c>
      <c r="R81" s="34"/>
      <c r="S81" s="34"/>
      <c r="T81" s="36">
        <v>1.8360000000000001</v>
      </c>
      <c r="U81" s="34" t="e">
        <f>ROUND(#REF!*T81,2)</f>
        <v>#REF!</v>
      </c>
      <c r="V81" s="37"/>
      <c r="W81" s="37"/>
      <c r="X81" s="37"/>
      <c r="Y81" s="37"/>
      <c r="Z81" s="37"/>
      <c r="AA81" s="37"/>
      <c r="AB81" s="37"/>
      <c r="AC81" s="37"/>
      <c r="AD81" s="37"/>
      <c r="AE81" s="37" t="s">
        <v>102</v>
      </c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</row>
    <row r="82" spans="1:60" outlineLevel="1">
      <c r="A82" s="249"/>
      <c r="B82" s="250"/>
      <c r="C82" s="314" t="s">
        <v>1605</v>
      </c>
      <c r="D82" s="315"/>
      <c r="E82" s="316">
        <v>3.5901000000000001</v>
      </c>
      <c r="F82" s="254"/>
      <c r="G82" s="254"/>
      <c r="H82" s="254"/>
      <c r="I82" s="254"/>
      <c r="J82" s="254"/>
      <c r="K82" s="254"/>
      <c r="L82" s="254"/>
      <c r="M82" s="254"/>
      <c r="N82" s="313"/>
      <c r="O82" s="313"/>
      <c r="P82" s="313"/>
      <c r="Q82" s="313"/>
      <c r="R82" s="34"/>
      <c r="S82" s="34"/>
      <c r="T82" s="36"/>
      <c r="U82" s="34"/>
      <c r="V82" s="37"/>
      <c r="W82" s="37"/>
      <c r="X82" s="37"/>
      <c r="Y82" s="37"/>
      <c r="Z82" s="37"/>
      <c r="AA82" s="37"/>
      <c r="AB82" s="37"/>
      <c r="AC82" s="37"/>
      <c r="AD82" s="37"/>
      <c r="AE82" s="37" t="s">
        <v>109</v>
      </c>
      <c r="AF82" s="37">
        <v>0</v>
      </c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</row>
    <row r="83" spans="1:60" outlineLevel="1">
      <c r="A83" s="249"/>
      <c r="B83" s="250"/>
      <c r="C83" s="314" t="s">
        <v>1606</v>
      </c>
      <c r="D83" s="315"/>
      <c r="E83" s="316">
        <v>0.33</v>
      </c>
      <c r="F83" s="254"/>
      <c r="G83" s="254"/>
      <c r="H83" s="254"/>
      <c r="I83" s="254"/>
      <c r="J83" s="254"/>
      <c r="K83" s="254"/>
      <c r="L83" s="254"/>
      <c r="M83" s="254"/>
      <c r="N83" s="313"/>
      <c r="O83" s="313"/>
      <c r="P83" s="313"/>
      <c r="Q83" s="313"/>
      <c r="R83" s="34"/>
      <c r="S83" s="34"/>
      <c r="T83" s="36"/>
      <c r="U83" s="34"/>
      <c r="V83" s="37"/>
      <c r="W83" s="37"/>
      <c r="X83" s="37"/>
      <c r="Y83" s="37"/>
      <c r="Z83" s="37"/>
      <c r="AA83" s="37"/>
      <c r="AB83" s="37"/>
      <c r="AC83" s="37"/>
      <c r="AD83" s="37"/>
      <c r="AE83" s="37" t="s">
        <v>109</v>
      </c>
      <c r="AF83" s="37">
        <v>0</v>
      </c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</row>
    <row r="84" spans="1:60" ht="20" outlineLevel="1">
      <c r="A84" s="249">
        <v>25</v>
      </c>
      <c r="B84" s="250" t="s">
        <v>190</v>
      </c>
      <c r="C84" s="251" t="s">
        <v>191</v>
      </c>
      <c r="D84" s="313" t="s">
        <v>121</v>
      </c>
      <c r="E84" s="253">
        <v>4.4000000000000004</v>
      </c>
      <c r="F84" s="320">
        <f>H84+J84</f>
        <v>0</v>
      </c>
      <c r="G84" s="254">
        <f>ROUND(E84*F84,2)</f>
        <v>0</v>
      </c>
      <c r="H84" s="254"/>
      <c r="I84" s="254">
        <f>ROUND(E84*H84,2)</f>
        <v>0</v>
      </c>
      <c r="J84" s="254"/>
      <c r="K84" s="254">
        <f>ROUND(E84*J84,2)</f>
        <v>0</v>
      </c>
      <c r="L84" s="254">
        <v>15</v>
      </c>
      <c r="M84" s="254">
        <f>G84*(1+L84/100)</f>
        <v>0</v>
      </c>
      <c r="N84" s="313">
        <v>4.0600000000000002E-3</v>
      </c>
      <c r="O84" s="313">
        <f>ROUND(E84*N84,5)</f>
        <v>1.7860000000000001E-2</v>
      </c>
      <c r="P84" s="313">
        <v>0</v>
      </c>
      <c r="Q84" s="313">
        <f>ROUND(E84*P84,5)</f>
        <v>0</v>
      </c>
      <c r="R84" s="34"/>
      <c r="S84" s="34"/>
      <c r="T84" s="36">
        <v>0.48399999999999999</v>
      </c>
      <c r="U84" s="34" t="e">
        <f>ROUND(#REF!*T84,2)</f>
        <v>#REF!</v>
      </c>
      <c r="V84" s="37"/>
      <c r="W84" s="37"/>
      <c r="X84" s="37"/>
      <c r="Y84" s="37"/>
      <c r="Z84" s="37"/>
      <c r="AA84" s="37"/>
      <c r="AB84" s="37"/>
      <c r="AC84" s="37"/>
      <c r="AD84" s="37"/>
      <c r="AE84" s="37" t="s">
        <v>102</v>
      </c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</row>
    <row r="85" spans="1:60" outlineLevel="1">
      <c r="A85" s="249"/>
      <c r="B85" s="250"/>
      <c r="C85" s="314" t="s">
        <v>1607</v>
      </c>
      <c r="D85" s="315"/>
      <c r="E85" s="316">
        <v>4.4000000000000004</v>
      </c>
      <c r="F85" s="254"/>
      <c r="G85" s="254"/>
      <c r="H85" s="254"/>
      <c r="I85" s="254"/>
      <c r="J85" s="254"/>
      <c r="K85" s="254"/>
      <c r="L85" s="254"/>
      <c r="M85" s="254"/>
      <c r="N85" s="313"/>
      <c r="O85" s="313"/>
      <c r="P85" s="313"/>
      <c r="Q85" s="313"/>
      <c r="R85" s="34"/>
      <c r="S85" s="34"/>
      <c r="T85" s="36"/>
      <c r="U85" s="34"/>
      <c r="V85" s="37"/>
      <c r="W85" s="37"/>
      <c r="X85" s="37"/>
      <c r="Y85" s="37"/>
      <c r="Z85" s="37"/>
      <c r="AA85" s="37"/>
      <c r="AB85" s="37"/>
      <c r="AC85" s="37"/>
      <c r="AD85" s="37"/>
      <c r="AE85" s="37" t="s">
        <v>109</v>
      </c>
      <c r="AF85" s="37">
        <v>0</v>
      </c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</row>
    <row r="86" spans="1:60" ht="14.5">
      <c r="A86" s="255" t="s">
        <v>97</v>
      </c>
      <c r="B86" s="256" t="s">
        <v>56</v>
      </c>
      <c r="C86" s="257" t="s">
        <v>55</v>
      </c>
      <c r="D86" s="317"/>
      <c r="E86" s="259"/>
      <c r="F86" s="260"/>
      <c r="G86" s="260">
        <f>SUMIF(AE87:AE87,"&lt;&gt;NOR",G87:G87)</f>
        <v>0</v>
      </c>
      <c r="H86" s="260"/>
      <c r="I86" s="260">
        <f>SUM(I87:I87)</f>
        <v>0</v>
      </c>
      <c r="J86" s="260"/>
      <c r="K86" s="260">
        <f>SUM(K87:K87)</f>
        <v>0</v>
      </c>
      <c r="L86" s="260"/>
      <c r="M86" s="260">
        <f>SUM(M87:M87)</f>
        <v>0</v>
      </c>
      <c r="N86" s="317"/>
      <c r="O86" s="317">
        <f>SUM(O87:O87)</f>
        <v>0</v>
      </c>
      <c r="P86" s="317"/>
      <c r="Q86" s="317">
        <f>SUM(Q87:Q87)</f>
        <v>0</v>
      </c>
      <c r="R86" s="39"/>
      <c r="S86" s="39"/>
      <c r="T86" s="41"/>
      <c r="U86" s="39" t="e">
        <f>SUM(U87:U87)</f>
        <v>#REF!</v>
      </c>
      <c r="AE86" s="29" t="s">
        <v>98</v>
      </c>
    </row>
    <row r="87" spans="1:60" ht="20" outlineLevel="1">
      <c r="A87" s="249">
        <v>26</v>
      </c>
      <c r="B87" s="250" t="s">
        <v>192</v>
      </c>
      <c r="C87" s="251" t="s">
        <v>1608</v>
      </c>
      <c r="D87" s="313" t="s">
        <v>194</v>
      </c>
      <c r="E87" s="253">
        <v>20</v>
      </c>
      <c r="F87" s="320">
        <f>H87+J87</f>
        <v>0</v>
      </c>
      <c r="G87" s="254">
        <f>ROUND(E87*F87,2)</f>
        <v>0</v>
      </c>
      <c r="H87" s="254"/>
      <c r="I87" s="254">
        <f>ROUND(E87*H87,2)</f>
        <v>0</v>
      </c>
      <c r="J87" s="254"/>
      <c r="K87" s="254">
        <f>ROUND(E87*J87,2)</f>
        <v>0</v>
      </c>
      <c r="L87" s="254">
        <v>15</v>
      </c>
      <c r="M87" s="254">
        <f>G87*(1+L87/100)</f>
        <v>0</v>
      </c>
      <c r="N87" s="313">
        <v>0</v>
      </c>
      <c r="O87" s="313">
        <f>ROUND(E87*N87,5)</f>
        <v>0</v>
      </c>
      <c r="P87" s="313">
        <v>0</v>
      </c>
      <c r="Q87" s="313">
        <f>ROUND(E87*P87,5)</f>
        <v>0</v>
      </c>
      <c r="R87" s="34"/>
      <c r="S87" s="34"/>
      <c r="T87" s="36">
        <v>1</v>
      </c>
      <c r="U87" s="34" t="e">
        <f>ROUND(#REF!*T87,2)</f>
        <v>#REF!</v>
      </c>
      <c r="V87" s="37"/>
      <c r="W87" s="37"/>
      <c r="X87" s="37"/>
      <c r="Y87" s="37"/>
      <c r="Z87" s="37"/>
      <c r="AA87" s="37"/>
      <c r="AB87" s="37"/>
      <c r="AC87" s="37"/>
      <c r="AD87" s="37"/>
      <c r="AE87" s="37" t="s">
        <v>102</v>
      </c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</row>
    <row r="88" spans="1:60" ht="14.5">
      <c r="A88" s="255" t="s">
        <v>97</v>
      </c>
      <c r="B88" s="256" t="s">
        <v>54</v>
      </c>
      <c r="C88" s="257" t="s">
        <v>53</v>
      </c>
      <c r="D88" s="317"/>
      <c r="E88" s="259"/>
      <c r="F88" s="260"/>
      <c r="G88" s="260">
        <f>SUMIF(AE89:AE90,"&lt;&gt;NOR",G89:G90)</f>
        <v>0</v>
      </c>
      <c r="H88" s="260"/>
      <c r="I88" s="260">
        <f>SUM(I89:I90)</f>
        <v>0</v>
      </c>
      <c r="J88" s="260"/>
      <c r="K88" s="260">
        <f>SUM(K89:K90)</f>
        <v>0</v>
      </c>
      <c r="L88" s="260"/>
      <c r="M88" s="260">
        <f>SUM(M89:M90)</f>
        <v>0</v>
      </c>
      <c r="N88" s="317"/>
      <c r="O88" s="317">
        <f>SUM(O89:O90)</f>
        <v>2.7499999999999998E-3</v>
      </c>
      <c r="P88" s="317"/>
      <c r="Q88" s="317">
        <f>SUM(Q89:Q90)</f>
        <v>0</v>
      </c>
      <c r="R88" s="39"/>
      <c r="S88" s="39"/>
      <c r="T88" s="41"/>
      <c r="U88" s="39" t="e">
        <f>SUM(U89:U90)</f>
        <v>#REF!</v>
      </c>
      <c r="AE88" s="29" t="s">
        <v>98</v>
      </c>
    </row>
    <row r="89" spans="1:60" outlineLevel="1">
      <c r="A89" s="249">
        <v>27</v>
      </c>
      <c r="B89" s="250" t="s">
        <v>196</v>
      </c>
      <c r="C89" s="251" t="s">
        <v>197</v>
      </c>
      <c r="D89" s="313" t="s">
        <v>121</v>
      </c>
      <c r="E89" s="253">
        <v>68.790000000000006</v>
      </c>
      <c r="F89" s="320">
        <f>H89+J89</f>
        <v>0</v>
      </c>
      <c r="G89" s="254">
        <f>ROUND(E89*F89,2)</f>
        <v>0</v>
      </c>
      <c r="H89" s="254"/>
      <c r="I89" s="254">
        <f>ROUND(E89*H89,2)</f>
        <v>0</v>
      </c>
      <c r="J89" s="254"/>
      <c r="K89" s="254">
        <f>ROUND(E89*J89,2)</f>
        <v>0</v>
      </c>
      <c r="L89" s="254">
        <v>15</v>
      </c>
      <c r="M89" s="254">
        <f>G89*(1+L89/100)</f>
        <v>0</v>
      </c>
      <c r="N89" s="313">
        <v>4.0000000000000003E-5</v>
      </c>
      <c r="O89" s="313">
        <f>ROUND(E89*N89,5)</f>
        <v>2.7499999999999998E-3</v>
      </c>
      <c r="P89" s="313">
        <v>0</v>
      </c>
      <c r="Q89" s="313">
        <f>ROUND(E89*P89,5)</f>
        <v>0</v>
      </c>
      <c r="R89" s="34"/>
      <c r="S89" s="34"/>
      <c r="T89" s="36">
        <v>0.308</v>
      </c>
      <c r="U89" s="34" t="e">
        <f>ROUND(#REF!*T89,2)</f>
        <v>#REF!</v>
      </c>
      <c r="V89" s="37"/>
      <c r="W89" s="37"/>
      <c r="X89" s="37"/>
      <c r="Y89" s="37"/>
      <c r="Z89" s="37"/>
      <c r="AA89" s="37"/>
      <c r="AB89" s="37"/>
      <c r="AC89" s="37"/>
      <c r="AD89" s="37"/>
      <c r="AE89" s="37" t="s">
        <v>102</v>
      </c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</row>
    <row r="90" spans="1:60" ht="30.5" customHeight="1" outlineLevel="1">
      <c r="A90" s="249"/>
      <c r="B90" s="250"/>
      <c r="C90" s="536" t="s">
        <v>198</v>
      </c>
      <c r="D90" s="537"/>
      <c r="E90" s="538"/>
      <c r="F90" s="539"/>
      <c r="G90" s="540"/>
      <c r="H90" s="254"/>
      <c r="I90" s="254"/>
      <c r="J90" s="254"/>
      <c r="K90" s="254"/>
      <c r="L90" s="254"/>
      <c r="M90" s="254"/>
      <c r="N90" s="313"/>
      <c r="O90" s="313"/>
      <c r="P90" s="313"/>
      <c r="Q90" s="313"/>
      <c r="R90" s="34"/>
      <c r="S90" s="34"/>
      <c r="T90" s="36"/>
      <c r="U90" s="34"/>
      <c r="V90" s="37"/>
      <c r="W90" s="37"/>
      <c r="X90" s="37"/>
      <c r="Y90" s="37"/>
      <c r="Z90" s="37"/>
      <c r="AA90" s="37"/>
      <c r="AB90" s="37"/>
      <c r="AC90" s="37"/>
      <c r="AD90" s="37"/>
      <c r="AE90" s="37" t="s">
        <v>104</v>
      </c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8" t="e">
        <f>#REF!</f>
        <v>#REF!</v>
      </c>
      <c r="BB90" s="37"/>
      <c r="BC90" s="37"/>
      <c r="BD90" s="37"/>
      <c r="BE90" s="37"/>
      <c r="BF90" s="37"/>
      <c r="BG90" s="37"/>
      <c r="BH90" s="37"/>
    </row>
    <row r="91" spans="1:60" ht="14.5">
      <c r="A91" s="255" t="s">
        <v>97</v>
      </c>
      <c r="B91" s="256" t="s">
        <v>52</v>
      </c>
      <c r="C91" s="257" t="s">
        <v>51</v>
      </c>
      <c r="D91" s="317"/>
      <c r="E91" s="259"/>
      <c r="F91" s="260"/>
      <c r="G91" s="260">
        <f>SUMIF(AE92:AE113,"&lt;&gt;NOR",G92:G113)</f>
        <v>0</v>
      </c>
      <c r="H91" s="260"/>
      <c r="I91" s="260">
        <f>SUM(I92:I113)</f>
        <v>0</v>
      </c>
      <c r="J91" s="260"/>
      <c r="K91" s="260">
        <f>SUM(K92:K113)</f>
        <v>0</v>
      </c>
      <c r="L91" s="260"/>
      <c r="M91" s="260">
        <f>SUM(M92:M113)</f>
        <v>0</v>
      </c>
      <c r="N91" s="317"/>
      <c r="O91" s="317">
        <f>SUM(O92:O113)</f>
        <v>1.46E-2</v>
      </c>
      <c r="P91" s="317"/>
      <c r="Q91" s="317">
        <f>SUM(Q92:Q113)</f>
        <v>11.22156</v>
      </c>
      <c r="R91" s="39"/>
      <c r="S91" s="39"/>
      <c r="T91" s="41"/>
      <c r="U91" s="39" t="e">
        <f>SUM(U92:U113)</f>
        <v>#REF!</v>
      </c>
      <c r="AE91" s="29" t="s">
        <v>98</v>
      </c>
    </row>
    <row r="92" spans="1:60" outlineLevel="1">
      <c r="A92" s="249">
        <v>28</v>
      </c>
      <c r="B92" s="250" t="s">
        <v>206</v>
      </c>
      <c r="C92" s="251" t="s">
        <v>207</v>
      </c>
      <c r="D92" s="313" t="s">
        <v>101</v>
      </c>
      <c r="E92" s="253">
        <v>6</v>
      </c>
      <c r="F92" s="320">
        <f>H92+J92</f>
        <v>0</v>
      </c>
      <c r="G92" s="254">
        <f>ROUND(E92*F92,2)</f>
        <v>0</v>
      </c>
      <c r="H92" s="254"/>
      <c r="I92" s="254">
        <f>ROUND(E92*H92,2)</f>
        <v>0</v>
      </c>
      <c r="J92" s="254"/>
      <c r="K92" s="254">
        <f>ROUND(E92*J92,2)</f>
        <v>0</v>
      </c>
      <c r="L92" s="254">
        <v>15</v>
      </c>
      <c r="M92" s="254">
        <f>G92*(1+L92/100)</f>
        <v>0</v>
      </c>
      <c r="N92" s="313">
        <v>0</v>
      </c>
      <c r="O92" s="313">
        <f>ROUND(E92*N92,5)</f>
        <v>0</v>
      </c>
      <c r="P92" s="313">
        <v>0</v>
      </c>
      <c r="Q92" s="313">
        <f>ROUND(E92*P92,5)</f>
        <v>0</v>
      </c>
      <c r="R92" s="34"/>
      <c r="S92" s="34"/>
      <c r="T92" s="36">
        <v>0.05</v>
      </c>
      <c r="U92" s="34" t="e">
        <f>ROUND(#REF!*T92,2)</f>
        <v>#REF!</v>
      </c>
      <c r="V92" s="37"/>
      <c r="W92" s="37"/>
      <c r="X92" s="37"/>
      <c r="Y92" s="37"/>
      <c r="Z92" s="37"/>
      <c r="AA92" s="37"/>
      <c r="AB92" s="37"/>
      <c r="AC92" s="37"/>
      <c r="AD92" s="37"/>
      <c r="AE92" s="37" t="s">
        <v>102</v>
      </c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</row>
    <row r="93" spans="1:60" outlineLevel="1">
      <c r="A93" s="249">
        <v>29</v>
      </c>
      <c r="B93" s="250" t="s">
        <v>212</v>
      </c>
      <c r="C93" s="251" t="s">
        <v>213</v>
      </c>
      <c r="D93" s="313" t="s">
        <v>121</v>
      </c>
      <c r="E93" s="253">
        <v>6</v>
      </c>
      <c r="F93" s="320">
        <f>H93+J93</f>
        <v>0</v>
      </c>
      <c r="G93" s="254">
        <f>ROUND(E93*F93,2)</f>
        <v>0</v>
      </c>
      <c r="H93" s="254"/>
      <c r="I93" s="254">
        <f>ROUND(E93*H93,2)</f>
        <v>0</v>
      </c>
      <c r="J93" s="254"/>
      <c r="K93" s="254">
        <f>ROUND(E93*J93,2)</f>
        <v>0</v>
      </c>
      <c r="L93" s="254">
        <v>15</v>
      </c>
      <c r="M93" s="254">
        <f>G93*(1+L93/100)</f>
        <v>0</v>
      </c>
      <c r="N93" s="313">
        <v>1.17E-3</v>
      </c>
      <c r="O93" s="313">
        <f>ROUND(E93*N93,5)</f>
        <v>7.0200000000000002E-3</v>
      </c>
      <c r="P93" s="313">
        <v>8.7999999999999995E-2</v>
      </c>
      <c r="Q93" s="313">
        <f>ROUND(E93*P93,5)</f>
        <v>0.52800000000000002</v>
      </c>
      <c r="R93" s="34"/>
      <c r="S93" s="34"/>
      <c r="T93" s="36">
        <v>0.55600000000000005</v>
      </c>
      <c r="U93" s="34" t="e">
        <f>ROUND(#REF!*T93,2)</f>
        <v>#REF!</v>
      </c>
      <c r="V93" s="37"/>
      <c r="W93" s="37"/>
      <c r="X93" s="37"/>
      <c r="Y93" s="37"/>
      <c r="Z93" s="37"/>
      <c r="AA93" s="37"/>
      <c r="AB93" s="37"/>
      <c r="AC93" s="37"/>
      <c r="AD93" s="37"/>
      <c r="AE93" s="37" t="s">
        <v>102</v>
      </c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</row>
    <row r="94" spans="1:60" outlineLevel="1">
      <c r="A94" s="249">
        <v>30</v>
      </c>
      <c r="B94" s="250" t="s">
        <v>1026</v>
      </c>
      <c r="C94" s="251" t="s">
        <v>1027</v>
      </c>
      <c r="D94" s="313" t="s">
        <v>121</v>
      </c>
      <c r="E94" s="253">
        <v>0.1961</v>
      </c>
      <c r="F94" s="320">
        <f>H94+J94</f>
        <v>0</v>
      </c>
      <c r="G94" s="254">
        <f>ROUND(E94*F94,2)</f>
        <v>0</v>
      </c>
      <c r="H94" s="254"/>
      <c r="I94" s="254">
        <f>ROUND(E94*H94,2)</f>
        <v>0</v>
      </c>
      <c r="J94" s="254"/>
      <c r="K94" s="254">
        <f>ROUND(E94*J94,2)</f>
        <v>0</v>
      </c>
      <c r="L94" s="254">
        <v>15</v>
      </c>
      <c r="M94" s="254">
        <f>G94*(1+L94/100)</f>
        <v>0</v>
      </c>
      <c r="N94" s="313">
        <v>2.1900000000000001E-3</v>
      </c>
      <c r="O94" s="313">
        <f>ROUND(E94*N94,5)</f>
        <v>4.2999999999999999E-4</v>
      </c>
      <c r="P94" s="313">
        <v>4.1000000000000002E-2</v>
      </c>
      <c r="Q94" s="313">
        <f>ROUND(E94*P94,5)</f>
        <v>8.0400000000000003E-3</v>
      </c>
      <c r="R94" s="34"/>
      <c r="S94" s="34"/>
      <c r="T94" s="36">
        <v>0.52</v>
      </c>
      <c r="U94" s="34" t="e">
        <f>ROUND(#REF!*T94,2)</f>
        <v>#REF!</v>
      </c>
      <c r="V94" s="37"/>
      <c r="W94" s="37"/>
      <c r="X94" s="37"/>
      <c r="Y94" s="37"/>
      <c r="Z94" s="37"/>
      <c r="AA94" s="37"/>
      <c r="AB94" s="37"/>
      <c r="AC94" s="37"/>
      <c r="AD94" s="37"/>
      <c r="AE94" s="37" t="s">
        <v>102</v>
      </c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</row>
    <row r="95" spans="1:60" outlineLevel="1">
      <c r="A95" s="249"/>
      <c r="B95" s="250"/>
      <c r="C95" s="314" t="s">
        <v>1609</v>
      </c>
      <c r="D95" s="315"/>
      <c r="E95" s="316">
        <v>0.1961</v>
      </c>
      <c r="F95" s="254"/>
      <c r="G95" s="254"/>
      <c r="H95" s="254"/>
      <c r="I95" s="254"/>
      <c r="J95" s="254"/>
      <c r="K95" s="254"/>
      <c r="L95" s="254"/>
      <c r="M95" s="254"/>
      <c r="N95" s="313"/>
      <c r="O95" s="313"/>
      <c r="P95" s="313"/>
      <c r="Q95" s="313"/>
      <c r="R95" s="34"/>
      <c r="S95" s="34"/>
      <c r="T95" s="36"/>
      <c r="U95" s="34"/>
      <c r="V95" s="37"/>
      <c r="W95" s="37"/>
      <c r="X95" s="37"/>
      <c r="Y95" s="37"/>
      <c r="Z95" s="37"/>
      <c r="AA95" s="37"/>
      <c r="AB95" s="37"/>
      <c r="AC95" s="37"/>
      <c r="AD95" s="37"/>
      <c r="AE95" s="37" t="s">
        <v>109</v>
      </c>
      <c r="AF95" s="37">
        <v>0</v>
      </c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</row>
    <row r="96" spans="1:60" outlineLevel="1">
      <c r="A96" s="249">
        <v>31</v>
      </c>
      <c r="B96" s="250" t="s">
        <v>1029</v>
      </c>
      <c r="C96" s="251" t="s">
        <v>1030</v>
      </c>
      <c r="D96" s="313" t="s">
        <v>101</v>
      </c>
      <c r="E96" s="253">
        <v>1</v>
      </c>
      <c r="F96" s="320">
        <f>H96+J96</f>
        <v>0</v>
      </c>
      <c r="G96" s="254">
        <f>ROUND(E96*F96,2)</f>
        <v>0</v>
      </c>
      <c r="H96" s="254"/>
      <c r="I96" s="254">
        <f>ROUND(E96*H96,2)</f>
        <v>0</v>
      </c>
      <c r="J96" s="254"/>
      <c r="K96" s="254">
        <f>ROUND(E96*J96,2)</f>
        <v>0</v>
      </c>
      <c r="L96" s="254">
        <v>15</v>
      </c>
      <c r="M96" s="254">
        <f>G96*(1+L96/100)</f>
        <v>0</v>
      </c>
      <c r="N96" s="313">
        <v>0</v>
      </c>
      <c r="O96" s="313">
        <f>ROUND(E96*N96,5)</f>
        <v>0</v>
      </c>
      <c r="P96" s="313">
        <v>0</v>
      </c>
      <c r="Q96" s="313">
        <f>ROUND(E96*P96,5)</f>
        <v>0</v>
      </c>
      <c r="R96" s="34"/>
      <c r="S96" s="34"/>
      <c r="T96" s="36">
        <v>0.03</v>
      </c>
      <c r="U96" s="34" t="e">
        <f>ROUND(#REF!*T96,2)</f>
        <v>#REF!</v>
      </c>
      <c r="V96" s="37"/>
      <c r="W96" s="37"/>
      <c r="X96" s="37"/>
      <c r="Y96" s="37"/>
      <c r="Z96" s="37"/>
      <c r="AA96" s="37"/>
      <c r="AB96" s="37"/>
      <c r="AC96" s="37"/>
      <c r="AD96" s="37"/>
      <c r="AE96" s="37" t="s">
        <v>102</v>
      </c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</row>
    <row r="97" spans="1:60" ht="20" outlineLevel="1">
      <c r="A97" s="249">
        <v>32</v>
      </c>
      <c r="B97" s="250" t="s">
        <v>221</v>
      </c>
      <c r="C97" s="251" t="s">
        <v>222</v>
      </c>
      <c r="D97" s="313" t="s">
        <v>121</v>
      </c>
      <c r="E97" s="253">
        <v>2.6</v>
      </c>
      <c r="F97" s="320">
        <f>H97+J97</f>
        <v>0</v>
      </c>
      <c r="G97" s="254">
        <f>ROUND(E97*F97,2)</f>
        <v>0</v>
      </c>
      <c r="H97" s="254"/>
      <c r="I97" s="254">
        <f>ROUND(E97*H97,2)</f>
        <v>0</v>
      </c>
      <c r="J97" s="254"/>
      <c r="K97" s="254">
        <f>ROUND(E97*J97,2)</f>
        <v>0</v>
      </c>
      <c r="L97" s="254">
        <v>15</v>
      </c>
      <c r="M97" s="254">
        <f>G97*(1+L97/100)</f>
        <v>0</v>
      </c>
      <c r="N97" s="313">
        <v>0</v>
      </c>
      <c r="O97" s="313">
        <f>ROUND(E97*N97,5)</f>
        <v>0</v>
      </c>
      <c r="P97" s="313">
        <v>0.02</v>
      </c>
      <c r="Q97" s="313">
        <f>ROUND(E97*P97,5)</f>
        <v>5.1999999999999998E-2</v>
      </c>
      <c r="R97" s="34"/>
      <c r="S97" s="34"/>
      <c r="T97" s="36">
        <v>7.8E-2</v>
      </c>
      <c r="U97" s="34" t="e">
        <f>ROUND(#REF!*T97,2)</f>
        <v>#REF!</v>
      </c>
      <c r="V97" s="37"/>
      <c r="W97" s="37"/>
      <c r="X97" s="37"/>
      <c r="Y97" s="37"/>
      <c r="Z97" s="37"/>
      <c r="AA97" s="37"/>
      <c r="AB97" s="37"/>
      <c r="AC97" s="37"/>
      <c r="AD97" s="37"/>
      <c r="AE97" s="37" t="s">
        <v>102</v>
      </c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</row>
    <row r="98" spans="1:60" outlineLevel="1">
      <c r="A98" s="249"/>
      <c r="B98" s="250"/>
      <c r="C98" s="314" t="s">
        <v>1231</v>
      </c>
      <c r="D98" s="315"/>
      <c r="E98" s="316">
        <v>2.6</v>
      </c>
      <c r="F98" s="254"/>
      <c r="G98" s="254"/>
      <c r="H98" s="254"/>
      <c r="I98" s="254"/>
      <c r="J98" s="254"/>
      <c r="K98" s="254"/>
      <c r="L98" s="254"/>
      <c r="M98" s="254"/>
      <c r="N98" s="313"/>
      <c r="O98" s="313"/>
      <c r="P98" s="313"/>
      <c r="Q98" s="313"/>
      <c r="R98" s="34"/>
      <c r="S98" s="34"/>
      <c r="T98" s="36"/>
      <c r="U98" s="34"/>
      <c r="V98" s="37"/>
      <c r="W98" s="37"/>
      <c r="X98" s="37"/>
      <c r="Y98" s="37"/>
      <c r="Z98" s="37"/>
      <c r="AA98" s="37"/>
      <c r="AB98" s="37"/>
      <c r="AC98" s="37"/>
      <c r="AD98" s="37"/>
      <c r="AE98" s="37" t="s">
        <v>109</v>
      </c>
      <c r="AF98" s="37">
        <v>0</v>
      </c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</row>
    <row r="99" spans="1:60" outlineLevel="1">
      <c r="A99" s="249">
        <v>33</v>
      </c>
      <c r="B99" s="250" t="s">
        <v>226</v>
      </c>
      <c r="C99" s="251" t="s">
        <v>227</v>
      </c>
      <c r="D99" s="313" t="s">
        <v>121</v>
      </c>
      <c r="E99" s="253">
        <v>10.244999999999999</v>
      </c>
      <c r="F99" s="320">
        <f>H99+J99</f>
        <v>0</v>
      </c>
      <c r="G99" s="254">
        <f>ROUND(E99*F99,2)</f>
        <v>0</v>
      </c>
      <c r="H99" s="254"/>
      <c r="I99" s="254">
        <f>ROUND(E99*H99,2)</f>
        <v>0</v>
      </c>
      <c r="J99" s="254"/>
      <c r="K99" s="254">
        <f>ROUND(E99*J99,2)</f>
        <v>0</v>
      </c>
      <c r="L99" s="254">
        <v>15</v>
      </c>
      <c r="M99" s="254">
        <f>G99*(1+L99/100)</f>
        <v>0</v>
      </c>
      <c r="N99" s="313">
        <v>6.7000000000000002E-4</v>
      </c>
      <c r="O99" s="313">
        <f>ROUND(E99*N99,5)</f>
        <v>6.8599999999999998E-3</v>
      </c>
      <c r="P99" s="313">
        <v>0.184</v>
      </c>
      <c r="Q99" s="313">
        <f>ROUND(E99*P99,5)</f>
        <v>1.8850800000000001</v>
      </c>
      <c r="R99" s="34"/>
      <c r="S99" s="34"/>
      <c r="T99" s="36">
        <v>0.22700000000000001</v>
      </c>
      <c r="U99" s="34" t="e">
        <f>ROUND(#REF!*T99,2)</f>
        <v>#REF!</v>
      </c>
      <c r="V99" s="37"/>
      <c r="W99" s="37"/>
      <c r="X99" s="37"/>
      <c r="Y99" s="37"/>
      <c r="Z99" s="37"/>
      <c r="AA99" s="37"/>
      <c r="AB99" s="37"/>
      <c r="AC99" s="37"/>
      <c r="AD99" s="37"/>
      <c r="AE99" s="37" t="s">
        <v>102</v>
      </c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</row>
    <row r="100" spans="1:60" outlineLevel="1">
      <c r="A100" s="249"/>
      <c r="B100" s="250"/>
      <c r="C100" s="314" t="s">
        <v>1610</v>
      </c>
      <c r="D100" s="315"/>
      <c r="E100" s="316">
        <v>8.2289999999999992</v>
      </c>
      <c r="F100" s="254"/>
      <c r="G100" s="254"/>
      <c r="H100" s="254"/>
      <c r="I100" s="254"/>
      <c r="J100" s="254"/>
      <c r="K100" s="254"/>
      <c r="L100" s="254"/>
      <c r="M100" s="254"/>
      <c r="N100" s="313"/>
      <c r="O100" s="313"/>
      <c r="P100" s="313"/>
      <c r="Q100" s="313"/>
      <c r="R100" s="34"/>
      <c r="S100" s="34"/>
      <c r="T100" s="36"/>
      <c r="U100" s="34"/>
      <c r="V100" s="37"/>
      <c r="W100" s="37"/>
      <c r="X100" s="37"/>
      <c r="Y100" s="37"/>
      <c r="Z100" s="37"/>
      <c r="AA100" s="37"/>
      <c r="AB100" s="37"/>
      <c r="AC100" s="37"/>
      <c r="AD100" s="37"/>
      <c r="AE100" s="37" t="s">
        <v>109</v>
      </c>
      <c r="AF100" s="37">
        <v>0</v>
      </c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</row>
    <row r="101" spans="1:60" outlineLevel="1">
      <c r="A101" s="249"/>
      <c r="B101" s="250"/>
      <c r="C101" s="314" t="s">
        <v>1611</v>
      </c>
      <c r="D101" s="315"/>
      <c r="E101" s="316">
        <v>2.016</v>
      </c>
      <c r="F101" s="254"/>
      <c r="G101" s="254"/>
      <c r="H101" s="254"/>
      <c r="I101" s="254"/>
      <c r="J101" s="254"/>
      <c r="K101" s="254"/>
      <c r="L101" s="254"/>
      <c r="M101" s="254"/>
      <c r="N101" s="313"/>
      <c r="O101" s="313"/>
      <c r="P101" s="313"/>
      <c r="Q101" s="313"/>
      <c r="R101" s="34"/>
      <c r="S101" s="34"/>
      <c r="T101" s="36"/>
      <c r="U101" s="34"/>
      <c r="V101" s="37"/>
      <c r="W101" s="37"/>
      <c r="X101" s="37"/>
      <c r="Y101" s="37"/>
      <c r="Z101" s="37"/>
      <c r="AA101" s="37"/>
      <c r="AB101" s="37"/>
      <c r="AC101" s="37"/>
      <c r="AD101" s="37"/>
      <c r="AE101" s="37" t="s">
        <v>109</v>
      </c>
      <c r="AF101" s="37">
        <v>0</v>
      </c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</row>
    <row r="102" spans="1:60" outlineLevel="1">
      <c r="A102" s="249">
        <v>34</v>
      </c>
      <c r="B102" s="250" t="s">
        <v>1612</v>
      </c>
      <c r="C102" s="251" t="s">
        <v>1613</v>
      </c>
      <c r="D102" s="313" t="s">
        <v>121</v>
      </c>
      <c r="E102" s="253">
        <v>8.65</v>
      </c>
      <c r="F102" s="320">
        <f>H102+J102</f>
        <v>0</v>
      </c>
      <c r="G102" s="254">
        <f>ROUND(E102*F102,2)</f>
        <v>0</v>
      </c>
      <c r="H102" s="254"/>
      <c r="I102" s="254">
        <f>ROUND(E102*H102,2)</f>
        <v>0</v>
      </c>
      <c r="J102" s="254"/>
      <c r="K102" s="254">
        <f>ROUND(E102*J102,2)</f>
        <v>0</v>
      </c>
      <c r="L102" s="254">
        <v>15</v>
      </c>
      <c r="M102" s="254">
        <f>G102*(1+L102/100)</f>
        <v>0</v>
      </c>
      <c r="N102" s="313">
        <v>0</v>
      </c>
      <c r="O102" s="313">
        <f>ROUND(E102*N102,5)</f>
        <v>0</v>
      </c>
      <c r="P102" s="313">
        <v>8.6999999999999994E-2</v>
      </c>
      <c r="Q102" s="313">
        <f>ROUND(E102*P102,5)</f>
        <v>0.75255000000000005</v>
      </c>
      <c r="R102" s="34"/>
      <c r="S102" s="34"/>
      <c r="T102" s="36">
        <v>0.25900000000000001</v>
      </c>
      <c r="U102" s="34" t="e">
        <f>ROUND(#REF!*T102,2)</f>
        <v>#REF!</v>
      </c>
      <c r="V102" s="37"/>
      <c r="W102" s="37"/>
      <c r="X102" s="37"/>
      <c r="Y102" s="37"/>
      <c r="Z102" s="37"/>
      <c r="AA102" s="37"/>
      <c r="AB102" s="37"/>
      <c r="AC102" s="37"/>
      <c r="AD102" s="37"/>
      <c r="AE102" s="37" t="s">
        <v>102</v>
      </c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</row>
    <row r="103" spans="1:60" outlineLevel="1">
      <c r="A103" s="249"/>
      <c r="B103" s="250"/>
      <c r="C103" s="314" t="s">
        <v>1614</v>
      </c>
      <c r="D103" s="315"/>
      <c r="E103" s="316">
        <v>8.65</v>
      </c>
      <c r="F103" s="254"/>
      <c r="G103" s="254"/>
      <c r="H103" s="254"/>
      <c r="I103" s="254"/>
      <c r="J103" s="254"/>
      <c r="K103" s="254"/>
      <c r="L103" s="254"/>
      <c r="M103" s="254"/>
      <c r="N103" s="313"/>
      <c r="O103" s="313"/>
      <c r="P103" s="313"/>
      <c r="Q103" s="313"/>
      <c r="R103" s="34"/>
      <c r="S103" s="34"/>
      <c r="T103" s="36"/>
      <c r="U103" s="34"/>
      <c r="V103" s="37"/>
      <c r="W103" s="37"/>
      <c r="X103" s="37"/>
      <c r="Y103" s="37"/>
      <c r="Z103" s="37"/>
      <c r="AA103" s="37"/>
      <c r="AB103" s="37"/>
      <c r="AC103" s="37"/>
      <c r="AD103" s="37"/>
      <c r="AE103" s="37" t="s">
        <v>109</v>
      </c>
      <c r="AF103" s="37">
        <v>0</v>
      </c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</row>
    <row r="104" spans="1:60" ht="20" outlineLevel="1">
      <c r="A104" s="249">
        <v>35</v>
      </c>
      <c r="B104" s="250" t="s">
        <v>891</v>
      </c>
      <c r="C104" s="251" t="s">
        <v>892</v>
      </c>
      <c r="D104" s="313" t="s">
        <v>116</v>
      </c>
      <c r="E104" s="253">
        <v>0.69199999999999995</v>
      </c>
      <c r="F104" s="320">
        <f>H104+J104</f>
        <v>0</v>
      </c>
      <c r="G104" s="254">
        <f>ROUND(E104*F104,2)</f>
        <v>0</v>
      </c>
      <c r="H104" s="254"/>
      <c r="I104" s="254">
        <f>ROUND(E104*H104,2)</f>
        <v>0</v>
      </c>
      <c r="J104" s="254"/>
      <c r="K104" s="254">
        <f>ROUND(E104*J104,2)</f>
        <v>0</v>
      </c>
      <c r="L104" s="254">
        <v>15</v>
      </c>
      <c r="M104" s="254">
        <f>G104*(1+L104/100)</f>
        <v>0</v>
      </c>
      <c r="N104" s="313">
        <v>0</v>
      </c>
      <c r="O104" s="313">
        <f>ROUND(E104*N104,5)</f>
        <v>0</v>
      </c>
      <c r="P104" s="313">
        <v>2.2000000000000002</v>
      </c>
      <c r="Q104" s="313">
        <f>ROUND(E104*P104,5)</f>
        <v>1.5224</v>
      </c>
      <c r="R104" s="34"/>
      <c r="S104" s="34"/>
      <c r="T104" s="36">
        <v>11.32</v>
      </c>
      <c r="U104" s="34" t="e">
        <f>ROUND(#REF!*T104,2)</f>
        <v>#REF!</v>
      </c>
      <c r="V104" s="37"/>
      <c r="W104" s="37"/>
      <c r="X104" s="37"/>
      <c r="Y104" s="37"/>
      <c r="Z104" s="37"/>
      <c r="AA104" s="37"/>
      <c r="AB104" s="37"/>
      <c r="AC104" s="37"/>
      <c r="AD104" s="37"/>
      <c r="AE104" s="37" t="s">
        <v>102</v>
      </c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</row>
    <row r="105" spans="1:60" outlineLevel="1">
      <c r="A105" s="249"/>
      <c r="B105" s="250"/>
      <c r="C105" s="314" t="s">
        <v>1615</v>
      </c>
      <c r="D105" s="315"/>
      <c r="E105" s="316">
        <v>0.69199999999999995</v>
      </c>
      <c r="F105" s="254"/>
      <c r="G105" s="254"/>
      <c r="H105" s="254"/>
      <c r="I105" s="254"/>
      <c r="J105" s="254"/>
      <c r="K105" s="254"/>
      <c r="L105" s="254"/>
      <c r="M105" s="254"/>
      <c r="N105" s="313"/>
      <c r="O105" s="313"/>
      <c r="P105" s="313"/>
      <c r="Q105" s="313"/>
      <c r="R105" s="34"/>
      <c r="S105" s="34"/>
      <c r="T105" s="36"/>
      <c r="U105" s="34"/>
      <c r="V105" s="37"/>
      <c r="W105" s="37"/>
      <c r="X105" s="37"/>
      <c r="Y105" s="37"/>
      <c r="Z105" s="37"/>
      <c r="AA105" s="37"/>
      <c r="AB105" s="37"/>
      <c r="AC105" s="37"/>
      <c r="AD105" s="37"/>
      <c r="AE105" s="37" t="s">
        <v>109</v>
      </c>
      <c r="AF105" s="37">
        <v>0</v>
      </c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</row>
    <row r="106" spans="1:60" outlineLevel="1">
      <c r="A106" s="249">
        <v>36</v>
      </c>
      <c r="B106" s="250" t="s">
        <v>1033</v>
      </c>
      <c r="C106" s="251" t="s">
        <v>1034</v>
      </c>
      <c r="D106" s="313" t="s">
        <v>121</v>
      </c>
      <c r="E106" s="253">
        <v>0.43070000000000003</v>
      </c>
      <c r="F106" s="320">
        <f>H106+J106</f>
        <v>0</v>
      </c>
      <c r="G106" s="254">
        <f>ROUND(E106*F106,2)</f>
        <v>0</v>
      </c>
      <c r="H106" s="254"/>
      <c r="I106" s="254">
        <f>ROUND(E106*H106,2)</f>
        <v>0</v>
      </c>
      <c r="J106" s="254"/>
      <c r="K106" s="254">
        <f>ROUND(E106*J106,2)</f>
        <v>0</v>
      </c>
      <c r="L106" s="254">
        <v>15</v>
      </c>
      <c r="M106" s="254">
        <f>G106*(1+L106/100)</f>
        <v>0</v>
      </c>
      <c r="N106" s="313">
        <v>6.7000000000000002E-4</v>
      </c>
      <c r="O106" s="313">
        <f>ROUND(E106*N106,5)</f>
        <v>2.9E-4</v>
      </c>
      <c r="P106" s="313">
        <v>5.5E-2</v>
      </c>
      <c r="Q106" s="313">
        <f>ROUND(E106*P106,5)</f>
        <v>2.3689999999999999E-2</v>
      </c>
      <c r="R106" s="34"/>
      <c r="S106" s="34"/>
      <c r="T106" s="36">
        <v>0.38100000000000001</v>
      </c>
      <c r="U106" s="34" t="e">
        <f>ROUND(#REF!*T106,2)</f>
        <v>#REF!</v>
      </c>
      <c r="V106" s="37"/>
      <c r="W106" s="37"/>
      <c r="X106" s="37"/>
      <c r="Y106" s="37"/>
      <c r="Z106" s="37"/>
      <c r="AA106" s="37"/>
      <c r="AB106" s="37"/>
      <c r="AC106" s="37"/>
      <c r="AD106" s="37"/>
      <c r="AE106" s="37" t="s">
        <v>102</v>
      </c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</row>
    <row r="107" spans="1:60" outlineLevel="1">
      <c r="A107" s="249"/>
      <c r="B107" s="250"/>
      <c r="C107" s="314" t="s">
        <v>1616</v>
      </c>
      <c r="D107" s="315"/>
      <c r="E107" s="316">
        <v>0.43070000000000003</v>
      </c>
      <c r="F107" s="254"/>
      <c r="G107" s="254"/>
      <c r="H107" s="254"/>
      <c r="I107" s="254"/>
      <c r="J107" s="254"/>
      <c r="K107" s="254"/>
      <c r="L107" s="254"/>
      <c r="M107" s="254"/>
      <c r="N107" s="313"/>
      <c r="O107" s="313"/>
      <c r="P107" s="313"/>
      <c r="Q107" s="313"/>
      <c r="R107" s="34"/>
      <c r="S107" s="34"/>
      <c r="T107" s="36"/>
      <c r="U107" s="34"/>
      <c r="V107" s="37"/>
      <c r="W107" s="37"/>
      <c r="X107" s="37"/>
      <c r="Y107" s="37"/>
      <c r="Z107" s="37"/>
      <c r="AA107" s="37"/>
      <c r="AB107" s="37"/>
      <c r="AC107" s="37"/>
      <c r="AD107" s="37"/>
      <c r="AE107" s="37" t="s">
        <v>109</v>
      </c>
      <c r="AF107" s="37">
        <v>0</v>
      </c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</row>
    <row r="108" spans="1:60" outlineLevel="1">
      <c r="A108" s="249">
        <v>37</v>
      </c>
      <c r="B108" s="250" t="s">
        <v>215</v>
      </c>
      <c r="C108" s="251" t="s">
        <v>216</v>
      </c>
      <c r="D108" s="313" t="s">
        <v>116</v>
      </c>
      <c r="E108" s="253">
        <v>0.4325</v>
      </c>
      <c r="F108" s="320">
        <f>H108+J108</f>
        <v>0</v>
      </c>
      <c r="G108" s="254">
        <f>ROUND(E108*F108,2)</f>
        <v>0</v>
      </c>
      <c r="H108" s="254"/>
      <c r="I108" s="254">
        <f>ROUND(E108*H108,2)</f>
        <v>0</v>
      </c>
      <c r="J108" s="254"/>
      <c r="K108" s="254">
        <f>ROUND(E108*J108,2)</f>
        <v>0</v>
      </c>
      <c r="L108" s="254">
        <v>15</v>
      </c>
      <c r="M108" s="254">
        <f>G108*(1+L108/100)</f>
        <v>0</v>
      </c>
      <c r="N108" s="313">
        <v>0</v>
      </c>
      <c r="O108" s="313">
        <f>ROUND(E108*N108,5)</f>
        <v>0</v>
      </c>
      <c r="P108" s="313">
        <v>1.4</v>
      </c>
      <c r="Q108" s="313">
        <f>ROUND(E108*P108,5)</f>
        <v>0.60550000000000004</v>
      </c>
      <c r="R108" s="34"/>
      <c r="S108" s="34"/>
      <c r="T108" s="36">
        <v>1.2569999999999999</v>
      </c>
      <c r="U108" s="34" t="e">
        <f>ROUND(#REF!*T108,2)</f>
        <v>#REF!</v>
      </c>
      <c r="V108" s="37"/>
      <c r="W108" s="37"/>
      <c r="X108" s="37"/>
      <c r="Y108" s="37"/>
      <c r="Z108" s="37"/>
      <c r="AA108" s="37"/>
      <c r="AB108" s="37"/>
      <c r="AC108" s="37"/>
      <c r="AD108" s="37"/>
      <c r="AE108" s="37" t="s">
        <v>102</v>
      </c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</row>
    <row r="109" spans="1:60" outlineLevel="1">
      <c r="A109" s="249"/>
      <c r="B109" s="250"/>
      <c r="C109" s="536" t="s">
        <v>1617</v>
      </c>
      <c r="D109" s="537"/>
      <c r="E109" s="538"/>
      <c r="F109" s="539"/>
      <c r="G109" s="540"/>
      <c r="H109" s="254"/>
      <c r="I109" s="254"/>
      <c r="J109" s="254"/>
      <c r="K109" s="254"/>
      <c r="L109" s="254"/>
      <c r="M109" s="254"/>
      <c r="N109" s="313"/>
      <c r="O109" s="313"/>
      <c r="P109" s="313"/>
      <c r="Q109" s="313"/>
      <c r="R109" s="34"/>
      <c r="S109" s="34"/>
      <c r="T109" s="36"/>
      <c r="U109" s="34"/>
      <c r="V109" s="37"/>
      <c r="W109" s="37"/>
      <c r="X109" s="37"/>
      <c r="Y109" s="37"/>
      <c r="Z109" s="37"/>
      <c r="AA109" s="37"/>
      <c r="AB109" s="37"/>
      <c r="AC109" s="37"/>
      <c r="AD109" s="37"/>
      <c r="AE109" s="37" t="s">
        <v>104</v>
      </c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8" t="e">
        <f>#REF!</f>
        <v>#REF!</v>
      </c>
      <c r="BB109" s="37"/>
      <c r="BC109" s="37"/>
      <c r="BD109" s="37"/>
      <c r="BE109" s="37"/>
      <c r="BF109" s="37"/>
      <c r="BG109" s="37"/>
      <c r="BH109" s="37"/>
    </row>
    <row r="110" spans="1:60" outlineLevel="1">
      <c r="A110" s="249"/>
      <c r="B110" s="250"/>
      <c r="C110" s="314" t="s">
        <v>1618</v>
      </c>
      <c r="D110" s="315"/>
      <c r="E110" s="316">
        <v>0.4325</v>
      </c>
      <c r="F110" s="254"/>
      <c r="G110" s="254"/>
      <c r="H110" s="254"/>
      <c r="I110" s="254"/>
      <c r="J110" s="254"/>
      <c r="K110" s="254"/>
      <c r="L110" s="254"/>
      <c r="M110" s="254"/>
      <c r="N110" s="313"/>
      <c r="O110" s="313"/>
      <c r="P110" s="313"/>
      <c r="Q110" s="313"/>
      <c r="R110" s="34"/>
      <c r="S110" s="34"/>
      <c r="T110" s="36"/>
      <c r="U110" s="34"/>
      <c r="V110" s="37"/>
      <c r="W110" s="37"/>
      <c r="X110" s="37"/>
      <c r="Y110" s="37"/>
      <c r="Z110" s="37"/>
      <c r="AA110" s="37"/>
      <c r="AB110" s="37"/>
      <c r="AC110" s="37"/>
      <c r="AD110" s="37"/>
      <c r="AE110" s="37" t="s">
        <v>109</v>
      </c>
      <c r="AF110" s="37">
        <v>0</v>
      </c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</row>
    <row r="111" spans="1:60" ht="20" outlineLevel="1">
      <c r="A111" s="249">
        <v>38</v>
      </c>
      <c r="B111" s="250" t="s">
        <v>1619</v>
      </c>
      <c r="C111" s="251" t="s">
        <v>1620</v>
      </c>
      <c r="D111" s="313" t="s">
        <v>116</v>
      </c>
      <c r="E111" s="253">
        <v>4.1745000000000001</v>
      </c>
      <c r="F111" s="320">
        <f>H111+J111</f>
        <v>0</v>
      </c>
      <c r="G111" s="254">
        <f>ROUND(E111*F111,2)</f>
        <v>0</v>
      </c>
      <c r="H111" s="254"/>
      <c r="I111" s="254">
        <f>ROUND(E111*H111,2)</f>
        <v>0</v>
      </c>
      <c r="J111" s="254"/>
      <c r="K111" s="254">
        <f>ROUND(E111*J111,2)</f>
        <v>0</v>
      </c>
      <c r="L111" s="254">
        <v>15</v>
      </c>
      <c r="M111" s="254">
        <f>G111*(1+L111/100)</f>
        <v>0</v>
      </c>
      <c r="N111" s="313">
        <v>0</v>
      </c>
      <c r="O111" s="313">
        <f>ROUND(E111*N111,5)</f>
        <v>0</v>
      </c>
      <c r="P111" s="313">
        <v>1.4</v>
      </c>
      <c r="Q111" s="313">
        <f>ROUND(E111*P111,5)</f>
        <v>5.8442999999999996</v>
      </c>
      <c r="R111" s="34"/>
      <c r="S111" s="34"/>
      <c r="T111" s="36">
        <v>1.121</v>
      </c>
      <c r="U111" s="34" t="e">
        <f>ROUND(#REF!*T111,2)</f>
        <v>#REF!</v>
      </c>
      <c r="V111" s="37"/>
      <c r="W111" s="37"/>
      <c r="X111" s="37"/>
      <c r="Y111" s="37"/>
      <c r="Z111" s="37"/>
      <c r="AA111" s="37"/>
      <c r="AB111" s="37"/>
      <c r="AC111" s="37"/>
      <c r="AD111" s="37"/>
      <c r="AE111" s="37" t="s">
        <v>102</v>
      </c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</row>
    <row r="112" spans="1:60" outlineLevel="1">
      <c r="A112" s="249"/>
      <c r="B112" s="250"/>
      <c r="C112" s="536" t="s">
        <v>1621</v>
      </c>
      <c r="D112" s="537"/>
      <c r="E112" s="538"/>
      <c r="F112" s="539"/>
      <c r="G112" s="540"/>
      <c r="H112" s="254"/>
      <c r="I112" s="254"/>
      <c r="J112" s="254"/>
      <c r="K112" s="254"/>
      <c r="L112" s="254"/>
      <c r="M112" s="254"/>
      <c r="N112" s="313"/>
      <c r="O112" s="313"/>
      <c r="P112" s="313"/>
      <c r="Q112" s="313"/>
      <c r="R112" s="34"/>
      <c r="S112" s="34"/>
      <c r="T112" s="36"/>
      <c r="U112" s="34"/>
      <c r="V112" s="37"/>
      <c r="W112" s="37"/>
      <c r="X112" s="37"/>
      <c r="Y112" s="37"/>
      <c r="Z112" s="37"/>
      <c r="AA112" s="37"/>
      <c r="AB112" s="37"/>
      <c r="AC112" s="37"/>
      <c r="AD112" s="37"/>
      <c r="AE112" s="37" t="s">
        <v>104</v>
      </c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8" t="e">
        <f>#REF!</f>
        <v>#REF!</v>
      </c>
      <c r="BB112" s="37"/>
      <c r="BC112" s="37"/>
      <c r="BD112" s="37"/>
      <c r="BE112" s="37"/>
      <c r="BF112" s="37"/>
      <c r="BG112" s="37"/>
      <c r="BH112" s="37"/>
    </row>
    <row r="113" spans="1:60" outlineLevel="1">
      <c r="A113" s="249"/>
      <c r="B113" s="250"/>
      <c r="C113" s="314" t="s">
        <v>1622</v>
      </c>
      <c r="D113" s="315"/>
      <c r="E113" s="316">
        <v>4.1745000000000001</v>
      </c>
      <c r="F113" s="254"/>
      <c r="G113" s="254"/>
      <c r="H113" s="254"/>
      <c r="I113" s="254"/>
      <c r="J113" s="254"/>
      <c r="K113" s="254"/>
      <c r="L113" s="254"/>
      <c r="M113" s="254"/>
      <c r="N113" s="313"/>
      <c r="O113" s="313"/>
      <c r="P113" s="313"/>
      <c r="Q113" s="313"/>
      <c r="R113" s="34"/>
      <c r="S113" s="34"/>
      <c r="T113" s="36"/>
      <c r="U113" s="34"/>
      <c r="V113" s="37"/>
      <c r="W113" s="37"/>
      <c r="X113" s="37"/>
      <c r="Y113" s="37"/>
      <c r="Z113" s="37"/>
      <c r="AA113" s="37"/>
      <c r="AB113" s="37"/>
      <c r="AC113" s="37"/>
      <c r="AD113" s="37"/>
      <c r="AE113" s="37" t="s">
        <v>109</v>
      </c>
      <c r="AF113" s="37">
        <v>0</v>
      </c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</row>
    <row r="114" spans="1:60" ht="14.5">
      <c r="A114" s="255" t="s">
        <v>97</v>
      </c>
      <c r="B114" s="256" t="s">
        <v>50</v>
      </c>
      <c r="C114" s="257" t="s">
        <v>49</v>
      </c>
      <c r="D114" s="317"/>
      <c r="E114" s="259"/>
      <c r="F114" s="260"/>
      <c r="G114" s="260">
        <f>SUMIF(AE115:AE137,"&lt;&gt;NOR",G115:G137)</f>
        <v>0</v>
      </c>
      <c r="H114" s="260"/>
      <c r="I114" s="260">
        <f>SUM(I115:I137)</f>
        <v>0</v>
      </c>
      <c r="J114" s="260"/>
      <c r="K114" s="260">
        <f>SUM(K115:K137)</f>
        <v>0</v>
      </c>
      <c r="L114" s="260"/>
      <c r="M114" s="260">
        <f>SUM(M115:M137)</f>
        <v>0</v>
      </c>
      <c r="N114" s="317"/>
      <c r="O114" s="317">
        <f>SUM(O115:O137)</f>
        <v>6.7000000000000002E-4</v>
      </c>
      <c r="P114" s="317"/>
      <c r="Q114" s="317">
        <f>SUM(Q115:Q137)</f>
        <v>9.6644799999999993</v>
      </c>
      <c r="R114" s="39"/>
      <c r="S114" s="39"/>
      <c r="T114" s="41"/>
      <c r="U114" s="39" t="e">
        <f>SUM(U115:U137)</f>
        <v>#REF!</v>
      </c>
      <c r="AE114" s="29" t="s">
        <v>98</v>
      </c>
    </row>
    <row r="115" spans="1:60" outlineLevel="1">
      <c r="A115" s="249">
        <v>39</v>
      </c>
      <c r="B115" s="250" t="s">
        <v>238</v>
      </c>
      <c r="C115" s="251" t="s">
        <v>239</v>
      </c>
      <c r="D115" s="313" t="s">
        <v>121</v>
      </c>
      <c r="E115" s="253">
        <v>129.0692</v>
      </c>
      <c r="F115" s="320">
        <f>H115+J115</f>
        <v>0</v>
      </c>
      <c r="G115" s="254">
        <f>ROUND(E115*F115,2)</f>
        <v>0</v>
      </c>
      <c r="H115" s="254"/>
      <c r="I115" s="254">
        <f>ROUND(E115*H115,2)</f>
        <v>0</v>
      </c>
      <c r="J115" s="254"/>
      <c r="K115" s="254">
        <f>ROUND(E115*J115,2)</f>
        <v>0</v>
      </c>
      <c r="L115" s="254">
        <v>15</v>
      </c>
      <c r="M115" s="254">
        <f>G115*(1+L115/100)</f>
        <v>0</v>
      </c>
      <c r="N115" s="313">
        <v>0</v>
      </c>
      <c r="O115" s="313">
        <f>ROUND(E115*N115,5)</f>
        <v>0</v>
      </c>
      <c r="P115" s="313">
        <v>4.5999999999999999E-2</v>
      </c>
      <c r="Q115" s="313">
        <f>ROUND(E115*P115,5)</f>
        <v>5.9371799999999997</v>
      </c>
      <c r="R115" s="34"/>
      <c r="S115" s="34"/>
      <c r="T115" s="36">
        <v>0.26</v>
      </c>
      <c r="U115" s="34" t="e">
        <f>ROUND(#REF!*T115,2)</f>
        <v>#REF!</v>
      </c>
      <c r="V115" s="37"/>
      <c r="W115" s="37"/>
      <c r="X115" s="37"/>
      <c r="Y115" s="37"/>
      <c r="Z115" s="37"/>
      <c r="AA115" s="37"/>
      <c r="AB115" s="37"/>
      <c r="AC115" s="37"/>
      <c r="AD115" s="37"/>
      <c r="AE115" s="37" t="s">
        <v>102</v>
      </c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</row>
    <row r="116" spans="1:60" outlineLevel="1">
      <c r="A116" s="249"/>
      <c r="B116" s="250"/>
      <c r="C116" s="314" t="s">
        <v>1623</v>
      </c>
      <c r="D116" s="315"/>
      <c r="E116" s="316">
        <v>42.700600000000001</v>
      </c>
      <c r="F116" s="254"/>
      <c r="G116" s="254"/>
      <c r="H116" s="254"/>
      <c r="I116" s="254"/>
      <c r="J116" s="254"/>
      <c r="K116" s="254"/>
      <c r="L116" s="254"/>
      <c r="M116" s="254"/>
      <c r="N116" s="313"/>
      <c r="O116" s="313"/>
      <c r="P116" s="313"/>
      <c r="Q116" s="313"/>
      <c r="R116" s="34"/>
      <c r="S116" s="34"/>
      <c r="T116" s="36"/>
      <c r="U116" s="34"/>
      <c r="V116" s="37"/>
      <c r="W116" s="37"/>
      <c r="X116" s="37"/>
      <c r="Y116" s="37"/>
      <c r="Z116" s="37"/>
      <c r="AA116" s="37"/>
      <c r="AB116" s="37"/>
      <c r="AC116" s="37"/>
      <c r="AD116" s="37"/>
      <c r="AE116" s="37" t="s">
        <v>109</v>
      </c>
      <c r="AF116" s="37">
        <v>0</v>
      </c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</row>
    <row r="117" spans="1:60" outlineLevel="1">
      <c r="A117" s="249"/>
      <c r="B117" s="250"/>
      <c r="C117" s="314" t="s">
        <v>1624</v>
      </c>
      <c r="D117" s="315"/>
      <c r="E117" s="316">
        <v>31.396599999999999</v>
      </c>
      <c r="F117" s="254"/>
      <c r="G117" s="254"/>
      <c r="H117" s="254"/>
      <c r="I117" s="254"/>
      <c r="J117" s="254"/>
      <c r="K117" s="254"/>
      <c r="L117" s="254"/>
      <c r="M117" s="254"/>
      <c r="N117" s="313"/>
      <c r="O117" s="313"/>
      <c r="P117" s="313"/>
      <c r="Q117" s="313"/>
      <c r="R117" s="34"/>
      <c r="S117" s="34"/>
      <c r="T117" s="36"/>
      <c r="U117" s="34"/>
      <c r="V117" s="37"/>
      <c r="W117" s="37"/>
      <c r="X117" s="37"/>
      <c r="Y117" s="37"/>
      <c r="Z117" s="37"/>
      <c r="AA117" s="37"/>
      <c r="AB117" s="37"/>
      <c r="AC117" s="37"/>
      <c r="AD117" s="37"/>
      <c r="AE117" s="37" t="s">
        <v>109</v>
      </c>
      <c r="AF117" s="37">
        <v>0</v>
      </c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</row>
    <row r="118" spans="1:60" outlineLevel="1">
      <c r="A118" s="249"/>
      <c r="B118" s="250"/>
      <c r="C118" s="314" t="s">
        <v>1625</v>
      </c>
      <c r="D118" s="315"/>
      <c r="E118" s="316">
        <v>21.72</v>
      </c>
      <c r="F118" s="254"/>
      <c r="G118" s="254"/>
      <c r="H118" s="254"/>
      <c r="I118" s="254"/>
      <c r="J118" s="254"/>
      <c r="K118" s="254"/>
      <c r="L118" s="254"/>
      <c r="M118" s="254"/>
      <c r="N118" s="313"/>
      <c r="O118" s="313"/>
      <c r="P118" s="313"/>
      <c r="Q118" s="313"/>
      <c r="R118" s="34"/>
      <c r="S118" s="34"/>
      <c r="T118" s="36"/>
      <c r="U118" s="34"/>
      <c r="V118" s="37"/>
      <c r="W118" s="37"/>
      <c r="X118" s="37"/>
      <c r="Y118" s="37"/>
      <c r="Z118" s="37"/>
      <c r="AA118" s="37"/>
      <c r="AB118" s="37"/>
      <c r="AC118" s="37"/>
      <c r="AD118" s="37"/>
      <c r="AE118" s="37" t="s">
        <v>109</v>
      </c>
      <c r="AF118" s="37">
        <v>0</v>
      </c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</row>
    <row r="119" spans="1:60" outlineLevel="1">
      <c r="A119" s="249"/>
      <c r="B119" s="250"/>
      <c r="C119" s="314" t="s">
        <v>1626</v>
      </c>
      <c r="D119" s="315"/>
      <c r="E119" s="316">
        <v>13.058999999999999</v>
      </c>
      <c r="F119" s="254"/>
      <c r="G119" s="254"/>
      <c r="H119" s="254"/>
      <c r="I119" s="254"/>
      <c r="J119" s="254"/>
      <c r="K119" s="254"/>
      <c r="L119" s="254"/>
      <c r="M119" s="254"/>
      <c r="N119" s="313"/>
      <c r="O119" s="313"/>
      <c r="P119" s="313"/>
      <c r="Q119" s="313"/>
      <c r="R119" s="34"/>
      <c r="S119" s="34"/>
      <c r="T119" s="36"/>
      <c r="U119" s="34"/>
      <c r="V119" s="37"/>
      <c r="W119" s="37"/>
      <c r="X119" s="37"/>
      <c r="Y119" s="37"/>
      <c r="Z119" s="37"/>
      <c r="AA119" s="37"/>
      <c r="AB119" s="37"/>
      <c r="AC119" s="37"/>
      <c r="AD119" s="37"/>
      <c r="AE119" s="37" t="s">
        <v>109</v>
      </c>
      <c r="AF119" s="37">
        <v>0</v>
      </c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</row>
    <row r="120" spans="1:60" outlineLevel="1">
      <c r="A120" s="249"/>
      <c r="B120" s="250"/>
      <c r="C120" s="314" t="s">
        <v>1591</v>
      </c>
      <c r="D120" s="315"/>
      <c r="E120" s="316">
        <v>4.2220000000000004</v>
      </c>
      <c r="F120" s="254"/>
      <c r="G120" s="254"/>
      <c r="H120" s="254"/>
      <c r="I120" s="254"/>
      <c r="J120" s="254"/>
      <c r="K120" s="254"/>
      <c r="L120" s="254"/>
      <c r="M120" s="254"/>
      <c r="N120" s="313"/>
      <c r="O120" s="313"/>
      <c r="P120" s="313"/>
      <c r="Q120" s="313"/>
      <c r="R120" s="34"/>
      <c r="S120" s="34"/>
      <c r="T120" s="36"/>
      <c r="U120" s="34"/>
      <c r="V120" s="37"/>
      <c r="W120" s="37"/>
      <c r="X120" s="37"/>
      <c r="Y120" s="37"/>
      <c r="Z120" s="37"/>
      <c r="AA120" s="37"/>
      <c r="AB120" s="37"/>
      <c r="AC120" s="37"/>
      <c r="AD120" s="37"/>
      <c r="AE120" s="37" t="s">
        <v>109</v>
      </c>
      <c r="AF120" s="37">
        <v>0</v>
      </c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</row>
    <row r="121" spans="1:60" outlineLevel="1">
      <c r="A121" s="249"/>
      <c r="B121" s="250"/>
      <c r="C121" s="314" t="s">
        <v>1627</v>
      </c>
      <c r="D121" s="315"/>
      <c r="E121" s="316">
        <v>15.971</v>
      </c>
      <c r="F121" s="254"/>
      <c r="G121" s="254"/>
      <c r="H121" s="254"/>
      <c r="I121" s="254"/>
      <c r="J121" s="254"/>
      <c r="K121" s="254"/>
      <c r="L121" s="254"/>
      <c r="M121" s="254"/>
      <c r="N121" s="313"/>
      <c r="O121" s="313"/>
      <c r="P121" s="313"/>
      <c r="Q121" s="313"/>
      <c r="R121" s="34"/>
      <c r="S121" s="34"/>
      <c r="T121" s="36"/>
      <c r="U121" s="34"/>
      <c r="V121" s="37"/>
      <c r="W121" s="37"/>
      <c r="X121" s="37"/>
      <c r="Y121" s="37"/>
      <c r="Z121" s="37"/>
      <c r="AA121" s="37"/>
      <c r="AB121" s="37"/>
      <c r="AC121" s="37"/>
      <c r="AD121" s="37"/>
      <c r="AE121" s="37" t="s">
        <v>109</v>
      </c>
      <c r="AF121" s="37">
        <v>0</v>
      </c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</row>
    <row r="122" spans="1:60" ht="20" outlineLevel="1">
      <c r="A122" s="249">
        <v>40</v>
      </c>
      <c r="B122" s="250" t="s">
        <v>1628</v>
      </c>
      <c r="C122" s="251" t="s">
        <v>1629</v>
      </c>
      <c r="D122" s="313" t="s">
        <v>121</v>
      </c>
      <c r="E122" s="253">
        <v>47.32</v>
      </c>
      <c r="F122" s="320">
        <f>H122+J122</f>
        <v>0</v>
      </c>
      <c r="G122" s="254">
        <f>ROUND(E122*F122,2)</f>
        <v>0</v>
      </c>
      <c r="H122" s="254"/>
      <c r="I122" s="254">
        <f>ROUND(E122*H122,2)</f>
        <v>0</v>
      </c>
      <c r="J122" s="254"/>
      <c r="K122" s="254">
        <f>ROUND(E122*J122,2)</f>
        <v>0</v>
      </c>
      <c r="L122" s="254">
        <v>15</v>
      </c>
      <c r="M122" s="254">
        <f>G122*(1+L122/100)</f>
        <v>0</v>
      </c>
      <c r="N122" s="313">
        <v>0</v>
      </c>
      <c r="O122" s="313">
        <f>ROUND(E122*N122,5)</f>
        <v>0</v>
      </c>
      <c r="P122" s="313">
        <v>0.05</v>
      </c>
      <c r="Q122" s="313">
        <f>ROUND(E122*P122,5)</f>
        <v>2.3660000000000001</v>
      </c>
      <c r="R122" s="34"/>
      <c r="S122" s="34"/>
      <c r="T122" s="36">
        <v>0.46200000000000002</v>
      </c>
      <c r="U122" s="34" t="e">
        <f>ROUND(#REF!*T122,2)</f>
        <v>#REF!</v>
      </c>
      <c r="V122" s="37"/>
      <c r="W122" s="37"/>
      <c r="X122" s="37"/>
      <c r="Y122" s="37"/>
      <c r="Z122" s="37"/>
      <c r="AA122" s="37"/>
      <c r="AB122" s="37"/>
      <c r="AC122" s="37"/>
      <c r="AD122" s="37"/>
      <c r="AE122" s="37" t="s">
        <v>102</v>
      </c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</row>
    <row r="123" spans="1:60" outlineLevel="1">
      <c r="A123" s="249"/>
      <c r="B123" s="250"/>
      <c r="C123" s="314" t="s">
        <v>1630</v>
      </c>
      <c r="D123" s="315"/>
      <c r="E123" s="316">
        <v>47.32</v>
      </c>
      <c r="F123" s="254"/>
      <c r="G123" s="254"/>
      <c r="H123" s="254"/>
      <c r="I123" s="254"/>
      <c r="J123" s="254"/>
      <c r="K123" s="254"/>
      <c r="L123" s="254"/>
      <c r="M123" s="254"/>
      <c r="N123" s="313"/>
      <c r="O123" s="313"/>
      <c r="P123" s="313"/>
      <c r="Q123" s="313"/>
      <c r="R123" s="34"/>
      <c r="S123" s="34"/>
      <c r="T123" s="36"/>
      <c r="U123" s="34"/>
      <c r="V123" s="37"/>
      <c r="W123" s="37"/>
      <c r="X123" s="37"/>
      <c r="Y123" s="37"/>
      <c r="Z123" s="37"/>
      <c r="AA123" s="37"/>
      <c r="AB123" s="37"/>
      <c r="AC123" s="37"/>
      <c r="AD123" s="37"/>
      <c r="AE123" s="37" t="s">
        <v>109</v>
      </c>
      <c r="AF123" s="37">
        <v>0</v>
      </c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</row>
    <row r="124" spans="1:60" outlineLevel="1">
      <c r="A124" s="249">
        <v>41</v>
      </c>
      <c r="B124" s="250" t="s">
        <v>235</v>
      </c>
      <c r="C124" s="251" t="s">
        <v>236</v>
      </c>
      <c r="D124" s="313" t="s">
        <v>121</v>
      </c>
      <c r="E124" s="253">
        <v>19.725000000000001</v>
      </c>
      <c r="F124" s="320">
        <f>H124+J124</f>
        <v>0</v>
      </c>
      <c r="G124" s="254">
        <f>ROUND(E124*F124,2)</f>
        <v>0</v>
      </c>
      <c r="H124" s="254"/>
      <c r="I124" s="254">
        <f>ROUND(E124*H124,2)</f>
        <v>0</v>
      </c>
      <c r="J124" s="254"/>
      <c r="K124" s="254">
        <f>ROUND(E124*J124,2)</f>
        <v>0</v>
      </c>
      <c r="L124" s="254">
        <v>15</v>
      </c>
      <c r="M124" s="254">
        <f>G124*(1+L124/100)</f>
        <v>0</v>
      </c>
      <c r="N124" s="313">
        <v>0</v>
      </c>
      <c r="O124" s="313">
        <f>ROUND(E124*N124,5)</f>
        <v>0</v>
      </c>
      <c r="P124" s="313">
        <v>6.8000000000000005E-2</v>
      </c>
      <c r="Q124" s="313">
        <f>ROUND(E124*P124,5)</f>
        <v>1.3412999999999999</v>
      </c>
      <c r="R124" s="34"/>
      <c r="S124" s="34"/>
      <c r="T124" s="36">
        <v>0.3</v>
      </c>
      <c r="U124" s="34" t="e">
        <f>ROUND(#REF!*T124,2)</f>
        <v>#REF!</v>
      </c>
      <c r="V124" s="37"/>
      <c r="W124" s="37"/>
      <c r="X124" s="37"/>
      <c r="Y124" s="37"/>
      <c r="Z124" s="37"/>
      <c r="AA124" s="37"/>
      <c r="AB124" s="37"/>
      <c r="AC124" s="37"/>
      <c r="AD124" s="37"/>
      <c r="AE124" s="37" t="s">
        <v>102</v>
      </c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</row>
    <row r="125" spans="1:60" outlineLevel="1">
      <c r="A125" s="249"/>
      <c r="B125" s="250"/>
      <c r="C125" s="314" t="s">
        <v>1631</v>
      </c>
      <c r="D125" s="315"/>
      <c r="E125" s="316">
        <v>9.3000000000000007</v>
      </c>
      <c r="F125" s="254"/>
      <c r="G125" s="254"/>
      <c r="H125" s="254"/>
      <c r="I125" s="254"/>
      <c r="J125" s="254"/>
      <c r="K125" s="254"/>
      <c r="L125" s="254"/>
      <c r="M125" s="254"/>
      <c r="N125" s="313"/>
      <c r="O125" s="313"/>
      <c r="P125" s="313"/>
      <c r="Q125" s="313"/>
      <c r="R125" s="34"/>
      <c r="S125" s="34"/>
      <c r="T125" s="36"/>
      <c r="U125" s="34"/>
      <c r="V125" s="37"/>
      <c r="W125" s="37"/>
      <c r="X125" s="37"/>
      <c r="Y125" s="37"/>
      <c r="Z125" s="37"/>
      <c r="AA125" s="37"/>
      <c r="AB125" s="37"/>
      <c r="AC125" s="37"/>
      <c r="AD125" s="37"/>
      <c r="AE125" s="37" t="s">
        <v>109</v>
      </c>
      <c r="AF125" s="37">
        <v>0</v>
      </c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</row>
    <row r="126" spans="1:60" outlineLevel="1">
      <c r="A126" s="249"/>
      <c r="B126" s="250"/>
      <c r="C126" s="314" t="s">
        <v>1632</v>
      </c>
      <c r="D126" s="315"/>
      <c r="E126" s="316">
        <v>9.1199999999999992</v>
      </c>
      <c r="F126" s="254"/>
      <c r="G126" s="254"/>
      <c r="H126" s="254"/>
      <c r="I126" s="254"/>
      <c r="J126" s="254"/>
      <c r="K126" s="254"/>
      <c r="L126" s="254"/>
      <c r="M126" s="254"/>
      <c r="N126" s="313"/>
      <c r="O126" s="313"/>
      <c r="P126" s="313"/>
      <c r="Q126" s="313"/>
      <c r="R126" s="34"/>
      <c r="S126" s="34"/>
      <c r="T126" s="36"/>
      <c r="U126" s="34"/>
      <c r="V126" s="37"/>
      <c r="W126" s="37"/>
      <c r="X126" s="37"/>
      <c r="Y126" s="37"/>
      <c r="Z126" s="37"/>
      <c r="AA126" s="37"/>
      <c r="AB126" s="37"/>
      <c r="AC126" s="37"/>
      <c r="AD126" s="37"/>
      <c r="AE126" s="37" t="s">
        <v>109</v>
      </c>
      <c r="AF126" s="37">
        <v>0</v>
      </c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</row>
    <row r="127" spans="1:60" outlineLevel="1">
      <c r="A127" s="249"/>
      <c r="B127" s="250"/>
      <c r="C127" s="314" t="s">
        <v>1633</v>
      </c>
      <c r="D127" s="315"/>
      <c r="E127" s="316">
        <v>1.3049999999999999</v>
      </c>
      <c r="F127" s="254"/>
      <c r="G127" s="254"/>
      <c r="H127" s="254"/>
      <c r="I127" s="254"/>
      <c r="J127" s="254"/>
      <c r="K127" s="254"/>
      <c r="L127" s="254"/>
      <c r="M127" s="254"/>
      <c r="N127" s="313"/>
      <c r="O127" s="313"/>
      <c r="P127" s="313"/>
      <c r="Q127" s="313"/>
      <c r="R127" s="34"/>
      <c r="S127" s="34"/>
      <c r="T127" s="36"/>
      <c r="U127" s="34"/>
      <c r="V127" s="37"/>
      <c r="W127" s="37"/>
      <c r="X127" s="37"/>
      <c r="Y127" s="37"/>
      <c r="Z127" s="37"/>
      <c r="AA127" s="37"/>
      <c r="AB127" s="37"/>
      <c r="AC127" s="37"/>
      <c r="AD127" s="37"/>
      <c r="AE127" s="37" t="s">
        <v>109</v>
      </c>
      <c r="AF127" s="37">
        <v>0</v>
      </c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</row>
    <row r="128" spans="1:60" outlineLevel="1">
      <c r="A128" s="249">
        <v>42</v>
      </c>
      <c r="B128" s="250" t="s">
        <v>1043</v>
      </c>
      <c r="C128" s="251" t="s">
        <v>1044</v>
      </c>
      <c r="D128" s="313" t="s">
        <v>101</v>
      </c>
      <c r="E128" s="253">
        <v>1</v>
      </c>
      <c r="F128" s="320">
        <f>H128+J128</f>
        <v>0</v>
      </c>
      <c r="G128" s="254">
        <f>ROUND(E128*F128,2)</f>
        <v>0</v>
      </c>
      <c r="H128" s="254"/>
      <c r="I128" s="254">
        <f>ROUND(E128*H128,2)</f>
        <v>0</v>
      </c>
      <c r="J128" s="254"/>
      <c r="K128" s="254">
        <f>ROUND(E128*J128,2)</f>
        <v>0</v>
      </c>
      <c r="L128" s="254">
        <v>15</v>
      </c>
      <c r="M128" s="254">
        <f>G128*(1+L128/100)</f>
        <v>0</v>
      </c>
      <c r="N128" s="313">
        <v>0</v>
      </c>
      <c r="O128" s="313">
        <f>ROUND(E128*N128,5)</f>
        <v>0</v>
      </c>
      <c r="P128" s="313">
        <v>8.0000000000000002E-3</v>
      </c>
      <c r="Q128" s="313">
        <f>ROUND(E128*P128,5)</f>
        <v>8.0000000000000002E-3</v>
      </c>
      <c r="R128" s="34"/>
      <c r="S128" s="34"/>
      <c r="T128" s="36">
        <v>0.51200000000000001</v>
      </c>
      <c r="U128" s="34" t="e">
        <f>ROUND(#REF!*T128,2)</f>
        <v>#REF!</v>
      </c>
      <c r="V128" s="37"/>
      <c r="W128" s="37"/>
      <c r="X128" s="37"/>
      <c r="Y128" s="37"/>
      <c r="Z128" s="37"/>
      <c r="AA128" s="37"/>
      <c r="AB128" s="37"/>
      <c r="AC128" s="37"/>
      <c r="AD128" s="37"/>
      <c r="AE128" s="37" t="s">
        <v>102</v>
      </c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</row>
    <row r="129" spans="1:60" outlineLevel="1">
      <c r="A129" s="249"/>
      <c r="B129" s="250"/>
      <c r="C129" s="536" t="s">
        <v>1634</v>
      </c>
      <c r="D129" s="537"/>
      <c r="E129" s="538"/>
      <c r="F129" s="539"/>
      <c r="G129" s="540"/>
      <c r="H129" s="254"/>
      <c r="I129" s="254"/>
      <c r="J129" s="254"/>
      <c r="K129" s="254"/>
      <c r="L129" s="254"/>
      <c r="M129" s="254"/>
      <c r="N129" s="313"/>
      <c r="O129" s="313"/>
      <c r="P129" s="313"/>
      <c r="Q129" s="313"/>
      <c r="R129" s="34"/>
      <c r="S129" s="34"/>
      <c r="T129" s="36"/>
      <c r="U129" s="34"/>
      <c r="V129" s="37"/>
      <c r="W129" s="37"/>
      <c r="X129" s="37"/>
      <c r="Y129" s="37"/>
      <c r="Z129" s="37"/>
      <c r="AA129" s="37"/>
      <c r="AB129" s="37"/>
      <c r="AC129" s="37"/>
      <c r="AD129" s="37"/>
      <c r="AE129" s="37" t="s">
        <v>104</v>
      </c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8" t="e">
        <f>#REF!</f>
        <v>#REF!</v>
      </c>
      <c r="BB129" s="37"/>
      <c r="BC129" s="37"/>
      <c r="BD129" s="37"/>
      <c r="BE129" s="37"/>
      <c r="BF129" s="37"/>
      <c r="BG129" s="37"/>
      <c r="BH129" s="37"/>
    </row>
    <row r="130" spans="1:60" outlineLevel="1">
      <c r="A130" s="249">
        <v>43</v>
      </c>
      <c r="B130" s="250" t="s">
        <v>247</v>
      </c>
      <c r="C130" s="251" t="s">
        <v>813</v>
      </c>
      <c r="D130" s="313" t="s">
        <v>101</v>
      </c>
      <c r="E130" s="253">
        <v>1</v>
      </c>
      <c r="F130" s="320">
        <f>H130+J130</f>
        <v>0</v>
      </c>
      <c r="G130" s="254">
        <f>ROUND(E130*F130,2)</f>
        <v>0</v>
      </c>
      <c r="H130" s="254"/>
      <c r="I130" s="254">
        <f>ROUND(E130*H130,2)</f>
        <v>0</v>
      </c>
      <c r="J130" s="254"/>
      <c r="K130" s="254">
        <f>ROUND(E130*J130,2)</f>
        <v>0</v>
      </c>
      <c r="L130" s="254">
        <v>15</v>
      </c>
      <c r="M130" s="254">
        <f>G130*(1+L130/100)</f>
        <v>0</v>
      </c>
      <c r="N130" s="313">
        <v>6.7000000000000002E-4</v>
      </c>
      <c r="O130" s="313">
        <f>ROUND(E130*N130,5)</f>
        <v>6.7000000000000002E-4</v>
      </c>
      <c r="P130" s="313">
        <v>1.2E-2</v>
      </c>
      <c r="Q130" s="313">
        <f>ROUND(E130*P130,5)</f>
        <v>1.2E-2</v>
      </c>
      <c r="R130" s="34"/>
      <c r="S130" s="34"/>
      <c r="T130" s="36">
        <v>0.61399999999999999</v>
      </c>
      <c r="U130" s="34" t="e">
        <f>ROUND(#REF!*T130,2)</f>
        <v>#REF!</v>
      </c>
      <c r="V130" s="37"/>
      <c r="W130" s="37"/>
      <c r="X130" s="37"/>
      <c r="Y130" s="37"/>
      <c r="Z130" s="37"/>
      <c r="AA130" s="37"/>
      <c r="AB130" s="37"/>
      <c r="AC130" s="37"/>
      <c r="AD130" s="37"/>
      <c r="AE130" s="37" t="s">
        <v>102</v>
      </c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</row>
    <row r="131" spans="1:60" outlineLevel="1">
      <c r="A131" s="249"/>
      <c r="B131" s="250"/>
      <c r="C131" s="536" t="s">
        <v>1635</v>
      </c>
      <c r="D131" s="537"/>
      <c r="E131" s="538"/>
      <c r="F131" s="539"/>
      <c r="G131" s="540"/>
      <c r="H131" s="254"/>
      <c r="I131" s="254"/>
      <c r="J131" s="254"/>
      <c r="K131" s="254"/>
      <c r="L131" s="254"/>
      <c r="M131" s="254"/>
      <c r="N131" s="313"/>
      <c r="O131" s="313"/>
      <c r="P131" s="313"/>
      <c r="Q131" s="313"/>
      <c r="R131" s="34"/>
      <c r="S131" s="34"/>
      <c r="T131" s="36"/>
      <c r="U131" s="34"/>
      <c r="V131" s="37"/>
      <c r="W131" s="37"/>
      <c r="X131" s="37"/>
      <c r="Y131" s="37"/>
      <c r="Z131" s="37"/>
      <c r="AA131" s="37"/>
      <c r="AB131" s="37"/>
      <c r="AC131" s="37"/>
      <c r="AD131" s="37"/>
      <c r="AE131" s="37" t="s">
        <v>104</v>
      </c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8" t="e">
        <f>#REF!</f>
        <v>#REF!</v>
      </c>
      <c r="BB131" s="37"/>
      <c r="BC131" s="37"/>
      <c r="BD131" s="37"/>
      <c r="BE131" s="37"/>
      <c r="BF131" s="37"/>
      <c r="BG131" s="37"/>
      <c r="BH131" s="37"/>
    </row>
    <row r="132" spans="1:60" outlineLevel="1">
      <c r="A132" s="249">
        <v>44</v>
      </c>
      <c r="B132" s="250" t="s">
        <v>249</v>
      </c>
      <c r="C132" s="251" t="s">
        <v>250</v>
      </c>
      <c r="D132" s="313" t="s">
        <v>107</v>
      </c>
      <c r="E132" s="253">
        <v>22.577809999999999</v>
      </c>
      <c r="F132" s="320">
        <f>H132+J132</f>
        <v>0</v>
      </c>
      <c r="G132" s="254">
        <f>ROUND(E132*F132,2)</f>
        <v>0</v>
      </c>
      <c r="H132" s="254"/>
      <c r="I132" s="254">
        <f>ROUND(E132*H132,2)</f>
        <v>0</v>
      </c>
      <c r="J132" s="254"/>
      <c r="K132" s="254">
        <f>ROUND(E132*J132,2)</f>
        <v>0</v>
      </c>
      <c r="L132" s="254">
        <v>15</v>
      </c>
      <c r="M132" s="254">
        <f>G132*(1+L132/100)</f>
        <v>0</v>
      </c>
      <c r="N132" s="313">
        <v>0</v>
      </c>
      <c r="O132" s="313">
        <f>ROUND(E132*N132,5)</f>
        <v>0</v>
      </c>
      <c r="P132" s="313">
        <v>0</v>
      </c>
      <c r="Q132" s="313">
        <f>ROUND(E132*P132,5)</f>
        <v>0</v>
      </c>
      <c r="R132" s="34"/>
      <c r="S132" s="34"/>
      <c r="T132" s="36">
        <v>0.94199999999999995</v>
      </c>
      <c r="U132" s="34" t="e">
        <f>ROUND(#REF!*T132,2)</f>
        <v>#REF!</v>
      </c>
      <c r="V132" s="37"/>
      <c r="W132" s="37"/>
      <c r="X132" s="37"/>
      <c r="Y132" s="37"/>
      <c r="Z132" s="37"/>
      <c r="AA132" s="37"/>
      <c r="AB132" s="37"/>
      <c r="AC132" s="37"/>
      <c r="AD132" s="37"/>
      <c r="AE132" s="37" t="s">
        <v>102</v>
      </c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</row>
    <row r="133" spans="1:60" outlineLevel="1">
      <c r="A133" s="249"/>
      <c r="B133" s="250"/>
      <c r="C133" s="314" t="s">
        <v>1636</v>
      </c>
      <c r="D133" s="315"/>
      <c r="E133" s="316">
        <v>22.577809999999999</v>
      </c>
      <c r="F133" s="254"/>
      <c r="G133" s="254"/>
      <c r="H133" s="254"/>
      <c r="I133" s="254"/>
      <c r="J133" s="254"/>
      <c r="K133" s="254"/>
      <c r="L133" s="254"/>
      <c r="M133" s="254"/>
      <c r="N133" s="313"/>
      <c r="O133" s="313"/>
      <c r="P133" s="313"/>
      <c r="Q133" s="313"/>
      <c r="R133" s="34"/>
      <c r="S133" s="34"/>
      <c r="T133" s="36"/>
      <c r="U133" s="34"/>
      <c r="V133" s="37"/>
      <c r="W133" s="37"/>
      <c r="X133" s="37"/>
      <c r="Y133" s="37"/>
      <c r="Z133" s="37"/>
      <c r="AA133" s="37"/>
      <c r="AB133" s="37"/>
      <c r="AC133" s="37"/>
      <c r="AD133" s="37"/>
      <c r="AE133" s="37" t="s">
        <v>109</v>
      </c>
      <c r="AF133" s="37">
        <v>0</v>
      </c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</row>
    <row r="134" spans="1:60" outlineLevel="1">
      <c r="A134" s="249">
        <v>45</v>
      </c>
      <c r="B134" s="250" t="s">
        <v>251</v>
      </c>
      <c r="C134" s="251" t="s">
        <v>252</v>
      </c>
      <c r="D134" s="313" t="s">
        <v>107</v>
      </c>
      <c r="E134" s="253">
        <v>22.577809999999999</v>
      </c>
      <c r="F134" s="320">
        <f>H134+J134</f>
        <v>0</v>
      </c>
      <c r="G134" s="254">
        <f>ROUND(E134*F134,2)</f>
        <v>0</v>
      </c>
      <c r="H134" s="254"/>
      <c r="I134" s="254">
        <f>ROUND(E134*H134,2)</f>
        <v>0</v>
      </c>
      <c r="J134" s="254"/>
      <c r="K134" s="254">
        <f>ROUND(E134*J134,2)</f>
        <v>0</v>
      </c>
      <c r="L134" s="254">
        <v>15</v>
      </c>
      <c r="M134" s="254">
        <f>G134*(1+L134/100)</f>
        <v>0</v>
      </c>
      <c r="N134" s="313">
        <v>0</v>
      </c>
      <c r="O134" s="313">
        <f>ROUND(E134*N134,5)</f>
        <v>0</v>
      </c>
      <c r="P134" s="313">
        <v>0</v>
      </c>
      <c r="Q134" s="313">
        <f>ROUND(E134*P134,5)</f>
        <v>0</v>
      </c>
      <c r="R134" s="34"/>
      <c r="S134" s="34"/>
      <c r="T134" s="36">
        <v>0.49</v>
      </c>
      <c r="U134" s="34" t="e">
        <f>ROUND(#REF!*T134,2)</f>
        <v>#REF!</v>
      </c>
      <c r="V134" s="37"/>
      <c r="W134" s="37"/>
      <c r="X134" s="37"/>
      <c r="Y134" s="37"/>
      <c r="Z134" s="37"/>
      <c r="AA134" s="37"/>
      <c r="AB134" s="37"/>
      <c r="AC134" s="37"/>
      <c r="AD134" s="37"/>
      <c r="AE134" s="37" t="s">
        <v>102</v>
      </c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</row>
    <row r="135" spans="1:60" outlineLevel="1">
      <c r="A135" s="249">
        <v>46</v>
      </c>
      <c r="B135" s="250" t="s">
        <v>253</v>
      </c>
      <c r="C135" s="251" t="s">
        <v>814</v>
      </c>
      <c r="D135" s="313" t="s">
        <v>107</v>
      </c>
      <c r="E135" s="253">
        <v>22.577809999999999</v>
      </c>
      <c r="F135" s="320">
        <f>H135+J135</f>
        <v>0</v>
      </c>
      <c r="G135" s="254">
        <f>ROUND(E135*F135,2)</f>
        <v>0</v>
      </c>
      <c r="H135" s="254"/>
      <c r="I135" s="254">
        <f>ROUND(E135*H135,2)</f>
        <v>0</v>
      </c>
      <c r="J135" s="254"/>
      <c r="K135" s="254">
        <f>ROUND(E135*J135,2)</f>
        <v>0</v>
      </c>
      <c r="L135" s="254">
        <v>15</v>
      </c>
      <c r="M135" s="254">
        <f>G135*(1+L135/100)</f>
        <v>0</v>
      </c>
      <c r="N135" s="313">
        <v>0</v>
      </c>
      <c r="O135" s="313">
        <f>ROUND(E135*N135,5)</f>
        <v>0</v>
      </c>
      <c r="P135" s="313">
        <v>0</v>
      </c>
      <c r="Q135" s="313">
        <f>ROUND(E135*P135,5)</f>
        <v>0</v>
      </c>
      <c r="R135" s="34"/>
      <c r="S135" s="34"/>
      <c r="T135" s="36">
        <v>0</v>
      </c>
      <c r="U135" s="34" t="e">
        <f>ROUND(#REF!*T135,2)</f>
        <v>#REF!</v>
      </c>
      <c r="V135" s="37"/>
      <c r="W135" s="37"/>
      <c r="X135" s="37"/>
      <c r="Y135" s="37"/>
      <c r="Z135" s="37"/>
      <c r="AA135" s="37"/>
      <c r="AB135" s="37"/>
      <c r="AC135" s="37"/>
      <c r="AD135" s="37"/>
      <c r="AE135" s="37" t="s">
        <v>102</v>
      </c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</row>
    <row r="136" spans="1:60" outlineLevel="1">
      <c r="A136" s="249">
        <v>47</v>
      </c>
      <c r="B136" s="250" t="s">
        <v>1168</v>
      </c>
      <c r="C136" s="251" t="s">
        <v>1169</v>
      </c>
      <c r="D136" s="313" t="s">
        <v>107</v>
      </c>
      <c r="E136" s="253">
        <v>22.577809999999999</v>
      </c>
      <c r="F136" s="320">
        <f>H136+J136</f>
        <v>0</v>
      </c>
      <c r="G136" s="254">
        <f>ROUND(E136*F136,2)</f>
        <v>0</v>
      </c>
      <c r="H136" s="254"/>
      <c r="I136" s="254">
        <f>ROUND(E136*H136,2)</f>
        <v>0</v>
      </c>
      <c r="J136" s="254"/>
      <c r="K136" s="254">
        <f>ROUND(E136*J136,2)</f>
        <v>0</v>
      </c>
      <c r="L136" s="254">
        <v>15</v>
      </c>
      <c r="M136" s="254">
        <f>G136*(1+L136/100)</f>
        <v>0</v>
      </c>
      <c r="N136" s="313">
        <v>0</v>
      </c>
      <c r="O136" s="313">
        <f>ROUND(E136*N136,5)</f>
        <v>0</v>
      </c>
      <c r="P136" s="313">
        <v>0</v>
      </c>
      <c r="Q136" s="313">
        <f>ROUND(E136*P136,5)</f>
        <v>0</v>
      </c>
      <c r="R136" s="34"/>
      <c r="S136" s="34"/>
      <c r="T136" s="36">
        <v>2.0089999999999999</v>
      </c>
      <c r="U136" s="34" t="e">
        <f>ROUND(#REF!*T136,2)</f>
        <v>#REF!</v>
      </c>
      <c r="V136" s="37"/>
      <c r="W136" s="37"/>
      <c r="X136" s="37"/>
      <c r="Y136" s="37"/>
      <c r="Z136" s="37"/>
      <c r="AA136" s="37"/>
      <c r="AB136" s="37"/>
      <c r="AC136" s="37"/>
      <c r="AD136" s="37"/>
      <c r="AE136" s="37" t="s">
        <v>102</v>
      </c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</row>
    <row r="137" spans="1:60" ht="20" outlineLevel="1">
      <c r="A137" s="249">
        <v>48</v>
      </c>
      <c r="B137" s="250" t="s">
        <v>255</v>
      </c>
      <c r="C137" s="251" t="s">
        <v>256</v>
      </c>
      <c r="D137" s="313" t="s">
        <v>107</v>
      </c>
      <c r="E137" s="253">
        <v>22.577809999999999</v>
      </c>
      <c r="F137" s="320">
        <f>H137+J137</f>
        <v>0</v>
      </c>
      <c r="G137" s="254">
        <f>ROUND(E137*F137,2)</f>
        <v>0</v>
      </c>
      <c r="H137" s="254"/>
      <c r="I137" s="254">
        <f>ROUND(E137*H137,2)</f>
        <v>0</v>
      </c>
      <c r="J137" s="254"/>
      <c r="K137" s="254">
        <f>ROUND(E137*J137,2)</f>
        <v>0</v>
      </c>
      <c r="L137" s="254">
        <v>15</v>
      </c>
      <c r="M137" s="254">
        <f>G137*(1+L137/100)</f>
        <v>0</v>
      </c>
      <c r="N137" s="313">
        <v>0</v>
      </c>
      <c r="O137" s="313">
        <f>ROUND(E137*N137,5)</f>
        <v>0</v>
      </c>
      <c r="P137" s="313">
        <v>0</v>
      </c>
      <c r="Q137" s="313">
        <f>ROUND(E137*P137,5)</f>
        <v>0</v>
      </c>
      <c r="R137" s="34"/>
      <c r="S137" s="34"/>
      <c r="T137" s="36">
        <v>0</v>
      </c>
      <c r="U137" s="34" t="e">
        <f>ROUND(#REF!*T137,2)</f>
        <v>#REF!</v>
      </c>
      <c r="V137" s="37"/>
      <c r="W137" s="37"/>
      <c r="X137" s="37"/>
      <c r="Y137" s="37"/>
      <c r="Z137" s="37"/>
      <c r="AA137" s="37"/>
      <c r="AB137" s="37"/>
      <c r="AC137" s="37"/>
      <c r="AD137" s="37"/>
      <c r="AE137" s="37" t="s">
        <v>102</v>
      </c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</row>
    <row r="138" spans="1:60" ht="14.5">
      <c r="A138" s="255" t="s">
        <v>97</v>
      </c>
      <c r="B138" s="256" t="s">
        <v>48</v>
      </c>
      <c r="C138" s="257" t="s">
        <v>47</v>
      </c>
      <c r="D138" s="317"/>
      <c r="E138" s="259"/>
      <c r="F138" s="260"/>
      <c r="G138" s="260">
        <f>SUMIF(AE139:AE140,"&lt;&gt;NOR",G139:G140)</f>
        <v>0</v>
      </c>
      <c r="H138" s="260"/>
      <c r="I138" s="260">
        <f>SUM(I139:I140)</f>
        <v>0</v>
      </c>
      <c r="J138" s="260"/>
      <c r="K138" s="260">
        <f>SUM(K139:K140)</f>
        <v>0</v>
      </c>
      <c r="L138" s="260"/>
      <c r="M138" s="260">
        <f>SUM(M139:M140)</f>
        <v>0</v>
      </c>
      <c r="N138" s="317"/>
      <c r="O138" s="317">
        <f>SUM(O139:O140)</f>
        <v>0</v>
      </c>
      <c r="P138" s="317"/>
      <c r="Q138" s="317">
        <f>SUM(Q139:Q140)</f>
        <v>0</v>
      </c>
      <c r="R138" s="39"/>
      <c r="S138" s="39"/>
      <c r="T138" s="41"/>
      <c r="U138" s="39" t="e">
        <f>SUM(U139:U140)</f>
        <v>#REF!</v>
      </c>
      <c r="AE138" s="29" t="s">
        <v>98</v>
      </c>
    </row>
    <row r="139" spans="1:60" outlineLevel="1">
      <c r="A139" s="249">
        <v>49</v>
      </c>
      <c r="B139" s="250" t="s">
        <v>257</v>
      </c>
      <c r="C139" s="251" t="s">
        <v>258</v>
      </c>
      <c r="D139" s="313" t="s">
        <v>107</v>
      </c>
      <c r="E139" s="253">
        <v>11.03993</v>
      </c>
      <c r="F139" s="320">
        <f>H139+J139</f>
        <v>0</v>
      </c>
      <c r="G139" s="254">
        <f>ROUND(E139*F139,2)</f>
        <v>0</v>
      </c>
      <c r="H139" s="254"/>
      <c r="I139" s="254">
        <f>ROUND(E139*H139,2)</f>
        <v>0</v>
      </c>
      <c r="J139" s="254"/>
      <c r="K139" s="254">
        <f>ROUND(E139*J139,2)</f>
        <v>0</v>
      </c>
      <c r="L139" s="254">
        <v>15</v>
      </c>
      <c r="M139" s="254">
        <f>G139*(1+L139/100)</f>
        <v>0</v>
      </c>
      <c r="N139" s="313">
        <v>0</v>
      </c>
      <c r="O139" s="313">
        <f>ROUND(E139*N139,5)</f>
        <v>0</v>
      </c>
      <c r="P139" s="313">
        <v>0</v>
      </c>
      <c r="Q139" s="313">
        <f>ROUND(E139*P139,5)</f>
        <v>0</v>
      </c>
      <c r="R139" s="34"/>
      <c r="S139" s="34"/>
      <c r="T139" s="36">
        <v>0.85199999999999998</v>
      </c>
      <c r="U139" s="34" t="e">
        <f>ROUND(#REF!*T139,2)</f>
        <v>#REF!</v>
      </c>
      <c r="V139" s="37"/>
      <c r="W139" s="37"/>
      <c r="X139" s="37"/>
      <c r="Y139" s="37"/>
      <c r="Z139" s="37"/>
      <c r="AA139" s="37"/>
      <c r="AB139" s="37"/>
      <c r="AC139" s="37"/>
      <c r="AD139" s="37"/>
      <c r="AE139" s="37" t="s">
        <v>102</v>
      </c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</row>
    <row r="140" spans="1:60" outlineLevel="1">
      <c r="A140" s="249"/>
      <c r="B140" s="250"/>
      <c r="C140" s="314" t="s">
        <v>1637</v>
      </c>
      <c r="D140" s="315"/>
      <c r="E140" s="316">
        <v>11.03993</v>
      </c>
      <c r="F140" s="254"/>
      <c r="G140" s="254"/>
      <c r="H140" s="254"/>
      <c r="I140" s="254"/>
      <c r="J140" s="254"/>
      <c r="K140" s="254"/>
      <c r="L140" s="254"/>
      <c r="M140" s="254"/>
      <c r="N140" s="313"/>
      <c r="O140" s="313"/>
      <c r="P140" s="313"/>
      <c r="Q140" s="313"/>
      <c r="R140" s="34"/>
      <c r="S140" s="34"/>
      <c r="T140" s="36"/>
      <c r="U140" s="34"/>
      <c r="V140" s="37"/>
      <c r="W140" s="37"/>
      <c r="X140" s="37"/>
      <c r="Y140" s="37"/>
      <c r="Z140" s="37"/>
      <c r="AA140" s="37"/>
      <c r="AB140" s="37"/>
      <c r="AC140" s="37"/>
      <c r="AD140" s="37"/>
      <c r="AE140" s="37" t="s">
        <v>109</v>
      </c>
      <c r="AF140" s="37">
        <v>0</v>
      </c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</row>
    <row r="141" spans="1:60" ht="14.5">
      <c r="A141" s="255" t="s">
        <v>97</v>
      </c>
      <c r="B141" s="256" t="s">
        <v>46</v>
      </c>
      <c r="C141" s="257" t="s">
        <v>45</v>
      </c>
      <c r="D141" s="317"/>
      <c r="E141" s="259"/>
      <c r="F141" s="260"/>
      <c r="G141" s="260">
        <f>SUMIF(AE142:AE144,"&lt;&gt;NOR",G142:G144)</f>
        <v>0</v>
      </c>
      <c r="H141" s="260"/>
      <c r="I141" s="260">
        <f>SUM(I142:I144)</f>
        <v>0</v>
      </c>
      <c r="J141" s="260"/>
      <c r="K141" s="260">
        <f>SUM(K142:K144)</f>
        <v>0</v>
      </c>
      <c r="L141" s="260"/>
      <c r="M141" s="260">
        <f>SUM(M142:M144)</f>
        <v>0</v>
      </c>
      <c r="N141" s="317"/>
      <c r="O141" s="317">
        <f>SUM(O142:O144)</f>
        <v>3.6749999999999998E-2</v>
      </c>
      <c r="P141" s="317"/>
      <c r="Q141" s="317">
        <f>SUM(Q142:Q144)</f>
        <v>0</v>
      </c>
      <c r="R141" s="39"/>
      <c r="S141" s="39"/>
      <c r="T141" s="41"/>
      <c r="U141" s="39" t="e">
        <f>SUM(U142:U144)</f>
        <v>#REF!</v>
      </c>
      <c r="AE141" s="29" t="s">
        <v>98</v>
      </c>
    </row>
    <row r="142" spans="1:60" ht="20" outlineLevel="1">
      <c r="A142" s="249">
        <v>50</v>
      </c>
      <c r="B142" s="250" t="s">
        <v>259</v>
      </c>
      <c r="C142" s="251" t="s">
        <v>1638</v>
      </c>
      <c r="D142" s="313" t="s">
        <v>121</v>
      </c>
      <c r="E142" s="253">
        <v>10.81</v>
      </c>
      <c r="F142" s="320">
        <f>H142+J142</f>
        <v>0</v>
      </c>
      <c r="G142" s="254">
        <f>ROUND(E142*F142,2)</f>
        <v>0</v>
      </c>
      <c r="H142" s="254"/>
      <c r="I142" s="254">
        <f>ROUND(E142*H142,2)</f>
        <v>0</v>
      </c>
      <c r="J142" s="254"/>
      <c r="K142" s="254">
        <f>ROUND(E142*J142,2)</f>
        <v>0</v>
      </c>
      <c r="L142" s="254">
        <v>15</v>
      </c>
      <c r="M142" s="254">
        <f>G142*(1+L142/100)</f>
        <v>0</v>
      </c>
      <c r="N142" s="313">
        <v>3.3999999999999998E-3</v>
      </c>
      <c r="O142" s="313">
        <f>ROUND(E142*N142,5)</f>
        <v>3.6749999999999998E-2</v>
      </c>
      <c r="P142" s="313">
        <v>0</v>
      </c>
      <c r="Q142" s="313">
        <f>ROUND(E142*P142,5)</f>
        <v>0</v>
      </c>
      <c r="R142" s="34"/>
      <c r="S142" s="34"/>
      <c r="T142" s="36">
        <v>0.38500000000000001</v>
      </c>
      <c r="U142" s="34" t="e">
        <f>ROUND(#REF!*T142,2)</f>
        <v>#REF!</v>
      </c>
      <c r="V142" s="37"/>
      <c r="W142" s="37"/>
      <c r="X142" s="37"/>
      <c r="Y142" s="37"/>
      <c r="Z142" s="37"/>
      <c r="AA142" s="37"/>
      <c r="AB142" s="37"/>
      <c r="AC142" s="37"/>
      <c r="AD142" s="37"/>
      <c r="AE142" s="37" t="s">
        <v>102</v>
      </c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</row>
    <row r="143" spans="1:60" outlineLevel="1">
      <c r="A143" s="249"/>
      <c r="B143" s="250"/>
      <c r="C143" s="314" t="s">
        <v>1639</v>
      </c>
      <c r="D143" s="315"/>
      <c r="E143" s="316">
        <v>10.81</v>
      </c>
      <c r="F143" s="254"/>
      <c r="G143" s="254"/>
      <c r="H143" s="254"/>
      <c r="I143" s="254"/>
      <c r="J143" s="254"/>
      <c r="K143" s="254"/>
      <c r="L143" s="254"/>
      <c r="M143" s="254"/>
      <c r="N143" s="313"/>
      <c r="O143" s="313"/>
      <c r="P143" s="313"/>
      <c r="Q143" s="313"/>
      <c r="R143" s="34"/>
      <c r="S143" s="34"/>
      <c r="T143" s="36"/>
      <c r="U143" s="34"/>
      <c r="V143" s="37"/>
      <c r="W143" s="37"/>
      <c r="X143" s="37"/>
      <c r="Y143" s="37"/>
      <c r="Z143" s="37"/>
      <c r="AA143" s="37"/>
      <c r="AB143" s="37"/>
      <c r="AC143" s="37"/>
      <c r="AD143" s="37"/>
      <c r="AE143" s="37" t="s">
        <v>109</v>
      </c>
      <c r="AF143" s="37">
        <v>0</v>
      </c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</row>
    <row r="144" spans="1:60" outlineLevel="1">
      <c r="A144" s="249">
        <v>51</v>
      </c>
      <c r="B144" s="250" t="s">
        <v>262</v>
      </c>
      <c r="C144" s="251" t="s">
        <v>263</v>
      </c>
      <c r="D144" s="313" t="s">
        <v>107</v>
      </c>
      <c r="E144" s="253">
        <v>3.6700000000000003E-2</v>
      </c>
      <c r="F144" s="320">
        <f>H144+J144</f>
        <v>0</v>
      </c>
      <c r="G144" s="254">
        <f>ROUND(E144*F144,2)</f>
        <v>0</v>
      </c>
      <c r="H144" s="254"/>
      <c r="I144" s="254">
        <f>ROUND(E144*H144,2)</f>
        <v>0</v>
      </c>
      <c r="J144" s="254"/>
      <c r="K144" s="254">
        <f>ROUND(E144*J144,2)</f>
        <v>0</v>
      </c>
      <c r="L144" s="254">
        <v>15</v>
      </c>
      <c r="M144" s="254">
        <f>G144*(1+L144/100)</f>
        <v>0</v>
      </c>
      <c r="N144" s="313">
        <v>0</v>
      </c>
      <c r="O144" s="313">
        <f>ROUND(E144*N144,5)</f>
        <v>0</v>
      </c>
      <c r="P144" s="313">
        <v>0</v>
      </c>
      <c r="Q144" s="313">
        <f>ROUND(E144*P144,5)</f>
        <v>0</v>
      </c>
      <c r="R144" s="34"/>
      <c r="S144" s="34"/>
      <c r="T144" s="36">
        <v>1.5669999999999999</v>
      </c>
      <c r="U144" s="34" t="e">
        <f>ROUND(#REF!*T144,2)</f>
        <v>#REF!</v>
      </c>
      <c r="V144" s="37"/>
      <c r="W144" s="37"/>
      <c r="X144" s="37"/>
      <c r="Y144" s="37"/>
      <c r="Z144" s="37"/>
      <c r="AA144" s="37"/>
      <c r="AB144" s="37"/>
      <c r="AC144" s="37"/>
      <c r="AD144" s="37"/>
      <c r="AE144" s="37" t="s">
        <v>102</v>
      </c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</row>
    <row r="145" spans="1:60" ht="14.5">
      <c r="A145" s="255" t="s">
        <v>97</v>
      </c>
      <c r="B145" s="256" t="s">
        <v>44</v>
      </c>
      <c r="C145" s="257" t="s">
        <v>43</v>
      </c>
      <c r="D145" s="317"/>
      <c r="E145" s="259"/>
      <c r="F145" s="260"/>
      <c r="G145" s="260">
        <f>SUMIF(AE146:AE148,"&lt;&gt;NOR",G146:G148)</f>
        <v>0</v>
      </c>
      <c r="H145" s="260"/>
      <c r="I145" s="260">
        <f>SUM(I146:I148)</f>
        <v>0</v>
      </c>
      <c r="J145" s="260"/>
      <c r="K145" s="260">
        <f>SUM(K146:K148)</f>
        <v>0</v>
      </c>
      <c r="L145" s="260"/>
      <c r="M145" s="260">
        <f>SUM(M146:M148)</f>
        <v>0</v>
      </c>
      <c r="N145" s="317"/>
      <c r="O145" s="317">
        <f>SUM(O146:O148)</f>
        <v>4.4000000000000002E-4</v>
      </c>
      <c r="P145" s="317"/>
      <c r="Q145" s="317">
        <f>SUM(Q146:Q148)</f>
        <v>0</v>
      </c>
      <c r="R145" s="39"/>
      <c r="S145" s="39"/>
      <c r="T145" s="41"/>
      <c r="U145" s="39" t="e">
        <f>SUM(U146:U148)</f>
        <v>#REF!</v>
      </c>
      <c r="AE145" s="29" t="s">
        <v>98</v>
      </c>
    </row>
    <row r="146" spans="1:60" outlineLevel="1">
      <c r="A146" s="249">
        <v>52</v>
      </c>
      <c r="B146" s="250" t="s">
        <v>270</v>
      </c>
      <c r="C146" s="251" t="s">
        <v>271</v>
      </c>
      <c r="D146" s="313" t="s">
        <v>121</v>
      </c>
      <c r="E146" s="253">
        <v>44.29</v>
      </c>
      <c r="F146" s="320">
        <f>H146+J146</f>
        <v>0</v>
      </c>
      <c r="G146" s="254">
        <f>ROUND(E146*F146,2)</f>
        <v>0</v>
      </c>
      <c r="H146" s="254"/>
      <c r="I146" s="254">
        <f>ROUND(E146*H146,2)</f>
        <v>0</v>
      </c>
      <c r="J146" s="254"/>
      <c r="K146" s="254">
        <f>ROUND(E146*J146,2)</f>
        <v>0</v>
      </c>
      <c r="L146" s="254">
        <v>15</v>
      </c>
      <c r="M146" s="254">
        <f>G146*(1+L146/100)</f>
        <v>0</v>
      </c>
      <c r="N146" s="313">
        <v>1.0000000000000001E-5</v>
      </c>
      <c r="O146" s="313">
        <f>ROUND(E146*N146,5)</f>
        <v>4.4000000000000002E-4</v>
      </c>
      <c r="P146" s="313">
        <v>0</v>
      </c>
      <c r="Q146" s="313">
        <f>ROUND(E146*P146,5)</f>
        <v>0</v>
      </c>
      <c r="R146" s="34"/>
      <c r="S146" s="34"/>
      <c r="T146" s="36">
        <v>7.0000000000000007E-2</v>
      </c>
      <c r="U146" s="34" t="e">
        <f>ROUND(#REF!*T146,2)</f>
        <v>#REF!</v>
      </c>
      <c r="V146" s="37"/>
      <c r="W146" s="37"/>
      <c r="X146" s="37"/>
      <c r="Y146" s="37"/>
      <c r="Z146" s="37"/>
      <c r="AA146" s="37"/>
      <c r="AB146" s="37"/>
      <c r="AC146" s="37"/>
      <c r="AD146" s="37"/>
      <c r="AE146" s="37" t="s">
        <v>102</v>
      </c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</row>
    <row r="147" spans="1:60" outlineLevel="1">
      <c r="A147" s="249"/>
      <c r="B147" s="250"/>
      <c r="C147" s="314" t="s">
        <v>1640</v>
      </c>
      <c r="D147" s="315"/>
      <c r="E147" s="316">
        <v>44.29</v>
      </c>
      <c r="F147" s="254"/>
      <c r="G147" s="254"/>
      <c r="H147" s="254"/>
      <c r="I147" s="254"/>
      <c r="J147" s="254"/>
      <c r="K147" s="254"/>
      <c r="L147" s="254"/>
      <c r="M147" s="254"/>
      <c r="N147" s="313"/>
      <c r="O147" s="313"/>
      <c r="P147" s="313"/>
      <c r="Q147" s="313"/>
      <c r="R147" s="34"/>
      <c r="S147" s="34"/>
      <c r="T147" s="36"/>
      <c r="U147" s="34"/>
      <c r="V147" s="37"/>
      <c r="W147" s="37"/>
      <c r="X147" s="37"/>
      <c r="Y147" s="37"/>
      <c r="Z147" s="37"/>
      <c r="AA147" s="37"/>
      <c r="AB147" s="37"/>
      <c r="AC147" s="37"/>
      <c r="AD147" s="37"/>
      <c r="AE147" s="37" t="s">
        <v>109</v>
      </c>
      <c r="AF147" s="37">
        <v>0</v>
      </c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</row>
    <row r="148" spans="1:60" outlineLevel="1">
      <c r="A148" s="249">
        <v>53</v>
      </c>
      <c r="B148" s="250" t="s">
        <v>272</v>
      </c>
      <c r="C148" s="251" t="s">
        <v>273</v>
      </c>
      <c r="D148" s="313" t="s">
        <v>107</v>
      </c>
      <c r="E148" s="253">
        <v>4.4999999999999999E-4</v>
      </c>
      <c r="F148" s="320">
        <f>H148+J148</f>
        <v>0</v>
      </c>
      <c r="G148" s="254">
        <f>ROUND(E148*F148,2)</f>
        <v>0</v>
      </c>
      <c r="H148" s="254"/>
      <c r="I148" s="254">
        <f>ROUND(E148*H148,2)</f>
        <v>0</v>
      </c>
      <c r="J148" s="254"/>
      <c r="K148" s="254">
        <f>ROUND(E148*J148,2)</f>
        <v>0</v>
      </c>
      <c r="L148" s="254">
        <v>15</v>
      </c>
      <c r="M148" s="254">
        <f>G148*(1+L148/100)</f>
        <v>0</v>
      </c>
      <c r="N148" s="313">
        <v>0</v>
      </c>
      <c r="O148" s="313">
        <f>ROUND(E148*N148,5)</f>
        <v>0</v>
      </c>
      <c r="P148" s="313">
        <v>0</v>
      </c>
      <c r="Q148" s="313">
        <f>ROUND(E148*P148,5)</f>
        <v>0</v>
      </c>
      <c r="R148" s="34"/>
      <c r="S148" s="34"/>
      <c r="T148" s="36">
        <v>1.74</v>
      </c>
      <c r="U148" s="34" t="e">
        <f>ROUND(#REF!*T148,2)</f>
        <v>#REF!</v>
      </c>
      <c r="V148" s="37"/>
      <c r="W148" s="37"/>
      <c r="X148" s="37"/>
      <c r="Y148" s="37"/>
      <c r="Z148" s="37"/>
      <c r="AA148" s="37"/>
      <c r="AB148" s="37"/>
      <c r="AC148" s="37"/>
      <c r="AD148" s="37"/>
      <c r="AE148" s="37" t="s">
        <v>102</v>
      </c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</row>
    <row r="149" spans="1:60" ht="14.5">
      <c r="A149" s="255" t="s">
        <v>97</v>
      </c>
      <c r="B149" s="256" t="s">
        <v>42</v>
      </c>
      <c r="C149" s="257" t="s">
        <v>41</v>
      </c>
      <c r="D149" s="317"/>
      <c r="E149" s="259"/>
      <c r="F149" s="260"/>
      <c r="G149" s="260">
        <f>SUMIF(AE150:AE151,"&lt;&gt;NOR",G150:G151)</f>
        <v>0</v>
      </c>
      <c r="H149" s="260"/>
      <c r="I149" s="260">
        <f>SUM(I150:I151)</f>
        <v>0</v>
      </c>
      <c r="J149" s="260"/>
      <c r="K149" s="260">
        <f>SUM(K150:K151)</f>
        <v>0</v>
      </c>
      <c r="L149" s="260"/>
      <c r="M149" s="260">
        <f>SUM(M150:M151)</f>
        <v>0</v>
      </c>
      <c r="N149" s="317"/>
      <c r="O149" s="317">
        <f>SUM(O150:O151)</f>
        <v>0</v>
      </c>
      <c r="P149" s="317"/>
      <c r="Q149" s="317">
        <f>SUM(Q150:Q151)</f>
        <v>0.65339999999999998</v>
      </c>
      <c r="R149" s="39"/>
      <c r="S149" s="39"/>
      <c r="T149" s="41"/>
      <c r="U149" s="39" t="e">
        <f>SUM(U150:U151)</f>
        <v>#REF!</v>
      </c>
      <c r="AE149" s="29" t="s">
        <v>98</v>
      </c>
    </row>
    <row r="150" spans="1:60" outlineLevel="1">
      <c r="A150" s="249">
        <v>54</v>
      </c>
      <c r="B150" s="250" t="s">
        <v>274</v>
      </c>
      <c r="C150" s="251" t="s">
        <v>275</v>
      </c>
      <c r="D150" s="313" t="s">
        <v>121</v>
      </c>
      <c r="E150" s="253">
        <v>36.299999999999997</v>
      </c>
      <c r="F150" s="320">
        <f>H150+J150</f>
        <v>0</v>
      </c>
      <c r="G150" s="254">
        <f>ROUND(E150*F150,2)</f>
        <v>0</v>
      </c>
      <c r="H150" s="254"/>
      <c r="I150" s="254">
        <f>ROUND(E150*H150,2)</f>
        <v>0</v>
      </c>
      <c r="J150" s="254"/>
      <c r="K150" s="254">
        <f>ROUND(E150*J150,2)</f>
        <v>0</v>
      </c>
      <c r="L150" s="254">
        <v>15</v>
      </c>
      <c r="M150" s="254">
        <f>G150*(1+L150/100)</f>
        <v>0</v>
      </c>
      <c r="N150" s="313">
        <v>0</v>
      </c>
      <c r="O150" s="313">
        <f>ROUND(E150*N150,5)</f>
        <v>0</v>
      </c>
      <c r="P150" s="313">
        <v>1.7999999999999999E-2</v>
      </c>
      <c r="Q150" s="313">
        <f>ROUND(E150*P150,5)</f>
        <v>0.65339999999999998</v>
      </c>
      <c r="R150" s="34"/>
      <c r="S150" s="34"/>
      <c r="T150" s="36">
        <v>0.19500000000000001</v>
      </c>
      <c r="U150" s="34" t="e">
        <f>ROUND(#REF!*T150,2)</f>
        <v>#REF!</v>
      </c>
      <c r="V150" s="37"/>
      <c r="W150" s="37"/>
      <c r="X150" s="37"/>
      <c r="Y150" s="37"/>
      <c r="Z150" s="37"/>
      <c r="AA150" s="37"/>
      <c r="AB150" s="37"/>
      <c r="AC150" s="37"/>
      <c r="AD150" s="37"/>
      <c r="AE150" s="37" t="s">
        <v>102</v>
      </c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</row>
    <row r="151" spans="1:60" outlineLevel="1">
      <c r="A151" s="249"/>
      <c r="B151" s="250"/>
      <c r="C151" s="314" t="s">
        <v>1641</v>
      </c>
      <c r="D151" s="315"/>
      <c r="E151" s="316">
        <v>36.299999999999997</v>
      </c>
      <c r="F151" s="254"/>
      <c r="G151" s="254"/>
      <c r="H151" s="254"/>
      <c r="I151" s="254"/>
      <c r="J151" s="254"/>
      <c r="K151" s="254"/>
      <c r="L151" s="254"/>
      <c r="M151" s="254"/>
      <c r="N151" s="313"/>
      <c r="O151" s="313"/>
      <c r="P151" s="313"/>
      <c r="Q151" s="313"/>
      <c r="R151" s="34"/>
      <c r="S151" s="34"/>
      <c r="T151" s="36"/>
      <c r="U151" s="34"/>
      <c r="V151" s="37"/>
      <c r="W151" s="37"/>
      <c r="X151" s="37"/>
      <c r="Y151" s="37"/>
      <c r="Z151" s="37"/>
      <c r="AA151" s="37"/>
      <c r="AB151" s="37"/>
      <c r="AC151" s="37"/>
      <c r="AD151" s="37"/>
      <c r="AE151" s="37" t="s">
        <v>109</v>
      </c>
      <c r="AF151" s="37">
        <v>0</v>
      </c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</row>
    <row r="152" spans="1:60" ht="14.5">
      <c r="A152" s="255" t="s">
        <v>97</v>
      </c>
      <c r="B152" s="256" t="s">
        <v>40</v>
      </c>
      <c r="C152" s="257" t="s">
        <v>39</v>
      </c>
      <c r="D152" s="317"/>
      <c r="E152" s="259"/>
      <c r="F152" s="260"/>
      <c r="G152" s="260">
        <f>SUMIF(AE153:AE179,"&lt;&gt;NOR",G153:G179)</f>
        <v>0</v>
      </c>
      <c r="H152" s="260"/>
      <c r="I152" s="260">
        <f>SUM(I153:I179)</f>
        <v>0</v>
      </c>
      <c r="J152" s="260"/>
      <c r="K152" s="260">
        <f>SUM(K153:K179)</f>
        <v>0</v>
      </c>
      <c r="L152" s="260"/>
      <c r="M152" s="260">
        <f>SUM(M153:M179)</f>
        <v>0</v>
      </c>
      <c r="N152" s="317"/>
      <c r="O152" s="317">
        <f>SUM(O153:O179)</f>
        <v>0.18372999999999998</v>
      </c>
      <c r="P152" s="317"/>
      <c r="Q152" s="317">
        <f>SUM(Q153:Q179)</f>
        <v>0.41277999999999998</v>
      </c>
      <c r="R152" s="39"/>
      <c r="S152" s="39"/>
      <c r="T152" s="41"/>
      <c r="U152" s="39" t="e">
        <f>SUM(U153:U176)</f>
        <v>#REF!</v>
      </c>
      <c r="AE152" s="29" t="s">
        <v>98</v>
      </c>
    </row>
    <row r="153" spans="1:60" outlineLevel="1">
      <c r="A153" s="249">
        <v>55</v>
      </c>
      <c r="B153" s="250" t="s">
        <v>1049</v>
      </c>
      <c r="C153" s="251" t="s">
        <v>1050</v>
      </c>
      <c r="D153" s="313" t="s">
        <v>121</v>
      </c>
      <c r="E153" s="253">
        <v>8.0459999999999994</v>
      </c>
      <c r="F153" s="320">
        <f>H153+J153</f>
        <v>0</v>
      </c>
      <c r="G153" s="254">
        <f>ROUND(E153*F153,2)</f>
        <v>0</v>
      </c>
      <c r="H153" s="254"/>
      <c r="I153" s="254">
        <f>ROUND(E153*H153,2)</f>
        <v>0</v>
      </c>
      <c r="J153" s="254"/>
      <c r="K153" s="254">
        <f>ROUND(E153*J153,2)</f>
        <v>0</v>
      </c>
      <c r="L153" s="254">
        <v>15</v>
      </c>
      <c r="M153" s="254">
        <f>G153*(1+L153/100)</f>
        <v>0</v>
      </c>
      <c r="N153" s="313">
        <v>0</v>
      </c>
      <c r="O153" s="313">
        <f>ROUND(E153*N153,5)</f>
        <v>0</v>
      </c>
      <c r="P153" s="313">
        <v>1.695E-2</v>
      </c>
      <c r="Q153" s="313">
        <f>ROUND(E153*P153,5)</f>
        <v>0.13638</v>
      </c>
      <c r="R153" s="34"/>
      <c r="S153" s="34"/>
      <c r="T153" s="36">
        <v>0.16400000000000001</v>
      </c>
      <c r="U153" s="34" t="e">
        <f>ROUND(#REF!*T153,2)</f>
        <v>#REF!</v>
      </c>
      <c r="V153" s="37"/>
      <c r="W153" s="37"/>
      <c r="X153" s="37"/>
      <c r="Y153" s="37"/>
      <c r="Z153" s="37"/>
      <c r="AA153" s="37"/>
      <c r="AB153" s="37"/>
      <c r="AC153" s="37"/>
      <c r="AD153" s="37"/>
      <c r="AE153" s="37" t="s">
        <v>102</v>
      </c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</row>
    <row r="154" spans="1:60" outlineLevel="1">
      <c r="A154" s="249"/>
      <c r="B154" s="250"/>
      <c r="C154" s="314" t="s">
        <v>1642</v>
      </c>
      <c r="D154" s="315"/>
      <c r="E154" s="316">
        <v>8.0459999999999994</v>
      </c>
      <c r="F154" s="254"/>
      <c r="G154" s="254"/>
      <c r="H154" s="254"/>
      <c r="I154" s="254"/>
      <c r="J154" s="254"/>
      <c r="K154" s="254"/>
      <c r="L154" s="254"/>
      <c r="M154" s="254"/>
      <c r="N154" s="313"/>
      <c r="O154" s="313"/>
      <c r="P154" s="313"/>
      <c r="Q154" s="313"/>
      <c r="R154" s="34"/>
      <c r="S154" s="34"/>
      <c r="T154" s="36"/>
      <c r="U154" s="34"/>
      <c r="V154" s="37"/>
      <c r="W154" s="37"/>
      <c r="X154" s="37"/>
      <c r="Y154" s="37"/>
      <c r="Z154" s="37"/>
      <c r="AA154" s="37"/>
      <c r="AB154" s="37"/>
      <c r="AC154" s="37"/>
      <c r="AD154" s="37"/>
      <c r="AE154" s="37" t="s">
        <v>109</v>
      </c>
      <c r="AF154" s="37">
        <v>0</v>
      </c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</row>
    <row r="155" spans="1:60" outlineLevel="1">
      <c r="A155" s="249">
        <v>56</v>
      </c>
      <c r="B155" s="250" t="s">
        <v>279</v>
      </c>
      <c r="C155" s="251" t="s">
        <v>1643</v>
      </c>
      <c r="D155" s="313" t="s">
        <v>101</v>
      </c>
      <c r="E155" s="253">
        <v>1</v>
      </c>
      <c r="F155" s="320">
        <f>H155+J155</f>
        <v>0</v>
      </c>
      <c r="G155" s="254">
        <f>ROUND(E155*F155,2)</f>
        <v>0</v>
      </c>
      <c r="H155" s="254"/>
      <c r="I155" s="254">
        <f>ROUND(E155*H155,2)</f>
        <v>0</v>
      </c>
      <c r="J155" s="254"/>
      <c r="K155" s="254">
        <f>ROUND(E155*J155,2)</f>
        <v>0</v>
      </c>
      <c r="L155" s="254">
        <v>15</v>
      </c>
      <c r="M155" s="254">
        <f>G155*(1+L155/100)</f>
        <v>0</v>
      </c>
      <c r="N155" s="313">
        <v>0</v>
      </c>
      <c r="O155" s="313">
        <f>ROUND(E155*N155,5)</f>
        <v>0</v>
      </c>
      <c r="P155" s="313">
        <v>0.16600000000000001</v>
      </c>
      <c r="Q155" s="313">
        <f>ROUND(E155*P155,5)</f>
        <v>0.16600000000000001</v>
      </c>
      <c r="R155" s="34"/>
      <c r="S155" s="34"/>
      <c r="T155" s="36">
        <v>0.88</v>
      </c>
      <c r="U155" s="34" t="e">
        <f>ROUND(#REF!*T155,2)</f>
        <v>#REF!</v>
      </c>
      <c r="V155" s="37"/>
      <c r="W155" s="37"/>
      <c r="X155" s="37"/>
      <c r="Y155" s="37"/>
      <c r="Z155" s="37"/>
      <c r="AA155" s="37"/>
      <c r="AB155" s="37"/>
      <c r="AC155" s="37"/>
      <c r="AD155" s="37"/>
      <c r="AE155" s="37" t="s">
        <v>102</v>
      </c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</row>
    <row r="156" spans="1:60" outlineLevel="1">
      <c r="A156" s="249">
        <v>57</v>
      </c>
      <c r="B156" s="250" t="s">
        <v>277</v>
      </c>
      <c r="C156" s="251" t="s">
        <v>278</v>
      </c>
      <c r="D156" s="313" t="s">
        <v>101</v>
      </c>
      <c r="E156" s="253">
        <v>1</v>
      </c>
      <c r="F156" s="320">
        <f>H156+J156</f>
        <v>0</v>
      </c>
      <c r="G156" s="254">
        <f>ROUND(E156*F156,2)</f>
        <v>0</v>
      </c>
      <c r="H156" s="254"/>
      <c r="I156" s="254">
        <f>ROUND(E156*H156,2)</f>
        <v>0</v>
      </c>
      <c r="J156" s="254"/>
      <c r="K156" s="254">
        <f>ROUND(E156*J156,2)</f>
        <v>0</v>
      </c>
      <c r="L156" s="254">
        <v>15</v>
      </c>
      <c r="M156" s="254">
        <f>G156*(1+L156/100)</f>
        <v>0</v>
      </c>
      <c r="N156" s="313">
        <v>0</v>
      </c>
      <c r="O156" s="313">
        <f>ROUND(E156*N156,5)</f>
        <v>0</v>
      </c>
      <c r="P156" s="313">
        <v>0.1104</v>
      </c>
      <c r="Q156" s="313">
        <f>ROUND(E156*P156,5)</f>
        <v>0.1104</v>
      </c>
      <c r="R156" s="34"/>
      <c r="S156" s="34"/>
      <c r="T156" s="36">
        <v>4.0199999999999996</v>
      </c>
      <c r="U156" s="34" t="e">
        <f>ROUND(#REF!*T156,2)</f>
        <v>#REF!</v>
      </c>
      <c r="V156" s="37"/>
      <c r="W156" s="37"/>
      <c r="X156" s="37"/>
      <c r="Y156" s="37"/>
      <c r="Z156" s="37"/>
      <c r="AA156" s="37"/>
      <c r="AB156" s="37"/>
      <c r="AC156" s="37"/>
      <c r="AD156" s="37"/>
      <c r="AE156" s="37" t="s">
        <v>102</v>
      </c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</row>
    <row r="157" spans="1:60" outlineLevel="1">
      <c r="A157" s="249"/>
      <c r="B157" s="250"/>
      <c r="C157" s="536" t="s">
        <v>2075</v>
      </c>
      <c r="D157" s="537"/>
      <c r="E157" s="538"/>
      <c r="F157" s="539"/>
      <c r="G157" s="540"/>
      <c r="H157" s="254"/>
      <c r="I157" s="254"/>
      <c r="J157" s="254"/>
      <c r="K157" s="254"/>
      <c r="L157" s="254"/>
      <c r="M157" s="254"/>
      <c r="N157" s="313"/>
      <c r="O157" s="313"/>
      <c r="P157" s="313"/>
      <c r="Q157" s="313"/>
      <c r="R157" s="34"/>
      <c r="S157" s="34"/>
      <c r="T157" s="36">
        <v>0</v>
      </c>
      <c r="U157" s="34" t="e">
        <f>ROUND(#REF!*T157,2)</f>
        <v>#REF!</v>
      </c>
      <c r="V157" s="37"/>
      <c r="W157" s="37"/>
      <c r="X157" s="37"/>
      <c r="Y157" s="37"/>
      <c r="Z157" s="37"/>
      <c r="AA157" s="37"/>
      <c r="AB157" s="37"/>
      <c r="AC157" s="37"/>
      <c r="AD157" s="37"/>
      <c r="AE157" s="37" t="s">
        <v>113</v>
      </c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</row>
    <row r="158" spans="1:60" outlineLevel="1">
      <c r="A158" s="249">
        <v>58</v>
      </c>
      <c r="B158" s="250" t="s">
        <v>2029</v>
      </c>
      <c r="C158" s="251" t="s">
        <v>2076</v>
      </c>
      <c r="D158" s="313" t="s">
        <v>101</v>
      </c>
      <c r="E158" s="253">
        <v>1</v>
      </c>
      <c r="F158" s="320">
        <f t="shared" ref="F158:F163" si="0">H158+J158</f>
        <v>0</v>
      </c>
      <c r="G158" s="254">
        <f t="shared" ref="G158:G163" si="1">ROUND(E158*F158,2)</f>
        <v>0</v>
      </c>
      <c r="H158" s="254"/>
      <c r="I158" s="254">
        <f t="shared" ref="I158:I163" si="2">ROUND(E158*H158,2)</f>
        <v>0</v>
      </c>
      <c r="J158" s="254"/>
      <c r="K158" s="254">
        <f t="shared" ref="K158:K163" si="3">ROUND(E158*J158,2)</f>
        <v>0</v>
      </c>
      <c r="L158" s="254">
        <v>15</v>
      </c>
      <c r="M158" s="254">
        <f t="shared" ref="M158:M163" si="4">G158*(1+L158/100)</f>
        <v>0</v>
      </c>
      <c r="N158" s="313">
        <v>1.9000000000000001E-4</v>
      </c>
      <c r="O158" s="313">
        <f t="shared" ref="O158:O163" si="5">ROUND(E158*N158,5)</f>
        <v>1.9000000000000001E-4</v>
      </c>
      <c r="P158" s="313">
        <v>0</v>
      </c>
      <c r="Q158" s="313">
        <f t="shared" ref="Q158:Q163" si="6">ROUND(E158*P158,5)</f>
        <v>0</v>
      </c>
      <c r="R158" s="34"/>
      <c r="S158" s="34"/>
      <c r="T158" s="36">
        <v>0</v>
      </c>
      <c r="U158" s="34" t="e">
        <f>ROUND(#REF!*T158,2)</f>
        <v>#REF!</v>
      </c>
      <c r="V158" s="37"/>
      <c r="W158" s="37"/>
      <c r="X158" s="37"/>
      <c r="Y158" s="37"/>
      <c r="Z158" s="37"/>
      <c r="AA158" s="37"/>
      <c r="AB158" s="37"/>
      <c r="AC158" s="37"/>
      <c r="AD158" s="37"/>
      <c r="AE158" s="37" t="s">
        <v>113</v>
      </c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</row>
    <row r="159" spans="1:60" outlineLevel="1">
      <c r="A159" s="249">
        <v>59</v>
      </c>
      <c r="B159" s="250" t="s">
        <v>281</v>
      </c>
      <c r="C159" s="251" t="s">
        <v>282</v>
      </c>
      <c r="D159" s="313" t="s">
        <v>101</v>
      </c>
      <c r="E159" s="253">
        <v>5</v>
      </c>
      <c r="F159" s="320">
        <f t="shared" si="0"/>
        <v>0</v>
      </c>
      <c r="G159" s="254">
        <f t="shared" si="1"/>
        <v>0</v>
      </c>
      <c r="H159" s="254"/>
      <c r="I159" s="254">
        <f t="shared" si="2"/>
        <v>0</v>
      </c>
      <c r="J159" s="254"/>
      <c r="K159" s="254">
        <f t="shared" si="3"/>
        <v>0</v>
      </c>
      <c r="L159" s="254">
        <v>15</v>
      </c>
      <c r="M159" s="254">
        <f t="shared" si="4"/>
        <v>0</v>
      </c>
      <c r="N159" s="313">
        <v>2.0000000000000002E-5</v>
      </c>
      <c r="O159" s="313">
        <f t="shared" si="5"/>
        <v>1E-4</v>
      </c>
      <c r="P159" s="313">
        <v>0</v>
      </c>
      <c r="Q159" s="313">
        <f t="shared" si="6"/>
        <v>0</v>
      </c>
      <c r="R159" s="34"/>
      <c r="S159" s="34"/>
      <c r="T159" s="36">
        <v>0</v>
      </c>
      <c r="U159" s="34" t="e">
        <f>ROUND(#REF!*T159,2)</f>
        <v>#REF!</v>
      </c>
      <c r="V159" s="37"/>
      <c r="W159" s="37"/>
      <c r="X159" s="37"/>
      <c r="Y159" s="37"/>
      <c r="Z159" s="37"/>
      <c r="AA159" s="37"/>
      <c r="AB159" s="37"/>
      <c r="AC159" s="37"/>
      <c r="AD159" s="37"/>
      <c r="AE159" s="37" t="s">
        <v>113</v>
      </c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</row>
    <row r="160" spans="1:60" ht="20" outlineLevel="1">
      <c r="A160" s="249">
        <v>60</v>
      </c>
      <c r="B160" s="250" t="s">
        <v>286</v>
      </c>
      <c r="C160" s="251" t="s">
        <v>287</v>
      </c>
      <c r="D160" s="313" t="s">
        <v>101</v>
      </c>
      <c r="E160" s="253">
        <v>1</v>
      </c>
      <c r="F160" s="320">
        <f t="shared" si="0"/>
        <v>0</v>
      </c>
      <c r="G160" s="254">
        <f t="shared" si="1"/>
        <v>0</v>
      </c>
      <c r="H160" s="254"/>
      <c r="I160" s="254">
        <f t="shared" si="2"/>
        <v>0</v>
      </c>
      <c r="J160" s="254"/>
      <c r="K160" s="254">
        <f t="shared" si="3"/>
        <v>0</v>
      </c>
      <c r="L160" s="254">
        <v>15</v>
      </c>
      <c r="M160" s="254">
        <f t="shared" si="4"/>
        <v>0</v>
      </c>
      <c r="N160" s="313">
        <v>1.6E-2</v>
      </c>
      <c r="O160" s="313">
        <f t="shared" si="5"/>
        <v>1.6E-2</v>
      </c>
      <c r="P160" s="313">
        <v>0</v>
      </c>
      <c r="Q160" s="313">
        <f t="shared" si="6"/>
        <v>0</v>
      </c>
      <c r="R160" s="34"/>
      <c r="S160" s="34"/>
      <c r="T160" s="36">
        <v>1.86</v>
      </c>
      <c r="U160" s="34" t="e">
        <f>ROUND(#REF!*T160,2)</f>
        <v>#REF!</v>
      </c>
      <c r="V160" s="37"/>
      <c r="W160" s="37"/>
      <c r="X160" s="37"/>
      <c r="Y160" s="37"/>
      <c r="Z160" s="37"/>
      <c r="AA160" s="37"/>
      <c r="AB160" s="37"/>
      <c r="AC160" s="37"/>
      <c r="AD160" s="37"/>
      <c r="AE160" s="37" t="s">
        <v>102</v>
      </c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</row>
    <row r="161" spans="1:60" ht="20" outlineLevel="1">
      <c r="A161" s="249">
        <v>61</v>
      </c>
      <c r="B161" s="250" t="s">
        <v>288</v>
      </c>
      <c r="C161" s="251" t="s">
        <v>1644</v>
      </c>
      <c r="D161" s="313" t="s">
        <v>101</v>
      </c>
      <c r="E161" s="253">
        <v>1</v>
      </c>
      <c r="F161" s="320">
        <f t="shared" si="0"/>
        <v>0</v>
      </c>
      <c r="G161" s="254">
        <f t="shared" si="1"/>
        <v>0</v>
      </c>
      <c r="H161" s="254"/>
      <c r="I161" s="254">
        <f t="shared" si="2"/>
        <v>0</v>
      </c>
      <c r="J161" s="254"/>
      <c r="K161" s="254">
        <f t="shared" si="3"/>
        <v>0</v>
      </c>
      <c r="L161" s="254">
        <v>15</v>
      </c>
      <c r="M161" s="254">
        <f t="shared" si="4"/>
        <v>0</v>
      </c>
      <c r="N161" s="313">
        <v>1.6E-2</v>
      </c>
      <c r="O161" s="313">
        <f t="shared" si="5"/>
        <v>1.6E-2</v>
      </c>
      <c r="P161" s="313">
        <v>0</v>
      </c>
      <c r="Q161" s="313">
        <f t="shared" si="6"/>
        <v>0</v>
      </c>
      <c r="R161" s="34"/>
      <c r="S161" s="34"/>
      <c r="T161" s="36"/>
      <c r="U161" s="34"/>
      <c r="V161" s="37"/>
      <c r="W161" s="37"/>
      <c r="X161" s="37"/>
      <c r="Y161" s="37"/>
      <c r="Z161" s="37"/>
      <c r="AA161" s="37"/>
      <c r="AB161" s="37"/>
      <c r="AC161" s="37"/>
      <c r="AD161" s="37"/>
      <c r="AE161" s="37" t="s">
        <v>104</v>
      </c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8" t="e">
        <f>#REF!</f>
        <v>#REF!</v>
      </c>
      <c r="BB161" s="37"/>
      <c r="BC161" s="37"/>
      <c r="BD161" s="37"/>
      <c r="BE161" s="37"/>
      <c r="BF161" s="37"/>
      <c r="BG161" s="37"/>
      <c r="BH161" s="37"/>
    </row>
    <row r="162" spans="1:60" ht="20" outlineLevel="1">
      <c r="A162" s="249">
        <v>62</v>
      </c>
      <c r="B162" s="250" t="s">
        <v>290</v>
      </c>
      <c r="C162" s="251" t="s">
        <v>291</v>
      </c>
      <c r="D162" s="313" t="s">
        <v>101</v>
      </c>
      <c r="E162" s="253">
        <v>2</v>
      </c>
      <c r="F162" s="320">
        <f t="shared" si="0"/>
        <v>0</v>
      </c>
      <c r="G162" s="254">
        <f t="shared" si="1"/>
        <v>0</v>
      </c>
      <c r="H162" s="254"/>
      <c r="I162" s="254">
        <f t="shared" si="2"/>
        <v>0</v>
      </c>
      <c r="J162" s="254"/>
      <c r="K162" s="254">
        <f t="shared" si="3"/>
        <v>0</v>
      </c>
      <c r="L162" s="254">
        <v>15</v>
      </c>
      <c r="M162" s="254">
        <f t="shared" si="4"/>
        <v>0</v>
      </c>
      <c r="N162" s="313">
        <v>1.6E-2</v>
      </c>
      <c r="O162" s="313">
        <f t="shared" si="5"/>
        <v>3.2000000000000001E-2</v>
      </c>
      <c r="P162" s="313">
        <v>0</v>
      </c>
      <c r="Q162" s="313">
        <f t="shared" si="6"/>
        <v>0</v>
      </c>
      <c r="R162" s="34"/>
      <c r="S162" s="34"/>
      <c r="T162" s="36">
        <v>0</v>
      </c>
      <c r="U162" s="34" t="e">
        <f>ROUND(#REF!*T162,2)</f>
        <v>#REF!</v>
      </c>
      <c r="V162" s="37"/>
      <c r="W162" s="37"/>
      <c r="X162" s="37"/>
      <c r="Y162" s="37"/>
      <c r="Z162" s="37"/>
      <c r="AA162" s="37"/>
      <c r="AB162" s="37"/>
      <c r="AC162" s="37"/>
      <c r="AD162" s="37"/>
      <c r="AE162" s="37" t="s">
        <v>113</v>
      </c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</row>
    <row r="163" spans="1:60" ht="20" outlineLevel="1">
      <c r="A163" s="249">
        <v>63</v>
      </c>
      <c r="B163" s="250" t="s">
        <v>283</v>
      </c>
      <c r="C163" s="251" t="s">
        <v>912</v>
      </c>
      <c r="D163" s="313" t="s">
        <v>101</v>
      </c>
      <c r="E163" s="253">
        <v>1</v>
      </c>
      <c r="F163" s="320">
        <f t="shared" si="0"/>
        <v>0</v>
      </c>
      <c r="G163" s="254">
        <f t="shared" si="1"/>
        <v>0</v>
      </c>
      <c r="H163" s="254"/>
      <c r="I163" s="254">
        <f t="shared" si="2"/>
        <v>0</v>
      </c>
      <c r="J163" s="254"/>
      <c r="K163" s="254">
        <f t="shared" si="3"/>
        <v>0</v>
      </c>
      <c r="L163" s="254">
        <v>15</v>
      </c>
      <c r="M163" s="254">
        <f t="shared" si="4"/>
        <v>0</v>
      </c>
      <c r="N163" s="313">
        <v>2.937E-2</v>
      </c>
      <c r="O163" s="313">
        <f t="shared" si="5"/>
        <v>2.937E-2</v>
      </c>
      <c r="P163" s="313">
        <v>0</v>
      </c>
      <c r="Q163" s="313">
        <f t="shared" si="6"/>
        <v>0</v>
      </c>
      <c r="R163" s="34"/>
      <c r="S163" s="34"/>
      <c r="T163" s="36">
        <v>0</v>
      </c>
      <c r="U163" s="34" t="e">
        <f>ROUND(#REF!*T163,2)</f>
        <v>#REF!</v>
      </c>
      <c r="V163" s="37"/>
      <c r="W163" s="37"/>
      <c r="X163" s="37"/>
      <c r="Y163" s="37"/>
      <c r="Z163" s="37"/>
      <c r="AA163" s="37"/>
      <c r="AB163" s="37"/>
      <c r="AC163" s="37"/>
      <c r="AD163" s="37"/>
      <c r="AE163" s="37" t="s">
        <v>113</v>
      </c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</row>
    <row r="164" spans="1:60" outlineLevel="1">
      <c r="A164" s="249"/>
      <c r="B164" s="250"/>
      <c r="C164" s="536" t="s">
        <v>285</v>
      </c>
      <c r="D164" s="537"/>
      <c r="E164" s="538"/>
      <c r="F164" s="539"/>
      <c r="G164" s="540"/>
      <c r="H164" s="254"/>
      <c r="I164" s="254"/>
      <c r="J164" s="254"/>
      <c r="K164" s="254"/>
      <c r="L164" s="254"/>
      <c r="M164" s="254"/>
      <c r="N164" s="313"/>
      <c r="O164" s="313"/>
      <c r="P164" s="313"/>
      <c r="Q164" s="313"/>
      <c r="R164" s="34"/>
      <c r="S164" s="34"/>
      <c r="T164" s="36">
        <v>0</v>
      </c>
      <c r="U164" s="34" t="e">
        <f>ROUND(#REF!*T164,2)</f>
        <v>#REF!</v>
      </c>
      <c r="V164" s="37"/>
      <c r="W164" s="37"/>
      <c r="X164" s="37"/>
      <c r="Y164" s="37"/>
      <c r="Z164" s="37"/>
      <c r="AA164" s="37"/>
      <c r="AB164" s="37"/>
      <c r="AC164" s="37"/>
      <c r="AD164" s="37"/>
      <c r="AE164" s="37" t="s">
        <v>113</v>
      </c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</row>
    <row r="165" spans="1:60" ht="20" outlineLevel="1">
      <c r="A165" s="249">
        <v>64</v>
      </c>
      <c r="B165" s="250" t="s">
        <v>294</v>
      </c>
      <c r="C165" s="251" t="s">
        <v>1645</v>
      </c>
      <c r="D165" s="313" t="s">
        <v>101</v>
      </c>
      <c r="E165" s="253">
        <v>1</v>
      </c>
      <c r="F165" s="320">
        <f>H165+J165</f>
        <v>0</v>
      </c>
      <c r="G165" s="254">
        <f>ROUND(E165*F165,2)</f>
        <v>0</v>
      </c>
      <c r="H165" s="254"/>
      <c r="I165" s="254">
        <f>ROUND(E165*H165,2)</f>
        <v>0</v>
      </c>
      <c r="J165" s="254"/>
      <c r="K165" s="254">
        <f>ROUND(E165*J165,2)</f>
        <v>0</v>
      </c>
      <c r="L165" s="254">
        <v>15</v>
      </c>
      <c r="M165" s="254">
        <f>G165*(1+L165/100)</f>
        <v>0</v>
      </c>
      <c r="N165" s="313">
        <v>1.4999999999999999E-2</v>
      </c>
      <c r="O165" s="313">
        <f>ROUND(E165*N165,5)</f>
        <v>1.4999999999999999E-2</v>
      </c>
      <c r="P165" s="313">
        <v>0</v>
      </c>
      <c r="Q165" s="313">
        <f>ROUND(E165*P165,5)</f>
        <v>0</v>
      </c>
      <c r="R165" s="34"/>
      <c r="S165" s="34"/>
      <c r="T165" s="36">
        <v>0</v>
      </c>
      <c r="U165" s="34" t="e">
        <f>ROUND(#REF!*T165,2)</f>
        <v>#REF!</v>
      </c>
      <c r="V165" s="37"/>
      <c r="W165" s="37"/>
      <c r="X165" s="37"/>
      <c r="Y165" s="37"/>
      <c r="Z165" s="37"/>
      <c r="AA165" s="37"/>
      <c r="AB165" s="37"/>
      <c r="AC165" s="37"/>
      <c r="AD165" s="37"/>
      <c r="AE165" s="37" t="s">
        <v>113</v>
      </c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</row>
    <row r="166" spans="1:60" ht="20" outlineLevel="1">
      <c r="A166" s="249">
        <v>65</v>
      </c>
      <c r="B166" s="250" t="s">
        <v>294</v>
      </c>
      <c r="C166" s="251" t="s">
        <v>1428</v>
      </c>
      <c r="D166" s="313" t="s">
        <v>101</v>
      </c>
      <c r="E166" s="253">
        <v>1</v>
      </c>
      <c r="F166" s="320">
        <f>H166+J166</f>
        <v>0</v>
      </c>
      <c r="G166" s="254">
        <f>ROUND(E166*F166,2)</f>
        <v>0</v>
      </c>
      <c r="H166" s="254"/>
      <c r="I166" s="254">
        <f>ROUND(E166*H166,2)</f>
        <v>0</v>
      </c>
      <c r="J166" s="254"/>
      <c r="K166" s="254">
        <f>ROUND(E166*J166,2)</f>
        <v>0</v>
      </c>
      <c r="L166" s="254">
        <v>15</v>
      </c>
      <c r="M166" s="254">
        <f>G166*(1+L166/100)</f>
        <v>0</v>
      </c>
      <c r="N166" s="313">
        <v>1.4999999999999999E-2</v>
      </c>
      <c r="O166" s="313">
        <f>ROUND(E166*N166,5)</f>
        <v>1.4999999999999999E-2</v>
      </c>
      <c r="P166" s="313">
        <v>0</v>
      </c>
      <c r="Q166" s="313">
        <f>ROUND(E166*P166,5)</f>
        <v>0</v>
      </c>
      <c r="R166" s="34"/>
      <c r="S166" s="34"/>
      <c r="T166" s="36">
        <v>0</v>
      </c>
      <c r="U166" s="34" t="e">
        <f>ROUND(#REF!*T166,2)</f>
        <v>#REF!</v>
      </c>
      <c r="V166" s="37"/>
      <c r="W166" s="37"/>
      <c r="X166" s="37"/>
      <c r="Y166" s="37"/>
      <c r="Z166" s="37"/>
      <c r="AA166" s="37"/>
      <c r="AB166" s="37"/>
      <c r="AC166" s="37"/>
      <c r="AD166" s="37"/>
      <c r="AE166" s="37" t="s">
        <v>113</v>
      </c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</row>
    <row r="167" spans="1:60" ht="20" outlineLevel="1">
      <c r="A167" s="249">
        <v>66</v>
      </c>
      <c r="B167" s="250" t="s">
        <v>913</v>
      </c>
      <c r="C167" s="251" t="s">
        <v>1646</v>
      </c>
      <c r="D167" s="313" t="s">
        <v>101</v>
      </c>
      <c r="E167" s="253">
        <v>1</v>
      </c>
      <c r="F167" s="320">
        <f>H167+J167</f>
        <v>0</v>
      </c>
      <c r="G167" s="254">
        <f>ROUND(E167*F167,2)</f>
        <v>0</v>
      </c>
      <c r="H167" s="254"/>
      <c r="I167" s="254">
        <f>ROUND(E167*H167,2)</f>
        <v>0</v>
      </c>
      <c r="J167" s="254"/>
      <c r="K167" s="254">
        <f>ROUND(E167*J167,2)</f>
        <v>0</v>
      </c>
      <c r="L167" s="254">
        <v>15</v>
      </c>
      <c r="M167" s="254">
        <f>G167*(1+L167/100)</f>
        <v>0</v>
      </c>
      <c r="N167" s="313">
        <v>1.9E-2</v>
      </c>
      <c r="O167" s="313">
        <f>ROUND(E167*N167,5)</f>
        <v>1.9E-2</v>
      </c>
      <c r="P167" s="313">
        <v>0</v>
      </c>
      <c r="Q167" s="313">
        <f>ROUND(E167*P167,5)</f>
        <v>0</v>
      </c>
      <c r="R167" s="34"/>
      <c r="S167" s="34"/>
      <c r="T167" s="36"/>
      <c r="U167" s="34"/>
      <c r="V167" s="37"/>
      <c r="W167" s="37"/>
      <c r="X167" s="37"/>
      <c r="Y167" s="37"/>
      <c r="Z167" s="37"/>
      <c r="AA167" s="37"/>
      <c r="AB167" s="37"/>
      <c r="AC167" s="37"/>
      <c r="AD167" s="37"/>
      <c r="AE167" s="37" t="s">
        <v>104</v>
      </c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8" t="e">
        <f>#REF!</f>
        <v>#REF!</v>
      </c>
      <c r="BB167" s="37"/>
      <c r="BC167" s="37"/>
      <c r="BD167" s="37"/>
      <c r="BE167" s="37"/>
      <c r="BF167" s="37"/>
      <c r="BG167" s="37"/>
      <c r="BH167" s="37"/>
    </row>
    <row r="168" spans="1:60" ht="20" outlineLevel="1">
      <c r="A168" s="249">
        <v>67</v>
      </c>
      <c r="B168" s="250" t="s">
        <v>292</v>
      </c>
      <c r="C168" s="251" t="s">
        <v>1230</v>
      </c>
      <c r="D168" s="313" t="s">
        <v>101</v>
      </c>
      <c r="E168" s="253">
        <v>1</v>
      </c>
      <c r="F168" s="320">
        <f>H168+J168</f>
        <v>0</v>
      </c>
      <c r="G168" s="254">
        <f>ROUND(E168*F168,2)</f>
        <v>0</v>
      </c>
      <c r="H168" s="254"/>
      <c r="I168" s="254">
        <f>ROUND(E168*H168,2)</f>
        <v>0</v>
      </c>
      <c r="J168" s="254"/>
      <c r="K168" s="254">
        <f>ROUND(E168*J168,2)</f>
        <v>0</v>
      </c>
      <c r="L168" s="254">
        <v>15</v>
      </c>
      <c r="M168" s="254">
        <f>G168*(1+L168/100)</f>
        <v>0</v>
      </c>
      <c r="N168" s="313">
        <v>0.02</v>
      </c>
      <c r="O168" s="313">
        <f>ROUND(E168*N168,5)</f>
        <v>0.02</v>
      </c>
      <c r="P168" s="313">
        <v>0</v>
      </c>
      <c r="Q168" s="313">
        <f>ROUND(E168*P168,5)</f>
        <v>0</v>
      </c>
      <c r="R168" s="34"/>
      <c r="S168" s="34"/>
      <c r="T168" s="36"/>
      <c r="U168" s="34"/>
      <c r="V168" s="37"/>
      <c r="W168" s="37"/>
      <c r="X168" s="37"/>
      <c r="Y168" s="37"/>
      <c r="Z168" s="37"/>
      <c r="AA168" s="37"/>
      <c r="AB168" s="37"/>
      <c r="AC168" s="37"/>
      <c r="AD168" s="37"/>
      <c r="AE168" s="37" t="s">
        <v>104</v>
      </c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8" t="e">
        <f>#REF!</f>
        <v>#REF!</v>
      </c>
      <c r="BB168" s="37"/>
      <c r="BC168" s="37"/>
      <c r="BD168" s="37"/>
      <c r="BE168" s="37"/>
      <c r="BF168" s="37"/>
      <c r="BG168" s="37"/>
      <c r="BH168" s="37"/>
    </row>
    <row r="169" spans="1:60" ht="20" outlineLevel="1">
      <c r="A169" s="249">
        <v>68</v>
      </c>
      <c r="B169" s="250" t="s">
        <v>296</v>
      </c>
      <c r="C169" s="251" t="s">
        <v>1647</v>
      </c>
      <c r="D169" s="313" t="s">
        <v>101</v>
      </c>
      <c r="E169" s="253">
        <v>1</v>
      </c>
      <c r="F169" s="320">
        <f>H169+J169</f>
        <v>0</v>
      </c>
      <c r="G169" s="254">
        <f>ROUND(E169*F169,2)</f>
        <v>0</v>
      </c>
      <c r="H169" s="254"/>
      <c r="I169" s="254">
        <f>ROUND(E169*H169,2)</f>
        <v>0</v>
      </c>
      <c r="J169" s="254"/>
      <c r="K169" s="254">
        <f>ROUND(E169*J169,2)</f>
        <v>0</v>
      </c>
      <c r="L169" s="254">
        <v>15</v>
      </c>
      <c r="M169" s="254">
        <f>G169*(1+L169/100)</f>
        <v>0</v>
      </c>
      <c r="N169" s="313">
        <v>1.7000000000000001E-2</v>
      </c>
      <c r="O169" s="313">
        <f>ROUND(E169*N169,5)</f>
        <v>1.7000000000000001E-2</v>
      </c>
      <c r="P169" s="313">
        <v>0</v>
      </c>
      <c r="Q169" s="313">
        <f>ROUND(E169*P169,5)</f>
        <v>0</v>
      </c>
      <c r="R169" s="34"/>
      <c r="S169" s="34"/>
      <c r="T169" s="36">
        <v>0.28000000000000003</v>
      </c>
      <c r="U169" s="34" t="e">
        <f>ROUND(#REF!*T169,2)</f>
        <v>#REF!</v>
      </c>
      <c r="V169" s="37"/>
      <c r="W169" s="37"/>
      <c r="X169" s="37"/>
      <c r="Y169" s="37"/>
      <c r="Z169" s="37"/>
      <c r="AA169" s="37"/>
      <c r="AB169" s="37"/>
      <c r="AC169" s="37"/>
      <c r="AD169" s="37"/>
      <c r="AE169" s="37" t="s">
        <v>102</v>
      </c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</row>
    <row r="170" spans="1:60" ht="12.5" customHeight="1" outlineLevel="1">
      <c r="A170" s="249"/>
      <c r="B170" s="250"/>
      <c r="C170" s="536" t="s">
        <v>299</v>
      </c>
      <c r="D170" s="537"/>
      <c r="E170" s="538"/>
      <c r="F170" s="539"/>
      <c r="G170" s="540"/>
      <c r="H170" s="254"/>
      <c r="I170" s="254"/>
      <c r="J170" s="254"/>
      <c r="K170" s="254"/>
      <c r="L170" s="254"/>
      <c r="M170" s="254"/>
      <c r="N170" s="313"/>
      <c r="O170" s="313"/>
      <c r="P170" s="313"/>
      <c r="Q170" s="313"/>
      <c r="R170" s="34"/>
      <c r="S170" s="34"/>
      <c r="T170" s="36"/>
      <c r="U170" s="34"/>
      <c r="V170" s="37"/>
      <c r="W170" s="37"/>
      <c r="X170" s="37"/>
      <c r="Y170" s="37"/>
      <c r="Z170" s="37"/>
      <c r="AA170" s="37"/>
      <c r="AB170" s="37"/>
      <c r="AC170" s="37"/>
      <c r="AD170" s="37"/>
      <c r="AE170" s="37" t="s">
        <v>109</v>
      </c>
      <c r="AF170" s="37">
        <v>0</v>
      </c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</row>
    <row r="171" spans="1:60" ht="12.5" customHeight="1" outlineLevel="1">
      <c r="A171" s="249"/>
      <c r="B171" s="250"/>
      <c r="C171" s="536" t="s">
        <v>300</v>
      </c>
      <c r="D171" s="537"/>
      <c r="E171" s="538"/>
      <c r="F171" s="539"/>
      <c r="G171" s="540"/>
      <c r="H171" s="254"/>
      <c r="I171" s="254"/>
      <c r="J171" s="254"/>
      <c r="K171" s="254"/>
      <c r="L171" s="254"/>
      <c r="M171" s="254"/>
      <c r="N171" s="313"/>
      <c r="O171" s="313"/>
      <c r="P171" s="313"/>
      <c r="Q171" s="313"/>
      <c r="R171" s="34"/>
      <c r="S171" s="34"/>
      <c r="T171" s="36">
        <v>10.728</v>
      </c>
      <c r="U171" s="34" t="e">
        <f>ROUND(#REF!*T171,2)</f>
        <v>#REF!</v>
      </c>
      <c r="V171" s="37"/>
      <c r="W171" s="37"/>
      <c r="X171" s="37"/>
      <c r="Y171" s="37"/>
      <c r="Z171" s="37"/>
      <c r="AA171" s="37"/>
      <c r="AB171" s="37"/>
      <c r="AC171" s="37"/>
      <c r="AD171" s="37"/>
      <c r="AE171" s="37" t="s">
        <v>102</v>
      </c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</row>
    <row r="172" spans="1:60" ht="20.5" customHeight="1" outlineLevel="1">
      <c r="A172" s="249">
        <v>69</v>
      </c>
      <c r="B172" s="250" t="s">
        <v>302</v>
      </c>
      <c r="C172" s="251" t="s">
        <v>303</v>
      </c>
      <c r="D172" s="313" t="s">
        <v>304</v>
      </c>
      <c r="E172" s="253">
        <v>2.4</v>
      </c>
      <c r="F172" s="320">
        <f>H172+J172</f>
        <v>0</v>
      </c>
      <c r="G172" s="254">
        <f>ROUND(E172*F172,2)</f>
        <v>0</v>
      </c>
      <c r="H172" s="254"/>
      <c r="I172" s="254">
        <f>ROUND(E172*H172,2)</f>
        <v>0</v>
      </c>
      <c r="J172" s="254"/>
      <c r="K172" s="254">
        <f>ROUND(E172*J172,2)</f>
        <v>0</v>
      </c>
      <c r="L172" s="254">
        <v>15</v>
      </c>
      <c r="M172" s="254">
        <f>G172*(1+L172/100)</f>
        <v>0</v>
      </c>
      <c r="N172" s="313">
        <v>2.1000000000000001E-4</v>
      </c>
      <c r="O172" s="313">
        <f>ROUND(E172*N172,5)</f>
        <v>5.0000000000000001E-4</v>
      </c>
      <c r="P172" s="313">
        <v>0</v>
      </c>
      <c r="Q172" s="313">
        <f>ROUND(E172*P172,5)</f>
        <v>0</v>
      </c>
      <c r="R172" s="34"/>
      <c r="S172" s="34"/>
      <c r="T172" s="36"/>
      <c r="U172" s="34"/>
      <c r="V172" s="37"/>
      <c r="W172" s="37"/>
      <c r="X172" s="37"/>
      <c r="Y172" s="37"/>
      <c r="Z172" s="37"/>
      <c r="AA172" s="37"/>
      <c r="AB172" s="37"/>
      <c r="AC172" s="37"/>
      <c r="AD172" s="37"/>
      <c r="AE172" s="37" t="s">
        <v>104</v>
      </c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8" t="e">
        <f>#REF!</f>
        <v>#REF!</v>
      </c>
      <c r="BB172" s="37"/>
      <c r="BC172" s="37"/>
      <c r="BD172" s="37"/>
      <c r="BE172" s="37"/>
      <c r="BF172" s="37"/>
      <c r="BG172" s="37"/>
      <c r="BH172" s="37"/>
    </row>
    <row r="173" spans="1:60" outlineLevel="1">
      <c r="A173" s="249"/>
      <c r="B173" s="250"/>
      <c r="C173" s="314" t="s">
        <v>1648</v>
      </c>
      <c r="D173" s="315"/>
      <c r="E173" s="316">
        <v>2.4</v>
      </c>
      <c r="F173" s="254"/>
      <c r="G173" s="254"/>
      <c r="H173" s="254"/>
      <c r="I173" s="254"/>
      <c r="J173" s="254"/>
      <c r="K173" s="254"/>
      <c r="L173" s="254"/>
      <c r="M173" s="254"/>
      <c r="N173" s="313"/>
      <c r="O173" s="313"/>
      <c r="P173" s="313"/>
      <c r="Q173" s="313"/>
      <c r="R173" s="34"/>
      <c r="S173" s="34"/>
      <c r="T173" s="36">
        <v>0.61085999999999996</v>
      </c>
      <c r="U173" s="34" t="e">
        <f>ROUND(#REF!*T173,2)</f>
        <v>#REF!</v>
      </c>
      <c r="V173" s="37"/>
      <c r="W173" s="37"/>
      <c r="X173" s="37"/>
      <c r="Y173" s="37"/>
      <c r="Z173" s="37"/>
      <c r="AA173" s="37"/>
      <c r="AB173" s="37"/>
      <c r="AC173" s="37"/>
      <c r="AD173" s="37"/>
      <c r="AE173" s="37" t="s">
        <v>102</v>
      </c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</row>
    <row r="174" spans="1:60" outlineLevel="1">
      <c r="A174" s="249">
        <v>70</v>
      </c>
      <c r="B174" s="250" t="s">
        <v>306</v>
      </c>
      <c r="C174" s="251" t="s">
        <v>307</v>
      </c>
      <c r="D174" s="313" t="s">
        <v>308</v>
      </c>
      <c r="E174" s="253">
        <v>1</v>
      </c>
      <c r="F174" s="320">
        <f>H174+J174</f>
        <v>0</v>
      </c>
      <c r="G174" s="254">
        <f>ROUND(E174*F174,2)</f>
        <v>0</v>
      </c>
      <c r="H174" s="254"/>
      <c r="I174" s="254">
        <f>ROUND(E174*H174,2)</f>
        <v>0</v>
      </c>
      <c r="J174" s="254"/>
      <c r="K174" s="254">
        <f>ROUND(E174*J174,2)</f>
        <v>0</v>
      </c>
      <c r="L174" s="254">
        <v>15</v>
      </c>
      <c r="M174" s="254">
        <f>G174*(1+L174/100)</f>
        <v>0</v>
      </c>
      <c r="N174" s="313">
        <v>0</v>
      </c>
      <c r="O174" s="313">
        <f>ROUND(E174*N174,5)</f>
        <v>0</v>
      </c>
      <c r="P174" s="313">
        <v>0</v>
      </c>
      <c r="Q174" s="313">
        <f>ROUND(E174*P174,5)</f>
        <v>0</v>
      </c>
      <c r="R174" s="34"/>
      <c r="S174" s="34"/>
      <c r="T174" s="36">
        <v>0</v>
      </c>
      <c r="U174" s="34" t="e">
        <f>ROUND(#REF!*T174,2)</f>
        <v>#REF!</v>
      </c>
      <c r="V174" s="37"/>
      <c r="W174" s="37"/>
      <c r="X174" s="37"/>
      <c r="Y174" s="37"/>
      <c r="Z174" s="37"/>
      <c r="AA174" s="37"/>
      <c r="AB174" s="37"/>
      <c r="AC174" s="37"/>
      <c r="AD174" s="37"/>
      <c r="AE174" s="37" t="s">
        <v>113</v>
      </c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</row>
    <row r="175" spans="1:60" ht="12.5" customHeight="1" outlineLevel="1">
      <c r="A175" s="249"/>
      <c r="B175" s="250"/>
      <c r="C175" s="536" t="s">
        <v>1649</v>
      </c>
      <c r="D175" s="537"/>
      <c r="E175" s="538"/>
      <c r="F175" s="539"/>
      <c r="G175" s="540"/>
      <c r="H175" s="254"/>
      <c r="I175" s="254"/>
      <c r="J175" s="254"/>
      <c r="K175" s="254"/>
      <c r="L175" s="254"/>
      <c r="M175" s="254"/>
      <c r="N175" s="313"/>
      <c r="O175" s="313"/>
      <c r="P175" s="313"/>
      <c r="Q175" s="313"/>
      <c r="R175" s="34"/>
      <c r="S175" s="34"/>
      <c r="T175" s="36">
        <v>0</v>
      </c>
      <c r="U175" s="34" t="e">
        <f>ROUND(#REF!*T175,2)</f>
        <v>#REF!</v>
      </c>
      <c r="V175" s="37"/>
      <c r="W175" s="37"/>
      <c r="X175" s="37"/>
      <c r="Y175" s="37"/>
      <c r="Z175" s="37"/>
      <c r="AA175" s="37"/>
      <c r="AB175" s="37"/>
      <c r="AC175" s="37"/>
      <c r="AD175" s="37"/>
      <c r="AE175" s="37" t="s">
        <v>113</v>
      </c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</row>
    <row r="176" spans="1:60" ht="20" outlineLevel="1">
      <c r="A176" s="249">
        <v>71</v>
      </c>
      <c r="B176" s="250" t="s">
        <v>1061</v>
      </c>
      <c r="C176" s="251" t="s">
        <v>1062</v>
      </c>
      <c r="D176" s="313" t="s">
        <v>101</v>
      </c>
      <c r="E176" s="253">
        <v>1</v>
      </c>
      <c r="F176" s="320">
        <f>H176+J176</f>
        <v>0</v>
      </c>
      <c r="G176" s="254">
        <f>ROUND(E176*F176,2)</f>
        <v>0</v>
      </c>
      <c r="H176" s="254"/>
      <c r="I176" s="254">
        <f>ROUND(E176*H176,2)</f>
        <v>0</v>
      </c>
      <c r="J176" s="254"/>
      <c r="K176" s="254">
        <f>ROUND(E176*J176,2)</f>
        <v>0</v>
      </c>
      <c r="L176" s="254">
        <v>15</v>
      </c>
      <c r="M176" s="254">
        <f>G176*(1+L176/100)</f>
        <v>0</v>
      </c>
      <c r="N176" s="313">
        <v>2.0000000000000002E-5</v>
      </c>
      <c r="O176" s="313">
        <f>ROUND(E176*N176,5)</f>
        <v>2.0000000000000002E-5</v>
      </c>
      <c r="P176" s="313">
        <v>0</v>
      </c>
      <c r="Q176" s="313">
        <f>ROUND(E176*P176,5)</f>
        <v>0</v>
      </c>
      <c r="R176" s="34"/>
      <c r="S176" s="34"/>
      <c r="T176" s="36">
        <v>2.2549999999999999</v>
      </c>
      <c r="U176" s="34" t="e">
        <f>ROUND(#REF!*T176,2)</f>
        <v>#REF!</v>
      </c>
      <c r="V176" s="37"/>
      <c r="W176" s="37"/>
      <c r="X176" s="37"/>
      <c r="Y176" s="37"/>
      <c r="Z176" s="37"/>
      <c r="AA176" s="37"/>
      <c r="AB176" s="37"/>
      <c r="AC176" s="37"/>
      <c r="AD176" s="37"/>
      <c r="AE176" s="37" t="s">
        <v>102</v>
      </c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</row>
    <row r="177" spans="1:60">
      <c r="A177" s="249">
        <v>72</v>
      </c>
      <c r="B177" s="250" t="s">
        <v>1063</v>
      </c>
      <c r="C177" s="251" t="s">
        <v>1064</v>
      </c>
      <c r="D177" s="313" t="s">
        <v>304</v>
      </c>
      <c r="E177" s="253">
        <v>0.82</v>
      </c>
      <c r="F177" s="320">
        <f>H177+J177</f>
        <v>0</v>
      </c>
      <c r="G177" s="254">
        <f>ROUND(E177*F177,2)</f>
        <v>0</v>
      </c>
      <c r="H177" s="254"/>
      <c r="I177" s="254">
        <f>ROUND(E177*H177,2)</f>
        <v>0</v>
      </c>
      <c r="J177" s="254"/>
      <c r="K177" s="254">
        <f>ROUND(E177*J177,2)</f>
        <v>0</v>
      </c>
      <c r="L177" s="254">
        <v>15</v>
      </c>
      <c r="M177" s="254">
        <f>G177*(1+L177/100)</f>
        <v>0</v>
      </c>
      <c r="N177" s="313">
        <v>4.2500000000000003E-3</v>
      </c>
      <c r="O177" s="313">
        <f>ROUND(E177*N177,5)</f>
        <v>3.49E-3</v>
      </c>
      <c r="P177" s="313">
        <v>0</v>
      </c>
      <c r="Q177" s="313">
        <f>ROUND(E177*P177,5)</f>
        <v>0</v>
      </c>
      <c r="R177" s="39"/>
      <c r="S177" s="39"/>
      <c r="T177" s="41"/>
      <c r="U177" s="39" t="e">
        <f>SUM(U178:U179)</f>
        <v>#REF!</v>
      </c>
      <c r="AE177" s="29" t="s">
        <v>98</v>
      </c>
    </row>
    <row r="178" spans="1:60" outlineLevel="1">
      <c r="A178" s="249">
        <v>73</v>
      </c>
      <c r="B178" s="250" t="s">
        <v>1065</v>
      </c>
      <c r="C178" s="251" t="s">
        <v>1066</v>
      </c>
      <c r="D178" s="313" t="s">
        <v>101</v>
      </c>
      <c r="E178" s="253">
        <v>2</v>
      </c>
      <c r="F178" s="320">
        <f>H178+J178</f>
        <v>0</v>
      </c>
      <c r="G178" s="254">
        <f>ROUND(E178*F178,2)</f>
        <v>0</v>
      </c>
      <c r="H178" s="254"/>
      <c r="I178" s="254">
        <f>ROUND(E178*H178,2)</f>
        <v>0</v>
      </c>
      <c r="J178" s="254"/>
      <c r="K178" s="254">
        <f>ROUND(E178*J178,2)</f>
        <v>0</v>
      </c>
      <c r="L178" s="254">
        <v>15</v>
      </c>
      <c r="M178" s="254">
        <f>G178*(1+L178/100)</f>
        <v>0</v>
      </c>
      <c r="N178" s="313">
        <v>3.0000000000000001E-5</v>
      </c>
      <c r="O178" s="313">
        <f>ROUND(E178*N178,5)</f>
        <v>6.0000000000000002E-5</v>
      </c>
      <c r="P178" s="313">
        <v>0</v>
      </c>
      <c r="Q178" s="313">
        <f>ROUND(E178*P178,5)</f>
        <v>0</v>
      </c>
      <c r="R178" s="34"/>
      <c r="S178" s="34"/>
      <c r="T178" s="36">
        <v>0.34</v>
      </c>
      <c r="U178" s="34" t="e">
        <f>ROUND(#REF!*T178,2)</f>
        <v>#REF!</v>
      </c>
      <c r="V178" s="37"/>
      <c r="W178" s="37"/>
      <c r="X178" s="37"/>
      <c r="Y178" s="37"/>
      <c r="Z178" s="37"/>
      <c r="AA178" s="37"/>
      <c r="AB178" s="37"/>
      <c r="AC178" s="37"/>
      <c r="AD178" s="37"/>
      <c r="AE178" s="37" t="s">
        <v>102</v>
      </c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</row>
    <row r="179" spans="1:60" outlineLevel="1">
      <c r="A179" s="249">
        <v>74</v>
      </c>
      <c r="B179" s="250" t="s">
        <v>310</v>
      </c>
      <c r="C179" s="251" t="s">
        <v>311</v>
      </c>
      <c r="D179" s="313" t="s">
        <v>107</v>
      </c>
      <c r="E179" s="253">
        <v>0.18373</v>
      </c>
      <c r="F179" s="320">
        <f>H179+J179</f>
        <v>0</v>
      </c>
      <c r="G179" s="254">
        <f>ROUND(E179*F179,2)</f>
        <v>0</v>
      </c>
      <c r="H179" s="254"/>
      <c r="I179" s="254">
        <f>ROUND(E179*H179,2)</f>
        <v>0</v>
      </c>
      <c r="J179" s="254"/>
      <c r="K179" s="254">
        <f>ROUND(E179*J179,2)</f>
        <v>0</v>
      </c>
      <c r="L179" s="254">
        <v>15</v>
      </c>
      <c r="M179" s="254">
        <f>G179*(1+L179/100)</f>
        <v>0</v>
      </c>
      <c r="N179" s="313">
        <v>0</v>
      </c>
      <c r="O179" s="313">
        <f>ROUND(E179*N179,5)</f>
        <v>0</v>
      </c>
      <c r="P179" s="313">
        <v>0</v>
      </c>
      <c r="Q179" s="313">
        <f>ROUND(E179*P179,5)</f>
        <v>0</v>
      </c>
      <c r="R179" s="34"/>
      <c r="S179" s="34"/>
      <c r="T179" s="36">
        <v>0</v>
      </c>
      <c r="U179" s="34" t="e">
        <f>ROUND(#REF!*T179,2)</f>
        <v>#REF!</v>
      </c>
      <c r="V179" s="37"/>
      <c r="W179" s="37"/>
      <c r="X179" s="37"/>
      <c r="Y179" s="37"/>
      <c r="Z179" s="37"/>
      <c r="AA179" s="37"/>
      <c r="AB179" s="37"/>
      <c r="AC179" s="37"/>
      <c r="AD179" s="37"/>
      <c r="AE179" s="37" t="s">
        <v>102</v>
      </c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</row>
    <row r="180" spans="1:60" ht="14.5">
      <c r="A180" s="255" t="s">
        <v>97</v>
      </c>
      <c r="B180" s="256" t="s">
        <v>976</v>
      </c>
      <c r="C180" s="257" t="s">
        <v>977</v>
      </c>
      <c r="D180" s="317"/>
      <c r="E180" s="259"/>
      <c r="F180" s="260"/>
      <c r="G180" s="260">
        <f>SUMIF(AE181:AE182,"&lt;&gt;NOR",G181:G182)</f>
        <v>0</v>
      </c>
      <c r="H180" s="260"/>
      <c r="I180" s="260">
        <f>SUM(I181:I182)</f>
        <v>0</v>
      </c>
      <c r="J180" s="260"/>
      <c r="K180" s="260">
        <f>SUM(K181:K182)</f>
        <v>0</v>
      </c>
      <c r="L180" s="260"/>
      <c r="M180" s="260">
        <f>SUM(M181:M182)</f>
        <v>0</v>
      </c>
      <c r="N180" s="317"/>
      <c r="O180" s="317">
        <f>SUM(O181:O182)</f>
        <v>0</v>
      </c>
      <c r="P180" s="317"/>
      <c r="Q180" s="317">
        <f>SUM(Q181:Q182)</f>
        <v>0</v>
      </c>
      <c r="R180" s="39"/>
      <c r="S180" s="39"/>
      <c r="T180" s="41"/>
      <c r="U180" s="39" t="e">
        <f>SUM(U181:U193)</f>
        <v>#REF!</v>
      </c>
      <c r="AE180" s="29" t="s">
        <v>98</v>
      </c>
    </row>
    <row r="181" spans="1:60" outlineLevel="1">
      <c r="A181" s="249">
        <v>75</v>
      </c>
      <c r="B181" s="250" t="s">
        <v>1067</v>
      </c>
      <c r="C181" s="251" t="s">
        <v>1068</v>
      </c>
      <c r="D181" s="313" t="s">
        <v>101</v>
      </c>
      <c r="E181" s="253">
        <v>2</v>
      </c>
      <c r="F181" s="320">
        <f>H181+J181</f>
        <v>0</v>
      </c>
      <c r="G181" s="254">
        <f>ROUND(E181*F181,2)</f>
        <v>0</v>
      </c>
      <c r="H181" s="254"/>
      <c r="I181" s="254">
        <f>ROUND(E181*H181,2)</f>
        <v>0</v>
      </c>
      <c r="J181" s="254"/>
      <c r="K181" s="254">
        <f>ROUND(E181*J181,2)</f>
        <v>0</v>
      </c>
      <c r="L181" s="254">
        <v>15</v>
      </c>
      <c r="M181" s="254">
        <f>G181*(1+L181/100)</f>
        <v>0</v>
      </c>
      <c r="N181" s="313">
        <v>0</v>
      </c>
      <c r="O181" s="313">
        <f>ROUND(E181*N181,5)</f>
        <v>0</v>
      </c>
      <c r="P181" s="313">
        <v>0</v>
      </c>
      <c r="Q181" s="313">
        <f>ROUND(E181*P181,5)</f>
        <v>0</v>
      </c>
      <c r="R181" s="34"/>
      <c r="S181" s="34"/>
      <c r="T181" s="36">
        <v>1.6E-2</v>
      </c>
      <c r="U181" s="34" t="e">
        <f>ROUND(#REF!*T181,2)</f>
        <v>#REF!</v>
      </c>
      <c r="V181" s="37"/>
      <c r="W181" s="37"/>
      <c r="X181" s="37"/>
      <c r="Y181" s="37"/>
      <c r="Z181" s="37"/>
      <c r="AA181" s="37"/>
      <c r="AB181" s="37"/>
      <c r="AC181" s="37"/>
      <c r="AD181" s="37"/>
      <c r="AE181" s="37" t="s">
        <v>102</v>
      </c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</row>
    <row r="182" spans="1:60" outlineLevel="1">
      <c r="A182" s="249">
        <v>76</v>
      </c>
      <c r="B182" s="250" t="s">
        <v>1067</v>
      </c>
      <c r="C182" s="251" t="s">
        <v>1069</v>
      </c>
      <c r="D182" s="313" t="s">
        <v>101</v>
      </c>
      <c r="E182" s="253">
        <v>2</v>
      </c>
      <c r="F182" s="320">
        <f>H182+J182</f>
        <v>0</v>
      </c>
      <c r="G182" s="254">
        <f>ROUND(E182*F182,2)</f>
        <v>0</v>
      </c>
      <c r="H182" s="254"/>
      <c r="I182" s="254">
        <f>ROUND(E182*H182,2)</f>
        <v>0</v>
      </c>
      <c r="J182" s="254"/>
      <c r="K182" s="254">
        <f>ROUND(E182*J182,2)</f>
        <v>0</v>
      </c>
      <c r="L182" s="254">
        <v>15</v>
      </c>
      <c r="M182" s="254">
        <f>G182*(1+L182/100)</f>
        <v>0</v>
      </c>
      <c r="N182" s="313">
        <v>0</v>
      </c>
      <c r="O182" s="313">
        <f>ROUND(E182*N182,5)</f>
        <v>0</v>
      </c>
      <c r="P182" s="313">
        <v>0</v>
      </c>
      <c r="Q182" s="313">
        <f>ROUND(E182*P182,5)</f>
        <v>0</v>
      </c>
      <c r="R182" s="34"/>
      <c r="S182" s="34"/>
      <c r="T182" s="36">
        <v>0.05</v>
      </c>
      <c r="U182" s="34" t="e">
        <f>ROUND(#REF!*T182,2)</f>
        <v>#REF!</v>
      </c>
      <c r="V182" s="37"/>
      <c r="W182" s="37"/>
      <c r="X182" s="37"/>
      <c r="Y182" s="37"/>
      <c r="Z182" s="37"/>
      <c r="AA182" s="37"/>
      <c r="AB182" s="37"/>
      <c r="AC182" s="37"/>
      <c r="AD182" s="37"/>
      <c r="AE182" s="37" t="s">
        <v>102</v>
      </c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</row>
    <row r="183" spans="1:60" ht="14.5" outlineLevel="1">
      <c r="A183" s="255" t="s">
        <v>97</v>
      </c>
      <c r="B183" s="256" t="s">
        <v>38</v>
      </c>
      <c r="C183" s="257" t="s">
        <v>37</v>
      </c>
      <c r="D183" s="317"/>
      <c r="E183" s="259"/>
      <c r="F183" s="260"/>
      <c r="G183" s="260">
        <f>SUMIF(AE184:AE192,"&lt;&gt;NOR",G184:G192)</f>
        <v>0</v>
      </c>
      <c r="H183" s="260"/>
      <c r="I183" s="260">
        <f>SUM(I184:I192)</f>
        <v>0</v>
      </c>
      <c r="J183" s="260"/>
      <c r="K183" s="260">
        <f>SUM(K184:K192)</f>
        <v>0</v>
      </c>
      <c r="L183" s="260"/>
      <c r="M183" s="260">
        <f>SUM(M184:M192)</f>
        <v>0</v>
      </c>
      <c r="N183" s="317"/>
      <c r="O183" s="317">
        <f>SUM(O184:O192)</f>
        <v>0.10847</v>
      </c>
      <c r="P183" s="317"/>
      <c r="Q183" s="317">
        <f>SUM(Q184:Q192)</f>
        <v>0</v>
      </c>
      <c r="R183" s="34"/>
      <c r="S183" s="34"/>
      <c r="T183" s="36">
        <v>0.98599999999999999</v>
      </c>
      <c r="U183" s="34" t="e">
        <f>ROUND(#REF!*T183,2)</f>
        <v>#REF!</v>
      </c>
      <c r="V183" s="37"/>
      <c r="W183" s="37"/>
      <c r="X183" s="37"/>
      <c r="Y183" s="37"/>
      <c r="Z183" s="37"/>
      <c r="AA183" s="37"/>
      <c r="AB183" s="37"/>
      <c r="AC183" s="37"/>
      <c r="AD183" s="37"/>
      <c r="AE183" s="37" t="s">
        <v>102</v>
      </c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</row>
    <row r="184" spans="1:60" outlineLevel="1">
      <c r="A184" s="249">
        <v>77</v>
      </c>
      <c r="B184" s="250" t="s">
        <v>312</v>
      </c>
      <c r="C184" s="251" t="s">
        <v>313</v>
      </c>
      <c r="D184" s="313" t="s">
        <v>121</v>
      </c>
      <c r="E184" s="253">
        <v>4.09</v>
      </c>
      <c r="F184" s="320">
        <f>H184+J184</f>
        <v>0</v>
      </c>
      <c r="G184" s="254">
        <f>ROUND(E184*F184,2)</f>
        <v>0</v>
      </c>
      <c r="H184" s="254"/>
      <c r="I184" s="254">
        <f>ROUND(E184*H184,2)</f>
        <v>0</v>
      </c>
      <c r="J184" s="254"/>
      <c r="K184" s="254">
        <f>ROUND(E184*J184,2)</f>
        <v>0</v>
      </c>
      <c r="L184" s="254">
        <v>15</v>
      </c>
      <c r="M184" s="254">
        <f>G184*(1+L184/100)</f>
        <v>0</v>
      </c>
      <c r="N184" s="313">
        <v>0</v>
      </c>
      <c r="O184" s="313">
        <f>ROUND(E184*N184,5)</f>
        <v>0</v>
      </c>
      <c r="P184" s="313">
        <v>0</v>
      </c>
      <c r="Q184" s="313">
        <f>ROUND(E184*P184,5)</f>
        <v>0</v>
      </c>
      <c r="R184" s="34"/>
      <c r="S184" s="34"/>
      <c r="T184" s="36"/>
      <c r="U184" s="34"/>
      <c r="V184" s="37"/>
      <c r="W184" s="37"/>
      <c r="X184" s="37"/>
      <c r="Y184" s="37"/>
      <c r="Z184" s="37"/>
      <c r="AA184" s="37"/>
      <c r="AB184" s="37"/>
      <c r="AC184" s="37"/>
      <c r="AD184" s="37"/>
      <c r="AE184" s="37" t="s">
        <v>109</v>
      </c>
      <c r="AF184" s="37">
        <v>0</v>
      </c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</row>
    <row r="185" spans="1:60" ht="20" outlineLevel="1">
      <c r="A185" s="249">
        <v>78</v>
      </c>
      <c r="B185" s="250" t="s">
        <v>314</v>
      </c>
      <c r="C185" s="251" t="s">
        <v>315</v>
      </c>
      <c r="D185" s="313" t="s">
        <v>121</v>
      </c>
      <c r="E185" s="253">
        <v>4.09</v>
      </c>
      <c r="F185" s="320">
        <f>H185+J185</f>
        <v>0</v>
      </c>
      <c r="G185" s="254">
        <f>ROUND(E185*F185,2)</f>
        <v>0</v>
      </c>
      <c r="H185" s="254"/>
      <c r="I185" s="254">
        <f>ROUND(E185*H185,2)</f>
        <v>0</v>
      </c>
      <c r="J185" s="254"/>
      <c r="K185" s="254">
        <f>ROUND(E185*J185,2)</f>
        <v>0</v>
      </c>
      <c r="L185" s="254">
        <v>15</v>
      </c>
      <c r="M185" s="254">
        <f>G185*(1+L185/100)</f>
        <v>0</v>
      </c>
      <c r="N185" s="313">
        <v>2.1000000000000001E-4</v>
      </c>
      <c r="O185" s="313">
        <f>ROUND(E185*N185,5)</f>
        <v>8.5999999999999998E-4</v>
      </c>
      <c r="P185" s="313">
        <v>0</v>
      </c>
      <c r="Q185" s="313">
        <f>ROUND(E185*P185,5)</f>
        <v>0</v>
      </c>
      <c r="R185" s="34"/>
      <c r="S185" s="34"/>
      <c r="T185" s="36"/>
      <c r="U185" s="34"/>
      <c r="V185" s="37"/>
      <c r="W185" s="37"/>
      <c r="X185" s="37"/>
      <c r="Y185" s="37"/>
      <c r="Z185" s="37"/>
      <c r="AA185" s="37"/>
      <c r="AB185" s="37"/>
      <c r="AC185" s="37"/>
      <c r="AD185" s="37"/>
      <c r="AE185" s="37" t="s">
        <v>109</v>
      </c>
      <c r="AF185" s="37">
        <v>0</v>
      </c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</row>
    <row r="186" spans="1:60" outlineLevel="1">
      <c r="A186" s="249"/>
      <c r="B186" s="250"/>
      <c r="C186" s="314" t="s">
        <v>2077</v>
      </c>
      <c r="D186" s="315"/>
      <c r="E186" s="316">
        <v>4.09</v>
      </c>
      <c r="F186" s="254"/>
      <c r="G186" s="254"/>
      <c r="H186" s="254"/>
      <c r="I186" s="254"/>
      <c r="J186" s="254"/>
      <c r="K186" s="254"/>
      <c r="L186" s="254"/>
      <c r="M186" s="254"/>
      <c r="N186" s="313"/>
      <c r="O186" s="313"/>
      <c r="P186" s="313"/>
      <c r="Q186" s="313"/>
      <c r="R186" s="34"/>
      <c r="S186" s="34"/>
      <c r="T186" s="36">
        <v>0</v>
      </c>
      <c r="U186" s="34" t="e">
        <f>ROUND(#REF!*T186,2)</f>
        <v>#REF!</v>
      </c>
      <c r="V186" s="37"/>
      <c r="W186" s="37"/>
      <c r="X186" s="37"/>
      <c r="Y186" s="37"/>
      <c r="Z186" s="37"/>
      <c r="AA186" s="37"/>
      <c r="AB186" s="37"/>
      <c r="AC186" s="37"/>
      <c r="AD186" s="37"/>
      <c r="AE186" s="37" t="s">
        <v>113</v>
      </c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</row>
    <row r="187" spans="1:60" ht="20" outlineLevel="1">
      <c r="A187" s="249">
        <v>79</v>
      </c>
      <c r="B187" s="250" t="s">
        <v>316</v>
      </c>
      <c r="C187" s="251" t="s">
        <v>317</v>
      </c>
      <c r="D187" s="313" t="s">
        <v>121</v>
      </c>
      <c r="E187" s="253">
        <v>4.09</v>
      </c>
      <c r="F187" s="320">
        <f>H187+J187</f>
        <v>0</v>
      </c>
      <c r="G187" s="254">
        <f>ROUND(E187*F187,2)</f>
        <v>0</v>
      </c>
      <c r="H187" s="254"/>
      <c r="I187" s="254">
        <f>ROUND(E187*H187,2)</f>
        <v>0</v>
      </c>
      <c r="J187" s="254"/>
      <c r="K187" s="254">
        <f>ROUND(E187*J187,2)</f>
        <v>0</v>
      </c>
      <c r="L187" s="254">
        <v>15</v>
      </c>
      <c r="M187" s="254">
        <f>G187*(1+L187/100)</f>
        <v>0</v>
      </c>
      <c r="N187" s="313">
        <v>3.7100000000000002E-3</v>
      </c>
      <c r="O187" s="313">
        <f>ROUND(E187*N187,5)</f>
        <v>1.5169999999999999E-2</v>
      </c>
      <c r="P187" s="313">
        <v>0</v>
      </c>
      <c r="Q187" s="313">
        <f>ROUND(E187*P187,5)</f>
        <v>0</v>
      </c>
      <c r="R187" s="34"/>
      <c r="S187" s="34"/>
      <c r="T187" s="36"/>
      <c r="U187" s="34"/>
      <c r="V187" s="37"/>
      <c r="W187" s="37"/>
      <c r="X187" s="37"/>
      <c r="Y187" s="37"/>
      <c r="Z187" s="37"/>
      <c r="AA187" s="37"/>
      <c r="AB187" s="37"/>
      <c r="AC187" s="37"/>
      <c r="AD187" s="37"/>
      <c r="AE187" s="37" t="s">
        <v>109</v>
      </c>
      <c r="AF187" s="37">
        <v>0</v>
      </c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</row>
    <row r="188" spans="1:60" outlineLevel="1">
      <c r="A188" s="249">
        <v>80</v>
      </c>
      <c r="B188" s="250" t="s">
        <v>318</v>
      </c>
      <c r="C188" s="251" t="s">
        <v>319</v>
      </c>
      <c r="D188" s="313" t="s">
        <v>121</v>
      </c>
      <c r="E188" s="253">
        <v>4.4172000000000002</v>
      </c>
      <c r="F188" s="320">
        <f>H188+J188</f>
        <v>0</v>
      </c>
      <c r="G188" s="254">
        <f>ROUND(E188*F188,2)</f>
        <v>0</v>
      </c>
      <c r="H188" s="254"/>
      <c r="I188" s="254">
        <f>ROUND(E188*H188,2)</f>
        <v>0</v>
      </c>
      <c r="J188" s="254"/>
      <c r="K188" s="254">
        <f>ROUND(E188*J188,2)</f>
        <v>0</v>
      </c>
      <c r="L188" s="254">
        <v>15</v>
      </c>
      <c r="M188" s="254">
        <f>G188*(1+L188/100)</f>
        <v>0</v>
      </c>
      <c r="N188" s="313">
        <v>2.07E-2</v>
      </c>
      <c r="O188" s="313">
        <f>ROUND(E188*N188,5)</f>
        <v>9.1439999999999994E-2</v>
      </c>
      <c r="P188" s="313">
        <v>0</v>
      </c>
      <c r="Q188" s="313">
        <f>ROUND(E188*P188,5)</f>
        <v>0</v>
      </c>
      <c r="R188" s="34"/>
      <c r="S188" s="34"/>
      <c r="T188" s="36"/>
      <c r="U188" s="34"/>
      <c r="V188" s="37"/>
      <c r="W188" s="37"/>
      <c r="X188" s="37"/>
      <c r="Y188" s="37"/>
      <c r="Z188" s="37"/>
      <c r="AA188" s="37"/>
      <c r="AB188" s="37"/>
      <c r="AC188" s="37"/>
      <c r="AD188" s="37"/>
      <c r="AE188" s="37" t="s">
        <v>109</v>
      </c>
      <c r="AF188" s="37">
        <v>0</v>
      </c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</row>
    <row r="189" spans="1:60" outlineLevel="1">
      <c r="A189" s="249"/>
      <c r="B189" s="250"/>
      <c r="C189" s="314" t="s">
        <v>2078</v>
      </c>
      <c r="D189" s="315"/>
      <c r="E189" s="316">
        <v>4.4172000000000002</v>
      </c>
      <c r="F189" s="254"/>
      <c r="G189" s="254"/>
      <c r="H189" s="254"/>
      <c r="I189" s="254"/>
      <c r="J189" s="254"/>
      <c r="K189" s="254"/>
      <c r="L189" s="254"/>
      <c r="M189" s="254"/>
      <c r="N189" s="313"/>
      <c r="O189" s="313"/>
      <c r="P189" s="313"/>
      <c r="Q189" s="313"/>
      <c r="R189" s="34"/>
      <c r="S189" s="34"/>
      <c r="T189" s="36">
        <v>0</v>
      </c>
      <c r="U189" s="34" t="e">
        <f>ROUND(#REF!*T189,2)</f>
        <v>#REF!</v>
      </c>
      <c r="V189" s="37"/>
      <c r="W189" s="37"/>
      <c r="X189" s="37"/>
      <c r="Y189" s="37"/>
      <c r="Z189" s="37"/>
      <c r="AA189" s="37"/>
      <c r="AB189" s="37"/>
      <c r="AC189" s="37"/>
      <c r="AD189" s="37"/>
      <c r="AE189" s="37" t="s">
        <v>102</v>
      </c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</row>
    <row r="190" spans="1:60" ht="20" outlineLevel="1">
      <c r="A190" s="249">
        <v>81</v>
      </c>
      <c r="B190" s="250" t="s">
        <v>320</v>
      </c>
      <c r="C190" s="251" t="s">
        <v>920</v>
      </c>
      <c r="D190" s="313" t="s">
        <v>121</v>
      </c>
      <c r="E190" s="253">
        <v>2.5</v>
      </c>
      <c r="F190" s="320">
        <f>H190+J190</f>
        <v>0</v>
      </c>
      <c r="G190" s="254">
        <f>ROUND(E190*F190,2)</f>
        <v>0</v>
      </c>
      <c r="H190" s="254"/>
      <c r="I190" s="254">
        <f>ROUND(E190*H190,2)</f>
        <v>0</v>
      </c>
      <c r="J190" s="254"/>
      <c r="K190" s="254">
        <f>ROUND(E190*J190,2)</f>
        <v>0</v>
      </c>
      <c r="L190" s="254">
        <v>15</v>
      </c>
      <c r="M190" s="254">
        <f>G190*(1+L190/100)</f>
        <v>0</v>
      </c>
      <c r="N190" s="313">
        <v>4.0000000000000002E-4</v>
      </c>
      <c r="O190" s="313">
        <f>ROUND(E190*N190,5)</f>
        <v>1E-3</v>
      </c>
      <c r="P190" s="313">
        <v>0</v>
      </c>
      <c r="Q190" s="313">
        <f>ROUND(E190*P190,5)</f>
        <v>0</v>
      </c>
      <c r="R190" s="34"/>
      <c r="S190" s="34"/>
      <c r="T190" s="36">
        <v>0.23599999999999999</v>
      </c>
      <c r="U190" s="34" t="e">
        <f>ROUND(#REF!*T190,2)</f>
        <v>#REF!</v>
      </c>
      <c r="V190" s="37"/>
      <c r="W190" s="37"/>
      <c r="X190" s="37"/>
      <c r="Y190" s="37"/>
      <c r="Z190" s="37"/>
      <c r="AA190" s="37"/>
      <c r="AB190" s="37"/>
      <c r="AC190" s="37"/>
      <c r="AD190" s="37"/>
      <c r="AE190" s="37" t="s">
        <v>102</v>
      </c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</row>
    <row r="191" spans="1:60" outlineLevel="1">
      <c r="A191" s="249"/>
      <c r="B191" s="250"/>
      <c r="C191" s="314" t="s">
        <v>2079</v>
      </c>
      <c r="D191" s="315"/>
      <c r="E191" s="316">
        <v>2.5</v>
      </c>
      <c r="F191" s="254"/>
      <c r="G191" s="254"/>
      <c r="H191" s="254"/>
      <c r="I191" s="254"/>
      <c r="J191" s="254"/>
      <c r="K191" s="254"/>
      <c r="L191" s="254"/>
      <c r="M191" s="254"/>
      <c r="N191" s="313"/>
      <c r="O191" s="313"/>
      <c r="P191" s="313"/>
      <c r="Q191" s="313"/>
      <c r="R191" s="34"/>
      <c r="S191" s="34"/>
      <c r="T191" s="36"/>
      <c r="U191" s="34"/>
      <c r="V191" s="37"/>
      <c r="W191" s="37"/>
      <c r="X191" s="37"/>
      <c r="Y191" s="37"/>
      <c r="Z191" s="37"/>
      <c r="AA191" s="37"/>
      <c r="AB191" s="37"/>
      <c r="AC191" s="37"/>
      <c r="AD191" s="37"/>
      <c r="AE191" s="37" t="s">
        <v>109</v>
      </c>
      <c r="AF191" s="37">
        <v>0</v>
      </c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</row>
    <row r="192" spans="1:60" outlineLevel="1">
      <c r="A192" s="249">
        <v>82</v>
      </c>
      <c r="B192" s="250" t="s">
        <v>324</v>
      </c>
      <c r="C192" s="251" t="s">
        <v>325</v>
      </c>
      <c r="D192" s="313" t="s">
        <v>107</v>
      </c>
      <c r="E192" s="253">
        <v>0.10847</v>
      </c>
      <c r="F192" s="320">
        <f>H192+J192</f>
        <v>0</v>
      </c>
      <c r="G192" s="254">
        <f>ROUND(E192*F192,2)</f>
        <v>0</v>
      </c>
      <c r="H192" s="254"/>
      <c r="I192" s="254">
        <f>ROUND(E192*H192,2)</f>
        <v>0</v>
      </c>
      <c r="J192" s="254"/>
      <c r="K192" s="254">
        <f>ROUND(E192*J192,2)</f>
        <v>0</v>
      </c>
      <c r="L192" s="254">
        <v>15</v>
      </c>
      <c r="M192" s="254">
        <f>G192*(1+L192/100)</f>
        <v>0</v>
      </c>
      <c r="N192" s="313">
        <v>0</v>
      </c>
      <c r="O192" s="313">
        <f>ROUND(E192*N192,5)</f>
        <v>0</v>
      </c>
      <c r="P192" s="313">
        <v>0</v>
      </c>
      <c r="Q192" s="313">
        <f>ROUND(E192*P192,5)</f>
        <v>0</v>
      </c>
      <c r="R192" s="34"/>
      <c r="S192" s="34"/>
      <c r="T192" s="36">
        <v>0.12</v>
      </c>
      <c r="U192" s="34" t="e">
        <f>ROUND(#REF!*T192,2)</f>
        <v>#REF!</v>
      </c>
      <c r="V192" s="37"/>
      <c r="W192" s="37"/>
      <c r="X192" s="37"/>
      <c r="Y192" s="37"/>
      <c r="Z192" s="37"/>
      <c r="AA192" s="37"/>
      <c r="AB192" s="37"/>
      <c r="AC192" s="37"/>
      <c r="AD192" s="37"/>
      <c r="AE192" s="37" t="s">
        <v>102</v>
      </c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</row>
    <row r="193" spans="1:60" ht="14.5" outlineLevel="1">
      <c r="A193" s="255" t="s">
        <v>97</v>
      </c>
      <c r="B193" s="256" t="s">
        <v>36</v>
      </c>
      <c r="C193" s="257" t="s">
        <v>35</v>
      </c>
      <c r="D193" s="317"/>
      <c r="E193" s="259"/>
      <c r="F193" s="260"/>
      <c r="G193" s="260">
        <f>SUMIF(AE194:AE208,"&lt;&gt;NOR",G194:G208)</f>
        <v>0</v>
      </c>
      <c r="H193" s="260"/>
      <c r="I193" s="260">
        <f>SUM(I194:I208)</f>
        <v>0</v>
      </c>
      <c r="J193" s="260"/>
      <c r="K193" s="260">
        <f>SUM(K194:K208)</f>
        <v>0</v>
      </c>
      <c r="L193" s="260"/>
      <c r="M193" s="260">
        <f>SUM(M194:M208)</f>
        <v>0</v>
      </c>
      <c r="N193" s="317"/>
      <c r="O193" s="317">
        <f>SUM(O194:O208)</f>
        <v>0.38816000000000001</v>
      </c>
      <c r="P193" s="317"/>
      <c r="Q193" s="317">
        <f>SUM(Q194:Q208)</f>
        <v>0.72599999999999998</v>
      </c>
      <c r="R193" s="34"/>
      <c r="S193" s="34"/>
      <c r="T193" s="36">
        <v>1.5980000000000001</v>
      </c>
      <c r="U193" s="34" t="e">
        <f>ROUND(#REF!*T193,2)</f>
        <v>#REF!</v>
      </c>
      <c r="V193" s="37"/>
      <c r="W193" s="37"/>
      <c r="X193" s="37"/>
      <c r="Y193" s="37"/>
      <c r="Z193" s="37"/>
      <c r="AA193" s="37"/>
      <c r="AB193" s="37"/>
      <c r="AC193" s="37"/>
      <c r="AD193" s="37"/>
      <c r="AE193" s="37" t="s">
        <v>102</v>
      </c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</row>
    <row r="194" spans="1:60">
      <c r="A194" s="249">
        <v>83</v>
      </c>
      <c r="B194" s="250" t="s">
        <v>326</v>
      </c>
      <c r="C194" s="251" t="s">
        <v>327</v>
      </c>
      <c r="D194" s="313" t="s">
        <v>121</v>
      </c>
      <c r="E194" s="253">
        <v>36.299999999999997</v>
      </c>
      <c r="F194" s="320">
        <f>H194+J194</f>
        <v>0</v>
      </c>
      <c r="G194" s="254">
        <f>ROUND(E194*F194,2)</f>
        <v>0</v>
      </c>
      <c r="H194" s="254"/>
      <c r="I194" s="254">
        <f>ROUND(E194*H194,2)</f>
        <v>0</v>
      </c>
      <c r="J194" s="254"/>
      <c r="K194" s="254">
        <f>ROUND(E194*J194,2)</f>
        <v>0</v>
      </c>
      <c r="L194" s="254">
        <v>15</v>
      </c>
      <c r="M194" s="254">
        <f>G194*(1+L194/100)</f>
        <v>0</v>
      </c>
      <c r="N194" s="313">
        <v>0</v>
      </c>
      <c r="O194" s="313">
        <f>ROUND(E194*N194,5)</f>
        <v>0</v>
      </c>
      <c r="P194" s="313">
        <v>0.02</v>
      </c>
      <c r="Q194" s="313">
        <f>ROUND(E194*P194,5)</f>
        <v>0.72599999999999998</v>
      </c>
      <c r="R194" s="39"/>
      <c r="S194" s="39"/>
      <c r="T194" s="41"/>
      <c r="U194" s="39" t="e">
        <f>SUM(U195:U208)</f>
        <v>#REF!</v>
      </c>
      <c r="AE194" s="29" t="s">
        <v>98</v>
      </c>
    </row>
    <row r="195" spans="1:60" outlineLevel="1">
      <c r="A195" s="249"/>
      <c r="B195" s="250"/>
      <c r="C195" s="314" t="s">
        <v>1650</v>
      </c>
      <c r="D195" s="315"/>
      <c r="E195" s="316">
        <v>36.299999999999997</v>
      </c>
      <c r="F195" s="254"/>
      <c r="G195" s="254"/>
      <c r="H195" s="254"/>
      <c r="I195" s="254"/>
      <c r="J195" s="254"/>
      <c r="K195" s="254"/>
      <c r="L195" s="254"/>
      <c r="M195" s="254"/>
      <c r="N195" s="313"/>
      <c r="O195" s="313"/>
      <c r="P195" s="313"/>
      <c r="Q195" s="313"/>
      <c r="R195" s="34"/>
      <c r="S195" s="34"/>
      <c r="T195" s="36">
        <v>0.24</v>
      </c>
      <c r="U195" s="34" t="e">
        <f>ROUND(#REF!*T195,2)</f>
        <v>#REF!</v>
      </c>
      <c r="V195" s="37"/>
      <c r="W195" s="37"/>
      <c r="X195" s="37"/>
      <c r="Y195" s="37"/>
      <c r="Z195" s="37"/>
      <c r="AA195" s="37"/>
      <c r="AB195" s="37"/>
      <c r="AC195" s="37"/>
      <c r="AD195" s="37"/>
      <c r="AE195" s="37" t="s">
        <v>102</v>
      </c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</row>
    <row r="196" spans="1:60" outlineLevel="1">
      <c r="A196" s="249">
        <v>84</v>
      </c>
      <c r="B196" s="250" t="s">
        <v>328</v>
      </c>
      <c r="C196" s="251" t="s">
        <v>329</v>
      </c>
      <c r="D196" s="313" t="s">
        <v>121</v>
      </c>
      <c r="E196" s="253">
        <v>42.7</v>
      </c>
      <c r="F196" s="320">
        <v>0</v>
      </c>
      <c r="G196" s="254">
        <f>ROUND(E196*F196,2)</f>
        <v>0</v>
      </c>
      <c r="H196" s="254"/>
      <c r="I196" s="254">
        <f>ROUND(E196*H196,2)</f>
        <v>0</v>
      </c>
      <c r="J196" s="254"/>
      <c r="K196" s="254">
        <f>ROUND(E196*J196,2)</f>
        <v>0</v>
      </c>
      <c r="L196" s="254">
        <v>15</v>
      </c>
      <c r="M196" s="254">
        <f>G196*(1+L196/100)</f>
        <v>0</v>
      </c>
      <c r="N196" s="313">
        <v>0</v>
      </c>
      <c r="O196" s="313">
        <f>ROUND(E196*N196,5)</f>
        <v>0</v>
      </c>
      <c r="P196" s="313">
        <v>0</v>
      </c>
      <c r="Q196" s="313">
        <f>ROUND(E196*P196,5)</f>
        <v>0</v>
      </c>
      <c r="R196" s="34"/>
      <c r="S196" s="34"/>
      <c r="T196" s="36"/>
      <c r="U196" s="34"/>
      <c r="V196" s="37"/>
      <c r="W196" s="37"/>
      <c r="X196" s="37"/>
      <c r="Y196" s="37"/>
      <c r="Z196" s="37"/>
      <c r="AA196" s="37"/>
      <c r="AB196" s="37"/>
      <c r="AC196" s="37"/>
      <c r="AD196" s="37"/>
      <c r="AE196" s="37" t="s">
        <v>109</v>
      </c>
      <c r="AF196" s="37">
        <v>0</v>
      </c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</row>
    <row r="197" spans="1:60" outlineLevel="1">
      <c r="A197" s="249">
        <v>85</v>
      </c>
      <c r="B197" s="250" t="s">
        <v>330</v>
      </c>
      <c r="C197" s="251" t="s">
        <v>331</v>
      </c>
      <c r="D197" s="313" t="s">
        <v>121</v>
      </c>
      <c r="E197" s="253">
        <v>42.699999999999996</v>
      </c>
      <c r="F197" s="320">
        <f>H197+J197</f>
        <v>0</v>
      </c>
      <c r="G197" s="254">
        <f>ROUND(E197*F197,2)</f>
        <v>0</v>
      </c>
      <c r="H197" s="254"/>
      <c r="I197" s="254">
        <f>ROUND(E197*H197,2)</f>
        <v>0</v>
      </c>
      <c r="J197" s="254"/>
      <c r="K197" s="254">
        <f>ROUND(E197*J197,2)</f>
        <v>0</v>
      </c>
      <c r="L197" s="254">
        <v>15</v>
      </c>
      <c r="M197" s="254">
        <f>G197*(1+L197/100)</f>
        <v>0</v>
      </c>
      <c r="N197" s="313">
        <v>0</v>
      </c>
      <c r="O197" s="313">
        <f>ROUND(E197*N197,5)</f>
        <v>0</v>
      </c>
      <c r="P197" s="313">
        <v>0</v>
      </c>
      <c r="Q197" s="313">
        <f>ROUND(E197*P197,5)</f>
        <v>0</v>
      </c>
      <c r="R197" s="34"/>
      <c r="S197" s="34"/>
      <c r="T197" s="36">
        <v>1.6E-2</v>
      </c>
      <c r="U197" s="34" t="e">
        <f>ROUND(#REF!*T197,2)</f>
        <v>#REF!</v>
      </c>
      <c r="V197" s="37"/>
      <c r="W197" s="37"/>
      <c r="X197" s="37"/>
      <c r="Y197" s="37"/>
      <c r="Z197" s="37"/>
      <c r="AA197" s="37"/>
      <c r="AB197" s="37"/>
      <c r="AC197" s="37"/>
      <c r="AD197" s="37"/>
      <c r="AE197" s="37" t="s">
        <v>102</v>
      </c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</row>
    <row r="198" spans="1:60" outlineLevel="1">
      <c r="A198" s="249"/>
      <c r="B198" s="250"/>
      <c r="C198" s="314" t="s">
        <v>2080</v>
      </c>
      <c r="D198" s="315"/>
      <c r="E198" s="316">
        <v>42.7</v>
      </c>
      <c r="F198" s="254"/>
      <c r="G198" s="254"/>
      <c r="H198" s="254"/>
      <c r="I198" s="254"/>
      <c r="J198" s="254"/>
      <c r="K198" s="254"/>
      <c r="L198" s="254"/>
      <c r="M198" s="254"/>
      <c r="N198" s="313"/>
      <c r="O198" s="313"/>
      <c r="P198" s="313"/>
      <c r="Q198" s="313"/>
      <c r="R198" s="34"/>
      <c r="S198" s="34"/>
      <c r="T198" s="36">
        <v>0.55000000000000004</v>
      </c>
      <c r="U198" s="34" t="e">
        <f>ROUND(#REF!*T198,2)</f>
        <v>#REF!</v>
      </c>
      <c r="V198" s="37"/>
      <c r="W198" s="37"/>
      <c r="X198" s="37"/>
      <c r="Y198" s="37"/>
      <c r="Z198" s="37"/>
      <c r="AA198" s="37"/>
      <c r="AB198" s="37"/>
      <c r="AC198" s="37"/>
      <c r="AD198" s="37"/>
      <c r="AE198" s="37" t="s">
        <v>102</v>
      </c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</row>
    <row r="199" spans="1:60" ht="20" outlineLevel="1">
      <c r="A199" s="249">
        <v>86</v>
      </c>
      <c r="B199" s="250" t="s">
        <v>332</v>
      </c>
      <c r="C199" s="251" t="s">
        <v>333</v>
      </c>
      <c r="D199" s="313" t="s">
        <v>121</v>
      </c>
      <c r="E199" s="253">
        <v>46.116000000000007</v>
      </c>
      <c r="F199" s="320">
        <f>H199+J199</f>
        <v>0</v>
      </c>
      <c r="G199" s="254">
        <f>ROUND(E199*F199,2)</f>
        <v>0</v>
      </c>
      <c r="H199" s="254"/>
      <c r="I199" s="254">
        <f>ROUND(E199*H199,2)</f>
        <v>0</v>
      </c>
      <c r="J199" s="254"/>
      <c r="K199" s="254">
        <f>ROUND(E199*J199,2)</f>
        <v>0</v>
      </c>
      <c r="L199" s="254">
        <v>15</v>
      </c>
      <c r="M199" s="254">
        <f>G199*(1+L199/100)</f>
        <v>0</v>
      </c>
      <c r="N199" s="313">
        <v>8.3000000000000001E-3</v>
      </c>
      <c r="O199" s="313">
        <f>ROUND(E199*N199,5)</f>
        <v>0.38275999999999999</v>
      </c>
      <c r="P199" s="313">
        <v>0</v>
      </c>
      <c r="Q199" s="313">
        <f>ROUND(E199*P199,5)</f>
        <v>0</v>
      </c>
      <c r="R199" s="34"/>
      <c r="S199" s="34"/>
      <c r="T199" s="36"/>
      <c r="U199" s="34"/>
      <c r="V199" s="37"/>
      <c r="W199" s="37"/>
      <c r="X199" s="37"/>
      <c r="Y199" s="37"/>
      <c r="Z199" s="37"/>
      <c r="AA199" s="37"/>
      <c r="AB199" s="37"/>
      <c r="AC199" s="37"/>
      <c r="AD199" s="37"/>
      <c r="AE199" s="37" t="s">
        <v>109</v>
      </c>
      <c r="AF199" s="37">
        <v>0</v>
      </c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</row>
    <row r="200" spans="1:60" outlineLevel="1">
      <c r="A200" s="249"/>
      <c r="B200" s="250"/>
      <c r="C200" s="314" t="s">
        <v>2081</v>
      </c>
      <c r="D200" s="315"/>
      <c r="E200" s="316">
        <v>46.116</v>
      </c>
      <c r="F200" s="254"/>
      <c r="G200" s="254"/>
      <c r="H200" s="254"/>
      <c r="I200" s="254"/>
      <c r="J200" s="254"/>
      <c r="K200" s="254"/>
      <c r="L200" s="254"/>
      <c r="M200" s="254"/>
      <c r="N200" s="313"/>
      <c r="O200" s="313"/>
      <c r="P200" s="313"/>
      <c r="Q200" s="313"/>
      <c r="R200" s="34"/>
      <c r="S200" s="34"/>
      <c r="T200" s="36">
        <v>0</v>
      </c>
      <c r="U200" s="34" t="e">
        <f>ROUND(#REF!*T200,2)</f>
        <v>#REF!</v>
      </c>
      <c r="V200" s="37"/>
      <c r="W200" s="37"/>
      <c r="X200" s="37"/>
      <c r="Y200" s="37"/>
      <c r="Z200" s="37"/>
      <c r="AA200" s="37"/>
      <c r="AB200" s="37"/>
      <c r="AC200" s="37"/>
      <c r="AD200" s="37"/>
      <c r="AE200" s="37" t="s">
        <v>113</v>
      </c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</row>
    <row r="201" spans="1:60" outlineLevel="1">
      <c r="A201" s="249">
        <v>87</v>
      </c>
      <c r="B201" s="250" t="s">
        <v>334</v>
      </c>
      <c r="C201" s="251" t="s">
        <v>1651</v>
      </c>
      <c r="D201" s="313" t="s">
        <v>304</v>
      </c>
      <c r="E201" s="253">
        <v>43.25</v>
      </c>
      <c r="F201" s="320">
        <f>H201+J201</f>
        <v>0</v>
      </c>
      <c r="G201" s="254">
        <f>ROUND(E201*F201,2)</f>
        <v>0</v>
      </c>
      <c r="H201" s="254"/>
      <c r="I201" s="254">
        <f>ROUND(E201*H201,2)</f>
        <v>0</v>
      </c>
      <c r="J201" s="254"/>
      <c r="K201" s="254">
        <f>ROUND(E201*J201,2)</f>
        <v>0</v>
      </c>
      <c r="L201" s="254">
        <v>15</v>
      </c>
      <c r="M201" s="254">
        <f>G201*(1+L201/100)</f>
        <v>0</v>
      </c>
      <c r="N201" s="313">
        <v>6.0000000000000002E-5</v>
      </c>
      <c r="O201" s="313">
        <f>ROUND(E201*N201,5)</f>
        <v>2.5999999999999999E-3</v>
      </c>
      <c r="P201" s="313">
        <v>0</v>
      </c>
      <c r="Q201" s="313">
        <f>ROUND(E201*P201,5)</f>
        <v>0</v>
      </c>
      <c r="R201" s="34"/>
      <c r="S201" s="34"/>
      <c r="T201" s="36"/>
      <c r="U201" s="34"/>
      <c r="V201" s="37"/>
      <c r="W201" s="37"/>
      <c r="X201" s="37"/>
      <c r="Y201" s="37"/>
      <c r="Z201" s="37"/>
      <c r="AA201" s="37"/>
      <c r="AB201" s="37"/>
      <c r="AC201" s="37"/>
      <c r="AD201" s="37"/>
      <c r="AE201" s="37" t="s">
        <v>109</v>
      </c>
      <c r="AF201" s="37">
        <v>0</v>
      </c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</row>
    <row r="202" spans="1:60" outlineLevel="1">
      <c r="A202" s="249"/>
      <c r="B202" s="250"/>
      <c r="C202" s="314" t="s">
        <v>1652</v>
      </c>
      <c r="D202" s="315"/>
      <c r="E202" s="316">
        <v>16.72</v>
      </c>
      <c r="F202" s="254"/>
      <c r="G202" s="254"/>
      <c r="H202" s="254"/>
      <c r="I202" s="254"/>
      <c r="J202" s="254"/>
      <c r="K202" s="254"/>
      <c r="L202" s="254"/>
      <c r="M202" s="254"/>
      <c r="N202" s="313"/>
      <c r="O202" s="313"/>
      <c r="P202" s="313"/>
      <c r="Q202" s="313"/>
      <c r="R202" s="34"/>
      <c r="S202" s="34"/>
      <c r="T202" s="36">
        <v>0.152</v>
      </c>
      <c r="U202" s="34" t="e">
        <f>ROUND(#REF!*T202,2)</f>
        <v>#REF!</v>
      </c>
      <c r="V202" s="37"/>
      <c r="W202" s="37"/>
      <c r="X202" s="37"/>
      <c r="Y202" s="37"/>
      <c r="Z202" s="37"/>
      <c r="AA202" s="37"/>
      <c r="AB202" s="37"/>
      <c r="AC202" s="37"/>
      <c r="AD202" s="37"/>
      <c r="AE202" s="37" t="s">
        <v>102</v>
      </c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</row>
    <row r="203" spans="1:60" outlineLevel="1">
      <c r="A203" s="249"/>
      <c r="B203" s="250"/>
      <c r="C203" s="314" t="s">
        <v>1653</v>
      </c>
      <c r="D203" s="315"/>
      <c r="E203" s="316">
        <v>14.2</v>
      </c>
      <c r="F203" s="254"/>
      <c r="G203" s="254"/>
      <c r="H203" s="254"/>
      <c r="I203" s="254"/>
      <c r="J203" s="254"/>
      <c r="K203" s="254"/>
      <c r="L203" s="254"/>
      <c r="M203" s="254"/>
      <c r="N203" s="313"/>
      <c r="O203" s="313"/>
      <c r="P203" s="313"/>
      <c r="Q203" s="313"/>
      <c r="R203" s="34"/>
      <c r="S203" s="34"/>
      <c r="T203" s="36"/>
      <c r="U203" s="34"/>
      <c r="V203" s="37"/>
      <c r="W203" s="37"/>
      <c r="X203" s="37"/>
      <c r="Y203" s="37"/>
      <c r="Z203" s="37"/>
      <c r="AA203" s="37"/>
      <c r="AB203" s="37"/>
      <c r="AC203" s="37"/>
      <c r="AD203" s="37"/>
      <c r="AE203" s="37" t="s">
        <v>109</v>
      </c>
      <c r="AF203" s="37">
        <v>0</v>
      </c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</row>
    <row r="204" spans="1:60" outlineLevel="1">
      <c r="A204" s="249"/>
      <c r="B204" s="250"/>
      <c r="C204" s="314" t="s">
        <v>1654</v>
      </c>
      <c r="D204" s="315"/>
      <c r="E204" s="316">
        <v>7.53</v>
      </c>
      <c r="F204" s="254"/>
      <c r="G204" s="254"/>
      <c r="H204" s="254"/>
      <c r="I204" s="254"/>
      <c r="J204" s="254"/>
      <c r="K204" s="254"/>
      <c r="L204" s="254"/>
      <c r="M204" s="254"/>
      <c r="N204" s="313"/>
      <c r="O204" s="313"/>
      <c r="P204" s="313"/>
      <c r="Q204" s="313"/>
      <c r="R204" s="34"/>
      <c r="S204" s="34"/>
      <c r="T204" s="36"/>
      <c r="U204" s="34"/>
      <c r="V204" s="37"/>
      <c r="W204" s="37"/>
      <c r="X204" s="37"/>
      <c r="Y204" s="37"/>
      <c r="Z204" s="37"/>
      <c r="AA204" s="37"/>
      <c r="AB204" s="37"/>
      <c r="AC204" s="37"/>
      <c r="AD204" s="37"/>
      <c r="AE204" s="37" t="s">
        <v>109</v>
      </c>
      <c r="AF204" s="37">
        <v>0</v>
      </c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</row>
    <row r="205" spans="1:60" outlineLevel="1">
      <c r="A205" s="249"/>
      <c r="B205" s="250"/>
      <c r="C205" s="314" t="s">
        <v>2082</v>
      </c>
      <c r="D205" s="315"/>
      <c r="E205" s="316">
        <v>4.8</v>
      </c>
      <c r="F205" s="254"/>
      <c r="G205" s="254"/>
      <c r="H205" s="254"/>
      <c r="I205" s="254"/>
      <c r="J205" s="254"/>
      <c r="K205" s="254"/>
      <c r="L205" s="254"/>
      <c r="M205" s="254"/>
      <c r="N205" s="313"/>
      <c r="O205" s="313"/>
      <c r="P205" s="313"/>
      <c r="Q205" s="313"/>
      <c r="R205" s="34"/>
      <c r="S205" s="34"/>
      <c r="T205" s="36"/>
      <c r="U205" s="34"/>
      <c r="V205" s="37"/>
      <c r="W205" s="37"/>
      <c r="X205" s="37"/>
      <c r="Y205" s="37"/>
      <c r="Z205" s="37"/>
      <c r="AA205" s="37"/>
      <c r="AB205" s="37"/>
      <c r="AC205" s="37"/>
      <c r="AD205" s="37"/>
      <c r="AE205" s="37" t="s">
        <v>109</v>
      </c>
      <c r="AF205" s="37">
        <v>0</v>
      </c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</row>
    <row r="206" spans="1:60" outlineLevel="1">
      <c r="A206" s="249">
        <v>88</v>
      </c>
      <c r="B206" s="250" t="s">
        <v>334</v>
      </c>
      <c r="C206" s="251" t="s">
        <v>337</v>
      </c>
      <c r="D206" s="313" t="s">
        <v>304</v>
      </c>
      <c r="E206" s="253">
        <v>46.71</v>
      </c>
      <c r="F206" s="320">
        <f>H206+J206</f>
        <v>0</v>
      </c>
      <c r="G206" s="254">
        <f>ROUND(E206*F206,2)</f>
        <v>0</v>
      </c>
      <c r="H206" s="254"/>
      <c r="I206" s="254">
        <f>ROUND(E206*H206,2)</f>
        <v>0</v>
      </c>
      <c r="J206" s="254"/>
      <c r="K206" s="254">
        <f>ROUND(E206*J206,2)</f>
        <v>0</v>
      </c>
      <c r="L206" s="254">
        <v>15</v>
      </c>
      <c r="M206" s="254">
        <f>G206*(1+L206/100)</f>
        <v>0</v>
      </c>
      <c r="N206" s="313">
        <v>6.0000000000000002E-5</v>
      </c>
      <c r="O206" s="313">
        <f>ROUND(E206*N206,5)</f>
        <v>2.8E-3</v>
      </c>
      <c r="P206" s="313">
        <v>0</v>
      </c>
      <c r="Q206" s="313">
        <f>ROUND(E206*P206,5)</f>
        <v>0</v>
      </c>
      <c r="R206" s="34"/>
      <c r="S206" s="34"/>
      <c r="T206" s="36">
        <v>0.152</v>
      </c>
      <c r="U206" s="34" t="e">
        <f>ROUND(#REF!*T206,2)</f>
        <v>#REF!</v>
      </c>
      <c r="V206" s="37"/>
      <c r="W206" s="37"/>
      <c r="X206" s="37"/>
      <c r="Y206" s="37"/>
      <c r="Z206" s="37"/>
      <c r="AA206" s="37"/>
      <c r="AB206" s="37"/>
      <c r="AC206" s="37"/>
      <c r="AD206" s="37"/>
      <c r="AE206" s="37" t="s">
        <v>102</v>
      </c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</row>
    <row r="207" spans="1:60" outlineLevel="1">
      <c r="A207" s="249"/>
      <c r="B207" s="250"/>
      <c r="C207" s="314" t="s">
        <v>2083</v>
      </c>
      <c r="D207" s="315"/>
      <c r="E207" s="316">
        <v>46.71</v>
      </c>
      <c r="F207" s="254"/>
      <c r="G207" s="254"/>
      <c r="H207" s="254"/>
      <c r="I207" s="254"/>
      <c r="J207" s="254"/>
      <c r="K207" s="254"/>
      <c r="L207" s="254"/>
      <c r="M207" s="254"/>
      <c r="N207" s="313"/>
      <c r="O207" s="313"/>
      <c r="P207" s="313"/>
      <c r="Q207" s="313"/>
      <c r="R207" s="34"/>
      <c r="S207" s="34"/>
      <c r="T207" s="36"/>
      <c r="U207" s="34"/>
      <c r="V207" s="37"/>
      <c r="W207" s="37"/>
      <c r="X207" s="37"/>
      <c r="Y207" s="37"/>
      <c r="Z207" s="37"/>
      <c r="AA207" s="37"/>
      <c r="AB207" s="37"/>
      <c r="AC207" s="37"/>
      <c r="AD207" s="37"/>
      <c r="AE207" s="37" t="s">
        <v>109</v>
      </c>
      <c r="AF207" s="37">
        <v>0</v>
      </c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</row>
    <row r="208" spans="1:60" outlineLevel="1">
      <c r="A208" s="249">
        <v>89</v>
      </c>
      <c r="B208" s="250" t="s">
        <v>338</v>
      </c>
      <c r="C208" s="251" t="s">
        <v>339</v>
      </c>
      <c r="D208" s="313" t="s">
        <v>107</v>
      </c>
      <c r="E208" s="253">
        <v>0.38816000000000001</v>
      </c>
      <c r="F208" s="320">
        <f>H208+J208</f>
        <v>0</v>
      </c>
      <c r="G208" s="254">
        <f>ROUND(E208*F208,2)</f>
        <v>0</v>
      </c>
      <c r="H208" s="254"/>
      <c r="I208" s="254">
        <f>ROUND(E208*H208,2)</f>
        <v>0</v>
      </c>
      <c r="J208" s="254"/>
      <c r="K208" s="254">
        <f>ROUND(E208*J208,2)</f>
        <v>0</v>
      </c>
      <c r="L208" s="254">
        <v>15</v>
      </c>
      <c r="M208" s="254">
        <f>G208*(1+L208/100)</f>
        <v>0</v>
      </c>
      <c r="N208" s="313">
        <v>0</v>
      </c>
      <c r="O208" s="313">
        <f>ROUND(E208*N208,5)</f>
        <v>0</v>
      </c>
      <c r="P208" s="313">
        <v>0</v>
      </c>
      <c r="Q208" s="313">
        <f>ROUND(E208*P208,5)</f>
        <v>0</v>
      </c>
      <c r="R208" s="34"/>
      <c r="S208" s="34"/>
      <c r="T208" s="36">
        <v>2.4009999999999998</v>
      </c>
      <c r="U208" s="34" t="e">
        <f>ROUND(#REF!*T208,2)</f>
        <v>#REF!</v>
      </c>
      <c r="V208" s="37"/>
      <c r="W208" s="37"/>
      <c r="X208" s="37"/>
      <c r="Y208" s="37"/>
      <c r="Z208" s="37"/>
      <c r="AA208" s="37"/>
      <c r="AB208" s="37"/>
      <c r="AC208" s="37"/>
      <c r="AD208" s="37"/>
      <c r="AE208" s="37" t="s">
        <v>102</v>
      </c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</row>
    <row r="209" spans="1:60" ht="14.5">
      <c r="A209" s="255" t="s">
        <v>97</v>
      </c>
      <c r="B209" s="256" t="s">
        <v>34</v>
      </c>
      <c r="C209" s="257" t="s">
        <v>33</v>
      </c>
      <c r="D209" s="317"/>
      <c r="E209" s="259"/>
      <c r="F209" s="260"/>
      <c r="G209" s="260">
        <f>SUMIF(AE210:AE213,"&lt;&gt;NOR",G210:G213)</f>
        <v>0</v>
      </c>
      <c r="H209" s="260"/>
      <c r="I209" s="260">
        <f>SUM(I210:I213)</f>
        <v>0</v>
      </c>
      <c r="J209" s="260"/>
      <c r="K209" s="260">
        <f>SUM(K210:K213)</f>
        <v>0</v>
      </c>
      <c r="L209" s="260"/>
      <c r="M209" s="260">
        <f>SUM(M210:M213)</f>
        <v>0</v>
      </c>
      <c r="N209" s="317"/>
      <c r="O209" s="317">
        <f>SUM(O210:O213)</f>
        <v>0</v>
      </c>
      <c r="P209" s="317"/>
      <c r="Q209" s="317">
        <f>SUM(Q210:Q213)</f>
        <v>9.9899999999999989E-3</v>
      </c>
      <c r="R209" s="39"/>
      <c r="S209" s="39"/>
      <c r="T209" s="41"/>
      <c r="U209" s="39" t="e">
        <f>SUM(U210:U213)</f>
        <v>#REF!</v>
      </c>
      <c r="AE209" s="29" t="s">
        <v>98</v>
      </c>
    </row>
    <row r="210" spans="1:60" outlineLevel="1">
      <c r="A210" s="249">
        <v>90</v>
      </c>
      <c r="B210" s="250" t="s">
        <v>346</v>
      </c>
      <c r="C210" s="251" t="s">
        <v>1655</v>
      </c>
      <c r="D210" s="313" t="s">
        <v>304</v>
      </c>
      <c r="E210" s="253">
        <v>16.72</v>
      </c>
      <c r="F210" s="320">
        <f>H210+J210</f>
        <v>0</v>
      </c>
      <c r="G210" s="254">
        <f>ROUND(E210*F210,2)</f>
        <v>0</v>
      </c>
      <c r="H210" s="254"/>
      <c r="I210" s="254">
        <f>ROUND(E210*H210,2)</f>
        <v>0</v>
      </c>
      <c r="J210" s="254"/>
      <c r="K210" s="254">
        <f>ROUND(E210*J210,2)</f>
        <v>0</v>
      </c>
      <c r="L210" s="254">
        <v>15</v>
      </c>
      <c r="M210" s="254">
        <f>G210*(1+L210/100)</f>
        <v>0</v>
      </c>
      <c r="N210" s="313">
        <v>0</v>
      </c>
      <c r="O210" s="313">
        <f>ROUND(E210*N210,5)</f>
        <v>0</v>
      </c>
      <c r="P210" s="313">
        <v>8.0000000000000007E-5</v>
      </c>
      <c r="Q210" s="313">
        <f>ROUND(E210*P210,5)</f>
        <v>1.34E-3</v>
      </c>
      <c r="R210" s="34"/>
      <c r="S210" s="34"/>
      <c r="T210" s="36">
        <v>3.5000000000000003E-2</v>
      </c>
      <c r="U210" s="34" t="e">
        <f>ROUND(#REF!*T210,2)</f>
        <v>#REF!</v>
      </c>
      <c r="V210" s="37"/>
      <c r="W210" s="37"/>
      <c r="X210" s="37"/>
      <c r="Y210" s="37"/>
      <c r="Z210" s="37"/>
      <c r="AA210" s="37"/>
      <c r="AB210" s="37"/>
      <c r="AC210" s="37"/>
      <c r="AD210" s="37"/>
      <c r="AE210" s="37" t="s">
        <v>102</v>
      </c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</row>
    <row r="211" spans="1:60" outlineLevel="1">
      <c r="A211" s="249"/>
      <c r="B211" s="250"/>
      <c r="C211" s="314" t="s">
        <v>1656</v>
      </c>
      <c r="D211" s="315"/>
      <c r="E211" s="316">
        <v>16.72</v>
      </c>
      <c r="F211" s="254"/>
      <c r="G211" s="254"/>
      <c r="H211" s="254"/>
      <c r="I211" s="254"/>
      <c r="J211" s="254"/>
      <c r="K211" s="254"/>
      <c r="L211" s="254"/>
      <c r="M211" s="254"/>
      <c r="N211" s="313"/>
      <c r="O211" s="313"/>
      <c r="P211" s="313"/>
      <c r="Q211" s="313"/>
      <c r="R211" s="34"/>
      <c r="S211" s="34"/>
      <c r="T211" s="36"/>
      <c r="U211" s="34"/>
      <c r="V211" s="37"/>
      <c r="W211" s="37"/>
      <c r="X211" s="37"/>
      <c r="Y211" s="37"/>
      <c r="Z211" s="37"/>
      <c r="AA211" s="37"/>
      <c r="AB211" s="37"/>
      <c r="AC211" s="37"/>
      <c r="AD211" s="37"/>
      <c r="AE211" s="37" t="s">
        <v>109</v>
      </c>
      <c r="AF211" s="37">
        <v>0</v>
      </c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</row>
    <row r="212" spans="1:60" ht="20" outlineLevel="1">
      <c r="A212" s="249">
        <v>91</v>
      </c>
      <c r="B212" s="250" t="s">
        <v>340</v>
      </c>
      <c r="C212" s="251" t="s">
        <v>341</v>
      </c>
      <c r="D212" s="313" t="s">
        <v>121</v>
      </c>
      <c r="E212" s="253">
        <v>8.65</v>
      </c>
      <c r="F212" s="320">
        <f>H212+J212</f>
        <v>0</v>
      </c>
      <c r="G212" s="254">
        <f>ROUND(E212*F212,2)</f>
        <v>0</v>
      </c>
      <c r="H212" s="254"/>
      <c r="I212" s="254">
        <f>ROUND(E212*H212,2)</f>
        <v>0</v>
      </c>
      <c r="J212" s="254"/>
      <c r="K212" s="254">
        <f>ROUND(E212*J212,2)</f>
        <v>0</v>
      </c>
      <c r="L212" s="254">
        <v>15</v>
      </c>
      <c r="M212" s="254">
        <f>G212*(1+L212/100)</f>
        <v>0</v>
      </c>
      <c r="N212" s="313">
        <v>0</v>
      </c>
      <c r="O212" s="313">
        <f>ROUND(E212*N212,5)</f>
        <v>0</v>
      </c>
      <c r="P212" s="313">
        <v>1E-3</v>
      </c>
      <c r="Q212" s="313">
        <f>ROUND(E212*P212,5)</f>
        <v>8.6499999999999997E-3</v>
      </c>
      <c r="R212" s="34"/>
      <c r="S212" s="34"/>
      <c r="T212" s="36">
        <v>0.115</v>
      </c>
      <c r="U212" s="34" t="e">
        <f>ROUND(#REF!*T212,2)</f>
        <v>#REF!</v>
      </c>
      <c r="V212" s="37"/>
      <c r="W212" s="37"/>
      <c r="X212" s="37"/>
      <c r="Y212" s="37"/>
      <c r="Z212" s="37"/>
      <c r="AA212" s="37"/>
      <c r="AB212" s="37"/>
      <c r="AC212" s="37"/>
      <c r="AD212" s="37"/>
      <c r="AE212" s="37" t="s">
        <v>102</v>
      </c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</row>
    <row r="213" spans="1:60" outlineLevel="1">
      <c r="A213" s="249"/>
      <c r="B213" s="250"/>
      <c r="C213" s="314" t="s">
        <v>1657</v>
      </c>
      <c r="D213" s="315"/>
      <c r="E213" s="316">
        <v>8.65</v>
      </c>
      <c r="F213" s="254"/>
      <c r="G213" s="254"/>
      <c r="H213" s="254"/>
      <c r="I213" s="254"/>
      <c r="J213" s="254"/>
      <c r="K213" s="254"/>
      <c r="L213" s="254"/>
      <c r="M213" s="254"/>
      <c r="N213" s="313"/>
      <c r="O213" s="313"/>
      <c r="P213" s="313"/>
      <c r="Q213" s="313"/>
      <c r="R213" s="34"/>
      <c r="S213" s="34"/>
      <c r="T213" s="36"/>
      <c r="U213" s="34"/>
      <c r="V213" s="37"/>
      <c r="W213" s="37"/>
      <c r="X213" s="37"/>
      <c r="Y213" s="37"/>
      <c r="Z213" s="37"/>
      <c r="AA213" s="37"/>
      <c r="AB213" s="37"/>
      <c r="AC213" s="37"/>
      <c r="AD213" s="37"/>
      <c r="AE213" s="37" t="s">
        <v>109</v>
      </c>
      <c r="AF213" s="37">
        <v>0</v>
      </c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</row>
    <row r="214" spans="1:60" ht="14.5">
      <c r="A214" s="255" t="s">
        <v>97</v>
      </c>
      <c r="B214" s="256" t="s">
        <v>32</v>
      </c>
      <c r="C214" s="257" t="s">
        <v>31</v>
      </c>
      <c r="D214" s="317"/>
      <c r="E214" s="259"/>
      <c r="F214" s="260"/>
      <c r="G214" s="260">
        <f>SUMIF(AE215:AE229,"&lt;&gt;NOR",G215:G229)</f>
        <v>0</v>
      </c>
      <c r="H214" s="260"/>
      <c r="I214" s="260">
        <f>SUM(I215:I229)</f>
        <v>0</v>
      </c>
      <c r="J214" s="260"/>
      <c r="K214" s="260">
        <f>SUM(K215:K229)</f>
        <v>0</v>
      </c>
      <c r="L214" s="260"/>
      <c r="M214" s="260">
        <f>SUM(M215:M229)</f>
        <v>0</v>
      </c>
      <c r="N214" s="317"/>
      <c r="O214" s="317">
        <f>SUM(O215:O229)</f>
        <v>0.70287000000000011</v>
      </c>
      <c r="P214" s="317"/>
      <c r="Q214" s="317">
        <f>SUM(Q215:Q229)</f>
        <v>0</v>
      </c>
      <c r="R214" s="39"/>
      <c r="S214" s="39"/>
      <c r="T214" s="41"/>
      <c r="U214" s="39" t="e">
        <f>SUM(U215:U229)</f>
        <v>#REF!</v>
      </c>
      <c r="AE214" s="29" t="s">
        <v>98</v>
      </c>
    </row>
    <row r="215" spans="1:60" ht="20" outlineLevel="1">
      <c r="A215" s="249">
        <v>92</v>
      </c>
      <c r="B215" s="250" t="s">
        <v>350</v>
      </c>
      <c r="C215" s="251" t="s">
        <v>351</v>
      </c>
      <c r="D215" s="313" t="s">
        <v>121</v>
      </c>
      <c r="E215" s="253">
        <v>22.960999999999999</v>
      </c>
      <c r="F215" s="320">
        <f>H215+J215</f>
        <v>0</v>
      </c>
      <c r="G215" s="254">
        <f>ROUND(E215*F215,2)</f>
        <v>0</v>
      </c>
      <c r="H215" s="254"/>
      <c r="I215" s="254">
        <f>ROUND(E215*H215,2)</f>
        <v>0</v>
      </c>
      <c r="J215" s="254"/>
      <c r="K215" s="254">
        <f>ROUND(E215*J215,2)</f>
        <v>0</v>
      </c>
      <c r="L215" s="254">
        <v>15</v>
      </c>
      <c r="M215" s="254">
        <f>G215*(1+L215/100)</f>
        <v>0</v>
      </c>
      <c r="N215" s="313">
        <v>1.6000000000000001E-4</v>
      </c>
      <c r="O215" s="313">
        <f>ROUND(E215*N215,5)</f>
        <v>3.6700000000000001E-3</v>
      </c>
      <c r="P215" s="313">
        <v>0</v>
      </c>
      <c r="Q215" s="313">
        <f>ROUND(E215*P215,5)</f>
        <v>0</v>
      </c>
      <c r="R215" s="34"/>
      <c r="S215" s="34"/>
      <c r="T215" s="36">
        <v>0.05</v>
      </c>
      <c r="U215" s="34" t="e">
        <f>ROUND(#REF!*T215,2)</f>
        <v>#REF!</v>
      </c>
      <c r="V215" s="37"/>
      <c r="W215" s="37"/>
      <c r="X215" s="37"/>
      <c r="Y215" s="37"/>
      <c r="Z215" s="37"/>
      <c r="AA215" s="37"/>
      <c r="AB215" s="37"/>
      <c r="AC215" s="37"/>
      <c r="AD215" s="37"/>
      <c r="AE215" s="37" t="s">
        <v>102</v>
      </c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</row>
    <row r="216" spans="1:60" ht="20" outlineLevel="1">
      <c r="A216" s="249">
        <v>93</v>
      </c>
      <c r="B216" s="250" t="s">
        <v>353</v>
      </c>
      <c r="C216" s="251" t="s">
        <v>354</v>
      </c>
      <c r="D216" s="313" t="s">
        <v>121</v>
      </c>
      <c r="E216" s="253">
        <v>22.960999999999999</v>
      </c>
      <c r="F216" s="320">
        <f>H216+J216</f>
        <v>0</v>
      </c>
      <c r="G216" s="254">
        <f>ROUND(E216*F216,2)</f>
        <v>0</v>
      </c>
      <c r="H216" s="254"/>
      <c r="I216" s="254">
        <f>ROUND(E216*H216,2)</f>
        <v>0</v>
      </c>
      <c r="J216" s="254"/>
      <c r="K216" s="254">
        <f>ROUND(E216*J216,2)</f>
        <v>0</v>
      </c>
      <c r="L216" s="254">
        <v>15</v>
      </c>
      <c r="M216" s="254">
        <f>G216*(1+L216/100)</f>
        <v>0</v>
      </c>
      <c r="N216" s="313">
        <v>3.9100000000000003E-3</v>
      </c>
      <c r="O216" s="313">
        <f>ROUND(E216*N216,5)</f>
        <v>8.9779999999999999E-2</v>
      </c>
      <c r="P216" s="313">
        <v>0</v>
      </c>
      <c r="Q216" s="313">
        <f>ROUND(E216*P216,5)</f>
        <v>0</v>
      </c>
      <c r="R216" s="34"/>
      <c r="S216" s="34"/>
      <c r="T216" s="36">
        <v>1.1040000000000001</v>
      </c>
      <c r="U216" s="34" t="e">
        <f>ROUND(#REF!*T216,2)</f>
        <v>#REF!</v>
      </c>
      <c r="V216" s="37"/>
      <c r="W216" s="37"/>
      <c r="X216" s="37"/>
      <c r="Y216" s="37"/>
      <c r="Z216" s="37"/>
      <c r="AA216" s="37"/>
      <c r="AB216" s="37"/>
      <c r="AC216" s="37"/>
      <c r="AD216" s="37"/>
      <c r="AE216" s="37" t="s">
        <v>102</v>
      </c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</row>
    <row r="217" spans="1:60" ht="12.5" customHeight="1" outlineLevel="1">
      <c r="A217" s="249"/>
      <c r="B217" s="250"/>
      <c r="C217" s="536" t="s">
        <v>355</v>
      </c>
      <c r="D217" s="537"/>
      <c r="E217" s="538"/>
      <c r="F217" s="539"/>
      <c r="G217" s="540"/>
      <c r="H217" s="254"/>
      <c r="I217" s="254"/>
      <c r="J217" s="254"/>
      <c r="K217" s="254"/>
      <c r="L217" s="254"/>
      <c r="M217" s="254"/>
      <c r="N217" s="313"/>
      <c r="O217" s="313"/>
      <c r="P217" s="313"/>
      <c r="Q217" s="313"/>
      <c r="R217" s="34"/>
      <c r="S217" s="34"/>
      <c r="T217" s="36"/>
      <c r="U217" s="34"/>
      <c r="V217" s="37"/>
      <c r="W217" s="37"/>
      <c r="X217" s="37"/>
      <c r="Y217" s="37"/>
      <c r="Z217" s="37"/>
      <c r="AA217" s="37"/>
      <c r="AB217" s="37"/>
      <c r="AC217" s="37"/>
      <c r="AD217" s="37"/>
      <c r="AE217" s="37" t="s">
        <v>104</v>
      </c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8" t="e">
        <f>#REF!</f>
        <v>#REF!</v>
      </c>
      <c r="BB217" s="37"/>
      <c r="BC217" s="37"/>
      <c r="BD217" s="37"/>
      <c r="BE217" s="37"/>
      <c r="BF217" s="37"/>
      <c r="BG217" s="37"/>
      <c r="BH217" s="37"/>
    </row>
    <row r="218" spans="1:60" outlineLevel="1">
      <c r="A218" s="249"/>
      <c r="B218" s="250"/>
      <c r="C218" s="314" t="s">
        <v>1658</v>
      </c>
      <c r="D218" s="315"/>
      <c r="E218" s="316">
        <v>13.095000000000001</v>
      </c>
      <c r="F218" s="254"/>
      <c r="G218" s="254"/>
      <c r="H218" s="254"/>
      <c r="I218" s="254"/>
      <c r="J218" s="254"/>
      <c r="K218" s="254"/>
      <c r="L218" s="254"/>
      <c r="M218" s="254"/>
      <c r="N218" s="313"/>
      <c r="O218" s="313"/>
      <c r="P218" s="313"/>
      <c r="Q218" s="313"/>
      <c r="R218" s="34"/>
      <c r="S218" s="34"/>
      <c r="T218" s="36"/>
      <c r="U218" s="34"/>
      <c r="V218" s="37"/>
      <c r="W218" s="37"/>
      <c r="X218" s="37"/>
      <c r="Y218" s="37"/>
      <c r="Z218" s="37"/>
      <c r="AA218" s="37"/>
      <c r="AB218" s="37"/>
      <c r="AC218" s="37"/>
      <c r="AD218" s="37"/>
      <c r="AE218" s="37" t="s">
        <v>109</v>
      </c>
      <c r="AF218" s="37">
        <v>0</v>
      </c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</row>
    <row r="219" spans="1:60" outlineLevel="1">
      <c r="A219" s="249"/>
      <c r="B219" s="250"/>
      <c r="C219" s="314" t="s">
        <v>1659</v>
      </c>
      <c r="D219" s="315"/>
      <c r="E219" s="316">
        <v>9.8659999999999997</v>
      </c>
      <c r="F219" s="254"/>
      <c r="G219" s="254"/>
      <c r="H219" s="254"/>
      <c r="I219" s="254"/>
      <c r="J219" s="254"/>
      <c r="K219" s="254"/>
      <c r="L219" s="254"/>
      <c r="M219" s="254"/>
      <c r="N219" s="313"/>
      <c r="O219" s="313"/>
      <c r="P219" s="313"/>
      <c r="Q219" s="313"/>
      <c r="R219" s="34"/>
      <c r="S219" s="34"/>
      <c r="T219" s="36"/>
      <c r="U219" s="34"/>
      <c r="V219" s="37"/>
      <c r="W219" s="37"/>
      <c r="X219" s="37"/>
      <c r="Y219" s="37"/>
      <c r="Z219" s="37"/>
      <c r="AA219" s="37"/>
      <c r="AB219" s="37"/>
      <c r="AC219" s="37"/>
      <c r="AD219" s="37"/>
      <c r="AE219" s="37" t="s">
        <v>109</v>
      </c>
      <c r="AF219" s="37">
        <v>0</v>
      </c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</row>
    <row r="220" spans="1:60" outlineLevel="1">
      <c r="A220" s="249">
        <v>94</v>
      </c>
      <c r="B220" s="250" t="s">
        <v>318</v>
      </c>
      <c r="C220" s="251" t="s">
        <v>826</v>
      </c>
      <c r="D220" s="313" t="s">
        <v>121</v>
      </c>
      <c r="E220" s="253">
        <v>24.797879999999999</v>
      </c>
      <c r="F220" s="320">
        <f>H220+J220</f>
        <v>0</v>
      </c>
      <c r="G220" s="254">
        <f>ROUND(E220*F220,2)</f>
        <v>0</v>
      </c>
      <c r="H220" s="254"/>
      <c r="I220" s="254">
        <f>ROUND(E220*H220,2)</f>
        <v>0</v>
      </c>
      <c r="J220" s="254"/>
      <c r="K220" s="254">
        <f>ROUND(E220*J220,2)</f>
        <v>0</v>
      </c>
      <c r="L220" s="254">
        <v>15</v>
      </c>
      <c r="M220" s="254">
        <f>G220*(1+L220/100)</f>
        <v>0</v>
      </c>
      <c r="N220" s="313">
        <v>2.07E-2</v>
      </c>
      <c r="O220" s="313">
        <f>ROUND(E220*N220,5)</f>
        <v>0.51332</v>
      </c>
      <c r="P220" s="313">
        <v>0</v>
      </c>
      <c r="Q220" s="313">
        <f>ROUND(E220*P220,5)</f>
        <v>0</v>
      </c>
      <c r="R220" s="34"/>
      <c r="S220" s="34"/>
      <c r="T220" s="36">
        <v>0</v>
      </c>
      <c r="U220" s="34" t="e">
        <f>ROUND(#REF!*T220,2)</f>
        <v>#REF!</v>
      </c>
      <c r="V220" s="37"/>
      <c r="W220" s="37"/>
      <c r="X220" s="37"/>
      <c r="Y220" s="37"/>
      <c r="Z220" s="37"/>
      <c r="AA220" s="37"/>
      <c r="AB220" s="37"/>
      <c r="AC220" s="37"/>
      <c r="AD220" s="37"/>
      <c r="AE220" s="37" t="s">
        <v>113</v>
      </c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</row>
    <row r="221" spans="1:60" outlineLevel="1">
      <c r="A221" s="249"/>
      <c r="B221" s="250"/>
      <c r="C221" s="314" t="s">
        <v>1660</v>
      </c>
      <c r="D221" s="315"/>
      <c r="E221" s="316">
        <v>24.797879999999999</v>
      </c>
      <c r="F221" s="254"/>
      <c r="G221" s="254"/>
      <c r="H221" s="254"/>
      <c r="I221" s="254"/>
      <c r="J221" s="254"/>
      <c r="K221" s="254"/>
      <c r="L221" s="254"/>
      <c r="M221" s="254"/>
      <c r="N221" s="313"/>
      <c r="O221" s="313"/>
      <c r="P221" s="313"/>
      <c r="Q221" s="313"/>
      <c r="R221" s="34"/>
      <c r="S221" s="34"/>
      <c r="T221" s="36"/>
      <c r="U221" s="34"/>
      <c r="V221" s="37"/>
      <c r="W221" s="37"/>
      <c r="X221" s="37"/>
      <c r="Y221" s="37"/>
      <c r="Z221" s="37"/>
      <c r="AA221" s="37"/>
      <c r="AB221" s="37"/>
      <c r="AC221" s="37"/>
      <c r="AD221" s="37"/>
      <c r="AE221" s="37" t="s">
        <v>109</v>
      </c>
      <c r="AF221" s="37">
        <v>0</v>
      </c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</row>
    <row r="222" spans="1:60" ht="20" outlineLevel="1">
      <c r="A222" s="249">
        <v>95</v>
      </c>
      <c r="B222" s="250" t="s">
        <v>359</v>
      </c>
      <c r="C222" s="251" t="s">
        <v>360</v>
      </c>
      <c r="D222" s="313" t="s">
        <v>121</v>
      </c>
      <c r="E222" s="253">
        <v>3.5819999999999999</v>
      </c>
      <c r="F222" s="320">
        <f>H222+J222</f>
        <v>0</v>
      </c>
      <c r="G222" s="254">
        <f>ROUND(E222*F222,2)</f>
        <v>0</v>
      </c>
      <c r="H222" s="254"/>
      <c r="I222" s="254">
        <f>ROUND(E222*H222,2)</f>
        <v>0</v>
      </c>
      <c r="J222" s="254"/>
      <c r="K222" s="254">
        <f>ROUND(E222*J222,2)</f>
        <v>0</v>
      </c>
      <c r="L222" s="254">
        <v>15</v>
      </c>
      <c r="M222" s="254">
        <f>G222*(1+L222/100)</f>
        <v>0</v>
      </c>
      <c r="N222" s="313">
        <v>3.98E-3</v>
      </c>
      <c r="O222" s="313">
        <f>ROUND(E222*N222,5)</f>
        <v>1.426E-2</v>
      </c>
      <c r="P222" s="313">
        <v>0</v>
      </c>
      <c r="Q222" s="313">
        <f>ROUND(E222*P222,5)</f>
        <v>0</v>
      </c>
      <c r="R222" s="34"/>
      <c r="S222" s="34"/>
      <c r="T222" s="36">
        <v>1.448</v>
      </c>
      <c r="U222" s="34" t="e">
        <f>ROUND(#REF!*T222,2)</f>
        <v>#REF!</v>
      </c>
      <c r="V222" s="37"/>
      <c r="W222" s="37"/>
      <c r="X222" s="37"/>
      <c r="Y222" s="37"/>
      <c r="Z222" s="37"/>
      <c r="AA222" s="37"/>
      <c r="AB222" s="37"/>
      <c r="AC222" s="37"/>
      <c r="AD222" s="37"/>
      <c r="AE222" s="37" t="s">
        <v>102</v>
      </c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</row>
    <row r="223" spans="1:60" outlineLevel="1">
      <c r="A223" s="249"/>
      <c r="B223" s="250"/>
      <c r="C223" s="314" t="s">
        <v>1661</v>
      </c>
      <c r="D223" s="315"/>
      <c r="E223" s="316">
        <v>3.5819999999999999</v>
      </c>
      <c r="F223" s="254"/>
      <c r="G223" s="254"/>
      <c r="H223" s="254"/>
      <c r="I223" s="254"/>
      <c r="J223" s="254"/>
      <c r="K223" s="254"/>
      <c r="L223" s="254"/>
      <c r="M223" s="254"/>
      <c r="N223" s="313"/>
      <c r="O223" s="313"/>
      <c r="P223" s="313"/>
      <c r="Q223" s="313"/>
      <c r="R223" s="34"/>
      <c r="S223" s="34"/>
      <c r="T223" s="36"/>
      <c r="U223" s="34"/>
      <c r="V223" s="37"/>
      <c r="W223" s="37"/>
      <c r="X223" s="37"/>
      <c r="Y223" s="37"/>
      <c r="Z223" s="37"/>
      <c r="AA223" s="37"/>
      <c r="AB223" s="37"/>
      <c r="AC223" s="37"/>
      <c r="AD223" s="37"/>
      <c r="AE223" s="37" t="s">
        <v>109</v>
      </c>
      <c r="AF223" s="37">
        <v>0</v>
      </c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</row>
    <row r="224" spans="1:60" outlineLevel="1">
      <c r="A224" s="249">
        <v>96</v>
      </c>
      <c r="B224" s="250" t="s">
        <v>318</v>
      </c>
      <c r="C224" s="251" t="s">
        <v>362</v>
      </c>
      <c r="D224" s="313" t="s">
        <v>121</v>
      </c>
      <c r="E224" s="253">
        <v>3.86856</v>
      </c>
      <c r="F224" s="320">
        <f>H224+J224</f>
        <v>0</v>
      </c>
      <c r="G224" s="254">
        <f>ROUND(E224*F224,2)</f>
        <v>0</v>
      </c>
      <c r="H224" s="254"/>
      <c r="I224" s="254">
        <f>ROUND(E224*H224,2)</f>
        <v>0</v>
      </c>
      <c r="J224" s="254"/>
      <c r="K224" s="254">
        <f>ROUND(E224*J224,2)</f>
        <v>0</v>
      </c>
      <c r="L224" s="254">
        <v>15</v>
      </c>
      <c r="M224" s="254">
        <f>G224*(1+L224/100)</f>
        <v>0</v>
      </c>
      <c r="N224" s="313">
        <v>2.07E-2</v>
      </c>
      <c r="O224" s="313">
        <f>ROUND(E224*N224,5)</f>
        <v>8.0079999999999998E-2</v>
      </c>
      <c r="P224" s="313">
        <v>0</v>
      </c>
      <c r="Q224" s="313">
        <f>ROUND(E224*P224,5)</f>
        <v>0</v>
      </c>
      <c r="R224" s="34"/>
      <c r="S224" s="34"/>
      <c r="T224" s="36">
        <v>0</v>
      </c>
      <c r="U224" s="34" t="e">
        <f>ROUND(#REF!*T224,2)</f>
        <v>#REF!</v>
      </c>
      <c r="V224" s="37"/>
      <c r="W224" s="37"/>
      <c r="X224" s="37"/>
      <c r="Y224" s="37"/>
      <c r="Z224" s="37"/>
      <c r="AA224" s="37"/>
      <c r="AB224" s="37"/>
      <c r="AC224" s="37"/>
      <c r="AD224" s="37"/>
      <c r="AE224" s="37" t="s">
        <v>113</v>
      </c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</row>
    <row r="225" spans="1:60" outlineLevel="1">
      <c r="A225" s="249"/>
      <c r="B225" s="250"/>
      <c r="C225" s="314" t="s">
        <v>1662</v>
      </c>
      <c r="D225" s="315"/>
      <c r="E225" s="316">
        <v>3.86856</v>
      </c>
      <c r="F225" s="254"/>
      <c r="G225" s="254"/>
      <c r="H225" s="254"/>
      <c r="I225" s="254"/>
      <c r="J225" s="254"/>
      <c r="K225" s="254"/>
      <c r="L225" s="254"/>
      <c r="M225" s="254"/>
      <c r="N225" s="313"/>
      <c r="O225" s="313"/>
      <c r="P225" s="313"/>
      <c r="Q225" s="313"/>
      <c r="R225" s="34"/>
      <c r="S225" s="34"/>
      <c r="T225" s="36"/>
      <c r="U225" s="34"/>
      <c r="V225" s="37"/>
      <c r="W225" s="37"/>
      <c r="X225" s="37"/>
      <c r="Y225" s="37"/>
      <c r="Z225" s="37"/>
      <c r="AA225" s="37"/>
      <c r="AB225" s="37"/>
      <c r="AC225" s="37"/>
      <c r="AD225" s="37"/>
      <c r="AE225" s="37" t="s">
        <v>109</v>
      </c>
      <c r="AF225" s="37">
        <v>0</v>
      </c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</row>
    <row r="226" spans="1:60" ht="20" outlineLevel="1">
      <c r="A226" s="249">
        <v>97</v>
      </c>
      <c r="B226" s="250" t="s">
        <v>323</v>
      </c>
      <c r="C226" s="251" t="s">
        <v>830</v>
      </c>
      <c r="D226" s="313" t="s">
        <v>304</v>
      </c>
      <c r="E226" s="253">
        <v>17.600000000000001</v>
      </c>
      <c r="F226" s="320">
        <f>H226+J226</f>
        <v>0</v>
      </c>
      <c r="G226" s="254">
        <f>ROUND(E226*F226,2)</f>
        <v>0</v>
      </c>
      <c r="H226" s="254"/>
      <c r="I226" s="254">
        <f>ROUND(E226*H226,2)</f>
        <v>0</v>
      </c>
      <c r="J226" s="254"/>
      <c r="K226" s="254">
        <f>ROUND(E226*J226,2)</f>
        <v>0</v>
      </c>
      <c r="L226" s="254">
        <v>15</v>
      </c>
      <c r="M226" s="254">
        <f>G226*(1+L226/100)</f>
        <v>0</v>
      </c>
      <c r="N226" s="313">
        <v>1E-4</v>
      </c>
      <c r="O226" s="313">
        <f>ROUND(E226*N226,5)</f>
        <v>1.7600000000000001E-3</v>
      </c>
      <c r="P226" s="313">
        <v>0</v>
      </c>
      <c r="Q226" s="313">
        <f>ROUND(E226*P226,5)</f>
        <v>0</v>
      </c>
      <c r="R226" s="34"/>
      <c r="S226" s="34"/>
      <c r="T226" s="36">
        <v>0.12</v>
      </c>
      <c r="U226" s="34" t="e">
        <f>ROUND(#REF!*T226,2)</f>
        <v>#REF!</v>
      </c>
      <c r="V226" s="37"/>
      <c r="W226" s="37"/>
      <c r="X226" s="37"/>
      <c r="Y226" s="37"/>
      <c r="Z226" s="37"/>
      <c r="AA226" s="37"/>
      <c r="AB226" s="37"/>
      <c r="AC226" s="37"/>
      <c r="AD226" s="37"/>
      <c r="AE226" s="37" t="s">
        <v>102</v>
      </c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</row>
    <row r="227" spans="1:60" outlineLevel="1">
      <c r="A227" s="249"/>
      <c r="B227" s="250"/>
      <c r="C227" s="314" t="s">
        <v>1663</v>
      </c>
      <c r="D227" s="315"/>
      <c r="E227" s="316">
        <v>11.76</v>
      </c>
      <c r="F227" s="254"/>
      <c r="G227" s="254"/>
      <c r="H227" s="254"/>
      <c r="I227" s="254"/>
      <c r="J227" s="254"/>
      <c r="K227" s="254"/>
      <c r="L227" s="254"/>
      <c r="M227" s="254"/>
      <c r="N227" s="313"/>
      <c r="O227" s="313"/>
      <c r="P227" s="313"/>
      <c r="Q227" s="313"/>
      <c r="R227" s="34"/>
      <c r="S227" s="34"/>
      <c r="T227" s="36"/>
      <c r="U227" s="34"/>
      <c r="V227" s="37"/>
      <c r="W227" s="37"/>
      <c r="X227" s="37"/>
      <c r="Y227" s="37"/>
      <c r="Z227" s="37"/>
      <c r="AA227" s="37"/>
      <c r="AB227" s="37"/>
      <c r="AC227" s="37"/>
      <c r="AD227" s="37"/>
      <c r="AE227" s="37" t="s">
        <v>109</v>
      </c>
      <c r="AF227" s="37">
        <v>0</v>
      </c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</row>
    <row r="228" spans="1:60" outlineLevel="1">
      <c r="A228" s="249"/>
      <c r="B228" s="250"/>
      <c r="C228" s="314" t="s">
        <v>1664</v>
      </c>
      <c r="D228" s="315"/>
      <c r="E228" s="316">
        <v>5.84</v>
      </c>
      <c r="F228" s="254"/>
      <c r="G228" s="254"/>
      <c r="H228" s="254"/>
      <c r="I228" s="254"/>
      <c r="J228" s="254"/>
      <c r="K228" s="254"/>
      <c r="L228" s="254"/>
      <c r="M228" s="254"/>
      <c r="N228" s="313"/>
      <c r="O228" s="313"/>
      <c r="P228" s="313"/>
      <c r="Q228" s="313"/>
      <c r="R228" s="34"/>
      <c r="S228" s="34"/>
      <c r="T228" s="36"/>
      <c r="U228" s="34"/>
      <c r="V228" s="37"/>
      <c r="W228" s="37"/>
      <c r="X228" s="37"/>
      <c r="Y228" s="37"/>
      <c r="Z228" s="37"/>
      <c r="AA228" s="37"/>
      <c r="AB228" s="37"/>
      <c r="AC228" s="37"/>
      <c r="AD228" s="37"/>
      <c r="AE228" s="37" t="s">
        <v>109</v>
      </c>
      <c r="AF228" s="37">
        <v>0</v>
      </c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</row>
    <row r="229" spans="1:60" outlineLevel="1">
      <c r="A229" s="249">
        <v>98</v>
      </c>
      <c r="B229" s="250" t="s">
        <v>366</v>
      </c>
      <c r="C229" s="251" t="s">
        <v>367</v>
      </c>
      <c r="D229" s="313" t="s">
        <v>107</v>
      </c>
      <c r="E229" s="253">
        <v>0.70286999999999999</v>
      </c>
      <c r="F229" s="320">
        <f>H229+J229</f>
        <v>0</v>
      </c>
      <c r="G229" s="254">
        <f>ROUND(E229*F229,2)</f>
        <v>0</v>
      </c>
      <c r="H229" s="254"/>
      <c r="I229" s="254">
        <f>ROUND(E229*H229,2)</f>
        <v>0</v>
      </c>
      <c r="J229" s="254"/>
      <c r="K229" s="254">
        <f>ROUND(E229*J229,2)</f>
        <v>0</v>
      </c>
      <c r="L229" s="254">
        <v>15</v>
      </c>
      <c r="M229" s="254">
        <f>G229*(1+L229/100)</f>
        <v>0</v>
      </c>
      <c r="N229" s="313">
        <v>0</v>
      </c>
      <c r="O229" s="313">
        <f>ROUND(E229*N229,5)</f>
        <v>0</v>
      </c>
      <c r="P229" s="313">
        <v>0</v>
      </c>
      <c r="Q229" s="313">
        <f>ROUND(E229*P229,5)</f>
        <v>0</v>
      </c>
      <c r="R229" s="34"/>
      <c r="S229" s="34"/>
      <c r="T229" s="36">
        <v>1.5980000000000001</v>
      </c>
      <c r="U229" s="34" t="e">
        <f>ROUND(#REF!*T229,2)</f>
        <v>#REF!</v>
      </c>
      <c r="V229" s="37"/>
      <c r="W229" s="37"/>
      <c r="X229" s="37"/>
      <c r="Y229" s="37"/>
      <c r="Z229" s="37"/>
      <c r="AA229" s="37"/>
      <c r="AB229" s="37"/>
      <c r="AC229" s="37"/>
      <c r="AD229" s="37"/>
      <c r="AE229" s="37" t="s">
        <v>102</v>
      </c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</row>
    <row r="230" spans="1:60" ht="14.5">
      <c r="A230" s="255" t="s">
        <v>97</v>
      </c>
      <c r="B230" s="256" t="s">
        <v>30</v>
      </c>
      <c r="C230" s="257" t="s">
        <v>29</v>
      </c>
      <c r="D230" s="317"/>
      <c r="E230" s="259"/>
      <c r="F230" s="260"/>
      <c r="G230" s="260">
        <f>SUMIF(AE231:AE240,"&lt;&gt;NOR",G231:G240)</f>
        <v>0</v>
      </c>
      <c r="H230" s="260"/>
      <c r="I230" s="260">
        <f>SUM(I231:I240)</f>
        <v>0</v>
      </c>
      <c r="J230" s="260"/>
      <c r="K230" s="260">
        <f>SUM(K231:K240)</f>
        <v>0</v>
      </c>
      <c r="L230" s="260"/>
      <c r="M230" s="260">
        <f>SUM(M231:M240)</f>
        <v>0</v>
      </c>
      <c r="N230" s="317"/>
      <c r="O230" s="317">
        <f>SUM(O231:O240)</f>
        <v>0.13358</v>
      </c>
      <c r="P230" s="317"/>
      <c r="Q230" s="317">
        <f>SUM(Q231:Q240)</f>
        <v>0</v>
      </c>
      <c r="R230" s="39"/>
      <c r="S230" s="39"/>
      <c r="T230" s="41"/>
      <c r="U230" s="39" t="e">
        <f>SUM(U231:U240)</f>
        <v>#REF!</v>
      </c>
      <c r="AE230" s="29" t="s">
        <v>98</v>
      </c>
    </row>
    <row r="231" spans="1:60" outlineLevel="1">
      <c r="A231" s="249">
        <v>99</v>
      </c>
      <c r="B231" s="250" t="s">
        <v>370</v>
      </c>
      <c r="C231" s="251" t="s">
        <v>371</v>
      </c>
      <c r="D231" s="313" t="s">
        <v>121</v>
      </c>
      <c r="E231" s="253">
        <v>46.79</v>
      </c>
      <c r="F231" s="320">
        <v>0</v>
      </c>
      <c r="G231" s="254">
        <f>ROUND(E231*F231,2)</f>
        <v>0</v>
      </c>
      <c r="H231" s="254"/>
      <c r="I231" s="254">
        <f>ROUND(E231*H231,2)</f>
        <v>0</v>
      </c>
      <c r="J231" s="254"/>
      <c r="K231" s="254">
        <f>ROUND(E231*J231,2)</f>
        <v>0</v>
      </c>
      <c r="L231" s="254">
        <v>15</v>
      </c>
      <c r="M231" s="254">
        <f>G231*(1+L231/100)</f>
        <v>0</v>
      </c>
      <c r="N231" s="313">
        <v>3.5E-4</v>
      </c>
      <c r="O231" s="313">
        <f>ROUND(E231*N231,5)</f>
        <v>1.6379999999999999E-2</v>
      </c>
      <c r="P231" s="313">
        <v>0</v>
      </c>
      <c r="Q231" s="313">
        <f>ROUND(E231*P231,5)</f>
        <v>0</v>
      </c>
      <c r="R231" s="34"/>
      <c r="S231" s="34"/>
      <c r="T231" s="36">
        <v>1.35E-2</v>
      </c>
      <c r="U231" s="34" t="e">
        <f>ROUND(#REF!*T231,2)</f>
        <v>#REF!</v>
      </c>
      <c r="V231" s="37"/>
      <c r="W231" s="37"/>
      <c r="X231" s="37"/>
      <c r="Y231" s="37"/>
      <c r="Z231" s="37"/>
      <c r="AA231" s="37"/>
      <c r="AB231" s="37"/>
      <c r="AC231" s="37"/>
      <c r="AD231" s="37"/>
      <c r="AE231" s="37" t="s">
        <v>102</v>
      </c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</row>
    <row r="232" spans="1:60" outlineLevel="1">
      <c r="A232" s="249"/>
      <c r="B232" s="250"/>
      <c r="C232" s="314" t="s">
        <v>1665</v>
      </c>
      <c r="D232" s="315"/>
      <c r="E232" s="316">
        <v>46.79</v>
      </c>
      <c r="F232" s="254"/>
      <c r="G232" s="254"/>
      <c r="H232" s="254"/>
      <c r="I232" s="254"/>
      <c r="J232" s="254"/>
      <c r="K232" s="254"/>
      <c r="L232" s="254"/>
      <c r="M232" s="254"/>
      <c r="N232" s="313"/>
      <c r="O232" s="313"/>
      <c r="P232" s="313"/>
      <c r="Q232" s="313"/>
      <c r="R232" s="34"/>
      <c r="S232" s="34"/>
      <c r="T232" s="36"/>
      <c r="U232" s="34"/>
      <c r="V232" s="37"/>
      <c r="W232" s="37"/>
      <c r="X232" s="37"/>
      <c r="Y232" s="37"/>
      <c r="Z232" s="37"/>
      <c r="AA232" s="37"/>
      <c r="AB232" s="37"/>
      <c r="AC232" s="37"/>
      <c r="AD232" s="37"/>
      <c r="AE232" s="37" t="s">
        <v>109</v>
      </c>
      <c r="AF232" s="37">
        <v>0</v>
      </c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</row>
    <row r="233" spans="1:60" outlineLevel="1">
      <c r="A233" s="249">
        <v>100</v>
      </c>
      <c r="B233" s="250" t="s">
        <v>372</v>
      </c>
      <c r="C233" s="251" t="s">
        <v>1666</v>
      </c>
      <c r="D233" s="313" t="s">
        <v>121</v>
      </c>
      <c r="E233" s="253">
        <v>192.12799999999999</v>
      </c>
      <c r="F233" s="320">
        <v>0</v>
      </c>
      <c r="G233" s="254">
        <f>ROUND(E233*F233,2)</f>
        <v>0</v>
      </c>
      <c r="H233" s="254"/>
      <c r="I233" s="254">
        <f>ROUND(E233*H233,2)</f>
        <v>0</v>
      </c>
      <c r="J233" s="254"/>
      <c r="K233" s="254">
        <f>ROUND(E233*J233,2)</f>
        <v>0</v>
      </c>
      <c r="L233" s="254">
        <v>15</v>
      </c>
      <c r="M233" s="254">
        <f>G233*(1+L233/100)</f>
        <v>0</v>
      </c>
      <c r="N233" s="313">
        <v>1.4999999999999999E-4</v>
      </c>
      <c r="O233" s="313">
        <f>ROUND(E233*N233,5)</f>
        <v>2.8819999999999998E-2</v>
      </c>
      <c r="P233" s="313">
        <v>0</v>
      </c>
      <c r="Q233" s="313">
        <f>ROUND(E233*P233,5)</f>
        <v>0</v>
      </c>
      <c r="R233" s="34"/>
      <c r="S233" s="34"/>
      <c r="T233" s="36">
        <v>3.2480000000000002E-2</v>
      </c>
      <c r="U233" s="34" t="e">
        <f>ROUND(#REF!*T233,2)</f>
        <v>#REF!</v>
      </c>
      <c r="V233" s="37"/>
      <c r="W233" s="37"/>
      <c r="X233" s="37"/>
      <c r="Y233" s="37"/>
      <c r="Z233" s="37"/>
      <c r="AA233" s="37"/>
      <c r="AB233" s="37"/>
      <c r="AC233" s="37"/>
      <c r="AD233" s="37"/>
      <c r="AE233" s="37" t="s">
        <v>102</v>
      </c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</row>
    <row r="234" spans="1:60" outlineLevel="1">
      <c r="A234" s="249"/>
      <c r="B234" s="250"/>
      <c r="C234" s="314" t="s">
        <v>1667</v>
      </c>
      <c r="D234" s="315"/>
      <c r="E234" s="316">
        <v>66.724000000000004</v>
      </c>
      <c r="F234" s="254"/>
      <c r="G234" s="254"/>
      <c r="H234" s="254"/>
      <c r="I234" s="254"/>
      <c r="J234" s="254"/>
      <c r="K234" s="254"/>
      <c r="L234" s="254"/>
      <c r="M234" s="254"/>
      <c r="N234" s="313"/>
      <c r="O234" s="313"/>
      <c r="P234" s="313"/>
      <c r="Q234" s="313"/>
      <c r="R234" s="34"/>
      <c r="S234" s="34"/>
      <c r="T234" s="36"/>
      <c r="U234" s="34"/>
      <c r="V234" s="37"/>
      <c r="W234" s="37"/>
      <c r="X234" s="37"/>
      <c r="Y234" s="37"/>
      <c r="Z234" s="37"/>
      <c r="AA234" s="37"/>
      <c r="AB234" s="37"/>
      <c r="AC234" s="37"/>
      <c r="AD234" s="37"/>
      <c r="AE234" s="37" t="s">
        <v>109</v>
      </c>
      <c r="AF234" s="37">
        <v>0</v>
      </c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</row>
    <row r="235" spans="1:60" outlineLevel="1">
      <c r="A235" s="249"/>
      <c r="B235" s="250"/>
      <c r="C235" s="314" t="s">
        <v>1668</v>
      </c>
      <c r="D235" s="315"/>
      <c r="E235" s="316">
        <v>60.956000000000003</v>
      </c>
      <c r="F235" s="254"/>
      <c r="G235" s="254"/>
      <c r="H235" s="254"/>
      <c r="I235" s="254"/>
      <c r="J235" s="254"/>
      <c r="K235" s="254"/>
      <c r="L235" s="254"/>
      <c r="M235" s="254"/>
      <c r="N235" s="313"/>
      <c r="O235" s="313"/>
      <c r="P235" s="313"/>
      <c r="Q235" s="313"/>
      <c r="R235" s="34"/>
      <c r="S235" s="34"/>
      <c r="T235" s="36"/>
      <c r="U235" s="34"/>
      <c r="V235" s="37"/>
      <c r="W235" s="37"/>
      <c r="X235" s="37"/>
      <c r="Y235" s="37"/>
      <c r="Z235" s="37"/>
      <c r="AA235" s="37"/>
      <c r="AB235" s="37"/>
      <c r="AC235" s="37"/>
      <c r="AD235" s="37"/>
      <c r="AE235" s="37" t="s">
        <v>109</v>
      </c>
      <c r="AF235" s="37">
        <v>0</v>
      </c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</row>
    <row r="236" spans="1:60" outlineLevel="1">
      <c r="A236" s="249"/>
      <c r="B236" s="250"/>
      <c r="C236" s="314" t="s">
        <v>1669</v>
      </c>
      <c r="D236" s="315"/>
      <c r="E236" s="316">
        <v>29.471</v>
      </c>
      <c r="F236" s="254"/>
      <c r="G236" s="254"/>
      <c r="H236" s="254"/>
      <c r="I236" s="254"/>
      <c r="J236" s="254"/>
      <c r="K236" s="254"/>
      <c r="L236" s="254"/>
      <c r="M236" s="254"/>
      <c r="N236" s="313"/>
      <c r="O236" s="313"/>
      <c r="P236" s="313"/>
      <c r="Q236" s="313"/>
      <c r="R236" s="34"/>
      <c r="S236" s="34"/>
      <c r="T236" s="36"/>
      <c r="U236" s="34"/>
      <c r="V236" s="37"/>
      <c r="W236" s="37"/>
      <c r="X236" s="37"/>
      <c r="Y236" s="37"/>
      <c r="Z236" s="37"/>
      <c r="AA236" s="37"/>
      <c r="AB236" s="37"/>
      <c r="AC236" s="37"/>
      <c r="AD236" s="37"/>
      <c r="AE236" s="37" t="s">
        <v>109</v>
      </c>
      <c r="AF236" s="37">
        <v>0</v>
      </c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</row>
    <row r="237" spans="1:60" outlineLevel="1">
      <c r="A237" s="249"/>
      <c r="B237" s="250"/>
      <c r="C237" s="314" t="s">
        <v>1670</v>
      </c>
      <c r="D237" s="315"/>
      <c r="E237" s="316">
        <v>6.9729999999999999</v>
      </c>
      <c r="F237" s="254"/>
      <c r="G237" s="254"/>
      <c r="H237" s="254"/>
      <c r="I237" s="254"/>
      <c r="J237" s="254"/>
      <c r="K237" s="254"/>
      <c r="L237" s="254"/>
      <c r="M237" s="254"/>
      <c r="N237" s="313"/>
      <c r="O237" s="313"/>
      <c r="P237" s="313"/>
      <c r="Q237" s="313"/>
      <c r="R237" s="34"/>
      <c r="S237" s="34"/>
      <c r="T237" s="36"/>
      <c r="U237" s="34"/>
      <c r="V237" s="37"/>
      <c r="W237" s="37"/>
      <c r="X237" s="37"/>
      <c r="Y237" s="37"/>
      <c r="Z237" s="37"/>
      <c r="AA237" s="37"/>
      <c r="AB237" s="37"/>
      <c r="AC237" s="37"/>
      <c r="AD237" s="37"/>
      <c r="AE237" s="37" t="s">
        <v>109</v>
      </c>
      <c r="AF237" s="37">
        <v>0</v>
      </c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</row>
    <row r="238" spans="1:60" outlineLevel="1">
      <c r="A238" s="249"/>
      <c r="B238" s="250"/>
      <c r="C238" s="314" t="s">
        <v>1671</v>
      </c>
      <c r="D238" s="315"/>
      <c r="E238" s="316">
        <v>5.5380000000000003</v>
      </c>
      <c r="F238" s="254"/>
      <c r="G238" s="254"/>
      <c r="H238" s="254"/>
      <c r="I238" s="254"/>
      <c r="J238" s="254"/>
      <c r="K238" s="254"/>
      <c r="L238" s="254"/>
      <c r="M238" s="254"/>
      <c r="N238" s="313"/>
      <c r="O238" s="313"/>
      <c r="P238" s="313"/>
      <c r="Q238" s="313"/>
      <c r="R238" s="34"/>
      <c r="S238" s="34"/>
      <c r="T238" s="36"/>
      <c r="U238" s="34"/>
      <c r="V238" s="37"/>
      <c r="W238" s="37"/>
      <c r="X238" s="37"/>
      <c r="Y238" s="37"/>
      <c r="Z238" s="37"/>
      <c r="AA238" s="37"/>
      <c r="AB238" s="37"/>
      <c r="AC238" s="37"/>
      <c r="AD238" s="37"/>
      <c r="AE238" s="37" t="s">
        <v>109</v>
      </c>
      <c r="AF238" s="37">
        <v>0</v>
      </c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</row>
    <row r="239" spans="1:60" outlineLevel="1">
      <c r="A239" s="249"/>
      <c r="B239" s="250"/>
      <c r="C239" s="314" t="s">
        <v>1672</v>
      </c>
      <c r="D239" s="315"/>
      <c r="E239" s="316">
        <v>22.466000000000001</v>
      </c>
      <c r="F239" s="254"/>
      <c r="G239" s="254"/>
      <c r="H239" s="254"/>
      <c r="I239" s="254"/>
      <c r="J239" s="254"/>
      <c r="K239" s="254"/>
      <c r="L239" s="254"/>
      <c r="M239" s="254"/>
      <c r="N239" s="313"/>
      <c r="O239" s="313"/>
      <c r="P239" s="313"/>
      <c r="Q239" s="313"/>
      <c r="R239" s="34"/>
      <c r="S239" s="34"/>
      <c r="T239" s="36"/>
      <c r="U239" s="34"/>
      <c r="V239" s="37"/>
      <c r="W239" s="37"/>
      <c r="X239" s="37"/>
      <c r="Y239" s="37"/>
      <c r="Z239" s="37"/>
      <c r="AA239" s="37"/>
      <c r="AB239" s="37"/>
      <c r="AC239" s="37"/>
      <c r="AD239" s="37"/>
      <c r="AE239" s="37" t="s">
        <v>109</v>
      </c>
      <c r="AF239" s="37">
        <v>0</v>
      </c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</row>
    <row r="240" spans="1:60" outlineLevel="1">
      <c r="A240" s="249">
        <v>101</v>
      </c>
      <c r="B240" s="250" t="s">
        <v>380</v>
      </c>
      <c r="C240" s="251" t="s">
        <v>1673</v>
      </c>
      <c r="D240" s="313" t="s">
        <v>121</v>
      </c>
      <c r="E240" s="253">
        <v>192.12799999999999</v>
      </c>
      <c r="F240" s="320">
        <v>0</v>
      </c>
      <c r="G240" s="254">
        <f>ROUND(E240*F240,2)</f>
        <v>0</v>
      </c>
      <c r="H240" s="254"/>
      <c r="I240" s="254">
        <f>ROUND(E240*H240,2)</f>
        <v>0</v>
      </c>
      <c r="J240" s="254"/>
      <c r="K240" s="254">
        <f>ROUND(E240*J240,2)</f>
        <v>0</v>
      </c>
      <c r="L240" s="254">
        <v>15</v>
      </c>
      <c r="M240" s="254">
        <f>G240*(1+L240/100)</f>
        <v>0</v>
      </c>
      <c r="N240" s="313">
        <v>4.6000000000000001E-4</v>
      </c>
      <c r="O240" s="313">
        <f>ROUND(E240*N240,5)</f>
        <v>8.838E-2</v>
      </c>
      <c r="P240" s="313">
        <v>0</v>
      </c>
      <c r="Q240" s="313">
        <f>ROUND(E240*P240,5)</f>
        <v>0</v>
      </c>
      <c r="R240" s="34"/>
      <c r="S240" s="34"/>
      <c r="T240" s="36">
        <v>0.10191</v>
      </c>
      <c r="U240" s="34" t="e">
        <f>ROUND(#REF!*T240,2)</f>
        <v>#REF!</v>
      </c>
      <c r="V240" s="37"/>
      <c r="W240" s="37"/>
      <c r="X240" s="37"/>
      <c r="Y240" s="37"/>
      <c r="Z240" s="37"/>
      <c r="AA240" s="37"/>
      <c r="AB240" s="37"/>
      <c r="AC240" s="37"/>
      <c r="AD240" s="37"/>
      <c r="AE240" s="37" t="s">
        <v>102</v>
      </c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</row>
    <row r="241" spans="1:60" ht="14.5">
      <c r="A241" s="255" t="s">
        <v>97</v>
      </c>
      <c r="B241" s="256" t="s">
        <v>27</v>
      </c>
      <c r="C241" s="257" t="s">
        <v>28</v>
      </c>
      <c r="D241" s="317"/>
      <c r="E241" s="259"/>
      <c r="F241" s="260"/>
      <c r="G241" s="260">
        <f>SUMIF(AE242:AE242,"&lt;&gt;NOR",G242:G242)</f>
        <v>0</v>
      </c>
      <c r="H241" s="260"/>
      <c r="I241" s="260">
        <f>SUM(I242:I242)</f>
        <v>0</v>
      </c>
      <c r="J241" s="260"/>
      <c r="K241" s="260">
        <f>SUM(K242:K242)</f>
        <v>0</v>
      </c>
      <c r="L241" s="260"/>
      <c r="M241" s="260">
        <f>SUM(M242:M242)</f>
        <v>0</v>
      </c>
      <c r="N241" s="317"/>
      <c r="O241" s="317">
        <f>SUM(O242:O242)</f>
        <v>0</v>
      </c>
      <c r="P241" s="317"/>
      <c r="Q241" s="317">
        <f>SUM(Q242:Q242)</f>
        <v>0</v>
      </c>
      <c r="R241" s="39"/>
      <c r="S241" s="39"/>
      <c r="T241" s="41"/>
      <c r="U241" s="39" t="e">
        <f>SUM(U242:U242)</f>
        <v>#REF!</v>
      </c>
      <c r="AE241" s="29" t="s">
        <v>98</v>
      </c>
    </row>
    <row r="242" spans="1:60" outlineLevel="1">
      <c r="A242" s="261">
        <v>102</v>
      </c>
      <c r="B242" s="262" t="s">
        <v>382</v>
      </c>
      <c r="C242" s="263" t="s">
        <v>383</v>
      </c>
      <c r="D242" s="318" t="s">
        <v>384</v>
      </c>
      <c r="E242" s="265">
        <v>1</v>
      </c>
      <c r="F242" s="321">
        <v>0</v>
      </c>
      <c r="G242" s="266">
        <f>ROUND(E242*F242,2)</f>
        <v>0</v>
      </c>
      <c r="H242" s="266"/>
      <c r="I242" s="266">
        <f>ROUND(E242*H242,2)</f>
        <v>0</v>
      </c>
      <c r="J242" s="266"/>
      <c r="K242" s="266">
        <f>ROUND(E242*J242,2)</f>
        <v>0</v>
      </c>
      <c r="L242" s="266">
        <v>15</v>
      </c>
      <c r="M242" s="266">
        <f>G242*(1+L242/100)</f>
        <v>0</v>
      </c>
      <c r="N242" s="318">
        <v>0</v>
      </c>
      <c r="O242" s="318">
        <f>ROUND(E242*N242,5)</f>
        <v>0</v>
      </c>
      <c r="P242" s="318">
        <v>0</v>
      </c>
      <c r="Q242" s="318">
        <f>ROUND(E242*P242,5)</f>
        <v>0</v>
      </c>
      <c r="R242" s="42"/>
      <c r="S242" s="42"/>
      <c r="T242" s="44">
        <v>0</v>
      </c>
      <c r="U242" s="42" t="e">
        <f>ROUND(#REF!*T242,2)</f>
        <v>#REF!</v>
      </c>
      <c r="V242" s="37"/>
      <c r="W242" s="37"/>
      <c r="X242" s="37"/>
      <c r="Y242" s="37"/>
      <c r="Z242" s="37"/>
      <c r="AA242" s="37"/>
      <c r="AB242" s="37"/>
      <c r="AC242" s="37"/>
      <c r="AD242" s="37"/>
      <c r="AE242" s="37" t="s">
        <v>102</v>
      </c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</row>
    <row r="243" spans="1:60" ht="14.5">
      <c r="A243" s="322"/>
      <c r="B243" s="323" t="s">
        <v>385</v>
      </c>
      <c r="C243" s="324" t="s">
        <v>385</v>
      </c>
      <c r="D243" s="322"/>
      <c r="E243" s="322"/>
      <c r="F243" s="322"/>
      <c r="G243" s="322"/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45"/>
      <c r="S243" s="45"/>
      <c r="T243" s="45"/>
      <c r="U243" s="45"/>
      <c r="AC243" s="29">
        <v>15</v>
      </c>
      <c r="AD243" s="29">
        <v>21</v>
      </c>
    </row>
    <row r="244" spans="1:60" ht="14.5">
      <c r="A244" s="325"/>
      <c r="B244" s="326" t="s">
        <v>2203</v>
      </c>
      <c r="C244" s="327" t="s">
        <v>385</v>
      </c>
      <c r="D244" s="328"/>
      <c r="E244" s="328"/>
      <c r="F244" s="328"/>
      <c r="G244" s="329">
        <f>G8+G45+G71+G86+G88+G91+G114+G138+G141+G145+G149+G152+G180+G183+G193+G209+G214+G230</f>
        <v>0</v>
      </c>
      <c r="H244" s="322"/>
      <c r="I244" s="322"/>
      <c r="J244" s="322"/>
      <c r="K244" s="322"/>
      <c r="L244" s="322"/>
      <c r="M244" s="322"/>
      <c r="N244" s="322"/>
      <c r="O244" s="322"/>
      <c r="P244" s="322"/>
      <c r="Q244" s="322"/>
      <c r="AE244" s="29" t="s">
        <v>386</v>
      </c>
    </row>
    <row r="249" spans="1:60">
      <c r="B249" s="46" t="s">
        <v>2142</v>
      </c>
      <c r="G249" s="418">
        <f>G8+G45+G71+G86+G91+G114+G138</f>
        <v>0</v>
      </c>
    </row>
    <row r="250" spans="1:60">
      <c r="B250" s="46" t="s">
        <v>2143</v>
      </c>
      <c r="G250" s="418">
        <f>G141+G145+G149+G152+G180+G183+G193+G209+G214+G230</f>
        <v>0</v>
      </c>
    </row>
    <row r="251" spans="1:60">
      <c r="B251" s="46" t="s">
        <v>2162</v>
      </c>
      <c r="G251" s="418">
        <f>G241</f>
        <v>0</v>
      </c>
    </row>
  </sheetData>
  <sheetProtection password="CD92" sheet="1" objects="1" scenarios="1" selectLockedCells="1"/>
  <mergeCells count="22">
    <mergeCell ref="C90:G90"/>
    <mergeCell ref="A1:G1"/>
    <mergeCell ref="C2:G2"/>
    <mergeCell ref="C3:G3"/>
    <mergeCell ref="C4:G4"/>
    <mergeCell ref="C10:G10"/>
    <mergeCell ref="C15:G15"/>
    <mergeCell ref="C16:G16"/>
    <mergeCell ref="C27:G27"/>
    <mergeCell ref="C31:G31"/>
    <mergeCell ref="C35:G35"/>
    <mergeCell ref="C38:G38"/>
    <mergeCell ref="C217:G217"/>
    <mergeCell ref="C109:G109"/>
    <mergeCell ref="C112:G112"/>
    <mergeCell ref="C129:G129"/>
    <mergeCell ref="C131:G131"/>
    <mergeCell ref="C157:G157"/>
    <mergeCell ref="C164:G164"/>
    <mergeCell ref="C170:G170"/>
    <mergeCell ref="C171:G171"/>
    <mergeCell ref="C175:G175"/>
  </mergeCells>
  <pageMargins left="0.39370078740157499" right="0.196850393700787" top="0.78740157499999996" bottom="0.78740157499999996" header="0.3" footer="0.3"/>
  <pageSetup paperSize="9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3296"/>
  <sheetViews>
    <sheetView view="pageBreakPreview" topLeftCell="A34" zoomScaleNormal="100" zoomScaleSheetLayoutView="100" workbookViewId="0">
      <selection activeCell="E49" sqref="E49"/>
    </sheetView>
  </sheetViews>
  <sheetFormatPr defaultColWidth="8.90625" defaultRowHeight="12.5"/>
  <cols>
    <col min="1" max="1" width="10.54296875" style="54" customWidth="1"/>
    <col min="2" max="2" width="51.6328125" style="55" customWidth="1"/>
    <col min="3" max="3" width="6.90625" style="56" customWidth="1"/>
    <col min="4" max="4" width="8.90625" style="54" customWidth="1"/>
    <col min="5" max="5" width="13.453125" style="52" customWidth="1"/>
    <col min="6" max="6" width="8.54296875" style="52" hidden="1" customWidth="1"/>
    <col min="7" max="7" width="12.90625" style="52" customWidth="1"/>
    <col min="8" max="8" width="14.54296875" style="52" customWidth="1"/>
    <col min="9" max="9" width="13.90625" style="52" customWidth="1"/>
    <col min="10" max="256" width="8.90625" style="47"/>
    <col min="257" max="257" width="10.54296875" style="47" customWidth="1"/>
    <col min="258" max="258" width="51.6328125" style="47" customWidth="1"/>
    <col min="259" max="259" width="6.90625" style="47" customWidth="1"/>
    <col min="260" max="260" width="8.90625" style="47" customWidth="1"/>
    <col min="261" max="261" width="13.453125" style="47" customWidth="1"/>
    <col min="262" max="262" width="0" style="47" hidden="1" customWidth="1"/>
    <col min="263" max="263" width="12.90625" style="47" customWidth="1"/>
    <col min="264" max="264" width="14.54296875" style="47" customWidth="1"/>
    <col min="265" max="265" width="13.90625" style="47" customWidth="1"/>
    <col min="266" max="512" width="8.90625" style="47"/>
    <col min="513" max="513" width="10.54296875" style="47" customWidth="1"/>
    <col min="514" max="514" width="51.6328125" style="47" customWidth="1"/>
    <col min="515" max="515" width="6.90625" style="47" customWidth="1"/>
    <col min="516" max="516" width="8.90625" style="47" customWidth="1"/>
    <col min="517" max="517" width="13.453125" style="47" customWidth="1"/>
    <col min="518" max="518" width="0" style="47" hidden="1" customWidth="1"/>
    <col min="519" max="519" width="12.90625" style="47" customWidth="1"/>
    <col min="520" max="520" width="14.54296875" style="47" customWidth="1"/>
    <col min="521" max="521" width="13.90625" style="47" customWidth="1"/>
    <col min="522" max="768" width="8.90625" style="47"/>
    <col min="769" max="769" width="10.54296875" style="47" customWidth="1"/>
    <col min="770" max="770" width="51.6328125" style="47" customWidth="1"/>
    <col min="771" max="771" width="6.90625" style="47" customWidth="1"/>
    <col min="772" max="772" width="8.90625" style="47" customWidth="1"/>
    <col min="773" max="773" width="13.453125" style="47" customWidth="1"/>
    <col min="774" max="774" width="0" style="47" hidden="1" customWidth="1"/>
    <col min="775" max="775" width="12.90625" style="47" customWidth="1"/>
    <col min="776" max="776" width="14.54296875" style="47" customWidth="1"/>
    <col min="777" max="777" width="13.90625" style="47" customWidth="1"/>
    <col min="778" max="1024" width="8.90625" style="47"/>
    <col min="1025" max="1025" width="10.54296875" style="47" customWidth="1"/>
    <col min="1026" max="1026" width="51.6328125" style="47" customWidth="1"/>
    <col min="1027" max="1027" width="6.90625" style="47" customWidth="1"/>
    <col min="1028" max="1028" width="8.90625" style="47" customWidth="1"/>
    <col min="1029" max="1029" width="13.453125" style="47" customWidth="1"/>
    <col min="1030" max="1030" width="0" style="47" hidden="1" customWidth="1"/>
    <col min="1031" max="1031" width="12.90625" style="47" customWidth="1"/>
    <col min="1032" max="1032" width="14.54296875" style="47" customWidth="1"/>
    <col min="1033" max="1033" width="13.90625" style="47" customWidth="1"/>
    <col min="1034" max="1280" width="8.90625" style="47"/>
    <col min="1281" max="1281" width="10.54296875" style="47" customWidth="1"/>
    <col min="1282" max="1282" width="51.6328125" style="47" customWidth="1"/>
    <col min="1283" max="1283" width="6.90625" style="47" customWidth="1"/>
    <col min="1284" max="1284" width="8.90625" style="47" customWidth="1"/>
    <col min="1285" max="1285" width="13.453125" style="47" customWidth="1"/>
    <col min="1286" max="1286" width="0" style="47" hidden="1" customWidth="1"/>
    <col min="1287" max="1287" width="12.90625" style="47" customWidth="1"/>
    <col min="1288" max="1288" width="14.54296875" style="47" customWidth="1"/>
    <col min="1289" max="1289" width="13.90625" style="47" customWidth="1"/>
    <col min="1290" max="1536" width="8.90625" style="47"/>
    <col min="1537" max="1537" width="10.54296875" style="47" customWidth="1"/>
    <col min="1538" max="1538" width="51.6328125" style="47" customWidth="1"/>
    <col min="1539" max="1539" width="6.90625" style="47" customWidth="1"/>
    <col min="1540" max="1540" width="8.90625" style="47" customWidth="1"/>
    <col min="1541" max="1541" width="13.453125" style="47" customWidth="1"/>
    <col min="1542" max="1542" width="0" style="47" hidden="1" customWidth="1"/>
    <col min="1543" max="1543" width="12.90625" style="47" customWidth="1"/>
    <col min="1544" max="1544" width="14.54296875" style="47" customWidth="1"/>
    <col min="1545" max="1545" width="13.90625" style="47" customWidth="1"/>
    <col min="1546" max="1792" width="8.90625" style="47"/>
    <col min="1793" max="1793" width="10.54296875" style="47" customWidth="1"/>
    <col min="1794" max="1794" width="51.6328125" style="47" customWidth="1"/>
    <col min="1795" max="1795" width="6.90625" style="47" customWidth="1"/>
    <col min="1796" max="1796" width="8.90625" style="47" customWidth="1"/>
    <col min="1797" max="1797" width="13.453125" style="47" customWidth="1"/>
    <col min="1798" max="1798" width="0" style="47" hidden="1" customWidth="1"/>
    <col min="1799" max="1799" width="12.90625" style="47" customWidth="1"/>
    <col min="1800" max="1800" width="14.54296875" style="47" customWidth="1"/>
    <col min="1801" max="1801" width="13.90625" style="47" customWidth="1"/>
    <col min="1802" max="2048" width="8.90625" style="47"/>
    <col min="2049" max="2049" width="10.54296875" style="47" customWidth="1"/>
    <col min="2050" max="2050" width="51.6328125" style="47" customWidth="1"/>
    <col min="2051" max="2051" width="6.90625" style="47" customWidth="1"/>
    <col min="2052" max="2052" width="8.90625" style="47" customWidth="1"/>
    <col min="2053" max="2053" width="13.453125" style="47" customWidth="1"/>
    <col min="2054" max="2054" width="0" style="47" hidden="1" customWidth="1"/>
    <col min="2055" max="2055" width="12.90625" style="47" customWidth="1"/>
    <col min="2056" max="2056" width="14.54296875" style="47" customWidth="1"/>
    <col min="2057" max="2057" width="13.90625" style="47" customWidth="1"/>
    <col min="2058" max="2304" width="8.90625" style="47"/>
    <col min="2305" max="2305" width="10.54296875" style="47" customWidth="1"/>
    <col min="2306" max="2306" width="51.6328125" style="47" customWidth="1"/>
    <col min="2307" max="2307" width="6.90625" style="47" customWidth="1"/>
    <col min="2308" max="2308" width="8.90625" style="47" customWidth="1"/>
    <col min="2309" max="2309" width="13.453125" style="47" customWidth="1"/>
    <col min="2310" max="2310" width="0" style="47" hidden="1" customWidth="1"/>
    <col min="2311" max="2311" width="12.90625" style="47" customWidth="1"/>
    <col min="2312" max="2312" width="14.54296875" style="47" customWidth="1"/>
    <col min="2313" max="2313" width="13.90625" style="47" customWidth="1"/>
    <col min="2314" max="2560" width="8.90625" style="47"/>
    <col min="2561" max="2561" width="10.54296875" style="47" customWidth="1"/>
    <col min="2562" max="2562" width="51.6328125" style="47" customWidth="1"/>
    <col min="2563" max="2563" width="6.90625" style="47" customWidth="1"/>
    <col min="2564" max="2564" width="8.90625" style="47" customWidth="1"/>
    <col min="2565" max="2565" width="13.453125" style="47" customWidth="1"/>
    <col min="2566" max="2566" width="0" style="47" hidden="1" customWidth="1"/>
    <col min="2567" max="2567" width="12.90625" style="47" customWidth="1"/>
    <col min="2568" max="2568" width="14.54296875" style="47" customWidth="1"/>
    <col min="2569" max="2569" width="13.90625" style="47" customWidth="1"/>
    <col min="2570" max="2816" width="8.90625" style="47"/>
    <col min="2817" max="2817" width="10.54296875" style="47" customWidth="1"/>
    <col min="2818" max="2818" width="51.6328125" style="47" customWidth="1"/>
    <col min="2819" max="2819" width="6.90625" style="47" customWidth="1"/>
    <col min="2820" max="2820" width="8.90625" style="47" customWidth="1"/>
    <col min="2821" max="2821" width="13.453125" style="47" customWidth="1"/>
    <col min="2822" max="2822" width="0" style="47" hidden="1" customWidth="1"/>
    <col min="2823" max="2823" width="12.90625" style="47" customWidth="1"/>
    <col min="2824" max="2824" width="14.54296875" style="47" customWidth="1"/>
    <col min="2825" max="2825" width="13.90625" style="47" customWidth="1"/>
    <col min="2826" max="3072" width="8.90625" style="47"/>
    <col min="3073" max="3073" width="10.54296875" style="47" customWidth="1"/>
    <col min="3074" max="3074" width="51.6328125" style="47" customWidth="1"/>
    <col min="3075" max="3075" width="6.90625" style="47" customWidth="1"/>
    <col min="3076" max="3076" width="8.90625" style="47" customWidth="1"/>
    <col min="3077" max="3077" width="13.453125" style="47" customWidth="1"/>
    <col min="3078" max="3078" width="0" style="47" hidden="1" customWidth="1"/>
    <col min="3079" max="3079" width="12.90625" style="47" customWidth="1"/>
    <col min="3080" max="3080" width="14.54296875" style="47" customWidth="1"/>
    <col min="3081" max="3081" width="13.90625" style="47" customWidth="1"/>
    <col min="3082" max="3328" width="8.90625" style="47"/>
    <col min="3329" max="3329" width="10.54296875" style="47" customWidth="1"/>
    <col min="3330" max="3330" width="51.6328125" style="47" customWidth="1"/>
    <col min="3331" max="3331" width="6.90625" style="47" customWidth="1"/>
    <col min="3332" max="3332" width="8.90625" style="47" customWidth="1"/>
    <col min="3333" max="3333" width="13.453125" style="47" customWidth="1"/>
    <col min="3334" max="3334" width="0" style="47" hidden="1" customWidth="1"/>
    <col min="3335" max="3335" width="12.90625" style="47" customWidth="1"/>
    <col min="3336" max="3336" width="14.54296875" style="47" customWidth="1"/>
    <col min="3337" max="3337" width="13.90625" style="47" customWidth="1"/>
    <col min="3338" max="3584" width="8.90625" style="47"/>
    <col min="3585" max="3585" width="10.54296875" style="47" customWidth="1"/>
    <col min="3586" max="3586" width="51.6328125" style="47" customWidth="1"/>
    <col min="3587" max="3587" width="6.90625" style="47" customWidth="1"/>
    <col min="3588" max="3588" width="8.90625" style="47" customWidth="1"/>
    <col min="3589" max="3589" width="13.453125" style="47" customWidth="1"/>
    <col min="3590" max="3590" width="0" style="47" hidden="1" customWidth="1"/>
    <col min="3591" max="3591" width="12.90625" style="47" customWidth="1"/>
    <col min="3592" max="3592" width="14.54296875" style="47" customWidth="1"/>
    <col min="3593" max="3593" width="13.90625" style="47" customWidth="1"/>
    <col min="3594" max="3840" width="8.90625" style="47"/>
    <col min="3841" max="3841" width="10.54296875" style="47" customWidth="1"/>
    <col min="3842" max="3842" width="51.6328125" style="47" customWidth="1"/>
    <col min="3843" max="3843" width="6.90625" style="47" customWidth="1"/>
    <col min="3844" max="3844" width="8.90625" style="47" customWidth="1"/>
    <col min="3845" max="3845" width="13.453125" style="47" customWidth="1"/>
    <col min="3846" max="3846" width="0" style="47" hidden="1" customWidth="1"/>
    <col min="3847" max="3847" width="12.90625" style="47" customWidth="1"/>
    <col min="3848" max="3848" width="14.54296875" style="47" customWidth="1"/>
    <col min="3849" max="3849" width="13.90625" style="47" customWidth="1"/>
    <col min="3850" max="4096" width="8.90625" style="47"/>
    <col min="4097" max="4097" width="10.54296875" style="47" customWidth="1"/>
    <col min="4098" max="4098" width="51.6328125" style="47" customWidth="1"/>
    <col min="4099" max="4099" width="6.90625" style="47" customWidth="1"/>
    <col min="4100" max="4100" width="8.90625" style="47" customWidth="1"/>
    <col min="4101" max="4101" width="13.453125" style="47" customWidth="1"/>
    <col min="4102" max="4102" width="0" style="47" hidden="1" customWidth="1"/>
    <col min="4103" max="4103" width="12.90625" style="47" customWidth="1"/>
    <col min="4104" max="4104" width="14.54296875" style="47" customWidth="1"/>
    <col min="4105" max="4105" width="13.90625" style="47" customWidth="1"/>
    <col min="4106" max="4352" width="8.90625" style="47"/>
    <col min="4353" max="4353" width="10.54296875" style="47" customWidth="1"/>
    <col min="4354" max="4354" width="51.6328125" style="47" customWidth="1"/>
    <col min="4355" max="4355" width="6.90625" style="47" customWidth="1"/>
    <col min="4356" max="4356" width="8.90625" style="47" customWidth="1"/>
    <col min="4357" max="4357" width="13.453125" style="47" customWidth="1"/>
    <col min="4358" max="4358" width="0" style="47" hidden="1" customWidth="1"/>
    <col min="4359" max="4359" width="12.90625" style="47" customWidth="1"/>
    <col min="4360" max="4360" width="14.54296875" style="47" customWidth="1"/>
    <col min="4361" max="4361" width="13.90625" style="47" customWidth="1"/>
    <col min="4362" max="4608" width="8.90625" style="47"/>
    <col min="4609" max="4609" width="10.54296875" style="47" customWidth="1"/>
    <col min="4610" max="4610" width="51.6328125" style="47" customWidth="1"/>
    <col min="4611" max="4611" width="6.90625" style="47" customWidth="1"/>
    <col min="4612" max="4612" width="8.90625" style="47" customWidth="1"/>
    <col min="4613" max="4613" width="13.453125" style="47" customWidth="1"/>
    <col min="4614" max="4614" width="0" style="47" hidden="1" customWidth="1"/>
    <col min="4615" max="4615" width="12.90625" style="47" customWidth="1"/>
    <col min="4616" max="4616" width="14.54296875" style="47" customWidth="1"/>
    <col min="4617" max="4617" width="13.90625" style="47" customWidth="1"/>
    <col min="4618" max="4864" width="8.90625" style="47"/>
    <col min="4865" max="4865" width="10.54296875" style="47" customWidth="1"/>
    <col min="4866" max="4866" width="51.6328125" style="47" customWidth="1"/>
    <col min="4867" max="4867" width="6.90625" style="47" customWidth="1"/>
    <col min="4868" max="4868" width="8.90625" style="47" customWidth="1"/>
    <col min="4869" max="4869" width="13.453125" style="47" customWidth="1"/>
    <col min="4870" max="4870" width="0" style="47" hidden="1" customWidth="1"/>
    <col min="4871" max="4871" width="12.90625" style="47" customWidth="1"/>
    <col min="4872" max="4872" width="14.54296875" style="47" customWidth="1"/>
    <col min="4873" max="4873" width="13.90625" style="47" customWidth="1"/>
    <col min="4874" max="5120" width="8.90625" style="47"/>
    <col min="5121" max="5121" width="10.54296875" style="47" customWidth="1"/>
    <col min="5122" max="5122" width="51.6328125" style="47" customWidth="1"/>
    <col min="5123" max="5123" width="6.90625" style="47" customWidth="1"/>
    <col min="5124" max="5124" width="8.90625" style="47" customWidth="1"/>
    <col min="5125" max="5125" width="13.453125" style="47" customWidth="1"/>
    <col min="5126" max="5126" width="0" style="47" hidden="1" customWidth="1"/>
    <col min="5127" max="5127" width="12.90625" style="47" customWidth="1"/>
    <col min="5128" max="5128" width="14.54296875" style="47" customWidth="1"/>
    <col min="5129" max="5129" width="13.90625" style="47" customWidth="1"/>
    <col min="5130" max="5376" width="8.90625" style="47"/>
    <col min="5377" max="5377" width="10.54296875" style="47" customWidth="1"/>
    <col min="5378" max="5378" width="51.6328125" style="47" customWidth="1"/>
    <col min="5379" max="5379" width="6.90625" style="47" customWidth="1"/>
    <col min="5380" max="5380" width="8.90625" style="47" customWidth="1"/>
    <col min="5381" max="5381" width="13.453125" style="47" customWidth="1"/>
    <col min="5382" max="5382" width="0" style="47" hidden="1" customWidth="1"/>
    <col min="5383" max="5383" width="12.90625" style="47" customWidth="1"/>
    <col min="5384" max="5384" width="14.54296875" style="47" customWidth="1"/>
    <col min="5385" max="5385" width="13.90625" style="47" customWidth="1"/>
    <col min="5386" max="5632" width="8.90625" style="47"/>
    <col min="5633" max="5633" width="10.54296875" style="47" customWidth="1"/>
    <col min="5634" max="5634" width="51.6328125" style="47" customWidth="1"/>
    <col min="5635" max="5635" width="6.90625" style="47" customWidth="1"/>
    <col min="5636" max="5636" width="8.90625" style="47" customWidth="1"/>
    <col min="5637" max="5637" width="13.453125" style="47" customWidth="1"/>
    <col min="5638" max="5638" width="0" style="47" hidden="1" customWidth="1"/>
    <col min="5639" max="5639" width="12.90625" style="47" customWidth="1"/>
    <col min="5640" max="5640" width="14.54296875" style="47" customWidth="1"/>
    <col min="5641" max="5641" width="13.90625" style="47" customWidth="1"/>
    <col min="5642" max="5888" width="8.90625" style="47"/>
    <col min="5889" max="5889" width="10.54296875" style="47" customWidth="1"/>
    <col min="5890" max="5890" width="51.6328125" style="47" customWidth="1"/>
    <col min="5891" max="5891" width="6.90625" style="47" customWidth="1"/>
    <col min="5892" max="5892" width="8.90625" style="47" customWidth="1"/>
    <col min="5893" max="5893" width="13.453125" style="47" customWidth="1"/>
    <col min="5894" max="5894" width="0" style="47" hidden="1" customWidth="1"/>
    <col min="5895" max="5895" width="12.90625" style="47" customWidth="1"/>
    <col min="5896" max="5896" width="14.54296875" style="47" customWidth="1"/>
    <col min="5897" max="5897" width="13.90625" style="47" customWidth="1"/>
    <col min="5898" max="6144" width="8.90625" style="47"/>
    <col min="6145" max="6145" width="10.54296875" style="47" customWidth="1"/>
    <col min="6146" max="6146" width="51.6328125" style="47" customWidth="1"/>
    <col min="6147" max="6147" width="6.90625" style="47" customWidth="1"/>
    <col min="6148" max="6148" width="8.90625" style="47" customWidth="1"/>
    <col min="6149" max="6149" width="13.453125" style="47" customWidth="1"/>
    <col min="6150" max="6150" width="0" style="47" hidden="1" customWidth="1"/>
    <col min="6151" max="6151" width="12.90625" style="47" customWidth="1"/>
    <col min="6152" max="6152" width="14.54296875" style="47" customWidth="1"/>
    <col min="6153" max="6153" width="13.90625" style="47" customWidth="1"/>
    <col min="6154" max="6400" width="8.90625" style="47"/>
    <col min="6401" max="6401" width="10.54296875" style="47" customWidth="1"/>
    <col min="6402" max="6402" width="51.6328125" style="47" customWidth="1"/>
    <col min="6403" max="6403" width="6.90625" style="47" customWidth="1"/>
    <col min="6404" max="6404" width="8.90625" style="47" customWidth="1"/>
    <col min="6405" max="6405" width="13.453125" style="47" customWidth="1"/>
    <col min="6406" max="6406" width="0" style="47" hidden="1" customWidth="1"/>
    <col min="6407" max="6407" width="12.90625" style="47" customWidth="1"/>
    <col min="6408" max="6408" width="14.54296875" style="47" customWidth="1"/>
    <col min="6409" max="6409" width="13.90625" style="47" customWidth="1"/>
    <col min="6410" max="6656" width="8.90625" style="47"/>
    <col min="6657" max="6657" width="10.54296875" style="47" customWidth="1"/>
    <col min="6658" max="6658" width="51.6328125" style="47" customWidth="1"/>
    <col min="6659" max="6659" width="6.90625" style="47" customWidth="1"/>
    <col min="6660" max="6660" width="8.90625" style="47" customWidth="1"/>
    <col min="6661" max="6661" width="13.453125" style="47" customWidth="1"/>
    <col min="6662" max="6662" width="0" style="47" hidden="1" customWidth="1"/>
    <col min="6663" max="6663" width="12.90625" style="47" customWidth="1"/>
    <col min="6664" max="6664" width="14.54296875" style="47" customWidth="1"/>
    <col min="6665" max="6665" width="13.90625" style="47" customWidth="1"/>
    <col min="6666" max="6912" width="8.90625" style="47"/>
    <col min="6913" max="6913" width="10.54296875" style="47" customWidth="1"/>
    <col min="6914" max="6914" width="51.6328125" style="47" customWidth="1"/>
    <col min="6915" max="6915" width="6.90625" style="47" customWidth="1"/>
    <col min="6916" max="6916" width="8.90625" style="47" customWidth="1"/>
    <col min="6917" max="6917" width="13.453125" style="47" customWidth="1"/>
    <col min="6918" max="6918" width="0" style="47" hidden="1" customWidth="1"/>
    <col min="6919" max="6919" width="12.90625" style="47" customWidth="1"/>
    <col min="6920" max="6920" width="14.54296875" style="47" customWidth="1"/>
    <col min="6921" max="6921" width="13.90625" style="47" customWidth="1"/>
    <col min="6922" max="7168" width="8.90625" style="47"/>
    <col min="7169" max="7169" width="10.54296875" style="47" customWidth="1"/>
    <col min="7170" max="7170" width="51.6328125" style="47" customWidth="1"/>
    <col min="7171" max="7171" width="6.90625" style="47" customWidth="1"/>
    <col min="7172" max="7172" width="8.90625" style="47" customWidth="1"/>
    <col min="7173" max="7173" width="13.453125" style="47" customWidth="1"/>
    <col min="7174" max="7174" width="0" style="47" hidden="1" customWidth="1"/>
    <col min="7175" max="7175" width="12.90625" style="47" customWidth="1"/>
    <col min="7176" max="7176" width="14.54296875" style="47" customWidth="1"/>
    <col min="7177" max="7177" width="13.90625" style="47" customWidth="1"/>
    <col min="7178" max="7424" width="8.90625" style="47"/>
    <col min="7425" max="7425" width="10.54296875" style="47" customWidth="1"/>
    <col min="7426" max="7426" width="51.6328125" style="47" customWidth="1"/>
    <col min="7427" max="7427" width="6.90625" style="47" customWidth="1"/>
    <col min="7428" max="7428" width="8.90625" style="47" customWidth="1"/>
    <col min="7429" max="7429" width="13.453125" style="47" customWidth="1"/>
    <col min="7430" max="7430" width="0" style="47" hidden="1" customWidth="1"/>
    <col min="7431" max="7431" width="12.90625" style="47" customWidth="1"/>
    <col min="7432" max="7432" width="14.54296875" style="47" customWidth="1"/>
    <col min="7433" max="7433" width="13.90625" style="47" customWidth="1"/>
    <col min="7434" max="7680" width="8.90625" style="47"/>
    <col min="7681" max="7681" width="10.54296875" style="47" customWidth="1"/>
    <col min="7682" max="7682" width="51.6328125" style="47" customWidth="1"/>
    <col min="7683" max="7683" width="6.90625" style="47" customWidth="1"/>
    <col min="7684" max="7684" width="8.90625" style="47" customWidth="1"/>
    <col min="7685" max="7685" width="13.453125" style="47" customWidth="1"/>
    <col min="7686" max="7686" width="0" style="47" hidden="1" customWidth="1"/>
    <col min="7687" max="7687" width="12.90625" style="47" customWidth="1"/>
    <col min="7688" max="7688" width="14.54296875" style="47" customWidth="1"/>
    <col min="7689" max="7689" width="13.90625" style="47" customWidth="1"/>
    <col min="7690" max="7936" width="8.90625" style="47"/>
    <col min="7937" max="7937" width="10.54296875" style="47" customWidth="1"/>
    <col min="7938" max="7938" width="51.6328125" style="47" customWidth="1"/>
    <col min="7939" max="7939" width="6.90625" style="47" customWidth="1"/>
    <col min="7940" max="7940" width="8.90625" style="47" customWidth="1"/>
    <col min="7941" max="7941" width="13.453125" style="47" customWidth="1"/>
    <col min="7942" max="7942" width="0" style="47" hidden="1" customWidth="1"/>
    <col min="7943" max="7943" width="12.90625" style="47" customWidth="1"/>
    <col min="7944" max="7944" width="14.54296875" style="47" customWidth="1"/>
    <col min="7945" max="7945" width="13.90625" style="47" customWidth="1"/>
    <col min="7946" max="8192" width="8.90625" style="47"/>
    <col min="8193" max="8193" width="10.54296875" style="47" customWidth="1"/>
    <col min="8194" max="8194" width="51.6328125" style="47" customWidth="1"/>
    <col min="8195" max="8195" width="6.90625" style="47" customWidth="1"/>
    <col min="8196" max="8196" width="8.90625" style="47" customWidth="1"/>
    <col min="8197" max="8197" width="13.453125" style="47" customWidth="1"/>
    <col min="8198" max="8198" width="0" style="47" hidden="1" customWidth="1"/>
    <col min="8199" max="8199" width="12.90625" style="47" customWidth="1"/>
    <col min="8200" max="8200" width="14.54296875" style="47" customWidth="1"/>
    <col min="8201" max="8201" width="13.90625" style="47" customWidth="1"/>
    <col min="8202" max="8448" width="8.90625" style="47"/>
    <col min="8449" max="8449" width="10.54296875" style="47" customWidth="1"/>
    <col min="8450" max="8450" width="51.6328125" style="47" customWidth="1"/>
    <col min="8451" max="8451" width="6.90625" style="47" customWidth="1"/>
    <col min="8452" max="8452" width="8.90625" style="47" customWidth="1"/>
    <col min="8453" max="8453" width="13.453125" style="47" customWidth="1"/>
    <col min="8454" max="8454" width="0" style="47" hidden="1" customWidth="1"/>
    <col min="8455" max="8455" width="12.90625" style="47" customWidth="1"/>
    <col min="8456" max="8456" width="14.54296875" style="47" customWidth="1"/>
    <col min="8457" max="8457" width="13.90625" style="47" customWidth="1"/>
    <col min="8458" max="8704" width="8.90625" style="47"/>
    <col min="8705" max="8705" width="10.54296875" style="47" customWidth="1"/>
    <col min="8706" max="8706" width="51.6328125" style="47" customWidth="1"/>
    <col min="8707" max="8707" width="6.90625" style="47" customWidth="1"/>
    <col min="8708" max="8708" width="8.90625" style="47" customWidth="1"/>
    <col min="8709" max="8709" width="13.453125" style="47" customWidth="1"/>
    <col min="8710" max="8710" width="0" style="47" hidden="1" customWidth="1"/>
    <col min="8711" max="8711" width="12.90625" style="47" customWidth="1"/>
    <col min="8712" max="8712" width="14.54296875" style="47" customWidth="1"/>
    <col min="8713" max="8713" width="13.90625" style="47" customWidth="1"/>
    <col min="8714" max="8960" width="8.90625" style="47"/>
    <col min="8961" max="8961" width="10.54296875" style="47" customWidth="1"/>
    <col min="8962" max="8962" width="51.6328125" style="47" customWidth="1"/>
    <col min="8963" max="8963" width="6.90625" style="47" customWidth="1"/>
    <col min="8964" max="8964" width="8.90625" style="47" customWidth="1"/>
    <col min="8965" max="8965" width="13.453125" style="47" customWidth="1"/>
    <col min="8966" max="8966" width="0" style="47" hidden="1" customWidth="1"/>
    <col min="8967" max="8967" width="12.90625" style="47" customWidth="1"/>
    <col min="8968" max="8968" width="14.54296875" style="47" customWidth="1"/>
    <col min="8969" max="8969" width="13.90625" style="47" customWidth="1"/>
    <col min="8970" max="9216" width="8.90625" style="47"/>
    <col min="9217" max="9217" width="10.54296875" style="47" customWidth="1"/>
    <col min="9218" max="9218" width="51.6328125" style="47" customWidth="1"/>
    <col min="9219" max="9219" width="6.90625" style="47" customWidth="1"/>
    <col min="9220" max="9220" width="8.90625" style="47" customWidth="1"/>
    <col min="9221" max="9221" width="13.453125" style="47" customWidth="1"/>
    <col min="9222" max="9222" width="0" style="47" hidden="1" customWidth="1"/>
    <col min="9223" max="9223" width="12.90625" style="47" customWidth="1"/>
    <col min="9224" max="9224" width="14.54296875" style="47" customWidth="1"/>
    <col min="9225" max="9225" width="13.90625" style="47" customWidth="1"/>
    <col min="9226" max="9472" width="8.90625" style="47"/>
    <col min="9473" max="9473" width="10.54296875" style="47" customWidth="1"/>
    <col min="9474" max="9474" width="51.6328125" style="47" customWidth="1"/>
    <col min="9475" max="9475" width="6.90625" style="47" customWidth="1"/>
    <col min="9476" max="9476" width="8.90625" style="47" customWidth="1"/>
    <col min="9477" max="9477" width="13.453125" style="47" customWidth="1"/>
    <col min="9478" max="9478" width="0" style="47" hidden="1" customWidth="1"/>
    <col min="9479" max="9479" width="12.90625" style="47" customWidth="1"/>
    <col min="9480" max="9480" width="14.54296875" style="47" customWidth="1"/>
    <col min="9481" max="9481" width="13.90625" style="47" customWidth="1"/>
    <col min="9482" max="9728" width="8.90625" style="47"/>
    <col min="9729" max="9729" width="10.54296875" style="47" customWidth="1"/>
    <col min="9730" max="9730" width="51.6328125" style="47" customWidth="1"/>
    <col min="9731" max="9731" width="6.90625" style="47" customWidth="1"/>
    <col min="9732" max="9732" width="8.90625" style="47" customWidth="1"/>
    <col min="9733" max="9733" width="13.453125" style="47" customWidth="1"/>
    <col min="9734" max="9734" width="0" style="47" hidden="1" customWidth="1"/>
    <col min="9735" max="9735" width="12.90625" style="47" customWidth="1"/>
    <col min="9736" max="9736" width="14.54296875" style="47" customWidth="1"/>
    <col min="9737" max="9737" width="13.90625" style="47" customWidth="1"/>
    <col min="9738" max="9984" width="8.90625" style="47"/>
    <col min="9985" max="9985" width="10.54296875" style="47" customWidth="1"/>
    <col min="9986" max="9986" width="51.6328125" style="47" customWidth="1"/>
    <col min="9987" max="9987" width="6.90625" style="47" customWidth="1"/>
    <col min="9988" max="9988" width="8.90625" style="47" customWidth="1"/>
    <col min="9989" max="9989" width="13.453125" style="47" customWidth="1"/>
    <col min="9990" max="9990" width="0" style="47" hidden="1" customWidth="1"/>
    <col min="9991" max="9991" width="12.90625" style="47" customWidth="1"/>
    <col min="9992" max="9992" width="14.54296875" style="47" customWidth="1"/>
    <col min="9993" max="9993" width="13.90625" style="47" customWidth="1"/>
    <col min="9994" max="10240" width="8.90625" style="47"/>
    <col min="10241" max="10241" width="10.54296875" style="47" customWidth="1"/>
    <col min="10242" max="10242" width="51.6328125" style="47" customWidth="1"/>
    <col min="10243" max="10243" width="6.90625" style="47" customWidth="1"/>
    <col min="10244" max="10244" width="8.90625" style="47" customWidth="1"/>
    <col min="10245" max="10245" width="13.453125" style="47" customWidth="1"/>
    <col min="10246" max="10246" width="0" style="47" hidden="1" customWidth="1"/>
    <col min="10247" max="10247" width="12.90625" style="47" customWidth="1"/>
    <col min="10248" max="10248" width="14.54296875" style="47" customWidth="1"/>
    <col min="10249" max="10249" width="13.90625" style="47" customWidth="1"/>
    <col min="10250" max="10496" width="8.90625" style="47"/>
    <col min="10497" max="10497" width="10.54296875" style="47" customWidth="1"/>
    <col min="10498" max="10498" width="51.6328125" style="47" customWidth="1"/>
    <col min="10499" max="10499" width="6.90625" style="47" customWidth="1"/>
    <col min="10500" max="10500" width="8.90625" style="47" customWidth="1"/>
    <col min="10501" max="10501" width="13.453125" style="47" customWidth="1"/>
    <col min="10502" max="10502" width="0" style="47" hidden="1" customWidth="1"/>
    <col min="10503" max="10503" width="12.90625" style="47" customWidth="1"/>
    <col min="10504" max="10504" width="14.54296875" style="47" customWidth="1"/>
    <col min="10505" max="10505" width="13.90625" style="47" customWidth="1"/>
    <col min="10506" max="10752" width="8.90625" style="47"/>
    <col min="10753" max="10753" width="10.54296875" style="47" customWidth="1"/>
    <col min="10754" max="10754" width="51.6328125" style="47" customWidth="1"/>
    <col min="10755" max="10755" width="6.90625" style="47" customWidth="1"/>
    <col min="10756" max="10756" width="8.90625" style="47" customWidth="1"/>
    <col min="10757" max="10757" width="13.453125" style="47" customWidth="1"/>
    <col min="10758" max="10758" width="0" style="47" hidden="1" customWidth="1"/>
    <col min="10759" max="10759" width="12.90625" style="47" customWidth="1"/>
    <col min="10760" max="10760" width="14.54296875" style="47" customWidth="1"/>
    <col min="10761" max="10761" width="13.90625" style="47" customWidth="1"/>
    <col min="10762" max="11008" width="8.90625" style="47"/>
    <col min="11009" max="11009" width="10.54296875" style="47" customWidth="1"/>
    <col min="11010" max="11010" width="51.6328125" style="47" customWidth="1"/>
    <col min="11011" max="11011" width="6.90625" style="47" customWidth="1"/>
    <col min="11012" max="11012" width="8.90625" style="47" customWidth="1"/>
    <col min="11013" max="11013" width="13.453125" style="47" customWidth="1"/>
    <col min="11014" max="11014" width="0" style="47" hidden="1" customWidth="1"/>
    <col min="11015" max="11015" width="12.90625" style="47" customWidth="1"/>
    <col min="11016" max="11016" width="14.54296875" style="47" customWidth="1"/>
    <col min="11017" max="11017" width="13.90625" style="47" customWidth="1"/>
    <col min="11018" max="11264" width="8.90625" style="47"/>
    <col min="11265" max="11265" width="10.54296875" style="47" customWidth="1"/>
    <col min="11266" max="11266" width="51.6328125" style="47" customWidth="1"/>
    <col min="11267" max="11267" width="6.90625" style="47" customWidth="1"/>
    <col min="11268" max="11268" width="8.90625" style="47" customWidth="1"/>
    <col min="11269" max="11269" width="13.453125" style="47" customWidth="1"/>
    <col min="11270" max="11270" width="0" style="47" hidden="1" customWidth="1"/>
    <col min="11271" max="11271" width="12.90625" style="47" customWidth="1"/>
    <col min="11272" max="11272" width="14.54296875" style="47" customWidth="1"/>
    <col min="11273" max="11273" width="13.90625" style="47" customWidth="1"/>
    <col min="11274" max="11520" width="8.90625" style="47"/>
    <col min="11521" max="11521" width="10.54296875" style="47" customWidth="1"/>
    <col min="11522" max="11522" width="51.6328125" style="47" customWidth="1"/>
    <col min="11523" max="11523" width="6.90625" style="47" customWidth="1"/>
    <col min="11524" max="11524" width="8.90625" style="47" customWidth="1"/>
    <col min="11525" max="11525" width="13.453125" style="47" customWidth="1"/>
    <col min="11526" max="11526" width="0" style="47" hidden="1" customWidth="1"/>
    <col min="11527" max="11527" width="12.90625" style="47" customWidth="1"/>
    <col min="11528" max="11528" width="14.54296875" style="47" customWidth="1"/>
    <col min="11529" max="11529" width="13.90625" style="47" customWidth="1"/>
    <col min="11530" max="11776" width="8.90625" style="47"/>
    <col min="11777" max="11777" width="10.54296875" style="47" customWidth="1"/>
    <col min="11778" max="11778" width="51.6328125" style="47" customWidth="1"/>
    <col min="11779" max="11779" width="6.90625" style="47" customWidth="1"/>
    <col min="11780" max="11780" width="8.90625" style="47" customWidth="1"/>
    <col min="11781" max="11781" width="13.453125" style="47" customWidth="1"/>
    <col min="11782" max="11782" width="0" style="47" hidden="1" customWidth="1"/>
    <col min="11783" max="11783" width="12.90625" style="47" customWidth="1"/>
    <col min="11784" max="11784" width="14.54296875" style="47" customWidth="1"/>
    <col min="11785" max="11785" width="13.90625" style="47" customWidth="1"/>
    <col min="11786" max="12032" width="8.90625" style="47"/>
    <col min="12033" max="12033" width="10.54296875" style="47" customWidth="1"/>
    <col min="12034" max="12034" width="51.6328125" style="47" customWidth="1"/>
    <col min="12035" max="12035" width="6.90625" style="47" customWidth="1"/>
    <col min="12036" max="12036" width="8.90625" style="47" customWidth="1"/>
    <col min="12037" max="12037" width="13.453125" style="47" customWidth="1"/>
    <col min="12038" max="12038" width="0" style="47" hidden="1" customWidth="1"/>
    <col min="12039" max="12039" width="12.90625" style="47" customWidth="1"/>
    <col min="12040" max="12040" width="14.54296875" style="47" customWidth="1"/>
    <col min="12041" max="12041" width="13.90625" style="47" customWidth="1"/>
    <col min="12042" max="12288" width="8.90625" style="47"/>
    <col min="12289" max="12289" width="10.54296875" style="47" customWidth="1"/>
    <col min="12290" max="12290" width="51.6328125" style="47" customWidth="1"/>
    <col min="12291" max="12291" width="6.90625" style="47" customWidth="1"/>
    <col min="12292" max="12292" width="8.90625" style="47" customWidth="1"/>
    <col min="12293" max="12293" width="13.453125" style="47" customWidth="1"/>
    <col min="12294" max="12294" width="0" style="47" hidden="1" customWidth="1"/>
    <col min="12295" max="12295" width="12.90625" style="47" customWidth="1"/>
    <col min="12296" max="12296" width="14.54296875" style="47" customWidth="1"/>
    <col min="12297" max="12297" width="13.90625" style="47" customWidth="1"/>
    <col min="12298" max="12544" width="8.90625" style="47"/>
    <col min="12545" max="12545" width="10.54296875" style="47" customWidth="1"/>
    <col min="12546" max="12546" width="51.6328125" style="47" customWidth="1"/>
    <col min="12547" max="12547" width="6.90625" style="47" customWidth="1"/>
    <col min="12548" max="12548" width="8.90625" style="47" customWidth="1"/>
    <col min="12549" max="12549" width="13.453125" style="47" customWidth="1"/>
    <col min="12550" max="12550" width="0" style="47" hidden="1" customWidth="1"/>
    <col min="12551" max="12551" width="12.90625" style="47" customWidth="1"/>
    <col min="12552" max="12552" width="14.54296875" style="47" customWidth="1"/>
    <col min="12553" max="12553" width="13.90625" style="47" customWidth="1"/>
    <col min="12554" max="12800" width="8.90625" style="47"/>
    <col min="12801" max="12801" width="10.54296875" style="47" customWidth="1"/>
    <col min="12802" max="12802" width="51.6328125" style="47" customWidth="1"/>
    <col min="12803" max="12803" width="6.90625" style="47" customWidth="1"/>
    <col min="12804" max="12804" width="8.90625" style="47" customWidth="1"/>
    <col min="12805" max="12805" width="13.453125" style="47" customWidth="1"/>
    <col min="12806" max="12806" width="0" style="47" hidden="1" customWidth="1"/>
    <col min="12807" max="12807" width="12.90625" style="47" customWidth="1"/>
    <col min="12808" max="12808" width="14.54296875" style="47" customWidth="1"/>
    <col min="12809" max="12809" width="13.90625" style="47" customWidth="1"/>
    <col min="12810" max="13056" width="8.90625" style="47"/>
    <col min="13057" max="13057" width="10.54296875" style="47" customWidth="1"/>
    <col min="13058" max="13058" width="51.6328125" style="47" customWidth="1"/>
    <col min="13059" max="13059" width="6.90625" style="47" customWidth="1"/>
    <col min="13060" max="13060" width="8.90625" style="47" customWidth="1"/>
    <col min="13061" max="13061" width="13.453125" style="47" customWidth="1"/>
    <col min="13062" max="13062" width="0" style="47" hidden="1" customWidth="1"/>
    <col min="13063" max="13063" width="12.90625" style="47" customWidth="1"/>
    <col min="13064" max="13064" width="14.54296875" style="47" customWidth="1"/>
    <col min="13065" max="13065" width="13.90625" style="47" customWidth="1"/>
    <col min="13066" max="13312" width="8.90625" style="47"/>
    <col min="13313" max="13313" width="10.54296875" style="47" customWidth="1"/>
    <col min="13314" max="13314" width="51.6328125" style="47" customWidth="1"/>
    <col min="13315" max="13315" width="6.90625" style="47" customWidth="1"/>
    <col min="13316" max="13316" width="8.90625" style="47" customWidth="1"/>
    <col min="13317" max="13317" width="13.453125" style="47" customWidth="1"/>
    <col min="13318" max="13318" width="0" style="47" hidden="1" customWidth="1"/>
    <col min="13319" max="13319" width="12.90625" style="47" customWidth="1"/>
    <col min="13320" max="13320" width="14.54296875" style="47" customWidth="1"/>
    <col min="13321" max="13321" width="13.90625" style="47" customWidth="1"/>
    <col min="13322" max="13568" width="8.90625" style="47"/>
    <col min="13569" max="13569" width="10.54296875" style="47" customWidth="1"/>
    <col min="13570" max="13570" width="51.6328125" style="47" customWidth="1"/>
    <col min="13571" max="13571" width="6.90625" style="47" customWidth="1"/>
    <col min="13572" max="13572" width="8.90625" style="47" customWidth="1"/>
    <col min="13573" max="13573" width="13.453125" style="47" customWidth="1"/>
    <col min="13574" max="13574" width="0" style="47" hidden="1" customWidth="1"/>
    <col min="13575" max="13575" width="12.90625" style="47" customWidth="1"/>
    <col min="13576" max="13576" width="14.54296875" style="47" customWidth="1"/>
    <col min="13577" max="13577" width="13.90625" style="47" customWidth="1"/>
    <col min="13578" max="13824" width="8.90625" style="47"/>
    <col min="13825" max="13825" width="10.54296875" style="47" customWidth="1"/>
    <col min="13826" max="13826" width="51.6328125" style="47" customWidth="1"/>
    <col min="13827" max="13827" width="6.90625" style="47" customWidth="1"/>
    <col min="13828" max="13828" width="8.90625" style="47" customWidth="1"/>
    <col min="13829" max="13829" width="13.453125" style="47" customWidth="1"/>
    <col min="13830" max="13830" width="0" style="47" hidden="1" customWidth="1"/>
    <col min="13831" max="13831" width="12.90625" style="47" customWidth="1"/>
    <col min="13832" max="13832" width="14.54296875" style="47" customWidth="1"/>
    <col min="13833" max="13833" width="13.90625" style="47" customWidth="1"/>
    <col min="13834" max="14080" width="8.90625" style="47"/>
    <col min="14081" max="14081" width="10.54296875" style="47" customWidth="1"/>
    <col min="14082" max="14082" width="51.6328125" style="47" customWidth="1"/>
    <col min="14083" max="14083" width="6.90625" style="47" customWidth="1"/>
    <col min="14084" max="14084" width="8.90625" style="47" customWidth="1"/>
    <col min="14085" max="14085" width="13.453125" style="47" customWidth="1"/>
    <col min="14086" max="14086" width="0" style="47" hidden="1" customWidth="1"/>
    <col min="14087" max="14087" width="12.90625" style="47" customWidth="1"/>
    <col min="14088" max="14088" width="14.54296875" style="47" customWidth="1"/>
    <col min="14089" max="14089" width="13.90625" style="47" customWidth="1"/>
    <col min="14090" max="14336" width="8.90625" style="47"/>
    <col min="14337" max="14337" width="10.54296875" style="47" customWidth="1"/>
    <col min="14338" max="14338" width="51.6328125" style="47" customWidth="1"/>
    <col min="14339" max="14339" width="6.90625" style="47" customWidth="1"/>
    <col min="14340" max="14340" width="8.90625" style="47" customWidth="1"/>
    <col min="14341" max="14341" width="13.453125" style="47" customWidth="1"/>
    <col min="14342" max="14342" width="0" style="47" hidden="1" customWidth="1"/>
    <col min="14343" max="14343" width="12.90625" style="47" customWidth="1"/>
    <col min="14344" max="14344" width="14.54296875" style="47" customWidth="1"/>
    <col min="14345" max="14345" width="13.90625" style="47" customWidth="1"/>
    <col min="14346" max="14592" width="8.90625" style="47"/>
    <col min="14593" max="14593" width="10.54296875" style="47" customWidth="1"/>
    <col min="14594" max="14594" width="51.6328125" style="47" customWidth="1"/>
    <col min="14595" max="14595" width="6.90625" style="47" customWidth="1"/>
    <col min="14596" max="14596" width="8.90625" style="47" customWidth="1"/>
    <col min="14597" max="14597" width="13.453125" style="47" customWidth="1"/>
    <col min="14598" max="14598" width="0" style="47" hidden="1" customWidth="1"/>
    <col min="14599" max="14599" width="12.90625" style="47" customWidth="1"/>
    <col min="14600" max="14600" width="14.54296875" style="47" customWidth="1"/>
    <col min="14601" max="14601" width="13.90625" style="47" customWidth="1"/>
    <col min="14602" max="14848" width="8.90625" style="47"/>
    <col min="14849" max="14849" width="10.54296875" style="47" customWidth="1"/>
    <col min="14850" max="14850" width="51.6328125" style="47" customWidth="1"/>
    <col min="14851" max="14851" width="6.90625" style="47" customWidth="1"/>
    <col min="14852" max="14852" width="8.90625" style="47" customWidth="1"/>
    <col min="14853" max="14853" width="13.453125" style="47" customWidth="1"/>
    <col min="14854" max="14854" width="0" style="47" hidden="1" customWidth="1"/>
    <col min="14855" max="14855" width="12.90625" style="47" customWidth="1"/>
    <col min="14856" max="14856" width="14.54296875" style="47" customWidth="1"/>
    <col min="14857" max="14857" width="13.90625" style="47" customWidth="1"/>
    <col min="14858" max="15104" width="8.90625" style="47"/>
    <col min="15105" max="15105" width="10.54296875" style="47" customWidth="1"/>
    <col min="15106" max="15106" width="51.6328125" style="47" customWidth="1"/>
    <col min="15107" max="15107" width="6.90625" style="47" customWidth="1"/>
    <col min="15108" max="15108" width="8.90625" style="47" customWidth="1"/>
    <col min="15109" max="15109" width="13.453125" style="47" customWidth="1"/>
    <col min="15110" max="15110" width="0" style="47" hidden="1" customWidth="1"/>
    <col min="15111" max="15111" width="12.90625" style="47" customWidth="1"/>
    <col min="15112" max="15112" width="14.54296875" style="47" customWidth="1"/>
    <col min="15113" max="15113" width="13.90625" style="47" customWidth="1"/>
    <col min="15114" max="15360" width="8.90625" style="47"/>
    <col min="15361" max="15361" width="10.54296875" style="47" customWidth="1"/>
    <col min="15362" max="15362" width="51.6328125" style="47" customWidth="1"/>
    <col min="15363" max="15363" width="6.90625" style="47" customWidth="1"/>
    <col min="15364" max="15364" width="8.90625" style="47" customWidth="1"/>
    <col min="15365" max="15365" width="13.453125" style="47" customWidth="1"/>
    <col min="15366" max="15366" width="0" style="47" hidden="1" customWidth="1"/>
    <col min="15367" max="15367" width="12.90625" style="47" customWidth="1"/>
    <col min="15368" max="15368" width="14.54296875" style="47" customWidth="1"/>
    <col min="15369" max="15369" width="13.90625" style="47" customWidth="1"/>
    <col min="15370" max="15616" width="8.90625" style="47"/>
    <col min="15617" max="15617" width="10.54296875" style="47" customWidth="1"/>
    <col min="15618" max="15618" width="51.6328125" style="47" customWidth="1"/>
    <col min="15619" max="15619" width="6.90625" style="47" customWidth="1"/>
    <col min="15620" max="15620" width="8.90625" style="47" customWidth="1"/>
    <col min="15621" max="15621" width="13.453125" style="47" customWidth="1"/>
    <col min="15622" max="15622" width="0" style="47" hidden="1" customWidth="1"/>
    <col min="15623" max="15623" width="12.90625" style="47" customWidth="1"/>
    <col min="15624" max="15624" width="14.54296875" style="47" customWidth="1"/>
    <col min="15625" max="15625" width="13.90625" style="47" customWidth="1"/>
    <col min="15626" max="15872" width="8.90625" style="47"/>
    <col min="15873" max="15873" width="10.54296875" style="47" customWidth="1"/>
    <col min="15874" max="15874" width="51.6328125" style="47" customWidth="1"/>
    <col min="15875" max="15875" width="6.90625" style="47" customWidth="1"/>
    <col min="15876" max="15876" width="8.90625" style="47" customWidth="1"/>
    <col min="15877" max="15877" width="13.453125" style="47" customWidth="1"/>
    <col min="15878" max="15878" width="0" style="47" hidden="1" customWidth="1"/>
    <col min="15879" max="15879" width="12.90625" style="47" customWidth="1"/>
    <col min="15880" max="15880" width="14.54296875" style="47" customWidth="1"/>
    <col min="15881" max="15881" width="13.90625" style="47" customWidth="1"/>
    <col min="15882" max="16128" width="8.90625" style="47"/>
    <col min="16129" max="16129" width="10.54296875" style="47" customWidth="1"/>
    <col min="16130" max="16130" width="51.6328125" style="47" customWidth="1"/>
    <col min="16131" max="16131" width="6.90625" style="47" customWidth="1"/>
    <col min="16132" max="16132" width="8.90625" style="47" customWidth="1"/>
    <col min="16133" max="16133" width="13.453125" style="47" customWidth="1"/>
    <col min="16134" max="16134" width="0" style="47" hidden="1" customWidth="1"/>
    <col min="16135" max="16135" width="12.90625" style="47" customWidth="1"/>
    <col min="16136" max="16136" width="14.54296875" style="47" customWidth="1"/>
    <col min="16137" max="16137" width="13.90625" style="47" customWidth="1"/>
    <col min="16138" max="16384" width="8.90625" style="47"/>
  </cols>
  <sheetData>
    <row r="1" spans="1:9" ht="13.5" customHeight="1" thickTop="1">
      <c r="A1" s="547" t="s">
        <v>389</v>
      </c>
      <c r="B1" s="547" t="s">
        <v>64</v>
      </c>
      <c r="C1" s="547" t="s">
        <v>390</v>
      </c>
      <c r="D1" s="547" t="s">
        <v>391</v>
      </c>
      <c r="E1" s="547" t="s">
        <v>392</v>
      </c>
      <c r="F1" s="547" t="s">
        <v>393</v>
      </c>
      <c r="G1" s="547" t="s">
        <v>394</v>
      </c>
      <c r="H1" s="547" t="s">
        <v>395</v>
      </c>
      <c r="I1" s="547" t="s">
        <v>396</v>
      </c>
    </row>
    <row r="2" spans="1:9" ht="13.5" customHeight="1" thickBot="1">
      <c r="A2" s="548" t="s">
        <v>397</v>
      </c>
      <c r="B2" s="548" t="s">
        <v>64</v>
      </c>
      <c r="C2" s="548" t="s">
        <v>390</v>
      </c>
      <c r="D2" s="548" t="s">
        <v>391</v>
      </c>
      <c r="E2" s="548"/>
      <c r="F2" s="548"/>
      <c r="G2" s="548"/>
      <c r="H2" s="548"/>
      <c r="I2" s="548"/>
    </row>
    <row r="3" spans="1:9" ht="24" customHeight="1" thickTop="1">
      <c r="A3" s="269"/>
      <c r="B3" s="270" t="s">
        <v>1969</v>
      </c>
      <c r="C3" s="269"/>
      <c r="D3" s="269"/>
      <c r="E3" s="271"/>
      <c r="F3" s="271"/>
      <c r="G3" s="272"/>
      <c r="H3" s="271"/>
      <c r="I3" s="272"/>
    </row>
    <row r="4" spans="1:9" s="48" customFormat="1" ht="35.25" customHeight="1">
      <c r="A4" s="273"/>
      <c r="B4" s="274" t="s">
        <v>399</v>
      </c>
      <c r="C4" s="275"/>
      <c r="D4" s="273"/>
      <c r="E4" s="304"/>
      <c r="F4" s="304"/>
      <c r="G4" s="268"/>
      <c r="H4" s="268"/>
      <c r="I4" s="268"/>
    </row>
    <row r="5" spans="1:9" s="48" customFormat="1" ht="17.25" customHeight="1">
      <c r="A5" s="273"/>
      <c r="B5" s="267"/>
      <c r="C5" s="276"/>
      <c r="D5" s="273"/>
      <c r="E5" s="277"/>
      <c r="F5" s="278"/>
      <c r="G5" s="277"/>
      <c r="H5" s="277"/>
      <c r="I5" s="277"/>
    </row>
    <row r="6" spans="1:9" s="48" customFormat="1" ht="21" customHeight="1">
      <c r="A6" s="545" t="s">
        <v>400</v>
      </c>
      <c r="B6" s="279" t="s">
        <v>401</v>
      </c>
      <c r="C6" s="546" t="s">
        <v>402</v>
      </c>
      <c r="D6" s="546">
        <v>1</v>
      </c>
      <c r="E6" s="277">
        <v>0</v>
      </c>
      <c r="F6" s="278">
        <v>25</v>
      </c>
      <c r="G6" s="277">
        <f>ROUND(E6*F6/100,0)</f>
        <v>0</v>
      </c>
      <c r="H6" s="277">
        <f>E6*D6</f>
        <v>0</v>
      </c>
      <c r="I6" s="277">
        <f>G6*D6</f>
        <v>0</v>
      </c>
    </row>
    <row r="7" spans="1:9" s="48" customFormat="1" ht="21" customHeight="1">
      <c r="A7" s="545"/>
      <c r="B7" s="279" t="s">
        <v>403</v>
      </c>
      <c r="C7" s="546"/>
      <c r="D7" s="546"/>
      <c r="E7" s="277"/>
      <c r="F7" s="278"/>
      <c r="G7" s="277"/>
      <c r="H7" s="277"/>
      <c r="I7" s="277"/>
    </row>
    <row r="8" spans="1:9" s="48" customFormat="1" ht="21" customHeight="1">
      <c r="A8" s="545" t="s">
        <v>404</v>
      </c>
      <c r="B8" s="279" t="s">
        <v>408</v>
      </c>
      <c r="C8" s="546" t="s">
        <v>409</v>
      </c>
      <c r="D8" s="546">
        <v>3</v>
      </c>
      <c r="E8" s="277">
        <v>0</v>
      </c>
      <c r="F8" s="278">
        <v>40</v>
      </c>
      <c r="G8" s="277">
        <f>ROUND(E8*F8/100,0)</f>
        <v>0</v>
      </c>
      <c r="H8" s="277">
        <f>E8*D8</f>
        <v>0</v>
      </c>
      <c r="I8" s="277">
        <f>G8*D8</f>
        <v>0</v>
      </c>
    </row>
    <row r="9" spans="1:9" s="48" customFormat="1" ht="21" customHeight="1">
      <c r="A9" s="545"/>
      <c r="B9" s="279" t="s">
        <v>410</v>
      </c>
      <c r="C9" s="546"/>
      <c r="D9" s="546"/>
      <c r="E9" s="277"/>
      <c r="F9" s="278"/>
      <c r="G9" s="277"/>
      <c r="H9" s="277"/>
      <c r="I9" s="277"/>
    </row>
    <row r="10" spans="1:9" s="48" customFormat="1" ht="21" customHeight="1">
      <c r="A10" s="545" t="s">
        <v>407</v>
      </c>
      <c r="B10" s="279" t="s">
        <v>412</v>
      </c>
      <c r="C10" s="546" t="s">
        <v>402</v>
      </c>
      <c r="D10" s="546">
        <v>1</v>
      </c>
      <c r="E10" s="277">
        <v>0</v>
      </c>
      <c r="F10" s="278">
        <v>40</v>
      </c>
      <c r="G10" s="277">
        <f>ROUND(E10*F10/100,0)</f>
        <v>0</v>
      </c>
      <c r="H10" s="277">
        <f>E10*D10</f>
        <v>0</v>
      </c>
      <c r="I10" s="277">
        <f>G10*D10</f>
        <v>0</v>
      </c>
    </row>
    <row r="11" spans="1:9" s="48" customFormat="1" ht="21" customHeight="1">
      <c r="A11" s="545"/>
      <c r="B11" s="279" t="s">
        <v>413</v>
      </c>
      <c r="C11" s="546"/>
      <c r="D11" s="546"/>
      <c r="E11" s="277"/>
      <c r="F11" s="278"/>
      <c r="G11" s="277"/>
      <c r="H11" s="277"/>
      <c r="I11" s="277"/>
    </row>
    <row r="12" spans="1:9" s="48" customFormat="1" ht="21" customHeight="1">
      <c r="A12" s="545" t="s">
        <v>411</v>
      </c>
      <c r="B12" s="279" t="s">
        <v>415</v>
      </c>
      <c r="C12" s="546" t="s">
        <v>409</v>
      </c>
      <c r="D12" s="546">
        <v>3</v>
      </c>
      <c r="E12" s="277">
        <v>0</v>
      </c>
      <c r="F12" s="278">
        <v>60</v>
      </c>
      <c r="G12" s="277">
        <f>ROUND(E12*F12/100,0)</f>
        <v>0</v>
      </c>
      <c r="H12" s="277">
        <f>E12*D12</f>
        <v>0</v>
      </c>
      <c r="I12" s="277">
        <f>G12*D12</f>
        <v>0</v>
      </c>
    </row>
    <row r="13" spans="1:9" s="48" customFormat="1" ht="21" customHeight="1">
      <c r="A13" s="545"/>
      <c r="B13" s="279" t="s">
        <v>416</v>
      </c>
      <c r="C13" s="546"/>
      <c r="D13" s="546"/>
      <c r="E13" s="277"/>
      <c r="F13" s="278"/>
      <c r="G13" s="277"/>
      <c r="H13" s="277"/>
      <c r="I13" s="277"/>
    </row>
    <row r="14" spans="1:9" s="48" customFormat="1" ht="21" customHeight="1">
      <c r="A14" s="545" t="s">
        <v>414</v>
      </c>
      <c r="B14" s="279" t="s">
        <v>412</v>
      </c>
      <c r="C14" s="546" t="s">
        <v>402</v>
      </c>
      <c r="D14" s="546">
        <v>1</v>
      </c>
      <c r="E14" s="277">
        <v>0</v>
      </c>
      <c r="F14" s="278">
        <v>40</v>
      </c>
      <c r="G14" s="277">
        <f>ROUND(E14*F14/100,0)</f>
        <v>0</v>
      </c>
      <c r="H14" s="277">
        <f>E14*D14</f>
        <v>0</v>
      </c>
      <c r="I14" s="277">
        <f>G14*D14</f>
        <v>0</v>
      </c>
    </row>
    <row r="15" spans="1:9" s="48" customFormat="1" ht="21" customHeight="1">
      <c r="A15" s="545"/>
      <c r="B15" s="279" t="s">
        <v>840</v>
      </c>
      <c r="C15" s="546"/>
      <c r="D15" s="546"/>
      <c r="E15" s="277"/>
      <c r="F15" s="278"/>
      <c r="G15" s="277"/>
      <c r="H15" s="277"/>
      <c r="I15" s="277"/>
    </row>
    <row r="16" spans="1:9" s="48" customFormat="1" ht="21" customHeight="1">
      <c r="A16" s="545" t="s">
        <v>417</v>
      </c>
      <c r="B16" s="279" t="s">
        <v>415</v>
      </c>
      <c r="C16" s="546" t="s">
        <v>409</v>
      </c>
      <c r="D16" s="546">
        <v>3</v>
      </c>
      <c r="E16" s="277">
        <v>0</v>
      </c>
      <c r="F16" s="278">
        <v>60</v>
      </c>
      <c r="G16" s="277">
        <f>ROUND(E16*F16/100,0)</f>
        <v>0</v>
      </c>
      <c r="H16" s="277">
        <f>E16*D16</f>
        <v>0</v>
      </c>
      <c r="I16" s="277">
        <f>G16*D16</f>
        <v>0</v>
      </c>
    </row>
    <row r="17" spans="1:9" s="48" customFormat="1" ht="21" customHeight="1">
      <c r="A17" s="545"/>
      <c r="B17" s="279" t="s">
        <v>410</v>
      </c>
      <c r="C17" s="546"/>
      <c r="D17" s="546"/>
      <c r="E17" s="277"/>
      <c r="F17" s="278"/>
      <c r="G17" s="277"/>
      <c r="H17" s="277"/>
      <c r="I17" s="277"/>
    </row>
    <row r="18" spans="1:9" s="48" customFormat="1" ht="21" customHeight="1">
      <c r="A18" s="545" t="s">
        <v>419</v>
      </c>
      <c r="B18" s="279" t="s">
        <v>1092</v>
      </c>
      <c r="C18" s="550" t="s">
        <v>402</v>
      </c>
      <c r="D18" s="550">
        <v>1</v>
      </c>
      <c r="E18" s="277">
        <v>0</v>
      </c>
      <c r="F18" s="278">
        <v>30</v>
      </c>
      <c r="G18" s="277">
        <f>ROUND(E18*F18/100,0)</f>
        <v>0</v>
      </c>
      <c r="H18" s="277">
        <f>E18*D18</f>
        <v>0</v>
      </c>
      <c r="I18" s="277">
        <f>G18*D18</f>
        <v>0</v>
      </c>
    </row>
    <row r="19" spans="1:9" s="48" customFormat="1" ht="21" customHeight="1">
      <c r="A19" s="545"/>
      <c r="B19" s="279" t="s">
        <v>430</v>
      </c>
      <c r="C19" s="550"/>
      <c r="D19" s="550"/>
      <c r="E19" s="277"/>
      <c r="F19" s="278"/>
      <c r="G19" s="277"/>
      <c r="H19" s="277"/>
      <c r="I19" s="277"/>
    </row>
    <row r="20" spans="1:9" s="48" customFormat="1" ht="21" customHeight="1">
      <c r="A20" s="545" t="s">
        <v>842</v>
      </c>
      <c r="B20" s="279" t="s">
        <v>420</v>
      </c>
      <c r="C20" s="546" t="s">
        <v>409</v>
      </c>
      <c r="D20" s="546">
        <v>8</v>
      </c>
      <c r="E20" s="277">
        <v>0</v>
      </c>
      <c r="F20" s="278">
        <v>50</v>
      </c>
      <c r="G20" s="277">
        <f>ROUND(E20*F20/100,0)</f>
        <v>0</v>
      </c>
      <c r="H20" s="277">
        <f>E20*D20</f>
        <v>0</v>
      </c>
      <c r="I20" s="277">
        <f>G20*D20</f>
        <v>0</v>
      </c>
    </row>
    <row r="21" spans="1:9" s="48" customFormat="1" ht="21" customHeight="1">
      <c r="A21" s="545"/>
      <c r="B21" s="279" t="s">
        <v>421</v>
      </c>
      <c r="C21" s="546"/>
      <c r="D21" s="546"/>
      <c r="E21" s="277"/>
      <c r="F21" s="278"/>
      <c r="G21" s="277"/>
      <c r="H21" s="277"/>
      <c r="I21" s="277"/>
    </row>
    <row r="22" spans="1:9" s="48" customFormat="1" ht="21" customHeight="1">
      <c r="A22" s="545"/>
      <c r="B22" s="279" t="s">
        <v>422</v>
      </c>
      <c r="C22" s="546" t="s">
        <v>121</v>
      </c>
      <c r="D22" s="546">
        <v>2</v>
      </c>
      <c r="E22" s="277">
        <v>0</v>
      </c>
      <c r="F22" s="278">
        <v>0</v>
      </c>
      <c r="G22" s="277">
        <f>ROUND(E22*F22/100,0)</f>
        <v>0</v>
      </c>
      <c r="H22" s="277">
        <f>E22*D22</f>
        <v>0</v>
      </c>
      <c r="I22" s="277">
        <f>G22*D22</f>
        <v>0</v>
      </c>
    </row>
    <row r="23" spans="1:9" s="48" customFormat="1" ht="21" customHeight="1" thickBot="1">
      <c r="A23" s="545"/>
      <c r="B23" s="279"/>
      <c r="C23" s="546"/>
      <c r="D23" s="546"/>
      <c r="E23" s="277"/>
      <c r="F23" s="278"/>
      <c r="G23" s="277"/>
      <c r="H23" s="277"/>
      <c r="I23" s="277"/>
    </row>
    <row r="24" spans="1:9" s="48" customFormat="1" ht="35.25" customHeight="1" thickTop="1" thickBot="1">
      <c r="A24" s="280"/>
      <c r="B24" s="280"/>
      <c r="C24" s="280"/>
      <c r="D24" s="280"/>
      <c r="E24" s="280"/>
      <c r="F24" s="280"/>
      <c r="G24" s="280"/>
      <c r="H24" s="280">
        <f>SUM(H5:H23)</f>
        <v>0</v>
      </c>
      <c r="I24" s="280">
        <f>SUM(I5:I23)</f>
        <v>0</v>
      </c>
    </row>
    <row r="25" spans="1:9" s="48" customFormat="1" ht="24" customHeight="1" thickTop="1">
      <c r="A25" s="277"/>
      <c r="B25" s="278"/>
      <c r="C25" s="277"/>
      <c r="D25" s="273"/>
      <c r="E25" s="277"/>
      <c r="F25" s="278"/>
      <c r="G25" s="277"/>
      <c r="H25" s="277"/>
      <c r="I25" s="277"/>
    </row>
    <row r="26" spans="1:9" s="48" customFormat="1" ht="35.25" customHeight="1">
      <c r="A26" s="273"/>
      <c r="B26" s="274" t="s">
        <v>423</v>
      </c>
      <c r="C26" s="275"/>
      <c r="D26" s="273"/>
      <c r="E26" s="304"/>
      <c r="F26" s="304"/>
      <c r="G26" s="268"/>
      <c r="H26" s="268"/>
      <c r="I26" s="268"/>
    </row>
    <row r="27" spans="1:9" s="48" customFormat="1" ht="17.25" customHeight="1">
      <c r="A27" s="273"/>
      <c r="B27" s="267"/>
      <c r="C27" s="276"/>
      <c r="D27" s="273"/>
      <c r="E27" s="277"/>
      <c r="F27" s="278"/>
      <c r="G27" s="277"/>
      <c r="H27" s="277"/>
      <c r="I27" s="277"/>
    </row>
    <row r="28" spans="1:9" s="48" customFormat="1" ht="21" customHeight="1">
      <c r="A28" s="545" t="s">
        <v>424</v>
      </c>
      <c r="B28" s="279" t="s">
        <v>425</v>
      </c>
      <c r="C28" s="546" t="s">
        <v>402</v>
      </c>
      <c r="D28" s="546">
        <v>1</v>
      </c>
      <c r="E28" s="277">
        <v>0</v>
      </c>
      <c r="F28" s="278">
        <v>25</v>
      </c>
      <c r="G28" s="277">
        <f>ROUND(E28*F28/100,0)</f>
        <v>0</v>
      </c>
      <c r="H28" s="277">
        <f>E28*D28</f>
        <v>0</v>
      </c>
      <c r="I28" s="277">
        <f>G28*D28</f>
        <v>0</v>
      </c>
    </row>
    <row r="29" spans="1:9" s="48" customFormat="1" ht="21" customHeight="1">
      <c r="A29" s="545"/>
      <c r="B29" s="279"/>
      <c r="C29" s="546"/>
      <c r="D29" s="546"/>
      <c r="E29" s="277"/>
      <c r="F29" s="278"/>
      <c r="G29" s="277"/>
      <c r="H29" s="277"/>
      <c r="I29" s="277"/>
    </row>
    <row r="30" spans="1:9" s="48" customFormat="1" ht="21" customHeight="1">
      <c r="A30" s="545" t="s">
        <v>426</v>
      </c>
      <c r="B30" s="279" t="s">
        <v>427</v>
      </c>
      <c r="C30" s="546" t="s">
        <v>402</v>
      </c>
      <c r="D30" s="546">
        <v>1</v>
      </c>
      <c r="E30" s="277">
        <v>0</v>
      </c>
      <c r="F30" s="278">
        <v>40</v>
      </c>
      <c r="G30" s="277">
        <f>ROUND(E30*F30/100,0)</f>
        <v>0</v>
      </c>
      <c r="H30" s="277">
        <f>E30*D30</f>
        <v>0</v>
      </c>
      <c r="I30" s="277">
        <f>G30*D30</f>
        <v>0</v>
      </c>
    </row>
    <row r="31" spans="1:9" s="48" customFormat="1" ht="21" customHeight="1">
      <c r="A31" s="545"/>
      <c r="B31" s="279" t="s">
        <v>410</v>
      </c>
      <c r="C31" s="546"/>
      <c r="D31" s="546"/>
      <c r="E31" s="277"/>
      <c r="F31" s="278"/>
      <c r="G31" s="277"/>
      <c r="H31" s="277"/>
      <c r="I31" s="277"/>
    </row>
    <row r="32" spans="1:9" s="48" customFormat="1" ht="21" customHeight="1">
      <c r="A32" s="545" t="s">
        <v>431</v>
      </c>
      <c r="B32" s="279" t="s">
        <v>420</v>
      </c>
      <c r="C32" s="546" t="s">
        <v>409</v>
      </c>
      <c r="D32" s="546">
        <v>3</v>
      </c>
      <c r="E32" s="277">
        <v>0</v>
      </c>
      <c r="F32" s="278">
        <v>50</v>
      </c>
      <c r="G32" s="277">
        <f>ROUND(E32*F32/100,0)</f>
        <v>0</v>
      </c>
      <c r="H32" s="277">
        <f>E32*D32</f>
        <v>0</v>
      </c>
      <c r="I32" s="277">
        <f>G32*D32</f>
        <v>0</v>
      </c>
    </row>
    <row r="33" spans="1:9" s="48" customFormat="1" ht="21" customHeight="1">
      <c r="A33" s="545"/>
      <c r="B33" s="279" t="s">
        <v>421</v>
      </c>
      <c r="C33" s="546"/>
      <c r="D33" s="546"/>
      <c r="E33" s="277"/>
      <c r="F33" s="278"/>
      <c r="G33" s="277"/>
      <c r="H33" s="277"/>
      <c r="I33" s="277"/>
    </row>
    <row r="34" spans="1:9" s="48" customFormat="1" ht="21" customHeight="1">
      <c r="A34" s="545"/>
      <c r="B34" s="279"/>
      <c r="C34" s="546"/>
      <c r="D34" s="546"/>
      <c r="E34" s="277"/>
      <c r="F34" s="278"/>
      <c r="G34" s="277"/>
      <c r="H34" s="277"/>
      <c r="I34" s="277"/>
    </row>
    <row r="35" spans="1:9" s="48" customFormat="1" ht="21" customHeight="1" thickBot="1">
      <c r="A35" s="545"/>
      <c r="B35" s="279"/>
      <c r="C35" s="546"/>
      <c r="D35" s="546"/>
      <c r="E35" s="277"/>
      <c r="F35" s="278"/>
      <c r="G35" s="277"/>
      <c r="H35" s="277"/>
      <c r="I35" s="277"/>
    </row>
    <row r="36" spans="1:9" s="48" customFormat="1" ht="21" customHeight="1" thickTop="1" thickBot="1">
      <c r="A36" s="280"/>
      <c r="B36" s="280"/>
      <c r="C36" s="280"/>
      <c r="D36" s="280"/>
      <c r="E36" s="280"/>
      <c r="F36" s="280"/>
      <c r="G36" s="280"/>
      <c r="H36" s="280">
        <f>SUM(H27:H35)</f>
        <v>0</v>
      </c>
      <c r="I36" s="280">
        <f>SUM(I27:I35)</f>
        <v>0</v>
      </c>
    </row>
    <row r="37" spans="1:9" s="48" customFormat="1" ht="21" customHeight="1" thickTop="1">
      <c r="A37" s="281"/>
      <c r="B37" s="282"/>
      <c r="C37" s="281"/>
      <c r="D37" s="281"/>
      <c r="E37" s="304"/>
      <c r="F37" s="304"/>
      <c r="G37" s="268"/>
      <c r="H37" s="268"/>
      <c r="I37" s="268"/>
    </row>
    <row r="38" spans="1:9" s="48" customFormat="1" ht="35.25" customHeight="1">
      <c r="A38" s="283"/>
      <c r="B38" s="284" t="s">
        <v>432</v>
      </c>
      <c r="C38" s="310"/>
      <c r="D38" s="273"/>
      <c r="E38" s="283"/>
      <c r="F38" s="285"/>
      <c r="G38" s="286"/>
      <c r="H38" s="286"/>
      <c r="I38" s="286"/>
    </row>
    <row r="39" spans="1:9" s="48" customFormat="1" ht="20.25" customHeight="1">
      <c r="A39" s="273"/>
      <c r="B39" s="309"/>
      <c r="C39" s="275"/>
      <c r="D39" s="273"/>
      <c r="E39" s="287"/>
      <c r="F39" s="285"/>
      <c r="G39" s="288"/>
      <c r="H39" s="287"/>
      <c r="I39" s="288"/>
    </row>
    <row r="40" spans="1:9" s="48" customFormat="1" ht="34.5" customHeight="1">
      <c r="A40" s="545"/>
      <c r="B40" s="279" t="s">
        <v>433</v>
      </c>
      <c r="C40" s="546" t="s">
        <v>308</v>
      </c>
      <c r="D40" s="549" t="s">
        <v>434</v>
      </c>
      <c r="E40" s="277">
        <v>0</v>
      </c>
      <c r="F40" s="278">
        <v>0</v>
      </c>
      <c r="G40" s="277">
        <f>ROUND(E40*F40/100,0)</f>
        <v>0</v>
      </c>
      <c r="H40" s="277">
        <f>E40*D40</f>
        <v>0</v>
      </c>
      <c r="I40" s="277">
        <f>G40*D40</f>
        <v>0</v>
      </c>
    </row>
    <row r="41" spans="1:9" s="48" customFormat="1" ht="18" customHeight="1">
      <c r="A41" s="545"/>
      <c r="B41" s="289"/>
      <c r="C41" s="546"/>
      <c r="D41" s="549"/>
      <c r="E41" s="277"/>
      <c r="F41" s="278"/>
      <c r="G41" s="277"/>
      <c r="H41" s="277"/>
      <c r="I41" s="277"/>
    </row>
    <row r="42" spans="1:9" s="48" customFormat="1" ht="18" customHeight="1">
      <c r="A42" s="545"/>
      <c r="B42" s="279" t="s">
        <v>435</v>
      </c>
      <c r="C42" s="546" t="s">
        <v>308</v>
      </c>
      <c r="D42" s="549" t="s">
        <v>434</v>
      </c>
      <c r="E42" s="277">
        <v>0</v>
      </c>
      <c r="F42" s="278">
        <v>8</v>
      </c>
      <c r="G42" s="277">
        <v>0</v>
      </c>
      <c r="H42" s="277">
        <f>E42*D42</f>
        <v>0</v>
      </c>
      <c r="I42" s="277">
        <f>G42*D42</f>
        <v>0</v>
      </c>
    </row>
    <row r="43" spans="1:9" s="48" customFormat="1" ht="18" customHeight="1">
      <c r="A43" s="545"/>
      <c r="B43" s="279"/>
      <c r="C43" s="546"/>
      <c r="D43" s="549"/>
      <c r="E43" s="277"/>
      <c r="F43" s="278"/>
      <c r="G43" s="277"/>
      <c r="H43" s="277"/>
      <c r="I43" s="277"/>
    </row>
    <row r="44" spans="1:9" s="48" customFormat="1" ht="18" customHeight="1">
      <c r="A44" s="545"/>
      <c r="B44" s="279" t="s">
        <v>1968</v>
      </c>
      <c r="C44" s="546" t="s">
        <v>308</v>
      </c>
      <c r="D44" s="549" t="s">
        <v>434</v>
      </c>
      <c r="E44" s="277">
        <v>0</v>
      </c>
      <c r="F44" s="278">
        <v>8</v>
      </c>
      <c r="G44" s="277">
        <v>0</v>
      </c>
      <c r="H44" s="277">
        <f>E44*D44</f>
        <v>0</v>
      </c>
      <c r="I44" s="277">
        <f>G44*D44</f>
        <v>0</v>
      </c>
    </row>
    <row r="45" spans="1:9" s="48" customFormat="1" ht="18" customHeight="1">
      <c r="A45" s="545"/>
      <c r="B45" s="279"/>
      <c r="C45" s="546"/>
      <c r="D45" s="549"/>
      <c r="E45" s="277"/>
      <c r="F45" s="278"/>
      <c r="G45" s="277"/>
      <c r="H45" s="277"/>
      <c r="I45" s="277"/>
    </row>
    <row r="46" spans="1:9" s="48" customFormat="1" ht="18" customHeight="1">
      <c r="A46" s="545"/>
      <c r="B46" s="279" t="s">
        <v>437</v>
      </c>
      <c r="C46" s="546" t="s">
        <v>308</v>
      </c>
      <c r="D46" s="549" t="s">
        <v>1093</v>
      </c>
      <c r="E46" s="277">
        <v>0</v>
      </c>
      <c r="F46" s="278">
        <v>0</v>
      </c>
      <c r="G46" s="277">
        <v>0</v>
      </c>
      <c r="H46" s="277">
        <f>E46*D46</f>
        <v>0</v>
      </c>
      <c r="I46" s="277">
        <v>0</v>
      </c>
    </row>
    <row r="47" spans="1:9" s="48" customFormat="1" ht="18" customHeight="1">
      <c r="A47" s="545"/>
      <c r="B47" s="289"/>
      <c r="C47" s="546"/>
      <c r="D47" s="549"/>
      <c r="E47" s="277"/>
      <c r="F47" s="278"/>
      <c r="G47" s="277"/>
      <c r="H47" s="277"/>
      <c r="I47" s="277"/>
    </row>
    <row r="48" spans="1:9" s="48" customFormat="1" ht="18" customHeight="1">
      <c r="A48" s="545"/>
      <c r="B48" s="279" t="s">
        <v>439</v>
      </c>
      <c r="C48" s="546" t="s">
        <v>308</v>
      </c>
      <c r="D48" s="549" t="s">
        <v>434</v>
      </c>
      <c r="E48" s="277">
        <v>0</v>
      </c>
      <c r="F48" s="278">
        <v>0</v>
      </c>
      <c r="G48" s="277">
        <v>0</v>
      </c>
      <c r="H48" s="277">
        <f>E48*D48</f>
        <v>0</v>
      </c>
      <c r="I48" s="277">
        <f>G48*D48</f>
        <v>0</v>
      </c>
    </row>
    <row r="49" spans="1:9" s="48" customFormat="1" ht="18" customHeight="1" thickBot="1">
      <c r="A49" s="545"/>
      <c r="B49" s="289"/>
      <c r="C49" s="546"/>
      <c r="D49" s="549"/>
      <c r="E49" s="277"/>
      <c r="F49" s="278"/>
      <c r="G49" s="277"/>
      <c r="H49" s="277"/>
      <c r="I49" s="277"/>
    </row>
    <row r="50" spans="1:9" s="48" customFormat="1" ht="35.25" customHeight="1" thickTop="1" thickBot="1">
      <c r="A50" s="290"/>
      <c r="B50" s="291"/>
      <c r="C50" s="292"/>
      <c r="D50" s="290"/>
      <c r="E50" s="280"/>
      <c r="F50" s="280"/>
      <c r="G50" s="293"/>
      <c r="H50" s="280">
        <f>SUM(H39:H49)</f>
        <v>0</v>
      </c>
      <c r="I50" s="280">
        <f>SUM(I39:I49)</f>
        <v>0</v>
      </c>
    </row>
    <row r="51" spans="1:9" s="48" customFormat="1" ht="20.25" customHeight="1" thickTop="1">
      <c r="A51" s="281"/>
      <c r="B51" s="294"/>
      <c r="C51" s="295"/>
      <c r="D51" s="281"/>
      <c r="E51" s="283"/>
      <c r="F51" s="285"/>
      <c r="G51" s="286"/>
      <c r="H51" s="286"/>
      <c r="I51" s="286"/>
    </row>
    <row r="52" spans="1:9" s="53" customFormat="1">
      <c r="A52" s="296"/>
      <c r="B52" s="297" t="s">
        <v>440</v>
      </c>
      <c r="C52" s="298"/>
      <c r="D52" s="296"/>
      <c r="E52" s="299"/>
      <c r="F52" s="299"/>
      <c r="G52" s="299"/>
      <c r="H52" s="299">
        <f>H50+H36+H24</f>
        <v>0</v>
      </c>
      <c r="I52" s="299">
        <f>I50+I36+I24</f>
        <v>0</v>
      </c>
    </row>
    <row r="53" spans="1:9" s="53" customFormat="1">
      <c r="A53" s="296"/>
      <c r="B53" s="297"/>
      <c r="C53" s="298"/>
      <c r="D53" s="296"/>
      <c r="E53" s="299"/>
      <c r="F53" s="299"/>
      <c r="G53" s="299"/>
      <c r="H53" s="299"/>
      <c r="I53" s="299"/>
    </row>
    <row r="54" spans="1:9" s="53" customFormat="1" ht="13">
      <c r="A54" s="300"/>
      <c r="B54" s="301" t="s">
        <v>441</v>
      </c>
      <c r="C54" s="302"/>
      <c r="D54" s="300"/>
      <c r="E54" s="303"/>
      <c r="F54" s="303"/>
      <c r="G54" s="303"/>
      <c r="H54" s="303">
        <f>H52+I52</f>
        <v>0</v>
      </c>
      <c r="I54" s="303" t="s">
        <v>12</v>
      </c>
    </row>
    <row r="55" spans="1:9" s="53" customFormat="1">
      <c r="A55" s="49"/>
      <c r="B55" s="50"/>
      <c r="C55" s="51"/>
      <c r="D55" s="49"/>
      <c r="E55" s="52"/>
      <c r="F55" s="52"/>
      <c r="G55" s="52"/>
      <c r="H55" s="52"/>
      <c r="I55" s="52"/>
    </row>
    <row r="56" spans="1:9" s="53" customFormat="1">
      <c r="A56" s="49"/>
      <c r="B56" s="50"/>
      <c r="C56" s="51"/>
      <c r="D56" s="49"/>
      <c r="E56" s="52"/>
      <c r="F56" s="52"/>
      <c r="G56" s="52"/>
      <c r="H56" s="52"/>
      <c r="I56" s="52"/>
    </row>
    <row r="57" spans="1:9" s="53" customFormat="1">
      <c r="A57" s="49"/>
      <c r="B57" s="50"/>
      <c r="C57" s="51"/>
      <c r="D57" s="49"/>
      <c r="E57" s="52"/>
      <c r="F57" s="52"/>
      <c r="G57" s="52"/>
      <c r="H57" s="52"/>
      <c r="I57" s="52"/>
    </row>
    <row r="58" spans="1:9" s="53" customFormat="1">
      <c r="A58" s="49"/>
      <c r="B58" s="50"/>
      <c r="C58" s="51"/>
      <c r="D58" s="49"/>
      <c r="E58" s="52"/>
      <c r="F58" s="52"/>
      <c r="G58" s="52"/>
      <c r="H58" s="52"/>
      <c r="I58" s="52"/>
    </row>
    <row r="59" spans="1:9" s="53" customFormat="1">
      <c r="A59" s="49"/>
      <c r="B59" s="50"/>
      <c r="C59" s="51"/>
      <c r="D59" s="49"/>
      <c r="E59" s="52"/>
      <c r="F59" s="52"/>
      <c r="G59" s="52"/>
      <c r="H59" s="52"/>
      <c r="I59" s="52"/>
    </row>
    <row r="60" spans="1:9" s="53" customFormat="1">
      <c r="A60" s="49"/>
      <c r="B60" s="50"/>
      <c r="C60" s="51"/>
      <c r="D60" s="49"/>
      <c r="E60" s="52"/>
      <c r="F60" s="52"/>
      <c r="G60" s="52"/>
      <c r="H60" s="52"/>
      <c r="I60" s="52"/>
    </row>
    <row r="61" spans="1:9" s="53" customFormat="1">
      <c r="A61" s="49"/>
      <c r="B61" s="50"/>
      <c r="C61" s="51"/>
      <c r="D61" s="49"/>
      <c r="E61" s="52"/>
      <c r="F61" s="52"/>
      <c r="G61" s="52"/>
      <c r="H61" s="52"/>
      <c r="I61" s="52"/>
    </row>
    <row r="62" spans="1:9" s="53" customFormat="1">
      <c r="A62" s="49"/>
      <c r="B62" s="50"/>
      <c r="C62" s="51"/>
      <c r="D62" s="49"/>
      <c r="E62" s="52"/>
      <c r="F62" s="52"/>
      <c r="G62" s="52"/>
      <c r="H62" s="52"/>
      <c r="I62" s="52"/>
    </row>
    <row r="63" spans="1:9" s="53" customFormat="1">
      <c r="A63" s="49"/>
      <c r="B63" s="50"/>
      <c r="C63" s="51"/>
      <c r="D63" s="49"/>
      <c r="E63" s="52"/>
      <c r="F63" s="52"/>
      <c r="G63" s="52"/>
      <c r="H63" s="52"/>
      <c r="I63" s="52"/>
    </row>
    <row r="64" spans="1:9" s="53" customFormat="1">
      <c r="A64" s="49"/>
      <c r="B64" s="50"/>
      <c r="C64" s="51"/>
      <c r="D64" s="49"/>
      <c r="E64" s="52"/>
      <c r="F64" s="52"/>
      <c r="G64" s="52"/>
      <c r="H64" s="52"/>
      <c r="I64" s="52"/>
    </row>
    <row r="65" spans="1:9" s="53" customFormat="1">
      <c r="A65" s="49"/>
      <c r="B65" s="50"/>
      <c r="C65" s="51"/>
      <c r="D65" s="49"/>
      <c r="E65" s="52"/>
      <c r="F65" s="52"/>
      <c r="G65" s="52"/>
      <c r="H65" s="52"/>
      <c r="I65" s="52"/>
    </row>
    <row r="66" spans="1:9" s="53" customFormat="1">
      <c r="A66" s="49"/>
      <c r="B66" s="50"/>
      <c r="C66" s="51"/>
      <c r="D66" s="49"/>
      <c r="E66" s="52"/>
      <c r="F66" s="52"/>
      <c r="G66" s="52"/>
      <c r="H66" s="52"/>
      <c r="I66" s="52"/>
    </row>
    <row r="67" spans="1:9" s="53" customFormat="1">
      <c r="A67" s="49"/>
      <c r="B67" s="50"/>
      <c r="C67" s="51"/>
      <c r="D67" s="49"/>
      <c r="E67" s="52"/>
      <c r="F67" s="52"/>
      <c r="G67" s="52"/>
      <c r="H67" s="52"/>
      <c r="I67" s="52"/>
    </row>
    <row r="68" spans="1:9" s="53" customFormat="1">
      <c r="A68" s="49"/>
      <c r="B68" s="50"/>
      <c r="C68" s="51"/>
      <c r="D68" s="49"/>
      <c r="E68" s="52"/>
      <c r="F68" s="52"/>
      <c r="G68" s="52"/>
      <c r="H68" s="52"/>
      <c r="I68" s="52"/>
    </row>
    <row r="69" spans="1:9" s="53" customFormat="1">
      <c r="A69" s="49"/>
      <c r="B69" s="50"/>
      <c r="C69" s="51"/>
      <c r="D69" s="49"/>
      <c r="E69" s="52"/>
      <c r="F69" s="52"/>
      <c r="G69" s="52"/>
      <c r="H69" s="52"/>
      <c r="I69" s="52"/>
    </row>
    <row r="70" spans="1:9" s="53" customFormat="1">
      <c r="A70" s="49"/>
      <c r="B70" s="50"/>
      <c r="C70" s="51"/>
      <c r="D70" s="49"/>
      <c r="E70" s="52"/>
      <c r="F70" s="52"/>
      <c r="G70" s="52"/>
      <c r="H70" s="52"/>
      <c r="I70" s="52"/>
    </row>
    <row r="71" spans="1:9" s="53" customFormat="1">
      <c r="A71" s="49"/>
      <c r="B71" s="50"/>
      <c r="C71" s="51"/>
      <c r="D71" s="49"/>
      <c r="E71" s="52"/>
      <c r="F71" s="52"/>
      <c r="G71" s="52"/>
      <c r="H71" s="52"/>
      <c r="I71" s="52"/>
    </row>
    <row r="72" spans="1:9" s="53" customFormat="1">
      <c r="A72" s="49"/>
      <c r="B72" s="50"/>
      <c r="C72" s="51"/>
      <c r="D72" s="49"/>
      <c r="E72" s="52"/>
      <c r="F72" s="52"/>
      <c r="G72" s="52"/>
      <c r="H72" s="52"/>
      <c r="I72" s="52"/>
    </row>
    <row r="73" spans="1:9" s="53" customFormat="1">
      <c r="A73" s="49"/>
      <c r="B73" s="50"/>
      <c r="C73" s="51"/>
      <c r="D73" s="49"/>
      <c r="E73" s="52"/>
      <c r="F73" s="52"/>
      <c r="G73" s="52"/>
      <c r="H73" s="52"/>
      <c r="I73" s="52"/>
    </row>
    <row r="74" spans="1:9" s="53" customFormat="1">
      <c r="A74" s="49"/>
      <c r="B74" s="50"/>
      <c r="C74" s="51"/>
      <c r="D74" s="49"/>
      <c r="E74" s="52"/>
      <c r="F74" s="52"/>
      <c r="G74" s="52"/>
      <c r="H74" s="52"/>
      <c r="I74" s="52"/>
    </row>
    <row r="75" spans="1:9" s="53" customFormat="1">
      <c r="A75" s="49"/>
      <c r="B75" s="50"/>
      <c r="C75" s="51"/>
      <c r="D75" s="49"/>
      <c r="E75" s="52"/>
      <c r="F75" s="52"/>
      <c r="G75" s="52"/>
      <c r="H75" s="52"/>
      <c r="I75" s="52"/>
    </row>
    <row r="76" spans="1:9" s="53" customFormat="1">
      <c r="A76" s="49"/>
      <c r="B76" s="50"/>
      <c r="C76" s="51"/>
      <c r="D76" s="49"/>
      <c r="E76" s="52"/>
      <c r="F76" s="52"/>
      <c r="G76" s="52"/>
      <c r="H76" s="52"/>
      <c r="I76" s="52"/>
    </row>
    <row r="77" spans="1:9" s="53" customFormat="1">
      <c r="A77" s="49"/>
      <c r="B77" s="50"/>
      <c r="C77" s="51"/>
      <c r="D77" s="49"/>
      <c r="E77" s="52"/>
      <c r="F77" s="52"/>
      <c r="G77" s="52"/>
      <c r="H77" s="52"/>
      <c r="I77" s="52"/>
    </row>
    <row r="78" spans="1:9" s="53" customFormat="1">
      <c r="A78" s="49"/>
      <c r="B78" s="50"/>
      <c r="C78" s="51"/>
      <c r="D78" s="49"/>
      <c r="E78" s="52"/>
      <c r="F78" s="52"/>
      <c r="G78" s="52"/>
      <c r="H78" s="52"/>
      <c r="I78" s="52"/>
    </row>
    <row r="79" spans="1:9" s="53" customFormat="1">
      <c r="A79" s="49"/>
      <c r="B79" s="50"/>
      <c r="C79" s="51"/>
      <c r="D79" s="49"/>
      <c r="E79" s="52"/>
      <c r="F79" s="52"/>
      <c r="G79" s="52"/>
      <c r="H79" s="52"/>
      <c r="I79" s="52"/>
    </row>
    <row r="80" spans="1:9" s="53" customFormat="1">
      <c r="A80" s="49"/>
      <c r="B80" s="50"/>
      <c r="C80" s="51"/>
      <c r="D80" s="49"/>
      <c r="E80" s="52"/>
      <c r="F80" s="52"/>
      <c r="G80" s="52"/>
      <c r="H80" s="52"/>
      <c r="I80" s="52"/>
    </row>
    <row r="81" spans="1:9" s="53" customFormat="1">
      <c r="A81" s="49"/>
      <c r="B81" s="50"/>
      <c r="C81" s="51"/>
      <c r="D81" s="49"/>
      <c r="E81" s="52"/>
      <c r="F81" s="52"/>
      <c r="G81" s="52"/>
      <c r="H81" s="52"/>
      <c r="I81" s="52"/>
    </row>
    <row r="82" spans="1:9" s="53" customFormat="1">
      <c r="A82" s="49"/>
      <c r="B82" s="50"/>
      <c r="C82" s="51"/>
      <c r="D82" s="49"/>
      <c r="E82" s="52"/>
      <c r="F82" s="52"/>
      <c r="G82" s="52"/>
      <c r="H82" s="52"/>
      <c r="I82" s="52"/>
    </row>
    <row r="83" spans="1:9" s="53" customFormat="1">
      <c r="A83" s="49"/>
      <c r="B83" s="50"/>
      <c r="C83" s="51"/>
      <c r="D83" s="49"/>
      <c r="E83" s="52"/>
      <c r="F83" s="52"/>
      <c r="G83" s="52"/>
      <c r="H83" s="52"/>
      <c r="I83" s="52"/>
    </row>
    <row r="84" spans="1:9" s="53" customFormat="1">
      <c r="A84" s="49"/>
      <c r="B84" s="50"/>
      <c r="C84" s="51"/>
      <c r="D84" s="49"/>
      <c r="E84" s="52"/>
      <c r="F84" s="52"/>
      <c r="G84" s="52"/>
      <c r="H84" s="52"/>
      <c r="I84" s="52"/>
    </row>
    <row r="85" spans="1:9" s="53" customFormat="1">
      <c r="A85" s="49"/>
      <c r="B85" s="50"/>
      <c r="C85" s="51"/>
      <c r="D85" s="49"/>
      <c r="E85" s="52"/>
      <c r="F85" s="52"/>
      <c r="G85" s="52"/>
      <c r="H85" s="52"/>
      <c r="I85" s="52"/>
    </row>
    <row r="86" spans="1:9" s="53" customFormat="1">
      <c r="A86" s="49"/>
      <c r="B86" s="50"/>
      <c r="C86" s="51"/>
      <c r="D86" s="49"/>
      <c r="E86" s="52"/>
      <c r="F86" s="52"/>
      <c r="G86" s="52"/>
      <c r="H86" s="52"/>
      <c r="I86" s="52"/>
    </row>
    <row r="87" spans="1:9" s="53" customFormat="1">
      <c r="A87" s="49"/>
      <c r="B87" s="50"/>
      <c r="C87" s="51"/>
      <c r="D87" s="49"/>
      <c r="E87" s="52"/>
      <c r="F87" s="52"/>
      <c r="G87" s="52"/>
      <c r="H87" s="52"/>
      <c r="I87" s="52"/>
    </row>
    <row r="88" spans="1:9" s="53" customFormat="1">
      <c r="A88" s="49"/>
      <c r="B88" s="50"/>
      <c r="C88" s="51"/>
      <c r="D88" s="49"/>
      <c r="E88" s="52"/>
      <c r="F88" s="52"/>
      <c r="G88" s="52"/>
      <c r="H88" s="52"/>
      <c r="I88" s="52"/>
    </row>
    <row r="89" spans="1:9" s="53" customFormat="1">
      <c r="A89" s="49"/>
      <c r="B89" s="50"/>
      <c r="C89" s="51"/>
      <c r="D89" s="49"/>
      <c r="E89" s="52"/>
      <c r="F89" s="52"/>
      <c r="G89" s="52"/>
      <c r="H89" s="52"/>
      <c r="I89" s="52"/>
    </row>
    <row r="90" spans="1:9" s="53" customFormat="1">
      <c r="A90" s="49"/>
      <c r="B90" s="50"/>
      <c r="C90" s="51"/>
      <c r="D90" s="49"/>
      <c r="E90" s="52"/>
      <c r="F90" s="52"/>
      <c r="G90" s="52"/>
      <c r="H90" s="52"/>
      <c r="I90" s="52"/>
    </row>
    <row r="91" spans="1:9" s="53" customFormat="1">
      <c r="A91" s="49"/>
      <c r="B91" s="50"/>
      <c r="C91" s="51"/>
      <c r="D91" s="49"/>
      <c r="E91" s="52"/>
      <c r="F91" s="52"/>
      <c r="G91" s="52"/>
      <c r="H91" s="52"/>
      <c r="I91" s="52"/>
    </row>
    <row r="92" spans="1:9" s="53" customFormat="1">
      <c r="A92" s="49"/>
      <c r="B92" s="50"/>
      <c r="C92" s="51"/>
      <c r="D92" s="49"/>
      <c r="E92" s="52"/>
      <c r="F92" s="52"/>
      <c r="G92" s="52"/>
      <c r="H92" s="52"/>
      <c r="I92" s="52"/>
    </row>
    <row r="93" spans="1:9" s="53" customFormat="1">
      <c r="A93" s="49"/>
      <c r="B93" s="50"/>
      <c r="C93" s="51"/>
      <c r="D93" s="49"/>
      <c r="E93" s="52"/>
      <c r="F93" s="52"/>
      <c r="G93" s="52"/>
      <c r="H93" s="52"/>
      <c r="I93" s="52"/>
    </row>
    <row r="94" spans="1:9" s="53" customFormat="1">
      <c r="A94" s="49"/>
      <c r="B94" s="50"/>
      <c r="C94" s="51"/>
      <c r="D94" s="49"/>
      <c r="E94" s="52"/>
      <c r="F94" s="52"/>
      <c r="G94" s="52"/>
      <c r="H94" s="52"/>
      <c r="I94" s="52"/>
    </row>
    <row r="95" spans="1:9" s="53" customFormat="1">
      <c r="A95" s="49"/>
      <c r="B95" s="50"/>
      <c r="C95" s="51"/>
      <c r="D95" s="49"/>
      <c r="E95" s="52"/>
      <c r="F95" s="52"/>
      <c r="G95" s="52"/>
      <c r="H95" s="52"/>
      <c r="I95" s="52"/>
    </row>
    <row r="96" spans="1:9" s="53" customFormat="1">
      <c r="A96" s="49"/>
      <c r="B96" s="50"/>
      <c r="C96" s="51"/>
      <c r="D96" s="49"/>
      <c r="E96" s="52"/>
      <c r="F96" s="52"/>
      <c r="G96" s="52"/>
      <c r="H96" s="52"/>
      <c r="I96" s="52"/>
    </row>
    <row r="97" spans="1:9" s="53" customFormat="1">
      <c r="A97" s="49"/>
      <c r="B97" s="50"/>
      <c r="C97" s="51"/>
      <c r="D97" s="49"/>
      <c r="E97" s="52"/>
      <c r="F97" s="52"/>
      <c r="G97" s="52"/>
      <c r="H97" s="52"/>
      <c r="I97" s="52"/>
    </row>
    <row r="98" spans="1:9" s="53" customFormat="1">
      <c r="A98" s="49"/>
      <c r="B98" s="50"/>
      <c r="C98" s="51"/>
      <c r="D98" s="49"/>
      <c r="E98" s="52"/>
      <c r="F98" s="52"/>
      <c r="G98" s="52"/>
      <c r="H98" s="52"/>
      <c r="I98" s="52"/>
    </row>
    <row r="99" spans="1:9" s="53" customFormat="1">
      <c r="A99" s="49"/>
      <c r="B99" s="50"/>
      <c r="C99" s="51"/>
      <c r="D99" s="49"/>
      <c r="E99" s="52"/>
      <c r="F99" s="52"/>
      <c r="G99" s="52"/>
      <c r="H99" s="52"/>
      <c r="I99" s="52"/>
    </row>
    <row r="100" spans="1:9" s="53" customFormat="1">
      <c r="A100" s="49"/>
      <c r="B100" s="50"/>
      <c r="C100" s="51"/>
      <c r="D100" s="49"/>
      <c r="E100" s="52"/>
      <c r="F100" s="52"/>
      <c r="G100" s="52"/>
      <c r="H100" s="52"/>
      <c r="I100" s="52"/>
    </row>
    <row r="101" spans="1:9" s="53" customFormat="1">
      <c r="A101" s="49"/>
      <c r="B101" s="50"/>
      <c r="C101" s="51"/>
      <c r="D101" s="49"/>
      <c r="E101" s="52"/>
      <c r="F101" s="52"/>
      <c r="G101" s="52"/>
      <c r="H101" s="52"/>
      <c r="I101" s="52"/>
    </row>
    <row r="102" spans="1:9" s="53" customFormat="1">
      <c r="A102" s="49"/>
      <c r="B102" s="50"/>
      <c r="C102" s="51"/>
      <c r="D102" s="49"/>
      <c r="E102" s="52"/>
      <c r="F102" s="52"/>
      <c r="G102" s="52"/>
      <c r="H102" s="52"/>
      <c r="I102" s="52"/>
    </row>
    <row r="103" spans="1:9" s="53" customFormat="1">
      <c r="A103" s="49"/>
      <c r="B103" s="50"/>
      <c r="C103" s="51"/>
      <c r="D103" s="49"/>
      <c r="E103" s="52"/>
      <c r="F103" s="52"/>
      <c r="G103" s="52"/>
      <c r="H103" s="52"/>
      <c r="I103" s="52"/>
    </row>
    <row r="104" spans="1:9" s="53" customFormat="1">
      <c r="A104" s="49"/>
      <c r="B104" s="50"/>
      <c r="C104" s="51"/>
      <c r="D104" s="49"/>
      <c r="E104" s="52"/>
      <c r="F104" s="52"/>
      <c r="G104" s="52"/>
      <c r="H104" s="52"/>
      <c r="I104" s="52"/>
    </row>
    <row r="105" spans="1:9" s="53" customFormat="1">
      <c r="A105" s="49"/>
      <c r="B105" s="50"/>
      <c r="C105" s="51"/>
      <c r="D105" s="49"/>
      <c r="E105" s="52"/>
      <c r="F105" s="52"/>
      <c r="G105" s="52"/>
      <c r="H105" s="52"/>
      <c r="I105" s="52"/>
    </row>
    <row r="106" spans="1:9" s="53" customFormat="1">
      <c r="A106" s="49"/>
      <c r="B106" s="50"/>
      <c r="C106" s="51"/>
      <c r="D106" s="49"/>
      <c r="E106" s="52"/>
      <c r="F106" s="52"/>
      <c r="G106" s="52"/>
      <c r="H106" s="52"/>
      <c r="I106" s="52"/>
    </row>
    <row r="107" spans="1:9" s="53" customFormat="1">
      <c r="A107" s="49"/>
      <c r="B107" s="50"/>
      <c r="C107" s="51"/>
      <c r="D107" s="49"/>
      <c r="E107" s="52"/>
      <c r="F107" s="52"/>
      <c r="G107" s="52"/>
      <c r="H107" s="52"/>
      <c r="I107" s="52"/>
    </row>
    <row r="108" spans="1:9" s="53" customFormat="1">
      <c r="A108" s="49"/>
      <c r="B108" s="50"/>
      <c r="C108" s="51"/>
      <c r="D108" s="49"/>
      <c r="E108" s="52"/>
      <c r="F108" s="52"/>
      <c r="G108" s="52"/>
      <c r="H108" s="52"/>
      <c r="I108" s="52"/>
    </row>
    <row r="109" spans="1:9" s="53" customFormat="1">
      <c r="A109" s="49"/>
      <c r="B109" s="50"/>
      <c r="C109" s="51"/>
      <c r="D109" s="49"/>
      <c r="E109" s="52"/>
      <c r="F109" s="52"/>
      <c r="G109" s="52"/>
      <c r="H109" s="52"/>
      <c r="I109" s="52"/>
    </row>
    <row r="110" spans="1:9" s="53" customFormat="1">
      <c r="A110" s="49"/>
      <c r="B110" s="50"/>
      <c r="C110" s="51"/>
      <c r="D110" s="49"/>
      <c r="E110" s="52"/>
      <c r="F110" s="52"/>
      <c r="G110" s="52"/>
      <c r="H110" s="52"/>
      <c r="I110" s="52"/>
    </row>
    <row r="111" spans="1:9" s="53" customFormat="1">
      <c r="A111" s="49"/>
      <c r="B111" s="50"/>
      <c r="C111" s="51"/>
      <c r="D111" s="49"/>
      <c r="E111" s="52"/>
      <c r="F111" s="52"/>
      <c r="G111" s="52"/>
      <c r="H111" s="52"/>
      <c r="I111" s="52"/>
    </row>
    <row r="112" spans="1:9" s="53" customFormat="1">
      <c r="A112" s="49"/>
      <c r="B112" s="50"/>
      <c r="C112" s="51"/>
      <c r="D112" s="49"/>
      <c r="E112" s="52"/>
      <c r="F112" s="52"/>
      <c r="G112" s="52"/>
      <c r="H112" s="52"/>
      <c r="I112" s="52"/>
    </row>
    <row r="113" spans="1:9" s="53" customFormat="1">
      <c r="A113" s="49"/>
      <c r="B113" s="50"/>
      <c r="C113" s="51"/>
      <c r="D113" s="49"/>
      <c r="E113" s="52"/>
      <c r="F113" s="52"/>
      <c r="G113" s="52"/>
      <c r="H113" s="52"/>
      <c r="I113" s="52"/>
    </row>
    <row r="114" spans="1:9" s="53" customFormat="1">
      <c r="A114" s="49"/>
      <c r="B114" s="50"/>
      <c r="C114" s="51"/>
      <c r="D114" s="49"/>
      <c r="E114" s="52"/>
      <c r="F114" s="52"/>
      <c r="G114" s="52"/>
      <c r="H114" s="52"/>
      <c r="I114" s="52"/>
    </row>
    <row r="115" spans="1:9" s="53" customFormat="1">
      <c r="A115" s="49"/>
      <c r="B115" s="50"/>
      <c r="C115" s="51"/>
      <c r="D115" s="49"/>
      <c r="E115" s="52"/>
      <c r="F115" s="52"/>
      <c r="G115" s="52"/>
      <c r="H115" s="52"/>
      <c r="I115" s="52"/>
    </row>
    <row r="116" spans="1:9" s="53" customFormat="1">
      <c r="A116" s="49"/>
      <c r="B116" s="50"/>
      <c r="C116" s="51"/>
      <c r="D116" s="49"/>
      <c r="E116" s="52"/>
      <c r="F116" s="52"/>
      <c r="G116" s="52"/>
      <c r="H116" s="52"/>
      <c r="I116" s="52"/>
    </row>
    <row r="117" spans="1:9" s="53" customFormat="1">
      <c r="A117" s="49"/>
      <c r="B117" s="50"/>
      <c r="C117" s="51"/>
      <c r="D117" s="49"/>
      <c r="E117" s="52"/>
      <c r="F117" s="52"/>
      <c r="G117" s="52"/>
      <c r="H117" s="52"/>
      <c r="I117" s="52"/>
    </row>
    <row r="118" spans="1:9" s="53" customFormat="1">
      <c r="A118" s="49"/>
      <c r="B118" s="50"/>
      <c r="C118" s="51"/>
      <c r="D118" s="49"/>
      <c r="E118" s="52"/>
      <c r="F118" s="52"/>
      <c r="G118" s="52"/>
      <c r="H118" s="52"/>
      <c r="I118" s="52"/>
    </row>
    <row r="119" spans="1:9" s="53" customFormat="1">
      <c r="A119" s="49"/>
      <c r="B119" s="50"/>
      <c r="C119" s="51"/>
      <c r="D119" s="49"/>
      <c r="E119" s="52"/>
      <c r="F119" s="52"/>
      <c r="G119" s="52"/>
      <c r="H119" s="52"/>
      <c r="I119" s="52"/>
    </row>
    <row r="120" spans="1:9" s="53" customFormat="1">
      <c r="A120" s="49"/>
      <c r="B120" s="50"/>
      <c r="C120" s="51"/>
      <c r="D120" s="49"/>
      <c r="E120" s="52"/>
      <c r="F120" s="52"/>
      <c r="G120" s="52"/>
      <c r="H120" s="52"/>
      <c r="I120" s="52"/>
    </row>
    <row r="121" spans="1:9" s="53" customFormat="1">
      <c r="A121" s="49"/>
      <c r="B121" s="50"/>
      <c r="C121" s="51"/>
      <c r="D121" s="49"/>
      <c r="E121" s="52"/>
      <c r="F121" s="52"/>
      <c r="G121" s="52"/>
      <c r="H121" s="52"/>
      <c r="I121" s="52"/>
    </row>
    <row r="122" spans="1:9" s="53" customFormat="1">
      <c r="A122" s="49"/>
      <c r="B122" s="50"/>
      <c r="C122" s="51"/>
      <c r="D122" s="49"/>
      <c r="E122" s="52"/>
      <c r="F122" s="52"/>
      <c r="G122" s="52"/>
      <c r="H122" s="52"/>
      <c r="I122" s="52"/>
    </row>
    <row r="123" spans="1:9" s="53" customFormat="1">
      <c r="A123" s="49"/>
      <c r="B123" s="50"/>
      <c r="C123" s="51"/>
      <c r="D123" s="49"/>
      <c r="E123" s="52"/>
      <c r="F123" s="52"/>
      <c r="G123" s="52"/>
      <c r="H123" s="52"/>
      <c r="I123" s="52"/>
    </row>
    <row r="124" spans="1:9" s="53" customFormat="1">
      <c r="A124" s="49"/>
      <c r="B124" s="50"/>
      <c r="C124" s="51"/>
      <c r="D124" s="49"/>
      <c r="E124" s="52"/>
      <c r="F124" s="52"/>
      <c r="G124" s="52"/>
      <c r="H124" s="52"/>
      <c r="I124" s="52"/>
    </row>
    <row r="125" spans="1:9" s="53" customFormat="1">
      <c r="A125" s="49"/>
      <c r="B125" s="50"/>
      <c r="C125" s="51"/>
      <c r="D125" s="49"/>
      <c r="E125" s="52"/>
      <c r="F125" s="52"/>
      <c r="G125" s="52"/>
      <c r="H125" s="52"/>
      <c r="I125" s="52"/>
    </row>
    <row r="126" spans="1:9" s="53" customFormat="1">
      <c r="A126" s="49"/>
      <c r="B126" s="50"/>
      <c r="C126" s="51"/>
      <c r="D126" s="49"/>
      <c r="E126" s="52"/>
      <c r="F126" s="52"/>
      <c r="G126" s="52"/>
      <c r="H126" s="52"/>
      <c r="I126" s="52"/>
    </row>
    <row r="127" spans="1:9" s="53" customFormat="1">
      <c r="A127" s="49"/>
      <c r="B127" s="50"/>
      <c r="C127" s="51"/>
      <c r="D127" s="49"/>
      <c r="E127" s="52"/>
      <c r="F127" s="52"/>
      <c r="G127" s="52"/>
      <c r="H127" s="52"/>
      <c r="I127" s="52"/>
    </row>
    <row r="128" spans="1:9" s="53" customFormat="1">
      <c r="A128" s="49"/>
      <c r="B128" s="50"/>
      <c r="C128" s="51"/>
      <c r="D128" s="49"/>
      <c r="E128" s="52"/>
      <c r="F128" s="52"/>
      <c r="G128" s="52"/>
      <c r="H128" s="52"/>
      <c r="I128" s="52"/>
    </row>
    <row r="129" spans="1:9" s="53" customFormat="1">
      <c r="A129" s="49"/>
      <c r="B129" s="50"/>
      <c r="C129" s="51"/>
      <c r="D129" s="49"/>
      <c r="E129" s="52"/>
      <c r="F129" s="52"/>
      <c r="G129" s="52"/>
      <c r="H129" s="52"/>
      <c r="I129" s="52"/>
    </row>
    <row r="130" spans="1:9" s="53" customFormat="1">
      <c r="A130" s="49"/>
      <c r="B130" s="50"/>
      <c r="C130" s="51"/>
      <c r="D130" s="49"/>
      <c r="E130" s="52"/>
      <c r="F130" s="52"/>
      <c r="G130" s="52"/>
      <c r="H130" s="52"/>
      <c r="I130" s="52"/>
    </row>
    <row r="131" spans="1:9" s="53" customFormat="1">
      <c r="A131" s="49"/>
      <c r="B131" s="50"/>
      <c r="C131" s="51"/>
      <c r="D131" s="49"/>
      <c r="E131" s="52"/>
      <c r="F131" s="52"/>
      <c r="G131" s="52"/>
      <c r="H131" s="52"/>
      <c r="I131" s="52"/>
    </row>
    <row r="132" spans="1:9" s="53" customFormat="1">
      <c r="A132" s="49"/>
      <c r="B132" s="50"/>
      <c r="C132" s="51"/>
      <c r="D132" s="49"/>
      <c r="E132" s="52"/>
      <c r="F132" s="52"/>
      <c r="G132" s="52"/>
      <c r="H132" s="52"/>
      <c r="I132" s="52"/>
    </row>
    <row r="133" spans="1:9" s="53" customFormat="1">
      <c r="A133" s="49"/>
      <c r="B133" s="50"/>
      <c r="C133" s="51"/>
      <c r="D133" s="49"/>
      <c r="E133" s="52"/>
      <c r="F133" s="52"/>
      <c r="G133" s="52"/>
      <c r="H133" s="52"/>
      <c r="I133" s="52"/>
    </row>
    <row r="134" spans="1:9" s="53" customFormat="1">
      <c r="A134" s="49"/>
      <c r="B134" s="50"/>
      <c r="C134" s="51"/>
      <c r="D134" s="49"/>
      <c r="E134" s="52"/>
      <c r="F134" s="52"/>
      <c r="G134" s="52"/>
      <c r="H134" s="52"/>
      <c r="I134" s="52"/>
    </row>
    <row r="135" spans="1:9" s="53" customFormat="1">
      <c r="A135" s="49"/>
      <c r="B135" s="50"/>
      <c r="C135" s="51"/>
      <c r="D135" s="49"/>
      <c r="E135" s="52"/>
      <c r="F135" s="52"/>
      <c r="G135" s="52"/>
      <c r="H135" s="52"/>
      <c r="I135" s="52"/>
    </row>
    <row r="136" spans="1:9" s="53" customFormat="1">
      <c r="A136" s="49"/>
      <c r="B136" s="50"/>
      <c r="C136" s="51"/>
      <c r="D136" s="49"/>
      <c r="E136" s="52"/>
      <c r="F136" s="52"/>
      <c r="G136" s="52"/>
      <c r="H136" s="52"/>
      <c r="I136" s="52"/>
    </row>
    <row r="137" spans="1:9" s="53" customFormat="1">
      <c r="A137" s="49"/>
      <c r="B137" s="50"/>
      <c r="C137" s="51"/>
      <c r="D137" s="49"/>
      <c r="E137" s="52"/>
      <c r="F137" s="52"/>
      <c r="G137" s="52"/>
      <c r="H137" s="52"/>
      <c r="I137" s="52"/>
    </row>
    <row r="138" spans="1:9" s="53" customFormat="1">
      <c r="A138" s="49"/>
      <c r="B138" s="50"/>
      <c r="C138" s="51"/>
      <c r="D138" s="49"/>
      <c r="E138" s="52"/>
      <c r="F138" s="52"/>
      <c r="G138" s="52"/>
      <c r="H138" s="52"/>
      <c r="I138" s="52"/>
    </row>
    <row r="139" spans="1:9" s="53" customFormat="1">
      <c r="A139" s="49"/>
      <c r="B139" s="50"/>
      <c r="C139" s="51"/>
      <c r="D139" s="49"/>
      <c r="E139" s="52"/>
      <c r="F139" s="52"/>
      <c r="G139" s="52"/>
      <c r="H139" s="52"/>
      <c r="I139" s="52"/>
    </row>
    <row r="140" spans="1:9" s="53" customFormat="1">
      <c r="A140" s="49"/>
      <c r="B140" s="50"/>
      <c r="C140" s="51"/>
      <c r="D140" s="49"/>
      <c r="E140" s="52"/>
      <c r="F140" s="52"/>
      <c r="G140" s="52"/>
      <c r="H140" s="52"/>
      <c r="I140" s="52"/>
    </row>
    <row r="141" spans="1:9" s="53" customFormat="1">
      <c r="A141" s="49"/>
      <c r="B141" s="50"/>
      <c r="C141" s="51"/>
      <c r="D141" s="49"/>
      <c r="E141" s="52"/>
      <c r="F141" s="52"/>
      <c r="G141" s="52"/>
      <c r="H141" s="52"/>
      <c r="I141" s="52"/>
    </row>
    <row r="142" spans="1:9" s="53" customFormat="1">
      <c r="A142" s="49"/>
      <c r="B142" s="50"/>
      <c r="C142" s="51"/>
      <c r="D142" s="49"/>
      <c r="E142" s="52"/>
      <c r="F142" s="52"/>
      <c r="G142" s="52"/>
      <c r="H142" s="52"/>
      <c r="I142" s="52"/>
    </row>
    <row r="143" spans="1:9" s="53" customFormat="1">
      <c r="A143" s="49"/>
      <c r="B143" s="50"/>
      <c r="C143" s="51"/>
      <c r="D143" s="49"/>
      <c r="E143" s="52"/>
      <c r="F143" s="52"/>
      <c r="G143" s="52"/>
      <c r="H143" s="52"/>
      <c r="I143" s="52"/>
    </row>
    <row r="144" spans="1:9" s="53" customFormat="1">
      <c r="A144" s="49"/>
      <c r="B144" s="50"/>
      <c r="C144" s="51"/>
      <c r="D144" s="49"/>
      <c r="E144" s="52"/>
      <c r="F144" s="52"/>
      <c r="G144" s="52"/>
      <c r="H144" s="52"/>
      <c r="I144" s="52"/>
    </row>
    <row r="145" spans="1:9" s="53" customFormat="1">
      <c r="A145" s="49"/>
      <c r="B145" s="50"/>
      <c r="C145" s="51"/>
      <c r="D145" s="49"/>
      <c r="E145" s="52"/>
      <c r="F145" s="52"/>
      <c r="G145" s="52"/>
      <c r="H145" s="52"/>
      <c r="I145" s="52"/>
    </row>
    <row r="146" spans="1:9" s="53" customFormat="1">
      <c r="A146" s="49"/>
      <c r="B146" s="50"/>
      <c r="C146" s="51"/>
      <c r="D146" s="49"/>
      <c r="E146" s="52"/>
      <c r="F146" s="52"/>
      <c r="G146" s="52"/>
      <c r="H146" s="52"/>
      <c r="I146" s="52"/>
    </row>
    <row r="147" spans="1:9" s="53" customFormat="1">
      <c r="A147" s="49"/>
      <c r="B147" s="50"/>
      <c r="C147" s="51"/>
      <c r="D147" s="49"/>
      <c r="E147" s="52"/>
      <c r="F147" s="52"/>
      <c r="G147" s="52"/>
      <c r="H147" s="52"/>
      <c r="I147" s="52"/>
    </row>
    <row r="148" spans="1:9" s="53" customFormat="1">
      <c r="A148" s="49"/>
      <c r="B148" s="50"/>
      <c r="C148" s="51"/>
      <c r="D148" s="49"/>
      <c r="E148" s="52"/>
      <c r="F148" s="52"/>
      <c r="G148" s="52"/>
      <c r="H148" s="52"/>
      <c r="I148" s="52"/>
    </row>
    <row r="149" spans="1:9" s="53" customFormat="1">
      <c r="A149" s="49"/>
      <c r="B149" s="50"/>
      <c r="C149" s="51"/>
      <c r="D149" s="49"/>
      <c r="E149" s="52"/>
      <c r="F149" s="52"/>
      <c r="G149" s="52"/>
      <c r="H149" s="52"/>
      <c r="I149" s="52"/>
    </row>
    <row r="150" spans="1:9" s="53" customFormat="1">
      <c r="A150" s="49"/>
      <c r="B150" s="50"/>
      <c r="C150" s="51"/>
      <c r="D150" s="49"/>
      <c r="E150" s="52"/>
      <c r="F150" s="52"/>
      <c r="G150" s="52"/>
      <c r="H150" s="52"/>
      <c r="I150" s="52"/>
    </row>
    <row r="151" spans="1:9" s="53" customFormat="1">
      <c r="A151" s="49"/>
      <c r="B151" s="50"/>
      <c r="C151" s="51"/>
      <c r="D151" s="49"/>
      <c r="E151" s="52"/>
      <c r="F151" s="52"/>
      <c r="G151" s="52"/>
      <c r="H151" s="52"/>
      <c r="I151" s="52"/>
    </row>
    <row r="152" spans="1:9" s="53" customFormat="1">
      <c r="A152" s="49"/>
      <c r="B152" s="50"/>
      <c r="C152" s="51"/>
      <c r="D152" s="49"/>
      <c r="E152" s="52"/>
      <c r="F152" s="52"/>
      <c r="G152" s="52"/>
      <c r="H152" s="52"/>
      <c r="I152" s="52"/>
    </row>
    <row r="153" spans="1:9" s="53" customFormat="1">
      <c r="A153" s="49"/>
      <c r="B153" s="50"/>
      <c r="C153" s="51"/>
      <c r="D153" s="49"/>
      <c r="E153" s="52"/>
      <c r="F153" s="52"/>
      <c r="G153" s="52"/>
      <c r="H153" s="52"/>
      <c r="I153" s="52"/>
    </row>
    <row r="154" spans="1:9" s="53" customFormat="1">
      <c r="A154" s="49"/>
      <c r="B154" s="50"/>
      <c r="C154" s="51"/>
      <c r="D154" s="49"/>
      <c r="E154" s="52"/>
      <c r="F154" s="52"/>
      <c r="G154" s="52"/>
      <c r="H154" s="52"/>
      <c r="I154" s="52"/>
    </row>
    <row r="155" spans="1:9" s="53" customFormat="1">
      <c r="A155" s="49"/>
      <c r="B155" s="50"/>
      <c r="C155" s="51"/>
      <c r="D155" s="49"/>
      <c r="E155" s="52"/>
      <c r="F155" s="52"/>
      <c r="G155" s="52"/>
      <c r="H155" s="52"/>
      <c r="I155" s="52"/>
    </row>
    <row r="156" spans="1:9" s="53" customFormat="1">
      <c r="A156" s="49"/>
      <c r="B156" s="50"/>
      <c r="C156" s="51"/>
      <c r="D156" s="49"/>
      <c r="E156" s="52"/>
      <c r="F156" s="52"/>
      <c r="G156" s="52"/>
      <c r="H156" s="52"/>
      <c r="I156" s="52"/>
    </row>
    <row r="157" spans="1:9" s="53" customFormat="1">
      <c r="A157" s="49"/>
      <c r="B157" s="50"/>
      <c r="C157" s="51"/>
      <c r="D157" s="49"/>
      <c r="E157" s="52"/>
      <c r="F157" s="52"/>
      <c r="G157" s="52"/>
      <c r="H157" s="52"/>
      <c r="I157" s="52"/>
    </row>
    <row r="158" spans="1:9" s="53" customFormat="1">
      <c r="A158" s="49"/>
      <c r="B158" s="50"/>
      <c r="C158" s="51"/>
      <c r="D158" s="49"/>
      <c r="E158" s="52"/>
      <c r="F158" s="52"/>
      <c r="G158" s="52"/>
      <c r="H158" s="52"/>
      <c r="I158" s="52"/>
    </row>
    <row r="159" spans="1:9" s="53" customFormat="1">
      <c r="A159" s="49"/>
      <c r="B159" s="50"/>
      <c r="C159" s="51"/>
      <c r="D159" s="49"/>
      <c r="E159" s="52"/>
      <c r="F159" s="52"/>
      <c r="G159" s="52"/>
      <c r="H159" s="52"/>
      <c r="I159" s="52"/>
    </row>
    <row r="160" spans="1:9" s="53" customFormat="1">
      <c r="A160" s="49"/>
      <c r="B160" s="50"/>
      <c r="C160" s="51"/>
      <c r="D160" s="49"/>
      <c r="E160" s="52"/>
      <c r="F160" s="52"/>
      <c r="G160" s="52"/>
      <c r="H160" s="52"/>
      <c r="I160" s="52"/>
    </row>
    <row r="161" spans="1:9" s="53" customFormat="1">
      <c r="A161" s="49"/>
      <c r="B161" s="50"/>
      <c r="C161" s="51"/>
      <c r="D161" s="49"/>
      <c r="E161" s="52"/>
      <c r="F161" s="52"/>
      <c r="G161" s="52"/>
      <c r="H161" s="52"/>
      <c r="I161" s="52"/>
    </row>
    <row r="162" spans="1:9" s="53" customFormat="1">
      <c r="A162" s="49"/>
      <c r="B162" s="50"/>
      <c r="C162" s="51"/>
      <c r="D162" s="49"/>
      <c r="E162" s="52"/>
      <c r="F162" s="52"/>
      <c r="G162" s="52"/>
      <c r="H162" s="52"/>
      <c r="I162" s="52"/>
    </row>
    <row r="163" spans="1:9" s="53" customFormat="1">
      <c r="A163" s="49"/>
      <c r="B163" s="50"/>
      <c r="C163" s="51"/>
      <c r="D163" s="49"/>
      <c r="E163" s="52"/>
      <c r="F163" s="52"/>
      <c r="G163" s="52"/>
      <c r="H163" s="52"/>
      <c r="I163" s="52"/>
    </row>
    <row r="164" spans="1:9" s="53" customFormat="1">
      <c r="A164" s="49"/>
      <c r="B164" s="50"/>
      <c r="C164" s="51"/>
      <c r="D164" s="49"/>
      <c r="E164" s="52"/>
      <c r="F164" s="52"/>
      <c r="G164" s="52"/>
      <c r="H164" s="52"/>
      <c r="I164" s="52"/>
    </row>
    <row r="165" spans="1:9" s="53" customFormat="1">
      <c r="A165" s="49"/>
      <c r="B165" s="50"/>
      <c r="C165" s="51"/>
      <c r="D165" s="49"/>
      <c r="E165" s="52"/>
      <c r="F165" s="52"/>
      <c r="G165" s="52"/>
      <c r="H165" s="52"/>
      <c r="I165" s="52"/>
    </row>
    <row r="166" spans="1:9" s="53" customFormat="1">
      <c r="A166" s="49"/>
      <c r="B166" s="50"/>
      <c r="C166" s="51"/>
      <c r="D166" s="49"/>
      <c r="E166" s="52"/>
      <c r="F166" s="52"/>
      <c r="G166" s="52"/>
      <c r="H166" s="52"/>
      <c r="I166" s="52"/>
    </row>
    <row r="167" spans="1:9" s="53" customFormat="1">
      <c r="A167" s="49"/>
      <c r="B167" s="50"/>
      <c r="C167" s="51"/>
      <c r="D167" s="49"/>
      <c r="E167" s="52"/>
      <c r="F167" s="52"/>
      <c r="G167" s="52"/>
      <c r="H167" s="52"/>
      <c r="I167" s="52"/>
    </row>
    <row r="168" spans="1:9" s="53" customFormat="1">
      <c r="A168" s="49"/>
      <c r="B168" s="50"/>
      <c r="C168" s="51"/>
      <c r="D168" s="49"/>
      <c r="E168" s="52"/>
      <c r="F168" s="52"/>
      <c r="G168" s="52"/>
      <c r="H168" s="52"/>
      <c r="I168" s="52"/>
    </row>
    <row r="169" spans="1:9" s="53" customFormat="1">
      <c r="A169" s="49"/>
      <c r="B169" s="50"/>
      <c r="C169" s="51"/>
      <c r="D169" s="49"/>
      <c r="E169" s="52"/>
      <c r="F169" s="52"/>
      <c r="G169" s="52"/>
      <c r="H169" s="52"/>
      <c r="I169" s="52"/>
    </row>
    <row r="170" spans="1:9" s="53" customFormat="1">
      <c r="A170" s="49"/>
      <c r="B170" s="50"/>
      <c r="C170" s="51"/>
      <c r="D170" s="49"/>
      <c r="E170" s="52"/>
      <c r="F170" s="52"/>
      <c r="G170" s="52"/>
      <c r="H170" s="52"/>
      <c r="I170" s="52"/>
    </row>
    <row r="171" spans="1:9" s="53" customFormat="1">
      <c r="A171" s="49"/>
      <c r="B171" s="50"/>
      <c r="C171" s="51"/>
      <c r="D171" s="49"/>
      <c r="E171" s="52"/>
      <c r="F171" s="52"/>
      <c r="G171" s="52"/>
      <c r="H171" s="52"/>
      <c r="I171" s="52"/>
    </row>
    <row r="172" spans="1:9" s="53" customFormat="1">
      <c r="A172" s="49"/>
      <c r="B172" s="50"/>
      <c r="C172" s="51"/>
      <c r="D172" s="49"/>
      <c r="E172" s="52"/>
      <c r="F172" s="52"/>
      <c r="G172" s="52"/>
      <c r="H172" s="52"/>
      <c r="I172" s="52"/>
    </row>
    <row r="173" spans="1:9" s="53" customFormat="1">
      <c r="A173" s="49"/>
      <c r="B173" s="50"/>
      <c r="C173" s="51"/>
      <c r="D173" s="49"/>
      <c r="E173" s="52"/>
      <c r="F173" s="52"/>
      <c r="G173" s="52"/>
      <c r="H173" s="52"/>
      <c r="I173" s="52"/>
    </row>
    <row r="174" spans="1:9" s="53" customFormat="1">
      <c r="A174" s="49"/>
      <c r="B174" s="50"/>
      <c r="C174" s="51"/>
      <c r="D174" s="49"/>
      <c r="E174" s="52"/>
      <c r="F174" s="52"/>
      <c r="G174" s="52"/>
      <c r="H174" s="52"/>
      <c r="I174" s="52"/>
    </row>
    <row r="175" spans="1:9" s="53" customFormat="1">
      <c r="A175" s="49"/>
      <c r="B175" s="50"/>
      <c r="C175" s="51"/>
      <c r="D175" s="49"/>
      <c r="E175" s="52"/>
      <c r="F175" s="52"/>
      <c r="G175" s="52"/>
      <c r="H175" s="52"/>
      <c r="I175" s="52"/>
    </row>
    <row r="176" spans="1:9" s="53" customFormat="1">
      <c r="A176" s="49"/>
      <c r="B176" s="50"/>
      <c r="C176" s="51"/>
      <c r="D176" s="49"/>
      <c r="E176" s="52"/>
      <c r="F176" s="52"/>
      <c r="G176" s="52"/>
      <c r="H176" s="52"/>
      <c r="I176" s="52"/>
    </row>
    <row r="177" spans="1:9" s="53" customFormat="1">
      <c r="A177" s="49"/>
      <c r="B177" s="50"/>
      <c r="C177" s="51"/>
      <c r="D177" s="49"/>
      <c r="E177" s="52"/>
      <c r="F177" s="52"/>
      <c r="G177" s="52"/>
      <c r="H177" s="52"/>
      <c r="I177" s="52"/>
    </row>
    <row r="178" spans="1:9" s="53" customFormat="1">
      <c r="A178" s="49"/>
      <c r="B178" s="50"/>
      <c r="C178" s="51"/>
      <c r="D178" s="49"/>
      <c r="E178" s="52"/>
      <c r="F178" s="52"/>
      <c r="G178" s="52"/>
      <c r="H178" s="52"/>
      <c r="I178" s="52"/>
    </row>
    <row r="179" spans="1:9" s="53" customFormat="1">
      <c r="A179" s="49"/>
      <c r="B179" s="50"/>
      <c r="C179" s="51"/>
      <c r="D179" s="49"/>
      <c r="E179" s="52"/>
      <c r="F179" s="52"/>
      <c r="G179" s="52"/>
      <c r="H179" s="52"/>
      <c r="I179" s="52"/>
    </row>
    <row r="180" spans="1:9" s="53" customFormat="1">
      <c r="A180" s="49"/>
      <c r="B180" s="50"/>
      <c r="C180" s="51"/>
      <c r="D180" s="49"/>
      <c r="E180" s="52"/>
      <c r="F180" s="52"/>
      <c r="G180" s="52"/>
      <c r="H180" s="52"/>
      <c r="I180" s="52"/>
    </row>
    <row r="181" spans="1:9" s="53" customFormat="1">
      <c r="A181" s="49"/>
      <c r="B181" s="50"/>
      <c r="C181" s="51"/>
      <c r="D181" s="49"/>
      <c r="E181" s="52"/>
      <c r="F181" s="52"/>
      <c r="G181" s="52"/>
      <c r="H181" s="52"/>
      <c r="I181" s="52"/>
    </row>
    <row r="182" spans="1:9" s="53" customFormat="1">
      <c r="A182" s="49"/>
      <c r="B182" s="50"/>
      <c r="C182" s="51"/>
      <c r="D182" s="49"/>
      <c r="E182" s="52"/>
      <c r="F182" s="52"/>
      <c r="G182" s="52"/>
      <c r="H182" s="52"/>
      <c r="I182" s="52"/>
    </row>
    <row r="183" spans="1:9" s="53" customFormat="1">
      <c r="A183" s="49"/>
      <c r="B183" s="50"/>
      <c r="C183" s="51"/>
      <c r="D183" s="49"/>
      <c r="E183" s="52"/>
      <c r="F183" s="52"/>
      <c r="G183" s="52"/>
      <c r="H183" s="52"/>
      <c r="I183" s="52"/>
    </row>
    <row r="184" spans="1:9" s="53" customFormat="1">
      <c r="A184" s="49"/>
      <c r="B184" s="50"/>
      <c r="C184" s="51"/>
      <c r="D184" s="49"/>
      <c r="E184" s="52"/>
      <c r="F184" s="52"/>
      <c r="G184" s="52"/>
      <c r="H184" s="52"/>
      <c r="I184" s="52"/>
    </row>
    <row r="185" spans="1:9" s="53" customFormat="1">
      <c r="A185" s="49"/>
      <c r="B185" s="50"/>
      <c r="C185" s="51"/>
      <c r="D185" s="49"/>
      <c r="E185" s="52"/>
      <c r="F185" s="52"/>
      <c r="G185" s="52"/>
      <c r="H185" s="52"/>
      <c r="I185" s="52"/>
    </row>
    <row r="186" spans="1:9" s="53" customFormat="1">
      <c r="A186" s="49"/>
      <c r="B186" s="50"/>
      <c r="C186" s="51"/>
      <c r="D186" s="49"/>
      <c r="E186" s="52"/>
      <c r="F186" s="52"/>
      <c r="G186" s="52"/>
      <c r="H186" s="52"/>
      <c r="I186" s="52"/>
    </row>
    <row r="187" spans="1:9" s="53" customFormat="1">
      <c r="A187" s="49"/>
      <c r="B187" s="50"/>
      <c r="C187" s="51"/>
      <c r="D187" s="49"/>
      <c r="E187" s="52"/>
      <c r="F187" s="52"/>
      <c r="G187" s="52"/>
      <c r="H187" s="52"/>
      <c r="I187" s="52"/>
    </row>
    <row r="188" spans="1:9" s="53" customFormat="1">
      <c r="A188" s="49"/>
      <c r="B188" s="50"/>
      <c r="C188" s="51"/>
      <c r="D188" s="49"/>
      <c r="E188" s="52"/>
      <c r="F188" s="52"/>
      <c r="G188" s="52"/>
      <c r="H188" s="52"/>
      <c r="I188" s="52"/>
    </row>
    <row r="189" spans="1:9" s="53" customFormat="1">
      <c r="A189" s="49"/>
      <c r="B189" s="50"/>
      <c r="C189" s="51"/>
      <c r="D189" s="49"/>
      <c r="E189" s="52"/>
      <c r="F189" s="52"/>
      <c r="G189" s="52"/>
      <c r="H189" s="52"/>
      <c r="I189" s="52"/>
    </row>
    <row r="190" spans="1:9" s="53" customFormat="1">
      <c r="A190" s="49"/>
      <c r="B190" s="50"/>
      <c r="C190" s="51"/>
      <c r="D190" s="49"/>
      <c r="E190" s="52"/>
      <c r="F190" s="52"/>
      <c r="G190" s="52"/>
      <c r="H190" s="52"/>
      <c r="I190" s="52"/>
    </row>
    <row r="191" spans="1:9" s="53" customFormat="1">
      <c r="A191" s="49"/>
      <c r="B191" s="50"/>
      <c r="C191" s="51"/>
      <c r="D191" s="49"/>
      <c r="E191" s="52"/>
      <c r="F191" s="52"/>
      <c r="G191" s="52"/>
      <c r="H191" s="52"/>
      <c r="I191" s="52"/>
    </row>
    <row r="192" spans="1:9" s="53" customFormat="1">
      <c r="A192" s="49"/>
      <c r="B192" s="50"/>
      <c r="C192" s="51"/>
      <c r="D192" s="49"/>
      <c r="E192" s="52"/>
      <c r="F192" s="52"/>
      <c r="G192" s="52"/>
      <c r="H192" s="52"/>
      <c r="I192" s="52"/>
    </row>
    <row r="193" spans="1:9" s="53" customFormat="1">
      <c r="A193" s="49"/>
      <c r="B193" s="50"/>
      <c r="C193" s="51"/>
      <c r="D193" s="49"/>
      <c r="E193" s="52"/>
      <c r="F193" s="52"/>
      <c r="G193" s="52"/>
      <c r="H193" s="52"/>
      <c r="I193" s="52"/>
    </row>
    <row r="194" spans="1:9" s="53" customFormat="1">
      <c r="A194" s="49"/>
      <c r="B194" s="50"/>
      <c r="C194" s="51"/>
      <c r="D194" s="49"/>
      <c r="E194" s="52"/>
      <c r="F194" s="52"/>
      <c r="G194" s="52"/>
      <c r="H194" s="52"/>
      <c r="I194" s="52"/>
    </row>
    <row r="195" spans="1:9" s="53" customFormat="1">
      <c r="A195" s="49"/>
      <c r="B195" s="50"/>
      <c r="C195" s="51"/>
      <c r="D195" s="49"/>
      <c r="E195" s="52"/>
      <c r="F195" s="52"/>
      <c r="G195" s="52"/>
      <c r="H195" s="52"/>
      <c r="I195" s="52"/>
    </row>
    <row r="196" spans="1:9" s="53" customFormat="1">
      <c r="A196" s="49"/>
      <c r="B196" s="50"/>
      <c r="C196" s="51"/>
      <c r="D196" s="49"/>
      <c r="E196" s="52"/>
      <c r="F196" s="52"/>
      <c r="G196" s="52"/>
      <c r="H196" s="52"/>
      <c r="I196" s="52"/>
    </row>
    <row r="197" spans="1:9" s="53" customFormat="1">
      <c r="A197" s="49"/>
      <c r="B197" s="50"/>
      <c r="C197" s="51"/>
      <c r="D197" s="49"/>
      <c r="E197" s="52"/>
      <c r="F197" s="52"/>
      <c r="G197" s="52"/>
      <c r="H197" s="52"/>
      <c r="I197" s="52"/>
    </row>
    <row r="198" spans="1:9" s="53" customFormat="1">
      <c r="A198" s="49"/>
      <c r="B198" s="50"/>
      <c r="C198" s="51"/>
      <c r="D198" s="49"/>
      <c r="E198" s="52"/>
      <c r="F198" s="52"/>
      <c r="G198" s="52"/>
      <c r="H198" s="52"/>
      <c r="I198" s="52"/>
    </row>
    <row r="199" spans="1:9" s="53" customFormat="1">
      <c r="A199" s="49"/>
      <c r="B199" s="50"/>
      <c r="C199" s="51"/>
      <c r="D199" s="49"/>
      <c r="E199" s="52"/>
      <c r="F199" s="52"/>
      <c r="G199" s="52"/>
      <c r="H199" s="52"/>
      <c r="I199" s="52"/>
    </row>
    <row r="200" spans="1:9" s="53" customFormat="1">
      <c r="A200" s="49"/>
      <c r="B200" s="50"/>
      <c r="C200" s="51"/>
      <c r="D200" s="49"/>
      <c r="E200" s="52"/>
      <c r="F200" s="52"/>
      <c r="G200" s="52"/>
      <c r="H200" s="52"/>
      <c r="I200" s="52"/>
    </row>
    <row r="201" spans="1:9" s="53" customFormat="1">
      <c r="A201" s="49"/>
      <c r="B201" s="50"/>
      <c r="C201" s="51"/>
      <c r="D201" s="49"/>
      <c r="E201" s="52"/>
      <c r="F201" s="52"/>
      <c r="G201" s="52"/>
      <c r="H201" s="52"/>
      <c r="I201" s="52"/>
    </row>
    <row r="202" spans="1:9" s="53" customFormat="1">
      <c r="A202" s="49"/>
      <c r="B202" s="50"/>
      <c r="C202" s="51"/>
      <c r="D202" s="49"/>
      <c r="E202" s="52"/>
      <c r="F202" s="52"/>
      <c r="G202" s="52"/>
      <c r="H202" s="52"/>
      <c r="I202" s="52"/>
    </row>
    <row r="203" spans="1:9" s="53" customFormat="1">
      <c r="A203" s="49"/>
      <c r="B203" s="50"/>
      <c r="C203" s="51"/>
      <c r="D203" s="49"/>
      <c r="E203" s="52"/>
      <c r="F203" s="52"/>
      <c r="G203" s="52"/>
      <c r="H203" s="52"/>
      <c r="I203" s="52"/>
    </row>
    <row r="204" spans="1:9" s="53" customFormat="1">
      <c r="A204" s="49"/>
      <c r="B204" s="50"/>
      <c r="C204" s="51"/>
      <c r="D204" s="49"/>
      <c r="E204" s="52"/>
      <c r="F204" s="52"/>
      <c r="G204" s="52"/>
      <c r="H204" s="52"/>
      <c r="I204" s="52"/>
    </row>
    <row r="205" spans="1:9" s="53" customFormat="1">
      <c r="A205" s="49"/>
      <c r="B205" s="50"/>
      <c r="C205" s="51"/>
      <c r="D205" s="49"/>
      <c r="E205" s="52"/>
      <c r="F205" s="52"/>
      <c r="G205" s="52"/>
      <c r="H205" s="52"/>
      <c r="I205" s="52"/>
    </row>
    <row r="206" spans="1:9" s="53" customFormat="1">
      <c r="A206" s="49"/>
      <c r="B206" s="50"/>
      <c r="C206" s="51"/>
      <c r="D206" s="49"/>
      <c r="E206" s="52"/>
      <c r="F206" s="52"/>
      <c r="G206" s="52"/>
      <c r="H206" s="52"/>
      <c r="I206" s="52"/>
    </row>
    <row r="207" spans="1:9" s="53" customFormat="1">
      <c r="A207" s="49"/>
      <c r="B207" s="50"/>
      <c r="C207" s="51"/>
      <c r="D207" s="49"/>
      <c r="E207" s="52"/>
      <c r="F207" s="52"/>
      <c r="G207" s="52"/>
      <c r="H207" s="52"/>
      <c r="I207" s="52"/>
    </row>
    <row r="208" spans="1:9" s="53" customFormat="1">
      <c r="A208" s="49"/>
      <c r="B208" s="50"/>
      <c r="C208" s="51"/>
      <c r="D208" s="49"/>
      <c r="E208" s="52"/>
      <c r="F208" s="52"/>
      <c r="G208" s="52"/>
      <c r="H208" s="52"/>
      <c r="I208" s="52"/>
    </row>
    <row r="209" spans="1:9" s="53" customFormat="1">
      <c r="A209" s="49"/>
      <c r="B209" s="50"/>
      <c r="C209" s="51"/>
      <c r="D209" s="49"/>
      <c r="E209" s="52"/>
      <c r="F209" s="52"/>
      <c r="G209" s="52"/>
      <c r="H209" s="52"/>
      <c r="I209" s="52"/>
    </row>
    <row r="210" spans="1:9" s="53" customFormat="1">
      <c r="A210" s="49"/>
      <c r="B210" s="50"/>
      <c r="C210" s="51"/>
      <c r="D210" s="49"/>
      <c r="E210" s="52"/>
      <c r="F210" s="52"/>
      <c r="G210" s="52"/>
      <c r="H210" s="52"/>
      <c r="I210" s="52"/>
    </row>
    <row r="211" spans="1:9" s="53" customFormat="1">
      <c r="A211" s="49"/>
      <c r="B211" s="50"/>
      <c r="C211" s="51"/>
      <c r="D211" s="49"/>
      <c r="E211" s="52"/>
      <c r="F211" s="52"/>
      <c r="G211" s="52"/>
      <c r="H211" s="52"/>
      <c r="I211" s="52"/>
    </row>
    <row r="212" spans="1:9" s="53" customFormat="1">
      <c r="A212" s="49"/>
      <c r="B212" s="50"/>
      <c r="C212" s="51"/>
      <c r="D212" s="49"/>
      <c r="E212" s="52"/>
      <c r="F212" s="52"/>
      <c r="G212" s="52"/>
      <c r="H212" s="52"/>
      <c r="I212" s="52"/>
    </row>
    <row r="213" spans="1:9" s="53" customFormat="1">
      <c r="A213" s="49"/>
      <c r="B213" s="50"/>
      <c r="C213" s="51"/>
      <c r="D213" s="49"/>
      <c r="E213" s="52"/>
      <c r="F213" s="52"/>
      <c r="G213" s="52"/>
      <c r="H213" s="52"/>
      <c r="I213" s="52"/>
    </row>
    <row r="214" spans="1:9" s="53" customFormat="1">
      <c r="A214" s="49"/>
      <c r="B214" s="50"/>
      <c r="C214" s="51"/>
      <c r="D214" s="49"/>
      <c r="E214" s="52"/>
      <c r="F214" s="52"/>
      <c r="G214" s="52"/>
      <c r="H214" s="52"/>
      <c r="I214" s="52"/>
    </row>
    <row r="215" spans="1:9" s="53" customFormat="1">
      <c r="A215" s="49"/>
      <c r="B215" s="50"/>
      <c r="C215" s="51"/>
      <c r="D215" s="49"/>
      <c r="E215" s="52"/>
      <c r="F215" s="52"/>
      <c r="G215" s="52"/>
      <c r="H215" s="52"/>
      <c r="I215" s="52"/>
    </row>
    <row r="216" spans="1:9" s="53" customFormat="1">
      <c r="A216" s="49"/>
      <c r="B216" s="50"/>
      <c r="C216" s="51"/>
      <c r="D216" s="49"/>
      <c r="E216" s="52"/>
      <c r="F216" s="52"/>
      <c r="G216" s="52"/>
      <c r="H216" s="52"/>
      <c r="I216" s="52"/>
    </row>
    <row r="217" spans="1:9" s="53" customFormat="1">
      <c r="A217" s="49"/>
      <c r="B217" s="50"/>
      <c r="C217" s="51"/>
      <c r="D217" s="49"/>
      <c r="E217" s="52"/>
      <c r="F217" s="52"/>
      <c r="G217" s="52"/>
      <c r="H217" s="52"/>
      <c r="I217" s="52"/>
    </row>
    <row r="218" spans="1:9" s="53" customFormat="1">
      <c r="A218" s="49"/>
      <c r="B218" s="50"/>
      <c r="C218" s="51"/>
      <c r="D218" s="49"/>
      <c r="E218" s="52"/>
      <c r="F218" s="52"/>
      <c r="G218" s="52"/>
      <c r="H218" s="52"/>
      <c r="I218" s="52"/>
    </row>
    <row r="219" spans="1:9" s="53" customFormat="1">
      <c r="A219" s="49"/>
      <c r="B219" s="50"/>
      <c r="C219" s="51"/>
      <c r="D219" s="49"/>
      <c r="E219" s="52"/>
      <c r="F219" s="52"/>
      <c r="G219" s="52"/>
      <c r="H219" s="52"/>
      <c r="I219" s="52"/>
    </row>
    <row r="220" spans="1:9" s="53" customFormat="1">
      <c r="A220" s="49"/>
      <c r="B220" s="50"/>
      <c r="C220" s="51"/>
      <c r="D220" s="49"/>
      <c r="E220" s="52"/>
      <c r="F220" s="52"/>
      <c r="G220" s="52"/>
      <c r="H220" s="52"/>
      <c r="I220" s="52"/>
    </row>
    <row r="221" spans="1:9" s="53" customFormat="1">
      <c r="A221" s="49"/>
      <c r="B221" s="50"/>
      <c r="C221" s="51"/>
      <c r="D221" s="49"/>
      <c r="E221" s="52"/>
      <c r="F221" s="52"/>
      <c r="G221" s="52"/>
      <c r="H221" s="52"/>
      <c r="I221" s="52"/>
    </row>
    <row r="222" spans="1:9" s="53" customFormat="1">
      <c r="A222" s="49"/>
      <c r="B222" s="50"/>
      <c r="C222" s="51"/>
      <c r="D222" s="49"/>
      <c r="E222" s="52"/>
      <c r="F222" s="52"/>
      <c r="G222" s="52"/>
      <c r="H222" s="52"/>
      <c r="I222" s="52"/>
    </row>
    <row r="223" spans="1:9" s="53" customFormat="1">
      <c r="A223" s="49"/>
      <c r="B223" s="50"/>
      <c r="C223" s="51"/>
      <c r="D223" s="49"/>
      <c r="E223" s="52"/>
      <c r="F223" s="52"/>
      <c r="G223" s="52"/>
      <c r="H223" s="52"/>
      <c r="I223" s="52"/>
    </row>
    <row r="224" spans="1:9" s="53" customFormat="1">
      <c r="A224" s="49"/>
      <c r="B224" s="50"/>
      <c r="C224" s="51"/>
      <c r="D224" s="49"/>
      <c r="E224" s="52"/>
      <c r="F224" s="52"/>
      <c r="G224" s="52"/>
      <c r="H224" s="52"/>
      <c r="I224" s="52"/>
    </row>
    <row r="225" spans="1:9" s="53" customFormat="1">
      <c r="A225" s="49"/>
      <c r="B225" s="50"/>
      <c r="C225" s="51"/>
      <c r="D225" s="49"/>
      <c r="E225" s="52"/>
      <c r="F225" s="52"/>
      <c r="G225" s="52"/>
      <c r="H225" s="52"/>
      <c r="I225" s="52"/>
    </row>
    <row r="226" spans="1:9" s="53" customFormat="1">
      <c r="A226" s="49"/>
      <c r="B226" s="50"/>
      <c r="C226" s="51"/>
      <c r="D226" s="49"/>
      <c r="E226" s="52"/>
      <c r="F226" s="52"/>
      <c r="G226" s="52"/>
      <c r="H226" s="52"/>
      <c r="I226" s="52"/>
    </row>
    <row r="227" spans="1:9" s="53" customFormat="1">
      <c r="A227" s="49"/>
      <c r="B227" s="50"/>
      <c r="C227" s="51"/>
      <c r="D227" s="49"/>
      <c r="E227" s="52"/>
      <c r="F227" s="52"/>
      <c r="G227" s="52"/>
      <c r="H227" s="52"/>
      <c r="I227" s="52"/>
    </row>
    <row r="228" spans="1:9" s="53" customFormat="1">
      <c r="A228" s="49"/>
      <c r="B228" s="50"/>
      <c r="C228" s="51"/>
      <c r="D228" s="49"/>
      <c r="E228" s="52"/>
      <c r="F228" s="52"/>
      <c r="G228" s="52"/>
      <c r="H228" s="52"/>
      <c r="I228" s="52"/>
    </row>
    <row r="229" spans="1:9" s="53" customFormat="1">
      <c r="A229" s="49"/>
      <c r="B229" s="50"/>
      <c r="C229" s="51"/>
      <c r="D229" s="49"/>
      <c r="E229" s="52"/>
      <c r="F229" s="52"/>
      <c r="G229" s="52"/>
      <c r="H229" s="52"/>
      <c r="I229" s="52"/>
    </row>
    <row r="230" spans="1:9" s="53" customFormat="1">
      <c r="A230" s="49"/>
      <c r="B230" s="50"/>
      <c r="C230" s="51"/>
      <c r="D230" s="49"/>
      <c r="E230" s="52"/>
      <c r="F230" s="52"/>
      <c r="G230" s="52"/>
      <c r="H230" s="52"/>
      <c r="I230" s="52"/>
    </row>
    <row r="231" spans="1:9" s="53" customFormat="1">
      <c r="A231" s="49"/>
      <c r="B231" s="50"/>
      <c r="C231" s="51"/>
      <c r="D231" s="49"/>
      <c r="E231" s="52"/>
      <c r="F231" s="52"/>
      <c r="G231" s="52"/>
      <c r="H231" s="52"/>
      <c r="I231" s="52"/>
    </row>
    <row r="232" spans="1:9" s="53" customFormat="1">
      <c r="A232" s="49"/>
      <c r="B232" s="50"/>
      <c r="C232" s="51"/>
      <c r="D232" s="49"/>
      <c r="E232" s="52"/>
      <c r="F232" s="52"/>
      <c r="G232" s="52"/>
      <c r="H232" s="52"/>
      <c r="I232" s="52"/>
    </row>
    <row r="233" spans="1:9" s="53" customFormat="1">
      <c r="A233" s="49"/>
      <c r="B233" s="50"/>
      <c r="C233" s="51"/>
      <c r="D233" s="49"/>
      <c r="E233" s="52"/>
      <c r="F233" s="52"/>
      <c r="G233" s="52"/>
      <c r="H233" s="52"/>
      <c r="I233" s="52"/>
    </row>
    <row r="234" spans="1:9" s="53" customFormat="1">
      <c r="A234" s="49"/>
      <c r="B234" s="50"/>
      <c r="C234" s="51"/>
      <c r="D234" s="49"/>
      <c r="E234" s="52"/>
      <c r="F234" s="52"/>
      <c r="G234" s="52"/>
      <c r="H234" s="52"/>
      <c r="I234" s="52"/>
    </row>
    <row r="235" spans="1:9" s="53" customFormat="1">
      <c r="A235" s="49"/>
      <c r="B235" s="50"/>
      <c r="C235" s="51"/>
      <c r="D235" s="49"/>
      <c r="E235" s="52"/>
      <c r="F235" s="52"/>
      <c r="G235" s="52"/>
      <c r="H235" s="52"/>
      <c r="I235" s="52"/>
    </row>
    <row r="236" spans="1:9" s="53" customFormat="1">
      <c r="A236" s="49"/>
      <c r="B236" s="50"/>
      <c r="C236" s="51"/>
      <c r="D236" s="49"/>
      <c r="E236" s="52"/>
      <c r="F236" s="52"/>
      <c r="G236" s="52"/>
      <c r="H236" s="52"/>
      <c r="I236" s="52"/>
    </row>
    <row r="237" spans="1:9" s="53" customFormat="1">
      <c r="A237" s="49"/>
      <c r="B237" s="50"/>
      <c r="C237" s="51"/>
      <c r="D237" s="49"/>
      <c r="E237" s="52"/>
      <c r="F237" s="52"/>
      <c r="G237" s="52"/>
      <c r="H237" s="52"/>
      <c r="I237" s="52"/>
    </row>
    <row r="238" spans="1:9" s="53" customFormat="1">
      <c r="A238" s="49"/>
      <c r="B238" s="50"/>
      <c r="C238" s="51"/>
      <c r="D238" s="49"/>
      <c r="E238" s="52"/>
      <c r="F238" s="52"/>
      <c r="G238" s="52"/>
      <c r="H238" s="52"/>
      <c r="I238" s="52"/>
    </row>
    <row r="239" spans="1:9" s="53" customFormat="1">
      <c r="A239" s="49"/>
      <c r="B239" s="50"/>
      <c r="C239" s="51"/>
      <c r="D239" s="49"/>
      <c r="E239" s="52"/>
      <c r="F239" s="52"/>
      <c r="G239" s="52"/>
      <c r="H239" s="52"/>
      <c r="I239" s="52"/>
    </row>
    <row r="240" spans="1:9" s="53" customFormat="1">
      <c r="A240" s="49"/>
      <c r="B240" s="50"/>
      <c r="C240" s="51"/>
      <c r="D240" s="49"/>
      <c r="E240" s="52"/>
      <c r="F240" s="52"/>
      <c r="G240" s="52"/>
      <c r="H240" s="52"/>
      <c r="I240" s="52"/>
    </row>
    <row r="241" spans="1:9" s="53" customFormat="1">
      <c r="A241" s="49"/>
      <c r="B241" s="50"/>
      <c r="C241" s="51"/>
      <c r="D241" s="49"/>
      <c r="E241" s="52"/>
      <c r="F241" s="52"/>
      <c r="G241" s="52"/>
      <c r="H241" s="52"/>
      <c r="I241" s="52"/>
    </row>
    <row r="242" spans="1:9" s="53" customFormat="1">
      <c r="A242" s="49"/>
      <c r="B242" s="50"/>
      <c r="C242" s="51"/>
      <c r="D242" s="49"/>
      <c r="E242" s="52"/>
      <c r="F242" s="52"/>
      <c r="G242" s="52"/>
      <c r="H242" s="52"/>
      <c r="I242" s="52"/>
    </row>
    <row r="243" spans="1:9" s="53" customFormat="1">
      <c r="A243" s="49"/>
      <c r="B243" s="50"/>
      <c r="C243" s="51"/>
      <c r="D243" s="49"/>
      <c r="E243" s="52"/>
      <c r="F243" s="52"/>
      <c r="G243" s="52"/>
      <c r="H243" s="52"/>
      <c r="I243" s="52"/>
    </row>
    <row r="244" spans="1:9" s="53" customFormat="1">
      <c r="A244" s="49"/>
      <c r="B244" s="50"/>
      <c r="C244" s="51"/>
      <c r="D244" s="49"/>
      <c r="E244" s="52"/>
      <c r="F244" s="52"/>
      <c r="G244" s="52"/>
      <c r="H244" s="52"/>
      <c r="I244" s="52"/>
    </row>
    <row r="245" spans="1:9" s="53" customFormat="1">
      <c r="A245" s="49"/>
      <c r="B245" s="50"/>
      <c r="C245" s="51"/>
      <c r="D245" s="49"/>
      <c r="E245" s="52"/>
      <c r="F245" s="52"/>
      <c r="G245" s="52"/>
      <c r="H245" s="52"/>
      <c r="I245" s="52"/>
    </row>
    <row r="246" spans="1:9" s="53" customFormat="1">
      <c r="A246" s="49"/>
      <c r="B246" s="50"/>
      <c r="C246" s="51"/>
      <c r="D246" s="49"/>
      <c r="E246" s="52"/>
      <c r="F246" s="52"/>
      <c r="G246" s="52"/>
      <c r="H246" s="52"/>
      <c r="I246" s="52"/>
    </row>
    <row r="247" spans="1:9" s="53" customFormat="1">
      <c r="A247" s="49"/>
      <c r="B247" s="50"/>
      <c r="C247" s="51"/>
      <c r="D247" s="49"/>
      <c r="E247" s="52"/>
      <c r="F247" s="52"/>
      <c r="G247" s="52"/>
      <c r="H247" s="52"/>
      <c r="I247" s="52"/>
    </row>
    <row r="248" spans="1:9" s="53" customFormat="1">
      <c r="A248" s="49"/>
      <c r="B248" s="50"/>
      <c r="C248" s="51"/>
      <c r="D248" s="49"/>
      <c r="E248" s="52"/>
      <c r="F248" s="52"/>
      <c r="G248" s="52"/>
      <c r="H248" s="52"/>
      <c r="I248" s="52"/>
    </row>
    <row r="249" spans="1:9" s="53" customFormat="1">
      <c r="A249" s="49"/>
      <c r="B249" s="50"/>
      <c r="C249" s="51"/>
      <c r="D249" s="49"/>
      <c r="E249" s="52"/>
      <c r="F249" s="52"/>
      <c r="G249" s="52"/>
      <c r="H249" s="52"/>
      <c r="I249" s="52"/>
    </row>
    <row r="250" spans="1:9" s="53" customFormat="1">
      <c r="A250" s="49"/>
      <c r="B250" s="50"/>
      <c r="C250" s="51"/>
      <c r="D250" s="49"/>
      <c r="E250" s="52"/>
      <c r="F250" s="52"/>
      <c r="G250" s="52"/>
      <c r="H250" s="52"/>
      <c r="I250" s="52"/>
    </row>
    <row r="251" spans="1:9" s="53" customFormat="1">
      <c r="A251" s="49"/>
      <c r="B251" s="50"/>
      <c r="C251" s="51"/>
      <c r="D251" s="49"/>
      <c r="E251" s="52"/>
      <c r="F251" s="52"/>
      <c r="G251" s="52"/>
      <c r="H251" s="52"/>
      <c r="I251" s="52"/>
    </row>
    <row r="252" spans="1:9" s="53" customFormat="1">
      <c r="A252" s="49"/>
      <c r="B252" s="50"/>
      <c r="C252" s="51"/>
      <c r="D252" s="49"/>
      <c r="E252" s="52"/>
      <c r="F252" s="52"/>
      <c r="G252" s="52"/>
      <c r="H252" s="52"/>
      <c r="I252" s="52"/>
    </row>
    <row r="253" spans="1:9" s="53" customFormat="1">
      <c r="A253" s="49"/>
      <c r="B253" s="50"/>
      <c r="C253" s="51"/>
      <c r="D253" s="49"/>
      <c r="E253" s="52"/>
      <c r="F253" s="52"/>
      <c r="G253" s="52"/>
      <c r="H253" s="52"/>
      <c r="I253" s="52"/>
    </row>
    <row r="254" spans="1:9" s="53" customFormat="1">
      <c r="A254" s="49"/>
      <c r="B254" s="50"/>
      <c r="C254" s="51"/>
      <c r="D254" s="49"/>
      <c r="E254" s="52"/>
      <c r="F254" s="52"/>
      <c r="G254" s="52"/>
      <c r="H254" s="52"/>
      <c r="I254" s="52"/>
    </row>
    <row r="255" spans="1:9" s="53" customFormat="1">
      <c r="A255" s="49"/>
      <c r="B255" s="50"/>
      <c r="C255" s="51"/>
      <c r="D255" s="49"/>
      <c r="E255" s="52"/>
      <c r="F255" s="52"/>
      <c r="G255" s="52"/>
      <c r="H255" s="52"/>
      <c r="I255" s="52"/>
    </row>
    <row r="256" spans="1:9" s="53" customFormat="1">
      <c r="A256" s="49"/>
      <c r="B256" s="50"/>
      <c r="C256" s="51"/>
      <c r="D256" s="49"/>
      <c r="E256" s="52"/>
      <c r="F256" s="52"/>
      <c r="G256" s="52"/>
      <c r="H256" s="52"/>
      <c r="I256" s="52"/>
    </row>
    <row r="257" spans="1:9" s="53" customFormat="1">
      <c r="A257" s="49"/>
      <c r="B257" s="50"/>
      <c r="C257" s="51"/>
      <c r="D257" s="49"/>
      <c r="E257" s="52"/>
      <c r="F257" s="52"/>
      <c r="G257" s="52"/>
      <c r="H257" s="52"/>
      <c r="I257" s="52"/>
    </row>
    <row r="258" spans="1:9" s="53" customFormat="1">
      <c r="A258" s="49"/>
      <c r="B258" s="50"/>
      <c r="C258" s="51"/>
      <c r="D258" s="49"/>
      <c r="E258" s="52"/>
      <c r="F258" s="52"/>
      <c r="G258" s="52"/>
      <c r="H258" s="52"/>
      <c r="I258" s="52"/>
    </row>
    <row r="259" spans="1:9" s="53" customFormat="1">
      <c r="A259" s="49"/>
      <c r="B259" s="50"/>
      <c r="C259" s="51"/>
      <c r="D259" s="49"/>
      <c r="E259" s="52"/>
      <c r="F259" s="52"/>
      <c r="G259" s="52"/>
      <c r="H259" s="52"/>
      <c r="I259" s="52"/>
    </row>
    <row r="260" spans="1:9" s="53" customFormat="1">
      <c r="A260" s="49"/>
      <c r="B260" s="50"/>
      <c r="C260" s="51"/>
      <c r="D260" s="49"/>
      <c r="E260" s="52"/>
      <c r="F260" s="52"/>
      <c r="G260" s="52"/>
      <c r="H260" s="52"/>
      <c r="I260" s="52"/>
    </row>
    <row r="261" spans="1:9" s="53" customFormat="1">
      <c r="A261" s="49"/>
      <c r="B261" s="50"/>
      <c r="C261" s="51"/>
      <c r="D261" s="49"/>
      <c r="E261" s="52"/>
      <c r="F261" s="52"/>
      <c r="G261" s="52"/>
      <c r="H261" s="52"/>
      <c r="I261" s="52"/>
    </row>
    <row r="262" spans="1:9" s="53" customFormat="1">
      <c r="A262" s="49"/>
      <c r="B262" s="50"/>
      <c r="C262" s="51"/>
      <c r="D262" s="49"/>
      <c r="E262" s="52"/>
      <c r="F262" s="52"/>
      <c r="G262" s="52"/>
      <c r="H262" s="52"/>
      <c r="I262" s="52"/>
    </row>
    <row r="263" spans="1:9" s="53" customFormat="1">
      <c r="A263" s="49"/>
      <c r="B263" s="50"/>
      <c r="C263" s="51"/>
      <c r="D263" s="49"/>
      <c r="E263" s="52"/>
      <c r="F263" s="52"/>
      <c r="G263" s="52"/>
      <c r="H263" s="52"/>
      <c r="I263" s="52"/>
    </row>
    <row r="264" spans="1:9" s="53" customFormat="1">
      <c r="A264" s="49"/>
      <c r="B264" s="50"/>
      <c r="C264" s="51"/>
      <c r="D264" s="49"/>
      <c r="E264" s="52"/>
      <c r="F264" s="52"/>
      <c r="G264" s="52"/>
      <c r="H264" s="52"/>
      <c r="I264" s="52"/>
    </row>
    <row r="265" spans="1:9" s="53" customFormat="1">
      <c r="A265" s="49"/>
      <c r="B265" s="50"/>
      <c r="C265" s="51"/>
      <c r="D265" s="49"/>
      <c r="E265" s="52"/>
      <c r="F265" s="52"/>
      <c r="G265" s="52"/>
      <c r="H265" s="52"/>
      <c r="I265" s="52"/>
    </row>
    <row r="266" spans="1:9" s="53" customFormat="1">
      <c r="A266" s="49"/>
      <c r="B266" s="50"/>
      <c r="C266" s="51"/>
      <c r="D266" s="49"/>
      <c r="E266" s="52"/>
      <c r="F266" s="52"/>
      <c r="G266" s="52"/>
      <c r="H266" s="52"/>
      <c r="I266" s="52"/>
    </row>
    <row r="267" spans="1:9" s="53" customFormat="1">
      <c r="A267" s="49"/>
      <c r="B267" s="50"/>
      <c r="C267" s="51"/>
      <c r="D267" s="49"/>
      <c r="E267" s="52"/>
      <c r="F267" s="52"/>
      <c r="G267" s="52"/>
      <c r="H267" s="52"/>
      <c r="I267" s="52"/>
    </row>
    <row r="268" spans="1:9" s="53" customFormat="1">
      <c r="A268" s="49"/>
      <c r="B268" s="50"/>
      <c r="C268" s="51"/>
      <c r="D268" s="49"/>
      <c r="E268" s="52"/>
      <c r="F268" s="52"/>
      <c r="G268" s="52"/>
      <c r="H268" s="52"/>
      <c r="I268" s="52"/>
    </row>
    <row r="269" spans="1:9" s="53" customFormat="1">
      <c r="A269" s="49"/>
      <c r="B269" s="50"/>
      <c r="C269" s="51"/>
      <c r="D269" s="49"/>
      <c r="E269" s="52"/>
      <c r="F269" s="52"/>
      <c r="G269" s="52"/>
      <c r="H269" s="52"/>
      <c r="I269" s="52"/>
    </row>
    <row r="270" spans="1:9" s="53" customFormat="1">
      <c r="A270" s="49"/>
      <c r="B270" s="50"/>
      <c r="C270" s="51"/>
      <c r="D270" s="49"/>
      <c r="E270" s="52"/>
      <c r="F270" s="52"/>
      <c r="G270" s="52"/>
      <c r="H270" s="52"/>
      <c r="I270" s="52"/>
    </row>
    <row r="271" spans="1:9" s="53" customFormat="1">
      <c r="A271" s="49"/>
      <c r="B271" s="50"/>
      <c r="C271" s="51"/>
      <c r="D271" s="49"/>
      <c r="E271" s="52"/>
      <c r="F271" s="52"/>
      <c r="G271" s="52"/>
      <c r="H271" s="52"/>
      <c r="I271" s="52"/>
    </row>
    <row r="272" spans="1:9" s="53" customFormat="1">
      <c r="A272" s="49"/>
      <c r="B272" s="50"/>
      <c r="C272" s="51"/>
      <c r="D272" s="49"/>
      <c r="E272" s="52"/>
      <c r="F272" s="52"/>
      <c r="G272" s="52"/>
      <c r="H272" s="52"/>
      <c r="I272" s="52"/>
    </row>
    <row r="273" spans="1:9" s="53" customFormat="1">
      <c r="A273" s="49"/>
      <c r="B273" s="50"/>
      <c r="C273" s="51"/>
      <c r="D273" s="49"/>
      <c r="E273" s="52"/>
      <c r="F273" s="52"/>
      <c r="G273" s="52"/>
      <c r="H273" s="52"/>
      <c r="I273" s="52"/>
    </row>
    <row r="274" spans="1:9" s="53" customFormat="1">
      <c r="A274" s="49"/>
      <c r="B274" s="50"/>
      <c r="C274" s="51"/>
      <c r="D274" s="49"/>
      <c r="E274" s="52"/>
      <c r="F274" s="52"/>
      <c r="G274" s="52"/>
      <c r="H274" s="52"/>
      <c r="I274" s="52"/>
    </row>
    <row r="275" spans="1:9" s="53" customFormat="1">
      <c r="A275" s="49"/>
      <c r="B275" s="50"/>
      <c r="C275" s="51"/>
      <c r="D275" s="49"/>
      <c r="E275" s="52"/>
      <c r="F275" s="52"/>
      <c r="G275" s="52"/>
      <c r="H275" s="52"/>
      <c r="I275" s="52"/>
    </row>
    <row r="276" spans="1:9" s="53" customFormat="1">
      <c r="A276" s="49"/>
      <c r="B276" s="50"/>
      <c r="C276" s="51"/>
      <c r="D276" s="49"/>
      <c r="E276" s="52"/>
      <c r="F276" s="52"/>
      <c r="G276" s="52"/>
      <c r="H276" s="52"/>
      <c r="I276" s="52"/>
    </row>
    <row r="277" spans="1:9" s="53" customFormat="1">
      <c r="A277" s="49"/>
      <c r="B277" s="50"/>
      <c r="C277" s="51"/>
      <c r="D277" s="49"/>
      <c r="E277" s="52"/>
      <c r="F277" s="52"/>
      <c r="G277" s="52"/>
      <c r="H277" s="52"/>
      <c r="I277" s="52"/>
    </row>
    <row r="278" spans="1:9" s="53" customFormat="1">
      <c r="A278" s="49"/>
      <c r="B278" s="50"/>
      <c r="C278" s="51"/>
      <c r="D278" s="49"/>
      <c r="E278" s="52"/>
      <c r="F278" s="52"/>
      <c r="G278" s="52"/>
      <c r="H278" s="52"/>
      <c r="I278" s="52"/>
    </row>
    <row r="279" spans="1:9" s="53" customFormat="1">
      <c r="A279" s="49"/>
      <c r="B279" s="50"/>
      <c r="C279" s="51"/>
      <c r="D279" s="49"/>
      <c r="E279" s="52"/>
      <c r="F279" s="52"/>
      <c r="G279" s="52"/>
      <c r="H279" s="52"/>
      <c r="I279" s="52"/>
    </row>
    <row r="280" spans="1:9" s="53" customFormat="1">
      <c r="A280" s="49"/>
      <c r="B280" s="50"/>
      <c r="C280" s="51"/>
      <c r="D280" s="49"/>
      <c r="E280" s="52"/>
      <c r="F280" s="52"/>
      <c r="G280" s="52"/>
      <c r="H280" s="52"/>
      <c r="I280" s="52"/>
    </row>
    <row r="281" spans="1:9" s="53" customFormat="1">
      <c r="A281" s="49"/>
      <c r="B281" s="50"/>
      <c r="C281" s="51"/>
      <c r="D281" s="49"/>
      <c r="E281" s="52"/>
      <c r="F281" s="52"/>
      <c r="G281" s="52"/>
      <c r="H281" s="52"/>
      <c r="I281" s="52"/>
    </row>
    <row r="282" spans="1:9" s="53" customFormat="1">
      <c r="A282" s="49"/>
      <c r="B282" s="50"/>
      <c r="C282" s="51"/>
      <c r="D282" s="49"/>
      <c r="E282" s="52"/>
      <c r="F282" s="52"/>
      <c r="G282" s="52"/>
      <c r="H282" s="52"/>
      <c r="I282" s="52"/>
    </row>
    <row r="283" spans="1:9" s="53" customFormat="1">
      <c r="A283" s="49"/>
      <c r="B283" s="50"/>
      <c r="C283" s="51"/>
      <c r="D283" s="49"/>
      <c r="E283" s="52"/>
      <c r="F283" s="52"/>
      <c r="G283" s="52"/>
      <c r="H283" s="52"/>
      <c r="I283" s="52"/>
    </row>
    <row r="284" spans="1:9" s="53" customFormat="1">
      <c r="A284" s="49"/>
      <c r="B284" s="50"/>
      <c r="C284" s="51"/>
      <c r="D284" s="49"/>
      <c r="E284" s="52"/>
      <c r="F284" s="52"/>
      <c r="G284" s="52"/>
      <c r="H284" s="52"/>
      <c r="I284" s="52"/>
    </row>
    <row r="285" spans="1:9" s="53" customFormat="1">
      <c r="A285" s="49"/>
      <c r="B285" s="50"/>
      <c r="C285" s="51"/>
      <c r="D285" s="49"/>
      <c r="E285" s="52"/>
      <c r="F285" s="52"/>
      <c r="G285" s="52"/>
      <c r="H285" s="52"/>
      <c r="I285" s="52"/>
    </row>
    <row r="286" spans="1:9" s="53" customFormat="1">
      <c r="A286" s="49"/>
      <c r="B286" s="50"/>
      <c r="C286" s="51"/>
      <c r="D286" s="49"/>
      <c r="E286" s="52"/>
      <c r="F286" s="52"/>
      <c r="G286" s="52"/>
      <c r="H286" s="52"/>
      <c r="I286" s="52"/>
    </row>
    <row r="287" spans="1:9" s="53" customFormat="1">
      <c r="A287" s="49"/>
      <c r="B287" s="50"/>
      <c r="C287" s="51"/>
      <c r="D287" s="49"/>
      <c r="E287" s="52"/>
      <c r="F287" s="52"/>
      <c r="G287" s="52"/>
      <c r="H287" s="52"/>
      <c r="I287" s="52"/>
    </row>
    <row r="288" spans="1:9" s="53" customFormat="1">
      <c r="A288" s="49"/>
      <c r="B288" s="50"/>
      <c r="C288" s="51"/>
      <c r="D288" s="49"/>
      <c r="E288" s="52"/>
      <c r="F288" s="52"/>
      <c r="G288" s="52"/>
      <c r="H288" s="52"/>
      <c r="I288" s="52"/>
    </row>
    <row r="289" spans="1:9" s="53" customFormat="1">
      <c r="A289" s="49"/>
      <c r="B289" s="50"/>
      <c r="C289" s="51"/>
      <c r="D289" s="49"/>
      <c r="E289" s="52"/>
      <c r="F289" s="52"/>
      <c r="G289" s="52"/>
      <c r="H289" s="52"/>
      <c r="I289" s="52"/>
    </row>
    <row r="290" spans="1:9" s="53" customFormat="1">
      <c r="A290" s="49"/>
      <c r="B290" s="50"/>
      <c r="C290" s="51"/>
      <c r="D290" s="49"/>
      <c r="E290" s="52"/>
      <c r="F290" s="52"/>
      <c r="G290" s="52"/>
      <c r="H290" s="52"/>
      <c r="I290" s="52"/>
    </row>
    <row r="291" spans="1:9" s="53" customFormat="1">
      <c r="A291" s="49"/>
      <c r="B291" s="50"/>
      <c r="C291" s="51"/>
      <c r="D291" s="49"/>
      <c r="E291" s="52"/>
      <c r="F291" s="52"/>
      <c r="G291" s="52"/>
      <c r="H291" s="52"/>
      <c r="I291" s="52"/>
    </row>
    <row r="292" spans="1:9" s="53" customFormat="1">
      <c r="A292" s="49"/>
      <c r="B292" s="50"/>
      <c r="C292" s="51"/>
      <c r="D292" s="49"/>
      <c r="E292" s="52"/>
      <c r="F292" s="52"/>
      <c r="G292" s="52"/>
      <c r="H292" s="52"/>
      <c r="I292" s="52"/>
    </row>
    <row r="293" spans="1:9" s="53" customFormat="1">
      <c r="A293" s="49"/>
      <c r="B293" s="50"/>
      <c r="C293" s="51"/>
      <c r="D293" s="49"/>
      <c r="E293" s="52"/>
      <c r="F293" s="52"/>
      <c r="G293" s="52"/>
      <c r="H293" s="52"/>
      <c r="I293" s="52"/>
    </row>
    <row r="294" spans="1:9" s="53" customFormat="1">
      <c r="A294" s="49"/>
      <c r="B294" s="50"/>
      <c r="C294" s="51"/>
      <c r="D294" s="49"/>
      <c r="E294" s="52"/>
      <c r="F294" s="52"/>
      <c r="G294" s="52"/>
      <c r="H294" s="52"/>
      <c r="I294" s="52"/>
    </row>
    <row r="295" spans="1:9" s="53" customFormat="1">
      <c r="A295" s="49"/>
      <c r="B295" s="50"/>
      <c r="C295" s="51"/>
      <c r="D295" s="49"/>
      <c r="E295" s="52"/>
      <c r="F295" s="52"/>
      <c r="G295" s="52"/>
      <c r="H295" s="52"/>
      <c r="I295" s="52"/>
    </row>
    <row r="296" spans="1:9" s="53" customFormat="1">
      <c r="A296" s="49"/>
      <c r="B296" s="50"/>
      <c r="C296" s="51"/>
      <c r="D296" s="49"/>
      <c r="E296" s="52"/>
      <c r="F296" s="52"/>
      <c r="G296" s="52"/>
      <c r="H296" s="52"/>
      <c r="I296" s="52"/>
    </row>
    <row r="297" spans="1:9" s="53" customFormat="1">
      <c r="A297" s="49"/>
      <c r="B297" s="50"/>
      <c r="C297" s="51"/>
      <c r="D297" s="49"/>
      <c r="E297" s="52"/>
      <c r="F297" s="52"/>
      <c r="G297" s="52"/>
      <c r="H297" s="52"/>
      <c r="I297" s="52"/>
    </row>
    <row r="298" spans="1:9" s="53" customFormat="1">
      <c r="A298" s="49"/>
      <c r="B298" s="50"/>
      <c r="C298" s="51"/>
      <c r="D298" s="49"/>
      <c r="E298" s="52"/>
      <c r="F298" s="52"/>
      <c r="G298" s="52"/>
      <c r="H298" s="52"/>
      <c r="I298" s="52"/>
    </row>
    <row r="299" spans="1:9" s="53" customFormat="1">
      <c r="A299" s="49"/>
      <c r="B299" s="50"/>
      <c r="C299" s="51"/>
      <c r="D299" s="49"/>
      <c r="E299" s="52"/>
      <c r="F299" s="52"/>
      <c r="G299" s="52"/>
      <c r="H299" s="52"/>
      <c r="I299" s="52"/>
    </row>
    <row r="300" spans="1:9" s="53" customFormat="1">
      <c r="A300" s="49"/>
      <c r="B300" s="50"/>
      <c r="C300" s="51"/>
      <c r="D300" s="49"/>
      <c r="E300" s="52"/>
      <c r="F300" s="52"/>
      <c r="G300" s="52"/>
      <c r="H300" s="52"/>
      <c r="I300" s="52"/>
    </row>
    <row r="301" spans="1:9" s="53" customFormat="1">
      <c r="A301" s="49"/>
      <c r="B301" s="50"/>
      <c r="C301" s="51"/>
      <c r="D301" s="49"/>
      <c r="E301" s="52"/>
      <c r="F301" s="52"/>
      <c r="G301" s="52"/>
      <c r="H301" s="52"/>
      <c r="I301" s="52"/>
    </row>
    <row r="302" spans="1:9" s="53" customFormat="1">
      <c r="A302" s="49"/>
      <c r="B302" s="50"/>
      <c r="C302" s="51"/>
      <c r="D302" s="49"/>
      <c r="E302" s="52"/>
      <c r="F302" s="52"/>
      <c r="G302" s="52"/>
      <c r="H302" s="52"/>
      <c r="I302" s="52"/>
    </row>
    <row r="303" spans="1:9" s="53" customFormat="1">
      <c r="A303" s="49"/>
      <c r="B303" s="50"/>
      <c r="C303" s="51"/>
      <c r="D303" s="49"/>
      <c r="E303" s="52"/>
      <c r="F303" s="52"/>
      <c r="G303" s="52"/>
      <c r="H303" s="52"/>
      <c r="I303" s="52"/>
    </row>
    <row r="304" spans="1:9" s="53" customFormat="1">
      <c r="A304" s="49"/>
      <c r="B304" s="50"/>
      <c r="C304" s="51"/>
      <c r="D304" s="49"/>
      <c r="E304" s="52"/>
      <c r="F304" s="52"/>
      <c r="G304" s="52"/>
      <c r="H304" s="52"/>
      <c r="I304" s="52"/>
    </row>
    <row r="305" spans="1:9" s="53" customFormat="1">
      <c r="A305" s="49"/>
      <c r="B305" s="50"/>
      <c r="C305" s="51"/>
      <c r="D305" s="49"/>
      <c r="E305" s="52"/>
      <c r="F305" s="52"/>
      <c r="G305" s="52"/>
      <c r="H305" s="52"/>
      <c r="I305" s="52"/>
    </row>
    <row r="306" spans="1:9" s="53" customFormat="1">
      <c r="A306" s="49"/>
      <c r="B306" s="50"/>
      <c r="C306" s="51"/>
      <c r="D306" s="49"/>
      <c r="E306" s="52"/>
      <c r="F306" s="52"/>
      <c r="G306" s="52"/>
      <c r="H306" s="52"/>
      <c r="I306" s="52"/>
    </row>
    <row r="307" spans="1:9" s="53" customFormat="1">
      <c r="A307" s="49"/>
      <c r="B307" s="50"/>
      <c r="C307" s="51"/>
      <c r="D307" s="49"/>
      <c r="E307" s="52"/>
      <c r="F307" s="52"/>
      <c r="G307" s="52"/>
      <c r="H307" s="52"/>
      <c r="I307" s="52"/>
    </row>
    <row r="308" spans="1:9" s="53" customFormat="1">
      <c r="A308" s="49"/>
      <c r="B308" s="50"/>
      <c r="C308" s="51"/>
      <c r="D308" s="49"/>
      <c r="E308" s="52"/>
      <c r="F308" s="52"/>
      <c r="G308" s="52"/>
      <c r="H308" s="52"/>
      <c r="I308" s="52"/>
    </row>
    <row r="309" spans="1:9" s="53" customFormat="1">
      <c r="A309" s="49"/>
      <c r="B309" s="50"/>
      <c r="C309" s="51"/>
      <c r="D309" s="49"/>
      <c r="E309" s="52"/>
      <c r="F309" s="52"/>
      <c r="G309" s="52"/>
      <c r="H309" s="52"/>
      <c r="I309" s="52"/>
    </row>
    <row r="310" spans="1:9" s="53" customFormat="1">
      <c r="A310" s="49"/>
      <c r="B310" s="50"/>
      <c r="C310" s="51"/>
      <c r="D310" s="49"/>
      <c r="E310" s="52"/>
      <c r="F310" s="52"/>
      <c r="G310" s="52"/>
      <c r="H310" s="52"/>
      <c r="I310" s="52"/>
    </row>
    <row r="311" spans="1:9" s="53" customFormat="1">
      <c r="A311" s="49"/>
      <c r="B311" s="50"/>
      <c r="C311" s="51"/>
      <c r="D311" s="49"/>
      <c r="E311" s="52"/>
      <c r="F311" s="52"/>
      <c r="G311" s="52"/>
      <c r="H311" s="52"/>
      <c r="I311" s="52"/>
    </row>
    <row r="312" spans="1:9" s="53" customFormat="1">
      <c r="A312" s="49"/>
      <c r="B312" s="50"/>
      <c r="C312" s="51"/>
      <c r="D312" s="49"/>
      <c r="E312" s="52"/>
      <c r="F312" s="52"/>
      <c r="G312" s="52"/>
      <c r="H312" s="52"/>
      <c r="I312" s="52"/>
    </row>
    <row r="313" spans="1:9" s="53" customFormat="1">
      <c r="A313" s="49"/>
      <c r="B313" s="50"/>
      <c r="C313" s="51"/>
      <c r="D313" s="49"/>
      <c r="E313" s="52"/>
      <c r="F313" s="52"/>
      <c r="G313" s="52"/>
      <c r="H313" s="52"/>
      <c r="I313" s="52"/>
    </row>
    <row r="314" spans="1:9" s="53" customFormat="1">
      <c r="A314" s="49"/>
      <c r="B314" s="50"/>
      <c r="C314" s="51"/>
      <c r="D314" s="49"/>
      <c r="E314" s="52"/>
      <c r="F314" s="52"/>
      <c r="G314" s="52"/>
      <c r="H314" s="52"/>
      <c r="I314" s="52"/>
    </row>
    <row r="315" spans="1:9" s="53" customFormat="1">
      <c r="A315" s="49"/>
      <c r="B315" s="50"/>
      <c r="C315" s="51"/>
      <c r="D315" s="49"/>
      <c r="E315" s="52"/>
      <c r="F315" s="52"/>
      <c r="G315" s="52"/>
      <c r="H315" s="52"/>
      <c r="I315" s="52"/>
    </row>
    <row r="316" spans="1:9" s="53" customFormat="1">
      <c r="A316" s="49"/>
      <c r="B316" s="50"/>
      <c r="C316" s="51"/>
      <c r="D316" s="49"/>
      <c r="E316" s="52"/>
      <c r="F316" s="52"/>
      <c r="G316" s="52"/>
      <c r="H316" s="52"/>
      <c r="I316" s="52"/>
    </row>
    <row r="317" spans="1:9" s="53" customFormat="1">
      <c r="A317" s="49"/>
      <c r="B317" s="50"/>
      <c r="C317" s="51"/>
      <c r="D317" s="49"/>
      <c r="E317" s="52"/>
      <c r="F317" s="52"/>
      <c r="G317" s="52"/>
      <c r="H317" s="52"/>
      <c r="I317" s="52"/>
    </row>
    <row r="318" spans="1:9" s="53" customFormat="1">
      <c r="A318" s="49"/>
      <c r="B318" s="50"/>
      <c r="C318" s="51"/>
      <c r="D318" s="49"/>
      <c r="E318" s="52"/>
      <c r="F318" s="52"/>
      <c r="G318" s="52"/>
      <c r="H318" s="52"/>
      <c r="I318" s="52"/>
    </row>
    <row r="319" spans="1:9" s="53" customFormat="1">
      <c r="A319" s="49"/>
      <c r="B319" s="50"/>
      <c r="C319" s="51"/>
      <c r="D319" s="49"/>
      <c r="E319" s="52"/>
      <c r="F319" s="52"/>
      <c r="G319" s="52"/>
      <c r="H319" s="52"/>
      <c r="I319" s="52"/>
    </row>
    <row r="320" spans="1:9" s="53" customFormat="1">
      <c r="A320" s="49"/>
      <c r="B320" s="50"/>
      <c r="C320" s="51"/>
      <c r="D320" s="49"/>
      <c r="E320" s="52"/>
      <c r="F320" s="52"/>
      <c r="G320" s="52"/>
      <c r="H320" s="52"/>
      <c r="I320" s="52"/>
    </row>
    <row r="321" spans="1:9" s="53" customFormat="1">
      <c r="A321" s="49"/>
      <c r="B321" s="50"/>
      <c r="C321" s="51"/>
      <c r="D321" s="49"/>
      <c r="E321" s="52"/>
      <c r="F321" s="52"/>
      <c r="G321" s="52"/>
      <c r="H321" s="52"/>
      <c r="I321" s="52"/>
    </row>
    <row r="322" spans="1:9" s="53" customFormat="1">
      <c r="A322" s="49"/>
      <c r="B322" s="50"/>
      <c r="C322" s="51"/>
      <c r="D322" s="49"/>
      <c r="E322" s="52"/>
      <c r="F322" s="52"/>
      <c r="G322" s="52"/>
      <c r="H322" s="52"/>
      <c r="I322" s="52"/>
    </row>
    <row r="323" spans="1:9" s="53" customFormat="1">
      <c r="A323" s="49"/>
      <c r="B323" s="50"/>
      <c r="C323" s="51"/>
      <c r="D323" s="49"/>
      <c r="E323" s="52"/>
      <c r="F323" s="52"/>
      <c r="G323" s="52"/>
      <c r="H323" s="52"/>
      <c r="I323" s="52"/>
    </row>
    <row r="324" spans="1:9" s="53" customFormat="1">
      <c r="A324" s="49"/>
      <c r="B324" s="50"/>
      <c r="C324" s="51"/>
      <c r="D324" s="49"/>
      <c r="E324" s="52"/>
      <c r="F324" s="52"/>
      <c r="G324" s="52"/>
      <c r="H324" s="52"/>
      <c r="I324" s="52"/>
    </row>
    <row r="325" spans="1:9" s="53" customFormat="1">
      <c r="A325" s="49"/>
      <c r="B325" s="50"/>
      <c r="C325" s="51"/>
      <c r="D325" s="49"/>
      <c r="E325" s="52"/>
      <c r="F325" s="52"/>
      <c r="G325" s="52"/>
      <c r="H325" s="52"/>
      <c r="I325" s="52"/>
    </row>
    <row r="326" spans="1:9" s="53" customFormat="1">
      <c r="A326" s="49"/>
      <c r="B326" s="50"/>
      <c r="C326" s="51"/>
      <c r="D326" s="49"/>
      <c r="E326" s="52"/>
      <c r="F326" s="52"/>
      <c r="G326" s="52"/>
      <c r="H326" s="52"/>
      <c r="I326" s="52"/>
    </row>
    <row r="327" spans="1:9" s="53" customFormat="1">
      <c r="A327" s="49"/>
      <c r="B327" s="50"/>
      <c r="C327" s="51"/>
      <c r="D327" s="49"/>
      <c r="E327" s="52"/>
      <c r="F327" s="52"/>
      <c r="G327" s="52"/>
      <c r="H327" s="52"/>
      <c r="I327" s="52"/>
    </row>
    <row r="328" spans="1:9" s="53" customFormat="1">
      <c r="A328" s="49"/>
      <c r="B328" s="50"/>
      <c r="C328" s="51"/>
      <c r="D328" s="49"/>
      <c r="E328" s="52"/>
      <c r="F328" s="52"/>
      <c r="G328" s="52"/>
      <c r="H328" s="52"/>
      <c r="I328" s="52"/>
    </row>
    <row r="329" spans="1:9" s="53" customFormat="1">
      <c r="A329" s="49"/>
      <c r="B329" s="50"/>
      <c r="C329" s="51"/>
      <c r="D329" s="49"/>
      <c r="E329" s="52"/>
      <c r="F329" s="52"/>
      <c r="G329" s="52"/>
      <c r="H329" s="52"/>
      <c r="I329" s="52"/>
    </row>
    <row r="330" spans="1:9" s="53" customFormat="1">
      <c r="A330" s="49"/>
      <c r="B330" s="50"/>
      <c r="C330" s="51"/>
      <c r="D330" s="49"/>
      <c r="E330" s="52"/>
      <c r="F330" s="52"/>
      <c r="G330" s="52"/>
      <c r="H330" s="52"/>
      <c r="I330" s="52"/>
    </row>
    <row r="331" spans="1:9" s="53" customFormat="1">
      <c r="A331" s="49"/>
      <c r="B331" s="50"/>
      <c r="C331" s="51"/>
      <c r="D331" s="49"/>
      <c r="E331" s="52"/>
      <c r="F331" s="52"/>
      <c r="G331" s="52"/>
      <c r="H331" s="52"/>
      <c r="I331" s="52"/>
    </row>
    <row r="332" spans="1:9" s="53" customFormat="1">
      <c r="A332" s="49"/>
      <c r="B332" s="50"/>
      <c r="C332" s="51"/>
      <c r="D332" s="49"/>
      <c r="E332" s="52"/>
      <c r="F332" s="52"/>
      <c r="G332" s="52"/>
      <c r="H332" s="52"/>
      <c r="I332" s="52"/>
    </row>
    <row r="333" spans="1:9" s="53" customFormat="1">
      <c r="A333" s="49"/>
      <c r="B333" s="50"/>
      <c r="C333" s="51"/>
      <c r="D333" s="49"/>
      <c r="E333" s="52"/>
      <c r="F333" s="52"/>
      <c r="G333" s="52"/>
      <c r="H333" s="52"/>
      <c r="I333" s="52"/>
    </row>
    <row r="334" spans="1:9" s="53" customFormat="1">
      <c r="A334" s="49"/>
      <c r="B334" s="50"/>
      <c r="C334" s="51"/>
      <c r="D334" s="49"/>
      <c r="E334" s="52"/>
      <c r="F334" s="52"/>
      <c r="G334" s="52"/>
      <c r="H334" s="52"/>
      <c r="I334" s="52"/>
    </row>
    <row r="335" spans="1:9" s="53" customFormat="1">
      <c r="A335" s="49"/>
      <c r="B335" s="50"/>
      <c r="C335" s="51"/>
      <c r="D335" s="49"/>
      <c r="E335" s="52"/>
      <c r="F335" s="52"/>
      <c r="G335" s="52"/>
      <c r="H335" s="52"/>
      <c r="I335" s="52"/>
    </row>
    <row r="336" spans="1:9" s="53" customFormat="1">
      <c r="A336" s="49"/>
      <c r="B336" s="50"/>
      <c r="C336" s="51"/>
      <c r="D336" s="49"/>
      <c r="E336" s="52"/>
      <c r="F336" s="52"/>
      <c r="G336" s="52"/>
      <c r="H336" s="52"/>
      <c r="I336" s="52"/>
    </row>
    <row r="337" spans="1:9" s="53" customFormat="1">
      <c r="A337" s="49"/>
      <c r="B337" s="50"/>
      <c r="C337" s="51"/>
      <c r="D337" s="49"/>
      <c r="E337" s="52"/>
      <c r="F337" s="52"/>
      <c r="G337" s="52"/>
      <c r="H337" s="52"/>
      <c r="I337" s="52"/>
    </row>
    <row r="338" spans="1:9" s="53" customFormat="1">
      <c r="A338" s="49"/>
      <c r="B338" s="50"/>
      <c r="C338" s="51"/>
      <c r="D338" s="49"/>
      <c r="E338" s="52"/>
      <c r="F338" s="52"/>
      <c r="G338" s="52"/>
      <c r="H338" s="52"/>
      <c r="I338" s="52"/>
    </row>
    <row r="339" spans="1:9" s="53" customFormat="1">
      <c r="A339" s="49"/>
      <c r="B339" s="50"/>
      <c r="C339" s="51"/>
      <c r="D339" s="49"/>
      <c r="E339" s="52"/>
      <c r="F339" s="52"/>
      <c r="G339" s="52"/>
      <c r="H339" s="52"/>
      <c r="I339" s="52"/>
    </row>
    <row r="340" spans="1:9" s="53" customFormat="1">
      <c r="A340" s="49"/>
      <c r="B340" s="50"/>
      <c r="C340" s="51"/>
      <c r="D340" s="49"/>
      <c r="E340" s="52"/>
      <c r="F340" s="52"/>
      <c r="G340" s="52"/>
      <c r="H340" s="52"/>
      <c r="I340" s="52"/>
    </row>
    <row r="341" spans="1:9" s="53" customFormat="1">
      <c r="A341" s="49"/>
      <c r="B341" s="50"/>
      <c r="C341" s="51"/>
      <c r="D341" s="49"/>
      <c r="E341" s="52"/>
      <c r="F341" s="52"/>
      <c r="G341" s="52"/>
      <c r="H341" s="52"/>
      <c r="I341" s="52"/>
    </row>
    <row r="342" spans="1:9" s="53" customFormat="1">
      <c r="A342" s="49"/>
      <c r="B342" s="50"/>
      <c r="C342" s="51"/>
      <c r="D342" s="49"/>
      <c r="E342" s="52"/>
      <c r="F342" s="52"/>
      <c r="G342" s="52"/>
      <c r="H342" s="52"/>
      <c r="I342" s="52"/>
    </row>
    <row r="343" spans="1:9" s="53" customFormat="1">
      <c r="A343" s="49"/>
      <c r="B343" s="50"/>
      <c r="C343" s="51"/>
      <c r="D343" s="49"/>
      <c r="E343" s="52"/>
      <c r="F343" s="52"/>
      <c r="G343" s="52"/>
      <c r="H343" s="52"/>
      <c r="I343" s="52"/>
    </row>
    <row r="344" spans="1:9" s="53" customFormat="1">
      <c r="A344" s="49"/>
      <c r="B344" s="50"/>
      <c r="C344" s="51"/>
      <c r="D344" s="49"/>
      <c r="E344" s="52"/>
      <c r="F344" s="52"/>
      <c r="G344" s="52"/>
      <c r="H344" s="52"/>
      <c r="I344" s="52"/>
    </row>
    <row r="345" spans="1:9" s="53" customFormat="1">
      <c r="A345" s="49"/>
      <c r="B345" s="50"/>
      <c r="C345" s="51"/>
      <c r="D345" s="49"/>
      <c r="E345" s="52"/>
      <c r="F345" s="52"/>
      <c r="G345" s="52"/>
      <c r="H345" s="52"/>
      <c r="I345" s="52"/>
    </row>
    <row r="346" spans="1:9" s="53" customFormat="1">
      <c r="A346" s="49"/>
      <c r="B346" s="50"/>
      <c r="C346" s="51"/>
      <c r="D346" s="49"/>
      <c r="E346" s="52"/>
      <c r="F346" s="52"/>
      <c r="G346" s="52"/>
      <c r="H346" s="52"/>
      <c r="I346" s="52"/>
    </row>
    <row r="347" spans="1:9" s="53" customFormat="1">
      <c r="A347" s="49"/>
      <c r="B347" s="50"/>
      <c r="C347" s="51"/>
      <c r="D347" s="49"/>
      <c r="E347" s="52"/>
      <c r="F347" s="52"/>
      <c r="G347" s="52"/>
      <c r="H347" s="52"/>
      <c r="I347" s="52"/>
    </row>
    <row r="348" spans="1:9" s="53" customFormat="1">
      <c r="A348" s="49"/>
      <c r="B348" s="50"/>
      <c r="C348" s="51"/>
      <c r="D348" s="49"/>
      <c r="E348" s="52"/>
      <c r="F348" s="52"/>
      <c r="G348" s="52"/>
      <c r="H348" s="52"/>
      <c r="I348" s="52"/>
    </row>
    <row r="349" spans="1:9" s="53" customFormat="1">
      <c r="A349" s="49"/>
      <c r="B349" s="50"/>
      <c r="C349" s="51"/>
      <c r="D349" s="49"/>
      <c r="E349" s="52"/>
      <c r="F349" s="52"/>
      <c r="G349" s="52"/>
      <c r="H349" s="52"/>
      <c r="I349" s="52"/>
    </row>
    <row r="350" spans="1:9" s="53" customFormat="1">
      <c r="A350" s="49"/>
      <c r="B350" s="50"/>
      <c r="C350" s="51"/>
      <c r="D350" s="49"/>
      <c r="E350" s="52"/>
      <c r="F350" s="52"/>
      <c r="G350" s="52"/>
      <c r="H350" s="52"/>
      <c r="I350" s="52"/>
    </row>
    <row r="351" spans="1:9" s="53" customFormat="1">
      <c r="A351" s="49"/>
      <c r="B351" s="50"/>
      <c r="C351" s="51"/>
      <c r="D351" s="49"/>
      <c r="E351" s="52"/>
      <c r="F351" s="52"/>
      <c r="G351" s="52"/>
      <c r="H351" s="52"/>
      <c r="I351" s="52"/>
    </row>
    <row r="352" spans="1:9" s="53" customFormat="1">
      <c r="A352" s="49"/>
      <c r="B352" s="50"/>
      <c r="C352" s="51"/>
      <c r="D352" s="49"/>
      <c r="E352" s="52"/>
      <c r="F352" s="52"/>
      <c r="G352" s="52"/>
      <c r="H352" s="52"/>
      <c r="I352" s="52"/>
    </row>
    <row r="353" spans="1:9" s="53" customFormat="1">
      <c r="A353" s="49"/>
      <c r="B353" s="50"/>
      <c r="C353" s="51"/>
      <c r="D353" s="49"/>
      <c r="E353" s="52"/>
      <c r="F353" s="52"/>
      <c r="G353" s="52"/>
      <c r="H353" s="52"/>
      <c r="I353" s="52"/>
    </row>
    <row r="354" spans="1:9" s="53" customFormat="1">
      <c r="A354" s="49"/>
      <c r="B354" s="50"/>
      <c r="C354" s="51"/>
      <c r="D354" s="49"/>
      <c r="E354" s="52"/>
      <c r="F354" s="52"/>
      <c r="G354" s="52"/>
      <c r="H354" s="52"/>
      <c r="I354" s="52"/>
    </row>
    <row r="355" spans="1:9" s="53" customFormat="1">
      <c r="A355" s="49"/>
      <c r="B355" s="50"/>
      <c r="C355" s="51"/>
      <c r="D355" s="49"/>
      <c r="E355" s="52"/>
      <c r="F355" s="52"/>
      <c r="G355" s="52"/>
      <c r="H355" s="52"/>
      <c r="I355" s="52"/>
    </row>
    <row r="356" spans="1:9" s="53" customFormat="1">
      <c r="A356" s="49"/>
      <c r="B356" s="50"/>
      <c r="C356" s="51"/>
      <c r="D356" s="49"/>
      <c r="E356" s="52"/>
      <c r="F356" s="52"/>
      <c r="G356" s="52"/>
      <c r="H356" s="52"/>
      <c r="I356" s="52"/>
    </row>
    <row r="357" spans="1:9" s="53" customFormat="1">
      <c r="A357" s="49"/>
      <c r="B357" s="50"/>
      <c r="C357" s="51"/>
      <c r="D357" s="49"/>
      <c r="E357" s="52"/>
      <c r="F357" s="52"/>
      <c r="G357" s="52"/>
      <c r="H357" s="52"/>
      <c r="I357" s="52"/>
    </row>
    <row r="358" spans="1:9" s="53" customFormat="1">
      <c r="A358" s="49"/>
      <c r="B358" s="50"/>
      <c r="C358" s="51"/>
      <c r="D358" s="49"/>
      <c r="E358" s="52"/>
      <c r="F358" s="52"/>
      <c r="G358" s="52"/>
      <c r="H358" s="52"/>
      <c r="I358" s="52"/>
    </row>
    <row r="359" spans="1:9" s="53" customFormat="1">
      <c r="A359" s="49"/>
      <c r="B359" s="50"/>
      <c r="C359" s="51"/>
      <c r="D359" s="49"/>
      <c r="E359" s="52"/>
      <c r="F359" s="52"/>
      <c r="G359" s="52"/>
      <c r="H359" s="52"/>
      <c r="I359" s="52"/>
    </row>
    <row r="360" spans="1:9" s="53" customFormat="1">
      <c r="A360" s="49"/>
      <c r="B360" s="50"/>
      <c r="C360" s="51"/>
      <c r="D360" s="49"/>
      <c r="E360" s="52"/>
      <c r="F360" s="52"/>
      <c r="G360" s="52"/>
      <c r="H360" s="52"/>
      <c r="I360" s="52"/>
    </row>
    <row r="361" spans="1:9" s="53" customFormat="1">
      <c r="A361" s="49"/>
      <c r="B361" s="50"/>
      <c r="C361" s="51"/>
      <c r="D361" s="49"/>
      <c r="E361" s="52"/>
      <c r="F361" s="52"/>
      <c r="G361" s="52"/>
      <c r="H361" s="52"/>
      <c r="I361" s="52"/>
    </row>
    <row r="362" spans="1:9" s="53" customFormat="1">
      <c r="A362" s="49"/>
      <c r="B362" s="50"/>
      <c r="C362" s="51"/>
      <c r="D362" s="49"/>
      <c r="E362" s="52"/>
      <c r="F362" s="52"/>
      <c r="G362" s="52"/>
      <c r="H362" s="52"/>
      <c r="I362" s="52"/>
    </row>
    <row r="363" spans="1:9" s="53" customFormat="1">
      <c r="A363" s="49"/>
      <c r="B363" s="50"/>
      <c r="C363" s="51"/>
      <c r="D363" s="49"/>
      <c r="E363" s="52"/>
      <c r="F363" s="52"/>
      <c r="G363" s="52"/>
      <c r="H363" s="52"/>
      <c r="I363" s="52"/>
    </row>
    <row r="364" spans="1:9" s="53" customFormat="1">
      <c r="A364" s="49"/>
      <c r="B364" s="50"/>
      <c r="C364" s="51"/>
      <c r="D364" s="49"/>
      <c r="E364" s="52"/>
      <c r="F364" s="52"/>
      <c r="G364" s="52"/>
      <c r="H364" s="52"/>
      <c r="I364" s="52"/>
    </row>
    <row r="365" spans="1:9" s="53" customFormat="1">
      <c r="A365" s="49"/>
      <c r="B365" s="50"/>
      <c r="C365" s="51"/>
      <c r="D365" s="49"/>
      <c r="E365" s="52"/>
      <c r="F365" s="52"/>
      <c r="G365" s="52"/>
      <c r="H365" s="52"/>
      <c r="I365" s="52"/>
    </row>
    <row r="366" spans="1:9" s="53" customFormat="1">
      <c r="A366" s="49"/>
      <c r="B366" s="50"/>
      <c r="C366" s="51"/>
      <c r="D366" s="49"/>
      <c r="E366" s="52"/>
      <c r="F366" s="52"/>
      <c r="G366" s="52"/>
      <c r="H366" s="52"/>
      <c r="I366" s="52"/>
    </row>
    <row r="367" spans="1:9" s="53" customFormat="1">
      <c r="A367" s="49"/>
      <c r="B367" s="50"/>
      <c r="C367" s="51"/>
      <c r="D367" s="49"/>
      <c r="E367" s="52"/>
      <c r="F367" s="52"/>
      <c r="G367" s="52"/>
      <c r="H367" s="52"/>
      <c r="I367" s="52"/>
    </row>
    <row r="368" spans="1:9" s="53" customFormat="1">
      <c r="A368" s="49"/>
      <c r="B368" s="50"/>
      <c r="C368" s="51"/>
      <c r="D368" s="49"/>
      <c r="E368" s="52"/>
      <c r="F368" s="52"/>
      <c r="G368" s="52"/>
      <c r="H368" s="52"/>
      <c r="I368" s="52"/>
    </row>
    <row r="369" spans="1:9" s="53" customFormat="1">
      <c r="A369" s="49"/>
      <c r="B369" s="50"/>
      <c r="C369" s="51"/>
      <c r="D369" s="49"/>
      <c r="E369" s="52"/>
      <c r="F369" s="52"/>
      <c r="G369" s="52"/>
      <c r="H369" s="52"/>
      <c r="I369" s="52"/>
    </row>
    <row r="370" spans="1:9" s="53" customFormat="1">
      <c r="A370" s="49"/>
      <c r="B370" s="50"/>
      <c r="C370" s="51"/>
      <c r="D370" s="49"/>
      <c r="E370" s="52"/>
      <c r="F370" s="52"/>
      <c r="G370" s="52"/>
      <c r="H370" s="52"/>
      <c r="I370" s="52"/>
    </row>
    <row r="371" spans="1:9" s="53" customFormat="1">
      <c r="A371" s="49"/>
      <c r="B371" s="50"/>
      <c r="C371" s="51"/>
      <c r="D371" s="49"/>
      <c r="E371" s="52"/>
      <c r="F371" s="52"/>
      <c r="G371" s="52"/>
      <c r="H371" s="52"/>
      <c r="I371" s="52"/>
    </row>
    <row r="372" spans="1:9" s="53" customFormat="1">
      <c r="A372" s="49"/>
      <c r="B372" s="50"/>
      <c r="C372" s="51"/>
      <c r="D372" s="49"/>
      <c r="E372" s="52"/>
      <c r="F372" s="52"/>
      <c r="G372" s="52"/>
      <c r="H372" s="52"/>
      <c r="I372" s="52"/>
    </row>
    <row r="373" spans="1:9" s="53" customFormat="1">
      <c r="A373" s="49"/>
      <c r="B373" s="50"/>
      <c r="C373" s="51"/>
      <c r="D373" s="49"/>
      <c r="E373" s="52"/>
      <c r="F373" s="52"/>
      <c r="G373" s="52"/>
      <c r="H373" s="52"/>
      <c r="I373" s="52"/>
    </row>
    <row r="374" spans="1:9" s="53" customFormat="1">
      <c r="A374" s="49"/>
      <c r="B374" s="50"/>
      <c r="C374" s="51"/>
      <c r="D374" s="49"/>
      <c r="E374" s="52"/>
      <c r="F374" s="52"/>
      <c r="G374" s="52"/>
      <c r="H374" s="52"/>
      <c r="I374" s="52"/>
    </row>
    <row r="375" spans="1:9" s="53" customFormat="1">
      <c r="A375" s="49"/>
      <c r="B375" s="50"/>
      <c r="C375" s="51"/>
      <c r="D375" s="49"/>
      <c r="E375" s="52"/>
      <c r="F375" s="52"/>
      <c r="G375" s="52"/>
      <c r="H375" s="52"/>
      <c r="I375" s="52"/>
    </row>
    <row r="376" spans="1:9" s="53" customFormat="1">
      <c r="A376" s="49"/>
      <c r="B376" s="50"/>
      <c r="C376" s="51"/>
      <c r="D376" s="49"/>
      <c r="E376" s="52"/>
      <c r="F376" s="52"/>
      <c r="G376" s="52"/>
      <c r="H376" s="52"/>
      <c r="I376" s="52"/>
    </row>
    <row r="377" spans="1:9" s="53" customFormat="1">
      <c r="A377" s="49"/>
      <c r="B377" s="50"/>
      <c r="C377" s="51"/>
      <c r="D377" s="49"/>
      <c r="E377" s="52"/>
      <c r="F377" s="52"/>
      <c r="G377" s="52"/>
      <c r="H377" s="52"/>
      <c r="I377" s="52"/>
    </row>
    <row r="378" spans="1:9" s="53" customFormat="1">
      <c r="A378" s="49"/>
      <c r="B378" s="50"/>
      <c r="C378" s="51"/>
      <c r="D378" s="49"/>
      <c r="E378" s="52"/>
      <c r="F378" s="52"/>
      <c r="G378" s="52"/>
      <c r="H378" s="52"/>
      <c r="I378" s="52"/>
    </row>
    <row r="379" spans="1:9" s="53" customFormat="1">
      <c r="A379" s="49"/>
      <c r="B379" s="50"/>
      <c r="C379" s="51"/>
      <c r="D379" s="49"/>
      <c r="E379" s="52"/>
      <c r="F379" s="52"/>
      <c r="G379" s="52"/>
      <c r="H379" s="52"/>
      <c r="I379" s="52"/>
    </row>
    <row r="380" spans="1:9" s="53" customFormat="1">
      <c r="A380" s="49"/>
      <c r="B380" s="50"/>
      <c r="C380" s="51"/>
      <c r="D380" s="49"/>
      <c r="E380" s="52"/>
      <c r="F380" s="52"/>
      <c r="G380" s="52"/>
      <c r="H380" s="52"/>
      <c r="I380" s="52"/>
    </row>
    <row r="381" spans="1:9" s="53" customFormat="1">
      <c r="A381" s="49"/>
      <c r="B381" s="50"/>
      <c r="C381" s="51"/>
      <c r="D381" s="49"/>
      <c r="E381" s="52"/>
      <c r="F381" s="52"/>
      <c r="G381" s="52"/>
      <c r="H381" s="52"/>
      <c r="I381" s="52"/>
    </row>
    <row r="382" spans="1:9" s="53" customFormat="1">
      <c r="A382" s="49"/>
      <c r="B382" s="50"/>
      <c r="C382" s="51"/>
      <c r="D382" s="49"/>
      <c r="E382" s="52"/>
      <c r="F382" s="52"/>
      <c r="G382" s="52"/>
      <c r="H382" s="52"/>
      <c r="I382" s="52"/>
    </row>
    <row r="383" spans="1:9" s="53" customFormat="1">
      <c r="A383" s="49"/>
      <c r="B383" s="50"/>
      <c r="C383" s="51"/>
      <c r="D383" s="49"/>
      <c r="E383" s="52"/>
      <c r="F383" s="52"/>
      <c r="G383" s="52"/>
      <c r="H383" s="52"/>
      <c r="I383" s="52"/>
    </row>
    <row r="384" spans="1:9" s="53" customFormat="1">
      <c r="A384" s="49"/>
      <c r="B384" s="50"/>
      <c r="C384" s="51"/>
      <c r="D384" s="49"/>
      <c r="E384" s="52"/>
      <c r="F384" s="52"/>
      <c r="G384" s="52"/>
      <c r="H384" s="52"/>
      <c r="I384" s="52"/>
    </row>
    <row r="385" spans="1:9" s="53" customFormat="1">
      <c r="A385" s="49"/>
      <c r="B385" s="50"/>
      <c r="C385" s="51"/>
      <c r="D385" s="49"/>
      <c r="E385" s="52"/>
      <c r="F385" s="52"/>
      <c r="G385" s="52"/>
      <c r="H385" s="52"/>
      <c r="I385" s="52"/>
    </row>
    <row r="386" spans="1:9" s="53" customFormat="1">
      <c r="A386" s="49"/>
      <c r="B386" s="50"/>
      <c r="C386" s="51"/>
      <c r="D386" s="49"/>
      <c r="E386" s="52"/>
      <c r="F386" s="52"/>
      <c r="G386" s="52"/>
      <c r="H386" s="52"/>
      <c r="I386" s="52"/>
    </row>
    <row r="387" spans="1:9" s="53" customFormat="1">
      <c r="A387" s="49"/>
      <c r="B387" s="50"/>
      <c r="C387" s="51"/>
      <c r="D387" s="49"/>
      <c r="E387" s="52"/>
      <c r="F387" s="52"/>
      <c r="G387" s="52"/>
      <c r="H387" s="52"/>
      <c r="I387" s="52"/>
    </row>
    <row r="388" spans="1:9" s="53" customFormat="1">
      <c r="A388" s="49"/>
      <c r="B388" s="50"/>
      <c r="C388" s="51"/>
      <c r="D388" s="49"/>
      <c r="E388" s="52"/>
      <c r="F388" s="52"/>
      <c r="G388" s="52"/>
      <c r="H388" s="52"/>
      <c r="I388" s="52"/>
    </row>
    <row r="389" spans="1:9" s="53" customFormat="1">
      <c r="A389" s="49"/>
      <c r="B389" s="50"/>
      <c r="C389" s="51"/>
      <c r="D389" s="49"/>
      <c r="E389" s="52"/>
      <c r="F389" s="52"/>
      <c r="G389" s="52"/>
      <c r="H389" s="52"/>
      <c r="I389" s="52"/>
    </row>
    <row r="390" spans="1:9" s="53" customFormat="1">
      <c r="A390" s="49"/>
      <c r="B390" s="50"/>
      <c r="C390" s="51"/>
      <c r="D390" s="49"/>
      <c r="E390" s="52"/>
      <c r="F390" s="52"/>
      <c r="G390" s="52"/>
      <c r="H390" s="52"/>
      <c r="I390" s="52"/>
    </row>
    <row r="391" spans="1:9" s="53" customFormat="1">
      <c r="A391" s="49"/>
      <c r="B391" s="50"/>
      <c r="C391" s="51"/>
      <c r="D391" s="49"/>
      <c r="E391" s="52"/>
      <c r="F391" s="52"/>
      <c r="G391" s="52"/>
      <c r="H391" s="52"/>
      <c r="I391" s="52"/>
    </row>
    <row r="392" spans="1:9" s="53" customFormat="1">
      <c r="A392" s="49"/>
      <c r="B392" s="50"/>
      <c r="C392" s="51"/>
      <c r="D392" s="49"/>
      <c r="E392" s="52"/>
      <c r="F392" s="52"/>
      <c r="G392" s="52"/>
      <c r="H392" s="52"/>
      <c r="I392" s="52"/>
    </row>
    <row r="393" spans="1:9" s="53" customFormat="1">
      <c r="A393" s="49"/>
      <c r="B393" s="50"/>
      <c r="C393" s="51"/>
      <c r="D393" s="49"/>
      <c r="E393" s="52"/>
      <c r="F393" s="52"/>
      <c r="G393" s="52"/>
      <c r="H393" s="52"/>
      <c r="I393" s="52"/>
    </row>
    <row r="394" spans="1:9" s="53" customFormat="1">
      <c r="A394" s="49"/>
      <c r="B394" s="50"/>
      <c r="C394" s="51"/>
      <c r="D394" s="49"/>
      <c r="E394" s="52"/>
      <c r="F394" s="52"/>
      <c r="G394" s="52"/>
      <c r="H394" s="52"/>
      <c r="I394" s="52"/>
    </row>
    <row r="395" spans="1:9" s="53" customFormat="1">
      <c r="A395" s="49"/>
      <c r="B395" s="50"/>
      <c r="C395" s="51"/>
      <c r="D395" s="49"/>
      <c r="E395" s="52"/>
      <c r="F395" s="52"/>
      <c r="G395" s="52"/>
      <c r="H395" s="52"/>
      <c r="I395" s="52"/>
    </row>
    <row r="396" spans="1:9" s="53" customFormat="1">
      <c r="A396" s="49"/>
      <c r="B396" s="50"/>
      <c r="C396" s="51"/>
      <c r="D396" s="49"/>
      <c r="E396" s="52"/>
      <c r="F396" s="52"/>
      <c r="G396" s="52"/>
      <c r="H396" s="52"/>
      <c r="I396" s="52"/>
    </row>
    <row r="397" spans="1:9" s="53" customFormat="1">
      <c r="A397" s="49"/>
      <c r="B397" s="50"/>
      <c r="C397" s="51"/>
      <c r="D397" s="49"/>
      <c r="E397" s="52"/>
      <c r="F397" s="52"/>
      <c r="G397" s="52"/>
      <c r="H397" s="52"/>
      <c r="I397" s="52"/>
    </row>
    <row r="398" spans="1:9" s="53" customFormat="1">
      <c r="A398" s="49"/>
      <c r="B398" s="50"/>
      <c r="C398" s="51"/>
      <c r="D398" s="49"/>
      <c r="E398" s="52"/>
      <c r="F398" s="52"/>
      <c r="G398" s="52"/>
      <c r="H398" s="52"/>
      <c r="I398" s="52"/>
    </row>
    <row r="399" spans="1:9" s="53" customFormat="1">
      <c r="A399" s="49"/>
      <c r="B399" s="50"/>
      <c r="C399" s="51"/>
      <c r="D399" s="49"/>
      <c r="E399" s="52"/>
      <c r="F399" s="52"/>
      <c r="G399" s="52"/>
      <c r="H399" s="52"/>
      <c r="I399" s="52"/>
    </row>
    <row r="400" spans="1:9" s="53" customFormat="1">
      <c r="A400" s="49"/>
      <c r="B400" s="50"/>
      <c r="C400" s="51"/>
      <c r="D400" s="49"/>
      <c r="E400" s="52"/>
      <c r="F400" s="52"/>
      <c r="G400" s="52"/>
      <c r="H400" s="52"/>
      <c r="I400" s="52"/>
    </row>
    <row r="401" spans="1:9" s="53" customFormat="1">
      <c r="A401" s="49"/>
      <c r="B401" s="50"/>
      <c r="C401" s="51"/>
      <c r="D401" s="49"/>
      <c r="E401" s="52"/>
      <c r="F401" s="52"/>
      <c r="G401" s="52"/>
      <c r="H401" s="52"/>
      <c r="I401" s="52"/>
    </row>
    <row r="402" spans="1:9" s="53" customFormat="1">
      <c r="A402" s="49"/>
      <c r="B402" s="50"/>
      <c r="C402" s="51"/>
      <c r="D402" s="49"/>
      <c r="E402" s="52"/>
      <c r="F402" s="52"/>
      <c r="G402" s="52"/>
      <c r="H402" s="52"/>
      <c r="I402" s="52"/>
    </row>
    <row r="403" spans="1:9" s="53" customFormat="1">
      <c r="A403" s="49"/>
      <c r="B403" s="50"/>
      <c r="C403" s="51"/>
      <c r="D403" s="49"/>
      <c r="E403" s="52"/>
      <c r="F403" s="52"/>
      <c r="G403" s="52"/>
      <c r="H403" s="52"/>
      <c r="I403" s="52"/>
    </row>
    <row r="404" spans="1:9" s="53" customFormat="1">
      <c r="A404" s="49"/>
      <c r="B404" s="50"/>
      <c r="C404" s="51"/>
      <c r="D404" s="49"/>
      <c r="E404" s="52"/>
      <c r="F404" s="52"/>
      <c r="G404" s="52"/>
      <c r="H404" s="52"/>
      <c r="I404" s="52"/>
    </row>
    <row r="405" spans="1:9" s="53" customFormat="1">
      <c r="A405" s="49"/>
      <c r="B405" s="50"/>
      <c r="C405" s="51"/>
      <c r="D405" s="49"/>
      <c r="E405" s="52"/>
      <c r="F405" s="52"/>
      <c r="G405" s="52"/>
      <c r="H405" s="52"/>
      <c r="I405" s="52"/>
    </row>
    <row r="406" spans="1:9" s="53" customFormat="1">
      <c r="A406" s="49"/>
      <c r="B406" s="50"/>
      <c r="C406" s="51"/>
      <c r="D406" s="49"/>
      <c r="E406" s="52"/>
      <c r="F406" s="52"/>
      <c r="G406" s="52"/>
      <c r="H406" s="52"/>
      <c r="I406" s="52"/>
    </row>
    <row r="407" spans="1:9" s="53" customFormat="1">
      <c r="A407" s="49"/>
      <c r="B407" s="50"/>
      <c r="C407" s="51"/>
      <c r="D407" s="49"/>
      <c r="E407" s="52"/>
      <c r="F407" s="52"/>
      <c r="G407" s="52"/>
      <c r="H407" s="52"/>
      <c r="I407" s="52"/>
    </row>
    <row r="408" spans="1:9" s="53" customFormat="1">
      <c r="A408" s="49"/>
      <c r="B408" s="50"/>
      <c r="C408" s="51"/>
      <c r="D408" s="49"/>
      <c r="E408" s="52"/>
      <c r="F408" s="52"/>
      <c r="G408" s="52"/>
      <c r="H408" s="52"/>
      <c r="I408" s="52"/>
    </row>
    <row r="409" spans="1:9" s="53" customFormat="1">
      <c r="A409" s="49"/>
      <c r="B409" s="50"/>
      <c r="C409" s="51"/>
      <c r="D409" s="49"/>
      <c r="E409" s="52"/>
      <c r="F409" s="52"/>
      <c r="G409" s="52"/>
      <c r="H409" s="52"/>
      <c r="I409" s="52"/>
    </row>
    <row r="410" spans="1:9" s="53" customFormat="1">
      <c r="A410" s="49"/>
      <c r="B410" s="50"/>
      <c r="C410" s="51"/>
      <c r="D410" s="49"/>
      <c r="E410" s="52"/>
      <c r="F410" s="52"/>
      <c r="G410" s="52"/>
      <c r="H410" s="52"/>
      <c r="I410" s="52"/>
    </row>
    <row r="411" spans="1:9" s="53" customFormat="1">
      <c r="A411" s="49"/>
      <c r="B411" s="50"/>
      <c r="C411" s="51"/>
      <c r="D411" s="49"/>
      <c r="E411" s="52"/>
      <c r="F411" s="52"/>
      <c r="G411" s="52"/>
      <c r="H411" s="52"/>
      <c r="I411" s="52"/>
    </row>
    <row r="412" spans="1:9" s="53" customFormat="1">
      <c r="A412" s="49"/>
      <c r="B412" s="50"/>
      <c r="C412" s="51"/>
      <c r="D412" s="49"/>
      <c r="E412" s="52"/>
      <c r="F412" s="52"/>
      <c r="G412" s="52"/>
      <c r="H412" s="52"/>
      <c r="I412" s="52"/>
    </row>
    <row r="413" spans="1:9" s="53" customFormat="1">
      <c r="A413" s="49"/>
      <c r="B413" s="50"/>
      <c r="C413" s="51"/>
      <c r="D413" s="49"/>
      <c r="E413" s="52"/>
      <c r="F413" s="52"/>
      <c r="G413" s="52"/>
      <c r="H413" s="52"/>
      <c r="I413" s="52"/>
    </row>
    <row r="414" spans="1:9" s="53" customFormat="1">
      <c r="A414" s="49"/>
      <c r="B414" s="50"/>
      <c r="C414" s="51"/>
      <c r="D414" s="49"/>
      <c r="E414" s="52"/>
      <c r="F414" s="52"/>
      <c r="G414" s="52"/>
      <c r="H414" s="52"/>
      <c r="I414" s="52"/>
    </row>
    <row r="415" spans="1:9" s="53" customFormat="1">
      <c r="A415" s="49"/>
      <c r="B415" s="50"/>
      <c r="C415" s="51"/>
      <c r="D415" s="49"/>
      <c r="E415" s="52"/>
      <c r="F415" s="52"/>
      <c r="G415" s="52"/>
      <c r="H415" s="52"/>
      <c r="I415" s="52"/>
    </row>
    <row r="416" spans="1:9" s="53" customFormat="1">
      <c r="A416" s="49"/>
      <c r="B416" s="50"/>
      <c r="C416" s="51"/>
      <c r="D416" s="49"/>
      <c r="E416" s="52"/>
      <c r="F416" s="52"/>
      <c r="G416" s="52"/>
      <c r="H416" s="52"/>
      <c r="I416" s="52"/>
    </row>
    <row r="417" spans="1:9" s="53" customFormat="1">
      <c r="A417" s="49"/>
      <c r="B417" s="50"/>
      <c r="C417" s="51"/>
      <c r="D417" s="49"/>
      <c r="E417" s="52"/>
      <c r="F417" s="52"/>
      <c r="G417" s="52"/>
      <c r="H417" s="52"/>
      <c r="I417" s="52"/>
    </row>
    <row r="418" spans="1:9" s="53" customFormat="1">
      <c r="A418" s="49"/>
      <c r="B418" s="50"/>
      <c r="C418" s="51"/>
      <c r="D418" s="49"/>
      <c r="E418" s="52"/>
      <c r="F418" s="52"/>
      <c r="G418" s="52"/>
      <c r="H418" s="52"/>
      <c r="I418" s="52"/>
    </row>
    <row r="419" spans="1:9" s="53" customFormat="1">
      <c r="A419" s="49"/>
      <c r="B419" s="50"/>
      <c r="C419" s="51"/>
      <c r="D419" s="49"/>
      <c r="E419" s="52"/>
      <c r="F419" s="52"/>
      <c r="G419" s="52"/>
      <c r="H419" s="52"/>
      <c r="I419" s="52"/>
    </row>
    <row r="420" spans="1:9" s="53" customFormat="1">
      <c r="A420" s="49"/>
      <c r="B420" s="50"/>
      <c r="C420" s="51"/>
      <c r="D420" s="49"/>
      <c r="E420" s="52"/>
      <c r="F420" s="52"/>
      <c r="G420" s="52"/>
      <c r="H420" s="52"/>
      <c r="I420" s="52"/>
    </row>
    <row r="421" spans="1:9" s="53" customFormat="1">
      <c r="A421" s="49"/>
      <c r="B421" s="50"/>
      <c r="C421" s="51"/>
      <c r="D421" s="49"/>
      <c r="E421" s="52"/>
      <c r="F421" s="52"/>
      <c r="G421" s="52"/>
      <c r="H421" s="52"/>
      <c r="I421" s="52"/>
    </row>
    <row r="422" spans="1:9" s="53" customFormat="1">
      <c r="A422" s="49"/>
      <c r="B422" s="50"/>
      <c r="C422" s="51"/>
      <c r="D422" s="49"/>
      <c r="E422" s="52"/>
      <c r="F422" s="52"/>
      <c r="G422" s="52"/>
      <c r="H422" s="52"/>
      <c r="I422" s="52"/>
    </row>
    <row r="423" spans="1:9" s="53" customFormat="1">
      <c r="A423" s="49"/>
      <c r="B423" s="50"/>
      <c r="C423" s="51"/>
      <c r="D423" s="49"/>
      <c r="E423" s="52"/>
      <c r="F423" s="52"/>
      <c r="G423" s="52"/>
      <c r="H423" s="52"/>
      <c r="I423" s="52"/>
    </row>
    <row r="424" spans="1:9" s="53" customFormat="1">
      <c r="A424" s="49"/>
      <c r="B424" s="50"/>
      <c r="C424" s="51"/>
      <c r="D424" s="49"/>
      <c r="E424" s="52"/>
      <c r="F424" s="52"/>
      <c r="G424" s="52"/>
      <c r="H424" s="52"/>
      <c r="I424" s="52"/>
    </row>
    <row r="425" spans="1:9" s="53" customFormat="1">
      <c r="A425" s="49"/>
      <c r="B425" s="50"/>
      <c r="C425" s="51"/>
      <c r="D425" s="49"/>
      <c r="E425" s="52"/>
      <c r="F425" s="52"/>
      <c r="G425" s="52"/>
      <c r="H425" s="52"/>
      <c r="I425" s="52"/>
    </row>
    <row r="426" spans="1:9" s="53" customFormat="1">
      <c r="A426" s="49"/>
      <c r="B426" s="50"/>
      <c r="C426" s="51"/>
      <c r="D426" s="49"/>
      <c r="E426" s="52"/>
      <c r="F426" s="52"/>
      <c r="G426" s="52"/>
      <c r="H426" s="52"/>
      <c r="I426" s="52"/>
    </row>
    <row r="427" spans="1:9" s="53" customFormat="1">
      <c r="A427" s="49"/>
      <c r="B427" s="50"/>
      <c r="C427" s="51"/>
      <c r="D427" s="49"/>
      <c r="E427" s="52"/>
      <c r="F427" s="52"/>
      <c r="G427" s="52"/>
      <c r="H427" s="52"/>
      <c r="I427" s="52"/>
    </row>
    <row r="428" spans="1:9" s="53" customFormat="1">
      <c r="A428" s="49"/>
      <c r="B428" s="50"/>
      <c r="C428" s="51"/>
      <c r="D428" s="49"/>
      <c r="E428" s="52"/>
      <c r="F428" s="52"/>
      <c r="G428" s="52"/>
      <c r="H428" s="52"/>
      <c r="I428" s="52"/>
    </row>
    <row r="429" spans="1:9" s="53" customFormat="1">
      <c r="A429" s="49"/>
      <c r="B429" s="50"/>
      <c r="C429" s="51"/>
      <c r="D429" s="49"/>
      <c r="E429" s="52"/>
      <c r="F429" s="52"/>
      <c r="G429" s="52"/>
      <c r="H429" s="52"/>
      <c r="I429" s="52"/>
    </row>
    <row r="430" spans="1:9" s="53" customFormat="1">
      <c r="A430" s="49"/>
      <c r="B430" s="50"/>
      <c r="C430" s="51"/>
      <c r="D430" s="49"/>
      <c r="E430" s="52"/>
      <c r="F430" s="52"/>
      <c r="G430" s="52"/>
      <c r="H430" s="52"/>
      <c r="I430" s="52"/>
    </row>
    <row r="431" spans="1:9" s="53" customFormat="1">
      <c r="A431" s="49"/>
      <c r="B431" s="50"/>
      <c r="C431" s="51"/>
      <c r="D431" s="49"/>
      <c r="E431" s="52"/>
      <c r="F431" s="52"/>
      <c r="G431" s="52"/>
      <c r="H431" s="52"/>
      <c r="I431" s="52"/>
    </row>
    <row r="432" spans="1:9" s="53" customFormat="1">
      <c r="A432" s="49"/>
      <c r="B432" s="50"/>
      <c r="C432" s="51"/>
      <c r="D432" s="49"/>
      <c r="E432" s="52"/>
      <c r="F432" s="52"/>
      <c r="G432" s="52"/>
      <c r="H432" s="52"/>
      <c r="I432" s="52"/>
    </row>
    <row r="433" spans="1:9" s="53" customFormat="1">
      <c r="A433" s="49"/>
      <c r="B433" s="50"/>
      <c r="C433" s="51"/>
      <c r="D433" s="49"/>
      <c r="E433" s="52"/>
      <c r="F433" s="52"/>
      <c r="G433" s="52"/>
      <c r="H433" s="52"/>
      <c r="I433" s="52"/>
    </row>
    <row r="434" spans="1:9" s="53" customFormat="1">
      <c r="A434" s="49"/>
      <c r="B434" s="50"/>
      <c r="C434" s="51"/>
      <c r="D434" s="49"/>
      <c r="E434" s="52"/>
      <c r="F434" s="52"/>
      <c r="G434" s="52"/>
      <c r="H434" s="52"/>
      <c r="I434" s="52"/>
    </row>
    <row r="435" spans="1:9" s="53" customFormat="1">
      <c r="A435" s="49"/>
      <c r="B435" s="50"/>
      <c r="C435" s="51"/>
      <c r="D435" s="49"/>
      <c r="E435" s="52"/>
      <c r="F435" s="52"/>
      <c r="G435" s="52"/>
      <c r="H435" s="52"/>
      <c r="I435" s="52"/>
    </row>
    <row r="436" spans="1:9" s="53" customFormat="1">
      <c r="A436" s="49"/>
      <c r="B436" s="50"/>
      <c r="C436" s="51"/>
      <c r="D436" s="49"/>
      <c r="E436" s="52"/>
      <c r="F436" s="52"/>
      <c r="G436" s="52"/>
      <c r="H436" s="52"/>
      <c r="I436" s="52"/>
    </row>
    <row r="437" spans="1:9" s="53" customFormat="1">
      <c r="A437" s="49"/>
      <c r="B437" s="50"/>
      <c r="C437" s="51"/>
      <c r="D437" s="49"/>
      <c r="E437" s="52"/>
      <c r="F437" s="52"/>
      <c r="G437" s="52"/>
      <c r="H437" s="52"/>
      <c r="I437" s="52"/>
    </row>
    <row r="438" spans="1:9" s="53" customFormat="1">
      <c r="A438" s="49"/>
      <c r="B438" s="50"/>
      <c r="C438" s="51"/>
      <c r="D438" s="49"/>
      <c r="E438" s="52"/>
      <c r="F438" s="52"/>
      <c r="G438" s="52"/>
      <c r="H438" s="52"/>
      <c r="I438" s="52"/>
    </row>
    <row r="439" spans="1:9" s="53" customFormat="1">
      <c r="A439" s="49"/>
      <c r="B439" s="50"/>
      <c r="C439" s="51"/>
      <c r="D439" s="49"/>
      <c r="E439" s="52"/>
      <c r="F439" s="52"/>
      <c r="G439" s="52"/>
      <c r="H439" s="52"/>
      <c r="I439" s="52"/>
    </row>
    <row r="440" spans="1:9" s="53" customFormat="1">
      <c r="A440" s="49"/>
      <c r="B440" s="50"/>
      <c r="C440" s="51"/>
      <c r="D440" s="49"/>
      <c r="E440" s="52"/>
      <c r="F440" s="52"/>
      <c r="G440" s="52"/>
      <c r="H440" s="52"/>
      <c r="I440" s="52"/>
    </row>
    <row r="441" spans="1:9" s="53" customFormat="1">
      <c r="A441" s="49"/>
      <c r="B441" s="50"/>
      <c r="C441" s="51"/>
      <c r="D441" s="49"/>
      <c r="E441" s="52"/>
      <c r="F441" s="52"/>
      <c r="G441" s="52"/>
      <c r="H441" s="52"/>
      <c r="I441" s="52"/>
    </row>
    <row r="442" spans="1:9" s="53" customFormat="1">
      <c r="A442" s="49"/>
      <c r="B442" s="50"/>
      <c r="C442" s="51"/>
      <c r="D442" s="49"/>
      <c r="E442" s="52"/>
      <c r="F442" s="52"/>
      <c r="G442" s="52"/>
      <c r="H442" s="52"/>
      <c r="I442" s="52"/>
    </row>
    <row r="443" spans="1:9" s="53" customFormat="1">
      <c r="A443" s="49"/>
      <c r="B443" s="50"/>
      <c r="C443" s="51"/>
      <c r="D443" s="49"/>
      <c r="E443" s="52"/>
      <c r="F443" s="52"/>
      <c r="G443" s="52"/>
      <c r="H443" s="52"/>
      <c r="I443" s="52"/>
    </row>
    <row r="444" spans="1:9" s="53" customFormat="1">
      <c r="A444" s="49"/>
      <c r="B444" s="50"/>
      <c r="C444" s="51"/>
      <c r="D444" s="49"/>
      <c r="E444" s="52"/>
      <c r="F444" s="52"/>
      <c r="G444" s="52"/>
      <c r="H444" s="52"/>
      <c r="I444" s="52"/>
    </row>
    <row r="445" spans="1:9" s="53" customFormat="1">
      <c r="A445" s="49"/>
      <c r="B445" s="50"/>
      <c r="C445" s="51"/>
      <c r="D445" s="49"/>
      <c r="E445" s="52"/>
      <c r="F445" s="52"/>
      <c r="G445" s="52"/>
      <c r="H445" s="52"/>
      <c r="I445" s="52"/>
    </row>
    <row r="446" spans="1:9" s="53" customFormat="1">
      <c r="A446" s="49"/>
      <c r="B446" s="50"/>
      <c r="C446" s="51"/>
      <c r="D446" s="49"/>
      <c r="E446" s="52"/>
      <c r="F446" s="52"/>
      <c r="G446" s="52"/>
      <c r="H446" s="52"/>
      <c r="I446" s="52"/>
    </row>
    <row r="447" spans="1:9" s="53" customFormat="1">
      <c r="A447" s="49"/>
      <c r="B447" s="50"/>
      <c r="C447" s="51"/>
      <c r="D447" s="49"/>
      <c r="E447" s="52"/>
      <c r="F447" s="52"/>
      <c r="G447" s="52"/>
      <c r="H447" s="52"/>
      <c r="I447" s="52"/>
    </row>
    <row r="448" spans="1:9" s="53" customFormat="1">
      <c r="A448" s="49"/>
      <c r="B448" s="50"/>
      <c r="C448" s="51"/>
      <c r="D448" s="49"/>
      <c r="E448" s="52"/>
      <c r="F448" s="52"/>
      <c r="G448" s="52"/>
      <c r="H448" s="52"/>
      <c r="I448" s="52"/>
    </row>
    <row r="449" spans="1:9" s="53" customFormat="1">
      <c r="A449" s="49"/>
      <c r="B449" s="50"/>
      <c r="C449" s="51"/>
      <c r="D449" s="49"/>
      <c r="E449" s="52"/>
      <c r="F449" s="52"/>
      <c r="G449" s="52"/>
      <c r="H449" s="52"/>
      <c r="I449" s="52"/>
    </row>
    <row r="450" spans="1:9" s="53" customFormat="1">
      <c r="A450" s="49"/>
      <c r="B450" s="50"/>
      <c r="C450" s="51"/>
      <c r="D450" s="49"/>
      <c r="E450" s="52"/>
      <c r="F450" s="52"/>
      <c r="G450" s="52"/>
      <c r="H450" s="52"/>
      <c r="I450" s="52"/>
    </row>
    <row r="451" spans="1:9" s="53" customFormat="1">
      <c r="A451" s="49"/>
      <c r="B451" s="50"/>
      <c r="C451" s="51"/>
      <c r="D451" s="49"/>
      <c r="E451" s="52"/>
      <c r="F451" s="52"/>
      <c r="G451" s="52"/>
      <c r="H451" s="52"/>
      <c r="I451" s="52"/>
    </row>
    <row r="452" spans="1:9" s="53" customFormat="1">
      <c r="A452" s="49"/>
      <c r="B452" s="50"/>
      <c r="C452" s="51"/>
      <c r="D452" s="49"/>
      <c r="E452" s="52"/>
      <c r="F452" s="52"/>
      <c r="G452" s="52"/>
      <c r="H452" s="52"/>
      <c r="I452" s="52"/>
    </row>
    <row r="453" spans="1:9" s="53" customFormat="1">
      <c r="A453" s="49"/>
      <c r="B453" s="50"/>
      <c r="C453" s="51"/>
      <c r="D453" s="49"/>
      <c r="E453" s="52"/>
      <c r="F453" s="52"/>
      <c r="G453" s="52"/>
      <c r="H453" s="52"/>
      <c r="I453" s="52"/>
    </row>
    <row r="454" spans="1:9" s="53" customFormat="1">
      <c r="A454" s="49"/>
      <c r="B454" s="50"/>
      <c r="C454" s="51"/>
      <c r="D454" s="49"/>
      <c r="E454" s="52"/>
      <c r="F454" s="52"/>
      <c r="G454" s="52"/>
      <c r="H454" s="52"/>
      <c r="I454" s="52"/>
    </row>
    <row r="455" spans="1:9" s="53" customFormat="1">
      <c r="A455" s="49"/>
      <c r="B455" s="50"/>
      <c r="C455" s="51"/>
      <c r="D455" s="49"/>
      <c r="E455" s="52"/>
      <c r="F455" s="52"/>
      <c r="G455" s="52"/>
      <c r="H455" s="52"/>
      <c r="I455" s="52"/>
    </row>
    <row r="456" spans="1:9" s="53" customFormat="1">
      <c r="A456" s="49"/>
      <c r="B456" s="50"/>
      <c r="C456" s="51"/>
      <c r="D456" s="49"/>
      <c r="E456" s="52"/>
      <c r="F456" s="52"/>
      <c r="G456" s="52"/>
      <c r="H456" s="52"/>
      <c r="I456" s="52"/>
    </row>
    <row r="457" spans="1:9" s="53" customFormat="1">
      <c r="A457" s="49"/>
      <c r="B457" s="50"/>
      <c r="C457" s="51"/>
      <c r="D457" s="49"/>
      <c r="E457" s="52"/>
      <c r="F457" s="52"/>
      <c r="G457" s="52"/>
      <c r="H457" s="52"/>
      <c r="I457" s="52"/>
    </row>
    <row r="458" spans="1:9" s="53" customFormat="1">
      <c r="A458" s="49"/>
      <c r="B458" s="50"/>
      <c r="C458" s="51"/>
      <c r="D458" s="49"/>
      <c r="E458" s="52"/>
      <c r="F458" s="52"/>
      <c r="G458" s="52"/>
      <c r="H458" s="52"/>
      <c r="I458" s="52"/>
    </row>
    <row r="459" spans="1:9" s="53" customFormat="1">
      <c r="A459" s="49"/>
      <c r="B459" s="50"/>
      <c r="C459" s="51"/>
      <c r="D459" s="49"/>
      <c r="E459" s="52"/>
      <c r="F459" s="52"/>
      <c r="G459" s="52"/>
      <c r="H459" s="52"/>
      <c r="I459" s="52"/>
    </row>
    <row r="460" spans="1:9" s="53" customFormat="1">
      <c r="A460" s="49"/>
      <c r="B460" s="50"/>
      <c r="C460" s="51"/>
      <c r="D460" s="49"/>
      <c r="E460" s="52"/>
      <c r="F460" s="52"/>
      <c r="G460" s="52"/>
      <c r="H460" s="52"/>
      <c r="I460" s="52"/>
    </row>
    <row r="461" spans="1:9" s="53" customFormat="1">
      <c r="A461" s="49"/>
      <c r="B461" s="50"/>
      <c r="C461" s="51"/>
      <c r="D461" s="49"/>
      <c r="E461" s="52"/>
      <c r="F461" s="52"/>
      <c r="G461" s="52"/>
      <c r="H461" s="52"/>
      <c r="I461" s="52"/>
    </row>
    <row r="462" spans="1:9" s="53" customFormat="1">
      <c r="A462" s="49"/>
      <c r="B462" s="50"/>
      <c r="C462" s="51"/>
      <c r="D462" s="49"/>
      <c r="E462" s="52"/>
      <c r="F462" s="52"/>
      <c r="G462" s="52"/>
      <c r="H462" s="52"/>
      <c r="I462" s="52"/>
    </row>
    <row r="463" spans="1:9" s="53" customFormat="1">
      <c r="A463" s="49"/>
      <c r="B463" s="50"/>
      <c r="C463" s="51"/>
      <c r="D463" s="49"/>
      <c r="E463" s="52"/>
      <c r="F463" s="52"/>
      <c r="G463" s="52"/>
      <c r="H463" s="52"/>
      <c r="I463" s="52"/>
    </row>
    <row r="464" spans="1:9" s="53" customFormat="1">
      <c r="A464" s="49"/>
      <c r="B464" s="50"/>
      <c r="C464" s="51"/>
      <c r="D464" s="49"/>
      <c r="E464" s="52"/>
      <c r="F464" s="52"/>
      <c r="G464" s="52"/>
      <c r="H464" s="52"/>
      <c r="I464" s="52"/>
    </row>
    <row r="465" spans="1:9" s="53" customFormat="1">
      <c r="A465" s="49"/>
      <c r="B465" s="50"/>
      <c r="C465" s="51"/>
      <c r="D465" s="49"/>
      <c r="E465" s="52"/>
      <c r="F465" s="52"/>
      <c r="G465" s="52"/>
      <c r="H465" s="52"/>
      <c r="I465" s="52"/>
    </row>
    <row r="466" spans="1:9" s="53" customFormat="1">
      <c r="A466" s="49"/>
      <c r="B466" s="50"/>
      <c r="C466" s="51"/>
      <c r="D466" s="49"/>
      <c r="E466" s="52"/>
      <c r="F466" s="52"/>
      <c r="G466" s="52"/>
      <c r="H466" s="52"/>
      <c r="I466" s="52"/>
    </row>
    <row r="467" spans="1:9" s="53" customFormat="1">
      <c r="A467" s="49"/>
      <c r="B467" s="50"/>
      <c r="C467" s="51"/>
      <c r="D467" s="49"/>
      <c r="E467" s="52"/>
      <c r="F467" s="52"/>
      <c r="G467" s="52"/>
      <c r="H467" s="52"/>
      <c r="I467" s="52"/>
    </row>
    <row r="468" spans="1:9" s="53" customFormat="1">
      <c r="A468" s="49"/>
      <c r="B468" s="50"/>
      <c r="C468" s="51"/>
      <c r="D468" s="49"/>
      <c r="E468" s="52"/>
      <c r="F468" s="52"/>
      <c r="G468" s="52"/>
      <c r="H468" s="52"/>
      <c r="I468" s="52"/>
    </row>
    <row r="469" spans="1:9" s="53" customFormat="1">
      <c r="A469" s="49"/>
      <c r="B469" s="50"/>
      <c r="C469" s="51"/>
      <c r="D469" s="49"/>
      <c r="E469" s="52"/>
      <c r="F469" s="52"/>
      <c r="G469" s="52"/>
      <c r="H469" s="52"/>
      <c r="I469" s="52"/>
    </row>
    <row r="470" spans="1:9" s="53" customFormat="1">
      <c r="A470" s="49"/>
      <c r="B470" s="50"/>
      <c r="C470" s="51"/>
      <c r="D470" s="49"/>
      <c r="E470" s="52"/>
      <c r="F470" s="52"/>
      <c r="G470" s="52"/>
      <c r="H470" s="52"/>
      <c r="I470" s="52"/>
    </row>
    <row r="471" spans="1:9" s="53" customFormat="1">
      <c r="A471" s="49"/>
      <c r="B471" s="50"/>
      <c r="C471" s="51"/>
      <c r="D471" s="49"/>
      <c r="E471" s="52"/>
      <c r="F471" s="52"/>
      <c r="G471" s="52"/>
      <c r="H471" s="52"/>
      <c r="I471" s="52"/>
    </row>
    <row r="472" spans="1:9" s="53" customFormat="1">
      <c r="A472" s="49"/>
      <c r="B472" s="50"/>
      <c r="C472" s="51"/>
      <c r="D472" s="49"/>
      <c r="E472" s="52"/>
      <c r="F472" s="52"/>
      <c r="G472" s="52"/>
      <c r="H472" s="52"/>
      <c r="I472" s="52"/>
    </row>
    <row r="473" spans="1:9" s="53" customFormat="1">
      <c r="A473" s="49"/>
      <c r="B473" s="50"/>
      <c r="C473" s="51"/>
      <c r="D473" s="49"/>
      <c r="E473" s="52"/>
      <c r="F473" s="52"/>
      <c r="G473" s="52"/>
      <c r="H473" s="52"/>
      <c r="I473" s="52"/>
    </row>
    <row r="474" spans="1:9" s="53" customFormat="1">
      <c r="A474" s="49"/>
      <c r="B474" s="50"/>
      <c r="C474" s="51"/>
      <c r="D474" s="49"/>
      <c r="E474" s="52"/>
      <c r="F474" s="52"/>
      <c r="G474" s="52"/>
      <c r="H474" s="52"/>
      <c r="I474" s="52"/>
    </row>
    <row r="475" spans="1:9" s="53" customFormat="1">
      <c r="A475" s="49"/>
      <c r="B475" s="50"/>
      <c r="C475" s="51"/>
      <c r="D475" s="49"/>
      <c r="E475" s="52"/>
      <c r="F475" s="52"/>
      <c r="G475" s="52"/>
      <c r="H475" s="52"/>
      <c r="I475" s="52"/>
    </row>
    <row r="476" spans="1:9" s="53" customFormat="1">
      <c r="A476" s="49"/>
      <c r="B476" s="50"/>
      <c r="C476" s="51"/>
      <c r="D476" s="49"/>
      <c r="E476" s="52"/>
      <c r="F476" s="52"/>
      <c r="G476" s="52"/>
      <c r="H476" s="52"/>
      <c r="I476" s="52"/>
    </row>
    <row r="477" spans="1:9" s="53" customFormat="1">
      <c r="A477" s="49"/>
      <c r="B477" s="50"/>
      <c r="C477" s="51"/>
      <c r="D477" s="49"/>
      <c r="E477" s="52"/>
      <c r="F477" s="52"/>
      <c r="G477" s="52"/>
      <c r="H477" s="52"/>
      <c r="I477" s="52"/>
    </row>
    <row r="478" spans="1:9" s="53" customFormat="1">
      <c r="A478" s="49"/>
      <c r="B478" s="50"/>
      <c r="C478" s="51"/>
      <c r="D478" s="49"/>
      <c r="E478" s="52"/>
      <c r="F478" s="52"/>
      <c r="G478" s="52"/>
      <c r="H478" s="52"/>
      <c r="I478" s="52"/>
    </row>
    <row r="479" spans="1:9" s="53" customFormat="1">
      <c r="A479" s="49"/>
      <c r="B479" s="50"/>
      <c r="C479" s="51"/>
      <c r="D479" s="49"/>
      <c r="E479" s="52"/>
      <c r="F479" s="52"/>
      <c r="G479" s="52"/>
      <c r="H479" s="52"/>
      <c r="I479" s="52"/>
    </row>
    <row r="480" spans="1:9" s="53" customFormat="1">
      <c r="A480" s="49"/>
      <c r="B480" s="50"/>
      <c r="C480" s="51"/>
      <c r="D480" s="49"/>
      <c r="E480" s="52"/>
      <c r="F480" s="52"/>
      <c r="G480" s="52"/>
      <c r="H480" s="52"/>
      <c r="I480" s="52"/>
    </row>
    <row r="481" spans="1:9" s="53" customFormat="1">
      <c r="A481" s="49"/>
      <c r="B481" s="50"/>
      <c r="C481" s="51"/>
      <c r="D481" s="49"/>
      <c r="E481" s="52"/>
      <c r="F481" s="52"/>
      <c r="G481" s="52"/>
      <c r="H481" s="52"/>
      <c r="I481" s="52"/>
    </row>
    <row r="482" spans="1:9" s="53" customFormat="1">
      <c r="A482" s="49"/>
      <c r="B482" s="50"/>
      <c r="C482" s="51"/>
      <c r="D482" s="49"/>
      <c r="E482" s="52"/>
      <c r="F482" s="52"/>
      <c r="G482" s="52"/>
      <c r="H482" s="52"/>
      <c r="I482" s="52"/>
    </row>
    <row r="483" spans="1:9" s="53" customFormat="1">
      <c r="A483" s="49"/>
      <c r="B483" s="50"/>
      <c r="C483" s="51"/>
      <c r="D483" s="49"/>
      <c r="E483" s="52"/>
      <c r="F483" s="52"/>
      <c r="G483" s="52"/>
      <c r="H483" s="52"/>
      <c r="I483" s="52"/>
    </row>
    <row r="484" spans="1:9" s="53" customFormat="1">
      <c r="A484" s="49"/>
      <c r="B484" s="50"/>
      <c r="C484" s="51"/>
      <c r="D484" s="49"/>
      <c r="E484" s="52"/>
      <c r="F484" s="52"/>
      <c r="G484" s="52"/>
      <c r="H484" s="52"/>
      <c r="I484" s="52"/>
    </row>
    <row r="485" spans="1:9" s="53" customFormat="1">
      <c r="A485" s="49"/>
      <c r="B485" s="50"/>
      <c r="C485" s="51"/>
      <c r="D485" s="49"/>
      <c r="E485" s="52"/>
      <c r="F485" s="52"/>
      <c r="G485" s="52"/>
      <c r="H485" s="52"/>
      <c r="I485" s="52"/>
    </row>
    <row r="486" spans="1:9" s="53" customFormat="1">
      <c r="A486" s="49"/>
      <c r="B486" s="50"/>
      <c r="C486" s="51"/>
      <c r="D486" s="49"/>
      <c r="E486" s="52"/>
      <c r="F486" s="52"/>
      <c r="G486" s="52"/>
      <c r="H486" s="52"/>
      <c r="I486" s="52"/>
    </row>
    <row r="487" spans="1:9" s="53" customFormat="1">
      <c r="A487" s="49"/>
      <c r="B487" s="50"/>
      <c r="C487" s="51"/>
      <c r="D487" s="49"/>
      <c r="E487" s="52"/>
      <c r="F487" s="52"/>
      <c r="G487" s="52"/>
      <c r="H487" s="52"/>
      <c r="I487" s="52"/>
    </row>
    <row r="488" spans="1:9" s="53" customFormat="1">
      <c r="A488" s="49"/>
      <c r="B488" s="50"/>
      <c r="C488" s="51"/>
      <c r="D488" s="49"/>
      <c r="E488" s="52"/>
      <c r="F488" s="52"/>
      <c r="G488" s="52"/>
      <c r="H488" s="52"/>
      <c r="I488" s="52"/>
    </row>
    <row r="489" spans="1:9" s="53" customFormat="1">
      <c r="A489" s="49"/>
      <c r="B489" s="50"/>
      <c r="C489" s="51"/>
      <c r="D489" s="49"/>
      <c r="E489" s="52"/>
      <c r="F489" s="52"/>
      <c r="G489" s="52"/>
      <c r="H489" s="52"/>
      <c r="I489" s="52"/>
    </row>
    <row r="490" spans="1:9" s="53" customFormat="1">
      <c r="A490" s="49"/>
      <c r="B490" s="50"/>
      <c r="C490" s="51"/>
      <c r="D490" s="49"/>
      <c r="E490" s="52"/>
      <c r="F490" s="52"/>
      <c r="G490" s="52"/>
      <c r="H490" s="52"/>
      <c r="I490" s="52"/>
    </row>
    <row r="491" spans="1:9" s="53" customFormat="1">
      <c r="A491" s="49"/>
      <c r="B491" s="50"/>
      <c r="C491" s="51"/>
      <c r="D491" s="49"/>
      <c r="E491" s="52"/>
      <c r="F491" s="52"/>
      <c r="G491" s="52"/>
      <c r="H491" s="52"/>
      <c r="I491" s="52"/>
    </row>
    <row r="492" spans="1:9" s="53" customFormat="1">
      <c r="A492" s="49"/>
      <c r="B492" s="50"/>
      <c r="C492" s="51"/>
      <c r="D492" s="49"/>
      <c r="E492" s="52"/>
      <c r="F492" s="52"/>
      <c r="G492" s="52"/>
      <c r="H492" s="52"/>
      <c r="I492" s="52"/>
    </row>
    <row r="493" spans="1:9" s="53" customFormat="1">
      <c r="A493" s="49"/>
      <c r="B493" s="50"/>
      <c r="C493" s="51"/>
      <c r="D493" s="49"/>
      <c r="E493" s="52"/>
      <c r="F493" s="52"/>
      <c r="G493" s="52"/>
      <c r="H493" s="52"/>
      <c r="I493" s="52"/>
    </row>
    <row r="494" spans="1:9" s="53" customFormat="1">
      <c r="A494" s="49"/>
      <c r="B494" s="50"/>
      <c r="C494" s="51"/>
      <c r="D494" s="49"/>
      <c r="E494" s="52"/>
      <c r="F494" s="52"/>
      <c r="G494" s="52"/>
      <c r="H494" s="52"/>
      <c r="I494" s="52"/>
    </row>
    <row r="495" spans="1:9" s="53" customFormat="1">
      <c r="A495" s="49"/>
      <c r="B495" s="50"/>
      <c r="C495" s="51"/>
      <c r="D495" s="49"/>
      <c r="E495" s="52"/>
      <c r="F495" s="52"/>
      <c r="G495" s="52"/>
      <c r="H495" s="52"/>
      <c r="I495" s="52"/>
    </row>
    <row r="496" spans="1:9" s="53" customFormat="1">
      <c r="A496" s="49"/>
      <c r="B496" s="50"/>
      <c r="C496" s="51"/>
      <c r="D496" s="49"/>
      <c r="E496" s="52"/>
      <c r="F496" s="52"/>
      <c r="G496" s="52"/>
      <c r="H496" s="52"/>
      <c r="I496" s="52"/>
    </row>
    <row r="497" spans="1:9" s="53" customFormat="1">
      <c r="A497" s="49"/>
      <c r="B497" s="50"/>
      <c r="C497" s="51"/>
      <c r="D497" s="49"/>
      <c r="E497" s="52"/>
      <c r="F497" s="52"/>
      <c r="G497" s="52"/>
      <c r="H497" s="52"/>
      <c r="I497" s="52"/>
    </row>
    <row r="498" spans="1:9" s="53" customFormat="1">
      <c r="A498" s="49"/>
      <c r="B498" s="50"/>
      <c r="C498" s="51"/>
      <c r="D498" s="49"/>
      <c r="E498" s="52"/>
      <c r="F498" s="52"/>
      <c r="G498" s="52"/>
      <c r="H498" s="52"/>
      <c r="I498" s="52"/>
    </row>
    <row r="499" spans="1:9" s="53" customFormat="1">
      <c r="A499" s="49"/>
      <c r="B499" s="50"/>
      <c r="C499" s="51"/>
      <c r="D499" s="49"/>
      <c r="E499" s="52"/>
      <c r="F499" s="52"/>
      <c r="G499" s="52"/>
      <c r="H499" s="52"/>
      <c r="I499" s="52"/>
    </row>
    <row r="500" spans="1:9" s="53" customFormat="1">
      <c r="A500" s="49"/>
      <c r="B500" s="50"/>
      <c r="C500" s="51"/>
      <c r="D500" s="49"/>
      <c r="E500" s="52"/>
      <c r="F500" s="52"/>
      <c r="G500" s="52"/>
      <c r="H500" s="52"/>
      <c r="I500" s="52"/>
    </row>
    <row r="501" spans="1:9" s="53" customFormat="1">
      <c r="A501" s="49"/>
      <c r="B501" s="50"/>
      <c r="C501" s="51"/>
      <c r="D501" s="49"/>
      <c r="E501" s="52"/>
      <c r="F501" s="52"/>
      <c r="G501" s="52"/>
      <c r="H501" s="52"/>
      <c r="I501" s="52"/>
    </row>
    <row r="502" spans="1:9" s="53" customFormat="1">
      <c r="A502" s="49"/>
      <c r="B502" s="50"/>
      <c r="C502" s="51"/>
      <c r="D502" s="49"/>
      <c r="E502" s="52"/>
      <c r="F502" s="52"/>
      <c r="G502" s="52"/>
      <c r="H502" s="52"/>
      <c r="I502" s="52"/>
    </row>
    <row r="503" spans="1:9" s="53" customFormat="1">
      <c r="A503" s="49"/>
      <c r="B503" s="50"/>
      <c r="C503" s="51"/>
      <c r="D503" s="49"/>
      <c r="E503" s="52"/>
      <c r="F503" s="52"/>
      <c r="G503" s="52"/>
      <c r="H503" s="52"/>
      <c r="I503" s="52"/>
    </row>
    <row r="504" spans="1:9" s="53" customFormat="1">
      <c r="A504" s="49"/>
      <c r="B504" s="50"/>
      <c r="C504" s="51"/>
      <c r="D504" s="49"/>
      <c r="E504" s="52"/>
      <c r="F504" s="52"/>
      <c r="G504" s="52"/>
      <c r="H504" s="52"/>
      <c r="I504" s="52"/>
    </row>
    <row r="505" spans="1:9" s="53" customFormat="1">
      <c r="A505" s="49"/>
      <c r="B505" s="50"/>
      <c r="C505" s="51"/>
      <c r="D505" s="49"/>
      <c r="E505" s="52"/>
      <c r="F505" s="52"/>
      <c r="G505" s="52"/>
      <c r="H505" s="52"/>
      <c r="I505" s="52"/>
    </row>
    <row r="506" spans="1:9" s="53" customFormat="1">
      <c r="A506" s="49"/>
      <c r="B506" s="50"/>
      <c r="C506" s="51"/>
      <c r="D506" s="49"/>
      <c r="E506" s="52"/>
      <c r="F506" s="52"/>
      <c r="G506" s="52"/>
      <c r="H506" s="52"/>
      <c r="I506" s="52"/>
    </row>
    <row r="507" spans="1:9" s="53" customFormat="1">
      <c r="A507" s="49"/>
      <c r="B507" s="50"/>
      <c r="C507" s="51"/>
      <c r="D507" s="49"/>
      <c r="E507" s="52"/>
      <c r="F507" s="52"/>
      <c r="G507" s="52"/>
      <c r="H507" s="52"/>
      <c r="I507" s="52"/>
    </row>
    <row r="508" spans="1:9" s="53" customFormat="1">
      <c r="A508" s="49"/>
      <c r="B508" s="50"/>
      <c r="C508" s="51"/>
      <c r="D508" s="49"/>
      <c r="E508" s="52"/>
      <c r="F508" s="52"/>
      <c r="G508" s="52"/>
      <c r="H508" s="52"/>
      <c r="I508" s="52"/>
    </row>
    <row r="509" spans="1:9" s="53" customFormat="1">
      <c r="A509" s="49"/>
      <c r="B509" s="50"/>
      <c r="C509" s="51"/>
      <c r="D509" s="49"/>
      <c r="E509" s="52"/>
      <c r="F509" s="52"/>
      <c r="G509" s="52"/>
      <c r="H509" s="52"/>
      <c r="I509" s="52"/>
    </row>
    <row r="510" spans="1:9" s="53" customFormat="1">
      <c r="A510" s="49"/>
      <c r="B510" s="50"/>
      <c r="C510" s="51"/>
      <c r="D510" s="49"/>
      <c r="E510" s="52"/>
      <c r="F510" s="52"/>
      <c r="G510" s="52"/>
      <c r="H510" s="52"/>
      <c r="I510" s="52"/>
    </row>
    <row r="511" spans="1:9" s="53" customFormat="1">
      <c r="A511" s="49"/>
      <c r="B511" s="50"/>
      <c r="C511" s="51"/>
      <c r="D511" s="49"/>
      <c r="E511" s="52"/>
      <c r="F511" s="52"/>
      <c r="G511" s="52"/>
      <c r="H511" s="52"/>
      <c r="I511" s="52"/>
    </row>
    <row r="512" spans="1:9" s="53" customFormat="1">
      <c r="A512" s="49"/>
      <c r="B512" s="50"/>
      <c r="C512" s="51"/>
      <c r="D512" s="49"/>
      <c r="E512" s="52"/>
      <c r="F512" s="52"/>
      <c r="G512" s="52"/>
      <c r="H512" s="52"/>
      <c r="I512" s="52"/>
    </row>
    <row r="513" spans="1:9" s="53" customFormat="1">
      <c r="A513" s="49"/>
      <c r="B513" s="50"/>
      <c r="C513" s="51"/>
      <c r="D513" s="49"/>
      <c r="E513" s="52"/>
      <c r="F513" s="52"/>
      <c r="G513" s="52"/>
      <c r="H513" s="52"/>
      <c r="I513" s="52"/>
    </row>
    <row r="514" spans="1:9" s="53" customFormat="1">
      <c r="A514" s="49"/>
      <c r="B514" s="50"/>
      <c r="C514" s="51"/>
      <c r="D514" s="49"/>
      <c r="E514" s="52"/>
      <c r="F514" s="52"/>
      <c r="G514" s="52"/>
      <c r="H514" s="52"/>
      <c r="I514" s="52"/>
    </row>
    <row r="515" spans="1:9" s="53" customFormat="1">
      <c r="A515" s="49"/>
      <c r="B515" s="50"/>
      <c r="C515" s="51"/>
      <c r="D515" s="49"/>
      <c r="E515" s="52"/>
      <c r="F515" s="52"/>
      <c r="G515" s="52"/>
      <c r="H515" s="52"/>
      <c r="I515" s="52"/>
    </row>
    <row r="516" spans="1:9" s="53" customFormat="1">
      <c r="A516" s="49"/>
      <c r="B516" s="50"/>
      <c r="C516" s="51"/>
      <c r="D516" s="49"/>
      <c r="E516" s="52"/>
      <c r="F516" s="52"/>
      <c r="G516" s="52"/>
      <c r="H516" s="52"/>
      <c r="I516" s="52"/>
    </row>
    <row r="517" spans="1:9" s="53" customFormat="1">
      <c r="A517" s="49"/>
      <c r="B517" s="50"/>
      <c r="C517" s="51"/>
      <c r="D517" s="49"/>
      <c r="E517" s="52"/>
      <c r="F517" s="52"/>
      <c r="G517" s="52"/>
      <c r="H517" s="52"/>
      <c r="I517" s="52"/>
    </row>
    <row r="518" spans="1:9" s="53" customFormat="1">
      <c r="A518" s="49"/>
      <c r="B518" s="50"/>
      <c r="C518" s="51"/>
      <c r="D518" s="49"/>
      <c r="E518" s="52"/>
      <c r="F518" s="52"/>
      <c r="G518" s="52"/>
      <c r="H518" s="52"/>
      <c r="I518" s="52"/>
    </row>
    <row r="519" spans="1:9" s="53" customFormat="1">
      <c r="A519" s="49"/>
      <c r="B519" s="50"/>
      <c r="C519" s="51"/>
      <c r="D519" s="49"/>
      <c r="E519" s="52"/>
      <c r="F519" s="52"/>
      <c r="G519" s="52"/>
      <c r="H519" s="52"/>
      <c r="I519" s="52"/>
    </row>
    <row r="520" spans="1:9" s="53" customFormat="1">
      <c r="A520" s="49"/>
      <c r="B520" s="50"/>
      <c r="C520" s="51"/>
      <c r="D520" s="49"/>
      <c r="E520" s="52"/>
      <c r="F520" s="52"/>
      <c r="G520" s="52"/>
      <c r="H520" s="52"/>
      <c r="I520" s="52"/>
    </row>
    <row r="521" spans="1:9" s="53" customFormat="1">
      <c r="A521" s="49"/>
      <c r="B521" s="50"/>
      <c r="C521" s="51"/>
      <c r="D521" s="49"/>
      <c r="E521" s="52"/>
      <c r="F521" s="52"/>
      <c r="G521" s="52"/>
      <c r="H521" s="52"/>
      <c r="I521" s="52"/>
    </row>
    <row r="522" spans="1:9" s="53" customFormat="1">
      <c r="A522" s="49"/>
      <c r="B522" s="50"/>
      <c r="C522" s="51"/>
      <c r="D522" s="49"/>
      <c r="E522" s="52"/>
      <c r="F522" s="52"/>
      <c r="G522" s="52"/>
      <c r="H522" s="52"/>
      <c r="I522" s="52"/>
    </row>
    <row r="523" spans="1:9" s="53" customFormat="1">
      <c r="A523" s="49"/>
      <c r="B523" s="50"/>
      <c r="C523" s="51"/>
      <c r="D523" s="49"/>
      <c r="E523" s="52"/>
      <c r="F523" s="52"/>
      <c r="G523" s="52"/>
      <c r="H523" s="52"/>
      <c r="I523" s="52"/>
    </row>
    <row r="524" spans="1:9" s="53" customFormat="1">
      <c r="A524" s="49"/>
      <c r="B524" s="50"/>
      <c r="C524" s="51"/>
      <c r="D524" s="49"/>
      <c r="E524" s="52"/>
      <c r="F524" s="52"/>
      <c r="G524" s="52"/>
      <c r="H524" s="52"/>
      <c r="I524" s="52"/>
    </row>
    <row r="525" spans="1:9" s="53" customFormat="1">
      <c r="A525" s="49"/>
      <c r="B525" s="50"/>
      <c r="C525" s="51"/>
      <c r="D525" s="49"/>
      <c r="E525" s="52"/>
      <c r="F525" s="52"/>
      <c r="G525" s="52"/>
      <c r="H525" s="52"/>
      <c r="I525" s="52"/>
    </row>
    <row r="526" spans="1:9" s="53" customFormat="1">
      <c r="A526" s="49"/>
      <c r="B526" s="50"/>
      <c r="C526" s="51"/>
      <c r="D526" s="49"/>
      <c r="E526" s="52"/>
      <c r="F526" s="52"/>
      <c r="G526" s="52"/>
      <c r="H526" s="52"/>
      <c r="I526" s="52"/>
    </row>
    <row r="527" spans="1:9" s="53" customFormat="1">
      <c r="A527" s="49"/>
      <c r="B527" s="50"/>
      <c r="C527" s="51"/>
      <c r="D527" s="49"/>
      <c r="E527" s="52"/>
      <c r="F527" s="52"/>
      <c r="G527" s="52"/>
      <c r="H527" s="52"/>
      <c r="I527" s="52"/>
    </row>
    <row r="528" spans="1:9" s="53" customFormat="1">
      <c r="A528" s="49"/>
      <c r="B528" s="50"/>
      <c r="C528" s="51"/>
      <c r="D528" s="49"/>
      <c r="E528" s="52"/>
      <c r="F528" s="52"/>
      <c r="G528" s="52"/>
      <c r="H528" s="52"/>
      <c r="I528" s="52"/>
    </row>
    <row r="529" spans="1:9" s="53" customFormat="1">
      <c r="A529" s="49"/>
      <c r="B529" s="50"/>
      <c r="C529" s="51"/>
      <c r="D529" s="49"/>
      <c r="E529" s="52"/>
      <c r="F529" s="52"/>
      <c r="G529" s="52"/>
      <c r="H529" s="52"/>
      <c r="I529" s="52"/>
    </row>
    <row r="530" spans="1:9" s="53" customFormat="1">
      <c r="A530" s="49"/>
      <c r="B530" s="50"/>
      <c r="C530" s="51"/>
      <c r="D530" s="49"/>
      <c r="E530" s="52"/>
      <c r="F530" s="52"/>
      <c r="G530" s="52"/>
      <c r="H530" s="52"/>
      <c r="I530" s="52"/>
    </row>
    <row r="531" spans="1:9" s="53" customFormat="1">
      <c r="A531" s="49"/>
      <c r="B531" s="50"/>
      <c r="C531" s="51"/>
      <c r="D531" s="49"/>
      <c r="E531" s="52"/>
      <c r="F531" s="52"/>
      <c r="G531" s="52"/>
      <c r="H531" s="52"/>
      <c r="I531" s="52"/>
    </row>
    <row r="532" spans="1:9" s="53" customFormat="1">
      <c r="A532" s="49"/>
      <c r="B532" s="50"/>
      <c r="C532" s="51"/>
      <c r="D532" s="49"/>
      <c r="E532" s="52"/>
      <c r="F532" s="52"/>
      <c r="G532" s="52"/>
      <c r="H532" s="52"/>
      <c r="I532" s="52"/>
    </row>
    <row r="533" spans="1:9" s="53" customFormat="1">
      <c r="A533" s="49"/>
      <c r="B533" s="50"/>
      <c r="C533" s="51"/>
      <c r="D533" s="49"/>
      <c r="E533" s="52"/>
      <c r="F533" s="52"/>
      <c r="G533" s="52"/>
      <c r="H533" s="52"/>
      <c r="I533" s="52"/>
    </row>
    <row r="534" spans="1:9" s="53" customFormat="1">
      <c r="A534" s="49"/>
      <c r="B534" s="50"/>
      <c r="C534" s="51"/>
      <c r="D534" s="49"/>
      <c r="E534" s="52"/>
      <c r="F534" s="52"/>
      <c r="G534" s="52"/>
      <c r="H534" s="52"/>
      <c r="I534" s="52"/>
    </row>
    <row r="535" spans="1:9" s="53" customFormat="1">
      <c r="A535" s="49"/>
      <c r="B535" s="50"/>
      <c r="C535" s="51"/>
      <c r="D535" s="49"/>
      <c r="E535" s="52"/>
      <c r="F535" s="52"/>
      <c r="G535" s="52"/>
      <c r="H535" s="52"/>
      <c r="I535" s="52"/>
    </row>
    <row r="536" spans="1:9" s="53" customFormat="1">
      <c r="A536" s="49"/>
      <c r="B536" s="50"/>
      <c r="C536" s="51"/>
      <c r="D536" s="49"/>
      <c r="E536" s="52"/>
      <c r="F536" s="52"/>
      <c r="G536" s="52"/>
      <c r="H536" s="52"/>
      <c r="I536" s="52"/>
    </row>
    <row r="537" spans="1:9" s="53" customFormat="1">
      <c r="A537" s="49"/>
      <c r="B537" s="50"/>
      <c r="C537" s="51"/>
      <c r="D537" s="49"/>
      <c r="E537" s="52"/>
      <c r="F537" s="52"/>
      <c r="G537" s="52"/>
      <c r="H537" s="52"/>
      <c r="I537" s="52"/>
    </row>
    <row r="538" spans="1:9" s="53" customFormat="1">
      <c r="A538" s="49"/>
      <c r="B538" s="50"/>
      <c r="C538" s="51"/>
      <c r="D538" s="49"/>
      <c r="E538" s="52"/>
      <c r="F538" s="52"/>
      <c r="G538" s="52"/>
      <c r="H538" s="52"/>
      <c r="I538" s="52"/>
    </row>
    <row r="539" spans="1:9" s="53" customFormat="1">
      <c r="A539" s="49"/>
      <c r="B539" s="50"/>
      <c r="C539" s="51"/>
      <c r="D539" s="49"/>
      <c r="E539" s="52"/>
      <c r="F539" s="52"/>
      <c r="G539" s="52"/>
      <c r="H539" s="52"/>
      <c r="I539" s="52"/>
    </row>
    <row r="540" spans="1:9" s="53" customFormat="1">
      <c r="A540" s="49"/>
      <c r="B540" s="50"/>
      <c r="C540" s="51"/>
      <c r="D540" s="49"/>
      <c r="E540" s="52"/>
      <c r="F540" s="52"/>
      <c r="G540" s="52"/>
      <c r="H540" s="52"/>
      <c r="I540" s="52"/>
    </row>
    <row r="541" spans="1:9" s="53" customFormat="1">
      <c r="A541" s="49"/>
      <c r="B541" s="50"/>
      <c r="C541" s="51"/>
      <c r="D541" s="49"/>
      <c r="E541" s="52"/>
      <c r="F541" s="52"/>
      <c r="G541" s="52"/>
      <c r="H541" s="52"/>
      <c r="I541" s="52"/>
    </row>
    <row r="542" spans="1:9" s="53" customFormat="1">
      <c r="A542" s="49"/>
      <c r="B542" s="50"/>
      <c r="C542" s="51"/>
      <c r="D542" s="49"/>
      <c r="E542" s="52"/>
      <c r="F542" s="52"/>
      <c r="G542" s="52"/>
      <c r="H542" s="52"/>
      <c r="I542" s="52"/>
    </row>
    <row r="543" spans="1:9" s="53" customFormat="1">
      <c r="A543" s="49"/>
      <c r="B543" s="50"/>
      <c r="C543" s="51"/>
      <c r="D543" s="49"/>
      <c r="E543" s="52"/>
      <c r="F543" s="52"/>
      <c r="G543" s="52"/>
      <c r="H543" s="52"/>
      <c r="I543" s="52"/>
    </row>
    <row r="544" spans="1:9" s="53" customFormat="1">
      <c r="A544" s="49"/>
      <c r="B544" s="50"/>
      <c r="C544" s="51"/>
      <c r="D544" s="49"/>
      <c r="E544" s="52"/>
      <c r="F544" s="52"/>
      <c r="G544" s="52"/>
      <c r="H544" s="52"/>
      <c r="I544" s="52"/>
    </row>
    <row r="545" spans="1:9" s="53" customFormat="1">
      <c r="A545" s="49"/>
      <c r="B545" s="50"/>
      <c r="C545" s="51"/>
      <c r="D545" s="49"/>
      <c r="E545" s="52"/>
      <c r="F545" s="52"/>
      <c r="G545" s="52"/>
      <c r="H545" s="52"/>
      <c r="I545" s="52"/>
    </row>
    <row r="546" spans="1:9" s="53" customFormat="1">
      <c r="A546" s="49"/>
      <c r="B546" s="50"/>
      <c r="C546" s="51"/>
      <c r="D546" s="49"/>
      <c r="E546" s="52"/>
      <c r="F546" s="52"/>
      <c r="G546" s="52"/>
      <c r="H546" s="52"/>
      <c r="I546" s="52"/>
    </row>
    <row r="547" spans="1:9" s="53" customFormat="1">
      <c r="A547" s="49"/>
      <c r="B547" s="50"/>
      <c r="C547" s="51"/>
      <c r="D547" s="49"/>
      <c r="E547" s="52"/>
      <c r="F547" s="52"/>
      <c r="G547" s="52"/>
      <c r="H547" s="52"/>
      <c r="I547" s="52"/>
    </row>
    <row r="548" spans="1:9" s="53" customFormat="1">
      <c r="A548" s="49"/>
      <c r="B548" s="50"/>
      <c r="C548" s="51"/>
      <c r="D548" s="49"/>
      <c r="E548" s="52"/>
      <c r="F548" s="52"/>
      <c r="G548" s="52"/>
      <c r="H548" s="52"/>
      <c r="I548" s="52"/>
    </row>
    <row r="549" spans="1:9" s="53" customFormat="1">
      <c r="A549" s="49"/>
      <c r="B549" s="50"/>
      <c r="C549" s="51"/>
      <c r="D549" s="49"/>
      <c r="E549" s="52"/>
      <c r="F549" s="52"/>
      <c r="G549" s="52"/>
      <c r="H549" s="52"/>
      <c r="I549" s="52"/>
    </row>
    <row r="550" spans="1:9" s="53" customFormat="1">
      <c r="A550" s="49"/>
      <c r="B550" s="50"/>
      <c r="C550" s="51"/>
      <c r="D550" s="49"/>
      <c r="E550" s="52"/>
      <c r="F550" s="52"/>
      <c r="G550" s="52"/>
      <c r="H550" s="52"/>
      <c r="I550" s="52"/>
    </row>
    <row r="551" spans="1:9" s="53" customFormat="1">
      <c r="A551" s="49"/>
      <c r="B551" s="50"/>
      <c r="C551" s="51"/>
      <c r="D551" s="49"/>
      <c r="E551" s="52"/>
      <c r="F551" s="52"/>
      <c r="G551" s="52"/>
      <c r="H551" s="52"/>
      <c r="I551" s="52"/>
    </row>
    <row r="552" spans="1:9" s="53" customFormat="1">
      <c r="A552" s="49"/>
      <c r="B552" s="50"/>
      <c r="C552" s="51"/>
      <c r="D552" s="49"/>
      <c r="E552" s="52"/>
      <c r="F552" s="52"/>
      <c r="G552" s="52"/>
      <c r="H552" s="52"/>
      <c r="I552" s="52"/>
    </row>
    <row r="553" spans="1:9" s="53" customFormat="1">
      <c r="A553" s="49"/>
      <c r="B553" s="50"/>
      <c r="C553" s="51"/>
      <c r="D553" s="49"/>
      <c r="E553" s="52"/>
      <c r="F553" s="52"/>
      <c r="G553" s="52"/>
      <c r="H553" s="52"/>
      <c r="I553" s="52"/>
    </row>
    <row r="554" spans="1:9" s="53" customFormat="1">
      <c r="A554" s="49"/>
      <c r="B554" s="50"/>
      <c r="C554" s="51"/>
      <c r="D554" s="49"/>
      <c r="E554" s="52"/>
      <c r="F554" s="52"/>
      <c r="G554" s="52"/>
      <c r="H554" s="52"/>
      <c r="I554" s="52"/>
    </row>
    <row r="555" spans="1:9" s="53" customFormat="1">
      <c r="A555" s="49"/>
      <c r="B555" s="50"/>
      <c r="C555" s="51"/>
      <c r="D555" s="49"/>
      <c r="E555" s="52"/>
      <c r="F555" s="52"/>
      <c r="G555" s="52"/>
      <c r="H555" s="52"/>
      <c r="I555" s="52"/>
    </row>
    <row r="556" spans="1:9" s="53" customFormat="1">
      <c r="A556" s="49"/>
      <c r="B556" s="50"/>
      <c r="C556" s="51"/>
      <c r="D556" s="49"/>
      <c r="E556" s="52"/>
      <c r="F556" s="52"/>
      <c r="G556" s="52"/>
      <c r="H556" s="52"/>
      <c r="I556" s="52"/>
    </row>
    <row r="557" spans="1:9" s="53" customFormat="1">
      <c r="A557" s="49"/>
      <c r="B557" s="50"/>
      <c r="C557" s="51"/>
      <c r="D557" s="49"/>
      <c r="E557" s="52"/>
      <c r="F557" s="52"/>
      <c r="G557" s="52"/>
      <c r="H557" s="52"/>
      <c r="I557" s="52"/>
    </row>
    <row r="558" spans="1:9" s="53" customFormat="1">
      <c r="A558" s="49"/>
      <c r="B558" s="50"/>
      <c r="C558" s="51"/>
      <c r="D558" s="49"/>
      <c r="E558" s="52"/>
      <c r="F558" s="52"/>
      <c r="G558" s="52"/>
      <c r="H558" s="52"/>
      <c r="I558" s="52"/>
    </row>
    <row r="559" spans="1:9" s="53" customFormat="1">
      <c r="A559" s="49"/>
      <c r="B559" s="50"/>
      <c r="C559" s="51"/>
      <c r="D559" s="49"/>
      <c r="E559" s="52"/>
      <c r="F559" s="52"/>
      <c r="G559" s="52"/>
      <c r="H559" s="52"/>
      <c r="I559" s="52"/>
    </row>
    <row r="560" spans="1:9" s="53" customFormat="1">
      <c r="A560" s="49"/>
      <c r="B560" s="50"/>
      <c r="C560" s="51"/>
      <c r="D560" s="49"/>
      <c r="E560" s="52"/>
      <c r="F560" s="52"/>
      <c r="G560" s="52"/>
      <c r="H560" s="52"/>
      <c r="I560" s="52"/>
    </row>
    <row r="561" spans="1:9" s="53" customFormat="1">
      <c r="A561" s="49"/>
      <c r="B561" s="50"/>
      <c r="C561" s="51"/>
      <c r="D561" s="49"/>
      <c r="E561" s="52"/>
      <c r="F561" s="52"/>
      <c r="G561" s="52"/>
      <c r="H561" s="52"/>
      <c r="I561" s="52"/>
    </row>
    <row r="562" spans="1:9" s="53" customFormat="1">
      <c r="A562" s="49"/>
      <c r="B562" s="50"/>
      <c r="C562" s="51"/>
      <c r="D562" s="49"/>
      <c r="E562" s="52"/>
      <c r="F562" s="52"/>
      <c r="G562" s="52"/>
      <c r="H562" s="52"/>
      <c r="I562" s="52"/>
    </row>
    <row r="563" spans="1:9" s="53" customFormat="1">
      <c r="A563" s="49"/>
      <c r="B563" s="50"/>
      <c r="C563" s="51"/>
      <c r="D563" s="49"/>
      <c r="E563" s="52"/>
      <c r="F563" s="52"/>
      <c r="G563" s="52"/>
      <c r="H563" s="52"/>
      <c r="I563" s="52"/>
    </row>
    <row r="564" spans="1:9" s="53" customFormat="1">
      <c r="A564" s="49"/>
      <c r="B564" s="50"/>
      <c r="C564" s="51"/>
      <c r="D564" s="49"/>
      <c r="E564" s="52"/>
      <c r="F564" s="52"/>
      <c r="G564" s="52"/>
      <c r="H564" s="52"/>
      <c r="I564" s="52"/>
    </row>
    <row r="565" spans="1:9" s="53" customFormat="1">
      <c r="A565" s="49"/>
      <c r="B565" s="50"/>
      <c r="C565" s="51"/>
      <c r="D565" s="49"/>
      <c r="E565" s="52"/>
      <c r="F565" s="52"/>
      <c r="G565" s="52"/>
      <c r="H565" s="52"/>
      <c r="I565" s="52"/>
    </row>
    <row r="566" spans="1:9" s="53" customFormat="1">
      <c r="A566" s="49"/>
      <c r="B566" s="50"/>
      <c r="C566" s="51"/>
      <c r="D566" s="49"/>
      <c r="E566" s="52"/>
      <c r="F566" s="52"/>
      <c r="G566" s="52"/>
      <c r="H566" s="52"/>
      <c r="I566" s="52"/>
    </row>
    <row r="567" spans="1:9" s="53" customFormat="1">
      <c r="A567" s="49"/>
      <c r="B567" s="50"/>
      <c r="C567" s="51"/>
      <c r="D567" s="49"/>
      <c r="E567" s="52"/>
      <c r="F567" s="52"/>
      <c r="G567" s="52"/>
      <c r="H567" s="52"/>
      <c r="I567" s="52"/>
    </row>
    <row r="568" spans="1:9" s="53" customFormat="1">
      <c r="A568" s="49"/>
      <c r="B568" s="50"/>
      <c r="C568" s="51"/>
      <c r="D568" s="49"/>
      <c r="E568" s="52"/>
      <c r="F568" s="52"/>
      <c r="G568" s="52"/>
      <c r="H568" s="52"/>
      <c r="I568" s="52"/>
    </row>
    <row r="569" spans="1:9" s="53" customFormat="1">
      <c r="A569" s="49"/>
      <c r="B569" s="50"/>
      <c r="C569" s="51"/>
      <c r="D569" s="49"/>
      <c r="E569" s="52"/>
      <c r="F569" s="52"/>
      <c r="G569" s="52"/>
      <c r="H569" s="52"/>
      <c r="I569" s="52"/>
    </row>
    <row r="570" spans="1:9" s="53" customFormat="1">
      <c r="A570" s="49"/>
      <c r="B570" s="50"/>
      <c r="C570" s="51"/>
      <c r="D570" s="49"/>
      <c r="E570" s="52"/>
      <c r="F570" s="52"/>
      <c r="G570" s="52"/>
      <c r="H570" s="52"/>
      <c r="I570" s="52"/>
    </row>
    <row r="571" spans="1:9" s="53" customFormat="1">
      <c r="A571" s="49"/>
      <c r="B571" s="50"/>
      <c r="C571" s="51"/>
      <c r="D571" s="49"/>
      <c r="E571" s="52"/>
      <c r="F571" s="52"/>
      <c r="G571" s="52"/>
      <c r="H571" s="52"/>
      <c r="I571" s="52"/>
    </row>
    <row r="572" spans="1:9" s="53" customFormat="1">
      <c r="A572" s="49"/>
      <c r="B572" s="50"/>
      <c r="C572" s="51"/>
      <c r="D572" s="49"/>
      <c r="E572" s="52"/>
      <c r="F572" s="52"/>
      <c r="G572" s="52"/>
      <c r="H572" s="52"/>
      <c r="I572" s="52"/>
    </row>
    <row r="573" spans="1:9" s="53" customFormat="1">
      <c r="A573" s="49"/>
      <c r="B573" s="50"/>
      <c r="C573" s="51"/>
      <c r="D573" s="49"/>
      <c r="E573" s="52"/>
      <c r="F573" s="52"/>
      <c r="G573" s="52"/>
      <c r="H573" s="52"/>
      <c r="I573" s="52"/>
    </row>
    <row r="574" spans="1:9" s="53" customFormat="1">
      <c r="A574" s="49"/>
      <c r="B574" s="50"/>
      <c r="C574" s="51"/>
      <c r="D574" s="49"/>
      <c r="E574" s="52"/>
      <c r="F574" s="52"/>
      <c r="G574" s="52"/>
      <c r="H574" s="52"/>
      <c r="I574" s="52"/>
    </row>
    <row r="575" spans="1:9" s="53" customFormat="1">
      <c r="A575" s="49"/>
      <c r="B575" s="50"/>
      <c r="C575" s="51"/>
      <c r="D575" s="49"/>
      <c r="E575" s="52"/>
      <c r="F575" s="52"/>
      <c r="G575" s="52"/>
      <c r="H575" s="52"/>
      <c r="I575" s="52"/>
    </row>
    <row r="576" spans="1:9" s="53" customFormat="1">
      <c r="A576" s="49"/>
      <c r="B576" s="50"/>
      <c r="C576" s="51"/>
      <c r="D576" s="49"/>
      <c r="E576" s="52"/>
      <c r="F576" s="52"/>
      <c r="G576" s="52"/>
      <c r="H576" s="52"/>
      <c r="I576" s="52"/>
    </row>
    <row r="577" spans="1:9" s="53" customFormat="1">
      <c r="A577" s="49"/>
      <c r="B577" s="50"/>
      <c r="C577" s="51"/>
      <c r="D577" s="49"/>
      <c r="E577" s="52"/>
      <c r="F577" s="52"/>
      <c r="G577" s="52"/>
      <c r="H577" s="52"/>
      <c r="I577" s="52"/>
    </row>
    <row r="578" spans="1:9" s="53" customFormat="1">
      <c r="A578" s="49"/>
      <c r="B578" s="50"/>
      <c r="C578" s="51"/>
      <c r="D578" s="49"/>
      <c r="E578" s="52"/>
      <c r="F578" s="52"/>
      <c r="G578" s="52"/>
      <c r="H578" s="52"/>
      <c r="I578" s="52"/>
    </row>
    <row r="579" spans="1:9" s="53" customFormat="1">
      <c r="A579" s="49"/>
      <c r="B579" s="50"/>
      <c r="C579" s="51"/>
      <c r="D579" s="49"/>
      <c r="E579" s="52"/>
      <c r="F579" s="52"/>
      <c r="G579" s="52"/>
      <c r="H579" s="52"/>
      <c r="I579" s="52"/>
    </row>
    <row r="580" spans="1:9" s="53" customFormat="1">
      <c r="A580" s="49"/>
      <c r="B580" s="50"/>
      <c r="C580" s="51"/>
      <c r="D580" s="49"/>
      <c r="E580" s="52"/>
      <c r="F580" s="52"/>
      <c r="G580" s="52"/>
      <c r="H580" s="52"/>
      <c r="I580" s="52"/>
    </row>
    <row r="581" spans="1:9" s="53" customFormat="1">
      <c r="A581" s="49"/>
      <c r="B581" s="50"/>
      <c r="C581" s="51"/>
      <c r="D581" s="49"/>
      <c r="E581" s="52"/>
      <c r="F581" s="52"/>
      <c r="G581" s="52"/>
      <c r="H581" s="52"/>
      <c r="I581" s="52"/>
    </row>
    <row r="582" spans="1:9" s="53" customFormat="1">
      <c r="A582" s="49"/>
      <c r="B582" s="50"/>
      <c r="C582" s="51"/>
      <c r="D582" s="49"/>
      <c r="E582" s="52"/>
      <c r="F582" s="52"/>
      <c r="G582" s="52"/>
      <c r="H582" s="52"/>
      <c r="I582" s="52"/>
    </row>
    <row r="583" spans="1:9" s="53" customFormat="1">
      <c r="A583" s="49"/>
      <c r="B583" s="50"/>
      <c r="C583" s="51"/>
      <c r="D583" s="49"/>
      <c r="E583" s="52"/>
      <c r="F583" s="52"/>
      <c r="G583" s="52"/>
      <c r="H583" s="52"/>
      <c r="I583" s="52"/>
    </row>
    <row r="584" spans="1:9" s="53" customFormat="1">
      <c r="A584" s="49"/>
      <c r="B584" s="50"/>
      <c r="C584" s="51"/>
      <c r="D584" s="49"/>
      <c r="E584" s="52"/>
      <c r="F584" s="52"/>
      <c r="G584" s="52"/>
      <c r="H584" s="52"/>
      <c r="I584" s="52"/>
    </row>
    <row r="585" spans="1:9" s="53" customFormat="1">
      <c r="A585" s="49"/>
      <c r="B585" s="50"/>
      <c r="C585" s="51"/>
      <c r="D585" s="49"/>
      <c r="E585" s="52"/>
      <c r="F585" s="52"/>
      <c r="G585" s="52"/>
      <c r="H585" s="52"/>
      <c r="I585" s="52"/>
    </row>
    <row r="586" spans="1:9" s="53" customFormat="1">
      <c r="A586" s="49"/>
      <c r="B586" s="50"/>
      <c r="C586" s="51"/>
      <c r="D586" s="49"/>
      <c r="E586" s="52"/>
      <c r="F586" s="52"/>
      <c r="G586" s="52"/>
      <c r="H586" s="52"/>
      <c r="I586" s="52"/>
    </row>
    <row r="587" spans="1:9" s="53" customFormat="1">
      <c r="A587" s="49"/>
      <c r="B587" s="50"/>
      <c r="C587" s="51"/>
      <c r="D587" s="49"/>
      <c r="E587" s="52"/>
      <c r="F587" s="52"/>
      <c r="G587" s="52"/>
      <c r="H587" s="52"/>
      <c r="I587" s="52"/>
    </row>
    <row r="588" spans="1:9" s="53" customFormat="1">
      <c r="A588" s="49"/>
      <c r="B588" s="50"/>
      <c r="C588" s="51"/>
      <c r="D588" s="49"/>
      <c r="E588" s="52"/>
      <c r="F588" s="52"/>
      <c r="G588" s="52"/>
      <c r="H588" s="52"/>
      <c r="I588" s="52"/>
    </row>
    <row r="589" spans="1:9" s="53" customFormat="1">
      <c r="A589" s="49"/>
      <c r="B589" s="50"/>
      <c r="C589" s="51"/>
      <c r="D589" s="49"/>
      <c r="E589" s="52"/>
      <c r="F589" s="52"/>
      <c r="G589" s="52"/>
      <c r="H589" s="52"/>
      <c r="I589" s="52"/>
    </row>
    <row r="590" spans="1:9" s="53" customFormat="1">
      <c r="A590" s="49"/>
      <c r="B590" s="50"/>
      <c r="C590" s="51"/>
      <c r="D590" s="49"/>
      <c r="E590" s="52"/>
      <c r="F590" s="52"/>
      <c r="G590" s="52"/>
      <c r="H590" s="52"/>
      <c r="I590" s="52"/>
    </row>
    <row r="591" spans="1:9" s="53" customFormat="1">
      <c r="A591" s="49"/>
      <c r="B591" s="50"/>
      <c r="C591" s="51"/>
      <c r="D591" s="49"/>
      <c r="E591" s="52"/>
      <c r="F591" s="52"/>
      <c r="G591" s="52"/>
      <c r="H591" s="52"/>
      <c r="I591" s="52"/>
    </row>
    <row r="592" spans="1:9" s="53" customFormat="1">
      <c r="A592" s="49"/>
      <c r="B592" s="50"/>
      <c r="C592" s="51"/>
      <c r="D592" s="49"/>
      <c r="E592" s="52"/>
      <c r="F592" s="52"/>
      <c r="G592" s="52"/>
      <c r="H592" s="52"/>
      <c r="I592" s="52"/>
    </row>
    <row r="593" spans="1:9" s="53" customFormat="1">
      <c r="A593" s="49"/>
      <c r="B593" s="50"/>
      <c r="C593" s="51"/>
      <c r="D593" s="49"/>
      <c r="E593" s="52"/>
      <c r="F593" s="52"/>
      <c r="G593" s="52"/>
      <c r="H593" s="52"/>
      <c r="I593" s="52"/>
    </row>
    <row r="594" spans="1:9" s="53" customFormat="1">
      <c r="A594" s="49"/>
      <c r="B594" s="50"/>
      <c r="C594" s="51"/>
      <c r="D594" s="49"/>
      <c r="E594" s="52"/>
      <c r="F594" s="52"/>
      <c r="G594" s="52"/>
      <c r="H594" s="52"/>
      <c r="I594" s="52"/>
    </row>
    <row r="595" spans="1:9" s="53" customFormat="1">
      <c r="A595" s="49"/>
      <c r="B595" s="50"/>
      <c r="C595" s="51"/>
      <c r="D595" s="49"/>
      <c r="E595" s="52"/>
      <c r="F595" s="52"/>
      <c r="G595" s="52"/>
      <c r="H595" s="52"/>
      <c r="I595" s="52"/>
    </row>
    <row r="596" spans="1:9" s="53" customFormat="1">
      <c r="A596" s="49"/>
      <c r="B596" s="50"/>
      <c r="C596" s="51"/>
      <c r="D596" s="49"/>
      <c r="E596" s="52"/>
      <c r="F596" s="52"/>
      <c r="G596" s="52"/>
      <c r="H596" s="52"/>
      <c r="I596" s="52"/>
    </row>
    <row r="597" spans="1:9" s="53" customFormat="1">
      <c r="A597" s="49"/>
      <c r="B597" s="50"/>
      <c r="C597" s="51"/>
      <c r="D597" s="49"/>
      <c r="E597" s="52"/>
      <c r="F597" s="52"/>
      <c r="G597" s="52"/>
      <c r="H597" s="52"/>
      <c r="I597" s="52"/>
    </row>
    <row r="598" spans="1:9" s="53" customFormat="1">
      <c r="A598" s="49"/>
      <c r="B598" s="50"/>
      <c r="C598" s="51"/>
      <c r="D598" s="49"/>
      <c r="E598" s="52"/>
      <c r="F598" s="52"/>
      <c r="G598" s="52"/>
      <c r="H598" s="52"/>
      <c r="I598" s="52"/>
    </row>
    <row r="599" spans="1:9" s="53" customFormat="1">
      <c r="A599" s="49"/>
      <c r="B599" s="50"/>
      <c r="C599" s="51"/>
      <c r="D599" s="49"/>
      <c r="E599" s="52"/>
      <c r="F599" s="52"/>
      <c r="G599" s="52"/>
      <c r="H599" s="52"/>
      <c r="I599" s="52"/>
    </row>
    <row r="600" spans="1:9" s="53" customFormat="1">
      <c r="A600" s="49"/>
      <c r="B600" s="50"/>
      <c r="C600" s="51"/>
      <c r="D600" s="49"/>
      <c r="E600" s="52"/>
      <c r="F600" s="52"/>
      <c r="G600" s="52"/>
      <c r="H600" s="52"/>
      <c r="I600" s="52"/>
    </row>
    <row r="601" spans="1:9" s="53" customFormat="1">
      <c r="A601" s="49"/>
      <c r="B601" s="50"/>
      <c r="C601" s="51"/>
      <c r="D601" s="49"/>
      <c r="E601" s="52"/>
      <c r="F601" s="52"/>
      <c r="G601" s="52"/>
      <c r="H601" s="52"/>
      <c r="I601" s="52"/>
    </row>
    <row r="602" spans="1:9" s="53" customFormat="1">
      <c r="A602" s="49"/>
      <c r="B602" s="50"/>
      <c r="C602" s="51"/>
      <c r="D602" s="49"/>
      <c r="E602" s="52"/>
      <c r="F602" s="52"/>
      <c r="G602" s="52"/>
      <c r="H602" s="52"/>
      <c r="I602" s="52"/>
    </row>
    <row r="603" spans="1:9" s="53" customFormat="1">
      <c r="A603" s="49"/>
      <c r="B603" s="50"/>
      <c r="C603" s="51"/>
      <c r="D603" s="49"/>
      <c r="E603" s="52"/>
      <c r="F603" s="52"/>
      <c r="G603" s="52"/>
      <c r="H603" s="52"/>
      <c r="I603" s="52"/>
    </row>
    <row r="604" spans="1:9" s="53" customFormat="1">
      <c r="A604" s="49"/>
      <c r="B604" s="50"/>
      <c r="C604" s="51"/>
      <c r="D604" s="49"/>
      <c r="E604" s="52"/>
      <c r="F604" s="52"/>
      <c r="G604" s="52"/>
      <c r="H604" s="52"/>
      <c r="I604" s="52"/>
    </row>
    <row r="605" spans="1:9" s="53" customFormat="1">
      <c r="A605" s="49"/>
      <c r="B605" s="50"/>
      <c r="C605" s="51"/>
      <c r="D605" s="49"/>
      <c r="E605" s="52"/>
      <c r="F605" s="52"/>
      <c r="G605" s="52"/>
      <c r="H605" s="52"/>
      <c r="I605" s="52"/>
    </row>
    <row r="606" spans="1:9" s="53" customFormat="1">
      <c r="A606" s="49"/>
      <c r="B606" s="50"/>
      <c r="C606" s="51"/>
      <c r="D606" s="49"/>
      <c r="E606" s="52"/>
      <c r="F606" s="52"/>
      <c r="G606" s="52"/>
      <c r="H606" s="52"/>
      <c r="I606" s="52"/>
    </row>
    <row r="607" spans="1:9" s="53" customFormat="1">
      <c r="A607" s="49"/>
      <c r="B607" s="50"/>
      <c r="C607" s="51"/>
      <c r="D607" s="49"/>
      <c r="E607" s="52"/>
      <c r="F607" s="52"/>
      <c r="G607" s="52"/>
      <c r="H607" s="52"/>
      <c r="I607" s="52"/>
    </row>
    <row r="608" spans="1:9" s="53" customFormat="1">
      <c r="A608" s="49"/>
      <c r="B608" s="50"/>
      <c r="C608" s="51"/>
      <c r="D608" s="49"/>
      <c r="E608" s="52"/>
      <c r="F608" s="52"/>
      <c r="G608" s="52"/>
      <c r="H608" s="52"/>
      <c r="I608" s="52"/>
    </row>
    <row r="609" spans="1:9" s="53" customFormat="1">
      <c r="A609" s="49"/>
      <c r="B609" s="50"/>
      <c r="C609" s="51"/>
      <c r="D609" s="49"/>
      <c r="E609" s="52"/>
      <c r="F609" s="52"/>
      <c r="G609" s="52"/>
      <c r="H609" s="52"/>
      <c r="I609" s="52"/>
    </row>
    <row r="610" spans="1:9" s="53" customFormat="1">
      <c r="A610" s="49"/>
      <c r="B610" s="50"/>
      <c r="C610" s="51"/>
      <c r="D610" s="49"/>
      <c r="E610" s="52"/>
      <c r="F610" s="52"/>
      <c r="G610" s="52"/>
      <c r="H610" s="52"/>
      <c r="I610" s="52"/>
    </row>
    <row r="611" spans="1:9" s="53" customFormat="1">
      <c r="A611" s="49"/>
      <c r="B611" s="50"/>
      <c r="C611" s="51"/>
      <c r="D611" s="49"/>
      <c r="E611" s="52"/>
      <c r="F611" s="52"/>
      <c r="G611" s="52"/>
      <c r="H611" s="52"/>
      <c r="I611" s="52"/>
    </row>
    <row r="612" spans="1:9" s="53" customFormat="1">
      <c r="A612" s="49"/>
      <c r="B612" s="50"/>
      <c r="C612" s="51"/>
      <c r="D612" s="49"/>
      <c r="E612" s="52"/>
      <c r="F612" s="52"/>
      <c r="G612" s="52"/>
      <c r="H612" s="52"/>
      <c r="I612" s="52"/>
    </row>
    <row r="613" spans="1:9" s="53" customFormat="1">
      <c r="A613" s="49"/>
      <c r="B613" s="50"/>
      <c r="C613" s="51"/>
      <c r="D613" s="49"/>
      <c r="E613" s="52"/>
      <c r="F613" s="52"/>
      <c r="G613" s="52"/>
      <c r="H613" s="52"/>
      <c r="I613" s="52"/>
    </row>
    <row r="614" spans="1:9" s="53" customFormat="1">
      <c r="A614" s="49"/>
      <c r="B614" s="50"/>
      <c r="C614" s="51"/>
      <c r="D614" s="49"/>
      <c r="E614" s="52"/>
      <c r="F614" s="52"/>
      <c r="G614" s="52"/>
      <c r="H614" s="52"/>
      <c r="I614" s="52"/>
    </row>
    <row r="615" spans="1:9" s="53" customFormat="1">
      <c r="A615" s="49"/>
      <c r="B615" s="50"/>
      <c r="C615" s="51"/>
      <c r="D615" s="49"/>
      <c r="E615" s="52"/>
      <c r="F615" s="52"/>
      <c r="G615" s="52"/>
      <c r="H615" s="52"/>
      <c r="I615" s="52"/>
    </row>
    <row r="616" spans="1:9" s="53" customFormat="1">
      <c r="A616" s="49"/>
      <c r="B616" s="50"/>
      <c r="C616" s="51"/>
      <c r="D616" s="49"/>
      <c r="E616" s="52"/>
      <c r="F616" s="52"/>
      <c r="G616" s="52"/>
      <c r="H616" s="52"/>
      <c r="I616" s="52"/>
    </row>
    <row r="617" spans="1:9" s="53" customFormat="1">
      <c r="A617" s="49"/>
      <c r="B617" s="50"/>
      <c r="C617" s="51"/>
      <c r="D617" s="49"/>
      <c r="E617" s="52"/>
      <c r="F617" s="52"/>
      <c r="G617" s="52"/>
      <c r="H617" s="52"/>
      <c r="I617" s="52"/>
    </row>
    <row r="618" spans="1:9" s="53" customFormat="1">
      <c r="A618" s="49"/>
      <c r="B618" s="50"/>
      <c r="C618" s="51"/>
      <c r="D618" s="49"/>
      <c r="E618" s="52"/>
      <c r="F618" s="52"/>
      <c r="G618" s="52"/>
      <c r="H618" s="52"/>
      <c r="I618" s="52"/>
    </row>
    <row r="619" spans="1:9" s="53" customFormat="1">
      <c r="A619" s="49"/>
      <c r="B619" s="50"/>
      <c r="C619" s="51"/>
      <c r="D619" s="49"/>
      <c r="E619" s="52"/>
      <c r="F619" s="52"/>
      <c r="G619" s="52"/>
      <c r="H619" s="52"/>
      <c r="I619" s="52"/>
    </row>
    <row r="620" spans="1:9" s="53" customFormat="1">
      <c r="A620" s="49"/>
      <c r="B620" s="50"/>
      <c r="C620" s="51"/>
      <c r="D620" s="49"/>
      <c r="E620" s="52"/>
      <c r="F620" s="52"/>
      <c r="G620" s="52"/>
      <c r="H620" s="52"/>
      <c r="I620" s="52"/>
    </row>
    <row r="621" spans="1:9" s="53" customFormat="1">
      <c r="A621" s="49"/>
      <c r="B621" s="50"/>
      <c r="C621" s="51"/>
      <c r="D621" s="49"/>
      <c r="E621" s="52"/>
      <c r="F621" s="52"/>
      <c r="G621" s="52"/>
      <c r="H621" s="52"/>
      <c r="I621" s="52"/>
    </row>
    <row r="622" spans="1:9" s="53" customFormat="1">
      <c r="A622" s="49"/>
      <c r="B622" s="50"/>
      <c r="C622" s="51"/>
      <c r="D622" s="49"/>
      <c r="E622" s="52"/>
      <c r="F622" s="52"/>
      <c r="G622" s="52"/>
      <c r="H622" s="52"/>
      <c r="I622" s="52"/>
    </row>
    <row r="623" spans="1:9" s="53" customFormat="1">
      <c r="A623" s="49"/>
      <c r="B623" s="50"/>
      <c r="C623" s="51"/>
      <c r="D623" s="49"/>
      <c r="E623" s="52"/>
      <c r="F623" s="52"/>
      <c r="G623" s="52"/>
      <c r="H623" s="52"/>
      <c r="I623" s="52"/>
    </row>
    <row r="624" spans="1:9" s="53" customFormat="1">
      <c r="A624" s="49"/>
      <c r="B624" s="50"/>
      <c r="C624" s="51"/>
      <c r="D624" s="49"/>
      <c r="E624" s="52"/>
      <c r="F624" s="52"/>
      <c r="G624" s="52"/>
      <c r="H624" s="52"/>
      <c r="I624" s="52"/>
    </row>
    <row r="625" spans="1:9" s="53" customFormat="1">
      <c r="A625" s="49"/>
      <c r="B625" s="50"/>
      <c r="C625" s="51"/>
      <c r="D625" s="49"/>
      <c r="E625" s="52"/>
      <c r="F625" s="52"/>
      <c r="G625" s="52"/>
      <c r="H625" s="52"/>
      <c r="I625" s="52"/>
    </row>
    <row r="626" spans="1:9" s="53" customFormat="1">
      <c r="A626" s="49"/>
      <c r="B626" s="50"/>
      <c r="C626" s="51"/>
      <c r="D626" s="49"/>
      <c r="E626" s="52"/>
      <c r="F626" s="52"/>
      <c r="G626" s="52"/>
      <c r="H626" s="52"/>
      <c r="I626" s="52"/>
    </row>
    <row r="627" spans="1:9" s="53" customFormat="1">
      <c r="A627" s="49"/>
      <c r="B627" s="50"/>
      <c r="C627" s="51"/>
      <c r="D627" s="49"/>
      <c r="E627" s="52"/>
      <c r="F627" s="52"/>
      <c r="G627" s="52"/>
      <c r="H627" s="52"/>
      <c r="I627" s="52"/>
    </row>
    <row r="628" spans="1:9" s="53" customFormat="1">
      <c r="A628" s="49"/>
      <c r="B628" s="50"/>
      <c r="C628" s="51"/>
      <c r="D628" s="49"/>
      <c r="E628" s="52"/>
      <c r="F628" s="52"/>
      <c r="G628" s="52"/>
      <c r="H628" s="52"/>
      <c r="I628" s="52"/>
    </row>
    <row r="629" spans="1:9" s="53" customFormat="1">
      <c r="A629" s="49"/>
      <c r="B629" s="50"/>
      <c r="C629" s="51"/>
      <c r="D629" s="49"/>
      <c r="E629" s="52"/>
      <c r="F629" s="52"/>
      <c r="G629" s="52"/>
      <c r="H629" s="52"/>
      <c r="I629" s="52"/>
    </row>
    <row r="630" spans="1:9" s="53" customFormat="1">
      <c r="A630" s="49"/>
      <c r="B630" s="50"/>
      <c r="C630" s="51"/>
      <c r="D630" s="49"/>
      <c r="E630" s="52"/>
      <c r="F630" s="52"/>
      <c r="G630" s="52"/>
      <c r="H630" s="52"/>
      <c r="I630" s="52"/>
    </row>
    <row r="631" spans="1:9" s="53" customFormat="1">
      <c r="A631" s="49"/>
      <c r="B631" s="50"/>
      <c r="C631" s="51"/>
      <c r="D631" s="49"/>
      <c r="E631" s="52"/>
      <c r="F631" s="52"/>
      <c r="G631" s="52"/>
      <c r="H631" s="52"/>
      <c r="I631" s="52"/>
    </row>
    <row r="632" spans="1:9" s="53" customFormat="1">
      <c r="A632" s="49"/>
      <c r="B632" s="50"/>
      <c r="C632" s="51"/>
      <c r="D632" s="49"/>
      <c r="E632" s="52"/>
      <c r="F632" s="52"/>
      <c r="G632" s="52"/>
      <c r="H632" s="52"/>
      <c r="I632" s="52"/>
    </row>
    <row r="633" spans="1:9" s="53" customFormat="1">
      <c r="A633" s="49"/>
      <c r="B633" s="50"/>
      <c r="C633" s="51"/>
      <c r="D633" s="49"/>
      <c r="E633" s="52"/>
      <c r="F633" s="52"/>
      <c r="G633" s="52"/>
      <c r="H633" s="52"/>
      <c r="I633" s="52"/>
    </row>
    <row r="634" spans="1:9" s="53" customFormat="1">
      <c r="A634" s="49"/>
      <c r="B634" s="50"/>
      <c r="C634" s="51"/>
      <c r="D634" s="49"/>
      <c r="E634" s="52"/>
      <c r="F634" s="52"/>
      <c r="G634" s="52"/>
      <c r="H634" s="52"/>
      <c r="I634" s="52"/>
    </row>
    <row r="635" spans="1:9" s="53" customFormat="1">
      <c r="A635" s="49"/>
      <c r="B635" s="50"/>
      <c r="C635" s="51"/>
      <c r="D635" s="49"/>
      <c r="E635" s="52"/>
      <c r="F635" s="52"/>
      <c r="G635" s="52"/>
      <c r="H635" s="52"/>
      <c r="I635" s="52"/>
    </row>
    <row r="636" spans="1:9" s="53" customFormat="1">
      <c r="A636" s="49"/>
      <c r="B636" s="50"/>
      <c r="C636" s="51"/>
      <c r="D636" s="49"/>
      <c r="E636" s="52"/>
      <c r="F636" s="52"/>
      <c r="G636" s="52"/>
      <c r="H636" s="52"/>
      <c r="I636" s="52"/>
    </row>
    <row r="637" spans="1:9" s="53" customFormat="1">
      <c r="A637" s="49"/>
      <c r="B637" s="50"/>
      <c r="C637" s="51"/>
      <c r="D637" s="49"/>
      <c r="E637" s="52"/>
      <c r="F637" s="52"/>
      <c r="G637" s="52"/>
      <c r="H637" s="52"/>
      <c r="I637" s="52"/>
    </row>
    <row r="638" spans="1:9" s="53" customFormat="1">
      <c r="A638" s="49"/>
      <c r="B638" s="50"/>
      <c r="C638" s="51"/>
      <c r="D638" s="49"/>
      <c r="E638" s="52"/>
      <c r="F638" s="52"/>
      <c r="G638" s="52"/>
      <c r="H638" s="52"/>
      <c r="I638" s="52"/>
    </row>
    <row r="639" spans="1:9" s="53" customFormat="1">
      <c r="A639" s="49"/>
      <c r="B639" s="50"/>
      <c r="C639" s="51"/>
      <c r="D639" s="49"/>
      <c r="E639" s="52"/>
      <c r="F639" s="52"/>
      <c r="G639" s="52"/>
      <c r="H639" s="52"/>
      <c r="I639" s="52"/>
    </row>
    <row r="640" spans="1:9" s="53" customFormat="1">
      <c r="A640" s="49"/>
      <c r="B640" s="50"/>
      <c r="C640" s="51"/>
      <c r="D640" s="49"/>
      <c r="E640" s="52"/>
      <c r="F640" s="52"/>
      <c r="G640" s="52"/>
      <c r="H640" s="52"/>
      <c r="I640" s="52"/>
    </row>
    <row r="641" spans="1:9" s="53" customFormat="1">
      <c r="A641" s="49"/>
      <c r="B641" s="50"/>
      <c r="C641" s="51"/>
      <c r="D641" s="49"/>
      <c r="E641" s="52"/>
      <c r="F641" s="52"/>
      <c r="G641" s="52"/>
      <c r="H641" s="52"/>
      <c r="I641" s="52"/>
    </row>
    <row r="642" spans="1:9" s="53" customFormat="1">
      <c r="A642" s="49"/>
      <c r="B642" s="50"/>
      <c r="C642" s="51"/>
      <c r="D642" s="49"/>
      <c r="E642" s="52"/>
      <c r="F642" s="52"/>
      <c r="G642" s="52"/>
      <c r="H642" s="52"/>
      <c r="I642" s="52"/>
    </row>
    <row r="643" spans="1:9" s="53" customFormat="1">
      <c r="A643" s="49"/>
      <c r="B643" s="50"/>
      <c r="C643" s="51"/>
      <c r="D643" s="49"/>
      <c r="E643" s="52"/>
      <c r="F643" s="52"/>
      <c r="G643" s="52"/>
      <c r="H643" s="52"/>
      <c r="I643" s="52"/>
    </row>
    <row r="644" spans="1:9" s="53" customFormat="1">
      <c r="A644" s="49"/>
      <c r="B644" s="50"/>
      <c r="C644" s="51"/>
      <c r="D644" s="49"/>
      <c r="E644" s="52"/>
      <c r="F644" s="52"/>
      <c r="G644" s="52"/>
      <c r="H644" s="52"/>
      <c r="I644" s="52"/>
    </row>
    <row r="645" spans="1:9" s="53" customFormat="1">
      <c r="A645" s="49"/>
      <c r="B645" s="50"/>
      <c r="C645" s="51"/>
      <c r="D645" s="49"/>
      <c r="E645" s="52"/>
      <c r="F645" s="52"/>
      <c r="G645" s="52"/>
      <c r="H645" s="52"/>
      <c r="I645" s="52"/>
    </row>
    <row r="646" spans="1:9" s="53" customFormat="1">
      <c r="A646" s="49"/>
      <c r="B646" s="50"/>
      <c r="C646" s="51"/>
      <c r="D646" s="49"/>
      <c r="E646" s="52"/>
      <c r="F646" s="52"/>
      <c r="G646" s="52"/>
      <c r="H646" s="52"/>
      <c r="I646" s="52"/>
    </row>
    <row r="647" spans="1:9" s="53" customFormat="1">
      <c r="A647" s="49"/>
      <c r="B647" s="50"/>
      <c r="C647" s="51"/>
      <c r="D647" s="49"/>
      <c r="E647" s="52"/>
      <c r="F647" s="52"/>
      <c r="G647" s="52"/>
      <c r="H647" s="52"/>
      <c r="I647" s="52"/>
    </row>
    <row r="648" spans="1:9" s="53" customFormat="1">
      <c r="A648" s="49"/>
      <c r="B648" s="50"/>
      <c r="C648" s="51"/>
      <c r="D648" s="49"/>
      <c r="E648" s="52"/>
      <c r="F648" s="52"/>
      <c r="G648" s="52"/>
      <c r="H648" s="52"/>
      <c r="I648" s="52"/>
    </row>
    <row r="649" spans="1:9" s="53" customFormat="1">
      <c r="A649" s="49"/>
      <c r="B649" s="50"/>
      <c r="C649" s="51"/>
      <c r="D649" s="49"/>
      <c r="E649" s="52"/>
      <c r="F649" s="52"/>
      <c r="G649" s="52"/>
      <c r="H649" s="52"/>
      <c r="I649" s="52"/>
    </row>
    <row r="650" spans="1:9" s="53" customFormat="1">
      <c r="A650" s="49"/>
      <c r="B650" s="50"/>
      <c r="C650" s="51"/>
      <c r="D650" s="49"/>
      <c r="E650" s="52"/>
      <c r="F650" s="52"/>
      <c r="G650" s="52"/>
      <c r="H650" s="52"/>
      <c r="I650" s="52"/>
    </row>
    <row r="651" spans="1:9" s="53" customFormat="1">
      <c r="A651" s="49"/>
      <c r="B651" s="50"/>
      <c r="C651" s="51"/>
      <c r="D651" s="49"/>
      <c r="E651" s="52"/>
      <c r="F651" s="52"/>
      <c r="G651" s="52"/>
      <c r="H651" s="52"/>
      <c r="I651" s="52"/>
    </row>
    <row r="652" spans="1:9" s="53" customFormat="1">
      <c r="A652" s="49"/>
      <c r="B652" s="50"/>
      <c r="C652" s="51"/>
      <c r="D652" s="49"/>
      <c r="E652" s="52"/>
      <c r="F652" s="52"/>
      <c r="G652" s="52"/>
      <c r="H652" s="52"/>
      <c r="I652" s="52"/>
    </row>
    <row r="653" spans="1:9" s="53" customFormat="1">
      <c r="A653" s="49"/>
      <c r="B653" s="50"/>
      <c r="C653" s="51"/>
      <c r="D653" s="49"/>
      <c r="E653" s="52"/>
      <c r="F653" s="52"/>
      <c r="G653" s="52"/>
      <c r="H653" s="52"/>
      <c r="I653" s="52"/>
    </row>
    <row r="654" spans="1:9" s="53" customFormat="1">
      <c r="A654" s="49"/>
      <c r="B654" s="50"/>
      <c r="C654" s="51"/>
      <c r="D654" s="49"/>
      <c r="E654" s="52"/>
      <c r="F654" s="52"/>
      <c r="G654" s="52"/>
      <c r="H654" s="52"/>
      <c r="I654" s="52"/>
    </row>
    <row r="655" spans="1:9" s="53" customFormat="1">
      <c r="A655" s="49"/>
      <c r="B655" s="50"/>
      <c r="C655" s="51"/>
      <c r="D655" s="49"/>
      <c r="E655" s="52"/>
      <c r="F655" s="52"/>
      <c r="G655" s="52"/>
      <c r="H655" s="52"/>
      <c r="I655" s="52"/>
    </row>
    <row r="656" spans="1:9" s="53" customFormat="1">
      <c r="A656" s="49"/>
      <c r="B656" s="50"/>
      <c r="C656" s="51"/>
      <c r="D656" s="49"/>
      <c r="E656" s="52"/>
      <c r="F656" s="52"/>
      <c r="G656" s="52"/>
      <c r="H656" s="52"/>
      <c r="I656" s="52"/>
    </row>
    <row r="657" spans="1:9" s="53" customFormat="1">
      <c r="A657" s="49"/>
      <c r="B657" s="50"/>
      <c r="C657" s="51"/>
      <c r="D657" s="49"/>
      <c r="E657" s="52"/>
      <c r="F657" s="52"/>
      <c r="G657" s="52"/>
      <c r="H657" s="52"/>
      <c r="I657" s="52"/>
    </row>
    <row r="658" spans="1:9" s="53" customFormat="1">
      <c r="A658" s="49"/>
      <c r="B658" s="50"/>
      <c r="C658" s="51"/>
      <c r="D658" s="49"/>
      <c r="E658" s="52"/>
      <c r="F658" s="52"/>
      <c r="G658" s="52"/>
      <c r="H658" s="52"/>
      <c r="I658" s="52"/>
    </row>
    <row r="659" spans="1:9" s="53" customFormat="1">
      <c r="A659" s="49"/>
      <c r="B659" s="50"/>
      <c r="C659" s="51"/>
      <c r="D659" s="49"/>
      <c r="E659" s="52"/>
      <c r="F659" s="52"/>
      <c r="G659" s="52"/>
      <c r="H659" s="52"/>
      <c r="I659" s="52"/>
    </row>
    <row r="660" spans="1:9" s="53" customFormat="1">
      <c r="A660" s="49"/>
      <c r="B660" s="50"/>
      <c r="C660" s="51"/>
      <c r="D660" s="49"/>
      <c r="E660" s="52"/>
      <c r="F660" s="52"/>
      <c r="G660" s="52"/>
      <c r="H660" s="52"/>
      <c r="I660" s="52"/>
    </row>
    <row r="661" spans="1:9" s="53" customFormat="1">
      <c r="A661" s="49"/>
      <c r="B661" s="50"/>
      <c r="C661" s="51"/>
      <c r="D661" s="49"/>
      <c r="E661" s="52"/>
      <c r="F661" s="52"/>
      <c r="G661" s="52"/>
      <c r="H661" s="52"/>
      <c r="I661" s="52"/>
    </row>
    <row r="662" spans="1:9" s="53" customFormat="1">
      <c r="A662" s="49"/>
      <c r="B662" s="50"/>
      <c r="C662" s="51"/>
      <c r="D662" s="49"/>
      <c r="E662" s="52"/>
      <c r="F662" s="52"/>
      <c r="G662" s="52"/>
      <c r="H662" s="52"/>
      <c r="I662" s="52"/>
    </row>
    <row r="663" spans="1:9" s="53" customFormat="1">
      <c r="A663" s="49"/>
      <c r="B663" s="50"/>
      <c r="C663" s="51"/>
      <c r="D663" s="49"/>
      <c r="E663" s="52"/>
      <c r="F663" s="52"/>
      <c r="G663" s="52"/>
      <c r="H663" s="52"/>
      <c r="I663" s="52"/>
    </row>
    <row r="664" spans="1:9" s="53" customFormat="1">
      <c r="A664" s="49"/>
      <c r="B664" s="50"/>
      <c r="C664" s="51"/>
      <c r="D664" s="49"/>
      <c r="E664" s="52"/>
      <c r="F664" s="52"/>
      <c r="G664" s="52"/>
      <c r="H664" s="52"/>
      <c r="I664" s="52"/>
    </row>
    <row r="665" spans="1:9" s="53" customFormat="1">
      <c r="A665" s="49"/>
      <c r="B665" s="50"/>
      <c r="C665" s="51"/>
      <c r="D665" s="49"/>
      <c r="E665" s="52"/>
      <c r="F665" s="52"/>
      <c r="G665" s="52"/>
      <c r="H665" s="52"/>
      <c r="I665" s="52"/>
    </row>
    <row r="666" spans="1:9" s="53" customFormat="1">
      <c r="A666" s="49"/>
      <c r="B666" s="50"/>
      <c r="C666" s="51"/>
      <c r="D666" s="49"/>
      <c r="E666" s="52"/>
      <c r="F666" s="52"/>
      <c r="G666" s="52"/>
      <c r="H666" s="52"/>
      <c r="I666" s="52"/>
    </row>
    <row r="667" spans="1:9" s="53" customFormat="1">
      <c r="A667" s="49"/>
      <c r="B667" s="50"/>
      <c r="C667" s="51"/>
      <c r="D667" s="49"/>
      <c r="E667" s="52"/>
      <c r="F667" s="52"/>
      <c r="G667" s="52"/>
      <c r="H667" s="52"/>
      <c r="I667" s="52"/>
    </row>
    <row r="668" spans="1:9" s="53" customFormat="1">
      <c r="A668" s="49"/>
      <c r="B668" s="50"/>
      <c r="C668" s="51"/>
      <c r="D668" s="49"/>
      <c r="E668" s="52"/>
      <c r="F668" s="52"/>
      <c r="G668" s="52"/>
      <c r="H668" s="52"/>
      <c r="I668" s="52"/>
    </row>
    <row r="669" spans="1:9" s="53" customFormat="1">
      <c r="A669" s="49"/>
      <c r="B669" s="50"/>
      <c r="C669" s="51"/>
      <c r="D669" s="49"/>
      <c r="E669" s="52"/>
      <c r="F669" s="52"/>
      <c r="G669" s="52"/>
      <c r="H669" s="52"/>
      <c r="I669" s="52"/>
    </row>
    <row r="670" spans="1:9" s="53" customFormat="1">
      <c r="A670" s="49"/>
      <c r="B670" s="50"/>
      <c r="C670" s="51"/>
      <c r="D670" s="49"/>
      <c r="E670" s="52"/>
      <c r="F670" s="52"/>
      <c r="G670" s="52"/>
      <c r="H670" s="52"/>
      <c r="I670" s="52"/>
    </row>
    <row r="671" spans="1:9" s="53" customFormat="1">
      <c r="A671" s="49"/>
      <c r="B671" s="50"/>
      <c r="C671" s="51"/>
      <c r="D671" s="49"/>
      <c r="E671" s="52"/>
      <c r="F671" s="52"/>
      <c r="G671" s="52"/>
      <c r="H671" s="52"/>
      <c r="I671" s="52"/>
    </row>
    <row r="672" spans="1:9" s="53" customFormat="1">
      <c r="A672" s="49"/>
      <c r="B672" s="50"/>
      <c r="C672" s="51"/>
      <c r="D672" s="49"/>
      <c r="E672" s="52"/>
      <c r="F672" s="52"/>
      <c r="G672" s="52"/>
      <c r="H672" s="52"/>
      <c r="I672" s="52"/>
    </row>
    <row r="673" spans="1:9" s="53" customFormat="1">
      <c r="A673" s="49"/>
      <c r="B673" s="50"/>
      <c r="C673" s="51"/>
      <c r="D673" s="49"/>
      <c r="E673" s="52"/>
      <c r="F673" s="52"/>
      <c r="G673" s="52"/>
      <c r="H673" s="52"/>
      <c r="I673" s="52"/>
    </row>
    <row r="674" spans="1:9" s="53" customFormat="1">
      <c r="A674" s="49"/>
      <c r="B674" s="50"/>
      <c r="C674" s="51"/>
      <c r="D674" s="49"/>
      <c r="E674" s="52"/>
      <c r="F674" s="52"/>
      <c r="G674" s="52"/>
      <c r="H674" s="52"/>
      <c r="I674" s="52"/>
    </row>
    <row r="675" spans="1:9" s="53" customFormat="1">
      <c r="A675" s="49"/>
      <c r="B675" s="50"/>
      <c r="C675" s="51"/>
      <c r="D675" s="49"/>
      <c r="E675" s="52"/>
      <c r="F675" s="52"/>
      <c r="G675" s="52"/>
      <c r="H675" s="52"/>
      <c r="I675" s="52"/>
    </row>
    <row r="676" spans="1:9" s="53" customFormat="1">
      <c r="A676" s="49"/>
      <c r="B676" s="50"/>
      <c r="C676" s="51"/>
      <c r="D676" s="49"/>
      <c r="E676" s="52"/>
      <c r="F676" s="52"/>
      <c r="G676" s="52"/>
      <c r="H676" s="52"/>
      <c r="I676" s="52"/>
    </row>
    <row r="677" spans="1:9" s="53" customFormat="1">
      <c r="A677" s="49"/>
      <c r="B677" s="50"/>
      <c r="C677" s="51"/>
      <c r="D677" s="49"/>
      <c r="E677" s="52"/>
      <c r="F677" s="52"/>
      <c r="G677" s="52"/>
      <c r="H677" s="52"/>
      <c r="I677" s="52"/>
    </row>
    <row r="678" spans="1:9" s="53" customFormat="1">
      <c r="A678" s="49"/>
      <c r="B678" s="50"/>
      <c r="C678" s="51"/>
      <c r="D678" s="49"/>
      <c r="E678" s="52"/>
      <c r="F678" s="52"/>
      <c r="G678" s="52"/>
      <c r="H678" s="52"/>
      <c r="I678" s="52"/>
    </row>
    <row r="679" spans="1:9" s="53" customFormat="1">
      <c r="A679" s="49"/>
      <c r="B679" s="50"/>
      <c r="C679" s="51"/>
      <c r="D679" s="49"/>
      <c r="E679" s="52"/>
      <c r="F679" s="52"/>
      <c r="G679" s="52"/>
      <c r="H679" s="52"/>
      <c r="I679" s="52"/>
    </row>
    <row r="680" spans="1:9" s="53" customFormat="1">
      <c r="A680" s="49"/>
      <c r="B680" s="50"/>
      <c r="C680" s="51"/>
      <c r="D680" s="49"/>
      <c r="E680" s="52"/>
      <c r="F680" s="52"/>
      <c r="G680" s="52"/>
      <c r="H680" s="52"/>
      <c r="I680" s="52"/>
    </row>
    <row r="681" spans="1:9" s="53" customFormat="1">
      <c r="A681" s="49"/>
      <c r="B681" s="50"/>
      <c r="C681" s="51"/>
      <c r="D681" s="49"/>
      <c r="E681" s="52"/>
      <c r="F681" s="52"/>
      <c r="G681" s="52"/>
      <c r="H681" s="52"/>
      <c r="I681" s="52"/>
    </row>
    <row r="682" spans="1:9" s="53" customFormat="1">
      <c r="A682" s="49"/>
      <c r="B682" s="50"/>
      <c r="C682" s="51"/>
      <c r="D682" s="49"/>
      <c r="E682" s="52"/>
      <c r="F682" s="52"/>
      <c r="G682" s="52"/>
      <c r="H682" s="52"/>
      <c r="I682" s="52"/>
    </row>
    <row r="683" spans="1:9" s="53" customFormat="1">
      <c r="A683" s="49"/>
      <c r="B683" s="50"/>
      <c r="C683" s="51"/>
      <c r="D683" s="49"/>
      <c r="E683" s="52"/>
      <c r="F683" s="52"/>
      <c r="G683" s="52"/>
      <c r="H683" s="52"/>
      <c r="I683" s="52"/>
    </row>
    <row r="684" spans="1:9" s="53" customFormat="1">
      <c r="A684" s="49"/>
      <c r="B684" s="50"/>
      <c r="C684" s="51"/>
      <c r="D684" s="49"/>
      <c r="E684" s="52"/>
      <c r="F684" s="52"/>
      <c r="G684" s="52"/>
      <c r="H684" s="52"/>
      <c r="I684" s="52"/>
    </row>
    <row r="685" spans="1:9" s="53" customFormat="1">
      <c r="A685" s="49"/>
      <c r="B685" s="50"/>
      <c r="C685" s="51"/>
      <c r="D685" s="49"/>
      <c r="E685" s="52"/>
      <c r="F685" s="52"/>
      <c r="G685" s="52"/>
      <c r="H685" s="52"/>
      <c r="I685" s="52"/>
    </row>
    <row r="686" spans="1:9" s="53" customFormat="1">
      <c r="A686" s="49"/>
      <c r="B686" s="50"/>
      <c r="C686" s="51"/>
      <c r="D686" s="49"/>
      <c r="E686" s="52"/>
      <c r="F686" s="52"/>
      <c r="G686" s="52"/>
      <c r="H686" s="52"/>
      <c r="I686" s="52"/>
    </row>
    <row r="687" spans="1:9" s="53" customFormat="1">
      <c r="A687" s="49"/>
      <c r="B687" s="50"/>
      <c r="C687" s="51"/>
      <c r="D687" s="49"/>
      <c r="E687" s="52"/>
      <c r="F687" s="52"/>
      <c r="G687" s="52"/>
      <c r="H687" s="52"/>
      <c r="I687" s="52"/>
    </row>
    <row r="688" spans="1:9" s="53" customFormat="1">
      <c r="A688" s="49"/>
      <c r="B688" s="50"/>
      <c r="C688" s="51"/>
      <c r="D688" s="49"/>
      <c r="E688" s="52"/>
      <c r="F688" s="52"/>
      <c r="G688" s="52"/>
      <c r="H688" s="52"/>
      <c r="I688" s="52"/>
    </row>
    <row r="689" spans="1:9" s="53" customFormat="1">
      <c r="A689" s="49"/>
      <c r="B689" s="50"/>
      <c r="C689" s="51"/>
      <c r="D689" s="49"/>
      <c r="E689" s="52"/>
      <c r="F689" s="52"/>
      <c r="G689" s="52"/>
      <c r="H689" s="52"/>
      <c r="I689" s="52"/>
    </row>
    <row r="690" spans="1:9" s="53" customFormat="1">
      <c r="A690" s="49"/>
      <c r="B690" s="50"/>
      <c r="C690" s="51"/>
      <c r="D690" s="49"/>
      <c r="E690" s="52"/>
      <c r="F690" s="52"/>
      <c r="G690" s="52"/>
      <c r="H690" s="52"/>
      <c r="I690" s="52"/>
    </row>
    <row r="691" spans="1:9" s="53" customFormat="1">
      <c r="A691" s="49"/>
      <c r="B691" s="50"/>
      <c r="C691" s="51"/>
      <c r="D691" s="49"/>
      <c r="E691" s="52"/>
      <c r="F691" s="52"/>
      <c r="G691" s="52"/>
      <c r="H691" s="52"/>
      <c r="I691" s="52"/>
    </row>
    <row r="692" spans="1:9" s="53" customFormat="1">
      <c r="A692" s="49"/>
      <c r="B692" s="50"/>
      <c r="C692" s="51"/>
      <c r="D692" s="49"/>
      <c r="E692" s="52"/>
      <c r="F692" s="52"/>
      <c r="G692" s="52"/>
      <c r="H692" s="52"/>
      <c r="I692" s="52"/>
    </row>
    <row r="693" spans="1:9" s="53" customFormat="1">
      <c r="A693" s="49"/>
      <c r="B693" s="50"/>
      <c r="C693" s="51"/>
      <c r="D693" s="49"/>
      <c r="E693" s="52"/>
      <c r="F693" s="52"/>
      <c r="G693" s="52"/>
      <c r="H693" s="52"/>
      <c r="I693" s="52"/>
    </row>
    <row r="694" spans="1:9" s="53" customFormat="1">
      <c r="A694" s="49"/>
      <c r="B694" s="50"/>
      <c r="C694" s="51"/>
      <c r="D694" s="49"/>
      <c r="E694" s="52"/>
      <c r="F694" s="52"/>
      <c r="G694" s="52"/>
      <c r="H694" s="52"/>
      <c r="I694" s="52"/>
    </row>
    <row r="695" spans="1:9" s="53" customFormat="1">
      <c r="A695" s="49"/>
      <c r="B695" s="50"/>
      <c r="C695" s="51"/>
      <c r="D695" s="49"/>
      <c r="E695" s="52"/>
      <c r="F695" s="52"/>
      <c r="G695" s="52"/>
      <c r="H695" s="52"/>
      <c r="I695" s="52"/>
    </row>
    <row r="696" spans="1:9" s="53" customFormat="1">
      <c r="A696" s="49"/>
      <c r="B696" s="50"/>
      <c r="C696" s="51"/>
      <c r="D696" s="49"/>
      <c r="E696" s="52"/>
      <c r="F696" s="52"/>
      <c r="G696" s="52"/>
      <c r="H696" s="52"/>
      <c r="I696" s="52"/>
    </row>
    <row r="697" spans="1:9" s="53" customFormat="1">
      <c r="A697" s="49"/>
      <c r="B697" s="50"/>
      <c r="C697" s="51"/>
      <c r="D697" s="49"/>
      <c r="E697" s="52"/>
      <c r="F697" s="52"/>
      <c r="G697" s="52"/>
      <c r="H697" s="52"/>
      <c r="I697" s="52"/>
    </row>
    <row r="698" spans="1:9" s="53" customFormat="1">
      <c r="A698" s="49"/>
      <c r="B698" s="50"/>
      <c r="C698" s="51"/>
      <c r="D698" s="49"/>
      <c r="E698" s="52"/>
      <c r="F698" s="52"/>
      <c r="G698" s="52"/>
      <c r="H698" s="52"/>
      <c r="I698" s="52"/>
    </row>
    <row r="699" spans="1:9" s="53" customFormat="1">
      <c r="A699" s="49"/>
      <c r="B699" s="50"/>
      <c r="C699" s="51"/>
      <c r="D699" s="49"/>
      <c r="E699" s="52"/>
      <c r="F699" s="52"/>
      <c r="G699" s="52"/>
      <c r="H699" s="52"/>
      <c r="I699" s="52"/>
    </row>
    <row r="700" spans="1:9" s="53" customFormat="1">
      <c r="A700" s="49"/>
      <c r="B700" s="50"/>
      <c r="C700" s="51"/>
      <c r="D700" s="49"/>
      <c r="E700" s="52"/>
      <c r="F700" s="52"/>
      <c r="G700" s="52"/>
      <c r="H700" s="52"/>
      <c r="I700" s="52"/>
    </row>
    <row r="701" spans="1:9" s="53" customFormat="1">
      <c r="A701" s="49"/>
      <c r="B701" s="50"/>
      <c r="C701" s="51"/>
      <c r="D701" s="49"/>
      <c r="E701" s="52"/>
      <c r="F701" s="52"/>
      <c r="G701" s="52"/>
      <c r="H701" s="52"/>
      <c r="I701" s="52"/>
    </row>
    <row r="702" spans="1:9" s="53" customFormat="1">
      <c r="A702" s="49"/>
      <c r="B702" s="50"/>
      <c r="C702" s="51"/>
      <c r="D702" s="49"/>
      <c r="E702" s="52"/>
      <c r="F702" s="52"/>
      <c r="G702" s="52"/>
      <c r="H702" s="52"/>
      <c r="I702" s="52"/>
    </row>
    <row r="703" spans="1:9" s="53" customFormat="1">
      <c r="A703" s="49"/>
      <c r="B703" s="50"/>
      <c r="C703" s="51"/>
      <c r="D703" s="49"/>
      <c r="E703" s="52"/>
      <c r="F703" s="52"/>
      <c r="G703" s="52"/>
      <c r="H703" s="52"/>
      <c r="I703" s="52"/>
    </row>
    <row r="704" spans="1:9" s="53" customFormat="1">
      <c r="A704" s="49"/>
      <c r="B704" s="50"/>
      <c r="C704" s="51"/>
      <c r="D704" s="49"/>
      <c r="E704" s="52"/>
      <c r="F704" s="52"/>
      <c r="G704" s="52"/>
      <c r="H704" s="52"/>
      <c r="I704" s="52"/>
    </row>
    <row r="705" spans="1:9" s="53" customFormat="1">
      <c r="A705" s="49"/>
      <c r="B705" s="50"/>
      <c r="C705" s="51"/>
      <c r="D705" s="49"/>
      <c r="E705" s="52"/>
      <c r="F705" s="52"/>
      <c r="G705" s="52"/>
      <c r="H705" s="52"/>
      <c r="I705" s="52"/>
    </row>
    <row r="706" spans="1:9" s="53" customFormat="1">
      <c r="A706" s="49"/>
      <c r="B706" s="50"/>
      <c r="C706" s="51"/>
      <c r="D706" s="49"/>
      <c r="E706" s="52"/>
      <c r="F706" s="52"/>
      <c r="G706" s="52"/>
      <c r="H706" s="52"/>
      <c r="I706" s="52"/>
    </row>
    <row r="707" spans="1:9" s="53" customFormat="1">
      <c r="A707" s="49"/>
      <c r="B707" s="50"/>
      <c r="C707" s="51"/>
      <c r="D707" s="49"/>
      <c r="E707" s="52"/>
      <c r="F707" s="52"/>
      <c r="G707" s="52"/>
      <c r="H707" s="52"/>
      <c r="I707" s="52"/>
    </row>
    <row r="708" spans="1:9" s="53" customFormat="1">
      <c r="A708" s="49"/>
      <c r="B708" s="50"/>
      <c r="C708" s="51"/>
      <c r="D708" s="49"/>
      <c r="E708" s="52"/>
      <c r="F708" s="52"/>
      <c r="G708" s="52"/>
      <c r="H708" s="52"/>
      <c r="I708" s="52"/>
    </row>
    <row r="709" spans="1:9" s="53" customFormat="1">
      <c r="A709" s="49"/>
      <c r="B709" s="50"/>
      <c r="C709" s="51"/>
      <c r="D709" s="49"/>
      <c r="E709" s="52"/>
      <c r="F709" s="52"/>
      <c r="G709" s="52"/>
      <c r="H709" s="52"/>
      <c r="I709" s="52"/>
    </row>
    <row r="710" spans="1:9" s="53" customFormat="1">
      <c r="A710" s="49"/>
      <c r="B710" s="50"/>
      <c r="C710" s="51"/>
      <c r="D710" s="49"/>
      <c r="E710" s="52"/>
      <c r="F710" s="52"/>
      <c r="G710" s="52"/>
      <c r="H710" s="52"/>
      <c r="I710" s="52"/>
    </row>
    <row r="711" spans="1:9" s="53" customFormat="1">
      <c r="A711" s="49"/>
      <c r="B711" s="50"/>
      <c r="C711" s="51"/>
      <c r="D711" s="49"/>
      <c r="E711" s="52"/>
      <c r="F711" s="52"/>
      <c r="G711" s="52"/>
      <c r="H711" s="52"/>
      <c r="I711" s="52"/>
    </row>
    <row r="712" spans="1:9" s="53" customFormat="1">
      <c r="A712" s="49"/>
      <c r="B712" s="50"/>
      <c r="C712" s="51"/>
      <c r="D712" s="49"/>
      <c r="E712" s="52"/>
      <c r="F712" s="52"/>
      <c r="G712" s="52"/>
      <c r="H712" s="52"/>
      <c r="I712" s="52"/>
    </row>
    <row r="713" spans="1:9" s="53" customFormat="1">
      <c r="A713" s="49"/>
      <c r="B713" s="50"/>
      <c r="C713" s="51"/>
      <c r="D713" s="49"/>
      <c r="E713" s="52"/>
      <c r="F713" s="52"/>
      <c r="G713" s="52"/>
      <c r="H713" s="52"/>
      <c r="I713" s="52"/>
    </row>
    <row r="714" spans="1:9" s="53" customFormat="1">
      <c r="A714" s="49"/>
      <c r="B714" s="50"/>
      <c r="C714" s="51"/>
      <c r="D714" s="49"/>
      <c r="E714" s="52"/>
      <c r="F714" s="52"/>
      <c r="G714" s="52"/>
      <c r="H714" s="52"/>
      <c r="I714" s="52"/>
    </row>
    <row r="715" spans="1:9" s="53" customFormat="1">
      <c r="A715" s="49"/>
      <c r="B715" s="50"/>
      <c r="C715" s="51"/>
      <c r="D715" s="49"/>
      <c r="E715" s="52"/>
      <c r="F715" s="52"/>
      <c r="G715" s="52"/>
      <c r="H715" s="52"/>
      <c r="I715" s="52"/>
    </row>
    <row r="716" spans="1:9" s="53" customFormat="1">
      <c r="A716" s="49"/>
      <c r="B716" s="50"/>
      <c r="C716" s="51"/>
      <c r="D716" s="49"/>
      <c r="E716" s="52"/>
      <c r="F716" s="52"/>
      <c r="G716" s="52"/>
      <c r="H716" s="52"/>
      <c r="I716" s="52"/>
    </row>
    <row r="717" spans="1:9" s="53" customFormat="1">
      <c r="A717" s="49"/>
      <c r="B717" s="50"/>
      <c r="C717" s="51"/>
      <c r="D717" s="49"/>
      <c r="E717" s="52"/>
      <c r="F717" s="52"/>
      <c r="G717" s="52"/>
      <c r="H717" s="52"/>
      <c r="I717" s="52"/>
    </row>
    <row r="718" spans="1:9" s="53" customFormat="1">
      <c r="A718" s="49"/>
      <c r="B718" s="50"/>
      <c r="C718" s="51"/>
      <c r="D718" s="49"/>
      <c r="E718" s="52"/>
      <c r="F718" s="52"/>
      <c r="G718" s="52"/>
      <c r="H718" s="52"/>
      <c r="I718" s="52"/>
    </row>
    <row r="719" spans="1:9" s="53" customFormat="1">
      <c r="A719" s="49"/>
      <c r="B719" s="50"/>
      <c r="C719" s="51"/>
      <c r="D719" s="49"/>
      <c r="E719" s="52"/>
      <c r="F719" s="52"/>
      <c r="G719" s="52"/>
      <c r="H719" s="52"/>
      <c r="I719" s="52"/>
    </row>
    <row r="720" spans="1:9" s="53" customFormat="1">
      <c r="A720" s="49"/>
      <c r="B720" s="50"/>
      <c r="C720" s="51"/>
      <c r="D720" s="49"/>
      <c r="E720" s="52"/>
      <c r="F720" s="52"/>
      <c r="G720" s="52"/>
      <c r="H720" s="52"/>
      <c r="I720" s="52"/>
    </row>
    <row r="721" spans="1:9" s="53" customFormat="1">
      <c r="A721" s="49"/>
      <c r="B721" s="50"/>
      <c r="C721" s="51"/>
      <c r="D721" s="49"/>
      <c r="E721" s="52"/>
      <c r="F721" s="52"/>
      <c r="G721" s="52"/>
      <c r="H721" s="52"/>
      <c r="I721" s="52"/>
    </row>
    <row r="722" spans="1:9" s="53" customFormat="1">
      <c r="A722" s="49"/>
      <c r="B722" s="50"/>
      <c r="C722" s="51"/>
      <c r="D722" s="49"/>
      <c r="E722" s="52"/>
      <c r="F722" s="52"/>
      <c r="G722" s="52"/>
      <c r="H722" s="52"/>
      <c r="I722" s="52"/>
    </row>
    <row r="723" spans="1:9" s="53" customFormat="1">
      <c r="A723" s="49"/>
      <c r="B723" s="50"/>
      <c r="C723" s="51"/>
      <c r="D723" s="49"/>
      <c r="E723" s="52"/>
      <c r="F723" s="52"/>
      <c r="G723" s="52"/>
      <c r="H723" s="52"/>
      <c r="I723" s="52"/>
    </row>
    <row r="724" spans="1:9" s="53" customFormat="1">
      <c r="A724" s="49"/>
      <c r="B724" s="50"/>
      <c r="C724" s="51"/>
      <c r="D724" s="49"/>
      <c r="E724" s="52"/>
      <c r="F724" s="52"/>
      <c r="G724" s="52"/>
      <c r="H724" s="52"/>
      <c r="I724" s="52"/>
    </row>
    <row r="725" spans="1:9" s="53" customFormat="1">
      <c r="A725" s="49"/>
      <c r="B725" s="50"/>
      <c r="C725" s="51"/>
      <c r="D725" s="49"/>
      <c r="E725" s="52"/>
      <c r="F725" s="52"/>
      <c r="G725" s="52"/>
      <c r="H725" s="52"/>
      <c r="I725" s="52"/>
    </row>
    <row r="726" spans="1:9" s="53" customFormat="1">
      <c r="A726" s="49"/>
      <c r="B726" s="50"/>
      <c r="C726" s="51"/>
      <c r="D726" s="49"/>
      <c r="E726" s="52"/>
      <c r="F726" s="52"/>
      <c r="G726" s="52"/>
      <c r="H726" s="52"/>
      <c r="I726" s="52"/>
    </row>
    <row r="727" spans="1:9" s="53" customFormat="1">
      <c r="A727" s="49"/>
      <c r="B727" s="50"/>
      <c r="C727" s="51"/>
      <c r="D727" s="49"/>
      <c r="E727" s="52"/>
      <c r="F727" s="52"/>
      <c r="G727" s="52"/>
      <c r="H727" s="52"/>
      <c r="I727" s="52"/>
    </row>
    <row r="728" spans="1:9" s="53" customFormat="1">
      <c r="A728" s="49"/>
      <c r="B728" s="50"/>
      <c r="C728" s="51"/>
      <c r="D728" s="49"/>
      <c r="E728" s="52"/>
      <c r="F728" s="52"/>
      <c r="G728" s="52"/>
      <c r="H728" s="52"/>
      <c r="I728" s="52"/>
    </row>
    <row r="729" spans="1:9" s="53" customFormat="1">
      <c r="A729" s="49"/>
      <c r="B729" s="50"/>
      <c r="C729" s="51"/>
      <c r="D729" s="49"/>
      <c r="E729" s="52"/>
      <c r="F729" s="52"/>
      <c r="G729" s="52"/>
      <c r="H729" s="52"/>
      <c r="I729" s="52"/>
    </row>
    <row r="730" spans="1:9" s="53" customFormat="1">
      <c r="A730" s="49"/>
      <c r="B730" s="50"/>
      <c r="C730" s="51"/>
      <c r="D730" s="49"/>
      <c r="E730" s="52"/>
      <c r="F730" s="52"/>
      <c r="G730" s="52"/>
      <c r="H730" s="52"/>
      <c r="I730" s="52"/>
    </row>
    <row r="731" spans="1:9" s="53" customFormat="1">
      <c r="A731" s="49"/>
      <c r="B731" s="50"/>
      <c r="C731" s="51"/>
      <c r="D731" s="49"/>
      <c r="E731" s="52"/>
      <c r="F731" s="52"/>
      <c r="G731" s="52"/>
      <c r="H731" s="52"/>
      <c r="I731" s="52"/>
    </row>
    <row r="732" spans="1:9" s="53" customFormat="1">
      <c r="A732" s="49"/>
      <c r="B732" s="50"/>
      <c r="C732" s="51"/>
      <c r="D732" s="49"/>
      <c r="E732" s="52"/>
      <c r="F732" s="52"/>
      <c r="G732" s="52"/>
      <c r="H732" s="52"/>
      <c r="I732" s="52"/>
    </row>
    <row r="733" spans="1:9" s="53" customFormat="1">
      <c r="A733" s="49"/>
      <c r="B733" s="50"/>
      <c r="C733" s="51"/>
      <c r="D733" s="49"/>
      <c r="E733" s="52"/>
      <c r="F733" s="52"/>
      <c r="G733" s="52"/>
      <c r="H733" s="52"/>
      <c r="I733" s="52"/>
    </row>
    <row r="734" spans="1:9" s="53" customFormat="1">
      <c r="A734" s="49"/>
      <c r="B734" s="50"/>
      <c r="C734" s="51"/>
      <c r="D734" s="49"/>
      <c r="E734" s="52"/>
      <c r="F734" s="52"/>
      <c r="G734" s="52"/>
      <c r="H734" s="52"/>
      <c r="I734" s="52"/>
    </row>
    <row r="735" spans="1:9" s="53" customFormat="1">
      <c r="A735" s="49"/>
      <c r="B735" s="50"/>
      <c r="C735" s="51"/>
      <c r="D735" s="49"/>
      <c r="E735" s="52"/>
      <c r="F735" s="52"/>
      <c r="G735" s="52"/>
      <c r="H735" s="52"/>
      <c r="I735" s="52"/>
    </row>
    <row r="736" spans="1:9" s="53" customFormat="1">
      <c r="A736" s="49"/>
      <c r="B736" s="50"/>
      <c r="C736" s="51"/>
      <c r="D736" s="49"/>
      <c r="E736" s="52"/>
      <c r="F736" s="52"/>
      <c r="G736" s="52"/>
      <c r="H736" s="52"/>
      <c r="I736" s="52"/>
    </row>
    <row r="737" spans="1:9" s="53" customFormat="1">
      <c r="A737" s="49"/>
      <c r="B737" s="50"/>
      <c r="C737" s="51"/>
      <c r="D737" s="49"/>
      <c r="E737" s="52"/>
      <c r="F737" s="52"/>
      <c r="G737" s="52"/>
      <c r="H737" s="52"/>
      <c r="I737" s="52"/>
    </row>
    <row r="738" spans="1:9" s="53" customFormat="1">
      <c r="A738" s="49"/>
      <c r="B738" s="50"/>
      <c r="C738" s="51"/>
      <c r="D738" s="49"/>
      <c r="E738" s="52"/>
      <c r="F738" s="52"/>
      <c r="G738" s="52"/>
      <c r="H738" s="52"/>
      <c r="I738" s="52"/>
    </row>
    <row r="739" spans="1:9" s="53" customFormat="1">
      <c r="A739" s="49"/>
      <c r="B739" s="50"/>
      <c r="C739" s="51"/>
      <c r="D739" s="49"/>
      <c r="E739" s="52"/>
      <c r="F739" s="52"/>
      <c r="G739" s="52"/>
      <c r="H739" s="52"/>
      <c r="I739" s="52"/>
    </row>
    <row r="740" spans="1:9" s="53" customFormat="1">
      <c r="A740" s="49"/>
      <c r="B740" s="50"/>
      <c r="C740" s="51"/>
      <c r="D740" s="49"/>
      <c r="E740" s="52"/>
      <c r="F740" s="52"/>
      <c r="G740" s="52"/>
      <c r="H740" s="52"/>
      <c r="I740" s="52"/>
    </row>
    <row r="741" spans="1:9" s="53" customFormat="1">
      <c r="A741" s="49"/>
      <c r="B741" s="50"/>
      <c r="C741" s="51"/>
      <c r="D741" s="49"/>
      <c r="E741" s="52"/>
      <c r="F741" s="52"/>
      <c r="G741" s="52"/>
      <c r="H741" s="52"/>
      <c r="I741" s="52"/>
    </row>
    <row r="742" spans="1:9" s="53" customFormat="1">
      <c r="A742" s="49"/>
      <c r="B742" s="50"/>
      <c r="C742" s="51"/>
      <c r="D742" s="49"/>
      <c r="E742" s="52"/>
      <c r="F742" s="52"/>
      <c r="G742" s="52"/>
      <c r="H742" s="52"/>
      <c r="I742" s="52"/>
    </row>
    <row r="743" spans="1:9" s="53" customFormat="1">
      <c r="A743" s="49"/>
      <c r="B743" s="50"/>
      <c r="C743" s="51"/>
      <c r="D743" s="49"/>
      <c r="E743" s="52"/>
      <c r="F743" s="52"/>
      <c r="G743" s="52"/>
      <c r="H743" s="52"/>
      <c r="I743" s="52"/>
    </row>
    <row r="744" spans="1:9" s="53" customFormat="1">
      <c r="A744" s="49"/>
      <c r="B744" s="50"/>
      <c r="C744" s="51"/>
      <c r="D744" s="49"/>
      <c r="E744" s="52"/>
      <c r="F744" s="52"/>
      <c r="G744" s="52"/>
      <c r="H744" s="52"/>
      <c r="I744" s="52"/>
    </row>
    <row r="745" spans="1:9" s="53" customFormat="1">
      <c r="A745" s="49"/>
      <c r="B745" s="50"/>
      <c r="C745" s="51"/>
      <c r="D745" s="49"/>
      <c r="E745" s="52"/>
      <c r="F745" s="52"/>
      <c r="G745" s="52"/>
      <c r="H745" s="52"/>
      <c r="I745" s="52"/>
    </row>
    <row r="746" spans="1:9" s="53" customFormat="1">
      <c r="A746" s="49"/>
      <c r="B746" s="50"/>
      <c r="C746" s="51"/>
      <c r="D746" s="49"/>
      <c r="E746" s="52"/>
      <c r="F746" s="52"/>
      <c r="G746" s="52"/>
      <c r="H746" s="52"/>
      <c r="I746" s="52"/>
    </row>
    <row r="747" spans="1:9" s="53" customFormat="1">
      <c r="A747" s="49"/>
      <c r="B747" s="50"/>
      <c r="C747" s="51"/>
      <c r="D747" s="49"/>
      <c r="E747" s="52"/>
      <c r="F747" s="52"/>
      <c r="G747" s="52"/>
      <c r="H747" s="52"/>
      <c r="I747" s="52"/>
    </row>
    <row r="748" spans="1:9" s="53" customFormat="1">
      <c r="A748" s="49"/>
      <c r="B748" s="50"/>
      <c r="C748" s="51"/>
      <c r="D748" s="49"/>
      <c r="E748" s="52"/>
      <c r="F748" s="52"/>
      <c r="G748" s="52"/>
      <c r="H748" s="52"/>
      <c r="I748" s="52"/>
    </row>
    <row r="749" spans="1:9" s="53" customFormat="1">
      <c r="A749" s="49"/>
      <c r="B749" s="50"/>
      <c r="C749" s="51"/>
      <c r="D749" s="49"/>
      <c r="E749" s="52"/>
      <c r="F749" s="52"/>
      <c r="G749" s="52"/>
      <c r="H749" s="52"/>
      <c r="I749" s="52"/>
    </row>
    <row r="750" spans="1:9" s="53" customFormat="1">
      <c r="A750" s="49"/>
      <c r="B750" s="50"/>
      <c r="C750" s="51"/>
      <c r="D750" s="49"/>
      <c r="E750" s="52"/>
      <c r="F750" s="52"/>
      <c r="G750" s="52"/>
      <c r="H750" s="52"/>
      <c r="I750" s="52"/>
    </row>
    <row r="751" spans="1:9" s="53" customFormat="1">
      <c r="A751" s="49"/>
      <c r="B751" s="50"/>
      <c r="C751" s="51"/>
      <c r="D751" s="49"/>
      <c r="E751" s="52"/>
      <c r="F751" s="52"/>
      <c r="G751" s="52"/>
      <c r="H751" s="52"/>
      <c r="I751" s="52"/>
    </row>
    <row r="752" spans="1:9" s="53" customFormat="1">
      <c r="A752" s="49"/>
      <c r="B752" s="50"/>
      <c r="C752" s="51"/>
      <c r="D752" s="49"/>
      <c r="E752" s="52"/>
      <c r="F752" s="52"/>
      <c r="G752" s="52"/>
      <c r="H752" s="52"/>
      <c r="I752" s="52"/>
    </row>
    <row r="753" spans="1:9" s="53" customFormat="1">
      <c r="A753" s="49"/>
      <c r="B753" s="50"/>
      <c r="C753" s="51"/>
      <c r="D753" s="49"/>
      <c r="E753" s="52"/>
      <c r="F753" s="52"/>
      <c r="G753" s="52"/>
      <c r="H753" s="52"/>
      <c r="I753" s="52"/>
    </row>
    <row r="754" spans="1:9" s="53" customFormat="1">
      <c r="A754" s="49"/>
      <c r="B754" s="50"/>
      <c r="C754" s="51"/>
      <c r="D754" s="49"/>
      <c r="E754" s="52"/>
      <c r="F754" s="52"/>
      <c r="G754" s="52"/>
      <c r="H754" s="52"/>
      <c r="I754" s="52"/>
    </row>
    <row r="755" spans="1:9" s="53" customFormat="1">
      <c r="A755" s="49"/>
      <c r="B755" s="50"/>
      <c r="C755" s="51"/>
      <c r="D755" s="49"/>
      <c r="E755" s="52"/>
      <c r="F755" s="52"/>
      <c r="G755" s="52"/>
      <c r="H755" s="52"/>
      <c r="I755" s="52"/>
    </row>
    <row r="756" spans="1:9" s="53" customFormat="1">
      <c r="A756" s="49"/>
      <c r="B756" s="50"/>
      <c r="C756" s="51"/>
      <c r="D756" s="49"/>
      <c r="E756" s="52"/>
      <c r="F756" s="52"/>
      <c r="G756" s="52"/>
      <c r="H756" s="52"/>
      <c r="I756" s="52"/>
    </row>
    <row r="757" spans="1:9" s="53" customFormat="1">
      <c r="A757" s="49"/>
      <c r="B757" s="50"/>
      <c r="C757" s="51"/>
      <c r="D757" s="49"/>
      <c r="E757" s="52"/>
      <c r="F757" s="52"/>
      <c r="G757" s="52"/>
      <c r="H757" s="52"/>
      <c r="I757" s="52"/>
    </row>
    <row r="758" spans="1:9" s="53" customFormat="1">
      <c r="A758" s="49"/>
      <c r="B758" s="50"/>
      <c r="C758" s="51"/>
      <c r="D758" s="49"/>
      <c r="E758" s="52"/>
      <c r="F758" s="52"/>
      <c r="G758" s="52"/>
      <c r="H758" s="52"/>
      <c r="I758" s="52"/>
    </row>
    <row r="759" spans="1:9" s="53" customFormat="1">
      <c r="A759" s="49"/>
      <c r="B759" s="50"/>
      <c r="C759" s="51"/>
      <c r="D759" s="49"/>
      <c r="E759" s="52"/>
      <c r="F759" s="52"/>
      <c r="G759" s="52"/>
      <c r="H759" s="52"/>
      <c r="I759" s="52"/>
    </row>
    <row r="760" spans="1:9" s="53" customFormat="1">
      <c r="A760" s="49"/>
      <c r="B760" s="50"/>
      <c r="C760" s="51"/>
      <c r="D760" s="49"/>
      <c r="E760" s="52"/>
      <c r="F760" s="52"/>
      <c r="G760" s="52"/>
      <c r="H760" s="52"/>
      <c r="I760" s="52"/>
    </row>
    <row r="761" spans="1:9" s="53" customFormat="1">
      <c r="A761" s="49"/>
      <c r="B761" s="50"/>
      <c r="C761" s="51"/>
      <c r="D761" s="49"/>
      <c r="E761" s="52"/>
      <c r="F761" s="52"/>
      <c r="G761" s="52"/>
      <c r="H761" s="52"/>
      <c r="I761" s="52"/>
    </row>
    <row r="762" spans="1:9" s="53" customFormat="1">
      <c r="A762" s="49"/>
      <c r="B762" s="50"/>
      <c r="C762" s="51"/>
      <c r="D762" s="49"/>
      <c r="E762" s="52"/>
      <c r="F762" s="52"/>
      <c r="G762" s="52"/>
      <c r="H762" s="52"/>
      <c r="I762" s="52"/>
    </row>
    <row r="763" spans="1:9" s="53" customFormat="1">
      <c r="A763" s="49"/>
      <c r="B763" s="50"/>
      <c r="C763" s="51"/>
      <c r="D763" s="49"/>
      <c r="E763" s="52"/>
      <c r="F763" s="52"/>
      <c r="G763" s="52"/>
      <c r="H763" s="52"/>
      <c r="I763" s="52"/>
    </row>
    <row r="764" spans="1:9" s="53" customFormat="1">
      <c r="A764" s="49"/>
      <c r="B764" s="50"/>
      <c r="C764" s="51"/>
      <c r="D764" s="49"/>
      <c r="E764" s="52"/>
      <c r="F764" s="52"/>
      <c r="G764" s="52"/>
      <c r="H764" s="52"/>
      <c r="I764" s="52"/>
    </row>
    <row r="765" spans="1:9" s="53" customFormat="1">
      <c r="A765" s="49"/>
      <c r="B765" s="50"/>
      <c r="C765" s="51"/>
      <c r="D765" s="49"/>
      <c r="E765" s="52"/>
      <c r="F765" s="52"/>
      <c r="G765" s="52"/>
      <c r="H765" s="52"/>
      <c r="I765" s="52"/>
    </row>
    <row r="766" spans="1:9" s="53" customFormat="1">
      <c r="A766" s="49"/>
      <c r="B766" s="50"/>
      <c r="C766" s="51"/>
      <c r="D766" s="49"/>
      <c r="E766" s="52"/>
      <c r="F766" s="52"/>
      <c r="G766" s="52"/>
      <c r="H766" s="52"/>
      <c r="I766" s="52"/>
    </row>
    <row r="767" spans="1:9" s="53" customFormat="1">
      <c r="A767" s="49"/>
      <c r="B767" s="50"/>
      <c r="C767" s="51"/>
      <c r="D767" s="49"/>
      <c r="E767" s="52"/>
      <c r="F767" s="52"/>
      <c r="G767" s="52"/>
      <c r="H767" s="52"/>
      <c r="I767" s="52"/>
    </row>
    <row r="768" spans="1:9" s="53" customFormat="1">
      <c r="A768" s="49"/>
      <c r="B768" s="50"/>
      <c r="C768" s="51"/>
      <c r="D768" s="49"/>
      <c r="E768" s="52"/>
      <c r="F768" s="52"/>
      <c r="G768" s="52"/>
      <c r="H768" s="52"/>
      <c r="I768" s="52"/>
    </row>
    <row r="769" spans="1:9" s="53" customFormat="1">
      <c r="A769" s="49"/>
      <c r="B769" s="50"/>
      <c r="C769" s="51"/>
      <c r="D769" s="49"/>
      <c r="E769" s="52"/>
      <c r="F769" s="52"/>
      <c r="G769" s="52"/>
      <c r="H769" s="52"/>
      <c r="I769" s="52"/>
    </row>
    <row r="770" spans="1:9" s="53" customFormat="1">
      <c r="A770" s="49"/>
      <c r="B770" s="50"/>
      <c r="C770" s="51"/>
      <c r="D770" s="49"/>
      <c r="E770" s="52"/>
      <c r="F770" s="52"/>
      <c r="G770" s="52"/>
      <c r="H770" s="52"/>
      <c r="I770" s="52"/>
    </row>
    <row r="771" spans="1:9" s="53" customFormat="1">
      <c r="A771" s="49"/>
      <c r="B771" s="50"/>
      <c r="C771" s="51"/>
      <c r="D771" s="49"/>
      <c r="E771" s="52"/>
      <c r="F771" s="52"/>
      <c r="G771" s="52"/>
      <c r="H771" s="52"/>
      <c r="I771" s="52"/>
    </row>
    <row r="772" spans="1:9" s="53" customFormat="1">
      <c r="A772" s="49"/>
      <c r="B772" s="50"/>
      <c r="C772" s="51"/>
      <c r="D772" s="49"/>
      <c r="E772" s="52"/>
      <c r="F772" s="52"/>
      <c r="G772" s="52"/>
      <c r="H772" s="52"/>
      <c r="I772" s="52"/>
    </row>
    <row r="773" spans="1:9" s="53" customFormat="1">
      <c r="A773" s="49"/>
      <c r="B773" s="50"/>
      <c r="C773" s="51"/>
      <c r="D773" s="49"/>
      <c r="E773" s="52"/>
      <c r="F773" s="52"/>
      <c r="G773" s="52"/>
      <c r="H773" s="52"/>
      <c r="I773" s="52"/>
    </row>
    <row r="774" spans="1:9" s="53" customFormat="1">
      <c r="A774" s="49"/>
      <c r="B774" s="50"/>
      <c r="C774" s="51"/>
      <c r="D774" s="49"/>
      <c r="E774" s="52"/>
      <c r="F774" s="52"/>
      <c r="G774" s="52"/>
      <c r="H774" s="52"/>
      <c r="I774" s="52"/>
    </row>
    <row r="775" spans="1:9" s="53" customFormat="1">
      <c r="A775" s="49"/>
      <c r="B775" s="50"/>
      <c r="C775" s="51"/>
      <c r="D775" s="49"/>
      <c r="E775" s="52"/>
      <c r="F775" s="52"/>
      <c r="G775" s="52"/>
      <c r="H775" s="52"/>
      <c r="I775" s="52"/>
    </row>
    <row r="776" spans="1:9" s="53" customFormat="1">
      <c r="A776" s="49"/>
      <c r="B776" s="50"/>
      <c r="C776" s="51"/>
      <c r="D776" s="49"/>
      <c r="E776" s="52"/>
      <c r="F776" s="52"/>
      <c r="G776" s="52"/>
      <c r="H776" s="52"/>
      <c r="I776" s="52"/>
    </row>
    <row r="777" spans="1:9" s="53" customFormat="1">
      <c r="A777" s="49"/>
      <c r="B777" s="50"/>
      <c r="C777" s="51"/>
      <c r="D777" s="49"/>
      <c r="E777" s="52"/>
      <c r="F777" s="52"/>
      <c r="G777" s="52"/>
      <c r="H777" s="52"/>
      <c r="I777" s="52"/>
    </row>
    <row r="778" spans="1:9" s="53" customFormat="1">
      <c r="A778" s="49"/>
      <c r="B778" s="50"/>
      <c r="C778" s="51"/>
      <c r="D778" s="49"/>
      <c r="E778" s="52"/>
      <c r="F778" s="52"/>
      <c r="G778" s="52"/>
      <c r="H778" s="52"/>
      <c r="I778" s="52"/>
    </row>
    <row r="779" spans="1:9" s="53" customFormat="1">
      <c r="A779" s="49"/>
      <c r="B779" s="50"/>
      <c r="C779" s="51"/>
      <c r="D779" s="49"/>
      <c r="E779" s="52"/>
      <c r="F779" s="52"/>
      <c r="G779" s="52"/>
      <c r="H779" s="52"/>
      <c r="I779" s="52"/>
    </row>
    <row r="780" spans="1:9" s="53" customFormat="1">
      <c r="A780" s="49"/>
      <c r="B780" s="50"/>
      <c r="C780" s="51"/>
      <c r="D780" s="49"/>
      <c r="E780" s="52"/>
      <c r="F780" s="52"/>
      <c r="G780" s="52"/>
      <c r="H780" s="52"/>
      <c r="I780" s="52"/>
    </row>
    <row r="781" spans="1:9" s="53" customFormat="1">
      <c r="A781" s="49"/>
      <c r="B781" s="50"/>
      <c r="C781" s="51"/>
      <c r="D781" s="49"/>
      <c r="E781" s="52"/>
      <c r="F781" s="52"/>
      <c r="G781" s="52"/>
      <c r="H781" s="52"/>
      <c r="I781" s="52"/>
    </row>
    <row r="782" spans="1:9" s="53" customFormat="1">
      <c r="A782" s="49"/>
      <c r="B782" s="50"/>
      <c r="C782" s="51"/>
      <c r="D782" s="49"/>
      <c r="E782" s="52"/>
      <c r="F782" s="52"/>
      <c r="G782" s="52"/>
      <c r="H782" s="52"/>
      <c r="I782" s="52"/>
    </row>
    <row r="783" spans="1:9" s="53" customFormat="1">
      <c r="A783" s="49"/>
      <c r="B783" s="50"/>
      <c r="C783" s="51"/>
      <c r="D783" s="49"/>
      <c r="E783" s="52"/>
      <c r="F783" s="52"/>
      <c r="G783" s="52"/>
      <c r="H783" s="52"/>
      <c r="I783" s="52"/>
    </row>
    <row r="784" spans="1:9" s="53" customFormat="1">
      <c r="A784" s="49"/>
      <c r="B784" s="50"/>
      <c r="C784" s="51"/>
      <c r="D784" s="49"/>
      <c r="E784" s="52"/>
      <c r="F784" s="52"/>
      <c r="G784" s="52"/>
      <c r="H784" s="52"/>
      <c r="I784" s="52"/>
    </row>
    <row r="785" spans="1:9" s="53" customFormat="1">
      <c r="A785" s="49"/>
      <c r="B785" s="50"/>
      <c r="C785" s="51"/>
      <c r="D785" s="49"/>
      <c r="E785" s="52"/>
      <c r="F785" s="52"/>
      <c r="G785" s="52"/>
      <c r="H785" s="52"/>
      <c r="I785" s="52"/>
    </row>
    <row r="786" spans="1:9" s="53" customFormat="1">
      <c r="A786" s="49"/>
      <c r="B786" s="50"/>
      <c r="C786" s="51"/>
      <c r="D786" s="49"/>
      <c r="E786" s="52"/>
      <c r="F786" s="52"/>
      <c r="G786" s="52"/>
      <c r="H786" s="52"/>
      <c r="I786" s="52"/>
    </row>
    <row r="787" spans="1:9" s="53" customFormat="1">
      <c r="A787" s="49"/>
      <c r="B787" s="50"/>
      <c r="C787" s="51"/>
      <c r="D787" s="49"/>
      <c r="E787" s="52"/>
      <c r="F787" s="52"/>
      <c r="G787" s="52"/>
      <c r="H787" s="52"/>
      <c r="I787" s="52"/>
    </row>
    <row r="788" spans="1:9" s="53" customFormat="1">
      <c r="A788" s="49"/>
      <c r="B788" s="50"/>
      <c r="C788" s="51"/>
      <c r="D788" s="49"/>
      <c r="E788" s="52"/>
      <c r="F788" s="52"/>
      <c r="G788" s="52"/>
      <c r="H788" s="52"/>
      <c r="I788" s="52"/>
    </row>
    <row r="789" spans="1:9" s="53" customFormat="1">
      <c r="A789" s="49"/>
      <c r="B789" s="50"/>
      <c r="C789" s="51"/>
      <c r="D789" s="49"/>
      <c r="E789" s="52"/>
      <c r="F789" s="52"/>
      <c r="G789" s="52"/>
      <c r="H789" s="52"/>
      <c r="I789" s="52"/>
    </row>
    <row r="790" spans="1:9" s="53" customFormat="1">
      <c r="A790" s="49"/>
      <c r="B790" s="50"/>
      <c r="C790" s="51"/>
      <c r="D790" s="49"/>
      <c r="E790" s="52"/>
      <c r="F790" s="52"/>
      <c r="G790" s="52"/>
      <c r="H790" s="52"/>
      <c r="I790" s="52"/>
    </row>
    <row r="791" spans="1:9" s="53" customFormat="1">
      <c r="A791" s="49"/>
      <c r="B791" s="50"/>
      <c r="C791" s="51"/>
      <c r="D791" s="49"/>
      <c r="E791" s="52"/>
      <c r="F791" s="52"/>
      <c r="G791" s="52"/>
      <c r="H791" s="52"/>
      <c r="I791" s="52"/>
    </row>
    <row r="792" spans="1:9" s="53" customFormat="1">
      <c r="A792" s="49"/>
      <c r="B792" s="50"/>
      <c r="C792" s="51"/>
      <c r="D792" s="49"/>
      <c r="E792" s="52"/>
      <c r="F792" s="52"/>
      <c r="G792" s="52"/>
      <c r="H792" s="52"/>
      <c r="I792" s="52"/>
    </row>
    <row r="793" spans="1:9" s="53" customFormat="1">
      <c r="A793" s="49"/>
      <c r="B793" s="50"/>
      <c r="C793" s="51"/>
      <c r="D793" s="49"/>
      <c r="E793" s="52"/>
      <c r="F793" s="52"/>
      <c r="G793" s="52"/>
      <c r="H793" s="52"/>
      <c r="I793" s="52"/>
    </row>
    <row r="794" spans="1:9" s="53" customFormat="1">
      <c r="A794" s="49"/>
      <c r="B794" s="50"/>
      <c r="C794" s="51"/>
      <c r="D794" s="49"/>
      <c r="E794" s="52"/>
      <c r="F794" s="52"/>
      <c r="G794" s="52"/>
      <c r="H794" s="52"/>
      <c r="I794" s="52"/>
    </row>
    <row r="795" spans="1:9" s="53" customFormat="1">
      <c r="A795" s="49"/>
      <c r="B795" s="50"/>
      <c r="C795" s="51"/>
      <c r="D795" s="49"/>
      <c r="E795" s="52"/>
      <c r="F795" s="52"/>
      <c r="G795" s="52"/>
      <c r="H795" s="52"/>
      <c r="I795" s="52"/>
    </row>
    <row r="796" spans="1:9" s="53" customFormat="1">
      <c r="A796" s="49"/>
      <c r="B796" s="50"/>
      <c r="C796" s="51"/>
      <c r="D796" s="49"/>
      <c r="E796" s="52"/>
      <c r="F796" s="52"/>
      <c r="G796" s="52"/>
      <c r="H796" s="52"/>
      <c r="I796" s="52"/>
    </row>
    <row r="797" spans="1:9" s="53" customFormat="1">
      <c r="A797" s="49"/>
      <c r="B797" s="50"/>
      <c r="C797" s="51"/>
      <c r="D797" s="49"/>
      <c r="E797" s="52"/>
      <c r="F797" s="52"/>
      <c r="G797" s="52"/>
      <c r="H797" s="52"/>
      <c r="I797" s="52"/>
    </row>
    <row r="798" spans="1:9" s="53" customFormat="1">
      <c r="A798" s="49"/>
      <c r="B798" s="50"/>
      <c r="C798" s="51"/>
      <c r="D798" s="49"/>
      <c r="E798" s="52"/>
      <c r="F798" s="52"/>
      <c r="G798" s="52"/>
      <c r="H798" s="52"/>
      <c r="I798" s="52"/>
    </row>
    <row r="799" spans="1:9" s="53" customFormat="1">
      <c r="A799" s="49"/>
      <c r="B799" s="50"/>
      <c r="C799" s="51"/>
      <c r="D799" s="49"/>
      <c r="E799" s="52"/>
      <c r="F799" s="52"/>
      <c r="G799" s="52"/>
      <c r="H799" s="52"/>
      <c r="I799" s="52"/>
    </row>
    <row r="800" spans="1:9" s="53" customFormat="1">
      <c r="A800" s="49"/>
      <c r="B800" s="50"/>
      <c r="C800" s="51"/>
      <c r="D800" s="49"/>
      <c r="E800" s="52"/>
      <c r="F800" s="52"/>
      <c r="G800" s="52"/>
      <c r="H800" s="52"/>
      <c r="I800" s="52"/>
    </row>
    <row r="801" spans="1:9" s="53" customFormat="1">
      <c r="A801" s="49"/>
      <c r="B801" s="50"/>
      <c r="C801" s="51"/>
      <c r="D801" s="49"/>
      <c r="E801" s="52"/>
      <c r="F801" s="52"/>
      <c r="G801" s="52"/>
      <c r="H801" s="52"/>
      <c r="I801" s="52"/>
    </row>
    <row r="802" spans="1:9" s="53" customFormat="1">
      <c r="A802" s="49"/>
      <c r="B802" s="50"/>
      <c r="C802" s="51"/>
      <c r="D802" s="49"/>
      <c r="E802" s="52"/>
      <c r="F802" s="52"/>
      <c r="G802" s="52"/>
      <c r="H802" s="52"/>
      <c r="I802" s="52"/>
    </row>
    <row r="803" spans="1:9" s="53" customFormat="1">
      <c r="A803" s="49"/>
      <c r="B803" s="50"/>
      <c r="C803" s="51"/>
      <c r="D803" s="49"/>
      <c r="E803" s="52"/>
      <c r="F803" s="52"/>
      <c r="G803" s="52"/>
      <c r="H803" s="52"/>
      <c r="I803" s="52"/>
    </row>
    <row r="804" spans="1:9" s="53" customFormat="1">
      <c r="A804" s="49"/>
      <c r="B804" s="50"/>
      <c r="C804" s="51"/>
      <c r="D804" s="49"/>
      <c r="E804" s="52"/>
      <c r="F804" s="52"/>
      <c r="G804" s="52"/>
      <c r="H804" s="52"/>
      <c r="I804" s="52"/>
    </row>
    <row r="805" spans="1:9" s="53" customFormat="1">
      <c r="A805" s="49"/>
      <c r="B805" s="50"/>
      <c r="C805" s="51"/>
      <c r="D805" s="49"/>
      <c r="E805" s="52"/>
      <c r="F805" s="52"/>
      <c r="G805" s="52"/>
      <c r="H805" s="52"/>
      <c r="I805" s="52"/>
    </row>
    <row r="806" spans="1:9" s="53" customFormat="1">
      <c r="A806" s="49"/>
      <c r="B806" s="50"/>
      <c r="C806" s="51"/>
      <c r="D806" s="49"/>
      <c r="E806" s="52"/>
      <c r="F806" s="52"/>
      <c r="G806" s="52"/>
      <c r="H806" s="52"/>
      <c r="I806" s="52"/>
    </row>
    <row r="807" spans="1:9" s="53" customFormat="1">
      <c r="A807" s="49"/>
      <c r="B807" s="50"/>
      <c r="C807" s="51"/>
      <c r="D807" s="49"/>
      <c r="E807" s="52"/>
      <c r="F807" s="52"/>
      <c r="G807" s="52"/>
      <c r="H807" s="52"/>
      <c r="I807" s="52"/>
    </row>
    <row r="808" spans="1:9" s="53" customFormat="1">
      <c r="A808" s="49"/>
      <c r="B808" s="50"/>
      <c r="C808" s="51"/>
      <c r="D808" s="49"/>
      <c r="E808" s="52"/>
      <c r="F808" s="52"/>
      <c r="G808" s="52"/>
      <c r="H808" s="52"/>
      <c r="I808" s="52"/>
    </row>
    <row r="809" spans="1:9" s="53" customFormat="1">
      <c r="A809" s="49"/>
      <c r="B809" s="50"/>
      <c r="C809" s="51"/>
      <c r="D809" s="49"/>
      <c r="E809" s="52"/>
      <c r="F809" s="52"/>
      <c r="G809" s="52"/>
      <c r="H809" s="52"/>
      <c r="I809" s="52"/>
    </row>
    <row r="810" spans="1:9" s="53" customFormat="1">
      <c r="A810" s="49"/>
      <c r="B810" s="50"/>
      <c r="C810" s="51"/>
      <c r="D810" s="49"/>
      <c r="E810" s="52"/>
      <c r="F810" s="52"/>
      <c r="G810" s="52"/>
      <c r="H810" s="52"/>
      <c r="I810" s="52"/>
    </row>
    <row r="811" spans="1:9" s="53" customFormat="1">
      <c r="A811" s="49"/>
      <c r="B811" s="50"/>
      <c r="C811" s="51"/>
      <c r="D811" s="49"/>
      <c r="E811" s="52"/>
      <c r="F811" s="52"/>
      <c r="G811" s="52"/>
      <c r="H811" s="52"/>
      <c r="I811" s="52"/>
    </row>
    <row r="812" spans="1:9" s="53" customFormat="1">
      <c r="A812" s="49"/>
      <c r="B812" s="50"/>
      <c r="C812" s="51"/>
      <c r="D812" s="49"/>
      <c r="E812" s="52"/>
      <c r="F812" s="52"/>
      <c r="G812" s="52"/>
      <c r="H812" s="52"/>
      <c r="I812" s="52"/>
    </row>
    <row r="813" spans="1:9" s="53" customFormat="1">
      <c r="A813" s="49"/>
      <c r="B813" s="50"/>
      <c r="C813" s="51"/>
      <c r="D813" s="49"/>
      <c r="E813" s="52"/>
      <c r="F813" s="52"/>
      <c r="G813" s="52"/>
      <c r="H813" s="52"/>
      <c r="I813" s="52"/>
    </row>
    <row r="814" spans="1:9" s="53" customFormat="1">
      <c r="A814" s="49"/>
      <c r="B814" s="50"/>
      <c r="C814" s="51"/>
      <c r="D814" s="49"/>
      <c r="E814" s="52"/>
      <c r="F814" s="52"/>
      <c r="G814" s="52"/>
      <c r="H814" s="52"/>
      <c r="I814" s="52"/>
    </row>
    <row r="815" spans="1:9" s="53" customFormat="1">
      <c r="A815" s="49"/>
      <c r="B815" s="50"/>
      <c r="C815" s="51"/>
      <c r="D815" s="49"/>
      <c r="E815" s="52"/>
      <c r="F815" s="52"/>
      <c r="G815" s="52"/>
      <c r="H815" s="52"/>
      <c r="I815" s="52"/>
    </row>
    <row r="816" spans="1:9" s="53" customFormat="1">
      <c r="A816" s="49"/>
      <c r="B816" s="50"/>
      <c r="C816" s="51"/>
      <c r="D816" s="49"/>
      <c r="E816" s="52"/>
      <c r="F816" s="52"/>
      <c r="G816" s="52"/>
      <c r="H816" s="52"/>
      <c r="I816" s="52"/>
    </row>
    <row r="817" spans="1:9" s="53" customFormat="1">
      <c r="A817" s="49"/>
      <c r="B817" s="50"/>
      <c r="C817" s="51"/>
      <c r="D817" s="49"/>
      <c r="E817" s="52"/>
      <c r="F817" s="52"/>
      <c r="G817" s="52"/>
      <c r="H817" s="52"/>
      <c r="I817" s="52"/>
    </row>
    <row r="818" spans="1:9" s="53" customFormat="1">
      <c r="A818" s="49"/>
      <c r="B818" s="50"/>
      <c r="C818" s="51"/>
      <c r="D818" s="49"/>
      <c r="E818" s="52"/>
      <c r="F818" s="52"/>
      <c r="G818" s="52"/>
      <c r="H818" s="52"/>
      <c r="I818" s="52"/>
    </row>
    <row r="819" spans="1:9" s="53" customFormat="1">
      <c r="A819" s="49"/>
      <c r="B819" s="50"/>
      <c r="C819" s="51"/>
      <c r="D819" s="49"/>
      <c r="E819" s="52"/>
      <c r="F819" s="52"/>
      <c r="G819" s="52"/>
      <c r="H819" s="52"/>
      <c r="I819" s="52"/>
    </row>
    <row r="820" spans="1:9" s="53" customFormat="1">
      <c r="A820" s="49"/>
      <c r="B820" s="50"/>
      <c r="C820" s="51"/>
      <c r="D820" s="49"/>
      <c r="E820" s="52"/>
      <c r="F820" s="52"/>
      <c r="G820" s="52"/>
      <c r="H820" s="52"/>
      <c r="I820" s="52"/>
    </row>
    <row r="821" spans="1:9" s="53" customFormat="1">
      <c r="A821" s="49"/>
      <c r="B821" s="50"/>
      <c r="C821" s="51"/>
      <c r="D821" s="49"/>
      <c r="E821" s="52"/>
      <c r="F821" s="52"/>
      <c r="G821" s="52"/>
      <c r="H821" s="52"/>
      <c r="I821" s="52"/>
    </row>
    <row r="822" spans="1:9" s="53" customFormat="1">
      <c r="A822" s="49"/>
      <c r="B822" s="50"/>
      <c r="C822" s="51"/>
      <c r="D822" s="49"/>
      <c r="E822" s="52"/>
      <c r="F822" s="52"/>
      <c r="G822" s="52"/>
      <c r="H822" s="52"/>
      <c r="I822" s="52"/>
    </row>
    <row r="823" spans="1:9" s="53" customFormat="1">
      <c r="A823" s="49"/>
      <c r="B823" s="50"/>
      <c r="C823" s="51"/>
      <c r="D823" s="49"/>
      <c r="E823" s="52"/>
      <c r="F823" s="52"/>
      <c r="G823" s="52"/>
      <c r="H823" s="52"/>
      <c r="I823" s="52"/>
    </row>
    <row r="824" spans="1:9" s="53" customFormat="1">
      <c r="A824" s="49"/>
      <c r="B824" s="50"/>
      <c r="C824" s="51"/>
      <c r="D824" s="49"/>
      <c r="E824" s="52"/>
      <c r="F824" s="52"/>
      <c r="G824" s="52"/>
      <c r="H824" s="52"/>
      <c r="I824" s="52"/>
    </row>
    <row r="825" spans="1:9" s="53" customFormat="1">
      <c r="A825" s="49"/>
      <c r="B825" s="50"/>
      <c r="C825" s="51"/>
      <c r="D825" s="49"/>
      <c r="E825" s="52"/>
      <c r="F825" s="52"/>
      <c r="G825" s="52"/>
      <c r="H825" s="52"/>
      <c r="I825" s="52"/>
    </row>
    <row r="826" spans="1:9" s="53" customFormat="1">
      <c r="A826" s="49"/>
      <c r="B826" s="50"/>
      <c r="C826" s="51"/>
      <c r="D826" s="49"/>
      <c r="E826" s="52"/>
      <c r="F826" s="52"/>
      <c r="G826" s="52"/>
      <c r="H826" s="52"/>
      <c r="I826" s="52"/>
    </row>
    <row r="827" spans="1:9" s="53" customFormat="1">
      <c r="A827" s="49"/>
      <c r="B827" s="50"/>
      <c r="C827" s="51"/>
      <c r="D827" s="49"/>
      <c r="E827" s="52"/>
      <c r="F827" s="52"/>
      <c r="G827" s="52"/>
      <c r="H827" s="52"/>
      <c r="I827" s="52"/>
    </row>
    <row r="828" spans="1:9" s="53" customFormat="1">
      <c r="A828" s="49"/>
      <c r="B828" s="50"/>
      <c r="C828" s="51"/>
      <c r="D828" s="49"/>
      <c r="E828" s="52"/>
      <c r="F828" s="52"/>
      <c r="G828" s="52"/>
      <c r="H828" s="52"/>
      <c r="I828" s="52"/>
    </row>
    <row r="829" spans="1:9" s="53" customFormat="1">
      <c r="A829" s="49"/>
      <c r="B829" s="50"/>
      <c r="C829" s="51"/>
      <c r="D829" s="49"/>
      <c r="E829" s="52"/>
      <c r="F829" s="52"/>
      <c r="G829" s="52"/>
      <c r="H829" s="52"/>
      <c r="I829" s="52"/>
    </row>
    <row r="830" spans="1:9" s="53" customFormat="1">
      <c r="A830" s="49"/>
      <c r="B830" s="50"/>
      <c r="C830" s="51"/>
      <c r="D830" s="49"/>
      <c r="E830" s="52"/>
      <c r="F830" s="52"/>
      <c r="G830" s="52"/>
      <c r="H830" s="52"/>
      <c r="I830" s="52"/>
    </row>
    <row r="831" spans="1:9" s="53" customFormat="1">
      <c r="A831" s="49"/>
      <c r="B831" s="50"/>
      <c r="C831" s="51"/>
      <c r="D831" s="49"/>
      <c r="E831" s="52"/>
      <c r="F831" s="52"/>
      <c r="G831" s="52"/>
      <c r="H831" s="52"/>
      <c r="I831" s="52"/>
    </row>
    <row r="832" spans="1:9" s="53" customFormat="1">
      <c r="A832" s="49"/>
      <c r="B832" s="50"/>
      <c r="C832" s="51"/>
      <c r="D832" s="49"/>
      <c r="E832" s="52"/>
      <c r="F832" s="52"/>
      <c r="G832" s="52"/>
      <c r="H832" s="52"/>
      <c r="I832" s="52"/>
    </row>
    <row r="833" spans="1:9" s="53" customFormat="1">
      <c r="A833" s="49"/>
      <c r="B833" s="50"/>
      <c r="C833" s="51"/>
      <c r="D833" s="49"/>
      <c r="E833" s="52"/>
      <c r="F833" s="52"/>
      <c r="G833" s="52"/>
      <c r="H833" s="52"/>
      <c r="I833" s="52"/>
    </row>
    <row r="834" spans="1:9" s="53" customFormat="1">
      <c r="A834" s="49"/>
      <c r="B834" s="50"/>
      <c r="C834" s="51"/>
      <c r="D834" s="49"/>
      <c r="E834" s="52"/>
      <c r="F834" s="52"/>
      <c r="G834" s="52"/>
      <c r="H834" s="52"/>
      <c r="I834" s="52"/>
    </row>
    <row r="835" spans="1:9" s="53" customFormat="1">
      <c r="A835" s="49"/>
      <c r="B835" s="50"/>
      <c r="C835" s="51"/>
      <c r="D835" s="49"/>
      <c r="E835" s="52"/>
      <c r="F835" s="52"/>
      <c r="G835" s="52"/>
      <c r="H835" s="52"/>
      <c r="I835" s="52"/>
    </row>
    <row r="836" spans="1:9" s="53" customFormat="1">
      <c r="A836" s="49"/>
      <c r="B836" s="50"/>
      <c r="C836" s="51"/>
      <c r="D836" s="49"/>
      <c r="E836" s="52"/>
      <c r="F836" s="52"/>
      <c r="G836" s="52"/>
      <c r="H836" s="52"/>
      <c r="I836" s="52"/>
    </row>
    <row r="837" spans="1:9" s="53" customFormat="1">
      <c r="A837" s="49"/>
      <c r="B837" s="50"/>
      <c r="C837" s="51"/>
      <c r="D837" s="49"/>
      <c r="E837" s="52"/>
      <c r="F837" s="52"/>
      <c r="G837" s="52"/>
      <c r="H837" s="52"/>
      <c r="I837" s="52"/>
    </row>
    <row r="838" spans="1:9" s="53" customFormat="1">
      <c r="A838" s="49"/>
      <c r="B838" s="50"/>
      <c r="C838" s="51"/>
      <c r="D838" s="49"/>
      <c r="E838" s="52"/>
      <c r="F838" s="52"/>
      <c r="G838" s="52"/>
      <c r="H838" s="52"/>
      <c r="I838" s="52"/>
    </row>
    <row r="839" spans="1:9" s="53" customFormat="1">
      <c r="A839" s="49"/>
      <c r="B839" s="50"/>
      <c r="C839" s="51"/>
      <c r="D839" s="49"/>
      <c r="E839" s="52"/>
      <c r="F839" s="52"/>
      <c r="G839" s="52"/>
      <c r="H839" s="52"/>
      <c r="I839" s="52"/>
    </row>
    <row r="840" spans="1:9" s="53" customFormat="1">
      <c r="A840" s="49"/>
      <c r="B840" s="50"/>
      <c r="C840" s="51"/>
      <c r="D840" s="49"/>
      <c r="E840" s="52"/>
      <c r="F840" s="52"/>
      <c r="G840" s="52"/>
      <c r="H840" s="52"/>
      <c r="I840" s="52"/>
    </row>
    <row r="841" spans="1:9" s="53" customFormat="1">
      <c r="A841" s="49"/>
      <c r="B841" s="50"/>
      <c r="C841" s="51"/>
      <c r="D841" s="49"/>
      <c r="E841" s="52"/>
      <c r="F841" s="52"/>
      <c r="G841" s="52"/>
      <c r="H841" s="52"/>
      <c r="I841" s="52"/>
    </row>
    <row r="842" spans="1:9" s="53" customFormat="1">
      <c r="A842" s="49"/>
      <c r="B842" s="50"/>
      <c r="C842" s="51"/>
      <c r="D842" s="49"/>
      <c r="E842" s="52"/>
      <c r="F842" s="52"/>
      <c r="G842" s="52"/>
      <c r="H842" s="52"/>
      <c r="I842" s="52"/>
    </row>
    <row r="843" spans="1:9" s="53" customFormat="1">
      <c r="A843" s="49"/>
      <c r="B843" s="50"/>
      <c r="C843" s="51"/>
      <c r="D843" s="49"/>
      <c r="E843" s="52"/>
      <c r="F843" s="52"/>
      <c r="G843" s="52"/>
      <c r="H843" s="52"/>
      <c r="I843" s="52"/>
    </row>
    <row r="844" spans="1:9" s="53" customFormat="1">
      <c r="A844" s="49"/>
      <c r="B844" s="50"/>
      <c r="C844" s="51"/>
      <c r="D844" s="49"/>
      <c r="E844" s="52"/>
      <c r="F844" s="52"/>
      <c r="G844" s="52"/>
      <c r="H844" s="52"/>
      <c r="I844" s="52"/>
    </row>
    <row r="845" spans="1:9" s="53" customFormat="1">
      <c r="A845" s="49"/>
      <c r="B845" s="50"/>
      <c r="C845" s="51"/>
      <c r="D845" s="49"/>
      <c r="E845" s="52"/>
      <c r="F845" s="52"/>
      <c r="G845" s="52"/>
      <c r="H845" s="52"/>
      <c r="I845" s="52"/>
    </row>
    <row r="846" spans="1:9" s="53" customFormat="1">
      <c r="A846" s="49"/>
      <c r="B846" s="50"/>
      <c r="C846" s="51"/>
      <c r="D846" s="49"/>
      <c r="E846" s="52"/>
      <c r="F846" s="52"/>
      <c r="G846" s="52"/>
      <c r="H846" s="52"/>
      <c r="I846" s="52"/>
    </row>
    <row r="847" spans="1:9" s="53" customFormat="1">
      <c r="A847" s="49"/>
      <c r="B847" s="50"/>
      <c r="C847" s="51"/>
      <c r="D847" s="49"/>
      <c r="E847" s="52"/>
      <c r="F847" s="52"/>
      <c r="G847" s="52"/>
      <c r="H847" s="52"/>
      <c r="I847" s="52"/>
    </row>
    <row r="848" spans="1:9" s="53" customFormat="1">
      <c r="A848" s="49"/>
      <c r="B848" s="50"/>
      <c r="C848" s="51"/>
      <c r="D848" s="49"/>
      <c r="E848" s="52"/>
      <c r="F848" s="52"/>
      <c r="G848" s="52"/>
      <c r="H848" s="52"/>
      <c r="I848" s="52"/>
    </row>
    <row r="849" spans="1:9" s="53" customFormat="1">
      <c r="A849" s="49"/>
      <c r="B849" s="50"/>
      <c r="C849" s="51"/>
      <c r="D849" s="49"/>
      <c r="E849" s="52"/>
      <c r="F849" s="52"/>
      <c r="G849" s="52"/>
      <c r="H849" s="52"/>
      <c r="I849" s="52"/>
    </row>
    <row r="850" spans="1:9" s="53" customFormat="1">
      <c r="A850" s="49"/>
      <c r="B850" s="50"/>
      <c r="C850" s="51"/>
      <c r="D850" s="49"/>
      <c r="E850" s="52"/>
      <c r="F850" s="52"/>
      <c r="G850" s="52"/>
      <c r="H850" s="52"/>
      <c r="I850" s="52"/>
    </row>
    <row r="851" spans="1:9" s="53" customFormat="1">
      <c r="A851" s="49"/>
      <c r="B851" s="50"/>
      <c r="C851" s="51"/>
      <c r="D851" s="49"/>
      <c r="E851" s="52"/>
      <c r="F851" s="52"/>
      <c r="G851" s="52"/>
      <c r="H851" s="52"/>
      <c r="I851" s="52"/>
    </row>
    <row r="852" spans="1:9" s="53" customFormat="1">
      <c r="A852" s="49"/>
      <c r="B852" s="50"/>
      <c r="C852" s="51"/>
      <c r="D852" s="49"/>
      <c r="E852" s="52"/>
      <c r="F852" s="52"/>
      <c r="G852" s="52"/>
      <c r="H852" s="52"/>
      <c r="I852" s="52"/>
    </row>
    <row r="853" spans="1:9" s="53" customFormat="1">
      <c r="A853" s="49"/>
      <c r="B853" s="50"/>
      <c r="C853" s="51"/>
      <c r="D853" s="49"/>
      <c r="E853" s="52"/>
      <c r="F853" s="52"/>
      <c r="G853" s="52"/>
      <c r="H853" s="52"/>
      <c r="I853" s="52"/>
    </row>
    <row r="854" spans="1:9" s="53" customFormat="1">
      <c r="A854" s="49"/>
      <c r="B854" s="50"/>
      <c r="C854" s="51"/>
      <c r="D854" s="49"/>
      <c r="E854" s="52"/>
      <c r="F854" s="52"/>
      <c r="G854" s="52"/>
      <c r="H854" s="52"/>
      <c r="I854" s="52"/>
    </row>
    <row r="855" spans="1:9" s="53" customFormat="1">
      <c r="A855" s="49"/>
      <c r="B855" s="50"/>
      <c r="C855" s="51"/>
      <c r="D855" s="49"/>
      <c r="E855" s="52"/>
      <c r="F855" s="52"/>
      <c r="G855" s="52"/>
      <c r="H855" s="52"/>
      <c r="I855" s="52"/>
    </row>
    <row r="856" spans="1:9" s="53" customFormat="1">
      <c r="A856" s="49"/>
      <c r="B856" s="50"/>
      <c r="C856" s="51"/>
      <c r="D856" s="49"/>
      <c r="E856" s="52"/>
      <c r="F856" s="52"/>
      <c r="G856" s="52"/>
      <c r="H856" s="52"/>
      <c r="I856" s="52"/>
    </row>
    <row r="857" spans="1:9" s="53" customFormat="1">
      <c r="A857" s="49"/>
      <c r="B857" s="50"/>
      <c r="C857" s="51"/>
      <c r="D857" s="49"/>
      <c r="E857" s="52"/>
      <c r="F857" s="52"/>
      <c r="G857" s="52"/>
      <c r="H857" s="52"/>
      <c r="I857" s="52"/>
    </row>
    <row r="858" spans="1:9" s="53" customFormat="1">
      <c r="A858" s="49"/>
      <c r="B858" s="50"/>
      <c r="C858" s="51"/>
      <c r="D858" s="49"/>
      <c r="E858" s="52"/>
      <c r="F858" s="52"/>
      <c r="G858" s="52"/>
      <c r="H858" s="52"/>
      <c r="I858" s="52"/>
    </row>
    <row r="859" spans="1:9" s="53" customFormat="1">
      <c r="A859" s="49"/>
      <c r="B859" s="50"/>
      <c r="C859" s="51"/>
      <c r="D859" s="49"/>
      <c r="E859" s="52"/>
      <c r="F859" s="52"/>
      <c r="G859" s="52"/>
      <c r="H859" s="52"/>
      <c r="I859" s="52"/>
    </row>
    <row r="860" spans="1:9" s="53" customFormat="1">
      <c r="A860" s="49"/>
      <c r="B860" s="50"/>
      <c r="C860" s="51"/>
      <c r="D860" s="49"/>
      <c r="E860" s="52"/>
      <c r="F860" s="52"/>
      <c r="G860" s="52"/>
      <c r="H860" s="52"/>
      <c r="I860" s="52"/>
    </row>
    <row r="861" spans="1:9" s="53" customFormat="1">
      <c r="A861" s="49"/>
      <c r="B861" s="50"/>
      <c r="C861" s="51"/>
      <c r="D861" s="49"/>
      <c r="E861" s="52"/>
      <c r="F861" s="52"/>
      <c r="G861" s="52"/>
      <c r="H861" s="52"/>
      <c r="I861" s="52"/>
    </row>
    <row r="862" spans="1:9" s="53" customFormat="1">
      <c r="A862" s="49"/>
      <c r="B862" s="50"/>
      <c r="C862" s="51"/>
      <c r="D862" s="49"/>
      <c r="E862" s="52"/>
      <c r="F862" s="52"/>
      <c r="G862" s="52"/>
      <c r="H862" s="52"/>
      <c r="I862" s="52"/>
    </row>
    <row r="863" spans="1:9" s="53" customFormat="1">
      <c r="A863" s="49"/>
      <c r="B863" s="50"/>
      <c r="C863" s="51"/>
      <c r="D863" s="49"/>
      <c r="E863" s="52"/>
      <c r="F863" s="52"/>
      <c r="G863" s="52"/>
      <c r="H863" s="52"/>
      <c r="I863" s="52"/>
    </row>
    <row r="864" spans="1:9" s="53" customFormat="1">
      <c r="A864" s="49"/>
      <c r="B864" s="50"/>
      <c r="C864" s="51"/>
      <c r="D864" s="49"/>
      <c r="E864" s="52"/>
      <c r="F864" s="52"/>
      <c r="G864" s="52"/>
      <c r="H864" s="52"/>
      <c r="I864" s="52"/>
    </row>
    <row r="865" spans="1:9" s="53" customFormat="1">
      <c r="A865" s="49"/>
      <c r="B865" s="50"/>
      <c r="C865" s="51"/>
      <c r="D865" s="49"/>
      <c r="E865" s="52"/>
      <c r="F865" s="52"/>
      <c r="G865" s="52"/>
      <c r="H865" s="52"/>
      <c r="I865" s="52"/>
    </row>
    <row r="866" spans="1:9" s="53" customFormat="1">
      <c r="A866" s="49"/>
      <c r="B866" s="50"/>
      <c r="C866" s="51"/>
      <c r="D866" s="49"/>
      <c r="E866" s="52"/>
      <c r="F866" s="52"/>
      <c r="G866" s="52"/>
      <c r="H866" s="52"/>
      <c r="I866" s="52"/>
    </row>
    <row r="867" spans="1:9" s="53" customFormat="1">
      <c r="A867" s="49"/>
      <c r="B867" s="50"/>
      <c r="C867" s="51"/>
      <c r="D867" s="49"/>
      <c r="E867" s="52"/>
      <c r="F867" s="52"/>
      <c r="G867" s="52"/>
      <c r="H867" s="52"/>
      <c r="I867" s="52"/>
    </row>
    <row r="868" spans="1:9" s="53" customFormat="1">
      <c r="A868" s="49"/>
      <c r="B868" s="50"/>
      <c r="C868" s="51"/>
      <c r="D868" s="49"/>
      <c r="E868" s="52"/>
      <c r="F868" s="52"/>
      <c r="G868" s="52"/>
      <c r="H868" s="52"/>
      <c r="I868" s="52"/>
    </row>
    <row r="869" spans="1:9" s="53" customFormat="1">
      <c r="A869" s="49"/>
      <c r="B869" s="50"/>
      <c r="C869" s="51"/>
      <c r="D869" s="49"/>
      <c r="E869" s="52"/>
      <c r="F869" s="52"/>
      <c r="G869" s="52"/>
      <c r="H869" s="52"/>
      <c r="I869" s="52"/>
    </row>
    <row r="870" spans="1:9" s="53" customFormat="1">
      <c r="A870" s="49"/>
      <c r="B870" s="50"/>
      <c r="C870" s="51"/>
      <c r="D870" s="49"/>
      <c r="E870" s="52"/>
      <c r="F870" s="52"/>
      <c r="G870" s="52"/>
      <c r="H870" s="52"/>
      <c r="I870" s="52"/>
    </row>
    <row r="871" spans="1:9" s="53" customFormat="1">
      <c r="A871" s="49"/>
      <c r="B871" s="50"/>
      <c r="C871" s="51"/>
      <c r="D871" s="49"/>
      <c r="E871" s="52"/>
      <c r="F871" s="52"/>
      <c r="G871" s="52"/>
      <c r="H871" s="52"/>
      <c r="I871" s="52"/>
    </row>
    <row r="872" spans="1:9" s="53" customFormat="1">
      <c r="A872" s="49"/>
      <c r="B872" s="50"/>
      <c r="C872" s="51"/>
      <c r="D872" s="49"/>
      <c r="E872" s="52"/>
      <c r="F872" s="52"/>
      <c r="G872" s="52"/>
      <c r="H872" s="52"/>
      <c r="I872" s="52"/>
    </row>
    <row r="873" spans="1:9" s="53" customFormat="1">
      <c r="A873" s="49"/>
      <c r="B873" s="50"/>
      <c r="C873" s="51"/>
      <c r="D873" s="49"/>
      <c r="E873" s="52"/>
      <c r="F873" s="52"/>
      <c r="G873" s="52"/>
      <c r="H873" s="52"/>
      <c r="I873" s="52"/>
    </row>
    <row r="874" spans="1:9" s="53" customFormat="1">
      <c r="A874" s="49"/>
      <c r="B874" s="50"/>
      <c r="C874" s="51"/>
      <c r="D874" s="49"/>
      <c r="E874" s="52"/>
      <c r="F874" s="52"/>
      <c r="G874" s="52"/>
      <c r="H874" s="52"/>
      <c r="I874" s="52"/>
    </row>
    <row r="875" spans="1:9" s="53" customFormat="1">
      <c r="A875" s="49"/>
      <c r="B875" s="50"/>
      <c r="C875" s="51"/>
      <c r="D875" s="49"/>
      <c r="E875" s="52"/>
      <c r="F875" s="52"/>
      <c r="G875" s="52"/>
      <c r="H875" s="52"/>
      <c r="I875" s="52"/>
    </row>
    <row r="876" spans="1:9" s="53" customFormat="1">
      <c r="A876" s="49"/>
      <c r="B876" s="50"/>
      <c r="C876" s="51"/>
      <c r="D876" s="49"/>
      <c r="E876" s="52"/>
      <c r="F876" s="52"/>
      <c r="G876" s="52"/>
      <c r="H876" s="52"/>
      <c r="I876" s="52"/>
    </row>
    <row r="877" spans="1:9" s="53" customFormat="1">
      <c r="A877" s="49"/>
      <c r="B877" s="50"/>
      <c r="C877" s="51"/>
      <c r="D877" s="49"/>
      <c r="E877" s="52"/>
      <c r="F877" s="52"/>
      <c r="G877" s="52"/>
      <c r="H877" s="52"/>
      <c r="I877" s="52"/>
    </row>
    <row r="878" spans="1:9" s="53" customFormat="1">
      <c r="A878" s="49"/>
      <c r="B878" s="50"/>
      <c r="C878" s="51"/>
      <c r="D878" s="49"/>
      <c r="E878" s="52"/>
      <c r="F878" s="52"/>
      <c r="G878" s="52"/>
      <c r="H878" s="52"/>
      <c r="I878" s="52"/>
    </row>
    <row r="879" spans="1:9" s="53" customFormat="1">
      <c r="A879" s="49"/>
      <c r="B879" s="50"/>
      <c r="C879" s="51"/>
      <c r="D879" s="49"/>
      <c r="E879" s="52"/>
      <c r="F879" s="52"/>
      <c r="G879" s="52"/>
      <c r="H879" s="52"/>
      <c r="I879" s="52"/>
    </row>
    <row r="880" spans="1:9" s="53" customFormat="1">
      <c r="A880" s="49"/>
      <c r="B880" s="50"/>
      <c r="C880" s="51"/>
      <c r="D880" s="49"/>
      <c r="E880" s="52"/>
      <c r="F880" s="52"/>
      <c r="G880" s="52"/>
      <c r="H880" s="52"/>
      <c r="I880" s="52"/>
    </row>
    <row r="881" spans="1:9" s="53" customFormat="1">
      <c r="A881" s="49"/>
      <c r="B881" s="50"/>
      <c r="C881" s="51"/>
      <c r="D881" s="49"/>
      <c r="E881" s="52"/>
      <c r="F881" s="52"/>
      <c r="G881" s="52"/>
      <c r="H881" s="52"/>
      <c r="I881" s="52"/>
    </row>
    <row r="882" spans="1:9" s="53" customFormat="1">
      <c r="A882" s="49"/>
      <c r="B882" s="50"/>
      <c r="C882" s="51"/>
      <c r="D882" s="49"/>
      <c r="E882" s="52"/>
      <c r="F882" s="52"/>
      <c r="G882" s="52"/>
      <c r="H882" s="52"/>
      <c r="I882" s="52"/>
    </row>
    <row r="883" spans="1:9" s="53" customFormat="1">
      <c r="A883" s="49"/>
      <c r="B883" s="50"/>
      <c r="C883" s="51"/>
      <c r="D883" s="49"/>
      <c r="E883" s="52"/>
      <c r="F883" s="52"/>
      <c r="G883" s="52"/>
      <c r="H883" s="52"/>
      <c r="I883" s="52"/>
    </row>
    <row r="884" spans="1:9" s="53" customFormat="1">
      <c r="A884" s="49"/>
      <c r="B884" s="50"/>
      <c r="C884" s="51"/>
      <c r="D884" s="49"/>
      <c r="E884" s="52"/>
      <c r="F884" s="52"/>
      <c r="G884" s="52"/>
      <c r="H884" s="52"/>
      <c r="I884" s="52"/>
    </row>
    <row r="885" spans="1:9" s="53" customFormat="1">
      <c r="A885" s="49"/>
      <c r="B885" s="50"/>
      <c r="C885" s="51"/>
      <c r="D885" s="49"/>
      <c r="E885" s="52"/>
      <c r="F885" s="52"/>
      <c r="G885" s="52"/>
      <c r="H885" s="52"/>
      <c r="I885" s="52"/>
    </row>
    <row r="886" spans="1:9" s="53" customFormat="1">
      <c r="A886" s="49"/>
      <c r="B886" s="50"/>
      <c r="C886" s="51"/>
      <c r="D886" s="49"/>
      <c r="E886" s="52"/>
      <c r="F886" s="52"/>
      <c r="G886" s="52"/>
      <c r="H886" s="52"/>
      <c r="I886" s="52"/>
    </row>
    <row r="887" spans="1:9" s="53" customFormat="1">
      <c r="A887" s="49"/>
      <c r="B887" s="50"/>
      <c r="C887" s="51"/>
      <c r="D887" s="49"/>
      <c r="E887" s="52"/>
      <c r="F887" s="52"/>
      <c r="G887" s="52"/>
      <c r="H887" s="52"/>
      <c r="I887" s="52"/>
    </row>
    <row r="888" spans="1:9" s="53" customFormat="1">
      <c r="A888" s="49"/>
      <c r="B888" s="50"/>
      <c r="C888" s="51"/>
      <c r="D888" s="49"/>
      <c r="E888" s="52"/>
      <c r="F888" s="52"/>
      <c r="G888" s="52"/>
      <c r="H888" s="52"/>
      <c r="I888" s="52"/>
    </row>
    <row r="889" spans="1:9" s="53" customFormat="1">
      <c r="A889" s="49"/>
      <c r="B889" s="50"/>
      <c r="C889" s="51"/>
      <c r="D889" s="49"/>
      <c r="E889" s="52"/>
      <c r="F889" s="52"/>
      <c r="G889" s="52"/>
      <c r="H889" s="52"/>
      <c r="I889" s="52"/>
    </row>
    <row r="890" spans="1:9" s="53" customFormat="1">
      <c r="A890" s="49"/>
      <c r="B890" s="50"/>
      <c r="C890" s="51"/>
      <c r="D890" s="49"/>
      <c r="E890" s="52"/>
      <c r="F890" s="52"/>
      <c r="G890" s="52"/>
      <c r="H890" s="52"/>
      <c r="I890" s="52"/>
    </row>
    <row r="891" spans="1:9" s="53" customFormat="1">
      <c r="A891" s="49"/>
      <c r="B891" s="50"/>
      <c r="C891" s="51"/>
      <c r="D891" s="49"/>
      <c r="E891" s="52"/>
      <c r="F891" s="52"/>
      <c r="G891" s="52"/>
      <c r="H891" s="52"/>
      <c r="I891" s="52"/>
    </row>
    <row r="892" spans="1:9" s="53" customFormat="1">
      <c r="A892" s="49"/>
      <c r="B892" s="50"/>
      <c r="C892" s="51"/>
      <c r="D892" s="49"/>
      <c r="E892" s="52"/>
      <c r="F892" s="52"/>
      <c r="G892" s="52"/>
      <c r="H892" s="52"/>
      <c r="I892" s="52"/>
    </row>
    <row r="893" spans="1:9" s="53" customFormat="1">
      <c r="A893" s="49"/>
      <c r="B893" s="50"/>
      <c r="C893" s="51"/>
      <c r="D893" s="49"/>
      <c r="E893" s="52"/>
      <c r="F893" s="52"/>
      <c r="G893" s="52"/>
      <c r="H893" s="52"/>
      <c r="I893" s="52"/>
    </row>
    <row r="894" spans="1:9" s="53" customFormat="1">
      <c r="A894" s="49"/>
      <c r="B894" s="50"/>
      <c r="C894" s="51"/>
      <c r="D894" s="49"/>
      <c r="E894" s="52"/>
      <c r="F894" s="52"/>
      <c r="G894" s="52"/>
      <c r="H894" s="52"/>
      <c r="I894" s="52"/>
    </row>
    <row r="895" spans="1:9" s="53" customFormat="1">
      <c r="A895" s="49"/>
      <c r="B895" s="50"/>
      <c r="C895" s="51"/>
      <c r="D895" s="49"/>
      <c r="E895" s="52"/>
      <c r="F895" s="52"/>
      <c r="G895" s="52"/>
      <c r="H895" s="52"/>
      <c r="I895" s="52"/>
    </row>
    <row r="896" spans="1:9" s="53" customFormat="1">
      <c r="A896" s="49"/>
      <c r="B896" s="50"/>
      <c r="C896" s="51"/>
      <c r="D896" s="49"/>
      <c r="E896" s="52"/>
      <c r="F896" s="52"/>
      <c r="G896" s="52"/>
      <c r="H896" s="52"/>
      <c r="I896" s="52"/>
    </row>
    <row r="897" spans="1:9" s="53" customFormat="1">
      <c r="A897" s="49"/>
      <c r="B897" s="50"/>
      <c r="C897" s="51"/>
      <c r="D897" s="49"/>
      <c r="E897" s="52"/>
      <c r="F897" s="52"/>
      <c r="G897" s="52"/>
      <c r="H897" s="52"/>
      <c r="I897" s="52"/>
    </row>
    <row r="898" spans="1:9" s="53" customFormat="1">
      <c r="A898" s="49"/>
      <c r="B898" s="50"/>
      <c r="C898" s="51"/>
      <c r="D898" s="49"/>
      <c r="E898" s="52"/>
      <c r="F898" s="52"/>
      <c r="G898" s="52"/>
      <c r="H898" s="52"/>
      <c r="I898" s="52"/>
    </row>
    <row r="899" spans="1:9" s="53" customFormat="1">
      <c r="A899" s="49"/>
      <c r="B899" s="50"/>
      <c r="C899" s="51"/>
      <c r="D899" s="49"/>
      <c r="E899" s="52"/>
      <c r="F899" s="52"/>
      <c r="G899" s="52"/>
      <c r="H899" s="52"/>
      <c r="I899" s="52"/>
    </row>
    <row r="900" spans="1:9" s="53" customFormat="1">
      <c r="A900" s="49"/>
      <c r="B900" s="50"/>
      <c r="C900" s="51"/>
      <c r="D900" s="49"/>
      <c r="E900" s="52"/>
      <c r="F900" s="52"/>
      <c r="G900" s="52"/>
      <c r="H900" s="52"/>
      <c r="I900" s="52"/>
    </row>
    <row r="901" spans="1:9" s="53" customFormat="1">
      <c r="A901" s="49"/>
      <c r="B901" s="50"/>
      <c r="C901" s="51"/>
      <c r="D901" s="49"/>
      <c r="E901" s="52"/>
      <c r="F901" s="52"/>
      <c r="G901" s="52"/>
      <c r="H901" s="52"/>
      <c r="I901" s="52"/>
    </row>
    <row r="902" spans="1:9" s="53" customFormat="1">
      <c r="A902" s="49"/>
      <c r="B902" s="50"/>
      <c r="C902" s="51"/>
      <c r="D902" s="49"/>
      <c r="E902" s="52"/>
      <c r="F902" s="52"/>
      <c r="G902" s="52"/>
      <c r="H902" s="52"/>
      <c r="I902" s="52"/>
    </row>
    <row r="903" spans="1:9" s="53" customFormat="1">
      <c r="A903" s="49"/>
      <c r="B903" s="50"/>
      <c r="C903" s="51"/>
      <c r="D903" s="49"/>
      <c r="E903" s="52"/>
      <c r="F903" s="52"/>
      <c r="G903" s="52"/>
      <c r="H903" s="52"/>
      <c r="I903" s="52"/>
    </row>
    <row r="904" spans="1:9" s="53" customFormat="1">
      <c r="A904" s="49"/>
      <c r="B904" s="50"/>
      <c r="C904" s="51"/>
      <c r="D904" s="49"/>
      <c r="E904" s="52"/>
      <c r="F904" s="52"/>
      <c r="G904" s="52"/>
      <c r="H904" s="52"/>
      <c r="I904" s="52"/>
    </row>
    <row r="905" spans="1:9" s="53" customFormat="1">
      <c r="A905" s="49"/>
      <c r="B905" s="50"/>
      <c r="C905" s="51"/>
      <c r="D905" s="49"/>
      <c r="E905" s="52"/>
      <c r="F905" s="52"/>
      <c r="G905" s="52"/>
      <c r="H905" s="52"/>
      <c r="I905" s="52"/>
    </row>
    <row r="906" spans="1:9" s="53" customFormat="1">
      <c r="A906" s="49"/>
      <c r="B906" s="50"/>
      <c r="C906" s="51"/>
      <c r="D906" s="49"/>
      <c r="E906" s="52"/>
      <c r="F906" s="52"/>
      <c r="G906" s="52"/>
      <c r="H906" s="52"/>
      <c r="I906" s="52"/>
    </row>
    <row r="907" spans="1:9" s="53" customFormat="1">
      <c r="A907" s="49"/>
      <c r="B907" s="50"/>
      <c r="C907" s="51"/>
      <c r="D907" s="49"/>
      <c r="E907" s="52"/>
      <c r="F907" s="52"/>
      <c r="G907" s="52"/>
      <c r="H907" s="52"/>
      <c r="I907" s="52"/>
    </row>
    <row r="908" spans="1:9" s="53" customFormat="1">
      <c r="A908" s="49"/>
      <c r="B908" s="50"/>
      <c r="C908" s="51"/>
      <c r="D908" s="49"/>
      <c r="E908" s="52"/>
      <c r="F908" s="52"/>
      <c r="G908" s="52"/>
      <c r="H908" s="52"/>
      <c r="I908" s="52"/>
    </row>
    <row r="909" spans="1:9" s="53" customFormat="1">
      <c r="A909" s="49"/>
      <c r="B909" s="50"/>
      <c r="C909" s="51"/>
      <c r="D909" s="49"/>
      <c r="E909" s="52"/>
      <c r="F909" s="52"/>
      <c r="G909" s="52"/>
      <c r="H909" s="52"/>
      <c r="I909" s="52"/>
    </row>
    <row r="910" spans="1:9" s="53" customFormat="1">
      <c r="A910" s="49"/>
      <c r="B910" s="50"/>
      <c r="C910" s="51"/>
      <c r="D910" s="49"/>
      <c r="E910" s="52"/>
      <c r="F910" s="52"/>
      <c r="G910" s="52"/>
      <c r="H910" s="52"/>
      <c r="I910" s="52"/>
    </row>
    <row r="911" spans="1:9" s="53" customFormat="1">
      <c r="A911" s="49"/>
      <c r="B911" s="50"/>
      <c r="C911" s="51"/>
      <c r="D911" s="49"/>
      <c r="E911" s="52"/>
      <c r="F911" s="52"/>
      <c r="G911" s="52"/>
      <c r="H911" s="52"/>
      <c r="I911" s="52"/>
    </row>
    <row r="912" spans="1:9" s="53" customFormat="1">
      <c r="A912" s="49"/>
      <c r="B912" s="50"/>
      <c r="C912" s="51"/>
      <c r="D912" s="49"/>
      <c r="E912" s="52"/>
      <c r="F912" s="52"/>
      <c r="G912" s="52"/>
      <c r="H912" s="52"/>
      <c r="I912" s="52"/>
    </row>
    <row r="913" spans="1:9" s="53" customFormat="1">
      <c r="A913" s="49"/>
      <c r="B913" s="50"/>
      <c r="C913" s="51"/>
      <c r="D913" s="49"/>
      <c r="E913" s="52"/>
      <c r="F913" s="52"/>
      <c r="G913" s="52"/>
      <c r="H913" s="52"/>
      <c r="I913" s="52"/>
    </row>
    <row r="914" spans="1:9" s="53" customFormat="1">
      <c r="A914" s="49"/>
      <c r="B914" s="50"/>
      <c r="C914" s="51"/>
      <c r="D914" s="49"/>
      <c r="E914" s="52"/>
      <c r="F914" s="52"/>
      <c r="G914" s="52"/>
      <c r="H914" s="52"/>
      <c r="I914" s="52"/>
    </row>
    <row r="915" spans="1:9" s="53" customFormat="1">
      <c r="A915" s="49"/>
      <c r="B915" s="50"/>
      <c r="C915" s="51"/>
      <c r="D915" s="49"/>
      <c r="E915" s="52"/>
      <c r="F915" s="52"/>
      <c r="G915" s="52"/>
      <c r="H915" s="52"/>
      <c r="I915" s="52"/>
    </row>
    <row r="916" spans="1:9" s="53" customFormat="1">
      <c r="A916" s="49"/>
      <c r="B916" s="50"/>
      <c r="C916" s="51"/>
      <c r="D916" s="49"/>
      <c r="E916" s="52"/>
      <c r="F916" s="52"/>
      <c r="G916" s="52"/>
      <c r="H916" s="52"/>
      <c r="I916" s="52"/>
    </row>
    <row r="917" spans="1:9" s="53" customFormat="1">
      <c r="A917" s="49"/>
      <c r="B917" s="50"/>
      <c r="C917" s="51"/>
      <c r="D917" s="49"/>
      <c r="E917" s="52"/>
      <c r="F917" s="52"/>
      <c r="G917" s="52"/>
      <c r="H917" s="52"/>
      <c r="I917" s="52"/>
    </row>
    <row r="918" spans="1:9" s="53" customFormat="1">
      <c r="A918" s="49"/>
      <c r="B918" s="50"/>
      <c r="C918" s="51"/>
      <c r="D918" s="49"/>
      <c r="E918" s="52"/>
      <c r="F918" s="52"/>
      <c r="G918" s="52"/>
      <c r="H918" s="52"/>
      <c r="I918" s="52"/>
    </row>
    <row r="919" spans="1:9" s="53" customFormat="1">
      <c r="A919" s="49"/>
      <c r="B919" s="50"/>
      <c r="C919" s="51"/>
      <c r="D919" s="49"/>
      <c r="E919" s="52"/>
      <c r="F919" s="52"/>
      <c r="G919" s="52"/>
      <c r="H919" s="52"/>
      <c r="I919" s="52"/>
    </row>
    <row r="920" spans="1:9" s="53" customFormat="1">
      <c r="A920" s="49"/>
      <c r="B920" s="50"/>
      <c r="C920" s="51"/>
      <c r="D920" s="49"/>
      <c r="E920" s="52"/>
      <c r="F920" s="52"/>
      <c r="G920" s="52"/>
      <c r="H920" s="52"/>
      <c r="I920" s="52"/>
    </row>
    <row r="921" spans="1:9" s="53" customFormat="1">
      <c r="A921" s="49"/>
      <c r="B921" s="50"/>
      <c r="C921" s="51"/>
      <c r="D921" s="49"/>
      <c r="E921" s="52"/>
      <c r="F921" s="52"/>
      <c r="G921" s="52"/>
      <c r="H921" s="52"/>
      <c r="I921" s="52"/>
    </row>
    <row r="922" spans="1:9" s="53" customFormat="1">
      <c r="A922" s="49"/>
      <c r="B922" s="50"/>
      <c r="C922" s="51"/>
      <c r="D922" s="49"/>
      <c r="E922" s="52"/>
      <c r="F922" s="52"/>
      <c r="G922" s="52"/>
      <c r="H922" s="52"/>
      <c r="I922" s="52"/>
    </row>
    <row r="923" spans="1:9" s="53" customFormat="1">
      <c r="A923" s="49"/>
      <c r="B923" s="50"/>
      <c r="C923" s="51"/>
      <c r="D923" s="49"/>
      <c r="E923" s="52"/>
      <c r="F923" s="52"/>
      <c r="G923" s="52"/>
      <c r="H923" s="52"/>
      <c r="I923" s="52"/>
    </row>
    <row r="924" spans="1:9" s="53" customFormat="1">
      <c r="A924" s="49"/>
      <c r="B924" s="50"/>
      <c r="C924" s="51"/>
      <c r="D924" s="49"/>
      <c r="E924" s="52"/>
      <c r="F924" s="52"/>
      <c r="G924" s="52"/>
      <c r="H924" s="52"/>
      <c r="I924" s="52"/>
    </row>
    <row r="925" spans="1:9" s="53" customFormat="1">
      <c r="A925" s="49"/>
      <c r="B925" s="50"/>
      <c r="C925" s="51"/>
      <c r="D925" s="49"/>
      <c r="E925" s="52"/>
      <c r="F925" s="52"/>
      <c r="G925" s="52"/>
      <c r="H925" s="52"/>
      <c r="I925" s="52"/>
    </row>
    <row r="926" spans="1:9" s="53" customFormat="1">
      <c r="A926" s="49"/>
      <c r="B926" s="50"/>
      <c r="C926" s="51"/>
      <c r="D926" s="49"/>
      <c r="E926" s="52"/>
      <c r="F926" s="52"/>
      <c r="G926" s="52"/>
      <c r="H926" s="52"/>
      <c r="I926" s="52"/>
    </row>
    <row r="927" spans="1:9" s="53" customFormat="1">
      <c r="A927" s="49"/>
      <c r="B927" s="50"/>
      <c r="C927" s="51"/>
      <c r="D927" s="49"/>
      <c r="E927" s="52"/>
      <c r="F927" s="52"/>
      <c r="G927" s="52"/>
      <c r="H927" s="52"/>
      <c r="I927" s="52"/>
    </row>
    <row r="928" spans="1:9" s="53" customFormat="1">
      <c r="A928" s="49"/>
      <c r="B928" s="50"/>
      <c r="C928" s="51"/>
      <c r="D928" s="49"/>
      <c r="E928" s="52"/>
      <c r="F928" s="52"/>
      <c r="G928" s="52"/>
      <c r="H928" s="52"/>
      <c r="I928" s="52"/>
    </row>
    <row r="929" spans="1:9" s="53" customFormat="1">
      <c r="A929" s="49"/>
      <c r="B929" s="50"/>
      <c r="C929" s="51"/>
      <c r="D929" s="49"/>
      <c r="E929" s="52"/>
      <c r="F929" s="52"/>
      <c r="G929" s="52"/>
      <c r="H929" s="52"/>
      <c r="I929" s="52"/>
    </row>
    <row r="930" spans="1:9" s="53" customFormat="1">
      <c r="A930" s="49"/>
      <c r="B930" s="50"/>
      <c r="C930" s="51"/>
      <c r="D930" s="49"/>
      <c r="E930" s="52"/>
      <c r="F930" s="52"/>
      <c r="G930" s="52"/>
      <c r="H930" s="52"/>
      <c r="I930" s="52"/>
    </row>
    <row r="931" spans="1:9" s="53" customFormat="1">
      <c r="A931" s="49"/>
      <c r="B931" s="50"/>
      <c r="C931" s="51"/>
      <c r="D931" s="49"/>
      <c r="E931" s="52"/>
      <c r="F931" s="52"/>
      <c r="G931" s="52"/>
      <c r="H931" s="52"/>
      <c r="I931" s="52"/>
    </row>
    <row r="932" spans="1:9" s="53" customFormat="1">
      <c r="A932" s="49"/>
      <c r="B932" s="50"/>
      <c r="C932" s="51"/>
      <c r="D932" s="49"/>
      <c r="E932" s="52"/>
      <c r="F932" s="52"/>
      <c r="G932" s="52"/>
      <c r="H932" s="52"/>
      <c r="I932" s="52"/>
    </row>
    <row r="933" spans="1:9" s="53" customFormat="1">
      <c r="A933" s="49"/>
      <c r="B933" s="50"/>
      <c r="C933" s="51"/>
      <c r="D933" s="49"/>
      <c r="E933" s="52"/>
      <c r="F933" s="52"/>
      <c r="G933" s="52"/>
      <c r="H933" s="52"/>
      <c r="I933" s="52"/>
    </row>
    <row r="934" spans="1:9" s="53" customFormat="1">
      <c r="A934" s="49"/>
      <c r="B934" s="50"/>
      <c r="C934" s="51"/>
      <c r="D934" s="49"/>
      <c r="E934" s="52"/>
      <c r="F934" s="52"/>
      <c r="G934" s="52"/>
      <c r="H934" s="52"/>
      <c r="I934" s="52"/>
    </row>
    <row r="935" spans="1:9" s="53" customFormat="1">
      <c r="A935" s="49"/>
      <c r="B935" s="50"/>
      <c r="C935" s="51"/>
      <c r="D935" s="49"/>
      <c r="E935" s="52"/>
      <c r="F935" s="52"/>
      <c r="G935" s="52"/>
      <c r="H935" s="52"/>
      <c r="I935" s="52"/>
    </row>
    <row r="936" spans="1:9" s="53" customFormat="1">
      <c r="A936" s="49"/>
      <c r="B936" s="50"/>
      <c r="C936" s="51"/>
      <c r="D936" s="49"/>
      <c r="E936" s="52"/>
      <c r="F936" s="52"/>
      <c r="G936" s="52"/>
      <c r="H936" s="52"/>
      <c r="I936" s="52"/>
    </row>
    <row r="937" spans="1:9" s="53" customFormat="1">
      <c r="A937" s="49"/>
      <c r="B937" s="50"/>
      <c r="C937" s="51"/>
      <c r="D937" s="49"/>
      <c r="E937" s="52"/>
      <c r="F937" s="52"/>
      <c r="G937" s="52"/>
      <c r="H937" s="52"/>
      <c r="I937" s="52"/>
    </row>
    <row r="938" spans="1:9" s="53" customFormat="1">
      <c r="A938" s="49"/>
      <c r="B938" s="50"/>
      <c r="C938" s="51"/>
      <c r="D938" s="49"/>
      <c r="E938" s="52"/>
      <c r="F938" s="52"/>
      <c r="G938" s="52"/>
      <c r="H938" s="52"/>
      <c r="I938" s="52"/>
    </row>
    <row r="939" spans="1:9" s="53" customFormat="1">
      <c r="A939" s="49"/>
      <c r="B939" s="50"/>
      <c r="C939" s="51"/>
      <c r="D939" s="49"/>
      <c r="E939" s="52"/>
      <c r="F939" s="52"/>
      <c r="G939" s="52"/>
      <c r="H939" s="52"/>
      <c r="I939" s="52"/>
    </row>
    <row r="940" spans="1:9" s="53" customFormat="1">
      <c r="A940" s="49"/>
      <c r="B940" s="50"/>
      <c r="C940" s="51"/>
      <c r="D940" s="49"/>
      <c r="E940" s="52"/>
      <c r="F940" s="52"/>
      <c r="G940" s="52"/>
      <c r="H940" s="52"/>
      <c r="I940" s="52"/>
    </row>
    <row r="941" spans="1:9" s="53" customFormat="1">
      <c r="A941" s="49"/>
      <c r="B941" s="50"/>
      <c r="C941" s="51"/>
      <c r="D941" s="49"/>
      <c r="E941" s="52"/>
      <c r="F941" s="52"/>
      <c r="G941" s="52"/>
      <c r="H941" s="52"/>
      <c r="I941" s="52"/>
    </row>
    <row r="942" spans="1:9" s="53" customFormat="1">
      <c r="A942" s="49"/>
      <c r="B942" s="50"/>
      <c r="C942" s="51"/>
      <c r="D942" s="49"/>
      <c r="E942" s="52"/>
      <c r="F942" s="52"/>
      <c r="G942" s="52"/>
      <c r="H942" s="52"/>
      <c r="I942" s="52"/>
    </row>
    <row r="943" spans="1:9" s="53" customFormat="1">
      <c r="A943" s="49"/>
      <c r="B943" s="50"/>
      <c r="C943" s="51"/>
      <c r="D943" s="49"/>
      <c r="E943" s="52"/>
      <c r="F943" s="52"/>
      <c r="G943" s="52"/>
      <c r="H943" s="52"/>
      <c r="I943" s="52"/>
    </row>
    <row r="944" spans="1:9" s="53" customFormat="1">
      <c r="A944" s="49"/>
      <c r="B944" s="50"/>
      <c r="C944" s="51"/>
      <c r="D944" s="49"/>
      <c r="E944" s="52"/>
      <c r="F944" s="52"/>
      <c r="G944" s="52"/>
      <c r="H944" s="52"/>
      <c r="I944" s="52"/>
    </row>
    <row r="945" spans="1:9" s="53" customFormat="1">
      <c r="A945" s="49"/>
      <c r="B945" s="50"/>
      <c r="C945" s="51"/>
      <c r="D945" s="49"/>
      <c r="E945" s="52"/>
      <c r="F945" s="52"/>
      <c r="G945" s="52"/>
      <c r="H945" s="52"/>
      <c r="I945" s="52"/>
    </row>
    <row r="946" spans="1:9" s="53" customFormat="1">
      <c r="A946" s="49"/>
      <c r="B946" s="50"/>
      <c r="C946" s="51"/>
      <c r="D946" s="49"/>
      <c r="E946" s="52"/>
      <c r="F946" s="52"/>
      <c r="G946" s="52"/>
      <c r="H946" s="52"/>
      <c r="I946" s="52"/>
    </row>
    <row r="947" spans="1:9" s="53" customFormat="1">
      <c r="A947" s="49"/>
      <c r="B947" s="50"/>
      <c r="C947" s="51"/>
      <c r="D947" s="49"/>
      <c r="E947" s="52"/>
      <c r="F947" s="52"/>
      <c r="G947" s="52"/>
      <c r="H947" s="52"/>
      <c r="I947" s="52"/>
    </row>
    <row r="948" spans="1:9" s="53" customFormat="1">
      <c r="A948" s="49"/>
      <c r="B948" s="50"/>
      <c r="C948" s="51"/>
      <c r="D948" s="49"/>
      <c r="E948" s="52"/>
      <c r="F948" s="52"/>
      <c r="G948" s="52"/>
      <c r="H948" s="52"/>
      <c r="I948" s="52"/>
    </row>
    <row r="949" spans="1:9" s="53" customFormat="1">
      <c r="A949" s="49"/>
      <c r="B949" s="50"/>
      <c r="C949" s="51"/>
      <c r="D949" s="49"/>
      <c r="E949" s="52"/>
      <c r="F949" s="52"/>
      <c r="G949" s="52"/>
      <c r="H949" s="52"/>
      <c r="I949" s="52"/>
    </row>
    <row r="950" spans="1:9" s="53" customFormat="1">
      <c r="A950" s="49"/>
      <c r="B950" s="50"/>
      <c r="C950" s="51"/>
      <c r="D950" s="49"/>
      <c r="E950" s="52"/>
      <c r="F950" s="52"/>
      <c r="G950" s="52"/>
      <c r="H950" s="52"/>
      <c r="I950" s="52"/>
    </row>
    <row r="951" spans="1:9" s="53" customFormat="1">
      <c r="A951" s="49"/>
      <c r="B951" s="50"/>
      <c r="C951" s="51"/>
      <c r="D951" s="49"/>
      <c r="E951" s="52"/>
      <c r="F951" s="52"/>
      <c r="G951" s="52"/>
      <c r="H951" s="52"/>
      <c r="I951" s="52"/>
    </row>
    <row r="952" spans="1:9" s="53" customFormat="1">
      <c r="A952" s="49"/>
      <c r="B952" s="50"/>
      <c r="C952" s="51"/>
      <c r="D952" s="49"/>
      <c r="E952" s="52"/>
      <c r="F952" s="52"/>
      <c r="G952" s="52"/>
      <c r="H952" s="52"/>
      <c r="I952" s="52"/>
    </row>
    <row r="953" spans="1:9" s="53" customFormat="1">
      <c r="A953" s="49"/>
      <c r="B953" s="50"/>
      <c r="C953" s="51"/>
      <c r="D953" s="49"/>
      <c r="E953" s="52"/>
      <c r="F953" s="52"/>
      <c r="G953" s="52"/>
      <c r="H953" s="52"/>
      <c r="I953" s="52"/>
    </row>
    <row r="954" spans="1:9" s="53" customFormat="1">
      <c r="A954" s="49"/>
      <c r="B954" s="50"/>
      <c r="C954" s="51"/>
      <c r="D954" s="49"/>
      <c r="E954" s="52"/>
      <c r="F954" s="52"/>
      <c r="G954" s="52"/>
      <c r="H954" s="52"/>
      <c r="I954" s="52"/>
    </row>
    <row r="955" spans="1:9" s="53" customFormat="1">
      <c r="A955" s="49"/>
      <c r="B955" s="50"/>
      <c r="C955" s="51"/>
      <c r="D955" s="49"/>
      <c r="E955" s="52"/>
      <c r="F955" s="52"/>
      <c r="G955" s="52"/>
      <c r="H955" s="52"/>
      <c r="I955" s="52"/>
    </row>
    <row r="956" spans="1:9" s="53" customFormat="1">
      <c r="A956" s="49"/>
      <c r="B956" s="50"/>
      <c r="C956" s="51"/>
      <c r="D956" s="49"/>
      <c r="E956" s="52"/>
      <c r="F956" s="52"/>
      <c r="G956" s="52"/>
      <c r="H956" s="52"/>
      <c r="I956" s="52"/>
    </row>
    <row r="957" spans="1:9" s="53" customFormat="1">
      <c r="A957" s="49"/>
      <c r="B957" s="50"/>
      <c r="C957" s="51"/>
      <c r="D957" s="49"/>
      <c r="E957" s="52"/>
      <c r="F957" s="52"/>
      <c r="G957" s="52"/>
      <c r="H957" s="52"/>
      <c r="I957" s="52"/>
    </row>
    <row r="958" spans="1:9" s="53" customFormat="1">
      <c r="A958" s="49"/>
      <c r="B958" s="50"/>
      <c r="C958" s="51"/>
      <c r="D958" s="49"/>
      <c r="E958" s="52"/>
      <c r="F958" s="52"/>
      <c r="G958" s="52"/>
      <c r="H958" s="52"/>
      <c r="I958" s="52"/>
    </row>
    <row r="959" spans="1:9" s="53" customFormat="1">
      <c r="A959" s="49"/>
      <c r="B959" s="50"/>
      <c r="C959" s="51"/>
      <c r="D959" s="49"/>
      <c r="E959" s="52"/>
      <c r="F959" s="52"/>
      <c r="G959" s="52"/>
      <c r="H959" s="52"/>
      <c r="I959" s="52"/>
    </row>
    <row r="960" spans="1:9" s="53" customFormat="1">
      <c r="A960" s="49"/>
      <c r="B960" s="50"/>
      <c r="C960" s="51"/>
      <c r="D960" s="49"/>
      <c r="E960" s="52"/>
      <c r="F960" s="52"/>
      <c r="G960" s="52"/>
      <c r="H960" s="52"/>
      <c r="I960" s="52"/>
    </row>
    <row r="961" spans="1:9" s="53" customFormat="1">
      <c r="A961" s="49"/>
      <c r="B961" s="50"/>
      <c r="C961" s="51"/>
      <c r="D961" s="49"/>
      <c r="E961" s="52"/>
      <c r="F961" s="52"/>
      <c r="G961" s="52"/>
      <c r="H961" s="52"/>
      <c r="I961" s="52"/>
    </row>
    <row r="962" spans="1:9" s="53" customFormat="1">
      <c r="A962" s="49"/>
      <c r="B962" s="50"/>
      <c r="C962" s="51"/>
      <c r="D962" s="49"/>
      <c r="E962" s="52"/>
      <c r="F962" s="52"/>
      <c r="G962" s="52"/>
      <c r="H962" s="52"/>
      <c r="I962" s="52"/>
    </row>
    <row r="963" spans="1:9" s="53" customFormat="1">
      <c r="A963" s="49"/>
      <c r="B963" s="50"/>
      <c r="C963" s="51"/>
      <c r="D963" s="49"/>
      <c r="E963" s="52"/>
      <c r="F963" s="52"/>
      <c r="G963" s="52"/>
      <c r="H963" s="52"/>
      <c r="I963" s="52"/>
    </row>
    <row r="964" spans="1:9" s="53" customFormat="1">
      <c r="A964" s="49"/>
      <c r="B964" s="50"/>
      <c r="C964" s="51"/>
      <c r="D964" s="49"/>
      <c r="E964" s="52"/>
      <c r="F964" s="52"/>
      <c r="G964" s="52"/>
      <c r="H964" s="52"/>
      <c r="I964" s="52"/>
    </row>
    <row r="965" spans="1:9" s="53" customFormat="1">
      <c r="A965" s="49"/>
      <c r="B965" s="50"/>
      <c r="C965" s="51"/>
      <c r="D965" s="49"/>
      <c r="E965" s="52"/>
      <c r="F965" s="52"/>
      <c r="G965" s="52"/>
      <c r="H965" s="52"/>
      <c r="I965" s="52"/>
    </row>
    <row r="966" spans="1:9" s="53" customFormat="1">
      <c r="A966" s="49"/>
      <c r="B966" s="50"/>
      <c r="C966" s="51"/>
      <c r="D966" s="49"/>
      <c r="E966" s="52"/>
      <c r="F966" s="52"/>
      <c r="G966" s="52"/>
      <c r="H966" s="52"/>
      <c r="I966" s="52"/>
    </row>
    <row r="967" spans="1:9" s="53" customFormat="1">
      <c r="A967" s="49"/>
      <c r="B967" s="50"/>
      <c r="C967" s="51"/>
      <c r="D967" s="49"/>
      <c r="E967" s="52"/>
      <c r="F967" s="52"/>
      <c r="G967" s="52"/>
      <c r="H967" s="52"/>
      <c r="I967" s="52"/>
    </row>
    <row r="968" spans="1:9" s="53" customFormat="1">
      <c r="A968" s="49"/>
      <c r="B968" s="50"/>
      <c r="C968" s="51"/>
      <c r="D968" s="49"/>
      <c r="E968" s="52"/>
      <c r="F968" s="52"/>
      <c r="G968" s="52"/>
      <c r="H968" s="52"/>
      <c r="I968" s="52"/>
    </row>
    <row r="969" spans="1:9" s="53" customFormat="1">
      <c r="A969" s="49"/>
      <c r="B969" s="50"/>
      <c r="C969" s="51"/>
      <c r="D969" s="49"/>
      <c r="E969" s="52"/>
      <c r="F969" s="52"/>
      <c r="G969" s="52"/>
      <c r="H969" s="52"/>
      <c r="I969" s="52"/>
    </row>
    <row r="970" spans="1:9" s="53" customFormat="1">
      <c r="A970" s="49"/>
      <c r="B970" s="50"/>
      <c r="C970" s="51"/>
      <c r="D970" s="49"/>
      <c r="E970" s="52"/>
      <c r="F970" s="52"/>
      <c r="G970" s="52"/>
      <c r="H970" s="52"/>
      <c r="I970" s="52"/>
    </row>
    <row r="971" spans="1:9" s="53" customFormat="1">
      <c r="A971" s="49"/>
      <c r="B971" s="50"/>
      <c r="C971" s="51"/>
      <c r="D971" s="49"/>
      <c r="E971" s="52"/>
      <c r="F971" s="52"/>
      <c r="G971" s="52"/>
      <c r="H971" s="52"/>
      <c r="I971" s="52"/>
    </row>
    <row r="972" spans="1:9" s="53" customFormat="1">
      <c r="A972" s="49"/>
      <c r="B972" s="50"/>
      <c r="C972" s="51"/>
      <c r="D972" s="49"/>
      <c r="E972" s="52"/>
      <c r="F972" s="52"/>
      <c r="G972" s="52"/>
      <c r="H972" s="52"/>
      <c r="I972" s="52"/>
    </row>
    <row r="973" spans="1:9" s="53" customFormat="1">
      <c r="A973" s="49"/>
      <c r="B973" s="50"/>
      <c r="C973" s="51"/>
      <c r="D973" s="49"/>
      <c r="E973" s="52"/>
      <c r="F973" s="52"/>
      <c r="G973" s="52"/>
      <c r="H973" s="52"/>
      <c r="I973" s="52"/>
    </row>
    <row r="974" spans="1:9" s="53" customFormat="1">
      <c r="A974" s="49"/>
      <c r="B974" s="50"/>
      <c r="C974" s="51"/>
      <c r="D974" s="49"/>
      <c r="E974" s="52"/>
      <c r="F974" s="52"/>
      <c r="G974" s="52"/>
      <c r="H974" s="52"/>
      <c r="I974" s="52"/>
    </row>
    <row r="975" spans="1:9" s="53" customFormat="1">
      <c r="A975" s="49"/>
      <c r="B975" s="50"/>
      <c r="C975" s="51"/>
      <c r="D975" s="49"/>
      <c r="E975" s="52"/>
      <c r="F975" s="52"/>
      <c r="G975" s="52"/>
      <c r="H975" s="52"/>
      <c r="I975" s="52"/>
    </row>
    <row r="976" spans="1:9" s="53" customFormat="1">
      <c r="A976" s="49"/>
      <c r="B976" s="50"/>
      <c r="C976" s="51"/>
      <c r="D976" s="49"/>
      <c r="E976" s="52"/>
      <c r="F976" s="52"/>
      <c r="G976" s="52"/>
      <c r="H976" s="52"/>
      <c r="I976" s="52"/>
    </row>
    <row r="977" spans="1:9" s="53" customFormat="1">
      <c r="A977" s="49"/>
      <c r="B977" s="50"/>
      <c r="C977" s="51"/>
      <c r="D977" s="49"/>
      <c r="E977" s="52"/>
      <c r="F977" s="52"/>
      <c r="G977" s="52"/>
      <c r="H977" s="52"/>
      <c r="I977" s="52"/>
    </row>
    <row r="978" spans="1:9" s="53" customFormat="1">
      <c r="A978" s="49"/>
      <c r="B978" s="50"/>
      <c r="C978" s="51"/>
      <c r="D978" s="49"/>
      <c r="E978" s="52"/>
      <c r="F978" s="52"/>
      <c r="G978" s="52"/>
      <c r="H978" s="52"/>
      <c r="I978" s="52"/>
    </row>
    <row r="979" spans="1:9" s="53" customFormat="1">
      <c r="A979" s="49"/>
      <c r="B979" s="50"/>
      <c r="C979" s="51"/>
      <c r="D979" s="49"/>
      <c r="E979" s="52"/>
      <c r="F979" s="52"/>
      <c r="G979" s="52"/>
      <c r="H979" s="52"/>
      <c r="I979" s="52"/>
    </row>
    <row r="980" spans="1:9" s="53" customFormat="1">
      <c r="A980" s="49"/>
      <c r="B980" s="50"/>
      <c r="C980" s="51"/>
      <c r="D980" s="49"/>
      <c r="E980" s="52"/>
      <c r="F980" s="52"/>
      <c r="G980" s="52"/>
      <c r="H980" s="52"/>
      <c r="I980" s="52"/>
    </row>
    <row r="981" spans="1:9" s="53" customFormat="1">
      <c r="A981" s="49"/>
      <c r="B981" s="50"/>
      <c r="C981" s="51"/>
      <c r="D981" s="49"/>
      <c r="E981" s="52"/>
      <c r="F981" s="52"/>
      <c r="G981" s="52"/>
      <c r="H981" s="52"/>
      <c r="I981" s="52"/>
    </row>
    <row r="982" spans="1:9" s="53" customFormat="1">
      <c r="A982" s="49"/>
      <c r="B982" s="50"/>
      <c r="C982" s="51"/>
      <c r="D982" s="49"/>
      <c r="E982" s="52"/>
      <c r="F982" s="52"/>
      <c r="G982" s="52"/>
      <c r="H982" s="52"/>
      <c r="I982" s="52"/>
    </row>
    <row r="983" spans="1:9" s="53" customFormat="1">
      <c r="A983" s="49"/>
      <c r="B983" s="50"/>
      <c r="C983" s="51"/>
      <c r="D983" s="49"/>
      <c r="E983" s="52"/>
      <c r="F983" s="52"/>
      <c r="G983" s="52"/>
      <c r="H983" s="52"/>
      <c r="I983" s="52"/>
    </row>
    <row r="984" spans="1:9" s="53" customFormat="1">
      <c r="A984" s="49"/>
      <c r="B984" s="50"/>
      <c r="C984" s="51"/>
      <c r="D984" s="49"/>
      <c r="E984" s="52"/>
      <c r="F984" s="52"/>
      <c r="G984" s="52"/>
      <c r="H984" s="52"/>
      <c r="I984" s="52"/>
    </row>
    <row r="985" spans="1:9" s="53" customFormat="1">
      <c r="A985" s="49"/>
      <c r="B985" s="50"/>
      <c r="C985" s="51"/>
      <c r="D985" s="49"/>
      <c r="E985" s="52"/>
      <c r="F985" s="52"/>
      <c r="G985" s="52"/>
      <c r="H985" s="52"/>
      <c r="I985" s="52"/>
    </row>
    <row r="986" spans="1:9" s="53" customFormat="1">
      <c r="A986" s="49"/>
      <c r="B986" s="50"/>
      <c r="C986" s="51"/>
      <c r="D986" s="49"/>
      <c r="E986" s="52"/>
      <c r="F986" s="52"/>
      <c r="G986" s="52"/>
      <c r="H986" s="52"/>
      <c r="I986" s="52"/>
    </row>
    <row r="987" spans="1:9" s="53" customFormat="1">
      <c r="A987" s="49"/>
      <c r="B987" s="50"/>
      <c r="C987" s="51"/>
      <c r="D987" s="49"/>
      <c r="E987" s="52"/>
      <c r="F987" s="52"/>
      <c r="G987" s="52"/>
      <c r="H987" s="52"/>
      <c r="I987" s="52"/>
    </row>
    <row r="988" spans="1:9" s="53" customFormat="1">
      <c r="A988" s="49"/>
      <c r="B988" s="50"/>
      <c r="C988" s="51"/>
      <c r="D988" s="49"/>
      <c r="E988" s="52"/>
      <c r="F988" s="52"/>
      <c r="G988" s="52"/>
      <c r="H988" s="52"/>
      <c r="I988" s="52"/>
    </row>
    <row r="989" spans="1:9" s="53" customFormat="1">
      <c r="A989" s="49"/>
      <c r="B989" s="50"/>
      <c r="C989" s="51"/>
      <c r="D989" s="49"/>
      <c r="E989" s="52"/>
      <c r="F989" s="52"/>
      <c r="G989" s="52"/>
      <c r="H989" s="52"/>
      <c r="I989" s="52"/>
    </row>
    <row r="990" spans="1:9" s="53" customFormat="1">
      <c r="A990" s="49"/>
      <c r="B990" s="50"/>
      <c r="C990" s="51"/>
      <c r="D990" s="49"/>
      <c r="E990" s="52"/>
      <c r="F990" s="52"/>
      <c r="G990" s="52"/>
      <c r="H990" s="52"/>
      <c r="I990" s="52"/>
    </row>
    <row r="991" spans="1:9" s="53" customFormat="1">
      <c r="A991" s="49"/>
      <c r="B991" s="50"/>
      <c r="C991" s="51"/>
      <c r="D991" s="49"/>
      <c r="E991" s="52"/>
      <c r="F991" s="52"/>
      <c r="G991" s="52"/>
      <c r="H991" s="52"/>
      <c r="I991" s="52"/>
    </row>
    <row r="992" spans="1:9" s="53" customFormat="1">
      <c r="A992" s="49"/>
      <c r="B992" s="50"/>
      <c r="C992" s="51"/>
      <c r="D992" s="49"/>
      <c r="E992" s="52"/>
      <c r="F992" s="52"/>
      <c r="G992" s="52"/>
      <c r="H992" s="52"/>
      <c r="I992" s="52"/>
    </row>
    <row r="993" spans="1:9" s="53" customFormat="1">
      <c r="A993" s="49"/>
      <c r="B993" s="50"/>
      <c r="C993" s="51"/>
      <c r="D993" s="49"/>
      <c r="E993" s="52"/>
      <c r="F993" s="52"/>
      <c r="G993" s="52"/>
      <c r="H993" s="52"/>
      <c r="I993" s="52"/>
    </row>
    <row r="994" spans="1:9" s="53" customFormat="1">
      <c r="A994" s="49"/>
      <c r="B994" s="50"/>
      <c r="C994" s="51"/>
      <c r="D994" s="49"/>
      <c r="E994" s="52"/>
      <c r="F994" s="52"/>
      <c r="G994" s="52"/>
      <c r="H994" s="52"/>
      <c r="I994" s="52"/>
    </row>
    <row r="995" spans="1:9" s="53" customFormat="1">
      <c r="A995" s="49"/>
      <c r="B995" s="50"/>
      <c r="C995" s="51"/>
      <c r="D995" s="49"/>
      <c r="E995" s="52"/>
      <c r="F995" s="52"/>
      <c r="G995" s="52"/>
      <c r="H995" s="52"/>
      <c r="I995" s="52"/>
    </row>
    <row r="996" spans="1:9" s="53" customFormat="1">
      <c r="A996" s="49"/>
      <c r="B996" s="50"/>
      <c r="C996" s="51"/>
      <c r="D996" s="49"/>
      <c r="E996" s="52"/>
      <c r="F996" s="52"/>
      <c r="G996" s="52"/>
      <c r="H996" s="52"/>
      <c r="I996" s="52"/>
    </row>
    <row r="997" spans="1:9" s="53" customFormat="1">
      <c r="A997" s="49"/>
      <c r="B997" s="50"/>
      <c r="C997" s="51"/>
      <c r="D997" s="49"/>
      <c r="E997" s="52"/>
      <c r="F997" s="52"/>
      <c r="G997" s="52"/>
      <c r="H997" s="52"/>
      <c r="I997" s="52"/>
    </row>
    <row r="998" spans="1:9" s="53" customFormat="1">
      <c r="A998" s="49"/>
      <c r="B998" s="50"/>
      <c r="C998" s="51"/>
      <c r="D998" s="49"/>
      <c r="E998" s="52"/>
      <c r="F998" s="52"/>
      <c r="G998" s="52"/>
      <c r="H998" s="52"/>
      <c r="I998" s="52"/>
    </row>
    <row r="999" spans="1:9" s="53" customFormat="1">
      <c r="A999" s="49"/>
      <c r="B999" s="50"/>
      <c r="C999" s="51"/>
      <c r="D999" s="49"/>
      <c r="E999" s="52"/>
      <c r="F999" s="52"/>
      <c r="G999" s="52"/>
      <c r="H999" s="52"/>
      <c r="I999" s="52"/>
    </row>
    <row r="1000" spans="1:9" s="53" customFormat="1">
      <c r="A1000" s="49"/>
      <c r="B1000" s="50"/>
      <c r="C1000" s="51"/>
      <c r="D1000" s="49"/>
      <c r="E1000" s="52"/>
      <c r="F1000" s="52"/>
      <c r="G1000" s="52"/>
      <c r="H1000" s="52"/>
      <c r="I1000" s="52"/>
    </row>
    <row r="1001" spans="1:9" s="53" customFormat="1">
      <c r="A1001" s="49"/>
      <c r="B1001" s="50"/>
      <c r="C1001" s="51"/>
      <c r="D1001" s="49"/>
      <c r="E1001" s="52"/>
      <c r="F1001" s="52"/>
      <c r="G1001" s="52"/>
      <c r="H1001" s="52"/>
      <c r="I1001" s="52"/>
    </row>
    <row r="1002" spans="1:9" s="53" customFormat="1">
      <c r="A1002" s="49"/>
      <c r="B1002" s="50"/>
      <c r="C1002" s="51"/>
      <c r="D1002" s="49"/>
      <c r="E1002" s="52"/>
      <c r="F1002" s="52"/>
      <c r="G1002" s="52"/>
      <c r="H1002" s="52"/>
      <c r="I1002" s="52"/>
    </row>
    <row r="1003" spans="1:9" s="53" customFormat="1">
      <c r="A1003" s="49"/>
      <c r="B1003" s="50"/>
      <c r="C1003" s="51"/>
      <c r="D1003" s="49"/>
      <c r="E1003" s="52"/>
      <c r="F1003" s="52"/>
      <c r="G1003" s="52"/>
      <c r="H1003" s="52"/>
      <c r="I1003" s="52"/>
    </row>
    <row r="1004" spans="1:9" s="53" customFormat="1">
      <c r="A1004" s="49"/>
      <c r="B1004" s="50"/>
      <c r="C1004" s="51"/>
      <c r="D1004" s="49"/>
      <c r="E1004" s="52"/>
      <c r="F1004" s="52"/>
      <c r="G1004" s="52"/>
      <c r="H1004" s="52"/>
      <c r="I1004" s="52"/>
    </row>
    <row r="1005" spans="1:9" s="53" customFormat="1">
      <c r="A1005" s="49"/>
      <c r="B1005" s="50"/>
      <c r="C1005" s="51"/>
      <c r="D1005" s="49"/>
      <c r="E1005" s="52"/>
      <c r="F1005" s="52"/>
      <c r="G1005" s="52"/>
      <c r="H1005" s="52"/>
      <c r="I1005" s="52"/>
    </row>
    <row r="1006" spans="1:9" s="53" customFormat="1">
      <c r="A1006" s="49"/>
      <c r="B1006" s="50"/>
      <c r="C1006" s="51"/>
      <c r="D1006" s="49"/>
      <c r="E1006" s="52"/>
      <c r="F1006" s="52"/>
      <c r="G1006" s="52"/>
      <c r="H1006" s="52"/>
      <c r="I1006" s="52"/>
    </row>
    <row r="1007" spans="1:9" s="53" customFormat="1">
      <c r="A1007" s="49"/>
      <c r="B1007" s="50"/>
      <c r="C1007" s="51"/>
      <c r="D1007" s="49"/>
      <c r="E1007" s="52"/>
      <c r="F1007" s="52"/>
      <c r="G1007" s="52"/>
      <c r="H1007" s="52"/>
      <c r="I1007" s="52"/>
    </row>
    <row r="1008" spans="1:9" s="53" customFormat="1">
      <c r="A1008" s="49"/>
      <c r="B1008" s="50"/>
      <c r="C1008" s="51"/>
      <c r="D1008" s="49"/>
      <c r="E1008" s="52"/>
      <c r="F1008" s="52"/>
      <c r="G1008" s="52"/>
      <c r="H1008" s="52"/>
      <c r="I1008" s="52"/>
    </row>
    <row r="1009" spans="1:9" s="53" customFormat="1">
      <c r="A1009" s="49"/>
      <c r="B1009" s="50"/>
      <c r="C1009" s="51"/>
      <c r="D1009" s="49"/>
      <c r="E1009" s="52"/>
      <c r="F1009" s="52"/>
      <c r="G1009" s="52"/>
      <c r="H1009" s="52"/>
      <c r="I1009" s="52"/>
    </row>
    <row r="1010" spans="1:9" s="53" customFormat="1">
      <c r="A1010" s="49"/>
      <c r="B1010" s="50"/>
      <c r="C1010" s="51"/>
      <c r="D1010" s="49"/>
      <c r="E1010" s="52"/>
      <c r="F1010" s="52"/>
      <c r="G1010" s="52"/>
      <c r="H1010" s="52"/>
      <c r="I1010" s="52"/>
    </row>
    <row r="1011" spans="1:9" s="53" customFormat="1">
      <c r="A1011" s="49"/>
      <c r="B1011" s="50"/>
      <c r="C1011" s="51"/>
      <c r="D1011" s="49"/>
      <c r="E1011" s="52"/>
      <c r="F1011" s="52"/>
      <c r="G1011" s="52"/>
      <c r="H1011" s="52"/>
      <c r="I1011" s="52"/>
    </row>
    <row r="1012" spans="1:9" s="53" customFormat="1">
      <c r="A1012" s="49"/>
      <c r="B1012" s="50"/>
      <c r="C1012" s="51"/>
      <c r="D1012" s="49"/>
      <c r="E1012" s="52"/>
      <c r="F1012" s="52"/>
      <c r="G1012" s="52"/>
      <c r="H1012" s="52"/>
      <c r="I1012" s="52"/>
    </row>
    <row r="1013" spans="1:9" s="53" customFormat="1">
      <c r="A1013" s="49"/>
      <c r="B1013" s="50"/>
      <c r="C1013" s="51"/>
      <c r="D1013" s="49"/>
      <c r="E1013" s="52"/>
      <c r="F1013" s="52"/>
      <c r="G1013" s="52"/>
      <c r="H1013" s="52"/>
      <c r="I1013" s="52"/>
    </row>
    <row r="1014" spans="1:9" s="53" customFormat="1">
      <c r="A1014" s="49"/>
      <c r="B1014" s="50"/>
      <c r="C1014" s="51"/>
      <c r="D1014" s="49"/>
      <c r="E1014" s="52"/>
      <c r="F1014" s="52"/>
      <c r="G1014" s="52"/>
      <c r="H1014" s="52"/>
      <c r="I1014" s="52"/>
    </row>
    <row r="1015" spans="1:9" s="53" customFormat="1">
      <c r="A1015" s="49"/>
      <c r="B1015" s="50"/>
      <c r="C1015" s="51"/>
      <c r="D1015" s="49"/>
      <c r="E1015" s="52"/>
      <c r="F1015" s="52"/>
      <c r="G1015" s="52"/>
      <c r="H1015" s="52"/>
      <c r="I1015" s="52"/>
    </row>
    <row r="1016" spans="1:9" s="53" customFormat="1">
      <c r="A1016" s="49"/>
      <c r="B1016" s="50"/>
      <c r="C1016" s="51"/>
      <c r="D1016" s="49"/>
      <c r="E1016" s="52"/>
      <c r="F1016" s="52"/>
      <c r="G1016" s="52"/>
      <c r="H1016" s="52"/>
      <c r="I1016" s="52"/>
    </row>
    <row r="1017" spans="1:9" s="53" customFormat="1">
      <c r="A1017" s="49"/>
      <c r="B1017" s="50"/>
      <c r="C1017" s="51"/>
      <c r="D1017" s="49"/>
      <c r="E1017" s="52"/>
      <c r="F1017" s="52"/>
      <c r="G1017" s="52"/>
      <c r="H1017" s="52"/>
      <c r="I1017" s="52"/>
    </row>
    <row r="1018" spans="1:9" s="53" customFormat="1">
      <c r="A1018" s="49"/>
      <c r="B1018" s="50"/>
      <c r="C1018" s="51"/>
      <c r="D1018" s="49"/>
      <c r="E1018" s="52"/>
      <c r="F1018" s="52"/>
      <c r="G1018" s="52"/>
      <c r="H1018" s="52"/>
      <c r="I1018" s="52"/>
    </row>
    <row r="1019" spans="1:9" s="53" customFormat="1">
      <c r="A1019" s="49"/>
      <c r="B1019" s="50"/>
      <c r="C1019" s="51"/>
      <c r="D1019" s="49"/>
      <c r="E1019" s="52"/>
      <c r="F1019" s="52"/>
      <c r="G1019" s="52"/>
      <c r="H1019" s="52"/>
      <c r="I1019" s="52"/>
    </row>
    <row r="1020" spans="1:9" s="53" customFormat="1">
      <c r="A1020" s="49"/>
      <c r="B1020" s="50"/>
      <c r="C1020" s="51"/>
      <c r="D1020" s="49"/>
      <c r="E1020" s="52"/>
      <c r="F1020" s="52"/>
      <c r="G1020" s="52"/>
      <c r="H1020" s="52"/>
      <c r="I1020" s="52"/>
    </row>
    <row r="1021" spans="1:9" s="53" customFormat="1">
      <c r="A1021" s="49"/>
      <c r="B1021" s="50"/>
      <c r="C1021" s="51"/>
      <c r="D1021" s="49"/>
      <c r="E1021" s="52"/>
      <c r="F1021" s="52"/>
      <c r="G1021" s="52"/>
      <c r="H1021" s="52"/>
      <c r="I1021" s="52"/>
    </row>
    <row r="1022" spans="1:9" s="53" customFormat="1">
      <c r="A1022" s="49"/>
      <c r="B1022" s="50"/>
      <c r="C1022" s="51"/>
      <c r="D1022" s="49"/>
      <c r="E1022" s="52"/>
      <c r="F1022" s="52"/>
      <c r="G1022" s="52"/>
      <c r="H1022" s="52"/>
      <c r="I1022" s="52"/>
    </row>
    <row r="1023" spans="1:9" s="53" customFormat="1">
      <c r="A1023" s="49"/>
      <c r="B1023" s="50"/>
      <c r="C1023" s="51"/>
      <c r="D1023" s="49"/>
      <c r="E1023" s="52"/>
      <c r="F1023" s="52"/>
      <c r="G1023" s="52"/>
      <c r="H1023" s="52"/>
      <c r="I1023" s="52"/>
    </row>
    <row r="1024" spans="1:9" s="53" customFormat="1">
      <c r="A1024" s="49"/>
      <c r="B1024" s="50"/>
      <c r="C1024" s="51"/>
      <c r="D1024" s="49"/>
      <c r="E1024" s="52"/>
      <c r="F1024" s="52"/>
      <c r="G1024" s="52"/>
      <c r="H1024" s="52"/>
      <c r="I1024" s="52"/>
    </row>
    <row r="1025" spans="1:9" s="53" customFormat="1">
      <c r="A1025" s="49"/>
      <c r="B1025" s="50"/>
      <c r="C1025" s="51"/>
      <c r="D1025" s="49"/>
      <c r="E1025" s="52"/>
      <c r="F1025" s="52"/>
      <c r="G1025" s="52"/>
      <c r="H1025" s="52"/>
      <c r="I1025" s="52"/>
    </row>
    <row r="1026" spans="1:9" s="53" customFormat="1">
      <c r="A1026" s="49"/>
      <c r="B1026" s="50"/>
      <c r="C1026" s="51"/>
      <c r="D1026" s="49"/>
      <c r="E1026" s="52"/>
      <c r="F1026" s="52"/>
      <c r="G1026" s="52"/>
      <c r="H1026" s="52"/>
      <c r="I1026" s="52"/>
    </row>
    <row r="1027" spans="1:9" s="53" customFormat="1">
      <c r="A1027" s="49"/>
      <c r="B1027" s="50"/>
      <c r="C1027" s="51"/>
      <c r="D1027" s="49"/>
      <c r="E1027" s="52"/>
      <c r="F1027" s="52"/>
      <c r="G1027" s="52"/>
      <c r="H1027" s="52"/>
      <c r="I1027" s="52"/>
    </row>
    <row r="1028" spans="1:9" s="53" customFormat="1">
      <c r="A1028" s="49"/>
      <c r="B1028" s="50"/>
      <c r="C1028" s="51"/>
      <c r="D1028" s="49"/>
      <c r="E1028" s="52"/>
      <c r="F1028" s="52"/>
      <c r="G1028" s="52"/>
      <c r="H1028" s="52"/>
      <c r="I1028" s="52"/>
    </row>
    <row r="1029" spans="1:9" s="53" customFormat="1">
      <c r="A1029" s="49"/>
      <c r="B1029" s="50"/>
      <c r="C1029" s="51"/>
      <c r="D1029" s="49"/>
      <c r="E1029" s="52"/>
      <c r="F1029" s="52"/>
      <c r="G1029" s="52"/>
      <c r="H1029" s="52"/>
      <c r="I1029" s="52"/>
    </row>
    <row r="1030" spans="1:9" s="53" customFormat="1">
      <c r="A1030" s="49"/>
      <c r="B1030" s="50"/>
      <c r="C1030" s="51"/>
      <c r="D1030" s="49"/>
      <c r="E1030" s="52"/>
      <c r="F1030" s="52"/>
      <c r="G1030" s="52"/>
      <c r="H1030" s="52"/>
      <c r="I1030" s="52"/>
    </row>
    <row r="1031" spans="1:9" s="53" customFormat="1">
      <c r="A1031" s="49"/>
      <c r="B1031" s="50"/>
      <c r="C1031" s="51"/>
      <c r="D1031" s="49"/>
      <c r="E1031" s="52"/>
      <c r="F1031" s="52"/>
      <c r="G1031" s="52"/>
      <c r="H1031" s="52"/>
      <c r="I1031" s="52"/>
    </row>
    <row r="1032" spans="1:9" s="53" customFormat="1">
      <c r="A1032" s="49"/>
      <c r="B1032" s="50"/>
      <c r="C1032" s="51"/>
      <c r="D1032" s="49"/>
      <c r="E1032" s="52"/>
      <c r="F1032" s="52"/>
      <c r="G1032" s="52"/>
      <c r="H1032" s="52"/>
      <c r="I1032" s="52"/>
    </row>
    <row r="1033" spans="1:9" s="53" customFormat="1">
      <c r="A1033" s="49"/>
      <c r="B1033" s="50"/>
      <c r="C1033" s="51"/>
      <c r="D1033" s="49"/>
      <c r="E1033" s="52"/>
      <c r="F1033" s="52"/>
      <c r="G1033" s="52"/>
      <c r="H1033" s="52"/>
      <c r="I1033" s="52"/>
    </row>
    <row r="1034" spans="1:9" s="53" customFormat="1">
      <c r="A1034" s="49"/>
      <c r="B1034" s="50"/>
      <c r="C1034" s="51"/>
      <c r="D1034" s="49"/>
      <c r="E1034" s="52"/>
      <c r="F1034" s="52"/>
      <c r="G1034" s="52"/>
      <c r="H1034" s="52"/>
      <c r="I1034" s="52"/>
    </row>
    <row r="1035" spans="1:9" s="53" customFormat="1">
      <c r="A1035" s="49"/>
      <c r="B1035" s="50"/>
      <c r="C1035" s="51"/>
      <c r="D1035" s="49"/>
      <c r="E1035" s="52"/>
      <c r="F1035" s="52"/>
      <c r="G1035" s="52"/>
      <c r="H1035" s="52"/>
      <c r="I1035" s="52"/>
    </row>
    <row r="1036" spans="1:9" s="53" customFormat="1">
      <c r="A1036" s="49"/>
      <c r="B1036" s="50"/>
      <c r="C1036" s="51"/>
      <c r="D1036" s="49"/>
      <c r="E1036" s="52"/>
      <c r="F1036" s="52"/>
      <c r="G1036" s="52"/>
      <c r="H1036" s="52"/>
      <c r="I1036" s="52"/>
    </row>
    <row r="1037" spans="1:9" s="53" customFormat="1">
      <c r="A1037" s="49"/>
      <c r="B1037" s="50"/>
      <c r="C1037" s="51"/>
      <c r="D1037" s="49"/>
      <c r="E1037" s="52"/>
      <c r="F1037" s="52"/>
      <c r="G1037" s="52"/>
      <c r="H1037" s="52"/>
      <c r="I1037" s="52"/>
    </row>
    <row r="1038" spans="1:9" s="53" customFormat="1">
      <c r="A1038" s="49"/>
      <c r="B1038" s="50"/>
      <c r="C1038" s="51"/>
      <c r="D1038" s="49"/>
      <c r="E1038" s="52"/>
      <c r="F1038" s="52"/>
      <c r="G1038" s="52"/>
      <c r="H1038" s="52"/>
      <c r="I1038" s="52"/>
    </row>
    <row r="1039" spans="1:9" s="53" customFormat="1">
      <c r="A1039" s="49"/>
      <c r="B1039" s="50"/>
      <c r="C1039" s="51"/>
      <c r="D1039" s="49"/>
      <c r="E1039" s="52"/>
      <c r="F1039" s="52"/>
      <c r="G1039" s="52"/>
      <c r="H1039" s="52"/>
      <c r="I1039" s="52"/>
    </row>
    <row r="1040" spans="1:9" s="53" customFormat="1">
      <c r="A1040" s="49"/>
      <c r="B1040" s="50"/>
      <c r="C1040" s="51"/>
      <c r="D1040" s="49"/>
      <c r="E1040" s="52"/>
      <c r="F1040" s="52"/>
      <c r="G1040" s="52"/>
      <c r="H1040" s="52"/>
      <c r="I1040" s="52"/>
    </row>
    <row r="1041" spans="1:9" s="53" customFormat="1">
      <c r="A1041" s="49"/>
      <c r="B1041" s="50"/>
      <c r="C1041" s="51"/>
      <c r="D1041" s="49"/>
      <c r="E1041" s="52"/>
      <c r="F1041" s="52"/>
      <c r="G1041" s="52"/>
      <c r="H1041" s="52"/>
      <c r="I1041" s="52"/>
    </row>
    <row r="1042" spans="1:9" s="53" customFormat="1">
      <c r="A1042" s="49"/>
      <c r="B1042" s="50"/>
      <c r="C1042" s="51"/>
      <c r="D1042" s="49"/>
      <c r="E1042" s="52"/>
      <c r="F1042" s="52"/>
      <c r="G1042" s="52"/>
      <c r="H1042" s="52"/>
      <c r="I1042" s="52"/>
    </row>
    <row r="1043" spans="1:9" s="53" customFormat="1">
      <c r="A1043" s="49"/>
      <c r="B1043" s="50"/>
      <c r="C1043" s="51"/>
      <c r="D1043" s="49"/>
      <c r="E1043" s="52"/>
      <c r="F1043" s="52"/>
      <c r="G1043" s="52"/>
      <c r="H1043" s="52"/>
      <c r="I1043" s="52"/>
    </row>
    <row r="1044" spans="1:9" s="53" customFormat="1">
      <c r="A1044" s="49"/>
      <c r="B1044" s="50"/>
      <c r="C1044" s="51"/>
      <c r="D1044" s="49"/>
      <c r="E1044" s="52"/>
      <c r="F1044" s="52"/>
      <c r="G1044" s="52"/>
      <c r="H1044" s="52"/>
      <c r="I1044" s="52"/>
    </row>
    <row r="1045" spans="1:9" s="53" customFormat="1">
      <c r="A1045" s="49"/>
      <c r="B1045" s="50"/>
      <c r="C1045" s="51"/>
      <c r="D1045" s="49"/>
      <c r="E1045" s="52"/>
      <c r="F1045" s="52"/>
      <c r="G1045" s="52"/>
      <c r="H1045" s="52"/>
      <c r="I1045" s="52"/>
    </row>
    <row r="1046" spans="1:9" s="53" customFormat="1">
      <c r="A1046" s="49"/>
      <c r="B1046" s="50"/>
      <c r="C1046" s="51"/>
      <c r="D1046" s="49"/>
      <c r="E1046" s="52"/>
      <c r="F1046" s="52"/>
      <c r="G1046" s="52"/>
      <c r="H1046" s="52"/>
      <c r="I1046" s="52"/>
    </row>
    <row r="1047" spans="1:9" s="53" customFormat="1">
      <c r="A1047" s="49"/>
      <c r="B1047" s="50"/>
      <c r="C1047" s="51"/>
      <c r="D1047" s="49"/>
      <c r="E1047" s="52"/>
      <c r="F1047" s="52"/>
      <c r="G1047" s="52"/>
      <c r="H1047" s="52"/>
      <c r="I1047" s="52"/>
    </row>
    <row r="1048" spans="1:9" s="53" customFormat="1">
      <c r="A1048" s="49"/>
      <c r="B1048" s="50"/>
      <c r="C1048" s="51"/>
      <c r="D1048" s="49"/>
      <c r="E1048" s="52"/>
      <c r="F1048" s="52"/>
      <c r="G1048" s="52"/>
      <c r="H1048" s="52"/>
      <c r="I1048" s="52"/>
    </row>
    <row r="1049" spans="1:9" s="53" customFormat="1">
      <c r="A1049" s="49"/>
      <c r="B1049" s="50"/>
      <c r="C1049" s="51"/>
      <c r="D1049" s="49"/>
      <c r="E1049" s="52"/>
      <c r="F1049" s="52"/>
      <c r="G1049" s="52"/>
      <c r="H1049" s="52"/>
      <c r="I1049" s="52"/>
    </row>
    <row r="1050" spans="1:9" s="53" customFormat="1">
      <c r="A1050" s="49"/>
      <c r="B1050" s="50"/>
      <c r="C1050" s="51"/>
      <c r="D1050" s="49"/>
      <c r="E1050" s="52"/>
      <c r="F1050" s="52"/>
      <c r="G1050" s="52"/>
      <c r="H1050" s="52"/>
      <c r="I1050" s="52"/>
    </row>
    <row r="1051" spans="1:9" s="53" customFormat="1">
      <c r="A1051" s="49"/>
      <c r="B1051" s="50"/>
      <c r="C1051" s="51"/>
      <c r="D1051" s="49"/>
      <c r="E1051" s="52"/>
      <c r="F1051" s="52"/>
      <c r="G1051" s="52"/>
      <c r="H1051" s="52"/>
      <c r="I1051" s="52"/>
    </row>
    <row r="1052" spans="1:9" s="53" customFormat="1">
      <c r="A1052" s="49"/>
      <c r="B1052" s="50"/>
      <c r="C1052" s="51"/>
      <c r="D1052" s="49"/>
      <c r="E1052" s="52"/>
      <c r="F1052" s="52"/>
      <c r="G1052" s="52"/>
      <c r="H1052" s="52"/>
      <c r="I1052" s="52"/>
    </row>
    <row r="1053" spans="1:9" s="53" customFormat="1">
      <c r="A1053" s="49"/>
      <c r="B1053" s="50"/>
      <c r="C1053" s="51"/>
      <c r="D1053" s="49"/>
      <c r="E1053" s="52"/>
      <c r="F1053" s="52"/>
      <c r="G1053" s="52"/>
      <c r="H1053" s="52"/>
      <c r="I1053" s="52"/>
    </row>
    <row r="1054" spans="1:9" s="53" customFormat="1">
      <c r="A1054" s="49"/>
      <c r="B1054" s="50"/>
      <c r="C1054" s="51"/>
      <c r="D1054" s="49"/>
      <c r="E1054" s="52"/>
      <c r="F1054" s="52"/>
      <c r="G1054" s="52"/>
      <c r="H1054" s="52"/>
      <c r="I1054" s="52"/>
    </row>
    <row r="1055" spans="1:9" s="53" customFormat="1">
      <c r="A1055" s="49"/>
      <c r="B1055" s="50"/>
      <c r="C1055" s="51"/>
      <c r="D1055" s="49"/>
      <c r="E1055" s="52"/>
      <c r="F1055" s="52"/>
      <c r="G1055" s="52"/>
      <c r="H1055" s="52"/>
      <c r="I1055" s="52"/>
    </row>
    <row r="1056" spans="1:9" s="53" customFormat="1">
      <c r="A1056" s="49"/>
      <c r="B1056" s="50"/>
      <c r="C1056" s="51"/>
      <c r="D1056" s="49"/>
      <c r="E1056" s="52"/>
      <c r="F1056" s="52"/>
      <c r="G1056" s="52"/>
      <c r="H1056" s="52"/>
      <c r="I1056" s="52"/>
    </row>
    <row r="1057" spans="1:9" s="53" customFormat="1">
      <c r="A1057" s="49"/>
      <c r="B1057" s="50"/>
      <c r="C1057" s="51"/>
      <c r="D1057" s="49"/>
      <c r="E1057" s="52"/>
      <c r="F1057" s="52"/>
      <c r="G1057" s="52"/>
      <c r="H1057" s="52"/>
      <c r="I1057" s="52"/>
    </row>
    <row r="1058" spans="1:9" s="53" customFormat="1">
      <c r="A1058" s="49"/>
      <c r="B1058" s="50"/>
      <c r="C1058" s="51"/>
      <c r="D1058" s="49"/>
      <c r="E1058" s="52"/>
      <c r="F1058" s="52"/>
      <c r="G1058" s="52"/>
      <c r="H1058" s="52"/>
      <c r="I1058" s="52"/>
    </row>
    <row r="1059" spans="1:9" s="53" customFormat="1">
      <c r="A1059" s="49"/>
      <c r="B1059" s="50"/>
      <c r="C1059" s="51"/>
      <c r="D1059" s="49"/>
      <c r="E1059" s="52"/>
      <c r="F1059" s="52"/>
      <c r="G1059" s="52"/>
      <c r="H1059" s="52"/>
      <c r="I1059" s="52"/>
    </row>
    <row r="1060" spans="1:9" s="53" customFormat="1">
      <c r="A1060" s="49"/>
      <c r="B1060" s="50"/>
      <c r="C1060" s="51"/>
      <c r="D1060" s="49"/>
      <c r="E1060" s="52"/>
      <c r="F1060" s="52"/>
      <c r="G1060" s="52"/>
      <c r="H1060" s="52"/>
      <c r="I1060" s="52"/>
    </row>
    <row r="1061" spans="1:9" s="53" customFormat="1">
      <c r="A1061" s="49"/>
      <c r="B1061" s="50"/>
      <c r="C1061" s="51"/>
      <c r="D1061" s="49"/>
      <c r="E1061" s="52"/>
      <c r="F1061" s="52"/>
      <c r="G1061" s="52"/>
      <c r="H1061" s="52"/>
      <c r="I1061" s="52"/>
    </row>
    <row r="1062" spans="1:9" s="53" customFormat="1">
      <c r="A1062" s="49"/>
      <c r="B1062" s="50"/>
      <c r="C1062" s="51"/>
      <c r="D1062" s="49"/>
      <c r="E1062" s="52"/>
      <c r="F1062" s="52"/>
      <c r="G1062" s="52"/>
      <c r="H1062" s="52"/>
      <c r="I1062" s="52"/>
    </row>
    <row r="1063" spans="1:9" s="53" customFormat="1">
      <c r="A1063" s="49"/>
      <c r="B1063" s="50"/>
      <c r="C1063" s="51"/>
      <c r="D1063" s="49"/>
      <c r="E1063" s="52"/>
      <c r="F1063" s="52"/>
      <c r="G1063" s="52"/>
      <c r="H1063" s="52"/>
      <c r="I1063" s="52"/>
    </row>
    <row r="1064" spans="1:9" s="53" customFormat="1">
      <c r="A1064" s="49"/>
      <c r="B1064" s="50"/>
      <c r="C1064" s="51"/>
      <c r="D1064" s="49"/>
      <c r="E1064" s="52"/>
      <c r="F1064" s="52"/>
      <c r="G1064" s="52"/>
      <c r="H1064" s="52"/>
      <c r="I1064" s="52"/>
    </row>
    <row r="1065" spans="1:9" s="53" customFormat="1">
      <c r="A1065" s="49"/>
      <c r="B1065" s="50"/>
      <c r="C1065" s="51"/>
      <c r="D1065" s="49"/>
      <c r="E1065" s="52"/>
      <c r="F1065" s="52"/>
      <c r="G1065" s="52"/>
      <c r="H1065" s="52"/>
      <c r="I1065" s="52"/>
    </row>
    <row r="1066" spans="1:9" s="53" customFormat="1">
      <c r="A1066" s="49"/>
      <c r="B1066" s="50"/>
      <c r="C1066" s="51"/>
      <c r="D1066" s="49"/>
      <c r="E1066" s="52"/>
      <c r="F1066" s="52"/>
      <c r="G1066" s="52"/>
      <c r="H1066" s="52"/>
      <c r="I1066" s="52"/>
    </row>
    <row r="1067" spans="1:9" s="53" customFormat="1">
      <c r="A1067" s="49"/>
      <c r="B1067" s="50"/>
      <c r="C1067" s="51"/>
      <c r="D1067" s="49"/>
      <c r="E1067" s="52"/>
      <c r="F1067" s="52"/>
      <c r="G1067" s="52"/>
      <c r="H1067" s="52"/>
      <c r="I1067" s="52"/>
    </row>
    <row r="1068" spans="1:9" s="53" customFormat="1">
      <c r="A1068" s="49"/>
      <c r="B1068" s="50"/>
      <c r="C1068" s="51"/>
      <c r="D1068" s="49"/>
      <c r="E1068" s="52"/>
      <c r="F1068" s="52"/>
      <c r="G1068" s="52"/>
      <c r="H1068" s="52"/>
      <c r="I1068" s="52"/>
    </row>
    <row r="1069" spans="1:9" s="53" customFormat="1">
      <c r="A1069" s="49"/>
      <c r="B1069" s="50"/>
      <c r="C1069" s="51"/>
      <c r="D1069" s="49"/>
      <c r="E1069" s="52"/>
      <c r="F1069" s="52"/>
      <c r="G1069" s="52"/>
      <c r="H1069" s="52"/>
      <c r="I1069" s="52"/>
    </row>
    <row r="1070" spans="1:9" s="53" customFormat="1">
      <c r="A1070" s="49"/>
      <c r="B1070" s="50"/>
      <c r="C1070" s="51"/>
      <c r="D1070" s="49"/>
      <c r="E1070" s="52"/>
      <c r="F1070" s="52"/>
      <c r="G1070" s="52"/>
      <c r="H1070" s="52"/>
      <c r="I1070" s="52"/>
    </row>
    <row r="1071" spans="1:9" s="53" customFormat="1">
      <c r="A1071" s="49"/>
      <c r="B1071" s="50"/>
      <c r="C1071" s="51"/>
      <c r="D1071" s="49"/>
      <c r="E1071" s="52"/>
      <c r="F1071" s="52"/>
      <c r="G1071" s="52"/>
      <c r="H1071" s="52"/>
      <c r="I1071" s="52"/>
    </row>
    <row r="1072" spans="1:9" s="53" customFormat="1">
      <c r="A1072" s="49"/>
      <c r="B1072" s="50"/>
      <c r="C1072" s="51"/>
      <c r="D1072" s="49"/>
      <c r="E1072" s="52"/>
      <c r="F1072" s="52"/>
      <c r="G1072" s="52"/>
      <c r="H1072" s="52"/>
      <c r="I1072" s="52"/>
    </row>
    <row r="1073" spans="1:9" s="53" customFormat="1">
      <c r="A1073" s="49"/>
      <c r="B1073" s="50"/>
      <c r="C1073" s="51"/>
      <c r="D1073" s="49"/>
      <c r="E1073" s="52"/>
      <c r="F1073" s="52"/>
      <c r="G1073" s="52"/>
      <c r="H1073" s="52"/>
      <c r="I1073" s="52"/>
    </row>
    <row r="1074" spans="1:9" s="53" customFormat="1">
      <c r="A1074" s="49"/>
      <c r="B1074" s="50"/>
      <c r="C1074" s="51"/>
      <c r="D1074" s="49"/>
      <c r="E1074" s="52"/>
      <c r="F1074" s="52"/>
      <c r="G1074" s="52"/>
      <c r="H1074" s="52"/>
      <c r="I1074" s="52"/>
    </row>
    <row r="1075" spans="1:9" s="53" customFormat="1">
      <c r="A1075" s="49"/>
      <c r="B1075" s="50"/>
      <c r="C1075" s="51"/>
      <c r="D1075" s="49"/>
      <c r="E1075" s="52"/>
      <c r="F1075" s="52"/>
      <c r="G1075" s="52"/>
      <c r="H1075" s="52"/>
      <c r="I1075" s="52"/>
    </row>
    <row r="1076" spans="1:9" s="53" customFormat="1">
      <c r="A1076" s="49"/>
      <c r="B1076" s="50"/>
      <c r="C1076" s="51"/>
      <c r="D1076" s="49"/>
      <c r="E1076" s="52"/>
      <c r="F1076" s="52"/>
      <c r="G1076" s="52"/>
      <c r="H1076" s="52"/>
      <c r="I1076" s="52"/>
    </row>
    <row r="1077" spans="1:9" s="53" customFormat="1">
      <c r="A1077" s="49"/>
      <c r="B1077" s="50"/>
      <c r="C1077" s="51"/>
      <c r="D1077" s="49"/>
      <c r="E1077" s="52"/>
      <c r="F1077" s="52"/>
      <c r="G1077" s="52"/>
      <c r="H1077" s="52"/>
      <c r="I1077" s="52"/>
    </row>
    <row r="1078" spans="1:9" s="53" customFormat="1">
      <c r="A1078" s="49"/>
      <c r="B1078" s="50"/>
      <c r="C1078" s="51"/>
      <c r="D1078" s="49"/>
      <c r="E1078" s="52"/>
      <c r="F1078" s="52"/>
      <c r="G1078" s="52"/>
      <c r="H1078" s="52"/>
      <c r="I1078" s="52"/>
    </row>
    <row r="1079" spans="1:9" s="53" customFormat="1">
      <c r="A1079" s="49"/>
      <c r="B1079" s="50"/>
      <c r="C1079" s="51"/>
      <c r="D1079" s="49"/>
      <c r="E1079" s="52"/>
      <c r="F1079" s="52"/>
      <c r="G1079" s="52"/>
      <c r="H1079" s="52"/>
      <c r="I1079" s="52"/>
    </row>
    <row r="1080" spans="1:9" s="53" customFormat="1">
      <c r="A1080" s="49"/>
      <c r="B1080" s="50"/>
      <c r="C1080" s="51"/>
      <c r="D1080" s="49"/>
      <c r="E1080" s="52"/>
      <c r="F1080" s="52"/>
      <c r="G1080" s="52"/>
      <c r="H1080" s="52"/>
      <c r="I1080" s="52"/>
    </row>
    <row r="1081" spans="1:9" s="53" customFormat="1">
      <c r="A1081" s="49"/>
      <c r="B1081" s="50"/>
      <c r="C1081" s="51"/>
      <c r="D1081" s="49"/>
      <c r="E1081" s="52"/>
      <c r="F1081" s="52"/>
      <c r="G1081" s="52"/>
      <c r="H1081" s="52"/>
      <c r="I1081" s="52"/>
    </row>
    <row r="1082" spans="1:9" s="53" customFormat="1">
      <c r="A1082" s="49"/>
      <c r="B1082" s="50"/>
      <c r="C1082" s="51"/>
      <c r="D1082" s="49"/>
      <c r="E1082" s="52"/>
      <c r="F1082" s="52"/>
      <c r="G1082" s="52"/>
      <c r="H1082" s="52"/>
      <c r="I1082" s="52"/>
    </row>
    <row r="1083" spans="1:9" s="53" customFormat="1">
      <c r="A1083" s="49"/>
      <c r="B1083" s="50"/>
      <c r="C1083" s="51"/>
      <c r="D1083" s="49"/>
      <c r="E1083" s="52"/>
      <c r="F1083" s="52"/>
      <c r="G1083" s="52"/>
      <c r="H1083" s="52"/>
      <c r="I1083" s="52"/>
    </row>
    <row r="1084" spans="1:9" s="53" customFormat="1">
      <c r="A1084" s="49"/>
      <c r="B1084" s="50"/>
      <c r="C1084" s="51"/>
      <c r="D1084" s="49"/>
      <c r="E1084" s="52"/>
      <c r="F1084" s="52"/>
      <c r="G1084" s="52"/>
      <c r="H1084" s="52"/>
      <c r="I1084" s="52"/>
    </row>
    <row r="1085" spans="1:9" s="53" customFormat="1">
      <c r="A1085" s="49"/>
      <c r="B1085" s="50"/>
      <c r="C1085" s="51"/>
      <c r="D1085" s="49"/>
      <c r="E1085" s="52"/>
      <c r="F1085" s="52"/>
      <c r="G1085" s="52"/>
      <c r="H1085" s="52"/>
      <c r="I1085" s="52"/>
    </row>
    <row r="1086" spans="1:9" s="53" customFormat="1">
      <c r="A1086" s="49"/>
      <c r="B1086" s="50"/>
      <c r="C1086" s="51"/>
      <c r="D1086" s="49"/>
      <c r="E1086" s="52"/>
      <c r="F1086" s="52"/>
      <c r="G1086" s="52"/>
      <c r="H1086" s="52"/>
      <c r="I1086" s="52"/>
    </row>
    <row r="1087" spans="1:9" s="53" customFormat="1">
      <c r="A1087" s="49"/>
      <c r="B1087" s="50"/>
      <c r="C1087" s="51"/>
      <c r="D1087" s="49"/>
      <c r="E1087" s="52"/>
      <c r="F1087" s="52"/>
      <c r="G1087" s="52"/>
      <c r="H1087" s="52"/>
      <c r="I1087" s="52"/>
    </row>
    <row r="1088" spans="1:9" s="53" customFormat="1">
      <c r="A1088" s="49"/>
      <c r="B1088" s="50"/>
      <c r="C1088" s="51"/>
      <c r="D1088" s="49"/>
      <c r="E1088" s="52"/>
      <c r="F1088" s="52"/>
      <c r="G1088" s="52"/>
      <c r="H1088" s="52"/>
      <c r="I1088" s="52"/>
    </row>
    <row r="1089" spans="1:9" s="53" customFormat="1">
      <c r="A1089" s="49"/>
      <c r="B1089" s="50"/>
      <c r="C1089" s="51"/>
      <c r="D1089" s="49"/>
      <c r="E1089" s="52"/>
      <c r="F1089" s="52"/>
      <c r="G1089" s="52"/>
      <c r="H1089" s="52"/>
      <c r="I1089" s="52"/>
    </row>
    <row r="1090" spans="1:9" s="53" customFormat="1">
      <c r="A1090" s="49"/>
      <c r="B1090" s="50"/>
      <c r="C1090" s="51"/>
      <c r="D1090" s="49"/>
      <c r="E1090" s="52"/>
      <c r="F1090" s="52"/>
      <c r="G1090" s="52"/>
      <c r="H1090" s="52"/>
      <c r="I1090" s="52"/>
    </row>
    <row r="1091" spans="1:9" s="53" customFormat="1">
      <c r="A1091" s="49"/>
      <c r="B1091" s="50"/>
      <c r="C1091" s="51"/>
      <c r="D1091" s="49"/>
      <c r="E1091" s="52"/>
      <c r="F1091" s="52"/>
      <c r="G1091" s="52"/>
      <c r="H1091" s="52"/>
      <c r="I1091" s="52"/>
    </row>
    <row r="1092" spans="1:9" s="53" customFormat="1">
      <c r="A1092" s="49"/>
      <c r="B1092" s="50"/>
      <c r="C1092" s="51"/>
      <c r="D1092" s="49"/>
      <c r="E1092" s="52"/>
      <c r="F1092" s="52"/>
      <c r="G1092" s="52"/>
      <c r="H1092" s="52"/>
      <c r="I1092" s="52"/>
    </row>
    <row r="1093" spans="1:9" s="53" customFormat="1">
      <c r="A1093" s="49"/>
      <c r="B1093" s="50"/>
      <c r="C1093" s="51"/>
      <c r="D1093" s="49"/>
      <c r="E1093" s="52"/>
      <c r="F1093" s="52"/>
      <c r="G1093" s="52"/>
      <c r="H1093" s="52"/>
      <c r="I1093" s="52"/>
    </row>
    <row r="1094" spans="1:9" s="53" customFormat="1">
      <c r="A1094" s="49"/>
      <c r="B1094" s="50"/>
      <c r="C1094" s="51"/>
      <c r="D1094" s="49"/>
      <c r="E1094" s="52"/>
      <c r="F1094" s="52"/>
      <c r="G1094" s="52"/>
      <c r="H1094" s="52"/>
      <c r="I1094" s="52"/>
    </row>
    <row r="1095" spans="1:9" s="53" customFormat="1">
      <c r="A1095" s="49"/>
      <c r="B1095" s="50"/>
      <c r="C1095" s="51"/>
      <c r="D1095" s="49"/>
      <c r="E1095" s="52"/>
      <c r="F1095" s="52"/>
      <c r="G1095" s="52"/>
      <c r="H1095" s="52"/>
      <c r="I1095" s="52"/>
    </row>
    <row r="1096" spans="1:9" s="53" customFormat="1">
      <c r="A1096" s="49"/>
      <c r="B1096" s="50"/>
      <c r="C1096" s="51"/>
      <c r="D1096" s="49"/>
      <c r="E1096" s="52"/>
      <c r="F1096" s="52"/>
      <c r="G1096" s="52"/>
      <c r="H1096" s="52"/>
      <c r="I1096" s="52"/>
    </row>
    <row r="1097" spans="1:9" s="53" customFormat="1">
      <c r="A1097" s="49"/>
      <c r="B1097" s="50"/>
      <c r="C1097" s="51"/>
      <c r="D1097" s="49"/>
      <c r="E1097" s="52"/>
      <c r="F1097" s="52"/>
      <c r="G1097" s="52"/>
      <c r="H1097" s="52"/>
      <c r="I1097" s="52"/>
    </row>
    <row r="1098" spans="1:9" s="53" customFormat="1">
      <c r="A1098" s="49"/>
      <c r="B1098" s="50"/>
      <c r="C1098" s="51"/>
      <c r="D1098" s="49"/>
      <c r="E1098" s="52"/>
      <c r="F1098" s="52"/>
      <c r="G1098" s="52"/>
      <c r="H1098" s="52"/>
      <c r="I1098" s="52"/>
    </row>
    <row r="1099" spans="1:9" s="53" customFormat="1">
      <c r="A1099" s="49"/>
      <c r="B1099" s="50"/>
      <c r="C1099" s="51"/>
      <c r="D1099" s="49"/>
      <c r="E1099" s="52"/>
      <c r="F1099" s="52"/>
      <c r="G1099" s="52"/>
      <c r="H1099" s="52"/>
      <c r="I1099" s="52"/>
    </row>
    <row r="1100" spans="1:9" s="53" customFormat="1">
      <c r="A1100" s="49"/>
      <c r="B1100" s="50"/>
      <c r="C1100" s="51"/>
      <c r="D1100" s="49"/>
      <c r="E1100" s="52"/>
      <c r="F1100" s="52"/>
      <c r="G1100" s="52"/>
      <c r="H1100" s="52"/>
      <c r="I1100" s="52"/>
    </row>
    <row r="1101" spans="1:9" s="53" customFormat="1">
      <c r="A1101" s="49"/>
      <c r="B1101" s="50"/>
      <c r="C1101" s="51"/>
      <c r="D1101" s="49"/>
      <c r="E1101" s="52"/>
      <c r="F1101" s="52"/>
      <c r="G1101" s="52"/>
      <c r="H1101" s="52"/>
      <c r="I1101" s="52"/>
    </row>
    <row r="1102" spans="1:9" s="53" customFormat="1">
      <c r="A1102" s="49"/>
      <c r="B1102" s="50"/>
      <c r="C1102" s="51"/>
      <c r="D1102" s="49"/>
      <c r="E1102" s="52"/>
      <c r="F1102" s="52"/>
      <c r="G1102" s="52"/>
      <c r="H1102" s="52"/>
      <c r="I1102" s="52"/>
    </row>
    <row r="1103" spans="1:9" s="53" customFormat="1">
      <c r="A1103" s="49"/>
      <c r="B1103" s="50"/>
      <c r="C1103" s="51"/>
      <c r="D1103" s="49"/>
      <c r="E1103" s="52"/>
      <c r="F1103" s="52"/>
      <c r="G1103" s="52"/>
      <c r="H1103" s="52"/>
      <c r="I1103" s="52"/>
    </row>
    <row r="1104" spans="1:9" s="53" customFormat="1">
      <c r="A1104" s="49"/>
      <c r="B1104" s="50"/>
      <c r="C1104" s="51"/>
      <c r="D1104" s="49"/>
      <c r="E1104" s="52"/>
      <c r="F1104" s="52"/>
      <c r="G1104" s="52"/>
      <c r="H1104" s="52"/>
      <c r="I1104" s="52"/>
    </row>
    <row r="1105" spans="1:9" s="53" customFormat="1">
      <c r="A1105" s="49"/>
      <c r="B1105" s="50"/>
      <c r="C1105" s="51"/>
      <c r="D1105" s="49"/>
      <c r="E1105" s="52"/>
      <c r="F1105" s="52"/>
      <c r="G1105" s="52"/>
      <c r="H1105" s="52"/>
      <c r="I1105" s="52"/>
    </row>
    <row r="1106" spans="1:9" s="53" customFormat="1">
      <c r="A1106" s="49"/>
      <c r="B1106" s="50"/>
      <c r="C1106" s="51"/>
      <c r="D1106" s="49"/>
      <c r="E1106" s="52"/>
      <c r="F1106" s="52"/>
      <c r="G1106" s="52"/>
      <c r="H1106" s="52"/>
      <c r="I1106" s="52"/>
    </row>
    <row r="1107" spans="1:9" s="53" customFormat="1">
      <c r="A1107" s="49"/>
      <c r="B1107" s="50"/>
      <c r="C1107" s="51"/>
      <c r="D1107" s="49"/>
      <c r="E1107" s="52"/>
      <c r="F1107" s="52"/>
      <c r="G1107" s="52"/>
      <c r="H1107" s="52"/>
      <c r="I1107" s="52"/>
    </row>
    <row r="1108" spans="1:9" s="53" customFormat="1">
      <c r="A1108" s="49"/>
      <c r="B1108" s="50"/>
      <c r="C1108" s="51"/>
      <c r="D1108" s="49"/>
      <c r="E1108" s="52"/>
      <c r="F1108" s="52"/>
      <c r="G1108" s="52"/>
      <c r="H1108" s="52"/>
      <c r="I1108" s="52"/>
    </row>
    <row r="1109" spans="1:9" s="53" customFormat="1">
      <c r="A1109" s="49"/>
      <c r="B1109" s="50"/>
      <c r="C1109" s="51"/>
      <c r="D1109" s="49"/>
      <c r="E1109" s="52"/>
      <c r="F1109" s="52"/>
      <c r="G1109" s="52"/>
      <c r="H1109" s="52"/>
      <c r="I1109" s="52"/>
    </row>
    <row r="1110" spans="1:9" s="53" customFormat="1">
      <c r="A1110" s="49"/>
      <c r="B1110" s="50"/>
      <c r="C1110" s="51"/>
      <c r="D1110" s="49"/>
      <c r="E1110" s="52"/>
      <c r="F1110" s="52"/>
      <c r="G1110" s="52"/>
      <c r="H1110" s="52"/>
      <c r="I1110" s="52"/>
    </row>
    <row r="1111" spans="1:9" s="53" customFormat="1">
      <c r="A1111" s="49"/>
      <c r="B1111" s="50"/>
      <c r="C1111" s="51"/>
      <c r="D1111" s="49"/>
      <c r="E1111" s="52"/>
      <c r="F1111" s="52"/>
      <c r="G1111" s="52"/>
      <c r="H1111" s="52"/>
      <c r="I1111" s="52"/>
    </row>
    <row r="1112" spans="1:9" s="53" customFormat="1">
      <c r="A1112" s="49"/>
      <c r="B1112" s="50"/>
      <c r="C1112" s="51"/>
      <c r="D1112" s="49"/>
      <c r="E1112" s="52"/>
      <c r="F1112" s="52"/>
      <c r="G1112" s="52"/>
      <c r="H1112" s="52"/>
      <c r="I1112" s="52"/>
    </row>
    <row r="1113" spans="1:9" s="53" customFormat="1">
      <c r="A1113" s="49"/>
      <c r="B1113" s="50"/>
      <c r="C1113" s="51"/>
      <c r="D1113" s="49"/>
      <c r="E1113" s="52"/>
      <c r="F1113" s="52"/>
      <c r="G1113" s="52"/>
      <c r="H1113" s="52"/>
      <c r="I1113" s="52"/>
    </row>
    <row r="1114" spans="1:9" s="53" customFormat="1">
      <c r="A1114" s="49"/>
      <c r="B1114" s="50"/>
      <c r="C1114" s="51"/>
      <c r="D1114" s="49"/>
      <c r="E1114" s="52"/>
      <c r="F1114" s="52"/>
      <c r="G1114" s="52"/>
      <c r="H1114" s="52"/>
      <c r="I1114" s="52"/>
    </row>
    <row r="1115" spans="1:9" s="53" customFormat="1">
      <c r="A1115" s="49"/>
      <c r="B1115" s="50"/>
      <c r="C1115" s="51"/>
      <c r="D1115" s="49"/>
      <c r="E1115" s="52"/>
      <c r="F1115" s="52"/>
      <c r="G1115" s="52"/>
      <c r="H1115" s="52"/>
      <c r="I1115" s="52"/>
    </row>
    <row r="1116" spans="1:9" s="53" customFormat="1">
      <c r="A1116" s="49"/>
      <c r="B1116" s="50"/>
      <c r="C1116" s="51"/>
      <c r="D1116" s="49"/>
      <c r="E1116" s="52"/>
      <c r="F1116" s="52"/>
      <c r="G1116" s="52"/>
      <c r="H1116" s="52"/>
      <c r="I1116" s="52"/>
    </row>
    <row r="1117" spans="1:9" s="53" customFormat="1">
      <c r="A1117" s="49"/>
      <c r="B1117" s="50"/>
      <c r="C1117" s="51"/>
      <c r="D1117" s="49"/>
      <c r="E1117" s="52"/>
      <c r="F1117" s="52"/>
      <c r="G1117" s="52"/>
      <c r="H1117" s="52"/>
      <c r="I1117" s="52"/>
    </row>
    <row r="1118" spans="1:9" s="53" customFormat="1">
      <c r="A1118" s="49"/>
      <c r="B1118" s="50"/>
      <c r="C1118" s="51"/>
      <c r="D1118" s="49"/>
      <c r="E1118" s="52"/>
      <c r="F1118" s="52"/>
      <c r="G1118" s="52"/>
      <c r="H1118" s="52"/>
      <c r="I1118" s="52"/>
    </row>
    <row r="1119" spans="1:9" s="53" customFormat="1">
      <c r="A1119" s="49"/>
      <c r="B1119" s="50"/>
      <c r="C1119" s="51"/>
      <c r="D1119" s="49"/>
      <c r="E1119" s="52"/>
      <c r="F1119" s="52"/>
      <c r="G1119" s="52"/>
      <c r="H1119" s="52"/>
      <c r="I1119" s="52"/>
    </row>
    <row r="1120" spans="1:9" s="53" customFormat="1">
      <c r="A1120" s="49"/>
      <c r="B1120" s="50"/>
      <c r="C1120" s="51"/>
      <c r="D1120" s="49"/>
      <c r="E1120" s="52"/>
      <c r="F1120" s="52"/>
      <c r="G1120" s="52"/>
      <c r="H1120" s="52"/>
      <c r="I1120" s="52"/>
    </row>
    <row r="1121" spans="1:9" s="53" customFormat="1">
      <c r="A1121" s="49"/>
      <c r="B1121" s="50"/>
      <c r="C1121" s="51"/>
      <c r="D1121" s="49"/>
      <c r="E1121" s="52"/>
      <c r="F1121" s="52"/>
      <c r="G1121" s="52"/>
      <c r="H1121" s="52"/>
      <c r="I1121" s="52"/>
    </row>
    <row r="1122" spans="1:9" s="53" customFormat="1">
      <c r="A1122" s="49"/>
      <c r="B1122" s="50"/>
      <c r="C1122" s="51"/>
      <c r="D1122" s="49"/>
      <c r="E1122" s="52"/>
      <c r="F1122" s="52"/>
      <c r="G1122" s="52"/>
      <c r="H1122" s="52"/>
      <c r="I1122" s="52"/>
    </row>
    <row r="1123" spans="1:9" s="53" customFormat="1">
      <c r="A1123" s="49"/>
      <c r="B1123" s="50"/>
      <c r="C1123" s="51"/>
      <c r="D1123" s="49"/>
      <c r="E1123" s="52"/>
      <c r="F1123" s="52"/>
      <c r="G1123" s="52"/>
      <c r="H1123" s="52"/>
      <c r="I1123" s="52"/>
    </row>
    <row r="1124" spans="1:9" s="53" customFormat="1">
      <c r="A1124" s="49"/>
      <c r="B1124" s="50"/>
      <c r="C1124" s="51"/>
      <c r="D1124" s="49"/>
      <c r="E1124" s="52"/>
      <c r="F1124" s="52"/>
      <c r="G1124" s="52"/>
      <c r="H1124" s="52"/>
      <c r="I1124" s="52"/>
    </row>
    <row r="1125" spans="1:9" s="53" customFormat="1">
      <c r="A1125" s="49"/>
      <c r="B1125" s="50"/>
      <c r="C1125" s="51"/>
      <c r="D1125" s="49"/>
      <c r="E1125" s="52"/>
      <c r="F1125" s="52"/>
      <c r="G1125" s="52"/>
      <c r="H1125" s="52"/>
      <c r="I1125" s="52"/>
    </row>
    <row r="1126" spans="1:9" s="53" customFormat="1">
      <c r="A1126" s="49"/>
      <c r="B1126" s="50"/>
      <c r="C1126" s="51"/>
      <c r="D1126" s="49"/>
      <c r="E1126" s="52"/>
      <c r="F1126" s="52"/>
      <c r="G1126" s="52"/>
      <c r="H1126" s="52"/>
      <c r="I1126" s="52"/>
    </row>
    <row r="1127" spans="1:9" s="53" customFormat="1">
      <c r="A1127" s="49"/>
      <c r="B1127" s="50"/>
      <c r="C1127" s="51"/>
      <c r="D1127" s="49"/>
      <c r="E1127" s="52"/>
      <c r="F1127" s="52"/>
      <c r="G1127" s="52"/>
      <c r="H1127" s="52"/>
      <c r="I1127" s="52"/>
    </row>
    <row r="1128" spans="1:9" s="53" customFormat="1">
      <c r="A1128" s="49"/>
      <c r="B1128" s="50"/>
      <c r="C1128" s="51"/>
      <c r="D1128" s="49"/>
      <c r="E1128" s="52"/>
      <c r="F1128" s="52"/>
      <c r="G1128" s="52"/>
      <c r="H1128" s="52"/>
      <c r="I1128" s="52"/>
    </row>
    <row r="1129" spans="1:9" s="53" customFormat="1">
      <c r="A1129" s="49"/>
      <c r="B1129" s="50"/>
      <c r="C1129" s="51"/>
      <c r="D1129" s="49"/>
      <c r="E1129" s="52"/>
      <c r="F1129" s="52"/>
      <c r="G1129" s="52"/>
      <c r="H1129" s="52"/>
      <c r="I1129" s="52"/>
    </row>
    <row r="1130" spans="1:9" s="53" customFormat="1">
      <c r="A1130" s="49"/>
      <c r="B1130" s="50"/>
      <c r="C1130" s="51"/>
      <c r="D1130" s="49"/>
      <c r="E1130" s="52"/>
      <c r="F1130" s="52"/>
      <c r="G1130" s="52"/>
      <c r="H1130" s="52"/>
      <c r="I1130" s="52"/>
    </row>
    <row r="1131" spans="1:9" s="53" customFormat="1">
      <c r="A1131" s="49"/>
      <c r="B1131" s="50"/>
      <c r="C1131" s="51"/>
      <c r="D1131" s="49"/>
      <c r="E1131" s="52"/>
      <c r="F1131" s="52"/>
      <c r="G1131" s="52"/>
      <c r="H1131" s="52"/>
      <c r="I1131" s="52"/>
    </row>
    <row r="1132" spans="1:9" s="53" customFormat="1">
      <c r="A1132" s="49"/>
      <c r="B1132" s="50"/>
      <c r="C1132" s="51"/>
      <c r="D1132" s="49"/>
      <c r="E1132" s="52"/>
      <c r="F1132" s="52"/>
      <c r="G1132" s="52"/>
      <c r="H1132" s="52"/>
      <c r="I1132" s="52"/>
    </row>
    <row r="1133" spans="1:9" s="53" customFormat="1">
      <c r="A1133" s="49"/>
      <c r="B1133" s="50"/>
      <c r="C1133" s="51"/>
      <c r="D1133" s="49"/>
      <c r="E1133" s="52"/>
      <c r="F1133" s="52"/>
      <c r="G1133" s="52"/>
      <c r="H1133" s="52"/>
      <c r="I1133" s="52"/>
    </row>
    <row r="1134" spans="1:9" s="53" customFormat="1">
      <c r="A1134" s="49"/>
      <c r="B1134" s="50"/>
      <c r="C1134" s="51"/>
      <c r="D1134" s="49"/>
      <c r="E1134" s="52"/>
      <c r="F1134" s="52"/>
      <c r="G1134" s="52"/>
      <c r="H1134" s="52"/>
      <c r="I1134" s="52"/>
    </row>
    <row r="1135" spans="1:9" s="53" customFormat="1">
      <c r="A1135" s="49"/>
      <c r="B1135" s="50"/>
      <c r="C1135" s="51"/>
      <c r="D1135" s="49"/>
      <c r="E1135" s="52"/>
      <c r="F1135" s="52"/>
      <c r="G1135" s="52"/>
      <c r="H1135" s="52"/>
      <c r="I1135" s="52"/>
    </row>
    <row r="1136" spans="1:9" s="53" customFormat="1">
      <c r="A1136" s="49"/>
      <c r="B1136" s="50"/>
      <c r="C1136" s="51"/>
      <c r="D1136" s="49"/>
      <c r="E1136" s="52"/>
      <c r="F1136" s="52"/>
      <c r="G1136" s="52"/>
      <c r="H1136" s="52"/>
      <c r="I1136" s="52"/>
    </row>
    <row r="1137" spans="1:9" s="53" customFormat="1">
      <c r="A1137" s="49"/>
      <c r="B1137" s="50"/>
      <c r="C1137" s="51"/>
      <c r="D1137" s="49"/>
      <c r="E1137" s="52"/>
      <c r="F1137" s="52"/>
      <c r="G1137" s="52"/>
      <c r="H1137" s="52"/>
      <c r="I1137" s="52"/>
    </row>
    <row r="1138" spans="1:9" s="53" customFormat="1">
      <c r="A1138" s="49"/>
      <c r="B1138" s="50"/>
      <c r="C1138" s="51"/>
      <c r="D1138" s="49"/>
      <c r="E1138" s="52"/>
      <c r="F1138" s="52"/>
      <c r="G1138" s="52"/>
      <c r="H1138" s="52"/>
      <c r="I1138" s="52"/>
    </row>
    <row r="1139" spans="1:9" s="53" customFormat="1">
      <c r="A1139" s="49"/>
      <c r="B1139" s="50"/>
      <c r="C1139" s="51"/>
      <c r="D1139" s="49"/>
      <c r="E1139" s="52"/>
      <c r="F1139" s="52"/>
      <c r="G1139" s="52"/>
      <c r="H1139" s="52"/>
      <c r="I1139" s="52"/>
    </row>
    <row r="1140" spans="1:9" s="53" customFormat="1">
      <c r="A1140" s="49"/>
      <c r="B1140" s="50"/>
      <c r="C1140" s="51"/>
      <c r="D1140" s="49"/>
      <c r="E1140" s="52"/>
      <c r="F1140" s="52"/>
      <c r="G1140" s="52"/>
      <c r="H1140" s="52"/>
      <c r="I1140" s="52"/>
    </row>
    <row r="1141" spans="1:9" s="53" customFormat="1">
      <c r="A1141" s="49"/>
      <c r="B1141" s="50"/>
      <c r="C1141" s="51"/>
      <c r="D1141" s="49"/>
      <c r="E1141" s="52"/>
      <c r="F1141" s="52"/>
      <c r="G1141" s="52"/>
      <c r="H1141" s="52"/>
      <c r="I1141" s="52"/>
    </row>
    <row r="1142" spans="1:9" s="53" customFormat="1">
      <c r="A1142" s="49"/>
      <c r="B1142" s="50"/>
      <c r="C1142" s="51"/>
      <c r="D1142" s="49"/>
      <c r="E1142" s="52"/>
      <c r="F1142" s="52"/>
      <c r="G1142" s="52"/>
      <c r="H1142" s="52"/>
      <c r="I1142" s="52"/>
    </row>
    <row r="1143" spans="1:9" s="53" customFormat="1">
      <c r="A1143" s="49"/>
      <c r="B1143" s="50"/>
      <c r="C1143" s="51"/>
      <c r="D1143" s="49"/>
      <c r="E1143" s="52"/>
      <c r="F1143" s="52"/>
      <c r="G1143" s="52"/>
      <c r="H1143" s="52"/>
      <c r="I1143" s="52"/>
    </row>
    <row r="1144" spans="1:9" s="53" customFormat="1">
      <c r="A1144" s="49"/>
      <c r="B1144" s="50"/>
      <c r="C1144" s="51"/>
      <c r="D1144" s="49"/>
      <c r="E1144" s="52"/>
      <c r="F1144" s="52"/>
      <c r="G1144" s="52"/>
      <c r="H1144" s="52"/>
      <c r="I1144" s="52"/>
    </row>
    <row r="1145" spans="1:9" s="53" customFormat="1">
      <c r="A1145" s="49"/>
      <c r="B1145" s="50"/>
      <c r="C1145" s="51"/>
      <c r="D1145" s="49"/>
      <c r="E1145" s="52"/>
      <c r="F1145" s="52"/>
      <c r="G1145" s="52"/>
      <c r="H1145" s="52"/>
      <c r="I1145" s="52"/>
    </row>
    <row r="1146" spans="1:9" s="53" customFormat="1">
      <c r="A1146" s="49"/>
      <c r="B1146" s="50"/>
      <c r="C1146" s="51"/>
      <c r="D1146" s="49"/>
      <c r="E1146" s="52"/>
      <c r="F1146" s="52"/>
      <c r="G1146" s="52"/>
      <c r="H1146" s="52"/>
      <c r="I1146" s="52"/>
    </row>
    <row r="1147" spans="1:9" s="53" customFormat="1">
      <c r="A1147" s="49"/>
      <c r="B1147" s="50"/>
      <c r="C1147" s="51"/>
      <c r="D1147" s="49"/>
      <c r="E1147" s="52"/>
      <c r="F1147" s="52"/>
      <c r="G1147" s="52"/>
      <c r="H1147" s="52"/>
      <c r="I1147" s="52"/>
    </row>
    <row r="1148" spans="1:9" s="53" customFormat="1">
      <c r="A1148" s="49"/>
      <c r="B1148" s="50"/>
      <c r="C1148" s="51"/>
      <c r="D1148" s="49"/>
      <c r="E1148" s="52"/>
      <c r="F1148" s="52"/>
      <c r="G1148" s="52"/>
      <c r="H1148" s="52"/>
      <c r="I1148" s="52"/>
    </row>
    <row r="1149" spans="1:9" s="53" customFormat="1">
      <c r="A1149" s="49"/>
      <c r="B1149" s="50"/>
      <c r="C1149" s="51"/>
      <c r="D1149" s="49"/>
      <c r="E1149" s="52"/>
      <c r="F1149" s="52"/>
      <c r="G1149" s="52"/>
      <c r="H1149" s="52"/>
      <c r="I1149" s="52"/>
    </row>
    <row r="1150" spans="1:9" s="53" customFormat="1">
      <c r="A1150" s="49"/>
      <c r="B1150" s="50"/>
      <c r="C1150" s="51"/>
      <c r="D1150" s="49"/>
      <c r="E1150" s="52"/>
      <c r="F1150" s="52"/>
      <c r="G1150" s="52"/>
      <c r="H1150" s="52"/>
      <c r="I1150" s="52"/>
    </row>
    <row r="1151" spans="1:9" s="53" customFormat="1">
      <c r="A1151" s="49"/>
      <c r="B1151" s="50"/>
      <c r="C1151" s="51"/>
      <c r="D1151" s="49"/>
      <c r="E1151" s="52"/>
      <c r="F1151" s="52"/>
      <c r="G1151" s="52"/>
      <c r="H1151" s="52"/>
      <c r="I1151" s="52"/>
    </row>
    <row r="1152" spans="1:9" s="53" customFormat="1">
      <c r="A1152" s="49"/>
      <c r="B1152" s="50"/>
      <c r="C1152" s="51"/>
      <c r="D1152" s="49"/>
      <c r="E1152" s="52"/>
      <c r="F1152" s="52"/>
      <c r="G1152" s="52"/>
      <c r="H1152" s="52"/>
      <c r="I1152" s="52"/>
    </row>
    <row r="1153" spans="1:9" s="53" customFormat="1">
      <c r="A1153" s="49"/>
      <c r="B1153" s="50"/>
      <c r="C1153" s="51"/>
      <c r="D1153" s="49"/>
      <c r="E1153" s="52"/>
      <c r="F1153" s="52"/>
      <c r="G1153" s="52"/>
      <c r="H1153" s="52"/>
      <c r="I1153" s="52"/>
    </row>
    <row r="1154" spans="1:9" s="53" customFormat="1">
      <c r="A1154" s="49"/>
      <c r="B1154" s="50"/>
      <c r="C1154" s="51"/>
      <c r="D1154" s="49"/>
      <c r="E1154" s="52"/>
      <c r="F1154" s="52"/>
      <c r="G1154" s="52"/>
      <c r="H1154" s="52"/>
      <c r="I1154" s="52"/>
    </row>
    <row r="1155" spans="1:9" s="53" customFormat="1">
      <c r="A1155" s="49"/>
      <c r="B1155" s="50"/>
      <c r="C1155" s="51"/>
      <c r="D1155" s="49"/>
      <c r="E1155" s="52"/>
      <c r="F1155" s="52"/>
      <c r="G1155" s="52"/>
      <c r="H1155" s="52"/>
      <c r="I1155" s="52"/>
    </row>
    <row r="1156" spans="1:9" s="53" customFormat="1">
      <c r="A1156" s="49"/>
      <c r="B1156" s="50"/>
      <c r="C1156" s="51"/>
      <c r="D1156" s="49"/>
      <c r="E1156" s="52"/>
      <c r="F1156" s="52"/>
      <c r="G1156" s="52"/>
      <c r="H1156" s="52"/>
      <c r="I1156" s="52"/>
    </row>
    <row r="1157" spans="1:9" s="53" customFormat="1">
      <c r="A1157" s="49"/>
      <c r="B1157" s="50"/>
      <c r="C1157" s="51"/>
      <c r="D1157" s="49"/>
      <c r="E1157" s="52"/>
      <c r="F1157" s="52"/>
      <c r="G1157" s="52"/>
      <c r="H1157" s="52"/>
      <c r="I1157" s="52"/>
    </row>
    <row r="1158" spans="1:9" s="53" customFormat="1">
      <c r="A1158" s="49"/>
      <c r="B1158" s="50"/>
      <c r="C1158" s="51"/>
      <c r="D1158" s="49"/>
      <c r="E1158" s="52"/>
      <c r="F1158" s="52"/>
      <c r="G1158" s="52"/>
      <c r="H1158" s="52"/>
      <c r="I1158" s="52"/>
    </row>
    <row r="1159" spans="1:9" s="53" customFormat="1">
      <c r="A1159" s="49"/>
      <c r="B1159" s="50"/>
      <c r="C1159" s="51"/>
      <c r="D1159" s="49"/>
      <c r="E1159" s="52"/>
      <c r="F1159" s="52"/>
      <c r="G1159" s="52"/>
      <c r="H1159" s="52"/>
      <c r="I1159" s="52"/>
    </row>
    <row r="1160" spans="1:9" s="53" customFormat="1">
      <c r="A1160" s="49"/>
      <c r="B1160" s="50"/>
      <c r="C1160" s="51"/>
      <c r="D1160" s="49"/>
      <c r="E1160" s="52"/>
      <c r="F1160" s="52"/>
      <c r="G1160" s="52"/>
      <c r="H1160" s="52"/>
      <c r="I1160" s="52"/>
    </row>
    <row r="1161" spans="1:9" s="53" customFormat="1">
      <c r="A1161" s="49"/>
      <c r="B1161" s="50"/>
      <c r="C1161" s="51"/>
      <c r="D1161" s="49"/>
      <c r="E1161" s="52"/>
      <c r="F1161" s="52"/>
      <c r="G1161" s="52"/>
      <c r="H1161" s="52"/>
      <c r="I1161" s="52"/>
    </row>
    <row r="1162" spans="1:9" s="53" customFormat="1">
      <c r="A1162" s="49"/>
      <c r="B1162" s="50"/>
      <c r="C1162" s="51"/>
      <c r="D1162" s="49"/>
      <c r="E1162" s="52"/>
      <c r="F1162" s="52"/>
      <c r="G1162" s="52"/>
      <c r="H1162" s="52"/>
      <c r="I1162" s="52"/>
    </row>
    <row r="1163" spans="1:9" s="53" customFormat="1">
      <c r="A1163" s="49"/>
      <c r="B1163" s="50"/>
      <c r="C1163" s="51"/>
      <c r="D1163" s="49"/>
      <c r="E1163" s="52"/>
      <c r="F1163" s="52"/>
      <c r="G1163" s="52"/>
      <c r="H1163" s="52"/>
      <c r="I1163" s="52"/>
    </row>
    <row r="1164" spans="1:9" s="53" customFormat="1">
      <c r="A1164" s="49"/>
      <c r="B1164" s="50"/>
      <c r="C1164" s="51"/>
      <c r="D1164" s="49"/>
      <c r="E1164" s="52"/>
      <c r="F1164" s="52"/>
      <c r="G1164" s="52"/>
      <c r="H1164" s="52"/>
      <c r="I1164" s="52"/>
    </row>
    <row r="1165" spans="1:9" s="53" customFormat="1">
      <c r="A1165" s="49"/>
      <c r="B1165" s="50"/>
      <c r="C1165" s="51"/>
      <c r="D1165" s="49"/>
      <c r="E1165" s="52"/>
      <c r="F1165" s="52"/>
      <c r="G1165" s="52"/>
      <c r="H1165" s="52"/>
      <c r="I1165" s="52"/>
    </row>
    <row r="1166" spans="1:9" s="53" customFormat="1">
      <c r="A1166" s="49"/>
      <c r="B1166" s="50"/>
      <c r="C1166" s="51"/>
      <c r="D1166" s="49"/>
      <c r="E1166" s="52"/>
      <c r="F1166" s="52"/>
      <c r="G1166" s="52"/>
      <c r="H1166" s="52"/>
      <c r="I1166" s="52"/>
    </row>
    <row r="1167" spans="1:9" s="53" customFormat="1">
      <c r="A1167" s="49"/>
      <c r="B1167" s="50"/>
      <c r="C1167" s="51"/>
      <c r="D1167" s="49"/>
      <c r="E1167" s="52"/>
      <c r="F1167" s="52"/>
      <c r="G1167" s="52"/>
      <c r="H1167" s="52"/>
      <c r="I1167" s="52"/>
    </row>
    <row r="1168" spans="1:9" s="53" customFormat="1">
      <c r="A1168" s="49"/>
      <c r="B1168" s="50"/>
      <c r="C1168" s="51"/>
      <c r="D1168" s="49"/>
      <c r="E1168" s="52"/>
      <c r="F1168" s="52"/>
      <c r="G1168" s="52"/>
      <c r="H1168" s="52"/>
      <c r="I1168" s="52"/>
    </row>
    <row r="1169" spans="1:9" s="53" customFormat="1">
      <c r="A1169" s="49"/>
      <c r="B1169" s="50"/>
      <c r="C1169" s="51"/>
      <c r="D1169" s="49"/>
      <c r="E1169" s="52"/>
      <c r="F1169" s="52"/>
      <c r="G1169" s="52"/>
      <c r="H1169" s="52"/>
      <c r="I1169" s="52"/>
    </row>
    <row r="1170" spans="1:9" s="53" customFormat="1">
      <c r="A1170" s="49"/>
      <c r="B1170" s="50"/>
      <c r="C1170" s="51"/>
      <c r="D1170" s="49"/>
      <c r="E1170" s="52"/>
      <c r="F1170" s="52"/>
      <c r="G1170" s="52"/>
      <c r="H1170" s="52"/>
      <c r="I1170" s="52"/>
    </row>
    <row r="1171" spans="1:9" s="53" customFormat="1">
      <c r="A1171" s="49"/>
      <c r="B1171" s="50"/>
      <c r="C1171" s="51"/>
      <c r="D1171" s="49"/>
      <c r="E1171" s="52"/>
      <c r="F1171" s="52"/>
      <c r="G1171" s="52"/>
      <c r="H1171" s="52"/>
      <c r="I1171" s="52"/>
    </row>
    <row r="1172" spans="1:9" s="53" customFormat="1">
      <c r="A1172" s="49"/>
      <c r="B1172" s="50"/>
      <c r="C1172" s="51"/>
      <c r="D1172" s="49"/>
      <c r="E1172" s="52"/>
      <c r="F1172" s="52"/>
      <c r="G1172" s="52"/>
      <c r="H1172" s="52"/>
      <c r="I1172" s="52"/>
    </row>
    <row r="1173" spans="1:9" s="53" customFormat="1">
      <c r="A1173" s="49"/>
      <c r="B1173" s="50"/>
      <c r="C1173" s="51"/>
      <c r="D1173" s="49"/>
      <c r="E1173" s="52"/>
      <c r="F1173" s="52"/>
      <c r="G1173" s="52"/>
      <c r="H1173" s="52"/>
      <c r="I1173" s="52"/>
    </row>
    <row r="1174" spans="1:9" s="53" customFormat="1">
      <c r="A1174" s="49"/>
      <c r="B1174" s="50"/>
      <c r="C1174" s="51"/>
      <c r="D1174" s="49"/>
      <c r="E1174" s="52"/>
      <c r="F1174" s="52"/>
      <c r="G1174" s="52"/>
      <c r="H1174" s="52"/>
      <c r="I1174" s="52"/>
    </row>
    <row r="1175" spans="1:9" s="53" customFormat="1">
      <c r="A1175" s="49"/>
      <c r="B1175" s="50"/>
      <c r="C1175" s="51"/>
      <c r="D1175" s="49"/>
      <c r="E1175" s="52"/>
      <c r="F1175" s="52"/>
      <c r="G1175" s="52"/>
      <c r="H1175" s="52"/>
      <c r="I1175" s="52"/>
    </row>
    <row r="1176" spans="1:9" s="53" customFormat="1">
      <c r="A1176" s="49"/>
      <c r="B1176" s="50"/>
      <c r="C1176" s="51"/>
      <c r="D1176" s="49"/>
      <c r="E1176" s="52"/>
      <c r="F1176" s="52"/>
      <c r="G1176" s="52"/>
      <c r="H1176" s="52"/>
      <c r="I1176" s="52"/>
    </row>
    <row r="1177" spans="1:9" s="53" customFormat="1">
      <c r="A1177" s="49"/>
      <c r="B1177" s="50"/>
      <c r="C1177" s="51"/>
      <c r="D1177" s="49"/>
      <c r="E1177" s="52"/>
      <c r="F1177" s="52"/>
      <c r="G1177" s="52"/>
      <c r="H1177" s="52"/>
      <c r="I1177" s="52"/>
    </row>
    <row r="1178" spans="1:9" s="53" customFormat="1">
      <c r="A1178" s="49"/>
      <c r="B1178" s="50"/>
      <c r="C1178" s="51"/>
      <c r="D1178" s="49"/>
      <c r="E1178" s="52"/>
      <c r="F1178" s="52"/>
      <c r="G1178" s="52"/>
      <c r="H1178" s="52"/>
      <c r="I1178" s="52"/>
    </row>
    <row r="1179" spans="1:9" s="53" customFormat="1">
      <c r="A1179" s="49"/>
      <c r="B1179" s="50"/>
      <c r="C1179" s="51"/>
      <c r="D1179" s="49"/>
      <c r="E1179" s="52"/>
      <c r="F1179" s="52"/>
      <c r="G1179" s="52"/>
      <c r="H1179" s="52"/>
      <c r="I1179" s="52"/>
    </row>
    <row r="1180" spans="1:9" s="53" customFormat="1">
      <c r="A1180" s="49"/>
      <c r="B1180" s="50"/>
      <c r="C1180" s="51"/>
      <c r="D1180" s="49"/>
      <c r="E1180" s="52"/>
      <c r="F1180" s="52"/>
      <c r="G1180" s="52"/>
      <c r="H1180" s="52"/>
      <c r="I1180" s="52"/>
    </row>
    <row r="1181" spans="1:9" s="53" customFormat="1">
      <c r="A1181" s="49"/>
      <c r="B1181" s="50"/>
      <c r="C1181" s="51"/>
      <c r="D1181" s="49"/>
      <c r="E1181" s="52"/>
      <c r="F1181" s="52"/>
      <c r="G1181" s="52"/>
      <c r="H1181" s="52"/>
      <c r="I1181" s="52"/>
    </row>
    <row r="1182" spans="1:9" s="53" customFormat="1">
      <c r="A1182" s="49"/>
      <c r="B1182" s="50"/>
      <c r="C1182" s="51"/>
      <c r="D1182" s="49"/>
      <c r="E1182" s="52"/>
      <c r="F1182" s="52"/>
      <c r="G1182" s="52"/>
      <c r="H1182" s="52"/>
      <c r="I1182" s="52"/>
    </row>
    <row r="1183" spans="1:9" s="53" customFormat="1">
      <c r="A1183" s="49"/>
      <c r="B1183" s="50"/>
      <c r="C1183" s="51"/>
      <c r="D1183" s="49"/>
      <c r="E1183" s="52"/>
      <c r="F1183" s="52"/>
      <c r="G1183" s="52"/>
      <c r="H1183" s="52"/>
      <c r="I1183" s="52"/>
    </row>
    <row r="1184" spans="1:9" s="53" customFormat="1">
      <c r="A1184" s="49"/>
      <c r="B1184" s="50"/>
      <c r="C1184" s="51"/>
      <c r="D1184" s="49"/>
      <c r="E1184" s="52"/>
      <c r="F1184" s="52"/>
      <c r="G1184" s="52"/>
      <c r="H1184" s="52"/>
      <c r="I1184" s="52"/>
    </row>
    <row r="1185" spans="1:9" s="53" customFormat="1">
      <c r="A1185" s="49"/>
      <c r="B1185" s="50"/>
      <c r="C1185" s="51"/>
      <c r="D1185" s="49"/>
      <c r="E1185" s="52"/>
      <c r="F1185" s="52"/>
      <c r="G1185" s="52"/>
      <c r="H1185" s="52"/>
      <c r="I1185" s="52"/>
    </row>
    <row r="1186" spans="1:9" s="53" customFormat="1">
      <c r="A1186" s="49"/>
      <c r="B1186" s="50"/>
      <c r="C1186" s="51"/>
      <c r="D1186" s="49"/>
      <c r="E1186" s="52"/>
      <c r="F1186" s="52"/>
      <c r="G1186" s="52"/>
      <c r="H1186" s="52"/>
      <c r="I1186" s="52"/>
    </row>
    <row r="1187" spans="1:9" s="53" customFormat="1">
      <c r="A1187" s="49"/>
      <c r="B1187" s="50"/>
      <c r="C1187" s="51"/>
      <c r="D1187" s="49"/>
      <c r="E1187" s="52"/>
      <c r="F1187" s="52"/>
      <c r="G1187" s="52"/>
      <c r="H1187" s="52"/>
      <c r="I1187" s="52"/>
    </row>
    <row r="1188" spans="1:9" s="53" customFormat="1">
      <c r="A1188" s="49"/>
      <c r="B1188" s="50"/>
      <c r="C1188" s="51"/>
      <c r="D1188" s="49"/>
      <c r="E1188" s="52"/>
      <c r="F1188" s="52"/>
      <c r="G1188" s="52"/>
      <c r="H1188" s="52"/>
      <c r="I1188" s="52"/>
    </row>
    <row r="1189" spans="1:9" s="53" customFormat="1">
      <c r="A1189" s="49"/>
      <c r="B1189" s="50"/>
      <c r="C1189" s="51"/>
      <c r="D1189" s="49"/>
      <c r="E1189" s="52"/>
      <c r="F1189" s="52"/>
      <c r="G1189" s="52"/>
      <c r="H1189" s="52"/>
      <c r="I1189" s="52"/>
    </row>
    <row r="1190" spans="1:9" s="53" customFormat="1">
      <c r="A1190" s="49"/>
      <c r="B1190" s="50"/>
      <c r="C1190" s="51"/>
      <c r="D1190" s="49"/>
      <c r="E1190" s="52"/>
      <c r="F1190" s="52"/>
      <c r="G1190" s="52"/>
      <c r="H1190" s="52"/>
      <c r="I1190" s="52"/>
    </row>
    <row r="1191" spans="1:9" s="53" customFormat="1">
      <c r="A1191" s="49"/>
      <c r="B1191" s="50"/>
      <c r="C1191" s="51"/>
      <c r="D1191" s="49"/>
      <c r="E1191" s="52"/>
      <c r="F1191" s="52"/>
      <c r="G1191" s="52"/>
      <c r="H1191" s="52"/>
      <c r="I1191" s="52"/>
    </row>
    <row r="1192" spans="1:9" s="53" customFormat="1">
      <c r="A1192" s="49"/>
      <c r="B1192" s="50"/>
      <c r="C1192" s="51"/>
      <c r="D1192" s="49"/>
      <c r="E1192" s="52"/>
      <c r="F1192" s="52"/>
      <c r="G1192" s="52"/>
      <c r="H1192" s="52"/>
      <c r="I1192" s="52"/>
    </row>
    <row r="1193" spans="1:9" s="53" customFormat="1">
      <c r="A1193" s="49"/>
      <c r="B1193" s="50"/>
      <c r="C1193" s="51"/>
      <c r="D1193" s="49"/>
      <c r="E1193" s="52"/>
      <c r="F1193" s="52"/>
      <c r="G1193" s="52"/>
      <c r="H1193" s="52"/>
      <c r="I1193" s="52"/>
    </row>
    <row r="1194" spans="1:9" s="53" customFormat="1">
      <c r="A1194" s="49"/>
      <c r="B1194" s="50"/>
      <c r="C1194" s="51"/>
      <c r="D1194" s="49"/>
      <c r="E1194" s="52"/>
      <c r="F1194" s="52"/>
      <c r="G1194" s="52"/>
      <c r="H1194" s="52"/>
      <c r="I1194" s="52"/>
    </row>
    <row r="1195" spans="1:9" s="53" customFormat="1">
      <c r="A1195" s="49"/>
      <c r="B1195" s="50"/>
      <c r="C1195" s="51"/>
      <c r="D1195" s="49"/>
      <c r="E1195" s="52"/>
      <c r="F1195" s="52"/>
      <c r="G1195" s="52"/>
      <c r="H1195" s="52"/>
      <c r="I1195" s="52"/>
    </row>
    <row r="1196" spans="1:9" s="53" customFormat="1">
      <c r="A1196" s="49"/>
      <c r="B1196" s="50"/>
      <c r="C1196" s="51"/>
      <c r="D1196" s="49"/>
      <c r="E1196" s="52"/>
      <c r="F1196" s="52"/>
      <c r="G1196" s="52"/>
      <c r="H1196" s="52"/>
      <c r="I1196" s="52"/>
    </row>
    <row r="1197" spans="1:9" s="53" customFormat="1">
      <c r="A1197" s="49"/>
      <c r="B1197" s="50"/>
      <c r="C1197" s="51"/>
      <c r="D1197" s="49"/>
      <c r="E1197" s="52"/>
      <c r="F1197" s="52"/>
      <c r="G1197" s="52"/>
      <c r="H1197" s="52"/>
      <c r="I1197" s="52"/>
    </row>
    <row r="1198" spans="1:9" s="53" customFormat="1">
      <c r="A1198" s="49"/>
      <c r="B1198" s="50"/>
      <c r="C1198" s="51"/>
      <c r="D1198" s="49"/>
      <c r="E1198" s="52"/>
      <c r="F1198" s="52"/>
      <c r="G1198" s="52"/>
      <c r="H1198" s="52"/>
      <c r="I1198" s="52"/>
    </row>
    <row r="1199" spans="1:9" s="53" customFormat="1">
      <c r="A1199" s="49"/>
      <c r="B1199" s="50"/>
      <c r="C1199" s="51"/>
      <c r="D1199" s="49"/>
      <c r="E1199" s="52"/>
      <c r="F1199" s="52"/>
      <c r="G1199" s="52"/>
      <c r="H1199" s="52"/>
      <c r="I1199" s="52"/>
    </row>
    <row r="1200" spans="1:9" s="53" customFormat="1">
      <c r="A1200" s="49"/>
      <c r="B1200" s="50"/>
      <c r="C1200" s="51"/>
      <c r="D1200" s="49"/>
      <c r="E1200" s="52"/>
      <c r="F1200" s="52"/>
      <c r="G1200" s="52"/>
      <c r="H1200" s="52"/>
      <c r="I1200" s="52"/>
    </row>
    <row r="1201" spans="1:9" s="53" customFormat="1">
      <c r="A1201" s="49"/>
      <c r="B1201" s="50"/>
      <c r="C1201" s="51"/>
      <c r="D1201" s="49"/>
      <c r="E1201" s="52"/>
      <c r="F1201" s="52"/>
      <c r="G1201" s="52"/>
      <c r="H1201" s="52"/>
      <c r="I1201" s="52"/>
    </row>
    <row r="1202" spans="1:9" s="53" customFormat="1">
      <c r="A1202" s="49"/>
      <c r="B1202" s="50"/>
      <c r="C1202" s="51"/>
      <c r="D1202" s="49"/>
      <c r="E1202" s="52"/>
      <c r="F1202" s="52"/>
      <c r="G1202" s="52"/>
      <c r="H1202" s="52"/>
      <c r="I1202" s="52"/>
    </row>
    <row r="1203" spans="1:9" s="53" customFormat="1">
      <c r="A1203" s="49"/>
      <c r="B1203" s="50"/>
      <c r="C1203" s="51"/>
      <c r="D1203" s="49"/>
      <c r="E1203" s="52"/>
      <c r="F1203" s="52"/>
      <c r="G1203" s="52"/>
      <c r="H1203" s="52"/>
      <c r="I1203" s="52"/>
    </row>
    <row r="1204" spans="1:9" s="53" customFormat="1">
      <c r="A1204" s="49"/>
      <c r="B1204" s="50"/>
      <c r="C1204" s="51"/>
      <c r="D1204" s="49"/>
      <c r="E1204" s="52"/>
      <c r="F1204" s="52"/>
      <c r="G1204" s="52"/>
      <c r="H1204" s="52"/>
      <c r="I1204" s="52"/>
    </row>
    <row r="1205" spans="1:9" s="53" customFormat="1">
      <c r="A1205" s="49"/>
      <c r="B1205" s="50"/>
      <c r="C1205" s="51"/>
      <c r="D1205" s="49"/>
      <c r="E1205" s="52"/>
      <c r="F1205" s="52"/>
      <c r="G1205" s="52"/>
      <c r="H1205" s="52"/>
      <c r="I1205" s="52"/>
    </row>
    <row r="1206" spans="1:9" s="53" customFormat="1">
      <c r="A1206" s="49"/>
      <c r="B1206" s="50"/>
      <c r="C1206" s="51"/>
      <c r="D1206" s="49"/>
      <c r="E1206" s="52"/>
      <c r="F1206" s="52"/>
      <c r="G1206" s="52"/>
      <c r="H1206" s="52"/>
      <c r="I1206" s="52"/>
    </row>
    <row r="1207" spans="1:9" s="53" customFormat="1">
      <c r="A1207" s="49"/>
      <c r="B1207" s="50"/>
      <c r="C1207" s="51"/>
      <c r="D1207" s="49"/>
      <c r="E1207" s="52"/>
      <c r="F1207" s="52"/>
      <c r="G1207" s="52"/>
      <c r="H1207" s="52"/>
      <c r="I1207" s="52"/>
    </row>
    <row r="1208" spans="1:9" s="53" customFormat="1">
      <c r="A1208" s="49"/>
      <c r="B1208" s="50"/>
      <c r="C1208" s="51"/>
      <c r="D1208" s="49"/>
      <c r="E1208" s="52"/>
      <c r="F1208" s="52"/>
      <c r="G1208" s="52"/>
      <c r="H1208" s="52"/>
      <c r="I1208" s="52"/>
    </row>
    <row r="1209" spans="1:9" s="53" customFormat="1">
      <c r="A1209" s="49"/>
      <c r="B1209" s="50"/>
      <c r="C1209" s="51"/>
      <c r="D1209" s="49"/>
      <c r="E1209" s="52"/>
      <c r="F1209" s="52"/>
      <c r="G1209" s="52"/>
      <c r="H1209" s="52"/>
      <c r="I1209" s="52"/>
    </row>
    <row r="1210" spans="1:9" s="53" customFormat="1">
      <c r="A1210" s="49"/>
      <c r="B1210" s="50"/>
      <c r="C1210" s="51"/>
      <c r="D1210" s="49"/>
      <c r="E1210" s="52"/>
      <c r="F1210" s="52"/>
      <c r="G1210" s="52"/>
      <c r="H1210" s="52"/>
      <c r="I1210" s="52"/>
    </row>
    <row r="1211" spans="1:9" s="53" customFormat="1">
      <c r="A1211" s="49"/>
      <c r="B1211" s="50"/>
      <c r="C1211" s="51"/>
      <c r="D1211" s="49"/>
      <c r="E1211" s="52"/>
      <c r="F1211" s="52"/>
      <c r="G1211" s="52"/>
      <c r="H1211" s="52"/>
      <c r="I1211" s="52"/>
    </row>
    <row r="1212" spans="1:9" s="53" customFormat="1">
      <c r="A1212" s="49"/>
      <c r="B1212" s="50"/>
      <c r="C1212" s="51"/>
      <c r="D1212" s="49"/>
      <c r="E1212" s="52"/>
      <c r="F1212" s="52"/>
      <c r="G1212" s="52"/>
      <c r="H1212" s="52"/>
      <c r="I1212" s="52"/>
    </row>
    <row r="1213" spans="1:9" s="53" customFormat="1">
      <c r="A1213" s="49"/>
      <c r="B1213" s="50"/>
      <c r="C1213" s="51"/>
      <c r="D1213" s="49"/>
      <c r="E1213" s="52"/>
      <c r="F1213" s="52"/>
      <c r="G1213" s="52"/>
      <c r="H1213" s="52"/>
      <c r="I1213" s="52"/>
    </row>
    <row r="1214" spans="1:9" s="53" customFormat="1">
      <c r="A1214" s="49"/>
      <c r="B1214" s="50"/>
      <c r="C1214" s="51"/>
      <c r="D1214" s="49"/>
      <c r="E1214" s="52"/>
      <c r="F1214" s="52"/>
      <c r="G1214" s="52"/>
      <c r="H1214" s="52"/>
      <c r="I1214" s="52"/>
    </row>
    <row r="1215" spans="1:9" s="53" customFormat="1">
      <c r="A1215" s="49"/>
      <c r="B1215" s="50"/>
      <c r="C1215" s="51"/>
      <c r="D1215" s="49"/>
      <c r="E1215" s="52"/>
      <c r="F1215" s="52"/>
      <c r="G1215" s="52"/>
      <c r="H1215" s="52"/>
      <c r="I1215" s="52"/>
    </row>
    <row r="1216" spans="1:9" s="53" customFormat="1">
      <c r="A1216" s="49"/>
      <c r="B1216" s="50"/>
      <c r="C1216" s="51"/>
      <c r="D1216" s="49"/>
      <c r="E1216" s="52"/>
      <c r="F1216" s="52"/>
      <c r="G1216" s="52"/>
      <c r="H1216" s="52"/>
      <c r="I1216" s="52"/>
    </row>
    <row r="1217" spans="1:9" s="53" customFormat="1">
      <c r="A1217" s="49"/>
      <c r="B1217" s="50"/>
      <c r="C1217" s="51"/>
      <c r="D1217" s="49"/>
      <c r="E1217" s="52"/>
      <c r="F1217" s="52"/>
      <c r="G1217" s="52"/>
      <c r="H1217" s="52"/>
      <c r="I1217" s="52"/>
    </row>
    <row r="1218" spans="1:9" s="53" customFormat="1">
      <c r="A1218" s="49"/>
      <c r="B1218" s="50"/>
      <c r="C1218" s="51"/>
      <c r="D1218" s="49"/>
      <c r="E1218" s="52"/>
      <c r="F1218" s="52"/>
      <c r="G1218" s="52"/>
      <c r="H1218" s="52"/>
      <c r="I1218" s="52"/>
    </row>
    <row r="1219" spans="1:9" s="53" customFormat="1">
      <c r="A1219" s="49"/>
      <c r="B1219" s="50"/>
      <c r="C1219" s="51"/>
      <c r="D1219" s="49"/>
      <c r="E1219" s="52"/>
      <c r="F1219" s="52"/>
      <c r="G1219" s="52"/>
      <c r="H1219" s="52"/>
      <c r="I1219" s="52"/>
    </row>
    <row r="1220" spans="1:9" s="53" customFormat="1">
      <c r="A1220" s="49"/>
      <c r="B1220" s="50"/>
      <c r="C1220" s="51"/>
      <c r="D1220" s="49"/>
      <c r="E1220" s="52"/>
      <c r="F1220" s="52"/>
      <c r="G1220" s="52"/>
      <c r="H1220" s="52"/>
      <c r="I1220" s="52"/>
    </row>
    <row r="1221" spans="1:9" s="53" customFormat="1">
      <c r="A1221" s="49"/>
      <c r="B1221" s="50"/>
      <c r="C1221" s="51"/>
      <c r="D1221" s="49"/>
      <c r="E1221" s="52"/>
      <c r="F1221" s="52"/>
      <c r="G1221" s="52"/>
      <c r="H1221" s="52"/>
      <c r="I1221" s="52"/>
    </row>
    <row r="1222" spans="1:9" s="53" customFormat="1">
      <c r="A1222" s="49"/>
      <c r="B1222" s="50"/>
      <c r="C1222" s="51"/>
      <c r="D1222" s="49"/>
      <c r="E1222" s="52"/>
      <c r="F1222" s="52"/>
      <c r="G1222" s="52"/>
      <c r="H1222" s="52"/>
      <c r="I1222" s="52"/>
    </row>
    <row r="1223" spans="1:9" s="53" customFormat="1">
      <c r="A1223" s="49"/>
      <c r="B1223" s="50"/>
      <c r="C1223" s="51"/>
      <c r="D1223" s="49"/>
      <c r="E1223" s="52"/>
      <c r="F1223" s="52"/>
      <c r="G1223" s="52"/>
      <c r="H1223" s="52"/>
      <c r="I1223" s="52"/>
    </row>
    <row r="1224" spans="1:9" s="53" customFormat="1">
      <c r="A1224" s="49"/>
      <c r="B1224" s="50"/>
      <c r="C1224" s="51"/>
      <c r="D1224" s="49"/>
      <c r="E1224" s="52"/>
      <c r="F1224" s="52"/>
      <c r="G1224" s="52"/>
      <c r="H1224" s="52"/>
      <c r="I1224" s="52"/>
    </row>
    <row r="1225" spans="1:9" s="53" customFormat="1">
      <c r="A1225" s="49"/>
      <c r="B1225" s="50"/>
      <c r="C1225" s="51"/>
      <c r="D1225" s="49"/>
      <c r="E1225" s="52"/>
      <c r="F1225" s="52"/>
      <c r="G1225" s="52"/>
      <c r="H1225" s="52"/>
      <c r="I1225" s="52"/>
    </row>
    <row r="1226" spans="1:9" s="53" customFormat="1">
      <c r="A1226" s="49"/>
      <c r="B1226" s="50"/>
      <c r="C1226" s="51"/>
      <c r="D1226" s="49"/>
      <c r="E1226" s="52"/>
      <c r="F1226" s="52"/>
      <c r="G1226" s="52"/>
      <c r="H1226" s="52"/>
      <c r="I1226" s="52"/>
    </row>
    <row r="1227" spans="1:9" s="53" customFormat="1">
      <c r="A1227" s="49"/>
      <c r="B1227" s="50"/>
      <c r="C1227" s="51"/>
      <c r="D1227" s="49"/>
      <c r="E1227" s="52"/>
      <c r="F1227" s="52"/>
      <c r="G1227" s="52"/>
      <c r="H1227" s="52"/>
      <c r="I1227" s="52"/>
    </row>
    <row r="1228" spans="1:9" s="53" customFormat="1">
      <c r="A1228" s="49"/>
      <c r="B1228" s="50"/>
      <c r="C1228" s="51"/>
      <c r="D1228" s="49"/>
      <c r="E1228" s="52"/>
      <c r="F1228" s="52"/>
      <c r="G1228" s="52"/>
      <c r="H1228" s="52"/>
      <c r="I1228" s="52"/>
    </row>
    <row r="1229" spans="1:9" s="53" customFormat="1">
      <c r="A1229" s="49"/>
      <c r="B1229" s="50"/>
      <c r="C1229" s="51"/>
      <c r="D1229" s="49"/>
      <c r="E1229" s="52"/>
      <c r="F1229" s="52"/>
      <c r="G1229" s="52"/>
      <c r="H1229" s="52"/>
      <c r="I1229" s="52"/>
    </row>
    <row r="1230" spans="1:9" s="53" customFormat="1">
      <c r="A1230" s="49"/>
      <c r="B1230" s="50"/>
      <c r="C1230" s="51"/>
      <c r="D1230" s="49"/>
      <c r="E1230" s="52"/>
      <c r="F1230" s="52"/>
      <c r="G1230" s="52"/>
      <c r="H1230" s="52"/>
      <c r="I1230" s="52"/>
    </row>
    <row r="1231" spans="1:9" s="53" customFormat="1">
      <c r="A1231" s="49"/>
      <c r="B1231" s="50"/>
      <c r="C1231" s="51"/>
      <c r="D1231" s="49"/>
      <c r="E1231" s="52"/>
      <c r="F1231" s="52"/>
      <c r="G1231" s="52"/>
      <c r="H1231" s="52"/>
      <c r="I1231" s="52"/>
    </row>
    <row r="1232" spans="1:9" s="53" customFormat="1">
      <c r="A1232" s="49"/>
      <c r="B1232" s="50"/>
      <c r="C1232" s="51"/>
      <c r="D1232" s="49"/>
      <c r="E1232" s="52"/>
      <c r="F1232" s="52"/>
      <c r="G1232" s="52"/>
      <c r="H1232" s="52"/>
      <c r="I1232" s="52"/>
    </row>
    <row r="1233" spans="1:9" s="53" customFormat="1">
      <c r="A1233" s="49"/>
      <c r="B1233" s="50"/>
      <c r="C1233" s="51"/>
      <c r="D1233" s="49"/>
      <c r="E1233" s="52"/>
      <c r="F1233" s="52"/>
      <c r="G1233" s="52"/>
      <c r="H1233" s="52"/>
      <c r="I1233" s="52"/>
    </row>
    <row r="1234" spans="1:9" s="53" customFormat="1">
      <c r="A1234" s="49"/>
      <c r="B1234" s="50"/>
      <c r="C1234" s="51"/>
      <c r="D1234" s="49"/>
      <c r="E1234" s="52"/>
      <c r="F1234" s="52"/>
      <c r="G1234" s="52"/>
      <c r="H1234" s="52"/>
      <c r="I1234" s="52"/>
    </row>
    <row r="1235" spans="1:9" s="53" customFormat="1">
      <c r="A1235" s="49"/>
      <c r="B1235" s="50"/>
      <c r="C1235" s="51"/>
      <c r="D1235" s="49"/>
      <c r="E1235" s="52"/>
      <c r="F1235" s="52"/>
      <c r="G1235" s="52"/>
      <c r="H1235" s="52"/>
      <c r="I1235" s="52"/>
    </row>
    <row r="1236" spans="1:9" s="53" customFormat="1">
      <c r="A1236" s="49"/>
      <c r="B1236" s="50"/>
      <c r="C1236" s="51"/>
      <c r="D1236" s="49"/>
      <c r="E1236" s="52"/>
      <c r="F1236" s="52"/>
      <c r="G1236" s="52"/>
      <c r="H1236" s="52"/>
      <c r="I1236" s="52"/>
    </row>
    <row r="1237" spans="1:9" s="53" customFormat="1">
      <c r="A1237" s="49"/>
      <c r="B1237" s="50"/>
      <c r="C1237" s="51"/>
      <c r="D1237" s="49"/>
      <c r="E1237" s="52"/>
      <c r="F1237" s="52"/>
      <c r="G1237" s="52"/>
      <c r="H1237" s="52"/>
      <c r="I1237" s="52"/>
    </row>
    <row r="1238" spans="1:9" s="53" customFormat="1">
      <c r="A1238" s="49"/>
      <c r="B1238" s="50"/>
      <c r="C1238" s="51"/>
      <c r="D1238" s="49"/>
      <c r="E1238" s="52"/>
      <c r="F1238" s="52"/>
      <c r="G1238" s="52"/>
      <c r="H1238" s="52"/>
      <c r="I1238" s="52"/>
    </row>
    <row r="1239" spans="1:9" s="53" customFormat="1">
      <c r="A1239" s="49"/>
      <c r="B1239" s="50"/>
      <c r="C1239" s="51"/>
      <c r="D1239" s="49"/>
      <c r="E1239" s="52"/>
      <c r="F1239" s="52"/>
      <c r="G1239" s="52"/>
      <c r="H1239" s="52"/>
      <c r="I1239" s="52"/>
    </row>
    <row r="1240" spans="1:9" s="53" customFormat="1">
      <c r="A1240" s="49"/>
      <c r="B1240" s="50"/>
      <c r="C1240" s="51"/>
      <c r="D1240" s="49"/>
      <c r="E1240" s="52"/>
      <c r="F1240" s="52"/>
      <c r="G1240" s="52"/>
      <c r="H1240" s="52"/>
      <c r="I1240" s="52"/>
    </row>
    <row r="1241" spans="1:9" s="53" customFormat="1">
      <c r="A1241" s="49"/>
      <c r="B1241" s="50"/>
      <c r="C1241" s="51"/>
      <c r="D1241" s="49"/>
      <c r="E1241" s="52"/>
      <c r="F1241" s="52"/>
      <c r="G1241" s="52"/>
      <c r="H1241" s="52"/>
      <c r="I1241" s="52"/>
    </row>
    <row r="1242" spans="1:9" s="53" customFormat="1">
      <c r="A1242" s="49"/>
      <c r="B1242" s="50"/>
      <c r="C1242" s="51"/>
      <c r="D1242" s="49"/>
      <c r="E1242" s="52"/>
      <c r="F1242" s="52"/>
      <c r="G1242" s="52"/>
      <c r="H1242" s="52"/>
      <c r="I1242" s="52"/>
    </row>
    <row r="1243" spans="1:9" s="53" customFormat="1">
      <c r="A1243" s="49"/>
      <c r="B1243" s="50"/>
      <c r="C1243" s="51"/>
      <c r="D1243" s="49"/>
      <c r="E1243" s="52"/>
      <c r="F1243" s="52"/>
      <c r="G1243" s="52"/>
      <c r="H1243" s="52"/>
      <c r="I1243" s="52"/>
    </row>
    <row r="1244" spans="1:9" s="53" customFormat="1">
      <c r="A1244" s="49"/>
      <c r="B1244" s="50"/>
      <c r="C1244" s="51"/>
      <c r="D1244" s="49"/>
      <c r="E1244" s="52"/>
      <c r="F1244" s="52"/>
      <c r="G1244" s="52"/>
      <c r="H1244" s="52"/>
      <c r="I1244" s="52"/>
    </row>
    <row r="1245" spans="1:9" s="53" customFormat="1">
      <c r="A1245" s="49"/>
      <c r="B1245" s="50"/>
      <c r="C1245" s="51"/>
      <c r="D1245" s="49"/>
      <c r="E1245" s="52"/>
      <c r="F1245" s="52"/>
      <c r="G1245" s="52"/>
      <c r="H1245" s="52"/>
      <c r="I1245" s="52"/>
    </row>
    <row r="1246" spans="1:9" s="53" customFormat="1">
      <c r="A1246" s="49"/>
      <c r="B1246" s="50"/>
      <c r="C1246" s="51"/>
      <c r="D1246" s="49"/>
      <c r="E1246" s="52"/>
      <c r="F1246" s="52"/>
      <c r="G1246" s="52"/>
      <c r="H1246" s="52"/>
      <c r="I1246" s="52"/>
    </row>
    <row r="1247" spans="1:9" s="53" customFormat="1">
      <c r="A1247" s="49"/>
      <c r="B1247" s="50"/>
      <c r="C1247" s="51"/>
      <c r="D1247" s="49"/>
      <c r="E1247" s="52"/>
      <c r="F1247" s="52"/>
      <c r="G1247" s="52"/>
      <c r="H1247" s="52"/>
      <c r="I1247" s="52"/>
    </row>
    <row r="1248" spans="1:9" s="53" customFormat="1">
      <c r="A1248" s="49"/>
      <c r="B1248" s="50"/>
      <c r="C1248" s="51"/>
      <c r="D1248" s="49"/>
      <c r="E1248" s="52"/>
      <c r="F1248" s="52"/>
      <c r="G1248" s="52"/>
      <c r="H1248" s="52"/>
      <c r="I1248" s="52"/>
    </row>
    <row r="1249" spans="1:9" s="53" customFormat="1">
      <c r="A1249" s="49"/>
      <c r="B1249" s="50"/>
      <c r="C1249" s="51"/>
      <c r="D1249" s="49"/>
      <c r="E1249" s="52"/>
      <c r="F1249" s="52"/>
      <c r="G1249" s="52"/>
      <c r="H1249" s="52"/>
      <c r="I1249" s="52"/>
    </row>
    <row r="1250" spans="1:9" s="53" customFormat="1">
      <c r="A1250" s="49"/>
      <c r="B1250" s="50"/>
      <c r="C1250" s="51"/>
      <c r="D1250" s="49"/>
      <c r="E1250" s="52"/>
      <c r="F1250" s="52"/>
      <c r="G1250" s="52"/>
      <c r="H1250" s="52"/>
      <c r="I1250" s="52"/>
    </row>
    <row r="1251" spans="1:9" s="53" customFormat="1">
      <c r="A1251" s="49"/>
      <c r="B1251" s="50"/>
      <c r="C1251" s="51"/>
      <c r="D1251" s="49"/>
      <c r="E1251" s="52"/>
      <c r="F1251" s="52"/>
      <c r="G1251" s="52"/>
      <c r="H1251" s="52"/>
      <c r="I1251" s="52"/>
    </row>
    <row r="1252" spans="1:9" s="53" customFormat="1">
      <c r="A1252" s="49"/>
      <c r="B1252" s="50"/>
      <c r="C1252" s="51"/>
      <c r="D1252" s="49"/>
      <c r="E1252" s="52"/>
      <c r="F1252" s="52"/>
      <c r="G1252" s="52"/>
      <c r="H1252" s="52"/>
      <c r="I1252" s="52"/>
    </row>
    <row r="1253" spans="1:9" s="53" customFormat="1">
      <c r="A1253" s="49"/>
      <c r="B1253" s="50"/>
      <c r="C1253" s="51"/>
      <c r="D1253" s="49"/>
      <c r="E1253" s="52"/>
      <c r="F1253" s="52"/>
      <c r="G1253" s="52"/>
      <c r="H1253" s="52"/>
      <c r="I1253" s="52"/>
    </row>
    <row r="1254" spans="1:9" s="53" customFormat="1">
      <c r="A1254" s="49"/>
      <c r="B1254" s="50"/>
      <c r="C1254" s="51"/>
      <c r="D1254" s="49"/>
      <c r="E1254" s="52"/>
      <c r="F1254" s="52"/>
      <c r="G1254" s="52"/>
      <c r="H1254" s="52"/>
      <c r="I1254" s="52"/>
    </row>
    <row r="1255" spans="1:9" s="53" customFormat="1">
      <c r="A1255" s="49"/>
      <c r="B1255" s="50"/>
      <c r="C1255" s="51"/>
      <c r="D1255" s="49"/>
      <c r="E1255" s="52"/>
      <c r="F1255" s="52"/>
      <c r="G1255" s="52"/>
      <c r="H1255" s="52"/>
      <c r="I1255" s="52"/>
    </row>
    <row r="1256" spans="1:9" s="53" customFormat="1">
      <c r="A1256" s="49"/>
      <c r="B1256" s="50"/>
      <c r="C1256" s="51"/>
      <c r="D1256" s="49"/>
      <c r="E1256" s="52"/>
      <c r="F1256" s="52"/>
      <c r="G1256" s="52"/>
      <c r="H1256" s="52"/>
      <c r="I1256" s="52"/>
    </row>
    <row r="1257" spans="1:9" s="53" customFormat="1">
      <c r="A1257" s="49"/>
      <c r="B1257" s="50"/>
      <c r="C1257" s="51"/>
      <c r="D1257" s="49"/>
      <c r="E1257" s="52"/>
      <c r="F1257" s="52"/>
      <c r="G1257" s="52"/>
      <c r="H1257" s="52"/>
      <c r="I1257" s="52"/>
    </row>
    <row r="1258" spans="1:9" s="53" customFormat="1">
      <c r="A1258" s="49"/>
      <c r="B1258" s="50"/>
      <c r="C1258" s="51"/>
      <c r="D1258" s="49"/>
      <c r="E1258" s="52"/>
      <c r="F1258" s="52"/>
      <c r="G1258" s="52"/>
      <c r="H1258" s="52"/>
      <c r="I1258" s="52"/>
    </row>
    <row r="1259" spans="1:9" s="53" customFormat="1">
      <c r="A1259" s="49"/>
      <c r="B1259" s="50"/>
      <c r="C1259" s="51"/>
      <c r="D1259" s="49"/>
      <c r="E1259" s="52"/>
      <c r="F1259" s="52"/>
      <c r="G1259" s="52"/>
      <c r="H1259" s="52"/>
      <c r="I1259" s="52"/>
    </row>
    <row r="1260" spans="1:9" s="53" customFormat="1">
      <c r="A1260" s="49"/>
      <c r="B1260" s="50"/>
      <c r="C1260" s="51"/>
      <c r="D1260" s="49"/>
      <c r="E1260" s="52"/>
      <c r="F1260" s="52"/>
      <c r="G1260" s="52"/>
      <c r="H1260" s="52"/>
      <c r="I1260" s="52"/>
    </row>
    <row r="1261" spans="1:9" s="53" customFormat="1">
      <c r="A1261" s="49"/>
      <c r="B1261" s="50"/>
      <c r="C1261" s="51"/>
      <c r="D1261" s="49"/>
      <c r="E1261" s="52"/>
      <c r="F1261" s="52"/>
      <c r="G1261" s="52"/>
      <c r="H1261" s="52"/>
      <c r="I1261" s="52"/>
    </row>
    <row r="1262" spans="1:9" s="53" customFormat="1">
      <c r="A1262" s="49"/>
      <c r="B1262" s="50"/>
      <c r="C1262" s="51"/>
      <c r="D1262" s="49"/>
      <c r="E1262" s="52"/>
      <c r="F1262" s="52"/>
      <c r="G1262" s="52"/>
      <c r="H1262" s="52"/>
      <c r="I1262" s="52"/>
    </row>
    <row r="1263" spans="1:9" s="53" customFormat="1">
      <c r="A1263" s="49"/>
      <c r="B1263" s="50"/>
      <c r="C1263" s="51"/>
      <c r="D1263" s="49"/>
      <c r="E1263" s="52"/>
      <c r="F1263" s="52"/>
      <c r="G1263" s="52"/>
      <c r="H1263" s="52"/>
      <c r="I1263" s="52"/>
    </row>
    <row r="1264" spans="1:9" s="53" customFormat="1">
      <c r="A1264" s="49"/>
      <c r="B1264" s="50"/>
      <c r="C1264" s="51"/>
      <c r="D1264" s="49"/>
      <c r="E1264" s="52"/>
      <c r="F1264" s="52"/>
      <c r="G1264" s="52"/>
      <c r="H1264" s="52"/>
      <c r="I1264" s="52"/>
    </row>
    <row r="1265" spans="1:9" s="53" customFormat="1">
      <c r="A1265" s="49"/>
      <c r="B1265" s="50"/>
      <c r="C1265" s="51"/>
      <c r="D1265" s="49"/>
      <c r="E1265" s="52"/>
      <c r="F1265" s="52"/>
      <c r="G1265" s="52"/>
      <c r="H1265" s="52"/>
      <c r="I1265" s="52"/>
    </row>
    <row r="1266" spans="1:9" s="53" customFormat="1">
      <c r="A1266" s="49"/>
      <c r="B1266" s="50"/>
      <c r="C1266" s="51"/>
      <c r="D1266" s="49"/>
      <c r="E1266" s="52"/>
      <c r="F1266" s="52"/>
      <c r="G1266" s="52"/>
      <c r="H1266" s="52"/>
      <c r="I1266" s="52"/>
    </row>
    <row r="1267" spans="1:9" s="53" customFormat="1">
      <c r="A1267" s="49"/>
      <c r="B1267" s="50"/>
      <c r="C1267" s="51"/>
      <c r="D1267" s="49"/>
      <c r="E1267" s="52"/>
      <c r="F1267" s="52"/>
      <c r="G1267" s="52"/>
      <c r="H1267" s="52"/>
      <c r="I1267" s="52"/>
    </row>
    <row r="1268" spans="1:9" s="53" customFormat="1">
      <c r="A1268" s="49"/>
      <c r="B1268" s="50"/>
      <c r="C1268" s="51"/>
      <c r="D1268" s="49"/>
      <c r="E1268" s="52"/>
      <c r="F1268" s="52"/>
      <c r="G1268" s="52"/>
      <c r="H1268" s="52"/>
      <c r="I1268" s="52"/>
    </row>
    <row r="1269" spans="1:9" s="53" customFormat="1">
      <c r="A1269" s="49"/>
      <c r="B1269" s="50"/>
      <c r="C1269" s="51"/>
      <c r="D1269" s="49"/>
      <c r="E1269" s="52"/>
      <c r="F1269" s="52"/>
      <c r="G1269" s="52"/>
      <c r="H1269" s="52"/>
      <c r="I1269" s="52"/>
    </row>
    <row r="1270" spans="1:9" s="53" customFormat="1">
      <c r="A1270" s="49"/>
      <c r="B1270" s="50"/>
      <c r="C1270" s="51"/>
      <c r="D1270" s="49"/>
      <c r="E1270" s="52"/>
      <c r="F1270" s="52"/>
      <c r="G1270" s="52"/>
      <c r="H1270" s="52"/>
      <c r="I1270" s="52"/>
    </row>
    <row r="1271" spans="1:9" s="53" customFormat="1">
      <c r="A1271" s="49"/>
      <c r="B1271" s="50"/>
      <c r="C1271" s="51"/>
      <c r="D1271" s="49"/>
      <c r="E1271" s="52"/>
      <c r="F1271" s="52"/>
      <c r="G1271" s="52"/>
      <c r="H1271" s="52"/>
      <c r="I1271" s="52"/>
    </row>
    <row r="1272" spans="1:9" s="53" customFormat="1">
      <c r="A1272" s="49"/>
      <c r="B1272" s="50"/>
      <c r="C1272" s="51"/>
      <c r="D1272" s="49"/>
      <c r="E1272" s="52"/>
      <c r="F1272" s="52"/>
      <c r="G1272" s="52"/>
      <c r="H1272" s="52"/>
      <c r="I1272" s="52"/>
    </row>
    <row r="1273" spans="1:9" s="53" customFormat="1">
      <c r="A1273" s="49"/>
      <c r="B1273" s="50"/>
      <c r="C1273" s="51"/>
      <c r="D1273" s="49"/>
      <c r="E1273" s="52"/>
      <c r="F1273" s="52"/>
      <c r="G1273" s="52"/>
      <c r="H1273" s="52"/>
      <c r="I1273" s="52"/>
    </row>
    <row r="1274" spans="1:9" s="53" customFormat="1">
      <c r="A1274" s="49"/>
      <c r="B1274" s="50"/>
      <c r="C1274" s="51"/>
      <c r="D1274" s="49"/>
      <c r="E1274" s="52"/>
      <c r="F1274" s="52"/>
      <c r="G1274" s="52"/>
      <c r="H1274" s="52"/>
      <c r="I1274" s="52"/>
    </row>
    <row r="1275" spans="1:9" s="53" customFormat="1">
      <c r="A1275" s="49"/>
      <c r="B1275" s="50"/>
      <c r="C1275" s="51"/>
      <c r="D1275" s="49"/>
      <c r="E1275" s="52"/>
      <c r="F1275" s="52"/>
      <c r="G1275" s="52"/>
      <c r="H1275" s="52"/>
      <c r="I1275" s="52"/>
    </row>
    <row r="1276" spans="1:9" s="53" customFormat="1">
      <c r="A1276" s="49"/>
      <c r="B1276" s="50"/>
      <c r="C1276" s="51"/>
      <c r="D1276" s="49"/>
      <c r="E1276" s="52"/>
      <c r="F1276" s="52"/>
      <c r="G1276" s="52"/>
      <c r="H1276" s="52"/>
      <c r="I1276" s="52"/>
    </row>
    <row r="1277" spans="1:9" s="53" customFormat="1">
      <c r="A1277" s="49"/>
      <c r="B1277" s="50"/>
      <c r="C1277" s="51"/>
      <c r="D1277" s="49"/>
      <c r="E1277" s="52"/>
      <c r="F1277" s="52"/>
      <c r="G1277" s="52"/>
      <c r="H1277" s="52"/>
      <c r="I1277" s="52"/>
    </row>
    <row r="1278" spans="1:9" s="53" customFormat="1">
      <c r="A1278" s="49"/>
      <c r="B1278" s="50"/>
      <c r="C1278" s="51"/>
      <c r="D1278" s="49"/>
      <c r="E1278" s="52"/>
      <c r="F1278" s="52"/>
      <c r="G1278" s="52"/>
      <c r="H1278" s="52"/>
      <c r="I1278" s="52"/>
    </row>
    <row r="1279" spans="1:9" s="53" customFormat="1">
      <c r="A1279" s="49"/>
      <c r="B1279" s="50"/>
      <c r="C1279" s="51"/>
      <c r="D1279" s="49"/>
      <c r="E1279" s="52"/>
      <c r="F1279" s="52"/>
      <c r="G1279" s="52"/>
      <c r="H1279" s="52"/>
      <c r="I1279" s="52"/>
    </row>
    <row r="1280" spans="1:9" s="53" customFormat="1">
      <c r="A1280" s="49"/>
      <c r="B1280" s="50"/>
      <c r="C1280" s="51"/>
      <c r="D1280" s="49"/>
      <c r="E1280" s="52"/>
      <c r="F1280" s="52"/>
      <c r="G1280" s="52"/>
      <c r="H1280" s="52"/>
      <c r="I1280" s="52"/>
    </row>
    <row r="1281" spans="1:9" s="53" customFormat="1">
      <c r="A1281" s="49"/>
      <c r="B1281" s="50"/>
      <c r="C1281" s="51"/>
      <c r="D1281" s="49"/>
      <c r="E1281" s="52"/>
      <c r="F1281" s="52"/>
      <c r="G1281" s="52"/>
      <c r="H1281" s="52"/>
      <c r="I1281" s="52"/>
    </row>
    <row r="1282" spans="1:9" s="53" customFormat="1">
      <c r="A1282" s="49"/>
      <c r="B1282" s="50"/>
      <c r="C1282" s="51"/>
      <c r="D1282" s="49"/>
      <c r="E1282" s="52"/>
      <c r="F1282" s="52"/>
      <c r="G1282" s="52"/>
      <c r="H1282" s="52"/>
      <c r="I1282" s="52"/>
    </row>
    <row r="1283" spans="1:9" s="53" customFormat="1">
      <c r="A1283" s="49"/>
      <c r="B1283" s="50"/>
      <c r="C1283" s="51"/>
      <c r="D1283" s="49"/>
      <c r="E1283" s="52"/>
      <c r="F1283" s="52"/>
      <c r="G1283" s="52"/>
      <c r="H1283" s="52"/>
      <c r="I1283" s="52"/>
    </row>
    <row r="1284" spans="1:9" s="53" customFormat="1">
      <c r="A1284" s="49"/>
      <c r="B1284" s="50"/>
      <c r="C1284" s="51"/>
      <c r="D1284" s="49"/>
      <c r="E1284" s="52"/>
      <c r="F1284" s="52"/>
      <c r="G1284" s="52"/>
      <c r="H1284" s="52"/>
      <c r="I1284" s="52"/>
    </row>
    <row r="1285" spans="1:9" s="53" customFormat="1">
      <c r="A1285" s="49"/>
      <c r="B1285" s="50"/>
      <c r="C1285" s="51"/>
      <c r="D1285" s="49"/>
      <c r="E1285" s="52"/>
      <c r="F1285" s="52"/>
      <c r="G1285" s="52"/>
      <c r="H1285" s="52"/>
      <c r="I1285" s="52"/>
    </row>
    <row r="1286" spans="1:9" s="53" customFormat="1">
      <c r="A1286" s="49"/>
      <c r="B1286" s="50"/>
      <c r="C1286" s="51"/>
      <c r="D1286" s="49"/>
      <c r="E1286" s="52"/>
      <c r="F1286" s="52"/>
      <c r="G1286" s="52"/>
      <c r="H1286" s="52"/>
      <c r="I1286" s="52"/>
    </row>
    <row r="1287" spans="1:9" s="53" customFormat="1">
      <c r="A1287" s="49"/>
      <c r="B1287" s="50"/>
      <c r="C1287" s="51"/>
      <c r="D1287" s="49"/>
      <c r="E1287" s="52"/>
      <c r="F1287" s="52"/>
      <c r="G1287" s="52"/>
      <c r="H1287" s="52"/>
      <c r="I1287" s="52"/>
    </row>
    <row r="1288" spans="1:9" s="53" customFormat="1">
      <c r="A1288" s="49"/>
      <c r="B1288" s="50"/>
      <c r="C1288" s="51"/>
      <c r="D1288" s="49"/>
      <c r="E1288" s="52"/>
      <c r="F1288" s="52"/>
      <c r="G1288" s="52"/>
      <c r="H1288" s="52"/>
      <c r="I1288" s="52"/>
    </row>
    <row r="1289" spans="1:9" s="53" customFormat="1">
      <c r="A1289" s="49"/>
      <c r="B1289" s="50"/>
      <c r="C1289" s="51"/>
      <c r="D1289" s="49"/>
      <c r="E1289" s="52"/>
      <c r="F1289" s="52"/>
      <c r="G1289" s="52"/>
      <c r="H1289" s="52"/>
      <c r="I1289" s="52"/>
    </row>
    <row r="1290" spans="1:9" s="53" customFormat="1">
      <c r="A1290" s="49"/>
      <c r="B1290" s="50"/>
      <c r="C1290" s="51"/>
      <c r="D1290" s="49"/>
      <c r="E1290" s="52"/>
      <c r="F1290" s="52"/>
      <c r="G1290" s="52"/>
      <c r="H1290" s="52"/>
      <c r="I1290" s="52"/>
    </row>
    <row r="1291" spans="1:9" s="53" customFormat="1">
      <c r="A1291" s="49"/>
      <c r="B1291" s="50"/>
      <c r="C1291" s="51"/>
      <c r="D1291" s="49"/>
      <c r="E1291" s="52"/>
      <c r="F1291" s="52"/>
      <c r="G1291" s="52"/>
      <c r="H1291" s="52"/>
      <c r="I1291" s="52"/>
    </row>
    <row r="1292" spans="1:9" s="53" customFormat="1">
      <c r="A1292" s="49"/>
      <c r="B1292" s="50"/>
      <c r="C1292" s="51"/>
      <c r="D1292" s="49"/>
      <c r="E1292" s="52"/>
      <c r="F1292" s="52"/>
      <c r="G1292" s="52"/>
      <c r="H1292" s="52"/>
      <c r="I1292" s="52"/>
    </row>
    <row r="1293" spans="1:9" s="53" customFormat="1">
      <c r="A1293" s="49"/>
      <c r="B1293" s="50"/>
      <c r="C1293" s="51"/>
      <c r="D1293" s="49"/>
      <c r="E1293" s="52"/>
      <c r="F1293" s="52"/>
      <c r="G1293" s="52"/>
      <c r="H1293" s="52"/>
      <c r="I1293" s="52"/>
    </row>
    <row r="1294" spans="1:9" s="53" customFormat="1">
      <c r="A1294" s="49"/>
      <c r="B1294" s="50"/>
      <c r="C1294" s="51"/>
      <c r="D1294" s="49"/>
      <c r="E1294" s="52"/>
      <c r="F1294" s="52"/>
      <c r="G1294" s="52"/>
      <c r="H1294" s="52"/>
      <c r="I1294" s="52"/>
    </row>
    <row r="1295" spans="1:9" s="53" customFormat="1">
      <c r="A1295" s="49"/>
      <c r="B1295" s="50"/>
      <c r="C1295" s="51"/>
      <c r="D1295" s="49"/>
      <c r="E1295" s="52"/>
      <c r="F1295" s="52"/>
      <c r="G1295" s="52"/>
      <c r="H1295" s="52"/>
      <c r="I1295" s="52"/>
    </row>
    <row r="1296" spans="1:9" s="53" customFormat="1">
      <c r="A1296" s="49"/>
      <c r="B1296" s="50"/>
      <c r="C1296" s="51"/>
      <c r="D1296" s="49"/>
      <c r="E1296" s="52"/>
      <c r="F1296" s="52"/>
      <c r="G1296" s="52"/>
      <c r="H1296" s="52"/>
      <c r="I1296" s="52"/>
    </row>
    <row r="1297" spans="1:9" s="53" customFormat="1">
      <c r="A1297" s="49"/>
      <c r="B1297" s="50"/>
      <c r="C1297" s="51"/>
      <c r="D1297" s="49"/>
      <c r="E1297" s="52"/>
      <c r="F1297" s="52"/>
      <c r="G1297" s="52"/>
      <c r="H1297" s="52"/>
      <c r="I1297" s="52"/>
    </row>
    <row r="1298" spans="1:9" s="53" customFormat="1">
      <c r="A1298" s="49"/>
      <c r="B1298" s="50"/>
      <c r="C1298" s="51"/>
      <c r="D1298" s="49"/>
      <c r="E1298" s="52"/>
      <c r="F1298" s="52"/>
      <c r="G1298" s="52"/>
      <c r="H1298" s="52"/>
      <c r="I1298" s="52"/>
    </row>
    <row r="1299" spans="1:9" s="53" customFormat="1">
      <c r="A1299" s="49"/>
      <c r="B1299" s="50"/>
      <c r="C1299" s="51"/>
      <c r="D1299" s="49"/>
      <c r="E1299" s="52"/>
      <c r="F1299" s="52"/>
      <c r="G1299" s="52"/>
      <c r="H1299" s="52"/>
      <c r="I1299" s="52"/>
    </row>
    <row r="1300" spans="1:9" s="53" customFormat="1">
      <c r="A1300" s="49"/>
      <c r="B1300" s="50"/>
      <c r="C1300" s="51"/>
      <c r="D1300" s="49"/>
      <c r="E1300" s="52"/>
      <c r="F1300" s="52"/>
      <c r="G1300" s="52"/>
      <c r="H1300" s="52"/>
      <c r="I1300" s="52"/>
    </row>
    <row r="1301" spans="1:9" s="53" customFormat="1">
      <c r="A1301" s="49"/>
      <c r="B1301" s="50"/>
      <c r="C1301" s="51"/>
      <c r="D1301" s="49"/>
      <c r="E1301" s="52"/>
      <c r="F1301" s="52"/>
      <c r="G1301" s="52"/>
      <c r="H1301" s="52"/>
      <c r="I1301" s="52"/>
    </row>
    <row r="1302" spans="1:9" s="53" customFormat="1">
      <c r="A1302" s="49"/>
      <c r="B1302" s="50"/>
      <c r="C1302" s="51"/>
      <c r="D1302" s="49"/>
      <c r="E1302" s="52"/>
      <c r="F1302" s="52"/>
      <c r="G1302" s="52"/>
      <c r="H1302" s="52"/>
      <c r="I1302" s="52"/>
    </row>
    <row r="1303" spans="1:9" s="53" customFormat="1">
      <c r="A1303" s="49"/>
      <c r="B1303" s="50"/>
      <c r="C1303" s="51"/>
      <c r="D1303" s="49"/>
      <c r="E1303" s="52"/>
      <c r="F1303" s="52"/>
      <c r="G1303" s="52"/>
      <c r="H1303" s="52"/>
      <c r="I1303" s="52"/>
    </row>
    <row r="1304" spans="1:9" s="53" customFormat="1">
      <c r="A1304" s="49"/>
      <c r="B1304" s="50"/>
      <c r="C1304" s="51"/>
      <c r="D1304" s="49"/>
      <c r="E1304" s="52"/>
      <c r="F1304" s="52"/>
      <c r="G1304" s="52"/>
      <c r="H1304" s="52"/>
      <c r="I1304" s="52"/>
    </row>
    <row r="1305" spans="1:9" s="53" customFormat="1">
      <c r="A1305" s="49"/>
      <c r="B1305" s="50"/>
      <c r="C1305" s="51"/>
      <c r="D1305" s="49"/>
      <c r="E1305" s="52"/>
      <c r="F1305" s="52"/>
      <c r="G1305" s="52"/>
      <c r="H1305" s="52"/>
      <c r="I1305" s="52"/>
    </row>
    <row r="1306" spans="1:9" s="53" customFormat="1">
      <c r="A1306" s="49"/>
      <c r="B1306" s="50"/>
      <c r="C1306" s="51"/>
      <c r="D1306" s="49"/>
      <c r="E1306" s="52"/>
      <c r="F1306" s="52"/>
      <c r="G1306" s="52"/>
      <c r="H1306" s="52"/>
      <c r="I1306" s="52"/>
    </row>
    <row r="1307" spans="1:9" s="53" customFormat="1">
      <c r="A1307" s="49"/>
      <c r="B1307" s="50"/>
      <c r="C1307" s="51"/>
      <c r="D1307" s="49"/>
      <c r="E1307" s="52"/>
      <c r="F1307" s="52"/>
      <c r="G1307" s="52"/>
      <c r="H1307" s="52"/>
      <c r="I1307" s="52"/>
    </row>
    <row r="1308" spans="1:9" s="53" customFormat="1">
      <c r="A1308" s="49"/>
      <c r="B1308" s="50"/>
      <c r="C1308" s="51"/>
      <c r="D1308" s="49"/>
      <c r="E1308" s="52"/>
      <c r="F1308" s="52"/>
      <c r="G1308" s="52"/>
      <c r="H1308" s="52"/>
      <c r="I1308" s="52"/>
    </row>
    <row r="1309" spans="1:9" s="53" customFormat="1">
      <c r="A1309" s="49"/>
      <c r="B1309" s="50"/>
      <c r="C1309" s="51"/>
      <c r="D1309" s="49"/>
      <c r="E1309" s="52"/>
      <c r="F1309" s="52"/>
      <c r="G1309" s="52"/>
      <c r="H1309" s="52"/>
      <c r="I1309" s="52"/>
    </row>
    <row r="1310" spans="1:9" s="53" customFormat="1">
      <c r="A1310" s="49"/>
      <c r="B1310" s="50"/>
      <c r="C1310" s="51"/>
      <c r="D1310" s="49"/>
      <c r="E1310" s="52"/>
      <c r="F1310" s="52"/>
      <c r="G1310" s="52"/>
      <c r="H1310" s="52"/>
      <c r="I1310" s="52"/>
    </row>
    <row r="1311" spans="1:9" s="53" customFormat="1">
      <c r="A1311" s="49"/>
      <c r="B1311" s="50"/>
      <c r="C1311" s="51"/>
      <c r="D1311" s="49"/>
      <c r="E1311" s="52"/>
      <c r="F1311" s="52"/>
      <c r="G1311" s="52"/>
      <c r="H1311" s="52"/>
      <c r="I1311" s="52"/>
    </row>
    <row r="1312" spans="1:9" s="53" customFormat="1">
      <c r="A1312" s="49"/>
      <c r="B1312" s="50"/>
      <c r="C1312" s="51"/>
      <c r="D1312" s="49"/>
      <c r="E1312" s="52"/>
      <c r="F1312" s="52"/>
      <c r="G1312" s="52"/>
      <c r="H1312" s="52"/>
      <c r="I1312" s="52"/>
    </row>
    <row r="1313" spans="1:9" s="53" customFormat="1">
      <c r="A1313" s="49"/>
      <c r="B1313" s="50"/>
      <c r="C1313" s="51"/>
      <c r="D1313" s="49"/>
      <c r="E1313" s="52"/>
      <c r="F1313" s="52"/>
      <c r="G1313" s="52"/>
      <c r="H1313" s="52"/>
      <c r="I1313" s="52"/>
    </row>
    <row r="1314" spans="1:9" s="53" customFormat="1">
      <c r="A1314" s="49"/>
      <c r="B1314" s="50"/>
      <c r="C1314" s="51"/>
      <c r="D1314" s="49"/>
      <c r="E1314" s="52"/>
      <c r="F1314" s="52"/>
      <c r="G1314" s="52"/>
      <c r="H1314" s="52"/>
      <c r="I1314" s="52"/>
    </row>
    <row r="1315" spans="1:9" s="53" customFormat="1">
      <c r="A1315" s="49"/>
      <c r="B1315" s="50"/>
      <c r="C1315" s="51"/>
      <c r="D1315" s="49"/>
      <c r="E1315" s="52"/>
      <c r="F1315" s="52"/>
      <c r="G1315" s="52"/>
      <c r="H1315" s="52"/>
      <c r="I1315" s="52"/>
    </row>
    <row r="1316" spans="1:9" s="53" customFormat="1">
      <c r="A1316" s="49"/>
      <c r="B1316" s="50"/>
      <c r="C1316" s="51"/>
      <c r="D1316" s="49"/>
      <c r="E1316" s="52"/>
      <c r="F1316" s="52"/>
      <c r="G1316" s="52"/>
      <c r="H1316" s="52"/>
      <c r="I1316" s="52"/>
    </row>
    <row r="1317" spans="1:9" s="53" customFormat="1">
      <c r="A1317" s="49"/>
      <c r="B1317" s="50"/>
      <c r="C1317" s="51"/>
      <c r="D1317" s="49"/>
      <c r="E1317" s="52"/>
      <c r="F1317" s="52"/>
      <c r="G1317" s="52"/>
      <c r="H1317" s="52"/>
      <c r="I1317" s="52"/>
    </row>
    <row r="1318" spans="1:9" s="53" customFormat="1">
      <c r="A1318" s="49"/>
      <c r="B1318" s="50"/>
      <c r="C1318" s="51"/>
      <c r="D1318" s="49"/>
      <c r="E1318" s="52"/>
      <c r="F1318" s="52"/>
      <c r="G1318" s="52"/>
      <c r="H1318" s="52"/>
      <c r="I1318" s="52"/>
    </row>
    <row r="1319" spans="1:9" s="53" customFormat="1">
      <c r="A1319" s="49"/>
      <c r="B1319" s="50"/>
      <c r="C1319" s="51"/>
      <c r="D1319" s="49"/>
      <c r="E1319" s="52"/>
      <c r="F1319" s="52"/>
      <c r="G1319" s="52"/>
      <c r="H1319" s="52"/>
      <c r="I1319" s="52"/>
    </row>
    <row r="1320" spans="1:9" s="53" customFormat="1">
      <c r="A1320" s="49"/>
      <c r="B1320" s="50"/>
      <c r="C1320" s="51"/>
      <c r="D1320" s="49"/>
      <c r="E1320" s="52"/>
      <c r="F1320" s="52"/>
      <c r="G1320" s="52"/>
      <c r="H1320" s="52"/>
      <c r="I1320" s="52"/>
    </row>
    <row r="1321" spans="1:9" s="53" customFormat="1">
      <c r="A1321" s="49"/>
      <c r="B1321" s="50"/>
      <c r="C1321" s="51"/>
      <c r="D1321" s="49"/>
      <c r="E1321" s="52"/>
      <c r="F1321" s="52"/>
      <c r="G1321" s="52"/>
      <c r="H1321" s="52"/>
      <c r="I1321" s="52"/>
    </row>
    <row r="1322" spans="1:9" s="53" customFormat="1">
      <c r="A1322" s="49"/>
      <c r="B1322" s="50"/>
      <c r="C1322" s="51"/>
      <c r="D1322" s="49"/>
      <c r="E1322" s="52"/>
      <c r="F1322" s="52"/>
      <c r="G1322" s="52"/>
      <c r="H1322" s="52"/>
      <c r="I1322" s="52"/>
    </row>
    <row r="1323" spans="1:9" s="53" customFormat="1">
      <c r="A1323" s="49"/>
      <c r="B1323" s="50"/>
      <c r="C1323" s="51"/>
      <c r="D1323" s="49"/>
      <c r="E1323" s="52"/>
      <c r="F1323" s="52"/>
      <c r="G1323" s="52"/>
      <c r="H1323" s="52"/>
      <c r="I1323" s="52"/>
    </row>
    <row r="1324" spans="1:9" s="53" customFormat="1">
      <c r="A1324" s="49"/>
      <c r="B1324" s="50"/>
      <c r="C1324" s="51"/>
      <c r="D1324" s="49"/>
      <c r="E1324" s="52"/>
      <c r="F1324" s="52"/>
      <c r="G1324" s="52"/>
      <c r="H1324" s="52"/>
      <c r="I1324" s="52"/>
    </row>
    <row r="1325" spans="1:9" s="53" customFormat="1">
      <c r="A1325" s="49"/>
      <c r="B1325" s="50"/>
      <c r="C1325" s="51"/>
      <c r="D1325" s="49"/>
      <c r="E1325" s="52"/>
      <c r="F1325" s="52"/>
      <c r="G1325" s="52"/>
      <c r="H1325" s="52"/>
      <c r="I1325" s="52"/>
    </row>
    <row r="1326" spans="1:9" s="53" customFormat="1">
      <c r="A1326" s="49"/>
      <c r="B1326" s="50"/>
      <c r="C1326" s="51"/>
      <c r="D1326" s="49"/>
      <c r="E1326" s="52"/>
      <c r="F1326" s="52"/>
      <c r="G1326" s="52"/>
      <c r="H1326" s="52"/>
      <c r="I1326" s="52"/>
    </row>
    <row r="1327" spans="1:9" s="53" customFormat="1">
      <c r="A1327" s="49"/>
      <c r="B1327" s="50"/>
      <c r="C1327" s="51"/>
      <c r="D1327" s="49"/>
      <c r="E1327" s="52"/>
      <c r="F1327" s="52"/>
      <c r="G1327" s="52"/>
      <c r="H1327" s="52"/>
      <c r="I1327" s="52"/>
    </row>
    <row r="1328" spans="1:9" s="53" customFormat="1">
      <c r="A1328" s="49"/>
      <c r="B1328" s="50"/>
      <c r="C1328" s="51"/>
      <c r="D1328" s="49"/>
      <c r="E1328" s="52"/>
      <c r="F1328" s="52"/>
      <c r="G1328" s="52"/>
      <c r="H1328" s="52"/>
      <c r="I1328" s="52"/>
    </row>
    <row r="1329" spans="1:9" s="53" customFormat="1">
      <c r="A1329" s="49"/>
      <c r="B1329" s="50"/>
      <c r="C1329" s="51"/>
      <c r="D1329" s="49"/>
      <c r="E1329" s="52"/>
      <c r="F1329" s="52"/>
      <c r="G1329" s="52"/>
      <c r="H1329" s="52"/>
      <c r="I1329" s="52"/>
    </row>
    <row r="1330" spans="1:9" s="53" customFormat="1">
      <c r="A1330" s="49"/>
      <c r="B1330" s="50"/>
      <c r="C1330" s="51"/>
      <c r="D1330" s="49"/>
      <c r="E1330" s="52"/>
      <c r="F1330" s="52"/>
      <c r="G1330" s="52"/>
      <c r="H1330" s="52"/>
      <c r="I1330" s="52"/>
    </row>
    <row r="1331" spans="1:9" s="53" customFormat="1">
      <c r="A1331" s="49"/>
      <c r="B1331" s="50"/>
      <c r="C1331" s="51"/>
      <c r="D1331" s="49"/>
      <c r="E1331" s="52"/>
      <c r="F1331" s="52"/>
      <c r="G1331" s="52"/>
      <c r="H1331" s="52"/>
      <c r="I1331" s="52"/>
    </row>
    <row r="1332" spans="1:9" s="53" customFormat="1">
      <c r="A1332" s="49"/>
      <c r="B1332" s="50"/>
      <c r="C1332" s="51"/>
      <c r="D1332" s="49"/>
      <c r="E1332" s="52"/>
      <c r="F1332" s="52"/>
      <c r="G1332" s="52"/>
      <c r="H1332" s="52"/>
      <c r="I1332" s="52"/>
    </row>
    <row r="1333" spans="1:9" s="53" customFormat="1">
      <c r="A1333" s="49"/>
      <c r="B1333" s="50"/>
      <c r="C1333" s="51"/>
      <c r="D1333" s="49"/>
      <c r="E1333" s="52"/>
      <c r="F1333" s="52"/>
      <c r="G1333" s="52"/>
      <c r="H1333" s="52"/>
      <c r="I1333" s="52"/>
    </row>
    <row r="1334" spans="1:9" s="53" customFormat="1">
      <c r="A1334" s="49"/>
      <c r="B1334" s="50"/>
      <c r="C1334" s="51"/>
      <c r="D1334" s="49"/>
      <c r="E1334" s="52"/>
      <c r="F1334" s="52"/>
      <c r="G1334" s="52"/>
      <c r="H1334" s="52"/>
      <c r="I1334" s="52"/>
    </row>
    <row r="1335" spans="1:9" s="53" customFormat="1">
      <c r="A1335" s="49"/>
      <c r="B1335" s="50"/>
      <c r="C1335" s="51"/>
      <c r="D1335" s="49"/>
      <c r="E1335" s="52"/>
      <c r="F1335" s="52"/>
      <c r="G1335" s="52"/>
      <c r="H1335" s="52"/>
      <c r="I1335" s="52"/>
    </row>
    <row r="1336" spans="1:9" s="53" customFormat="1">
      <c r="A1336" s="49"/>
      <c r="B1336" s="50"/>
      <c r="C1336" s="51"/>
      <c r="D1336" s="49"/>
      <c r="E1336" s="52"/>
      <c r="F1336" s="52"/>
      <c r="G1336" s="52"/>
      <c r="H1336" s="52"/>
      <c r="I1336" s="52"/>
    </row>
    <row r="1337" spans="1:9" s="53" customFormat="1">
      <c r="A1337" s="49"/>
      <c r="B1337" s="50"/>
      <c r="C1337" s="51"/>
      <c r="D1337" s="49"/>
      <c r="E1337" s="52"/>
      <c r="F1337" s="52"/>
      <c r="G1337" s="52"/>
      <c r="H1337" s="52"/>
      <c r="I1337" s="52"/>
    </row>
    <row r="1338" spans="1:9" s="53" customFormat="1">
      <c r="A1338" s="49"/>
      <c r="B1338" s="50"/>
      <c r="C1338" s="51"/>
      <c r="D1338" s="49"/>
      <c r="E1338" s="52"/>
      <c r="F1338" s="52"/>
      <c r="G1338" s="52"/>
      <c r="H1338" s="52"/>
      <c r="I1338" s="52"/>
    </row>
    <row r="1339" spans="1:9" s="53" customFormat="1">
      <c r="A1339" s="49"/>
      <c r="B1339" s="50"/>
      <c r="C1339" s="51"/>
      <c r="D1339" s="49"/>
      <c r="E1339" s="52"/>
      <c r="F1339" s="52"/>
      <c r="G1339" s="52"/>
      <c r="H1339" s="52"/>
      <c r="I1339" s="52"/>
    </row>
    <row r="1340" spans="1:9" s="53" customFormat="1">
      <c r="A1340" s="49"/>
      <c r="B1340" s="50"/>
      <c r="C1340" s="51"/>
      <c r="D1340" s="49"/>
      <c r="E1340" s="52"/>
      <c r="F1340" s="52"/>
      <c r="G1340" s="52"/>
      <c r="H1340" s="52"/>
      <c r="I1340" s="52"/>
    </row>
    <row r="1341" spans="1:9" s="53" customFormat="1">
      <c r="A1341" s="49"/>
      <c r="B1341" s="50"/>
      <c r="C1341" s="51"/>
      <c r="D1341" s="49"/>
      <c r="E1341" s="52"/>
      <c r="F1341" s="52"/>
      <c r="G1341" s="52"/>
      <c r="H1341" s="52"/>
      <c r="I1341" s="52"/>
    </row>
    <row r="1342" spans="1:9" s="53" customFormat="1">
      <c r="A1342" s="49"/>
      <c r="B1342" s="50"/>
      <c r="C1342" s="51"/>
      <c r="D1342" s="49"/>
      <c r="E1342" s="52"/>
      <c r="F1342" s="52"/>
      <c r="G1342" s="52"/>
      <c r="H1342" s="52"/>
      <c r="I1342" s="52"/>
    </row>
    <row r="1343" spans="1:9" s="53" customFormat="1">
      <c r="A1343" s="49"/>
      <c r="B1343" s="50"/>
      <c r="C1343" s="51"/>
      <c r="D1343" s="49"/>
      <c r="E1343" s="52"/>
      <c r="F1343" s="52"/>
      <c r="G1343" s="52"/>
      <c r="H1343" s="52"/>
      <c r="I1343" s="52"/>
    </row>
    <row r="1344" spans="1:9" s="53" customFormat="1">
      <c r="A1344" s="49"/>
      <c r="B1344" s="50"/>
      <c r="C1344" s="51"/>
      <c r="D1344" s="49"/>
      <c r="E1344" s="52"/>
      <c r="F1344" s="52"/>
      <c r="G1344" s="52"/>
      <c r="H1344" s="52"/>
      <c r="I1344" s="52"/>
    </row>
    <row r="1345" spans="1:9" s="53" customFormat="1">
      <c r="A1345" s="49"/>
      <c r="B1345" s="50"/>
      <c r="C1345" s="51"/>
      <c r="D1345" s="49"/>
      <c r="E1345" s="52"/>
      <c r="F1345" s="52"/>
      <c r="G1345" s="52"/>
      <c r="H1345" s="52"/>
      <c r="I1345" s="52"/>
    </row>
    <row r="1346" spans="1:9" s="53" customFormat="1">
      <c r="A1346" s="49"/>
      <c r="B1346" s="50"/>
      <c r="C1346" s="51"/>
      <c r="D1346" s="49"/>
      <c r="E1346" s="52"/>
      <c r="F1346" s="52"/>
      <c r="G1346" s="52"/>
      <c r="H1346" s="52"/>
      <c r="I1346" s="52"/>
    </row>
    <row r="1347" spans="1:9" s="53" customFormat="1">
      <c r="A1347" s="49"/>
      <c r="B1347" s="50"/>
      <c r="C1347" s="51"/>
      <c r="D1347" s="49"/>
      <c r="E1347" s="52"/>
      <c r="F1347" s="52"/>
      <c r="G1347" s="52"/>
      <c r="H1347" s="52"/>
      <c r="I1347" s="52"/>
    </row>
    <row r="1348" spans="1:9" s="53" customFormat="1">
      <c r="A1348" s="49"/>
      <c r="B1348" s="50"/>
      <c r="C1348" s="51"/>
      <c r="D1348" s="49"/>
      <c r="E1348" s="52"/>
      <c r="F1348" s="52"/>
      <c r="G1348" s="52"/>
      <c r="H1348" s="52"/>
      <c r="I1348" s="52"/>
    </row>
    <row r="1349" spans="1:9" s="53" customFormat="1">
      <c r="A1349" s="49"/>
      <c r="B1349" s="50"/>
      <c r="C1349" s="51"/>
      <c r="D1349" s="49"/>
      <c r="E1349" s="52"/>
      <c r="F1349" s="52"/>
      <c r="G1349" s="52"/>
      <c r="H1349" s="52"/>
      <c r="I1349" s="52"/>
    </row>
    <row r="1350" spans="1:9" s="53" customFormat="1">
      <c r="A1350" s="49"/>
      <c r="B1350" s="50"/>
      <c r="C1350" s="51"/>
      <c r="D1350" s="49"/>
      <c r="E1350" s="52"/>
      <c r="F1350" s="52"/>
      <c r="G1350" s="52"/>
      <c r="H1350" s="52"/>
      <c r="I1350" s="52"/>
    </row>
    <row r="1351" spans="1:9" s="53" customFormat="1">
      <c r="A1351" s="49"/>
      <c r="B1351" s="50"/>
      <c r="C1351" s="51"/>
      <c r="D1351" s="49"/>
      <c r="E1351" s="52"/>
      <c r="F1351" s="52"/>
      <c r="G1351" s="52"/>
      <c r="H1351" s="52"/>
      <c r="I1351" s="52"/>
    </row>
    <row r="1352" spans="1:9" s="53" customFormat="1">
      <c r="A1352" s="49"/>
      <c r="B1352" s="50"/>
      <c r="C1352" s="51"/>
      <c r="D1352" s="49"/>
      <c r="E1352" s="52"/>
      <c r="F1352" s="52"/>
      <c r="G1352" s="52"/>
      <c r="H1352" s="52"/>
      <c r="I1352" s="52"/>
    </row>
    <row r="1353" spans="1:9" s="53" customFormat="1">
      <c r="A1353" s="49"/>
      <c r="B1353" s="50"/>
      <c r="C1353" s="51"/>
      <c r="D1353" s="49"/>
      <c r="E1353" s="52"/>
      <c r="F1353" s="52"/>
      <c r="G1353" s="52"/>
      <c r="H1353" s="52"/>
      <c r="I1353" s="52"/>
    </row>
    <row r="1354" spans="1:9" s="53" customFormat="1">
      <c r="A1354" s="49"/>
      <c r="B1354" s="50"/>
      <c r="C1354" s="51"/>
      <c r="D1354" s="49"/>
      <c r="E1354" s="52"/>
      <c r="F1354" s="52"/>
      <c r="G1354" s="52"/>
      <c r="H1354" s="52"/>
      <c r="I1354" s="52"/>
    </row>
    <row r="1355" spans="1:9" s="53" customFormat="1">
      <c r="A1355" s="49"/>
      <c r="B1355" s="50"/>
      <c r="C1355" s="51"/>
      <c r="D1355" s="49"/>
      <c r="E1355" s="52"/>
      <c r="F1355" s="52"/>
      <c r="G1355" s="52"/>
      <c r="H1355" s="52"/>
      <c r="I1355" s="52"/>
    </row>
    <row r="1356" spans="1:9" s="53" customFormat="1">
      <c r="A1356" s="49"/>
      <c r="B1356" s="50"/>
      <c r="C1356" s="51"/>
      <c r="D1356" s="49"/>
      <c r="E1356" s="52"/>
      <c r="F1356" s="52"/>
      <c r="G1356" s="52"/>
      <c r="H1356" s="52"/>
      <c r="I1356" s="52"/>
    </row>
    <row r="1357" spans="1:9" s="53" customFormat="1">
      <c r="A1357" s="49"/>
      <c r="B1357" s="50"/>
      <c r="C1357" s="51"/>
      <c r="D1357" s="49"/>
      <c r="E1357" s="52"/>
      <c r="F1357" s="52"/>
      <c r="G1357" s="52"/>
      <c r="H1357" s="52"/>
      <c r="I1357" s="52"/>
    </row>
    <row r="1358" spans="1:9" s="53" customFormat="1">
      <c r="A1358" s="49"/>
      <c r="B1358" s="50"/>
      <c r="C1358" s="51"/>
      <c r="D1358" s="49"/>
      <c r="E1358" s="52"/>
      <c r="F1358" s="52"/>
      <c r="G1358" s="52"/>
      <c r="H1358" s="52"/>
      <c r="I1358" s="52"/>
    </row>
    <row r="1359" spans="1:9" s="53" customFormat="1">
      <c r="A1359" s="49"/>
      <c r="B1359" s="50"/>
      <c r="C1359" s="51"/>
      <c r="D1359" s="49"/>
      <c r="E1359" s="52"/>
      <c r="F1359" s="52"/>
      <c r="G1359" s="52"/>
      <c r="H1359" s="52"/>
      <c r="I1359" s="52"/>
    </row>
    <row r="1360" spans="1:9" s="53" customFormat="1">
      <c r="A1360" s="49"/>
      <c r="B1360" s="50"/>
      <c r="C1360" s="51"/>
      <c r="D1360" s="49"/>
      <c r="E1360" s="52"/>
      <c r="F1360" s="52"/>
      <c r="G1360" s="52"/>
      <c r="H1360" s="52"/>
      <c r="I1360" s="52"/>
    </row>
    <row r="1361" spans="1:9" s="53" customFormat="1">
      <c r="A1361" s="49"/>
      <c r="B1361" s="50"/>
      <c r="C1361" s="51"/>
      <c r="D1361" s="49"/>
      <c r="E1361" s="52"/>
      <c r="F1361" s="52"/>
      <c r="G1361" s="52"/>
      <c r="H1361" s="52"/>
      <c r="I1361" s="52"/>
    </row>
    <row r="1362" spans="1:9" s="53" customFormat="1">
      <c r="A1362" s="49"/>
      <c r="B1362" s="50"/>
      <c r="C1362" s="51"/>
      <c r="D1362" s="49"/>
      <c r="E1362" s="52"/>
      <c r="F1362" s="52"/>
      <c r="G1362" s="52"/>
      <c r="H1362" s="52"/>
      <c r="I1362" s="52"/>
    </row>
    <row r="1363" spans="1:9" s="53" customFormat="1">
      <c r="A1363" s="49"/>
      <c r="B1363" s="50"/>
      <c r="C1363" s="51"/>
      <c r="D1363" s="49"/>
      <c r="E1363" s="52"/>
      <c r="F1363" s="52"/>
      <c r="G1363" s="52"/>
      <c r="H1363" s="52"/>
      <c r="I1363" s="52"/>
    </row>
    <row r="1364" spans="1:9" s="53" customFormat="1">
      <c r="A1364" s="49"/>
      <c r="B1364" s="50"/>
      <c r="C1364" s="51"/>
      <c r="D1364" s="49"/>
      <c r="E1364" s="52"/>
      <c r="F1364" s="52"/>
      <c r="G1364" s="52"/>
      <c r="H1364" s="52"/>
      <c r="I1364" s="52"/>
    </row>
    <row r="1365" spans="1:9" s="53" customFormat="1">
      <c r="A1365" s="49"/>
      <c r="B1365" s="50"/>
      <c r="C1365" s="51"/>
      <c r="D1365" s="49"/>
      <c r="E1365" s="52"/>
      <c r="F1365" s="52"/>
      <c r="G1365" s="52"/>
      <c r="H1365" s="52"/>
      <c r="I1365" s="52"/>
    </row>
    <row r="1366" spans="1:9" s="53" customFormat="1">
      <c r="A1366" s="49"/>
      <c r="B1366" s="50"/>
      <c r="C1366" s="51"/>
      <c r="D1366" s="49"/>
      <c r="E1366" s="52"/>
      <c r="F1366" s="52"/>
      <c r="G1366" s="52"/>
      <c r="H1366" s="52"/>
      <c r="I1366" s="52"/>
    </row>
    <row r="1367" spans="1:9" s="53" customFormat="1">
      <c r="A1367" s="49"/>
      <c r="B1367" s="50"/>
      <c r="C1367" s="51"/>
      <c r="D1367" s="49"/>
      <c r="E1367" s="52"/>
      <c r="F1367" s="52"/>
      <c r="G1367" s="52"/>
      <c r="H1367" s="52"/>
      <c r="I1367" s="52"/>
    </row>
    <row r="1368" spans="1:9" s="53" customFormat="1">
      <c r="A1368" s="49"/>
      <c r="B1368" s="50"/>
      <c r="C1368" s="51"/>
      <c r="D1368" s="49"/>
      <c r="E1368" s="52"/>
      <c r="F1368" s="52"/>
      <c r="G1368" s="52"/>
      <c r="H1368" s="52"/>
      <c r="I1368" s="52"/>
    </row>
    <row r="1369" spans="1:9" s="53" customFormat="1">
      <c r="A1369" s="49"/>
      <c r="B1369" s="50"/>
      <c r="C1369" s="51"/>
      <c r="D1369" s="49"/>
      <c r="E1369" s="52"/>
      <c r="F1369" s="52"/>
      <c r="G1369" s="52"/>
      <c r="H1369" s="52"/>
      <c r="I1369" s="52"/>
    </row>
    <row r="1370" spans="1:9" s="53" customFormat="1">
      <c r="A1370" s="49"/>
      <c r="B1370" s="50"/>
      <c r="C1370" s="51"/>
      <c r="D1370" s="49"/>
      <c r="E1370" s="52"/>
      <c r="F1370" s="52"/>
      <c r="G1370" s="52"/>
      <c r="H1370" s="52"/>
      <c r="I1370" s="52"/>
    </row>
    <row r="1371" spans="1:9" s="53" customFormat="1">
      <c r="A1371" s="49"/>
      <c r="B1371" s="50"/>
      <c r="C1371" s="51"/>
      <c r="D1371" s="49"/>
      <c r="E1371" s="52"/>
      <c r="F1371" s="52"/>
      <c r="G1371" s="52"/>
      <c r="H1371" s="52"/>
      <c r="I1371" s="52"/>
    </row>
    <row r="1372" spans="1:9" s="53" customFormat="1">
      <c r="A1372" s="49"/>
      <c r="B1372" s="50"/>
      <c r="C1372" s="51"/>
      <c r="D1372" s="49"/>
      <c r="E1372" s="52"/>
      <c r="F1372" s="52"/>
      <c r="G1372" s="52"/>
      <c r="H1372" s="52"/>
      <c r="I1372" s="52"/>
    </row>
    <row r="1373" spans="1:9" s="53" customFormat="1">
      <c r="A1373" s="49"/>
      <c r="B1373" s="50"/>
      <c r="C1373" s="51"/>
      <c r="D1373" s="49"/>
      <c r="E1373" s="52"/>
      <c r="F1373" s="52"/>
      <c r="G1373" s="52"/>
      <c r="H1373" s="52"/>
      <c r="I1373" s="52"/>
    </row>
    <row r="1374" spans="1:9" s="53" customFormat="1">
      <c r="A1374" s="49"/>
      <c r="B1374" s="50"/>
      <c r="C1374" s="51"/>
      <c r="D1374" s="49"/>
      <c r="E1374" s="52"/>
      <c r="F1374" s="52"/>
      <c r="G1374" s="52"/>
      <c r="H1374" s="52"/>
      <c r="I1374" s="52"/>
    </row>
    <row r="1375" spans="1:9" s="53" customFormat="1">
      <c r="A1375" s="49"/>
      <c r="B1375" s="50"/>
      <c r="C1375" s="51"/>
      <c r="D1375" s="49"/>
      <c r="E1375" s="52"/>
      <c r="F1375" s="52"/>
      <c r="G1375" s="52"/>
      <c r="H1375" s="52"/>
      <c r="I1375" s="52"/>
    </row>
    <row r="1376" spans="1:9" s="53" customFormat="1">
      <c r="A1376" s="49"/>
      <c r="B1376" s="50"/>
      <c r="C1376" s="51"/>
      <c r="D1376" s="49"/>
      <c r="E1376" s="52"/>
      <c r="F1376" s="52"/>
      <c r="G1376" s="52"/>
      <c r="H1376" s="52"/>
      <c r="I1376" s="52"/>
    </row>
    <row r="1377" spans="1:9" s="53" customFormat="1">
      <c r="A1377" s="49"/>
      <c r="B1377" s="50"/>
      <c r="C1377" s="51"/>
      <c r="D1377" s="49"/>
      <c r="E1377" s="52"/>
      <c r="F1377" s="52"/>
      <c r="G1377" s="52"/>
      <c r="H1377" s="52"/>
      <c r="I1377" s="52"/>
    </row>
    <row r="1378" spans="1:9" s="53" customFormat="1">
      <c r="A1378" s="49"/>
      <c r="B1378" s="50"/>
      <c r="C1378" s="51"/>
      <c r="D1378" s="49"/>
      <c r="E1378" s="52"/>
      <c r="F1378" s="52"/>
      <c r="G1378" s="52"/>
      <c r="H1378" s="52"/>
      <c r="I1378" s="52"/>
    </row>
    <row r="1379" spans="1:9" s="53" customFormat="1">
      <c r="A1379" s="49"/>
      <c r="B1379" s="50"/>
      <c r="C1379" s="51"/>
      <c r="D1379" s="49"/>
      <c r="E1379" s="52"/>
      <c r="F1379" s="52"/>
      <c r="G1379" s="52"/>
      <c r="H1379" s="52"/>
      <c r="I1379" s="52"/>
    </row>
    <row r="1380" spans="1:9" s="53" customFormat="1">
      <c r="A1380" s="49"/>
      <c r="B1380" s="50"/>
      <c r="C1380" s="51"/>
      <c r="D1380" s="49"/>
      <c r="E1380" s="52"/>
      <c r="F1380" s="52"/>
      <c r="G1380" s="52"/>
      <c r="H1380" s="52"/>
      <c r="I1380" s="52"/>
    </row>
    <row r="1381" spans="1:9" s="53" customFormat="1">
      <c r="A1381" s="49"/>
      <c r="B1381" s="50"/>
      <c r="C1381" s="51"/>
      <c r="D1381" s="49"/>
      <c r="E1381" s="52"/>
      <c r="F1381" s="52"/>
      <c r="G1381" s="52"/>
      <c r="H1381" s="52"/>
      <c r="I1381" s="52"/>
    </row>
    <row r="1382" spans="1:9" s="53" customFormat="1">
      <c r="A1382" s="49"/>
      <c r="B1382" s="50"/>
      <c r="C1382" s="51"/>
      <c r="D1382" s="49"/>
      <c r="E1382" s="52"/>
      <c r="F1382" s="52"/>
      <c r="G1382" s="52"/>
      <c r="H1382" s="52"/>
      <c r="I1382" s="52"/>
    </row>
    <row r="1383" spans="1:9" s="53" customFormat="1">
      <c r="A1383" s="49"/>
      <c r="B1383" s="50"/>
      <c r="C1383" s="51"/>
      <c r="D1383" s="49"/>
      <c r="E1383" s="52"/>
      <c r="F1383" s="52"/>
      <c r="G1383" s="52"/>
      <c r="H1383" s="52"/>
      <c r="I1383" s="52"/>
    </row>
    <row r="1384" spans="1:9" s="53" customFormat="1">
      <c r="A1384" s="49"/>
      <c r="B1384" s="50"/>
      <c r="C1384" s="51"/>
      <c r="D1384" s="49"/>
      <c r="E1384" s="52"/>
      <c r="F1384" s="52"/>
      <c r="G1384" s="52"/>
      <c r="H1384" s="52"/>
      <c r="I1384" s="52"/>
    </row>
    <row r="1385" spans="1:9" s="53" customFormat="1">
      <c r="A1385" s="49"/>
      <c r="B1385" s="50"/>
      <c r="C1385" s="51"/>
      <c r="D1385" s="49"/>
      <c r="E1385" s="52"/>
      <c r="F1385" s="52"/>
      <c r="G1385" s="52"/>
      <c r="H1385" s="52"/>
      <c r="I1385" s="52"/>
    </row>
    <row r="1386" spans="1:9" s="53" customFormat="1">
      <c r="A1386" s="49"/>
      <c r="B1386" s="50"/>
      <c r="C1386" s="51"/>
      <c r="D1386" s="49"/>
      <c r="E1386" s="52"/>
      <c r="F1386" s="52"/>
      <c r="G1386" s="52"/>
      <c r="H1386" s="52"/>
      <c r="I1386" s="52"/>
    </row>
    <row r="1387" spans="1:9" s="53" customFormat="1">
      <c r="A1387" s="49"/>
      <c r="B1387" s="50"/>
      <c r="C1387" s="51"/>
      <c r="D1387" s="49"/>
      <c r="E1387" s="52"/>
      <c r="F1387" s="52"/>
      <c r="G1387" s="52"/>
      <c r="H1387" s="52"/>
      <c r="I1387" s="52"/>
    </row>
    <row r="1388" spans="1:9" s="53" customFormat="1">
      <c r="A1388" s="49"/>
      <c r="B1388" s="50"/>
      <c r="C1388" s="51"/>
      <c r="D1388" s="49"/>
      <c r="E1388" s="52"/>
      <c r="F1388" s="52"/>
      <c r="G1388" s="52"/>
      <c r="H1388" s="52"/>
      <c r="I1388" s="52"/>
    </row>
    <row r="1389" spans="1:9" s="53" customFormat="1">
      <c r="A1389" s="49"/>
      <c r="B1389" s="50"/>
      <c r="C1389" s="51"/>
      <c r="D1389" s="49"/>
      <c r="E1389" s="52"/>
      <c r="F1389" s="52"/>
      <c r="G1389" s="52"/>
      <c r="H1389" s="52"/>
      <c r="I1389" s="52"/>
    </row>
    <row r="1390" spans="1:9" s="53" customFormat="1">
      <c r="A1390" s="49"/>
      <c r="B1390" s="50"/>
      <c r="C1390" s="51"/>
      <c r="D1390" s="49"/>
      <c r="E1390" s="52"/>
      <c r="F1390" s="52"/>
      <c r="G1390" s="52"/>
      <c r="H1390" s="52"/>
      <c r="I1390" s="52"/>
    </row>
    <row r="1391" spans="1:9" s="53" customFormat="1">
      <c r="A1391" s="49"/>
      <c r="B1391" s="50"/>
      <c r="C1391" s="51"/>
      <c r="D1391" s="49"/>
      <c r="E1391" s="52"/>
      <c r="F1391" s="52"/>
      <c r="G1391" s="52"/>
      <c r="H1391" s="52"/>
      <c r="I1391" s="52"/>
    </row>
    <row r="1392" spans="1:9" s="53" customFormat="1">
      <c r="A1392" s="49"/>
      <c r="B1392" s="50"/>
      <c r="C1392" s="51"/>
      <c r="D1392" s="49"/>
      <c r="E1392" s="52"/>
      <c r="F1392" s="52"/>
      <c r="G1392" s="52"/>
      <c r="H1392" s="52"/>
      <c r="I1392" s="52"/>
    </row>
    <row r="1393" spans="1:9" s="53" customFormat="1">
      <c r="A1393" s="49"/>
      <c r="B1393" s="50"/>
      <c r="C1393" s="51"/>
      <c r="D1393" s="49"/>
      <c r="E1393" s="52"/>
      <c r="F1393" s="52"/>
      <c r="G1393" s="52"/>
      <c r="H1393" s="52"/>
      <c r="I1393" s="52"/>
    </row>
    <row r="1394" spans="1:9" s="53" customFormat="1">
      <c r="A1394" s="49"/>
      <c r="B1394" s="50"/>
      <c r="C1394" s="51"/>
      <c r="D1394" s="49"/>
      <c r="E1394" s="52"/>
      <c r="F1394" s="52"/>
      <c r="G1394" s="52"/>
      <c r="H1394" s="52"/>
      <c r="I1394" s="52"/>
    </row>
    <row r="1395" spans="1:9" s="53" customFormat="1">
      <c r="A1395" s="49"/>
      <c r="B1395" s="50"/>
      <c r="C1395" s="51"/>
      <c r="D1395" s="49"/>
      <c r="E1395" s="52"/>
      <c r="F1395" s="52"/>
      <c r="G1395" s="52"/>
      <c r="H1395" s="52"/>
      <c r="I1395" s="52"/>
    </row>
    <row r="1396" spans="1:9" s="53" customFormat="1">
      <c r="A1396" s="49"/>
      <c r="B1396" s="50"/>
      <c r="C1396" s="51"/>
      <c r="D1396" s="49"/>
      <c r="E1396" s="52"/>
      <c r="F1396" s="52"/>
      <c r="G1396" s="52"/>
      <c r="H1396" s="52"/>
      <c r="I1396" s="52"/>
    </row>
    <row r="1397" spans="1:9" s="53" customFormat="1">
      <c r="A1397" s="49"/>
      <c r="B1397" s="50"/>
      <c r="C1397" s="51"/>
      <c r="D1397" s="49"/>
      <c r="E1397" s="52"/>
      <c r="F1397" s="52"/>
      <c r="G1397" s="52"/>
      <c r="H1397" s="52"/>
      <c r="I1397" s="52"/>
    </row>
    <row r="1398" spans="1:9" s="53" customFormat="1">
      <c r="A1398" s="49"/>
      <c r="B1398" s="50"/>
      <c r="C1398" s="51"/>
      <c r="D1398" s="49"/>
      <c r="E1398" s="52"/>
      <c r="F1398" s="52"/>
      <c r="G1398" s="52"/>
      <c r="H1398" s="52"/>
      <c r="I1398" s="52"/>
    </row>
    <row r="1399" spans="1:9" s="53" customFormat="1">
      <c r="A1399" s="49"/>
      <c r="B1399" s="50"/>
      <c r="C1399" s="51"/>
      <c r="D1399" s="49"/>
      <c r="E1399" s="52"/>
      <c r="F1399" s="52"/>
      <c r="G1399" s="52"/>
      <c r="H1399" s="52"/>
      <c r="I1399" s="52"/>
    </row>
    <row r="1400" spans="1:9" s="53" customFormat="1">
      <c r="A1400" s="49"/>
      <c r="B1400" s="50"/>
      <c r="C1400" s="51"/>
      <c r="D1400" s="49"/>
      <c r="E1400" s="52"/>
      <c r="F1400" s="52"/>
      <c r="G1400" s="52"/>
      <c r="H1400" s="52"/>
      <c r="I1400" s="52"/>
    </row>
    <row r="1401" spans="1:9" s="53" customFormat="1">
      <c r="A1401" s="49"/>
      <c r="B1401" s="50"/>
      <c r="C1401" s="51"/>
      <c r="D1401" s="49"/>
      <c r="E1401" s="52"/>
      <c r="F1401" s="52"/>
      <c r="G1401" s="52"/>
      <c r="H1401" s="52"/>
      <c r="I1401" s="52"/>
    </row>
    <row r="1402" spans="1:9" s="53" customFormat="1">
      <c r="A1402" s="49"/>
      <c r="B1402" s="50"/>
      <c r="C1402" s="51"/>
      <c r="D1402" s="49"/>
      <c r="E1402" s="52"/>
      <c r="F1402" s="52"/>
      <c r="G1402" s="52"/>
      <c r="H1402" s="52"/>
      <c r="I1402" s="52"/>
    </row>
    <row r="1403" spans="1:9" s="53" customFormat="1">
      <c r="A1403" s="49"/>
      <c r="B1403" s="50"/>
      <c r="C1403" s="51"/>
      <c r="D1403" s="49"/>
      <c r="E1403" s="52"/>
      <c r="F1403" s="52"/>
      <c r="G1403" s="52"/>
      <c r="H1403" s="52"/>
      <c r="I1403" s="52"/>
    </row>
    <row r="1404" spans="1:9" s="53" customFormat="1">
      <c r="A1404" s="49"/>
      <c r="B1404" s="50"/>
      <c r="C1404" s="51"/>
      <c r="D1404" s="49"/>
      <c r="E1404" s="52"/>
      <c r="F1404" s="52"/>
      <c r="G1404" s="52"/>
      <c r="H1404" s="52"/>
      <c r="I1404" s="52"/>
    </row>
    <row r="1405" spans="1:9" s="53" customFormat="1">
      <c r="A1405" s="49"/>
      <c r="B1405" s="50"/>
      <c r="C1405" s="51"/>
      <c r="D1405" s="49"/>
      <c r="E1405" s="52"/>
      <c r="F1405" s="52"/>
      <c r="G1405" s="52"/>
      <c r="H1405" s="52"/>
      <c r="I1405" s="52"/>
    </row>
    <row r="1406" spans="1:9" s="53" customFormat="1">
      <c r="A1406" s="49"/>
      <c r="B1406" s="50"/>
      <c r="C1406" s="51"/>
      <c r="D1406" s="49"/>
      <c r="E1406" s="52"/>
      <c r="F1406" s="52"/>
      <c r="G1406" s="52"/>
      <c r="H1406" s="52"/>
      <c r="I1406" s="52"/>
    </row>
    <row r="1407" spans="1:9" s="53" customFormat="1">
      <c r="A1407" s="49"/>
      <c r="B1407" s="50"/>
      <c r="C1407" s="51"/>
      <c r="D1407" s="49"/>
      <c r="E1407" s="52"/>
      <c r="F1407" s="52"/>
      <c r="G1407" s="52"/>
      <c r="H1407" s="52"/>
      <c r="I1407" s="52"/>
    </row>
    <row r="1408" spans="1:9" s="53" customFormat="1">
      <c r="A1408" s="49"/>
      <c r="B1408" s="50"/>
      <c r="C1408" s="51"/>
      <c r="D1408" s="49"/>
      <c r="E1408" s="52"/>
      <c r="F1408" s="52"/>
      <c r="G1408" s="52"/>
      <c r="H1408" s="52"/>
      <c r="I1408" s="52"/>
    </row>
    <row r="1409" spans="1:9" s="53" customFormat="1">
      <c r="A1409" s="49"/>
      <c r="B1409" s="50"/>
      <c r="C1409" s="51"/>
      <c r="D1409" s="49"/>
      <c r="E1409" s="52"/>
      <c r="F1409" s="52"/>
      <c r="G1409" s="52"/>
      <c r="H1409" s="52"/>
      <c r="I1409" s="52"/>
    </row>
    <row r="1410" spans="1:9" s="53" customFormat="1">
      <c r="A1410" s="49"/>
      <c r="B1410" s="50"/>
      <c r="C1410" s="51"/>
      <c r="D1410" s="49"/>
      <c r="E1410" s="52"/>
      <c r="F1410" s="52"/>
      <c r="G1410" s="52"/>
      <c r="H1410" s="52"/>
      <c r="I1410" s="52"/>
    </row>
    <row r="1411" spans="1:9" s="53" customFormat="1">
      <c r="A1411" s="49"/>
      <c r="B1411" s="50"/>
      <c r="C1411" s="51"/>
      <c r="D1411" s="49"/>
      <c r="E1411" s="52"/>
      <c r="F1411" s="52"/>
      <c r="G1411" s="52"/>
      <c r="H1411" s="52"/>
      <c r="I1411" s="52"/>
    </row>
    <row r="1412" spans="1:9" s="53" customFormat="1">
      <c r="A1412" s="49"/>
      <c r="B1412" s="50"/>
      <c r="C1412" s="51"/>
      <c r="D1412" s="49"/>
      <c r="E1412" s="52"/>
      <c r="F1412" s="52"/>
      <c r="G1412" s="52"/>
      <c r="H1412" s="52"/>
      <c r="I1412" s="52"/>
    </row>
    <row r="1413" spans="1:9" s="53" customFormat="1">
      <c r="A1413" s="49"/>
      <c r="B1413" s="50"/>
      <c r="C1413" s="51"/>
      <c r="D1413" s="49"/>
      <c r="E1413" s="52"/>
      <c r="F1413" s="52"/>
      <c r="G1413" s="52"/>
      <c r="H1413" s="52"/>
      <c r="I1413" s="52"/>
    </row>
    <row r="1414" spans="1:9" s="53" customFormat="1">
      <c r="A1414" s="49"/>
      <c r="B1414" s="50"/>
      <c r="C1414" s="51"/>
      <c r="D1414" s="49"/>
      <c r="E1414" s="52"/>
      <c r="F1414" s="52"/>
      <c r="G1414" s="52"/>
      <c r="H1414" s="52"/>
      <c r="I1414" s="52"/>
    </row>
    <row r="1415" spans="1:9" s="53" customFormat="1">
      <c r="A1415" s="49"/>
      <c r="B1415" s="50"/>
      <c r="C1415" s="51"/>
      <c r="D1415" s="49"/>
      <c r="E1415" s="52"/>
      <c r="F1415" s="52"/>
      <c r="G1415" s="52"/>
      <c r="H1415" s="52"/>
      <c r="I1415" s="52"/>
    </row>
    <row r="1416" spans="1:9" s="53" customFormat="1">
      <c r="A1416" s="49"/>
      <c r="B1416" s="50"/>
      <c r="C1416" s="51"/>
      <c r="D1416" s="49"/>
      <c r="E1416" s="52"/>
      <c r="F1416" s="52"/>
      <c r="G1416" s="52"/>
      <c r="H1416" s="52"/>
      <c r="I1416" s="52"/>
    </row>
    <row r="1417" spans="1:9" s="53" customFormat="1">
      <c r="A1417" s="49"/>
      <c r="B1417" s="50"/>
      <c r="C1417" s="51"/>
      <c r="D1417" s="49"/>
      <c r="E1417" s="52"/>
      <c r="F1417" s="52"/>
      <c r="G1417" s="52"/>
      <c r="H1417" s="52"/>
      <c r="I1417" s="52"/>
    </row>
    <row r="1418" spans="1:9" s="53" customFormat="1">
      <c r="A1418" s="49"/>
      <c r="B1418" s="50"/>
      <c r="C1418" s="51"/>
      <c r="D1418" s="49"/>
      <c r="E1418" s="52"/>
      <c r="F1418" s="52"/>
      <c r="G1418" s="52"/>
      <c r="H1418" s="52"/>
      <c r="I1418" s="52"/>
    </row>
    <row r="1419" spans="1:9" s="53" customFormat="1">
      <c r="A1419" s="49"/>
      <c r="B1419" s="50"/>
      <c r="C1419" s="51"/>
      <c r="D1419" s="49"/>
      <c r="E1419" s="52"/>
      <c r="F1419" s="52"/>
      <c r="G1419" s="52"/>
      <c r="H1419" s="52"/>
      <c r="I1419" s="52"/>
    </row>
    <row r="1420" spans="1:9" s="53" customFormat="1">
      <c r="A1420" s="49"/>
      <c r="B1420" s="50"/>
      <c r="C1420" s="51"/>
      <c r="D1420" s="49"/>
      <c r="E1420" s="52"/>
      <c r="F1420" s="52"/>
      <c r="G1420" s="52"/>
      <c r="H1420" s="52"/>
      <c r="I1420" s="52"/>
    </row>
    <row r="1421" spans="1:9" s="53" customFormat="1">
      <c r="A1421" s="49"/>
      <c r="B1421" s="50"/>
      <c r="C1421" s="51"/>
      <c r="D1421" s="49"/>
      <c r="E1421" s="52"/>
      <c r="F1421" s="52"/>
      <c r="G1421" s="52"/>
      <c r="H1421" s="52"/>
      <c r="I1421" s="52"/>
    </row>
    <row r="1422" spans="1:9" s="53" customFormat="1">
      <c r="A1422" s="49"/>
      <c r="B1422" s="50"/>
      <c r="C1422" s="51"/>
      <c r="D1422" s="49"/>
      <c r="E1422" s="52"/>
      <c r="F1422" s="52"/>
      <c r="G1422" s="52"/>
      <c r="H1422" s="52"/>
      <c r="I1422" s="52"/>
    </row>
    <row r="1423" spans="1:9" s="53" customFormat="1">
      <c r="A1423" s="49"/>
      <c r="B1423" s="50"/>
      <c r="C1423" s="51"/>
      <c r="D1423" s="49"/>
      <c r="E1423" s="52"/>
      <c r="F1423" s="52"/>
      <c r="G1423" s="52"/>
      <c r="H1423" s="52"/>
      <c r="I1423" s="52"/>
    </row>
    <row r="1424" spans="1:9" s="53" customFormat="1">
      <c r="A1424" s="49"/>
      <c r="B1424" s="50"/>
      <c r="C1424" s="51"/>
      <c r="D1424" s="49"/>
      <c r="E1424" s="52"/>
      <c r="F1424" s="52"/>
      <c r="G1424" s="52"/>
      <c r="H1424" s="52"/>
      <c r="I1424" s="52"/>
    </row>
    <row r="1425" spans="1:9" s="53" customFormat="1">
      <c r="A1425" s="49"/>
      <c r="B1425" s="50"/>
      <c r="C1425" s="51"/>
      <c r="D1425" s="49"/>
      <c r="E1425" s="52"/>
      <c r="F1425" s="52"/>
      <c r="G1425" s="52"/>
      <c r="H1425" s="52"/>
      <c r="I1425" s="52"/>
    </row>
    <row r="1426" spans="1:9" s="53" customFormat="1">
      <c r="A1426" s="49"/>
      <c r="B1426" s="50"/>
      <c r="C1426" s="51"/>
      <c r="D1426" s="49"/>
      <c r="E1426" s="52"/>
      <c r="F1426" s="52"/>
      <c r="G1426" s="52"/>
      <c r="H1426" s="52"/>
      <c r="I1426" s="52"/>
    </row>
    <row r="1427" spans="1:9" s="53" customFormat="1">
      <c r="A1427" s="49"/>
      <c r="B1427" s="50"/>
      <c r="C1427" s="51"/>
      <c r="D1427" s="49"/>
      <c r="E1427" s="52"/>
      <c r="F1427" s="52"/>
      <c r="G1427" s="52"/>
      <c r="H1427" s="52"/>
      <c r="I1427" s="52"/>
    </row>
    <row r="1428" spans="1:9" s="53" customFormat="1">
      <c r="A1428" s="49"/>
      <c r="B1428" s="50"/>
      <c r="C1428" s="51"/>
      <c r="D1428" s="49"/>
      <c r="E1428" s="52"/>
      <c r="F1428" s="52"/>
      <c r="G1428" s="52"/>
      <c r="H1428" s="52"/>
      <c r="I1428" s="52"/>
    </row>
    <row r="1429" spans="1:9" s="53" customFormat="1">
      <c r="A1429" s="49"/>
      <c r="B1429" s="50"/>
      <c r="C1429" s="51"/>
      <c r="D1429" s="49"/>
      <c r="E1429" s="52"/>
      <c r="F1429" s="52"/>
      <c r="G1429" s="52"/>
      <c r="H1429" s="52"/>
      <c r="I1429" s="52"/>
    </row>
    <row r="1430" spans="1:9" s="53" customFormat="1">
      <c r="A1430" s="49"/>
      <c r="B1430" s="50"/>
      <c r="C1430" s="51"/>
      <c r="D1430" s="49"/>
      <c r="E1430" s="52"/>
      <c r="F1430" s="52"/>
      <c r="G1430" s="52"/>
      <c r="H1430" s="52"/>
      <c r="I1430" s="52"/>
    </row>
    <row r="1431" spans="1:9" s="53" customFormat="1">
      <c r="A1431" s="49"/>
      <c r="B1431" s="50"/>
      <c r="C1431" s="51"/>
      <c r="D1431" s="49"/>
      <c r="E1431" s="52"/>
      <c r="F1431" s="52"/>
      <c r="G1431" s="52"/>
      <c r="H1431" s="52"/>
      <c r="I1431" s="52"/>
    </row>
    <row r="1432" spans="1:9" s="53" customFormat="1">
      <c r="A1432" s="49"/>
      <c r="B1432" s="50"/>
      <c r="C1432" s="51"/>
      <c r="D1432" s="49"/>
      <c r="E1432" s="52"/>
      <c r="F1432" s="52"/>
      <c r="G1432" s="52"/>
      <c r="H1432" s="52"/>
      <c r="I1432" s="52"/>
    </row>
    <row r="1433" spans="1:9" s="53" customFormat="1">
      <c r="A1433" s="49"/>
      <c r="B1433" s="50"/>
      <c r="C1433" s="51"/>
      <c r="D1433" s="49"/>
      <c r="E1433" s="52"/>
      <c r="F1433" s="52"/>
      <c r="G1433" s="52"/>
      <c r="H1433" s="52"/>
      <c r="I1433" s="52"/>
    </row>
    <row r="1434" spans="1:9" s="53" customFormat="1">
      <c r="A1434" s="49"/>
      <c r="B1434" s="50"/>
      <c r="C1434" s="51"/>
      <c r="D1434" s="49"/>
      <c r="E1434" s="52"/>
      <c r="F1434" s="52"/>
      <c r="G1434" s="52"/>
      <c r="H1434" s="52"/>
      <c r="I1434" s="52"/>
    </row>
    <row r="1435" spans="1:9" s="53" customFormat="1">
      <c r="A1435" s="49"/>
      <c r="B1435" s="50"/>
      <c r="C1435" s="51"/>
      <c r="D1435" s="49"/>
      <c r="E1435" s="52"/>
      <c r="F1435" s="52"/>
      <c r="G1435" s="52"/>
      <c r="H1435" s="52"/>
      <c r="I1435" s="52"/>
    </row>
    <row r="1436" spans="1:9" s="53" customFormat="1">
      <c r="A1436" s="49"/>
      <c r="B1436" s="50"/>
      <c r="C1436" s="51"/>
      <c r="D1436" s="49"/>
      <c r="E1436" s="52"/>
      <c r="F1436" s="52"/>
      <c r="G1436" s="52"/>
      <c r="H1436" s="52"/>
      <c r="I1436" s="52"/>
    </row>
    <row r="1437" spans="1:9" s="53" customFormat="1">
      <c r="A1437" s="49"/>
      <c r="B1437" s="50"/>
      <c r="C1437" s="51"/>
      <c r="D1437" s="49"/>
      <c r="E1437" s="52"/>
      <c r="F1437" s="52"/>
      <c r="G1437" s="52"/>
      <c r="H1437" s="52"/>
      <c r="I1437" s="52"/>
    </row>
    <row r="1438" spans="1:9" s="53" customFormat="1">
      <c r="A1438" s="49"/>
      <c r="B1438" s="50"/>
      <c r="C1438" s="51"/>
      <c r="D1438" s="49"/>
      <c r="E1438" s="52"/>
      <c r="F1438" s="52"/>
      <c r="G1438" s="52"/>
      <c r="H1438" s="52"/>
      <c r="I1438" s="52"/>
    </row>
    <row r="1439" spans="1:9" s="53" customFormat="1">
      <c r="A1439" s="49"/>
      <c r="B1439" s="50"/>
      <c r="C1439" s="51"/>
      <c r="D1439" s="49"/>
      <c r="E1439" s="52"/>
      <c r="F1439" s="52"/>
      <c r="G1439" s="52"/>
      <c r="H1439" s="52"/>
      <c r="I1439" s="52"/>
    </row>
    <row r="1440" spans="1:9" s="53" customFormat="1">
      <c r="A1440" s="49"/>
      <c r="B1440" s="50"/>
      <c r="C1440" s="51"/>
      <c r="D1440" s="49"/>
      <c r="E1440" s="52"/>
      <c r="F1440" s="52"/>
      <c r="G1440" s="52"/>
      <c r="H1440" s="52"/>
      <c r="I1440" s="52"/>
    </row>
    <row r="1441" spans="1:9" s="53" customFormat="1">
      <c r="A1441" s="49"/>
      <c r="B1441" s="50"/>
      <c r="C1441" s="51"/>
      <c r="D1441" s="49"/>
      <c r="E1441" s="52"/>
      <c r="F1441" s="52"/>
      <c r="G1441" s="52"/>
      <c r="H1441" s="52"/>
      <c r="I1441" s="52"/>
    </row>
    <row r="1442" spans="1:9" s="53" customFormat="1">
      <c r="A1442" s="49"/>
      <c r="B1442" s="50"/>
      <c r="C1442" s="51"/>
      <c r="D1442" s="49"/>
      <c r="E1442" s="52"/>
      <c r="F1442" s="52"/>
      <c r="G1442" s="52"/>
      <c r="H1442" s="52"/>
      <c r="I1442" s="52"/>
    </row>
    <row r="1443" spans="1:9" s="53" customFormat="1">
      <c r="A1443" s="49"/>
      <c r="B1443" s="50"/>
      <c r="C1443" s="51"/>
      <c r="D1443" s="49"/>
      <c r="E1443" s="52"/>
      <c r="F1443" s="52"/>
      <c r="G1443" s="52"/>
      <c r="H1443" s="52"/>
      <c r="I1443" s="52"/>
    </row>
    <row r="1444" spans="1:9" s="53" customFormat="1">
      <c r="A1444" s="49"/>
      <c r="B1444" s="50"/>
      <c r="C1444" s="51"/>
      <c r="D1444" s="49"/>
      <c r="E1444" s="52"/>
      <c r="F1444" s="52"/>
      <c r="G1444" s="52"/>
      <c r="H1444" s="52"/>
      <c r="I1444" s="52"/>
    </row>
    <row r="1445" spans="1:9" s="53" customFormat="1">
      <c r="A1445" s="49"/>
      <c r="B1445" s="50"/>
      <c r="C1445" s="51"/>
      <c r="D1445" s="49"/>
      <c r="E1445" s="52"/>
      <c r="F1445" s="52"/>
      <c r="G1445" s="52"/>
      <c r="H1445" s="52"/>
      <c r="I1445" s="52"/>
    </row>
    <row r="1446" spans="1:9" s="53" customFormat="1">
      <c r="A1446" s="49"/>
      <c r="B1446" s="50"/>
      <c r="C1446" s="51"/>
      <c r="D1446" s="49"/>
      <c r="E1446" s="52"/>
      <c r="F1446" s="52"/>
      <c r="G1446" s="52"/>
      <c r="H1446" s="52"/>
      <c r="I1446" s="52"/>
    </row>
    <row r="1447" spans="1:9" s="53" customFormat="1">
      <c r="A1447" s="49"/>
      <c r="B1447" s="50"/>
      <c r="C1447" s="51"/>
      <c r="D1447" s="49"/>
      <c r="E1447" s="52"/>
      <c r="F1447" s="52"/>
      <c r="G1447" s="52"/>
      <c r="H1447" s="52"/>
      <c r="I1447" s="52"/>
    </row>
    <row r="1448" spans="1:9" s="53" customFormat="1">
      <c r="A1448" s="49"/>
      <c r="B1448" s="50"/>
      <c r="C1448" s="51"/>
      <c r="D1448" s="49"/>
      <c r="E1448" s="52"/>
      <c r="F1448" s="52"/>
      <c r="G1448" s="52"/>
      <c r="H1448" s="52"/>
      <c r="I1448" s="52"/>
    </row>
    <row r="1449" spans="1:9" s="53" customFormat="1">
      <c r="A1449" s="49"/>
      <c r="B1449" s="50"/>
      <c r="C1449" s="51"/>
      <c r="D1449" s="49"/>
      <c r="E1449" s="52"/>
      <c r="F1449" s="52"/>
      <c r="G1449" s="52"/>
      <c r="H1449" s="52"/>
      <c r="I1449" s="52"/>
    </row>
    <row r="1450" spans="1:9" s="53" customFormat="1">
      <c r="A1450" s="49"/>
      <c r="B1450" s="50"/>
      <c r="C1450" s="51"/>
      <c r="D1450" s="49"/>
      <c r="E1450" s="52"/>
      <c r="F1450" s="52"/>
      <c r="G1450" s="52"/>
      <c r="H1450" s="52"/>
      <c r="I1450" s="52"/>
    </row>
    <row r="1451" spans="1:9" s="53" customFormat="1">
      <c r="A1451" s="49"/>
      <c r="B1451" s="50"/>
      <c r="C1451" s="51"/>
      <c r="D1451" s="49"/>
      <c r="E1451" s="52"/>
      <c r="F1451" s="52"/>
      <c r="G1451" s="52"/>
      <c r="H1451" s="52"/>
      <c r="I1451" s="52"/>
    </row>
    <row r="1452" spans="1:9" s="53" customFormat="1">
      <c r="A1452" s="49"/>
      <c r="B1452" s="50"/>
      <c r="C1452" s="51"/>
      <c r="D1452" s="49"/>
      <c r="E1452" s="52"/>
      <c r="F1452" s="52"/>
      <c r="G1452" s="52"/>
      <c r="H1452" s="52"/>
      <c r="I1452" s="52"/>
    </row>
    <row r="1453" spans="1:9" s="53" customFormat="1">
      <c r="A1453" s="49"/>
      <c r="B1453" s="50"/>
      <c r="C1453" s="51"/>
      <c r="D1453" s="49"/>
      <c r="E1453" s="52"/>
      <c r="F1453" s="52"/>
      <c r="G1453" s="52"/>
      <c r="H1453" s="52"/>
      <c r="I1453" s="52"/>
    </row>
    <row r="1454" spans="1:9" s="53" customFormat="1">
      <c r="A1454" s="49"/>
      <c r="B1454" s="50"/>
      <c r="C1454" s="51"/>
      <c r="D1454" s="49"/>
      <c r="E1454" s="52"/>
      <c r="F1454" s="52"/>
      <c r="G1454" s="52"/>
      <c r="H1454" s="52"/>
      <c r="I1454" s="52"/>
    </row>
    <row r="1455" spans="1:9" s="53" customFormat="1">
      <c r="A1455" s="49"/>
      <c r="B1455" s="50"/>
      <c r="C1455" s="51"/>
      <c r="D1455" s="49"/>
      <c r="E1455" s="52"/>
      <c r="F1455" s="52"/>
      <c r="G1455" s="52"/>
      <c r="H1455" s="52"/>
      <c r="I1455" s="52"/>
    </row>
    <row r="1456" spans="1:9" s="53" customFormat="1">
      <c r="A1456" s="49"/>
      <c r="B1456" s="50"/>
      <c r="C1456" s="51"/>
      <c r="D1456" s="49"/>
      <c r="E1456" s="52"/>
      <c r="F1456" s="52"/>
      <c r="G1456" s="52"/>
      <c r="H1456" s="52"/>
      <c r="I1456" s="52"/>
    </row>
    <row r="1457" spans="1:9" s="53" customFormat="1">
      <c r="A1457" s="49"/>
      <c r="B1457" s="50"/>
      <c r="C1457" s="51"/>
      <c r="D1457" s="49"/>
      <c r="E1457" s="52"/>
      <c r="F1457" s="52"/>
      <c r="G1457" s="52"/>
      <c r="H1457" s="52"/>
      <c r="I1457" s="52"/>
    </row>
    <row r="1458" spans="1:9" s="53" customFormat="1">
      <c r="A1458" s="49"/>
      <c r="B1458" s="50"/>
      <c r="C1458" s="51"/>
      <c r="D1458" s="49"/>
      <c r="E1458" s="52"/>
      <c r="F1458" s="52"/>
      <c r="G1458" s="52"/>
      <c r="H1458" s="52"/>
      <c r="I1458" s="52"/>
    </row>
    <row r="1459" spans="1:9" s="53" customFormat="1">
      <c r="A1459" s="49"/>
      <c r="B1459" s="50"/>
      <c r="C1459" s="51"/>
      <c r="D1459" s="49"/>
      <c r="E1459" s="52"/>
      <c r="F1459" s="52"/>
      <c r="G1459" s="52"/>
      <c r="H1459" s="52"/>
      <c r="I1459" s="52"/>
    </row>
    <row r="1460" spans="1:9" s="53" customFormat="1">
      <c r="A1460" s="49"/>
      <c r="B1460" s="50"/>
      <c r="C1460" s="51"/>
      <c r="D1460" s="49"/>
      <c r="E1460" s="52"/>
      <c r="F1460" s="52"/>
      <c r="G1460" s="52"/>
      <c r="H1460" s="52"/>
      <c r="I1460" s="52"/>
    </row>
    <row r="1461" spans="1:9" s="53" customFormat="1">
      <c r="A1461" s="49"/>
      <c r="B1461" s="50"/>
      <c r="C1461" s="51"/>
      <c r="D1461" s="49"/>
      <c r="E1461" s="52"/>
      <c r="F1461" s="52"/>
      <c r="G1461" s="52"/>
      <c r="H1461" s="52"/>
      <c r="I1461" s="52"/>
    </row>
    <row r="1462" spans="1:9" s="53" customFormat="1">
      <c r="A1462" s="49"/>
      <c r="B1462" s="50"/>
      <c r="C1462" s="51"/>
      <c r="D1462" s="49"/>
      <c r="E1462" s="52"/>
      <c r="F1462" s="52"/>
      <c r="G1462" s="52"/>
      <c r="H1462" s="52"/>
      <c r="I1462" s="52"/>
    </row>
    <row r="1463" spans="1:9" s="53" customFormat="1">
      <c r="A1463" s="49"/>
      <c r="B1463" s="50"/>
      <c r="C1463" s="51"/>
      <c r="D1463" s="49"/>
      <c r="E1463" s="52"/>
      <c r="F1463" s="52"/>
      <c r="G1463" s="52"/>
      <c r="H1463" s="52"/>
      <c r="I1463" s="52"/>
    </row>
    <row r="1464" spans="1:9" s="53" customFormat="1">
      <c r="A1464" s="49"/>
      <c r="B1464" s="50"/>
      <c r="C1464" s="51"/>
      <c r="D1464" s="49"/>
      <c r="E1464" s="52"/>
      <c r="F1464" s="52"/>
      <c r="G1464" s="52"/>
      <c r="H1464" s="52"/>
      <c r="I1464" s="52"/>
    </row>
    <row r="1465" spans="1:9" s="53" customFormat="1">
      <c r="A1465" s="49"/>
      <c r="B1465" s="50"/>
      <c r="C1465" s="51"/>
      <c r="D1465" s="49"/>
      <c r="E1465" s="52"/>
      <c r="F1465" s="52"/>
      <c r="G1465" s="52"/>
      <c r="H1465" s="52"/>
      <c r="I1465" s="52"/>
    </row>
    <row r="1466" spans="1:9" s="53" customFormat="1">
      <c r="A1466" s="49"/>
      <c r="B1466" s="50"/>
      <c r="C1466" s="51"/>
      <c r="D1466" s="49"/>
      <c r="E1466" s="52"/>
      <c r="F1466" s="52"/>
      <c r="G1466" s="52"/>
      <c r="H1466" s="52"/>
      <c r="I1466" s="52"/>
    </row>
    <row r="1467" spans="1:9" s="53" customFormat="1">
      <c r="A1467" s="49"/>
      <c r="B1467" s="50"/>
      <c r="C1467" s="51"/>
      <c r="D1467" s="49"/>
      <c r="E1467" s="52"/>
      <c r="F1467" s="52"/>
      <c r="G1467" s="52"/>
      <c r="H1467" s="52"/>
      <c r="I1467" s="52"/>
    </row>
    <row r="1468" spans="1:9" s="53" customFormat="1">
      <c r="A1468" s="49"/>
      <c r="B1468" s="50"/>
      <c r="C1468" s="51"/>
      <c r="D1468" s="49"/>
      <c r="E1468" s="52"/>
      <c r="F1468" s="52"/>
      <c r="G1468" s="52"/>
      <c r="H1468" s="52"/>
      <c r="I1468" s="52"/>
    </row>
    <row r="1469" spans="1:9" s="53" customFormat="1">
      <c r="A1469" s="49"/>
      <c r="B1469" s="50"/>
      <c r="C1469" s="51"/>
      <c r="D1469" s="49"/>
      <c r="E1469" s="52"/>
      <c r="F1469" s="52"/>
      <c r="G1469" s="52"/>
      <c r="H1469" s="52"/>
      <c r="I1469" s="52"/>
    </row>
    <row r="1470" spans="1:9" s="53" customFormat="1">
      <c r="A1470" s="49"/>
      <c r="B1470" s="50"/>
      <c r="C1470" s="51"/>
      <c r="D1470" s="49"/>
      <c r="E1470" s="52"/>
      <c r="F1470" s="52"/>
      <c r="G1470" s="52"/>
      <c r="H1470" s="52"/>
      <c r="I1470" s="52"/>
    </row>
    <row r="1471" spans="1:9" s="53" customFormat="1">
      <c r="A1471" s="49"/>
      <c r="B1471" s="50"/>
      <c r="C1471" s="51"/>
      <c r="D1471" s="49"/>
      <c r="E1471" s="52"/>
      <c r="F1471" s="52"/>
      <c r="G1471" s="52"/>
      <c r="H1471" s="52"/>
      <c r="I1471" s="52"/>
    </row>
    <row r="1472" spans="1:9" s="53" customFormat="1">
      <c r="A1472" s="49"/>
      <c r="B1472" s="50"/>
      <c r="C1472" s="51"/>
      <c r="D1472" s="49"/>
      <c r="E1472" s="52"/>
      <c r="F1472" s="52"/>
      <c r="G1472" s="52"/>
      <c r="H1472" s="52"/>
      <c r="I1472" s="52"/>
    </row>
    <row r="1473" spans="1:9" s="53" customFormat="1">
      <c r="A1473" s="49"/>
      <c r="B1473" s="50"/>
      <c r="C1473" s="51"/>
      <c r="D1473" s="49"/>
      <c r="E1473" s="52"/>
      <c r="F1473" s="52"/>
      <c r="G1473" s="52"/>
      <c r="H1473" s="52"/>
      <c r="I1473" s="52"/>
    </row>
    <row r="1474" spans="1:9" s="53" customFormat="1">
      <c r="A1474" s="49"/>
      <c r="B1474" s="50"/>
      <c r="C1474" s="51"/>
      <c r="D1474" s="49"/>
      <c r="E1474" s="52"/>
      <c r="F1474" s="52"/>
      <c r="G1474" s="52"/>
      <c r="H1474" s="52"/>
      <c r="I1474" s="52"/>
    </row>
    <row r="1475" spans="1:9" s="53" customFormat="1">
      <c r="A1475" s="49"/>
      <c r="B1475" s="50"/>
      <c r="C1475" s="51"/>
      <c r="D1475" s="49"/>
      <c r="E1475" s="52"/>
      <c r="F1475" s="52"/>
      <c r="G1475" s="52"/>
      <c r="H1475" s="52"/>
      <c r="I1475" s="52"/>
    </row>
    <row r="1476" spans="1:9" s="53" customFormat="1">
      <c r="A1476" s="49"/>
      <c r="B1476" s="50"/>
      <c r="C1476" s="51"/>
      <c r="D1476" s="49"/>
      <c r="E1476" s="52"/>
      <c r="F1476" s="52"/>
      <c r="G1476" s="52"/>
      <c r="H1476" s="52"/>
      <c r="I1476" s="52"/>
    </row>
    <row r="1477" spans="1:9" s="53" customFormat="1">
      <c r="A1477" s="49"/>
      <c r="B1477" s="50"/>
      <c r="C1477" s="51"/>
      <c r="D1477" s="49"/>
      <c r="E1477" s="52"/>
      <c r="F1477" s="52"/>
      <c r="G1477" s="52"/>
      <c r="H1477" s="52"/>
      <c r="I1477" s="52"/>
    </row>
    <row r="1478" spans="1:9" s="53" customFormat="1">
      <c r="A1478" s="49"/>
      <c r="B1478" s="50"/>
      <c r="C1478" s="51"/>
      <c r="D1478" s="49"/>
      <c r="E1478" s="52"/>
      <c r="F1478" s="52"/>
      <c r="G1478" s="52"/>
      <c r="H1478" s="52"/>
      <c r="I1478" s="52"/>
    </row>
    <row r="1479" spans="1:9" s="53" customFormat="1">
      <c r="A1479" s="49"/>
      <c r="B1479" s="50"/>
      <c r="C1479" s="51"/>
      <c r="D1479" s="49"/>
      <c r="E1479" s="52"/>
      <c r="F1479" s="52"/>
      <c r="G1479" s="52"/>
      <c r="H1479" s="52"/>
      <c r="I1479" s="52"/>
    </row>
    <row r="1480" spans="1:9" s="53" customFormat="1">
      <c r="A1480" s="49"/>
      <c r="B1480" s="50"/>
      <c r="C1480" s="51"/>
      <c r="D1480" s="49"/>
      <c r="E1480" s="52"/>
      <c r="F1480" s="52"/>
      <c r="G1480" s="52"/>
      <c r="H1480" s="52"/>
      <c r="I1480" s="52"/>
    </row>
    <row r="1481" spans="1:9" s="53" customFormat="1">
      <c r="A1481" s="49"/>
      <c r="B1481" s="50"/>
      <c r="C1481" s="51"/>
      <c r="D1481" s="49"/>
      <c r="E1481" s="52"/>
      <c r="F1481" s="52"/>
      <c r="G1481" s="52"/>
      <c r="H1481" s="52"/>
      <c r="I1481" s="52"/>
    </row>
    <row r="1482" spans="1:9" s="53" customFormat="1">
      <c r="A1482" s="49"/>
      <c r="B1482" s="50"/>
      <c r="C1482" s="51"/>
      <c r="D1482" s="49"/>
      <c r="E1482" s="52"/>
      <c r="F1482" s="52"/>
      <c r="G1482" s="52"/>
      <c r="H1482" s="52"/>
      <c r="I1482" s="52"/>
    </row>
    <row r="1483" spans="1:9" s="53" customFormat="1">
      <c r="A1483" s="49"/>
      <c r="B1483" s="50"/>
      <c r="C1483" s="51"/>
      <c r="D1483" s="49"/>
      <c r="E1483" s="52"/>
      <c r="F1483" s="52"/>
      <c r="G1483" s="52"/>
      <c r="H1483" s="52"/>
      <c r="I1483" s="52"/>
    </row>
    <row r="1484" spans="1:9" s="53" customFormat="1">
      <c r="A1484" s="49"/>
      <c r="B1484" s="50"/>
      <c r="C1484" s="51"/>
      <c r="D1484" s="49"/>
      <c r="E1484" s="52"/>
      <c r="F1484" s="52"/>
      <c r="G1484" s="52"/>
      <c r="H1484" s="52"/>
      <c r="I1484" s="52"/>
    </row>
    <row r="1485" spans="1:9" s="53" customFormat="1">
      <c r="A1485" s="49"/>
      <c r="B1485" s="50"/>
      <c r="C1485" s="51"/>
      <c r="D1485" s="49"/>
      <c r="E1485" s="52"/>
      <c r="F1485" s="52"/>
      <c r="G1485" s="52"/>
      <c r="H1485" s="52"/>
      <c r="I1485" s="52"/>
    </row>
    <row r="1486" spans="1:9" s="53" customFormat="1">
      <c r="A1486" s="49"/>
      <c r="B1486" s="50"/>
      <c r="C1486" s="51"/>
      <c r="D1486" s="49"/>
      <c r="E1486" s="52"/>
      <c r="F1486" s="52"/>
      <c r="G1486" s="52"/>
      <c r="H1486" s="52"/>
      <c r="I1486" s="52"/>
    </row>
    <row r="1487" spans="1:9" s="53" customFormat="1">
      <c r="A1487" s="49"/>
      <c r="B1487" s="50"/>
      <c r="C1487" s="51"/>
      <c r="D1487" s="49"/>
      <c r="E1487" s="52"/>
      <c r="F1487" s="52"/>
      <c r="G1487" s="52"/>
      <c r="H1487" s="52"/>
      <c r="I1487" s="52"/>
    </row>
    <row r="1488" spans="1:9" s="53" customFormat="1">
      <c r="A1488" s="49"/>
      <c r="B1488" s="50"/>
      <c r="C1488" s="51"/>
      <c r="D1488" s="49"/>
      <c r="E1488" s="52"/>
      <c r="F1488" s="52"/>
      <c r="G1488" s="52"/>
      <c r="H1488" s="52"/>
      <c r="I1488" s="52"/>
    </row>
    <row r="1489" spans="1:9" s="53" customFormat="1">
      <c r="A1489" s="49"/>
      <c r="B1489" s="50"/>
      <c r="C1489" s="51"/>
      <c r="D1489" s="49"/>
      <c r="E1489" s="52"/>
      <c r="F1489" s="52"/>
      <c r="G1489" s="52"/>
      <c r="H1489" s="52"/>
      <c r="I1489" s="52"/>
    </row>
    <row r="1490" spans="1:9" s="53" customFormat="1">
      <c r="A1490" s="49"/>
      <c r="B1490" s="50"/>
      <c r="C1490" s="51"/>
      <c r="D1490" s="49"/>
      <c r="E1490" s="52"/>
      <c r="F1490" s="52"/>
      <c r="G1490" s="52"/>
      <c r="H1490" s="52"/>
      <c r="I1490" s="52"/>
    </row>
    <row r="1491" spans="1:9" s="53" customFormat="1">
      <c r="A1491" s="49"/>
      <c r="B1491" s="50"/>
      <c r="C1491" s="51"/>
      <c r="D1491" s="49"/>
      <c r="E1491" s="52"/>
      <c r="F1491" s="52"/>
      <c r="G1491" s="52"/>
      <c r="H1491" s="52"/>
      <c r="I1491" s="52"/>
    </row>
    <row r="1492" spans="1:9" s="53" customFormat="1">
      <c r="A1492" s="49"/>
      <c r="B1492" s="50"/>
      <c r="C1492" s="51"/>
      <c r="D1492" s="49"/>
      <c r="E1492" s="52"/>
      <c r="F1492" s="52"/>
      <c r="G1492" s="52"/>
      <c r="H1492" s="52"/>
      <c r="I1492" s="52"/>
    </row>
    <row r="1493" spans="1:9" s="53" customFormat="1">
      <c r="A1493" s="49"/>
      <c r="B1493" s="50"/>
      <c r="C1493" s="51"/>
      <c r="D1493" s="49"/>
      <c r="E1493" s="52"/>
      <c r="F1493" s="52"/>
      <c r="G1493" s="52"/>
      <c r="H1493" s="52"/>
      <c r="I1493" s="52"/>
    </row>
    <row r="1494" spans="1:9" s="53" customFormat="1">
      <c r="A1494" s="49"/>
      <c r="B1494" s="50"/>
      <c r="C1494" s="51"/>
      <c r="D1494" s="49"/>
      <c r="E1494" s="52"/>
      <c r="F1494" s="52"/>
      <c r="G1494" s="52"/>
      <c r="H1494" s="52"/>
      <c r="I1494" s="52"/>
    </row>
    <row r="1495" spans="1:9" s="53" customFormat="1">
      <c r="A1495" s="49"/>
      <c r="B1495" s="50"/>
      <c r="C1495" s="51"/>
      <c r="D1495" s="49"/>
      <c r="E1495" s="52"/>
      <c r="F1495" s="52"/>
      <c r="G1495" s="52"/>
      <c r="H1495" s="52"/>
      <c r="I1495" s="52"/>
    </row>
    <row r="1496" spans="1:9" s="53" customFormat="1">
      <c r="A1496" s="49"/>
      <c r="B1496" s="50"/>
      <c r="C1496" s="51"/>
      <c r="D1496" s="49"/>
      <c r="E1496" s="52"/>
      <c r="F1496" s="52"/>
      <c r="G1496" s="52"/>
      <c r="H1496" s="52"/>
      <c r="I1496" s="52"/>
    </row>
    <row r="1497" spans="1:9" s="53" customFormat="1">
      <c r="A1497" s="49"/>
      <c r="B1497" s="50"/>
      <c r="C1497" s="51"/>
      <c r="D1497" s="49"/>
      <c r="E1497" s="52"/>
      <c r="F1497" s="52"/>
      <c r="G1497" s="52"/>
      <c r="H1497" s="52"/>
      <c r="I1497" s="52"/>
    </row>
    <row r="1498" spans="1:9" s="53" customFormat="1">
      <c r="A1498" s="49"/>
      <c r="B1498" s="50"/>
      <c r="C1498" s="51"/>
      <c r="D1498" s="49"/>
      <c r="E1498" s="52"/>
      <c r="F1498" s="52"/>
      <c r="G1498" s="52"/>
      <c r="H1498" s="52"/>
      <c r="I1498" s="52"/>
    </row>
    <row r="1499" spans="1:9" s="53" customFormat="1">
      <c r="A1499" s="49"/>
      <c r="B1499" s="50"/>
      <c r="C1499" s="51"/>
      <c r="D1499" s="49"/>
      <c r="E1499" s="52"/>
      <c r="F1499" s="52"/>
      <c r="G1499" s="52"/>
      <c r="H1499" s="52"/>
      <c r="I1499" s="52"/>
    </row>
    <row r="1500" spans="1:9" s="53" customFormat="1">
      <c r="A1500" s="49"/>
      <c r="B1500" s="50"/>
      <c r="C1500" s="51"/>
      <c r="D1500" s="49"/>
      <c r="E1500" s="52"/>
      <c r="F1500" s="52"/>
      <c r="G1500" s="52"/>
      <c r="H1500" s="52"/>
      <c r="I1500" s="52"/>
    </row>
    <row r="1501" spans="1:9" s="53" customFormat="1">
      <c r="A1501" s="49"/>
      <c r="B1501" s="50"/>
      <c r="C1501" s="51"/>
      <c r="D1501" s="49"/>
      <c r="E1501" s="52"/>
      <c r="F1501" s="52"/>
      <c r="G1501" s="52"/>
      <c r="H1501" s="52"/>
      <c r="I1501" s="52"/>
    </row>
    <row r="1502" spans="1:9" s="53" customFormat="1">
      <c r="A1502" s="49"/>
      <c r="B1502" s="50"/>
      <c r="C1502" s="51"/>
      <c r="D1502" s="49"/>
      <c r="E1502" s="52"/>
      <c r="F1502" s="52"/>
      <c r="G1502" s="52"/>
      <c r="H1502" s="52"/>
      <c r="I1502" s="52"/>
    </row>
    <row r="1503" spans="1:9" s="53" customFormat="1">
      <c r="A1503" s="49"/>
      <c r="B1503" s="50"/>
      <c r="C1503" s="51"/>
      <c r="D1503" s="49"/>
      <c r="E1503" s="52"/>
      <c r="F1503" s="52"/>
      <c r="G1503" s="52"/>
      <c r="H1503" s="52"/>
      <c r="I1503" s="52"/>
    </row>
    <row r="1504" spans="1:9" s="53" customFormat="1">
      <c r="A1504" s="49"/>
      <c r="B1504" s="50"/>
      <c r="C1504" s="51"/>
      <c r="D1504" s="49"/>
      <c r="E1504" s="52"/>
      <c r="F1504" s="52"/>
      <c r="G1504" s="52"/>
      <c r="H1504" s="52"/>
      <c r="I1504" s="52"/>
    </row>
    <row r="1505" spans="1:9" s="53" customFormat="1">
      <c r="A1505" s="49"/>
      <c r="B1505" s="50"/>
      <c r="C1505" s="51"/>
      <c r="D1505" s="49"/>
      <c r="E1505" s="52"/>
      <c r="F1505" s="52"/>
      <c r="G1505" s="52"/>
      <c r="H1505" s="52"/>
      <c r="I1505" s="52"/>
    </row>
    <row r="1506" spans="1:9" s="53" customFormat="1">
      <c r="A1506" s="49"/>
      <c r="B1506" s="50"/>
      <c r="C1506" s="51"/>
      <c r="D1506" s="49"/>
      <c r="E1506" s="52"/>
      <c r="F1506" s="52"/>
      <c r="G1506" s="52"/>
      <c r="H1506" s="52"/>
      <c r="I1506" s="52"/>
    </row>
    <row r="1507" spans="1:9" s="53" customFormat="1">
      <c r="A1507" s="49"/>
      <c r="B1507" s="50"/>
      <c r="C1507" s="51"/>
      <c r="D1507" s="49"/>
      <c r="E1507" s="52"/>
      <c r="F1507" s="52"/>
      <c r="G1507" s="52"/>
      <c r="H1507" s="52"/>
      <c r="I1507" s="52"/>
    </row>
    <row r="1508" spans="1:9" s="53" customFormat="1">
      <c r="A1508" s="49"/>
      <c r="B1508" s="50"/>
      <c r="C1508" s="51"/>
      <c r="D1508" s="49"/>
      <c r="E1508" s="52"/>
      <c r="F1508" s="52"/>
      <c r="G1508" s="52"/>
      <c r="H1508" s="52"/>
      <c r="I1508" s="52"/>
    </row>
    <row r="1509" spans="1:9" s="53" customFormat="1">
      <c r="A1509" s="49"/>
      <c r="B1509" s="50"/>
      <c r="C1509" s="51"/>
      <c r="D1509" s="49"/>
      <c r="E1509" s="52"/>
      <c r="F1509" s="52"/>
      <c r="G1509" s="52"/>
      <c r="H1509" s="52"/>
      <c r="I1509" s="52"/>
    </row>
    <row r="1510" spans="1:9" s="53" customFormat="1">
      <c r="A1510" s="49"/>
      <c r="B1510" s="50"/>
      <c r="C1510" s="51"/>
      <c r="D1510" s="49"/>
      <c r="E1510" s="52"/>
      <c r="F1510" s="52"/>
      <c r="G1510" s="52"/>
      <c r="H1510" s="52"/>
      <c r="I1510" s="52"/>
    </row>
    <row r="1511" spans="1:9" s="53" customFormat="1">
      <c r="A1511" s="49"/>
      <c r="B1511" s="50"/>
      <c r="C1511" s="51"/>
      <c r="D1511" s="49"/>
      <c r="E1511" s="52"/>
      <c r="F1511" s="52"/>
      <c r="G1511" s="52"/>
      <c r="H1511" s="52"/>
      <c r="I1511" s="52"/>
    </row>
    <row r="1512" spans="1:9" s="53" customFormat="1">
      <c r="A1512" s="49"/>
      <c r="B1512" s="50"/>
      <c r="C1512" s="51"/>
      <c r="D1512" s="49"/>
      <c r="E1512" s="52"/>
      <c r="F1512" s="52"/>
      <c r="G1512" s="52"/>
      <c r="H1512" s="52"/>
      <c r="I1512" s="52"/>
    </row>
    <row r="1513" spans="1:9" s="53" customFormat="1">
      <c r="A1513" s="49"/>
      <c r="B1513" s="50"/>
      <c r="C1513" s="51"/>
      <c r="D1513" s="49"/>
      <c r="E1513" s="52"/>
      <c r="F1513" s="52"/>
      <c r="G1513" s="52"/>
      <c r="H1513" s="52"/>
      <c r="I1513" s="52"/>
    </row>
    <row r="1514" spans="1:9" s="53" customFormat="1">
      <c r="A1514" s="49"/>
      <c r="B1514" s="50"/>
      <c r="C1514" s="51"/>
      <c r="D1514" s="49"/>
      <c r="E1514" s="52"/>
      <c r="F1514" s="52"/>
      <c r="G1514" s="52"/>
      <c r="H1514" s="52"/>
      <c r="I1514" s="52"/>
    </row>
    <row r="1515" spans="1:9" s="53" customFormat="1">
      <c r="A1515" s="49"/>
      <c r="B1515" s="50"/>
      <c r="C1515" s="51"/>
      <c r="D1515" s="49"/>
      <c r="E1515" s="52"/>
      <c r="F1515" s="52"/>
      <c r="G1515" s="52"/>
      <c r="H1515" s="52"/>
      <c r="I1515" s="52"/>
    </row>
    <row r="1516" spans="1:9" s="53" customFormat="1">
      <c r="A1516" s="49"/>
      <c r="B1516" s="50"/>
      <c r="C1516" s="51"/>
      <c r="D1516" s="49"/>
      <c r="E1516" s="52"/>
      <c r="F1516" s="52"/>
      <c r="G1516" s="52"/>
      <c r="H1516" s="52"/>
      <c r="I1516" s="52"/>
    </row>
    <row r="1517" spans="1:9" s="53" customFormat="1">
      <c r="A1517" s="49"/>
      <c r="B1517" s="50"/>
      <c r="C1517" s="51"/>
      <c r="D1517" s="49"/>
      <c r="E1517" s="52"/>
      <c r="F1517" s="52"/>
      <c r="G1517" s="52"/>
      <c r="H1517" s="52"/>
      <c r="I1517" s="52"/>
    </row>
    <row r="1518" spans="1:9" s="53" customFormat="1">
      <c r="A1518" s="49"/>
      <c r="B1518" s="50"/>
      <c r="C1518" s="51"/>
      <c r="D1518" s="49"/>
      <c r="E1518" s="52"/>
      <c r="F1518" s="52"/>
      <c r="G1518" s="52"/>
      <c r="H1518" s="52"/>
      <c r="I1518" s="52"/>
    </row>
    <row r="1519" spans="1:9" s="53" customFormat="1">
      <c r="A1519" s="49"/>
      <c r="B1519" s="50"/>
      <c r="C1519" s="51"/>
      <c r="D1519" s="49"/>
      <c r="E1519" s="52"/>
      <c r="F1519" s="52"/>
      <c r="G1519" s="52"/>
      <c r="H1519" s="52"/>
      <c r="I1519" s="52"/>
    </row>
    <row r="1520" spans="1:9" s="53" customFormat="1">
      <c r="A1520" s="49"/>
      <c r="B1520" s="50"/>
      <c r="C1520" s="51"/>
      <c r="D1520" s="49"/>
      <c r="E1520" s="52"/>
      <c r="F1520" s="52"/>
      <c r="G1520" s="52"/>
      <c r="H1520" s="52"/>
      <c r="I1520" s="52"/>
    </row>
    <row r="1521" spans="1:9" s="53" customFormat="1">
      <c r="A1521" s="49"/>
      <c r="B1521" s="50"/>
      <c r="C1521" s="51"/>
      <c r="D1521" s="49"/>
      <c r="E1521" s="52"/>
      <c r="F1521" s="52"/>
      <c r="G1521" s="52"/>
      <c r="H1521" s="52"/>
      <c r="I1521" s="52"/>
    </row>
    <row r="1522" spans="1:9" s="53" customFormat="1">
      <c r="A1522" s="49"/>
      <c r="B1522" s="50"/>
      <c r="C1522" s="51"/>
      <c r="D1522" s="49"/>
      <c r="E1522" s="52"/>
      <c r="F1522" s="52"/>
      <c r="G1522" s="52"/>
      <c r="H1522" s="52"/>
      <c r="I1522" s="52"/>
    </row>
    <row r="1523" spans="1:9" s="53" customFormat="1">
      <c r="A1523" s="49"/>
      <c r="B1523" s="50"/>
      <c r="C1523" s="51"/>
      <c r="D1523" s="49"/>
      <c r="E1523" s="52"/>
      <c r="F1523" s="52"/>
      <c r="G1523" s="52"/>
      <c r="H1523" s="52"/>
      <c r="I1523" s="52"/>
    </row>
    <row r="1524" spans="1:9" s="53" customFormat="1">
      <c r="A1524" s="49"/>
      <c r="B1524" s="50"/>
      <c r="C1524" s="51"/>
      <c r="D1524" s="49"/>
      <c r="E1524" s="52"/>
      <c r="F1524" s="52"/>
      <c r="G1524" s="52"/>
      <c r="H1524" s="52"/>
      <c r="I1524" s="52"/>
    </row>
    <row r="1525" spans="1:9" s="53" customFormat="1">
      <c r="A1525" s="49"/>
      <c r="B1525" s="50"/>
      <c r="C1525" s="51"/>
      <c r="D1525" s="49"/>
      <c r="E1525" s="52"/>
      <c r="F1525" s="52"/>
      <c r="G1525" s="52"/>
      <c r="H1525" s="52"/>
      <c r="I1525" s="52"/>
    </row>
    <row r="1526" spans="1:9" s="53" customFormat="1">
      <c r="A1526" s="49"/>
      <c r="B1526" s="50"/>
      <c r="C1526" s="51"/>
      <c r="D1526" s="49"/>
      <c r="E1526" s="52"/>
      <c r="F1526" s="52"/>
      <c r="G1526" s="52"/>
      <c r="H1526" s="52"/>
      <c r="I1526" s="52"/>
    </row>
    <row r="1527" spans="1:9" s="53" customFormat="1">
      <c r="A1527" s="49"/>
      <c r="B1527" s="50"/>
      <c r="C1527" s="51"/>
      <c r="D1527" s="49"/>
      <c r="E1527" s="52"/>
      <c r="F1527" s="52"/>
      <c r="G1527" s="52"/>
      <c r="H1527" s="52"/>
      <c r="I1527" s="52"/>
    </row>
    <row r="1528" spans="1:9" s="53" customFormat="1">
      <c r="A1528" s="49"/>
      <c r="B1528" s="50"/>
      <c r="C1528" s="51"/>
      <c r="D1528" s="49"/>
      <c r="E1528" s="52"/>
      <c r="F1528" s="52"/>
      <c r="G1528" s="52"/>
      <c r="H1528" s="52"/>
      <c r="I1528" s="52"/>
    </row>
    <row r="1529" spans="1:9" s="53" customFormat="1">
      <c r="A1529" s="49"/>
      <c r="B1529" s="50"/>
      <c r="C1529" s="51"/>
      <c r="D1529" s="49"/>
      <c r="E1529" s="52"/>
      <c r="F1529" s="52"/>
      <c r="G1529" s="52"/>
      <c r="H1529" s="52"/>
      <c r="I1529" s="52"/>
    </row>
    <row r="1530" spans="1:9" s="53" customFormat="1">
      <c r="A1530" s="49"/>
      <c r="B1530" s="50"/>
      <c r="C1530" s="51"/>
      <c r="D1530" s="49"/>
      <c r="E1530" s="52"/>
      <c r="F1530" s="52"/>
      <c r="G1530" s="52"/>
      <c r="H1530" s="52"/>
      <c r="I1530" s="52"/>
    </row>
    <row r="1531" spans="1:9" s="53" customFormat="1">
      <c r="A1531" s="49"/>
      <c r="B1531" s="50"/>
      <c r="C1531" s="51"/>
      <c r="D1531" s="49"/>
      <c r="E1531" s="52"/>
      <c r="F1531" s="52"/>
      <c r="G1531" s="52"/>
      <c r="H1531" s="52"/>
      <c r="I1531" s="52"/>
    </row>
    <row r="1532" spans="1:9" s="53" customFormat="1">
      <c r="A1532" s="49"/>
      <c r="B1532" s="50"/>
      <c r="C1532" s="51"/>
      <c r="D1532" s="49"/>
      <c r="E1532" s="52"/>
      <c r="F1532" s="52"/>
      <c r="G1532" s="52"/>
      <c r="H1532" s="52"/>
      <c r="I1532" s="52"/>
    </row>
    <row r="1533" spans="1:9" s="53" customFormat="1">
      <c r="A1533" s="49"/>
      <c r="B1533" s="50"/>
      <c r="C1533" s="51"/>
      <c r="D1533" s="49"/>
      <c r="E1533" s="52"/>
      <c r="F1533" s="52"/>
      <c r="G1533" s="52"/>
      <c r="H1533" s="52"/>
      <c r="I1533" s="52"/>
    </row>
    <row r="1534" spans="1:9" s="53" customFormat="1">
      <c r="A1534" s="49"/>
      <c r="B1534" s="50"/>
      <c r="C1534" s="51"/>
      <c r="D1534" s="49"/>
      <c r="E1534" s="52"/>
      <c r="F1534" s="52"/>
      <c r="G1534" s="52"/>
      <c r="H1534" s="52"/>
      <c r="I1534" s="52"/>
    </row>
    <row r="1535" spans="1:9" s="53" customFormat="1">
      <c r="A1535" s="49"/>
      <c r="B1535" s="50"/>
      <c r="C1535" s="51"/>
      <c r="D1535" s="49"/>
      <c r="E1535" s="52"/>
      <c r="F1535" s="52"/>
      <c r="G1535" s="52"/>
      <c r="H1535" s="52"/>
      <c r="I1535" s="52"/>
    </row>
    <row r="1536" spans="1:9" s="53" customFormat="1">
      <c r="A1536" s="49"/>
      <c r="B1536" s="50"/>
      <c r="C1536" s="51"/>
      <c r="D1536" s="49"/>
      <c r="E1536" s="52"/>
      <c r="F1536" s="52"/>
      <c r="G1536" s="52"/>
      <c r="H1536" s="52"/>
      <c r="I1536" s="52"/>
    </row>
    <row r="1537" spans="1:9" s="53" customFormat="1">
      <c r="A1537" s="49"/>
      <c r="B1537" s="50"/>
      <c r="C1537" s="51"/>
      <c r="D1537" s="49"/>
      <c r="E1537" s="52"/>
      <c r="F1537" s="52"/>
      <c r="G1537" s="52"/>
      <c r="H1537" s="52"/>
      <c r="I1537" s="52"/>
    </row>
    <row r="1538" spans="1:9" s="53" customFormat="1">
      <c r="A1538" s="49"/>
      <c r="B1538" s="50"/>
      <c r="C1538" s="51"/>
      <c r="D1538" s="49"/>
      <c r="E1538" s="52"/>
      <c r="F1538" s="52"/>
      <c r="G1538" s="52"/>
      <c r="H1538" s="52"/>
      <c r="I1538" s="52"/>
    </row>
    <row r="1539" spans="1:9" s="53" customFormat="1">
      <c r="A1539" s="49"/>
      <c r="B1539" s="50"/>
      <c r="C1539" s="51"/>
      <c r="D1539" s="49"/>
      <c r="E1539" s="52"/>
      <c r="F1539" s="52"/>
      <c r="G1539" s="52"/>
      <c r="H1539" s="52"/>
      <c r="I1539" s="52"/>
    </row>
    <row r="1540" spans="1:9" s="53" customFormat="1">
      <c r="A1540" s="49"/>
      <c r="B1540" s="50"/>
      <c r="C1540" s="51"/>
      <c r="D1540" s="49"/>
      <c r="E1540" s="52"/>
      <c r="F1540" s="52"/>
      <c r="G1540" s="52"/>
      <c r="H1540" s="52"/>
      <c r="I1540" s="52"/>
    </row>
    <row r="1541" spans="1:9" s="53" customFormat="1">
      <c r="A1541" s="49"/>
      <c r="B1541" s="50"/>
      <c r="C1541" s="51"/>
      <c r="D1541" s="49"/>
      <c r="E1541" s="52"/>
      <c r="F1541" s="52"/>
      <c r="G1541" s="52"/>
      <c r="H1541" s="52"/>
      <c r="I1541" s="52"/>
    </row>
    <row r="1542" spans="1:9" s="53" customFormat="1">
      <c r="A1542" s="49"/>
      <c r="B1542" s="50"/>
      <c r="C1542" s="51"/>
      <c r="D1542" s="49"/>
      <c r="E1542" s="52"/>
      <c r="F1542" s="52"/>
      <c r="G1542" s="52"/>
      <c r="H1542" s="52"/>
      <c r="I1542" s="52"/>
    </row>
    <row r="1543" spans="1:9" s="53" customFormat="1">
      <c r="A1543" s="49"/>
      <c r="B1543" s="50"/>
      <c r="C1543" s="51"/>
      <c r="D1543" s="49"/>
      <c r="E1543" s="52"/>
      <c r="F1543" s="52"/>
      <c r="G1543" s="52"/>
      <c r="H1543" s="52"/>
      <c r="I1543" s="52"/>
    </row>
    <row r="1544" spans="1:9" s="53" customFormat="1">
      <c r="A1544" s="49"/>
      <c r="B1544" s="50"/>
      <c r="C1544" s="51"/>
      <c r="D1544" s="49"/>
      <c r="E1544" s="52"/>
      <c r="F1544" s="52"/>
      <c r="G1544" s="52"/>
      <c r="H1544" s="52"/>
      <c r="I1544" s="52"/>
    </row>
    <row r="1545" spans="1:9" s="53" customFormat="1">
      <c r="A1545" s="49"/>
      <c r="B1545" s="50"/>
      <c r="C1545" s="51"/>
      <c r="D1545" s="49"/>
      <c r="E1545" s="52"/>
      <c r="F1545" s="52"/>
      <c r="G1545" s="52"/>
      <c r="H1545" s="52"/>
      <c r="I1545" s="52"/>
    </row>
    <row r="1546" spans="1:9" s="53" customFormat="1">
      <c r="A1546" s="49"/>
      <c r="B1546" s="50"/>
      <c r="C1546" s="51"/>
      <c r="D1546" s="49"/>
      <c r="E1546" s="52"/>
      <c r="F1546" s="52"/>
      <c r="G1546" s="52"/>
      <c r="H1546" s="52"/>
      <c r="I1546" s="52"/>
    </row>
    <row r="1547" spans="1:9" s="53" customFormat="1">
      <c r="A1547" s="49"/>
      <c r="B1547" s="50"/>
      <c r="C1547" s="51"/>
      <c r="D1547" s="49"/>
      <c r="E1547" s="52"/>
      <c r="F1547" s="52"/>
      <c r="G1547" s="52"/>
      <c r="H1547" s="52"/>
      <c r="I1547" s="52"/>
    </row>
    <row r="1548" spans="1:9" s="53" customFormat="1">
      <c r="A1548" s="49"/>
      <c r="B1548" s="50"/>
      <c r="C1548" s="51"/>
      <c r="D1548" s="49"/>
      <c r="E1548" s="52"/>
      <c r="F1548" s="52"/>
      <c r="G1548" s="52"/>
      <c r="H1548" s="52"/>
      <c r="I1548" s="52"/>
    </row>
    <row r="1549" spans="1:9" s="53" customFormat="1">
      <c r="A1549" s="49"/>
      <c r="B1549" s="50"/>
      <c r="C1549" s="51"/>
      <c r="D1549" s="49"/>
      <c r="E1549" s="52"/>
      <c r="F1549" s="52"/>
      <c r="G1549" s="52"/>
      <c r="H1549" s="52"/>
      <c r="I1549" s="52"/>
    </row>
    <row r="1550" spans="1:9" s="53" customFormat="1">
      <c r="A1550" s="49"/>
      <c r="B1550" s="50"/>
      <c r="C1550" s="51"/>
      <c r="D1550" s="49"/>
      <c r="E1550" s="52"/>
      <c r="F1550" s="52"/>
      <c r="G1550" s="52"/>
      <c r="H1550" s="52"/>
      <c r="I1550" s="52"/>
    </row>
    <row r="1551" spans="1:9" s="53" customFormat="1">
      <c r="A1551" s="49"/>
      <c r="B1551" s="50"/>
      <c r="C1551" s="51"/>
      <c r="D1551" s="49"/>
      <c r="E1551" s="52"/>
      <c r="F1551" s="52"/>
      <c r="G1551" s="52"/>
      <c r="H1551" s="52"/>
      <c r="I1551" s="52"/>
    </row>
    <row r="1552" spans="1:9" s="53" customFormat="1">
      <c r="A1552" s="49"/>
      <c r="B1552" s="50"/>
      <c r="C1552" s="51"/>
      <c r="D1552" s="49"/>
      <c r="E1552" s="52"/>
      <c r="F1552" s="52"/>
      <c r="G1552" s="52"/>
      <c r="H1552" s="52"/>
      <c r="I1552" s="52"/>
    </row>
    <row r="1553" spans="1:9" s="53" customFormat="1">
      <c r="A1553" s="49"/>
      <c r="B1553" s="50"/>
      <c r="C1553" s="51"/>
      <c r="D1553" s="49"/>
      <c r="E1553" s="52"/>
      <c r="F1553" s="52"/>
      <c r="G1553" s="52"/>
      <c r="H1553" s="52"/>
      <c r="I1553" s="52"/>
    </row>
    <row r="1554" spans="1:9" s="53" customFormat="1">
      <c r="A1554" s="49"/>
      <c r="B1554" s="50"/>
      <c r="C1554" s="51"/>
      <c r="D1554" s="49"/>
      <c r="E1554" s="52"/>
      <c r="F1554" s="52"/>
      <c r="G1554" s="52"/>
      <c r="H1554" s="52"/>
      <c r="I1554" s="52"/>
    </row>
    <row r="1555" spans="1:9" s="53" customFormat="1">
      <c r="A1555" s="49"/>
      <c r="B1555" s="50"/>
      <c r="C1555" s="51"/>
      <c r="D1555" s="49"/>
      <c r="E1555" s="52"/>
      <c r="F1555" s="52"/>
      <c r="G1555" s="52"/>
      <c r="H1555" s="52"/>
      <c r="I1555" s="52"/>
    </row>
    <row r="1556" spans="1:9" s="53" customFormat="1">
      <c r="A1556" s="49"/>
      <c r="B1556" s="50"/>
      <c r="C1556" s="51"/>
      <c r="D1556" s="49"/>
      <c r="E1556" s="52"/>
      <c r="F1556" s="52"/>
      <c r="G1556" s="52"/>
      <c r="H1556" s="52"/>
      <c r="I1556" s="52"/>
    </row>
    <row r="1557" spans="1:9" s="53" customFormat="1">
      <c r="A1557" s="49"/>
      <c r="B1557" s="50"/>
      <c r="C1557" s="51"/>
      <c r="D1557" s="49"/>
      <c r="E1557" s="52"/>
      <c r="F1557" s="52"/>
      <c r="G1557" s="52"/>
      <c r="H1557" s="52"/>
      <c r="I1557" s="52"/>
    </row>
    <row r="1558" spans="1:9" s="53" customFormat="1">
      <c r="A1558" s="49"/>
      <c r="B1558" s="50"/>
      <c r="C1558" s="51"/>
      <c r="D1558" s="49"/>
      <c r="E1558" s="52"/>
      <c r="F1558" s="52"/>
      <c r="G1558" s="52"/>
      <c r="H1558" s="52"/>
      <c r="I1558" s="52"/>
    </row>
    <row r="1559" spans="1:9" s="53" customFormat="1">
      <c r="A1559" s="49"/>
      <c r="B1559" s="50"/>
      <c r="C1559" s="51"/>
      <c r="D1559" s="49"/>
      <c r="E1559" s="52"/>
      <c r="F1559" s="52"/>
      <c r="G1559" s="52"/>
      <c r="H1559" s="52"/>
      <c r="I1559" s="52"/>
    </row>
    <row r="1560" spans="1:9" s="53" customFormat="1">
      <c r="A1560" s="49"/>
      <c r="B1560" s="50"/>
      <c r="C1560" s="51"/>
      <c r="D1560" s="49"/>
      <c r="E1560" s="52"/>
      <c r="F1560" s="52"/>
      <c r="G1560" s="52"/>
      <c r="H1560" s="52"/>
      <c r="I1560" s="52"/>
    </row>
    <row r="1561" spans="1:9" s="53" customFormat="1">
      <c r="A1561" s="49"/>
      <c r="B1561" s="50"/>
      <c r="C1561" s="51"/>
      <c r="D1561" s="49"/>
      <c r="E1561" s="52"/>
      <c r="F1561" s="52"/>
      <c r="G1561" s="52"/>
      <c r="H1561" s="52"/>
      <c r="I1561" s="52"/>
    </row>
    <row r="1562" spans="1:9" s="53" customFormat="1">
      <c r="A1562" s="49"/>
      <c r="B1562" s="50"/>
      <c r="C1562" s="51"/>
      <c r="D1562" s="49"/>
      <c r="E1562" s="52"/>
      <c r="F1562" s="52"/>
      <c r="G1562" s="52"/>
      <c r="H1562" s="52"/>
      <c r="I1562" s="52"/>
    </row>
    <row r="1563" spans="1:9" s="53" customFormat="1">
      <c r="A1563" s="49"/>
      <c r="B1563" s="50"/>
      <c r="C1563" s="51"/>
      <c r="D1563" s="49"/>
      <c r="E1563" s="52"/>
      <c r="F1563" s="52"/>
      <c r="G1563" s="52"/>
      <c r="H1563" s="52"/>
      <c r="I1563" s="52"/>
    </row>
    <row r="1564" spans="1:9" s="53" customFormat="1">
      <c r="A1564" s="49"/>
      <c r="B1564" s="50"/>
      <c r="C1564" s="51"/>
      <c r="D1564" s="49"/>
      <c r="E1564" s="52"/>
      <c r="F1564" s="52"/>
      <c r="G1564" s="52"/>
      <c r="H1564" s="52"/>
      <c r="I1564" s="52"/>
    </row>
    <row r="1565" spans="1:9" s="53" customFormat="1">
      <c r="A1565" s="49"/>
      <c r="B1565" s="50"/>
      <c r="C1565" s="51"/>
      <c r="D1565" s="49"/>
      <c r="E1565" s="52"/>
      <c r="F1565" s="52"/>
      <c r="G1565" s="52"/>
      <c r="H1565" s="52"/>
      <c r="I1565" s="52"/>
    </row>
    <row r="1566" spans="1:9" s="53" customFormat="1">
      <c r="A1566" s="49"/>
      <c r="B1566" s="50"/>
      <c r="C1566" s="51"/>
      <c r="D1566" s="49"/>
      <c r="E1566" s="52"/>
      <c r="F1566" s="52"/>
      <c r="G1566" s="52"/>
      <c r="H1566" s="52"/>
      <c r="I1566" s="52"/>
    </row>
    <row r="1567" spans="1:9" s="53" customFormat="1">
      <c r="A1567" s="49"/>
      <c r="B1567" s="50"/>
      <c r="C1567" s="51"/>
      <c r="D1567" s="49"/>
      <c r="E1567" s="52"/>
      <c r="F1567" s="52"/>
      <c r="G1567" s="52"/>
      <c r="H1567" s="52"/>
      <c r="I1567" s="52"/>
    </row>
    <row r="1568" spans="1:9" s="53" customFormat="1">
      <c r="A1568" s="49"/>
      <c r="B1568" s="50"/>
      <c r="C1568" s="51"/>
      <c r="D1568" s="49"/>
      <c r="E1568" s="52"/>
      <c r="F1568" s="52"/>
      <c r="G1568" s="52"/>
      <c r="H1568" s="52"/>
      <c r="I1568" s="52"/>
    </row>
    <row r="1569" spans="1:9" s="53" customFormat="1">
      <c r="A1569" s="49"/>
      <c r="B1569" s="50"/>
      <c r="C1569" s="51"/>
      <c r="D1569" s="49"/>
      <c r="E1569" s="52"/>
      <c r="F1569" s="52"/>
      <c r="G1569" s="52"/>
      <c r="H1569" s="52"/>
      <c r="I1569" s="52"/>
    </row>
    <row r="1570" spans="1:9" s="53" customFormat="1">
      <c r="A1570" s="49"/>
      <c r="B1570" s="50"/>
      <c r="C1570" s="51"/>
      <c r="D1570" s="49"/>
      <c r="E1570" s="52"/>
      <c r="F1570" s="52"/>
      <c r="G1570" s="52"/>
      <c r="H1570" s="52"/>
      <c r="I1570" s="52"/>
    </row>
    <row r="1571" spans="1:9" s="53" customFormat="1">
      <c r="A1571" s="49"/>
      <c r="B1571" s="50"/>
      <c r="C1571" s="51"/>
      <c r="D1571" s="49"/>
      <c r="E1571" s="52"/>
      <c r="F1571" s="52"/>
      <c r="G1571" s="52"/>
      <c r="H1571" s="52"/>
      <c r="I1571" s="52"/>
    </row>
    <row r="1572" spans="1:9" s="53" customFormat="1">
      <c r="A1572" s="49"/>
      <c r="B1572" s="50"/>
      <c r="C1572" s="51"/>
      <c r="D1572" s="49"/>
      <c r="E1572" s="52"/>
      <c r="F1572" s="52"/>
      <c r="G1572" s="52"/>
      <c r="H1572" s="52"/>
      <c r="I1572" s="52"/>
    </row>
    <row r="1573" spans="1:9" s="53" customFormat="1">
      <c r="A1573" s="49"/>
      <c r="B1573" s="50"/>
      <c r="C1573" s="51"/>
      <c r="D1573" s="49"/>
      <c r="E1573" s="52"/>
      <c r="F1573" s="52"/>
      <c r="G1573" s="52"/>
      <c r="H1573" s="52"/>
      <c r="I1573" s="52"/>
    </row>
    <row r="1574" spans="1:9" s="53" customFormat="1">
      <c r="A1574" s="49"/>
      <c r="B1574" s="50"/>
      <c r="C1574" s="51"/>
      <c r="D1574" s="49"/>
      <c r="E1574" s="52"/>
      <c r="F1574" s="52"/>
      <c r="G1574" s="52"/>
      <c r="H1574" s="52"/>
      <c r="I1574" s="52"/>
    </row>
    <row r="1575" spans="1:9" s="53" customFormat="1">
      <c r="A1575" s="49"/>
      <c r="B1575" s="50"/>
      <c r="C1575" s="51"/>
      <c r="D1575" s="49"/>
      <c r="E1575" s="52"/>
      <c r="F1575" s="52"/>
      <c r="G1575" s="52"/>
      <c r="H1575" s="52"/>
      <c r="I1575" s="52"/>
    </row>
    <row r="1576" spans="1:9" s="53" customFormat="1">
      <c r="A1576" s="49"/>
      <c r="B1576" s="50"/>
      <c r="C1576" s="51"/>
      <c r="D1576" s="49"/>
      <c r="E1576" s="52"/>
      <c r="F1576" s="52"/>
      <c r="G1576" s="52"/>
      <c r="H1576" s="52"/>
      <c r="I1576" s="52"/>
    </row>
    <row r="1577" spans="1:9" s="53" customFormat="1">
      <c r="A1577" s="49"/>
      <c r="B1577" s="50"/>
      <c r="C1577" s="51"/>
      <c r="D1577" s="49"/>
      <c r="E1577" s="52"/>
      <c r="F1577" s="52"/>
      <c r="G1577" s="52"/>
      <c r="H1577" s="52"/>
      <c r="I1577" s="52"/>
    </row>
    <row r="1578" spans="1:9" s="53" customFormat="1">
      <c r="A1578" s="49"/>
      <c r="B1578" s="50"/>
      <c r="C1578" s="51"/>
      <c r="D1578" s="49"/>
      <c r="E1578" s="52"/>
      <c r="F1578" s="52"/>
      <c r="G1578" s="52"/>
      <c r="H1578" s="52"/>
      <c r="I1578" s="52"/>
    </row>
    <row r="1579" spans="1:9" s="53" customFormat="1">
      <c r="A1579" s="49"/>
      <c r="B1579" s="50"/>
      <c r="C1579" s="51"/>
      <c r="D1579" s="49"/>
      <c r="E1579" s="52"/>
      <c r="F1579" s="52"/>
      <c r="G1579" s="52"/>
      <c r="H1579" s="52"/>
      <c r="I1579" s="52"/>
    </row>
    <row r="1580" spans="1:9" s="53" customFormat="1">
      <c r="A1580" s="49"/>
      <c r="B1580" s="50"/>
      <c r="C1580" s="51"/>
      <c r="D1580" s="49"/>
      <c r="E1580" s="52"/>
      <c r="F1580" s="52"/>
      <c r="G1580" s="52"/>
      <c r="H1580" s="52"/>
      <c r="I1580" s="52"/>
    </row>
    <row r="1581" spans="1:9" s="53" customFormat="1">
      <c r="A1581" s="49"/>
      <c r="B1581" s="50"/>
      <c r="C1581" s="51"/>
      <c r="D1581" s="49"/>
      <c r="E1581" s="52"/>
      <c r="F1581" s="52"/>
      <c r="G1581" s="52"/>
      <c r="H1581" s="52"/>
      <c r="I1581" s="52"/>
    </row>
    <row r="1582" spans="1:9" s="53" customFormat="1">
      <c r="A1582" s="49"/>
      <c r="B1582" s="50"/>
      <c r="C1582" s="51"/>
      <c r="D1582" s="49"/>
      <c r="E1582" s="52"/>
      <c r="F1582" s="52"/>
      <c r="G1582" s="52"/>
      <c r="H1582" s="52"/>
      <c r="I1582" s="52"/>
    </row>
    <row r="1583" spans="1:9" s="53" customFormat="1">
      <c r="A1583" s="49"/>
      <c r="B1583" s="50"/>
      <c r="C1583" s="51"/>
      <c r="D1583" s="49"/>
      <c r="E1583" s="52"/>
      <c r="F1583" s="52"/>
      <c r="G1583" s="52"/>
      <c r="H1583" s="52"/>
      <c r="I1583" s="52"/>
    </row>
    <row r="1584" spans="1:9" s="53" customFormat="1">
      <c r="A1584" s="49"/>
      <c r="B1584" s="50"/>
      <c r="C1584" s="51"/>
      <c r="D1584" s="49"/>
      <c r="E1584" s="52"/>
      <c r="F1584" s="52"/>
      <c r="G1584" s="52"/>
      <c r="H1584" s="52"/>
      <c r="I1584" s="52"/>
    </row>
    <row r="1585" spans="1:9" s="53" customFormat="1">
      <c r="A1585" s="49"/>
      <c r="B1585" s="50"/>
      <c r="C1585" s="51"/>
      <c r="D1585" s="49"/>
      <c r="E1585" s="52"/>
      <c r="F1585" s="52"/>
      <c r="G1585" s="52"/>
      <c r="H1585" s="52"/>
      <c r="I1585" s="52"/>
    </row>
    <row r="1586" spans="1:9" s="53" customFormat="1">
      <c r="A1586" s="49"/>
      <c r="B1586" s="50"/>
      <c r="C1586" s="51"/>
      <c r="D1586" s="49"/>
      <c r="E1586" s="52"/>
      <c r="F1586" s="52"/>
      <c r="G1586" s="52"/>
      <c r="H1586" s="52"/>
      <c r="I1586" s="52"/>
    </row>
    <row r="1587" spans="1:9" s="53" customFormat="1">
      <c r="A1587" s="49"/>
      <c r="B1587" s="50"/>
      <c r="C1587" s="51"/>
      <c r="D1587" s="49"/>
      <c r="E1587" s="52"/>
      <c r="F1587" s="52"/>
      <c r="G1587" s="52"/>
      <c r="H1587" s="52"/>
      <c r="I1587" s="52"/>
    </row>
    <row r="1588" spans="1:9" s="53" customFormat="1">
      <c r="A1588" s="49"/>
      <c r="B1588" s="50"/>
      <c r="C1588" s="51"/>
      <c r="D1588" s="49"/>
      <c r="E1588" s="52"/>
      <c r="F1588" s="52"/>
      <c r="G1588" s="52"/>
      <c r="H1588" s="52"/>
      <c r="I1588" s="52"/>
    </row>
    <row r="1589" spans="1:9" s="53" customFormat="1">
      <c r="A1589" s="49"/>
      <c r="B1589" s="50"/>
      <c r="C1589" s="51"/>
      <c r="D1589" s="49"/>
      <c r="E1589" s="52"/>
      <c r="F1589" s="52"/>
      <c r="G1589" s="52"/>
      <c r="H1589" s="52"/>
      <c r="I1589" s="52"/>
    </row>
    <row r="1590" spans="1:9" s="53" customFormat="1">
      <c r="A1590" s="49"/>
      <c r="B1590" s="50"/>
      <c r="C1590" s="51"/>
      <c r="D1590" s="49"/>
      <c r="E1590" s="52"/>
      <c r="F1590" s="52"/>
      <c r="G1590" s="52"/>
      <c r="H1590" s="52"/>
      <c r="I1590" s="52"/>
    </row>
    <row r="1591" spans="1:9" s="53" customFormat="1">
      <c r="A1591" s="49"/>
      <c r="B1591" s="50"/>
      <c r="C1591" s="51"/>
      <c r="D1591" s="49"/>
      <c r="E1591" s="52"/>
      <c r="F1591" s="52"/>
      <c r="G1591" s="52"/>
      <c r="H1591" s="52"/>
      <c r="I1591" s="52"/>
    </row>
    <row r="1592" spans="1:9" s="53" customFormat="1">
      <c r="A1592" s="49"/>
      <c r="B1592" s="50"/>
      <c r="C1592" s="51"/>
      <c r="D1592" s="49"/>
      <c r="E1592" s="52"/>
      <c r="F1592" s="52"/>
      <c r="G1592" s="52"/>
      <c r="H1592" s="52"/>
      <c r="I1592" s="52"/>
    </row>
    <row r="1593" spans="1:9" s="53" customFormat="1">
      <c r="A1593" s="49"/>
      <c r="B1593" s="50"/>
      <c r="C1593" s="51"/>
      <c r="D1593" s="49"/>
      <c r="E1593" s="52"/>
      <c r="F1593" s="52"/>
      <c r="G1593" s="52"/>
      <c r="H1593" s="52"/>
      <c r="I1593" s="52"/>
    </row>
    <row r="1594" spans="1:9" s="53" customFormat="1">
      <c r="A1594" s="49"/>
      <c r="B1594" s="50"/>
      <c r="C1594" s="51"/>
      <c r="D1594" s="49"/>
      <c r="E1594" s="52"/>
      <c r="F1594" s="52"/>
      <c r="G1594" s="52"/>
      <c r="H1594" s="52"/>
      <c r="I1594" s="52"/>
    </row>
    <row r="1595" spans="1:9" s="53" customFormat="1">
      <c r="A1595" s="49"/>
      <c r="B1595" s="50"/>
      <c r="C1595" s="51"/>
      <c r="D1595" s="49"/>
      <c r="E1595" s="52"/>
      <c r="F1595" s="52"/>
      <c r="G1595" s="52"/>
      <c r="H1595" s="52"/>
      <c r="I1595" s="52"/>
    </row>
    <row r="1596" spans="1:9" s="53" customFormat="1">
      <c r="A1596" s="49"/>
      <c r="B1596" s="50"/>
      <c r="C1596" s="51"/>
      <c r="D1596" s="49"/>
      <c r="E1596" s="52"/>
      <c r="F1596" s="52"/>
      <c r="G1596" s="52"/>
      <c r="H1596" s="52"/>
      <c r="I1596" s="52"/>
    </row>
    <row r="1597" spans="1:9" s="53" customFormat="1">
      <c r="A1597" s="49"/>
      <c r="B1597" s="50"/>
      <c r="C1597" s="51"/>
      <c r="D1597" s="49"/>
      <c r="E1597" s="52"/>
      <c r="F1597" s="52"/>
      <c r="G1597" s="52"/>
      <c r="H1597" s="52"/>
      <c r="I1597" s="52"/>
    </row>
    <row r="1598" spans="1:9" s="53" customFormat="1">
      <c r="A1598" s="49"/>
      <c r="B1598" s="50"/>
      <c r="C1598" s="51"/>
      <c r="D1598" s="49"/>
      <c r="E1598" s="52"/>
      <c r="F1598" s="52"/>
      <c r="G1598" s="52"/>
      <c r="H1598" s="52"/>
      <c r="I1598" s="52"/>
    </row>
    <row r="1599" spans="1:9" s="53" customFormat="1">
      <c r="A1599" s="49"/>
      <c r="B1599" s="50"/>
      <c r="C1599" s="51"/>
      <c r="D1599" s="49"/>
      <c r="E1599" s="52"/>
      <c r="F1599" s="52"/>
      <c r="G1599" s="52"/>
      <c r="H1599" s="52"/>
      <c r="I1599" s="52"/>
    </row>
    <row r="1600" spans="1:9" s="53" customFormat="1">
      <c r="A1600" s="49"/>
      <c r="B1600" s="50"/>
      <c r="C1600" s="51"/>
      <c r="D1600" s="49"/>
      <c r="E1600" s="52"/>
      <c r="F1600" s="52"/>
      <c r="G1600" s="52"/>
      <c r="H1600" s="52"/>
      <c r="I1600" s="52"/>
    </row>
    <row r="1601" spans="1:9" s="53" customFormat="1">
      <c r="A1601" s="49"/>
      <c r="B1601" s="50"/>
      <c r="C1601" s="51"/>
      <c r="D1601" s="49"/>
      <c r="E1601" s="52"/>
      <c r="F1601" s="52"/>
      <c r="G1601" s="52"/>
      <c r="H1601" s="52"/>
      <c r="I1601" s="52"/>
    </row>
    <row r="1602" spans="1:9" s="53" customFormat="1">
      <c r="A1602" s="49"/>
      <c r="B1602" s="50"/>
      <c r="C1602" s="51"/>
      <c r="D1602" s="49"/>
      <c r="E1602" s="52"/>
      <c r="F1602" s="52"/>
      <c r="G1602" s="52"/>
      <c r="H1602" s="52"/>
      <c r="I1602" s="52"/>
    </row>
    <row r="1603" spans="1:9" s="53" customFormat="1">
      <c r="A1603" s="49"/>
      <c r="B1603" s="50"/>
      <c r="C1603" s="51"/>
      <c r="D1603" s="49"/>
      <c r="E1603" s="52"/>
      <c r="F1603" s="52"/>
      <c r="G1603" s="52"/>
      <c r="H1603" s="52"/>
      <c r="I1603" s="52"/>
    </row>
    <row r="1604" spans="1:9" s="53" customFormat="1">
      <c r="A1604" s="49"/>
      <c r="B1604" s="50"/>
      <c r="C1604" s="51"/>
      <c r="D1604" s="49"/>
      <c r="E1604" s="52"/>
      <c r="F1604" s="52"/>
      <c r="G1604" s="52"/>
      <c r="H1604" s="52"/>
      <c r="I1604" s="52"/>
    </row>
    <row r="1605" spans="1:9" s="53" customFormat="1">
      <c r="A1605" s="49"/>
      <c r="B1605" s="50"/>
      <c r="C1605" s="51"/>
      <c r="D1605" s="49"/>
      <c r="E1605" s="52"/>
      <c r="F1605" s="52"/>
      <c r="G1605" s="52"/>
      <c r="H1605" s="52"/>
      <c r="I1605" s="52"/>
    </row>
    <row r="1606" spans="1:9" s="53" customFormat="1">
      <c r="A1606" s="49"/>
      <c r="B1606" s="50"/>
      <c r="C1606" s="51"/>
      <c r="D1606" s="49"/>
      <c r="E1606" s="52"/>
      <c r="F1606" s="52"/>
      <c r="G1606" s="52"/>
      <c r="H1606" s="52"/>
      <c r="I1606" s="52"/>
    </row>
    <row r="1607" spans="1:9" s="53" customFormat="1">
      <c r="A1607" s="49"/>
      <c r="B1607" s="50"/>
      <c r="C1607" s="51"/>
      <c r="D1607" s="49"/>
      <c r="E1607" s="52"/>
      <c r="F1607" s="52"/>
      <c r="G1607" s="52"/>
      <c r="H1607" s="52"/>
      <c r="I1607" s="52"/>
    </row>
    <row r="1608" spans="1:9" s="53" customFormat="1">
      <c r="A1608" s="49"/>
      <c r="B1608" s="50"/>
      <c r="C1608" s="51"/>
      <c r="D1608" s="49"/>
      <c r="E1608" s="52"/>
      <c r="F1608" s="52"/>
      <c r="G1608" s="52"/>
      <c r="H1608" s="52"/>
      <c r="I1608" s="52"/>
    </row>
    <row r="1609" spans="1:9" s="53" customFormat="1">
      <c r="A1609" s="49"/>
      <c r="B1609" s="50"/>
      <c r="C1609" s="51"/>
      <c r="D1609" s="49"/>
      <c r="E1609" s="52"/>
      <c r="F1609" s="52"/>
      <c r="G1609" s="52"/>
      <c r="H1609" s="52"/>
      <c r="I1609" s="52"/>
    </row>
    <row r="1610" spans="1:9" s="53" customFormat="1">
      <c r="A1610" s="49"/>
      <c r="B1610" s="50"/>
      <c r="C1610" s="51"/>
      <c r="D1610" s="49"/>
      <c r="E1610" s="52"/>
      <c r="F1610" s="52"/>
      <c r="G1610" s="52"/>
      <c r="H1610" s="52"/>
      <c r="I1610" s="52"/>
    </row>
    <row r="1611" spans="1:9" s="53" customFormat="1">
      <c r="A1611" s="49"/>
      <c r="B1611" s="50"/>
      <c r="C1611" s="51"/>
      <c r="D1611" s="49"/>
      <c r="E1611" s="52"/>
      <c r="F1611" s="52"/>
      <c r="G1611" s="52"/>
      <c r="H1611" s="52"/>
      <c r="I1611" s="52"/>
    </row>
    <row r="1612" spans="1:9" s="53" customFormat="1">
      <c r="A1612" s="49"/>
      <c r="B1612" s="50"/>
      <c r="C1612" s="51"/>
      <c r="D1612" s="49"/>
      <c r="E1612" s="52"/>
      <c r="F1612" s="52"/>
      <c r="G1612" s="52"/>
      <c r="H1612" s="52"/>
      <c r="I1612" s="52"/>
    </row>
    <row r="1613" spans="1:9" s="53" customFormat="1">
      <c r="A1613" s="49"/>
      <c r="B1613" s="50"/>
      <c r="C1613" s="51"/>
      <c r="D1613" s="49"/>
      <c r="E1613" s="52"/>
      <c r="F1613" s="52"/>
      <c r="G1613" s="52"/>
      <c r="H1613" s="52"/>
      <c r="I1613" s="52"/>
    </row>
    <row r="1614" spans="1:9" s="53" customFormat="1">
      <c r="A1614" s="49"/>
      <c r="B1614" s="50"/>
      <c r="C1614" s="51"/>
      <c r="D1614" s="49"/>
      <c r="E1614" s="52"/>
      <c r="F1614" s="52"/>
      <c r="G1614" s="52"/>
      <c r="H1614" s="52"/>
      <c r="I1614" s="52"/>
    </row>
    <row r="1615" spans="1:9" s="53" customFormat="1">
      <c r="A1615" s="49"/>
      <c r="B1615" s="50"/>
      <c r="C1615" s="51"/>
      <c r="D1615" s="49"/>
      <c r="E1615" s="52"/>
      <c r="F1615" s="52"/>
      <c r="G1615" s="52"/>
      <c r="H1615" s="52"/>
      <c r="I1615" s="52"/>
    </row>
    <row r="1616" spans="1:9" s="53" customFormat="1">
      <c r="A1616" s="49"/>
      <c r="B1616" s="50"/>
      <c r="C1616" s="51"/>
      <c r="D1616" s="49"/>
      <c r="E1616" s="52"/>
      <c r="F1616" s="52"/>
      <c r="G1616" s="52"/>
      <c r="H1616" s="52"/>
      <c r="I1616" s="52"/>
    </row>
    <row r="1617" spans="1:9" s="53" customFormat="1">
      <c r="A1617" s="49"/>
      <c r="B1617" s="50"/>
      <c r="C1617" s="51"/>
      <c r="D1617" s="49"/>
      <c r="E1617" s="52"/>
      <c r="F1617" s="52"/>
      <c r="G1617" s="52"/>
      <c r="H1617" s="52"/>
      <c r="I1617" s="52"/>
    </row>
    <row r="1618" spans="1:9" s="53" customFormat="1">
      <c r="A1618" s="49"/>
      <c r="B1618" s="50"/>
      <c r="C1618" s="51"/>
      <c r="D1618" s="49"/>
      <c r="E1618" s="52"/>
      <c r="F1618" s="52"/>
      <c r="G1618" s="52"/>
      <c r="H1618" s="52"/>
      <c r="I1618" s="52"/>
    </row>
    <row r="1619" spans="1:9" s="53" customFormat="1">
      <c r="A1619" s="49"/>
      <c r="B1619" s="50"/>
      <c r="C1619" s="51"/>
      <c r="D1619" s="49"/>
      <c r="E1619" s="52"/>
      <c r="F1619" s="52"/>
      <c r="G1619" s="52"/>
      <c r="H1619" s="52"/>
      <c r="I1619" s="52"/>
    </row>
    <row r="1620" spans="1:9" s="53" customFormat="1">
      <c r="A1620" s="49"/>
      <c r="B1620" s="50"/>
      <c r="C1620" s="51"/>
      <c r="D1620" s="49"/>
      <c r="E1620" s="52"/>
      <c r="F1620" s="52"/>
      <c r="G1620" s="52"/>
      <c r="H1620" s="52"/>
      <c r="I1620" s="52"/>
    </row>
    <row r="1621" spans="1:9" s="53" customFormat="1">
      <c r="A1621" s="49"/>
      <c r="B1621" s="50"/>
      <c r="C1621" s="51"/>
      <c r="D1621" s="49"/>
      <c r="E1621" s="52"/>
      <c r="F1621" s="52"/>
      <c r="G1621" s="52"/>
      <c r="H1621" s="52"/>
      <c r="I1621" s="52"/>
    </row>
    <row r="1622" spans="1:9" s="53" customFormat="1">
      <c r="A1622" s="49"/>
      <c r="B1622" s="50"/>
      <c r="C1622" s="51"/>
      <c r="D1622" s="49"/>
      <c r="E1622" s="52"/>
      <c r="F1622" s="52"/>
      <c r="G1622" s="52"/>
      <c r="H1622" s="52"/>
      <c r="I1622" s="52"/>
    </row>
    <row r="1623" spans="1:9" s="53" customFormat="1">
      <c r="A1623" s="49"/>
      <c r="B1623" s="50"/>
      <c r="C1623" s="51"/>
      <c r="D1623" s="49"/>
      <c r="E1623" s="52"/>
      <c r="F1623" s="52"/>
      <c r="G1623" s="52"/>
      <c r="H1623" s="52"/>
      <c r="I1623" s="52"/>
    </row>
    <row r="1624" spans="1:9" s="53" customFormat="1">
      <c r="A1624" s="49"/>
      <c r="B1624" s="50"/>
      <c r="C1624" s="51"/>
      <c r="D1624" s="49"/>
      <c r="E1624" s="52"/>
      <c r="F1624" s="52"/>
      <c r="G1624" s="52"/>
      <c r="H1624" s="52"/>
      <c r="I1624" s="52"/>
    </row>
    <row r="1625" spans="1:9" s="53" customFormat="1">
      <c r="A1625" s="49"/>
      <c r="B1625" s="50"/>
      <c r="C1625" s="51"/>
      <c r="D1625" s="49"/>
      <c r="E1625" s="52"/>
      <c r="F1625" s="52"/>
      <c r="G1625" s="52"/>
      <c r="H1625" s="52"/>
      <c r="I1625" s="52"/>
    </row>
    <row r="1626" spans="1:9" s="53" customFormat="1">
      <c r="A1626" s="49"/>
      <c r="B1626" s="50"/>
      <c r="C1626" s="51"/>
      <c r="D1626" s="49"/>
      <c r="E1626" s="52"/>
      <c r="F1626" s="52"/>
      <c r="G1626" s="52"/>
      <c r="H1626" s="52"/>
      <c r="I1626" s="52"/>
    </row>
    <row r="1627" spans="1:9" s="53" customFormat="1">
      <c r="A1627" s="49"/>
      <c r="B1627" s="50"/>
      <c r="C1627" s="51"/>
      <c r="D1627" s="49"/>
      <c r="E1627" s="52"/>
      <c r="F1627" s="52"/>
      <c r="G1627" s="52"/>
      <c r="H1627" s="52"/>
      <c r="I1627" s="52"/>
    </row>
    <row r="1628" spans="1:9" s="53" customFormat="1">
      <c r="A1628" s="49"/>
      <c r="B1628" s="50"/>
      <c r="C1628" s="51"/>
      <c r="D1628" s="49"/>
      <c r="E1628" s="52"/>
      <c r="F1628" s="52"/>
      <c r="G1628" s="52"/>
      <c r="H1628" s="52"/>
      <c r="I1628" s="52"/>
    </row>
    <row r="1629" spans="1:9" s="53" customFormat="1">
      <c r="A1629" s="49"/>
      <c r="B1629" s="50"/>
      <c r="C1629" s="51"/>
      <c r="D1629" s="49"/>
      <c r="E1629" s="52"/>
      <c r="F1629" s="52"/>
      <c r="G1629" s="52"/>
      <c r="H1629" s="52"/>
      <c r="I1629" s="52"/>
    </row>
    <row r="1630" spans="1:9" s="53" customFormat="1">
      <c r="A1630" s="49"/>
      <c r="B1630" s="50"/>
      <c r="C1630" s="51"/>
      <c r="D1630" s="49"/>
      <c r="E1630" s="52"/>
      <c r="F1630" s="52"/>
      <c r="G1630" s="52"/>
      <c r="H1630" s="52"/>
      <c r="I1630" s="52"/>
    </row>
    <row r="1631" spans="1:9" s="53" customFormat="1">
      <c r="A1631" s="49"/>
      <c r="B1631" s="50"/>
      <c r="C1631" s="51"/>
      <c r="D1631" s="49"/>
      <c r="E1631" s="52"/>
      <c r="F1631" s="52"/>
      <c r="G1631" s="52"/>
      <c r="H1631" s="52"/>
      <c r="I1631" s="52"/>
    </row>
    <row r="1632" spans="1:9" s="53" customFormat="1">
      <c r="A1632" s="49"/>
      <c r="B1632" s="50"/>
      <c r="C1632" s="51"/>
      <c r="D1632" s="49"/>
      <c r="E1632" s="52"/>
      <c r="F1632" s="52"/>
      <c r="G1632" s="52"/>
      <c r="H1632" s="52"/>
      <c r="I1632" s="52"/>
    </row>
    <row r="1633" spans="1:9" s="53" customFormat="1">
      <c r="A1633" s="49"/>
      <c r="B1633" s="50"/>
      <c r="C1633" s="51"/>
      <c r="D1633" s="49"/>
      <c r="E1633" s="52"/>
      <c r="F1633" s="52"/>
      <c r="G1633" s="52"/>
      <c r="H1633" s="52"/>
      <c r="I1633" s="52"/>
    </row>
    <row r="1634" spans="1:9" s="53" customFormat="1">
      <c r="A1634" s="49"/>
      <c r="B1634" s="50"/>
      <c r="C1634" s="51"/>
      <c r="D1634" s="49"/>
      <c r="E1634" s="52"/>
      <c r="F1634" s="52"/>
      <c r="G1634" s="52"/>
      <c r="H1634" s="52"/>
      <c r="I1634" s="52"/>
    </row>
    <row r="1635" spans="1:9" s="53" customFormat="1">
      <c r="A1635" s="49"/>
      <c r="B1635" s="50"/>
      <c r="C1635" s="51"/>
      <c r="D1635" s="49"/>
      <c r="E1635" s="52"/>
      <c r="F1635" s="52"/>
      <c r="G1635" s="52"/>
      <c r="H1635" s="52"/>
      <c r="I1635" s="52"/>
    </row>
    <row r="1636" spans="1:9" s="53" customFormat="1">
      <c r="A1636" s="49"/>
      <c r="B1636" s="50"/>
      <c r="C1636" s="51"/>
      <c r="D1636" s="49"/>
      <c r="E1636" s="52"/>
      <c r="F1636" s="52"/>
      <c r="G1636" s="52"/>
      <c r="H1636" s="52"/>
      <c r="I1636" s="52"/>
    </row>
    <row r="1637" spans="1:9" s="53" customFormat="1">
      <c r="A1637" s="49"/>
      <c r="B1637" s="50"/>
      <c r="C1637" s="51"/>
      <c r="D1637" s="49"/>
      <c r="E1637" s="52"/>
      <c r="F1637" s="52"/>
      <c r="G1637" s="52"/>
      <c r="H1637" s="52"/>
      <c r="I1637" s="52"/>
    </row>
    <row r="1638" spans="1:9" s="53" customFormat="1">
      <c r="A1638" s="49"/>
      <c r="B1638" s="50"/>
      <c r="C1638" s="51"/>
      <c r="D1638" s="49"/>
      <c r="E1638" s="52"/>
      <c r="F1638" s="52"/>
      <c r="G1638" s="52"/>
      <c r="H1638" s="52"/>
      <c r="I1638" s="52"/>
    </row>
    <row r="1639" spans="1:9" s="53" customFormat="1">
      <c r="A1639" s="49"/>
      <c r="B1639" s="50"/>
      <c r="C1639" s="51"/>
      <c r="D1639" s="49"/>
      <c r="E1639" s="52"/>
      <c r="F1639" s="52"/>
      <c r="G1639" s="52"/>
      <c r="H1639" s="52"/>
      <c r="I1639" s="52"/>
    </row>
    <row r="1640" spans="1:9" s="53" customFormat="1">
      <c r="A1640" s="49"/>
      <c r="B1640" s="50"/>
      <c r="C1640" s="51"/>
      <c r="D1640" s="49"/>
      <c r="E1640" s="52"/>
      <c r="F1640" s="52"/>
      <c r="G1640" s="52"/>
      <c r="H1640" s="52"/>
      <c r="I1640" s="52"/>
    </row>
    <row r="1641" spans="1:9" s="53" customFormat="1">
      <c r="A1641" s="49"/>
      <c r="B1641" s="50"/>
      <c r="C1641" s="51"/>
      <c r="D1641" s="49"/>
      <c r="E1641" s="52"/>
      <c r="F1641" s="52"/>
      <c r="G1641" s="52"/>
      <c r="H1641" s="52"/>
      <c r="I1641" s="52"/>
    </row>
    <row r="1642" spans="1:9" s="53" customFormat="1">
      <c r="A1642" s="49"/>
      <c r="B1642" s="50"/>
      <c r="C1642" s="51"/>
      <c r="D1642" s="49"/>
      <c r="E1642" s="52"/>
      <c r="F1642" s="52"/>
      <c r="G1642" s="52"/>
      <c r="H1642" s="52"/>
      <c r="I1642" s="52"/>
    </row>
    <row r="1643" spans="1:9" s="53" customFormat="1">
      <c r="A1643" s="49"/>
      <c r="B1643" s="50"/>
      <c r="C1643" s="51"/>
      <c r="D1643" s="49"/>
      <c r="E1643" s="52"/>
      <c r="F1643" s="52"/>
      <c r="G1643" s="52"/>
      <c r="H1643" s="52"/>
      <c r="I1643" s="52"/>
    </row>
    <row r="1644" spans="1:9" s="53" customFormat="1">
      <c r="A1644" s="49"/>
      <c r="B1644" s="50"/>
      <c r="C1644" s="51"/>
      <c r="D1644" s="49"/>
      <c r="E1644" s="52"/>
      <c r="F1644" s="52"/>
      <c r="G1644" s="52"/>
      <c r="H1644" s="52"/>
      <c r="I1644" s="52"/>
    </row>
    <row r="1645" spans="1:9" s="53" customFormat="1">
      <c r="A1645" s="49"/>
      <c r="B1645" s="50"/>
      <c r="C1645" s="51"/>
      <c r="D1645" s="49"/>
      <c r="E1645" s="52"/>
      <c r="F1645" s="52"/>
      <c r="G1645" s="52"/>
      <c r="H1645" s="52"/>
      <c r="I1645" s="52"/>
    </row>
    <row r="1646" spans="1:9" s="53" customFormat="1">
      <c r="A1646" s="49"/>
      <c r="B1646" s="50"/>
      <c r="C1646" s="51"/>
      <c r="D1646" s="49"/>
      <c r="E1646" s="52"/>
      <c r="F1646" s="52"/>
      <c r="G1646" s="52"/>
      <c r="H1646" s="52"/>
      <c r="I1646" s="52"/>
    </row>
    <row r="1647" spans="1:9" s="53" customFormat="1">
      <c r="A1647" s="49"/>
      <c r="B1647" s="50"/>
      <c r="C1647" s="51"/>
      <c r="D1647" s="49"/>
      <c r="E1647" s="52"/>
      <c r="F1647" s="52"/>
      <c r="G1647" s="52"/>
      <c r="H1647" s="52"/>
      <c r="I1647" s="52"/>
    </row>
    <row r="1648" spans="1:9" s="53" customFormat="1">
      <c r="A1648" s="49"/>
      <c r="B1648" s="50"/>
      <c r="C1648" s="51"/>
      <c r="D1648" s="49"/>
      <c r="E1648" s="52"/>
      <c r="F1648" s="52"/>
      <c r="G1648" s="52"/>
      <c r="H1648" s="52"/>
      <c r="I1648" s="52"/>
    </row>
    <row r="1649" spans="1:9" s="53" customFormat="1">
      <c r="A1649" s="49"/>
      <c r="B1649" s="50"/>
      <c r="C1649" s="51"/>
      <c r="D1649" s="49"/>
      <c r="E1649" s="52"/>
      <c r="F1649" s="52"/>
      <c r="G1649" s="52"/>
      <c r="H1649" s="52"/>
      <c r="I1649" s="52"/>
    </row>
    <row r="1650" spans="1:9" s="53" customFormat="1">
      <c r="A1650" s="49"/>
      <c r="B1650" s="50"/>
      <c r="C1650" s="51"/>
      <c r="D1650" s="49"/>
      <c r="E1650" s="52"/>
      <c r="F1650" s="52"/>
      <c r="G1650" s="52"/>
      <c r="H1650" s="52"/>
      <c r="I1650" s="52"/>
    </row>
    <row r="1651" spans="1:9" s="53" customFormat="1">
      <c r="A1651" s="49"/>
      <c r="B1651" s="50"/>
      <c r="C1651" s="51"/>
      <c r="D1651" s="49"/>
      <c r="E1651" s="52"/>
      <c r="F1651" s="52"/>
      <c r="G1651" s="52"/>
      <c r="H1651" s="52"/>
      <c r="I1651" s="52"/>
    </row>
    <row r="1652" spans="1:9" s="53" customFormat="1">
      <c r="A1652" s="49"/>
      <c r="B1652" s="50"/>
      <c r="C1652" s="51"/>
      <c r="D1652" s="49"/>
      <c r="E1652" s="52"/>
      <c r="F1652" s="52"/>
      <c r="G1652" s="52"/>
      <c r="H1652" s="52"/>
      <c r="I1652" s="52"/>
    </row>
    <row r="1653" spans="1:9" s="53" customFormat="1">
      <c r="A1653" s="49"/>
      <c r="B1653" s="50"/>
      <c r="C1653" s="51"/>
      <c r="D1653" s="49"/>
      <c r="E1653" s="52"/>
      <c r="F1653" s="52"/>
      <c r="G1653" s="52"/>
      <c r="H1653" s="52"/>
      <c r="I1653" s="52"/>
    </row>
    <row r="1654" spans="1:9" s="53" customFormat="1">
      <c r="A1654" s="49"/>
      <c r="B1654" s="50"/>
      <c r="C1654" s="51"/>
      <c r="D1654" s="49"/>
      <c r="E1654" s="52"/>
      <c r="F1654" s="52"/>
      <c r="G1654" s="52"/>
      <c r="H1654" s="52"/>
      <c r="I1654" s="52"/>
    </row>
    <row r="1655" spans="1:9" s="53" customFormat="1">
      <c r="A1655" s="49"/>
      <c r="B1655" s="50"/>
      <c r="C1655" s="51"/>
      <c r="D1655" s="49"/>
      <c r="E1655" s="52"/>
      <c r="F1655" s="52"/>
      <c r="G1655" s="52"/>
      <c r="H1655" s="52"/>
      <c r="I1655" s="52"/>
    </row>
    <row r="1656" spans="1:9" s="53" customFormat="1">
      <c r="A1656" s="49"/>
      <c r="B1656" s="50"/>
      <c r="C1656" s="51"/>
      <c r="D1656" s="49"/>
      <c r="E1656" s="52"/>
      <c r="F1656" s="52"/>
      <c r="G1656" s="52"/>
      <c r="H1656" s="52"/>
      <c r="I1656" s="52"/>
    </row>
    <row r="1657" spans="1:9" s="53" customFormat="1">
      <c r="A1657" s="49"/>
      <c r="B1657" s="50"/>
      <c r="C1657" s="51"/>
      <c r="D1657" s="49"/>
      <c r="E1657" s="52"/>
      <c r="F1657" s="52"/>
      <c r="G1657" s="52"/>
      <c r="H1657" s="52"/>
      <c r="I1657" s="52"/>
    </row>
    <row r="1658" spans="1:9" s="53" customFormat="1">
      <c r="A1658" s="49"/>
      <c r="B1658" s="50"/>
      <c r="C1658" s="51"/>
      <c r="D1658" s="49"/>
      <c r="E1658" s="52"/>
      <c r="F1658" s="52"/>
      <c r="G1658" s="52"/>
      <c r="H1658" s="52"/>
      <c r="I1658" s="52"/>
    </row>
    <row r="1659" spans="1:9" s="53" customFormat="1">
      <c r="A1659" s="49"/>
      <c r="B1659" s="50"/>
      <c r="C1659" s="51"/>
      <c r="D1659" s="49"/>
      <c r="E1659" s="52"/>
      <c r="F1659" s="52"/>
      <c r="G1659" s="52"/>
      <c r="H1659" s="52"/>
      <c r="I1659" s="52"/>
    </row>
    <row r="1660" spans="1:9" s="53" customFormat="1">
      <c r="A1660" s="49"/>
      <c r="B1660" s="50"/>
      <c r="C1660" s="51"/>
      <c r="D1660" s="49"/>
      <c r="E1660" s="52"/>
      <c r="F1660" s="52"/>
      <c r="G1660" s="52"/>
      <c r="H1660" s="52"/>
      <c r="I1660" s="52"/>
    </row>
    <row r="1661" spans="1:9" s="53" customFormat="1">
      <c r="A1661" s="49"/>
      <c r="B1661" s="50"/>
      <c r="C1661" s="51"/>
      <c r="D1661" s="49"/>
      <c r="E1661" s="52"/>
      <c r="F1661" s="52"/>
      <c r="G1661" s="52"/>
      <c r="H1661" s="52"/>
      <c r="I1661" s="52"/>
    </row>
    <row r="1662" spans="1:9" s="53" customFormat="1">
      <c r="A1662" s="49"/>
      <c r="B1662" s="50"/>
      <c r="C1662" s="51"/>
      <c r="D1662" s="49"/>
      <c r="E1662" s="52"/>
      <c r="F1662" s="52"/>
      <c r="G1662" s="52"/>
      <c r="H1662" s="52"/>
      <c r="I1662" s="52"/>
    </row>
    <row r="1663" spans="1:9" s="53" customFormat="1">
      <c r="A1663" s="49"/>
      <c r="B1663" s="50"/>
      <c r="C1663" s="51"/>
      <c r="D1663" s="49"/>
      <c r="E1663" s="52"/>
      <c r="F1663" s="52"/>
      <c r="G1663" s="52"/>
      <c r="H1663" s="52"/>
      <c r="I1663" s="52"/>
    </row>
    <row r="1664" spans="1:9" s="53" customFormat="1">
      <c r="A1664" s="49"/>
      <c r="B1664" s="50"/>
      <c r="C1664" s="51"/>
      <c r="D1664" s="49"/>
      <c r="E1664" s="52"/>
      <c r="F1664" s="52"/>
      <c r="G1664" s="52"/>
      <c r="H1664" s="52"/>
      <c r="I1664" s="52"/>
    </row>
    <row r="1665" spans="1:9" s="53" customFormat="1">
      <c r="A1665" s="49"/>
      <c r="B1665" s="50"/>
      <c r="C1665" s="51"/>
      <c r="D1665" s="49"/>
      <c r="E1665" s="52"/>
      <c r="F1665" s="52"/>
      <c r="G1665" s="52"/>
      <c r="H1665" s="52"/>
      <c r="I1665" s="52"/>
    </row>
    <row r="1666" spans="1:9" s="53" customFormat="1">
      <c r="A1666" s="49"/>
      <c r="B1666" s="50"/>
      <c r="C1666" s="51"/>
      <c r="D1666" s="49"/>
      <c r="E1666" s="52"/>
      <c r="F1666" s="52"/>
      <c r="G1666" s="52"/>
      <c r="H1666" s="52"/>
      <c r="I1666" s="52"/>
    </row>
    <row r="1667" spans="1:9" s="53" customFormat="1">
      <c r="A1667" s="49"/>
      <c r="B1667" s="50"/>
      <c r="C1667" s="51"/>
      <c r="D1667" s="49"/>
      <c r="E1667" s="52"/>
      <c r="F1667" s="52"/>
      <c r="G1667" s="52"/>
      <c r="H1667" s="52"/>
      <c r="I1667" s="52"/>
    </row>
    <row r="1668" spans="1:9" s="53" customFormat="1">
      <c r="A1668" s="49"/>
      <c r="B1668" s="50"/>
      <c r="C1668" s="51"/>
      <c r="D1668" s="49"/>
      <c r="E1668" s="52"/>
      <c r="F1668" s="52"/>
      <c r="G1668" s="52"/>
      <c r="H1668" s="52"/>
      <c r="I1668" s="52"/>
    </row>
    <row r="1669" spans="1:9" s="53" customFormat="1">
      <c r="A1669" s="49"/>
      <c r="B1669" s="50"/>
      <c r="C1669" s="51"/>
      <c r="D1669" s="49"/>
      <c r="E1669" s="52"/>
      <c r="F1669" s="52"/>
      <c r="G1669" s="52"/>
      <c r="H1669" s="52"/>
      <c r="I1669" s="52"/>
    </row>
    <row r="1670" spans="1:9" s="53" customFormat="1">
      <c r="A1670" s="49"/>
      <c r="B1670" s="50"/>
      <c r="C1670" s="51"/>
      <c r="D1670" s="49"/>
      <c r="E1670" s="52"/>
      <c r="F1670" s="52"/>
      <c r="G1670" s="52"/>
      <c r="H1670" s="52"/>
      <c r="I1670" s="52"/>
    </row>
    <row r="1671" spans="1:9" s="53" customFormat="1">
      <c r="A1671" s="49"/>
      <c r="B1671" s="50"/>
      <c r="C1671" s="51"/>
      <c r="D1671" s="49"/>
      <c r="E1671" s="52"/>
      <c r="F1671" s="52"/>
      <c r="G1671" s="52"/>
      <c r="H1671" s="52"/>
      <c r="I1671" s="52"/>
    </row>
    <row r="1672" spans="1:9" s="53" customFormat="1">
      <c r="A1672" s="49"/>
      <c r="B1672" s="50"/>
      <c r="C1672" s="51"/>
      <c r="D1672" s="49"/>
      <c r="E1672" s="52"/>
      <c r="F1672" s="52"/>
      <c r="G1672" s="52"/>
      <c r="H1672" s="52"/>
      <c r="I1672" s="52"/>
    </row>
    <row r="1673" spans="1:9" s="53" customFormat="1">
      <c r="A1673" s="49"/>
      <c r="B1673" s="50"/>
      <c r="C1673" s="51"/>
      <c r="D1673" s="49"/>
      <c r="E1673" s="52"/>
      <c r="F1673" s="52"/>
      <c r="G1673" s="52"/>
      <c r="H1673" s="52"/>
      <c r="I1673" s="52"/>
    </row>
    <row r="1674" spans="1:9" s="53" customFormat="1">
      <c r="A1674" s="49"/>
      <c r="B1674" s="50"/>
      <c r="C1674" s="51"/>
      <c r="D1674" s="49"/>
      <c r="E1674" s="52"/>
      <c r="F1674" s="52"/>
      <c r="G1674" s="52"/>
      <c r="H1674" s="52"/>
      <c r="I1674" s="52"/>
    </row>
    <row r="1675" spans="1:9" s="53" customFormat="1">
      <c r="A1675" s="49"/>
      <c r="B1675" s="50"/>
      <c r="C1675" s="51"/>
      <c r="D1675" s="49"/>
      <c r="E1675" s="52"/>
      <c r="F1675" s="52"/>
      <c r="G1675" s="52"/>
      <c r="H1675" s="52"/>
      <c r="I1675" s="52"/>
    </row>
    <row r="1676" spans="1:9" s="53" customFormat="1">
      <c r="A1676" s="49"/>
      <c r="B1676" s="50"/>
      <c r="C1676" s="51"/>
      <c r="D1676" s="49"/>
      <c r="E1676" s="52"/>
      <c r="F1676" s="52"/>
      <c r="G1676" s="52"/>
      <c r="H1676" s="52"/>
      <c r="I1676" s="52"/>
    </row>
    <row r="1677" spans="1:9" s="53" customFormat="1">
      <c r="A1677" s="49"/>
      <c r="B1677" s="50"/>
      <c r="C1677" s="51"/>
      <c r="D1677" s="49"/>
      <c r="E1677" s="52"/>
      <c r="F1677" s="52"/>
      <c r="G1677" s="52"/>
      <c r="H1677" s="52"/>
      <c r="I1677" s="52"/>
    </row>
    <row r="1678" spans="1:9" s="53" customFormat="1">
      <c r="A1678" s="49"/>
      <c r="B1678" s="50"/>
      <c r="C1678" s="51"/>
      <c r="D1678" s="49"/>
      <c r="E1678" s="52"/>
      <c r="F1678" s="52"/>
      <c r="G1678" s="52"/>
      <c r="H1678" s="52"/>
      <c r="I1678" s="52"/>
    </row>
    <row r="1679" spans="1:9" s="53" customFormat="1">
      <c r="A1679" s="49"/>
      <c r="B1679" s="50"/>
      <c r="C1679" s="51"/>
      <c r="D1679" s="49"/>
      <c r="E1679" s="52"/>
      <c r="F1679" s="52"/>
      <c r="G1679" s="52"/>
      <c r="H1679" s="52"/>
      <c r="I1679" s="52"/>
    </row>
    <row r="1680" spans="1:9" s="53" customFormat="1">
      <c r="A1680" s="49"/>
      <c r="B1680" s="50"/>
      <c r="C1680" s="51"/>
      <c r="D1680" s="49"/>
      <c r="E1680" s="52"/>
      <c r="F1680" s="52"/>
      <c r="G1680" s="52"/>
      <c r="H1680" s="52"/>
      <c r="I1680" s="52"/>
    </row>
    <row r="1681" spans="1:9" s="53" customFormat="1">
      <c r="A1681" s="49"/>
      <c r="B1681" s="50"/>
      <c r="C1681" s="51"/>
      <c r="D1681" s="49"/>
      <c r="E1681" s="52"/>
      <c r="F1681" s="52"/>
      <c r="G1681" s="52"/>
      <c r="H1681" s="52"/>
      <c r="I1681" s="52"/>
    </row>
    <row r="1682" spans="1:9" s="53" customFormat="1">
      <c r="A1682" s="49"/>
      <c r="B1682" s="50"/>
      <c r="C1682" s="51"/>
      <c r="D1682" s="49"/>
      <c r="E1682" s="52"/>
      <c r="F1682" s="52"/>
      <c r="G1682" s="52"/>
      <c r="H1682" s="52"/>
      <c r="I1682" s="52"/>
    </row>
    <row r="1683" spans="1:9" s="53" customFormat="1">
      <c r="A1683" s="49"/>
      <c r="B1683" s="50"/>
      <c r="C1683" s="51"/>
      <c r="D1683" s="49"/>
      <c r="E1683" s="52"/>
      <c r="F1683" s="52"/>
      <c r="G1683" s="52"/>
      <c r="H1683" s="52"/>
      <c r="I1683" s="52"/>
    </row>
    <row r="1684" spans="1:9" s="53" customFormat="1">
      <c r="A1684" s="49"/>
      <c r="B1684" s="50"/>
      <c r="C1684" s="51"/>
      <c r="D1684" s="49"/>
      <c r="E1684" s="52"/>
      <c r="F1684" s="52"/>
      <c r="G1684" s="52"/>
      <c r="H1684" s="52"/>
      <c r="I1684" s="52"/>
    </row>
    <row r="1685" spans="1:9" s="53" customFormat="1">
      <c r="A1685" s="49"/>
      <c r="B1685" s="50"/>
      <c r="C1685" s="51"/>
      <c r="D1685" s="49"/>
      <c r="E1685" s="52"/>
      <c r="F1685" s="52"/>
      <c r="G1685" s="52"/>
      <c r="H1685" s="52"/>
      <c r="I1685" s="52"/>
    </row>
    <row r="1686" spans="1:9" s="53" customFormat="1">
      <c r="A1686" s="49"/>
      <c r="B1686" s="50"/>
      <c r="C1686" s="51"/>
      <c r="D1686" s="49"/>
      <c r="E1686" s="52"/>
      <c r="F1686" s="52"/>
      <c r="G1686" s="52"/>
      <c r="H1686" s="52"/>
      <c r="I1686" s="52"/>
    </row>
    <row r="1687" spans="1:9" s="53" customFormat="1">
      <c r="A1687" s="49"/>
      <c r="B1687" s="50"/>
      <c r="C1687" s="51"/>
      <c r="D1687" s="49"/>
      <c r="E1687" s="52"/>
      <c r="F1687" s="52"/>
      <c r="G1687" s="52"/>
      <c r="H1687" s="52"/>
      <c r="I1687" s="52"/>
    </row>
    <row r="1688" spans="1:9" s="53" customFormat="1">
      <c r="A1688" s="49"/>
      <c r="B1688" s="50"/>
      <c r="C1688" s="51"/>
      <c r="D1688" s="49"/>
      <c r="E1688" s="52"/>
      <c r="F1688" s="52"/>
      <c r="G1688" s="52"/>
      <c r="H1688" s="52"/>
      <c r="I1688" s="52"/>
    </row>
    <row r="1689" spans="1:9" s="53" customFormat="1">
      <c r="A1689" s="49"/>
      <c r="B1689" s="50"/>
      <c r="C1689" s="51"/>
      <c r="D1689" s="49"/>
      <c r="E1689" s="52"/>
      <c r="F1689" s="52"/>
      <c r="G1689" s="52"/>
      <c r="H1689" s="52"/>
      <c r="I1689" s="52"/>
    </row>
    <row r="1690" spans="1:9" s="53" customFormat="1">
      <c r="A1690" s="49"/>
      <c r="B1690" s="50"/>
      <c r="C1690" s="51"/>
      <c r="D1690" s="49"/>
      <c r="E1690" s="52"/>
      <c r="F1690" s="52"/>
      <c r="G1690" s="52"/>
      <c r="H1690" s="52"/>
      <c r="I1690" s="52"/>
    </row>
    <row r="1691" spans="1:9" s="53" customFormat="1">
      <c r="A1691" s="49"/>
      <c r="B1691" s="50"/>
      <c r="C1691" s="51"/>
      <c r="D1691" s="49"/>
      <c r="E1691" s="52"/>
      <c r="F1691" s="52"/>
      <c r="G1691" s="52"/>
      <c r="H1691" s="52"/>
      <c r="I1691" s="52"/>
    </row>
    <row r="1692" spans="1:9" s="53" customFormat="1">
      <c r="A1692" s="49"/>
      <c r="B1692" s="50"/>
      <c r="C1692" s="51"/>
      <c r="D1692" s="49"/>
      <c r="E1692" s="52"/>
      <c r="F1692" s="52"/>
      <c r="G1692" s="52"/>
      <c r="H1692" s="52"/>
      <c r="I1692" s="52"/>
    </row>
    <row r="1693" spans="1:9" s="53" customFormat="1">
      <c r="A1693" s="49"/>
      <c r="B1693" s="50"/>
      <c r="C1693" s="51"/>
      <c r="D1693" s="49"/>
      <c r="E1693" s="52"/>
      <c r="F1693" s="52"/>
      <c r="G1693" s="52"/>
      <c r="H1693" s="52"/>
      <c r="I1693" s="52"/>
    </row>
    <row r="1694" spans="1:9" s="53" customFormat="1">
      <c r="A1694" s="49"/>
      <c r="B1694" s="50"/>
      <c r="C1694" s="51"/>
      <c r="D1694" s="49"/>
      <c r="E1694" s="52"/>
      <c r="F1694" s="52"/>
      <c r="G1694" s="52"/>
      <c r="H1694" s="52"/>
      <c r="I1694" s="52"/>
    </row>
    <row r="1695" spans="1:9" s="53" customFormat="1">
      <c r="A1695" s="49"/>
      <c r="B1695" s="50"/>
      <c r="C1695" s="51"/>
      <c r="D1695" s="49"/>
      <c r="E1695" s="52"/>
      <c r="F1695" s="52"/>
      <c r="G1695" s="52"/>
      <c r="H1695" s="52"/>
      <c r="I1695" s="52"/>
    </row>
    <row r="1696" spans="1:9" s="53" customFormat="1">
      <c r="A1696" s="49"/>
      <c r="B1696" s="50"/>
      <c r="C1696" s="51"/>
      <c r="D1696" s="49"/>
      <c r="E1696" s="52"/>
      <c r="F1696" s="52"/>
      <c r="G1696" s="52"/>
      <c r="H1696" s="52"/>
      <c r="I1696" s="52"/>
    </row>
    <row r="1697" spans="1:9" s="53" customFormat="1">
      <c r="A1697" s="49"/>
      <c r="B1697" s="50"/>
      <c r="C1697" s="51"/>
      <c r="D1697" s="49"/>
      <c r="E1697" s="52"/>
      <c r="F1697" s="52"/>
      <c r="G1697" s="52"/>
      <c r="H1697" s="52"/>
      <c r="I1697" s="52"/>
    </row>
    <row r="1698" spans="1:9" s="53" customFormat="1">
      <c r="A1698" s="49"/>
      <c r="B1698" s="50"/>
      <c r="C1698" s="51"/>
      <c r="D1698" s="49"/>
      <c r="E1698" s="52"/>
      <c r="F1698" s="52"/>
      <c r="G1698" s="52"/>
      <c r="H1698" s="52"/>
      <c r="I1698" s="52"/>
    </row>
    <row r="1699" spans="1:9" s="53" customFormat="1">
      <c r="A1699" s="49"/>
      <c r="B1699" s="50"/>
      <c r="C1699" s="51"/>
      <c r="D1699" s="49"/>
      <c r="E1699" s="52"/>
      <c r="F1699" s="52"/>
      <c r="G1699" s="52"/>
      <c r="H1699" s="52"/>
      <c r="I1699" s="52"/>
    </row>
    <row r="1700" spans="1:9" s="53" customFormat="1">
      <c r="A1700" s="49"/>
      <c r="B1700" s="50"/>
      <c r="C1700" s="51"/>
      <c r="D1700" s="49"/>
      <c r="E1700" s="52"/>
      <c r="F1700" s="52"/>
      <c r="G1700" s="52"/>
      <c r="H1700" s="52"/>
      <c r="I1700" s="52"/>
    </row>
    <row r="1701" spans="1:9" s="53" customFormat="1">
      <c r="A1701" s="49"/>
      <c r="B1701" s="50"/>
      <c r="C1701" s="51"/>
      <c r="D1701" s="49"/>
      <c r="E1701" s="52"/>
      <c r="F1701" s="52"/>
      <c r="G1701" s="52"/>
      <c r="H1701" s="52"/>
      <c r="I1701" s="52"/>
    </row>
    <row r="1702" spans="1:9" s="53" customFormat="1">
      <c r="A1702" s="49"/>
      <c r="B1702" s="50"/>
      <c r="C1702" s="51"/>
      <c r="D1702" s="49"/>
      <c r="E1702" s="52"/>
      <c r="F1702" s="52"/>
      <c r="G1702" s="52"/>
      <c r="H1702" s="52"/>
      <c r="I1702" s="52"/>
    </row>
    <row r="1703" spans="1:9" s="53" customFormat="1">
      <c r="A1703" s="49"/>
      <c r="B1703" s="50"/>
      <c r="C1703" s="51"/>
      <c r="D1703" s="49"/>
      <c r="E1703" s="52"/>
      <c r="F1703" s="52"/>
      <c r="G1703" s="52"/>
      <c r="H1703" s="52"/>
      <c r="I1703" s="52"/>
    </row>
    <row r="1704" spans="1:9" s="53" customFormat="1">
      <c r="A1704" s="49"/>
      <c r="B1704" s="50"/>
      <c r="C1704" s="51"/>
      <c r="D1704" s="49"/>
      <c r="E1704" s="52"/>
      <c r="F1704" s="52"/>
      <c r="G1704" s="52"/>
      <c r="H1704" s="52"/>
      <c r="I1704" s="52"/>
    </row>
    <row r="1705" spans="1:9" s="53" customFormat="1">
      <c r="A1705" s="49"/>
      <c r="B1705" s="50"/>
      <c r="C1705" s="51"/>
      <c r="D1705" s="49"/>
      <c r="E1705" s="52"/>
      <c r="F1705" s="52"/>
      <c r="G1705" s="52"/>
      <c r="H1705" s="52"/>
      <c r="I1705" s="52"/>
    </row>
    <row r="1706" spans="1:9" s="53" customFormat="1">
      <c r="A1706" s="49"/>
      <c r="B1706" s="50"/>
      <c r="C1706" s="51"/>
      <c r="D1706" s="49"/>
      <c r="E1706" s="52"/>
      <c r="F1706" s="52"/>
      <c r="G1706" s="52"/>
      <c r="H1706" s="52"/>
      <c r="I1706" s="52"/>
    </row>
    <row r="1707" spans="1:9" s="53" customFormat="1">
      <c r="A1707" s="49"/>
      <c r="B1707" s="50"/>
      <c r="C1707" s="51"/>
      <c r="D1707" s="49"/>
      <c r="E1707" s="52"/>
      <c r="F1707" s="52"/>
      <c r="G1707" s="52"/>
      <c r="H1707" s="52"/>
      <c r="I1707" s="52"/>
    </row>
    <row r="1708" spans="1:9" s="53" customFormat="1">
      <c r="A1708" s="49"/>
      <c r="B1708" s="50"/>
      <c r="C1708" s="51"/>
      <c r="D1708" s="49"/>
      <c r="E1708" s="52"/>
      <c r="F1708" s="52"/>
      <c r="G1708" s="52"/>
      <c r="H1708" s="52"/>
      <c r="I1708" s="52"/>
    </row>
    <row r="1709" spans="1:9" s="53" customFormat="1">
      <c r="A1709" s="49"/>
      <c r="B1709" s="50"/>
      <c r="C1709" s="51"/>
      <c r="D1709" s="49"/>
      <c r="E1709" s="52"/>
      <c r="F1709" s="52"/>
      <c r="G1709" s="52"/>
      <c r="H1709" s="52"/>
      <c r="I1709" s="52"/>
    </row>
    <row r="1710" spans="1:9" s="53" customFormat="1">
      <c r="A1710" s="49"/>
      <c r="B1710" s="50"/>
      <c r="C1710" s="51"/>
      <c r="D1710" s="49"/>
      <c r="E1710" s="52"/>
      <c r="F1710" s="52"/>
      <c r="G1710" s="52"/>
      <c r="H1710" s="52"/>
      <c r="I1710" s="52"/>
    </row>
    <row r="1711" spans="1:9" s="53" customFormat="1">
      <c r="A1711" s="49"/>
      <c r="B1711" s="50"/>
      <c r="C1711" s="51"/>
      <c r="D1711" s="49"/>
      <c r="E1711" s="52"/>
      <c r="F1711" s="52"/>
      <c r="G1711" s="52"/>
      <c r="H1711" s="52"/>
      <c r="I1711" s="52"/>
    </row>
    <row r="1712" spans="1:9" s="53" customFormat="1">
      <c r="A1712" s="49"/>
      <c r="B1712" s="50"/>
      <c r="C1712" s="51"/>
      <c r="D1712" s="49"/>
      <c r="E1712" s="52"/>
      <c r="F1712" s="52"/>
      <c r="G1712" s="52"/>
      <c r="H1712" s="52"/>
      <c r="I1712" s="52"/>
    </row>
    <row r="1713" spans="1:9" s="53" customFormat="1">
      <c r="A1713" s="49"/>
      <c r="B1713" s="50"/>
      <c r="C1713" s="51"/>
      <c r="D1713" s="49"/>
      <c r="E1713" s="52"/>
      <c r="F1713" s="52"/>
      <c r="G1713" s="52"/>
      <c r="H1713" s="52"/>
      <c r="I1713" s="52"/>
    </row>
    <row r="1714" spans="1:9" s="53" customFormat="1">
      <c r="A1714" s="49"/>
      <c r="B1714" s="50"/>
      <c r="C1714" s="51"/>
      <c r="D1714" s="49"/>
      <c r="E1714" s="52"/>
      <c r="F1714" s="52"/>
      <c r="G1714" s="52"/>
      <c r="H1714" s="52"/>
      <c r="I1714" s="52"/>
    </row>
    <row r="1715" spans="1:9" s="53" customFormat="1">
      <c r="A1715" s="49"/>
      <c r="B1715" s="50"/>
      <c r="C1715" s="51"/>
      <c r="D1715" s="49"/>
      <c r="E1715" s="52"/>
      <c r="F1715" s="52"/>
      <c r="G1715" s="52"/>
      <c r="H1715" s="52"/>
      <c r="I1715" s="52"/>
    </row>
    <row r="1716" spans="1:9" s="53" customFormat="1">
      <c r="A1716" s="49"/>
      <c r="B1716" s="50"/>
      <c r="C1716" s="51"/>
      <c r="D1716" s="49"/>
      <c r="E1716" s="52"/>
      <c r="F1716" s="52"/>
      <c r="G1716" s="52"/>
      <c r="H1716" s="52"/>
      <c r="I1716" s="52"/>
    </row>
    <row r="1717" spans="1:9" s="53" customFormat="1">
      <c r="A1717" s="49"/>
      <c r="B1717" s="50"/>
      <c r="C1717" s="51"/>
      <c r="D1717" s="49"/>
      <c r="E1717" s="52"/>
      <c r="F1717" s="52"/>
      <c r="G1717" s="52"/>
      <c r="H1717" s="52"/>
      <c r="I1717" s="52"/>
    </row>
    <row r="1718" spans="1:9" s="53" customFormat="1">
      <c r="A1718" s="49"/>
      <c r="B1718" s="50"/>
      <c r="C1718" s="51"/>
      <c r="D1718" s="49"/>
      <c r="E1718" s="52"/>
      <c r="F1718" s="52"/>
      <c r="G1718" s="52"/>
      <c r="H1718" s="52"/>
      <c r="I1718" s="52"/>
    </row>
    <row r="1719" spans="1:9" s="53" customFormat="1">
      <c r="A1719" s="49"/>
      <c r="B1719" s="50"/>
      <c r="C1719" s="51"/>
      <c r="D1719" s="49"/>
      <c r="E1719" s="52"/>
      <c r="F1719" s="52"/>
      <c r="G1719" s="52"/>
      <c r="H1719" s="52"/>
      <c r="I1719" s="52"/>
    </row>
    <row r="1720" spans="1:9" s="53" customFormat="1">
      <c r="A1720" s="49"/>
      <c r="B1720" s="50"/>
      <c r="C1720" s="51"/>
      <c r="D1720" s="49"/>
      <c r="E1720" s="52"/>
      <c r="F1720" s="52"/>
      <c r="G1720" s="52"/>
      <c r="H1720" s="52"/>
      <c r="I1720" s="52"/>
    </row>
    <row r="1721" spans="1:9" s="53" customFormat="1">
      <c r="A1721" s="49"/>
      <c r="B1721" s="50"/>
      <c r="C1721" s="51"/>
      <c r="D1721" s="49"/>
      <c r="E1721" s="52"/>
      <c r="F1721" s="52"/>
      <c r="G1721" s="52"/>
      <c r="H1721" s="52"/>
      <c r="I1721" s="52"/>
    </row>
    <row r="1722" spans="1:9" s="53" customFormat="1">
      <c r="A1722" s="49"/>
      <c r="B1722" s="50"/>
      <c r="C1722" s="51"/>
      <c r="D1722" s="49"/>
      <c r="E1722" s="52"/>
      <c r="F1722" s="52"/>
      <c r="G1722" s="52"/>
      <c r="H1722" s="52"/>
      <c r="I1722" s="52"/>
    </row>
    <row r="1723" spans="1:9" s="53" customFormat="1">
      <c r="A1723" s="49"/>
      <c r="B1723" s="50"/>
      <c r="C1723" s="51"/>
      <c r="D1723" s="49"/>
      <c r="E1723" s="52"/>
      <c r="F1723" s="52"/>
      <c r="G1723" s="52"/>
      <c r="H1723" s="52"/>
      <c r="I1723" s="52"/>
    </row>
    <row r="1724" spans="1:9" s="53" customFormat="1">
      <c r="A1724" s="49"/>
      <c r="B1724" s="50"/>
      <c r="C1724" s="51"/>
      <c r="D1724" s="49"/>
      <c r="E1724" s="52"/>
      <c r="F1724" s="52"/>
      <c r="G1724" s="52"/>
      <c r="H1724" s="52"/>
      <c r="I1724" s="52"/>
    </row>
    <row r="1725" spans="1:9" s="53" customFormat="1">
      <c r="A1725" s="49"/>
      <c r="B1725" s="50"/>
      <c r="C1725" s="51"/>
      <c r="D1725" s="49"/>
      <c r="E1725" s="52"/>
      <c r="F1725" s="52"/>
      <c r="G1725" s="52"/>
      <c r="H1725" s="52"/>
      <c r="I1725" s="52"/>
    </row>
    <row r="1726" spans="1:9" s="53" customFormat="1">
      <c r="A1726" s="49"/>
      <c r="B1726" s="50"/>
      <c r="C1726" s="51"/>
      <c r="D1726" s="49"/>
      <c r="E1726" s="52"/>
      <c r="F1726" s="52"/>
      <c r="G1726" s="52"/>
      <c r="H1726" s="52"/>
      <c r="I1726" s="52"/>
    </row>
    <row r="1727" spans="1:9" s="53" customFormat="1">
      <c r="A1727" s="49"/>
      <c r="B1727" s="50"/>
      <c r="C1727" s="51"/>
      <c r="D1727" s="49"/>
      <c r="E1727" s="52"/>
      <c r="F1727" s="52"/>
      <c r="G1727" s="52"/>
      <c r="H1727" s="52"/>
      <c r="I1727" s="52"/>
    </row>
    <row r="1728" spans="1:9" s="53" customFormat="1">
      <c r="A1728" s="49"/>
      <c r="B1728" s="50"/>
      <c r="C1728" s="51"/>
      <c r="D1728" s="49"/>
      <c r="E1728" s="52"/>
      <c r="F1728" s="52"/>
      <c r="G1728" s="52"/>
      <c r="H1728" s="52"/>
      <c r="I1728" s="52"/>
    </row>
    <row r="1729" spans="1:9" s="53" customFormat="1">
      <c r="A1729" s="49"/>
      <c r="B1729" s="50"/>
      <c r="C1729" s="51"/>
      <c r="D1729" s="49"/>
      <c r="E1729" s="52"/>
      <c r="F1729" s="52"/>
      <c r="G1729" s="52"/>
      <c r="H1729" s="52"/>
      <c r="I1729" s="52"/>
    </row>
    <row r="1730" spans="1:9" s="53" customFormat="1">
      <c r="A1730" s="49"/>
      <c r="B1730" s="50"/>
      <c r="C1730" s="51"/>
      <c r="D1730" s="49"/>
      <c r="E1730" s="52"/>
      <c r="F1730" s="52"/>
      <c r="G1730" s="52"/>
      <c r="H1730" s="52"/>
      <c r="I1730" s="52"/>
    </row>
    <row r="1731" spans="1:9" s="53" customFormat="1">
      <c r="A1731" s="49"/>
      <c r="B1731" s="50"/>
      <c r="C1731" s="51"/>
      <c r="D1731" s="49"/>
      <c r="E1731" s="52"/>
      <c r="F1731" s="52"/>
      <c r="G1731" s="52"/>
      <c r="H1731" s="52"/>
      <c r="I1731" s="52"/>
    </row>
    <row r="1732" spans="1:9" s="53" customFormat="1">
      <c r="A1732" s="49"/>
      <c r="B1732" s="50"/>
      <c r="C1732" s="51"/>
      <c r="D1732" s="49"/>
      <c r="E1732" s="52"/>
      <c r="F1732" s="52"/>
      <c r="G1732" s="52"/>
      <c r="H1732" s="52"/>
      <c r="I1732" s="52"/>
    </row>
    <row r="1733" spans="1:9" s="53" customFormat="1">
      <c r="A1733" s="49"/>
      <c r="B1733" s="50"/>
      <c r="C1733" s="51"/>
      <c r="D1733" s="49"/>
      <c r="E1733" s="52"/>
      <c r="F1733" s="52"/>
      <c r="G1733" s="52"/>
      <c r="H1733" s="52"/>
      <c r="I1733" s="52"/>
    </row>
    <row r="1734" spans="1:9" s="53" customFormat="1">
      <c r="A1734" s="49"/>
      <c r="B1734" s="50"/>
      <c r="C1734" s="51"/>
      <c r="D1734" s="49"/>
      <c r="E1734" s="52"/>
      <c r="F1734" s="52"/>
      <c r="G1734" s="52"/>
      <c r="H1734" s="52"/>
      <c r="I1734" s="52"/>
    </row>
    <row r="1735" spans="1:9" s="53" customFormat="1">
      <c r="A1735" s="49"/>
      <c r="B1735" s="50"/>
      <c r="C1735" s="51"/>
      <c r="D1735" s="49"/>
      <c r="E1735" s="52"/>
      <c r="F1735" s="52"/>
      <c r="G1735" s="52"/>
      <c r="H1735" s="52"/>
      <c r="I1735" s="52"/>
    </row>
    <row r="1736" spans="1:9" s="53" customFormat="1">
      <c r="A1736" s="49"/>
      <c r="B1736" s="50"/>
      <c r="C1736" s="51"/>
      <c r="D1736" s="49"/>
      <c r="E1736" s="52"/>
      <c r="F1736" s="52"/>
      <c r="G1736" s="52"/>
      <c r="H1736" s="52"/>
      <c r="I1736" s="52"/>
    </row>
    <row r="1737" spans="1:9" s="53" customFormat="1">
      <c r="A1737" s="49"/>
      <c r="B1737" s="50"/>
      <c r="C1737" s="51"/>
      <c r="D1737" s="49"/>
      <c r="E1737" s="52"/>
      <c r="F1737" s="52"/>
      <c r="G1737" s="52"/>
      <c r="H1737" s="52"/>
      <c r="I1737" s="52"/>
    </row>
    <row r="1738" spans="1:9" s="53" customFormat="1">
      <c r="A1738" s="49"/>
      <c r="B1738" s="50"/>
      <c r="C1738" s="51"/>
      <c r="D1738" s="49"/>
      <c r="E1738" s="52"/>
      <c r="F1738" s="52"/>
      <c r="G1738" s="52"/>
      <c r="H1738" s="52"/>
      <c r="I1738" s="52"/>
    </row>
    <row r="1739" spans="1:9" s="53" customFormat="1">
      <c r="A1739" s="49"/>
      <c r="B1739" s="50"/>
      <c r="C1739" s="51"/>
      <c r="D1739" s="49"/>
      <c r="E1739" s="52"/>
      <c r="F1739" s="52"/>
      <c r="G1739" s="52"/>
      <c r="H1739" s="52"/>
      <c r="I1739" s="52"/>
    </row>
    <row r="1740" spans="1:9" s="53" customFormat="1">
      <c r="A1740" s="49"/>
      <c r="B1740" s="50"/>
      <c r="C1740" s="51"/>
      <c r="D1740" s="49"/>
      <c r="E1740" s="52"/>
      <c r="F1740" s="52"/>
      <c r="G1740" s="52"/>
      <c r="H1740" s="52"/>
      <c r="I1740" s="52"/>
    </row>
    <row r="1741" spans="1:9" s="53" customFormat="1">
      <c r="A1741" s="49"/>
      <c r="B1741" s="50"/>
      <c r="C1741" s="51"/>
      <c r="D1741" s="49"/>
      <c r="E1741" s="52"/>
      <c r="F1741" s="52"/>
      <c r="G1741" s="52"/>
      <c r="H1741" s="52"/>
      <c r="I1741" s="52"/>
    </row>
    <row r="1742" spans="1:9" s="53" customFormat="1">
      <c r="A1742" s="49"/>
      <c r="B1742" s="50"/>
      <c r="C1742" s="51"/>
      <c r="D1742" s="49"/>
      <c r="E1742" s="52"/>
      <c r="F1742" s="52"/>
      <c r="G1742" s="52"/>
      <c r="H1742" s="52"/>
      <c r="I1742" s="52"/>
    </row>
    <row r="1743" spans="1:9" s="53" customFormat="1">
      <c r="A1743" s="49"/>
      <c r="B1743" s="50"/>
      <c r="C1743" s="51"/>
      <c r="D1743" s="49"/>
      <c r="E1743" s="52"/>
      <c r="F1743" s="52"/>
      <c r="G1743" s="52"/>
      <c r="H1743" s="52"/>
      <c r="I1743" s="52"/>
    </row>
    <row r="1744" spans="1:9" s="53" customFormat="1">
      <c r="A1744" s="49"/>
      <c r="B1744" s="50"/>
      <c r="C1744" s="51"/>
      <c r="D1744" s="49"/>
      <c r="E1744" s="52"/>
      <c r="F1744" s="52"/>
      <c r="G1744" s="52"/>
      <c r="H1744" s="52"/>
      <c r="I1744" s="52"/>
    </row>
    <row r="1745" spans="1:9" s="53" customFormat="1">
      <c r="A1745" s="49"/>
      <c r="B1745" s="50"/>
      <c r="C1745" s="51"/>
      <c r="D1745" s="49"/>
      <c r="E1745" s="52"/>
      <c r="F1745" s="52"/>
      <c r="G1745" s="52"/>
      <c r="H1745" s="52"/>
      <c r="I1745" s="52"/>
    </row>
    <row r="1746" spans="1:9" s="53" customFormat="1">
      <c r="A1746" s="49"/>
      <c r="B1746" s="50"/>
      <c r="C1746" s="51"/>
      <c r="D1746" s="49"/>
      <c r="E1746" s="52"/>
      <c r="F1746" s="52"/>
      <c r="G1746" s="52"/>
      <c r="H1746" s="52"/>
      <c r="I1746" s="52"/>
    </row>
    <row r="1747" spans="1:9" s="53" customFormat="1">
      <c r="A1747" s="49"/>
      <c r="B1747" s="50"/>
      <c r="C1747" s="51"/>
      <c r="D1747" s="49"/>
      <c r="E1747" s="52"/>
      <c r="F1747" s="52"/>
      <c r="G1747" s="52"/>
      <c r="H1747" s="52"/>
      <c r="I1747" s="52"/>
    </row>
    <row r="1748" spans="1:9" s="53" customFormat="1">
      <c r="A1748" s="49"/>
      <c r="B1748" s="50"/>
      <c r="C1748" s="51"/>
      <c r="D1748" s="49"/>
      <c r="E1748" s="52"/>
      <c r="F1748" s="52"/>
      <c r="G1748" s="52"/>
      <c r="H1748" s="52"/>
      <c r="I1748" s="52"/>
    </row>
    <row r="1749" spans="1:9" s="53" customFormat="1">
      <c r="A1749" s="49"/>
      <c r="B1749" s="50"/>
      <c r="C1749" s="51"/>
      <c r="D1749" s="49"/>
      <c r="E1749" s="52"/>
      <c r="F1749" s="52"/>
      <c r="G1749" s="52"/>
      <c r="H1749" s="52"/>
      <c r="I1749" s="52"/>
    </row>
    <row r="1750" spans="1:9" s="53" customFormat="1">
      <c r="A1750" s="49"/>
      <c r="B1750" s="50"/>
      <c r="C1750" s="51"/>
      <c r="D1750" s="49"/>
      <c r="E1750" s="52"/>
      <c r="F1750" s="52"/>
      <c r="G1750" s="52"/>
      <c r="H1750" s="52"/>
      <c r="I1750" s="52"/>
    </row>
    <row r="1751" spans="1:9" s="53" customFormat="1">
      <c r="A1751" s="49"/>
      <c r="B1751" s="50"/>
      <c r="C1751" s="51"/>
      <c r="D1751" s="49"/>
      <c r="E1751" s="52"/>
      <c r="F1751" s="52"/>
      <c r="G1751" s="52"/>
      <c r="H1751" s="52"/>
      <c r="I1751" s="52"/>
    </row>
    <row r="1752" spans="1:9" s="53" customFormat="1">
      <c r="A1752" s="49"/>
      <c r="B1752" s="50"/>
      <c r="C1752" s="51"/>
      <c r="D1752" s="49"/>
      <c r="E1752" s="52"/>
      <c r="F1752" s="52"/>
      <c r="G1752" s="52"/>
      <c r="H1752" s="52"/>
      <c r="I1752" s="52"/>
    </row>
    <row r="1753" spans="1:9" s="53" customFormat="1">
      <c r="A1753" s="49"/>
      <c r="B1753" s="50"/>
      <c r="C1753" s="51"/>
      <c r="D1753" s="49"/>
      <c r="E1753" s="52"/>
      <c r="F1753" s="52"/>
      <c r="G1753" s="52"/>
      <c r="H1753" s="52"/>
      <c r="I1753" s="52"/>
    </row>
    <row r="1754" spans="1:9" s="53" customFormat="1">
      <c r="A1754" s="49"/>
      <c r="B1754" s="50"/>
      <c r="C1754" s="51"/>
      <c r="D1754" s="49"/>
      <c r="E1754" s="52"/>
      <c r="F1754" s="52"/>
      <c r="G1754" s="52"/>
      <c r="H1754" s="52"/>
      <c r="I1754" s="52"/>
    </row>
    <row r="1755" spans="1:9" s="53" customFormat="1">
      <c r="A1755" s="49"/>
      <c r="B1755" s="50"/>
      <c r="C1755" s="51"/>
      <c r="D1755" s="49"/>
      <c r="E1755" s="52"/>
      <c r="F1755" s="52"/>
      <c r="G1755" s="52"/>
      <c r="H1755" s="52"/>
      <c r="I1755" s="52"/>
    </row>
    <row r="1756" spans="1:9" s="53" customFormat="1">
      <c r="A1756" s="49"/>
      <c r="B1756" s="50"/>
      <c r="C1756" s="51"/>
      <c r="D1756" s="49"/>
      <c r="E1756" s="52"/>
      <c r="F1756" s="52"/>
      <c r="G1756" s="52"/>
      <c r="H1756" s="52"/>
      <c r="I1756" s="52"/>
    </row>
    <row r="1757" spans="1:9" s="53" customFormat="1">
      <c r="A1757" s="49"/>
      <c r="B1757" s="50"/>
      <c r="C1757" s="51"/>
      <c r="D1757" s="49"/>
      <c r="E1757" s="52"/>
      <c r="F1757" s="52"/>
      <c r="G1757" s="52"/>
      <c r="H1757" s="52"/>
      <c r="I1757" s="52"/>
    </row>
    <row r="1758" spans="1:9" s="53" customFormat="1">
      <c r="A1758" s="49"/>
      <c r="B1758" s="50"/>
      <c r="C1758" s="51"/>
      <c r="D1758" s="49"/>
      <c r="E1758" s="52"/>
      <c r="F1758" s="52"/>
      <c r="G1758" s="52"/>
      <c r="H1758" s="52"/>
      <c r="I1758" s="52"/>
    </row>
    <row r="1759" spans="1:9" s="53" customFormat="1">
      <c r="A1759" s="49"/>
      <c r="B1759" s="50"/>
      <c r="C1759" s="51"/>
      <c r="D1759" s="49"/>
      <c r="E1759" s="52"/>
      <c r="F1759" s="52"/>
      <c r="G1759" s="52"/>
      <c r="H1759" s="52"/>
      <c r="I1759" s="52"/>
    </row>
    <row r="1760" spans="1:9" s="53" customFormat="1">
      <c r="A1760" s="49"/>
      <c r="B1760" s="50"/>
      <c r="C1760" s="51"/>
      <c r="D1760" s="49"/>
      <c r="E1760" s="52"/>
      <c r="F1760" s="52"/>
      <c r="G1760" s="52"/>
      <c r="H1760" s="52"/>
      <c r="I1760" s="52"/>
    </row>
    <row r="1761" spans="1:9" s="53" customFormat="1">
      <c r="A1761" s="49"/>
      <c r="B1761" s="50"/>
      <c r="C1761" s="51"/>
      <c r="D1761" s="49"/>
      <c r="E1761" s="52"/>
      <c r="F1761" s="52"/>
      <c r="G1761" s="52"/>
      <c r="H1761" s="52"/>
      <c r="I1761" s="52"/>
    </row>
    <row r="1762" spans="1:9" s="53" customFormat="1">
      <c r="A1762" s="49"/>
      <c r="B1762" s="50"/>
      <c r="C1762" s="51"/>
      <c r="D1762" s="49"/>
      <c r="E1762" s="52"/>
      <c r="F1762" s="52"/>
      <c r="G1762" s="52"/>
      <c r="H1762" s="52"/>
      <c r="I1762" s="52"/>
    </row>
    <row r="1763" spans="1:9" s="53" customFormat="1">
      <c r="A1763" s="49"/>
      <c r="B1763" s="50"/>
      <c r="C1763" s="51"/>
      <c r="D1763" s="49"/>
      <c r="E1763" s="52"/>
      <c r="F1763" s="52"/>
      <c r="G1763" s="52"/>
      <c r="H1763" s="52"/>
      <c r="I1763" s="52"/>
    </row>
    <row r="1764" spans="1:9" s="53" customFormat="1">
      <c r="A1764" s="49"/>
      <c r="B1764" s="50"/>
      <c r="C1764" s="51"/>
      <c r="D1764" s="49"/>
      <c r="E1764" s="52"/>
      <c r="F1764" s="52"/>
      <c r="G1764" s="52"/>
      <c r="H1764" s="52"/>
      <c r="I1764" s="52"/>
    </row>
    <row r="1765" spans="1:9" s="53" customFormat="1">
      <c r="A1765" s="49"/>
      <c r="B1765" s="50"/>
      <c r="C1765" s="51"/>
      <c r="D1765" s="49"/>
      <c r="E1765" s="52"/>
      <c r="F1765" s="52"/>
      <c r="G1765" s="52"/>
      <c r="H1765" s="52"/>
      <c r="I1765" s="52"/>
    </row>
    <row r="1766" spans="1:9" s="53" customFormat="1">
      <c r="A1766" s="49"/>
      <c r="B1766" s="50"/>
      <c r="C1766" s="51"/>
      <c r="D1766" s="49"/>
      <c r="E1766" s="52"/>
      <c r="F1766" s="52"/>
      <c r="G1766" s="52"/>
      <c r="H1766" s="52"/>
      <c r="I1766" s="52"/>
    </row>
    <row r="1767" spans="1:9" s="53" customFormat="1">
      <c r="A1767" s="49"/>
      <c r="B1767" s="50"/>
      <c r="C1767" s="51"/>
      <c r="D1767" s="49"/>
      <c r="E1767" s="52"/>
      <c r="F1767" s="52"/>
      <c r="G1767" s="52"/>
      <c r="H1767" s="52"/>
      <c r="I1767" s="52"/>
    </row>
    <row r="1768" spans="1:9" s="53" customFormat="1">
      <c r="A1768" s="49"/>
      <c r="B1768" s="50"/>
      <c r="C1768" s="51"/>
      <c r="D1768" s="49"/>
      <c r="E1768" s="52"/>
      <c r="F1768" s="52"/>
      <c r="G1768" s="52"/>
      <c r="H1768" s="52"/>
      <c r="I1768" s="52"/>
    </row>
    <row r="1769" spans="1:9" s="53" customFormat="1">
      <c r="A1769" s="49"/>
      <c r="B1769" s="50"/>
      <c r="C1769" s="51"/>
      <c r="D1769" s="49"/>
      <c r="E1769" s="52"/>
      <c r="F1769" s="52"/>
      <c r="G1769" s="52"/>
      <c r="H1769" s="52"/>
      <c r="I1769" s="52"/>
    </row>
    <row r="1770" spans="1:9" s="53" customFormat="1">
      <c r="A1770" s="49"/>
      <c r="B1770" s="50"/>
      <c r="C1770" s="51"/>
      <c r="D1770" s="49"/>
      <c r="E1770" s="52"/>
      <c r="F1770" s="52"/>
      <c r="G1770" s="52"/>
      <c r="H1770" s="52"/>
      <c r="I1770" s="52"/>
    </row>
    <row r="1771" spans="1:9" s="53" customFormat="1">
      <c r="A1771" s="49"/>
      <c r="B1771" s="50"/>
      <c r="C1771" s="51"/>
      <c r="D1771" s="49"/>
      <c r="E1771" s="52"/>
      <c r="F1771" s="52"/>
      <c r="G1771" s="52"/>
      <c r="H1771" s="52"/>
      <c r="I1771" s="52"/>
    </row>
    <row r="1772" spans="1:9" s="53" customFormat="1">
      <c r="A1772" s="49"/>
      <c r="B1772" s="50"/>
      <c r="C1772" s="51"/>
      <c r="D1772" s="49"/>
      <c r="E1772" s="52"/>
      <c r="F1772" s="52"/>
      <c r="G1772" s="52"/>
      <c r="H1772" s="52"/>
      <c r="I1772" s="52"/>
    </row>
    <row r="1773" spans="1:9" s="53" customFormat="1">
      <c r="A1773" s="49"/>
      <c r="B1773" s="50"/>
      <c r="C1773" s="51"/>
      <c r="D1773" s="49"/>
      <c r="E1773" s="52"/>
      <c r="F1773" s="52"/>
      <c r="G1773" s="52"/>
      <c r="H1773" s="52"/>
      <c r="I1773" s="52"/>
    </row>
    <row r="1774" spans="1:9" s="53" customFormat="1">
      <c r="A1774" s="49"/>
      <c r="B1774" s="50"/>
      <c r="C1774" s="51"/>
      <c r="D1774" s="49"/>
      <c r="E1774" s="52"/>
      <c r="F1774" s="52"/>
      <c r="G1774" s="52"/>
      <c r="H1774" s="52"/>
      <c r="I1774" s="52"/>
    </row>
    <row r="1775" spans="1:9" s="53" customFormat="1">
      <c r="A1775" s="49"/>
      <c r="B1775" s="50"/>
      <c r="C1775" s="51"/>
      <c r="D1775" s="49"/>
      <c r="E1775" s="52"/>
      <c r="F1775" s="52"/>
      <c r="G1775" s="52"/>
      <c r="H1775" s="52"/>
      <c r="I1775" s="52"/>
    </row>
    <row r="1776" spans="1:9" s="53" customFormat="1">
      <c r="A1776" s="49"/>
      <c r="B1776" s="50"/>
      <c r="C1776" s="51"/>
      <c r="D1776" s="49"/>
      <c r="E1776" s="52"/>
      <c r="F1776" s="52"/>
      <c r="G1776" s="52"/>
      <c r="H1776" s="52"/>
      <c r="I1776" s="52"/>
    </row>
    <row r="1777" spans="1:9" s="53" customFormat="1">
      <c r="A1777" s="49"/>
      <c r="B1777" s="50"/>
      <c r="C1777" s="51"/>
      <c r="D1777" s="49"/>
      <c r="E1777" s="52"/>
      <c r="F1777" s="52"/>
      <c r="G1777" s="52"/>
      <c r="H1777" s="52"/>
      <c r="I1777" s="52"/>
    </row>
    <row r="1778" spans="1:9" s="53" customFormat="1">
      <c r="A1778" s="49"/>
      <c r="B1778" s="50"/>
      <c r="C1778" s="51"/>
      <c r="D1778" s="49"/>
      <c r="E1778" s="52"/>
      <c r="F1778" s="52"/>
      <c r="G1778" s="52"/>
      <c r="H1778" s="52"/>
      <c r="I1778" s="52"/>
    </row>
    <row r="1779" spans="1:9" s="53" customFormat="1">
      <c r="A1779" s="49"/>
      <c r="B1779" s="50"/>
      <c r="C1779" s="51"/>
      <c r="D1779" s="49"/>
      <c r="E1779" s="52"/>
      <c r="F1779" s="52"/>
      <c r="G1779" s="52"/>
      <c r="H1779" s="52"/>
      <c r="I1779" s="52"/>
    </row>
    <row r="1780" spans="1:9" s="53" customFormat="1">
      <c r="A1780" s="49"/>
      <c r="B1780" s="50"/>
      <c r="C1780" s="51"/>
      <c r="D1780" s="49"/>
      <c r="E1780" s="52"/>
      <c r="F1780" s="52"/>
      <c r="G1780" s="52"/>
      <c r="H1780" s="52"/>
      <c r="I1780" s="52"/>
    </row>
    <row r="1781" spans="1:9" s="53" customFormat="1">
      <c r="A1781" s="49"/>
      <c r="B1781" s="50"/>
      <c r="C1781" s="51"/>
      <c r="D1781" s="49"/>
      <c r="E1781" s="52"/>
      <c r="F1781" s="52"/>
      <c r="G1781" s="52"/>
      <c r="H1781" s="52"/>
      <c r="I1781" s="52"/>
    </row>
    <row r="1782" spans="1:9" s="53" customFormat="1">
      <c r="A1782" s="49"/>
      <c r="B1782" s="50"/>
      <c r="C1782" s="51"/>
      <c r="D1782" s="49"/>
      <c r="E1782" s="52"/>
      <c r="F1782" s="52"/>
      <c r="G1782" s="52"/>
      <c r="H1782" s="52"/>
      <c r="I1782" s="52"/>
    </row>
    <row r="1783" spans="1:9" s="53" customFormat="1">
      <c r="A1783" s="49"/>
      <c r="B1783" s="50"/>
      <c r="C1783" s="51"/>
      <c r="D1783" s="49"/>
      <c r="E1783" s="52"/>
      <c r="F1783" s="52"/>
      <c r="G1783" s="52"/>
      <c r="H1783" s="52"/>
      <c r="I1783" s="52"/>
    </row>
    <row r="1784" spans="1:9" s="53" customFormat="1">
      <c r="A1784" s="49"/>
      <c r="B1784" s="50"/>
      <c r="C1784" s="51"/>
      <c r="D1784" s="49"/>
      <c r="E1784" s="52"/>
      <c r="F1784" s="52"/>
      <c r="G1784" s="52"/>
      <c r="H1784" s="52"/>
      <c r="I1784" s="52"/>
    </row>
    <row r="1785" spans="1:9" s="53" customFormat="1">
      <c r="A1785" s="49"/>
      <c r="B1785" s="50"/>
      <c r="C1785" s="51"/>
      <c r="D1785" s="49"/>
      <c r="E1785" s="52"/>
      <c r="F1785" s="52"/>
      <c r="G1785" s="52"/>
      <c r="H1785" s="52"/>
      <c r="I1785" s="52"/>
    </row>
    <row r="1786" spans="1:9" s="53" customFormat="1">
      <c r="A1786" s="49"/>
      <c r="B1786" s="50"/>
      <c r="C1786" s="51"/>
      <c r="D1786" s="49"/>
      <c r="E1786" s="52"/>
      <c r="F1786" s="52"/>
      <c r="G1786" s="52"/>
      <c r="H1786" s="52"/>
      <c r="I1786" s="52"/>
    </row>
    <row r="1787" spans="1:9" s="53" customFormat="1">
      <c r="A1787" s="49"/>
      <c r="B1787" s="50"/>
      <c r="C1787" s="51"/>
      <c r="D1787" s="49"/>
      <c r="E1787" s="52"/>
      <c r="F1787" s="52"/>
      <c r="G1787" s="52"/>
      <c r="H1787" s="52"/>
      <c r="I1787" s="52"/>
    </row>
    <row r="1788" spans="1:9" s="53" customFormat="1">
      <c r="A1788" s="49"/>
      <c r="B1788" s="50"/>
      <c r="C1788" s="51"/>
      <c r="D1788" s="49"/>
      <c r="E1788" s="52"/>
      <c r="F1788" s="52"/>
      <c r="G1788" s="52"/>
      <c r="H1788" s="52"/>
      <c r="I1788" s="52"/>
    </row>
    <row r="1789" spans="1:9" s="53" customFormat="1">
      <c r="A1789" s="49"/>
      <c r="B1789" s="50"/>
      <c r="C1789" s="51"/>
      <c r="D1789" s="49"/>
      <c r="E1789" s="52"/>
      <c r="F1789" s="52"/>
      <c r="G1789" s="52"/>
      <c r="H1789" s="52"/>
      <c r="I1789" s="52"/>
    </row>
    <row r="1790" spans="1:9" s="53" customFormat="1">
      <c r="A1790" s="49"/>
      <c r="B1790" s="50"/>
      <c r="C1790" s="51"/>
      <c r="D1790" s="49"/>
      <c r="E1790" s="52"/>
      <c r="F1790" s="52"/>
      <c r="G1790" s="52"/>
      <c r="H1790" s="52"/>
      <c r="I1790" s="52"/>
    </row>
    <row r="1791" spans="1:9" s="53" customFormat="1">
      <c r="A1791" s="49"/>
      <c r="B1791" s="50"/>
      <c r="C1791" s="51"/>
      <c r="D1791" s="49"/>
      <c r="E1791" s="52"/>
      <c r="F1791" s="52"/>
      <c r="G1791" s="52"/>
      <c r="H1791" s="52"/>
      <c r="I1791" s="52"/>
    </row>
    <row r="1792" spans="1:9" s="53" customFormat="1">
      <c r="A1792" s="49"/>
      <c r="B1792" s="50"/>
      <c r="C1792" s="51"/>
      <c r="D1792" s="49"/>
      <c r="E1792" s="52"/>
      <c r="F1792" s="52"/>
      <c r="G1792" s="52"/>
      <c r="H1792" s="52"/>
      <c r="I1792" s="52"/>
    </row>
    <row r="1793" spans="1:9" s="53" customFormat="1">
      <c r="A1793" s="49"/>
      <c r="B1793" s="50"/>
      <c r="C1793" s="51"/>
      <c r="D1793" s="49"/>
      <c r="E1793" s="52"/>
      <c r="F1793" s="52"/>
      <c r="G1793" s="52"/>
      <c r="H1793" s="52"/>
      <c r="I1793" s="52"/>
    </row>
    <row r="1794" spans="1:9" s="53" customFormat="1">
      <c r="A1794" s="49"/>
      <c r="B1794" s="50"/>
      <c r="C1794" s="51"/>
      <c r="D1794" s="49"/>
      <c r="E1794" s="52"/>
      <c r="F1794" s="52"/>
      <c r="G1794" s="52"/>
      <c r="H1794" s="52"/>
      <c r="I1794" s="52"/>
    </row>
    <row r="1795" spans="1:9" s="53" customFormat="1">
      <c r="A1795" s="49"/>
      <c r="B1795" s="50"/>
      <c r="C1795" s="51"/>
      <c r="D1795" s="49"/>
      <c r="E1795" s="52"/>
      <c r="F1795" s="52"/>
      <c r="G1795" s="52"/>
      <c r="H1795" s="52"/>
      <c r="I1795" s="52"/>
    </row>
    <row r="1796" spans="1:9" s="53" customFormat="1">
      <c r="A1796" s="49"/>
      <c r="B1796" s="50"/>
      <c r="C1796" s="51"/>
      <c r="D1796" s="49"/>
      <c r="E1796" s="52"/>
      <c r="F1796" s="52"/>
      <c r="G1796" s="52"/>
      <c r="H1796" s="52"/>
      <c r="I1796" s="52"/>
    </row>
    <row r="1797" spans="1:9" s="53" customFormat="1">
      <c r="A1797" s="49"/>
      <c r="B1797" s="50"/>
      <c r="C1797" s="51"/>
      <c r="D1797" s="49"/>
      <c r="E1797" s="52"/>
      <c r="F1797" s="52"/>
      <c r="G1797" s="52"/>
      <c r="H1797" s="52"/>
      <c r="I1797" s="52"/>
    </row>
    <row r="1798" spans="1:9" s="53" customFormat="1">
      <c r="A1798" s="49"/>
      <c r="B1798" s="50"/>
      <c r="C1798" s="51"/>
      <c r="D1798" s="49"/>
      <c r="E1798" s="52"/>
      <c r="F1798" s="52"/>
      <c r="G1798" s="52"/>
      <c r="H1798" s="52"/>
      <c r="I1798" s="52"/>
    </row>
    <row r="1799" spans="1:9" s="53" customFormat="1">
      <c r="A1799" s="49"/>
      <c r="B1799" s="50"/>
      <c r="C1799" s="51"/>
      <c r="D1799" s="49"/>
      <c r="E1799" s="52"/>
      <c r="F1799" s="52"/>
      <c r="G1799" s="52"/>
      <c r="H1799" s="52"/>
      <c r="I1799" s="52"/>
    </row>
    <row r="1800" spans="1:9" s="53" customFormat="1">
      <c r="A1800" s="49"/>
      <c r="B1800" s="50"/>
      <c r="C1800" s="51"/>
      <c r="D1800" s="49"/>
      <c r="E1800" s="52"/>
      <c r="F1800" s="52"/>
      <c r="G1800" s="52"/>
      <c r="H1800" s="52"/>
      <c r="I1800" s="52"/>
    </row>
    <row r="1801" spans="1:9" s="53" customFormat="1">
      <c r="A1801" s="49"/>
      <c r="B1801" s="50"/>
      <c r="C1801" s="51"/>
      <c r="D1801" s="49"/>
      <c r="E1801" s="52"/>
      <c r="F1801" s="52"/>
      <c r="G1801" s="52"/>
      <c r="H1801" s="52"/>
      <c r="I1801" s="52"/>
    </row>
    <row r="1802" spans="1:9" s="53" customFormat="1">
      <c r="A1802" s="49"/>
      <c r="B1802" s="50"/>
      <c r="C1802" s="51"/>
      <c r="D1802" s="49"/>
      <c r="E1802" s="52"/>
      <c r="F1802" s="52"/>
      <c r="G1802" s="52"/>
      <c r="H1802" s="52"/>
      <c r="I1802" s="52"/>
    </row>
    <row r="1803" spans="1:9" s="53" customFormat="1">
      <c r="A1803" s="49"/>
      <c r="B1803" s="50"/>
      <c r="C1803" s="51"/>
      <c r="D1803" s="49"/>
      <c r="E1803" s="52"/>
      <c r="F1803" s="52"/>
      <c r="G1803" s="52"/>
      <c r="H1803" s="52"/>
      <c r="I1803" s="52"/>
    </row>
    <row r="1804" spans="1:9" s="53" customFormat="1">
      <c r="A1804" s="49"/>
      <c r="B1804" s="50"/>
      <c r="C1804" s="51"/>
      <c r="D1804" s="49"/>
      <c r="E1804" s="52"/>
      <c r="F1804" s="52"/>
      <c r="G1804" s="52"/>
      <c r="H1804" s="52"/>
      <c r="I1804" s="52"/>
    </row>
    <row r="1805" spans="1:9" s="53" customFormat="1">
      <c r="A1805" s="49"/>
      <c r="B1805" s="50"/>
      <c r="C1805" s="51"/>
      <c r="D1805" s="49"/>
      <c r="E1805" s="52"/>
      <c r="F1805" s="52"/>
      <c r="G1805" s="52"/>
      <c r="H1805" s="52"/>
      <c r="I1805" s="52"/>
    </row>
    <row r="1806" spans="1:9" s="53" customFormat="1">
      <c r="A1806" s="49"/>
      <c r="B1806" s="50"/>
      <c r="C1806" s="51"/>
      <c r="D1806" s="49"/>
      <c r="E1806" s="52"/>
      <c r="F1806" s="52"/>
      <c r="G1806" s="52"/>
      <c r="H1806" s="52"/>
      <c r="I1806" s="52"/>
    </row>
    <row r="1807" spans="1:9" s="53" customFormat="1">
      <c r="A1807" s="49"/>
      <c r="B1807" s="50"/>
      <c r="C1807" s="51"/>
      <c r="D1807" s="49"/>
      <c r="E1807" s="52"/>
      <c r="F1807" s="52"/>
      <c r="G1807" s="52"/>
      <c r="H1807" s="52"/>
      <c r="I1807" s="52"/>
    </row>
    <row r="1808" spans="1:9" s="53" customFormat="1">
      <c r="A1808" s="49"/>
      <c r="B1808" s="50"/>
      <c r="C1808" s="51"/>
      <c r="D1808" s="49"/>
      <c r="E1808" s="52"/>
      <c r="F1808" s="52"/>
      <c r="G1808" s="52"/>
      <c r="H1808" s="52"/>
      <c r="I1808" s="52"/>
    </row>
    <row r="1809" spans="1:9" s="53" customFormat="1">
      <c r="A1809" s="49"/>
      <c r="B1809" s="50"/>
      <c r="C1809" s="51"/>
      <c r="D1809" s="49"/>
      <c r="E1809" s="52"/>
      <c r="F1809" s="52"/>
      <c r="G1809" s="52"/>
      <c r="H1809" s="52"/>
      <c r="I1809" s="52"/>
    </row>
    <row r="1810" spans="1:9" s="53" customFormat="1">
      <c r="A1810" s="49"/>
      <c r="B1810" s="50"/>
      <c r="C1810" s="51"/>
      <c r="D1810" s="49"/>
      <c r="E1810" s="52"/>
      <c r="F1810" s="52"/>
      <c r="G1810" s="52"/>
      <c r="H1810" s="52"/>
      <c r="I1810" s="52"/>
    </row>
    <row r="1811" spans="1:9" s="53" customFormat="1">
      <c r="A1811" s="49"/>
      <c r="B1811" s="50"/>
      <c r="C1811" s="51"/>
      <c r="D1811" s="49"/>
      <c r="E1811" s="52"/>
      <c r="F1811" s="52"/>
      <c r="G1811" s="52"/>
      <c r="H1811" s="52"/>
      <c r="I1811" s="52"/>
    </row>
    <row r="1812" spans="1:9" s="53" customFormat="1">
      <c r="A1812" s="49"/>
      <c r="B1812" s="50"/>
      <c r="C1812" s="51"/>
      <c r="D1812" s="49"/>
      <c r="E1812" s="52"/>
      <c r="F1812" s="52"/>
      <c r="G1812" s="52"/>
      <c r="H1812" s="52"/>
      <c r="I1812" s="52"/>
    </row>
    <row r="1813" spans="1:9" s="53" customFormat="1">
      <c r="A1813" s="49"/>
      <c r="B1813" s="50"/>
      <c r="C1813" s="51"/>
      <c r="D1813" s="49"/>
      <c r="E1813" s="52"/>
      <c r="F1813" s="52"/>
      <c r="G1813" s="52"/>
      <c r="H1813" s="52"/>
      <c r="I1813" s="52"/>
    </row>
    <row r="1814" spans="1:9" s="53" customFormat="1">
      <c r="A1814" s="49"/>
      <c r="B1814" s="50"/>
      <c r="C1814" s="51"/>
      <c r="D1814" s="49"/>
      <c r="E1814" s="52"/>
      <c r="F1814" s="52"/>
      <c r="G1814" s="52"/>
      <c r="H1814" s="52"/>
      <c r="I1814" s="52"/>
    </row>
    <row r="1815" spans="1:9" s="53" customFormat="1">
      <c r="A1815" s="49"/>
      <c r="B1815" s="50"/>
      <c r="C1815" s="51"/>
      <c r="D1815" s="49"/>
      <c r="E1815" s="52"/>
      <c r="F1815" s="52"/>
      <c r="G1815" s="52"/>
      <c r="H1815" s="52"/>
      <c r="I1815" s="52"/>
    </row>
    <row r="1816" spans="1:9" s="53" customFormat="1">
      <c r="A1816" s="49"/>
      <c r="B1816" s="50"/>
      <c r="C1816" s="51"/>
      <c r="D1816" s="49"/>
      <c r="E1816" s="52"/>
      <c r="F1816" s="52"/>
      <c r="G1816" s="52"/>
      <c r="H1816" s="52"/>
      <c r="I1816" s="52"/>
    </row>
    <row r="1817" spans="1:9" s="53" customFormat="1">
      <c r="A1817" s="49"/>
      <c r="B1817" s="50"/>
      <c r="C1817" s="51"/>
      <c r="D1817" s="49"/>
      <c r="E1817" s="52"/>
      <c r="F1817" s="52"/>
      <c r="G1817" s="52"/>
      <c r="H1817" s="52"/>
      <c r="I1817" s="52"/>
    </row>
    <row r="1818" spans="1:9" s="53" customFormat="1">
      <c r="A1818" s="49"/>
      <c r="B1818" s="50"/>
      <c r="C1818" s="51"/>
      <c r="D1818" s="49"/>
      <c r="E1818" s="52"/>
      <c r="F1818" s="52"/>
      <c r="G1818" s="52"/>
      <c r="H1818" s="52"/>
      <c r="I1818" s="52"/>
    </row>
    <row r="1819" spans="1:9" s="53" customFormat="1">
      <c r="A1819" s="49"/>
      <c r="B1819" s="50"/>
      <c r="C1819" s="51"/>
      <c r="D1819" s="49"/>
      <c r="E1819" s="52"/>
      <c r="F1819" s="52"/>
      <c r="G1819" s="52"/>
      <c r="H1819" s="52"/>
      <c r="I1819" s="52"/>
    </row>
    <row r="1820" spans="1:9" s="53" customFormat="1">
      <c r="A1820" s="49"/>
      <c r="B1820" s="50"/>
      <c r="C1820" s="51"/>
      <c r="D1820" s="49"/>
      <c r="E1820" s="52"/>
      <c r="F1820" s="52"/>
      <c r="G1820" s="52"/>
      <c r="H1820" s="52"/>
      <c r="I1820" s="52"/>
    </row>
    <row r="1821" spans="1:9" s="53" customFormat="1">
      <c r="A1821" s="49"/>
      <c r="B1821" s="50"/>
      <c r="C1821" s="51"/>
      <c r="D1821" s="49"/>
      <c r="E1821" s="52"/>
      <c r="F1821" s="52"/>
      <c r="G1821" s="52"/>
      <c r="H1821" s="52"/>
      <c r="I1821" s="52"/>
    </row>
    <row r="1822" spans="1:9" s="53" customFormat="1">
      <c r="A1822" s="49"/>
      <c r="B1822" s="50"/>
      <c r="C1822" s="51"/>
      <c r="D1822" s="49"/>
      <c r="E1822" s="52"/>
      <c r="F1822" s="52"/>
      <c r="G1822" s="52"/>
      <c r="H1822" s="52"/>
      <c r="I1822" s="52"/>
    </row>
    <row r="1823" spans="1:9" s="53" customFormat="1">
      <c r="A1823" s="49"/>
      <c r="B1823" s="50"/>
      <c r="C1823" s="51"/>
      <c r="D1823" s="49"/>
      <c r="E1823" s="52"/>
      <c r="F1823" s="52"/>
      <c r="G1823" s="52"/>
      <c r="H1823" s="52"/>
      <c r="I1823" s="52"/>
    </row>
    <row r="1824" spans="1:9" s="53" customFormat="1">
      <c r="A1824" s="49"/>
      <c r="B1824" s="50"/>
      <c r="C1824" s="51"/>
      <c r="D1824" s="49"/>
      <c r="E1824" s="52"/>
      <c r="F1824" s="52"/>
      <c r="G1824" s="52"/>
      <c r="H1824" s="52"/>
      <c r="I1824" s="52"/>
    </row>
    <row r="1825" spans="1:9" s="53" customFormat="1">
      <c r="A1825" s="49"/>
      <c r="B1825" s="50"/>
      <c r="C1825" s="51"/>
      <c r="D1825" s="49"/>
      <c r="E1825" s="52"/>
      <c r="F1825" s="52"/>
      <c r="G1825" s="52"/>
      <c r="H1825" s="52"/>
      <c r="I1825" s="52"/>
    </row>
    <row r="1826" spans="1:9" s="53" customFormat="1">
      <c r="A1826" s="49"/>
      <c r="B1826" s="50"/>
      <c r="C1826" s="51"/>
      <c r="D1826" s="49"/>
      <c r="E1826" s="52"/>
      <c r="F1826" s="52"/>
      <c r="G1826" s="52"/>
      <c r="H1826" s="52"/>
      <c r="I1826" s="52"/>
    </row>
    <row r="1827" spans="1:9" s="53" customFormat="1">
      <c r="A1827" s="49"/>
      <c r="B1827" s="50"/>
      <c r="C1827" s="51"/>
      <c r="D1827" s="49"/>
      <c r="E1827" s="52"/>
      <c r="F1827" s="52"/>
      <c r="G1827" s="52"/>
      <c r="H1827" s="52"/>
      <c r="I1827" s="52"/>
    </row>
    <row r="1828" spans="1:9" s="53" customFormat="1">
      <c r="A1828" s="49"/>
      <c r="B1828" s="50"/>
      <c r="C1828" s="51"/>
      <c r="D1828" s="49"/>
      <c r="E1828" s="52"/>
      <c r="F1828" s="52"/>
      <c r="G1828" s="52"/>
      <c r="H1828" s="52"/>
      <c r="I1828" s="52"/>
    </row>
    <row r="1829" spans="1:9" s="53" customFormat="1">
      <c r="A1829" s="49"/>
      <c r="B1829" s="50"/>
      <c r="C1829" s="51"/>
      <c r="D1829" s="49"/>
      <c r="E1829" s="52"/>
      <c r="F1829" s="52"/>
      <c r="G1829" s="52"/>
      <c r="H1829" s="52"/>
      <c r="I1829" s="52"/>
    </row>
    <row r="1830" spans="1:9" s="53" customFormat="1">
      <c r="A1830" s="49"/>
      <c r="B1830" s="50"/>
      <c r="C1830" s="51"/>
      <c r="D1830" s="49"/>
      <c r="E1830" s="52"/>
      <c r="F1830" s="52"/>
      <c r="G1830" s="52"/>
      <c r="H1830" s="52"/>
      <c r="I1830" s="52"/>
    </row>
    <row r="1831" spans="1:9" s="53" customFormat="1">
      <c r="A1831" s="49"/>
      <c r="B1831" s="50"/>
      <c r="C1831" s="51"/>
      <c r="D1831" s="49"/>
      <c r="E1831" s="52"/>
      <c r="F1831" s="52"/>
      <c r="G1831" s="52"/>
      <c r="H1831" s="52"/>
      <c r="I1831" s="52"/>
    </row>
    <row r="1832" spans="1:9" s="53" customFormat="1">
      <c r="A1832" s="49"/>
      <c r="B1832" s="50"/>
      <c r="C1832" s="51"/>
      <c r="D1832" s="49"/>
      <c r="E1832" s="52"/>
      <c r="F1832" s="52"/>
      <c r="G1832" s="52"/>
      <c r="H1832" s="52"/>
      <c r="I1832" s="52"/>
    </row>
    <row r="1833" spans="1:9" s="53" customFormat="1">
      <c r="A1833" s="49"/>
      <c r="B1833" s="50"/>
      <c r="C1833" s="51"/>
      <c r="D1833" s="49"/>
      <c r="E1833" s="52"/>
      <c r="F1833" s="52"/>
      <c r="G1833" s="52"/>
      <c r="H1833" s="52"/>
      <c r="I1833" s="52"/>
    </row>
    <row r="1834" spans="1:9" s="53" customFormat="1">
      <c r="A1834" s="49"/>
      <c r="B1834" s="50"/>
      <c r="C1834" s="51"/>
      <c r="D1834" s="49"/>
      <c r="E1834" s="52"/>
      <c r="F1834" s="52"/>
      <c r="G1834" s="52"/>
      <c r="H1834" s="52"/>
      <c r="I1834" s="52"/>
    </row>
    <row r="1835" spans="1:9" s="53" customFormat="1">
      <c r="A1835" s="49"/>
      <c r="B1835" s="50"/>
      <c r="C1835" s="51"/>
      <c r="D1835" s="49"/>
      <c r="E1835" s="52"/>
      <c r="F1835" s="52"/>
      <c r="G1835" s="52"/>
      <c r="H1835" s="52"/>
      <c r="I1835" s="52"/>
    </row>
    <row r="1836" spans="1:9" s="53" customFormat="1">
      <c r="A1836" s="49"/>
      <c r="B1836" s="50"/>
      <c r="C1836" s="51"/>
      <c r="D1836" s="49"/>
      <c r="E1836" s="52"/>
      <c r="F1836" s="52"/>
      <c r="G1836" s="52"/>
      <c r="H1836" s="52"/>
      <c r="I1836" s="52"/>
    </row>
    <row r="1837" spans="1:9" s="53" customFormat="1">
      <c r="A1837" s="49"/>
      <c r="B1837" s="50"/>
      <c r="C1837" s="51"/>
      <c r="D1837" s="49"/>
      <c r="E1837" s="52"/>
      <c r="F1837" s="52"/>
      <c r="G1837" s="52"/>
      <c r="H1837" s="52"/>
      <c r="I1837" s="52"/>
    </row>
    <row r="1838" spans="1:9" s="53" customFormat="1">
      <c r="A1838" s="49"/>
      <c r="B1838" s="50"/>
      <c r="C1838" s="51"/>
      <c r="D1838" s="49"/>
      <c r="E1838" s="52"/>
      <c r="F1838" s="52"/>
      <c r="G1838" s="52"/>
      <c r="H1838" s="52"/>
      <c r="I1838" s="52"/>
    </row>
    <row r="1839" spans="1:9" s="53" customFormat="1">
      <c r="A1839" s="49"/>
      <c r="B1839" s="50"/>
      <c r="C1839" s="51"/>
      <c r="D1839" s="49"/>
      <c r="E1839" s="52"/>
      <c r="F1839" s="52"/>
      <c r="G1839" s="52"/>
      <c r="H1839" s="52"/>
      <c r="I1839" s="52"/>
    </row>
    <row r="1840" spans="1:9" s="53" customFormat="1">
      <c r="A1840" s="49"/>
      <c r="B1840" s="50"/>
      <c r="C1840" s="51"/>
      <c r="D1840" s="49"/>
      <c r="E1840" s="52"/>
      <c r="F1840" s="52"/>
      <c r="G1840" s="52"/>
      <c r="H1840" s="52"/>
      <c r="I1840" s="52"/>
    </row>
    <row r="1841" spans="1:9" s="53" customFormat="1">
      <c r="A1841" s="49"/>
      <c r="B1841" s="50"/>
      <c r="C1841" s="51"/>
      <c r="D1841" s="49"/>
      <c r="E1841" s="52"/>
      <c r="F1841" s="52"/>
      <c r="G1841" s="52"/>
      <c r="H1841" s="52"/>
      <c r="I1841" s="52"/>
    </row>
    <row r="1842" spans="1:9" s="53" customFormat="1">
      <c r="A1842" s="49"/>
      <c r="B1842" s="50"/>
      <c r="C1842" s="51"/>
      <c r="D1842" s="49"/>
      <c r="E1842" s="52"/>
      <c r="F1842" s="52"/>
      <c r="G1842" s="52"/>
      <c r="H1842" s="52"/>
      <c r="I1842" s="52"/>
    </row>
    <row r="1843" spans="1:9" s="53" customFormat="1">
      <c r="A1843" s="49"/>
      <c r="B1843" s="50"/>
      <c r="C1843" s="51"/>
      <c r="D1843" s="49"/>
      <c r="E1843" s="52"/>
      <c r="F1843" s="52"/>
      <c r="G1843" s="52"/>
      <c r="H1843" s="52"/>
      <c r="I1843" s="52"/>
    </row>
    <row r="1844" spans="1:9" s="53" customFormat="1">
      <c r="A1844" s="49"/>
      <c r="B1844" s="50"/>
      <c r="C1844" s="51"/>
      <c r="D1844" s="49"/>
      <c r="E1844" s="52"/>
      <c r="F1844" s="52"/>
      <c r="G1844" s="52"/>
      <c r="H1844" s="52"/>
      <c r="I1844" s="52"/>
    </row>
    <row r="1845" spans="1:9" s="53" customFormat="1">
      <c r="A1845" s="49"/>
      <c r="B1845" s="50"/>
      <c r="C1845" s="51"/>
      <c r="D1845" s="49"/>
      <c r="E1845" s="52"/>
      <c r="F1845" s="52"/>
      <c r="G1845" s="52"/>
      <c r="H1845" s="52"/>
      <c r="I1845" s="52"/>
    </row>
    <row r="1846" spans="1:9" s="53" customFormat="1">
      <c r="A1846" s="49"/>
      <c r="B1846" s="50"/>
      <c r="C1846" s="51"/>
      <c r="D1846" s="49"/>
      <c r="E1846" s="52"/>
      <c r="F1846" s="52"/>
      <c r="G1846" s="52"/>
      <c r="H1846" s="52"/>
      <c r="I1846" s="52"/>
    </row>
    <row r="1847" spans="1:9" s="53" customFormat="1">
      <c r="A1847" s="49"/>
      <c r="B1847" s="50"/>
      <c r="C1847" s="51"/>
      <c r="D1847" s="49"/>
      <c r="E1847" s="52"/>
      <c r="F1847" s="52"/>
      <c r="G1847" s="52"/>
      <c r="H1847" s="52"/>
      <c r="I1847" s="52"/>
    </row>
    <row r="1848" spans="1:9" s="53" customFormat="1">
      <c r="A1848" s="49"/>
      <c r="B1848" s="50"/>
      <c r="C1848" s="51"/>
      <c r="D1848" s="49"/>
      <c r="E1848" s="52"/>
      <c r="F1848" s="52"/>
      <c r="G1848" s="52"/>
      <c r="H1848" s="52"/>
      <c r="I1848" s="52"/>
    </row>
    <row r="1849" spans="1:9" s="53" customFormat="1">
      <c r="A1849" s="49"/>
      <c r="B1849" s="50"/>
      <c r="C1849" s="51"/>
      <c r="D1849" s="49"/>
      <c r="E1849" s="52"/>
      <c r="F1849" s="52"/>
      <c r="G1849" s="52"/>
      <c r="H1849" s="52"/>
      <c r="I1849" s="52"/>
    </row>
    <row r="1850" spans="1:9" s="53" customFormat="1">
      <c r="A1850" s="49"/>
      <c r="B1850" s="50"/>
      <c r="C1850" s="51"/>
      <c r="D1850" s="49"/>
      <c r="E1850" s="52"/>
      <c r="F1850" s="52"/>
      <c r="G1850" s="52"/>
      <c r="H1850" s="52"/>
      <c r="I1850" s="52"/>
    </row>
    <row r="1851" spans="1:9" s="53" customFormat="1">
      <c r="A1851" s="49"/>
      <c r="B1851" s="50"/>
      <c r="C1851" s="51"/>
      <c r="D1851" s="49"/>
      <c r="E1851" s="52"/>
      <c r="F1851" s="52"/>
      <c r="G1851" s="52"/>
      <c r="H1851" s="52"/>
      <c r="I1851" s="52"/>
    </row>
    <row r="1852" spans="1:9" s="53" customFormat="1">
      <c r="A1852" s="49"/>
      <c r="B1852" s="50"/>
      <c r="C1852" s="51"/>
      <c r="D1852" s="49"/>
      <c r="E1852" s="52"/>
      <c r="F1852" s="52"/>
      <c r="G1852" s="52"/>
      <c r="H1852" s="52"/>
      <c r="I1852" s="52"/>
    </row>
    <row r="1853" spans="1:9" s="53" customFormat="1">
      <c r="A1853" s="49"/>
      <c r="B1853" s="50"/>
      <c r="C1853" s="51"/>
      <c r="D1853" s="49"/>
      <c r="E1853" s="52"/>
      <c r="F1853" s="52"/>
      <c r="G1853" s="52"/>
      <c r="H1853" s="52"/>
      <c r="I1853" s="52"/>
    </row>
    <row r="1854" spans="1:9" s="53" customFormat="1">
      <c r="A1854" s="49"/>
      <c r="B1854" s="50"/>
      <c r="C1854" s="51"/>
      <c r="D1854" s="49"/>
      <c r="E1854" s="52"/>
      <c r="F1854" s="52"/>
      <c r="G1854" s="52"/>
      <c r="H1854" s="52"/>
      <c r="I1854" s="52"/>
    </row>
    <row r="1855" spans="1:9" s="53" customFormat="1">
      <c r="A1855" s="49"/>
      <c r="B1855" s="50"/>
      <c r="C1855" s="51"/>
      <c r="D1855" s="49"/>
      <c r="E1855" s="52"/>
      <c r="F1855" s="52"/>
      <c r="G1855" s="52"/>
      <c r="H1855" s="52"/>
      <c r="I1855" s="52"/>
    </row>
    <row r="1856" spans="1:9" s="53" customFormat="1">
      <c r="A1856" s="49"/>
      <c r="B1856" s="50"/>
      <c r="C1856" s="51"/>
      <c r="D1856" s="49"/>
      <c r="E1856" s="52"/>
      <c r="F1856" s="52"/>
      <c r="G1856" s="52"/>
      <c r="H1856" s="52"/>
      <c r="I1856" s="52"/>
    </row>
    <row r="1857" spans="1:9" s="53" customFormat="1">
      <c r="A1857" s="49"/>
      <c r="B1857" s="50"/>
      <c r="C1857" s="51"/>
      <c r="D1857" s="49"/>
      <c r="E1857" s="52"/>
      <c r="F1857" s="52"/>
      <c r="G1857" s="52"/>
      <c r="H1857" s="52"/>
      <c r="I1857" s="52"/>
    </row>
    <row r="1858" spans="1:9" s="53" customFormat="1">
      <c r="A1858" s="49"/>
      <c r="B1858" s="50"/>
      <c r="C1858" s="51"/>
      <c r="D1858" s="49"/>
      <c r="E1858" s="52"/>
      <c r="F1858" s="52"/>
      <c r="G1858" s="52"/>
      <c r="H1858" s="52"/>
      <c r="I1858" s="52"/>
    </row>
    <row r="1859" spans="1:9" s="53" customFormat="1">
      <c r="A1859" s="49"/>
      <c r="B1859" s="50"/>
      <c r="C1859" s="51"/>
      <c r="D1859" s="49"/>
      <c r="E1859" s="52"/>
      <c r="F1859" s="52"/>
      <c r="G1859" s="52"/>
      <c r="H1859" s="52"/>
      <c r="I1859" s="52"/>
    </row>
    <row r="1860" spans="1:9" s="53" customFormat="1">
      <c r="A1860" s="49"/>
      <c r="B1860" s="50"/>
      <c r="C1860" s="51"/>
      <c r="D1860" s="49"/>
      <c r="E1860" s="52"/>
      <c r="F1860" s="52"/>
      <c r="G1860" s="52"/>
      <c r="H1860" s="52"/>
      <c r="I1860" s="52"/>
    </row>
    <row r="1861" spans="1:9" s="53" customFormat="1">
      <c r="A1861" s="49"/>
      <c r="B1861" s="50"/>
      <c r="C1861" s="51"/>
      <c r="D1861" s="49"/>
      <c r="E1861" s="52"/>
      <c r="F1861" s="52"/>
      <c r="G1861" s="52"/>
      <c r="H1861" s="52"/>
      <c r="I1861" s="52"/>
    </row>
    <row r="1862" spans="1:9" s="53" customFormat="1">
      <c r="A1862" s="49"/>
      <c r="B1862" s="50"/>
      <c r="C1862" s="51"/>
      <c r="D1862" s="49"/>
      <c r="E1862" s="52"/>
      <c r="F1862" s="52"/>
      <c r="G1862" s="52"/>
      <c r="H1862" s="52"/>
      <c r="I1862" s="52"/>
    </row>
    <row r="1863" spans="1:9" s="53" customFormat="1">
      <c r="A1863" s="49"/>
      <c r="B1863" s="50"/>
      <c r="C1863" s="51"/>
      <c r="D1863" s="49"/>
      <c r="E1863" s="52"/>
      <c r="F1863" s="52"/>
      <c r="G1863" s="52"/>
      <c r="H1863" s="52"/>
      <c r="I1863" s="52"/>
    </row>
    <row r="1864" spans="1:9" s="53" customFormat="1">
      <c r="A1864" s="49"/>
      <c r="B1864" s="50"/>
      <c r="C1864" s="51"/>
      <c r="D1864" s="49"/>
      <c r="E1864" s="52"/>
      <c r="F1864" s="52"/>
      <c r="G1864" s="52"/>
      <c r="H1864" s="52"/>
      <c r="I1864" s="52"/>
    </row>
    <row r="1865" spans="1:9" s="53" customFormat="1">
      <c r="A1865" s="49"/>
      <c r="B1865" s="50"/>
      <c r="C1865" s="51"/>
      <c r="D1865" s="49"/>
      <c r="E1865" s="52"/>
      <c r="F1865" s="52"/>
      <c r="G1865" s="52"/>
      <c r="H1865" s="52"/>
      <c r="I1865" s="52"/>
    </row>
    <row r="1866" spans="1:9" s="53" customFormat="1">
      <c r="A1866" s="49"/>
      <c r="B1866" s="50"/>
      <c r="C1866" s="51"/>
      <c r="D1866" s="49"/>
      <c r="E1866" s="52"/>
      <c r="F1866" s="52"/>
      <c r="G1866" s="52"/>
      <c r="H1866" s="52"/>
      <c r="I1866" s="52"/>
    </row>
    <row r="1867" spans="1:9" s="53" customFormat="1">
      <c r="A1867" s="49"/>
      <c r="B1867" s="50"/>
      <c r="C1867" s="51"/>
      <c r="D1867" s="49"/>
      <c r="E1867" s="52"/>
      <c r="F1867" s="52"/>
      <c r="G1867" s="52"/>
      <c r="H1867" s="52"/>
      <c r="I1867" s="52"/>
    </row>
    <row r="1868" spans="1:9" s="53" customFormat="1">
      <c r="A1868" s="49"/>
      <c r="B1868" s="50"/>
      <c r="C1868" s="51"/>
      <c r="D1868" s="49"/>
      <c r="E1868" s="52"/>
      <c r="F1868" s="52"/>
      <c r="G1868" s="52"/>
      <c r="H1868" s="52"/>
      <c r="I1868" s="52"/>
    </row>
    <row r="1869" spans="1:9" s="53" customFormat="1">
      <c r="A1869" s="49"/>
      <c r="B1869" s="50"/>
      <c r="C1869" s="51"/>
      <c r="D1869" s="49"/>
      <c r="E1869" s="52"/>
      <c r="F1869" s="52"/>
      <c r="G1869" s="52"/>
      <c r="H1869" s="52"/>
      <c r="I1869" s="52"/>
    </row>
    <row r="1870" spans="1:9" s="53" customFormat="1">
      <c r="A1870" s="49"/>
      <c r="B1870" s="50"/>
      <c r="C1870" s="51"/>
      <c r="D1870" s="49"/>
      <c r="E1870" s="52"/>
      <c r="F1870" s="52"/>
      <c r="G1870" s="52"/>
      <c r="H1870" s="52"/>
      <c r="I1870" s="52"/>
    </row>
    <row r="1871" spans="1:9" s="53" customFormat="1">
      <c r="A1871" s="49"/>
      <c r="B1871" s="50"/>
      <c r="C1871" s="51"/>
      <c r="D1871" s="49"/>
      <c r="E1871" s="52"/>
      <c r="F1871" s="52"/>
      <c r="G1871" s="52"/>
      <c r="H1871" s="52"/>
      <c r="I1871" s="52"/>
    </row>
    <row r="1872" spans="1:9" s="53" customFormat="1">
      <c r="A1872" s="49"/>
      <c r="B1872" s="50"/>
      <c r="C1872" s="51"/>
      <c r="D1872" s="49"/>
      <c r="E1872" s="52"/>
      <c r="F1872" s="52"/>
      <c r="G1872" s="52"/>
      <c r="H1872" s="52"/>
      <c r="I1872" s="52"/>
    </row>
    <row r="1873" spans="1:9" s="53" customFormat="1">
      <c r="A1873" s="49"/>
      <c r="B1873" s="50"/>
      <c r="C1873" s="51"/>
      <c r="D1873" s="49"/>
      <c r="E1873" s="52"/>
      <c r="F1873" s="52"/>
      <c r="G1873" s="52"/>
      <c r="H1873" s="52"/>
      <c r="I1873" s="52"/>
    </row>
    <row r="1874" spans="1:9" s="53" customFormat="1">
      <c r="A1874" s="49"/>
      <c r="B1874" s="50"/>
      <c r="C1874" s="51"/>
      <c r="D1874" s="49"/>
      <c r="E1874" s="52"/>
      <c r="F1874" s="52"/>
      <c r="G1874" s="52"/>
      <c r="H1874" s="52"/>
      <c r="I1874" s="52"/>
    </row>
    <row r="1875" spans="1:9" s="53" customFormat="1">
      <c r="A1875" s="49"/>
      <c r="B1875" s="50"/>
      <c r="C1875" s="51"/>
      <c r="D1875" s="49"/>
      <c r="E1875" s="52"/>
      <c r="F1875" s="52"/>
      <c r="G1875" s="52"/>
      <c r="H1875" s="52"/>
      <c r="I1875" s="52"/>
    </row>
    <row r="1876" spans="1:9" s="53" customFormat="1">
      <c r="A1876" s="49"/>
      <c r="B1876" s="50"/>
      <c r="C1876" s="51"/>
      <c r="D1876" s="49"/>
      <c r="E1876" s="52"/>
      <c r="F1876" s="52"/>
      <c r="G1876" s="52"/>
      <c r="H1876" s="52"/>
      <c r="I1876" s="52"/>
    </row>
    <row r="1877" spans="1:9" s="53" customFormat="1">
      <c r="A1877" s="49"/>
      <c r="B1877" s="50"/>
      <c r="C1877" s="51"/>
      <c r="D1877" s="49"/>
      <c r="E1877" s="52"/>
      <c r="F1877" s="52"/>
      <c r="G1877" s="52"/>
      <c r="H1877" s="52"/>
      <c r="I1877" s="52"/>
    </row>
    <row r="1878" spans="1:9" s="53" customFormat="1">
      <c r="A1878" s="49"/>
      <c r="B1878" s="50"/>
      <c r="C1878" s="51"/>
      <c r="D1878" s="49"/>
      <c r="E1878" s="52"/>
      <c r="F1878" s="52"/>
      <c r="G1878" s="52"/>
      <c r="H1878" s="52"/>
      <c r="I1878" s="52"/>
    </row>
    <row r="1879" spans="1:9" s="53" customFormat="1">
      <c r="A1879" s="49"/>
      <c r="B1879" s="50"/>
      <c r="C1879" s="51"/>
      <c r="D1879" s="49"/>
      <c r="E1879" s="52"/>
      <c r="F1879" s="52"/>
      <c r="G1879" s="52"/>
      <c r="H1879" s="52"/>
      <c r="I1879" s="52"/>
    </row>
    <row r="1880" spans="1:9" s="53" customFormat="1">
      <c r="A1880" s="49"/>
      <c r="B1880" s="50"/>
      <c r="C1880" s="51"/>
      <c r="D1880" s="49"/>
      <c r="E1880" s="52"/>
      <c r="F1880" s="52"/>
      <c r="G1880" s="52"/>
      <c r="H1880" s="52"/>
      <c r="I1880" s="52"/>
    </row>
    <row r="1881" spans="1:9" s="53" customFormat="1">
      <c r="A1881" s="49"/>
      <c r="B1881" s="50"/>
      <c r="C1881" s="51"/>
      <c r="D1881" s="49"/>
      <c r="E1881" s="52"/>
      <c r="F1881" s="52"/>
      <c r="G1881" s="52"/>
      <c r="H1881" s="52"/>
      <c r="I1881" s="52"/>
    </row>
    <row r="1882" spans="1:9" s="53" customFormat="1">
      <c r="A1882" s="49"/>
      <c r="B1882" s="50"/>
      <c r="C1882" s="51"/>
      <c r="D1882" s="49"/>
      <c r="E1882" s="52"/>
      <c r="F1882" s="52"/>
      <c r="G1882" s="52"/>
      <c r="H1882" s="52"/>
      <c r="I1882" s="52"/>
    </row>
    <row r="1883" spans="1:9" s="53" customFormat="1">
      <c r="A1883" s="49"/>
      <c r="B1883" s="50"/>
      <c r="C1883" s="51"/>
      <c r="D1883" s="49"/>
      <c r="E1883" s="52"/>
      <c r="F1883" s="52"/>
      <c r="G1883" s="52"/>
      <c r="H1883" s="52"/>
      <c r="I1883" s="52"/>
    </row>
    <row r="1884" spans="1:9" s="53" customFormat="1">
      <c r="A1884" s="49"/>
      <c r="B1884" s="50"/>
      <c r="C1884" s="51"/>
      <c r="D1884" s="49"/>
      <c r="E1884" s="52"/>
      <c r="F1884" s="52"/>
      <c r="G1884" s="52"/>
      <c r="H1884" s="52"/>
      <c r="I1884" s="52"/>
    </row>
    <row r="1885" spans="1:9" s="53" customFormat="1">
      <c r="A1885" s="49"/>
      <c r="B1885" s="50"/>
      <c r="C1885" s="51"/>
      <c r="D1885" s="49"/>
      <c r="E1885" s="52"/>
      <c r="F1885" s="52"/>
      <c r="G1885" s="52"/>
      <c r="H1885" s="52"/>
      <c r="I1885" s="52"/>
    </row>
    <row r="1886" spans="1:9" s="53" customFormat="1">
      <c r="A1886" s="49"/>
      <c r="B1886" s="50"/>
      <c r="C1886" s="51"/>
      <c r="D1886" s="49"/>
      <c r="E1886" s="52"/>
      <c r="F1886" s="52"/>
      <c r="G1886" s="52"/>
      <c r="H1886" s="52"/>
      <c r="I1886" s="52"/>
    </row>
    <row r="1887" spans="1:9" s="53" customFormat="1">
      <c r="A1887" s="49"/>
      <c r="B1887" s="50"/>
      <c r="C1887" s="51"/>
      <c r="D1887" s="49"/>
      <c r="E1887" s="52"/>
      <c r="F1887" s="52"/>
      <c r="G1887" s="52"/>
      <c r="H1887" s="52"/>
      <c r="I1887" s="52"/>
    </row>
    <row r="1888" spans="1:9" s="53" customFormat="1">
      <c r="A1888" s="49"/>
      <c r="B1888" s="50"/>
      <c r="C1888" s="51"/>
      <c r="D1888" s="49"/>
      <c r="E1888" s="52"/>
      <c r="F1888" s="52"/>
      <c r="G1888" s="52"/>
      <c r="H1888" s="52"/>
      <c r="I1888" s="52"/>
    </row>
    <row r="1889" spans="1:9" s="53" customFormat="1">
      <c r="A1889" s="49"/>
      <c r="B1889" s="50"/>
      <c r="C1889" s="51"/>
      <c r="D1889" s="49"/>
      <c r="E1889" s="52"/>
      <c r="F1889" s="52"/>
      <c r="G1889" s="52"/>
      <c r="H1889" s="52"/>
      <c r="I1889" s="52"/>
    </row>
    <row r="1890" spans="1:9" s="53" customFormat="1">
      <c r="A1890" s="49"/>
      <c r="B1890" s="50"/>
      <c r="C1890" s="51"/>
      <c r="D1890" s="49"/>
      <c r="E1890" s="52"/>
      <c r="F1890" s="52"/>
      <c r="G1890" s="52"/>
      <c r="H1890" s="52"/>
      <c r="I1890" s="52"/>
    </row>
    <row r="1891" spans="1:9" s="53" customFormat="1">
      <c r="A1891" s="49"/>
      <c r="B1891" s="50"/>
      <c r="C1891" s="51"/>
      <c r="D1891" s="49"/>
      <c r="E1891" s="52"/>
      <c r="F1891" s="52"/>
      <c r="G1891" s="52"/>
      <c r="H1891" s="52"/>
      <c r="I1891" s="52"/>
    </row>
    <row r="1892" spans="1:9" s="53" customFormat="1">
      <c r="A1892" s="49"/>
      <c r="B1892" s="50"/>
      <c r="C1892" s="51"/>
      <c r="D1892" s="49"/>
      <c r="E1892" s="52"/>
      <c r="F1892" s="52"/>
      <c r="G1892" s="52"/>
      <c r="H1892" s="52"/>
      <c r="I1892" s="52"/>
    </row>
    <row r="1893" spans="1:9" s="53" customFormat="1">
      <c r="A1893" s="49"/>
      <c r="B1893" s="50"/>
      <c r="C1893" s="51"/>
      <c r="D1893" s="49"/>
      <c r="E1893" s="52"/>
      <c r="F1893" s="52"/>
      <c r="G1893" s="52"/>
      <c r="H1893" s="52"/>
      <c r="I1893" s="52"/>
    </row>
    <row r="1894" spans="1:9" s="53" customFormat="1">
      <c r="A1894" s="49"/>
      <c r="B1894" s="50"/>
      <c r="C1894" s="51"/>
      <c r="D1894" s="49"/>
      <c r="E1894" s="52"/>
      <c r="F1894" s="52"/>
      <c r="G1894" s="52"/>
      <c r="H1894" s="52"/>
      <c r="I1894" s="52"/>
    </row>
    <row r="1895" spans="1:9" s="53" customFormat="1">
      <c r="A1895" s="49"/>
      <c r="B1895" s="50"/>
      <c r="C1895" s="51"/>
      <c r="D1895" s="49"/>
      <c r="E1895" s="52"/>
      <c r="F1895" s="52"/>
      <c r="G1895" s="52"/>
      <c r="H1895" s="52"/>
      <c r="I1895" s="52"/>
    </row>
    <row r="1896" spans="1:9" s="53" customFormat="1">
      <c r="A1896" s="49"/>
      <c r="B1896" s="50"/>
      <c r="C1896" s="51"/>
      <c r="D1896" s="49"/>
      <c r="E1896" s="52"/>
      <c r="F1896" s="52"/>
      <c r="G1896" s="52"/>
      <c r="H1896" s="52"/>
      <c r="I1896" s="52"/>
    </row>
    <row r="1897" spans="1:9" s="53" customFormat="1">
      <c r="A1897" s="49"/>
      <c r="B1897" s="50"/>
      <c r="C1897" s="51"/>
      <c r="D1897" s="49"/>
      <c r="E1897" s="52"/>
      <c r="F1897" s="52"/>
      <c r="G1897" s="52"/>
      <c r="H1897" s="52"/>
      <c r="I1897" s="52"/>
    </row>
    <row r="1898" spans="1:9" s="53" customFormat="1">
      <c r="A1898" s="49"/>
      <c r="B1898" s="50"/>
      <c r="C1898" s="51"/>
      <c r="D1898" s="49"/>
      <c r="E1898" s="52"/>
      <c r="F1898" s="52"/>
      <c r="G1898" s="52"/>
      <c r="H1898" s="52"/>
      <c r="I1898" s="52"/>
    </row>
    <row r="1899" spans="1:9" s="53" customFormat="1">
      <c r="A1899" s="49"/>
      <c r="B1899" s="50"/>
      <c r="C1899" s="51"/>
      <c r="D1899" s="49"/>
      <c r="E1899" s="52"/>
      <c r="F1899" s="52"/>
      <c r="G1899" s="52"/>
      <c r="H1899" s="52"/>
      <c r="I1899" s="52"/>
    </row>
    <row r="1900" spans="1:9" s="53" customFormat="1">
      <c r="A1900" s="49"/>
      <c r="B1900" s="50"/>
      <c r="C1900" s="51"/>
      <c r="D1900" s="49"/>
      <c r="E1900" s="52"/>
      <c r="F1900" s="52"/>
      <c r="G1900" s="52"/>
      <c r="H1900" s="52"/>
      <c r="I1900" s="52"/>
    </row>
    <row r="1901" spans="1:9" s="53" customFormat="1">
      <c r="A1901" s="49"/>
      <c r="B1901" s="50"/>
      <c r="C1901" s="51"/>
      <c r="D1901" s="49"/>
      <c r="E1901" s="52"/>
      <c r="F1901" s="52"/>
      <c r="G1901" s="52"/>
      <c r="H1901" s="52"/>
      <c r="I1901" s="52"/>
    </row>
    <row r="1902" spans="1:9" s="53" customFormat="1">
      <c r="A1902" s="49"/>
      <c r="B1902" s="50"/>
      <c r="C1902" s="51"/>
      <c r="D1902" s="49"/>
      <c r="E1902" s="52"/>
      <c r="F1902" s="52"/>
      <c r="G1902" s="52"/>
      <c r="H1902" s="52"/>
      <c r="I1902" s="52"/>
    </row>
    <row r="1903" spans="1:9" s="53" customFormat="1">
      <c r="A1903" s="49"/>
      <c r="B1903" s="50"/>
      <c r="C1903" s="51"/>
      <c r="D1903" s="49"/>
      <c r="E1903" s="52"/>
      <c r="F1903" s="52"/>
      <c r="G1903" s="52"/>
      <c r="H1903" s="52"/>
      <c r="I1903" s="52"/>
    </row>
    <row r="1904" spans="1:9" s="53" customFormat="1">
      <c r="A1904" s="49"/>
      <c r="B1904" s="50"/>
      <c r="C1904" s="51"/>
      <c r="D1904" s="49"/>
      <c r="E1904" s="52"/>
      <c r="F1904" s="52"/>
      <c r="G1904" s="52"/>
      <c r="H1904" s="52"/>
      <c r="I1904" s="52"/>
    </row>
    <row r="1905" spans="1:9" s="53" customFormat="1">
      <c r="A1905" s="49"/>
      <c r="B1905" s="50"/>
      <c r="C1905" s="51"/>
      <c r="D1905" s="49"/>
      <c r="E1905" s="52"/>
      <c r="F1905" s="52"/>
      <c r="G1905" s="52"/>
      <c r="H1905" s="52"/>
      <c r="I1905" s="52"/>
    </row>
    <row r="1906" spans="1:9" s="53" customFormat="1">
      <c r="A1906" s="49"/>
      <c r="B1906" s="50"/>
      <c r="C1906" s="51"/>
      <c r="D1906" s="49"/>
      <c r="E1906" s="52"/>
      <c r="F1906" s="52"/>
      <c r="G1906" s="52"/>
      <c r="H1906" s="52"/>
      <c r="I1906" s="52"/>
    </row>
    <row r="1907" spans="1:9" s="53" customFormat="1">
      <c r="A1907" s="49"/>
      <c r="B1907" s="50"/>
      <c r="C1907" s="51"/>
      <c r="D1907" s="49"/>
      <c r="E1907" s="52"/>
      <c r="F1907" s="52"/>
      <c r="G1907" s="52"/>
      <c r="H1907" s="52"/>
      <c r="I1907" s="52"/>
    </row>
    <row r="1908" spans="1:9" s="53" customFormat="1">
      <c r="A1908" s="49"/>
      <c r="B1908" s="50"/>
      <c r="C1908" s="51"/>
      <c r="D1908" s="49"/>
      <c r="E1908" s="52"/>
      <c r="F1908" s="52"/>
      <c r="G1908" s="52"/>
      <c r="H1908" s="52"/>
      <c r="I1908" s="52"/>
    </row>
    <row r="1909" spans="1:9" s="53" customFormat="1">
      <c r="A1909" s="49"/>
      <c r="B1909" s="50"/>
      <c r="C1909" s="51"/>
      <c r="D1909" s="49"/>
      <c r="E1909" s="52"/>
      <c r="F1909" s="52"/>
      <c r="G1909" s="52"/>
      <c r="H1909" s="52"/>
      <c r="I1909" s="52"/>
    </row>
    <row r="1910" spans="1:9" s="53" customFormat="1">
      <c r="A1910" s="49"/>
      <c r="B1910" s="50"/>
      <c r="C1910" s="51"/>
      <c r="D1910" s="49"/>
      <c r="E1910" s="52"/>
      <c r="F1910" s="52"/>
      <c r="G1910" s="52"/>
      <c r="H1910" s="52"/>
      <c r="I1910" s="52"/>
    </row>
    <row r="1911" spans="1:9" s="53" customFormat="1">
      <c r="A1911" s="49"/>
      <c r="B1911" s="50"/>
      <c r="C1911" s="51"/>
      <c r="D1911" s="49"/>
      <c r="E1911" s="52"/>
      <c r="F1911" s="52"/>
      <c r="G1911" s="52"/>
      <c r="H1911" s="52"/>
      <c r="I1911" s="52"/>
    </row>
    <row r="1912" spans="1:9" s="53" customFormat="1">
      <c r="A1912" s="49"/>
      <c r="B1912" s="50"/>
      <c r="C1912" s="51"/>
      <c r="D1912" s="49"/>
      <c r="E1912" s="52"/>
      <c r="F1912" s="52"/>
      <c r="G1912" s="52"/>
      <c r="H1912" s="52"/>
      <c r="I1912" s="52"/>
    </row>
    <row r="1913" spans="1:9" s="53" customFormat="1">
      <c r="A1913" s="49"/>
      <c r="B1913" s="50"/>
      <c r="C1913" s="51"/>
      <c r="D1913" s="49"/>
      <c r="E1913" s="52"/>
      <c r="F1913" s="52"/>
      <c r="G1913" s="52"/>
      <c r="H1913" s="52"/>
      <c r="I1913" s="52"/>
    </row>
    <row r="1914" spans="1:9" s="53" customFormat="1">
      <c r="A1914" s="49"/>
      <c r="B1914" s="50"/>
      <c r="C1914" s="51"/>
      <c r="D1914" s="49"/>
      <c r="E1914" s="52"/>
      <c r="F1914" s="52"/>
      <c r="G1914" s="52"/>
      <c r="H1914" s="52"/>
      <c r="I1914" s="52"/>
    </row>
    <row r="1915" spans="1:9" s="53" customFormat="1">
      <c r="A1915" s="49"/>
      <c r="B1915" s="50"/>
      <c r="C1915" s="51"/>
      <c r="D1915" s="49"/>
      <c r="E1915" s="52"/>
      <c r="F1915" s="52"/>
      <c r="G1915" s="52"/>
      <c r="H1915" s="52"/>
      <c r="I1915" s="52"/>
    </row>
    <row r="1916" spans="1:9" s="53" customFormat="1">
      <c r="A1916" s="49"/>
      <c r="B1916" s="50"/>
      <c r="C1916" s="51"/>
      <c r="D1916" s="49"/>
      <c r="E1916" s="52"/>
      <c r="F1916" s="52"/>
      <c r="G1916" s="52"/>
      <c r="H1916" s="52"/>
      <c r="I1916" s="52"/>
    </row>
    <row r="1917" spans="1:9" s="53" customFormat="1">
      <c r="A1917" s="49"/>
      <c r="B1917" s="50"/>
      <c r="C1917" s="51"/>
      <c r="D1917" s="49"/>
      <c r="E1917" s="52"/>
      <c r="F1917" s="52"/>
      <c r="G1917" s="52"/>
      <c r="H1917" s="52"/>
      <c r="I1917" s="52"/>
    </row>
    <row r="1918" spans="1:9" s="53" customFormat="1">
      <c r="A1918" s="49"/>
      <c r="B1918" s="50"/>
      <c r="C1918" s="51"/>
      <c r="D1918" s="49"/>
      <c r="E1918" s="52"/>
      <c r="F1918" s="52"/>
      <c r="G1918" s="52"/>
      <c r="H1918" s="52"/>
      <c r="I1918" s="52"/>
    </row>
    <row r="1919" spans="1:9" s="53" customFormat="1">
      <c r="A1919" s="49"/>
      <c r="B1919" s="50"/>
      <c r="C1919" s="51"/>
      <c r="D1919" s="49"/>
      <c r="E1919" s="52"/>
      <c r="F1919" s="52"/>
      <c r="G1919" s="52"/>
      <c r="H1919" s="52"/>
      <c r="I1919" s="52"/>
    </row>
    <row r="1920" spans="1:9" s="53" customFormat="1">
      <c r="A1920" s="49"/>
      <c r="B1920" s="50"/>
      <c r="C1920" s="51"/>
      <c r="D1920" s="49"/>
      <c r="E1920" s="52"/>
      <c r="F1920" s="52"/>
      <c r="G1920" s="52"/>
      <c r="H1920" s="52"/>
      <c r="I1920" s="52"/>
    </row>
    <row r="1921" spans="1:9" s="53" customFormat="1">
      <c r="A1921" s="49"/>
      <c r="B1921" s="50"/>
      <c r="C1921" s="51"/>
      <c r="D1921" s="49"/>
      <c r="E1921" s="52"/>
      <c r="F1921" s="52"/>
      <c r="G1921" s="52"/>
      <c r="H1921" s="52"/>
      <c r="I1921" s="52"/>
    </row>
    <row r="1922" spans="1:9" s="53" customFormat="1">
      <c r="A1922" s="49"/>
      <c r="B1922" s="50"/>
      <c r="C1922" s="51"/>
      <c r="D1922" s="49"/>
      <c r="E1922" s="52"/>
      <c r="F1922" s="52"/>
      <c r="G1922" s="52"/>
      <c r="H1922" s="52"/>
      <c r="I1922" s="52"/>
    </row>
    <row r="1923" spans="1:9" s="53" customFormat="1">
      <c r="A1923" s="49"/>
      <c r="B1923" s="50"/>
      <c r="C1923" s="51"/>
      <c r="D1923" s="49"/>
      <c r="E1923" s="52"/>
      <c r="F1923" s="52"/>
      <c r="G1923" s="52"/>
      <c r="H1923" s="52"/>
      <c r="I1923" s="52"/>
    </row>
    <row r="1924" spans="1:9" s="53" customFormat="1">
      <c r="A1924" s="49"/>
      <c r="B1924" s="50"/>
      <c r="C1924" s="51"/>
      <c r="D1924" s="49"/>
      <c r="E1924" s="52"/>
      <c r="F1924" s="52"/>
      <c r="G1924" s="52"/>
      <c r="H1924" s="52"/>
      <c r="I1924" s="52"/>
    </row>
    <row r="1925" spans="1:9" s="53" customFormat="1">
      <c r="A1925" s="49"/>
      <c r="B1925" s="50"/>
      <c r="C1925" s="51"/>
      <c r="D1925" s="49"/>
      <c r="E1925" s="52"/>
      <c r="F1925" s="52"/>
      <c r="G1925" s="52"/>
      <c r="H1925" s="52"/>
      <c r="I1925" s="52"/>
    </row>
    <row r="1926" spans="1:9" s="53" customFormat="1">
      <c r="A1926" s="49"/>
      <c r="B1926" s="50"/>
      <c r="C1926" s="51"/>
      <c r="D1926" s="49"/>
      <c r="E1926" s="52"/>
      <c r="F1926" s="52"/>
      <c r="G1926" s="52"/>
      <c r="H1926" s="52"/>
      <c r="I1926" s="52"/>
    </row>
    <row r="1927" spans="1:9" s="53" customFormat="1">
      <c r="A1927" s="49"/>
      <c r="B1927" s="50"/>
      <c r="C1927" s="51"/>
      <c r="D1927" s="49"/>
      <c r="E1927" s="52"/>
      <c r="F1927" s="52"/>
      <c r="G1927" s="52"/>
      <c r="H1927" s="52"/>
      <c r="I1927" s="52"/>
    </row>
    <row r="1928" spans="1:9" s="53" customFormat="1">
      <c r="A1928" s="49"/>
      <c r="B1928" s="50"/>
      <c r="C1928" s="51"/>
      <c r="D1928" s="49"/>
      <c r="E1928" s="52"/>
      <c r="F1928" s="52"/>
      <c r="G1928" s="52"/>
      <c r="H1928" s="52"/>
      <c r="I1928" s="52"/>
    </row>
    <row r="1929" spans="1:9" s="53" customFormat="1">
      <c r="A1929" s="49"/>
      <c r="B1929" s="50"/>
      <c r="C1929" s="51"/>
      <c r="D1929" s="49"/>
      <c r="E1929" s="52"/>
      <c r="F1929" s="52"/>
      <c r="G1929" s="52"/>
      <c r="H1929" s="52"/>
      <c r="I1929" s="52"/>
    </row>
    <row r="1930" spans="1:9" s="53" customFormat="1">
      <c r="A1930" s="49"/>
      <c r="B1930" s="50"/>
      <c r="C1930" s="51"/>
      <c r="D1930" s="49"/>
      <c r="E1930" s="52"/>
      <c r="F1930" s="52"/>
      <c r="G1930" s="52"/>
      <c r="H1930" s="52"/>
      <c r="I1930" s="52"/>
    </row>
    <row r="1931" spans="1:9" s="53" customFormat="1">
      <c r="A1931" s="49"/>
      <c r="B1931" s="50"/>
      <c r="C1931" s="51"/>
      <c r="D1931" s="49"/>
      <c r="E1931" s="52"/>
      <c r="F1931" s="52"/>
      <c r="G1931" s="52"/>
      <c r="H1931" s="52"/>
      <c r="I1931" s="52"/>
    </row>
    <row r="1932" spans="1:9" s="53" customFormat="1">
      <c r="A1932" s="49"/>
      <c r="B1932" s="50"/>
      <c r="C1932" s="51"/>
      <c r="D1932" s="49"/>
      <c r="E1932" s="52"/>
      <c r="F1932" s="52"/>
      <c r="G1932" s="52"/>
      <c r="H1932" s="52"/>
      <c r="I1932" s="52"/>
    </row>
    <row r="1933" spans="1:9" s="53" customFormat="1">
      <c r="A1933" s="49"/>
      <c r="B1933" s="50"/>
      <c r="C1933" s="51"/>
      <c r="D1933" s="49"/>
      <c r="E1933" s="52"/>
      <c r="F1933" s="52"/>
      <c r="G1933" s="52"/>
      <c r="H1933" s="52"/>
      <c r="I1933" s="52"/>
    </row>
    <row r="1934" spans="1:9" s="53" customFormat="1">
      <c r="A1934" s="49"/>
      <c r="B1934" s="50"/>
      <c r="C1934" s="51"/>
      <c r="D1934" s="49"/>
      <c r="E1934" s="52"/>
      <c r="F1934" s="52"/>
      <c r="G1934" s="52"/>
      <c r="H1934" s="52"/>
      <c r="I1934" s="52"/>
    </row>
    <row r="1935" spans="1:9" s="53" customFormat="1">
      <c r="A1935" s="49"/>
      <c r="B1935" s="50"/>
      <c r="C1935" s="51"/>
      <c r="D1935" s="49"/>
      <c r="E1935" s="52"/>
      <c r="F1935" s="52"/>
      <c r="G1935" s="52"/>
      <c r="H1935" s="52"/>
      <c r="I1935" s="52"/>
    </row>
    <row r="1936" spans="1:9" s="53" customFormat="1">
      <c r="A1936" s="49"/>
      <c r="B1936" s="50"/>
      <c r="C1936" s="51"/>
      <c r="D1936" s="49"/>
      <c r="E1936" s="52"/>
      <c r="F1936" s="52"/>
      <c r="G1936" s="52"/>
      <c r="H1936" s="52"/>
      <c r="I1936" s="52"/>
    </row>
    <row r="1937" spans="1:9" s="53" customFormat="1">
      <c r="A1937" s="49"/>
      <c r="B1937" s="50"/>
      <c r="C1937" s="51"/>
      <c r="D1937" s="49"/>
      <c r="E1937" s="52"/>
      <c r="F1937" s="52"/>
      <c r="G1937" s="52"/>
      <c r="H1937" s="52"/>
      <c r="I1937" s="52"/>
    </row>
    <row r="1938" spans="1:9" s="53" customFormat="1">
      <c r="A1938" s="49"/>
      <c r="B1938" s="50"/>
      <c r="C1938" s="51"/>
      <c r="D1938" s="49"/>
      <c r="E1938" s="52"/>
      <c r="F1938" s="52"/>
      <c r="G1938" s="52"/>
      <c r="H1938" s="52"/>
      <c r="I1938" s="52"/>
    </row>
    <row r="1939" spans="1:9" s="53" customFormat="1">
      <c r="A1939" s="49"/>
      <c r="B1939" s="50"/>
      <c r="C1939" s="51"/>
      <c r="D1939" s="49"/>
      <c r="E1939" s="52"/>
      <c r="F1939" s="52"/>
      <c r="G1939" s="52"/>
      <c r="H1939" s="52"/>
      <c r="I1939" s="52"/>
    </row>
    <row r="1940" spans="1:9" s="53" customFormat="1">
      <c r="A1940" s="49"/>
      <c r="B1940" s="50"/>
      <c r="C1940" s="51"/>
      <c r="D1940" s="49"/>
      <c r="E1940" s="52"/>
      <c r="F1940" s="52"/>
      <c r="G1940" s="52"/>
      <c r="H1940" s="52"/>
      <c r="I1940" s="52"/>
    </row>
    <row r="1941" spans="1:9" s="53" customFormat="1">
      <c r="A1941" s="49"/>
      <c r="B1941" s="50"/>
      <c r="C1941" s="51"/>
      <c r="D1941" s="49"/>
      <c r="E1941" s="52"/>
      <c r="F1941" s="52"/>
      <c r="G1941" s="52"/>
      <c r="H1941" s="52"/>
      <c r="I1941" s="52"/>
    </row>
    <row r="1942" spans="1:9" s="53" customFormat="1">
      <c r="A1942" s="49"/>
      <c r="B1942" s="50"/>
      <c r="C1942" s="51"/>
      <c r="D1942" s="49"/>
      <c r="E1942" s="52"/>
      <c r="F1942" s="52"/>
      <c r="G1942" s="52"/>
      <c r="H1942" s="52"/>
      <c r="I1942" s="52"/>
    </row>
    <row r="1943" spans="1:9" s="53" customFormat="1">
      <c r="A1943" s="49"/>
      <c r="B1943" s="50"/>
      <c r="C1943" s="51"/>
      <c r="D1943" s="49"/>
      <c r="E1943" s="52"/>
      <c r="F1943" s="52"/>
      <c r="G1943" s="52"/>
      <c r="H1943" s="52"/>
      <c r="I1943" s="52"/>
    </row>
    <row r="1944" spans="1:9" s="53" customFormat="1">
      <c r="A1944" s="49"/>
      <c r="B1944" s="50"/>
      <c r="C1944" s="51"/>
      <c r="D1944" s="49"/>
      <c r="E1944" s="52"/>
      <c r="F1944" s="52"/>
      <c r="G1944" s="52"/>
      <c r="H1944" s="52"/>
      <c r="I1944" s="52"/>
    </row>
    <row r="1945" spans="1:9" s="53" customFormat="1">
      <c r="A1945" s="49"/>
      <c r="B1945" s="50"/>
      <c r="C1945" s="51"/>
      <c r="D1945" s="49"/>
      <c r="E1945" s="52"/>
      <c r="F1945" s="52"/>
      <c r="G1945" s="52"/>
      <c r="H1945" s="52"/>
      <c r="I1945" s="52"/>
    </row>
    <row r="1946" spans="1:9" s="53" customFormat="1">
      <c r="A1946" s="49"/>
      <c r="B1946" s="50"/>
      <c r="C1946" s="51"/>
      <c r="D1946" s="49"/>
      <c r="E1946" s="52"/>
      <c r="F1946" s="52"/>
      <c r="G1946" s="52"/>
      <c r="H1946" s="52"/>
      <c r="I1946" s="52"/>
    </row>
    <row r="1947" spans="1:9" s="53" customFormat="1">
      <c r="A1947" s="49"/>
      <c r="B1947" s="50"/>
      <c r="C1947" s="51"/>
      <c r="D1947" s="49"/>
      <c r="E1947" s="52"/>
      <c r="F1947" s="52"/>
      <c r="G1947" s="52"/>
      <c r="H1947" s="52"/>
      <c r="I1947" s="52"/>
    </row>
    <row r="1948" spans="1:9" s="53" customFormat="1">
      <c r="A1948" s="49"/>
      <c r="B1948" s="50"/>
      <c r="C1948" s="51"/>
      <c r="D1948" s="49"/>
      <c r="E1948" s="52"/>
      <c r="F1948" s="52"/>
      <c r="G1948" s="52"/>
      <c r="H1948" s="52"/>
      <c r="I1948" s="52"/>
    </row>
    <row r="1949" spans="1:9" s="53" customFormat="1">
      <c r="A1949" s="49"/>
      <c r="B1949" s="50"/>
      <c r="C1949" s="51"/>
      <c r="D1949" s="49"/>
      <c r="E1949" s="52"/>
      <c r="F1949" s="52"/>
      <c r="G1949" s="52"/>
      <c r="H1949" s="52"/>
      <c r="I1949" s="52"/>
    </row>
    <row r="1950" spans="1:9" s="53" customFormat="1">
      <c r="A1950" s="49"/>
      <c r="B1950" s="50"/>
      <c r="C1950" s="51"/>
      <c r="D1950" s="49"/>
      <c r="E1950" s="52"/>
      <c r="F1950" s="52"/>
      <c r="G1950" s="52"/>
      <c r="H1950" s="52"/>
      <c r="I1950" s="52"/>
    </row>
    <row r="1951" spans="1:9" s="53" customFormat="1">
      <c r="A1951" s="49"/>
      <c r="B1951" s="50"/>
      <c r="C1951" s="51"/>
      <c r="D1951" s="49"/>
      <c r="E1951" s="52"/>
      <c r="F1951" s="52"/>
      <c r="G1951" s="52"/>
      <c r="H1951" s="52"/>
      <c r="I1951" s="52"/>
    </row>
    <row r="1952" spans="1:9" s="53" customFormat="1">
      <c r="A1952" s="49"/>
      <c r="B1952" s="50"/>
      <c r="C1952" s="51"/>
      <c r="D1952" s="49"/>
      <c r="E1952" s="52"/>
      <c r="F1952" s="52"/>
      <c r="G1952" s="52"/>
      <c r="H1952" s="52"/>
      <c r="I1952" s="52"/>
    </row>
    <row r="1953" spans="1:9" s="53" customFormat="1">
      <c r="A1953" s="49"/>
      <c r="B1953" s="50"/>
      <c r="C1953" s="51"/>
      <c r="D1953" s="49"/>
      <c r="E1953" s="52"/>
      <c r="F1953" s="52"/>
      <c r="G1953" s="52"/>
      <c r="H1953" s="52"/>
      <c r="I1953" s="52"/>
    </row>
    <row r="1954" spans="1:9" s="53" customFormat="1">
      <c r="A1954" s="49"/>
      <c r="B1954" s="50"/>
      <c r="C1954" s="51"/>
      <c r="D1954" s="49"/>
      <c r="E1954" s="52"/>
      <c r="F1954" s="52"/>
      <c r="G1954" s="52"/>
      <c r="H1954" s="52"/>
      <c r="I1954" s="52"/>
    </row>
    <row r="1955" spans="1:9" s="53" customFormat="1">
      <c r="A1955" s="49"/>
      <c r="B1955" s="50"/>
      <c r="C1955" s="51"/>
      <c r="D1955" s="49"/>
      <c r="E1955" s="52"/>
      <c r="F1955" s="52"/>
      <c r="G1955" s="52"/>
      <c r="H1955" s="52"/>
      <c r="I1955" s="52"/>
    </row>
    <row r="1956" spans="1:9" s="53" customFormat="1">
      <c r="A1956" s="49"/>
      <c r="B1956" s="50"/>
      <c r="C1956" s="51"/>
      <c r="D1956" s="49"/>
      <c r="E1956" s="52"/>
      <c r="F1956" s="52"/>
      <c r="G1956" s="52"/>
      <c r="H1956" s="52"/>
      <c r="I1956" s="52"/>
    </row>
    <row r="1957" spans="1:9" s="53" customFormat="1">
      <c r="A1957" s="49"/>
      <c r="B1957" s="50"/>
      <c r="C1957" s="51"/>
      <c r="D1957" s="49"/>
      <c r="E1957" s="52"/>
      <c r="F1957" s="52"/>
      <c r="G1957" s="52"/>
      <c r="H1957" s="52"/>
      <c r="I1957" s="52"/>
    </row>
    <row r="1958" spans="1:9" s="53" customFormat="1">
      <c r="A1958" s="49"/>
      <c r="B1958" s="50"/>
      <c r="C1958" s="51"/>
      <c r="D1958" s="49"/>
      <c r="E1958" s="52"/>
      <c r="F1958" s="52"/>
      <c r="G1958" s="52"/>
      <c r="H1958" s="52"/>
      <c r="I1958" s="52"/>
    </row>
    <row r="1959" spans="1:9" s="53" customFormat="1">
      <c r="A1959" s="49"/>
      <c r="B1959" s="50"/>
      <c r="C1959" s="51"/>
      <c r="D1959" s="49"/>
      <c r="E1959" s="52"/>
      <c r="F1959" s="52"/>
      <c r="G1959" s="52"/>
      <c r="H1959" s="52"/>
      <c r="I1959" s="52"/>
    </row>
    <row r="1960" spans="1:9" s="53" customFormat="1">
      <c r="A1960" s="49"/>
      <c r="B1960" s="50"/>
      <c r="C1960" s="51"/>
      <c r="D1960" s="49"/>
      <c r="E1960" s="52"/>
      <c r="F1960" s="52"/>
      <c r="G1960" s="52"/>
      <c r="H1960" s="52"/>
      <c r="I1960" s="52"/>
    </row>
    <row r="1961" spans="1:9" s="53" customFormat="1">
      <c r="A1961" s="49"/>
      <c r="B1961" s="50"/>
      <c r="C1961" s="51"/>
      <c r="D1961" s="49"/>
      <c r="E1961" s="52"/>
      <c r="F1961" s="52"/>
      <c r="G1961" s="52"/>
      <c r="H1961" s="52"/>
      <c r="I1961" s="52"/>
    </row>
    <row r="1962" spans="1:9" s="53" customFormat="1">
      <c r="A1962" s="49"/>
      <c r="B1962" s="50"/>
      <c r="C1962" s="51"/>
      <c r="D1962" s="49"/>
      <c r="E1962" s="52"/>
      <c r="F1962" s="52"/>
      <c r="G1962" s="52"/>
      <c r="H1962" s="52"/>
      <c r="I1962" s="52"/>
    </row>
    <row r="1963" spans="1:9" s="53" customFormat="1">
      <c r="A1963" s="49"/>
      <c r="B1963" s="50"/>
      <c r="C1963" s="51"/>
      <c r="D1963" s="49"/>
      <c r="E1963" s="52"/>
      <c r="F1963" s="52"/>
      <c r="G1963" s="52"/>
      <c r="H1963" s="52"/>
      <c r="I1963" s="52"/>
    </row>
    <row r="1964" spans="1:9" s="53" customFormat="1">
      <c r="A1964" s="49"/>
      <c r="B1964" s="50"/>
      <c r="C1964" s="51"/>
      <c r="D1964" s="49"/>
      <c r="E1964" s="52"/>
      <c r="F1964" s="52"/>
      <c r="G1964" s="52"/>
      <c r="H1964" s="52"/>
      <c r="I1964" s="52"/>
    </row>
    <row r="1965" spans="1:9" s="53" customFormat="1">
      <c r="A1965" s="49"/>
      <c r="B1965" s="50"/>
      <c r="C1965" s="51"/>
      <c r="D1965" s="49"/>
      <c r="E1965" s="52"/>
      <c r="F1965" s="52"/>
      <c r="G1965" s="52"/>
      <c r="H1965" s="52"/>
      <c r="I1965" s="52"/>
    </row>
    <row r="1966" spans="1:9" s="53" customFormat="1">
      <c r="A1966" s="49"/>
      <c r="B1966" s="50"/>
      <c r="C1966" s="51"/>
      <c r="D1966" s="49"/>
      <c r="E1966" s="52"/>
      <c r="F1966" s="52"/>
      <c r="G1966" s="52"/>
      <c r="H1966" s="52"/>
      <c r="I1966" s="52"/>
    </row>
    <row r="1967" spans="1:9" s="53" customFormat="1">
      <c r="A1967" s="49"/>
      <c r="B1967" s="50"/>
      <c r="C1967" s="51"/>
      <c r="D1967" s="49"/>
      <c r="E1967" s="52"/>
      <c r="F1967" s="52"/>
      <c r="G1967" s="52"/>
      <c r="H1967" s="52"/>
      <c r="I1967" s="52"/>
    </row>
    <row r="1968" spans="1:9" s="53" customFormat="1">
      <c r="A1968" s="49"/>
      <c r="B1968" s="50"/>
      <c r="C1968" s="51"/>
      <c r="D1968" s="49"/>
      <c r="E1968" s="52"/>
      <c r="F1968" s="52"/>
      <c r="G1968" s="52"/>
      <c r="H1968" s="52"/>
      <c r="I1968" s="52"/>
    </row>
    <row r="1969" spans="1:9" s="53" customFormat="1">
      <c r="A1969" s="49"/>
      <c r="B1969" s="50"/>
      <c r="C1969" s="51"/>
      <c r="D1969" s="49"/>
      <c r="E1969" s="52"/>
      <c r="F1969" s="52"/>
      <c r="G1969" s="52"/>
      <c r="H1969" s="52"/>
      <c r="I1969" s="52"/>
    </row>
    <row r="1970" spans="1:9" s="53" customFormat="1">
      <c r="A1970" s="49"/>
      <c r="B1970" s="50"/>
      <c r="C1970" s="51"/>
      <c r="D1970" s="49"/>
      <c r="E1970" s="52"/>
      <c r="F1970" s="52"/>
      <c r="G1970" s="52"/>
      <c r="H1970" s="52"/>
      <c r="I1970" s="52"/>
    </row>
    <row r="1971" spans="1:9" s="53" customFormat="1">
      <c r="A1971" s="49"/>
      <c r="B1971" s="50"/>
      <c r="C1971" s="51"/>
      <c r="D1971" s="49"/>
      <c r="E1971" s="52"/>
      <c r="F1971" s="52"/>
      <c r="G1971" s="52"/>
      <c r="H1971" s="52"/>
      <c r="I1971" s="52"/>
    </row>
    <row r="1972" spans="1:9" s="53" customFormat="1">
      <c r="A1972" s="49"/>
      <c r="B1972" s="50"/>
      <c r="C1972" s="51"/>
      <c r="D1972" s="49"/>
      <c r="E1972" s="52"/>
      <c r="F1972" s="52"/>
      <c r="G1972" s="52"/>
      <c r="H1972" s="52"/>
      <c r="I1972" s="52"/>
    </row>
    <row r="1973" spans="1:9" s="53" customFormat="1">
      <c r="A1973" s="49"/>
      <c r="B1973" s="50"/>
      <c r="C1973" s="51"/>
      <c r="D1973" s="49"/>
      <c r="E1973" s="52"/>
      <c r="F1973" s="52"/>
      <c r="G1973" s="52"/>
      <c r="H1973" s="52"/>
      <c r="I1973" s="52"/>
    </row>
    <row r="1974" spans="1:9" s="53" customFormat="1">
      <c r="A1974" s="49"/>
      <c r="B1974" s="50"/>
      <c r="C1974" s="51"/>
      <c r="D1974" s="49"/>
      <c r="E1974" s="52"/>
      <c r="F1974" s="52"/>
      <c r="G1974" s="52"/>
      <c r="H1974" s="52"/>
      <c r="I1974" s="52"/>
    </row>
    <row r="1975" spans="1:9" s="53" customFormat="1">
      <c r="A1975" s="49"/>
      <c r="B1975" s="50"/>
      <c r="C1975" s="51"/>
      <c r="D1975" s="49"/>
      <c r="E1975" s="52"/>
      <c r="F1975" s="52"/>
      <c r="G1975" s="52"/>
      <c r="H1975" s="52"/>
      <c r="I1975" s="52"/>
    </row>
    <row r="1976" spans="1:9" s="53" customFormat="1">
      <c r="A1976" s="49"/>
      <c r="B1976" s="50"/>
      <c r="C1976" s="51"/>
      <c r="D1976" s="49"/>
      <c r="E1976" s="52"/>
      <c r="F1976" s="52"/>
      <c r="G1976" s="52"/>
      <c r="H1976" s="52"/>
      <c r="I1976" s="52"/>
    </row>
    <row r="1977" spans="1:9" s="53" customFormat="1">
      <c r="A1977" s="49"/>
      <c r="B1977" s="50"/>
      <c r="C1977" s="51"/>
      <c r="D1977" s="49"/>
      <c r="E1977" s="52"/>
      <c r="F1977" s="52"/>
      <c r="G1977" s="52"/>
      <c r="H1977" s="52"/>
      <c r="I1977" s="52"/>
    </row>
    <row r="1978" spans="1:9" s="53" customFormat="1">
      <c r="A1978" s="49"/>
      <c r="B1978" s="50"/>
      <c r="C1978" s="51"/>
      <c r="D1978" s="49"/>
      <c r="E1978" s="52"/>
      <c r="F1978" s="52"/>
      <c r="G1978" s="52"/>
      <c r="H1978" s="52"/>
      <c r="I1978" s="52"/>
    </row>
    <row r="1979" spans="1:9" s="53" customFormat="1">
      <c r="A1979" s="49"/>
      <c r="B1979" s="50"/>
      <c r="C1979" s="51"/>
      <c r="D1979" s="49"/>
      <c r="E1979" s="52"/>
      <c r="F1979" s="52"/>
      <c r="G1979" s="52"/>
      <c r="H1979" s="52"/>
      <c r="I1979" s="52"/>
    </row>
    <row r="1980" spans="1:9" s="53" customFormat="1">
      <c r="A1980" s="49"/>
      <c r="B1980" s="50"/>
      <c r="C1980" s="51"/>
      <c r="D1980" s="49"/>
      <c r="E1980" s="52"/>
      <c r="F1980" s="52"/>
      <c r="G1980" s="52"/>
      <c r="H1980" s="52"/>
      <c r="I1980" s="52"/>
    </row>
    <row r="1981" spans="1:9" s="53" customFormat="1">
      <c r="A1981" s="49"/>
      <c r="B1981" s="50"/>
      <c r="C1981" s="51"/>
      <c r="D1981" s="49"/>
      <c r="E1981" s="52"/>
      <c r="F1981" s="52"/>
      <c r="G1981" s="52"/>
      <c r="H1981" s="52"/>
      <c r="I1981" s="52"/>
    </row>
    <row r="1982" spans="1:9" s="53" customFormat="1">
      <c r="A1982" s="49"/>
      <c r="B1982" s="50"/>
      <c r="C1982" s="51"/>
      <c r="D1982" s="49"/>
      <c r="E1982" s="52"/>
      <c r="F1982" s="52"/>
      <c r="G1982" s="52"/>
      <c r="H1982" s="52"/>
      <c r="I1982" s="52"/>
    </row>
    <row r="1983" spans="1:9" s="53" customFormat="1">
      <c r="A1983" s="49"/>
      <c r="B1983" s="50"/>
      <c r="C1983" s="51"/>
      <c r="D1983" s="49"/>
      <c r="E1983" s="52"/>
      <c r="F1983" s="52"/>
      <c r="G1983" s="52"/>
      <c r="H1983" s="52"/>
      <c r="I1983" s="52"/>
    </row>
    <row r="1984" spans="1:9" s="53" customFormat="1">
      <c r="A1984" s="49"/>
      <c r="B1984" s="50"/>
      <c r="C1984" s="51"/>
      <c r="D1984" s="49"/>
      <c r="E1984" s="52"/>
      <c r="F1984" s="52"/>
      <c r="G1984" s="52"/>
      <c r="H1984" s="52"/>
      <c r="I1984" s="52"/>
    </row>
    <row r="1985" spans="1:9" s="53" customFormat="1">
      <c r="A1985" s="49"/>
      <c r="B1985" s="50"/>
      <c r="C1985" s="51"/>
      <c r="D1985" s="49"/>
      <c r="E1985" s="52"/>
      <c r="F1985" s="52"/>
      <c r="G1985" s="52"/>
      <c r="H1985" s="52"/>
      <c r="I1985" s="52"/>
    </row>
    <row r="1986" spans="1:9" s="53" customFormat="1">
      <c r="A1986" s="49"/>
      <c r="B1986" s="50"/>
      <c r="C1986" s="51"/>
      <c r="D1986" s="49"/>
      <c r="E1986" s="52"/>
      <c r="F1986" s="52"/>
      <c r="G1986" s="52"/>
      <c r="H1986" s="52"/>
      <c r="I1986" s="52"/>
    </row>
    <row r="1987" spans="1:9" s="53" customFormat="1">
      <c r="A1987" s="49"/>
      <c r="B1987" s="50"/>
      <c r="C1987" s="51"/>
      <c r="D1987" s="49"/>
      <c r="E1987" s="52"/>
      <c r="F1987" s="52"/>
      <c r="G1987" s="52"/>
      <c r="H1987" s="52"/>
      <c r="I1987" s="52"/>
    </row>
    <row r="1988" spans="1:9" s="53" customFormat="1">
      <c r="A1988" s="49"/>
      <c r="B1988" s="50"/>
      <c r="C1988" s="51"/>
      <c r="D1988" s="49"/>
      <c r="E1988" s="52"/>
      <c r="F1988" s="52"/>
      <c r="G1988" s="52"/>
      <c r="H1988" s="52"/>
      <c r="I1988" s="52"/>
    </row>
    <row r="1989" spans="1:9" s="53" customFormat="1">
      <c r="A1989" s="49"/>
      <c r="B1989" s="50"/>
      <c r="C1989" s="51"/>
      <c r="D1989" s="49"/>
      <c r="E1989" s="52"/>
      <c r="F1989" s="52"/>
      <c r="G1989" s="52"/>
      <c r="H1989" s="52"/>
      <c r="I1989" s="52"/>
    </row>
    <row r="1990" spans="1:9" s="53" customFormat="1">
      <c r="A1990" s="49"/>
      <c r="B1990" s="50"/>
      <c r="C1990" s="51"/>
      <c r="D1990" s="49"/>
      <c r="E1990" s="52"/>
      <c r="F1990" s="52"/>
      <c r="G1990" s="52"/>
      <c r="H1990" s="52"/>
      <c r="I1990" s="52"/>
    </row>
    <row r="1991" spans="1:9" s="53" customFormat="1">
      <c r="A1991" s="49"/>
      <c r="B1991" s="50"/>
      <c r="C1991" s="51"/>
      <c r="D1991" s="49"/>
      <c r="E1991" s="52"/>
      <c r="F1991" s="52"/>
      <c r="G1991" s="52"/>
      <c r="H1991" s="52"/>
      <c r="I1991" s="52"/>
    </row>
    <row r="1992" spans="1:9" s="53" customFormat="1">
      <c r="A1992" s="49"/>
      <c r="B1992" s="50"/>
      <c r="C1992" s="51"/>
      <c r="D1992" s="49"/>
      <c r="E1992" s="52"/>
      <c r="F1992" s="52"/>
      <c r="G1992" s="52"/>
      <c r="H1992" s="52"/>
      <c r="I1992" s="52"/>
    </row>
    <row r="1993" spans="1:9" s="53" customFormat="1">
      <c r="A1993" s="49"/>
      <c r="B1993" s="50"/>
      <c r="C1993" s="51"/>
      <c r="D1993" s="49"/>
      <c r="E1993" s="52"/>
      <c r="F1993" s="52"/>
      <c r="G1993" s="52"/>
      <c r="H1993" s="52"/>
      <c r="I1993" s="52"/>
    </row>
    <row r="1994" spans="1:9" s="53" customFormat="1">
      <c r="A1994" s="49"/>
      <c r="B1994" s="50"/>
      <c r="C1994" s="51"/>
      <c r="D1994" s="49"/>
      <c r="E1994" s="52"/>
      <c r="F1994" s="52"/>
      <c r="G1994" s="52"/>
      <c r="H1994" s="52"/>
      <c r="I1994" s="52"/>
    </row>
    <row r="1995" spans="1:9" s="53" customFormat="1">
      <c r="A1995" s="49"/>
      <c r="B1995" s="50"/>
      <c r="C1995" s="51"/>
      <c r="D1995" s="49"/>
      <c r="E1995" s="52"/>
      <c r="F1995" s="52"/>
      <c r="G1995" s="52"/>
      <c r="H1995" s="52"/>
      <c r="I1995" s="52"/>
    </row>
    <row r="1996" spans="1:9" s="53" customFormat="1">
      <c r="A1996" s="49"/>
      <c r="B1996" s="50"/>
      <c r="C1996" s="51"/>
      <c r="D1996" s="49"/>
      <c r="E1996" s="52"/>
      <c r="F1996" s="52"/>
      <c r="G1996" s="52"/>
      <c r="H1996" s="52"/>
      <c r="I1996" s="52"/>
    </row>
    <row r="1997" spans="1:9" s="53" customFormat="1">
      <c r="A1997" s="49"/>
      <c r="B1997" s="50"/>
      <c r="C1997" s="51"/>
      <c r="D1997" s="49"/>
      <c r="E1997" s="52"/>
      <c r="F1997" s="52"/>
      <c r="G1997" s="52"/>
      <c r="H1997" s="52"/>
      <c r="I1997" s="52"/>
    </row>
    <row r="1998" spans="1:9" s="53" customFormat="1">
      <c r="A1998" s="49"/>
      <c r="B1998" s="50"/>
      <c r="C1998" s="51"/>
      <c r="D1998" s="49"/>
      <c r="E1998" s="52"/>
      <c r="F1998" s="52"/>
      <c r="G1998" s="52"/>
      <c r="H1998" s="52"/>
      <c r="I1998" s="52"/>
    </row>
    <row r="1999" spans="1:9" s="53" customFormat="1">
      <c r="A1999" s="49"/>
      <c r="B1999" s="50"/>
      <c r="C1999" s="51"/>
      <c r="D1999" s="49"/>
      <c r="E1999" s="52"/>
      <c r="F1999" s="52"/>
      <c r="G1999" s="52"/>
      <c r="H1999" s="52"/>
      <c r="I1999" s="52"/>
    </row>
    <row r="2000" spans="1:9" s="53" customFormat="1">
      <c r="A2000" s="49"/>
      <c r="B2000" s="50"/>
      <c r="C2000" s="51"/>
      <c r="D2000" s="49"/>
      <c r="E2000" s="52"/>
      <c r="F2000" s="52"/>
      <c r="G2000" s="52"/>
      <c r="H2000" s="52"/>
      <c r="I2000" s="52"/>
    </row>
    <row r="2001" spans="1:9" s="53" customFormat="1">
      <c r="A2001" s="49"/>
      <c r="B2001" s="50"/>
      <c r="C2001" s="51"/>
      <c r="D2001" s="49"/>
      <c r="E2001" s="52"/>
      <c r="F2001" s="52"/>
      <c r="G2001" s="52"/>
      <c r="H2001" s="52"/>
      <c r="I2001" s="52"/>
    </row>
    <row r="2002" spans="1:9" s="53" customFormat="1">
      <c r="A2002" s="49"/>
      <c r="B2002" s="50"/>
      <c r="C2002" s="51"/>
      <c r="D2002" s="49"/>
      <c r="E2002" s="52"/>
      <c r="F2002" s="52"/>
      <c r="G2002" s="52"/>
      <c r="H2002" s="52"/>
      <c r="I2002" s="52"/>
    </row>
    <row r="2003" spans="1:9" s="53" customFormat="1">
      <c r="A2003" s="49"/>
      <c r="B2003" s="50"/>
      <c r="C2003" s="51"/>
      <c r="D2003" s="49"/>
      <c r="E2003" s="52"/>
      <c r="F2003" s="52"/>
      <c r="G2003" s="52"/>
      <c r="H2003" s="52"/>
      <c r="I2003" s="52"/>
    </row>
    <row r="2004" spans="1:9" s="53" customFormat="1">
      <c r="A2004" s="49"/>
      <c r="B2004" s="50"/>
      <c r="C2004" s="51"/>
      <c r="D2004" s="49"/>
      <c r="E2004" s="52"/>
      <c r="F2004" s="52"/>
      <c r="G2004" s="52"/>
      <c r="H2004" s="52"/>
      <c r="I2004" s="52"/>
    </row>
    <row r="2005" spans="1:9" s="53" customFormat="1">
      <c r="A2005" s="49"/>
      <c r="B2005" s="50"/>
      <c r="C2005" s="51"/>
      <c r="D2005" s="49"/>
      <c r="E2005" s="52"/>
      <c r="F2005" s="52"/>
      <c r="G2005" s="52"/>
      <c r="H2005" s="52"/>
      <c r="I2005" s="52"/>
    </row>
    <row r="2006" spans="1:9" s="53" customFormat="1">
      <c r="A2006" s="49"/>
      <c r="B2006" s="50"/>
      <c r="C2006" s="51"/>
      <c r="D2006" s="49"/>
      <c r="E2006" s="52"/>
      <c r="F2006" s="52"/>
      <c r="G2006" s="52"/>
      <c r="H2006" s="52"/>
      <c r="I2006" s="52"/>
    </row>
    <row r="2007" spans="1:9" s="53" customFormat="1">
      <c r="A2007" s="49"/>
      <c r="B2007" s="50"/>
      <c r="C2007" s="51"/>
      <c r="D2007" s="49"/>
      <c r="E2007" s="52"/>
      <c r="F2007" s="52"/>
      <c r="G2007" s="52"/>
      <c r="H2007" s="52"/>
      <c r="I2007" s="52"/>
    </row>
    <row r="2008" spans="1:9" s="53" customFormat="1">
      <c r="A2008" s="49"/>
      <c r="B2008" s="50"/>
      <c r="C2008" s="51"/>
      <c r="D2008" s="49"/>
      <c r="E2008" s="52"/>
      <c r="F2008" s="52"/>
      <c r="G2008" s="52"/>
      <c r="H2008" s="52"/>
      <c r="I2008" s="52"/>
    </row>
    <row r="2009" spans="1:9" s="53" customFormat="1">
      <c r="A2009" s="49"/>
      <c r="B2009" s="50"/>
      <c r="C2009" s="51"/>
      <c r="D2009" s="49"/>
      <c r="E2009" s="52"/>
      <c r="F2009" s="52"/>
      <c r="G2009" s="52"/>
      <c r="H2009" s="52"/>
      <c r="I2009" s="52"/>
    </row>
    <row r="2010" spans="1:9" s="53" customFormat="1">
      <c r="A2010" s="49"/>
      <c r="B2010" s="50"/>
      <c r="C2010" s="51"/>
      <c r="D2010" s="49"/>
      <c r="E2010" s="52"/>
      <c r="F2010" s="52"/>
      <c r="G2010" s="52"/>
      <c r="H2010" s="52"/>
      <c r="I2010" s="52"/>
    </row>
    <row r="2011" spans="1:9" s="53" customFormat="1">
      <c r="A2011" s="49"/>
      <c r="B2011" s="50"/>
      <c r="C2011" s="51"/>
      <c r="D2011" s="49"/>
      <c r="E2011" s="52"/>
      <c r="F2011" s="52"/>
      <c r="G2011" s="52"/>
      <c r="H2011" s="52"/>
      <c r="I2011" s="52"/>
    </row>
    <row r="2012" spans="1:9" s="53" customFormat="1">
      <c r="A2012" s="49"/>
      <c r="B2012" s="50"/>
      <c r="C2012" s="51"/>
      <c r="D2012" s="49"/>
      <c r="E2012" s="52"/>
      <c r="F2012" s="52"/>
      <c r="G2012" s="52"/>
      <c r="H2012" s="52"/>
      <c r="I2012" s="52"/>
    </row>
    <row r="2013" spans="1:9" s="53" customFormat="1">
      <c r="A2013" s="49"/>
      <c r="B2013" s="50"/>
      <c r="C2013" s="51"/>
      <c r="D2013" s="49"/>
      <c r="E2013" s="52"/>
      <c r="F2013" s="52"/>
      <c r="G2013" s="52"/>
      <c r="H2013" s="52"/>
      <c r="I2013" s="52"/>
    </row>
    <row r="2014" spans="1:9" s="53" customFormat="1">
      <c r="A2014" s="49"/>
      <c r="B2014" s="50"/>
      <c r="C2014" s="51"/>
      <c r="D2014" s="49"/>
      <c r="E2014" s="52"/>
      <c r="F2014" s="52"/>
      <c r="G2014" s="52"/>
      <c r="H2014" s="52"/>
      <c r="I2014" s="52"/>
    </row>
    <row r="2015" spans="1:9" s="53" customFormat="1">
      <c r="A2015" s="49"/>
      <c r="B2015" s="50"/>
      <c r="C2015" s="51"/>
      <c r="D2015" s="49"/>
      <c r="E2015" s="52"/>
      <c r="F2015" s="52"/>
      <c r="G2015" s="52"/>
      <c r="H2015" s="52"/>
      <c r="I2015" s="52"/>
    </row>
    <row r="2016" spans="1:9" s="53" customFormat="1">
      <c r="A2016" s="49"/>
      <c r="B2016" s="50"/>
      <c r="C2016" s="51"/>
      <c r="D2016" s="49"/>
      <c r="E2016" s="52"/>
      <c r="F2016" s="52"/>
      <c r="G2016" s="52"/>
      <c r="H2016" s="52"/>
      <c r="I2016" s="52"/>
    </row>
    <row r="2017" spans="1:9" s="53" customFormat="1">
      <c r="A2017" s="49"/>
      <c r="B2017" s="50"/>
      <c r="C2017" s="51"/>
      <c r="D2017" s="49"/>
      <c r="E2017" s="52"/>
      <c r="F2017" s="52"/>
      <c r="G2017" s="52"/>
      <c r="H2017" s="52"/>
      <c r="I2017" s="52"/>
    </row>
    <row r="2018" spans="1:9" s="53" customFormat="1">
      <c r="A2018" s="49"/>
      <c r="B2018" s="50"/>
      <c r="C2018" s="51"/>
      <c r="D2018" s="49"/>
      <c r="E2018" s="52"/>
      <c r="F2018" s="52"/>
      <c r="G2018" s="52"/>
      <c r="H2018" s="52"/>
      <c r="I2018" s="52"/>
    </row>
    <row r="2019" spans="1:9" s="53" customFormat="1">
      <c r="A2019" s="49"/>
      <c r="B2019" s="50"/>
      <c r="C2019" s="51"/>
      <c r="D2019" s="49"/>
      <c r="E2019" s="52"/>
      <c r="F2019" s="52"/>
      <c r="G2019" s="52"/>
      <c r="H2019" s="52"/>
      <c r="I2019" s="52"/>
    </row>
    <row r="2020" spans="1:9" s="53" customFormat="1">
      <c r="A2020" s="49"/>
      <c r="B2020" s="50"/>
      <c r="C2020" s="51"/>
      <c r="D2020" s="49"/>
      <c r="E2020" s="52"/>
      <c r="F2020" s="52"/>
      <c r="G2020" s="52"/>
      <c r="H2020" s="52"/>
      <c r="I2020" s="52"/>
    </row>
    <row r="2021" spans="1:9" s="53" customFormat="1">
      <c r="A2021" s="49"/>
      <c r="B2021" s="50"/>
      <c r="C2021" s="51"/>
      <c r="D2021" s="49"/>
      <c r="E2021" s="52"/>
      <c r="F2021" s="52"/>
      <c r="G2021" s="52"/>
      <c r="H2021" s="52"/>
      <c r="I2021" s="52"/>
    </row>
    <row r="2022" spans="1:9" s="53" customFormat="1">
      <c r="A2022" s="49"/>
      <c r="B2022" s="50"/>
      <c r="C2022" s="51"/>
      <c r="D2022" s="49"/>
      <c r="E2022" s="52"/>
      <c r="F2022" s="52"/>
      <c r="G2022" s="52"/>
      <c r="H2022" s="52"/>
      <c r="I2022" s="52"/>
    </row>
    <row r="2023" spans="1:9" s="53" customFormat="1">
      <c r="A2023" s="49"/>
      <c r="B2023" s="50"/>
      <c r="C2023" s="51"/>
      <c r="D2023" s="49"/>
      <c r="E2023" s="52"/>
      <c r="F2023" s="52"/>
      <c r="G2023" s="52"/>
      <c r="H2023" s="52"/>
      <c r="I2023" s="52"/>
    </row>
    <row r="2024" spans="1:9" s="53" customFormat="1">
      <c r="A2024" s="49"/>
      <c r="B2024" s="50"/>
      <c r="C2024" s="51"/>
      <c r="D2024" s="49"/>
      <c r="E2024" s="52"/>
      <c r="F2024" s="52"/>
      <c r="G2024" s="52"/>
      <c r="H2024" s="52"/>
      <c r="I2024" s="52"/>
    </row>
    <row r="2025" spans="1:9" s="53" customFormat="1">
      <c r="A2025" s="49"/>
      <c r="B2025" s="50"/>
      <c r="C2025" s="51"/>
      <c r="D2025" s="49"/>
      <c r="E2025" s="52"/>
      <c r="F2025" s="52"/>
      <c r="G2025" s="52"/>
      <c r="H2025" s="52"/>
      <c r="I2025" s="52"/>
    </row>
    <row r="2026" spans="1:9" s="53" customFormat="1">
      <c r="A2026" s="49"/>
      <c r="B2026" s="50"/>
      <c r="C2026" s="51"/>
      <c r="D2026" s="49"/>
      <c r="E2026" s="52"/>
      <c r="F2026" s="52"/>
      <c r="G2026" s="52"/>
      <c r="H2026" s="52"/>
      <c r="I2026" s="52"/>
    </row>
    <row r="2027" spans="1:9" s="53" customFormat="1">
      <c r="A2027" s="49"/>
      <c r="B2027" s="50"/>
      <c r="C2027" s="51"/>
      <c r="D2027" s="49"/>
      <c r="E2027" s="52"/>
      <c r="F2027" s="52"/>
      <c r="G2027" s="52"/>
      <c r="H2027" s="52"/>
      <c r="I2027" s="52"/>
    </row>
    <row r="2028" spans="1:9" s="53" customFormat="1">
      <c r="A2028" s="49"/>
      <c r="B2028" s="50"/>
      <c r="C2028" s="51"/>
      <c r="D2028" s="49"/>
      <c r="E2028" s="52"/>
      <c r="F2028" s="52"/>
      <c r="G2028" s="52"/>
      <c r="H2028" s="52"/>
      <c r="I2028" s="52"/>
    </row>
    <row r="2029" spans="1:9" s="53" customFormat="1">
      <c r="A2029" s="49"/>
      <c r="B2029" s="50"/>
      <c r="C2029" s="51"/>
      <c r="D2029" s="49"/>
      <c r="E2029" s="52"/>
      <c r="F2029" s="52"/>
      <c r="G2029" s="52"/>
      <c r="H2029" s="52"/>
      <c r="I2029" s="52"/>
    </row>
    <row r="2030" spans="1:9" s="53" customFormat="1">
      <c r="A2030" s="49"/>
      <c r="B2030" s="50"/>
      <c r="C2030" s="51"/>
      <c r="D2030" s="49"/>
      <c r="E2030" s="52"/>
      <c r="F2030" s="52"/>
      <c r="G2030" s="52"/>
      <c r="H2030" s="52"/>
      <c r="I2030" s="52"/>
    </row>
    <row r="2031" spans="1:9" s="53" customFormat="1">
      <c r="A2031" s="49"/>
      <c r="B2031" s="50"/>
      <c r="C2031" s="51"/>
      <c r="D2031" s="49"/>
      <c r="E2031" s="52"/>
      <c r="F2031" s="52"/>
      <c r="G2031" s="52"/>
      <c r="H2031" s="52"/>
      <c r="I2031" s="52"/>
    </row>
    <row r="2032" spans="1:9" s="53" customFormat="1">
      <c r="A2032" s="49"/>
      <c r="B2032" s="50"/>
      <c r="C2032" s="51"/>
      <c r="D2032" s="49"/>
      <c r="E2032" s="52"/>
      <c r="F2032" s="52"/>
      <c r="G2032" s="52"/>
      <c r="H2032" s="52"/>
      <c r="I2032" s="52"/>
    </row>
    <row r="2033" spans="1:9" s="53" customFormat="1">
      <c r="A2033" s="49"/>
      <c r="B2033" s="50"/>
      <c r="C2033" s="51"/>
      <c r="D2033" s="49"/>
      <c r="E2033" s="52"/>
      <c r="F2033" s="52"/>
      <c r="G2033" s="52"/>
      <c r="H2033" s="52"/>
      <c r="I2033" s="52"/>
    </row>
    <row r="2034" spans="1:9" s="53" customFormat="1">
      <c r="A2034" s="49"/>
      <c r="B2034" s="50"/>
      <c r="C2034" s="51"/>
      <c r="D2034" s="49"/>
      <c r="E2034" s="52"/>
      <c r="F2034" s="52"/>
      <c r="G2034" s="52"/>
      <c r="H2034" s="52"/>
      <c r="I2034" s="52"/>
    </row>
    <row r="2035" spans="1:9" s="53" customFormat="1">
      <c r="A2035" s="49"/>
      <c r="B2035" s="50"/>
      <c r="C2035" s="51"/>
      <c r="D2035" s="49"/>
      <c r="E2035" s="52"/>
      <c r="F2035" s="52"/>
      <c r="G2035" s="52"/>
      <c r="H2035" s="52"/>
      <c r="I2035" s="52"/>
    </row>
    <row r="2036" spans="1:9" s="53" customFormat="1">
      <c r="A2036" s="49"/>
      <c r="B2036" s="50"/>
      <c r="C2036" s="51"/>
      <c r="D2036" s="49"/>
      <c r="E2036" s="52"/>
      <c r="F2036" s="52"/>
      <c r="G2036" s="52"/>
      <c r="H2036" s="52"/>
      <c r="I2036" s="52"/>
    </row>
    <row r="2037" spans="1:9" s="53" customFormat="1">
      <c r="A2037" s="49"/>
      <c r="B2037" s="50"/>
      <c r="C2037" s="51"/>
      <c r="D2037" s="49"/>
      <c r="E2037" s="52"/>
      <c r="F2037" s="52"/>
      <c r="G2037" s="52"/>
      <c r="H2037" s="52"/>
      <c r="I2037" s="52"/>
    </row>
    <row r="2038" spans="1:9" s="53" customFormat="1">
      <c r="A2038" s="49"/>
      <c r="B2038" s="50"/>
      <c r="C2038" s="51"/>
      <c r="D2038" s="49"/>
      <c r="E2038" s="52"/>
      <c r="F2038" s="52"/>
      <c r="G2038" s="52"/>
      <c r="H2038" s="52"/>
      <c r="I2038" s="52"/>
    </row>
    <row r="2039" spans="1:9" s="53" customFormat="1">
      <c r="A2039" s="49"/>
      <c r="B2039" s="50"/>
      <c r="C2039" s="51"/>
      <c r="D2039" s="49"/>
      <c r="E2039" s="52"/>
      <c r="F2039" s="52"/>
      <c r="G2039" s="52"/>
      <c r="H2039" s="52"/>
      <c r="I2039" s="52"/>
    </row>
    <row r="2040" spans="1:9" s="53" customFormat="1">
      <c r="A2040" s="49"/>
      <c r="B2040" s="50"/>
      <c r="C2040" s="51"/>
      <c r="D2040" s="49"/>
      <c r="E2040" s="52"/>
      <c r="F2040" s="52"/>
      <c r="G2040" s="52"/>
      <c r="H2040" s="52"/>
      <c r="I2040" s="52"/>
    </row>
    <row r="2041" spans="1:9" s="53" customFormat="1">
      <c r="A2041" s="49"/>
      <c r="B2041" s="50"/>
      <c r="C2041" s="51"/>
      <c r="D2041" s="49"/>
      <c r="E2041" s="52"/>
      <c r="F2041" s="52"/>
      <c r="G2041" s="52"/>
      <c r="H2041" s="52"/>
      <c r="I2041" s="52"/>
    </row>
    <row r="2042" spans="1:9" s="53" customFormat="1">
      <c r="A2042" s="49"/>
      <c r="B2042" s="50"/>
      <c r="C2042" s="51"/>
      <c r="D2042" s="49"/>
      <c r="E2042" s="52"/>
      <c r="F2042" s="52"/>
      <c r="G2042" s="52"/>
      <c r="H2042" s="52"/>
      <c r="I2042" s="52"/>
    </row>
    <row r="2043" spans="1:9" s="53" customFormat="1">
      <c r="A2043" s="49"/>
      <c r="B2043" s="50"/>
      <c r="C2043" s="51"/>
      <c r="D2043" s="49"/>
      <c r="E2043" s="52"/>
      <c r="F2043" s="52"/>
      <c r="G2043" s="52"/>
      <c r="H2043" s="52"/>
      <c r="I2043" s="52"/>
    </row>
    <row r="2044" spans="1:9" s="53" customFormat="1">
      <c r="A2044" s="49"/>
      <c r="B2044" s="50"/>
      <c r="C2044" s="51"/>
      <c r="D2044" s="49"/>
      <c r="E2044" s="52"/>
      <c r="F2044" s="52"/>
      <c r="G2044" s="52"/>
      <c r="H2044" s="52"/>
      <c r="I2044" s="52"/>
    </row>
    <row r="2045" spans="1:9" s="53" customFormat="1">
      <c r="A2045" s="49"/>
      <c r="B2045" s="50"/>
      <c r="C2045" s="51"/>
      <c r="D2045" s="49"/>
      <c r="E2045" s="52"/>
      <c r="F2045" s="52"/>
      <c r="G2045" s="52"/>
      <c r="H2045" s="52"/>
      <c r="I2045" s="52"/>
    </row>
    <row r="2046" spans="1:9" s="53" customFormat="1">
      <c r="A2046" s="49"/>
      <c r="B2046" s="50"/>
      <c r="C2046" s="51"/>
      <c r="D2046" s="49"/>
      <c r="E2046" s="52"/>
      <c r="F2046" s="52"/>
      <c r="G2046" s="52"/>
      <c r="H2046" s="52"/>
      <c r="I2046" s="52"/>
    </row>
    <row r="2047" spans="1:9" s="53" customFormat="1">
      <c r="A2047" s="49"/>
      <c r="B2047" s="50"/>
      <c r="C2047" s="51"/>
      <c r="D2047" s="49"/>
      <c r="E2047" s="52"/>
      <c r="F2047" s="52"/>
      <c r="G2047" s="52"/>
      <c r="H2047" s="52"/>
      <c r="I2047" s="52"/>
    </row>
    <row r="2048" spans="1:9" s="53" customFormat="1">
      <c r="A2048" s="49"/>
      <c r="B2048" s="50"/>
      <c r="C2048" s="51"/>
      <c r="D2048" s="49"/>
      <c r="E2048" s="52"/>
      <c r="F2048" s="52"/>
      <c r="G2048" s="52"/>
      <c r="H2048" s="52"/>
      <c r="I2048" s="52"/>
    </row>
    <row r="2049" spans="1:9" s="53" customFormat="1">
      <c r="A2049" s="49"/>
      <c r="B2049" s="50"/>
      <c r="C2049" s="51"/>
      <c r="D2049" s="49"/>
      <c r="E2049" s="52"/>
      <c r="F2049" s="52"/>
      <c r="G2049" s="52"/>
      <c r="H2049" s="52"/>
      <c r="I2049" s="52"/>
    </row>
    <row r="2050" spans="1:9" s="53" customFormat="1">
      <c r="A2050" s="49"/>
      <c r="B2050" s="50"/>
      <c r="C2050" s="51"/>
      <c r="D2050" s="49"/>
      <c r="E2050" s="52"/>
      <c r="F2050" s="52"/>
      <c r="G2050" s="52"/>
      <c r="H2050" s="52"/>
      <c r="I2050" s="52"/>
    </row>
    <row r="2051" spans="1:9" s="53" customFormat="1">
      <c r="A2051" s="49"/>
      <c r="B2051" s="50"/>
      <c r="C2051" s="51"/>
      <c r="D2051" s="49"/>
      <c r="E2051" s="52"/>
      <c r="F2051" s="52"/>
      <c r="G2051" s="52"/>
      <c r="H2051" s="52"/>
      <c r="I2051" s="52"/>
    </row>
    <row r="2052" spans="1:9" s="53" customFormat="1">
      <c r="A2052" s="49"/>
      <c r="B2052" s="50"/>
      <c r="C2052" s="51"/>
      <c r="D2052" s="49"/>
      <c r="E2052" s="52"/>
      <c r="F2052" s="52"/>
      <c r="G2052" s="52"/>
      <c r="H2052" s="52"/>
      <c r="I2052" s="52"/>
    </row>
    <row r="2053" spans="1:9" s="53" customFormat="1">
      <c r="A2053" s="49"/>
      <c r="B2053" s="50"/>
      <c r="C2053" s="51"/>
      <c r="D2053" s="49"/>
      <c r="E2053" s="52"/>
      <c r="F2053" s="52"/>
      <c r="G2053" s="52"/>
      <c r="H2053" s="52"/>
      <c r="I2053" s="52"/>
    </row>
    <row r="2054" spans="1:9" s="53" customFormat="1">
      <c r="A2054" s="49"/>
      <c r="B2054" s="50"/>
      <c r="C2054" s="51"/>
      <c r="D2054" s="49"/>
      <c r="E2054" s="52"/>
      <c r="F2054" s="52"/>
      <c r="G2054" s="52"/>
      <c r="H2054" s="52"/>
      <c r="I2054" s="52"/>
    </row>
    <row r="2055" spans="1:9" s="53" customFormat="1">
      <c r="A2055" s="49"/>
      <c r="B2055" s="50"/>
      <c r="C2055" s="51"/>
      <c r="D2055" s="49"/>
      <c r="E2055" s="52"/>
      <c r="F2055" s="52"/>
      <c r="G2055" s="52"/>
      <c r="H2055" s="52"/>
      <c r="I2055" s="52"/>
    </row>
    <row r="2056" spans="1:9" s="53" customFormat="1">
      <c r="A2056" s="49"/>
      <c r="B2056" s="50"/>
      <c r="C2056" s="51"/>
      <c r="D2056" s="49"/>
      <c r="E2056" s="52"/>
      <c r="F2056" s="52"/>
      <c r="G2056" s="52"/>
      <c r="H2056" s="52"/>
      <c r="I2056" s="52"/>
    </row>
    <row r="2057" spans="1:9" s="53" customFormat="1">
      <c r="A2057" s="49"/>
      <c r="B2057" s="50"/>
      <c r="C2057" s="51"/>
      <c r="D2057" s="49"/>
      <c r="E2057" s="52"/>
      <c r="F2057" s="52"/>
      <c r="G2057" s="52"/>
      <c r="H2057" s="52"/>
      <c r="I2057" s="52"/>
    </row>
    <row r="2058" spans="1:9" s="53" customFormat="1">
      <c r="A2058" s="49"/>
      <c r="B2058" s="50"/>
      <c r="C2058" s="51"/>
      <c r="D2058" s="49"/>
      <c r="E2058" s="52"/>
      <c r="F2058" s="52"/>
      <c r="G2058" s="52"/>
      <c r="H2058" s="52"/>
      <c r="I2058" s="52"/>
    </row>
    <row r="2059" spans="1:9" s="53" customFormat="1">
      <c r="A2059" s="49"/>
      <c r="B2059" s="50"/>
      <c r="C2059" s="51"/>
      <c r="D2059" s="49"/>
      <c r="E2059" s="52"/>
      <c r="F2059" s="52"/>
      <c r="G2059" s="52"/>
      <c r="H2059" s="52"/>
      <c r="I2059" s="52"/>
    </row>
    <row r="2060" spans="1:9" s="53" customFormat="1">
      <c r="A2060" s="49"/>
      <c r="B2060" s="50"/>
      <c r="C2060" s="51"/>
      <c r="D2060" s="49"/>
      <c r="E2060" s="52"/>
      <c r="F2060" s="52"/>
      <c r="G2060" s="52"/>
      <c r="H2060" s="52"/>
      <c r="I2060" s="52"/>
    </row>
    <row r="2061" spans="1:9" s="53" customFormat="1">
      <c r="A2061" s="49"/>
      <c r="B2061" s="50"/>
      <c r="C2061" s="51"/>
      <c r="D2061" s="49"/>
      <c r="E2061" s="52"/>
      <c r="F2061" s="52"/>
      <c r="G2061" s="52"/>
      <c r="H2061" s="52"/>
      <c r="I2061" s="52"/>
    </row>
    <row r="2062" spans="1:9" s="53" customFormat="1">
      <c r="A2062" s="49"/>
      <c r="B2062" s="50"/>
      <c r="C2062" s="51"/>
      <c r="D2062" s="49"/>
      <c r="E2062" s="52"/>
      <c r="F2062" s="52"/>
      <c r="G2062" s="52"/>
      <c r="H2062" s="52"/>
      <c r="I2062" s="52"/>
    </row>
    <row r="2063" spans="1:9" s="53" customFormat="1">
      <c r="A2063" s="49"/>
      <c r="B2063" s="50"/>
      <c r="C2063" s="51"/>
      <c r="D2063" s="49"/>
      <c r="E2063" s="52"/>
      <c r="F2063" s="52"/>
      <c r="G2063" s="52"/>
      <c r="H2063" s="52"/>
      <c r="I2063" s="52"/>
    </row>
    <row r="2064" spans="1:9" s="53" customFormat="1">
      <c r="A2064" s="49"/>
      <c r="B2064" s="50"/>
      <c r="C2064" s="51"/>
      <c r="D2064" s="49"/>
      <c r="E2064" s="52"/>
      <c r="F2064" s="52"/>
      <c r="G2064" s="52"/>
      <c r="H2064" s="52"/>
      <c r="I2064" s="52"/>
    </row>
    <row r="2065" spans="1:9" s="53" customFormat="1">
      <c r="A2065" s="49"/>
      <c r="B2065" s="50"/>
      <c r="C2065" s="51"/>
      <c r="D2065" s="49"/>
      <c r="E2065" s="52"/>
      <c r="F2065" s="52"/>
      <c r="G2065" s="52"/>
      <c r="H2065" s="52"/>
      <c r="I2065" s="52"/>
    </row>
    <row r="2066" spans="1:9" s="53" customFormat="1">
      <c r="A2066" s="49"/>
      <c r="B2066" s="50"/>
      <c r="C2066" s="51"/>
      <c r="D2066" s="49"/>
      <c r="E2066" s="52"/>
      <c r="F2066" s="52"/>
      <c r="G2066" s="52"/>
      <c r="H2066" s="52"/>
      <c r="I2066" s="52"/>
    </row>
    <row r="2067" spans="1:9" s="53" customFormat="1">
      <c r="A2067" s="49"/>
      <c r="B2067" s="50"/>
      <c r="C2067" s="51"/>
      <c r="D2067" s="49"/>
      <c r="E2067" s="52"/>
      <c r="F2067" s="52"/>
      <c r="G2067" s="52"/>
      <c r="H2067" s="52"/>
      <c r="I2067" s="52"/>
    </row>
    <row r="2068" spans="1:9" s="53" customFormat="1">
      <c r="A2068" s="49"/>
      <c r="B2068" s="50"/>
      <c r="C2068" s="51"/>
      <c r="D2068" s="49"/>
      <c r="E2068" s="52"/>
      <c r="F2068" s="52"/>
      <c r="G2068" s="52"/>
      <c r="H2068" s="52"/>
      <c r="I2068" s="52"/>
    </row>
    <row r="2069" spans="1:9" s="53" customFormat="1">
      <c r="A2069" s="49"/>
      <c r="B2069" s="50"/>
      <c r="C2069" s="51"/>
      <c r="D2069" s="49"/>
      <c r="E2069" s="52"/>
      <c r="F2069" s="52"/>
      <c r="G2069" s="52"/>
      <c r="H2069" s="52"/>
      <c r="I2069" s="52"/>
    </row>
    <row r="2070" spans="1:9" s="53" customFormat="1">
      <c r="A2070" s="49"/>
      <c r="B2070" s="50"/>
      <c r="C2070" s="51"/>
      <c r="D2070" s="49"/>
      <c r="E2070" s="52"/>
      <c r="F2070" s="52"/>
      <c r="G2070" s="52"/>
      <c r="H2070" s="52"/>
      <c r="I2070" s="52"/>
    </row>
    <row r="2071" spans="1:9" s="53" customFormat="1">
      <c r="A2071" s="49"/>
      <c r="B2071" s="50"/>
      <c r="C2071" s="51"/>
      <c r="D2071" s="49"/>
      <c r="E2071" s="52"/>
      <c r="F2071" s="52"/>
      <c r="G2071" s="52"/>
      <c r="H2071" s="52"/>
      <c r="I2071" s="52"/>
    </row>
    <row r="2072" spans="1:9" s="53" customFormat="1">
      <c r="A2072" s="49"/>
      <c r="B2072" s="50"/>
      <c r="C2072" s="51"/>
      <c r="D2072" s="49"/>
      <c r="E2072" s="52"/>
      <c r="F2072" s="52"/>
      <c r="G2072" s="52"/>
      <c r="H2072" s="52"/>
      <c r="I2072" s="52"/>
    </row>
    <row r="2073" spans="1:9" s="53" customFormat="1">
      <c r="A2073" s="49"/>
      <c r="B2073" s="50"/>
      <c r="C2073" s="51"/>
      <c r="D2073" s="49"/>
      <c r="E2073" s="52"/>
      <c r="F2073" s="52"/>
      <c r="G2073" s="52"/>
      <c r="H2073" s="52"/>
      <c r="I2073" s="52"/>
    </row>
    <row r="2074" spans="1:9" s="53" customFormat="1">
      <c r="A2074" s="49"/>
      <c r="B2074" s="50"/>
      <c r="C2074" s="51"/>
      <c r="D2074" s="49"/>
      <c r="E2074" s="52"/>
      <c r="F2074" s="52"/>
      <c r="G2074" s="52"/>
      <c r="H2074" s="52"/>
      <c r="I2074" s="52"/>
    </row>
    <row r="2075" spans="1:9" s="53" customFormat="1">
      <c r="A2075" s="49"/>
      <c r="B2075" s="50"/>
      <c r="C2075" s="51"/>
      <c r="D2075" s="49"/>
      <c r="E2075" s="52"/>
      <c r="F2075" s="52"/>
      <c r="G2075" s="52"/>
      <c r="H2075" s="52"/>
      <c r="I2075" s="52"/>
    </row>
    <row r="2076" spans="1:9" s="53" customFormat="1">
      <c r="A2076" s="49"/>
      <c r="B2076" s="50"/>
      <c r="C2076" s="51"/>
      <c r="D2076" s="49"/>
      <c r="E2076" s="52"/>
      <c r="F2076" s="52"/>
      <c r="G2076" s="52"/>
      <c r="H2076" s="52"/>
      <c r="I2076" s="52"/>
    </row>
    <row r="2077" spans="1:9" s="53" customFormat="1">
      <c r="A2077" s="49"/>
      <c r="B2077" s="50"/>
      <c r="C2077" s="51"/>
      <c r="D2077" s="49"/>
      <c r="E2077" s="52"/>
      <c r="F2077" s="52"/>
      <c r="G2077" s="52"/>
      <c r="H2077" s="52"/>
      <c r="I2077" s="52"/>
    </row>
    <row r="2078" spans="1:9" s="53" customFormat="1">
      <c r="A2078" s="49"/>
      <c r="B2078" s="50"/>
      <c r="C2078" s="51"/>
      <c r="D2078" s="49"/>
      <c r="E2078" s="52"/>
      <c r="F2078" s="52"/>
      <c r="G2078" s="52"/>
      <c r="H2078" s="52"/>
      <c r="I2078" s="52"/>
    </row>
    <row r="2079" spans="1:9" s="53" customFormat="1">
      <c r="A2079" s="49"/>
      <c r="B2079" s="50"/>
      <c r="C2079" s="51"/>
      <c r="D2079" s="49"/>
      <c r="E2079" s="52"/>
      <c r="F2079" s="52"/>
      <c r="G2079" s="52"/>
      <c r="H2079" s="52"/>
      <c r="I2079" s="52"/>
    </row>
    <row r="2080" spans="1:9" s="53" customFormat="1">
      <c r="A2080" s="49"/>
      <c r="B2080" s="50"/>
      <c r="C2080" s="51"/>
      <c r="D2080" s="49"/>
      <c r="E2080" s="52"/>
      <c r="F2080" s="52"/>
      <c r="G2080" s="52"/>
      <c r="H2080" s="52"/>
      <c r="I2080" s="52"/>
    </row>
    <row r="2081" spans="1:9" s="53" customFormat="1">
      <c r="A2081" s="49"/>
      <c r="B2081" s="50"/>
      <c r="C2081" s="51"/>
      <c r="D2081" s="49"/>
      <c r="E2081" s="52"/>
      <c r="F2081" s="52"/>
      <c r="G2081" s="52"/>
      <c r="H2081" s="52"/>
      <c r="I2081" s="52"/>
    </row>
    <row r="2082" spans="1:9" s="53" customFormat="1">
      <c r="A2082" s="49"/>
      <c r="B2082" s="50"/>
      <c r="C2082" s="51"/>
      <c r="D2082" s="49"/>
      <c r="E2082" s="52"/>
      <c r="F2082" s="52"/>
      <c r="G2082" s="52"/>
      <c r="H2082" s="52"/>
      <c r="I2082" s="52"/>
    </row>
    <row r="2083" spans="1:9" s="53" customFormat="1">
      <c r="A2083" s="49"/>
      <c r="B2083" s="50"/>
      <c r="C2083" s="51"/>
      <c r="D2083" s="49"/>
      <c r="E2083" s="52"/>
      <c r="F2083" s="52"/>
      <c r="G2083" s="52"/>
      <c r="H2083" s="52"/>
      <c r="I2083" s="52"/>
    </row>
    <row r="2084" spans="1:9" s="53" customFormat="1">
      <c r="A2084" s="49"/>
      <c r="B2084" s="50"/>
      <c r="C2084" s="51"/>
      <c r="D2084" s="49"/>
      <c r="E2084" s="52"/>
      <c r="F2084" s="52"/>
      <c r="G2084" s="52"/>
      <c r="H2084" s="52"/>
      <c r="I2084" s="52"/>
    </row>
    <row r="2085" spans="1:9" s="53" customFormat="1">
      <c r="A2085" s="49"/>
      <c r="B2085" s="50"/>
      <c r="C2085" s="51"/>
      <c r="D2085" s="49"/>
      <c r="E2085" s="52"/>
      <c r="F2085" s="52"/>
      <c r="G2085" s="52"/>
      <c r="H2085" s="52"/>
      <c r="I2085" s="52"/>
    </row>
    <row r="2086" spans="1:9" s="53" customFormat="1">
      <c r="A2086" s="49"/>
      <c r="B2086" s="50"/>
      <c r="C2086" s="51"/>
      <c r="D2086" s="49"/>
      <c r="E2086" s="52"/>
      <c r="F2086" s="52"/>
      <c r="G2086" s="52"/>
      <c r="H2086" s="52"/>
      <c r="I2086" s="52"/>
    </row>
    <row r="2087" spans="1:9" s="53" customFormat="1">
      <c r="A2087" s="49"/>
      <c r="B2087" s="50"/>
      <c r="C2087" s="51"/>
      <c r="D2087" s="49"/>
      <c r="E2087" s="52"/>
      <c r="F2087" s="52"/>
      <c r="G2087" s="52"/>
      <c r="H2087" s="52"/>
      <c r="I2087" s="52"/>
    </row>
    <row r="2088" spans="1:9" s="53" customFormat="1">
      <c r="A2088" s="49"/>
      <c r="B2088" s="50"/>
      <c r="C2088" s="51"/>
      <c r="D2088" s="49"/>
      <c r="E2088" s="52"/>
      <c r="F2088" s="52"/>
      <c r="G2088" s="52"/>
      <c r="H2088" s="52"/>
      <c r="I2088" s="52"/>
    </row>
    <row r="2089" spans="1:9" s="53" customFormat="1">
      <c r="A2089" s="49"/>
      <c r="B2089" s="50"/>
      <c r="C2089" s="51"/>
      <c r="D2089" s="49"/>
      <c r="E2089" s="52"/>
      <c r="F2089" s="52"/>
      <c r="G2089" s="52"/>
      <c r="H2089" s="52"/>
      <c r="I2089" s="52"/>
    </row>
    <row r="2090" spans="1:9" s="53" customFormat="1">
      <c r="A2090" s="49"/>
      <c r="B2090" s="50"/>
      <c r="C2090" s="51"/>
      <c r="D2090" s="49"/>
      <c r="E2090" s="52"/>
      <c r="F2090" s="52"/>
      <c r="G2090" s="52"/>
      <c r="H2090" s="52"/>
      <c r="I2090" s="52"/>
    </row>
    <row r="2091" spans="1:9" s="53" customFormat="1">
      <c r="A2091" s="49"/>
      <c r="B2091" s="50"/>
      <c r="C2091" s="51"/>
      <c r="D2091" s="49"/>
      <c r="E2091" s="52"/>
      <c r="F2091" s="52"/>
      <c r="G2091" s="52"/>
      <c r="H2091" s="52"/>
      <c r="I2091" s="52"/>
    </row>
    <row r="2092" spans="1:9" s="53" customFormat="1">
      <c r="A2092" s="49"/>
      <c r="B2092" s="50"/>
      <c r="C2092" s="51"/>
      <c r="D2092" s="49"/>
      <c r="E2092" s="52"/>
      <c r="F2092" s="52"/>
      <c r="G2092" s="52"/>
      <c r="H2092" s="52"/>
      <c r="I2092" s="52"/>
    </row>
    <row r="2093" spans="1:9" s="53" customFormat="1">
      <c r="A2093" s="49"/>
      <c r="B2093" s="50"/>
      <c r="C2093" s="51"/>
      <c r="D2093" s="49"/>
      <c r="E2093" s="52"/>
      <c r="F2093" s="52"/>
      <c r="G2093" s="52"/>
      <c r="H2093" s="52"/>
      <c r="I2093" s="52"/>
    </row>
    <row r="2094" spans="1:9" s="53" customFormat="1">
      <c r="A2094" s="49"/>
      <c r="B2094" s="50"/>
      <c r="C2094" s="51"/>
      <c r="D2094" s="49"/>
      <c r="E2094" s="52"/>
      <c r="F2094" s="52"/>
      <c r="G2094" s="52"/>
      <c r="H2094" s="52"/>
      <c r="I2094" s="52"/>
    </row>
    <row r="2095" spans="1:9" s="53" customFormat="1">
      <c r="A2095" s="49"/>
      <c r="B2095" s="50"/>
      <c r="C2095" s="51"/>
      <c r="D2095" s="49"/>
      <c r="E2095" s="52"/>
      <c r="F2095" s="52"/>
      <c r="G2095" s="52"/>
      <c r="H2095" s="52"/>
      <c r="I2095" s="52"/>
    </row>
    <row r="2096" spans="1:9" s="53" customFormat="1">
      <c r="A2096" s="49"/>
      <c r="B2096" s="50"/>
      <c r="C2096" s="51"/>
      <c r="D2096" s="49"/>
      <c r="E2096" s="52"/>
      <c r="F2096" s="52"/>
      <c r="G2096" s="52"/>
      <c r="H2096" s="52"/>
      <c r="I2096" s="52"/>
    </row>
    <row r="2097" spans="1:9" s="53" customFormat="1">
      <c r="A2097" s="49"/>
      <c r="B2097" s="50"/>
      <c r="C2097" s="51"/>
      <c r="D2097" s="49"/>
      <c r="E2097" s="52"/>
      <c r="F2097" s="52"/>
      <c r="G2097" s="52"/>
      <c r="H2097" s="52"/>
      <c r="I2097" s="52"/>
    </row>
    <row r="2098" spans="1:9" s="53" customFormat="1">
      <c r="A2098" s="49"/>
      <c r="B2098" s="50"/>
      <c r="C2098" s="51"/>
      <c r="D2098" s="49"/>
      <c r="E2098" s="52"/>
      <c r="F2098" s="52"/>
      <c r="G2098" s="52"/>
      <c r="H2098" s="52"/>
      <c r="I2098" s="52"/>
    </row>
    <row r="2099" spans="1:9" s="53" customFormat="1">
      <c r="A2099" s="49"/>
      <c r="B2099" s="50"/>
      <c r="C2099" s="51"/>
      <c r="D2099" s="49"/>
      <c r="E2099" s="52"/>
      <c r="F2099" s="52"/>
      <c r="G2099" s="52"/>
      <c r="H2099" s="52"/>
      <c r="I2099" s="52"/>
    </row>
    <row r="2100" spans="1:9" s="53" customFormat="1">
      <c r="A2100" s="49"/>
      <c r="B2100" s="50"/>
      <c r="C2100" s="51"/>
      <c r="D2100" s="49"/>
      <c r="E2100" s="52"/>
      <c r="F2100" s="52"/>
      <c r="G2100" s="52"/>
      <c r="H2100" s="52"/>
      <c r="I2100" s="52"/>
    </row>
    <row r="2101" spans="1:9" s="53" customFormat="1">
      <c r="A2101" s="49"/>
      <c r="B2101" s="50"/>
      <c r="C2101" s="51"/>
      <c r="D2101" s="49"/>
      <c r="E2101" s="52"/>
      <c r="F2101" s="52"/>
      <c r="G2101" s="52"/>
      <c r="H2101" s="52"/>
      <c r="I2101" s="52"/>
    </row>
    <row r="2102" spans="1:9" s="53" customFormat="1">
      <c r="A2102" s="49"/>
      <c r="B2102" s="50"/>
      <c r="C2102" s="51"/>
      <c r="D2102" s="49"/>
      <c r="E2102" s="52"/>
      <c r="F2102" s="52"/>
      <c r="G2102" s="52"/>
      <c r="H2102" s="52"/>
      <c r="I2102" s="52"/>
    </row>
    <row r="2103" spans="1:9" s="53" customFormat="1">
      <c r="A2103" s="49"/>
      <c r="B2103" s="50"/>
      <c r="C2103" s="51"/>
      <c r="D2103" s="49"/>
      <c r="E2103" s="52"/>
      <c r="F2103" s="52"/>
      <c r="G2103" s="52"/>
      <c r="H2103" s="52"/>
      <c r="I2103" s="52"/>
    </row>
    <row r="2104" spans="1:9" s="53" customFormat="1">
      <c r="A2104" s="49"/>
      <c r="B2104" s="50"/>
      <c r="C2104" s="51"/>
      <c r="D2104" s="49"/>
      <c r="E2104" s="52"/>
      <c r="F2104" s="52"/>
      <c r="G2104" s="52"/>
      <c r="H2104" s="52"/>
      <c r="I2104" s="52"/>
    </row>
    <row r="2105" spans="1:9" s="53" customFormat="1">
      <c r="A2105" s="49"/>
      <c r="B2105" s="50"/>
      <c r="C2105" s="51"/>
      <c r="D2105" s="49"/>
      <c r="E2105" s="52"/>
      <c r="F2105" s="52"/>
      <c r="G2105" s="52"/>
      <c r="H2105" s="52"/>
      <c r="I2105" s="52"/>
    </row>
    <row r="2106" spans="1:9" s="53" customFormat="1">
      <c r="A2106" s="49"/>
      <c r="B2106" s="50"/>
      <c r="C2106" s="51"/>
      <c r="D2106" s="49"/>
      <c r="E2106" s="52"/>
      <c r="F2106" s="52"/>
      <c r="G2106" s="52"/>
      <c r="H2106" s="52"/>
      <c r="I2106" s="52"/>
    </row>
    <row r="2107" spans="1:9" s="53" customFormat="1">
      <c r="A2107" s="49"/>
      <c r="B2107" s="50"/>
      <c r="C2107" s="51"/>
      <c r="D2107" s="49"/>
      <c r="E2107" s="52"/>
      <c r="F2107" s="52"/>
      <c r="G2107" s="52"/>
      <c r="H2107" s="52"/>
      <c r="I2107" s="52"/>
    </row>
    <row r="2108" spans="1:9" s="53" customFormat="1">
      <c r="A2108" s="49"/>
      <c r="B2108" s="50"/>
      <c r="C2108" s="51"/>
      <c r="D2108" s="49"/>
      <c r="E2108" s="52"/>
      <c r="F2108" s="52"/>
      <c r="G2108" s="52"/>
      <c r="H2108" s="52"/>
      <c r="I2108" s="52"/>
    </row>
    <row r="2109" spans="1:9" s="53" customFormat="1">
      <c r="A2109" s="49"/>
      <c r="B2109" s="50"/>
      <c r="C2109" s="51"/>
      <c r="D2109" s="49"/>
      <c r="E2109" s="52"/>
      <c r="F2109" s="52"/>
      <c r="G2109" s="52"/>
      <c r="H2109" s="52"/>
      <c r="I2109" s="52"/>
    </row>
    <row r="2110" spans="1:9" s="53" customFormat="1">
      <c r="A2110" s="49"/>
      <c r="B2110" s="50"/>
      <c r="C2110" s="51"/>
      <c r="D2110" s="49"/>
      <c r="E2110" s="52"/>
      <c r="F2110" s="52"/>
      <c r="G2110" s="52"/>
      <c r="H2110" s="52"/>
      <c r="I2110" s="52"/>
    </row>
    <row r="2111" spans="1:9" s="53" customFormat="1">
      <c r="A2111" s="49"/>
      <c r="B2111" s="50"/>
      <c r="C2111" s="51"/>
      <c r="D2111" s="49"/>
      <c r="E2111" s="52"/>
      <c r="F2111" s="52"/>
      <c r="G2111" s="52"/>
      <c r="H2111" s="52"/>
      <c r="I2111" s="52"/>
    </row>
    <row r="2112" spans="1:9" s="53" customFormat="1">
      <c r="A2112" s="49"/>
      <c r="B2112" s="50"/>
      <c r="C2112" s="51"/>
      <c r="D2112" s="49"/>
      <c r="E2112" s="52"/>
      <c r="F2112" s="52"/>
      <c r="G2112" s="52"/>
      <c r="H2112" s="52"/>
      <c r="I2112" s="52"/>
    </row>
    <row r="2113" spans="1:9" s="53" customFormat="1">
      <c r="A2113" s="49"/>
      <c r="B2113" s="50"/>
      <c r="C2113" s="51"/>
      <c r="D2113" s="49"/>
      <c r="E2113" s="52"/>
      <c r="F2113" s="52"/>
      <c r="G2113" s="52"/>
      <c r="H2113" s="52"/>
      <c r="I2113" s="52"/>
    </row>
    <row r="2114" spans="1:9" s="53" customFormat="1">
      <c r="A2114" s="49"/>
      <c r="B2114" s="50"/>
      <c r="C2114" s="51"/>
      <c r="D2114" s="49"/>
      <c r="E2114" s="52"/>
      <c r="F2114" s="52"/>
      <c r="G2114" s="52"/>
      <c r="H2114" s="52"/>
      <c r="I2114" s="52"/>
    </row>
    <row r="2115" spans="1:9" s="53" customFormat="1">
      <c r="A2115" s="49"/>
      <c r="B2115" s="50"/>
      <c r="C2115" s="51"/>
      <c r="D2115" s="49"/>
      <c r="E2115" s="52"/>
      <c r="F2115" s="52"/>
      <c r="G2115" s="52"/>
      <c r="H2115" s="52"/>
      <c r="I2115" s="52"/>
    </row>
    <row r="2116" spans="1:9" s="53" customFormat="1">
      <c r="A2116" s="49"/>
      <c r="B2116" s="50"/>
      <c r="C2116" s="51"/>
      <c r="D2116" s="49"/>
      <c r="E2116" s="52"/>
      <c r="F2116" s="52"/>
      <c r="G2116" s="52"/>
      <c r="H2116" s="52"/>
      <c r="I2116" s="52"/>
    </row>
    <row r="2117" spans="1:9" s="53" customFormat="1">
      <c r="A2117" s="49"/>
      <c r="B2117" s="50"/>
      <c r="C2117" s="51"/>
      <c r="D2117" s="49"/>
      <c r="E2117" s="52"/>
      <c r="F2117" s="52"/>
      <c r="G2117" s="52"/>
      <c r="H2117" s="52"/>
      <c r="I2117" s="52"/>
    </row>
    <row r="2118" spans="1:9" s="53" customFormat="1">
      <c r="A2118" s="49"/>
      <c r="B2118" s="50"/>
      <c r="C2118" s="51"/>
      <c r="D2118" s="49"/>
      <c r="E2118" s="52"/>
      <c r="F2118" s="52"/>
      <c r="G2118" s="52"/>
      <c r="H2118" s="52"/>
      <c r="I2118" s="52"/>
    </row>
    <row r="2119" spans="1:9" s="53" customFormat="1">
      <c r="A2119" s="49"/>
      <c r="B2119" s="50"/>
      <c r="C2119" s="51"/>
      <c r="D2119" s="49"/>
      <c r="E2119" s="52"/>
      <c r="F2119" s="52"/>
      <c r="G2119" s="52"/>
      <c r="H2119" s="52"/>
      <c r="I2119" s="52"/>
    </row>
    <row r="2120" spans="1:9" s="53" customFormat="1">
      <c r="A2120" s="49"/>
      <c r="B2120" s="50"/>
      <c r="C2120" s="51"/>
      <c r="D2120" s="49"/>
      <c r="E2120" s="52"/>
      <c r="F2120" s="52"/>
      <c r="G2120" s="52"/>
      <c r="H2120" s="52"/>
      <c r="I2120" s="52"/>
    </row>
    <row r="2121" spans="1:9" s="53" customFormat="1">
      <c r="A2121" s="49"/>
      <c r="B2121" s="50"/>
      <c r="C2121" s="51"/>
      <c r="D2121" s="49"/>
      <c r="E2121" s="52"/>
      <c r="F2121" s="52"/>
      <c r="G2121" s="52"/>
      <c r="H2121" s="52"/>
      <c r="I2121" s="52"/>
    </row>
    <row r="2122" spans="1:9" s="53" customFormat="1">
      <c r="A2122" s="49"/>
      <c r="B2122" s="50"/>
      <c r="C2122" s="51"/>
      <c r="D2122" s="49"/>
      <c r="E2122" s="52"/>
      <c r="F2122" s="52"/>
      <c r="G2122" s="52"/>
      <c r="H2122" s="52"/>
      <c r="I2122" s="52"/>
    </row>
    <row r="2123" spans="1:9" s="53" customFormat="1">
      <c r="A2123" s="49"/>
      <c r="B2123" s="50"/>
      <c r="C2123" s="51"/>
      <c r="D2123" s="49"/>
      <c r="E2123" s="52"/>
      <c r="F2123" s="52"/>
      <c r="G2123" s="52"/>
      <c r="H2123" s="52"/>
      <c r="I2123" s="52"/>
    </row>
    <row r="2124" spans="1:9" s="53" customFormat="1">
      <c r="A2124" s="49"/>
      <c r="B2124" s="50"/>
      <c r="C2124" s="51"/>
      <c r="D2124" s="49"/>
      <c r="E2124" s="52"/>
      <c r="F2124" s="52"/>
      <c r="G2124" s="52"/>
      <c r="H2124" s="52"/>
      <c r="I2124" s="52"/>
    </row>
    <row r="2125" spans="1:9" s="53" customFormat="1">
      <c r="A2125" s="49"/>
      <c r="B2125" s="50"/>
      <c r="C2125" s="51"/>
      <c r="D2125" s="49"/>
      <c r="E2125" s="52"/>
      <c r="F2125" s="52"/>
      <c r="G2125" s="52"/>
      <c r="H2125" s="52"/>
      <c r="I2125" s="52"/>
    </row>
    <row r="2126" spans="1:9" s="53" customFormat="1">
      <c r="A2126" s="49"/>
      <c r="B2126" s="50"/>
      <c r="C2126" s="51"/>
      <c r="D2126" s="49"/>
      <c r="E2126" s="52"/>
      <c r="F2126" s="52"/>
      <c r="G2126" s="52"/>
      <c r="H2126" s="52"/>
      <c r="I2126" s="52"/>
    </row>
    <row r="2127" spans="1:9" s="53" customFormat="1">
      <c r="A2127" s="49"/>
      <c r="B2127" s="50"/>
      <c r="C2127" s="51"/>
      <c r="D2127" s="49"/>
      <c r="E2127" s="52"/>
      <c r="F2127" s="52"/>
      <c r="G2127" s="52"/>
      <c r="H2127" s="52"/>
      <c r="I2127" s="52"/>
    </row>
    <row r="2128" spans="1:9" s="53" customFormat="1">
      <c r="A2128" s="49"/>
      <c r="B2128" s="50"/>
      <c r="C2128" s="51"/>
      <c r="D2128" s="49"/>
      <c r="E2128" s="52"/>
      <c r="F2128" s="52"/>
      <c r="G2128" s="52"/>
      <c r="H2128" s="52"/>
      <c r="I2128" s="52"/>
    </row>
    <row r="2129" spans="1:9" s="53" customFormat="1">
      <c r="A2129" s="49"/>
      <c r="B2129" s="50"/>
      <c r="C2129" s="51"/>
      <c r="D2129" s="49"/>
      <c r="E2129" s="52"/>
      <c r="F2129" s="52"/>
      <c r="G2129" s="52"/>
      <c r="H2129" s="52"/>
      <c r="I2129" s="52"/>
    </row>
    <row r="2130" spans="1:9" s="53" customFormat="1">
      <c r="A2130" s="49"/>
      <c r="B2130" s="50"/>
      <c r="C2130" s="51"/>
      <c r="D2130" s="49"/>
      <c r="E2130" s="52"/>
      <c r="F2130" s="52"/>
      <c r="G2130" s="52"/>
      <c r="H2130" s="52"/>
      <c r="I2130" s="52"/>
    </row>
    <row r="2131" spans="1:9" s="53" customFormat="1">
      <c r="A2131" s="49"/>
      <c r="B2131" s="50"/>
      <c r="C2131" s="51"/>
      <c r="D2131" s="49"/>
      <c r="E2131" s="52"/>
      <c r="F2131" s="52"/>
      <c r="G2131" s="52"/>
      <c r="H2131" s="52"/>
      <c r="I2131" s="52"/>
    </row>
    <row r="2132" spans="1:9" s="53" customFormat="1">
      <c r="A2132" s="49"/>
      <c r="B2132" s="50"/>
      <c r="C2132" s="51"/>
      <c r="D2132" s="49"/>
      <c r="E2132" s="52"/>
      <c r="F2132" s="52"/>
      <c r="G2132" s="52"/>
      <c r="H2132" s="52"/>
      <c r="I2132" s="52"/>
    </row>
    <row r="2133" spans="1:9" s="53" customFormat="1">
      <c r="A2133" s="49"/>
      <c r="B2133" s="50"/>
      <c r="C2133" s="51"/>
      <c r="D2133" s="49"/>
      <c r="E2133" s="52"/>
      <c r="F2133" s="52"/>
      <c r="G2133" s="52"/>
      <c r="H2133" s="52"/>
      <c r="I2133" s="52"/>
    </row>
    <row r="2134" spans="1:9" s="53" customFormat="1">
      <c r="A2134" s="49"/>
      <c r="B2134" s="50"/>
      <c r="C2134" s="51"/>
      <c r="D2134" s="49"/>
      <c r="E2134" s="52"/>
      <c r="F2134" s="52"/>
      <c r="G2134" s="52"/>
      <c r="H2134" s="52"/>
      <c r="I2134" s="52"/>
    </row>
    <row r="2135" spans="1:9" s="53" customFormat="1">
      <c r="A2135" s="49"/>
      <c r="B2135" s="50"/>
      <c r="C2135" s="51"/>
      <c r="D2135" s="49"/>
      <c r="E2135" s="52"/>
      <c r="F2135" s="52"/>
      <c r="G2135" s="52"/>
      <c r="H2135" s="52"/>
      <c r="I2135" s="52"/>
    </row>
    <row r="2136" spans="1:9" s="53" customFormat="1">
      <c r="A2136" s="49"/>
      <c r="B2136" s="50"/>
      <c r="C2136" s="51"/>
      <c r="D2136" s="49"/>
      <c r="E2136" s="52"/>
      <c r="F2136" s="52"/>
      <c r="G2136" s="52"/>
      <c r="H2136" s="52"/>
      <c r="I2136" s="52"/>
    </row>
    <row r="2137" spans="1:9" s="53" customFormat="1">
      <c r="A2137" s="49"/>
      <c r="B2137" s="50"/>
      <c r="C2137" s="51"/>
      <c r="D2137" s="49"/>
      <c r="E2137" s="52"/>
      <c r="F2137" s="52"/>
      <c r="G2137" s="52"/>
      <c r="H2137" s="52"/>
      <c r="I2137" s="52"/>
    </row>
    <row r="2138" spans="1:9" s="53" customFormat="1">
      <c r="A2138" s="49"/>
      <c r="B2138" s="50"/>
      <c r="C2138" s="51"/>
      <c r="D2138" s="49"/>
      <c r="E2138" s="52"/>
      <c r="F2138" s="52"/>
      <c r="G2138" s="52"/>
      <c r="H2138" s="52"/>
      <c r="I2138" s="52"/>
    </row>
    <row r="2139" spans="1:9" s="53" customFormat="1">
      <c r="A2139" s="49"/>
      <c r="B2139" s="50"/>
      <c r="C2139" s="51"/>
      <c r="D2139" s="49"/>
      <c r="E2139" s="52"/>
      <c r="F2139" s="52"/>
      <c r="G2139" s="52"/>
      <c r="H2139" s="52"/>
      <c r="I2139" s="52"/>
    </row>
    <row r="2140" spans="1:9" s="53" customFormat="1">
      <c r="A2140" s="49"/>
      <c r="B2140" s="50"/>
      <c r="C2140" s="51"/>
      <c r="D2140" s="49"/>
      <c r="E2140" s="52"/>
      <c r="F2140" s="52"/>
      <c r="G2140" s="52"/>
      <c r="H2140" s="52"/>
      <c r="I2140" s="52"/>
    </row>
    <row r="2141" spans="1:9" s="53" customFormat="1">
      <c r="A2141" s="49"/>
      <c r="B2141" s="50"/>
      <c r="C2141" s="51"/>
      <c r="D2141" s="49"/>
      <c r="E2141" s="52"/>
      <c r="F2141" s="52"/>
      <c r="G2141" s="52"/>
      <c r="H2141" s="52"/>
      <c r="I2141" s="52"/>
    </row>
    <row r="2142" spans="1:9" s="53" customFormat="1">
      <c r="A2142" s="49"/>
      <c r="B2142" s="50"/>
      <c r="C2142" s="51"/>
      <c r="D2142" s="49"/>
      <c r="E2142" s="52"/>
      <c r="F2142" s="52"/>
      <c r="G2142" s="52"/>
      <c r="H2142" s="52"/>
      <c r="I2142" s="52"/>
    </row>
    <row r="2143" spans="1:9" s="53" customFormat="1">
      <c r="A2143" s="49"/>
      <c r="B2143" s="50"/>
      <c r="C2143" s="51"/>
      <c r="D2143" s="49"/>
      <c r="E2143" s="52"/>
      <c r="F2143" s="52"/>
      <c r="G2143" s="52"/>
      <c r="H2143" s="52"/>
      <c r="I2143" s="52"/>
    </row>
    <row r="2144" spans="1:9" s="53" customFormat="1">
      <c r="A2144" s="49"/>
      <c r="B2144" s="50"/>
      <c r="C2144" s="51"/>
      <c r="D2144" s="49"/>
      <c r="E2144" s="52"/>
      <c r="F2144" s="52"/>
      <c r="G2144" s="52"/>
      <c r="H2144" s="52"/>
      <c r="I2144" s="52"/>
    </row>
    <row r="2145" spans="1:9" s="53" customFormat="1">
      <c r="A2145" s="49"/>
      <c r="B2145" s="50"/>
      <c r="C2145" s="51"/>
      <c r="D2145" s="49"/>
      <c r="E2145" s="52"/>
      <c r="F2145" s="52"/>
      <c r="G2145" s="52"/>
      <c r="H2145" s="52"/>
      <c r="I2145" s="52"/>
    </row>
    <row r="2146" spans="1:9" s="53" customFormat="1">
      <c r="A2146" s="49"/>
      <c r="B2146" s="50"/>
      <c r="C2146" s="51"/>
      <c r="D2146" s="49"/>
      <c r="E2146" s="52"/>
      <c r="F2146" s="52"/>
      <c r="G2146" s="52"/>
      <c r="H2146" s="52"/>
      <c r="I2146" s="52"/>
    </row>
    <row r="2147" spans="1:9" s="53" customFormat="1">
      <c r="A2147" s="49"/>
      <c r="B2147" s="50"/>
      <c r="C2147" s="51"/>
      <c r="D2147" s="49"/>
      <c r="E2147" s="52"/>
      <c r="F2147" s="52"/>
      <c r="G2147" s="52"/>
      <c r="H2147" s="52"/>
      <c r="I2147" s="52"/>
    </row>
    <row r="2148" spans="1:9" s="53" customFormat="1">
      <c r="A2148" s="49"/>
      <c r="B2148" s="50"/>
      <c r="C2148" s="51"/>
      <c r="D2148" s="49"/>
      <c r="E2148" s="52"/>
      <c r="F2148" s="52"/>
      <c r="G2148" s="52"/>
      <c r="H2148" s="52"/>
      <c r="I2148" s="52"/>
    </row>
    <row r="2149" spans="1:9" s="53" customFormat="1">
      <c r="A2149" s="49"/>
      <c r="B2149" s="50"/>
      <c r="C2149" s="51"/>
      <c r="D2149" s="49"/>
      <c r="E2149" s="52"/>
      <c r="F2149" s="52"/>
      <c r="G2149" s="52"/>
      <c r="H2149" s="52"/>
      <c r="I2149" s="52"/>
    </row>
    <row r="2150" spans="1:9" s="53" customFormat="1">
      <c r="A2150" s="49"/>
      <c r="B2150" s="50"/>
      <c r="C2150" s="51"/>
      <c r="D2150" s="49"/>
      <c r="E2150" s="52"/>
      <c r="F2150" s="52"/>
      <c r="G2150" s="52"/>
      <c r="H2150" s="52"/>
      <c r="I2150" s="52"/>
    </row>
    <row r="2151" spans="1:9" s="53" customFormat="1">
      <c r="A2151" s="49"/>
      <c r="B2151" s="50"/>
      <c r="C2151" s="51"/>
      <c r="D2151" s="49"/>
      <c r="E2151" s="52"/>
      <c r="F2151" s="52"/>
      <c r="G2151" s="52"/>
      <c r="H2151" s="52"/>
      <c r="I2151" s="52"/>
    </row>
    <row r="2152" spans="1:9" s="53" customFormat="1">
      <c r="A2152" s="49"/>
      <c r="B2152" s="50"/>
      <c r="C2152" s="51"/>
      <c r="D2152" s="49"/>
      <c r="E2152" s="52"/>
      <c r="F2152" s="52"/>
      <c r="G2152" s="52"/>
      <c r="H2152" s="52"/>
      <c r="I2152" s="52"/>
    </row>
    <row r="2153" spans="1:9" s="53" customFormat="1">
      <c r="A2153" s="49"/>
      <c r="B2153" s="50"/>
      <c r="C2153" s="51"/>
      <c r="D2153" s="49"/>
      <c r="E2153" s="52"/>
      <c r="F2153" s="52"/>
      <c r="G2153" s="52"/>
      <c r="H2153" s="52"/>
      <c r="I2153" s="52"/>
    </row>
    <row r="2154" spans="1:9" s="53" customFormat="1">
      <c r="A2154" s="49"/>
      <c r="B2154" s="50"/>
      <c r="C2154" s="51"/>
      <c r="D2154" s="49"/>
      <c r="E2154" s="52"/>
      <c r="F2154" s="52"/>
      <c r="G2154" s="52"/>
      <c r="H2154" s="52"/>
      <c r="I2154" s="52"/>
    </row>
    <row r="2155" spans="1:9" s="53" customFormat="1">
      <c r="A2155" s="49"/>
      <c r="B2155" s="50"/>
      <c r="C2155" s="51"/>
      <c r="D2155" s="49"/>
      <c r="E2155" s="52"/>
      <c r="F2155" s="52"/>
      <c r="G2155" s="52"/>
      <c r="H2155" s="52"/>
      <c r="I2155" s="52"/>
    </row>
    <row r="2156" spans="1:9" s="53" customFormat="1">
      <c r="A2156" s="49"/>
      <c r="B2156" s="50"/>
      <c r="C2156" s="51"/>
      <c r="D2156" s="49"/>
      <c r="E2156" s="52"/>
      <c r="F2156" s="52"/>
      <c r="G2156" s="52"/>
      <c r="H2156" s="52"/>
      <c r="I2156" s="52"/>
    </row>
    <row r="2157" spans="1:9" s="53" customFormat="1">
      <c r="A2157" s="49"/>
      <c r="B2157" s="50"/>
      <c r="C2157" s="51"/>
      <c r="D2157" s="49"/>
      <c r="E2157" s="52"/>
      <c r="F2157" s="52"/>
      <c r="G2157" s="52"/>
      <c r="H2157" s="52"/>
      <c r="I2157" s="52"/>
    </row>
    <row r="2158" spans="1:9" s="53" customFormat="1">
      <c r="A2158" s="49"/>
      <c r="B2158" s="50"/>
      <c r="C2158" s="51"/>
      <c r="D2158" s="49"/>
      <c r="E2158" s="52"/>
      <c r="F2158" s="52"/>
      <c r="G2158" s="52"/>
      <c r="H2158" s="52"/>
      <c r="I2158" s="52"/>
    </row>
    <row r="2159" spans="1:9" s="53" customFormat="1">
      <c r="A2159" s="49"/>
      <c r="B2159" s="50"/>
      <c r="C2159" s="51"/>
      <c r="D2159" s="49"/>
      <c r="E2159" s="52"/>
      <c r="F2159" s="52"/>
      <c r="G2159" s="52"/>
      <c r="H2159" s="52"/>
      <c r="I2159" s="52"/>
    </row>
    <row r="2160" spans="1:9" s="53" customFormat="1">
      <c r="A2160" s="49"/>
      <c r="B2160" s="50"/>
      <c r="C2160" s="51"/>
      <c r="D2160" s="49"/>
      <c r="E2160" s="52"/>
      <c r="F2160" s="52"/>
      <c r="G2160" s="52"/>
      <c r="H2160" s="52"/>
      <c r="I2160" s="52"/>
    </row>
    <row r="2161" spans="1:9" s="53" customFormat="1">
      <c r="A2161" s="49"/>
      <c r="B2161" s="50"/>
      <c r="C2161" s="51"/>
      <c r="D2161" s="49"/>
      <c r="E2161" s="52"/>
      <c r="F2161" s="52"/>
      <c r="G2161" s="52"/>
      <c r="H2161" s="52"/>
      <c r="I2161" s="52"/>
    </row>
    <row r="2162" spans="1:9" s="53" customFormat="1">
      <c r="A2162" s="49"/>
      <c r="B2162" s="50"/>
      <c r="C2162" s="51"/>
      <c r="D2162" s="49"/>
      <c r="E2162" s="52"/>
      <c r="F2162" s="52"/>
      <c r="G2162" s="52"/>
      <c r="H2162" s="52"/>
      <c r="I2162" s="52"/>
    </row>
    <row r="2163" spans="1:9" s="53" customFormat="1">
      <c r="A2163" s="49"/>
      <c r="B2163" s="50"/>
      <c r="C2163" s="51"/>
      <c r="D2163" s="49"/>
      <c r="E2163" s="52"/>
      <c r="F2163" s="52"/>
      <c r="G2163" s="52"/>
      <c r="H2163" s="52"/>
      <c r="I2163" s="52"/>
    </row>
    <row r="2164" spans="1:9" s="53" customFormat="1">
      <c r="A2164" s="49"/>
      <c r="B2164" s="50"/>
      <c r="C2164" s="51"/>
      <c r="D2164" s="49"/>
      <c r="E2164" s="52"/>
      <c r="F2164" s="52"/>
      <c r="G2164" s="52"/>
      <c r="H2164" s="52"/>
      <c r="I2164" s="52"/>
    </row>
    <row r="2165" spans="1:9" s="53" customFormat="1">
      <c r="A2165" s="49"/>
      <c r="B2165" s="50"/>
      <c r="C2165" s="51"/>
      <c r="D2165" s="49"/>
      <c r="E2165" s="52"/>
      <c r="F2165" s="52"/>
      <c r="G2165" s="52"/>
      <c r="H2165" s="52"/>
      <c r="I2165" s="52"/>
    </row>
    <row r="2166" spans="1:9" s="53" customFormat="1">
      <c r="A2166" s="49"/>
      <c r="B2166" s="50"/>
      <c r="C2166" s="51"/>
      <c r="D2166" s="49"/>
      <c r="E2166" s="52"/>
      <c r="F2166" s="52"/>
      <c r="G2166" s="52"/>
      <c r="H2166" s="52"/>
      <c r="I2166" s="52"/>
    </row>
    <row r="2167" spans="1:9" s="53" customFormat="1">
      <c r="A2167" s="49"/>
      <c r="B2167" s="50"/>
      <c r="C2167" s="51"/>
      <c r="D2167" s="49"/>
      <c r="E2167" s="52"/>
      <c r="F2167" s="52"/>
      <c r="G2167" s="52"/>
      <c r="H2167" s="52"/>
      <c r="I2167" s="52"/>
    </row>
    <row r="2168" spans="1:9" s="53" customFormat="1">
      <c r="A2168" s="49"/>
      <c r="B2168" s="50"/>
      <c r="C2168" s="51"/>
      <c r="D2168" s="49"/>
      <c r="E2168" s="52"/>
      <c r="F2168" s="52"/>
      <c r="G2168" s="52"/>
      <c r="H2168" s="52"/>
      <c r="I2168" s="52"/>
    </row>
    <row r="2169" spans="1:9" s="53" customFormat="1">
      <c r="A2169" s="49"/>
      <c r="B2169" s="50"/>
      <c r="C2169" s="51"/>
      <c r="D2169" s="49"/>
      <c r="E2169" s="52"/>
      <c r="F2169" s="52"/>
      <c r="G2169" s="52"/>
      <c r="H2169" s="52"/>
      <c r="I2169" s="52"/>
    </row>
    <row r="2170" spans="1:9" s="53" customFormat="1">
      <c r="A2170" s="49"/>
      <c r="B2170" s="50"/>
      <c r="C2170" s="51"/>
      <c r="D2170" s="49"/>
      <c r="E2170" s="52"/>
      <c r="F2170" s="52"/>
      <c r="G2170" s="52"/>
      <c r="H2170" s="52"/>
      <c r="I2170" s="52"/>
    </row>
    <row r="2171" spans="1:9" s="53" customFormat="1">
      <c r="A2171" s="49"/>
      <c r="B2171" s="50"/>
      <c r="C2171" s="51"/>
      <c r="D2171" s="49"/>
      <c r="E2171" s="52"/>
      <c r="F2171" s="52"/>
      <c r="G2171" s="52"/>
      <c r="H2171" s="52"/>
      <c r="I2171" s="52"/>
    </row>
    <row r="2172" spans="1:9" s="53" customFormat="1">
      <c r="A2172" s="49"/>
      <c r="B2172" s="50"/>
      <c r="C2172" s="51"/>
      <c r="D2172" s="49"/>
      <c r="E2172" s="52"/>
      <c r="F2172" s="52"/>
      <c r="G2172" s="52"/>
      <c r="H2172" s="52"/>
      <c r="I2172" s="52"/>
    </row>
    <row r="2173" spans="1:9" s="53" customFormat="1">
      <c r="A2173" s="49"/>
      <c r="B2173" s="50"/>
      <c r="C2173" s="51"/>
      <c r="D2173" s="49"/>
      <c r="E2173" s="52"/>
      <c r="F2173" s="52"/>
      <c r="G2173" s="52"/>
      <c r="H2173" s="52"/>
      <c r="I2173" s="52"/>
    </row>
    <row r="2174" spans="1:9" s="53" customFormat="1">
      <c r="A2174" s="49"/>
      <c r="B2174" s="50"/>
      <c r="C2174" s="51"/>
      <c r="D2174" s="49"/>
      <c r="E2174" s="52"/>
      <c r="F2174" s="52"/>
      <c r="G2174" s="52"/>
      <c r="H2174" s="52"/>
      <c r="I2174" s="52"/>
    </row>
    <row r="2175" spans="1:9" s="53" customFormat="1">
      <c r="A2175" s="49"/>
      <c r="B2175" s="50"/>
      <c r="C2175" s="51"/>
      <c r="D2175" s="49"/>
      <c r="E2175" s="52"/>
      <c r="F2175" s="52"/>
      <c r="G2175" s="52"/>
      <c r="H2175" s="52"/>
      <c r="I2175" s="52"/>
    </row>
    <row r="2176" spans="1:9" s="53" customFormat="1">
      <c r="A2176" s="49"/>
      <c r="B2176" s="50"/>
      <c r="C2176" s="51"/>
      <c r="D2176" s="49"/>
      <c r="E2176" s="52"/>
      <c r="F2176" s="52"/>
      <c r="G2176" s="52"/>
      <c r="H2176" s="52"/>
      <c r="I2176" s="52"/>
    </row>
    <row r="2177" spans="1:9" s="53" customFormat="1">
      <c r="A2177" s="49"/>
      <c r="B2177" s="50"/>
      <c r="C2177" s="51"/>
      <c r="D2177" s="49"/>
      <c r="E2177" s="52"/>
      <c r="F2177" s="52"/>
      <c r="G2177" s="52"/>
      <c r="H2177" s="52"/>
      <c r="I2177" s="52"/>
    </row>
    <row r="2178" spans="1:9" s="53" customFormat="1">
      <c r="A2178" s="49"/>
      <c r="B2178" s="50"/>
      <c r="C2178" s="51"/>
      <c r="D2178" s="49"/>
      <c r="E2178" s="52"/>
      <c r="F2178" s="52"/>
      <c r="G2178" s="52"/>
      <c r="H2178" s="52"/>
      <c r="I2178" s="52"/>
    </row>
    <row r="2179" spans="1:9" s="53" customFormat="1">
      <c r="A2179" s="49"/>
      <c r="B2179" s="50"/>
      <c r="C2179" s="51"/>
      <c r="D2179" s="49"/>
      <c r="E2179" s="52"/>
      <c r="F2179" s="52"/>
      <c r="G2179" s="52"/>
      <c r="H2179" s="52"/>
      <c r="I2179" s="52"/>
    </row>
    <row r="2180" spans="1:9" s="53" customFormat="1">
      <c r="A2180" s="49"/>
      <c r="B2180" s="50"/>
      <c r="C2180" s="51"/>
      <c r="D2180" s="49"/>
      <c r="E2180" s="52"/>
      <c r="F2180" s="52"/>
      <c r="G2180" s="52"/>
      <c r="H2180" s="52"/>
      <c r="I2180" s="52"/>
    </row>
    <row r="2181" spans="1:9" s="53" customFormat="1">
      <c r="A2181" s="49"/>
      <c r="B2181" s="50"/>
      <c r="C2181" s="51"/>
      <c r="D2181" s="49"/>
      <c r="E2181" s="52"/>
      <c r="F2181" s="52"/>
      <c r="G2181" s="52"/>
      <c r="H2181" s="52"/>
      <c r="I2181" s="52"/>
    </row>
    <row r="2182" spans="1:9" s="53" customFormat="1">
      <c r="A2182" s="49"/>
      <c r="B2182" s="50"/>
      <c r="C2182" s="51"/>
      <c r="D2182" s="49"/>
      <c r="E2182" s="52"/>
      <c r="F2182" s="52"/>
      <c r="G2182" s="52"/>
      <c r="H2182" s="52"/>
      <c r="I2182" s="52"/>
    </row>
    <row r="2183" spans="1:9" s="53" customFormat="1">
      <c r="A2183" s="49"/>
      <c r="B2183" s="50"/>
      <c r="C2183" s="51"/>
      <c r="D2183" s="49"/>
      <c r="E2183" s="52"/>
      <c r="F2183" s="52"/>
      <c r="G2183" s="52"/>
      <c r="H2183" s="52"/>
      <c r="I2183" s="52"/>
    </row>
    <row r="2184" spans="1:9" s="53" customFormat="1">
      <c r="A2184" s="49"/>
      <c r="B2184" s="50"/>
      <c r="C2184" s="51"/>
      <c r="D2184" s="49"/>
      <c r="E2184" s="52"/>
      <c r="F2184" s="52"/>
      <c r="G2184" s="52"/>
      <c r="H2184" s="52"/>
      <c r="I2184" s="52"/>
    </row>
    <row r="2185" spans="1:9" s="53" customFormat="1">
      <c r="A2185" s="49"/>
      <c r="B2185" s="50"/>
      <c r="C2185" s="51"/>
      <c r="D2185" s="49"/>
      <c r="E2185" s="52"/>
      <c r="F2185" s="52"/>
      <c r="G2185" s="52"/>
      <c r="H2185" s="52"/>
      <c r="I2185" s="52"/>
    </row>
    <row r="2186" spans="1:9" s="53" customFormat="1">
      <c r="A2186" s="49"/>
      <c r="B2186" s="50"/>
      <c r="C2186" s="51"/>
      <c r="D2186" s="49"/>
      <c r="E2186" s="52"/>
      <c r="F2186" s="52"/>
      <c r="G2186" s="52"/>
      <c r="H2186" s="52"/>
      <c r="I2186" s="52"/>
    </row>
    <row r="2187" spans="1:9" s="53" customFormat="1">
      <c r="A2187" s="49"/>
      <c r="B2187" s="50"/>
      <c r="C2187" s="51"/>
      <c r="D2187" s="49"/>
      <c r="E2187" s="52"/>
      <c r="F2187" s="52"/>
      <c r="G2187" s="52"/>
      <c r="H2187" s="52"/>
      <c r="I2187" s="52"/>
    </row>
    <row r="2188" spans="1:9" s="53" customFormat="1">
      <c r="A2188" s="49"/>
      <c r="B2188" s="50"/>
      <c r="C2188" s="51"/>
      <c r="D2188" s="49"/>
      <c r="E2188" s="52"/>
      <c r="F2188" s="52"/>
      <c r="G2188" s="52"/>
      <c r="H2188" s="52"/>
      <c r="I2188" s="52"/>
    </row>
    <row r="2189" spans="1:9" s="53" customFormat="1">
      <c r="A2189" s="49"/>
      <c r="B2189" s="50"/>
      <c r="C2189" s="51"/>
      <c r="D2189" s="49"/>
      <c r="E2189" s="52"/>
      <c r="F2189" s="52"/>
      <c r="G2189" s="52"/>
      <c r="H2189" s="52"/>
      <c r="I2189" s="52"/>
    </row>
    <row r="2190" spans="1:9" s="53" customFormat="1">
      <c r="A2190" s="49"/>
      <c r="B2190" s="50"/>
      <c r="C2190" s="51"/>
      <c r="D2190" s="49"/>
      <c r="E2190" s="52"/>
      <c r="F2190" s="52"/>
      <c r="G2190" s="52"/>
      <c r="H2190" s="52"/>
      <c r="I2190" s="52"/>
    </row>
    <row r="2191" spans="1:9" s="53" customFormat="1">
      <c r="A2191" s="49"/>
      <c r="B2191" s="50"/>
      <c r="C2191" s="51"/>
      <c r="D2191" s="49"/>
      <c r="E2191" s="52"/>
      <c r="F2191" s="52"/>
      <c r="G2191" s="52"/>
      <c r="H2191" s="52"/>
      <c r="I2191" s="52"/>
    </row>
    <row r="2192" spans="1:9" s="53" customFormat="1">
      <c r="A2192" s="49"/>
      <c r="B2192" s="50"/>
      <c r="C2192" s="51"/>
      <c r="D2192" s="49"/>
      <c r="E2192" s="52"/>
      <c r="F2192" s="52"/>
      <c r="G2192" s="52"/>
      <c r="H2192" s="52"/>
      <c r="I2192" s="52"/>
    </row>
    <row r="2193" spans="1:9" s="53" customFormat="1">
      <c r="A2193" s="49"/>
      <c r="B2193" s="50"/>
      <c r="C2193" s="51"/>
      <c r="D2193" s="49"/>
      <c r="E2193" s="52"/>
      <c r="F2193" s="52"/>
      <c r="G2193" s="52"/>
      <c r="H2193" s="52"/>
      <c r="I2193" s="52"/>
    </row>
    <row r="2194" spans="1:9" s="53" customFormat="1">
      <c r="A2194" s="49"/>
      <c r="B2194" s="50"/>
      <c r="C2194" s="51"/>
      <c r="D2194" s="49"/>
      <c r="E2194" s="52"/>
      <c r="F2194" s="52"/>
      <c r="G2194" s="52"/>
      <c r="H2194" s="52"/>
      <c r="I2194" s="52"/>
    </row>
    <row r="2195" spans="1:9" s="53" customFormat="1">
      <c r="A2195" s="49"/>
      <c r="B2195" s="50"/>
      <c r="C2195" s="51"/>
      <c r="D2195" s="49"/>
      <c r="E2195" s="52"/>
      <c r="F2195" s="52"/>
      <c r="G2195" s="52"/>
      <c r="H2195" s="52"/>
      <c r="I2195" s="52"/>
    </row>
    <row r="2196" spans="1:9" s="53" customFormat="1">
      <c r="A2196" s="49"/>
      <c r="B2196" s="50"/>
      <c r="C2196" s="51"/>
      <c r="D2196" s="49"/>
      <c r="E2196" s="52"/>
      <c r="F2196" s="52"/>
      <c r="G2196" s="52"/>
      <c r="H2196" s="52"/>
      <c r="I2196" s="52"/>
    </row>
    <row r="2197" spans="1:9" s="53" customFormat="1">
      <c r="A2197" s="49"/>
      <c r="B2197" s="50"/>
      <c r="C2197" s="51"/>
      <c r="D2197" s="49"/>
      <c r="E2197" s="52"/>
      <c r="F2197" s="52"/>
      <c r="G2197" s="52"/>
      <c r="H2197" s="52"/>
      <c r="I2197" s="52"/>
    </row>
    <row r="2198" spans="1:9" s="53" customFormat="1">
      <c r="A2198" s="49"/>
      <c r="B2198" s="50"/>
      <c r="C2198" s="51"/>
      <c r="D2198" s="49"/>
      <c r="E2198" s="52"/>
      <c r="F2198" s="52"/>
      <c r="G2198" s="52"/>
      <c r="H2198" s="52"/>
      <c r="I2198" s="52"/>
    </row>
    <row r="2199" spans="1:9" s="53" customFormat="1">
      <c r="A2199" s="49"/>
      <c r="B2199" s="50"/>
      <c r="C2199" s="51"/>
      <c r="D2199" s="49"/>
      <c r="E2199" s="52"/>
      <c r="F2199" s="52"/>
      <c r="G2199" s="52"/>
      <c r="H2199" s="52"/>
      <c r="I2199" s="52"/>
    </row>
    <row r="2200" spans="1:9" s="53" customFormat="1">
      <c r="A2200" s="49"/>
      <c r="B2200" s="50"/>
      <c r="C2200" s="51"/>
      <c r="D2200" s="49"/>
      <c r="E2200" s="52"/>
      <c r="F2200" s="52"/>
      <c r="G2200" s="52"/>
      <c r="H2200" s="52"/>
      <c r="I2200" s="52"/>
    </row>
    <row r="2201" spans="1:9" s="53" customFormat="1">
      <c r="A2201" s="49"/>
      <c r="B2201" s="50"/>
      <c r="C2201" s="51"/>
      <c r="D2201" s="49"/>
      <c r="E2201" s="52"/>
      <c r="F2201" s="52"/>
      <c r="G2201" s="52"/>
      <c r="H2201" s="52"/>
      <c r="I2201" s="52"/>
    </row>
    <row r="2202" spans="1:9" s="53" customFormat="1">
      <c r="A2202" s="49"/>
      <c r="B2202" s="50"/>
      <c r="C2202" s="51"/>
      <c r="D2202" s="49"/>
      <c r="E2202" s="52"/>
      <c r="F2202" s="52"/>
      <c r="G2202" s="52"/>
      <c r="H2202" s="52"/>
      <c r="I2202" s="52"/>
    </row>
    <row r="2203" spans="1:9" s="53" customFormat="1">
      <c r="A2203" s="49"/>
      <c r="B2203" s="50"/>
      <c r="C2203" s="51"/>
      <c r="D2203" s="49"/>
      <c r="E2203" s="52"/>
      <c r="F2203" s="52"/>
      <c r="G2203" s="52"/>
      <c r="H2203" s="52"/>
      <c r="I2203" s="52"/>
    </row>
    <row r="2204" spans="1:9" s="53" customFormat="1">
      <c r="A2204" s="49"/>
      <c r="B2204" s="50"/>
      <c r="C2204" s="51"/>
      <c r="D2204" s="49"/>
      <c r="E2204" s="52"/>
      <c r="F2204" s="52"/>
      <c r="G2204" s="52"/>
      <c r="H2204" s="52"/>
      <c r="I2204" s="52"/>
    </row>
    <row r="2205" spans="1:9" s="53" customFormat="1">
      <c r="A2205" s="49"/>
      <c r="B2205" s="50"/>
      <c r="C2205" s="51"/>
      <c r="D2205" s="49"/>
      <c r="E2205" s="52"/>
      <c r="F2205" s="52"/>
      <c r="G2205" s="52"/>
      <c r="H2205" s="52"/>
      <c r="I2205" s="52"/>
    </row>
    <row r="2206" spans="1:9" s="53" customFormat="1">
      <c r="A2206" s="49"/>
      <c r="B2206" s="50"/>
      <c r="C2206" s="51"/>
      <c r="D2206" s="49"/>
      <c r="E2206" s="52"/>
      <c r="F2206" s="52"/>
      <c r="G2206" s="52"/>
      <c r="H2206" s="52"/>
      <c r="I2206" s="52"/>
    </row>
    <row r="2207" spans="1:9" s="53" customFormat="1">
      <c r="A2207" s="49"/>
      <c r="B2207" s="50"/>
      <c r="C2207" s="51"/>
      <c r="D2207" s="49"/>
      <c r="E2207" s="52"/>
      <c r="F2207" s="52"/>
      <c r="G2207" s="52"/>
      <c r="H2207" s="52"/>
      <c r="I2207" s="52"/>
    </row>
    <row r="2208" spans="1:9" s="53" customFormat="1">
      <c r="A2208" s="49"/>
      <c r="B2208" s="50"/>
      <c r="C2208" s="51"/>
      <c r="D2208" s="49"/>
      <c r="E2208" s="52"/>
      <c r="F2208" s="52"/>
      <c r="G2208" s="52"/>
      <c r="H2208" s="52"/>
      <c r="I2208" s="52"/>
    </row>
    <row r="2209" spans="1:9" s="53" customFormat="1">
      <c r="A2209" s="49"/>
      <c r="B2209" s="50"/>
      <c r="C2209" s="51"/>
      <c r="D2209" s="49"/>
      <c r="E2209" s="52"/>
      <c r="F2209" s="52"/>
      <c r="G2209" s="52"/>
      <c r="H2209" s="52"/>
      <c r="I2209" s="52"/>
    </row>
    <row r="2210" spans="1:9" s="53" customFormat="1">
      <c r="A2210" s="49"/>
      <c r="B2210" s="50"/>
      <c r="C2210" s="51"/>
      <c r="D2210" s="49"/>
      <c r="E2210" s="52"/>
      <c r="F2210" s="52"/>
      <c r="G2210" s="52"/>
      <c r="H2210" s="52"/>
      <c r="I2210" s="52"/>
    </row>
    <row r="2211" spans="1:9" s="53" customFormat="1">
      <c r="A2211" s="49"/>
      <c r="B2211" s="50"/>
      <c r="C2211" s="51"/>
      <c r="D2211" s="49"/>
      <c r="E2211" s="52"/>
      <c r="F2211" s="52"/>
      <c r="G2211" s="52"/>
      <c r="H2211" s="52"/>
      <c r="I2211" s="52"/>
    </row>
    <row r="2212" spans="1:9" s="53" customFormat="1">
      <c r="A2212" s="49"/>
      <c r="B2212" s="50"/>
      <c r="C2212" s="51"/>
      <c r="D2212" s="49"/>
      <c r="E2212" s="52"/>
      <c r="F2212" s="52"/>
      <c r="G2212" s="52"/>
      <c r="H2212" s="52"/>
      <c r="I2212" s="52"/>
    </row>
    <row r="2213" spans="1:9" s="53" customFormat="1">
      <c r="A2213" s="49"/>
      <c r="B2213" s="50"/>
      <c r="C2213" s="51"/>
      <c r="D2213" s="49"/>
      <c r="E2213" s="52"/>
      <c r="F2213" s="52"/>
      <c r="G2213" s="52"/>
      <c r="H2213" s="52"/>
      <c r="I2213" s="52"/>
    </row>
    <row r="2214" spans="1:9" s="53" customFormat="1">
      <c r="A2214" s="49"/>
      <c r="B2214" s="50"/>
      <c r="C2214" s="51"/>
      <c r="D2214" s="49"/>
      <c r="E2214" s="52"/>
      <c r="F2214" s="52"/>
      <c r="G2214" s="52"/>
      <c r="H2214" s="52"/>
      <c r="I2214" s="52"/>
    </row>
    <row r="2215" spans="1:9" s="53" customFormat="1">
      <c r="A2215" s="49"/>
      <c r="B2215" s="50"/>
      <c r="C2215" s="51"/>
      <c r="D2215" s="49"/>
      <c r="E2215" s="52"/>
      <c r="F2215" s="52"/>
      <c r="G2215" s="52"/>
      <c r="H2215" s="52"/>
      <c r="I2215" s="52"/>
    </row>
    <row r="2216" spans="1:9" s="53" customFormat="1">
      <c r="A2216" s="49"/>
      <c r="B2216" s="50"/>
      <c r="C2216" s="51"/>
      <c r="D2216" s="49"/>
      <c r="E2216" s="52"/>
      <c r="F2216" s="52"/>
      <c r="G2216" s="52"/>
      <c r="H2216" s="52"/>
      <c r="I2216" s="52"/>
    </row>
    <row r="2217" spans="1:9" s="53" customFormat="1">
      <c r="A2217" s="49"/>
      <c r="B2217" s="50"/>
      <c r="C2217" s="51"/>
      <c r="D2217" s="49"/>
      <c r="E2217" s="52"/>
      <c r="F2217" s="52"/>
      <c r="G2217" s="52"/>
      <c r="H2217" s="52"/>
      <c r="I2217" s="52"/>
    </row>
    <row r="2218" spans="1:9" s="53" customFormat="1">
      <c r="A2218" s="49"/>
      <c r="B2218" s="50"/>
      <c r="C2218" s="51"/>
      <c r="D2218" s="49"/>
      <c r="E2218" s="52"/>
      <c r="F2218" s="52"/>
      <c r="G2218" s="52"/>
      <c r="H2218" s="52"/>
      <c r="I2218" s="52"/>
    </row>
    <row r="2219" spans="1:9" s="53" customFormat="1">
      <c r="A2219" s="49"/>
      <c r="B2219" s="50"/>
      <c r="C2219" s="51"/>
      <c r="D2219" s="49"/>
      <c r="E2219" s="52"/>
      <c r="F2219" s="52"/>
      <c r="G2219" s="52"/>
      <c r="H2219" s="52"/>
      <c r="I2219" s="52"/>
    </row>
    <row r="2220" spans="1:9" s="53" customFormat="1">
      <c r="A2220" s="49"/>
      <c r="B2220" s="50"/>
      <c r="C2220" s="51"/>
      <c r="D2220" s="49"/>
      <c r="E2220" s="52"/>
      <c r="F2220" s="52"/>
      <c r="G2220" s="52"/>
      <c r="H2220" s="52"/>
      <c r="I2220" s="52"/>
    </row>
    <row r="2221" spans="1:9" s="53" customFormat="1">
      <c r="A2221" s="49"/>
      <c r="B2221" s="50"/>
      <c r="C2221" s="51"/>
      <c r="D2221" s="49"/>
      <c r="E2221" s="52"/>
      <c r="F2221" s="52"/>
      <c r="G2221" s="52"/>
      <c r="H2221" s="52"/>
      <c r="I2221" s="52"/>
    </row>
    <row r="2222" spans="1:9" s="53" customFormat="1">
      <c r="A2222" s="49"/>
      <c r="B2222" s="50"/>
      <c r="C2222" s="51"/>
      <c r="D2222" s="49"/>
      <c r="E2222" s="52"/>
      <c r="F2222" s="52"/>
      <c r="G2222" s="52"/>
      <c r="H2222" s="52"/>
      <c r="I2222" s="52"/>
    </row>
    <row r="2223" spans="1:9" s="53" customFormat="1">
      <c r="A2223" s="49"/>
      <c r="B2223" s="50"/>
      <c r="C2223" s="51"/>
      <c r="D2223" s="49"/>
      <c r="E2223" s="52"/>
      <c r="F2223" s="52"/>
      <c r="G2223" s="52"/>
      <c r="H2223" s="52"/>
      <c r="I2223" s="52"/>
    </row>
    <row r="2224" spans="1:9" s="53" customFormat="1">
      <c r="A2224" s="49"/>
      <c r="B2224" s="50"/>
      <c r="C2224" s="51"/>
      <c r="D2224" s="49"/>
      <c r="E2224" s="52"/>
      <c r="F2224" s="52"/>
      <c r="G2224" s="52"/>
      <c r="H2224" s="52"/>
      <c r="I2224" s="52"/>
    </row>
    <row r="2225" spans="1:9" s="53" customFormat="1">
      <c r="A2225" s="49"/>
      <c r="B2225" s="50"/>
      <c r="C2225" s="51"/>
      <c r="D2225" s="49"/>
      <c r="E2225" s="52"/>
      <c r="F2225" s="52"/>
      <c r="G2225" s="52"/>
      <c r="H2225" s="52"/>
      <c r="I2225" s="52"/>
    </row>
    <row r="2226" spans="1:9" s="53" customFormat="1">
      <c r="A2226" s="49"/>
      <c r="B2226" s="50"/>
      <c r="C2226" s="51"/>
      <c r="D2226" s="49"/>
      <c r="E2226" s="52"/>
      <c r="F2226" s="52"/>
      <c r="G2226" s="52"/>
      <c r="H2226" s="52"/>
      <c r="I2226" s="52"/>
    </row>
    <row r="2227" spans="1:9" s="53" customFormat="1">
      <c r="A2227" s="49"/>
      <c r="B2227" s="50"/>
      <c r="C2227" s="51"/>
      <c r="D2227" s="49"/>
      <c r="E2227" s="52"/>
      <c r="F2227" s="52"/>
      <c r="G2227" s="52"/>
      <c r="H2227" s="52"/>
      <c r="I2227" s="52"/>
    </row>
    <row r="2228" spans="1:9" s="53" customFormat="1">
      <c r="A2228" s="49"/>
      <c r="B2228" s="50"/>
      <c r="C2228" s="51"/>
      <c r="D2228" s="49"/>
      <c r="E2228" s="52"/>
      <c r="F2228" s="52"/>
      <c r="G2228" s="52"/>
      <c r="H2228" s="52"/>
      <c r="I2228" s="52"/>
    </row>
    <row r="2229" spans="1:9" s="53" customFormat="1">
      <c r="A2229" s="49"/>
      <c r="B2229" s="50"/>
      <c r="C2229" s="51"/>
      <c r="D2229" s="49"/>
      <c r="E2229" s="52"/>
      <c r="F2229" s="52"/>
      <c r="G2229" s="52"/>
      <c r="H2229" s="52"/>
      <c r="I2229" s="52"/>
    </row>
    <row r="2230" spans="1:9" s="53" customFormat="1">
      <c r="A2230" s="49"/>
      <c r="B2230" s="50"/>
      <c r="C2230" s="51"/>
      <c r="D2230" s="49"/>
      <c r="E2230" s="52"/>
      <c r="F2230" s="52"/>
      <c r="G2230" s="52"/>
      <c r="H2230" s="52"/>
      <c r="I2230" s="52"/>
    </row>
    <row r="2231" spans="1:9" s="53" customFormat="1">
      <c r="A2231" s="49"/>
      <c r="B2231" s="50"/>
      <c r="C2231" s="51"/>
      <c r="D2231" s="49"/>
      <c r="E2231" s="52"/>
      <c r="F2231" s="52"/>
      <c r="G2231" s="52"/>
      <c r="H2231" s="52"/>
      <c r="I2231" s="52"/>
    </row>
    <row r="2232" spans="1:9" s="53" customFormat="1">
      <c r="A2232" s="49"/>
      <c r="B2232" s="50"/>
      <c r="C2232" s="51"/>
      <c r="D2232" s="49"/>
      <c r="E2232" s="52"/>
      <c r="F2232" s="52"/>
      <c r="G2232" s="52"/>
      <c r="H2232" s="52"/>
      <c r="I2232" s="52"/>
    </row>
    <row r="2233" spans="1:9" s="53" customFormat="1">
      <c r="A2233" s="49"/>
      <c r="B2233" s="50"/>
      <c r="C2233" s="51"/>
      <c r="D2233" s="49"/>
      <c r="E2233" s="52"/>
      <c r="F2233" s="52"/>
      <c r="G2233" s="52"/>
      <c r="H2233" s="52"/>
      <c r="I2233" s="52"/>
    </row>
    <row r="2234" spans="1:9" s="53" customFormat="1">
      <c r="A2234" s="49"/>
      <c r="B2234" s="50"/>
      <c r="C2234" s="51"/>
      <c r="D2234" s="49"/>
      <c r="E2234" s="52"/>
      <c r="F2234" s="52"/>
      <c r="G2234" s="52"/>
      <c r="H2234" s="52"/>
      <c r="I2234" s="52"/>
    </row>
    <row r="2235" spans="1:9" s="53" customFormat="1">
      <c r="A2235" s="49"/>
      <c r="B2235" s="50"/>
      <c r="C2235" s="51"/>
      <c r="D2235" s="49"/>
      <c r="E2235" s="52"/>
      <c r="F2235" s="52"/>
      <c r="G2235" s="52"/>
      <c r="H2235" s="52"/>
      <c r="I2235" s="52"/>
    </row>
    <row r="2236" spans="1:9" s="53" customFormat="1">
      <c r="A2236" s="49"/>
      <c r="B2236" s="50"/>
      <c r="C2236" s="51"/>
      <c r="D2236" s="49"/>
      <c r="E2236" s="52"/>
      <c r="F2236" s="52"/>
      <c r="G2236" s="52"/>
      <c r="H2236" s="52"/>
      <c r="I2236" s="52"/>
    </row>
    <row r="2237" spans="1:9" s="53" customFormat="1">
      <c r="A2237" s="49"/>
      <c r="B2237" s="50"/>
      <c r="C2237" s="51"/>
      <c r="D2237" s="49"/>
      <c r="E2237" s="52"/>
      <c r="F2237" s="52"/>
      <c r="G2237" s="52"/>
      <c r="H2237" s="52"/>
      <c r="I2237" s="52"/>
    </row>
    <row r="2238" spans="1:9" s="53" customFormat="1">
      <c r="A2238" s="49"/>
      <c r="B2238" s="50"/>
      <c r="C2238" s="51"/>
      <c r="D2238" s="49"/>
      <c r="E2238" s="52"/>
      <c r="F2238" s="52"/>
      <c r="G2238" s="52"/>
      <c r="H2238" s="52"/>
      <c r="I2238" s="52"/>
    </row>
    <row r="2239" spans="1:9" s="53" customFormat="1">
      <c r="A2239" s="49"/>
      <c r="B2239" s="50"/>
      <c r="C2239" s="51"/>
      <c r="D2239" s="49"/>
      <c r="E2239" s="52"/>
      <c r="F2239" s="52"/>
      <c r="G2239" s="52"/>
      <c r="H2239" s="52"/>
      <c r="I2239" s="52"/>
    </row>
    <row r="2240" spans="1:9" s="53" customFormat="1">
      <c r="A2240" s="49"/>
      <c r="B2240" s="50"/>
      <c r="C2240" s="51"/>
      <c r="D2240" s="49"/>
      <c r="E2240" s="52"/>
      <c r="F2240" s="52"/>
      <c r="G2240" s="52"/>
      <c r="H2240" s="52"/>
      <c r="I2240" s="52"/>
    </row>
    <row r="2241" spans="1:9" s="53" customFormat="1">
      <c r="A2241" s="49"/>
      <c r="B2241" s="50"/>
      <c r="C2241" s="51"/>
      <c r="D2241" s="49"/>
      <c r="E2241" s="52"/>
      <c r="F2241" s="52"/>
      <c r="G2241" s="52"/>
      <c r="H2241" s="52"/>
      <c r="I2241" s="52"/>
    </row>
    <row r="2242" spans="1:9" s="53" customFormat="1">
      <c r="A2242" s="49"/>
      <c r="B2242" s="50"/>
      <c r="C2242" s="51"/>
      <c r="D2242" s="49"/>
      <c r="E2242" s="52"/>
      <c r="F2242" s="52"/>
      <c r="G2242" s="52"/>
      <c r="H2242" s="52"/>
      <c r="I2242" s="52"/>
    </row>
    <row r="2243" spans="1:9" s="53" customFormat="1">
      <c r="A2243" s="49"/>
      <c r="B2243" s="50"/>
      <c r="C2243" s="51"/>
      <c r="D2243" s="49"/>
      <c r="E2243" s="52"/>
      <c r="F2243" s="52"/>
      <c r="G2243" s="52"/>
      <c r="H2243" s="52"/>
      <c r="I2243" s="52"/>
    </row>
    <row r="2244" spans="1:9" s="53" customFormat="1">
      <c r="A2244" s="49"/>
      <c r="B2244" s="50"/>
      <c r="C2244" s="51"/>
      <c r="D2244" s="49"/>
      <c r="E2244" s="52"/>
      <c r="F2244" s="52"/>
      <c r="G2244" s="52"/>
      <c r="H2244" s="52"/>
      <c r="I2244" s="52"/>
    </row>
    <row r="2245" spans="1:9" s="53" customFormat="1">
      <c r="A2245" s="49"/>
      <c r="B2245" s="50"/>
      <c r="C2245" s="51"/>
      <c r="D2245" s="49"/>
      <c r="E2245" s="52"/>
      <c r="F2245" s="52"/>
      <c r="G2245" s="52"/>
      <c r="H2245" s="52"/>
      <c r="I2245" s="52"/>
    </row>
    <row r="2246" spans="1:9" s="53" customFormat="1">
      <c r="A2246" s="49"/>
      <c r="B2246" s="50"/>
      <c r="C2246" s="51"/>
      <c r="D2246" s="49"/>
      <c r="E2246" s="52"/>
      <c r="F2246" s="52"/>
      <c r="G2246" s="52"/>
      <c r="H2246" s="52"/>
      <c r="I2246" s="52"/>
    </row>
    <row r="2247" spans="1:9" s="53" customFormat="1">
      <c r="A2247" s="49"/>
      <c r="B2247" s="50"/>
      <c r="C2247" s="51"/>
      <c r="D2247" s="49"/>
      <c r="E2247" s="52"/>
      <c r="F2247" s="52"/>
      <c r="G2247" s="52"/>
      <c r="H2247" s="52"/>
      <c r="I2247" s="52"/>
    </row>
    <row r="2248" spans="1:9" s="53" customFormat="1">
      <c r="A2248" s="49"/>
      <c r="B2248" s="50"/>
      <c r="C2248" s="51"/>
      <c r="D2248" s="49"/>
      <c r="E2248" s="52"/>
      <c r="F2248" s="52"/>
      <c r="G2248" s="52"/>
      <c r="H2248" s="52"/>
      <c r="I2248" s="52"/>
    </row>
    <row r="2249" spans="1:9" s="53" customFormat="1">
      <c r="A2249" s="49"/>
      <c r="B2249" s="50"/>
      <c r="C2249" s="51"/>
      <c r="D2249" s="49"/>
      <c r="E2249" s="52"/>
      <c r="F2249" s="52"/>
      <c r="G2249" s="52"/>
      <c r="H2249" s="52"/>
      <c r="I2249" s="52"/>
    </row>
    <row r="2250" spans="1:9" s="53" customFormat="1">
      <c r="A2250" s="49"/>
      <c r="B2250" s="50"/>
      <c r="C2250" s="51"/>
      <c r="D2250" s="49"/>
      <c r="E2250" s="52"/>
      <c r="F2250" s="52"/>
      <c r="G2250" s="52"/>
      <c r="H2250" s="52"/>
      <c r="I2250" s="52"/>
    </row>
    <row r="2251" spans="1:9" s="53" customFormat="1">
      <c r="A2251" s="49"/>
      <c r="B2251" s="50"/>
      <c r="C2251" s="51"/>
      <c r="D2251" s="49"/>
      <c r="E2251" s="52"/>
      <c r="F2251" s="52"/>
      <c r="G2251" s="52"/>
      <c r="H2251" s="52"/>
      <c r="I2251" s="52"/>
    </row>
    <row r="2252" spans="1:9" s="53" customFormat="1">
      <c r="A2252" s="49"/>
      <c r="B2252" s="50"/>
      <c r="C2252" s="51"/>
      <c r="D2252" s="49"/>
      <c r="E2252" s="52"/>
      <c r="F2252" s="52"/>
      <c r="G2252" s="52"/>
      <c r="H2252" s="52"/>
      <c r="I2252" s="52"/>
    </row>
    <row r="2253" spans="1:9" s="53" customFormat="1">
      <c r="A2253" s="49"/>
      <c r="B2253" s="50"/>
      <c r="C2253" s="51"/>
      <c r="D2253" s="49"/>
      <c r="E2253" s="52"/>
      <c r="F2253" s="52"/>
      <c r="G2253" s="52"/>
      <c r="H2253" s="52"/>
      <c r="I2253" s="52"/>
    </row>
    <row r="2254" spans="1:9" s="53" customFormat="1">
      <c r="A2254" s="49"/>
      <c r="B2254" s="50"/>
      <c r="C2254" s="51"/>
      <c r="D2254" s="49"/>
      <c r="E2254" s="52"/>
      <c r="F2254" s="52"/>
      <c r="G2254" s="52"/>
      <c r="H2254" s="52"/>
      <c r="I2254" s="52"/>
    </row>
    <row r="2255" spans="1:9" s="53" customFormat="1">
      <c r="A2255" s="49"/>
      <c r="B2255" s="50"/>
      <c r="C2255" s="51"/>
      <c r="D2255" s="49"/>
      <c r="E2255" s="52"/>
      <c r="F2255" s="52"/>
      <c r="G2255" s="52"/>
      <c r="H2255" s="52"/>
      <c r="I2255" s="52"/>
    </row>
    <row r="2256" spans="1:9" s="53" customFormat="1">
      <c r="A2256" s="49"/>
      <c r="B2256" s="50"/>
      <c r="C2256" s="51"/>
      <c r="D2256" s="49"/>
      <c r="E2256" s="52"/>
      <c r="F2256" s="52"/>
      <c r="G2256" s="52"/>
      <c r="H2256" s="52"/>
      <c r="I2256" s="52"/>
    </row>
    <row r="2257" spans="1:9" s="53" customFormat="1">
      <c r="A2257" s="49"/>
      <c r="B2257" s="50"/>
      <c r="C2257" s="51"/>
      <c r="D2257" s="49"/>
      <c r="E2257" s="52"/>
      <c r="F2257" s="52"/>
      <c r="G2257" s="52"/>
      <c r="H2257" s="52"/>
      <c r="I2257" s="52"/>
    </row>
    <row r="2258" spans="1:9" s="53" customFormat="1">
      <c r="A2258" s="49"/>
      <c r="B2258" s="50"/>
      <c r="C2258" s="51"/>
      <c r="D2258" s="49"/>
      <c r="E2258" s="52"/>
      <c r="F2258" s="52"/>
      <c r="G2258" s="52"/>
      <c r="H2258" s="52"/>
      <c r="I2258" s="52"/>
    </row>
    <row r="2259" spans="1:9" s="53" customFormat="1">
      <c r="A2259" s="49"/>
      <c r="B2259" s="50"/>
      <c r="C2259" s="51"/>
      <c r="D2259" s="49"/>
      <c r="E2259" s="52"/>
      <c r="F2259" s="52"/>
      <c r="G2259" s="52"/>
      <c r="H2259" s="52"/>
      <c r="I2259" s="52"/>
    </row>
    <row r="2260" spans="1:9" s="53" customFormat="1">
      <c r="A2260" s="49"/>
      <c r="B2260" s="50"/>
      <c r="C2260" s="51"/>
      <c r="D2260" s="49"/>
      <c r="E2260" s="52"/>
      <c r="F2260" s="52"/>
      <c r="G2260" s="52"/>
      <c r="H2260" s="52"/>
      <c r="I2260" s="52"/>
    </row>
    <row r="2261" spans="1:9" s="53" customFormat="1">
      <c r="A2261" s="49"/>
      <c r="B2261" s="50"/>
      <c r="C2261" s="51"/>
      <c r="D2261" s="49"/>
      <c r="E2261" s="52"/>
      <c r="F2261" s="52"/>
      <c r="G2261" s="52"/>
      <c r="H2261" s="52"/>
      <c r="I2261" s="52"/>
    </row>
    <row r="2262" spans="1:9" s="53" customFormat="1">
      <c r="A2262" s="49"/>
      <c r="B2262" s="50"/>
      <c r="C2262" s="51"/>
      <c r="D2262" s="49"/>
      <c r="E2262" s="52"/>
      <c r="F2262" s="52"/>
      <c r="G2262" s="52"/>
      <c r="H2262" s="52"/>
      <c r="I2262" s="52"/>
    </row>
    <row r="2263" spans="1:9" s="53" customFormat="1">
      <c r="A2263" s="49"/>
      <c r="B2263" s="50"/>
      <c r="C2263" s="51"/>
      <c r="D2263" s="49"/>
      <c r="E2263" s="52"/>
      <c r="F2263" s="52"/>
      <c r="G2263" s="52"/>
      <c r="H2263" s="52"/>
      <c r="I2263" s="52"/>
    </row>
    <row r="2264" spans="1:9" s="53" customFormat="1">
      <c r="A2264" s="49"/>
      <c r="B2264" s="50"/>
      <c r="C2264" s="51"/>
      <c r="D2264" s="49"/>
      <c r="E2264" s="52"/>
      <c r="F2264" s="52"/>
      <c r="G2264" s="52"/>
      <c r="H2264" s="52"/>
      <c r="I2264" s="52"/>
    </row>
    <row r="2265" spans="1:9" s="53" customFormat="1">
      <c r="A2265" s="49"/>
      <c r="B2265" s="50"/>
      <c r="C2265" s="51"/>
      <c r="D2265" s="49"/>
      <c r="E2265" s="52"/>
      <c r="F2265" s="52"/>
      <c r="G2265" s="52"/>
      <c r="H2265" s="52"/>
      <c r="I2265" s="52"/>
    </row>
    <row r="2266" spans="1:9" s="53" customFormat="1">
      <c r="A2266" s="49"/>
      <c r="B2266" s="50"/>
      <c r="C2266" s="51"/>
      <c r="D2266" s="49"/>
      <c r="E2266" s="52"/>
      <c r="F2266" s="52"/>
      <c r="G2266" s="52"/>
      <c r="H2266" s="52"/>
      <c r="I2266" s="52"/>
    </row>
    <row r="2267" spans="1:9" s="53" customFormat="1">
      <c r="A2267" s="49"/>
      <c r="B2267" s="50"/>
      <c r="C2267" s="51"/>
      <c r="D2267" s="49"/>
      <c r="E2267" s="52"/>
      <c r="F2267" s="52"/>
      <c r="G2267" s="52"/>
      <c r="H2267" s="52"/>
      <c r="I2267" s="52"/>
    </row>
    <row r="2268" spans="1:9" s="53" customFormat="1">
      <c r="A2268" s="49"/>
      <c r="B2268" s="50"/>
      <c r="C2268" s="51"/>
      <c r="D2268" s="49"/>
      <c r="E2268" s="52"/>
      <c r="F2268" s="52"/>
      <c r="G2268" s="52"/>
      <c r="H2268" s="52"/>
      <c r="I2268" s="52"/>
    </row>
    <row r="2269" spans="1:9" s="53" customFormat="1">
      <c r="A2269" s="49"/>
      <c r="B2269" s="50"/>
      <c r="C2269" s="51"/>
      <c r="D2269" s="49"/>
      <c r="E2269" s="52"/>
      <c r="F2269" s="52"/>
      <c r="G2269" s="52"/>
      <c r="H2269" s="52"/>
      <c r="I2269" s="52"/>
    </row>
    <row r="2270" spans="1:9" s="53" customFormat="1">
      <c r="A2270" s="49"/>
      <c r="B2270" s="50"/>
      <c r="C2270" s="51"/>
      <c r="D2270" s="49"/>
      <c r="E2270" s="52"/>
      <c r="F2270" s="52"/>
      <c r="G2270" s="52"/>
      <c r="H2270" s="52"/>
      <c r="I2270" s="52"/>
    </row>
    <row r="2271" spans="1:9" s="53" customFormat="1">
      <c r="A2271" s="49"/>
      <c r="B2271" s="50"/>
      <c r="C2271" s="51"/>
      <c r="D2271" s="49"/>
      <c r="E2271" s="52"/>
      <c r="F2271" s="52"/>
      <c r="G2271" s="52"/>
      <c r="H2271" s="52"/>
      <c r="I2271" s="52"/>
    </row>
    <row r="2272" spans="1:9" s="53" customFormat="1">
      <c r="A2272" s="49"/>
      <c r="B2272" s="50"/>
      <c r="C2272" s="51"/>
      <c r="D2272" s="49"/>
      <c r="E2272" s="52"/>
      <c r="F2272" s="52"/>
      <c r="G2272" s="52"/>
      <c r="H2272" s="52"/>
      <c r="I2272" s="52"/>
    </row>
    <row r="2273" spans="1:9" s="53" customFormat="1">
      <c r="A2273" s="49"/>
      <c r="B2273" s="50"/>
      <c r="C2273" s="51"/>
      <c r="D2273" s="49"/>
      <c r="E2273" s="52"/>
      <c r="F2273" s="52"/>
      <c r="G2273" s="52"/>
      <c r="H2273" s="52"/>
      <c r="I2273" s="52"/>
    </row>
    <row r="2274" spans="1:9" s="53" customFormat="1">
      <c r="A2274" s="49"/>
      <c r="B2274" s="50"/>
      <c r="C2274" s="51"/>
      <c r="D2274" s="49"/>
      <c r="E2274" s="52"/>
      <c r="F2274" s="52"/>
      <c r="G2274" s="52"/>
      <c r="H2274" s="52"/>
      <c r="I2274" s="52"/>
    </row>
    <row r="2275" spans="1:9" s="53" customFormat="1">
      <c r="A2275" s="49"/>
      <c r="B2275" s="50"/>
      <c r="C2275" s="51"/>
      <c r="D2275" s="49"/>
      <c r="E2275" s="52"/>
      <c r="F2275" s="52"/>
      <c r="G2275" s="52"/>
      <c r="H2275" s="52"/>
      <c r="I2275" s="52"/>
    </row>
    <row r="2276" spans="1:9" s="53" customFormat="1">
      <c r="A2276" s="49"/>
      <c r="B2276" s="50"/>
      <c r="C2276" s="51"/>
      <c r="D2276" s="49"/>
      <c r="E2276" s="52"/>
      <c r="F2276" s="52"/>
      <c r="G2276" s="52"/>
      <c r="H2276" s="52"/>
      <c r="I2276" s="52"/>
    </row>
    <row r="2277" spans="1:9" s="53" customFormat="1">
      <c r="A2277" s="49"/>
      <c r="B2277" s="50"/>
      <c r="C2277" s="51"/>
      <c r="D2277" s="49"/>
      <c r="E2277" s="52"/>
      <c r="F2277" s="52"/>
      <c r="G2277" s="52"/>
      <c r="H2277" s="52"/>
      <c r="I2277" s="52"/>
    </row>
    <row r="2278" spans="1:9" s="53" customFormat="1">
      <c r="A2278" s="49"/>
      <c r="B2278" s="50"/>
      <c r="C2278" s="51"/>
      <c r="D2278" s="49"/>
      <c r="E2278" s="52"/>
      <c r="F2278" s="52"/>
      <c r="G2278" s="52"/>
      <c r="H2278" s="52"/>
      <c r="I2278" s="52"/>
    </row>
    <row r="2279" spans="1:9" s="53" customFormat="1">
      <c r="A2279" s="49"/>
      <c r="B2279" s="50"/>
      <c r="C2279" s="51"/>
      <c r="D2279" s="49"/>
      <c r="E2279" s="52"/>
      <c r="F2279" s="52"/>
      <c r="G2279" s="52"/>
      <c r="H2279" s="52"/>
      <c r="I2279" s="52"/>
    </row>
    <row r="2280" spans="1:9" s="53" customFormat="1">
      <c r="A2280" s="49"/>
      <c r="B2280" s="50"/>
      <c r="C2280" s="51"/>
      <c r="D2280" s="49"/>
      <c r="E2280" s="52"/>
      <c r="F2280" s="52"/>
      <c r="G2280" s="52"/>
      <c r="H2280" s="52"/>
      <c r="I2280" s="52"/>
    </row>
    <row r="2281" spans="1:9" s="53" customFormat="1">
      <c r="A2281" s="49"/>
      <c r="B2281" s="50"/>
      <c r="C2281" s="51"/>
      <c r="D2281" s="49"/>
      <c r="E2281" s="52"/>
      <c r="F2281" s="52"/>
      <c r="G2281" s="52"/>
      <c r="H2281" s="52"/>
      <c r="I2281" s="52"/>
    </row>
    <row r="2282" spans="1:9" s="53" customFormat="1">
      <c r="A2282" s="49"/>
      <c r="B2282" s="50"/>
      <c r="C2282" s="51"/>
      <c r="D2282" s="49"/>
      <c r="E2282" s="52"/>
      <c r="F2282" s="52"/>
      <c r="G2282" s="52"/>
      <c r="H2282" s="52"/>
      <c r="I2282" s="52"/>
    </row>
    <row r="2283" spans="1:9" s="53" customFormat="1">
      <c r="A2283" s="49"/>
      <c r="B2283" s="50"/>
      <c r="C2283" s="51"/>
      <c r="D2283" s="49"/>
      <c r="E2283" s="52"/>
      <c r="F2283" s="52"/>
      <c r="G2283" s="52"/>
      <c r="H2283" s="52"/>
      <c r="I2283" s="52"/>
    </row>
    <row r="2284" spans="1:9" s="53" customFormat="1">
      <c r="A2284" s="49"/>
      <c r="B2284" s="50"/>
      <c r="C2284" s="51"/>
      <c r="D2284" s="49"/>
      <c r="E2284" s="52"/>
      <c r="F2284" s="52"/>
      <c r="G2284" s="52"/>
      <c r="H2284" s="52"/>
      <c r="I2284" s="52"/>
    </row>
    <row r="2285" spans="1:9" s="53" customFormat="1">
      <c r="A2285" s="49"/>
      <c r="B2285" s="50"/>
      <c r="C2285" s="51"/>
      <c r="D2285" s="49"/>
      <c r="E2285" s="52"/>
      <c r="F2285" s="52"/>
      <c r="G2285" s="52"/>
      <c r="H2285" s="52"/>
      <c r="I2285" s="52"/>
    </row>
    <row r="2286" spans="1:9" s="53" customFormat="1">
      <c r="A2286" s="49"/>
      <c r="B2286" s="50"/>
      <c r="C2286" s="51"/>
      <c r="D2286" s="49"/>
      <c r="E2286" s="52"/>
      <c r="F2286" s="52"/>
      <c r="G2286" s="52"/>
      <c r="H2286" s="52"/>
      <c r="I2286" s="52"/>
    </row>
    <row r="2287" spans="1:9" s="53" customFormat="1">
      <c r="A2287" s="49"/>
      <c r="B2287" s="50"/>
      <c r="C2287" s="51"/>
      <c r="D2287" s="49"/>
      <c r="E2287" s="52"/>
      <c r="F2287" s="52"/>
      <c r="G2287" s="52"/>
      <c r="H2287" s="52"/>
      <c r="I2287" s="52"/>
    </row>
    <row r="2288" spans="1:9" s="53" customFormat="1">
      <c r="A2288" s="49"/>
      <c r="B2288" s="50"/>
      <c r="C2288" s="51"/>
      <c r="D2288" s="49"/>
      <c r="E2288" s="52"/>
      <c r="F2288" s="52"/>
      <c r="G2288" s="52"/>
      <c r="H2288" s="52"/>
      <c r="I2288" s="52"/>
    </row>
    <row r="2289" spans="1:9" s="53" customFormat="1">
      <c r="A2289" s="49"/>
      <c r="B2289" s="50"/>
      <c r="C2289" s="51"/>
      <c r="D2289" s="49"/>
      <c r="E2289" s="52"/>
      <c r="F2289" s="52"/>
      <c r="G2289" s="52"/>
      <c r="H2289" s="52"/>
      <c r="I2289" s="52"/>
    </row>
    <row r="2290" spans="1:9" s="53" customFormat="1">
      <c r="A2290" s="49"/>
      <c r="B2290" s="50"/>
      <c r="C2290" s="51"/>
      <c r="D2290" s="49"/>
      <c r="E2290" s="52"/>
      <c r="F2290" s="52"/>
      <c r="G2290" s="52"/>
      <c r="H2290" s="52"/>
      <c r="I2290" s="52"/>
    </row>
    <row r="2291" spans="1:9" s="53" customFormat="1">
      <c r="A2291" s="49"/>
      <c r="B2291" s="50"/>
      <c r="C2291" s="51"/>
      <c r="D2291" s="49"/>
      <c r="E2291" s="52"/>
      <c r="F2291" s="52"/>
      <c r="G2291" s="52"/>
      <c r="H2291" s="52"/>
      <c r="I2291" s="52"/>
    </row>
    <row r="2292" spans="1:9" s="53" customFormat="1">
      <c r="A2292" s="49"/>
      <c r="B2292" s="50"/>
      <c r="C2292" s="51"/>
      <c r="D2292" s="49"/>
      <c r="E2292" s="52"/>
      <c r="F2292" s="52"/>
      <c r="G2292" s="52"/>
      <c r="H2292" s="52"/>
      <c r="I2292" s="52"/>
    </row>
    <row r="2293" spans="1:9" s="53" customFormat="1">
      <c r="A2293" s="49"/>
      <c r="B2293" s="50"/>
      <c r="C2293" s="51"/>
      <c r="D2293" s="49"/>
      <c r="E2293" s="52"/>
      <c r="F2293" s="52"/>
      <c r="G2293" s="52"/>
      <c r="H2293" s="52"/>
      <c r="I2293" s="52"/>
    </row>
    <row r="2294" spans="1:9" s="53" customFormat="1">
      <c r="A2294" s="49"/>
      <c r="B2294" s="50"/>
      <c r="C2294" s="51"/>
      <c r="D2294" s="49"/>
      <c r="E2294" s="52"/>
      <c r="F2294" s="52"/>
      <c r="G2294" s="52"/>
      <c r="H2294" s="52"/>
      <c r="I2294" s="52"/>
    </row>
    <row r="2295" spans="1:9" s="53" customFormat="1">
      <c r="A2295" s="49"/>
      <c r="B2295" s="50"/>
      <c r="C2295" s="51"/>
      <c r="D2295" s="49"/>
      <c r="E2295" s="52"/>
      <c r="F2295" s="52"/>
      <c r="G2295" s="52"/>
      <c r="H2295" s="52"/>
      <c r="I2295" s="52"/>
    </row>
    <row r="2296" spans="1:9" s="53" customFormat="1">
      <c r="A2296" s="49"/>
      <c r="B2296" s="50"/>
      <c r="C2296" s="51"/>
      <c r="D2296" s="49"/>
      <c r="E2296" s="52"/>
      <c r="F2296" s="52"/>
      <c r="G2296" s="52"/>
      <c r="H2296" s="52"/>
      <c r="I2296" s="52"/>
    </row>
    <row r="2297" spans="1:9" s="53" customFormat="1">
      <c r="A2297" s="49"/>
      <c r="B2297" s="50"/>
      <c r="C2297" s="51"/>
      <c r="D2297" s="49"/>
      <c r="E2297" s="52"/>
      <c r="F2297" s="52"/>
      <c r="G2297" s="52"/>
      <c r="H2297" s="52"/>
      <c r="I2297" s="52"/>
    </row>
    <row r="2298" spans="1:9" s="53" customFormat="1">
      <c r="A2298" s="49"/>
      <c r="B2298" s="50"/>
      <c r="C2298" s="51"/>
      <c r="D2298" s="49"/>
      <c r="E2298" s="52"/>
      <c r="F2298" s="52"/>
      <c r="G2298" s="52"/>
      <c r="H2298" s="52"/>
      <c r="I2298" s="52"/>
    </row>
    <row r="2299" spans="1:9" s="53" customFormat="1">
      <c r="A2299" s="49"/>
      <c r="B2299" s="50"/>
      <c r="C2299" s="51"/>
      <c r="D2299" s="49"/>
      <c r="E2299" s="52"/>
      <c r="F2299" s="52"/>
      <c r="G2299" s="52"/>
      <c r="H2299" s="52"/>
      <c r="I2299" s="52"/>
    </row>
    <row r="2300" spans="1:9" s="53" customFormat="1">
      <c r="A2300" s="49"/>
      <c r="B2300" s="50"/>
      <c r="C2300" s="51"/>
      <c r="D2300" s="49"/>
      <c r="E2300" s="52"/>
      <c r="F2300" s="52"/>
      <c r="G2300" s="52"/>
      <c r="H2300" s="52"/>
      <c r="I2300" s="52"/>
    </row>
    <row r="2301" spans="1:9" s="53" customFormat="1">
      <c r="A2301" s="49"/>
      <c r="B2301" s="50"/>
      <c r="C2301" s="51"/>
      <c r="D2301" s="49"/>
      <c r="E2301" s="52"/>
      <c r="F2301" s="52"/>
      <c r="G2301" s="52"/>
      <c r="H2301" s="52"/>
      <c r="I2301" s="52"/>
    </row>
    <row r="2302" spans="1:9" s="53" customFormat="1">
      <c r="A2302" s="49"/>
      <c r="B2302" s="50"/>
      <c r="C2302" s="51"/>
      <c r="D2302" s="49"/>
      <c r="E2302" s="52"/>
      <c r="F2302" s="52"/>
      <c r="G2302" s="52"/>
      <c r="H2302" s="52"/>
      <c r="I2302" s="52"/>
    </row>
    <row r="2303" spans="1:9" s="53" customFormat="1">
      <c r="A2303" s="49"/>
      <c r="B2303" s="50"/>
      <c r="C2303" s="51"/>
      <c r="D2303" s="49"/>
      <c r="E2303" s="52"/>
      <c r="F2303" s="52"/>
      <c r="G2303" s="52"/>
      <c r="H2303" s="52"/>
      <c r="I2303" s="52"/>
    </row>
    <row r="2304" spans="1:9" s="53" customFormat="1">
      <c r="A2304" s="49"/>
      <c r="B2304" s="50"/>
      <c r="C2304" s="51"/>
      <c r="D2304" s="49"/>
      <c r="E2304" s="52"/>
      <c r="F2304" s="52"/>
      <c r="G2304" s="52"/>
      <c r="H2304" s="52"/>
      <c r="I2304" s="52"/>
    </row>
    <row r="2305" spans="1:9" s="53" customFormat="1">
      <c r="A2305" s="49"/>
      <c r="B2305" s="50"/>
      <c r="C2305" s="51"/>
      <c r="D2305" s="49"/>
      <c r="E2305" s="52"/>
      <c r="F2305" s="52"/>
      <c r="G2305" s="52"/>
      <c r="H2305" s="52"/>
      <c r="I2305" s="52"/>
    </row>
    <row r="2306" spans="1:9" s="53" customFormat="1">
      <c r="A2306" s="49"/>
      <c r="B2306" s="50"/>
      <c r="C2306" s="51"/>
      <c r="D2306" s="49"/>
      <c r="E2306" s="52"/>
      <c r="F2306" s="52"/>
      <c r="G2306" s="52"/>
      <c r="H2306" s="52"/>
      <c r="I2306" s="52"/>
    </row>
    <row r="2307" spans="1:9" s="53" customFormat="1">
      <c r="A2307" s="49"/>
      <c r="B2307" s="50"/>
      <c r="C2307" s="51"/>
      <c r="D2307" s="49"/>
      <c r="E2307" s="52"/>
      <c r="F2307" s="52"/>
      <c r="G2307" s="52"/>
      <c r="H2307" s="52"/>
      <c r="I2307" s="52"/>
    </row>
    <row r="2308" spans="1:9" s="53" customFormat="1">
      <c r="A2308" s="49"/>
      <c r="B2308" s="50"/>
      <c r="C2308" s="51"/>
      <c r="D2308" s="49"/>
      <c r="E2308" s="52"/>
      <c r="F2308" s="52"/>
      <c r="G2308" s="52"/>
      <c r="H2308" s="52"/>
      <c r="I2308" s="52"/>
    </row>
    <row r="2309" spans="1:9" s="53" customFormat="1">
      <c r="A2309" s="49"/>
      <c r="B2309" s="50"/>
      <c r="C2309" s="51"/>
      <c r="D2309" s="49"/>
      <c r="E2309" s="52"/>
      <c r="F2309" s="52"/>
      <c r="G2309" s="52"/>
      <c r="H2309" s="52"/>
      <c r="I2309" s="52"/>
    </row>
    <row r="2310" spans="1:9" s="53" customFormat="1">
      <c r="A2310" s="49"/>
      <c r="B2310" s="50"/>
      <c r="C2310" s="51"/>
      <c r="D2310" s="49"/>
      <c r="E2310" s="52"/>
      <c r="F2310" s="52"/>
      <c r="G2310" s="52"/>
      <c r="H2310" s="52"/>
      <c r="I2310" s="52"/>
    </row>
    <row r="2311" spans="1:9" s="53" customFormat="1">
      <c r="A2311" s="49"/>
      <c r="B2311" s="50"/>
      <c r="C2311" s="51"/>
      <c r="D2311" s="49"/>
      <c r="E2311" s="52"/>
      <c r="F2311" s="52"/>
      <c r="G2311" s="52"/>
      <c r="H2311" s="52"/>
      <c r="I2311" s="52"/>
    </row>
    <row r="2312" spans="1:9" s="53" customFormat="1">
      <c r="A2312" s="49"/>
      <c r="B2312" s="50"/>
      <c r="C2312" s="51"/>
      <c r="D2312" s="49"/>
      <c r="E2312" s="52"/>
      <c r="F2312" s="52"/>
      <c r="G2312" s="52"/>
      <c r="H2312" s="52"/>
      <c r="I2312" s="52"/>
    </row>
    <row r="2313" spans="1:9" s="53" customFormat="1">
      <c r="A2313" s="49"/>
      <c r="B2313" s="50"/>
      <c r="C2313" s="51"/>
      <c r="D2313" s="49"/>
      <c r="E2313" s="52"/>
      <c r="F2313" s="52"/>
      <c r="G2313" s="52"/>
      <c r="H2313" s="52"/>
      <c r="I2313" s="52"/>
    </row>
    <row r="2314" spans="1:9" s="53" customFormat="1">
      <c r="A2314" s="49"/>
      <c r="B2314" s="50"/>
      <c r="C2314" s="51"/>
      <c r="D2314" s="49"/>
      <c r="E2314" s="52"/>
      <c r="F2314" s="52"/>
      <c r="G2314" s="52"/>
      <c r="H2314" s="52"/>
      <c r="I2314" s="52"/>
    </row>
    <row r="2315" spans="1:9" s="53" customFormat="1">
      <c r="A2315" s="49"/>
      <c r="B2315" s="50"/>
      <c r="C2315" s="51"/>
      <c r="D2315" s="49"/>
      <c r="E2315" s="52"/>
      <c r="F2315" s="52"/>
      <c r="G2315" s="52"/>
      <c r="H2315" s="52"/>
      <c r="I2315" s="52"/>
    </row>
    <row r="2316" spans="1:9" s="53" customFormat="1">
      <c r="A2316" s="49"/>
      <c r="B2316" s="50"/>
      <c r="C2316" s="51"/>
      <c r="D2316" s="49"/>
      <c r="E2316" s="52"/>
      <c r="F2316" s="52"/>
      <c r="G2316" s="52"/>
      <c r="H2316" s="52"/>
      <c r="I2316" s="52"/>
    </row>
    <row r="2317" spans="1:9" s="53" customFormat="1">
      <c r="A2317" s="49"/>
      <c r="B2317" s="50"/>
      <c r="C2317" s="51"/>
      <c r="D2317" s="49"/>
      <c r="E2317" s="52"/>
      <c r="F2317" s="52"/>
      <c r="G2317" s="52"/>
      <c r="H2317" s="52"/>
      <c r="I2317" s="52"/>
    </row>
    <row r="2318" spans="1:9" s="53" customFormat="1">
      <c r="A2318" s="49"/>
      <c r="B2318" s="50"/>
      <c r="C2318" s="51"/>
      <c r="D2318" s="49"/>
      <c r="E2318" s="52"/>
      <c r="F2318" s="52"/>
      <c r="G2318" s="52"/>
      <c r="H2318" s="52"/>
      <c r="I2318" s="52"/>
    </row>
    <row r="2319" spans="1:9" s="53" customFormat="1">
      <c r="A2319" s="49"/>
      <c r="B2319" s="50"/>
      <c r="C2319" s="51"/>
      <c r="D2319" s="49"/>
      <c r="E2319" s="52"/>
      <c r="F2319" s="52"/>
      <c r="G2319" s="52"/>
      <c r="H2319" s="52"/>
      <c r="I2319" s="52"/>
    </row>
    <row r="2320" spans="1:9" s="53" customFormat="1">
      <c r="A2320" s="49"/>
      <c r="B2320" s="50"/>
      <c r="C2320" s="51"/>
      <c r="D2320" s="49"/>
      <c r="E2320" s="52"/>
      <c r="F2320" s="52"/>
      <c r="G2320" s="52"/>
      <c r="H2320" s="52"/>
      <c r="I2320" s="52"/>
    </row>
    <row r="2321" spans="1:9" s="53" customFormat="1">
      <c r="A2321" s="49"/>
      <c r="B2321" s="50"/>
      <c r="C2321" s="51"/>
      <c r="D2321" s="49"/>
      <c r="E2321" s="52"/>
      <c r="F2321" s="52"/>
      <c r="G2321" s="52"/>
      <c r="H2321" s="52"/>
      <c r="I2321" s="52"/>
    </row>
    <row r="2322" spans="1:9" s="53" customFormat="1">
      <c r="A2322" s="49"/>
      <c r="B2322" s="50"/>
      <c r="C2322" s="51"/>
      <c r="D2322" s="49"/>
      <c r="E2322" s="52"/>
      <c r="F2322" s="52"/>
      <c r="G2322" s="52"/>
      <c r="H2322" s="52"/>
      <c r="I2322" s="52"/>
    </row>
    <row r="2323" spans="1:9" s="53" customFormat="1">
      <c r="A2323" s="49"/>
      <c r="B2323" s="50"/>
      <c r="C2323" s="51"/>
      <c r="D2323" s="49"/>
      <c r="E2323" s="52"/>
      <c r="F2323" s="52"/>
      <c r="G2323" s="52"/>
      <c r="H2323" s="52"/>
      <c r="I2323" s="52"/>
    </row>
    <row r="2324" spans="1:9" s="53" customFormat="1">
      <c r="A2324" s="49"/>
      <c r="B2324" s="50"/>
      <c r="C2324" s="51"/>
      <c r="D2324" s="49"/>
      <c r="E2324" s="52"/>
      <c r="F2324" s="52"/>
      <c r="G2324" s="52"/>
      <c r="H2324" s="52"/>
      <c r="I2324" s="52"/>
    </row>
    <row r="2325" spans="1:9" s="53" customFormat="1">
      <c r="A2325" s="49"/>
      <c r="B2325" s="50"/>
      <c r="C2325" s="51"/>
      <c r="D2325" s="49"/>
      <c r="E2325" s="52"/>
      <c r="F2325" s="52"/>
      <c r="G2325" s="52"/>
      <c r="H2325" s="52"/>
      <c r="I2325" s="52"/>
    </row>
    <row r="2326" spans="1:9" s="53" customFormat="1">
      <c r="A2326" s="49"/>
      <c r="B2326" s="50"/>
      <c r="C2326" s="51"/>
      <c r="D2326" s="49"/>
      <c r="E2326" s="52"/>
      <c r="F2326" s="52"/>
      <c r="G2326" s="52"/>
      <c r="H2326" s="52"/>
      <c r="I2326" s="52"/>
    </row>
    <row r="2327" spans="1:9" s="53" customFormat="1">
      <c r="A2327" s="49"/>
      <c r="B2327" s="50"/>
      <c r="C2327" s="51"/>
      <c r="D2327" s="49"/>
      <c r="E2327" s="52"/>
      <c r="F2327" s="52"/>
      <c r="G2327" s="52"/>
      <c r="H2327" s="52"/>
      <c r="I2327" s="52"/>
    </row>
    <row r="2328" spans="1:9" s="53" customFormat="1">
      <c r="A2328" s="49"/>
      <c r="B2328" s="50"/>
      <c r="C2328" s="51"/>
      <c r="D2328" s="49"/>
      <c r="E2328" s="52"/>
      <c r="F2328" s="52"/>
      <c r="G2328" s="52"/>
      <c r="H2328" s="52"/>
      <c r="I2328" s="52"/>
    </row>
    <row r="2329" spans="1:9" s="53" customFormat="1">
      <c r="A2329" s="49"/>
      <c r="B2329" s="50"/>
      <c r="C2329" s="51"/>
      <c r="D2329" s="49"/>
      <c r="E2329" s="52"/>
      <c r="F2329" s="52"/>
      <c r="G2329" s="52"/>
      <c r="H2329" s="52"/>
      <c r="I2329" s="52"/>
    </row>
    <row r="2330" spans="1:9" s="53" customFormat="1">
      <c r="A2330" s="49"/>
      <c r="B2330" s="50"/>
      <c r="C2330" s="51"/>
      <c r="D2330" s="49"/>
      <c r="E2330" s="52"/>
      <c r="F2330" s="52"/>
      <c r="G2330" s="52"/>
      <c r="H2330" s="52"/>
      <c r="I2330" s="52"/>
    </row>
    <row r="2331" spans="1:9" s="53" customFormat="1">
      <c r="A2331" s="49"/>
      <c r="B2331" s="50"/>
      <c r="C2331" s="51"/>
      <c r="D2331" s="49"/>
      <c r="E2331" s="52"/>
      <c r="F2331" s="52"/>
      <c r="G2331" s="52"/>
      <c r="H2331" s="52"/>
      <c r="I2331" s="52"/>
    </row>
    <row r="2332" spans="1:9" s="53" customFormat="1">
      <c r="A2332" s="49"/>
      <c r="B2332" s="50"/>
      <c r="C2332" s="51"/>
      <c r="D2332" s="49"/>
      <c r="E2332" s="52"/>
      <c r="F2332" s="52"/>
      <c r="G2332" s="52"/>
      <c r="H2332" s="52"/>
      <c r="I2332" s="52"/>
    </row>
    <row r="2333" spans="1:9" s="53" customFormat="1">
      <c r="A2333" s="49"/>
      <c r="B2333" s="50"/>
      <c r="C2333" s="51"/>
      <c r="D2333" s="49"/>
      <c r="E2333" s="52"/>
      <c r="F2333" s="52"/>
      <c r="G2333" s="52"/>
      <c r="H2333" s="52"/>
      <c r="I2333" s="52"/>
    </row>
    <row r="2334" spans="1:9" s="53" customFormat="1">
      <c r="A2334" s="49"/>
      <c r="B2334" s="50"/>
      <c r="C2334" s="51"/>
      <c r="D2334" s="49"/>
      <c r="E2334" s="52"/>
      <c r="F2334" s="52"/>
      <c r="G2334" s="52"/>
      <c r="H2334" s="52"/>
      <c r="I2334" s="52"/>
    </row>
    <row r="2335" spans="1:9" s="53" customFormat="1">
      <c r="A2335" s="49"/>
      <c r="B2335" s="50"/>
      <c r="C2335" s="51"/>
      <c r="D2335" s="49"/>
      <c r="E2335" s="52"/>
      <c r="F2335" s="52"/>
      <c r="G2335" s="52"/>
      <c r="H2335" s="52"/>
      <c r="I2335" s="52"/>
    </row>
    <row r="2336" spans="1:9" s="53" customFormat="1">
      <c r="A2336" s="49"/>
      <c r="B2336" s="50"/>
      <c r="C2336" s="51"/>
      <c r="D2336" s="49"/>
      <c r="E2336" s="52"/>
      <c r="F2336" s="52"/>
      <c r="G2336" s="52"/>
      <c r="H2336" s="52"/>
      <c r="I2336" s="52"/>
    </row>
    <row r="2337" spans="1:9" s="53" customFormat="1">
      <c r="A2337" s="49"/>
      <c r="B2337" s="50"/>
      <c r="C2337" s="51"/>
      <c r="D2337" s="49"/>
      <c r="E2337" s="52"/>
      <c r="F2337" s="52"/>
      <c r="G2337" s="52"/>
      <c r="H2337" s="52"/>
      <c r="I2337" s="52"/>
    </row>
    <row r="2338" spans="1:9" s="53" customFormat="1">
      <c r="A2338" s="49"/>
      <c r="B2338" s="50"/>
      <c r="C2338" s="51"/>
      <c r="D2338" s="49"/>
      <c r="E2338" s="52"/>
      <c r="F2338" s="52"/>
      <c r="G2338" s="52"/>
      <c r="H2338" s="52"/>
      <c r="I2338" s="52"/>
    </row>
    <row r="2339" spans="1:9" s="53" customFormat="1">
      <c r="A2339" s="49"/>
      <c r="B2339" s="50"/>
      <c r="C2339" s="51"/>
      <c r="D2339" s="49"/>
      <c r="E2339" s="52"/>
      <c r="F2339" s="52"/>
      <c r="G2339" s="52"/>
      <c r="H2339" s="52"/>
      <c r="I2339" s="52"/>
    </row>
    <row r="2340" spans="1:9" s="53" customFormat="1">
      <c r="A2340" s="49"/>
      <c r="B2340" s="50"/>
      <c r="C2340" s="51"/>
      <c r="D2340" s="49"/>
      <c r="E2340" s="52"/>
      <c r="F2340" s="52"/>
      <c r="G2340" s="52"/>
      <c r="H2340" s="52"/>
      <c r="I2340" s="52"/>
    </row>
    <row r="2341" spans="1:9" s="53" customFormat="1">
      <c r="A2341" s="49"/>
      <c r="B2341" s="50"/>
      <c r="C2341" s="51"/>
      <c r="D2341" s="49"/>
      <c r="E2341" s="52"/>
      <c r="F2341" s="52"/>
      <c r="G2341" s="52"/>
      <c r="H2341" s="52"/>
      <c r="I2341" s="52"/>
    </row>
    <row r="2342" spans="1:9" s="53" customFormat="1">
      <c r="A2342" s="49"/>
      <c r="B2342" s="50"/>
      <c r="C2342" s="51"/>
      <c r="D2342" s="49"/>
      <c r="E2342" s="52"/>
      <c r="F2342" s="52"/>
      <c r="G2342" s="52"/>
      <c r="H2342" s="52"/>
      <c r="I2342" s="52"/>
    </row>
    <row r="2343" spans="1:9" s="53" customFormat="1">
      <c r="A2343" s="49"/>
      <c r="B2343" s="50"/>
      <c r="C2343" s="51"/>
      <c r="D2343" s="49"/>
      <c r="E2343" s="52"/>
      <c r="F2343" s="52"/>
      <c r="G2343" s="52"/>
      <c r="H2343" s="52"/>
      <c r="I2343" s="52"/>
    </row>
    <row r="2344" spans="1:9" s="53" customFormat="1">
      <c r="A2344" s="49"/>
      <c r="B2344" s="50"/>
      <c r="C2344" s="51"/>
      <c r="D2344" s="49"/>
      <c r="E2344" s="52"/>
      <c r="F2344" s="52"/>
      <c r="G2344" s="52"/>
      <c r="H2344" s="52"/>
      <c r="I2344" s="52"/>
    </row>
    <row r="2345" spans="1:9" s="53" customFormat="1">
      <c r="A2345" s="49"/>
      <c r="B2345" s="50"/>
      <c r="C2345" s="51"/>
      <c r="D2345" s="49"/>
      <c r="E2345" s="52"/>
      <c r="F2345" s="52"/>
      <c r="G2345" s="52"/>
      <c r="H2345" s="52"/>
      <c r="I2345" s="52"/>
    </row>
    <row r="2346" spans="1:9" s="53" customFormat="1">
      <c r="A2346" s="49"/>
      <c r="B2346" s="50"/>
      <c r="C2346" s="51"/>
      <c r="D2346" s="49"/>
      <c r="E2346" s="52"/>
      <c r="F2346" s="52"/>
      <c r="G2346" s="52"/>
      <c r="H2346" s="52"/>
      <c r="I2346" s="52"/>
    </row>
    <row r="2347" spans="1:9" s="53" customFormat="1">
      <c r="A2347" s="49"/>
      <c r="B2347" s="50"/>
      <c r="C2347" s="51"/>
      <c r="D2347" s="49"/>
      <c r="E2347" s="52"/>
      <c r="F2347" s="52"/>
      <c r="G2347" s="52"/>
      <c r="H2347" s="52"/>
      <c r="I2347" s="52"/>
    </row>
    <row r="2348" spans="1:9" s="53" customFormat="1">
      <c r="A2348" s="49"/>
      <c r="B2348" s="50"/>
      <c r="C2348" s="51"/>
      <c r="D2348" s="49"/>
      <c r="E2348" s="52"/>
      <c r="F2348" s="52"/>
      <c r="G2348" s="52"/>
      <c r="H2348" s="52"/>
      <c r="I2348" s="52"/>
    </row>
    <row r="2349" spans="1:9" s="53" customFormat="1">
      <c r="A2349" s="49"/>
      <c r="B2349" s="50"/>
      <c r="C2349" s="51"/>
      <c r="D2349" s="49"/>
      <c r="E2349" s="52"/>
      <c r="F2349" s="52"/>
      <c r="G2349" s="52"/>
      <c r="H2349" s="52"/>
      <c r="I2349" s="52"/>
    </row>
    <row r="2350" spans="1:9" s="53" customFormat="1">
      <c r="A2350" s="49"/>
      <c r="B2350" s="50"/>
      <c r="C2350" s="51"/>
      <c r="D2350" s="49"/>
      <c r="E2350" s="52"/>
      <c r="F2350" s="52"/>
      <c r="G2350" s="52"/>
      <c r="H2350" s="52"/>
      <c r="I2350" s="52"/>
    </row>
    <row r="2351" spans="1:9" s="53" customFormat="1">
      <c r="A2351" s="49"/>
      <c r="B2351" s="50"/>
      <c r="C2351" s="51"/>
      <c r="D2351" s="49"/>
      <c r="E2351" s="52"/>
      <c r="F2351" s="52"/>
      <c r="G2351" s="52"/>
      <c r="H2351" s="52"/>
      <c r="I2351" s="52"/>
    </row>
    <row r="2352" spans="1:9" s="53" customFormat="1">
      <c r="A2352" s="49"/>
      <c r="B2352" s="50"/>
      <c r="C2352" s="51"/>
      <c r="D2352" s="49"/>
      <c r="E2352" s="52"/>
      <c r="F2352" s="52"/>
      <c r="G2352" s="52"/>
      <c r="H2352" s="52"/>
      <c r="I2352" s="52"/>
    </row>
    <row r="2353" spans="1:9" s="53" customFormat="1">
      <c r="A2353" s="49"/>
      <c r="B2353" s="50"/>
      <c r="C2353" s="51"/>
      <c r="D2353" s="49"/>
      <c r="E2353" s="52"/>
      <c r="F2353" s="52"/>
      <c r="G2353" s="52"/>
      <c r="H2353" s="52"/>
      <c r="I2353" s="52"/>
    </row>
    <row r="2354" spans="1:9" s="53" customFormat="1">
      <c r="A2354" s="49"/>
      <c r="B2354" s="50"/>
      <c r="C2354" s="51"/>
      <c r="D2354" s="49"/>
      <c r="E2354" s="52"/>
      <c r="F2354" s="52"/>
      <c r="G2354" s="52"/>
      <c r="H2354" s="52"/>
      <c r="I2354" s="52"/>
    </row>
    <row r="2355" spans="1:9" s="53" customFormat="1">
      <c r="A2355" s="49"/>
      <c r="B2355" s="50"/>
      <c r="C2355" s="51"/>
      <c r="D2355" s="49"/>
      <c r="E2355" s="52"/>
      <c r="F2355" s="52"/>
      <c r="G2355" s="52"/>
      <c r="H2355" s="52"/>
      <c r="I2355" s="52"/>
    </row>
    <row r="2356" spans="1:9" s="53" customFormat="1">
      <c r="A2356" s="49"/>
      <c r="B2356" s="50"/>
      <c r="C2356" s="51"/>
      <c r="D2356" s="49"/>
      <c r="E2356" s="52"/>
      <c r="F2356" s="52"/>
      <c r="G2356" s="52"/>
      <c r="H2356" s="52"/>
      <c r="I2356" s="52"/>
    </row>
    <row r="2357" spans="1:9" s="53" customFormat="1">
      <c r="A2357" s="49"/>
      <c r="B2357" s="50"/>
      <c r="C2357" s="51"/>
      <c r="D2357" s="49"/>
      <c r="E2357" s="52"/>
      <c r="F2357" s="52"/>
      <c r="G2357" s="52"/>
      <c r="H2357" s="52"/>
      <c r="I2357" s="52"/>
    </row>
    <row r="2358" spans="1:9" s="53" customFormat="1">
      <c r="A2358" s="49"/>
      <c r="B2358" s="50"/>
      <c r="C2358" s="51"/>
      <c r="D2358" s="49"/>
      <c r="E2358" s="52"/>
      <c r="F2358" s="52"/>
      <c r="G2358" s="52"/>
      <c r="H2358" s="52"/>
      <c r="I2358" s="52"/>
    </row>
    <row r="2359" spans="1:9" s="53" customFormat="1">
      <c r="A2359" s="49"/>
      <c r="B2359" s="50"/>
      <c r="C2359" s="51"/>
      <c r="D2359" s="49"/>
      <c r="E2359" s="52"/>
      <c r="F2359" s="52"/>
      <c r="G2359" s="52"/>
      <c r="H2359" s="52"/>
      <c r="I2359" s="52"/>
    </row>
    <row r="2360" spans="1:9" s="53" customFormat="1">
      <c r="A2360" s="49"/>
      <c r="B2360" s="50"/>
      <c r="C2360" s="51"/>
      <c r="D2360" s="49"/>
      <c r="E2360" s="52"/>
      <c r="F2360" s="52"/>
      <c r="G2360" s="52"/>
      <c r="H2360" s="52"/>
      <c r="I2360" s="52"/>
    </row>
    <row r="2361" spans="1:9" s="53" customFormat="1">
      <c r="A2361" s="49"/>
      <c r="B2361" s="50"/>
      <c r="C2361" s="51"/>
      <c r="D2361" s="49"/>
      <c r="E2361" s="52"/>
      <c r="F2361" s="52"/>
      <c r="G2361" s="52"/>
      <c r="H2361" s="52"/>
      <c r="I2361" s="52"/>
    </row>
    <row r="2362" spans="1:9" s="53" customFormat="1">
      <c r="A2362" s="49"/>
      <c r="B2362" s="50"/>
      <c r="C2362" s="51"/>
      <c r="D2362" s="49"/>
      <c r="E2362" s="52"/>
      <c r="F2362" s="52"/>
      <c r="G2362" s="52"/>
      <c r="H2362" s="52"/>
      <c r="I2362" s="52"/>
    </row>
    <row r="2363" spans="1:9" s="53" customFormat="1">
      <c r="A2363" s="49"/>
      <c r="B2363" s="50"/>
      <c r="C2363" s="51"/>
      <c r="D2363" s="49"/>
      <c r="E2363" s="52"/>
      <c r="F2363" s="52"/>
      <c r="G2363" s="52"/>
      <c r="H2363" s="52"/>
      <c r="I2363" s="52"/>
    </row>
    <row r="2364" spans="1:9" s="53" customFormat="1">
      <c r="A2364" s="49"/>
      <c r="B2364" s="50"/>
      <c r="C2364" s="51"/>
      <c r="D2364" s="49"/>
      <c r="E2364" s="52"/>
      <c r="F2364" s="52"/>
      <c r="G2364" s="52"/>
      <c r="H2364" s="52"/>
      <c r="I2364" s="52"/>
    </row>
    <row r="2365" spans="1:9" s="53" customFormat="1">
      <c r="A2365" s="49"/>
      <c r="B2365" s="50"/>
      <c r="C2365" s="51"/>
      <c r="D2365" s="49"/>
      <c r="E2365" s="52"/>
      <c r="F2365" s="52"/>
      <c r="G2365" s="52"/>
      <c r="H2365" s="52"/>
      <c r="I2365" s="52"/>
    </row>
    <row r="2366" spans="1:9" s="53" customFormat="1">
      <c r="A2366" s="49"/>
      <c r="B2366" s="50"/>
      <c r="C2366" s="51"/>
      <c r="D2366" s="49"/>
      <c r="E2366" s="52"/>
      <c r="F2366" s="52"/>
      <c r="G2366" s="52"/>
      <c r="H2366" s="52"/>
      <c r="I2366" s="52"/>
    </row>
    <row r="2367" spans="1:9" s="53" customFormat="1">
      <c r="A2367" s="49"/>
      <c r="B2367" s="50"/>
      <c r="C2367" s="51"/>
      <c r="D2367" s="49"/>
      <c r="E2367" s="52"/>
      <c r="F2367" s="52"/>
      <c r="G2367" s="52"/>
      <c r="H2367" s="52"/>
      <c r="I2367" s="52"/>
    </row>
    <row r="2368" spans="1:9" s="53" customFormat="1">
      <c r="A2368" s="49"/>
      <c r="B2368" s="50"/>
      <c r="C2368" s="51"/>
      <c r="D2368" s="49"/>
      <c r="E2368" s="52"/>
      <c r="F2368" s="52"/>
      <c r="G2368" s="52"/>
      <c r="H2368" s="52"/>
      <c r="I2368" s="52"/>
    </row>
    <row r="2369" spans="1:9" s="53" customFormat="1">
      <c r="A2369" s="49"/>
      <c r="B2369" s="50"/>
      <c r="C2369" s="51"/>
      <c r="D2369" s="49"/>
      <c r="E2369" s="52"/>
      <c r="F2369" s="52"/>
      <c r="G2369" s="52"/>
      <c r="H2369" s="52"/>
      <c r="I2369" s="52"/>
    </row>
    <row r="2370" spans="1:9" s="53" customFormat="1">
      <c r="A2370" s="49"/>
      <c r="B2370" s="50"/>
      <c r="C2370" s="51"/>
      <c r="D2370" s="49"/>
      <c r="E2370" s="52"/>
      <c r="F2370" s="52"/>
      <c r="G2370" s="52"/>
      <c r="H2370" s="52"/>
      <c r="I2370" s="52"/>
    </row>
    <row r="2371" spans="1:9" s="53" customFormat="1">
      <c r="A2371" s="49"/>
      <c r="B2371" s="50"/>
      <c r="C2371" s="51"/>
      <c r="D2371" s="49"/>
      <c r="E2371" s="52"/>
      <c r="F2371" s="52"/>
      <c r="G2371" s="52"/>
      <c r="H2371" s="52"/>
      <c r="I2371" s="52"/>
    </row>
    <row r="2372" spans="1:9" s="53" customFormat="1">
      <c r="A2372" s="49"/>
      <c r="B2372" s="50"/>
      <c r="C2372" s="51"/>
      <c r="D2372" s="49"/>
      <c r="E2372" s="52"/>
      <c r="F2372" s="52"/>
      <c r="G2372" s="52"/>
      <c r="H2372" s="52"/>
      <c r="I2372" s="52"/>
    </row>
    <row r="2373" spans="1:9" s="53" customFormat="1">
      <c r="A2373" s="49"/>
      <c r="B2373" s="50"/>
      <c r="C2373" s="51"/>
      <c r="D2373" s="49"/>
      <c r="E2373" s="52"/>
      <c r="F2373" s="52"/>
      <c r="G2373" s="52"/>
      <c r="H2373" s="52"/>
      <c r="I2373" s="52"/>
    </row>
    <row r="2374" spans="1:9" s="53" customFormat="1">
      <c r="A2374" s="49"/>
      <c r="B2374" s="50"/>
      <c r="C2374" s="51"/>
      <c r="D2374" s="49"/>
      <c r="E2374" s="52"/>
      <c r="F2374" s="52"/>
      <c r="G2374" s="52"/>
      <c r="H2374" s="52"/>
      <c r="I2374" s="52"/>
    </row>
    <row r="2375" spans="1:9" s="53" customFormat="1">
      <c r="A2375" s="49"/>
      <c r="B2375" s="50"/>
      <c r="C2375" s="51"/>
      <c r="D2375" s="49"/>
      <c r="E2375" s="52"/>
      <c r="F2375" s="52"/>
      <c r="G2375" s="52"/>
      <c r="H2375" s="52"/>
      <c r="I2375" s="52"/>
    </row>
    <row r="2376" spans="1:9" s="53" customFormat="1">
      <c r="A2376" s="49"/>
      <c r="B2376" s="50"/>
      <c r="C2376" s="51"/>
      <c r="D2376" s="49"/>
      <c r="E2376" s="52"/>
      <c r="F2376" s="52"/>
      <c r="G2376" s="52"/>
      <c r="H2376" s="52"/>
      <c r="I2376" s="52"/>
    </row>
    <row r="2377" spans="1:9" s="53" customFormat="1">
      <c r="A2377" s="49"/>
      <c r="B2377" s="50"/>
      <c r="C2377" s="51"/>
      <c r="D2377" s="49"/>
      <c r="E2377" s="52"/>
      <c r="F2377" s="52"/>
      <c r="G2377" s="52"/>
      <c r="H2377" s="52"/>
      <c r="I2377" s="52"/>
    </row>
    <row r="2378" spans="1:9" s="53" customFormat="1">
      <c r="A2378" s="49"/>
      <c r="B2378" s="50"/>
      <c r="C2378" s="51"/>
      <c r="D2378" s="49"/>
      <c r="E2378" s="52"/>
      <c r="F2378" s="52"/>
      <c r="G2378" s="52"/>
      <c r="H2378" s="52"/>
      <c r="I2378" s="52"/>
    </row>
    <row r="2379" spans="1:9" s="53" customFormat="1">
      <c r="A2379" s="49"/>
      <c r="B2379" s="50"/>
      <c r="C2379" s="51"/>
      <c r="D2379" s="49"/>
      <c r="E2379" s="52"/>
      <c r="F2379" s="52"/>
      <c r="G2379" s="52"/>
      <c r="H2379" s="52"/>
      <c r="I2379" s="52"/>
    </row>
    <row r="2380" spans="1:9" s="53" customFormat="1">
      <c r="A2380" s="49"/>
      <c r="B2380" s="50"/>
      <c r="C2380" s="51"/>
      <c r="D2380" s="49"/>
      <c r="E2380" s="52"/>
      <c r="F2380" s="52"/>
      <c r="G2380" s="52"/>
      <c r="H2380" s="52"/>
      <c r="I2380" s="52"/>
    </row>
    <row r="2381" spans="1:9" s="53" customFormat="1">
      <c r="A2381" s="49"/>
      <c r="B2381" s="50"/>
      <c r="C2381" s="51"/>
      <c r="D2381" s="49"/>
      <c r="E2381" s="52"/>
      <c r="F2381" s="52"/>
      <c r="G2381" s="52"/>
      <c r="H2381" s="52"/>
      <c r="I2381" s="52"/>
    </row>
    <row r="2382" spans="1:9" s="53" customFormat="1">
      <c r="A2382" s="49"/>
      <c r="B2382" s="50"/>
      <c r="C2382" s="51"/>
      <c r="D2382" s="49"/>
      <c r="E2382" s="52"/>
      <c r="F2382" s="52"/>
      <c r="G2382" s="52"/>
      <c r="H2382" s="52"/>
      <c r="I2382" s="52"/>
    </row>
    <row r="2383" spans="1:9" s="53" customFormat="1">
      <c r="A2383" s="49"/>
      <c r="B2383" s="50"/>
      <c r="C2383" s="51"/>
      <c r="D2383" s="49"/>
      <c r="E2383" s="52"/>
      <c r="F2383" s="52"/>
      <c r="G2383" s="52"/>
      <c r="H2383" s="52"/>
      <c r="I2383" s="52"/>
    </row>
    <row r="2384" spans="1:9" s="53" customFormat="1">
      <c r="A2384" s="49"/>
      <c r="B2384" s="50"/>
      <c r="C2384" s="51"/>
      <c r="D2384" s="49"/>
      <c r="E2384" s="52"/>
      <c r="F2384" s="52"/>
      <c r="G2384" s="52"/>
      <c r="H2384" s="52"/>
      <c r="I2384" s="52"/>
    </row>
    <row r="2385" spans="1:9" s="53" customFormat="1">
      <c r="A2385" s="49"/>
      <c r="B2385" s="50"/>
      <c r="C2385" s="51"/>
      <c r="D2385" s="49"/>
      <c r="E2385" s="52"/>
      <c r="F2385" s="52"/>
      <c r="G2385" s="52"/>
      <c r="H2385" s="52"/>
      <c r="I2385" s="52"/>
    </row>
    <row r="2386" spans="1:9" s="53" customFormat="1">
      <c r="A2386" s="49"/>
      <c r="B2386" s="50"/>
      <c r="C2386" s="51"/>
      <c r="D2386" s="49"/>
      <c r="E2386" s="52"/>
      <c r="F2386" s="52"/>
      <c r="G2386" s="52"/>
      <c r="H2386" s="52"/>
      <c r="I2386" s="52"/>
    </row>
    <row r="2387" spans="1:9" s="53" customFormat="1">
      <c r="A2387" s="49"/>
      <c r="B2387" s="50"/>
      <c r="C2387" s="51"/>
      <c r="D2387" s="49"/>
      <c r="E2387" s="52"/>
      <c r="F2387" s="52"/>
      <c r="G2387" s="52"/>
      <c r="H2387" s="52"/>
      <c r="I2387" s="52"/>
    </row>
    <row r="2388" spans="1:9" s="53" customFormat="1">
      <c r="A2388" s="49"/>
      <c r="B2388" s="50"/>
      <c r="C2388" s="51"/>
      <c r="D2388" s="49"/>
      <c r="E2388" s="52"/>
      <c r="F2388" s="52"/>
      <c r="G2388" s="52"/>
      <c r="H2388" s="52"/>
      <c r="I2388" s="52"/>
    </row>
    <row r="2389" spans="1:9" s="53" customFormat="1">
      <c r="A2389" s="49"/>
      <c r="B2389" s="50"/>
      <c r="C2389" s="51"/>
      <c r="D2389" s="49"/>
      <c r="E2389" s="52"/>
      <c r="F2389" s="52"/>
      <c r="G2389" s="52"/>
      <c r="H2389" s="52"/>
      <c r="I2389" s="52"/>
    </row>
    <row r="2390" spans="1:9" s="53" customFormat="1">
      <c r="A2390" s="49"/>
      <c r="B2390" s="50"/>
      <c r="C2390" s="51"/>
      <c r="D2390" s="49"/>
      <c r="E2390" s="52"/>
      <c r="F2390" s="52"/>
      <c r="G2390" s="52"/>
      <c r="H2390" s="52"/>
      <c r="I2390" s="52"/>
    </row>
    <row r="2391" spans="1:9" s="53" customFormat="1">
      <c r="A2391" s="49"/>
      <c r="B2391" s="50"/>
      <c r="C2391" s="51"/>
      <c r="D2391" s="49"/>
      <c r="E2391" s="52"/>
      <c r="F2391" s="52"/>
      <c r="G2391" s="52"/>
      <c r="H2391" s="52"/>
      <c r="I2391" s="52"/>
    </row>
    <row r="2392" spans="1:9" s="53" customFormat="1">
      <c r="A2392" s="49"/>
      <c r="B2392" s="50"/>
      <c r="C2392" s="51"/>
      <c r="D2392" s="49"/>
      <c r="E2392" s="52"/>
      <c r="F2392" s="52"/>
      <c r="G2392" s="52"/>
      <c r="H2392" s="52"/>
      <c r="I2392" s="52"/>
    </row>
    <row r="2393" spans="1:9" s="53" customFormat="1">
      <c r="A2393" s="49"/>
      <c r="B2393" s="50"/>
      <c r="C2393" s="51"/>
      <c r="D2393" s="49"/>
      <c r="E2393" s="52"/>
      <c r="F2393" s="52"/>
      <c r="G2393" s="52"/>
      <c r="H2393" s="52"/>
      <c r="I2393" s="52"/>
    </row>
    <row r="2394" spans="1:9" s="53" customFormat="1">
      <c r="A2394" s="49"/>
      <c r="B2394" s="50"/>
      <c r="C2394" s="51"/>
      <c r="D2394" s="49"/>
      <c r="E2394" s="52"/>
      <c r="F2394" s="52"/>
      <c r="G2394" s="52"/>
      <c r="H2394" s="52"/>
      <c r="I2394" s="52"/>
    </row>
    <row r="2395" spans="1:9" s="53" customFormat="1">
      <c r="A2395" s="49"/>
      <c r="B2395" s="50"/>
      <c r="C2395" s="51"/>
      <c r="D2395" s="49"/>
      <c r="E2395" s="52"/>
      <c r="F2395" s="52"/>
      <c r="G2395" s="52"/>
      <c r="H2395" s="52"/>
      <c r="I2395" s="52"/>
    </row>
    <row r="2396" spans="1:9" s="53" customFormat="1">
      <c r="A2396" s="49"/>
      <c r="B2396" s="50"/>
      <c r="C2396" s="51"/>
      <c r="D2396" s="49"/>
      <c r="E2396" s="52"/>
      <c r="F2396" s="52"/>
      <c r="G2396" s="52"/>
      <c r="H2396" s="52"/>
      <c r="I2396" s="52"/>
    </row>
    <row r="2397" spans="1:9" s="53" customFormat="1">
      <c r="A2397" s="49"/>
      <c r="B2397" s="50"/>
      <c r="C2397" s="51"/>
      <c r="D2397" s="49"/>
      <c r="E2397" s="52"/>
      <c r="F2397" s="52"/>
      <c r="G2397" s="52"/>
      <c r="H2397" s="52"/>
      <c r="I2397" s="52"/>
    </row>
    <row r="2398" spans="1:9" s="53" customFormat="1">
      <c r="A2398" s="49"/>
      <c r="B2398" s="50"/>
      <c r="C2398" s="51"/>
      <c r="D2398" s="49"/>
      <c r="E2398" s="52"/>
      <c r="F2398" s="52"/>
      <c r="G2398" s="52"/>
      <c r="H2398" s="52"/>
      <c r="I2398" s="52"/>
    </row>
    <row r="2399" spans="1:9" s="53" customFormat="1">
      <c r="A2399" s="49"/>
      <c r="B2399" s="50"/>
      <c r="C2399" s="51"/>
      <c r="D2399" s="49"/>
      <c r="E2399" s="52"/>
      <c r="F2399" s="52"/>
      <c r="G2399" s="52"/>
      <c r="H2399" s="52"/>
      <c r="I2399" s="52"/>
    </row>
    <row r="2400" spans="1:9" s="53" customFormat="1">
      <c r="A2400" s="49"/>
      <c r="B2400" s="50"/>
      <c r="C2400" s="51"/>
      <c r="D2400" s="49"/>
      <c r="E2400" s="52"/>
      <c r="F2400" s="52"/>
      <c r="G2400" s="52"/>
      <c r="H2400" s="52"/>
      <c r="I2400" s="52"/>
    </row>
    <row r="2401" spans="1:9" s="53" customFormat="1">
      <c r="A2401" s="49"/>
      <c r="B2401" s="50"/>
      <c r="C2401" s="51"/>
      <c r="D2401" s="49"/>
      <c r="E2401" s="52"/>
      <c r="F2401" s="52"/>
      <c r="G2401" s="52"/>
      <c r="H2401" s="52"/>
      <c r="I2401" s="52"/>
    </row>
    <row r="2402" spans="1:9" s="53" customFormat="1">
      <c r="A2402" s="49"/>
      <c r="B2402" s="50"/>
      <c r="C2402" s="51"/>
      <c r="D2402" s="49"/>
      <c r="E2402" s="52"/>
      <c r="F2402" s="52"/>
      <c r="G2402" s="52"/>
      <c r="H2402" s="52"/>
      <c r="I2402" s="52"/>
    </row>
    <row r="2403" spans="1:9" s="53" customFormat="1">
      <c r="A2403" s="49"/>
      <c r="B2403" s="50"/>
      <c r="C2403" s="51"/>
      <c r="D2403" s="49"/>
      <c r="E2403" s="52"/>
      <c r="F2403" s="52"/>
      <c r="G2403" s="52"/>
      <c r="H2403" s="52"/>
      <c r="I2403" s="52"/>
    </row>
    <row r="2404" spans="1:9" s="53" customFormat="1">
      <c r="A2404" s="49"/>
      <c r="B2404" s="50"/>
      <c r="C2404" s="51"/>
      <c r="D2404" s="49"/>
      <c r="E2404" s="52"/>
      <c r="F2404" s="52"/>
      <c r="G2404" s="52"/>
      <c r="H2404" s="52"/>
      <c r="I2404" s="52"/>
    </row>
    <row r="2405" spans="1:9" s="53" customFormat="1">
      <c r="A2405" s="49"/>
      <c r="B2405" s="50"/>
      <c r="C2405" s="51"/>
      <c r="D2405" s="49"/>
      <c r="E2405" s="52"/>
      <c r="F2405" s="52"/>
      <c r="G2405" s="52"/>
      <c r="H2405" s="52"/>
      <c r="I2405" s="52"/>
    </row>
    <row r="2406" spans="1:9" s="53" customFormat="1">
      <c r="A2406" s="49"/>
      <c r="B2406" s="50"/>
      <c r="C2406" s="51"/>
      <c r="D2406" s="49"/>
      <c r="E2406" s="52"/>
      <c r="F2406" s="52"/>
      <c r="G2406" s="52"/>
      <c r="H2406" s="52"/>
      <c r="I2406" s="52"/>
    </row>
    <row r="2407" spans="1:9" s="53" customFormat="1">
      <c r="A2407" s="49"/>
      <c r="B2407" s="50"/>
      <c r="C2407" s="51"/>
      <c r="D2407" s="49"/>
      <c r="E2407" s="52"/>
      <c r="F2407" s="52"/>
      <c r="G2407" s="52"/>
      <c r="H2407" s="52"/>
      <c r="I2407" s="52"/>
    </row>
    <row r="2408" spans="1:9" s="53" customFormat="1">
      <c r="A2408" s="49"/>
      <c r="B2408" s="50"/>
      <c r="C2408" s="51"/>
      <c r="D2408" s="49"/>
      <c r="E2408" s="52"/>
      <c r="F2408" s="52"/>
      <c r="G2408" s="52"/>
      <c r="H2408" s="52"/>
      <c r="I2408" s="52"/>
    </row>
    <row r="2409" spans="1:9" s="53" customFormat="1">
      <c r="A2409" s="49"/>
      <c r="B2409" s="50"/>
      <c r="C2409" s="51"/>
      <c r="D2409" s="49"/>
      <c r="E2409" s="52"/>
      <c r="F2409" s="52"/>
      <c r="G2409" s="52"/>
      <c r="H2409" s="52"/>
      <c r="I2409" s="52"/>
    </row>
    <row r="2410" spans="1:9" s="53" customFormat="1">
      <c r="A2410" s="49"/>
      <c r="B2410" s="50"/>
      <c r="C2410" s="51"/>
      <c r="D2410" s="49"/>
      <c r="E2410" s="52"/>
      <c r="F2410" s="52"/>
      <c r="G2410" s="52"/>
      <c r="H2410" s="52"/>
      <c r="I2410" s="52"/>
    </row>
    <row r="2411" spans="1:9" s="53" customFormat="1">
      <c r="A2411" s="49"/>
      <c r="B2411" s="50"/>
      <c r="C2411" s="51"/>
      <c r="D2411" s="49"/>
      <c r="E2411" s="52"/>
      <c r="F2411" s="52"/>
      <c r="G2411" s="52"/>
      <c r="H2411" s="52"/>
      <c r="I2411" s="52"/>
    </row>
    <row r="2412" spans="1:9" s="53" customFormat="1">
      <c r="A2412" s="49"/>
      <c r="B2412" s="50"/>
      <c r="C2412" s="51"/>
      <c r="D2412" s="49"/>
      <c r="E2412" s="52"/>
      <c r="F2412" s="52"/>
      <c r="G2412" s="52"/>
      <c r="H2412" s="52"/>
      <c r="I2412" s="52"/>
    </row>
    <row r="2413" spans="1:9" s="53" customFormat="1">
      <c r="A2413" s="49"/>
      <c r="B2413" s="50"/>
      <c r="C2413" s="51"/>
      <c r="D2413" s="49"/>
      <c r="E2413" s="52"/>
      <c r="F2413" s="52"/>
      <c r="G2413" s="52"/>
      <c r="H2413" s="52"/>
      <c r="I2413" s="52"/>
    </row>
    <row r="2414" spans="1:9" s="53" customFormat="1">
      <c r="A2414" s="49"/>
      <c r="B2414" s="50"/>
      <c r="C2414" s="51"/>
      <c r="D2414" s="49"/>
      <c r="E2414" s="52"/>
      <c r="F2414" s="52"/>
      <c r="G2414" s="52"/>
      <c r="H2414" s="52"/>
      <c r="I2414" s="52"/>
    </row>
    <row r="2415" spans="1:9" s="53" customFormat="1">
      <c r="A2415" s="49"/>
      <c r="B2415" s="50"/>
      <c r="C2415" s="51"/>
      <c r="D2415" s="49"/>
      <c r="E2415" s="52"/>
      <c r="F2415" s="52"/>
      <c r="G2415" s="52"/>
      <c r="H2415" s="52"/>
      <c r="I2415" s="52"/>
    </row>
    <row r="2416" spans="1:9" s="53" customFormat="1">
      <c r="A2416" s="49"/>
      <c r="B2416" s="50"/>
      <c r="C2416" s="51"/>
      <c r="D2416" s="49"/>
      <c r="E2416" s="52"/>
      <c r="F2416" s="52"/>
      <c r="G2416" s="52"/>
      <c r="H2416" s="52"/>
      <c r="I2416" s="52"/>
    </row>
    <row r="2417" spans="1:9" s="53" customFormat="1">
      <c r="A2417" s="49"/>
      <c r="B2417" s="50"/>
      <c r="C2417" s="51"/>
      <c r="D2417" s="49"/>
      <c r="E2417" s="52"/>
      <c r="F2417" s="52"/>
      <c r="G2417" s="52"/>
      <c r="H2417" s="52"/>
      <c r="I2417" s="52"/>
    </row>
    <row r="2418" spans="1:9" s="53" customFormat="1">
      <c r="A2418" s="49"/>
      <c r="B2418" s="50"/>
      <c r="C2418" s="51"/>
      <c r="D2418" s="49"/>
      <c r="E2418" s="52"/>
      <c r="F2418" s="52"/>
      <c r="G2418" s="52"/>
      <c r="H2418" s="52"/>
      <c r="I2418" s="52"/>
    </row>
    <row r="2419" spans="1:9" s="53" customFormat="1">
      <c r="A2419" s="49"/>
      <c r="B2419" s="50"/>
      <c r="C2419" s="51"/>
      <c r="D2419" s="49"/>
      <c r="E2419" s="52"/>
      <c r="F2419" s="52"/>
      <c r="G2419" s="52"/>
      <c r="H2419" s="52"/>
      <c r="I2419" s="52"/>
    </row>
    <row r="2420" spans="1:9" s="53" customFormat="1">
      <c r="A2420" s="49"/>
      <c r="B2420" s="50"/>
      <c r="C2420" s="51"/>
      <c r="D2420" s="49"/>
      <c r="E2420" s="52"/>
      <c r="F2420" s="52"/>
      <c r="G2420" s="52"/>
      <c r="H2420" s="52"/>
      <c r="I2420" s="52"/>
    </row>
    <row r="2421" spans="1:9" s="53" customFormat="1">
      <c r="A2421" s="49"/>
      <c r="B2421" s="50"/>
      <c r="C2421" s="51"/>
      <c r="D2421" s="49"/>
      <c r="E2421" s="52"/>
      <c r="F2421" s="52"/>
      <c r="G2421" s="52"/>
      <c r="H2421" s="52"/>
      <c r="I2421" s="52"/>
    </row>
    <row r="2422" spans="1:9" s="53" customFormat="1">
      <c r="A2422" s="49"/>
      <c r="B2422" s="50"/>
      <c r="C2422" s="51"/>
      <c r="D2422" s="49"/>
      <c r="E2422" s="52"/>
      <c r="F2422" s="52"/>
      <c r="G2422" s="52"/>
      <c r="H2422" s="52"/>
      <c r="I2422" s="52"/>
    </row>
    <row r="2423" spans="1:9" s="53" customFormat="1">
      <c r="A2423" s="49"/>
      <c r="B2423" s="50"/>
      <c r="C2423" s="51"/>
      <c r="D2423" s="49"/>
      <c r="E2423" s="52"/>
      <c r="F2423" s="52"/>
      <c r="G2423" s="52"/>
      <c r="H2423" s="52"/>
      <c r="I2423" s="52"/>
    </row>
    <row r="2424" spans="1:9" s="53" customFormat="1">
      <c r="A2424" s="49"/>
      <c r="B2424" s="50"/>
      <c r="C2424" s="51"/>
      <c r="D2424" s="49"/>
      <c r="E2424" s="52"/>
      <c r="F2424" s="52"/>
      <c r="G2424" s="52"/>
      <c r="H2424" s="52"/>
      <c r="I2424" s="52"/>
    </row>
    <row r="2425" spans="1:9" s="53" customFormat="1">
      <c r="A2425" s="49"/>
      <c r="B2425" s="50"/>
      <c r="C2425" s="51"/>
      <c r="D2425" s="49"/>
      <c r="E2425" s="52"/>
      <c r="F2425" s="52"/>
      <c r="G2425" s="52"/>
      <c r="H2425" s="52"/>
      <c r="I2425" s="52"/>
    </row>
    <row r="2426" spans="1:9" s="53" customFormat="1">
      <c r="A2426" s="49"/>
      <c r="B2426" s="50"/>
      <c r="C2426" s="51"/>
      <c r="D2426" s="49"/>
      <c r="E2426" s="52"/>
      <c r="F2426" s="52"/>
      <c r="G2426" s="52"/>
      <c r="H2426" s="52"/>
      <c r="I2426" s="52"/>
    </row>
    <row r="2427" spans="1:9" s="53" customFormat="1">
      <c r="A2427" s="49"/>
      <c r="B2427" s="50"/>
      <c r="C2427" s="51"/>
      <c r="D2427" s="49"/>
      <c r="E2427" s="52"/>
      <c r="F2427" s="52"/>
      <c r="G2427" s="52"/>
      <c r="H2427" s="52"/>
      <c r="I2427" s="52"/>
    </row>
    <row r="2428" spans="1:9" s="53" customFormat="1">
      <c r="A2428" s="49"/>
      <c r="B2428" s="50"/>
      <c r="C2428" s="51"/>
      <c r="D2428" s="49"/>
      <c r="E2428" s="52"/>
      <c r="F2428" s="52"/>
      <c r="G2428" s="52"/>
      <c r="H2428" s="52"/>
      <c r="I2428" s="52"/>
    </row>
    <row r="2429" spans="1:9" s="53" customFormat="1">
      <c r="A2429" s="49"/>
      <c r="B2429" s="50"/>
      <c r="C2429" s="51"/>
      <c r="D2429" s="49"/>
      <c r="E2429" s="52"/>
      <c r="F2429" s="52"/>
      <c r="G2429" s="52"/>
      <c r="H2429" s="52"/>
      <c r="I2429" s="52"/>
    </row>
    <row r="2430" spans="1:9" s="53" customFormat="1">
      <c r="A2430" s="49"/>
      <c r="B2430" s="50"/>
      <c r="C2430" s="51"/>
      <c r="D2430" s="49"/>
      <c r="E2430" s="52"/>
      <c r="F2430" s="52"/>
      <c r="G2430" s="52"/>
      <c r="H2430" s="52"/>
      <c r="I2430" s="52"/>
    </row>
    <row r="2431" spans="1:9" s="53" customFormat="1">
      <c r="A2431" s="49"/>
      <c r="B2431" s="50"/>
      <c r="C2431" s="51"/>
      <c r="D2431" s="49"/>
      <c r="E2431" s="52"/>
      <c r="F2431" s="52"/>
      <c r="G2431" s="52"/>
      <c r="H2431" s="52"/>
      <c r="I2431" s="52"/>
    </row>
    <row r="2432" spans="1:9" s="53" customFormat="1">
      <c r="A2432" s="49"/>
      <c r="B2432" s="50"/>
      <c r="C2432" s="51"/>
      <c r="D2432" s="49"/>
      <c r="E2432" s="52"/>
      <c r="F2432" s="52"/>
      <c r="G2432" s="52"/>
      <c r="H2432" s="52"/>
      <c r="I2432" s="52"/>
    </row>
    <row r="2433" spans="1:9" s="53" customFormat="1">
      <c r="A2433" s="49"/>
      <c r="B2433" s="50"/>
      <c r="C2433" s="51"/>
      <c r="D2433" s="49"/>
      <c r="E2433" s="52"/>
      <c r="F2433" s="52"/>
      <c r="G2433" s="52"/>
      <c r="H2433" s="52"/>
      <c r="I2433" s="52"/>
    </row>
    <row r="2434" spans="1:9" s="53" customFormat="1">
      <c r="A2434" s="49"/>
      <c r="B2434" s="50"/>
      <c r="C2434" s="51"/>
      <c r="D2434" s="49"/>
      <c r="E2434" s="52"/>
      <c r="F2434" s="52"/>
      <c r="G2434" s="52"/>
      <c r="H2434" s="52"/>
      <c r="I2434" s="52"/>
    </row>
    <row r="2435" spans="1:9" s="53" customFormat="1">
      <c r="A2435" s="49"/>
      <c r="B2435" s="50"/>
      <c r="C2435" s="51"/>
      <c r="D2435" s="49"/>
      <c r="E2435" s="52"/>
      <c r="F2435" s="52"/>
      <c r="G2435" s="52"/>
      <c r="H2435" s="52"/>
      <c r="I2435" s="52"/>
    </row>
    <row r="2436" spans="1:9" s="53" customFormat="1">
      <c r="A2436" s="49"/>
      <c r="B2436" s="50"/>
      <c r="C2436" s="51"/>
      <c r="D2436" s="49"/>
      <c r="E2436" s="52"/>
      <c r="F2436" s="52"/>
      <c r="G2436" s="52"/>
      <c r="H2436" s="52"/>
      <c r="I2436" s="52"/>
    </row>
    <row r="2437" spans="1:9" s="53" customFormat="1">
      <c r="A2437" s="49"/>
      <c r="B2437" s="50"/>
      <c r="C2437" s="51"/>
      <c r="D2437" s="49"/>
      <c r="E2437" s="52"/>
      <c r="F2437" s="52"/>
      <c r="G2437" s="52"/>
      <c r="H2437" s="52"/>
      <c r="I2437" s="52"/>
    </row>
    <row r="2438" spans="1:9" s="53" customFormat="1">
      <c r="A2438" s="49"/>
      <c r="B2438" s="50"/>
      <c r="C2438" s="51"/>
      <c r="D2438" s="49"/>
      <c r="E2438" s="52"/>
      <c r="F2438" s="52"/>
      <c r="G2438" s="52"/>
      <c r="H2438" s="52"/>
      <c r="I2438" s="52"/>
    </row>
    <row r="2439" spans="1:9" s="53" customFormat="1">
      <c r="A2439" s="49"/>
      <c r="B2439" s="50"/>
      <c r="C2439" s="51"/>
      <c r="D2439" s="49"/>
      <c r="E2439" s="52"/>
      <c r="F2439" s="52"/>
      <c r="G2439" s="52"/>
      <c r="H2439" s="52"/>
      <c r="I2439" s="52"/>
    </row>
    <row r="2440" spans="1:9" s="53" customFormat="1">
      <c r="A2440" s="49"/>
      <c r="B2440" s="50"/>
      <c r="C2440" s="51"/>
      <c r="D2440" s="49"/>
      <c r="E2440" s="52"/>
      <c r="F2440" s="52"/>
      <c r="G2440" s="52"/>
      <c r="H2440" s="52"/>
      <c r="I2440" s="52"/>
    </row>
    <row r="2441" spans="1:9" s="53" customFormat="1">
      <c r="A2441" s="49"/>
      <c r="B2441" s="50"/>
      <c r="C2441" s="51"/>
      <c r="D2441" s="49"/>
      <c r="E2441" s="52"/>
      <c r="F2441" s="52"/>
      <c r="G2441" s="52"/>
      <c r="H2441" s="52"/>
      <c r="I2441" s="52"/>
    </row>
    <row r="2442" spans="1:9" s="53" customFormat="1">
      <c r="A2442" s="49"/>
      <c r="B2442" s="50"/>
      <c r="C2442" s="51"/>
      <c r="D2442" s="49"/>
      <c r="E2442" s="52"/>
      <c r="F2442" s="52"/>
      <c r="G2442" s="52"/>
      <c r="H2442" s="52"/>
      <c r="I2442" s="52"/>
    </row>
    <row r="2443" spans="1:9" s="53" customFormat="1">
      <c r="A2443" s="49"/>
      <c r="B2443" s="50"/>
      <c r="C2443" s="51"/>
      <c r="D2443" s="49"/>
      <c r="E2443" s="52"/>
      <c r="F2443" s="52"/>
      <c r="G2443" s="52"/>
      <c r="H2443" s="52"/>
      <c r="I2443" s="52"/>
    </row>
    <row r="2444" spans="1:9" s="53" customFormat="1">
      <c r="A2444" s="49"/>
      <c r="B2444" s="50"/>
      <c r="C2444" s="51"/>
      <c r="D2444" s="49"/>
      <c r="E2444" s="52"/>
      <c r="F2444" s="52"/>
      <c r="G2444" s="52"/>
      <c r="H2444" s="52"/>
      <c r="I2444" s="52"/>
    </row>
    <row r="2445" spans="1:9" s="53" customFormat="1">
      <c r="A2445" s="49"/>
      <c r="B2445" s="50"/>
      <c r="C2445" s="51"/>
      <c r="D2445" s="49"/>
      <c r="E2445" s="52"/>
      <c r="F2445" s="52"/>
      <c r="G2445" s="52"/>
      <c r="H2445" s="52"/>
      <c r="I2445" s="52"/>
    </row>
    <row r="2446" spans="1:9" s="53" customFormat="1">
      <c r="A2446" s="49"/>
      <c r="B2446" s="50"/>
      <c r="C2446" s="51"/>
      <c r="D2446" s="49"/>
      <c r="E2446" s="52"/>
      <c r="F2446" s="52"/>
      <c r="G2446" s="52"/>
      <c r="H2446" s="52"/>
      <c r="I2446" s="52"/>
    </row>
    <row r="2447" spans="1:9" s="53" customFormat="1">
      <c r="A2447" s="49"/>
      <c r="B2447" s="50"/>
      <c r="C2447" s="51"/>
      <c r="D2447" s="49"/>
      <c r="E2447" s="52"/>
      <c r="F2447" s="52"/>
      <c r="G2447" s="52"/>
      <c r="H2447" s="52"/>
      <c r="I2447" s="52"/>
    </row>
    <row r="2448" spans="1:9" s="53" customFormat="1">
      <c r="A2448" s="49"/>
      <c r="B2448" s="50"/>
      <c r="C2448" s="51"/>
      <c r="D2448" s="49"/>
      <c r="E2448" s="52"/>
      <c r="F2448" s="52"/>
      <c r="G2448" s="52"/>
      <c r="H2448" s="52"/>
      <c r="I2448" s="52"/>
    </row>
    <row r="2449" spans="1:9" s="53" customFormat="1">
      <c r="A2449" s="49"/>
      <c r="B2449" s="50"/>
      <c r="C2449" s="51"/>
      <c r="D2449" s="49"/>
      <c r="E2449" s="52"/>
      <c r="F2449" s="52"/>
      <c r="G2449" s="52"/>
      <c r="H2449" s="52"/>
      <c r="I2449" s="52"/>
    </row>
    <row r="2450" spans="1:9" s="53" customFormat="1">
      <c r="A2450" s="49"/>
      <c r="B2450" s="50"/>
      <c r="C2450" s="51"/>
      <c r="D2450" s="49"/>
      <c r="E2450" s="52"/>
      <c r="F2450" s="52"/>
      <c r="G2450" s="52"/>
      <c r="H2450" s="52"/>
      <c r="I2450" s="52"/>
    </row>
    <row r="2451" spans="1:9" s="53" customFormat="1">
      <c r="A2451" s="49"/>
      <c r="B2451" s="50"/>
      <c r="C2451" s="51"/>
      <c r="D2451" s="49"/>
      <c r="E2451" s="52"/>
      <c r="F2451" s="52"/>
      <c r="G2451" s="52"/>
      <c r="H2451" s="52"/>
      <c r="I2451" s="52"/>
    </row>
    <row r="2452" spans="1:9" s="53" customFormat="1">
      <c r="A2452" s="49"/>
      <c r="B2452" s="50"/>
      <c r="C2452" s="51"/>
      <c r="D2452" s="49"/>
      <c r="E2452" s="52"/>
      <c r="F2452" s="52"/>
      <c r="G2452" s="52"/>
      <c r="H2452" s="52"/>
      <c r="I2452" s="52"/>
    </row>
    <row r="2453" spans="1:9" s="53" customFormat="1">
      <c r="A2453" s="49"/>
      <c r="B2453" s="50"/>
      <c r="C2453" s="51"/>
      <c r="D2453" s="49"/>
      <c r="E2453" s="52"/>
      <c r="F2453" s="52"/>
      <c r="G2453" s="52"/>
      <c r="H2453" s="52"/>
      <c r="I2453" s="52"/>
    </row>
    <row r="2454" spans="1:9" s="53" customFormat="1">
      <c r="A2454" s="49"/>
      <c r="B2454" s="50"/>
      <c r="C2454" s="51"/>
      <c r="D2454" s="49"/>
      <c r="E2454" s="52"/>
      <c r="F2454" s="52"/>
      <c r="G2454" s="52"/>
      <c r="H2454" s="52"/>
      <c r="I2454" s="52"/>
    </row>
    <row r="2455" spans="1:9" s="53" customFormat="1">
      <c r="A2455" s="49"/>
      <c r="B2455" s="50"/>
      <c r="C2455" s="51"/>
      <c r="D2455" s="49"/>
      <c r="E2455" s="52"/>
      <c r="F2455" s="52"/>
      <c r="G2455" s="52"/>
      <c r="H2455" s="52"/>
      <c r="I2455" s="52"/>
    </row>
    <row r="2456" spans="1:9" s="53" customFormat="1">
      <c r="A2456" s="49"/>
      <c r="B2456" s="50"/>
      <c r="C2456" s="51"/>
      <c r="D2456" s="49"/>
      <c r="E2456" s="52"/>
      <c r="F2456" s="52"/>
      <c r="G2456" s="52"/>
      <c r="H2456" s="52"/>
      <c r="I2456" s="52"/>
    </row>
    <row r="2457" spans="1:9" s="53" customFormat="1">
      <c r="A2457" s="49"/>
      <c r="B2457" s="50"/>
      <c r="C2457" s="51"/>
      <c r="D2457" s="49"/>
      <c r="E2457" s="52"/>
      <c r="F2457" s="52"/>
      <c r="G2457" s="52"/>
      <c r="H2457" s="52"/>
      <c r="I2457" s="52"/>
    </row>
    <row r="2458" spans="1:9" s="53" customFormat="1">
      <c r="A2458" s="49"/>
      <c r="B2458" s="50"/>
      <c r="C2458" s="51"/>
      <c r="D2458" s="49"/>
      <c r="E2458" s="52"/>
      <c r="F2458" s="52"/>
      <c r="G2458" s="52"/>
      <c r="H2458" s="52"/>
      <c r="I2458" s="52"/>
    </row>
    <row r="2459" spans="1:9" s="53" customFormat="1">
      <c r="A2459" s="49"/>
      <c r="B2459" s="50"/>
      <c r="C2459" s="51"/>
      <c r="D2459" s="49"/>
      <c r="E2459" s="52"/>
      <c r="F2459" s="52"/>
      <c r="G2459" s="52"/>
      <c r="H2459" s="52"/>
      <c r="I2459" s="52"/>
    </row>
    <row r="2460" spans="1:9" s="53" customFormat="1">
      <c r="A2460" s="49"/>
      <c r="B2460" s="50"/>
      <c r="C2460" s="51"/>
      <c r="D2460" s="49"/>
      <c r="E2460" s="52"/>
      <c r="F2460" s="52"/>
      <c r="G2460" s="52"/>
      <c r="H2460" s="52"/>
      <c r="I2460" s="52"/>
    </row>
    <row r="2461" spans="1:9" s="53" customFormat="1">
      <c r="A2461" s="49"/>
      <c r="B2461" s="50"/>
      <c r="C2461" s="51"/>
      <c r="D2461" s="49"/>
      <c r="E2461" s="52"/>
      <c r="F2461" s="52"/>
      <c r="G2461" s="52"/>
      <c r="H2461" s="52"/>
      <c r="I2461" s="52"/>
    </row>
    <row r="2462" spans="1:9" s="53" customFormat="1">
      <c r="A2462" s="49"/>
      <c r="B2462" s="50"/>
      <c r="C2462" s="51"/>
      <c r="D2462" s="49"/>
      <c r="E2462" s="52"/>
      <c r="F2462" s="52"/>
      <c r="G2462" s="52"/>
      <c r="H2462" s="52"/>
      <c r="I2462" s="52"/>
    </row>
    <row r="2463" spans="1:9" s="53" customFormat="1">
      <c r="A2463" s="49"/>
      <c r="B2463" s="50"/>
      <c r="C2463" s="51"/>
      <c r="D2463" s="49"/>
      <c r="E2463" s="52"/>
      <c r="F2463" s="52"/>
      <c r="G2463" s="52"/>
      <c r="H2463" s="52"/>
      <c r="I2463" s="52"/>
    </row>
    <row r="2464" spans="1:9" s="53" customFormat="1">
      <c r="A2464" s="49"/>
      <c r="B2464" s="50"/>
      <c r="C2464" s="51"/>
      <c r="D2464" s="49"/>
      <c r="E2464" s="52"/>
      <c r="F2464" s="52"/>
      <c r="G2464" s="52"/>
      <c r="H2464" s="52"/>
      <c r="I2464" s="52"/>
    </row>
    <row r="2465" spans="1:9" s="53" customFormat="1">
      <c r="A2465" s="49"/>
      <c r="B2465" s="50"/>
      <c r="C2465" s="51"/>
      <c r="D2465" s="49"/>
      <c r="E2465" s="52"/>
      <c r="F2465" s="52"/>
      <c r="G2465" s="52"/>
      <c r="H2465" s="52"/>
      <c r="I2465" s="52"/>
    </row>
    <row r="2466" spans="1:9" s="53" customFormat="1">
      <c r="A2466" s="49"/>
      <c r="B2466" s="50"/>
      <c r="C2466" s="51"/>
      <c r="D2466" s="49"/>
      <c r="E2466" s="52"/>
      <c r="F2466" s="52"/>
      <c r="G2466" s="52"/>
      <c r="H2466" s="52"/>
      <c r="I2466" s="52"/>
    </row>
    <row r="2467" spans="1:9" s="53" customFormat="1">
      <c r="A2467" s="49"/>
      <c r="B2467" s="50"/>
      <c r="C2467" s="51"/>
      <c r="D2467" s="49"/>
      <c r="E2467" s="52"/>
      <c r="F2467" s="52"/>
      <c r="G2467" s="52"/>
      <c r="H2467" s="52"/>
      <c r="I2467" s="52"/>
    </row>
    <row r="2468" spans="1:9" s="53" customFormat="1">
      <c r="A2468" s="49"/>
      <c r="B2468" s="50"/>
      <c r="C2468" s="51"/>
      <c r="D2468" s="49"/>
      <c r="E2468" s="52"/>
      <c r="F2468" s="52"/>
      <c r="G2468" s="52"/>
      <c r="H2468" s="52"/>
      <c r="I2468" s="52"/>
    </row>
    <row r="2469" spans="1:9" s="53" customFormat="1">
      <c r="A2469" s="49"/>
      <c r="B2469" s="50"/>
      <c r="C2469" s="51"/>
      <c r="D2469" s="49"/>
      <c r="E2469" s="52"/>
      <c r="F2469" s="52"/>
      <c r="G2469" s="52"/>
      <c r="H2469" s="52"/>
      <c r="I2469" s="52"/>
    </row>
    <row r="2470" spans="1:9" s="53" customFormat="1">
      <c r="A2470" s="49"/>
      <c r="B2470" s="50"/>
      <c r="C2470" s="51"/>
      <c r="D2470" s="49"/>
      <c r="E2470" s="52"/>
      <c r="F2470" s="52"/>
      <c r="G2470" s="52"/>
      <c r="H2470" s="52"/>
      <c r="I2470" s="52"/>
    </row>
    <row r="2471" spans="1:9" s="53" customFormat="1">
      <c r="A2471" s="49"/>
      <c r="B2471" s="50"/>
      <c r="C2471" s="51"/>
      <c r="D2471" s="49"/>
      <c r="E2471" s="52"/>
      <c r="F2471" s="52"/>
      <c r="G2471" s="52"/>
      <c r="H2471" s="52"/>
      <c r="I2471" s="52"/>
    </row>
    <row r="2472" spans="1:9" s="53" customFormat="1">
      <c r="A2472" s="49"/>
      <c r="B2472" s="50"/>
      <c r="C2472" s="51"/>
      <c r="D2472" s="49"/>
      <c r="E2472" s="52"/>
      <c r="F2472" s="52"/>
      <c r="G2472" s="52"/>
      <c r="H2472" s="52"/>
      <c r="I2472" s="52"/>
    </row>
    <row r="2473" spans="1:9" s="53" customFormat="1">
      <c r="A2473" s="49"/>
      <c r="B2473" s="50"/>
      <c r="C2473" s="51"/>
      <c r="D2473" s="49"/>
      <c r="E2473" s="52"/>
      <c r="F2473" s="52"/>
      <c r="G2473" s="52"/>
      <c r="H2473" s="52"/>
      <c r="I2473" s="52"/>
    </row>
    <row r="2474" spans="1:9" s="53" customFormat="1">
      <c r="A2474" s="49"/>
      <c r="B2474" s="50"/>
      <c r="C2474" s="51"/>
      <c r="D2474" s="49"/>
      <c r="E2474" s="52"/>
      <c r="F2474" s="52"/>
      <c r="G2474" s="52"/>
      <c r="H2474" s="52"/>
      <c r="I2474" s="52"/>
    </row>
    <row r="2475" spans="1:9" s="53" customFormat="1">
      <c r="A2475" s="49"/>
      <c r="B2475" s="50"/>
      <c r="C2475" s="51"/>
      <c r="D2475" s="49"/>
      <c r="E2475" s="52"/>
      <c r="F2475" s="52"/>
      <c r="G2475" s="52"/>
      <c r="H2475" s="52"/>
      <c r="I2475" s="52"/>
    </row>
    <row r="2476" spans="1:9" s="53" customFormat="1">
      <c r="A2476" s="49"/>
      <c r="B2476" s="50"/>
      <c r="C2476" s="51"/>
      <c r="D2476" s="49"/>
      <c r="E2476" s="52"/>
      <c r="F2476" s="52"/>
      <c r="G2476" s="52"/>
      <c r="H2476" s="52"/>
      <c r="I2476" s="52"/>
    </row>
    <row r="2477" spans="1:9" s="53" customFormat="1">
      <c r="A2477" s="49"/>
      <c r="B2477" s="50"/>
      <c r="C2477" s="51"/>
      <c r="D2477" s="49"/>
      <c r="E2477" s="52"/>
      <c r="F2477" s="52"/>
      <c r="G2477" s="52"/>
      <c r="H2477" s="52"/>
      <c r="I2477" s="52"/>
    </row>
    <row r="2478" spans="1:9" s="53" customFormat="1">
      <c r="A2478" s="49"/>
      <c r="B2478" s="50"/>
      <c r="C2478" s="51"/>
      <c r="D2478" s="49"/>
      <c r="E2478" s="52"/>
      <c r="F2478" s="52"/>
      <c r="G2478" s="52"/>
      <c r="H2478" s="52"/>
      <c r="I2478" s="52"/>
    </row>
    <row r="2479" spans="1:9" s="53" customFormat="1">
      <c r="A2479" s="49"/>
      <c r="B2479" s="50"/>
      <c r="C2479" s="51"/>
      <c r="D2479" s="49"/>
      <c r="E2479" s="52"/>
      <c r="F2479" s="52"/>
      <c r="G2479" s="52"/>
      <c r="H2479" s="52"/>
      <c r="I2479" s="52"/>
    </row>
    <row r="2480" spans="1:9" s="53" customFormat="1">
      <c r="A2480" s="49"/>
      <c r="B2480" s="50"/>
      <c r="C2480" s="51"/>
      <c r="D2480" s="49"/>
      <c r="E2480" s="52"/>
      <c r="F2480" s="52"/>
      <c r="G2480" s="52"/>
      <c r="H2480" s="52"/>
      <c r="I2480" s="52"/>
    </row>
    <row r="2481" spans="1:9" s="53" customFormat="1">
      <c r="A2481" s="49"/>
      <c r="B2481" s="50"/>
      <c r="C2481" s="51"/>
      <c r="D2481" s="49"/>
      <c r="E2481" s="52"/>
      <c r="F2481" s="52"/>
      <c r="G2481" s="52"/>
      <c r="H2481" s="52"/>
      <c r="I2481" s="52"/>
    </row>
    <row r="2482" spans="1:9" s="53" customFormat="1">
      <c r="A2482" s="49"/>
      <c r="B2482" s="50"/>
      <c r="C2482" s="51"/>
      <c r="D2482" s="49"/>
      <c r="E2482" s="52"/>
      <c r="F2482" s="52"/>
      <c r="G2482" s="52"/>
      <c r="H2482" s="52"/>
      <c r="I2482" s="52"/>
    </row>
    <row r="2483" spans="1:9" s="53" customFormat="1">
      <c r="A2483" s="49"/>
      <c r="B2483" s="50"/>
      <c r="C2483" s="51"/>
      <c r="D2483" s="49"/>
      <c r="E2483" s="52"/>
      <c r="F2483" s="52"/>
      <c r="G2483" s="52"/>
      <c r="H2483" s="52"/>
      <c r="I2483" s="52"/>
    </row>
    <row r="2484" spans="1:9" s="53" customFormat="1">
      <c r="A2484" s="49"/>
      <c r="B2484" s="50"/>
      <c r="C2484" s="51"/>
      <c r="D2484" s="49"/>
      <c r="E2484" s="52"/>
      <c r="F2484" s="52"/>
      <c r="G2484" s="52"/>
      <c r="H2484" s="52"/>
      <c r="I2484" s="52"/>
    </row>
    <row r="2485" spans="1:9" s="53" customFormat="1">
      <c r="A2485" s="49"/>
      <c r="B2485" s="50"/>
      <c r="C2485" s="51"/>
      <c r="D2485" s="49"/>
      <c r="E2485" s="52"/>
      <c r="F2485" s="52"/>
      <c r="G2485" s="52"/>
      <c r="H2485" s="52"/>
      <c r="I2485" s="52"/>
    </row>
    <row r="2486" spans="1:9" s="53" customFormat="1">
      <c r="A2486" s="49"/>
      <c r="B2486" s="50"/>
      <c r="C2486" s="51"/>
      <c r="D2486" s="49"/>
      <c r="E2486" s="52"/>
      <c r="F2486" s="52"/>
      <c r="G2486" s="52"/>
      <c r="H2486" s="52"/>
      <c r="I2486" s="52"/>
    </row>
    <row r="2487" spans="1:9" s="53" customFormat="1">
      <c r="A2487" s="49"/>
      <c r="B2487" s="50"/>
      <c r="C2487" s="51"/>
      <c r="D2487" s="49"/>
      <c r="E2487" s="52"/>
      <c r="F2487" s="52"/>
      <c r="G2487" s="52"/>
      <c r="H2487" s="52"/>
      <c r="I2487" s="52"/>
    </row>
    <row r="2488" spans="1:9" s="53" customFormat="1">
      <c r="A2488" s="49"/>
      <c r="B2488" s="50"/>
      <c r="C2488" s="51"/>
      <c r="D2488" s="49"/>
      <c r="E2488" s="52"/>
      <c r="F2488" s="52"/>
      <c r="G2488" s="52"/>
      <c r="H2488" s="52"/>
      <c r="I2488" s="52"/>
    </row>
    <row r="2489" spans="1:9" s="53" customFormat="1">
      <c r="A2489" s="49"/>
      <c r="B2489" s="50"/>
      <c r="C2489" s="51"/>
      <c r="D2489" s="49"/>
      <c r="E2489" s="52"/>
      <c r="F2489" s="52"/>
      <c r="G2489" s="52"/>
      <c r="H2489" s="52"/>
      <c r="I2489" s="52"/>
    </row>
    <row r="2490" spans="1:9" s="53" customFormat="1">
      <c r="A2490" s="49"/>
      <c r="B2490" s="50"/>
      <c r="C2490" s="51"/>
      <c r="D2490" s="49"/>
      <c r="E2490" s="52"/>
      <c r="F2490" s="52"/>
      <c r="G2490" s="52"/>
      <c r="H2490" s="52"/>
      <c r="I2490" s="52"/>
    </row>
    <row r="2491" spans="1:9" s="53" customFormat="1">
      <c r="A2491" s="49"/>
      <c r="B2491" s="50"/>
      <c r="C2491" s="51"/>
      <c r="D2491" s="49"/>
      <c r="E2491" s="52"/>
      <c r="F2491" s="52"/>
      <c r="G2491" s="52"/>
      <c r="H2491" s="52"/>
      <c r="I2491" s="52"/>
    </row>
    <row r="2492" spans="1:9" s="53" customFormat="1">
      <c r="A2492" s="49"/>
      <c r="B2492" s="50"/>
      <c r="C2492" s="51"/>
      <c r="D2492" s="49"/>
      <c r="E2492" s="52"/>
      <c r="F2492" s="52"/>
      <c r="G2492" s="52"/>
      <c r="H2492" s="52"/>
      <c r="I2492" s="52"/>
    </row>
    <row r="2493" spans="1:9" s="53" customFormat="1">
      <c r="A2493" s="49"/>
      <c r="B2493" s="50"/>
      <c r="C2493" s="51"/>
      <c r="D2493" s="49"/>
      <c r="E2493" s="52"/>
      <c r="F2493" s="52"/>
      <c r="G2493" s="52"/>
      <c r="H2493" s="52"/>
      <c r="I2493" s="52"/>
    </row>
    <row r="2494" spans="1:9" s="53" customFormat="1">
      <c r="A2494" s="49"/>
      <c r="B2494" s="50"/>
      <c r="C2494" s="51"/>
      <c r="D2494" s="49"/>
      <c r="E2494" s="52"/>
      <c r="F2494" s="52"/>
      <c r="G2494" s="52"/>
      <c r="H2494" s="52"/>
      <c r="I2494" s="52"/>
    </row>
    <row r="2495" spans="1:9" s="53" customFormat="1">
      <c r="A2495" s="49"/>
      <c r="B2495" s="50"/>
      <c r="C2495" s="51"/>
      <c r="D2495" s="49"/>
      <c r="E2495" s="52"/>
      <c r="F2495" s="52"/>
      <c r="G2495" s="52"/>
      <c r="H2495" s="52"/>
      <c r="I2495" s="52"/>
    </row>
    <row r="2496" spans="1:9" s="53" customFormat="1">
      <c r="A2496" s="49"/>
      <c r="B2496" s="50"/>
      <c r="C2496" s="51"/>
      <c r="D2496" s="49"/>
      <c r="E2496" s="52"/>
      <c r="F2496" s="52"/>
      <c r="G2496" s="52"/>
      <c r="H2496" s="52"/>
      <c r="I2496" s="52"/>
    </row>
    <row r="2497" spans="1:9" s="53" customFormat="1">
      <c r="A2497" s="49"/>
      <c r="B2497" s="50"/>
      <c r="C2497" s="51"/>
      <c r="D2497" s="49"/>
      <c r="E2497" s="52"/>
      <c r="F2497" s="52"/>
      <c r="G2497" s="52"/>
      <c r="H2497" s="52"/>
      <c r="I2497" s="52"/>
    </row>
    <row r="2498" spans="1:9" s="53" customFormat="1">
      <c r="A2498" s="49"/>
      <c r="B2498" s="50"/>
      <c r="C2498" s="51"/>
      <c r="D2498" s="49"/>
      <c r="E2498" s="52"/>
      <c r="F2498" s="52"/>
      <c r="G2498" s="52"/>
      <c r="H2498" s="52"/>
      <c r="I2498" s="52"/>
    </row>
    <row r="2499" spans="1:9" s="53" customFormat="1">
      <c r="A2499" s="49"/>
      <c r="B2499" s="50"/>
      <c r="C2499" s="51"/>
      <c r="D2499" s="49"/>
      <c r="E2499" s="52"/>
      <c r="F2499" s="52"/>
      <c r="G2499" s="52"/>
      <c r="H2499" s="52"/>
      <c r="I2499" s="52"/>
    </row>
    <row r="2500" spans="1:9" s="53" customFormat="1">
      <c r="A2500" s="49"/>
      <c r="B2500" s="50"/>
      <c r="C2500" s="51"/>
      <c r="D2500" s="49"/>
      <c r="E2500" s="52"/>
      <c r="F2500" s="52"/>
      <c r="G2500" s="52"/>
      <c r="H2500" s="52"/>
      <c r="I2500" s="52"/>
    </row>
    <row r="2501" spans="1:9" s="53" customFormat="1">
      <c r="A2501" s="49"/>
      <c r="B2501" s="50"/>
      <c r="C2501" s="51"/>
      <c r="D2501" s="49"/>
      <c r="E2501" s="52"/>
      <c r="F2501" s="52"/>
      <c r="G2501" s="52"/>
      <c r="H2501" s="52"/>
      <c r="I2501" s="52"/>
    </row>
    <row r="2502" spans="1:9" s="53" customFormat="1">
      <c r="A2502" s="49"/>
      <c r="B2502" s="50"/>
      <c r="C2502" s="51"/>
      <c r="D2502" s="49"/>
      <c r="E2502" s="52"/>
      <c r="F2502" s="52"/>
      <c r="G2502" s="52"/>
      <c r="H2502" s="52"/>
      <c r="I2502" s="52"/>
    </row>
    <row r="2503" spans="1:9" s="53" customFormat="1">
      <c r="A2503" s="49"/>
      <c r="B2503" s="50"/>
      <c r="C2503" s="51"/>
      <c r="D2503" s="49"/>
      <c r="E2503" s="52"/>
      <c r="F2503" s="52"/>
      <c r="G2503" s="52"/>
      <c r="H2503" s="52"/>
      <c r="I2503" s="52"/>
    </row>
    <row r="2504" spans="1:9" s="53" customFormat="1">
      <c r="A2504" s="49"/>
      <c r="B2504" s="50"/>
      <c r="C2504" s="51"/>
      <c r="D2504" s="49"/>
      <c r="E2504" s="52"/>
      <c r="F2504" s="52"/>
      <c r="G2504" s="52"/>
      <c r="H2504" s="52"/>
      <c r="I2504" s="52"/>
    </row>
    <row r="2505" spans="1:9" s="53" customFormat="1">
      <c r="A2505" s="49"/>
      <c r="B2505" s="50"/>
      <c r="C2505" s="51"/>
      <c r="D2505" s="49"/>
      <c r="E2505" s="52"/>
      <c r="F2505" s="52"/>
      <c r="G2505" s="52"/>
      <c r="H2505" s="52"/>
      <c r="I2505" s="52"/>
    </row>
    <row r="2506" spans="1:9" s="53" customFormat="1">
      <c r="A2506" s="49"/>
      <c r="B2506" s="50"/>
      <c r="C2506" s="51"/>
      <c r="D2506" s="49"/>
      <c r="E2506" s="52"/>
      <c r="F2506" s="52"/>
      <c r="G2506" s="52"/>
      <c r="H2506" s="52"/>
      <c r="I2506" s="52"/>
    </row>
    <row r="2507" spans="1:9" s="53" customFormat="1">
      <c r="A2507" s="49"/>
      <c r="B2507" s="50"/>
      <c r="C2507" s="51"/>
      <c r="D2507" s="49"/>
      <c r="E2507" s="52"/>
      <c r="F2507" s="52"/>
      <c r="G2507" s="52"/>
      <c r="H2507" s="52"/>
      <c r="I2507" s="52"/>
    </row>
    <row r="2508" spans="1:9" s="53" customFormat="1">
      <c r="A2508" s="49"/>
      <c r="B2508" s="50"/>
      <c r="C2508" s="51"/>
      <c r="D2508" s="49"/>
      <c r="E2508" s="52"/>
      <c r="F2508" s="52"/>
      <c r="G2508" s="52"/>
      <c r="H2508" s="52"/>
      <c r="I2508" s="52"/>
    </row>
    <row r="2509" spans="1:9" s="53" customFormat="1">
      <c r="A2509" s="49"/>
      <c r="B2509" s="50"/>
      <c r="C2509" s="51"/>
      <c r="D2509" s="49"/>
      <c r="E2509" s="52"/>
      <c r="F2509" s="52"/>
      <c r="G2509" s="52"/>
      <c r="H2509" s="52"/>
      <c r="I2509" s="52"/>
    </row>
    <row r="2510" spans="1:9" s="53" customFormat="1">
      <c r="A2510" s="49"/>
      <c r="B2510" s="50"/>
      <c r="C2510" s="51"/>
      <c r="D2510" s="49"/>
      <c r="E2510" s="52"/>
      <c r="F2510" s="52"/>
      <c r="G2510" s="52"/>
      <c r="H2510" s="52"/>
      <c r="I2510" s="52"/>
    </row>
    <row r="2511" spans="1:9" s="53" customFormat="1">
      <c r="A2511" s="49"/>
      <c r="B2511" s="50"/>
      <c r="C2511" s="51"/>
      <c r="D2511" s="49"/>
      <c r="E2511" s="52"/>
      <c r="F2511" s="52"/>
      <c r="G2511" s="52"/>
      <c r="H2511" s="52"/>
      <c r="I2511" s="52"/>
    </row>
    <row r="2512" spans="1:9" s="53" customFormat="1">
      <c r="A2512" s="49"/>
      <c r="B2512" s="50"/>
      <c r="C2512" s="51"/>
      <c r="D2512" s="49"/>
      <c r="E2512" s="52"/>
      <c r="F2512" s="52"/>
      <c r="G2512" s="52"/>
      <c r="H2512" s="52"/>
      <c r="I2512" s="52"/>
    </row>
    <row r="2513" spans="1:9" s="53" customFormat="1">
      <c r="A2513" s="49"/>
      <c r="B2513" s="50"/>
      <c r="C2513" s="51"/>
      <c r="D2513" s="49"/>
      <c r="E2513" s="52"/>
      <c r="F2513" s="52"/>
      <c r="G2513" s="52"/>
      <c r="H2513" s="52"/>
      <c r="I2513" s="52"/>
    </row>
    <row r="2514" spans="1:9" s="53" customFormat="1">
      <c r="A2514" s="49"/>
      <c r="B2514" s="50"/>
      <c r="C2514" s="51"/>
      <c r="D2514" s="49"/>
      <c r="E2514" s="52"/>
      <c r="F2514" s="52"/>
      <c r="G2514" s="52"/>
      <c r="H2514" s="52"/>
      <c r="I2514" s="52"/>
    </row>
    <row r="2515" spans="1:9" s="53" customFormat="1">
      <c r="A2515" s="49"/>
      <c r="B2515" s="50"/>
      <c r="C2515" s="51"/>
      <c r="D2515" s="49"/>
      <c r="E2515" s="52"/>
      <c r="F2515" s="52"/>
      <c r="G2515" s="52"/>
      <c r="H2515" s="52"/>
      <c r="I2515" s="52"/>
    </row>
    <row r="2516" spans="1:9" s="53" customFormat="1">
      <c r="A2516" s="49"/>
      <c r="B2516" s="50"/>
      <c r="C2516" s="51"/>
      <c r="D2516" s="49"/>
      <c r="E2516" s="52"/>
      <c r="F2516" s="52"/>
      <c r="G2516" s="52"/>
      <c r="H2516" s="52"/>
      <c r="I2516" s="52"/>
    </row>
    <row r="2517" spans="1:9" s="53" customFormat="1">
      <c r="A2517" s="49"/>
      <c r="B2517" s="50"/>
      <c r="C2517" s="51"/>
      <c r="D2517" s="49"/>
      <c r="E2517" s="52"/>
      <c r="F2517" s="52"/>
      <c r="G2517" s="52"/>
      <c r="H2517" s="52"/>
      <c r="I2517" s="52"/>
    </row>
    <row r="2518" spans="1:9" s="53" customFormat="1">
      <c r="A2518" s="49"/>
      <c r="B2518" s="50"/>
      <c r="C2518" s="51"/>
      <c r="D2518" s="49"/>
      <c r="E2518" s="52"/>
      <c r="F2518" s="52"/>
      <c r="G2518" s="52"/>
      <c r="H2518" s="52"/>
      <c r="I2518" s="52"/>
    </row>
    <row r="2519" spans="1:9" s="53" customFormat="1">
      <c r="A2519" s="49"/>
      <c r="B2519" s="50"/>
      <c r="C2519" s="51"/>
      <c r="D2519" s="49"/>
      <c r="E2519" s="52"/>
      <c r="F2519" s="52"/>
      <c r="G2519" s="52"/>
      <c r="H2519" s="52"/>
      <c r="I2519" s="52"/>
    </row>
    <row r="2520" spans="1:9" s="53" customFormat="1">
      <c r="A2520" s="49"/>
      <c r="B2520" s="50"/>
      <c r="C2520" s="51"/>
      <c r="D2520" s="49"/>
      <c r="E2520" s="52"/>
      <c r="F2520" s="52"/>
      <c r="G2520" s="52"/>
      <c r="H2520" s="52"/>
      <c r="I2520" s="52"/>
    </row>
    <row r="2521" spans="1:9" s="53" customFormat="1">
      <c r="A2521" s="49"/>
      <c r="B2521" s="50"/>
      <c r="C2521" s="51"/>
      <c r="D2521" s="49"/>
      <c r="E2521" s="52"/>
      <c r="F2521" s="52"/>
      <c r="G2521" s="52"/>
      <c r="H2521" s="52"/>
      <c r="I2521" s="52"/>
    </row>
    <row r="2522" spans="1:9" s="53" customFormat="1">
      <c r="A2522" s="49"/>
      <c r="B2522" s="50"/>
      <c r="C2522" s="51"/>
      <c r="D2522" s="49"/>
      <c r="E2522" s="52"/>
      <c r="F2522" s="52"/>
      <c r="G2522" s="52"/>
      <c r="H2522" s="52"/>
      <c r="I2522" s="52"/>
    </row>
    <row r="2523" spans="1:9" s="53" customFormat="1">
      <c r="A2523" s="49"/>
      <c r="B2523" s="50"/>
      <c r="C2523" s="51"/>
      <c r="D2523" s="49"/>
      <c r="E2523" s="52"/>
      <c r="F2523" s="52"/>
      <c r="G2523" s="52"/>
      <c r="H2523" s="52"/>
      <c r="I2523" s="52"/>
    </row>
    <row r="2524" spans="1:9" s="53" customFormat="1">
      <c r="A2524" s="49"/>
      <c r="B2524" s="50"/>
      <c r="C2524" s="51"/>
      <c r="D2524" s="49"/>
      <c r="E2524" s="52"/>
      <c r="F2524" s="52"/>
      <c r="G2524" s="52"/>
      <c r="H2524" s="52"/>
      <c r="I2524" s="52"/>
    </row>
    <row r="2525" spans="1:9" s="53" customFormat="1">
      <c r="A2525" s="49"/>
      <c r="B2525" s="50"/>
      <c r="C2525" s="51"/>
      <c r="D2525" s="49"/>
      <c r="E2525" s="52"/>
      <c r="F2525" s="52"/>
      <c r="G2525" s="52"/>
      <c r="H2525" s="52"/>
      <c r="I2525" s="52"/>
    </row>
    <row r="2526" spans="1:9" s="53" customFormat="1">
      <c r="A2526" s="49"/>
      <c r="B2526" s="50"/>
      <c r="C2526" s="51"/>
      <c r="D2526" s="49"/>
      <c r="E2526" s="52"/>
      <c r="F2526" s="52"/>
      <c r="G2526" s="52"/>
      <c r="H2526" s="52"/>
      <c r="I2526" s="52"/>
    </row>
    <row r="2527" spans="1:9" s="53" customFormat="1">
      <c r="A2527" s="49"/>
      <c r="B2527" s="50"/>
      <c r="C2527" s="51"/>
      <c r="D2527" s="49"/>
      <c r="E2527" s="52"/>
      <c r="F2527" s="52"/>
      <c r="G2527" s="52"/>
      <c r="H2527" s="52"/>
      <c r="I2527" s="52"/>
    </row>
    <row r="2528" spans="1:9" s="53" customFormat="1">
      <c r="A2528" s="49"/>
      <c r="B2528" s="50"/>
      <c r="C2528" s="51"/>
      <c r="D2528" s="49"/>
      <c r="E2528" s="52"/>
      <c r="F2528" s="52"/>
      <c r="G2528" s="52"/>
      <c r="H2528" s="52"/>
      <c r="I2528" s="52"/>
    </row>
    <row r="2529" spans="1:9" s="53" customFormat="1">
      <c r="A2529" s="49"/>
      <c r="B2529" s="50"/>
      <c r="C2529" s="51"/>
      <c r="D2529" s="49"/>
      <c r="E2529" s="52"/>
      <c r="F2529" s="52"/>
      <c r="G2529" s="52"/>
      <c r="H2529" s="52"/>
      <c r="I2529" s="52"/>
    </row>
    <row r="2530" spans="1:9" s="53" customFormat="1">
      <c r="A2530" s="49"/>
      <c r="B2530" s="50"/>
      <c r="C2530" s="51"/>
      <c r="D2530" s="49"/>
      <c r="E2530" s="52"/>
      <c r="F2530" s="52"/>
      <c r="G2530" s="52"/>
      <c r="H2530" s="52"/>
      <c r="I2530" s="52"/>
    </row>
    <row r="2531" spans="1:9" s="53" customFormat="1">
      <c r="A2531" s="49"/>
      <c r="B2531" s="50"/>
      <c r="C2531" s="51"/>
      <c r="D2531" s="49"/>
      <c r="E2531" s="52"/>
      <c r="F2531" s="52"/>
      <c r="G2531" s="52"/>
      <c r="H2531" s="52"/>
      <c r="I2531" s="52"/>
    </row>
    <row r="2532" spans="1:9" s="53" customFormat="1">
      <c r="A2532" s="49"/>
      <c r="B2532" s="50"/>
      <c r="C2532" s="51"/>
      <c r="D2532" s="49"/>
      <c r="E2532" s="52"/>
      <c r="F2532" s="52"/>
      <c r="G2532" s="52"/>
      <c r="H2532" s="52"/>
      <c r="I2532" s="52"/>
    </row>
    <row r="2533" spans="1:9" s="53" customFormat="1">
      <c r="A2533" s="49"/>
      <c r="B2533" s="50"/>
      <c r="C2533" s="51"/>
      <c r="D2533" s="49"/>
      <c r="E2533" s="52"/>
      <c r="F2533" s="52"/>
      <c r="G2533" s="52"/>
      <c r="H2533" s="52"/>
      <c r="I2533" s="52"/>
    </row>
    <row r="2534" spans="1:9" s="53" customFormat="1">
      <c r="A2534" s="49"/>
      <c r="B2534" s="50"/>
      <c r="C2534" s="51"/>
      <c r="D2534" s="49"/>
      <c r="E2534" s="52"/>
      <c r="F2534" s="52"/>
      <c r="G2534" s="52"/>
      <c r="H2534" s="52"/>
      <c r="I2534" s="52"/>
    </row>
    <row r="2535" spans="1:9" s="53" customFormat="1">
      <c r="A2535" s="49"/>
      <c r="B2535" s="50"/>
      <c r="C2535" s="51"/>
      <c r="D2535" s="49"/>
      <c r="E2535" s="52"/>
      <c r="F2535" s="52"/>
      <c r="G2535" s="52"/>
      <c r="H2535" s="52"/>
      <c r="I2535" s="52"/>
    </row>
    <row r="2536" spans="1:9" s="53" customFormat="1">
      <c r="A2536" s="49"/>
      <c r="B2536" s="50"/>
      <c r="C2536" s="51"/>
      <c r="D2536" s="49"/>
      <c r="E2536" s="52"/>
      <c r="F2536" s="52"/>
      <c r="G2536" s="52"/>
      <c r="H2536" s="52"/>
      <c r="I2536" s="52"/>
    </row>
    <row r="2537" spans="1:9" s="53" customFormat="1">
      <c r="A2537" s="49"/>
      <c r="B2537" s="50"/>
      <c r="C2537" s="51"/>
      <c r="D2537" s="49"/>
      <c r="E2537" s="52"/>
      <c r="F2537" s="52"/>
      <c r="G2537" s="52"/>
      <c r="H2537" s="52"/>
      <c r="I2537" s="52"/>
    </row>
    <row r="2538" spans="1:9" s="53" customFormat="1">
      <c r="A2538" s="49"/>
      <c r="B2538" s="50"/>
      <c r="C2538" s="51"/>
      <c r="D2538" s="49"/>
      <c r="E2538" s="52"/>
      <c r="F2538" s="52"/>
      <c r="G2538" s="52"/>
      <c r="H2538" s="52"/>
      <c r="I2538" s="52"/>
    </row>
    <row r="2539" spans="1:9" s="53" customFormat="1">
      <c r="A2539" s="49"/>
      <c r="B2539" s="50"/>
      <c r="C2539" s="51"/>
      <c r="D2539" s="49"/>
      <c r="E2539" s="52"/>
      <c r="F2539" s="52"/>
      <c r="G2539" s="52"/>
      <c r="H2539" s="52"/>
      <c r="I2539" s="52"/>
    </row>
    <row r="2540" spans="1:9" s="53" customFormat="1">
      <c r="A2540" s="49"/>
      <c r="B2540" s="50"/>
      <c r="C2540" s="51"/>
      <c r="D2540" s="49"/>
      <c r="E2540" s="52"/>
      <c r="F2540" s="52"/>
      <c r="G2540" s="52"/>
      <c r="H2540" s="52"/>
      <c r="I2540" s="52"/>
    </row>
    <row r="2541" spans="1:9" s="53" customFormat="1">
      <c r="A2541" s="49"/>
      <c r="B2541" s="50"/>
      <c r="C2541" s="51"/>
      <c r="D2541" s="49"/>
      <c r="E2541" s="52"/>
      <c r="F2541" s="52"/>
      <c r="G2541" s="52"/>
      <c r="H2541" s="52"/>
      <c r="I2541" s="52"/>
    </row>
    <row r="2542" spans="1:9" s="53" customFormat="1">
      <c r="A2542" s="49"/>
      <c r="B2542" s="50"/>
      <c r="C2542" s="51"/>
      <c r="D2542" s="49"/>
      <c r="E2542" s="52"/>
      <c r="F2542" s="52"/>
      <c r="G2542" s="52"/>
      <c r="H2542" s="52"/>
      <c r="I2542" s="52"/>
    </row>
    <row r="2543" spans="1:9" s="53" customFormat="1">
      <c r="A2543" s="49"/>
      <c r="B2543" s="50"/>
      <c r="C2543" s="51"/>
      <c r="D2543" s="49"/>
      <c r="E2543" s="52"/>
      <c r="F2543" s="52"/>
      <c r="G2543" s="52"/>
      <c r="H2543" s="52"/>
      <c r="I2543" s="52"/>
    </row>
    <row r="2544" spans="1:9" s="53" customFormat="1">
      <c r="A2544" s="49"/>
      <c r="B2544" s="50"/>
      <c r="C2544" s="51"/>
      <c r="D2544" s="49"/>
      <c r="E2544" s="52"/>
      <c r="F2544" s="52"/>
      <c r="G2544" s="52"/>
      <c r="H2544" s="52"/>
      <c r="I2544" s="52"/>
    </row>
    <row r="2545" spans="1:9" s="53" customFormat="1">
      <c r="A2545" s="49"/>
      <c r="B2545" s="50"/>
      <c r="C2545" s="51"/>
      <c r="D2545" s="49"/>
      <c r="E2545" s="52"/>
      <c r="F2545" s="52"/>
      <c r="G2545" s="52"/>
      <c r="H2545" s="52"/>
      <c r="I2545" s="52"/>
    </row>
    <row r="2546" spans="1:9" s="53" customFormat="1">
      <c r="A2546" s="49"/>
      <c r="B2546" s="50"/>
      <c r="C2546" s="51"/>
      <c r="D2546" s="49"/>
      <c r="E2546" s="52"/>
      <c r="F2546" s="52"/>
      <c r="G2546" s="52"/>
      <c r="H2546" s="52"/>
      <c r="I2546" s="52"/>
    </row>
    <row r="2547" spans="1:9" s="53" customFormat="1">
      <c r="A2547" s="49"/>
      <c r="B2547" s="50"/>
      <c r="C2547" s="51"/>
      <c r="D2547" s="49"/>
      <c r="E2547" s="52"/>
      <c r="F2547" s="52"/>
      <c r="G2547" s="52"/>
      <c r="H2547" s="52"/>
      <c r="I2547" s="52"/>
    </row>
    <row r="2548" spans="1:9" s="53" customFormat="1">
      <c r="A2548" s="49"/>
      <c r="B2548" s="50"/>
      <c r="C2548" s="51"/>
      <c r="D2548" s="49"/>
      <c r="E2548" s="52"/>
      <c r="F2548" s="52"/>
      <c r="G2548" s="52"/>
      <c r="H2548" s="52"/>
      <c r="I2548" s="52"/>
    </row>
    <row r="2549" spans="1:9" s="53" customFormat="1">
      <c r="A2549" s="49"/>
      <c r="B2549" s="50"/>
      <c r="C2549" s="51"/>
      <c r="D2549" s="49"/>
      <c r="E2549" s="52"/>
      <c r="F2549" s="52"/>
      <c r="G2549" s="52"/>
      <c r="H2549" s="52"/>
      <c r="I2549" s="52"/>
    </row>
    <row r="2550" spans="1:9" s="53" customFormat="1">
      <c r="A2550" s="49"/>
      <c r="B2550" s="50"/>
      <c r="C2550" s="51"/>
      <c r="D2550" s="49"/>
      <c r="E2550" s="52"/>
      <c r="F2550" s="52"/>
      <c r="G2550" s="52"/>
      <c r="H2550" s="52"/>
      <c r="I2550" s="52"/>
    </row>
    <row r="2551" spans="1:9" s="53" customFormat="1">
      <c r="A2551" s="49"/>
      <c r="B2551" s="50"/>
      <c r="C2551" s="51"/>
      <c r="D2551" s="49"/>
      <c r="E2551" s="52"/>
      <c r="F2551" s="52"/>
      <c r="G2551" s="52"/>
      <c r="H2551" s="52"/>
      <c r="I2551" s="52"/>
    </row>
    <row r="2552" spans="1:9" s="53" customFormat="1">
      <c r="A2552" s="49"/>
      <c r="B2552" s="50"/>
      <c r="C2552" s="51"/>
      <c r="D2552" s="49"/>
      <c r="E2552" s="52"/>
      <c r="F2552" s="52"/>
      <c r="G2552" s="52"/>
      <c r="H2552" s="52"/>
      <c r="I2552" s="52"/>
    </row>
    <row r="2553" spans="1:9" s="53" customFormat="1">
      <c r="A2553" s="49"/>
      <c r="B2553" s="50"/>
      <c r="C2553" s="51"/>
      <c r="D2553" s="49"/>
      <c r="E2553" s="52"/>
      <c r="F2553" s="52"/>
      <c r="G2553" s="52"/>
      <c r="H2553" s="52"/>
      <c r="I2553" s="52"/>
    </row>
    <row r="2554" spans="1:9" s="53" customFormat="1">
      <c r="A2554" s="49"/>
      <c r="B2554" s="50"/>
      <c r="C2554" s="51"/>
      <c r="D2554" s="49"/>
      <c r="E2554" s="52"/>
      <c r="F2554" s="52"/>
      <c r="G2554" s="52"/>
      <c r="H2554" s="52"/>
      <c r="I2554" s="52"/>
    </row>
    <row r="2555" spans="1:9" s="53" customFormat="1">
      <c r="A2555" s="49"/>
      <c r="B2555" s="50"/>
      <c r="C2555" s="51"/>
      <c r="D2555" s="49"/>
      <c r="E2555" s="52"/>
      <c r="F2555" s="52"/>
      <c r="G2555" s="52"/>
      <c r="H2555" s="52"/>
      <c r="I2555" s="52"/>
    </row>
    <row r="2556" spans="1:9" s="53" customFormat="1">
      <c r="A2556" s="49"/>
      <c r="B2556" s="50"/>
      <c r="C2556" s="51"/>
      <c r="D2556" s="49"/>
      <c r="E2556" s="52"/>
      <c r="F2556" s="52"/>
      <c r="G2556" s="52"/>
      <c r="H2556" s="52"/>
      <c r="I2556" s="52"/>
    </row>
    <row r="2557" spans="1:9" s="53" customFormat="1">
      <c r="A2557" s="49"/>
      <c r="B2557" s="50"/>
      <c r="C2557" s="51"/>
      <c r="D2557" s="49"/>
      <c r="E2557" s="52"/>
      <c r="F2557" s="52"/>
      <c r="G2557" s="52"/>
      <c r="H2557" s="52"/>
      <c r="I2557" s="52"/>
    </row>
    <row r="2558" spans="1:9" s="53" customFormat="1">
      <c r="A2558" s="49"/>
      <c r="B2558" s="50"/>
      <c r="C2558" s="51"/>
      <c r="D2558" s="49"/>
      <c r="E2558" s="52"/>
      <c r="F2558" s="52"/>
      <c r="G2558" s="52"/>
      <c r="H2558" s="52"/>
      <c r="I2558" s="52"/>
    </row>
    <row r="2559" spans="1:9" s="53" customFormat="1">
      <c r="A2559" s="49"/>
      <c r="B2559" s="50"/>
      <c r="C2559" s="51"/>
      <c r="D2559" s="49"/>
      <c r="E2559" s="52"/>
      <c r="F2559" s="52"/>
      <c r="G2559" s="52"/>
      <c r="H2559" s="52"/>
      <c r="I2559" s="52"/>
    </row>
    <row r="2560" spans="1:9" s="53" customFormat="1">
      <c r="A2560" s="49"/>
      <c r="B2560" s="50"/>
      <c r="C2560" s="51"/>
      <c r="D2560" s="49"/>
      <c r="E2560" s="52"/>
      <c r="F2560" s="52"/>
      <c r="G2560" s="52"/>
      <c r="H2560" s="52"/>
      <c r="I2560" s="52"/>
    </row>
    <row r="2561" spans="1:9" s="53" customFormat="1">
      <c r="A2561" s="49"/>
      <c r="B2561" s="50"/>
      <c r="C2561" s="51"/>
      <c r="D2561" s="49"/>
      <c r="E2561" s="52"/>
      <c r="F2561" s="52"/>
      <c r="G2561" s="52"/>
      <c r="H2561" s="52"/>
      <c r="I2561" s="52"/>
    </row>
    <row r="2562" spans="1:9" s="53" customFormat="1">
      <c r="A2562" s="49"/>
      <c r="B2562" s="50"/>
      <c r="C2562" s="51"/>
      <c r="D2562" s="49"/>
      <c r="E2562" s="52"/>
      <c r="F2562" s="52"/>
      <c r="G2562" s="52"/>
      <c r="H2562" s="52"/>
      <c r="I2562" s="52"/>
    </row>
    <row r="2563" spans="1:9" s="53" customFormat="1">
      <c r="A2563" s="49"/>
      <c r="B2563" s="50"/>
      <c r="C2563" s="51"/>
      <c r="D2563" s="49"/>
      <c r="E2563" s="52"/>
      <c r="F2563" s="52"/>
      <c r="G2563" s="52"/>
      <c r="H2563" s="52"/>
      <c r="I2563" s="52"/>
    </row>
    <row r="2564" spans="1:9" s="53" customFormat="1">
      <c r="A2564" s="49"/>
      <c r="B2564" s="50"/>
      <c r="C2564" s="51"/>
      <c r="D2564" s="49"/>
      <c r="E2564" s="52"/>
      <c r="F2564" s="52"/>
      <c r="G2564" s="52"/>
      <c r="H2564" s="52"/>
      <c r="I2564" s="52"/>
    </row>
    <row r="2565" spans="1:9" s="53" customFormat="1">
      <c r="A2565" s="49"/>
      <c r="B2565" s="50"/>
      <c r="C2565" s="51"/>
      <c r="D2565" s="49"/>
      <c r="E2565" s="52"/>
      <c r="F2565" s="52"/>
      <c r="G2565" s="52"/>
      <c r="H2565" s="52"/>
      <c r="I2565" s="52"/>
    </row>
    <row r="2566" spans="1:9" s="53" customFormat="1">
      <c r="A2566" s="49"/>
      <c r="B2566" s="50"/>
      <c r="C2566" s="51"/>
      <c r="D2566" s="49"/>
      <c r="E2566" s="52"/>
      <c r="F2566" s="52"/>
      <c r="G2566" s="52"/>
      <c r="H2566" s="52"/>
      <c r="I2566" s="52"/>
    </row>
    <row r="2567" spans="1:9" s="53" customFormat="1">
      <c r="A2567" s="49"/>
      <c r="B2567" s="50"/>
      <c r="C2567" s="51"/>
      <c r="D2567" s="49"/>
      <c r="E2567" s="52"/>
      <c r="F2567" s="52"/>
      <c r="G2567" s="52"/>
      <c r="H2567" s="52"/>
      <c r="I2567" s="52"/>
    </row>
    <row r="2568" spans="1:9" s="53" customFormat="1">
      <c r="A2568" s="49"/>
      <c r="B2568" s="50"/>
      <c r="C2568" s="51"/>
      <c r="D2568" s="49"/>
      <c r="E2568" s="52"/>
      <c r="F2568" s="52"/>
      <c r="G2568" s="52"/>
      <c r="H2568" s="52"/>
      <c r="I2568" s="52"/>
    </row>
    <row r="2569" spans="1:9" s="53" customFormat="1">
      <c r="A2569" s="49"/>
      <c r="B2569" s="50"/>
      <c r="C2569" s="51"/>
      <c r="D2569" s="49"/>
      <c r="E2569" s="52"/>
      <c r="F2569" s="52"/>
      <c r="G2569" s="52"/>
      <c r="H2569" s="52"/>
      <c r="I2569" s="52"/>
    </row>
    <row r="2570" spans="1:9" s="53" customFormat="1">
      <c r="A2570" s="49"/>
      <c r="B2570" s="50"/>
      <c r="C2570" s="51"/>
      <c r="D2570" s="49"/>
      <c r="E2570" s="52"/>
      <c r="F2570" s="52"/>
      <c r="G2570" s="52"/>
      <c r="H2570" s="52"/>
      <c r="I2570" s="52"/>
    </row>
    <row r="2571" spans="1:9" s="53" customFormat="1">
      <c r="A2571" s="49"/>
      <c r="B2571" s="50"/>
      <c r="C2571" s="51"/>
      <c r="D2571" s="49"/>
      <c r="E2571" s="52"/>
      <c r="F2571" s="52"/>
      <c r="G2571" s="52"/>
      <c r="H2571" s="52"/>
      <c r="I2571" s="52"/>
    </row>
    <row r="2572" spans="1:9" s="53" customFormat="1">
      <c r="A2572" s="49"/>
      <c r="B2572" s="50"/>
      <c r="C2572" s="51"/>
      <c r="D2572" s="49"/>
      <c r="E2572" s="52"/>
      <c r="F2572" s="52"/>
      <c r="G2572" s="52"/>
      <c r="H2572" s="52"/>
      <c r="I2572" s="52"/>
    </row>
    <row r="2573" spans="1:9" s="53" customFormat="1">
      <c r="A2573" s="49"/>
      <c r="B2573" s="50"/>
      <c r="C2573" s="51"/>
      <c r="D2573" s="49"/>
      <c r="E2573" s="52"/>
      <c r="F2573" s="52"/>
      <c r="G2573" s="52"/>
      <c r="H2573" s="52"/>
      <c r="I2573" s="52"/>
    </row>
    <row r="2574" spans="1:9" s="53" customFormat="1">
      <c r="A2574" s="49"/>
      <c r="B2574" s="50"/>
      <c r="C2574" s="51"/>
      <c r="D2574" s="49"/>
      <c r="E2574" s="52"/>
      <c r="F2574" s="52"/>
      <c r="G2574" s="52"/>
      <c r="H2574" s="52"/>
      <c r="I2574" s="52"/>
    </row>
    <row r="2575" spans="1:9" s="53" customFormat="1">
      <c r="A2575" s="49"/>
      <c r="B2575" s="50"/>
      <c r="C2575" s="51"/>
      <c r="D2575" s="49"/>
      <c r="E2575" s="52"/>
      <c r="F2575" s="52"/>
      <c r="G2575" s="52"/>
      <c r="H2575" s="52"/>
      <c r="I2575" s="52"/>
    </row>
    <row r="2576" spans="1:9" s="53" customFormat="1">
      <c r="A2576" s="49"/>
      <c r="B2576" s="50"/>
      <c r="C2576" s="51"/>
      <c r="D2576" s="49"/>
      <c r="E2576" s="52"/>
      <c r="F2576" s="52"/>
      <c r="G2576" s="52"/>
      <c r="H2576" s="52"/>
      <c r="I2576" s="52"/>
    </row>
    <row r="2577" spans="1:9" s="53" customFormat="1">
      <c r="A2577" s="49"/>
      <c r="B2577" s="50"/>
      <c r="C2577" s="51"/>
      <c r="D2577" s="49"/>
      <c r="E2577" s="52"/>
      <c r="F2577" s="52"/>
      <c r="G2577" s="52"/>
      <c r="H2577" s="52"/>
      <c r="I2577" s="52"/>
    </row>
    <row r="2578" spans="1:9" s="53" customFormat="1">
      <c r="A2578" s="49"/>
      <c r="B2578" s="50"/>
      <c r="C2578" s="51"/>
      <c r="D2578" s="49"/>
      <c r="E2578" s="52"/>
      <c r="F2578" s="52"/>
      <c r="G2578" s="52"/>
      <c r="H2578" s="52"/>
      <c r="I2578" s="52"/>
    </row>
    <row r="2579" spans="1:9" s="53" customFormat="1">
      <c r="A2579" s="49"/>
      <c r="B2579" s="50"/>
      <c r="C2579" s="51"/>
      <c r="D2579" s="49"/>
      <c r="E2579" s="52"/>
      <c r="F2579" s="52"/>
      <c r="G2579" s="52"/>
      <c r="H2579" s="52"/>
      <c r="I2579" s="52"/>
    </row>
    <row r="2580" spans="1:9" s="53" customFormat="1">
      <c r="A2580" s="49"/>
      <c r="B2580" s="50"/>
      <c r="C2580" s="51"/>
      <c r="D2580" s="49"/>
      <c r="E2580" s="52"/>
      <c r="F2580" s="52"/>
      <c r="G2580" s="52"/>
      <c r="H2580" s="52"/>
      <c r="I2580" s="52"/>
    </row>
    <row r="2581" spans="1:9" s="53" customFormat="1">
      <c r="A2581" s="49"/>
      <c r="B2581" s="50"/>
      <c r="C2581" s="51"/>
      <c r="D2581" s="49"/>
      <c r="E2581" s="52"/>
      <c r="F2581" s="52"/>
      <c r="G2581" s="52"/>
      <c r="H2581" s="52"/>
      <c r="I2581" s="52"/>
    </row>
    <row r="2582" spans="1:9" s="53" customFormat="1">
      <c r="A2582" s="49"/>
      <c r="B2582" s="50"/>
      <c r="C2582" s="51"/>
      <c r="D2582" s="49"/>
      <c r="E2582" s="52"/>
      <c r="F2582" s="52"/>
      <c r="G2582" s="52"/>
      <c r="H2582" s="52"/>
      <c r="I2582" s="52"/>
    </row>
    <row r="2583" spans="1:9" s="53" customFormat="1">
      <c r="A2583" s="49"/>
      <c r="B2583" s="50"/>
      <c r="C2583" s="51"/>
      <c r="D2583" s="49"/>
      <c r="E2583" s="52"/>
      <c r="F2583" s="52"/>
      <c r="G2583" s="52"/>
      <c r="H2583" s="52"/>
      <c r="I2583" s="52"/>
    </row>
    <row r="2584" spans="1:9" s="53" customFormat="1">
      <c r="A2584" s="49"/>
      <c r="B2584" s="50"/>
      <c r="C2584" s="51"/>
      <c r="D2584" s="49"/>
      <c r="E2584" s="52"/>
      <c r="F2584" s="52"/>
      <c r="G2584" s="52"/>
      <c r="H2584" s="52"/>
      <c r="I2584" s="52"/>
    </row>
    <row r="2585" spans="1:9" s="53" customFormat="1">
      <c r="A2585" s="49"/>
      <c r="B2585" s="50"/>
      <c r="C2585" s="51"/>
      <c r="D2585" s="49"/>
      <c r="E2585" s="52"/>
      <c r="F2585" s="52"/>
      <c r="G2585" s="52"/>
      <c r="H2585" s="52"/>
      <c r="I2585" s="52"/>
    </row>
    <row r="2586" spans="1:9" s="53" customFormat="1">
      <c r="A2586" s="49"/>
      <c r="B2586" s="50"/>
      <c r="C2586" s="51"/>
      <c r="D2586" s="49"/>
      <c r="E2586" s="52"/>
      <c r="F2586" s="52"/>
      <c r="G2586" s="52"/>
      <c r="H2586" s="52"/>
      <c r="I2586" s="52"/>
    </row>
    <row r="2587" spans="1:9" s="53" customFormat="1">
      <c r="A2587" s="49"/>
      <c r="B2587" s="50"/>
      <c r="C2587" s="51"/>
      <c r="D2587" s="49"/>
      <c r="E2587" s="52"/>
      <c r="F2587" s="52"/>
      <c r="G2587" s="52"/>
      <c r="H2587" s="52"/>
      <c r="I2587" s="52"/>
    </row>
    <row r="2588" spans="1:9" s="53" customFormat="1">
      <c r="A2588" s="49"/>
      <c r="B2588" s="50"/>
      <c r="C2588" s="51"/>
      <c r="D2588" s="49"/>
      <c r="E2588" s="52"/>
      <c r="F2588" s="52"/>
      <c r="G2588" s="52"/>
      <c r="H2588" s="52"/>
      <c r="I2588" s="52"/>
    </row>
    <row r="2589" spans="1:9" s="53" customFormat="1">
      <c r="A2589" s="49"/>
      <c r="B2589" s="50"/>
      <c r="C2589" s="51"/>
      <c r="D2589" s="49"/>
      <c r="E2589" s="52"/>
      <c r="F2589" s="52"/>
      <c r="G2589" s="52"/>
      <c r="H2589" s="52"/>
      <c r="I2589" s="52"/>
    </row>
    <row r="2590" spans="1:9" s="53" customFormat="1">
      <c r="A2590" s="49"/>
      <c r="B2590" s="50"/>
      <c r="C2590" s="51"/>
      <c r="D2590" s="49"/>
      <c r="E2590" s="52"/>
      <c r="F2590" s="52"/>
      <c r="G2590" s="52"/>
      <c r="H2590" s="52"/>
      <c r="I2590" s="52"/>
    </row>
    <row r="2591" spans="1:9" s="53" customFormat="1">
      <c r="A2591" s="49"/>
      <c r="B2591" s="50"/>
      <c r="C2591" s="51"/>
      <c r="D2591" s="49"/>
      <c r="E2591" s="52"/>
      <c r="F2591" s="52"/>
      <c r="G2591" s="52"/>
      <c r="H2591" s="52"/>
      <c r="I2591" s="52"/>
    </row>
    <row r="2592" spans="1:9" s="53" customFormat="1">
      <c r="A2592" s="49"/>
      <c r="B2592" s="50"/>
      <c r="C2592" s="51"/>
      <c r="D2592" s="49"/>
      <c r="E2592" s="52"/>
      <c r="F2592" s="52"/>
      <c r="G2592" s="52"/>
      <c r="H2592" s="52"/>
      <c r="I2592" s="52"/>
    </row>
    <row r="2593" spans="1:9" s="53" customFormat="1">
      <c r="A2593" s="49"/>
      <c r="B2593" s="50"/>
      <c r="C2593" s="51"/>
      <c r="D2593" s="49"/>
      <c r="E2593" s="52"/>
      <c r="F2593" s="52"/>
      <c r="G2593" s="52"/>
      <c r="H2593" s="52"/>
      <c r="I2593" s="52"/>
    </row>
    <row r="2594" spans="1:9" s="53" customFormat="1">
      <c r="A2594" s="49"/>
      <c r="B2594" s="50"/>
      <c r="C2594" s="51"/>
      <c r="D2594" s="49"/>
      <c r="E2594" s="52"/>
      <c r="F2594" s="52"/>
      <c r="G2594" s="52"/>
      <c r="H2594" s="52"/>
      <c r="I2594" s="52"/>
    </row>
    <row r="2595" spans="1:9" s="53" customFormat="1">
      <c r="A2595" s="49"/>
      <c r="B2595" s="50"/>
      <c r="C2595" s="51"/>
      <c r="D2595" s="49"/>
      <c r="E2595" s="52"/>
      <c r="F2595" s="52"/>
      <c r="G2595" s="52"/>
      <c r="H2595" s="52"/>
      <c r="I2595" s="52"/>
    </row>
    <row r="2596" spans="1:9" s="53" customFormat="1">
      <c r="A2596" s="49"/>
      <c r="B2596" s="50"/>
      <c r="C2596" s="51"/>
      <c r="D2596" s="49"/>
      <c r="E2596" s="52"/>
      <c r="F2596" s="52"/>
      <c r="G2596" s="52"/>
      <c r="H2596" s="52"/>
      <c r="I2596" s="52"/>
    </row>
    <row r="2597" spans="1:9" s="53" customFormat="1">
      <c r="A2597" s="49"/>
      <c r="B2597" s="50"/>
      <c r="C2597" s="51"/>
      <c r="D2597" s="49"/>
      <c r="E2597" s="52"/>
      <c r="F2597" s="52"/>
      <c r="G2597" s="52"/>
      <c r="H2597" s="52"/>
      <c r="I2597" s="52"/>
    </row>
    <row r="2598" spans="1:9" s="53" customFormat="1">
      <c r="A2598" s="49"/>
      <c r="B2598" s="50"/>
      <c r="C2598" s="51"/>
      <c r="D2598" s="49"/>
      <c r="E2598" s="52"/>
      <c r="F2598" s="52"/>
      <c r="G2598" s="52"/>
      <c r="H2598" s="52"/>
      <c r="I2598" s="52"/>
    </row>
    <row r="2599" spans="1:9" s="53" customFormat="1">
      <c r="A2599" s="49"/>
      <c r="B2599" s="50"/>
      <c r="C2599" s="51"/>
      <c r="D2599" s="49"/>
      <c r="E2599" s="52"/>
      <c r="F2599" s="52"/>
      <c r="G2599" s="52"/>
      <c r="H2599" s="52"/>
      <c r="I2599" s="52"/>
    </row>
    <row r="2600" spans="1:9" s="53" customFormat="1">
      <c r="A2600" s="49"/>
      <c r="B2600" s="50"/>
      <c r="C2600" s="51"/>
      <c r="D2600" s="49"/>
      <c r="E2600" s="52"/>
      <c r="F2600" s="52"/>
      <c r="G2600" s="52"/>
      <c r="H2600" s="52"/>
      <c r="I2600" s="52"/>
    </row>
    <row r="2601" spans="1:9" s="53" customFormat="1">
      <c r="A2601" s="49"/>
      <c r="B2601" s="50"/>
      <c r="C2601" s="51"/>
      <c r="D2601" s="49"/>
      <c r="E2601" s="52"/>
      <c r="F2601" s="52"/>
      <c r="G2601" s="52"/>
      <c r="H2601" s="52"/>
      <c r="I2601" s="52"/>
    </row>
    <row r="2602" spans="1:9" s="53" customFormat="1">
      <c r="A2602" s="49"/>
      <c r="B2602" s="50"/>
      <c r="C2602" s="51"/>
      <c r="D2602" s="49"/>
      <c r="E2602" s="52"/>
      <c r="F2602" s="52"/>
      <c r="G2602" s="52"/>
      <c r="H2602" s="52"/>
      <c r="I2602" s="52"/>
    </row>
    <row r="2603" spans="1:9" s="53" customFormat="1">
      <c r="A2603" s="49"/>
      <c r="B2603" s="50"/>
      <c r="C2603" s="51"/>
      <c r="D2603" s="49"/>
      <c r="E2603" s="52"/>
      <c r="F2603" s="52"/>
      <c r="G2603" s="52"/>
      <c r="H2603" s="52"/>
      <c r="I2603" s="52"/>
    </row>
    <row r="2604" spans="1:9" s="53" customFormat="1">
      <c r="A2604" s="49"/>
      <c r="B2604" s="50"/>
      <c r="C2604" s="51"/>
      <c r="D2604" s="49"/>
      <c r="E2604" s="52"/>
      <c r="F2604" s="52"/>
      <c r="G2604" s="52"/>
      <c r="H2604" s="52"/>
      <c r="I2604" s="52"/>
    </row>
    <row r="2605" spans="1:9" s="53" customFormat="1">
      <c r="A2605" s="49"/>
      <c r="B2605" s="50"/>
      <c r="C2605" s="51"/>
      <c r="D2605" s="49"/>
      <c r="E2605" s="52"/>
      <c r="F2605" s="52"/>
      <c r="G2605" s="52"/>
      <c r="H2605" s="52"/>
      <c r="I2605" s="52"/>
    </row>
    <row r="2606" spans="1:9" s="53" customFormat="1">
      <c r="A2606" s="49"/>
      <c r="B2606" s="50"/>
      <c r="C2606" s="51"/>
      <c r="D2606" s="49"/>
      <c r="E2606" s="52"/>
      <c r="F2606" s="52"/>
      <c r="G2606" s="52"/>
      <c r="H2606" s="52"/>
      <c r="I2606" s="52"/>
    </row>
    <row r="2607" spans="1:9" s="53" customFormat="1">
      <c r="A2607" s="49"/>
      <c r="B2607" s="50"/>
      <c r="C2607" s="51"/>
      <c r="D2607" s="49"/>
      <c r="E2607" s="52"/>
      <c r="F2607" s="52"/>
      <c r="G2607" s="52"/>
      <c r="H2607" s="52"/>
      <c r="I2607" s="52"/>
    </row>
    <row r="2608" spans="1:9" s="53" customFormat="1">
      <c r="A2608" s="49"/>
      <c r="B2608" s="50"/>
      <c r="C2608" s="51"/>
      <c r="D2608" s="49"/>
      <c r="E2608" s="52"/>
      <c r="F2608" s="52"/>
      <c r="G2608" s="52"/>
      <c r="H2608" s="52"/>
      <c r="I2608" s="52"/>
    </row>
    <row r="2609" spans="1:9" s="53" customFormat="1">
      <c r="A2609" s="49"/>
      <c r="B2609" s="50"/>
      <c r="C2609" s="51"/>
      <c r="D2609" s="49"/>
      <c r="E2609" s="52"/>
      <c r="F2609" s="52"/>
      <c r="G2609" s="52"/>
      <c r="H2609" s="52"/>
      <c r="I2609" s="52"/>
    </row>
    <row r="2610" spans="1:9" s="53" customFormat="1">
      <c r="A2610" s="49"/>
      <c r="B2610" s="50"/>
      <c r="C2610" s="51"/>
      <c r="D2610" s="49"/>
      <c r="E2610" s="52"/>
      <c r="F2610" s="52"/>
      <c r="G2610" s="52"/>
      <c r="H2610" s="52"/>
      <c r="I2610" s="52"/>
    </row>
    <row r="2611" spans="1:9" s="53" customFormat="1">
      <c r="A2611" s="49"/>
      <c r="B2611" s="50"/>
      <c r="C2611" s="51"/>
      <c r="D2611" s="49"/>
      <c r="E2611" s="52"/>
      <c r="F2611" s="52"/>
      <c r="G2611" s="52"/>
      <c r="H2611" s="52"/>
      <c r="I2611" s="52"/>
    </row>
    <row r="2612" spans="1:9" s="53" customFormat="1">
      <c r="A2612" s="49"/>
      <c r="B2612" s="50"/>
      <c r="C2612" s="51"/>
      <c r="D2612" s="49"/>
      <c r="E2612" s="52"/>
      <c r="F2612" s="52"/>
      <c r="G2612" s="52"/>
      <c r="H2612" s="52"/>
      <c r="I2612" s="52"/>
    </row>
    <row r="2613" spans="1:9" s="53" customFormat="1">
      <c r="A2613" s="49"/>
      <c r="B2613" s="50"/>
      <c r="C2613" s="51"/>
      <c r="D2613" s="49"/>
      <c r="E2613" s="52"/>
      <c r="F2613" s="52"/>
      <c r="G2613" s="52"/>
      <c r="H2613" s="52"/>
      <c r="I2613" s="52"/>
    </row>
    <row r="2614" spans="1:9" s="53" customFormat="1">
      <c r="A2614" s="49"/>
      <c r="B2614" s="50"/>
      <c r="C2614" s="51"/>
      <c r="D2614" s="49"/>
      <c r="E2614" s="52"/>
      <c r="F2614" s="52"/>
      <c r="G2614" s="52"/>
      <c r="H2614" s="52"/>
      <c r="I2614" s="52"/>
    </row>
    <row r="2615" spans="1:9" s="53" customFormat="1">
      <c r="A2615" s="49"/>
      <c r="B2615" s="50"/>
      <c r="C2615" s="51"/>
      <c r="D2615" s="49"/>
      <c r="E2615" s="52"/>
      <c r="F2615" s="52"/>
      <c r="G2615" s="52"/>
      <c r="H2615" s="52"/>
      <c r="I2615" s="52"/>
    </row>
    <row r="2616" spans="1:9" s="53" customFormat="1">
      <c r="A2616" s="49"/>
      <c r="B2616" s="50"/>
      <c r="C2616" s="51"/>
      <c r="D2616" s="49"/>
      <c r="E2616" s="52"/>
      <c r="F2616" s="52"/>
      <c r="G2616" s="52"/>
      <c r="H2616" s="52"/>
      <c r="I2616" s="52"/>
    </row>
    <row r="2617" spans="1:9" s="53" customFormat="1">
      <c r="A2617" s="49"/>
      <c r="B2617" s="50"/>
      <c r="C2617" s="51"/>
      <c r="D2617" s="49"/>
      <c r="E2617" s="52"/>
      <c r="F2617" s="52"/>
      <c r="G2617" s="52"/>
      <c r="H2617" s="52"/>
      <c r="I2617" s="52"/>
    </row>
    <row r="2618" spans="1:9" s="53" customFormat="1">
      <c r="A2618" s="49"/>
      <c r="B2618" s="50"/>
      <c r="C2618" s="51"/>
      <c r="D2618" s="49"/>
      <c r="E2618" s="52"/>
      <c r="F2618" s="52"/>
      <c r="G2618" s="52"/>
      <c r="H2618" s="52"/>
      <c r="I2618" s="52"/>
    </row>
    <row r="2619" spans="1:9" s="53" customFormat="1">
      <c r="A2619" s="49"/>
      <c r="B2619" s="50"/>
      <c r="C2619" s="51"/>
      <c r="D2619" s="49"/>
      <c r="E2619" s="52"/>
      <c r="F2619" s="52"/>
      <c r="G2619" s="52"/>
      <c r="H2619" s="52"/>
      <c r="I2619" s="52"/>
    </row>
    <row r="2620" spans="1:9" s="53" customFormat="1">
      <c r="A2620" s="49"/>
      <c r="B2620" s="50"/>
      <c r="C2620" s="51"/>
      <c r="D2620" s="49"/>
      <c r="E2620" s="52"/>
      <c r="F2620" s="52"/>
      <c r="G2620" s="52"/>
      <c r="H2620" s="52"/>
      <c r="I2620" s="52"/>
    </row>
    <row r="2621" spans="1:9" s="53" customFormat="1">
      <c r="A2621" s="49"/>
      <c r="B2621" s="50"/>
      <c r="C2621" s="51"/>
      <c r="D2621" s="49"/>
      <c r="E2621" s="52"/>
      <c r="F2621" s="52"/>
      <c r="G2621" s="52"/>
      <c r="H2621" s="52"/>
      <c r="I2621" s="52"/>
    </row>
    <row r="2622" spans="1:9" s="53" customFormat="1">
      <c r="A2622" s="49"/>
      <c r="B2622" s="50"/>
      <c r="C2622" s="51"/>
      <c r="D2622" s="49"/>
      <c r="E2622" s="52"/>
      <c r="F2622" s="52"/>
      <c r="G2622" s="52"/>
      <c r="H2622" s="52"/>
      <c r="I2622" s="52"/>
    </row>
    <row r="2623" spans="1:9" s="53" customFormat="1">
      <c r="A2623" s="49"/>
      <c r="B2623" s="50"/>
      <c r="C2623" s="51"/>
      <c r="D2623" s="49"/>
      <c r="E2623" s="52"/>
      <c r="F2623" s="52"/>
      <c r="G2623" s="52"/>
      <c r="H2623" s="52"/>
      <c r="I2623" s="52"/>
    </row>
    <row r="2624" spans="1:9" s="53" customFormat="1">
      <c r="A2624" s="49"/>
      <c r="B2624" s="50"/>
      <c r="C2624" s="51"/>
      <c r="D2624" s="49"/>
      <c r="E2624" s="52"/>
      <c r="F2624" s="52"/>
      <c r="G2624" s="52"/>
      <c r="H2624" s="52"/>
      <c r="I2624" s="52"/>
    </row>
    <row r="2625" spans="1:9" s="53" customFormat="1">
      <c r="A2625" s="49"/>
      <c r="B2625" s="50"/>
      <c r="C2625" s="51"/>
      <c r="D2625" s="49"/>
      <c r="E2625" s="52"/>
      <c r="F2625" s="52"/>
      <c r="G2625" s="52"/>
      <c r="H2625" s="52"/>
      <c r="I2625" s="52"/>
    </row>
    <row r="2626" spans="1:9" s="53" customFormat="1">
      <c r="A2626" s="49"/>
      <c r="B2626" s="50"/>
      <c r="C2626" s="51"/>
      <c r="D2626" s="49"/>
      <c r="E2626" s="52"/>
      <c r="F2626" s="52"/>
      <c r="G2626" s="52"/>
      <c r="H2626" s="52"/>
      <c r="I2626" s="52"/>
    </row>
    <row r="2627" spans="1:9" s="53" customFormat="1">
      <c r="A2627" s="49"/>
      <c r="B2627" s="50"/>
      <c r="C2627" s="51"/>
      <c r="D2627" s="49"/>
      <c r="E2627" s="52"/>
      <c r="F2627" s="52"/>
      <c r="G2627" s="52"/>
      <c r="H2627" s="52"/>
      <c r="I2627" s="52"/>
    </row>
    <row r="2628" spans="1:9" s="53" customFormat="1">
      <c r="A2628" s="49"/>
      <c r="B2628" s="50"/>
      <c r="C2628" s="51"/>
      <c r="D2628" s="49"/>
      <c r="E2628" s="52"/>
      <c r="F2628" s="52"/>
      <c r="G2628" s="52"/>
      <c r="H2628" s="52"/>
      <c r="I2628" s="52"/>
    </row>
    <row r="2629" spans="1:9" s="53" customFormat="1">
      <c r="A2629" s="49"/>
      <c r="B2629" s="50"/>
      <c r="C2629" s="51"/>
      <c r="D2629" s="49"/>
      <c r="E2629" s="52"/>
      <c r="F2629" s="52"/>
      <c r="G2629" s="52"/>
      <c r="H2629" s="52"/>
      <c r="I2629" s="52"/>
    </row>
    <row r="2630" spans="1:9" s="53" customFormat="1">
      <c r="A2630" s="49"/>
      <c r="B2630" s="50"/>
      <c r="C2630" s="51"/>
      <c r="D2630" s="49"/>
      <c r="E2630" s="52"/>
      <c r="F2630" s="52"/>
      <c r="G2630" s="52"/>
      <c r="H2630" s="52"/>
      <c r="I2630" s="52"/>
    </row>
    <row r="2631" spans="1:9" s="53" customFormat="1">
      <c r="A2631" s="49"/>
      <c r="B2631" s="50"/>
      <c r="C2631" s="51"/>
      <c r="D2631" s="49"/>
      <c r="E2631" s="52"/>
      <c r="F2631" s="52"/>
      <c r="G2631" s="52"/>
      <c r="H2631" s="52"/>
      <c r="I2631" s="52"/>
    </row>
    <row r="2632" spans="1:9" s="53" customFormat="1">
      <c r="A2632" s="49"/>
      <c r="B2632" s="50"/>
      <c r="C2632" s="51"/>
      <c r="D2632" s="49"/>
      <c r="E2632" s="52"/>
      <c r="F2632" s="52"/>
      <c r="G2632" s="52"/>
      <c r="H2632" s="52"/>
      <c r="I2632" s="52"/>
    </row>
    <row r="2633" spans="1:9" s="53" customFormat="1">
      <c r="A2633" s="49"/>
      <c r="B2633" s="50"/>
      <c r="C2633" s="51"/>
      <c r="D2633" s="49"/>
      <c r="E2633" s="52"/>
      <c r="F2633" s="52"/>
      <c r="G2633" s="52"/>
      <c r="H2633" s="52"/>
      <c r="I2633" s="52"/>
    </row>
    <row r="2634" spans="1:9" s="53" customFormat="1">
      <c r="A2634" s="49"/>
      <c r="B2634" s="50"/>
      <c r="C2634" s="51"/>
      <c r="D2634" s="49"/>
      <c r="E2634" s="52"/>
      <c r="F2634" s="52"/>
      <c r="G2634" s="52"/>
      <c r="H2634" s="52"/>
      <c r="I2634" s="52"/>
    </row>
    <row r="2635" spans="1:9" s="53" customFormat="1">
      <c r="A2635" s="49"/>
      <c r="B2635" s="50"/>
      <c r="C2635" s="51"/>
      <c r="D2635" s="49"/>
      <c r="E2635" s="52"/>
      <c r="F2635" s="52"/>
      <c r="G2635" s="52"/>
      <c r="H2635" s="52"/>
      <c r="I2635" s="52"/>
    </row>
    <row r="2636" spans="1:9" s="53" customFormat="1">
      <c r="A2636" s="49"/>
      <c r="B2636" s="50"/>
      <c r="C2636" s="51"/>
      <c r="D2636" s="49"/>
      <c r="E2636" s="52"/>
      <c r="F2636" s="52"/>
      <c r="G2636" s="52"/>
      <c r="H2636" s="52"/>
      <c r="I2636" s="52"/>
    </row>
    <row r="2637" spans="1:9" s="53" customFormat="1">
      <c r="A2637" s="49"/>
      <c r="B2637" s="50"/>
      <c r="C2637" s="51"/>
      <c r="D2637" s="49"/>
      <c r="E2637" s="52"/>
      <c r="F2637" s="52"/>
      <c r="G2637" s="52"/>
      <c r="H2637" s="52"/>
      <c r="I2637" s="52"/>
    </row>
    <row r="2638" spans="1:9" s="53" customFormat="1">
      <c r="A2638" s="49"/>
      <c r="B2638" s="50"/>
      <c r="C2638" s="51"/>
      <c r="D2638" s="49"/>
      <c r="E2638" s="52"/>
      <c r="F2638" s="52"/>
      <c r="G2638" s="52"/>
      <c r="H2638" s="52"/>
      <c r="I2638" s="52"/>
    </row>
    <row r="2639" spans="1:9" s="53" customFormat="1">
      <c r="A2639" s="49"/>
      <c r="B2639" s="50"/>
      <c r="C2639" s="51"/>
      <c r="D2639" s="49"/>
      <c r="E2639" s="52"/>
      <c r="F2639" s="52"/>
      <c r="G2639" s="52"/>
      <c r="H2639" s="52"/>
      <c r="I2639" s="52"/>
    </row>
    <row r="2640" spans="1:9" s="53" customFormat="1">
      <c r="A2640" s="49"/>
      <c r="B2640" s="50"/>
      <c r="C2640" s="51"/>
      <c r="D2640" s="49"/>
      <c r="E2640" s="52"/>
      <c r="F2640" s="52"/>
      <c r="G2640" s="52"/>
      <c r="H2640" s="52"/>
      <c r="I2640" s="52"/>
    </row>
    <row r="2641" spans="1:9" s="53" customFormat="1">
      <c r="A2641" s="49"/>
      <c r="B2641" s="50"/>
      <c r="C2641" s="51"/>
      <c r="D2641" s="49"/>
      <c r="E2641" s="52"/>
      <c r="F2641" s="52"/>
      <c r="G2641" s="52"/>
      <c r="H2641" s="52"/>
      <c r="I2641" s="52"/>
    </row>
    <row r="2642" spans="1:9" s="53" customFormat="1">
      <c r="A2642" s="49"/>
      <c r="B2642" s="50"/>
      <c r="C2642" s="51"/>
      <c r="D2642" s="49"/>
      <c r="E2642" s="52"/>
      <c r="F2642" s="52"/>
      <c r="G2642" s="52"/>
      <c r="H2642" s="52"/>
      <c r="I2642" s="52"/>
    </row>
    <row r="2643" spans="1:9" s="53" customFormat="1">
      <c r="A2643" s="49"/>
      <c r="B2643" s="50"/>
      <c r="C2643" s="51"/>
      <c r="D2643" s="49"/>
      <c r="E2643" s="52"/>
      <c r="F2643" s="52"/>
      <c r="G2643" s="52"/>
      <c r="H2643" s="52"/>
      <c r="I2643" s="52"/>
    </row>
    <row r="2644" spans="1:9" s="53" customFormat="1">
      <c r="A2644" s="49"/>
      <c r="B2644" s="50"/>
      <c r="C2644" s="51"/>
      <c r="D2644" s="49"/>
      <c r="E2644" s="52"/>
      <c r="F2644" s="52"/>
      <c r="G2644" s="52"/>
      <c r="H2644" s="52"/>
      <c r="I2644" s="52"/>
    </row>
    <row r="2645" spans="1:9" s="53" customFormat="1">
      <c r="A2645" s="49"/>
      <c r="B2645" s="50"/>
      <c r="C2645" s="51"/>
      <c r="D2645" s="49"/>
      <c r="E2645" s="52"/>
      <c r="F2645" s="52"/>
      <c r="G2645" s="52"/>
      <c r="H2645" s="52"/>
      <c r="I2645" s="52"/>
    </row>
    <row r="2646" spans="1:9" s="53" customFormat="1">
      <c r="A2646" s="49"/>
      <c r="B2646" s="50"/>
      <c r="C2646" s="51"/>
      <c r="D2646" s="49"/>
      <c r="E2646" s="52"/>
      <c r="F2646" s="52"/>
      <c r="G2646" s="52"/>
      <c r="H2646" s="52"/>
      <c r="I2646" s="52"/>
    </row>
    <row r="2647" spans="1:9" s="53" customFormat="1">
      <c r="A2647" s="49"/>
      <c r="B2647" s="50"/>
      <c r="C2647" s="51"/>
      <c r="D2647" s="49"/>
      <c r="E2647" s="52"/>
      <c r="F2647" s="52"/>
      <c r="G2647" s="52"/>
      <c r="H2647" s="52"/>
      <c r="I2647" s="52"/>
    </row>
    <row r="2648" spans="1:9" s="53" customFormat="1">
      <c r="A2648" s="49"/>
      <c r="B2648" s="50"/>
      <c r="C2648" s="51"/>
      <c r="D2648" s="49"/>
      <c r="E2648" s="52"/>
      <c r="F2648" s="52"/>
      <c r="G2648" s="52"/>
      <c r="H2648" s="52"/>
      <c r="I2648" s="52"/>
    </row>
    <row r="2649" spans="1:9" s="53" customFormat="1">
      <c r="A2649" s="49"/>
      <c r="B2649" s="50"/>
      <c r="C2649" s="51"/>
      <c r="D2649" s="49"/>
      <c r="E2649" s="52"/>
      <c r="F2649" s="52"/>
      <c r="G2649" s="52"/>
      <c r="H2649" s="52"/>
      <c r="I2649" s="52"/>
    </row>
    <row r="2650" spans="1:9" s="53" customFormat="1">
      <c r="A2650" s="49"/>
      <c r="B2650" s="50"/>
      <c r="C2650" s="51"/>
      <c r="D2650" s="49"/>
      <c r="E2650" s="52"/>
      <c r="F2650" s="52"/>
      <c r="G2650" s="52"/>
      <c r="H2650" s="52"/>
      <c r="I2650" s="52"/>
    </row>
    <row r="2651" spans="1:9" s="53" customFormat="1">
      <c r="A2651" s="49"/>
      <c r="B2651" s="50"/>
      <c r="C2651" s="51"/>
      <c r="D2651" s="49"/>
      <c r="E2651" s="52"/>
      <c r="F2651" s="52"/>
      <c r="G2651" s="52"/>
      <c r="H2651" s="52"/>
      <c r="I2651" s="52"/>
    </row>
    <row r="2652" spans="1:9" s="53" customFormat="1">
      <c r="A2652" s="49"/>
      <c r="B2652" s="50"/>
      <c r="C2652" s="51"/>
      <c r="D2652" s="49"/>
      <c r="E2652" s="52"/>
      <c r="F2652" s="52"/>
      <c r="G2652" s="52"/>
      <c r="H2652" s="52"/>
      <c r="I2652" s="52"/>
    </row>
    <row r="2653" spans="1:9" s="53" customFormat="1">
      <c r="A2653" s="49"/>
      <c r="B2653" s="50"/>
      <c r="C2653" s="51"/>
      <c r="D2653" s="49"/>
      <c r="E2653" s="52"/>
      <c r="F2653" s="52"/>
      <c r="G2653" s="52"/>
      <c r="H2653" s="52"/>
      <c r="I2653" s="52"/>
    </row>
    <row r="2654" spans="1:9" s="53" customFormat="1">
      <c r="A2654" s="49"/>
      <c r="B2654" s="50"/>
      <c r="C2654" s="51"/>
      <c r="D2654" s="49"/>
      <c r="E2654" s="52"/>
      <c r="F2654" s="52"/>
      <c r="G2654" s="52"/>
      <c r="H2654" s="52"/>
      <c r="I2654" s="52"/>
    </row>
    <row r="2655" spans="1:9" s="53" customFormat="1">
      <c r="A2655" s="49"/>
      <c r="B2655" s="50"/>
      <c r="C2655" s="51"/>
      <c r="D2655" s="49"/>
      <c r="E2655" s="52"/>
      <c r="F2655" s="52"/>
      <c r="G2655" s="52"/>
      <c r="H2655" s="52"/>
      <c r="I2655" s="52"/>
    </row>
    <row r="2656" spans="1:9" s="53" customFormat="1">
      <c r="A2656" s="49"/>
      <c r="B2656" s="50"/>
      <c r="C2656" s="51"/>
      <c r="D2656" s="49"/>
      <c r="E2656" s="52"/>
      <c r="F2656" s="52"/>
      <c r="G2656" s="52"/>
      <c r="H2656" s="52"/>
      <c r="I2656" s="52"/>
    </row>
    <row r="2657" spans="1:9" s="53" customFormat="1">
      <c r="A2657" s="49"/>
      <c r="B2657" s="50"/>
      <c r="C2657" s="51"/>
      <c r="D2657" s="49"/>
      <c r="E2657" s="52"/>
      <c r="F2657" s="52"/>
      <c r="G2657" s="52"/>
      <c r="H2657" s="52"/>
      <c r="I2657" s="52"/>
    </row>
    <row r="2658" spans="1:9" s="53" customFormat="1">
      <c r="A2658" s="49"/>
      <c r="B2658" s="50"/>
      <c r="C2658" s="51"/>
      <c r="D2658" s="49"/>
      <c r="E2658" s="52"/>
      <c r="F2658" s="52"/>
      <c r="G2658" s="52"/>
      <c r="H2658" s="52"/>
      <c r="I2658" s="52"/>
    </row>
    <row r="2659" spans="1:9" s="53" customFormat="1">
      <c r="A2659" s="49"/>
      <c r="B2659" s="50"/>
      <c r="C2659" s="51"/>
      <c r="D2659" s="49"/>
      <c r="E2659" s="52"/>
      <c r="F2659" s="52"/>
      <c r="G2659" s="52"/>
      <c r="H2659" s="52"/>
      <c r="I2659" s="52"/>
    </row>
    <row r="2660" spans="1:9" s="53" customFormat="1">
      <c r="A2660" s="49"/>
      <c r="B2660" s="50"/>
      <c r="C2660" s="51"/>
      <c r="D2660" s="49"/>
      <c r="E2660" s="52"/>
      <c r="F2660" s="52"/>
      <c r="G2660" s="52"/>
      <c r="H2660" s="52"/>
      <c r="I2660" s="52"/>
    </row>
    <row r="2661" spans="1:9" s="53" customFormat="1">
      <c r="A2661" s="49"/>
      <c r="B2661" s="50"/>
      <c r="C2661" s="51"/>
      <c r="D2661" s="49"/>
      <c r="E2661" s="52"/>
      <c r="F2661" s="52"/>
      <c r="G2661" s="52"/>
      <c r="H2661" s="52"/>
      <c r="I2661" s="52"/>
    </row>
    <row r="2662" spans="1:9" s="53" customFormat="1">
      <c r="A2662" s="49"/>
      <c r="B2662" s="50"/>
      <c r="C2662" s="51"/>
      <c r="D2662" s="49"/>
      <c r="E2662" s="52"/>
      <c r="F2662" s="52"/>
      <c r="G2662" s="52"/>
      <c r="H2662" s="52"/>
      <c r="I2662" s="52"/>
    </row>
    <row r="2663" spans="1:9" s="53" customFormat="1">
      <c r="A2663" s="49"/>
      <c r="B2663" s="50"/>
      <c r="C2663" s="51"/>
      <c r="D2663" s="49"/>
      <c r="E2663" s="52"/>
      <c r="F2663" s="52"/>
      <c r="G2663" s="52"/>
      <c r="H2663" s="52"/>
      <c r="I2663" s="52"/>
    </row>
    <row r="2664" spans="1:9" s="53" customFormat="1">
      <c r="A2664" s="49"/>
      <c r="B2664" s="50"/>
      <c r="C2664" s="51"/>
      <c r="D2664" s="49"/>
      <c r="E2664" s="52"/>
      <c r="F2664" s="52"/>
      <c r="G2664" s="52"/>
      <c r="H2664" s="52"/>
      <c r="I2664" s="52"/>
    </row>
    <row r="2665" spans="1:9" s="53" customFormat="1">
      <c r="A2665" s="49"/>
      <c r="B2665" s="50"/>
      <c r="C2665" s="51"/>
      <c r="D2665" s="49"/>
      <c r="E2665" s="52"/>
      <c r="F2665" s="52"/>
      <c r="G2665" s="52"/>
      <c r="H2665" s="52"/>
      <c r="I2665" s="52"/>
    </row>
    <row r="2666" spans="1:9" s="53" customFormat="1">
      <c r="A2666" s="49"/>
      <c r="B2666" s="50"/>
      <c r="C2666" s="51"/>
      <c r="D2666" s="49"/>
      <c r="E2666" s="52"/>
      <c r="F2666" s="52"/>
      <c r="G2666" s="52"/>
      <c r="H2666" s="52"/>
      <c r="I2666" s="52"/>
    </row>
    <row r="2667" spans="1:9" s="53" customFormat="1">
      <c r="A2667" s="49"/>
      <c r="B2667" s="50"/>
      <c r="C2667" s="51"/>
      <c r="D2667" s="49"/>
      <c r="E2667" s="52"/>
      <c r="F2667" s="52"/>
      <c r="G2667" s="52"/>
      <c r="H2667" s="52"/>
      <c r="I2667" s="52"/>
    </row>
    <row r="2668" spans="1:9" s="53" customFormat="1">
      <c r="A2668" s="49"/>
      <c r="B2668" s="50"/>
      <c r="C2668" s="51"/>
      <c r="D2668" s="49"/>
      <c r="E2668" s="52"/>
      <c r="F2668" s="52"/>
      <c r="G2668" s="52"/>
      <c r="H2668" s="52"/>
      <c r="I2668" s="52"/>
    </row>
    <row r="2669" spans="1:9" s="53" customFormat="1">
      <c r="A2669" s="49"/>
      <c r="B2669" s="50"/>
      <c r="C2669" s="51"/>
      <c r="D2669" s="49"/>
      <c r="E2669" s="52"/>
      <c r="F2669" s="52"/>
      <c r="G2669" s="52"/>
      <c r="H2669" s="52"/>
      <c r="I2669" s="52"/>
    </row>
    <row r="2670" spans="1:9" s="53" customFormat="1">
      <c r="A2670" s="49"/>
      <c r="B2670" s="50"/>
      <c r="C2670" s="51"/>
      <c r="D2670" s="49"/>
      <c r="E2670" s="52"/>
      <c r="F2670" s="52"/>
      <c r="G2670" s="52"/>
      <c r="H2670" s="52"/>
      <c r="I2670" s="52"/>
    </row>
    <row r="2671" spans="1:9" s="53" customFormat="1">
      <c r="A2671" s="49"/>
      <c r="B2671" s="50"/>
      <c r="C2671" s="51"/>
      <c r="D2671" s="49"/>
      <c r="E2671" s="52"/>
      <c r="F2671" s="52"/>
      <c r="G2671" s="52"/>
      <c r="H2671" s="52"/>
      <c r="I2671" s="52"/>
    </row>
    <row r="2672" spans="1:9" s="53" customFormat="1">
      <c r="A2672" s="49"/>
      <c r="B2672" s="50"/>
      <c r="C2672" s="51"/>
      <c r="D2672" s="49"/>
      <c r="E2672" s="52"/>
      <c r="F2672" s="52"/>
      <c r="G2672" s="52"/>
      <c r="H2672" s="52"/>
      <c r="I2672" s="52"/>
    </row>
    <row r="2673" spans="1:9" s="53" customFormat="1">
      <c r="A2673" s="49"/>
      <c r="B2673" s="50"/>
      <c r="C2673" s="51"/>
      <c r="D2673" s="49"/>
      <c r="E2673" s="52"/>
      <c r="F2673" s="52"/>
      <c r="G2673" s="52"/>
      <c r="H2673" s="52"/>
      <c r="I2673" s="52"/>
    </row>
    <row r="2674" spans="1:9" s="53" customFormat="1">
      <c r="A2674" s="49"/>
      <c r="B2674" s="50"/>
      <c r="C2674" s="51"/>
      <c r="D2674" s="49"/>
      <c r="E2674" s="52"/>
      <c r="F2674" s="52"/>
      <c r="G2674" s="52"/>
      <c r="H2674" s="52"/>
      <c r="I2674" s="52"/>
    </row>
    <row r="2675" spans="1:9" s="53" customFormat="1">
      <c r="A2675" s="49"/>
      <c r="B2675" s="50"/>
      <c r="C2675" s="51"/>
      <c r="D2675" s="49"/>
      <c r="E2675" s="52"/>
      <c r="F2675" s="52"/>
      <c r="G2675" s="52"/>
      <c r="H2675" s="52"/>
      <c r="I2675" s="52"/>
    </row>
    <row r="2676" spans="1:9" s="53" customFormat="1">
      <c r="A2676" s="49"/>
      <c r="B2676" s="50"/>
      <c r="C2676" s="51"/>
      <c r="D2676" s="49"/>
      <c r="E2676" s="52"/>
      <c r="F2676" s="52"/>
      <c r="G2676" s="52"/>
      <c r="H2676" s="52"/>
      <c r="I2676" s="52"/>
    </row>
    <row r="2677" spans="1:9" s="53" customFormat="1">
      <c r="A2677" s="49"/>
      <c r="B2677" s="50"/>
      <c r="C2677" s="51"/>
      <c r="D2677" s="49"/>
      <c r="E2677" s="52"/>
      <c r="F2677" s="52"/>
      <c r="G2677" s="52"/>
      <c r="H2677" s="52"/>
      <c r="I2677" s="52"/>
    </row>
    <row r="2678" spans="1:9" s="53" customFormat="1">
      <c r="A2678" s="49"/>
      <c r="B2678" s="50"/>
      <c r="C2678" s="51"/>
      <c r="D2678" s="49"/>
      <c r="E2678" s="52"/>
      <c r="F2678" s="52"/>
      <c r="G2678" s="52"/>
      <c r="H2678" s="52"/>
      <c r="I2678" s="52"/>
    </row>
    <row r="2679" spans="1:9" s="53" customFormat="1">
      <c r="A2679" s="49"/>
      <c r="B2679" s="50"/>
      <c r="C2679" s="51"/>
      <c r="D2679" s="49"/>
      <c r="E2679" s="52"/>
      <c r="F2679" s="52"/>
      <c r="G2679" s="52"/>
      <c r="H2679" s="52"/>
      <c r="I2679" s="52"/>
    </row>
    <row r="2680" spans="1:9" s="53" customFormat="1">
      <c r="A2680" s="49"/>
      <c r="B2680" s="50"/>
      <c r="C2680" s="51"/>
      <c r="D2680" s="49"/>
      <c r="E2680" s="52"/>
      <c r="F2680" s="52"/>
      <c r="G2680" s="52"/>
      <c r="H2680" s="52"/>
      <c r="I2680" s="52"/>
    </row>
    <row r="2681" spans="1:9" s="53" customFormat="1">
      <c r="A2681" s="49"/>
      <c r="B2681" s="50"/>
      <c r="C2681" s="51"/>
      <c r="D2681" s="49"/>
      <c r="E2681" s="52"/>
      <c r="F2681" s="52"/>
      <c r="G2681" s="52"/>
      <c r="H2681" s="52"/>
      <c r="I2681" s="52"/>
    </row>
    <row r="2682" spans="1:9" s="53" customFormat="1">
      <c r="A2682" s="49"/>
      <c r="B2682" s="50"/>
      <c r="C2682" s="51"/>
      <c r="D2682" s="49"/>
      <c r="E2682" s="52"/>
      <c r="F2682" s="52"/>
      <c r="G2682" s="52"/>
      <c r="H2682" s="52"/>
      <c r="I2682" s="52"/>
    </row>
    <row r="2683" spans="1:9" s="53" customFormat="1">
      <c r="A2683" s="49"/>
      <c r="B2683" s="50"/>
      <c r="C2683" s="51"/>
      <c r="D2683" s="49"/>
      <c r="E2683" s="52"/>
      <c r="F2683" s="52"/>
      <c r="G2683" s="52"/>
      <c r="H2683" s="52"/>
      <c r="I2683" s="52"/>
    </row>
    <row r="2684" spans="1:9" s="53" customFormat="1">
      <c r="A2684" s="49"/>
      <c r="B2684" s="50"/>
      <c r="C2684" s="51"/>
      <c r="D2684" s="49"/>
      <c r="E2684" s="52"/>
      <c r="F2684" s="52"/>
      <c r="G2684" s="52"/>
      <c r="H2684" s="52"/>
      <c r="I2684" s="52"/>
    </row>
    <row r="2685" spans="1:9" s="53" customFormat="1">
      <c r="A2685" s="49"/>
      <c r="B2685" s="50"/>
      <c r="C2685" s="51"/>
      <c r="D2685" s="49"/>
      <c r="E2685" s="52"/>
      <c r="F2685" s="52"/>
      <c r="G2685" s="52"/>
      <c r="H2685" s="52"/>
      <c r="I2685" s="52"/>
    </row>
    <row r="2686" spans="1:9" s="53" customFormat="1">
      <c r="A2686" s="49"/>
      <c r="B2686" s="50"/>
      <c r="C2686" s="51"/>
      <c r="D2686" s="49"/>
      <c r="E2686" s="52"/>
      <c r="F2686" s="52"/>
      <c r="G2686" s="52"/>
      <c r="H2686" s="52"/>
      <c r="I2686" s="52"/>
    </row>
    <row r="2687" spans="1:9" s="53" customFormat="1">
      <c r="A2687" s="49"/>
      <c r="B2687" s="50"/>
      <c r="C2687" s="51"/>
      <c r="D2687" s="49"/>
      <c r="E2687" s="52"/>
      <c r="F2687" s="52"/>
      <c r="G2687" s="52"/>
      <c r="H2687" s="52"/>
      <c r="I2687" s="52"/>
    </row>
    <row r="2688" spans="1:9" s="53" customFormat="1">
      <c r="A2688" s="49"/>
      <c r="B2688" s="50"/>
      <c r="C2688" s="51"/>
      <c r="D2688" s="49"/>
      <c r="E2688" s="52"/>
      <c r="F2688" s="52"/>
      <c r="G2688" s="52"/>
      <c r="H2688" s="52"/>
      <c r="I2688" s="52"/>
    </row>
    <row r="2689" spans="1:9" s="53" customFormat="1">
      <c r="A2689" s="49"/>
      <c r="B2689" s="50"/>
      <c r="C2689" s="51"/>
      <c r="D2689" s="49"/>
      <c r="E2689" s="52"/>
      <c r="F2689" s="52"/>
      <c r="G2689" s="52"/>
      <c r="H2689" s="52"/>
      <c r="I2689" s="52"/>
    </row>
    <row r="2690" spans="1:9" s="53" customFormat="1">
      <c r="A2690" s="49"/>
      <c r="B2690" s="50"/>
      <c r="C2690" s="51"/>
      <c r="D2690" s="49"/>
      <c r="E2690" s="52"/>
      <c r="F2690" s="52"/>
      <c r="G2690" s="52"/>
      <c r="H2690" s="52"/>
      <c r="I2690" s="52"/>
    </row>
    <row r="2691" spans="1:9" s="53" customFormat="1">
      <c r="A2691" s="49"/>
      <c r="B2691" s="50"/>
      <c r="C2691" s="51"/>
      <c r="D2691" s="49"/>
      <c r="E2691" s="52"/>
      <c r="F2691" s="52"/>
      <c r="G2691" s="52"/>
      <c r="H2691" s="52"/>
      <c r="I2691" s="52"/>
    </row>
    <row r="2692" spans="1:9" s="53" customFormat="1">
      <c r="A2692" s="49"/>
      <c r="B2692" s="50"/>
      <c r="C2692" s="51"/>
      <c r="D2692" s="49"/>
      <c r="E2692" s="52"/>
      <c r="F2692" s="52"/>
      <c r="G2692" s="52"/>
      <c r="H2692" s="52"/>
      <c r="I2692" s="52"/>
    </row>
    <row r="2693" spans="1:9" s="53" customFormat="1">
      <c r="A2693" s="49"/>
      <c r="B2693" s="50"/>
      <c r="C2693" s="51"/>
      <c r="D2693" s="49"/>
      <c r="E2693" s="52"/>
      <c r="F2693" s="52"/>
      <c r="G2693" s="52"/>
      <c r="H2693" s="52"/>
      <c r="I2693" s="52"/>
    </row>
    <row r="2694" spans="1:9" s="53" customFormat="1">
      <c r="A2694" s="49"/>
      <c r="B2694" s="50"/>
      <c r="C2694" s="51"/>
      <c r="D2694" s="49"/>
      <c r="E2694" s="52"/>
      <c r="F2694" s="52"/>
      <c r="G2694" s="52"/>
      <c r="H2694" s="52"/>
      <c r="I2694" s="52"/>
    </row>
    <row r="2695" spans="1:9" s="53" customFormat="1">
      <c r="A2695" s="49"/>
      <c r="B2695" s="50"/>
      <c r="C2695" s="51"/>
      <c r="D2695" s="49"/>
      <c r="E2695" s="52"/>
      <c r="F2695" s="52"/>
      <c r="G2695" s="52"/>
      <c r="H2695" s="52"/>
      <c r="I2695" s="52"/>
    </row>
    <row r="2696" spans="1:9" s="53" customFormat="1">
      <c r="A2696" s="49"/>
      <c r="B2696" s="50"/>
      <c r="C2696" s="51"/>
      <c r="D2696" s="49"/>
      <c r="E2696" s="52"/>
      <c r="F2696" s="52"/>
      <c r="G2696" s="52"/>
      <c r="H2696" s="52"/>
      <c r="I2696" s="52"/>
    </row>
    <row r="2697" spans="1:9" s="53" customFormat="1">
      <c r="A2697" s="49"/>
      <c r="B2697" s="50"/>
      <c r="C2697" s="51"/>
      <c r="D2697" s="49"/>
      <c r="E2697" s="52"/>
      <c r="F2697" s="52"/>
      <c r="G2697" s="52"/>
      <c r="H2697" s="52"/>
      <c r="I2697" s="52"/>
    </row>
    <row r="2698" spans="1:9" s="53" customFormat="1">
      <c r="A2698" s="49"/>
      <c r="B2698" s="50"/>
      <c r="C2698" s="51"/>
      <c r="D2698" s="49"/>
      <c r="E2698" s="52"/>
      <c r="F2698" s="52"/>
      <c r="G2698" s="52"/>
      <c r="H2698" s="52"/>
      <c r="I2698" s="52"/>
    </row>
    <row r="2699" spans="1:9" s="53" customFormat="1">
      <c r="A2699" s="49"/>
      <c r="B2699" s="50"/>
      <c r="C2699" s="51"/>
      <c r="D2699" s="49"/>
      <c r="E2699" s="52"/>
      <c r="F2699" s="52"/>
      <c r="G2699" s="52"/>
      <c r="H2699" s="52"/>
      <c r="I2699" s="52"/>
    </row>
    <row r="2700" spans="1:9" s="53" customFormat="1">
      <c r="A2700" s="49"/>
      <c r="B2700" s="50"/>
      <c r="C2700" s="51"/>
      <c r="D2700" s="49"/>
      <c r="E2700" s="52"/>
      <c r="F2700" s="52"/>
      <c r="G2700" s="52"/>
      <c r="H2700" s="52"/>
      <c r="I2700" s="52"/>
    </row>
    <row r="2701" spans="1:9" s="53" customFormat="1">
      <c r="A2701" s="49"/>
      <c r="B2701" s="50"/>
      <c r="C2701" s="51"/>
      <c r="D2701" s="49"/>
      <c r="E2701" s="52"/>
      <c r="F2701" s="52"/>
      <c r="G2701" s="52"/>
      <c r="H2701" s="52"/>
      <c r="I2701" s="52"/>
    </row>
    <row r="2702" spans="1:9" s="53" customFormat="1">
      <c r="A2702" s="49"/>
      <c r="B2702" s="50"/>
      <c r="C2702" s="51"/>
      <c r="D2702" s="49"/>
      <c r="E2702" s="52"/>
      <c r="F2702" s="52"/>
      <c r="G2702" s="52"/>
      <c r="H2702" s="52"/>
      <c r="I2702" s="52"/>
    </row>
    <row r="2703" spans="1:9" s="53" customFormat="1">
      <c r="A2703" s="49"/>
      <c r="B2703" s="50"/>
      <c r="C2703" s="51"/>
      <c r="D2703" s="49"/>
      <c r="E2703" s="52"/>
      <c r="F2703" s="52"/>
      <c r="G2703" s="52"/>
      <c r="H2703" s="52"/>
      <c r="I2703" s="52"/>
    </row>
    <row r="2704" spans="1:9" s="53" customFormat="1">
      <c r="A2704" s="49"/>
      <c r="B2704" s="50"/>
      <c r="C2704" s="51"/>
      <c r="D2704" s="49"/>
      <c r="E2704" s="52"/>
      <c r="F2704" s="52"/>
      <c r="G2704" s="52"/>
      <c r="H2704" s="52"/>
      <c r="I2704" s="52"/>
    </row>
    <row r="2705" spans="1:9" s="53" customFormat="1">
      <c r="A2705" s="49"/>
      <c r="B2705" s="50"/>
      <c r="C2705" s="51"/>
      <c r="D2705" s="49"/>
      <c r="E2705" s="52"/>
      <c r="F2705" s="52"/>
      <c r="G2705" s="52"/>
      <c r="H2705" s="52"/>
      <c r="I2705" s="52"/>
    </row>
    <row r="2706" spans="1:9" s="53" customFormat="1">
      <c r="A2706" s="49"/>
      <c r="B2706" s="50"/>
      <c r="C2706" s="51"/>
      <c r="D2706" s="49"/>
      <c r="E2706" s="52"/>
      <c r="F2706" s="52"/>
      <c r="G2706" s="52"/>
      <c r="H2706" s="52"/>
      <c r="I2706" s="52"/>
    </row>
    <row r="2707" spans="1:9" s="53" customFormat="1">
      <c r="A2707" s="49"/>
      <c r="B2707" s="50"/>
      <c r="C2707" s="51"/>
      <c r="D2707" s="49"/>
      <c r="E2707" s="52"/>
      <c r="F2707" s="52"/>
      <c r="G2707" s="52"/>
      <c r="H2707" s="52"/>
      <c r="I2707" s="52"/>
    </row>
    <row r="2708" spans="1:9" s="53" customFormat="1">
      <c r="A2708" s="49"/>
      <c r="B2708" s="50"/>
      <c r="C2708" s="51"/>
      <c r="D2708" s="49"/>
      <c r="E2708" s="52"/>
      <c r="F2708" s="52"/>
      <c r="G2708" s="52"/>
      <c r="H2708" s="52"/>
      <c r="I2708" s="52"/>
    </row>
    <row r="2709" spans="1:9" s="53" customFormat="1">
      <c r="A2709" s="49"/>
      <c r="B2709" s="50"/>
      <c r="C2709" s="51"/>
      <c r="D2709" s="49"/>
      <c r="E2709" s="52"/>
      <c r="F2709" s="52"/>
      <c r="G2709" s="52"/>
      <c r="H2709" s="52"/>
      <c r="I2709" s="52"/>
    </row>
    <row r="2710" spans="1:9" s="53" customFormat="1">
      <c r="A2710" s="49"/>
      <c r="B2710" s="50"/>
      <c r="C2710" s="51"/>
      <c r="D2710" s="49"/>
      <c r="E2710" s="52"/>
      <c r="F2710" s="52"/>
      <c r="G2710" s="52"/>
      <c r="H2710" s="52"/>
      <c r="I2710" s="52"/>
    </row>
    <row r="2711" spans="1:9" s="53" customFormat="1">
      <c r="A2711" s="49"/>
      <c r="B2711" s="50"/>
      <c r="C2711" s="51"/>
      <c r="D2711" s="49"/>
      <c r="E2711" s="52"/>
      <c r="F2711" s="52"/>
      <c r="G2711" s="52"/>
      <c r="H2711" s="52"/>
      <c r="I2711" s="52"/>
    </row>
    <row r="2712" spans="1:9" s="53" customFormat="1">
      <c r="A2712" s="49"/>
      <c r="B2712" s="50"/>
      <c r="C2712" s="51"/>
      <c r="D2712" s="49"/>
      <c r="E2712" s="52"/>
      <c r="F2712" s="52"/>
      <c r="G2712" s="52"/>
      <c r="H2712" s="52"/>
      <c r="I2712" s="52"/>
    </row>
    <row r="2713" spans="1:9" s="53" customFormat="1">
      <c r="A2713" s="49"/>
      <c r="B2713" s="50"/>
      <c r="C2713" s="51"/>
      <c r="D2713" s="49"/>
      <c r="E2713" s="52"/>
      <c r="F2713" s="52"/>
      <c r="G2713" s="52"/>
      <c r="H2713" s="52"/>
      <c r="I2713" s="52"/>
    </row>
    <row r="2714" spans="1:9" s="53" customFormat="1">
      <c r="A2714" s="49"/>
      <c r="B2714" s="50"/>
      <c r="C2714" s="51"/>
      <c r="D2714" s="49"/>
      <c r="E2714" s="52"/>
      <c r="F2714" s="52"/>
      <c r="G2714" s="52"/>
      <c r="H2714" s="52"/>
      <c r="I2714" s="52"/>
    </row>
    <row r="2715" spans="1:9" s="53" customFormat="1">
      <c r="A2715" s="49"/>
      <c r="B2715" s="50"/>
      <c r="C2715" s="51"/>
      <c r="D2715" s="49"/>
      <c r="E2715" s="52"/>
      <c r="F2715" s="52"/>
      <c r="G2715" s="52"/>
      <c r="H2715" s="52"/>
      <c r="I2715" s="52"/>
    </row>
    <row r="2716" spans="1:9" s="53" customFormat="1">
      <c r="A2716" s="49"/>
      <c r="B2716" s="50"/>
      <c r="C2716" s="51"/>
      <c r="D2716" s="49"/>
      <c r="E2716" s="52"/>
      <c r="F2716" s="52"/>
      <c r="G2716" s="52"/>
      <c r="H2716" s="52"/>
      <c r="I2716" s="52"/>
    </row>
    <row r="2717" spans="1:9" s="53" customFormat="1">
      <c r="A2717" s="49"/>
      <c r="B2717" s="50"/>
      <c r="C2717" s="51"/>
      <c r="D2717" s="49"/>
      <c r="E2717" s="52"/>
      <c r="F2717" s="52"/>
      <c r="G2717" s="52"/>
      <c r="H2717" s="52"/>
      <c r="I2717" s="52"/>
    </row>
    <row r="2718" spans="1:9" s="53" customFormat="1">
      <c r="A2718" s="49"/>
      <c r="B2718" s="50"/>
      <c r="C2718" s="51"/>
      <c r="D2718" s="49"/>
      <c r="E2718" s="52"/>
      <c r="F2718" s="52"/>
      <c r="G2718" s="52"/>
      <c r="H2718" s="52"/>
      <c r="I2718" s="52"/>
    </row>
    <row r="2719" spans="1:9" s="53" customFormat="1">
      <c r="A2719" s="49"/>
      <c r="B2719" s="50"/>
      <c r="C2719" s="51"/>
      <c r="D2719" s="49"/>
      <c r="E2719" s="52"/>
      <c r="F2719" s="52"/>
      <c r="G2719" s="52"/>
      <c r="H2719" s="52"/>
      <c r="I2719" s="52"/>
    </row>
    <row r="2720" spans="1:9" s="53" customFormat="1">
      <c r="A2720" s="49"/>
      <c r="B2720" s="50"/>
      <c r="C2720" s="51"/>
      <c r="D2720" s="49"/>
      <c r="E2720" s="52"/>
      <c r="F2720" s="52"/>
      <c r="G2720" s="52"/>
      <c r="H2720" s="52"/>
      <c r="I2720" s="52"/>
    </row>
    <row r="2721" spans="1:9" s="53" customFormat="1">
      <c r="A2721" s="49"/>
      <c r="B2721" s="50"/>
      <c r="C2721" s="51"/>
      <c r="D2721" s="49"/>
      <c r="E2721" s="52"/>
      <c r="F2721" s="52"/>
      <c r="G2721" s="52"/>
      <c r="H2721" s="52"/>
      <c r="I2721" s="52"/>
    </row>
    <row r="2722" spans="1:9" s="53" customFormat="1">
      <c r="A2722" s="49"/>
      <c r="B2722" s="50"/>
      <c r="C2722" s="51"/>
      <c r="D2722" s="49"/>
      <c r="E2722" s="52"/>
      <c r="F2722" s="52"/>
      <c r="G2722" s="52"/>
      <c r="H2722" s="52"/>
      <c r="I2722" s="52"/>
    </row>
    <row r="2723" spans="1:9" s="53" customFormat="1">
      <c r="A2723" s="49"/>
      <c r="B2723" s="50"/>
      <c r="C2723" s="51"/>
      <c r="D2723" s="49"/>
      <c r="E2723" s="52"/>
      <c r="F2723" s="52"/>
      <c r="G2723" s="52"/>
      <c r="H2723" s="52"/>
      <c r="I2723" s="52"/>
    </row>
    <row r="2724" spans="1:9" s="53" customFormat="1">
      <c r="A2724" s="49"/>
      <c r="B2724" s="50"/>
      <c r="C2724" s="51"/>
      <c r="D2724" s="49"/>
      <c r="E2724" s="52"/>
      <c r="F2724" s="52"/>
      <c r="G2724" s="52"/>
      <c r="H2724" s="52"/>
      <c r="I2724" s="52"/>
    </row>
    <row r="2725" spans="1:9" s="53" customFormat="1">
      <c r="A2725" s="49"/>
      <c r="B2725" s="50"/>
      <c r="C2725" s="51"/>
      <c r="D2725" s="49"/>
      <c r="E2725" s="52"/>
      <c r="F2725" s="52"/>
      <c r="G2725" s="52"/>
      <c r="H2725" s="52"/>
      <c r="I2725" s="52"/>
    </row>
    <row r="2726" spans="1:9" s="53" customFormat="1">
      <c r="A2726" s="49"/>
      <c r="B2726" s="50"/>
      <c r="C2726" s="51"/>
      <c r="D2726" s="49"/>
      <c r="E2726" s="52"/>
      <c r="F2726" s="52"/>
      <c r="G2726" s="52"/>
      <c r="H2726" s="52"/>
      <c r="I2726" s="52"/>
    </row>
    <row r="2727" spans="1:9" s="53" customFormat="1">
      <c r="A2727" s="49"/>
      <c r="B2727" s="50"/>
      <c r="C2727" s="51"/>
      <c r="D2727" s="49"/>
      <c r="E2727" s="52"/>
      <c r="F2727" s="52"/>
      <c r="G2727" s="52"/>
      <c r="H2727" s="52"/>
      <c r="I2727" s="52"/>
    </row>
    <row r="2728" spans="1:9" s="53" customFormat="1">
      <c r="A2728" s="49"/>
      <c r="B2728" s="50"/>
      <c r="C2728" s="51"/>
      <c r="D2728" s="49"/>
      <c r="E2728" s="52"/>
      <c r="F2728" s="52"/>
      <c r="G2728" s="52"/>
      <c r="H2728" s="52"/>
      <c r="I2728" s="52"/>
    </row>
    <row r="2729" spans="1:9" s="53" customFormat="1">
      <c r="A2729" s="49"/>
      <c r="B2729" s="50"/>
      <c r="C2729" s="51"/>
      <c r="D2729" s="49"/>
      <c r="E2729" s="52"/>
      <c r="F2729" s="52"/>
      <c r="G2729" s="52"/>
      <c r="H2729" s="52"/>
      <c r="I2729" s="52"/>
    </row>
    <row r="2730" spans="1:9" s="53" customFormat="1">
      <c r="A2730" s="49"/>
      <c r="B2730" s="50"/>
      <c r="C2730" s="51"/>
      <c r="D2730" s="49"/>
      <c r="E2730" s="52"/>
      <c r="F2730" s="52"/>
      <c r="G2730" s="52"/>
      <c r="H2730" s="52"/>
      <c r="I2730" s="52"/>
    </row>
    <row r="2731" spans="1:9" s="53" customFormat="1">
      <c r="A2731" s="49"/>
      <c r="B2731" s="50"/>
      <c r="C2731" s="51"/>
      <c r="D2731" s="49"/>
      <c r="E2731" s="52"/>
      <c r="F2731" s="52"/>
      <c r="G2731" s="52"/>
      <c r="H2731" s="52"/>
      <c r="I2731" s="52"/>
    </row>
    <row r="2732" spans="1:9" s="53" customFormat="1">
      <c r="A2732" s="49"/>
      <c r="B2732" s="50"/>
      <c r="C2732" s="51"/>
      <c r="D2732" s="49"/>
      <c r="E2732" s="52"/>
      <c r="F2732" s="52"/>
      <c r="G2732" s="52"/>
      <c r="H2732" s="52"/>
      <c r="I2732" s="52"/>
    </row>
    <row r="2733" spans="1:9" s="53" customFormat="1">
      <c r="A2733" s="49"/>
      <c r="B2733" s="50"/>
      <c r="C2733" s="51"/>
      <c r="D2733" s="49"/>
      <c r="E2733" s="52"/>
      <c r="F2733" s="52"/>
      <c r="G2733" s="52"/>
      <c r="H2733" s="52"/>
      <c r="I2733" s="52"/>
    </row>
    <row r="2734" spans="1:9" s="53" customFormat="1">
      <c r="A2734" s="49"/>
      <c r="B2734" s="50"/>
      <c r="C2734" s="51"/>
      <c r="D2734" s="49"/>
      <c r="E2734" s="52"/>
      <c r="F2734" s="52"/>
      <c r="G2734" s="52"/>
      <c r="H2734" s="52"/>
      <c r="I2734" s="52"/>
    </row>
    <row r="2735" spans="1:9" s="53" customFormat="1">
      <c r="A2735" s="49"/>
      <c r="B2735" s="50"/>
      <c r="C2735" s="51"/>
      <c r="D2735" s="49"/>
      <c r="E2735" s="52"/>
      <c r="F2735" s="52"/>
      <c r="G2735" s="52"/>
      <c r="H2735" s="52"/>
      <c r="I2735" s="52"/>
    </row>
    <row r="2736" spans="1:9" s="53" customFormat="1">
      <c r="A2736" s="49"/>
      <c r="B2736" s="50"/>
      <c r="C2736" s="51"/>
      <c r="D2736" s="49"/>
      <c r="E2736" s="52"/>
      <c r="F2736" s="52"/>
      <c r="G2736" s="52"/>
      <c r="H2736" s="52"/>
      <c r="I2736" s="52"/>
    </row>
    <row r="2737" spans="1:9" s="53" customFormat="1">
      <c r="A2737" s="49"/>
      <c r="B2737" s="50"/>
      <c r="C2737" s="51"/>
      <c r="D2737" s="49"/>
      <c r="E2737" s="52"/>
      <c r="F2737" s="52"/>
      <c r="G2737" s="52"/>
      <c r="H2737" s="52"/>
      <c r="I2737" s="52"/>
    </row>
    <row r="2738" spans="1:9" s="53" customFormat="1">
      <c r="A2738" s="49"/>
      <c r="B2738" s="50"/>
      <c r="C2738" s="51"/>
      <c r="D2738" s="49"/>
      <c r="E2738" s="52"/>
      <c r="F2738" s="52"/>
      <c r="G2738" s="52"/>
      <c r="H2738" s="52"/>
      <c r="I2738" s="52"/>
    </row>
    <row r="2739" spans="1:9" s="53" customFormat="1">
      <c r="A2739" s="49"/>
      <c r="B2739" s="50"/>
      <c r="C2739" s="51"/>
      <c r="D2739" s="49"/>
      <c r="E2739" s="52"/>
      <c r="F2739" s="52"/>
      <c r="G2739" s="52"/>
      <c r="H2739" s="52"/>
      <c r="I2739" s="52"/>
    </row>
    <row r="2740" spans="1:9" s="53" customFormat="1">
      <c r="A2740" s="49"/>
      <c r="B2740" s="50"/>
      <c r="C2740" s="51"/>
      <c r="D2740" s="49"/>
      <c r="E2740" s="52"/>
      <c r="F2740" s="52"/>
      <c r="G2740" s="52"/>
      <c r="H2740" s="52"/>
      <c r="I2740" s="52"/>
    </row>
    <row r="2741" spans="1:9" s="53" customFormat="1">
      <c r="A2741" s="49"/>
      <c r="B2741" s="50"/>
      <c r="C2741" s="51"/>
      <c r="D2741" s="49"/>
      <c r="E2741" s="52"/>
      <c r="F2741" s="52"/>
      <c r="G2741" s="52"/>
      <c r="H2741" s="52"/>
      <c r="I2741" s="52"/>
    </row>
    <row r="2742" spans="1:9" s="53" customFormat="1">
      <c r="A2742" s="49"/>
      <c r="B2742" s="50"/>
      <c r="C2742" s="51"/>
      <c r="D2742" s="49"/>
      <c r="E2742" s="52"/>
      <c r="F2742" s="52"/>
      <c r="G2742" s="52"/>
      <c r="H2742" s="52"/>
      <c r="I2742" s="52"/>
    </row>
    <row r="2743" spans="1:9" s="53" customFormat="1">
      <c r="A2743" s="49"/>
      <c r="B2743" s="50"/>
      <c r="C2743" s="51"/>
      <c r="D2743" s="49"/>
      <c r="E2743" s="52"/>
      <c r="F2743" s="52"/>
      <c r="G2743" s="52"/>
      <c r="H2743" s="52"/>
      <c r="I2743" s="52"/>
    </row>
    <row r="2744" spans="1:9" s="53" customFormat="1">
      <c r="A2744" s="49"/>
      <c r="B2744" s="50"/>
      <c r="C2744" s="51"/>
      <c r="D2744" s="49"/>
      <c r="E2744" s="52"/>
      <c r="F2744" s="52"/>
      <c r="G2744" s="52"/>
      <c r="H2744" s="52"/>
      <c r="I2744" s="52"/>
    </row>
    <row r="2745" spans="1:9" s="53" customFormat="1">
      <c r="A2745" s="49"/>
      <c r="B2745" s="50"/>
      <c r="C2745" s="51"/>
      <c r="D2745" s="49"/>
      <c r="E2745" s="52"/>
      <c r="F2745" s="52"/>
      <c r="G2745" s="52"/>
      <c r="H2745" s="52"/>
      <c r="I2745" s="52"/>
    </row>
    <row r="2746" spans="1:9" s="53" customFormat="1">
      <c r="A2746" s="49"/>
      <c r="B2746" s="50"/>
      <c r="C2746" s="51"/>
      <c r="D2746" s="49"/>
      <c r="E2746" s="52"/>
      <c r="F2746" s="52"/>
      <c r="G2746" s="52"/>
      <c r="H2746" s="52"/>
      <c r="I2746" s="52"/>
    </row>
    <row r="2747" spans="1:9" s="53" customFormat="1">
      <c r="A2747" s="49"/>
      <c r="B2747" s="50"/>
      <c r="C2747" s="51"/>
      <c r="D2747" s="49"/>
      <c r="E2747" s="52"/>
      <c r="F2747" s="52"/>
      <c r="G2747" s="52"/>
      <c r="H2747" s="52"/>
      <c r="I2747" s="52"/>
    </row>
    <row r="2748" spans="1:9" s="53" customFormat="1">
      <c r="A2748" s="49"/>
      <c r="B2748" s="50"/>
      <c r="C2748" s="51"/>
      <c r="D2748" s="49"/>
      <c r="E2748" s="52"/>
      <c r="F2748" s="52"/>
      <c r="G2748" s="52"/>
      <c r="H2748" s="52"/>
      <c r="I2748" s="52"/>
    </row>
    <row r="2749" spans="1:9" s="53" customFormat="1">
      <c r="A2749" s="49"/>
      <c r="B2749" s="50"/>
      <c r="C2749" s="51"/>
      <c r="D2749" s="49"/>
      <c r="E2749" s="52"/>
      <c r="F2749" s="52"/>
      <c r="G2749" s="52"/>
      <c r="H2749" s="52"/>
      <c r="I2749" s="52"/>
    </row>
    <row r="2750" spans="1:9" s="53" customFormat="1">
      <c r="A2750" s="49"/>
      <c r="B2750" s="50"/>
      <c r="C2750" s="51"/>
      <c r="D2750" s="49"/>
      <c r="E2750" s="52"/>
      <c r="F2750" s="52"/>
      <c r="G2750" s="52"/>
      <c r="H2750" s="52"/>
      <c r="I2750" s="52"/>
    </row>
    <row r="2751" spans="1:9" s="53" customFormat="1">
      <c r="A2751" s="49"/>
      <c r="B2751" s="50"/>
      <c r="C2751" s="51"/>
      <c r="D2751" s="49"/>
      <c r="E2751" s="52"/>
      <c r="F2751" s="52"/>
      <c r="G2751" s="52"/>
      <c r="H2751" s="52"/>
      <c r="I2751" s="52"/>
    </row>
    <row r="2752" spans="1:9" s="53" customFormat="1">
      <c r="A2752" s="49"/>
      <c r="B2752" s="50"/>
      <c r="C2752" s="51"/>
      <c r="D2752" s="49"/>
      <c r="E2752" s="52"/>
      <c r="F2752" s="52"/>
      <c r="G2752" s="52"/>
      <c r="H2752" s="52"/>
      <c r="I2752" s="52"/>
    </row>
    <row r="2753" spans="1:9" s="53" customFormat="1">
      <c r="A2753" s="49"/>
      <c r="B2753" s="50"/>
      <c r="C2753" s="51"/>
      <c r="D2753" s="49"/>
      <c r="E2753" s="52"/>
      <c r="F2753" s="52"/>
      <c r="G2753" s="52"/>
      <c r="H2753" s="52"/>
      <c r="I2753" s="52"/>
    </row>
    <row r="2754" spans="1:9" s="53" customFormat="1">
      <c r="A2754" s="49"/>
      <c r="B2754" s="50"/>
      <c r="C2754" s="51"/>
      <c r="D2754" s="49"/>
      <c r="E2754" s="52"/>
      <c r="F2754" s="52"/>
      <c r="G2754" s="52"/>
      <c r="H2754" s="52"/>
      <c r="I2754" s="52"/>
    </row>
    <row r="2755" spans="1:9" s="53" customFormat="1">
      <c r="A2755" s="49"/>
      <c r="B2755" s="50"/>
      <c r="C2755" s="51"/>
      <c r="D2755" s="49"/>
      <c r="E2755" s="52"/>
      <c r="F2755" s="52"/>
      <c r="G2755" s="52"/>
      <c r="H2755" s="52"/>
      <c r="I2755" s="52"/>
    </row>
    <row r="2756" spans="1:9" s="53" customFormat="1">
      <c r="A2756" s="49"/>
      <c r="B2756" s="50"/>
      <c r="C2756" s="51"/>
      <c r="D2756" s="49"/>
      <c r="E2756" s="52"/>
      <c r="F2756" s="52"/>
      <c r="G2756" s="52"/>
      <c r="H2756" s="52"/>
      <c r="I2756" s="52"/>
    </row>
    <row r="2757" spans="1:9" s="53" customFormat="1">
      <c r="A2757" s="49"/>
      <c r="B2757" s="50"/>
      <c r="C2757" s="51"/>
      <c r="D2757" s="49"/>
      <c r="E2757" s="52"/>
      <c r="F2757" s="52"/>
      <c r="G2757" s="52"/>
      <c r="H2757" s="52"/>
      <c r="I2757" s="52"/>
    </row>
    <row r="2758" spans="1:9" s="53" customFormat="1">
      <c r="A2758" s="49"/>
      <c r="B2758" s="50"/>
      <c r="C2758" s="51"/>
      <c r="D2758" s="49"/>
      <c r="E2758" s="52"/>
      <c r="F2758" s="52"/>
      <c r="G2758" s="52"/>
      <c r="H2758" s="52"/>
      <c r="I2758" s="52"/>
    </row>
    <row r="2759" spans="1:9" s="53" customFormat="1">
      <c r="A2759" s="49"/>
      <c r="B2759" s="50"/>
      <c r="C2759" s="51"/>
      <c r="D2759" s="49"/>
      <c r="E2759" s="52"/>
      <c r="F2759" s="52"/>
      <c r="G2759" s="52"/>
      <c r="H2759" s="52"/>
      <c r="I2759" s="52"/>
    </row>
    <row r="2760" spans="1:9" s="53" customFormat="1">
      <c r="A2760" s="49"/>
      <c r="B2760" s="50"/>
      <c r="C2760" s="51"/>
      <c r="D2760" s="49"/>
      <c r="E2760" s="52"/>
      <c r="F2760" s="52"/>
      <c r="G2760" s="52"/>
      <c r="H2760" s="52"/>
      <c r="I2760" s="52"/>
    </row>
    <row r="2761" spans="1:9" s="53" customFormat="1">
      <c r="A2761" s="49"/>
      <c r="B2761" s="50"/>
      <c r="C2761" s="51"/>
      <c r="D2761" s="49"/>
      <c r="E2761" s="52"/>
      <c r="F2761" s="52"/>
      <c r="G2761" s="52"/>
      <c r="H2761" s="52"/>
      <c r="I2761" s="52"/>
    </row>
    <row r="2762" spans="1:9" s="53" customFormat="1">
      <c r="A2762" s="49"/>
      <c r="B2762" s="50"/>
      <c r="C2762" s="51"/>
      <c r="D2762" s="49"/>
      <c r="E2762" s="52"/>
      <c r="F2762" s="52"/>
      <c r="G2762" s="52"/>
      <c r="H2762" s="52"/>
      <c r="I2762" s="52"/>
    </row>
    <row r="2763" spans="1:9" s="53" customFormat="1">
      <c r="A2763" s="49"/>
      <c r="B2763" s="50"/>
      <c r="C2763" s="51"/>
      <c r="D2763" s="49"/>
      <c r="E2763" s="52"/>
      <c r="F2763" s="52"/>
      <c r="G2763" s="52"/>
      <c r="H2763" s="52"/>
      <c r="I2763" s="52"/>
    </row>
    <row r="2764" spans="1:9" s="53" customFormat="1">
      <c r="A2764" s="49"/>
      <c r="B2764" s="50"/>
      <c r="C2764" s="51"/>
      <c r="D2764" s="49"/>
      <c r="E2764" s="52"/>
      <c r="F2764" s="52"/>
      <c r="G2764" s="52"/>
      <c r="H2764" s="52"/>
      <c r="I2764" s="52"/>
    </row>
    <row r="2765" spans="1:9" s="53" customFormat="1">
      <c r="A2765" s="49"/>
      <c r="B2765" s="50"/>
      <c r="C2765" s="51"/>
      <c r="D2765" s="49"/>
      <c r="E2765" s="52"/>
      <c r="F2765" s="52"/>
      <c r="G2765" s="52"/>
      <c r="H2765" s="52"/>
      <c r="I2765" s="52"/>
    </row>
    <row r="2766" spans="1:9" s="53" customFormat="1">
      <c r="A2766" s="49"/>
      <c r="B2766" s="50"/>
      <c r="C2766" s="51"/>
      <c r="D2766" s="49"/>
      <c r="E2766" s="52"/>
      <c r="F2766" s="52"/>
      <c r="G2766" s="52"/>
      <c r="H2766" s="52"/>
      <c r="I2766" s="52"/>
    </row>
    <row r="2767" spans="1:9" s="53" customFormat="1">
      <c r="A2767" s="49"/>
      <c r="B2767" s="50"/>
      <c r="C2767" s="51"/>
      <c r="D2767" s="49"/>
      <c r="E2767" s="52"/>
      <c r="F2767" s="52"/>
      <c r="G2767" s="52"/>
      <c r="H2767" s="52"/>
      <c r="I2767" s="52"/>
    </row>
    <row r="2768" spans="1:9" s="53" customFormat="1">
      <c r="A2768" s="49"/>
      <c r="B2768" s="50"/>
      <c r="C2768" s="51"/>
      <c r="D2768" s="49"/>
      <c r="E2768" s="52"/>
      <c r="F2768" s="52"/>
      <c r="G2768" s="52"/>
      <c r="H2768" s="52"/>
      <c r="I2768" s="52"/>
    </row>
    <row r="2769" spans="1:9" s="53" customFormat="1">
      <c r="A2769" s="49"/>
      <c r="B2769" s="50"/>
      <c r="C2769" s="51"/>
      <c r="D2769" s="49"/>
      <c r="E2769" s="52"/>
      <c r="F2769" s="52"/>
      <c r="G2769" s="52"/>
      <c r="H2769" s="52"/>
      <c r="I2769" s="52"/>
    </row>
    <row r="2770" spans="1:9" s="53" customFormat="1">
      <c r="A2770" s="49"/>
      <c r="B2770" s="50"/>
      <c r="C2770" s="51"/>
      <c r="D2770" s="49"/>
      <c r="E2770" s="52"/>
      <c r="F2770" s="52"/>
      <c r="G2770" s="52"/>
      <c r="H2770" s="52"/>
      <c r="I2770" s="52"/>
    </row>
    <row r="2771" spans="1:9" s="53" customFormat="1">
      <c r="A2771" s="49"/>
      <c r="B2771" s="50"/>
      <c r="C2771" s="51"/>
      <c r="D2771" s="49"/>
      <c r="E2771" s="52"/>
      <c r="F2771" s="52"/>
      <c r="G2771" s="52"/>
      <c r="H2771" s="52"/>
      <c r="I2771" s="52"/>
    </row>
    <row r="2772" spans="1:9" s="53" customFormat="1">
      <c r="A2772" s="49"/>
      <c r="B2772" s="50"/>
      <c r="C2772" s="51"/>
      <c r="D2772" s="49"/>
      <c r="E2772" s="52"/>
      <c r="F2772" s="52"/>
      <c r="G2772" s="52"/>
      <c r="H2772" s="52"/>
      <c r="I2772" s="52"/>
    </row>
    <row r="2773" spans="1:9" s="53" customFormat="1">
      <c r="A2773" s="49"/>
      <c r="B2773" s="50"/>
      <c r="C2773" s="51"/>
      <c r="D2773" s="49"/>
      <c r="E2773" s="52"/>
      <c r="F2773" s="52"/>
      <c r="G2773" s="52"/>
      <c r="H2773" s="52"/>
      <c r="I2773" s="52"/>
    </row>
    <row r="2774" spans="1:9" s="53" customFormat="1">
      <c r="A2774" s="49"/>
      <c r="B2774" s="50"/>
      <c r="C2774" s="51"/>
      <c r="D2774" s="49"/>
      <c r="E2774" s="52"/>
      <c r="F2774" s="52"/>
      <c r="G2774" s="52"/>
      <c r="H2774" s="52"/>
      <c r="I2774" s="52"/>
    </row>
    <row r="2775" spans="1:9" s="53" customFormat="1">
      <c r="A2775" s="49"/>
      <c r="B2775" s="50"/>
      <c r="C2775" s="51"/>
      <c r="D2775" s="49"/>
      <c r="E2775" s="52"/>
      <c r="F2775" s="52"/>
      <c r="G2775" s="52"/>
      <c r="H2775" s="52"/>
      <c r="I2775" s="52"/>
    </row>
    <row r="2776" spans="1:9" s="53" customFormat="1">
      <c r="A2776" s="49"/>
      <c r="B2776" s="50"/>
      <c r="C2776" s="51"/>
      <c r="D2776" s="49"/>
      <c r="E2776" s="52"/>
      <c r="F2776" s="52"/>
      <c r="G2776" s="52"/>
      <c r="H2776" s="52"/>
      <c r="I2776" s="52"/>
    </row>
    <row r="2777" spans="1:9" s="53" customFormat="1">
      <c r="A2777" s="49"/>
      <c r="B2777" s="50"/>
      <c r="C2777" s="51"/>
      <c r="D2777" s="49"/>
      <c r="E2777" s="52"/>
      <c r="F2777" s="52"/>
      <c r="G2777" s="52"/>
      <c r="H2777" s="52"/>
      <c r="I2777" s="52"/>
    </row>
    <row r="2778" spans="1:9" s="53" customFormat="1">
      <c r="A2778" s="49"/>
      <c r="B2778" s="50"/>
      <c r="C2778" s="51"/>
      <c r="D2778" s="49"/>
      <c r="E2778" s="52"/>
      <c r="F2778" s="52"/>
      <c r="G2778" s="52"/>
      <c r="H2778" s="52"/>
      <c r="I2778" s="52"/>
    </row>
    <row r="2779" spans="1:9" s="53" customFormat="1">
      <c r="A2779" s="49"/>
      <c r="B2779" s="50"/>
      <c r="C2779" s="51"/>
      <c r="D2779" s="49"/>
      <c r="E2779" s="52"/>
      <c r="F2779" s="52"/>
      <c r="G2779" s="52"/>
      <c r="H2779" s="52"/>
      <c r="I2779" s="52"/>
    </row>
    <row r="2780" spans="1:9" s="53" customFormat="1">
      <c r="A2780" s="49"/>
      <c r="B2780" s="50"/>
      <c r="C2780" s="51"/>
      <c r="D2780" s="49"/>
      <c r="E2780" s="52"/>
      <c r="F2780" s="52"/>
      <c r="G2780" s="52"/>
      <c r="H2780" s="52"/>
      <c r="I2780" s="52"/>
    </row>
    <row r="2781" spans="1:9" s="53" customFormat="1">
      <c r="A2781" s="49"/>
      <c r="B2781" s="50"/>
      <c r="C2781" s="51"/>
      <c r="D2781" s="49"/>
      <c r="E2781" s="52"/>
      <c r="F2781" s="52"/>
      <c r="G2781" s="52"/>
      <c r="H2781" s="52"/>
      <c r="I2781" s="52"/>
    </row>
    <row r="2782" spans="1:9" s="53" customFormat="1">
      <c r="A2782" s="49"/>
      <c r="B2782" s="50"/>
      <c r="C2782" s="51"/>
      <c r="D2782" s="49"/>
      <c r="E2782" s="52"/>
      <c r="F2782" s="52"/>
      <c r="G2782" s="52"/>
      <c r="H2782" s="52"/>
      <c r="I2782" s="52"/>
    </row>
    <row r="2783" spans="1:9" s="53" customFormat="1">
      <c r="A2783" s="49"/>
      <c r="B2783" s="50"/>
      <c r="C2783" s="51"/>
      <c r="D2783" s="49"/>
      <c r="E2783" s="52"/>
      <c r="F2783" s="52"/>
      <c r="G2783" s="52"/>
      <c r="H2783" s="52"/>
      <c r="I2783" s="52"/>
    </row>
    <row r="2784" spans="1:9" s="53" customFormat="1">
      <c r="A2784" s="49"/>
      <c r="B2784" s="50"/>
      <c r="C2784" s="51"/>
      <c r="D2784" s="49"/>
      <c r="E2784" s="52"/>
      <c r="F2784" s="52"/>
      <c r="G2784" s="52"/>
      <c r="H2784" s="52"/>
      <c r="I2784" s="52"/>
    </row>
    <row r="2785" spans="1:9" s="53" customFormat="1">
      <c r="A2785" s="49"/>
      <c r="B2785" s="50"/>
      <c r="C2785" s="51"/>
      <c r="D2785" s="49"/>
      <c r="E2785" s="52"/>
      <c r="F2785" s="52"/>
      <c r="G2785" s="52"/>
      <c r="H2785" s="52"/>
      <c r="I2785" s="52"/>
    </row>
    <row r="2786" spans="1:9" s="53" customFormat="1">
      <c r="A2786" s="49"/>
      <c r="B2786" s="50"/>
      <c r="C2786" s="51"/>
      <c r="D2786" s="49"/>
      <c r="E2786" s="52"/>
      <c r="F2786" s="52"/>
      <c r="G2786" s="52"/>
      <c r="H2786" s="52"/>
      <c r="I2786" s="52"/>
    </row>
    <row r="2787" spans="1:9" s="53" customFormat="1">
      <c r="A2787" s="49"/>
      <c r="B2787" s="50"/>
      <c r="C2787" s="51"/>
      <c r="D2787" s="49"/>
      <c r="E2787" s="52"/>
      <c r="F2787" s="52"/>
      <c r="G2787" s="52"/>
      <c r="H2787" s="52"/>
      <c r="I2787" s="52"/>
    </row>
    <row r="2788" spans="1:9" s="53" customFormat="1">
      <c r="A2788" s="49"/>
      <c r="B2788" s="50"/>
      <c r="C2788" s="51"/>
      <c r="D2788" s="49"/>
      <c r="E2788" s="52"/>
      <c r="F2788" s="52"/>
      <c r="G2788" s="52"/>
      <c r="H2788" s="52"/>
      <c r="I2788" s="52"/>
    </row>
    <row r="2789" spans="1:9" s="53" customFormat="1">
      <c r="A2789" s="49"/>
      <c r="B2789" s="50"/>
      <c r="C2789" s="51"/>
      <c r="D2789" s="49"/>
      <c r="E2789" s="52"/>
      <c r="F2789" s="52"/>
      <c r="G2789" s="52"/>
      <c r="H2789" s="52"/>
      <c r="I2789" s="52"/>
    </row>
    <row r="2790" spans="1:9" s="53" customFormat="1">
      <c r="A2790" s="49"/>
      <c r="B2790" s="50"/>
      <c r="C2790" s="51"/>
      <c r="D2790" s="49"/>
      <c r="E2790" s="52"/>
      <c r="F2790" s="52"/>
      <c r="G2790" s="52"/>
      <c r="H2790" s="52"/>
      <c r="I2790" s="52"/>
    </row>
    <row r="2791" spans="1:9" s="53" customFormat="1">
      <c r="A2791" s="49"/>
      <c r="B2791" s="50"/>
      <c r="C2791" s="51"/>
      <c r="D2791" s="49"/>
      <c r="E2791" s="52"/>
      <c r="F2791" s="52"/>
      <c r="G2791" s="52"/>
      <c r="H2791" s="52"/>
      <c r="I2791" s="52"/>
    </row>
    <row r="2792" spans="1:9" s="53" customFormat="1">
      <c r="A2792" s="49"/>
      <c r="B2792" s="50"/>
      <c r="C2792" s="51"/>
      <c r="D2792" s="49"/>
      <c r="E2792" s="52"/>
      <c r="F2792" s="52"/>
      <c r="G2792" s="52"/>
      <c r="H2792" s="52"/>
      <c r="I2792" s="52"/>
    </row>
    <row r="2793" spans="1:9" s="53" customFormat="1">
      <c r="A2793" s="49"/>
      <c r="B2793" s="50"/>
      <c r="C2793" s="51"/>
      <c r="D2793" s="49"/>
      <c r="E2793" s="52"/>
      <c r="F2793" s="52"/>
      <c r="G2793" s="52"/>
      <c r="H2793" s="52"/>
      <c r="I2793" s="52"/>
    </row>
    <row r="2794" spans="1:9" s="53" customFormat="1">
      <c r="A2794" s="49"/>
      <c r="B2794" s="50"/>
      <c r="C2794" s="51"/>
      <c r="D2794" s="49"/>
      <c r="E2794" s="52"/>
      <c r="F2794" s="52"/>
      <c r="G2794" s="52"/>
      <c r="H2794" s="52"/>
      <c r="I2794" s="52"/>
    </row>
    <row r="2795" spans="1:9" s="53" customFormat="1">
      <c r="A2795" s="49"/>
      <c r="B2795" s="50"/>
      <c r="C2795" s="51"/>
      <c r="D2795" s="49"/>
      <c r="E2795" s="52"/>
      <c r="F2795" s="52"/>
      <c r="G2795" s="52"/>
      <c r="H2795" s="52"/>
      <c r="I2795" s="52"/>
    </row>
    <row r="2796" spans="1:9" s="53" customFormat="1">
      <c r="A2796" s="49"/>
      <c r="B2796" s="50"/>
      <c r="C2796" s="51"/>
      <c r="D2796" s="49"/>
      <c r="E2796" s="52"/>
      <c r="F2796" s="52"/>
      <c r="G2796" s="52"/>
      <c r="H2796" s="52"/>
      <c r="I2796" s="52"/>
    </row>
    <row r="2797" spans="1:9" s="53" customFormat="1">
      <c r="A2797" s="49"/>
      <c r="B2797" s="50"/>
      <c r="C2797" s="51"/>
      <c r="D2797" s="49"/>
      <c r="E2797" s="52"/>
      <c r="F2797" s="52"/>
      <c r="G2797" s="52"/>
      <c r="H2797" s="52"/>
      <c r="I2797" s="52"/>
    </row>
    <row r="2798" spans="1:9" s="53" customFormat="1">
      <c r="A2798" s="49"/>
      <c r="B2798" s="50"/>
      <c r="C2798" s="51"/>
      <c r="D2798" s="49"/>
      <c r="E2798" s="52"/>
      <c r="F2798" s="52"/>
      <c r="G2798" s="52"/>
      <c r="H2798" s="52"/>
      <c r="I2798" s="52"/>
    </row>
    <row r="2799" spans="1:9" s="53" customFormat="1">
      <c r="A2799" s="49"/>
      <c r="B2799" s="50"/>
      <c r="C2799" s="51"/>
      <c r="D2799" s="49"/>
      <c r="E2799" s="52"/>
      <c r="F2799" s="52"/>
      <c r="G2799" s="52"/>
      <c r="H2799" s="52"/>
      <c r="I2799" s="52"/>
    </row>
    <row r="2800" spans="1:9" s="53" customFormat="1">
      <c r="A2800" s="49"/>
      <c r="B2800" s="50"/>
      <c r="C2800" s="51"/>
      <c r="D2800" s="49"/>
      <c r="E2800" s="52"/>
      <c r="F2800" s="52"/>
      <c r="G2800" s="52"/>
      <c r="H2800" s="52"/>
      <c r="I2800" s="52"/>
    </row>
    <row r="2801" spans="1:9" s="53" customFormat="1">
      <c r="A2801" s="49"/>
      <c r="B2801" s="50"/>
      <c r="C2801" s="51"/>
      <c r="D2801" s="49"/>
      <c r="E2801" s="52"/>
      <c r="F2801" s="52"/>
      <c r="G2801" s="52"/>
      <c r="H2801" s="52"/>
      <c r="I2801" s="52"/>
    </row>
    <row r="2802" spans="1:9" s="53" customFormat="1">
      <c r="A2802" s="49"/>
      <c r="B2802" s="50"/>
      <c r="C2802" s="51"/>
      <c r="D2802" s="49"/>
      <c r="E2802" s="52"/>
      <c r="F2802" s="52"/>
      <c r="G2802" s="52"/>
      <c r="H2802" s="52"/>
      <c r="I2802" s="52"/>
    </row>
    <row r="2803" spans="1:9" s="53" customFormat="1">
      <c r="A2803" s="49"/>
      <c r="B2803" s="50"/>
      <c r="C2803" s="51"/>
      <c r="D2803" s="49"/>
      <c r="E2803" s="52"/>
      <c r="F2803" s="52"/>
      <c r="G2803" s="52"/>
      <c r="H2803" s="52"/>
      <c r="I2803" s="52"/>
    </row>
    <row r="2804" spans="1:9" s="53" customFormat="1">
      <c r="A2804" s="49"/>
      <c r="B2804" s="50"/>
      <c r="C2804" s="51"/>
      <c r="D2804" s="49"/>
      <c r="E2804" s="52"/>
      <c r="F2804" s="52"/>
      <c r="G2804" s="52"/>
      <c r="H2804" s="52"/>
      <c r="I2804" s="52"/>
    </row>
    <row r="2805" spans="1:9" s="53" customFormat="1">
      <c r="A2805" s="49"/>
      <c r="B2805" s="50"/>
      <c r="C2805" s="51"/>
      <c r="D2805" s="49"/>
      <c r="E2805" s="52"/>
      <c r="F2805" s="52"/>
      <c r="G2805" s="52"/>
      <c r="H2805" s="52"/>
      <c r="I2805" s="52"/>
    </row>
    <row r="2806" spans="1:9" s="53" customFormat="1">
      <c r="A2806" s="49"/>
      <c r="B2806" s="50"/>
      <c r="C2806" s="51"/>
      <c r="D2806" s="49"/>
      <c r="E2806" s="52"/>
      <c r="F2806" s="52"/>
      <c r="G2806" s="52"/>
      <c r="H2806" s="52"/>
      <c r="I2806" s="52"/>
    </row>
    <row r="2807" spans="1:9" s="53" customFormat="1">
      <c r="A2807" s="49"/>
      <c r="B2807" s="50"/>
      <c r="C2807" s="51"/>
      <c r="D2807" s="49"/>
      <c r="E2807" s="52"/>
      <c r="F2807" s="52"/>
      <c r="G2807" s="52"/>
      <c r="H2807" s="52"/>
      <c r="I2807" s="52"/>
    </row>
    <row r="2808" spans="1:9" s="53" customFormat="1">
      <c r="A2808" s="49"/>
      <c r="B2808" s="50"/>
      <c r="C2808" s="51"/>
      <c r="D2808" s="49"/>
      <c r="E2808" s="52"/>
      <c r="F2808" s="52"/>
      <c r="G2808" s="52"/>
      <c r="H2808" s="52"/>
      <c r="I2808" s="52"/>
    </row>
    <row r="2809" spans="1:9" s="53" customFormat="1">
      <c r="A2809" s="49"/>
      <c r="B2809" s="50"/>
      <c r="C2809" s="51"/>
      <c r="D2809" s="49"/>
      <c r="E2809" s="52"/>
      <c r="F2809" s="52"/>
      <c r="G2809" s="52"/>
      <c r="H2809" s="52"/>
      <c r="I2809" s="52"/>
    </row>
    <row r="2810" spans="1:9" s="53" customFormat="1">
      <c r="A2810" s="49"/>
      <c r="B2810" s="50"/>
      <c r="C2810" s="51"/>
      <c r="D2810" s="49"/>
      <c r="E2810" s="52"/>
      <c r="F2810" s="52"/>
      <c r="G2810" s="52"/>
      <c r="H2810" s="52"/>
      <c r="I2810" s="52"/>
    </row>
    <row r="2811" spans="1:9" s="53" customFormat="1">
      <c r="A2811" s="49"/>
      <c r="B2811" s="50"/>
      <c r="C2811" s="51"/>
      <c r="D2811" s="49"/>
      <c r="E2811" s="52"/>
      <c r="F2811" s="52"/>
      <c r="G2811" s="52"/>
      <c r="H2811" s="52"/>
      <c r="I2811" s="52"/>
    </row>
    <row r="2812" spans="1:9" s="53" customFormat="1">
      <c r="A2812" s="49"/>
      <c r="B2812" s="50"/>
      <c r="C2812" s="51"/>
      <c r="D2812" s="49"/>
      <c r="E2812" s="52"/>
      <c r="F2812" s="52"/>
      <c r="G2812" s="52"/>
      <c r="H2812" s="52"/>
      <c r="I2812" s="52"/>
    </row>
    <row r="2813" spans="1:9" s="53" customFormat="1">
      <c r="A2813" s="49"/>
      <c r="B2813" s="50"/>
      <c r="C2813" s="51"/>
      <c r="D2813" s="49"/>
      <c r="E2813" s="52"/>
      <c r="F2813" s="52"/>
      <c r="G2813" s="52"/>
      <c r="H2813" s="52"/>
      <c r="I2813" s="52"/>
    </row>
    <row r="2814" spans="1:9" s="53" customFormat="1">
      <c r="A2814" s="49"/>
      <c r="B2814" s="50"/>
      <c r="C2814" s="51"/>
      <c r="D2814" s="49"/>
      <c r="E2814" s="52"/>
      <c r="F2814" s="52"/>
      <c r="G2814" s="52"/>
      <c r="H2814" s="52"/>
      <c r="I2814" s="52"/>
    </row>
    <row r="2815" spans="1:9" s="53" customFormat="1">
      <c r="A2815" s="49"/>
      <c r="B2815" s="50"/>
      <c r="C2815" s="51"/>
      <c r="D2815" s="49"/>
      <c r="E2815" s="52"/>
      <c r="F2815" s="52"/>
      <c r="G2815" s="52"/>
      <c r="H2815" s="52"/>
      <c r="I2815" s="52"/>
    </row>
    <row r="2816" spans="1:9" s="53" customFormat="1">
      <c r="A2816" s="49"/>
      <c r="B2816" s="50"/>
      <c r="C2816" s="51"/>
      <c r="D2816" s="49"/>
      <c r="E2816" s="52"/>
      <c r="F2816" s="52"/>
      <c r="G2816" s="52"/>
      <c r="H2816" s="52"/>
      <c r="I2816" s="52"/>
    </row>
    <row r="2817" spans="1:9" s="53" customFormat="1">
      <c r="A2817" s="49"/>
      <c r="B2817" s="50"/>
      <c r="C2817" s="51"/>
      <c r="D2817" s="49"/>
      <c r="E2817" s="52"/>
      <c r="F2817" s="52"/>
      <c r="G2817" s="52"/>
      <c r="H2817" s="52"/>
      <c r="I2817" s="52"/>
    </row>
    <row r="2818" spans="1:9" s="53" customFormat="1">
      <c r="A2818" s="49"/>
      <c r="B2818" s="50"/>
      <c r="C2818" s="51"/>
      <c r="D2818" s="49"/>
      <c r="E2818" s="52"/>
      <c r="F2818" s="52"/>
      <c r="G2818" s="52"/>
      <c r="H2818" s="52"/>
      <c r="I2818" s="52"/>
    </row>
    <row r="2819" spans="1:9" s="53" customFormat="1">
      <c r="A2819" s="49"/>
      <c r="B2819" s="50"/>
      <c r="C2819" s="51"/>
      <c r="D2819" s="49"/>
      <c r="E2819" s="52"/>
      <c r="F2819" s="52"/>
      <c r="G2819" s="52"/>
      <c r="H2819" s="52"/>
      <c r="I2819" s="52"/>
    </row>
    <row r="2820" spans="1:9" s="53" customFormat="1">
      <c r="A2820" s="49"/>
      <c r="B2820" s="50"/>
      <c r="C2820" s="51"/>
      <c r="D2820" s="49"/>
      <c r="E2820" s="52"/>
      <c r="F2820" s="52"/>
      <c r="G2820" s="52"/>
      <c r="H2820" s="52"/>
      <c r="I2820" s="52"/>
    </row>
    <row r="2821" spans="1:9" s="53" customFormat="1">
      <c r="A2821" s="49"/>
      <c r="B2821" s="50"/>
      <c r="C2821" s="51"/>
      <c r="D2821" s="49"/>
      <c r="E2821" s="52"/>
      <c r="F2821" s="52"/>
      <c r="G2821" s="52"/>
      <c r="H2821" s="52"/>
      <c r="I2821" s="52"/>
    </row>
    <row r="2822" spans="1:9" s="53" customFormat="1">
      <c r="A2822" s="49"/>
      <c r="B2822" s="50"/>
      <c r="C2822" s="51"/>
      <c r="D2822" s="49"/>
      <c r="E2822" s="52"/>
      <c r="F2822" s="52"/>
      <c r="G2822" s="52"/>
      <c r="H2822" s="52"/>
      <c r="I2822" s="52"/>
    </row>
    <row r="2823" spans="1:9" s="53" customFormat="1">
      <c r="A2823" s="49"/>
      <c r="B2823" s="50"/>
      <c r="C2823" s="51"/>
      <c r="D2823" s="49"/>
      <c r="E2823" s="52"/>
      <c r="F2823" s="52"/>
      <c r="G2823" s="52"/>
      <c r="H2823" s="52"/>
      <c r="I2823" s="52"/>
    </row>
    <row r="2824" spans="1:9" s="53" customFormat="1">
      <c r="A2824" s="49"/>
      <c r="B2824" s="50"/>
      <c r="C2824" s="51"/>
      <c r="D2824" s="49"/>
      <c r="E2824" s="52"/>
      <c r="F2824" s="52"/>
      <c r="G2824" s="52"/>
      <c r="H2824" s="52"/>
      <c r="I2824" s="52"/>
    </row>
    <row r="2825" spans="1:9" s="53" customFormat="1">
      <c r="A2825" s="49"/>
      <c r="B2825" s="50"/>
      <c r="C2825" s="51"/>
      <c r="D2825" s="49"/>
      <c r="E2825" s="52"/>
      <c r="F2825" s="52"/>
      <c r="G2825" s="52"/>
      <c r="H2825" s="52"/>
      <c r="I2825" s="52"/>
    </row>
    <row r="2826" spans="1:9" s="53" customFormat="1">
      <c r="A2826" s="49"/>
      <c r="B2826" s="50"/>
      <c r="C2826" s="51"/>
      <c r="D2826" s="49"/>
      <c r="E2826" s="52"/>
      <c r="F2826" s="52"/>
      <c r="G2826" s="52"/>
      <c r="H2826" s="52"/>
      <c r="I2826" s="52"/>
    </row>
    <row r="2827" spans="1:9" s="53" customFormat="1">
      <c r="A2827" s="49"/>
      <c r="B2827" s="50"/>
      <c r="C2827" s="51"/>
      <c r="D2827" s="49"/>
      <c r="E2827" s="52"/>
      <c r="F2827" s="52"/>
      <c r="G2827" s="52"/>
      <c r="H2827" s="52"/>
      <c r="I2827" s="52"/>
    </row>
    <row r="2828" spans="1:9" s="53" customFormat="1">
      <c r="A2828" s="49"/>
      <c r="B2828" s="50"/>
      <c r="C2828" s="51"/>
      <c r="D2828" s="49"/>
      <c r="E2828" s="52"/>
      <c r="F2828" s="52"/>
      <c r="G2828" s="52"/>
      <c r="H2828" s="52"/>
      <c r="I2828" s="52"/>
    </row>
    <row r="2829" spans="1:9" s="53" customFormat="1">
      <c r="A2829" s="49"/>
      <c r="B2829" s="50"/>
      <c r="C2829" s="51"/>
      <c r="D2829" s="49"/>
      <c r="E2829" s="52"/>
      <c r="F2829" s="52"/>
      <c r="G2829" s="52"/>
      <c r="H2829" s="52"/>
      <c r="I2829" s="52"/>
    </row>
    <row r="2830" spans="1:9" s="53" customFormat="1">
      <c r="A2830" s="49"/>
      <c r="B2830" s="50"/>
      <c r="C2830" s="51"/>
      <c r="D2830" s="49"/>
      <c r="E2830" s="52"/>
      <c r="F2830" s="52"/>
      <c r="G2830" s="52"/>
      <c r="H2830" s="52"/>
      <c r="I2830" s="52"/>
    </row>
    <row r="2831" spans="1:9" s="53" customFormat="1">
      <c r="A2831" s="49"/>
      <c r="B2831" s="50"/>
      <c r="C2831" s="51"/>
      <c r="D2831" s="49"/>
      <c r="E2831" s="52"/>
      <c r="F2831" s="52"/>
      <c r="G2831" s="52"/>
      <c r="H2831" s="52"/>
      <c r="I2831" s="52"/>
    </row>
    <row r="2832" spans="1:9" s="53" customFormat="1">
      <c r="A2832" s="49"/>
      <c r="B2832" s="50"/>
      <c r="C2832" s="51"/>
      <c r="D2832" s="49"/>
      <c r="E2832" s="52"/>
      <c r="F2832" s="52"/>
      <c r="G2832" s="52"/>
      <c r="H2832" s="52"/>
      <c r="I2832" s="52"/>
    </row>
    <row r="2833" spans="1:9" s="53" customFormat="1">
      <c r="A2833" s="49"/>
      <c r="B2833" s="50"/>
      <c r="C2833" s="51"/>
      <c r="D2833" s="49"/>
      <c r="E2833" s="52"/>
      <c r="F2833" s="52"/>
      <c r="G2833" s="52"/>
      <c r="H2833" s="52"/>
      <c r="I2833" s="52"/>
    </row>
    <row r="2834" spans="1:9" s="53" customFormat="1">
      <c r="A2834" s="49"/>
      <c r="B2834" s="50"/>
      <c r="C2834" s="51"/>
      <c r="D2834" s="49"/>
      <c r="E2834" s="52"/>
      <c r="F2834" s="52"/>
      <c r="G2834" s="52"/>
      <c r="H2834" s="52"/>
      <c r="I2834" s="52"/>
    </row>
    <row r="2835" spans="1:9" s="53" customFormat="1">
      <c r="A2835" s="49"/>
      <c r="B2835" s="50"/>
      <c r="C2835" s="51"/>
      <c r="D2835" s="49"/>
      <c r="E2835" s="52"/>
      <c r="F2835" s="52"/>
      <c r="G2835" s="52"/>
      <c r="H2835" s="52"/>
      <c r="I2835" s="52"/>
    </row>
    <row r="2836" spans="1:9" s="53" customFormat="1">
      <c r="A2836" s="49"/>
      <c r="B2836" s="50"/>
      <c r="C2836" s="51"/>
      <c r="D2836" s="49"/>
      <c r="E2836" s="52"/>
      <c r="F2836" s="52"/>
      <c r="G2836" s="52"/>
      <c r="H2836" s="52"/>
      <c r="I2836" s="52"/>
    </row>
    <row r="2837" spans="1:9" s="53" customFormat="1">
      <c r="A2837" s="49"/>
      <c r="B2837" s="50"/>
      <c r="C2837" s="51"/>
      <c r="D2837" s="49"/>
      <c r="E2837" s="52"/>
      <c r="F2837" s="52"/>
      <c r="G2837" s="52"/>
      <c r="H2837" s="52"/>
      <c r="I2837" s="52"/>
    </row>
    <row r="2838" spans="1:9" s="53" customFormat="1">
      <c r="A2838" s="49"/>
      <c r="B2838" s="50"/>
      <c r="C2838" s="51"/>
      <c r="D2838" s="49"/>
      <c r="E2838" s="52"/>
      <c r="F2838" s="52"/>
      <c r="G2838" s="52"/>
      <c r="H2838" s="52"/>
      <c r="I2838" s="52"/>
    </row>
    <row r="2839" spans="1:9" s="53" customFormat="1">
      <c r="A2839" s="49"/>
      <c r="B2839" s="50"/>
      <c r="C2839" s="51"/>
      <c r="D2839" s="49"/>
      <c r="E2839" s="52"/>
      <c r="F2839" s="52"/>
      <c r="G2839" s="52"/>
      <c r="H2839" s="52"/>
      <c r="I2839" s="52"/>
    </row>
    <row r="2840" spans="1:9" s="53" customFormat="1">
      <c r="A2840" s="49"/>
      <c r="B2840" s="50"/>
      <c r="C2840" s="51"/>
      <c r="D2840" s="49"/>
      <c r="E2840" s="52"/>
      <c r="F2840" s="52"/>
      <c r="G2840" s="52"/>
      <c r="H2840" s="52"/>
      <c r="I2840" s="52"/>
    </row>
    <row r="2841" spans="1:9" s="53" customFormat="1">
      <c r="A2841" s="49"/>
      <c r="B2841" s="50"/>
      <c r="C2841" s="51"/>
      <c r="D2841" s="49"/>
      <c r="E2841" s="52"/>
      <c r="F2841" s="52"/>
      <c r="G2841" s="52"/>
      <c r="H2841" s="52"/>
      <c r="I2841" s="52"/>
    </row>
    <row r="2842" spans="1:9" s="53" customFormat="1">
      <c r="A2842" s="49"/>
      <c r="B2842" s="50"/>
      <c r="C2842" s="51"/>
      <c r="D2842" s="49"/>
      <c r="E2842" s="52"/>
      <c r="F2842" s="52"/>
      <c r="G2842" s="52"/>
      <c r="H2842" s="52"/>
      <c r="I2842" s="52"/>
    </row>
    <row r="2843" spans="1:9" s="53" customFormat="1">
      <c r="A2843" s="49"/>
      <c r="B2843" s="50"/>
      <c r="C2843" s="51"/>
      <c r="D2843" s="49"/>
      <c r="E2843" s="52"/>
      <c r="F2843" s="52"/>
      <c r="G2843" s="52"/>
      <c r="H2843" s="52"/>
      <c r="I2843" s="52"/>
    </row>
    <row r="2844" spans="1:9" s="53" customFormat="1">
      <c r="A2844" s="49"/>
      <c r="B2844" s="50"/>
      <c r="C2844" s="51"/>
      <c r="D2844" s="49"/>
      <c r="E2844" s="52"/>
      <c r="F2844" s="52"/>
      <c r="G2844" s="52"/>
      <c r="H2844" s="52"/>
      <c r="I2844" s="52"/>
    </row>
    <row r="2845" spans="1:9" s="53" customFormat="1">
      <c r="A2845" s="49"/>
      <c r="B2845" s="50"/>
      <c r="C2845" s="51"/>
      <c r="D2845" s="49"/>
      <c r="E2845" s="52"/>
      <c r="F2845" s="52"/>
      <c r="G2845" s="52"/>
      <c r="H2845" s="52"/>
      <c r="I2845" s="52"/>
    </row>
    <row r="2846" spans="1:9" s="53" customFormat="1">
      <c r="A2846" s="49"/>
      <c r="B2846" s="50"/>
      <c r="C2846" s="51"/>
      <c r="D2846" s="49"/>
      <c r="E2846" s="52"/>
      <c r="F2846" s="52"/>
      <c r="G2846" s="52"/>
      <c r="H2846" s="52"/>
      <c r="I2846" s="52"/>
    </row>
    <row r="2847" spans="1:9" s="53" customFormat="1">
      <c r="A2847" s="49"/>
      <c r="B2847" s="50"/>
      <c r="C2847" s="51"/>
      <c r="D2847" s="49"/>
      <c r="E2847" s="52"/>
      <c r="F2847" s="52"/>
      <c r="G2847" s="52"/>
      <c r="H2847" s="52"/>
      <c r="I2847" s="52"/>
    </row>
    <row r="2848" spans="1:9" s="53" customFormat="1">
      <c r="A2848" s="49"/>
      <c r="B2848" s="50"/>
      <c r="C2848" s="51"/>
      <c r="D2848" s="49"/>
      <c r="E2848" s="52"/>
      <c r="F2848" s="52"/>
      <c r="G2848" s="52"/>
      <c r="H2848" s="52"/>
      <c r="I2848" s="52"/>
    </row>
    <row r="2849" spans="1:9" s="53" customFormat="1">
      <c r="A2849" s="49"/>
      <c r="B2849" s="50"/>
      <c r="C2849" s="51"/>
      <c r="D2849" s="49"/>
      <c r="E2849" s="52"/>
      <c r="F2849" s="52"/>
      <c r="G2849" s="52"/>
      <c r="H2849" s="52"/>
      <c r="I2849" s="52"/>
    </row>
    <row r="2850" spans="1:9" s="53" customFormat="1">
      <c r="A2850" s="49"/>
      <c r="B2850" s="50"/>
      <c r="C2850" s="51"/>
      <c r="D2850" s="49"/>
      <c r="E2850" s="52"/>
      <c r="F2850" s="52"/>
      <c r="G2850" s="52"/>
      <c r="H2850" s="52"/>
      <c r="I2850" s="52"/>
    </row>
    <row r="2851" spans="1:9" s="53" customFormat="1">
      <c r="A2851" s="49"/>
      <c r="B2851" s="50"/>
      <c r="C2851" s="51"/>
      <c r="D2851" s="49"/>
      <c r="E2851" s="52"/>
      <c r="F2851" s="52"/>
      <c r="G2851" s="52"/>
      <c r="H2851" s="52"/>
      <c r="I2851" s="52"/>
    </row>
    <row r="2852" spans="1:9" s="53" customFormat="1">
      <c r="A2852" s="49"/>
      <c r="B2852" s="50"/>
      <c r="C2852" s="51"/>
      <c r="D2852" s="49"/>
      <c r="E2852" s="52"/>
      <c r="F2852" s="52"/>
      <c r="G2852" s="52"/>
      <c r="H2852" s="52"/>
      <c r="I2852" s="52"/>
    </row>
    <row r="2853" spans="1:9" s="53" customFormat="1">
      <c r="A2853" s="49"/>
      <c r="B2853" s="50"/>
      <c r="C2853" s="51"/>
      <c r="D2853" s="49"/>
      <c r="E2853" s="52"/>
      <c r="F2853" s="52"/>
      <c r="G2853" s="52"/>
      <c r="H2853" s="52"/>
      <c r="I2853" s="52"/>
    </row>
    <row r="2854" spans="1:9" s="53" customFormat="1">
      <c r="A2854" s="49"/>
      <c r="B2854" s="50"/>
      <c r="C2854" s="51"/>
      <c r="D2854" s="49"/>
      <c r="E2854" s="52"/>
      <c r="F2854" s="52"/>
      <c r="G2854" s="52"/>
      <c r="H2854" s="52"/>
      <c r="I2854" s="52"/>
    </row>
    <row r="2855" spans="1:9" s="53" customFormat="1">
      <c r="A2855" s="49"/>
      <c r="B2855" s="50"/>
      <c r="C2855" s="51"/>
      <c r="D2855" s="49"/>
      <c r="E2855" s="52"/>
      <c r="F2855" s="52"/>
      <c r="G2855" s="52"/>
      <c r="H2855" s="52"/>
      <c r="I2855" s="52"/>
    </row>
    <row r="2856" spans="1:9" s="53" customFormat="1">
      <c r="A2856" s="49"/>
      <c r="B2856" s="50"/>
      <c r="C2856" s="51"/>
      <c r="D2856" s="49"/>
      <c r="E2856" s="52"/>
      <c r="F2856" s="52"/>
      <c r="G2856" s="52"/>
      <c r="H2856" s="52"/>
      <c r="I2856" s="52"/>
    </row>
    <row r="2857" spans="1:9" s="53" customFormat="1">
      <c r="A2857" s="49"/>
      <c r="B2857" s="50"/>
      <c r="C2857" s="51"/>
      <c r="D2857" s="49"/>
      <c r="E2857" s="52"/>
      <c r="F2857" s="52"/>
      <c r="G2857" s="52"/>
      <c r="H2857" s="52"/>
      <c r="I2857" s="52"/>
    </row>
    <row r="2858" spans="1:9" s="53" customFormat="1">
      <c r="A2858" s="49"/>
      <c r="B2858" s="50"/>
      <c r="C2858" s="51"/>
      <c r="D2858" s="49"/>
      <c r="E2858" s="52"/>
      <c r="F2858" s="52"/>
      <c r="G2858" s="52"/>
      <c r="H2858" s="52"/>
      <c r="I2858" s="52"/>
    </row>
    <row r="2859" spans="1:9" s="53" customFormat="1">
      <c r="A2859" s="49"/>
      <c r="B2859" s="50"/>
      <c r="C2859" s="51"/>
      <c r="D2859" s="49"/>
      <c r="E2859" s="52"/>
      <c r="F2859" s="52"/>
      <c r="G2859" s="52"/>
      <c r="H2859" s="52"/>
      <c r="I2859" s="52"/>
    </row>
    <row r="2860" spans="1:9" s="53" customFormat="1">
      <c r="A2860" s="49"/>
      <c r="B2860" s="50"/>
      <c r="C2860" s="51"/>
      <c r="D2860" s="49"/>
      <c r="E2860" s="52"/>
      <c r="F2860" s="52"/>
      <c r="G2860" s="52"/>
      <c r="H2860" s="52"/>
      <c r="I2860" s="52"/>
    </row>
    <row r="2861" spans="1:9" s="53" customFormat="1">
      <c r="A2861" s="49"/>
      <c r="B2861" s="50"/>
      <c r="C2861" s="51"/>
      <c r="D2861" s="49"/>
      <c r="E2861" s="52"/>
      <c r="F2861" s="52"/>
      <c r="G2861" s="52"/>
      <c r="H2861" s="52"/>
      <c r="I2861" s="52"/>
    </row>
    <row r="2862" spans="1:9" s="53" customFormat="1">
      <c r="A2862" s="49"/>
      <c r="B2862" s="50"/>
      <c r="C2862" s="51"/>
      <c r="D2862" s="49"/>
      <c r="E2862" s="52"/>
      <c r="F2862" s="52"/>
      <c r="G2862" s="52"/>
      <c r="H2862" s="52"/>
      <c r="I2862" s="52"/>
    </row>
    <row r="2863" spans="1:9" s="53" customFormat="1">
      <c r="A2863" s="49"/>
      <c r="B2863" s="50"/>
      <c r="C2863" s="51"/>
      <c r="D2863" s="49"/>
      <c r="E2863" s="52"/>
      <c r="F2863" s="52"/>
      <c r="G2863" s="52"/>
      <c r="H2863" s="52"/>
      <c r="I2863" s="52"/>
    </row>
    <row r="2864" spans="1:9" s="53" customFormat="1">
      <c r="A2864" s="49"/>
      <c r="B2864" s="50"/>
      <c r="C2864" s="51"/>
      <c r="D2864" s="49"/>
      <c r="E2864" s="52"/>
      <c r="F2864" s="52"/>
      <c r="G2864" s="52"/>
      <c r="H2864" s="52"/>
      <c r="I2864" s="52"/>
    </row>
    <row r="2865" spans="1:9" s="53" customFormat="1">
      <c r="A2865" s="49"/>
      <c r="B2865" s="50"/>
      <c r="C2865" s="51"/>
      <c r="D2865" s="49"/>
      <c r="E2865" s="52"/>
      <c r="F2865" s="52"/>
      <c r="G2865" s="52"/>
      <c r="H2865" s="52"/>
      <c r="I2865" s="52"/>
    </row>
    <row r="2866" spans="1:9" s="53" customFormat="1">
      <c r="A2866" s="49"/>
      <c r="B2866" s="50"/>
      <c r="C2866" s="51"/>
      <c r="D2866" s="49"/>
      <c r="E2866" s="52"/>
      <c r="F2866" s="52"/>
      <c r="G2866" s="52"/>
      <c r="H2866" s="52"/>
      <c r="I2866" s="52"/>
    </row>
    <row r="2867" spans="1:9" s="53" customFormat="1">
      <c r="A2867" s="49"/>
      <c r="B2867" s="50"/>
      <c r="C2867" s="51"/>
      <c r="D2867" s="49"/>
      <c r="E2867" s="52"/>
      <c r="F2867" s="52"/>
      <c r="G2867" s="52"/>
      <c r="H2867" s="52"/>
      <c r="I2867" s="52"/>
    </row>
    <row r="2868" spans="1:9" s="53" customFormat="1">
      <c r="A2868" s="49"/>
      <c r="B2868" s="50"/>
      <c r="C2868" s="51"/>
      <c r="D2868" s="49"/>
      <c r="E2868" s="52"/>
      <c r="F2868" s="52"/>
      <c r="G2868" s="52"/>
      <c r="H2868" s="52"/>
      <c r="I2868" s="52"/>
    </row>
    <row r="2869" spans="1:9" s="53" customFormat="1">
      <c r="A2869" s="49"/>
      <c r="B2869" s="50"/>
      <c r="C2869" s="51"/>
      <c r="D2869" s="49"/>
      <c r="E2869" s="52"/>
      <c r="F2869" s="52"/>
      <c r="G2869" s="52"/>
      <c r="H2869" s="52"/>
      <c r="I2869" s="52"/>
    </row>
    <row r="2870" spans="1:9" s="53" customFormat="1">
      <c r="A2870" s="49"/>
      <c r="B2870" s="50"/>
      <c r="C2870" s="51"/>
      <c r="D2870" s="49"/>
      <c r="E2870" s="52"/>
      <c r="F2870" s="52"/>
      <c r="G2870" s="52"/>
      <c r="H2870" s="52"/>
      <c r="I2870" s="52"/>
    </row>
    <row r="2871" spans="1:9" s="53" customFormat="1">
      <c r="A2871" s="49"/>
      <c r="B2871" s="50"/>
      <c r="C2871" s="51"/>
      <c r="D2871" s="49"/>
      <c r="E2871" s="52"/>
      <c r="F2871" s="52"/>
      <c r="G2871" s="52"/>
      <c r="H2871" s="52"/>
      <c r="I2871" s="52"/>
    </row>
    <row r="2872" spans="1:9" s="53" customFormat="1">
      <c r="A2872" s="49"/>
      <c r="B2872" s="50"/>
      <c r="C2872" s="51"/>
      <c r="D2872" s="49"/>
      <c r="E2872" s="52"/>
      <c r="F2872" s="52"/>
      <c r="G2872" s="52"/>
      <c r="H2872" s="52"/>
      <c r="I2872" s="52"/>
    </row>
    <row r="2873" spans="1:9" s="53" customFormat="1">
      <c r="A2873" s="49"/>
      <c r="B2873" s="50"/>
      <c r="C2873" s="51"/>
      <c r="D2873" s="49"/>
      <c r="E2873" s="52"/>
      <c r="F2873" s="52"/>
      <c r="G2873" s="52"/>
      <c r="H2873" s="52"/>
      <c r="I2873" s="52"/>
    </row>
    <row r="2874" spans="1:9" s="53" customFormat="1">
      <c r="A2874" s="49"/>
      <c r="B2874" s="50"/>
      <c r="C2874" s="51"/>
      <c r="D2874" s="49"/>
      <c r="E2874" s="52"/>
      <c r="F2874" s="52"/>
      <c r="G2874" s="52"/>
      <c r="H2874" s="52"/>
      <c r="I2874" s="52"/>
    </row>
    <row r="2875" spans="1:9" s="53" customFormat="1">
      <c r="A2875" s="49"/>
      <c r="B2875" s="50"/>
      <c r="C2875" s="51"/>
      <c r="D2875" s="49"/>
      <c r="E2875" s="52"/>
      <c r="F2875" s="52"/>
      <c r="G2875" s="52"/>
      <c r="H2875" s="52"/>
      <c r="I2875" s="52"/>
    </row>
    <row r="2876" spans="1:9" s="53" customFormat="1">
      <c r="A2876" s="49"/>
      <c r="B2876" s="50"/>
      <c r="C2876" s="51"/>
      <c r="D2876" s="49"/>
      <c r="E2876" s="52"/>
      <c r="F2876" s="52"/>
      <c r="G2876" s="52"/>
      <c r="H2876" s="52"/>
      <c r="I2876" s="52"/>
    </row>
    <row r="2877" spans="1:9" s="53" customFormat="1">
      <c r="A2877" s="49"/>
      <c r="B2877" s="50"/>
      <c r="C2877" s="51"/>
      <c r="D2877" s="49"/>
      <c r="E2877" s="52"/>
      <c r="F2877" s="52"/>
      <c r="G2877" s="52"/>
      <c r="H2877" s="52"/>
      <c r="I2877" s="52"/>
    </row>
    <row r="2878" spans="1:9" s="53" customFormat="1">
      <c r="A2878" s="49"/>
      <c r="B2878" s="50"/>
      <c r="C2878" s="51"/>
      <c r="D2878" s="49"/>
      <c r="E2878" s="52"/>
      <c r="F2878" s="52"/>
      <c r="G2878" s="52"/>
      <c r="H2878" s="52"/>
      <c r="I2878" s="52"/>
    </row>
    <row r="2879" spans="1:9" s="53" customFormat="1">
      <c r="A2879" s="49"/>
      <c r="B2879" s="50"/>
      <c r="C2879" s="51"/>
      <c r="D2879" s="49"/>
      <c r="E2879" s="52"/>
      <c r="F2879" s="52"/>
      <c r="G2879" s="52"/>
      <c r="H2879" s="52"/>
      <c r="I2879" s="52"/>
    </row>
    <row r="2880" spans="1:9" s="53" customFormat="1">
      <c r="A2880" s="49"/>
      <c r="B2880" s="50"/>
      <c r="C2880" s="51"/>
      <c r="D2880" s="49"/>
      <c r="E2880" s="52"/>
      <c r="F2880" s="52"/>
      <c r="G2880" s="52"/>
      <c r="H2880" s="52"/>
      <c r="I2880" s="52"/>
    </row>
    <row r="2881" spans="1:9" s="53" customFormat="1">
      <c r="A2881" s="49"/>
      <c r="B2881" s="50"/>
      <c r="C2881" s="51"/>
      <c r="D2881" s="49"/>
      <c r="E2881" s="52"/>
      <c r="F2881" s="52"/>
      <c r="G2881" s="52"/>
      <c r="H2881" s="52"/>
      <c r="I2881" s="52"/>
    </row>
    <row r="2882" spans="1:9" s="53" customFormat="1">
      <c r="A2882" s="49"/>
      <c r="B2882" s="50"/>
      <c r="C2882" s="51"/>
      <c r="D2882" s="49"/>
      <c r="E2882" s="52"/>
      <c r="F2882" s="52"/>
      <c r="G2882" s="52"/>
      <c r="H2882" s="52"/>
      <c r="I2882" s="52"/>
    </row>
    <row r="2883" spans="1:9" s="53" customFormat="1">
      <c r="A2883" s="49"/>
      <c r="B2883" s="50"/>
      <c r="C2883" s="51"/>
      <c r="D2883" s="49"/>
      <c r="E2883" s="52"/>
      <c r="F2883" s="52"/>
      <c r="G2883" s="52"/>
      <c r="H2883" s="52"/>
      <c r="I2883" s="52"/>
    </row>
    <row r="2884" spans="1:9" s="53" customFormat="1">
      <c r="A2884" s="49"/>
      <c r="B2884" s="50"/>
      <c r="C2884" s="51"/>
      <c r="D2884" s="49"/>
      <c r="E2884" s="52"/>
      <c r="F2884" s="52"/>
      <c r="G2884" s="52"/>
      <c r="H2884" s="52"/>
      <c r="I2884" s="52"/>
    </row>
    <row r="2885" spans="1:9" s="53" customFormat="1">
      <c r="A2885" s="49"/>
      <c r="B2885" s="50"/>
      <c r="C2885" s="51"/>
      <c r="D2885" s="49"/>
      <c r="E2885" s="52"/>
      <c r="F2885" s="52"/>
      <c r="G2885" s="52"/>
      <c r="H2885" s="52"/>
      <c r="I2885" s="52"/>
    </row>
    <row r="2886" spans="1:9" s="53" customFormat="1">
      <c r="A2886" s="49"/>
      <c r="B2886" s="50"/>
      <c r="C2886" s="51"/>
      <c r="D2886" s="49"/>
      <c r="E2886" s="52"/>
      <c r="F2886" s="52"/>
      <c r="G2886" s="52"/>
      <c r="H2886" s="52"/>
      <c r="I2886" s="52"/>
    </row>
    <row r="2887" spans="1:9" s="53" customFormat="1">
      <c r="A2887" s="49"/>
      <c r="B2887" s="50"/>
      <c r="C2887" s="51"/>
      <c r="D2887" s="49"/>
      <c r="E2887" s="52"/>
      <c r="F2887" s="52"/>
      <c r="G2887" s="52"/>
      <c r="H2887" s="52"/>
      <c r="I2887" s="52"/>
    </row>
    <row r="2888" spans="1:9" s="53" customFormat="1">
      <c r="A2888" s="49"/>
      <c r="B2888" s="50"/>
      <c r="C2888" s="51"/>
      <c r="D2888" s="49"/>
      <c r="E2888" s="52"/>
      <c r="F2888" s="52"/>
      <c r="G2888" s="52"/>
      <c r="H2888" s="52"/>
      <c r="I2888" s="52"/>
    </row>
    <row r="2889" spans="1:9" s="53" customFormat="1">
      <c r="A2889" s="49"/>
      <c r="B2889" s="50"/>
      <c r="C2889" s="51"/>
      <c r="D2889" s="49"/>
      <c r="E2889" s="52"/>
      <c r="F2889" s="52"/>
      <c r="G2889" s="52"/>
      <c r="H2889" s="52"/>
      <c r="I2889" s="52"/>
    </row>
    <row r="2890" spans="1:9" s="53" customFormat="1">
      <c r="A2890" s="49"/>
      <c r="B2890" s="50"/>
      <c r="C2890" s="51"/>
      <c r="D2890" s="49"/>
      <c r="E2890" s="52"/>
      <c r="F2890" s="52"/>
      <c r="G2890" s="52"/>
      <c r="H2890" s="52"/>
      <c r="I2890" s="52"/>
    </row>
    <row r="2891" spans="1:9" s="53" customFormat="1">
      <c r="A2891" s="49"/>
      <c r="B2891" s="50"/>
      <c r="C2891" s="51"/>
      <c r="D2891" s="49"/>
      <c r="E2891" s="52"/>
      <c r="F2891" s="52"/>
      <c r="G2891" s="52"/>
      <c r="H2891" s="52"/>
      <c r="I2891" s="52"/>
    </row>
    <row r="2892" spans="1:9" s="53" customFormat="1">
      <c r="A2892" s="49"/>
      <c r="B2892" s="50"/>
      <c r="C2892" s="51"/>
      <c r="D2892" s="49"/>
      <c r="E2892" s="52"/>
      <c r="F2892" s="52"/>
      <c r="G2892" s="52"/>
      <c r="H2892" s="52"/>
      <c r="I2892" s="52"/>
    </row>
    <row r="2893" spans="1:9" s="53" customFormat="1">
      <c r="A2893" s="49"/>
      <c r="B2893" s="50"/>
      <c r="C2893" s="51"/>
      <c r="D2893" s="49"/>
      <c r="E2893" s="52"/>
      <c r="F2893" s="52"/>
      <c r="G2893" s="52"/>
      <c r="H2893" s="52"/>
      <c r="I2893" s="52"/>
    </row>
    <row r="2894" spans="1:9" s="53" customFormat="1">
      <c r="A2894" s="49"/>
      <c r="B2894" s="50"/>
      <c r="C2894" s="51"/>
      <c r="D2894" s="49"/>
      <c r="E2894" s="52"/>
      <c r="F2894" s="52"/>
      <c r="G2894" s="52"/>
      <c r="H2894" s="52"/>
      <c r="I2894" s="52"/>
    </row>
    <row r="2895" spans="1:9" s="53" customFormat="1">
      <c r="A2895" s="49"/>
      <c r="B2895" s="50"/>
      <c r="C2895" s="51"/>
      <c r="D2895" s="49"/>
      <c r="E2895" s="52"/>
      <c r="F2895" s="52"/>
      <c r="G2895" s="52"/>
      <c r="H2895" s="52"/>
      <c r="I2895" s="52"/>
    </row>
    <row r="2896" spans="1:9" s="53" customFormat="1">
      <c r="A2896" s="49"/>
      <c r="B2896" s="50"/>
      <c r="C2896" s="51"/>
      <c r="D2896" s="49"/>
      <c r="E2896" s="52"/>
      <c r="F2896" s="52"/>
      <c r="G2896" s="52"/>
      <c r="H2896" s="52"/>
      <c r="I2896" s="52"/>
    </row>
    <row r="2897" spans="1:9" s="53" customFormat="1">
      <c r="A2897" s="49"/>
      <c r="B2897" s="50"/>
      <c r="C2897" s="51"/>
      <c r="D2897" s="49"/>
      <c r="E2897" s="52"/>
      <c r="F2897" s="52"/>
      <c r="G2897" s="52"/>
      <c r="H2897" s="52"/>
      <c r="I2897" s="52"/>
    </row>
    <row r="2898" spans="1:9" s="53" customFormat="1">
      <c r="A2898" s="49"/>
      <c r="B2898" s="50"/>
      <c r="C2898" s="51"/>
      <c r="D2898" s="49"/>
      <c r="E2898" s="52"/>
      <c r="F2898" s="52"/>
      <c r="G2898" s="52"/>
      <c r="H2898" s="52"/>
      <c r="I2898" s="52"/>
    </row>
    <row r="2899" spans="1:9" s="53" customFormat="1">
      <c r="A2899" s="49"/>
      <c r="B2899" s="50"/>
      <c r="C2899" s="51"/>
      <c r="D2899" s="49"/>
      <c r="E2899" s="52"/>
      <c r="F2899" s="52"/>
      <c r="G2899" s="52"/>
      <c r="H2899" s="52"/>
      <c r="I2899" s="52"/>
    </row>
    <row r="2900" spans="1:9" s="53" customFormat="1">
      <c r="A2900" s="49"/>
      <c r="B2900" s="50"/>
      <c r="C2900" s="51"/>
      <c r="D2900" s="49"/>
      <c r="E2900" s="52"/>
      <c r="F2900" s="52"/>
      <c r="G2900" s="52"/>
      <c r="H2900" s="52"/>
      <c r="I2900" s="52"/>
    </row>
    <row r="2901" spans="1:9" s="53" customFormat="1">
      <c r="A2901" s="49"/>
      <c r="B2901" s="50"/>
      <c r="C2901" s="51"/>
      <c r="D2901" s="49"/>
      <c r="E2901" s="52"/>
      <c r="F2901" s="52"/>
      <c r="G2901" s="52"/>
      <c r="H2901" s="52"/>
      <c r="I2901" s="52"/>
    </row>
    <row r="2902" spans="1:9" s="53" customFormat="1">
      <c r="A2902" s="49"/>
      <c r="B2902" s="50"/>
      <c r="C2902" s="51"/>
      <c r="D2902" s="49"/>
      <c r="E2902" s="52"/>
      <c r="F2902" s="52"/>
      <c r="G2902" s="52"/>
      <c r="H2902" s="52"/>
      <c r="I2902" s="52"/>
    </row>
    <row r="2903" spans="1:9" s="53" customFormat="1">
      <c r="A2903" s="49"/>
      <c r="B2903" s="50"/>
      <c r="C2903" s="51"/>
      <c r="D2903" s="49"/>
      <c r="E2903" s="52"/>
      <c r="F2903" s="52"/>
      <c r="G2903" s="52"/>
      <c r="H2903" s="52"/>
      <c r="I2903" s="52"/>
    </row>
    <row r="2904" spans="1:9" s="53" customFormat="1">
      <c r="A2904" s="49"/>
      <c r="B2904" s="50"/>
      <c r="C2904" s="51"/>
      <c r="D2904" s="49"/>
      <c r="E2904" s="52"/>
      <c r="F2904" s="52"/>
      <c r="G2904" s="52"/>
      <c r="H2904" s="52"/>
      <c r="I2904" s="52"/>
    </row>
    <row r="2905" spans="1:9" s="53" customFormat="1">
      <c r="A2905" s="49"/>
      <c r="B2905" s="50"/>
      <c r="C2905" s="51"/>
      <c r="D2905" s="49"/>
      <c r="E2905" s="52"/>
      <c r="F2905" s="52"/>
      <c r="G2905" s="52"/>
      <c r="H2905" s="52"/>
      <c r="I2905" s="52"/>
    </row>
    <row r="2906" spans="1:9" s="53" customFormat="1">
      <c r="A2906" s="49"/>
      <c r="B2906" s="50"/>
      <c r="C2906" s="51"/>
      <c r="D2906" s="49"/>
      <c r="E2906" s="52"/>
      <c r="F2906" s="52"/>
      <c r="G2906" s="52"/>
      <c r="H2906" s="52"/>
      <c r="I2906" s="52"/>
    </row>
    <row r="2907" spans="1:9" s="53" customFormat="1">
      <c r="A2907" s="49"/>
      <c r="B2907" s="50"/>
      <c r="C2907" s="51"/>
      <c r="D2907" s="49"/>
      <c r="E2907" s="52"/>
      <c r="F2907" s="52"/>
      <c r="G2907" s="52"/>
      <c r="H2907" s="52"/>
      <c r="I2907" s="52"/>
    </row>
    <row r="2908" spans="1:9" s="53" customFormat="1">
      <c r="A2908" s="49"/>
      <c r="B2908" s="50"/>
      <c r="C2908" s="51"/>
      <c r="D2908" s="49"/>
      <c r="E2908" s="52"/>
      <c r="F2908" s="52"/>
      <c r="G2908" s="52"/>
      <c r="H2908" s="52"/>
      <c r="I2908" s="52"/>
    </row>
    <row r="2909" spans="1:9" s="53" customFormat="1">
      <c r="A2909" s="49"/>
      <c r="B2909" s="50"/>
      <c r="C2909" s="51"/>
      <c r="D2909" s="49"/>
      <c r="E2909" s="52"/>
      <c r="F2909" s="52"/>
      <c r="G2909" s="52"/>
      <c r="H2909" s="52"/>
      <c r="I2909" s="52"/>
    </row>
    <row r="2910" spans="1:9" s="53" customFormat="1">
      <c r="A2910" s="49"/>
      <c r="B2910" s="50"/>
      <c r="C2910" s="51"/>
      <c r="D2910" s="49"/>
      <c r="E2910" s="52"/>
      <c r="F2910" s="52"/>
      <c r="G2910" s="52"/>
      <c r="H2910" s="52"/>
      <c r="I2910" s="52"/>
    </row>
    <row r="2911" spans="1:9" s="53" customFormat="1">
      <c r="A2911" s="49"/>
      <c r="B2911" s="50"/>
      <c r="C2911" s="51"/>
      <c r="D2911" s="49"/>
      <c r="E2911" s="52"/>
      <c r="F2911" s="52"/>
      <c r="G2911" s="52"/>
      <c r="H2911" s="52"/>
      <c r="I2911" s="52"/>
    </row>
    <row r="2912" spans="1:9" s="53" customFormat="1">
      <c r="A2912" s="49"/>
      <c r="B2912" s="50"/>
      <c r="C2912" s="51"/>
      <c r="D2912" s="49"/>
      <c r="E2912" s="52"/>
      <c r="F2912" s="52"/>
      <c r="G2912" s="52"/>
      <c r="H2912" s="52"/>
      <c r="I2912" s="52"/>
    </row>
    <row r="2913" spans="1:9" s="53" customFormat="1">
      <c r="A2913" s="49"/>
      <c r="B2913" s="50"/>
      <c r="C2913" s="51"/>
      <c r="D2913" s="49"/>
      <c r="E2913" s="52"/>
      <c r="F2913" s="52"/>
      <c r="G2913" s="52"/>
      <c r="H2913" s="52"/>
      <c r="I2913" s="52"/>
    </row>
    <row r="2914" spans="1:9" s="53" customFormat="1">
      <c r="A2914" s="49"/>
      <c r="B2914" s="50"/>
      <c r="C2914" s="51"/>
      <c r="D2914" s="49"/>
      <c r="E2914" s="52"/>
      <c r="F2914" s="52"/>
      <c r="G2914" s="52"/>
      <c r="H2914" s="52"/>
      <c r="I2914" s="52"/>
    </row>
    <row r="2915" spans="1:9" s="53" customFormat="1">
      <c r="A2915" s="49"/>
      <c r="B2915" s="50"/>
      <c r="C2915" s="51"/>
      <c r="D2915" s="49"/>
      <c r="E2915" s="52"/>
      <c r="F2915" s="52"/>
      <c r="G2915" s="52"/>
      <c r="H2915" s="52"/>
      <c r="I2915" s="52"/>
    </row>
    <row r="2916" spans="1:9" s="53" customFormat="1">
      <c r="A2916" s="49"/>
      <c r="B2916" s="50"/>
      <c r="C2916" s="51"/>
      <c r="D2916" s="49"/>
      <c r="E2916" s="52"/>
      <c r="F2916" s="52"/>
      <c r="G2916" s="52"/>
      <c r="H2916" s="52"/>
      <c r="I2916" s="52"/>
    </row>
    <row r="2917" spans="1:9" s="53" customFormat="1">
      <c r="A2917" s="49"/>
      <c r="B2917" s="50"/>
      <c r="C2917" s="51"/>
      <c r="D2917" s="49"/>
      <c r="E2917" s="52"/>
      <c r="F2917" s="52"/>
      <c r="G2917" s="52"/>
      <c r="H2917" s="52"/>
      <c r="I2917" s="52"/>
    </row>
    <row r="2918" spans="1:9" s="53" customFormat="1">
      <c r="A2918" s="49"/>
      <c r="B2918" s="50"/>
      <c r="C2918" s="51"/>
      <c r="D2918" s="49"/>
      <c r="E2918" s="52"/>
      <c r="F2918" s="52"/>
      <c r="G2918" s="52"/>
      <c r="H2918" s="52"/>
      <c r="I2918" s="52"/>
    </row>
    <row r="2919" spans="1:9" s="53" customFormat="1">
      <c r="A2919" s="49"/>
      <c r="B2919" s="50"/>
      <c r="C2919" s="51"/>
      <c r="D2919" s="49"/>
      <c r="E2919" s="52"/>
      <c r="F2919" s="52"/>
      <c r="G2919" s="52"/>
      <c r="H2919" s="52"/>
      <c r="I2919" s="52"/>
    </row>
    <row r="2920" spans="1:9" s="53" customFormat="1">
      <c r="A2920" s="49"/>
      <c r="B2920" s="50"/>
      <c r="C2920" s="51"/>
      <c r="D2920" s="49"/>
      <c r="E2920" s="52"/>
      <c r="F2920" s="52"/>
      <c r="G2920" s="52"/>
      <c r="H2920" s="52"/>
      <c r="I2920" s="52"/>
    </row>
    <row r="2921" spans="1:9" s="53" customFormat="1">
      <c r="A2921" s="49"/>
      <c r="B2921" s="50"/>
      <c r="C2921" s="51"/>
      <c r="D2921" s="49"/>
      <c r="E2921" s="52"/>
      <c r="F2921" s="52"/>
      <c r="G2921" s="52"/>
      <c r="H2921" s="52"/>
      <c r="I2921" s="52"/>
    </row>
    <row r="2922" spans="1:9" s="53" customFormat="1">
      <c r="A2922" s="49"/>
      <c r="B2922" s="50"/>
      <c r="C2922" s="51"/>
      <c r="D2922" s="49"/>
      <c r="E2922" s="52"/>
      <c r="F2922" s="52"/>
      <c r="G2922" s="52"/>
      <c r="H2922" s="52"/>
      <c r="I2922" s="52"/>
    </row>
    <row r="2923" spans="1:9" s="53" customFormat="1">
      <c r="A2923" s="49"/>
      <c r="B2923" s="50"/>
      <c r="C2923" s="51"/>
      <c r="D2923" s="49"/>
      <c r="E2923" s="52"/>
      <c r="F2923" s="52"/>
      <c r="G2923" s="52"/>
      <c r="H2923" s="52"/>
      <c r="I2923" s="52"/>
    </row>
    <row r="2924" spans="1:9" s="53" customFormat="1">
      <c r="A2924" s="49"/>
      <c r="B2924" s="50"/>
      <c r="C2924" s="51"/>
      <c r="D2924" s="49"/>
      <c r="E2924" s="52"/>
      <c r="F2924" s="52"/>
      <c r="G2924" s="52"/>
      <c r="H2924" s="52"/>
      <c r="I2924" s="52"/>
    </row>
    <row r="2925" spans="1:9" s="53" customFormat="1">
      <c r="A2925" s="49"/>
      <c r="B2925" s="50"/>
      <c r="C2925" s="51"/>
      <c r="D2925" s="49"/>
      <c r="E2925" s="52"/>
      <c r="F2925" s="52"/>
      <c r="G2925" s="52"/>
      <c r="H2925" s="52"/>
      <c r="I2925" s="52"/>
    </row>
    <row r="2926" spans="1:9" s="53" customFormat="1">
      <c r="A2926" s="49"/>
      <c r="B2926" s="50"/>
      <c r="C2926" s="51"/>
      <c r="D2926" s="49"/>
      <c r="E2926" s="52"/>
      <c r="F2926" s="52"/>
      <c r="G2926" s="52"/>
      <c r="H2926" s="52"/>
      <c r="I2926" s="52"/>
    </row>
    <row r="2927" spans="1:9" s="53" customFormat="1">
      <c r="A2927" s="49"/>
      <c r="B2927" s="50"/>
      <c r="C2927" s="51"/>
      <c r="D2927" s="49"/>
      <c r="E2927" s="52"/>
      <c r="F2927" s="52"/>
      <c r="G2927" s="52"/>
      <c r="H2927" s="52"/>
      <c r="I2927" s="52"/>
    </row>
    <row r="2928" spans="1:9" s="53" customFormat="1">
      <c r="A2928" s="49"/>
      <c r="B2928" s="50"/>
      <c r="C2928" s="51"/>
      <c r="D2928" s="49"/>
      <c r="E2928" s="52"/>
      <c r="F2928" s="52"/>
      <c r="G2928" s="52"/>
      <c r="H2928" s="52"/>
      <c r="I2928" s="52"/>
    </row>
    <row r="2929" spans="1:9" s="53" customFormat="1">
      <c r="A2929" s="49"/>
      <c r="B2929" s="50"/>
      <c r="C2929" s="51"/>
      <c r="D2929" s="49"/>
      <c r="E2929" s="52"/>
      <c r="F2929" s="52"/>
      <c r="G2929" s="52"/>
      <c r="H2929" s="52"/>
      <c r="I2929" s="52"/>
    </row>
    <row r="2930" spans="1:9" s="53" customFormat="1">
      <c r="A2930" s="49"/>
      <c r="B2930" s="50"/>
      <c r="C2930" s="51"/>
      <c r="D2930" s="49"/>
      <c r="E2930" s="52"/>
      <c r="F2930" s="52"/>
      <c r="G2930" s="52"/>
      <c r="H2930" s="52"/>
      <c r="I2930" s="52"/>
    </row>
    <row r="2931" spans="1:9" s="53" customFormat="1">
      <c r="A2931" s="49"/>
      <c r="B2931" s="50"/>
      <c r="C2931" s="51"/>
      <c r="D2931" s="49"/>
      <c r="E2931" s="52"/>
      <c r="F2931" s="52"/>
      <c r="G2931" s="52"/>
      <c r="H2931" s="52"/>
      <c r="I2931" s="52"/>
    </row>
    <row r="2932" spans="1:9" s="53" customFormat="1">
      <c r="A2932" s="49"/>
      <c r="B2932" s="50"/>
      <c r="C2932" s="51"/>
      <c r="D2932" s="49"/>
      <c r="E2932" s="52"/>
      <c r="F2932" s="52"/>
      <c r="G2932" s="52"/>
      <c r="H2932" s="52"/>
      <c r="I2932" s="52"/>
    </row>
    <row r="2933" spans="1:9" s="53" customFormat="1">
      <c r="A2933" s="49"/>
      <c r="B2933" s="50"/>
      <c r="C2933" s="51"/>
      <c r="D2933" s="49"/>
      <c r="E2933" s="52"/>
      <c r="F2933" s="52"/>
      <c r="G2933" s="52"/>
      <c r="H2933" s="52"/>
      <c r="I2933" s="52"/>
    </row>
    <row r="2934" spans="1:9" s="53" customFormat="1">
      <c r="A2934" s="49"/>
      <c r="B2934" s="50"/>
      <c r="C2934" s="51"/>
      <c r="D2934" s="49"/>
      <c r="E2934" s="52"/>
      <c r="F2934" s="52"/>
      <c r="G2934" s="52"/>
      <c r="H2934" s="52"/>
      <c r="I2934" s="52"/>
    </row>
    <row r="2935" spans="1:9" s="53" customFormat="1">
      <c r="A2935" s="49"/>
      <c r="B2935" s="50"/>
      <c r="C2935" s="51"/>
      <c r="D2935" s="49"/>
      <c r="E2935" s="52"/>
      <c r="F2935" s="52"/>
      <c r="G2935" s="52"/>
      <c r="H2935" s="52"/>
      <c r="I2935" s="52"/>
    </row>
    <row r="2936" spans="1:9" s="53" customFormat="1">
      <c r="A2936" s="49"/>
      <c r="B2936" s="50"/>
      <c r="C2936" s="51"/>
      <c r="D2936" s="49"/>
      <c r="E2936" s="52"/>
      <c r="F2936" s="52"/>
      <c r="G2936" s="52"/>
      <c r="H2936" s="52"/>
      <c r="I2936" s="52"/>
    </row>
    <row r="2937" spans="1:9" s="53" customFormat="1">
      <c r="A2937" s="49"/>
      <c r="B2937" s="50"/>
      <c r="C2937" s="51"/>
      <c r="D2937" s="49"/>
      <c r="E2937" s="52"/>
      <c r="F2937" s="52"/>
      <c r="G2937" s="52"/>
      <c r="H2937" s="52"/>
      <c r="I2937" s="52"/>
    </row>
    <row r="2938" spans="1:9" s="53" customFormat="1">
      <c r="A2938" s="49"/>
      <c r="B2938" s="50"/>
      <c r="C2938" s="51"/>
      <c r="D2938" s="49"/>
      <c r="E2938" s="52"/>
      <c r="F2938" s="52"/>
      <c r="G2938" s="52"/>
      <c r="H2938" s="52"/>
      <c r="I2938" s="52"/>
    </row>
    <row r="2939" spans="1:9" s="53" customFormat="1">
      <c r="A2939" s="49"/>
      <c r="B2939" s="50"/>
      <c r="C2939" s="51"/>
      <c r="D2939" s="49"/>
      <c r="E2939" s="52"/>
      <c r="F2939" s="52"/>
      <c r="G2939" s="52"/>
      <c r="H2939" s="52"/>
      <c r="I2939" s="52"/>
    </row>
    <row r="2940" spans="1:9" s="53" customFormat="1">
      <c r="A2940" s="49"/>
      <c r="B2940" s="50"/>
      <c r="C2940" s="51"/>
      <c r="D2940" s="49"/>
      <c r="E2940" s="52"/>
      <c r="F2940" s="52"/>
      <c r="G2940" s="52"/>
      <c r="H2940" s="52"/>
      <c r="I2940" s="52"/>
    </row>
    <row r="2941" spans="1:9" s="53" customFormat="1">
      <c r="A2941" s="49"/>
      <c r="B2941" s="50"/>
      <c r="C2941" s="51"/>
      <c r="D2941" s="49"/>
      <c r="E2941" s="52"/>
      <c r="F2941" s="52"/>
      <c r="G2941" s="52"/>
      <c r="H2941" s="52"/>
      <c r="I2941" s="52"/>
    </row>
    <row r="2942" spans="1:9" s="53" customFormat="1">
      <c r="A2942" s="49"/>
      <c r="B2942" s="50"/>
      <c r="C2942" s="51"/>
      <c r="D2942" s="49"/>
      <c r="E2942" s="52"/>
      <c r="F2942" s="52"/>
      <c r="G2942" s="52"/>
      <c r="H2942" s="52"/>
      <c r="I2942" s="52"/>
    </row>
    <row r="2943" spans="1:9" s="53" customFormat="1">
      <c r="A2943" s="49"/>
      <c r="B2943" s="50"/>
      <c r="C2943" s="51"/>
      <c r="D2943" s="49"/>
      <c r="E2943" s="52"/>
      <c r="F2943" s="52"/>
      <c r="G2943" s="52"/>
      <c r="H2943" s="52"/>
      <c r="I2943" s="52"/>
    </row>
    <row r="2944" spans="1:9" s="53" customFormat="1">
      <c r="A2944" s="49"/>
      <c r="B2944" s="50"/>
      <c r="C2944" s="51"/>
      <c r="D2944" s="49"/>
      <c r="E2944" s="52"/>
      <c r="F2944" s="52"/>
      <c r="G2944" s="52"/>
      <c r="H2944" s="52"/>
      <c r="I2944" s="52"/>
    </row>
    <row r="2945" spans="1:9" s="53" customFormat="1">
      <c r="A2945" s="49"/>
      <c r="B2945" s="50"/>
      <c r="C2945" s="51"/>
      <c r="D2945" s="49"/>
      <c r="E2945" s="52"/>
      <c r="F2945" s="52"/>
      <c r="G2945" s="52"/>
      <c r="H2945" s="52"/>
      <c r="I2945" s="52"/>
    </row>
    <row r="2946" spans="1:9" s="53" customFormat="1">
      <c r="A2946" s="49"/>
      <c r="B2946" s="50"/>
      <c r="C2946" s="51"/>
      <c r="D2946" s="49"/>
      <c r="E2946" s="52"/>
      <c r="F2946" s="52"/>
      <c r="G2946" s="52"/>
      <c r="H2946" s="52"/>
      <c r="I2946" s="52"/>
    </row>
    <row r="2947" spans="1:9" s="53" customFormat="1">
      <c r="A2947" s="49"/>
      <c r="B2947" s="50"/>
      <c r="C2947" s="51"/>
      <c r="D2947" s="49"/>
      <c r="E2947" s="52"/>
      <c r="F2947" s="52"/>
      <c r="G2947" s="52"/>
      <c r="H2947" s="52"/>
      <c r="I2947" s="52"/>
    </row>
    <row r="2948" spans="1:9" s="53" customFormat="1">
      <c r="A2948" s="49"/>
      <c r="B2948" s="50"/>
      <c r="C2948" s="51"/>
      <c r="D2948" s="49"/>
      <c r="E2948" s="52"/>
      <c r="F2948" s="52"/>
      <c r="G2948" s="52"/>
      <c r="H2948" s="52"/>
      <c r="I2948" s="52"/>
    </row>
    <row r="2949" spans="1:9" s="53" customFormat="1">
      <c r="A2949" s="49"/>
      <c r="B2949" s="50"/>
      <c r="C2949" s="51"/>
      <c r="D2949" s="49"/>
      <c r="E2949" s="52"/>
      <c r="F2949" s="52"/>
      <c r="G2949" s="52"/>
      <c r="H2949" s="52"/>
      <c r="I2949" s="52"/>
    </row>
    <row r="2950" spans="1:9" s="53" customFormat="1">
      <c r="A2950" s="49"/>
      <c r="B2950" s="50"/>
      <c r="C2950" s="51"/>
      <c r="D2950" s="49"/>
      <c r="E2950" s="52"/>
      <c r="F2950" s="52"/>
      <c r="G2950" s="52"/>
      <c r="H2950" s="52"/>
      <c r="I2950" s="52"/>
    </row>
    <row r="2951" spans="1:9" s="53" customFormat="1">
      <c r="A2951" s="49"/>
      <c r="B2951" s="50"/>
      <c r="C2951" s="51"/>
      <c r="D2951" s="49"/>
      <c r="E2951" s="52"/>
      <c r="F2951" s="52"/>
      <c r="G2951" s="52"/>
      <c r="H2951" s="52"/>
      <c r="I2951" s="52"/>
    </row>
    <row r="2952" spans="1:9" s="53" customFormat="1">
      <c r="A2952" s="49"/>
      <c r="B2952" s="50"/>
      <c r="C2952" s="51"/>
      <c r="D2952" s="49"/>
      <c r="E2952" s="52"/>
      <c r="F2952" s="52"/>
      <c r="G2952" s="52"/>
      <c r="H2952" s="52"/>
      <c r="I2952" s="52"/>
    </row>
    <row r="2953" spans="1:9" s="53" customFormat="1">
      <c r="A2953" s="49"/>
      <c r="B2953" s="50"/>
      <c r="C2953" s="51"/>
      <c r="D2953" s="49"/>
      <c r="E2953" s="52"/>
      <c r="F2953" s="52"/>
      <c r="G2953" s="52"/>
      <c r="H2953" s="52"/>
      <c r="I2953" s="52"/>
    </row>
    <row r="2954" spans="1:9" s="53" customFormat="1">
      <c r="A2954" s="49"/>
      <c r="B2954" s="50"/>
      <c r="C2954" s="51"/>
      <c r="D2954" s="49"/>
      <c r="E2954" s="52"/>
      <c r="F2954" s="52"/>
      <c r="G2954" s="52"/>
      <c r="H2954" s="52"/>
      <c r="I2954" s="52"/>
    </row>
    <row r="2955" spans="1:9" s="53" customFormat="1">
      <c r="A2955" s="49"/>
      <c r="B2955" s="50"/>
      <c r="C2955" s="51"/>
      <c r="D2955" s="49"/>
      <c r="E2955" s="52"/>
      <c r="F2955" s="52"/>
      <c r="G2955" s="52"/>
      <c r="H2955" s="52"/>
      <c r="I2955" s="52"/>
    </row>
    <row r="2956" spans="1:9" s="53" customFormat="1">
      <c r="A2956" s="49"/>
      <c r="B2956" s="50"/>
      <c r="C2956" s="51"/>
      <c r="D2956" s="49"/>
      <c r="E2956" s="52"/>
      <c r="F2956" s="52"/>
      <c r="G2956" s="52"/>
      <c r="H2956" s="52"/>
      <c r="I2956" s="52"/>
    </row>
    <row r="2957" spans="1:9" s="53" customFormat="1">
      <c r="A2957" s="49"/>
      <c r="B2957" s="50"/>
      <c r="C2957" s="51"/>
      <c r="D2957" s="49"/>
      <c r="E2957" s="52"/>
      <c r="F2957" s="52"/>
      <c r="G2957" s="52"/>
      <c r="H2957" s="52"/>
      <c r="I2957" s="52"/>
    </row>
    <row r="2958" spans="1:9" s="53" customFormat="1">
      <c r="A2958" s="49"/>
      <c r="B2958" s="50"/>
      <c r="C2958" s="51"/>
      <c r="D2958" s="49"/>
      <c r="E2958" s="52"/>
      <c r="F2958" s="52"/>
      <c r="G2958" s="52"/>
      <c r="H2958" s="52"/>
      <c r="I2958" s="52"/>
    </row>
    <row r="2959" spans="1:9" s="53" customFormat="1">
      <c r="A2959" s="49"/>
      <c r="B2959" s="50"/>
      <c r="C2959" s="51"/>
      <c r="D2959" s="49"/>
      <c r="E2959" s="52"/>
      <c r="F2959" s="52"/>
      <c r="G2959" s="52"/>
      <c r="H2959" s="52"/>
      <c r="I2959" s="52"/>
    </row>
    <row r="2960" spans="1:9" s="53" customFormat="1">
      <c r="A2960" s="49"/>
      <c r="B2960" s="50"/>
      <c r="C2960" s="51"/>
      <c r="D2960" s="49"/>
      <c r="E2960" s="52"/>
      <c r="F2960" s="52"/>
      <c r="G2960" s="52"/>
      <c r="H2960" s="52"/>
      <c r="I2960" s="52"/>
    </row>
    <row r="2961" spans="1:9" s="53" customFormat="1">
      <c r="A2961" s="49"/>
      <c r="B2961" s="50"/>
      <c r="C2961" s="51"/>
      <c r="D2961" s="49"/>
      <c r="E2961" s="52"/>
      <c r="F2961" s="52"/>
      <c r="G2961" s="52"/>
      <c r="H2961" s="52"/>
      <c r="I2961" s="52"/>
    </row>
    <row r="2962" spans="1:9" s="53" customFormat="1">
      <c r="A2962" s="49"/>
      <c r="B2962" s="50"/>
      <c r="C2962" s="51"/>
      <c r="D2962" s="49"/>
      <c r="E2962" s="52"/>
      <c r="F2962" s="52"/>
      <c r="G2962" s="52"/>
      <c r="H2962" s="52"/>
      <c r="I2962" s="52"/>
    </row>
    <row r="2963" spans="1:9" s="53" customFormat="1">
      <c r="A2963" s="49"/>
      <c r="B2963" s="50"/>
      <c r="C2963" s="51"/>
      <c r="D2963" s="49"/>
      <c r="E2963" s="52"/>
      <c r="F2963" s="52"/>
      <c r="G2963" s="52"/>
      <c r="H2963" s="52"/>
      <c r="I2963" s="52"/>
    </row>
    <row r="2964" spans="1:9" s="53" customFormat="1">
      <c r="A2964" s="49"/>
      <c r="B2964" s="50"/>
      <c r="C2964" s="51"/>
      <c r="D2964" s="49"/>
      <c r="E2964" s="52"/>
      <c r="F2964" s="52"/>
      <c r="G2964" s="52"/>
      <c r="H2964" s="52"/>
      <c r="I2964" s="52"/>
    </row>
    <row r="2965" spans="1:9" s="53" customFormat="1">
      <c r="A2965" s="49"/>
      <c r="B2965" s="50"/>
      <c r="C2965" s="51"/>
      <c r="D2965" s="49"/>
      <c r="E2965" s="52"/>
      <c r="F2965" s="52"/>
      <c r="G2965" s="52"/>
      <c r="H2965" s="52"/>
      <c r="I2965" s="52"/>
    </row>
    <row r="2966" spans="1:9" s="53" customFormat="1">
      <c r="A2966" s="49"/>
      <c r="B2966" s="50"/>
      <c r="C2966" s="51"/>
      <c r="D2966" s="49"/>
      <c r="E2966" s="52"/>
      <c r="F2966" s="52"/>
      <c r="G2966" s="52"/>
      <c r="H2966" s="52"/>
      <c r="I2966" s="52"/>
    </row>
    <row r="2967" spans="1:9" s="53" customFormat="1">
      <c r="A2967" s="49"/>
      <c r="B2967" s="50"/>
      <c r="C2967" s="51"/>
      <c r="D2967" s="49"/>
      <c r="E2967" s="52"/>
      <c r="F2967" s="52"/>
      <c r="G2967" s="52"/>
      <c r="H2967" s="52"/>
      <c r="I2967" s="52"/>
    </row>
    <row r="2968" spans="1:9" s="53" customFormat="1">
      <c r="A2968" s="49"/>
      <c r="B2968" s="50"/>
      <c r="C2968" s="51"/>
      <c r="D2968" s="49"/>
      <c r="E2968" s="52"/>
      <c r="F2968" s="52"/>
      <c r="G2968" s="52"/>
      <c r="H2968" s="52"/>
      <c r="I2968" s="52"/>
    </row>
    <row r="2969" spans="1:9" s="53" customFormat="1">
      <c r="A2969" s="49"/>
      <c r="B2969" s="50"/>
      <c r="C2969" s="51"/>
      <c r="D2969" s="49"/>
      <c r="E2969" s="52"/>
      <c r="F2969" s="52"/>
      <c r="G2969" s="52"/>
      <c r="H2969" s="52"/>
      <c r="I2969" s="52"/>
    </row>
    <row r="2970" spans="1:9" s="53" customFormat="1">
      <c r="A2970" s="49"/>
      <c r="B2970" s="50"/>
      <c r="C2970" s="51"/>
      <c r="D2970" s="49"/>
      <c r="E2970" s="52"/>
      <c r="F2970" s="52"/>
      <c r="G2970" s="52"/>
      <c r="H2970" s="52"/>
      <c r="I2970" s="52"/>
    </row>
    <row r="2971" spans="1:9" s="53" customFormat="1">
      <c r="A2971" s="49"/>
      <c r="B2971" s="50"/>
      <c r="C2971" s="51"/>
      <c r="D2971" s="49"/>
      <c r="E2971" s="52"/>
      <c r="F2971" s="52"/>
      <c r="G2971" s="52"/>
      <c r="H2971" s="52"/>
      <c r="I2971" s="52"/>
    </row>
    <row r="2972" spans="1:9" s="53" customFormat="1">
      <c r="A2972" s="49"/>
      <c r="B2972" s="50"/>
      <c r="C2972" s="51"/>
      <c r="D2972" s="49"/>
      <c r="E2972" s="52"/>
      <c r="F2972" s="52"/>
      <c r="G2972" s="52"/>
      <c r="H2972" s="52"/>
      <c r="I2972" s="52"/>
    </row>
    <row r="2973" spans="1:9" s="53" customFormat="1">
      <c r="A2973" s="49"/>
      <c r="B2973" s="50"/>
      <c r="C2973" s="51"/>
      <c r="D2973" s="49"/>
      <c r="E2973" s="52"/>
      <c r="F2973" s="52"/>
      <c r="G2973" s="52"/>
      <c r="H2973" s="52"/>
      <c r="I2973" s="52"/>
    </row>
    <row r="2974" spans="1:9" s="53" customFormat="1">
      <c r="A2974" s="49"/>
      <c r="B2974" s="50"/>
      <c r="C2974" s="51"/>
      <c r="D2974" s="49"/>
      <c r="E2974" s="52"/>
      <c r="F2974" s="52"/>
      <c r="G2974" s="52"/>
      <c r="H2974" s="52"/>
      <c r="I2974" s="52"/>
    </row>
    <row r="2975" spans="1:9" s="53" customFormat="1">
      <c r="A2975" s="49"/>
      <c r="B2975" s="50"/>
      <c r="C2975" s="51"/>
      <c r="D2975" s="49"/>
      <c r="E2975" s="52"/>
      <c r="F2975" s="52"/>
      <c r="G2975" s="52"/>
      <c r="H2975" s="52"/>
      <c r="I2975" s="52"/>
    </row>
    <row r="2976" spans="1:9" s="53" customFormat="1">
      <c r="A2976" s="49"/>
      <c r="B2976" s="50"/>
      <c r="C2976" s="51"/>
      <c r="D2976" s="49"/>
      <c r="E2976" s="52"/>
      <c r="F2976" s="52"/>
      <c r="G2976" s="52"/>
      <c r="H2976" s="52"/>
      <c r="I2976" s="52"/>
    </row>
    <row r="2977" spans="1:9" s="53" customFormat="1">
      <c r="A2977" s="49"/>
      <c r="B2977" s="50"/>
      <c r="C2977" s="51"/>
      <c r="D2977" s="49"/>
      <c r="E2977" s="52"/>
      <c r="F2977" s="52"/>
      <c r="G2977" s="52"/>
      <c r="H2977" s="52"/>
      <c r="I2977" s="52"/>
    </row>
    <row r="2978" spans="1:9" s="53" customFormat="1">
      <c r="A2978" s="49"/>
      <c r="B2978" s="50"/>
      <c r="C2978" s="51"/>
      <c r="D2978" s="49"/>
      <c r="E2978" s="52"/>
      <c r="F2978" s="52"/>
      <c r="G2978" s="52"/>
      <c r="H2978" s="52"/>
      <c r="I2978" s="52"/>
    </row>
    <row r="2979" spans="1:9" s="53" customFormat="1">
      <c r="A2979" s="49"/>
      <c r="B2979" s="50"/>
      <c r="C2979" s="51"/>
      <c r="D2979" s="49"/>
      <c r="E2979" s="52"/>
      <c r="F2979" s="52"/>
      <c r="G2979" s="52"/>
      <c r="H2979" s="52"/>
      <c r="I2979" s="52"/>
    </row>
    <row r="2980" spans="1:9" s="53" customFormat="1">
      <c r="A2980" s="49"/>
      <c r="B2980" s="50"/>
      <c r="C2980" s="51"/>
      <c r="D2980" s="49"/>
      <c r="E2980" s="52"/>
      <c r="F2980" s="52"/>
      <c r="G2980" s="52"/>
      <c r="H2980" s="52"/>
      <c r="I2980" s="52"/>
    </row>
    <row r="2981" spans="1:9" s="53" customFormat="1">
      <c r="A2981" s="49"/>
      <c r="B2981" s="50"/>
      <c r="C2981" s="51"/>
      <c r="D2981" s="49"/>
      <c r="E2981" s="52"/>
      <c r="F2981" s="52"/>
      <c r="G2981" s="52"/>
      <c r="H2981" s="52"/>
      <c r="I2981" s="52"/>
    </row>
    <row r="2982" spans="1:9" s="53" customFormat="1">
      <c r="A2982" s="49"/>
      <c r="B2982" s="50"/>
      <c r="C2982" s="51"/>
      <c r="D2982" s="49"/>
      <c r="E2982" s="52"/>
      <c r="F2982" s="52"/>
      <c r="G2982" s="52"/>
      <c r="H2982" s="52"/>
      <c r="I2982" s="52"/>
    </row>
    <row r="2983" spans="1:9" s="53" customFormat="1">
      <c r="A2983" s="49"/>
      <c r="B2983" s="50"/>
      <c r="C2983" s="51"/>
      <c r="D2983" s="49"/>
      <c r="E2983" s="52"/>
      <c r="F2983" s="52"/>
      <c r="G2983" s="52"/>
      <c r="H2983" s="52"/>
      <c r="I2983" s="52"/>
    </row>
    <row r="2984" spans="1:9" s="53" customFormat="1">
      <c r="A2984" s="49"/>
      <c r="B2984" s="50"/>
      <c r="C2984" s="51"/>
      <c r="D2984" s="49"/>
      <c r="E2984" s="52"/>
      <c r="F2984" s="52"/>
      <c r="G2984" s="52"/>
      <c r="H2984" s="52"/>
      <c r="I2984" s="52"/>
    </row>
    <row r="2985" spans="1:9" s="53" customFormat="1">
      <c r="A2985" s="49"/>
      <c r="B2985" s="50"/>
      <c r="C2985" s="51"/>
      <c r="D2985" s="49"/>
      <c r="E2985" s="52"/>
      <c r="F2985" s="52"/>
      <c r="G2985" s="52"/>
      <c r="H2985" s="52"/>
      <c r="I2985" s="52"/>
    </row>
    <row r="2986" spans="1:9" s="53" customFormat="1">
      <c r="A2986" s="49"/>
      <c r="B2986" s="50"/>
      <c r="C2986" s="51"/>
      <c r="D2986" s="49"/>
      <c r="E2986" s="52"/>
      <c r="F2986" s="52"/>
      <c r="G2986" s="52"/>
      <c r="H2986" s="52"/>
      <c r="I2986" s="52"/>
    </row>
    <row r="2987" spans="1:9" s="53" customFormat="1">
      <c r="A2987" s="49"/>
      <c r="B2987" s="50"/>
      <c r="C2987" s="51"/>
      <c r="D2987" s="49"/>
      <c r="E2987" s="52"/>
      <c r="F2987" s="52"/>
      <c r="G2987" s="52"/>
      <c r="H2987" s="52"/>
      <c r="I2987" s="52"/>
    </row>
    <row r="2988" spans="1:9" s="53" customFormat="1">
      <c r="A2988" s="49"/>
      <c r="B2988" s="50"/>
      <c r="C2988" s="51"/>
      <c r="D2988" s="49"/>
      <c r="E2988" s="52"/>
      <c r="F2988" s="52"/>
      <c r="G2988" s="52"/>
      <c r="H2988" s="52"/>
      <c r="I2988" s="52"/>
    </row>
    <row r="2989" spans="1:9" s="53" customFormat="1">
      <c r="A2989" s="49"/>
      <c r="B2989" s="50"/>
      <c r="C2989" s="51"/>
      <c r="D2989" s="49"/>
      <c r="E2989" s="52"/>
      <c r="F2989" s="52"/>
      <c r="G2989" s="52"/>
      <c r="H2989" s="52"/>
      <c r="I2989" s="52"/>
    </row>
    <row r="2990" spans="1:9" s="53" customFormat="1">
      <c r="A2990" s="49"/>
      <c r="B2990" s="50"/>
      <c r="C2990" s="51"/>
      <c r="D2990" s="49"/>
      <c r="E2990" s="52"/>
      <c r="F2990" s="52"/>
      <c r="G2990" s="52"/>
      <c r="H2990" s="52"/>
      <c r="I2990" s="52"/>
    </row>
    <row r="2991" spans="1:9" s="53" customFormat="1">
      <c r="A2991" s="49"/>
      <c r="B2991" s="50"/>
      <c r="C2991" s="51"/>
      <c r="D2991" s="49"/>
      <c r="E2991" s="52"/>
      <c r="F2991" s="52"/>
      <c r="G2991" s="52"/>
      <c r="H2991" s="52"/>
      <c r="I2991" s="52"/>
    </row>
    <row r="2992" spans="1:9" s="53" customFormat="1">
      <c r="A2992" s="49"/>
      <c r="B2992" s="50"/>
      <c r="C2992" s="51"/>
      <c r="D2992" s="49"/>
      <c r="E2992" s="52"/>
      <c r="F2992" s="52"/>
      <c r="G2992" s="52"/>
      <c r="H2992" s="52"/>
      <c r="I2992" s="52"/>
    </row>
    <row r="2993" spans="1:9" s="53" customFormat="1">
      <c r="A2993" s="49"/>
      <c r="B2993" s="50"/>
      <c r="C2993" s="51"/>
      <c r="D2993" s="49"/>
      <c r="E2993" s="52"/>
      <c r="F2993" s="52"/>
      <c r="G2993" s="52"/>
      <c r="H2993" s="52"/>
      <c r="I2993" s="52"/>
    </row>
    <row r="2994" spans="1:9" s="53" customFormat="1">
      <c r="A2994" s="49"/>
      <c r="B2994" s="50"/>
      <c r="C2994" s="51"/>
      <c r="D2994" s="49"/>
      <c r="E2994" s="52"/>
      <c r="F2994" s="52"/>
      <c r="G2994" s="52"/>
      <c r="H2994" s="52"/>
      <c r="I2994" s="52"/>
    </row>
    <row r="2995" spans="1:9" s="53" customFormat="1">
      <c r="A2995" s="49"/>
      <c r="B2995" s="50"/>
      <c r="C2995" s="51"/>
      <c r="D2995" s="49"/>
      <c r="E2995" s="52"/>
      <c r="F2995" s="52"/>
      <c r="G2995" s="52"/>
      <c r="H2995" s="52"/>
      <c r="I2995" s="52"/>
    </row>
    <row r="2996" spans="1:9" s="53" customFormat="1">
      <c r="A2996" s="49"/>
      <c r="B2996" s="50"/>
      <c r="C2996" s="51"/>
      <c r="D2996" s="49"/>
      <c r="E2996" s="52"/>
      <c r="F2996" s="52"/>
      <c r="G2996" s="52"/>
      <c r="H2996" s="52"/>
      <c r="I2996" s="52"/>
    </row>
    <row r="2997" spans="1:9" s="53" customFormat="1">
      <c r="A2997" s="49"/>
      <c r="B2997" s="50"/>
      <c r="C2997" s="51"/>
      <c r="D2997" s="49"/>
      <c r="E2997" s="52"/>
      <c r="F2997" s="52"/>
      <c r="G2997" s="52"/>
      <c r="H2997" s="52"/>
      <c r="I2997" s="52"/>
    </row>
    <row r="2998" spans="1:9" s="53" customFormat="1">
      <c r="A2998" s="49"/>
      <c r="B2998" s="50"/>
      <c r="C2998" s="51"/>
      <c r="D2998" s="49"/>
      <c r="E2998" s="52"/>
      <c r="F2998" s="52"/>
      <c r="G2998" s="52"/>
      <c r="H2998" s="52"/>
      <c r="I2998" s="52"/>
    </row>
    <row r="2999" spans="1:9" s="53" customFormat="1">
      <c r="A2999" s="49"/>
      <c r="B2999" s="50"/>
      <c r="C2999" s="51"/>
      <c r="D2999" s="49"/>
      <c r="E2999" s="52"/>
      <c r="F2999" s="52"/>
      <c r="G2999" s="52"/>
      <c r="H2999" s="52"/>
      <c r="I2999" s="52"/>
    </row>
    <row r="3000" spans="1:9" s="53" customFormat="1">
      <c r="A3000" s="49"/>
      <c r="B3000" s="50"/>
      <c r="C3000" s="51"/>
      <c r="D3000" s="49"/>
      <c r="E3000" s="52"/>
      <c r="F3000" s="52"/>
      <c r="G3000" s="52"/>
      <c r="H3000" s="52"/>
      <c r="I3000" s="52"/>
    </row>
    <row r="3001" spans="1:9" s="53" customFormat="1">
      <c r="A3001" s="49"/>
      <c r="B3001" s="50"/>
      <c r="C3001" s="51"/>
      <c r="D3001" s="49"/>
      <c r="E3001" s="52"/>
      <c r="F3001" s="52"/>
      <c r="G3001" s="52"/>
      <c r="H3001" s="52"/>
      <c r="I3001" s="52"/>
    </row>
    <row r="3002" spans="1:9" s="53" customFormat="1">
      <c r="A3002" s="49"/>
      <c r="B3002" s="50"/>
      <c r="C3002" s="51"/>
      <c r="D3002" s="49"/>
      <c r="E3002" s="52"/>
      <c r="F3002" s="52"/>
      <c r="G3002" s="52"/>
      <c r="H3002" s="52"/>
      <c r="I3002" s="52"/>
    </row>
    <row r="3003" spans="1:9" s="53" customFormat="1">
      <c r="A3003" s="49"/>
      <c r="B3003" s="50"/>
      <c r="C3003" s="51"/>
      <c r="D3003" s="49"/>
      <c r="E3003" s="52"/>
      <c r="F3003" s="52"/>
      <c r="G3003" s="52"/>
      <c r="H3003" s="52"/>
      <c r="I3003" s="52"/>
    </row>
    <row r="3004" spans="1:9" s="53" customFormat="1">
      <c r="A3004" s="49"/>
      <c r="B3004" s="50"/>
      <c r="C3004" s="51"/>
      <c r="D3004" s="49"/>
      <c r="E3004" s="52"/>
      <c r="F3004" s="52"/>
      <c r="G3004" s="52"/>
      <c r="H3004" s="52"/>
      <c r="I3004" s="52"/>
    </row>
    <row r="3005" spans="1:9" s="53" customFormat="1">
      <c r="A3005" s="49"/>
      <c r="B3005" s="50"/>
      <c r="C3005" s="51"/>
      <c r="D3005" s="49"/>
      <c r="E3005" s="52"/>
      <c r="F3005" s="52"/>
      <c r="G3005" s="52"/>
      <c r="H3005" s="52"/>
      <c r="I3005" s="52"/>
    </row>
    <row r="3006" spans="1:9" s="53" customFormat="1">
      <c r="A3006" s="49"/>
      <c r="B3006" s="50"/>
      <c r="C3006" s="51"/>
      <c r="D3006" s="49"/>
      <c r="E3006" s="52"/>
      <c r="F3006" s="52"/>
      <c r="G3006" s="52"/>
      <c r="H3006" s="52"/>
      <c r="I3006" s="52"/>
    </row>
    <row r="3007" spans="1:9" s="53" customFormat="1">
      <c r="A3007" s="49"/>
      <c r="B3007" s="50"/>
      <c r="C3007" s="51"/>
      <c r="D3007" s="49"/>
      <c r="E3007" s="52"/>
      <c r="F3007" s="52"/>
      <c r="G3007" s="52"/>
      <c r="H3007" s="52"/>
      <c r="I3007" s="52"/>
    </row>
    <row r="3008" spans="1:9" s="53" customFormat="1">
      <c r="A3008" s="49"/>
      <c r="B3008" s="50"/>
      <c r="C3008" s="51"/>
      <c r="D3008" s="49"/>
      <c r="E3008" s="52"/>
      <c r="F3008" s="52"/>
      <c r="G3008" s="52"/>
      <c r="H3008" s="52"/>
      <c r="I3008" s="52"/>
    </row>
    <row r="3009" spans="1:9" s="53" customFormat="1">
      <c r="A3009" s="49"/>
      <c r="B3009" s="50"/>
      <c r="C3009" s="51"/>
      <c r="D3009" s="49"/>
      <c r="E3009" s="52"/>
      <c r="F3009" s="52"/>
      <c r="G3009" s="52"/>
      <c r="H3009" s="52"/>
      <c r="I3009" s="52"/>
    </row>
    <row r="3010" spans="1:9" s="53" customFormat="1">
      <c r="A3010" s="49"/>
      <c r="B3010" s="50"/>
      <c r="C3010" s="51"/>
      <c r="D3010" s="49"/>
      <c r="E3010" s="52"/>
      <c r="F3010" s="52"/>
      <c r="G3010" s="52"/>
      <c r="H3010" s="52"/>
      <c r="I3010" s="52"/>
    </row>
    <row r="3011" spans="1:9" s="53" customFormat="1">
      <c r="A3011" s="49"/>
      <c r="B3011" s="50"/>
      <c r="C3011" s="51"/>
      <c r="D3011" s="49"/>
      <c r="E3011" s="52"/>
      <c r="F3011" s="52"/>
      <c r="G3011" s="52"/>
      <c r="H3011" s="52"/>
      <c r="I3011" s="52"/>
    </row>
    <row r="3012" spans="1:9" s="53" customFormat="1">
      <c r="A3012" s="49"/>
      <c r="B3012" s="50"/>
      <c r="C3012" s="51"/>
      <c r="D3012" s="49"/>
      <c r="E3012" s="52"/>
      <c r="F3012" s="52"/>
      <c r="G3012" s="52"/>
      <c r="H3012" s="52"/>
      <c r="I3012" s="52"/>
    </row>
    <row r="3013" spans="1:9" s="53" customFormat="1">
      <c r="A3013" s="49"/>
      <c r="B3013" s="50"/>
      <c r="C3013" s="51"/>
      <c r="D3013" s="49"/>
      <c r="E3013" s="52"/>
      <c r="F3013" s="52"/>
      <c r="G3013" s="52"/>
      <c r="H3013" s="52"/>
      <c r="I3013" s="52"/>
    </row>
    <row r="3014" spans="1:9" s="53" customFormat="1">
      <c r="A3014" s="49"/>
      <c r="B3014" s="50"/>
      <c r="C3014" s="51"/>
      <c r="D3014" s="49"/>
      <c r="E3014" s="52"/>
      <c r="F3014" s="52"/>
      <c r="G3014" s="52"/>
      <c r="H3014" s="52"/>
      <c r="I3014" s="52"/>
    </row>
    <row r="3015" spans="1:9" s="53" customFormat="1">
      <c r="A3015" s="49"/>
      <c r="B3015" s="50"/>
      <c r="C3015" s="51"/>
      <c r="D3015" s="49"/>
      <c r="E3015" s="52"/>
      <c r="F3015" s="52"/>
      <c r="G3015" s="52"/>
      <c r="H3015" s="52"/>
      <c r="I3015" s="52"/>
    </row>
    <row r="3016" spans="1:9" s="53" customFormat="1">
      <c r="A3016" s="49"/>
      <c r="B3016" s="50"/>
      <c r="C3016" s="51"/>
      <c r="D3016" s="49"/>
      <c r="E3016" s="52"/>
      <c r="F3016" s="52"/>
      <c r="G3016" s="52"/>
      <c r="H3016" s="52"/>
      <c r="I3016" s="52"/>
    </row>
    <row r="3017" spans="1:9" s="53" customFormat="1">
      <c r="A3017" s="49"/>
      <c r="B3017" s="50"/>
      <c r="C3017" s="51"/>
      <c r="D3017" s="49"/>
      <c r="E3017" s="52"/>
      <c r="F3017" s="52"/>
      <c r="G3017" s="52"/>
      <c r="H3017" s="52"/>
      <c r="I3017" s="52"/>
    </row>
    <row r="3018" spans="1:9" s="53" customFormat="1">
      <c r="A3018" s="49"/>
      <c r="B3018" s="50"/>
      <c r="C3018" s="51"/>
      <c r="D3018" s="49"/>
      <c r="E3018" s="52"/>
      <c r="F3018" s="52"/>
      <c r="G3018" s="52"/>
      <c r="H3018" s="52"/>
      <c r="I3018" s="52"/>
    </row>
    <row r="3019" spans="1:9" s="53" customFormat="1">
      <c r="A3019" s="49"/>
      <c r="B3019" s="50"/>
      <c r="C3019" s="51"/>
      <c r="D3019" s="49"/>
      <c r="E3019" s="52"/>
      <c r="F3019" s="52"/>
      <c r="G3019" s="52"/>
      <c r="H3019" s="52"/>
      <c r="I3019" s="52"/>
    </row>
    <row r="3020" spans="1:9" s="53" customFormat="1">
      <c r="A3020" s="49"/>
      <c r="B3020" s="50"/>
      <c r="C3020" s="51"/>
      <c r="D3020" s="49"/>
      <c r="E3020" s="52"/>
      <c r="F3020" s="52"/>
      <c r="G3020" s="52"/>
      <c r="H3020" s="52"/>
      <c r="I3020" s="52"/>
    </row>
    <row r="3021" spans="1:9" s="53" customFormat="1">
      <c r="A3021" s="49"/>
      <c r="B3021" s="50"/>
      <c r="C3021" s="51"/>
      <c r="D3021" s="49"/>
      <c r="E3021" s="52"/>
      <c r="F3021" s="52"/>
      <c r="G3021" s="52"/>
      <c r="H3021" s="52"/>
      <c r="I3021" s="52"/>
    </row>
    <row r="3022" spans="1:9" s="53" customFormat="1">
      <c r="A3022" s="49"/>
      <c r="B3022" s="50"/>
      <c r="C3022" s="51"/>
      <c r="D3022" s="49"/>
      <c r="E3022" s="52"/>
      <c r="F3022" s="52"/>
      <c r="G3022" s="52"/>
      <c r="H3022" s="52"/>
      <c r="I3022" s="52"/>
    </row>
    <row r="3023" spans="1:9" s="53" customFormat="1">
      <c r="A3023" s="49"/>
      <c r="B3023" s="50"/>
      <c r="C3023" s="51"/>
      <c r="D3023" s="49"/>
      <c r="E3023" s="52"/>
      <c r="F3023" s="52"/>
      <c r="G3023" s="52"/>
      <c r="H3023" s="52"/>
      <c r="I3023" s="52"/>
    </row>
    <row r="3024" spans="1:9" s="53" customFormat="1">
      <c r="A3024" s="49"/>
      <c r="B3024" s="50"/>
      <c r="C3024" s="51"/>
      <c r="D3024" s="49"/>
      <c r="E3024" s="52"/>
      <c r="F3024" s="52"/>
      <c r="G3024" s="52"/>
      <c r="H3024" s="52"/>
      <c r="I3024" s="52"/>
    </row>
    <row r="3025" spans="1:9" s="53" customFormat="1">
      <c r="A3025" s="49"/>
      <c r="B3025" s="50"/>
      <c r="C3025" s="51"/>
      <c r="D3025" s="49"/>
      <c r="E3025" s="52"/>
      <c r="F3025" s="52"/>
      <c r="G3025" s="52"/>
      <c r="H3025" s="52"/>
      <c r="I3025" s="52"/>
    </row>
    <row r="3026" spans="1:9" s="53" customFormat="1">
      <c r="A3026" s="49"/>
      <c r="B3026" s="50"/>
      <c r="C3026" s="51"/>
      <c r="D3026" s="49"/>
      <c r="E3026" s="52"/>
      <c r="F3026" s="52"/>
      <c r="G3026" s="52"/>
      <c r="H3026" s="52"/>
      <c r="I3026" s="52"/>
    </row>
    <row r="3027" spans="1:9" s="53" customFormat="1">
      <c r="A3027" s="49"/>
      <c r="B3027" s="50"/>
      <c r="C3027" s="51"/>
      <c r="D3027" s="49"/>
      <c r="E3027" s="52"/>
      <c r="F3027" s="52"/>
      <c r="G3027" s="52"/>
      <c r="H3027" s="52"/>
      <c r="I3027" s="52"/>
    </row>
    <row r="3028" spans="1:9" s="53" customFormat="1">
      <c r="A3028" s="49"/>
      <c r="B3028" s="50"/>
      <c r="C3028" s="51"/>
      <c r="D3028" s="49"/>
      <c r="E3028" s="52"/>
      <c r="F3028" s="52"/>
      <c r="G3028" s="52"/>
      <c r="H3028" s="52"/>
      <c r="I3028" s="52"/>
    </row>
    <row r="3029" spans="1:9" s="53" customFormat="1">
      <c r="A3029" s="49"/>
      <c r="B3029" s="50"/>
      <c r="C3029" s="51"/>
      <c r="D3029" s="49"/>
      <c r="E3029" s="52"/>
      <c r="F3029" s="52"/>
      <c r="G3029" s="52"/>
      <c r="H3029" s="52"/>
      <c r="I3029" s="52"/>
    </row>
    <row r="3030" spans="1:9" s="53" customFormat="1">
      <c r="A3030" s="49"/>
      <c r="B3030" s="50"/>
      <c r="C3030" s="51"/>
      <c r="D3030" s="49"/>
      <c r="E3030" s="52"/>
      <c r="F3030" s="52"/>
      <c r="G3030" s="52"/>
      <c r="H3030" s="52"/>
      <c r="I3030" s="52"/>
    </row>
    <row r="3031" spans="1:9" s="53" customFormat="1">
      <c r="A3031" s="49"/>
      <c r="B3031" s="50"/>
      <c r="C3031" s="51"/>
      <c r="D3031" s="49"/>
      <c r="E3031" s="52"/>
      <c r="F3031" s="52"/>
      <c r="G3031" s="52"/>
      <c r="H3031" s="52"/>
      <c r="I3031" s="52"/>
    </row>
    <row r="3032" spans="1:9" s="53" customFormat="1">
      <c r="A3032" s="49"/>
      <c r="B3032" s="50"/>
      <c r="C3032" s="51"/>
      <c r="D3032" s="49"/>
      <c r="E3032" s="52"/>
      <c r="F3032" s="52"/>
      <c r="G3032" s="52"/>
      <c r="H3032" s="52"/>
      <c r="I3032" s="52"/>
    </row>
    <row r="3033" spans="1:9" s="53" customFormat="1">
      <c r="A3033" s="49"/>
      <c r="B3033" s="50"/>
      <c r="C3033" s="51"/>
      <c r="D3033" s="49"/>
      <c r="E3033" s="52"/>
      <c r="F3033" s="52"/>
      <c r="G3033" s="52"/>
      <c r="H3033" s="52"/>
      <c r="I3033" s="52"/>
    </row>
    <row r="3034" spans="1:9" s="53" customFormat="1">
      <c r="A3034" s="49"/>
      <c r="B3034" s="50"/>
      <c r="C3034" s="51"/>
      <c r="D3034" s="49"/>
      <c r="E3034" s="52"/>
      <c r="F3034" s="52"/>
      <c r="G3034" s="52"/>
      <c r="H3034" s="52"/>
      <c r="I3034" s="52"/>
    </row>
    <row r="3035" spans="1:9" s="53" customFormat="1">
      <c r="A3035" s="49"/>
      <c r="B3035" s="50"/>
      <c r="C3035" s="51"/>
      <c r="D3035" s="49"/>
      <c r="E3035" s="52"/>
      <c r="F3035" s="52"/>
      <c r="G3035" s="52"/>
      <c r="H3035" s="52"/>
      <c r="I3035" s="52"/>
    </row>
    <row r="3036" spans="1:9" s="53" customFormat="1">
      <c r="A3036" s="49"/>
      <c r="B3036" s="50"/>
      <c r="C3036" s="51"/>
      <c r="D3036" s="49"/>
      <c r="E3036" s="52"/>
      <c r="F3036" s="52"/>
      <c r="G3036" s="52"/>
      <c r="H3036" s="52"/>
      <c r="I3036" s="52"/>
    </row>
    <row r="3037" spans="1:9" s="53" customFormat="1">
      <c r="A3037" s="49"/>
      <c r="B3037" s="50"/>
      <c r="C3037" s="51"/>
      <c r="D3037" s="49"/>
      <c r="E3037" s="52"/>
      <c r="F3037" s="52"/>
      <c r="G3037" s="52"/>
      <c r="H3037" s="52"/>
      <c r="I3037" s="52"/>
    </row>
    <row r="3038" spans="1:9" s="53" customFormat="1">
      <c r="A3038" s="49"/>
      <c r="B3038" s="50"/>
      <c r="C3038" s="51"/>
      <c r="D3038" s="49"/>
      <c r="E3038" s="52"/>
      <c r="F3038" s="52"/>
      <c r="G3038" s="52"/>
      <c r="H3038" s="52"/>
      <c r="I3038" s="52"/>
    </row>
    <row r="3039" spans="1:9" s="53" customFormat="1">
      <c r="A3039" s="49"/>
      <c r="B3039" s="50"/>
      <c r="C3039" s="51"/>
      <c r="D3039" s="49"/>
      <c r="E3039" s="52"/>
      <c r="F3039" s="52"/>
      <c r="G3039" s="52"/>
      <c r="H3039" s="52"/>
      <c r="I3039" s="52"/>
    </row>
    <row r="3040" spans="1:9" s="53" customFormat="1">
      <c r="A3040" s="49"/>
      <c r="B3040" s="50"/>
      <c r="C3040" s="51"/>
      <c r="D3040" s="49"/>
      <c r="E3040" s="52"/>
      <c r="F3040" s="52"/>
      <c r="G3040" s="52"/>
      <c r="H3040" s="52"/>
      <c r="I3040" s="52"/>
    </row>
    <row r="3041" spans="1:9" s="53" customFormat="1">
      <c r="A3041" s="49"/>
      <c r="B3041" s="50"/>
      <c r="C3041" s="51"/>
      <c r="D3041" s="49"/>
      <c r="E3041" s="52"/>
      <c r="F3041" s="52"/>
      <c r="G3041" s="52"/>
      <c r="H3041" s="52"/>
      <c r="I3041" s="52"/>
    </row>
    <row r="3042" spans="1:9" s="53" customFormat="1">
      <c r="A3042" s="49"/>
      <c r="B3042" s="50"/>
      <c r="C3042" s="51"/>
      <c r="D3042" s="49"/>
      <c r="E3042" s="52"/>
      <c r="F3042" s="52"/>
      <c r="G3042" s="52"/>
      <c r="H3042" s="52"/>
      <c r="I3042" s="52"/>
    </row>
    <row r="3043" spans="1:9" s="53" customFormat="1">
      <c r="A3043" s="49"/>
      <c r="B3043" s="50"/>
      <c r="C3043" s="51"/>
      <c r="D3043" s="49"/>
      <c r="E3043" s="52"/>
      <c r="F3043" s="52"/>
      <c r="G3043" s="52"/>
      <c r="H3043" s="52"/>
      <c r="I3043" s="52"/>
    </row>
    <row r="3044" spans="1:9" s="53" customFormat="1">
      <c r="A3044" s="49"/>
      <c r="B3044" s="50"/>
      <c r="C3044" s="51"/>
      <c r="D3044" s="49"/>
      <c r="E3044" s="52"/>
      <c r="F3044" s="52"/>
      <c r="G3044" s="52"/>
      <c r="H3044" s="52"/>
      <c r="I3044" s="52"/>
    </row>
    <row r="3045" spans="1:9" s="53" customFormat="1">
      <c r="A3045" s="49"/>
      <c r="B3045" s="50"/>
      <c r="C3045" s="51"/>
      <c r="D3045" s="49"/>
      <c r="E3045" s="52"/>
      <c r="F3045" s="52"/>
      <c r="G3045" s="52"/>
      <c r="H3045" s="52"/>
      <c r="I3045" s="52"/>
    </row>
    <row r="3046" spans="1:9" s="53" customFormat="1">
      <c r="A3046" s="49"/>
      <c r="B3046" s="50"/>
      <c r="C3046" s="51"/>
      <c r="D3046" s="49"/>
      <c r="E3046" s="52"/>
      <c r="F3046" s="52"/>
      <c r="G3046" s="52"/>
      <c r="H3046" s="52"/>
      <c r="I3046" s="52"/>
    </row>
    <row r="3047" spans="1:9" s="53" customFormat="1">
      <c r="A3047" s="49"/>
      <c r="B3047" s="50"/>
      <c r="C3047" s="51"/>
      <c r="D3047" s="49"/>
      <c r="E3047" s="52"/>
      <c r="F3047" s="52"/>
      <c r="G3047" s="52"/>
      <c r="H3047" s="52"/>
      <c r="I3047" s="52"/>
    </row>
    <row r="3048" spans="1:9" s="53" customFormat="1">
      <c r="A3048" s="49"/>
      <c r="B3048" s="50"/>
      <c r="C3048" s="51"/>
      <c r="D3048" s="49"/>
      <c r="E3048" s="52"/>
      <c r="F3048" s="52"/>
      <c r="G3048" s="52"/>
      <c r="H3048" s="52"/>
      <c r="I3048" s="52"/>
    </row>
    <row r="3049" spans="1:9" s="53" customFormat="1">
      <c r="A3049" s="49"/>
      <c r="B3049" s="50"/>
      <c r="C3049" s="51"/>
      <c r="D3049" s="49"/>
      <c r="E3049" s="52"/>
      <c r="F3049" s="52"/>
      <c r="G3049" s="52"/>
      <c r="H3049" s="52"/>
      <c r="I3049" s="52"/>
    </row>
    <row r="3050" spans="1:9" s="53" customFormat="1">
      <c r="A3050" s="49"/>
      <c r="B3050" s="50"/>
      <c r="C3050" s="51"/>
      <c r="D3050" s="49"/>
      <c r="E3050" s="52"/>
      <c r="F3050" s="52"/>
      <c r="G3050" s="52"/>
      <c r="H3050" s="52"/>
      <c r="I3050" s="52"/>
    </row>
    <row r="3051" spans="1:9" s="53" customFormat="1">
      <c r="A3051" s="49"/>
      <c r="B3051" s="50"/>
      <c r="C3051" s="51"/>
      <c r="D3051" s="49"/>
      <c r="E3051" s="52"/>
      <c r="F3051" s="52"/>
      <c r="G3051" s="52"/>
      <c r="H3051" s="52"/>
      <c r="I3051" s="52"/>
    </row>
    <row r="3052" spans="1:9" s="53" customFormat="1">
      <c r="A3052" s="49"/>
      <c r="B3052" s="50"/>
      <c r="C3052" s="51"/>
      <c r="D3052" s="49"/>
      <c r="E3052" s="52"/>
      <c r="F3052" s="52"/>
      <c r="G3052" s="52"/>
      <c r="H3052" s="52"/>
      <c r="I3052" s="52"/>
    </row>
    <row r="3053" spans="1:9" s="53" customFormat="1">
      <c r="A3053" s="49"/>
      <c r="B3053" s="50"/>
      <c r="C3053" s="51"/>
      <c r="D3053" s="49"/>
      <c r="E3053" s="52"/>
      <c r="F3053" s="52"/>
      <c r="G3053" s="52"/>
      <c r="H3053" s="52"/>
      <c r="I3053" s="52"/>
    </row>
    <row r="3054" spans="1:9" s="53" customFormat="1">
      <c r="A3054" s="49"/>
      <c r="B3054" s="50"/>
      <c r="C3054" s="51"/>
      <c r="D3054" s="49"/>
      <c r="E3054" s="52"/>
      <c r="F3054" s="52"/>
      <c r="G3054" s="52"/>
      <c r="H3054" s="52"/>
      <c r="I3054" s="52"/>
    </row>
    <row r="3055" spans="1:9" s="53" customFormat="1">
      <c r="A3055" s="49"/>
      <c r="B3055" s="50"/>
      <c r="C3055" s="51"/>
      <c r="D3055" s="49"/>
      <c r="E3055" s="52"/>
      <c r="F3055" s="52"/>
      <c r="G3055" s="52"/>
      <c r="H3055" s="52"/>
      <c r="I3055" s="52"/>
    </row>
    <row r="3056" spans="1:9" s="53" customFormat="1">
      <c r="A3056" s="49"/>
      <c r="B3056" s="50"/>
      <c r="C3056" s="51"/>
      <c r="D3056" s="49"/>
      <c r="E3056" s="52"/>
      <c r="F3056" s="52"/>
      <c r="G3056" s="52"/>
      <c r="H3056" s="52"/>
      <c r="I3056" s="52"/>
    </row>
    <row r="3057" spans="1:9" s="53" customFormat="1">
      <c r="A3057" s="49"/>
      <c r="B3057" s="50"/>
      <c r="C3057" s="51"/>
      <c r="D3057" s="49"/>
      <c r="E3057" s="52"/>
      <c r="F3057" s="52"/>
      <c r="G3057" s="52"/>
      <c r="H3057" s="52"/>
      <c r="I3057" s="52"/>
    </row>
    <row r="3058" spans="1:9" s="53" customFormat="1">
      <c r="A3058" s="49"/>
      <c r="B3058" s="50"/>
      <c r="C3058" s="51"/>
      <c r="D3058" s="49"/>
      <c r="E3058" s="52"/>
      <c r="F3058" s="52"/>
      <c r="G3058" s="52"/>
      <c r="H3058" s="52"/>
      <c r="I3058" s="52"/>
    </row>
    <row r="3059" spans="1:9" s="53" customFormat="1">
      <c r="A3059" s="49"/>
      <c r="B3059" s="50"/>
      <c r="C3059" s="51"/>
      <c r="D3059" s="49"/>
      <c r="E3059" s="52"/>
      <c r="F3059" s="52"/>
      <c r="G3059" s="52"/>
      <c r="H3059" s="52"/>
      <c r="I3059" s="52"/>
    </row>
    <row r="3060" spans="1:9" s="53" customFormat="1">
      <c r="A3060" s="49"/>
      <c r="B3060" s="50"/>
      <c r="C3060" s="51"/>
      <c r="D3060" s="49"/>
      <c r="E3060" s="52"/>
      <c r="F3060" s="52"/>
      <c r="G3060" s="52"/>
      <c r="H3060" s="52"/>
      <c r="I3060" s="52"/>
    </row>
    <row r="3061" spans="1:9" s="53" customFormat="1">
      <c r="A3061" s="49"/>
      <c r="B3061" s="50"/>
      <c r="C3061" s="51"/>
      <c r="D3061" s="49"/>
      <c r="E3061" s="52"/>
      <c r="F3061" s="52"/>
      <c r="G3061" s="52"/>
      <c r="H3061" s="52"/>
      <c r="I3061" s="52"/>
    </row>
    <row r="3062" spans="1:9" s="53" customFormat="1">
      <c r="A3062" s="49"/>
      <c r="B3062" s="50"/>
      <c r="C3062" s="51"/>
      <c r="D3062" s="49"/>
      <c r="E3062" s="52"/>
      <c r="F3062" s="52"/>
      <c r="G3062" s="52"/>
      <c r="H3062" s="52"/>
      <c r="I3062" s="52"/>
    </row>
    <row r="3063" spans="1:9" s="53" customFormat="1">
      <c r="A3063" s="49"/>
      <c r="B3063" s="50"/>
      <c r="C3063" s="51"/>
      <c r="D3063" s="49"/>
      <c r="E3063" s="52"/>
      <c r="F3063" s="52"/>
      <c r="G3063" s="52"/>
      <c r="H3063" s="52"/>
      <c r="I3063" s="52"/>
    </row>
    <row r="3064" spans="1:9" s="53" customFormat="1">
      <c r="A3064" s="49"/>
      <c r="B3064" s="50"/>
      <c r="C3064" s="51"/>
      <c r="D3064" s="49"/>
      <c r="E3064" s="52"/>
      <c r="F3064" s="52"/>
      <c r="G3064" s="52"/>
      <c r="H3064" s="52"/>
      <c r="I3064" s="52"/>
    </row>
    <row r="3065" spans="1:9" s="53" customFormat="1">
      <c r="A3065" s="49"/>
      <c r="B3065" s="50"/>
      <c r="C3065" s="51"/>
      <c r="D3065" s="49"/>
      <c r="E3065" s="52"/>
      <c r="F3065" s="52"/>
      <c r="G3065" s="52"/>
      <c r="H3065" s="52"/>
      <c r="I3065" s="52"/>
    </row>
    <row r="3066" spans="1:9" s="53" customFormat="1">
      <c r="A3066" s="49"/>
      <c r="B3066" s="50"/>
      <c r="C3066" s="51"/>
      <c r="D3066" s="49"/>
      <c r="E3066" s="52"/>
      <c r="F3066" s="52"/>
      <c r="G3066" s="52"/>
      <c r="H3066" s="52"/>
      <c r="I3066" s="52"/>
    </row>
    <row r="3067" spans="1:9" s="53" customFormat="1">
      <c r="A3067" s="49"/>
      <c r="B3067" s="50"/>
      <c r="C3067" s="51"/>
      <c r="D3067" s="49"/>
      <c r="E3067" s="52"/>
      <c r="F3067" s="52"/>
      <c r="G3067" s="52"/>
      <c r="H3067" s="52"/>
      <c r="I3067" s="52"/>
    </row>
    <row r="3068" spans="1:9" s="53" customFormat="1">
      <c r="A3068" s="49"/>
      <c r="B3068" s="50"/>
      <c r="C3068" s="51"/>
      <c r="D3068" s="49"/>
      <c r="E3068" s="52"/>
      <c r="F3068" s="52"/>
      <c r="G3068" s="52"/>
      <c r="H3068" s="52"/>
      <c r="I3068" s="52"/>
    </row>
    <row r="3069" spans="1:9" s="53" customFormat="1">
      <c r="A3069" s="49"/>
      <c r="B3069" s="50"/>
      <c r="C3069" s="51"/>
      <c r="D3069" s="49"/>
      <c r="E3069" s="52"/>
      <c r="F3069" s="52"/>
      <c r="G3069" s="52"/>
      <c r="H3069" s="52"/>
      <c r="I3069" s="52"/>
    </row>
    <row r="3070" spans="1:9" s="53" customFormat="1">
      <c r="A3070" s="49"/>
      <c r="B3070" s="50"/>
      <c r="C3070" s="51"/>
      <c r="D3070" s="49"/>
      <c r="E3070" s="52"/>
      <c r="F3070" s="52"/>
      <c r="G3070" s="52"/>
      <c r="H3070" s="52"/>
      <c r="I3070" s="52"/>
    </row>
    <row r="3071" spans="1:9" s="53" customFormat="1">
      <c r="A3071" s="49"/>
      <c r="B3071" s="50"/>
      <c r="C3071" s="51"/>
      <c r="D3071" s="49"/>
      <c r="E3071" s="52"/>
      <c r="F3071" s="52"/>
      <c r="G3071" s="52"/>
      <c r="H3071" s="52"/>
      <c r="I3071" s="52"/>
    </row>
    <row r="3072" spans="1:9" s="53" customFormat="1">
      <c r="A3072" s="49"/>
      <c r="B3072" s="50"/>
      <c r="C3072" s="51"/>
      <c r="D3072" s="49"/>
      <c r="E3072" s="52"/>
      <c r="F3072" s="52"/>
      <c r="G3072" s="52"/>
      <c r="H3072" s="52"/>
      <c r="I3072" s="52"/>
    </row>
    <row r="3073" spans="1:9" s="53" customFormat="1">
      <c r="A3073" s="49"/>
      <c r="B3073" s="50"/>
      <c r="C3073" s="51"/>
      <c r="D3073" s="49"/>
      <c r="E3073" s="52"/>
      <c r="F3073" s="52"/>
      <c r="G3073" s="52"/>
      <c r="H3073" s="52"/>
      <c r="I3073" s="52"/>
    </row>
    <row r="3074" spans="1:9" s="53" customFormat="1">
      <c r="A3074" s="49"/>
      <c r="B3074" s="50"/>
      <c r="C3074" s="51"/>
      <c r="D3074" s="49"/>
      <c r="E3074" s="52"/>
      <c r="F3074" s="52"/>
      <c r="G3074" s="52"/>
      <c r="H3074" s="52"/>
      <c r="I3074" s="52"/>
    </row>
    <row r="3075" spans="1:9" s="53" customFormat="1">
      <c r="A3075" s="49"/>
      <c r="B3075" s="50"/>
      <c r="C3075" s="51"/>
      <c r="D3075" s="49"/>
      <c r="E3075" s="52"/>
      <c r="F3075" s="52"/>
      <c r="G3075" s="52"/>
      <c r="H3075" s="52"/>
      <c r="I3075" s="52"/>
    </row>
    <row r="3076" spans="1:9" s="53" customFormat="1">
      <c r="A3076" s="49"/>
      <c r="B3076" s="50"/>
      <c r="C3076" s="51"/>
      <c r="D3076" s="49"/>
      <c r="E3076" s="52"/>
      <c r="F3076" s="52"/>
      <c r="G3076" s="52"/>
      <c r="H3076" s="52"/>
      <c r="I3076" s="52"/>
    </row>
    <row r="3077" spans="1:9" s="53" customFormat="1">
      <c r="A3077" s="49"/>
      <c r="B3077" s="50"/>
      <c r="C3077" s="51"/>
      <c r="D3077" s="49"/>
      <c r="E3077" s="52"/>
      <c r="F3077" s="52"/>
      <c r="G3077" s="52"/>
      <c r="H3077" s="52"/>
      <c r="I3077" s="52"/>
    </row>
    <row r="3078" spans="1:9" s="53" customFormat="1">
      <c r="A3078" s="49"/>
      <c r="B3078" s="50"/>
      <c r="C3078" s="51"/>
      <c r="D3078" s="49"/>
      <c r="E3078" s="52"/>
      <c r="F3078" s="52"/>
      <c r="G3078" s="52"/>
      <c r="H3078" s="52"/>
      <c r="I3078" s="52"/>
    </row>
    <row r="3079" spans="1:9" s="53" customFormat="1">
      <c r="A3079" s="49"/>
      <c r="B3079" s="50"/>
      <c r="C3079" s="51"/>
      <c r="D3079" s="49"/>
      <c r="E3079" s="52"/>
      <c r="F3079" s="52"/>
      <c r="G3079" s="52"/>
      <c r="H3079" s="52"/>
      <c r="I3079" s="52"/>
    </row>
    <row r="3080" spans="1:9" s="53" customFormat="1">
      <c r="A3080" s="49"/>
      <c r="B3080" s="50"/>
      <c r="C3080" s="51"/>
      <c r="D3080" s="49"/>
      <c r="E3080" s="52"/>
      <c r="F3080" s="52"/>
      <c r="G3080" s="52"/>
      <c r="H3080" s="52"/>
      <c r="I3080" s="52"/>
    </row>
    <row r="3081" spans="1:9" s="53" customFormat="1">
      <c r="A3081" s="49"/>
      <c r="B3081" s="50"/>
      <c r="C3081" s="51"/>
      <c r="D3081" s="49"/>
      <c r="E3081" s="52"/>
      <c r="F3081" s="52"/>
      <c r="G3081" s="52"/>
      <c r="H3081" s="52"/>
      <c r="I3081" s="52"/>
    </row>
    <row r="3082" spans="1:9" s="53" customFormat="1">
      <c r="A3082" s="49"/>
      <c r="B3082" s="50"/>
      <c r="C3082" s="51"/>
      <c r="D3082" s="49"/>
      <c r="E3082" s="52"/>
      <c r="F3082" s="52"/>
      <c r="G3082" s="52"/>
      <c r="H3082" s="52"/>
      <c r="I3082" s="52"/>
    </row>
    <row r="3083" spans="1:9" s="53" customFormat="1">
      <c r="A3083" s="49"/>
      <c r="B3083" s="50"/>
      <c r="C3083" s="51"/>
      <c r="D3083" s="49"/>
      <c r="E3083" s="52"/>
      <c r="F3083" s="52"/>
      <c r="G3083" s="52"/>
      <c r="H3083" s="52"/>
      <c r="I3083" s="52"/>
    </row>
    <row r="3084" spans="1:9" s="53" customFormat="1">
      <c r="A3084" s="49"/>
      <c r="B3084" s="50"/>
      <c r="C3084" s="51"/>
      <c r="D3084" s="49"/>
      <c r="E3084" s="52"/>
      <c r="F3084" s="52"/>
      <c r="G3084" s="52"/>
      <c r="H3084" s="52"/>
      <c r="I3084" s="52"/>
    </row>
    <row r="3085" spans="1:9" s="53" customFormat="1">
      <c r="A3085" s="49"/>
      <c r="B3085" s="50"/>
      <c r="C3085" s="51"/>
      <c r="D3085" s="49"/>
      <c r="E3085" s="52"/>
      <c r="F3085" s="52"/>
      <c r="G3085" s="52"/>
      <c r="H3085" s="52"/>
      <c r="I3085" s="52"/>
    </row>
    <row r="3086" spans="1:9" s="53" customFormat="1">
      <c r="A3086" s="49"/>
      <c r="B3086" s="50"/>
      <c r="C3086" s="51"/>
      <c r="D3086" s="49"/>
      <c r="E3086" s="52"/>
      <c r="F3086" s="52"/>
      <c r="G3086" s="52"/>
      <c r="H3086" s="52"/>
      <c r="I3086" s="52"/>
    </row>
    <row r="3087" spans="1:9" s="53" customFormat="1">
      <c r="A3087" s="49"/>
      <c r="B3087" s="50"/>
      <c r="C3087" s="51"/>
      <c r="D3087" s="49"/>
      <c r="E3087" s="52"/>
      <c r="F3087" s="52"/>
      <c r="G3087" s="52"/>
      <c r="H3087" s="52"/>
      <c r="I3087" s="52"/>
    </row>
    <row r="3088" spans="1:9" s="53" customFormat="1">
      <c r="A3088" s="49"/>
      <c r="B3088" s="50"/>
      <c r="C3088" s="51"/>
      <c r="D3088" s="49"/>
      <c r="E3088" s="52"/>
      <c r="F3088" s="52"/>
      <c r="G3088" s="52"/>
      <c r="H3088" s="52"/>
      <c r="I3088" s="52"/>
    </row>
    <row r="3089" spans="1:9" s="53" customFormat="1">
      <c r="A3089" s="49"/>
      <c r="B3089" s="50"/>
      <c r="C3089" s="51"/>
      <c r="D3089" s="49"/>
      <c r="E3089" s="52"/>
      <c r="F3089" s="52"/>
      <c r="G3089" s="52"/>
      <c r="H3089" s="52"/>
      <c r="I3089" s="52"/>
    </row>
    <row r="3090" spans="1:9" s="53" customFormat="1">
      <c r="A3090" s="49"/>
      <c r="B3090" s="50"/>
      <c r="C3090" s="51"/>
      <c r="D3090" s="49"/>
      <c r="E3090" s="52"/>
      <c r="F3090" s="52"/>
      <c r="G3090" s="52"/>
      <c r="H3090" s="52"/>
      <c r="I3090" s="52"/>
    </row>
    <row r="3091" spans="1:9" s="53" customFormat="1">
      <c r="A3091" s="49"/>
      <c r="B3091" s="50"/>
      <c r="C3091" s="51"/>
      <c r="D3091" s="49"/>
      <c r="E3091" s="52"/>
      <c r="F3091" s="52"/>
      <c r="G3091" s="52"/>
      <c r="H3091" s="52"/>
      <c r="I3091" s="52"/>
    </row>
    <row r="3092" spans="1:9" s="53" customFormat="1">
      <c r="A3092" s="49"/>
      <c r="B3092" s="50"/>
      <c r="C3092" s="51"/>
      <c r="D3092" s="49"/>
      <c r="E3092" s="52"/>
      <c r="F3092" s="52"/>
      <c r="G3092" s="52"/>
      <c r="H3092" s="52"/>
      <c r="I3092" s="52"/>
    </row>
    <row r="3093" spans="1:9" s="53" customFormat="1">
      <c r="A3093" s="49"/>
      <c r="B3093" s="50"/>
      <c r="C3093" s="51"/>
      <c r="D3093" s="49"/>
      <c r="E3093" s="52"/>
      <c r="F3093" s="52"/>
      <c r="G3093" s="52"/>
      <c r="H3093" s="52"/>
      <c r="I3093" s="52"/>
    </row>
    <row r="3094" spans="1:9" s="53" customFormat="1">
      <c r="A3094" s="49"/>
      <c r="B3094" s="50"/>
      <c r="C3094" s="51"/>
      <c r="D3094" s="49"/>
      <c r="E3094" s="52"/>
      <c r="F3094" s="52"/>
      <c r="G3094" s="52"/>
      <c r="H3094" s="52"/>
      <c r="I3094" s="52"/>
    </row>
    <row r="3095" spans="1:9" s="53" customFormat="1">
      <c r="A3095" s="49"/>
      <c r="B3095" s="50"/>
      <c r="C3095" s="51"/>
      <c r="D3095" s="49"/>
      <c r="E3095" s="52"/>
      <c r="F3095" s="52"/>
      <c r="G3095" s="52"/>
      <c r="H3095" s="52"/>
      <c r="I3095" s="52"/>
    </row>
    <row r="3096" spans="1:9" s="53" customFormat="1">
      <c r="A3096" s="49"/>
      <c r="B3096" s="50"/>
      <c r="C3096" s="51"/>
      <c r="D3096" s="49"/>
      <c r="E3096" s="52"/>
      <c r="F3096" s="52"/>
      <c r="G3096" s="52"/>
      <c r="H3096" s="52"/>
      <c r="I3096" s="52"/>
    </row>
    <row r="3097" spans="1:9" s="53" customFormat="1">
      <c r="A3097" s="49"/>
      <c r="B3097" s="50"/>
      <c r="C3097" s="51"/>
      <c r="D3097" s="49"/>
      <c r="E3097" s="52"/>
      <c r="F3097" s="52"/>
      <c r="G3097" s="52"/>
      <c r="H3097" s="52"/>
      <c r="I3097" s="52"/>
    </row>
    <row r="3098" spans="1:9" s="53" customFormat="1">
      <c r="A3098" s="49"/>
      <c r="B3098" s="50"/>
      <c r="C3098" s="51"/>
      <c r="D3098" s="49"/>
      <c r="E3098" s="52"/>
      <c r="F3098" s="52"/>
      <c r="G3098" s="52"/>
      <c r="H3098" s="52"/>
      <c r="I3098" s="52"/>
    </row>
    <row r="3099" spans="1:9" s="53" customFormat="1">
      <c r="A3099" s="49"/>
      <c r="B3099" s="50"/>
      <c r="C3099" s="51"/>
      <c r="D3099" s="49"/>
      <c r="E3099" s="52"/>
      <c r="F3099" s="52"/>
      <c r="G3099" s="52"/>
      <c r="H3099" s="52"/>
      <c r="I3099" s="52"/>
    </row>
    <row r="3100" spans="1:9" s="53" customFormat="1">
      <c r="A3100" s="49"/>
      <c r="B3100" s="50"/>
      <c r="C3100" s="51"/>
      <c r="D3100" s="49"/>
      <c r="E3100" s="52"/>
      <c r="F3100" s="52"/>
      <c r="G3100" s="52"/>
      <c r="H3100" s="52"/>
      <c r="I3100" s="52"/>
    </row>
    <row r="3101" spans="1:9" s="53" customFormat="1">
      <c r="A3101" s="49"/>
      <c r="B3101" s="50"/>
      <c r="C3101" s="51"/>
      <c r="D3101" s="49"/>
      <c r="E3101" s="52"/>
      <c r="F3101" s="52"/>
      <c r="G3101" s="52"/>
      <c r="H3101" s="52"/>
      <c r="I3101" s="52"/>
    </row>
    <row r="3102" spans="1:9" s="53" customFormat="1">
      <c r="A3102" s="49"/>
      <c r="B3102" s="50"/>
      <c r="C3102" s="51"/>
      <c r="D3102" s="49"/>
      <c r="E3102" s="52"/>
      <c r="F3102" s="52"/>
      <c r="G3102" s="52"/>
      <c r="H3102" s="52"/>
      <c r="I3102" s="52"/>
    </row>
    <row r="3103" spans="1:9" s="53" customFormat="1">
      <c r="A3103" s="49"/>
      <c r="B3103" s="50"/>
      <c r="C3103" s="51"/>
      <c r="D3103" s="49"/>
      <c r="E3103" s="52"/>
      <c r="F3103" s="52"/>
      <c r="G3103" s="52"/>
      <c r="H3103" s="52"/>
      <c r="I3103" s="52"/>
    </row>
    <row r="3104" spans="1:9" s="53" customFormat="1">
      <c r="A3104" s="49"/>
      <c r="B3104" s="50"/>
      <c r="C3104" s="51"/>
      <c r="D3104" s="49"/>
      <c r="E3104" s="52"/>
      <c r="F3104" s="52"/>
      <c r="G3104" s="52"/>
      <c r="H3104" s="52"/>
      <c r="I3104" s="52"/>
    </row>
    <row r="3105" spans="1:9" s="53" customFormat="1">
      <c r="A3105" s="49"/>
      <c r="B3105" s="50"/>
      <c r="C3105" s="51"/>
      <c r="D3105" s="49"/>
      <c r="E3105" s="52"/>
      <c r="F3105" s="52"/>
      <c r="G3105" s="52"/>
      <c r="H3105" s="52"/>
      <c r="I3105" s="52"/>
    </row>
    <row r="3106" spans="1:9" s="53" customFormat="1">
      <c r="A3106" s="49"/>
      <c r="B3106" s="50"/>
      <c r="C3106" s="51"/>
      <c r="D3106" s="49"/>
      <c r="E3106" s="52"/>
      <c r="F3106" s="52"/>
      <c r="G3106" s="52"/>
      <c r="H3106" s="52"/>
      <c r="I3106" s="52"/>
    </row>
    <row r="3107" spans="1:9" s="53" customFormat="1">
      <c r="A3107" s="49"/>
      <c r="B3107" s="50"/>
      <c r="C3107" s="51"/>
      <c r="D3107" s="49"/>
      <c r="E3107" s="52"/>
      <c r="F3107" s="52"/>
      <c r="G3107" s="52"/>
      <c r="H3107" s="52"/>
      <c r="I3107" s="52"/>
    </row>
    <row r="3108" spans="1:9" s="53" customFormat="1">
      <c r="A3108" s="49"/>
      <c r="B3108" s="50"/>
      <c r="C3108" s="51"/>
      <c r="D3108" s="49"/>
      <c r="E3108" s="52"/>
      <c r="F3108" s="52"/>
      <c r="G3108" s="52"/>
      <c r="H3108" s="52"/>
      <c r="I3108" s="52"/>
    </row>
    <row r="3109" spans="1:9" s="53" customFormat="1">
      <c r="A3109" s="49"/>
      <c r="B3109" s="50"/>
      <c r="C3109" s="51"/>
      <c r="D3109" s="49"/>
      <c r="E3109" s="52"/>
      <c r="F3109" s="52"/>
      <c r="G3109" s="52"/>
      <c r="H3109" s="52"/>
      <c r="I3109" s="52"/>
    </row>
    <row r="3110" spans="1:9" s="53" customFormat="1">
      <c r="A3110" s="49"/>
      <c r="B3110" s="50"/>
      <c r="C3110" s="51"/>
      <c r="D3110" s="49"/>
      <c r="E3110" s="52"/>
      <c r="F3110" s="52"/>
      <c r="G3110" s="52"/>
      <c r="H3110" s="52"/>
      <c r="I3110" s="52"/>
    </row>
    <row r="3111" spans="1:9" s="53" customFormat="1">
      <c r="A3111" s="49"/>
      <c r="B3111" s="50"/>
      <c r="C3111" s="51"/>
      <c r="D3111" s="49"/>
      <c r="E3111" s="52"/>
      <c r="F3111" s="52"/>
      <c r="G3111" s="52"/>
      <c r="H3111" s="52"/>
      <c r="I3111" s="52"/>
    </row>
    <row r="3112" spans="1:9" s="53" customFormat="1">
      <c r="A3112" s="49"/>
      <c r="B3112" s="50"/>
      <c r="C3112" s="51"/>
      <c r="D3112" s="49"/>
      <c r="E3112" s="52"/>
      <c r="F3112" s="52"/>
      <c r="G3112" s="52"/>
      <c r="H3112" s="52"/>
      <c r="I3112" s="52"/>
    </row>
    <row r="3113" spans="1:9" s="53" customFormat="1">
      <c r="A3113" s="49"/>
      <c r="B3113" s="50"/>
      <c r="C3113" s="51"/>
      <c r="D3113" s="49"/>
      <c r="E3113" s="52"/>
      <c r="F3113" s="52"/>
      <c r="G3113" s="52"/>
      <c r="H3113" s="52"/>
      <c r="I3113" s="52"/>
    </row>
    <row r="3114" spans="1:9" s="53" customFormat="1">
      <c r="A3114" s="49"/>
      <c r="B3114" s="50"/>
      <c r="C3114" s="51"/>
      <c r="D3114" s="49"/>
      <c r="E3114" s="52"/>
      <c r="F3114" s="52"/>
      <c r="G3114" s="52"/>
      <c r="H3114" s="52"/>
      <c r="I3114" s="52"/>
    </row>
    <row r="3115" spans="1:9" s="53" customFormat="1">
      <c r="A3115" s="49"/>
      <c r="B3115" s="50"/>
      <c r="C3115" s="51"/>
      <c r="D3115" s="49"/>
      <c r="E3115" s="52"/>
      <c r="F3115" s="52"/>
      <c r="G3115" s="52"/>
      <c r="H3115" s="52"/>
      <c r="I3115" s="52"/>
    </row>
    <row r="3116" spans="1:9" s="53" customFormat="1">
      <c r="A3116" s="49"/>
      <c r="B3116" s="50"/>
      <c r="C3116" s="51"/>
      <c r="D3116" s="49"/>
      <c r="E3116" s="52"/>
      <c r="F3116" s="52"/>
      <c r="G3116" s="52"/>
      <c r="H3116" s="52"/>
      <c r="I3116" s="52"/>
    </row>
    <row r="3117" spans="1:9" s="53" customFormat="1">
      <c r="A3117" s="49"/>
      <c r="B3117" s="50"/>
      <c r="C3117" s="51"/>
      <c r="D3117" s="49"/>
      <c r="E3117" s="52"/>
      <c r="F3117" s="52"/>
      <c r="G3117" s="52"/>
      <c r="H3117" s="52"/>
      <c r="I3117" s="52"/>
    </row>
    <row r="3118" spans="1:9" s="53" customFormat="1">
      <c r="A3118" s="49"/>
      <c r="B3118" s="50"/>
      <c r="C3118" s="51"/>
      <c r="D3118" s="49"/>
      <c r="E3118" s="52"/>
      <c r="F3118" s="52"/>
      <c r="G3118" s="52"/>
      <c r="H3118" s="52"/>
      <c r="I3118" s="52"/>
    </row>
    <row r="3119" spans="1:9" s="53" customFormat="1">
      <c r="A3119" s="49"/>
      <c r="B3119" s="50"/>
      <c r="C3119" s="51"/>
      <c r="D3119" s="49"/>
      <c r="E3119" s="52"/>
      <c r="F3119" s="52"/>
      <c r="G3119" s="52"/>
      <c r="H3119" s="52"/>
      <c r="I3119" s="52"/>
    </row>
    <row r="3120" spans="1:9" s="53" customFormat="1">
      <c r="A3120" s="49"/>
      <c r="B3120" s="50"/>
      <c r="C3120" s="51"/>
      <c r="D3120" s="49"/>
      <c r="E3120" s="52"/>
      <c r="F3120" s="52"/>
      <c r="G3120" s="52"/>
      <c r="H3120" s="52"/>
      <c r="I3120" s="52"/>
    </row>
    <row r="3121" spans="1:9" s="53" customFormat="1">
      <c r="A3121" s="49"/>
      <c r="B3121" s="50"/>
      <c r="C3121" s="51"/>
      <c r="D3121" s="49"/>
      <c r="E3121" s="52"/>
      <c r="F3121" s="52"/>
      <c r="G3121" s="52"/>
      <c r="H3121" s="52"/>
      <c r="I3121" s="52"/>
    </row>
    <row r="3122" spans="1:9" s="53" customFormat="1">
      <c r="A3122" s="49"/>
      <c r="B3122" s="50"/>
      <c r="C3122" s="51"/>
      <c r="D3122" s="49"/>
      <c r="E3122" s="52"/>
      <c r="F3122" s="52"/>
      <c r="G3122" s="52"/>
      <c r="H3122" s="52"/>
      <c r="I3122" s="52"/>
    </row>
    <row r="3123" spans="1:9" s="53" customFormat="1">
      <c r="A3123" s="49"/>
      <c r="B3123" s="50"/>
      <c r="C3123" s="51"/>
      <c r="D3123" s="49"/>
      <c r="E3123" s="52"/>
      <c r="F3123" s="52"/>
      <c r="G3123" s="52"/>
      <c r="H3123" s="52"/>
      <c r="I3123" s="52"/>
    </row>
    <row r="3124" spans="1:9" s="53" customFormat="1">
      <c r="A3124" s="49"/>
      <c r="B3124" s="50"/>
      <c r="C3124" s="51"/>
      <c r="D3124" s="49"/>
      <c r="E3124" s="52"/>
      <c r="F3124" s="52"/>
      <c r="G3124" s="52"/>
      <c r="H3124" s="52"/>
      <c r="I3124" s="52"/>
    </row>
    <row r="3125" spans="1:9" s="53" customFormat="1">
      <c r="A3125" s="49"/>
      <c r="B3125" s="50"/>
      <c r="C3125" s="51"/>
      <c r="D3125" s="49"/>
      <c r="E3125" s="52"/>
      <c r="F3125" s="52"/>
      <c r="G3125" s="52"/>
      <c r="H3125" s="52"/>
      <c r="I3125" s="52"/>
    </row>
    <row r="3126" spans="1:9" s="53" customFormat="1">
      <c r="A3126" s="49"/>
      <c r="B3126" s="50"/>
      <c r="C3126" s="51"/>
      <c r="D3126" s="49"/>
      <c r="E3126" s="52"/>
      <c r="F3126" s="52"/>
      <c r="G3126" s="52"/>
      <c r="H3126" s="52"/>
      <c r="I3126" s="52"/>
    </row>
    <row r="3127" spans="1:9" s="53" customFormat="1">
      <c r="A3127" s="49"/>
      <c r="B3127" s="50"/>
      <c r="C3127" s="51"/>
      <c r="D3127" s="49"/>
      <c r="E3127" s="52"/>
      <c r="F3127" s="52"/>
      <c r="G3127" s="52"/>
      <c r="H3127" s="52"/>
      <c r="I3127" s="52"/>
    </row>
    <row r="3128" spans="1:9" s="53" customFormat="1">
      <c r="A3128" s="49"/>
      <c r="B3128" s="50"/>
      <c r="C3128" s="51"/>
      <c r="D3128" s="49"/>
      <c r="E3128" s="52"/>
      <c r="F3128" s="52"/>
      <c r="G3128" s="52"/>
      <c r="H3128" s="52"/>
      <c r="I3128" s="52"/>
    </row>
    <row r="3129" spans="1:9" s="53" customFormat="1">
      <c r="A3129" s="49"/>
      <c r="B3129" s="50"/>
      <c r="C3129" s="51"/>
      <c r="D3129" s="49"/>
      <c r="E3129" s="52"/>
      <c r="F3129" s="52"/>
      <c r="G3129" s="52"/>
      <c r="H3129" s="52"/>
      <c r="I3129" s="52"/>
    </row>
    <row r="3130" spans="1:9" s="53" customFormat="1">
      <c r="A3130" s="49"/>
      <c r="B3130" s="50"/>
      <c r="C3130" s="51"/>
      <c r="D3130" s="49"/>
      <c r="E3130" s="52"/>
      <c r="F3130" s="52"/>
      <c r="G3130" s="52"/>
      <c r="H3130" s="52"/>
      <c r="I3130" s="52"/>
    </row>
    <row r="3131" spans="1:9" s="53" customFormat="1">
      <c r="A3131" s="49"/>
      <c r="B3131" s="50"/>
      <c r="C3131" s="51"/>
      <c r="D3131" s="49"/>
      <c r="E3131" s="52"/>
      <c r="F3131" s="52"/>
      <c r="G3131" s="52"/>
      <c r="H3131" s="52"/>
      <c r="I3131" s="52"/>
    </row>
    <row r="3132" spans="1:9" s="53" customFormat="1">
      <c r="A3132" s="49"/>
      <c r="B3132" s="50"/>
      <c r="C3132" s="51"/>
      <c r="D3132" s="49"/>
      <c r="E3132" s="52"/>
      <c r="F3132" s="52"/>
      <c r="G3132" s="52"/>
      <c r="H3132" s="52"/>
      <c r="I3132" s="52"/>
    </row>
    <row r="3133" spans="1:9" s="53" customFormat="1">
      <c r="A3133" s="49"/>
      <c r="B3133" s="50"/>
      <c r="C3133" s="51"/>
      <c r="D3133" s="49"/>
      <c r="E3133" s="52"/>
      <c r="F3133" s="52"/>
      <c r="G3133" s="52"/>
      <c r="H3133" s="52"/>
      <c r="I3133" s="52"/>
    </row>
    <row r="3134" spans="1:9" s="53" customFormat="1">
      <c r="A3134" s="49"/>
      <c r="B3134" s="50"/>
      <c r="C3134" s="51"/>
      <c r="D3134" s="49"/>
      <c r="E3134" s="52"/>
      <c r="F3134" s="52"/>
      <c r="G3134" s="52"/>
      <c r="H3134" s="52"/>
      <c r="I3134" s="52"/>
    </row>
    <row r="3135" spans="1:9" s="53" customFormat="1">
      <c r="A3135" s="49"/>
      <c r="B3135" s="50"/>
      <c r="C3135" s="51"/>
      <c r="D3135" s="49"/>
      <c r="E3135" s="52"/>
      <c r="F3135" s="52"/>
      <c r="G3135" s="52"/>
      <c r="H3135" s="52"/>
      <c r="I3135" s="52"/>
    </row>
    <row r="3136" spans="1:9" s="53" customFormat="1">
      <c r="A3136" s="49"/>
      <c r="B3136" s="50"/>
      <c r="C3136" s="51"/>
      <c r="D3136" s="49"/>
      <c r="E3136" s="52"/>
      <c r="F3136" s="52"/>
      <c r="G3136" s="52"/>
      <c r="H3136" s="52"/>
      <c r="I3136" s="52"/>
    </row>
    <row r="3137" spans="1:9" s="53" customFormat="1">
      <c r="A3137" s="49"/>
      <c r="B3137" s="50"/>
      <c r="C3137" s="51"/>
      <c r="D3137" s="49"/>
      <c r="E3137" s="52"/>
      <c r="F3137" s="52"/>
      <c r="G3137" s="52"/>
      <c r="H3137" s="52"/>
      <c r="I3137" s="52"/>
    </row>
    <row r="3138" spans="1:9" s="53" customFormat="1">
      <c r="A3138" s="49"/>
      <c r="B3138" s="50"/>
      <c r="C3138" s="51"/>
      <c r="D3138" s="49"/>
      <c r="E3138" s="52"/>
      <c r="F3138" s="52"/>
      <c r="G3138" s="52"/>
      <c r="H3138" s="52"/>
      <c r="I3138" s="52"/>
    </row>
    <row r="3139" spans="1:9" s="53" customFormat="1">
      <c r="A3139" s="49"/>
      <c r="B3139" s="50"/>
      <c r="C3139" s="51"/>
      <c r="D3139" s="49"/>
      <c r="E3139" s="52"/>
      <c r="F3139" s="52"/>
      <c r="G3139" s="52"/>
      <c r="H3139" s="52"/>
      <c r="I3139" s="52"/>
    </row>
    <row r="3140" spans="1:9" s="53" customFormat="1">
      <c r="A3140" s="49"/>
      <c r="B3140" s="50"/>
      <c r="C3140" s="51"/>
      <c r="D3140" s="49"/>
      <c r="E3140" s="52"/>
      <c r="F3140" s="52"/>
      <c r="G3140" s="52"/>
      <c r="H3140" s="52"/>
      <c r="I3140" s="52"/>
    </row>
    <row r="3141" spans="1:9" s="53" customFormat="1">
      <c r="A3141" s="49"/>
      <c r="B3141" s="50"/>
      <c r="C3141" s="51"/>
      <c r="D3141" s="49"/>
      <c r="E3141" s="52"/>
      <c r="F3141" s="52"/>
      <c r="G3141" s="52"/>
      <c r="H3141" s="52"/>
      <c r="I3141" s="52"/>
    </row>
    <row r="3142" spans="1:9" s="53" customFormat="1">
      <c r="A3142" s="49"/>
      <c r="B3142" s="50"/>
      <c r="C3142" s="51"/>
      <c r="D3142" s="49"/>
      <c r="E3142" s="52"/>
      <c r="F3142" s="52"/>
      <c r="G3142" s="52"/>
      <c r="H3142" s="52"/>
      <c r="I3142" s="52"/>
    </row>
    <row r="3143" spans="1:9" s="53" customFormat="1">
      <c r="A3143" s="49"/>
      <c r="B3143" s="50"/>
      <c r="C3143" s="51"/>
      <c r="D3143" s="49"/>
      <c r="E3143" s="52"/>
      <c r="F3143" s="52"/>
      <c r="G3143" s="52"/>
      <c r="H3143" s="52"/>
      <c r="I3143" s="52"/>
    </row>
    <row r="3144" spans="1:9" s="53" customFormat="1">
      <c r="A3144" s="49"/>
      <c r="B3144" s="50"/>
      <c r="C3144" s="51"/>
      <c r="D3144" s="49"/>
      <c r="E3144" s="52"/>
      <c r="F3144" s="52"/>
      <c r="G3144" s="52"/>
      <c r="H3144" s="52"/>
      <c r="I3144" s="52"/>
    </row>
    <row r="3145" spans="1:9" s="53" customFormat="1">
      <c r="A3145" s="49"/>
      <c r="B3145" s="50"/>
      <c r="C3145" s="51"/>
      <c r="D3145" s="49"/>
      <c r="E3145" s="52"/>
      <c r="F3145" s="52"/>
      <c r="G3145" s="52"/>
      <c r="H3145" s="52"/>
      <c r="I3145" s="52"/>
    </row>
    <row r="3146" spans="1:9" s="53" customFormat="1">
      <c r="A3146" s="49"/>
      <c r="B3146" s="50"/>
      <c r="C3146" s="51"/>
      <c r="D3146" s="49"/>
      <c r="E3146" s="52"/>
      <c r="F3146" s="52"/>
      <c r="G3146" s="52"/>
      <c r="H3146" s="52"/>
      <c r="I3146" s="52"/>
    </row>
    <row r="3147" spans="1:9" s="53" customFormat="1">
      <c r="A3147" s="49"/>
      <c r="B3147" s="50"/>
      <c r="C3147" s="51"/>
      <c r="D3147" s="49"/>
      <c r="E3147" s="52"/>
      <c r="F3147" s="52"/>
      <c r="G3147" s="52"/>
      <c r="H3147" s="52"/>
      <c r="I3147" s="52"/>
    </row>
    <row r="3148" spans="1:9" s="53" customFormat="1">
      <c r="A3148" s="49"/>
      <c r="B3148" s="50"/>
      <c r="C3148" s="51"/>
      <c r="D3148" s="49"/>
      <c r="E3148" s="52"/>
      <c r="F3148" s="52"/>
      <c r="G3148" s="52"/>
      <c r="H3148" s="52"/>
      <c r="I3148" s="52"/>
    </row>
    <row r="3149" spans="1:9" s="53" customFormat="1">
      <c r="A3149" s="49"/>
      <c r="B3149" s="50"/>
      <c r="C3149" s="51"/>
      <c r="D3149" s="49"/>
      <c r="E3149" s="52"/>
      <c r="F3149" s="52"/>
      <c r="G3149" s="52"/>
      <c r="H3149" s="52"/>
      <c r="I3149" s="52"/>
    </row>
    <row r="3150" spans="1:9" s="53" customFormat="1">
      <c r="A3150" s="49"/>
      <c r="B3150" s="50"/>
      <c r="C3150" s="51"/>
      <c r="D3150" s="49"/>
      <c r="E3150" s="52"/>
      <c r="F3150" s="52"/>
      <c r="G3150" s="52"/>
      <c r="H3150" s="52"/>
      <c r="I3150" s="52"/>
    </row>
    <row r="3151" spans="1:9" s="53" customFormat="1">
      <c r="A3151" s="49"/>
      <c r="B3151" s="50"/>
      <c r="C3151" s="51"/>
      <c r="D3151" s="49"/>
      <c r="E3151" s="52"/>
      <c r="F3151" s="52"/>
      <c r="G3151" s="52"/>
      <c r="H3151" s="52"/>
      <c r="I3151" s="52"/>
    </row>
    <row r="3152" spans="1:9" s="53" customFormat="1">
      <c r="A3152" s="49"/>
      <c r="B3152" s="50"/>
      <c r="C3152" s="51"/>
      <c r="D3152" s="49"/>
      <c r="E3152" s="52"/>
      <c r="F3152" s="52"/>
      <c r="G3152" s="52"/>
      <c r="H3152" s="52"/>
      <c r="I3152" s="52"/>
    </row>
    <row r="3153" spans="1:9" s="53" customFormat="1">
      <c r="A3153" s="49"/>
      <c r="B3153" s="50"/>
      <c r="C3153" s="51"/>
      <c r="D3153" s="49"/>
      <c r="E3153" s="52"/>
      <c r="F3153" s="52"/>
      <c r="G3153" s="52"/>
      <c r="H3153" s="52"/>
      <c r="I3153" s="52"/>
    </row>
    <row r="3154" spans="1:9" s="53" customFormat="1">
      <c r="A3154" s="49"/>
      <c r="B3154" s="50"/>
      <c r="C3154" s="51"/>
      <c r="D3154" s="49"/>
      <c r="E3154" s="52"/>
      <c r="F3154" s="52"/>
      <c r="G3154" s="52"/>
      <c r="H3154" s="52"/>
      <c r="I3154" s="52"/>
    </row>
    <row r="3155" spans="1:9" s="53" customFormat="1">
      <c r="A3155" s="49"/>
      <c r="B3155" s="50"/>
      <c r="C3155" s="51"/>
      <c r="D3155" s="49"/>
      <c r="E3155" s="52"/>
      <c r="F3155" s="52"/>
      <c r="G3155" s="52"/>
      <c r="H3155" s="52"/>
      <c r="I3155" s="52"/>
    </row>
    <row r="3156" spans="1:9" s="53" customFormat="1">
      <c r="A3156" s="49"/>
      <c r="B3156" s="50"/>
      <c r="C3156" s="51"/>
      <c r="D3156" s="49"/>
      <c r="E3156" s="52"/>
      <c r="F3156" s="52"/>
      <c r="G3156" s="52"/>
      <c r="H3156" s="52"/>
      <c r="I3156" s="52"/>
    </row>
    <row r="3157" spans="1:9" s="53" customFormat="1">
      <c r="A3157" s="49"/>
      <c r="B3157" s="50"/>
      <c r="C3157" s="51"/>
      <c r="D3157" s="49"/>
      <c r="E3157" s="52"/>
      <c r="F3157" s="52"/>
      <c r="G3157" s="52"/>
      <c r="H3157" s="52"/>
      <c r="I3157" s="52"/>
    </row>
    <row r="3158" spans="1:9" s="53" customFormat="1">
      <c r="A3158" s="49"/>
      <c r="B3158" s="50"/>
      <c r="C3158" s="51"/>
      <c r="D3158" s="49"/>
      <c r="E3158" s="52"/>
      <c r="F3158" s="52"/>
      <c r="G3158" s="52"/>
      <c r="H3158" s="52"/>
      <c r="I3158" s="52"/>
    </row>
    <row r="3159" spans="1:9" s="53" customFormat="1">
      <c r="A3159" s="49"/>
      <c r="B3159" s="50"/>
      <c r="C3159" s="51"/>
      <c r="D3159" s="49"/>
      <c r="E3159" s="52"/>
      <c r="F3159" s="52"/>
      <c r="G3159" s="52"/>
      <c r="H3159" s="52"/>
      <c r="I3159" s="52"/>
    </row>
    <row r="3160" spans="1:9" s="53" customFormat="1">
      <c r="A3160" s="49"/>
      <c r="B3160" s="50"/>
      <c r="C3160" s="51"/>
      <c r="D3160" s="49"/>
      <c r="E3160" s="52"/>
      <c r="F3160" s="52"/>
      <c r="G3160" s="52"/>
      <c r="H3160" s="52"/>
      <c r="I3160" s="52"/>
    </row>
    <row r="3161" spans="1:9" s="53" customFormat="1">
      <c r="A3161" s="49"/>
      <c r="B3161" s="50"/>
      <c r="C3161" s="51"/>
      <c r="D3161" s="49"/>
      <c r="E3161" s="52"/>
      <c r="F3161" s="52"/>
      <c r="G3161" s="52"/>
      <c r="H3161" s="52"/>
      <c r="I3161" s="52"/>
    </row>
    <row r="3162" spans="1:9" s="53" customFormat="1">
      <c r="A3162" s="49"/>
      <c r="B3162" s="50"/>
      <c r="C3162" s="51"/>
      <c r="D3162" s="49"/>
      <c r="E3162" s="52"/>
      <c r="F3162" s="52"/>
      <c r="G3162" s="52"/>
      <c r="H3162" s="52"/>
      <c r="I3162" s="52"/>
    </row>
    <row r="3163" spans="1:9" s="53" customFormat="1">
      <c r="A3163" s="49"/>
      <c r="B3163" s="50"/>
      <c r="C3163" s="51"/>
      <c r="D3163" s="49"/>
      <c r="E3163" s="52"/>
      <c r="F3163" s="52"/>
      <c r="G3163" s="52"/>
      <c r="H3163" s="52"/>
      <c r="I3163" s="52"/>
    </row>
    <row r="3164" spans="1:9" s="53" customFormat="1">
      <c r="A3164" s="49"/>
      <c r="B3164" s="50"/>
      <c r="C3164" s="51"/>
      <c r="D3164" s="49"/>
      <c r="E3164" s="52"/>
      <c r="F3164" s="52"/>
      <c r="G3164" s="52"/>
      <c r="H3164" s="52"/>
      <c r="I3164" s="52"/>
    </row>
    <row r="3165" spans="1:9" s="53" customFormat="1">
      <c r="A3165" s="49"/>
      <c r="B3165" s="50"/>
      <c r="C3165" s="51"/>
      <c r="D3165" s="49"/>
      <c r="E3165" s="52"/>
      <c r="F3165" s="52"/>
      <c r="G3165" s="52"/>
      <c r="H3165" s="52"/>
      <c r="I3165" s="52"/>
    </row>
    <row r="3166" spans="1:9" s="53" customFormat="1">
      <c r="A3166" s="49"/>
      <c r="B3166" s="50"/>
      <c r="C3166" s="51"/>
      <c r="D3166" s="49"/>
      <c r="E3166" s="52"/>
      <c r="F3166" s="52"/>
      <c r="G3166" s="52"/>
      <c r="H3166" s="52"/>
      <c r="I3166" s="52"/>
    </row>
    <row r="3167" spans="1:9" s="53" customFormat="1">
      <c r="A3167" s="49"/>
      <c r="B3167" s="50"/>
      <c r="C3167" s="51"/>
      <c r="D3167" s="49"/>
      <c r="E3167" s="52"/>
      <c r="F3167" s="52"/>
      <c r="G3167" s="52"/>
      <c r="H3167" s="52"/>
      <c r="I3167" s="52"/>
    </row>
    <row r="3168" spans="1:9" s="53" customFormat="1">
      <c r="A3168" s="49"/>
      <c r="B3168" s="50"/>
      <c r="C3168" s="51"/>
      <c r="D3168" s="49"/>
      <c r="E3168" s="52"/>
      <c r="F3168" s="52"/>
      <c r="G3168" s="52"/>
      <c r="H3168" s="52"/>
      <c r="I3168" s="52"/>
    </row>
    <row r="3169" spans="1:9" s="53" customFormat="1">
      <c r="A3169" s="49"/>
      <c r="B3169" s="50"/>
      <c r="C3169" s="51"/>
      <c r="D3169" s="49"/>
      <c r="E3169" s="52"/>
      <c r="F3169" s="52"/>
      <c r="G3169" s="52"/>
      <c r="H3169" s="52"/>
      <c r="I3169" s="52"/>
    </row>
    <row r="3170" spans="1:9" s="53" customFormat="1">
      <c r="A3170" s="49"/>
      <c r="B3170" s="50"/>
      <c r="C3170" s="51"/>
      <c r="D3170" s="49"/>
      <c r="E3170" s="52"/>
      <c r="F3170" s="52"/>
      <c r="G3170" s="52"/>
      <c r="H3170" s="52"/>
      <c r="I3170" s="52"/>
    </row>
    <row r="3171" spans="1:9" s="53" customFormat="1">
      <c r="A3171" s="49"/>
      <c r="B3171" s="50"/>
      <c r="C3171" s="51"/>
      <c r="D3171" s="49"/>
      <c r="E3171" s="52"/>
      <c r="F3171" s="52"/>
      <c r="G3171" s="52"/>
      <c r="H3171" s="52"/>
      <c r="I3171" s="52"/>
    </row>
    <row r="3172" spans="1:9" s="53" customFormat="1">
      <c r="A3172" s="49"/>
      <c r="B3172" s="50"/>
      <c r="C3172" s="51"/>
      <c r="D3172" s="49"/>
      <c r="E3172" s="52"/>
      <c r="F3172" s="52"/>
      <c r="G3172" s="52"/>
      <c r="H3172" s="52"/>
      <c r="I3172" s="52"/>
    </row>
    <row r="3173" spans="1:9" s="53" customFormat="1">
      <c r="A3173" s="49"/>
      <c r="B3173" s="50"/>
      <c r="C3173" s="51"/>
      <c r="D3173" s="49"/>
      <c r="E3173" s="52"/>
      <c r="F3173" s="52"/>
      <c r="G3173" s="52"/>
      <c r="H3173" s="52"/>
      <c r="I3173" s="52"/>
    </row>
    <row r="3174" spans="1:9" s="53" customFormat="1">
      <c r="A3174" s="49"/>
      <c r="B3174" s="50"/>
      <c r="C3174" s="51"/>
      <c r="D3174" s="49"/>
      <c r="E3174" s="52"/>
      <c r="F3174" s="52"/>
      <c r="G3174" s="52"/>
      <c r="H3174" s="52"/>
      <c r="I3174" s="52"/>
    </row>
    <row r="3175" spans="1:9" s="53" customFormat="1">
      <c r="A3175" s="49"/>
      <c r="B3175" s="50"/>
      <c r="C3175" s="51"/>
      <c r="D3175" s="49"/>
      <c r="E3175" s="52"/>
      <c r="F3175" s="52"/>
      <c r="G3175" s="52"/>
      <c r="H3175" s="52"/>
      <c r="I3175" s="52"/>
    </row>
    <row r="3176" spans="1:9" s="53" customFormat="1">
      <c r="A3176" s="49"/>
      <c r="B3176" s="50"/>
      <c r="C3176" s="51"/>
      <c r="D3176" s="49"/>
      <c r="E3176" s="52"/>
      <c r="F3176" s="52"/>
      <c r="G3176" s="52"/>
      <c r="H3176" s="52"/>
      <c r="I3176" s="52"/>
    </row>
    <row r="3177" spans="1:9" s="53" customFormat="1">
      <c r="A3177" s="49"/>
      <c r="B3177" s="50"/>
      <c r="C3177" s="51"/>
      <c r="D3177" s="49"/>
      <c r="E3177" s="52"/>
      <c r="F3177" s="52"/>
      <c r="G3177" s="52"/>
      <c r="H3177" s="52"/>
      <c r="I3177" s="52"/>
    </row>
    <row r="3178" spans="1:9" s="53" customFormat="1">
      <c r="A3178" s="49"/>
      <c r="B3178" s="50"/>
      <c r="C3178" s="51"/>
      <c r="D3178" s="49"/>
      <c r="E3178" s="52"/>
      <c r="F3178" s="52"/>
      <c r="G3178" s="52"/>
      <c r="H3178" s="52"/>
      <c r="I3178" s="52"/>
    </row>
    <row r="3179" spans="1:9" s="53" customFormat="1">
      <c r="A3179" s="49"/>
      <c r="B3179" s="50"/>
      <c r="C3179" s="51"/>
      <c r="D3179" s="49"/>
      <c r="E3179" s="52"/>
      <c r="F3179" s="52"/>
      <c r="G3179" s="52"/>
      <c r="H3179" s="52"/>
      <c r="I3179" s="52"/>
    </row>
    <row r="3180" spans="1:9" s="53" customFormat="1">
      <c r="A3180" s="49"/>
      <c r="B3180" s="50"/>
      <c r="C3180" s="51"/>
      <c r="D3180" s="49"/>
      <c r="E3180" s="52"/>
      <c r="F3180" s="52"/>
      <c r="G3180" s="52"/>
      <c r="H3180" s="52"/>
      <c r="I3180" s="52"/>
    </row>
    <row r="3181" spans="1:9" s="53" customFormat="1">
      <c r="A3181" s="49"/>
      <c r="B3181" s="50"/>
      <c r="C3181" s="51"/>
      <c r="D3181" s="49"/>
      <c r="E3181" s="52"/>
      <c r="F3181" s="52"/>
      <c r="G3181" s="52"/>
      <c r="H3181" s="52"/>
      <c r="I3181" s="52"/>
    </row>
    <row r="3182" spans="1:9" s="53" customFormat="1">
      <c r="A3182" s="49"/>
      <c r="B3182" s="50"/>
      <c r="C3182" s="51"/>
      <c r="D3182" s="49"/>
      <c r="E3182" s="52"/>
      <c r="F3182" s="52"/>
      <c r="G3182" s="52"/>
      <c r="H3182" s="52"/>
      <c r="I3182" s="52"/>
    </row>
    <row r="3183" spans="1:9" s="53" customFormat="1">
      <c r="A3183" s="49"/>
      <c r="B3183" s="50"/>
      <c r="C3183" s="51"/>
      <c r="D3183" s="49"/>
      <c r="E3183" s="52"/>
      <c r="F3183" s="52"/>
      <c r="G3183" s="52"/>
      <c r="H3183" s="52"/>
      <c r="I3183" s="52"/>
    </row>
    <row r="3184" spans="1:9" s="53" customFormat="1">
      <c r="A3184" s="49"/>
      <c r="B3184" s="50"/>
      <c r="C3184" s="51"/>
      <c r="D3184" s="49"/>
      <c r="E3184" s="52"/>
      <c r="F3184" s="52"/>
      <c r="G3184" s="52"/>
      <c r="H3184" s="52"/>
      <c r="I3184" s="52"/>
    </row>
    <row r="3185" spans="1:9" s="53" customFormat="1">
      <c r="A3185" s="49"/>
      <c r="B3185" s="50"/>
      <c r="C3185" s="51"/>
      <c r="D3185" s="49"/>
      <c r="E3185" s="52"/>
      <c r="F3185" s="52"/>
      <c r="G3185" s="52"/>
      <c r="H3185" s="52"/>
      <c r="I3185" s="52"/>
    </row>
    <row r="3186" spans="1:9" s="53" customFormat="1">
      <c r="A3186" s="49"/>
      <c r="B3186" s="50"/>
      <c r="C3186" s="51"/>
      <c r="D3186" s="49"/>
      <c r="E3186" s="52"/>
      <c r="F3186" s="52"/>
      <c r="G3186" s="52"/>
      <c r="H3186" s="52"/>
      <c r="I3186" s="52"/>
    </row>
    <row r="3187" spans="1:9" s="53" customFormat="1">
      <c r="A3187" s="49"/>
      <c r="B3187" s="50"/>
      <c r="C3187" s="51"/>
      <c r="D3187" s="49"/>
      <c r="E3187" s="52"/>
      <c r="F3187" s="52"/>
      <c r="G3187" s="52"/>
      <c r="H3187" s="52"/>
      <c r="I3187" s="52"/>
    </row>
    <row r="3188" spans="1:9" s="53" customFormat="1">
      <c r="A3188" s="49"/>
      <c r="B3188" s="50"/>
      <c r="C3188" s="51"/>
      <c r="D3188" s="49"/>
      <c r="E3188" s="52"/>
      <c r="F3188" s="52"/>
      <c r="G3188" s="52"/>
      <c r="H3188" s="52"/>
      <c r="I3188" s="52"/>
    </row>
    <row r="3189" spans="1:9" s="53" customFormat="1">
      <c r="A3189" s="49"/>
      <c r="B3189" s="50"/>
      <c r="C3189" s="51"/>
      <c r="D3189" s="49"/>
      <c r="E3189" s="52"/>
      <c r="F3189" s="52"/>
      <c r="G3189" s="52"/>
      <c r="H3189" s="52"/>
      <c r="I3189" s="52"/>
    </row>
    <row r="3190" spans="1:9" s="53" customFormat="1">
      <c r="A3190" s="49"/>
      <c r="B3190" s="50"/>
      <c r="C3190" s="51"/>
      <c r="D3190" s="49"/>
      <c r="E3190" s="52"/>
      <c r="F3190" s="52"/>
      <c r="G3190" s="52"/>
      <c r="H3190" s="52"/>
      <c r="I3190" s="52"/>
    </row>
    <row r="3191" spans="1:9" s="53" customFormat="1">
      <c r="A3191" s="49"/>
      <c r="B3191" s="50"/>
      <c r="C3191" s="51"/>
      <c r="D3191" s="49"/>
      <c r="E3191" s="52"/>
      <c r="F3191" s="52"/>
      <c r="G3191" s="52"/>
      <c r="H3191" s="52"/>
      <c r="I3191" s="52"/>
    </row>
    <row r="3192" spans="1:9" s="53" customFormat="1">
      <c r="A3192" s="49"/>
      <c r="B3192" s="50"/>
      <c r="C3192" s="51"/>
      <c r="D3192" s="49"/>
      <c r="E3192" s="52"/>
      <c r="F3192" s="52"/>
      <c r="G3192" s="52"/>
      <c r="H3192" s="52"/>
      <c r="I3192" s="52"/>
    </row>
    <row r="3193" spans="1:9" s="53" customFormat="1">
      <c r="A3193" s="49"/>
      <c r="B3193" s="50"/>
      <c r="C3193" s="51"/>
      <c r="D3193" s="49"/>
      <c r="E3193" s="52"/>
      <c r="F3193" s="52"/>
      <c r="G3193" s="52"/>
      <c r="H3193" s="52"/>
      <c r="I3193" s="52"/>
    </row>
    <row r="3194" spans="1:9" s="53" customFormat="1">
      <c r="A3194" s="49"/>
      <c r="B3194" s="50"/>
      <c r="C3194" s="51"/>
      <c r="D3194" s="49"/>
      <c r="E3194" s="52"/>
      <c r="F3194" s="52"/>
      <c r="G3194" s="52"/>
      <c r="H3194" s="52"/>
      <c r="I3194" s="52"/>
    </row>
    <row r="3195" spans="1:9" s="53" customFormat="1">
      <c r="A3195" s="49"/>
      <c r="B3195" s="50"/>
      <c r="C3195" s="51"/>
      <c r="D3195" s="49"/>
      <c r="E3195" s="52"/>
      <c r="F3195" s="52"/>
      <c r="G3195" s="52"/>
      <c r="H3195" s="52"/>
      <c r="I3195" s="52"/>
    </row>
    <row r="3196" spans="1:9" s="53" customFormat="1">
      <c r="A3196" s="49"/>
      <c r="B3196" s="50"/>
      <c r="C3196" s="51"/>
      <c r="D3196" s="49"/>
      <c r="E3196" s="52"/>
      <c r="F3196" s="52"/>
      <c r="G3196" s="52"/>
      <c r="H3196" s="52"/>
      <c r="I3196" s="52"/>
    </row>
    <row r="3197" spans="1:9" s="53" customFormat="1">
      <c r="A3197" s="49"/>
      <c r="B3197" s="50"/>
      <c r="C3197" s="51"/>
      <c r="D3197" s="49"/>
      <c r="E3197" s="52"/>
      <c r="F3197" s="52"/>
      <c r="G3197" s="52"/>
      <c r="H3197" s="52"/>
      <c r="I3197" s="52"/>
    </row>
    <row r="3198" spans="1:9" s="53" customFormat="1">
      <c r="A3198" s="49"/>
      <c r="B3198" s="50"/>
      <c r="C3198" s="51"/>
      <c r="D3198" s="49"/>
      <c r="E3198" s="52"/>
      <c r="F3198" s="52"/>
      <c r="G3198" s="52"/>
      <c r="H3198" s="52"/>
      <c r="I3198" s="52"/>
    </row>
    <row r="3199" spans="1:9" s="53" customFormat="1">
      <c r="A3199" s="49"/>
      <c r="B3199" s="50"/>
      <c r="C3199" s="51"/>
      <c r="D3199" s="49"/>
      <c r="E3199" s="52"/>
      <c r="F3199" s="52"/>
      <c r="G3199" s="52"/>
      <c r="H3199" s="52"/>
      <c r="I3199" s="52"/>
    </row>
    <row r="3200" spans="1:9" s="53" customFormat="1">
      <c r="A3200" s="49"/>
      <c r="B3200" s="50"/>
      <c r="C3200" s="51"/>
      <c r="D3200" s="49"/>
      <c r="E3200" s="52"/>
      <c r="F3200" s="52"/>
      <c r="G3200" s="52"/>
      <c r="H3200" s="52"/>
      <c r="I3200" s="52"/>
    </row>
    <row r="3201" spans="1:9" s="53" customFormat="1">
      <c r="A3201" s="49"/>
      <c r="B3201" s="50"/>
      <c r="C3201" s="51"/>
      <c r="D3201" s="49"/>
      <c r="E3201" s="52"/>
      <c r="F3201" s="52"/>
      <c r="G3201" s="52"/>
      <c r="H3201" s="52"/>
      <c r="I3201" s="52"/>
    </row>
    <row r="3202" spans="1:9" s="53" customFormat="1">
      <c r="A3202" s="49"/>
      <c r="B3202" s="50"/>
      <c r="C3202" s="51"/>
      <c r="D3202" s="49"/>
      <c r="E3202" s="52"/>
      <c r="F3202" s="52"/>
      <c r="G3202" s="52"/>
      <c r="H3202" s="52"/>
      <c r="I3202" s="52"/>
    </row>
    <row r="3203" spans="1:9" s="53" customFormat="1">
      <c r="A3203" s="49"/>
      <c r="B3203" s="50"/>
      <c r="C3203" s="51"/>
      <c r="D3203" s="49"/>
      <c r="E3203" s="52"/>
      <c r="F3203" s="52"/>
      <c r="G3203" s="52"/>
      <c r="H3203" s="52"/>
      <c r="I3203" s="52"/>
    </row>
    <row r="3204" spans="1:9" s="53" customFormat="1">
      <c r="A3204" s="49"/>
      <c r="B3204" s="50"/>
      <c r="C3204" s="51"/>
      <c r="D3204" s="49"/>
      <c r="E3204" s="52"/>
      <c r="F3204" s="52"/>
      <c r="G3204" s="52"/>
      <c r="H3204" s="52"/>
      <c r="I3204" s="52"/>
    </row>
    <row r="3205" spans="1:9" s="53" customFormat="1">
      <c r="A3205" s="49"/>
      <c r="B3205" s="50"/>
      <c r="C3205" s="51"/>
      <c r="D3205" s="49"/>
      <c r="E3205" s="52"/>
      <c r="F3205" s="52"/>
      <c r="G3205" s="52"/>
      <c r="H3205" s="52"/>
      <c r="I3205" s="52"/>
    </row>
    <row r="3206" spans="1:9" s="53" customFormat="1">
      <c r="A3206" s="49"/>
      <c r="B3206" s="50"/>
      <c r="C3206" s="51"/>
      <c r="D3206" s="49"/>
      <c r="E3206" s="52"/>
      <c r="F3206" s="52"/>
      <c r="G3206" s="52"/>
      <c r="H3206" s="52"/>
      <c r="I3206" s="52"/>
    </row>
    <row r="3207" spans="1:9" s="53" customFormat="1">
      <c r="A3207" s="49"/>
      <c r="B3207" s="50"/>
      <c r="C3207" s="51"/>
      <c r="D3207" s="49"/>
      <c r="E3207" s="52"/>
      <c r="F3207" s="52"/>
      <c r="G3207" s="52"/>
      <c r="H3207" s="52"/>
      <c r="I3207" s="52"/>
    </row>
    <row r="3208" spans="1:9" s="53" customFormat="1">
      <c r="A3208" s="49"/>
      <c r="B3208" s="50"/>
      <c r="C3208" s="51"/>
      <c r="D3208" s="49"/>
      <c r="E3208" s="52"/>
      <c r="F3208" s="52"/>
      <c r="G3208" s="52"/>
      <c r="H3208" s="52"/>
      <c r="I3208" s="52"/>
    </row>
    <row r="3209" spans="1:9" s="53" customFormat="1">
      <c r="A3209" s="49"/>
      <c r="B3209" s="50"/>
      <c r="C3209" s="51"/>
      <c r="D3209" s="49"/>
      <c r="E3209" s="52"/>
      <c r="F3209" s="52"/>
      <c r="G3209" s="52"/>
      <c r="H3209" s="52"/>
      <c r="I3209" s="52"/>
    </row>
    <row r="3210" spans="1:9" s="53" customFormat="1">
      <c r="A3210" s="49"/>
      <c r="B3210" s="50"/>
      <c r="C3210" s="51"/>
      <c r="D3210" s="49"/>
      <c r="E3210" s="52"/>
      <c r="F3210" s="52"/>
      <c r="G3210" s="52"/>
      <c r="H3210" s="52"/>
      <c r="I3210" s="52"/>
    </row>
    <row r="3211" spans="1:9" s="53" customFormat="1">
      <c r="A3211" s="49"/>
      <c r="B3211" s="50"/>
      <c r="C3211" s="51"/>
      <c r="D3211" s="49"/>
      <c r="E3211" s="52"/>
      <c r="F3211" s="52"/>
      <c r="G3211" s="52"/>
      <c r="H3211" s="52"/>
      <c r="I3211" s="52"/>
    </row>
    <row r="3212" spans="1:9" s="53" customFormat="1">
      <c r="A3212" s="49"/>
      <c r="B3212" s="50"/>
      <c r="C3212" s="51"/>
      <c r="D3212" s="49"/>
      <c r="E3212" s="52"/>
      <c r="F3212" s="52"/>
      <c r="G3212" s="52"/>
      <c r="H3212" s="52"/>
      <c r="I3212" s="52"/>
    </row>
    <row r="3213" spans="1:9" s="53" customFormat="1">
      <c r="A3213" s="49"/>
      <c r="B3213" s="50"/>
      <c r="C3213" s="51"/>
      <c r="D3213" s="49"/>
      <c r="E3213" s="52"/>
      <c r="F3213" s="52"/>
      <c r="G3213" s="52"/>
      <c r="H3213" s="52"/>
      <c r="I3213" s="52"/>
    </row>
    <row r="3214" spans="1:9" s="53" customFormat="1">
      <c r="A3214" s="49"/>
      <c r="B3214" s="50"/>
      <c r="C3214" s="51"/>
      <c r="D3214" s="49"/>
      <c r="E3214" s="52"/>
      <c r="F3214" s="52"/>
      <c r="G3214" s="52"/>
      <c r="H3214" s="52"/>
      <c r="I3214" s="52"/>
    </row>
    <row r="3215" spans="1:9" s="53" customFormat="1">
      <c r="A3215" s="49"/>
      <c r="B3215" s="50"/>
      <c r="C3215" s="51"/>
      <c r="D3215" s="49"/>
      <c r="E3215" s="52"/>
      <c r="F3215" s="52"/>
      <c r="G3215" s="52"/>
      <c r="H3215" s="52"/>
      <c r="I3215" s="52"/>
    </row>
    <row r="3216" spans="1:9" s="53" customFormat="1">
      <c r="A3216" s="49"/>
      <c r="B3216" s="50"/>
      <c r="C3216" s="51"/>
      <c r="D3216" s="49"/>
      <c r="E3216" s="52"/>
      <c r="F3216" s="52"/>
      <c r="G3216" s="52"/>
      <c r="H3216" s="52"/>
      <c r="I3216" s="52"/>
    </row>
    <row r="3217" spans="1:9" s="53" customFormat="1">
      <c r="A3217" s="49"/>
      <c r="B3217" s="50"/>
      <c r="C3217" s="51"/>
      <c r="D3217" s="49"/>
      <c r="E3217" s="52"/>
      <c r="F3217" s="52"/>
      <c r="G3217" s="52"/>
      <c r="H3217" s="52"/>
      <c r="I3217" s="52"/>
    </row>
    <row r="3218" spans="1:9" s="53" customFormat="1">
      <c r="A3218" s="49"/>
      <c r="B3218" s="50"/>
      <c r="C3218" s="51"/>
      <c r="D3218" s="49"/>
      <c r="E3218" s="52"/>
      <c r="F3218" s="52"/>
      <c r="G3218" s="52"/>
      <c r="H3218" s="52"/>
      <c r="I3218" s="52"/>
    </row>
    <row r="3219" spans="1:9" s="53" customFormat="1">
      <c r="A3219" s="49"/>
      <c r="B3219" s="50"/>
      <c r="C3219" s="51"/>
      <c r="D3219" s="49"/>
      <c r="E3219" s="52"/>
      <c r="F3219" s="52"/>
      <c r="G3219" s="52"/>
      <c r="H3219" s="52"/>
      <c r="I3219" s="52"/>
    </row>
    <row r="3220" spans="1:9" s="53" customFormat="1">
      <c r="A3220" s="49"/>
      <c r="B3220" s="50"/>
      <c r="C3220" s="51"/>
      <c r="D3220" s="49"/>
      <c r="E3220" s="52"/>
      <c r="F3220" s="52"/>
      <c r="G3220" s="52"/>
      <c r="H3220" s="52"/>
      <c r="I3220" s="52"/>
    </row>
    <row r="3221" spans="1:9" s="53" customFormat="1">
      <c r="A3221" s="49"/>
      <c r="B3221" s="50"/>
      <c r="C3221" s="51"/>
      <c r="D3221" s="49"/>
      <c r="E3221" s="52"/>
      <c r="F3221" s="52"/>
      <c r="G3221" s="52"/>
      <c r="H3221" s="52"/>
      <c r="I3221" s="52"/>
    </row>
    <row r="3222" spans="1:9" s="53" customFormat="1">
      <c r="A3222" s="49"/>
      <c r="B3222" s="50"/>
      <c r="C3222" s="51"/>
      <c r="D3222" s="49"/>
      <c r="E3222" s="52"/>
      <c r="F3222" s="52"/>
      <c r="G3222" s="52"/>
      <c r="H3222" s="52"/>
      <c r="I3222" s="52"/>
    </row>
    <row r="3223" spans="1:9" s="53" customFormat="1">
      <c r="A3223" s="49"/>
      <c r="B3223" s="50"/>
      <c r="C3223" s="51"/>
      <c r="D3223" s="49"/>
      <c r="E3223" s="52"/>
      <c r="F3223" s="52"/>
      <c r="G3223" s="52"/>
      <c r="H3223" s="52"/>
      <c r="I3223" s="52"/>
    </row>
    <row r="3224" spans="1:9" s="53" customFormat="1">
      <c r="A3224" s="49"/>
      <c r="B3224" s="50"/>
      <c r="C3224" s="51"/>
      <c r="D3224" s="49"/>
      <c r="E3224" s="52"/>
      <c r="F3224" s="52"/>
      <c r="G3224" s="52"/>
      <c r="H3224" s="52"/>
      <c r="I3224" s="52"/>
    </row>
    <row r="3225" spans="1:9" s="53" customFormat="1">
      <c r="A3225" s="49"/>
      <c r="B3225" s="50"/>
      <c r="C3225" s="51"/>
      <c r="D3225" s="49"/>
      <c r="E3225" s="52"/>
      <c r="F3225" s="52"/>
      <c r="G3225" s="52"/>
      <c r="H3225" s="52"/>
      <c r="I3225" s="52"/>
    </row>
    <row r="3226" spans="1:9" s="53" customFormat="1">
      <c r="A3226" s="49"/>
      <c r="B3226" s="50"/>
      <c r="C3226" s="51"/>
      <c r="D3226" s="49"/>
      <c r="E3226" s="52"/>
      <c r="F3226" s="52"/>
      <c r="G3226" s="52"/>
      <c r="H3226" s="52"/>
      <c r="I3226" s="52"/>
    </row>
    <row r="3227" spans="1:9" s="53" customFormat="1">
      <c r="A3227" s="49"/>
      <c r="B3227" s="50"/>
      <c r="C3227" s="51"/>
      <c r="D3227" s="49"/>
      <c r="E3227" s="52"/>
      <c r="F3227" s="52"/>
      <c r="G3227" s="52"/>
      <c r="H3227" s="52"/>
      <c r="I3227" s="52"/>
    </row>
    <row r="3228" spans="1:9" s="53" customFormat="1">
      <c r="A3228" s="49"/>
      <c r="B3228" s="50"/>
      <c r="C3228" s="51"/>
      <c r="D3228" s="49"/>
      <c r="E3228" s="52"/>
      <c r="F3228" s="52"/>
      <c r="G3228" s="52"/>
      <c r="H3228" s="52"/>
      <c r="I3228" s="52"/>
    </row>
    <row r="3229" spans="1:9" s="53" customFormat="1">
      <c r="A3229" s="49"/>
      <c r="B3229" s="50"/>
      <c r="C3229" s="51"/>
      <c r="D3229" s="49"/>
      <c r="E3229" s="52"/>
      <c r="F3229" s="52"/>
      <c r="G3229" s="52"/>
      <c r="H3229" s="52"/>
      <c r="I3229" s="52"/>
    </row>
    <row r="3230" spans="1:9" s="53" customFormat="1">
      <c r="A3230" s="49"/>
      <c r="B3230" s="50"/>
      <c r="C3230" s="51"/>
      <c r="D3230" s="49"/>
      <c r="E3230" s="52"/>
      <c r="F3230" s="52"/>
      <c r="G3230" s="52"/>
      <c r="H3230" s="52"/>
      <c r="I3230" s="52"/>
    </row>
    <row r="3231" spans="1:9" s="53" customFormat="1">
      <c r="A3231" s="49"/>
      <c r="B3231" s="50"/>
      <c r="C3231" s="51"/>
      <c r="D3231" s="49"/>
      <c r="E3231" s="52"/>
      <c r="F3231" s="52"/>
      <c r="G3231" s="52"/>
      <c r="H3231" s="52"/>
      <c r="I3231" s="52"/>
    </row>
    <row r="3232" spans="1:9" s="53" customFormat="1">
      <c r="A3232" s="49"/>
      <c r="B3232" s="50"/>
      <c r="C3232" s="51"/>
      <c r="D3232" s="49"/>
      <c r="E3232" s="52"/>
      <c r="F3232" s="52"/>
      <c r="G3232" s="52"/>
      <c r="H3232" s="52"/>
      <c r="I3232" s="52"/>
    </row>
    <row r="3233" spans="1:9" s="53" customFormat="1">
      <c r="A3233" s="49"/>
      <c r="B3233" s="50"/>
      <c r="C3233" s="51"/>
      <c r="D3233" s="49"/>
      <c r="E3233" s="52"/>
      <c r="F3233" s="52"/>
      <c r="G3233" s="52"/>
      <c r="H3233" s="52"/>
      <c r="I3233" s="52"/>
    </row>
    <row r="3234" spans="1:9" s="53" customFormat="1">
      <c r="A3234" s="49"/>
      <c r="B3234" s="50"/>
      <c r="C3234" s="51"/>
      <c r="D3234" s="49"/>
      <c r="E3234" s="52"/>
      <c r="F3234" s="52"/>
      <c r="G3234" s="52"/>
      <c r="H3234" s="52"/>
      <c r="I3234" s="52"/>
    </row>
    <row r="3235" spans="1:9" s="53" customFormat="1">
      <c r="A3235" s="49"/>
      <c r="B3235" s="50"/>
      <c r="C3235" s="51"/>
      <c r="D3235" s="49"/>
      <c r="E3235" s="52"/>
      <c r="F3235" s="52"/>
      <c r="G3235" s="52"/>
      <c r="H3235" s="52"/>
      <c r="I3235" s="52"/>
    </row>
    <row r="3236" spans="1:9" s="53" customFormat="1">
      <c r="A3236" s="49"/>
      <c r="B3236" s="50"/>
      <c r="C3236" s="51"/>
      <c r="D3236" s="49"/>
      <c r="E3236" s="52"/>
      <c r="F3236" s="52"/>
      <c r="G3236" s="52"/>
      <c r="H3236" s="52"/>
      <c r="I3236" s="52"/>
    </row>
    <row r="3237" spans="1:9" s="53" customFormat="1">
      <c r="A3237" s="49"/>
      <c r="B3237" s="50"/>
      <c r="C3237" s="51"/>
      <c r="D3237" s="49"/>
      <c r="E3237" s="52"/>
      <c r="F3237" s="52"/>
      <c r="G3237" s="52"/>
      <c r="H3237" s="52"/>
      <c r="I3237" s="52"/>
    </row>
    <row r="3238" spans="1:9" s="53" customFormat="1">
      <c r="A3238" s="49"/>
      <c r="B3238" s="50"/>
      <c r="C3238" s="51"/>
      <c r="D3238" s="49"/>
      <c r="E3238" s="52"/>
      <c r="F3238" s="52"/>
      <c r="G3238" s="52"/>
      <c r="H3238" s="52"/>
      <c r="I3238" s="52"/>
    </row>
    <row r="3239" spans="1:9" s="53" customFormat="1">
      <c r="A3239" s="49"/>
      <c r="B3239" s="50"/>
      <c r="C3239" s="51"/>
      <c r="D3239" s="49"/>
      <c r="E3239" s="52"/>
      <c r="F3239" s="52"/>
      <c r="G3239" s="52"/>
      <c r="H3239" s="52"/>
      <c r="I3239" s="52"/>
    </row>
    <row r="3240" spans="1:9" s="53" customFormat="1">
      <c r="A3240" s="49"/>
      <c r="B3240" s="50"/>
      <c r="C3240" s="51"/>
      <c r="D3240" s="49"/>
      <c r="E3240" s="52"/>
      <c r="F3240" s="52"/>
      <c r="G3240" s="52"/>
      <c r="H3240" s="52"/>
      <c r="I3240" s="52"/>
    </row>
    <row r="3241" spans="1:9" s="53" customFormat="1">
      <c r="A3241" s="49"/>
      <c r="B3241" s="50"/>
      <c r="C3241" s="51"/>
      <c r="D3241" s="49"/>
      <c r="E3241" s="52"/>
      <c r="F3241" s="52"/>
      <c r="G3241" s="52"/>
      <c r="H3241" s="52"/>
      <c r="I3241" s="52"/>
    </row>
    <row r="3242" spans="1:9" s="53" customFormat="1">
      <c r="A3242" s="49"/>
      <c r="B3242" s="50"/>
      <c r="C3242" s="51"/>
      <c r="D3242" s="49"/>
      <c r="E3242" s="52"/>
      <c r="F3242" s="52"/>
      <c r="G3242" s="52"/>
      <c r="H3242" s="52"/>
      <c r="I3242" s="52"/>
    </row>
    <row r="3243" spans="1:9" s="53" customFormat="1">
      <c r="A3243" s="49"/>
      <c r="B3243" s="50"/>
      <c r="C3243" s="51"/>
      <c r="D3243" s="49"/>
      <c r="E3243" s="52"/>
      <c r="F3243" s="52"/>
      <c r="G3243" s="52"/>
      <c r="H3243" s="52"/>
      <c r="I3243" s="52"/>
    </row>
    <row r="3244" spans="1:9" s="53" customFormat="1">
      <c r="A3244" s="49"/>
      <c r="B3244" s="50"/>
      <c r="C3244" s="51"/>
      <c r="D3244" s="49"/>
      <c r="E3244" s="52"/>
      <c r="F3244" s="52"/>
      <c r="G3244" s="52"/>
      <c r="H3244" s="52"/>
      <c r="I3244" s="52"/>
    </row>
    <row r="3245" spans="1:9" s="53" customFormat="1">
      <c r="A3245" s="54"/>
      <c r="B3245" s="55"/>
      <c r="C3245" s="56"/>
      <c r="D3245" s="54"/>
      <c r="E3245" s="52"/>
      <c r="F3245" s="52"/>
      <c r="G3245" s="52"/>
      <c r="H3245" s="52"/>
      <c r="I3245" s="52"/>
    </row>
    <row r="3246" spans="1:9" s="53" customFormat="1">
      <c r="A3246" s="54"/>
      <c r="B3246" s="55"/>
      <c r="C3246" s="56"/>
      <c r="D3246" s="54"/>
      <c r="E3246" s="52"/>
      <c r="F3246" s="52"/>
      <c r="G3246" s="52"/>
      <c r="H3246" s="52"/>
      <c r="I3246" s="52"/>
    </row>
    <row r="3247" spans="1:9" s="53" customFormat="1">
      <c r="A3247" s="54"/>
      <c r="B3247" s="55"/>
      <c r="C3247" s="56"/>
      <c r="D3247" s="54"/>
      <c r="E3247" s="52"/>
      <c r="F3247" s="52"/>
      <c r="G3247" s="52"/>
      <c r="H3247" s="52"/>
      <c r="I3247" s="52"/>
    </row>
    <row r="3248" spans="1:9" s="53" customFormat="1">
      <c r="A3248" s="54"/>
      <c r="B3248" s="55"/>
      <c r="C3248" s="56"/>
      <c r="D3248" s="54"/>
      <c r="E3248" s="52"/>
      <c r="F3248" s="52"/>
      <c r="G3248" s="52"/>
      <c r="H3248" s="52"/>
      <c r="I3248" s="52"/>
    </row>
    <row r="3249" spans="1:9" s="53" customFormat="1">
      <c r="A3249" s="54"/>
      <c r="B3249" s="55"/>
      <c r="C3249" s="56"/>
      <c r="D3249" s="54"/>
      <c r="E3249" s="52"/>
      <c r="F3249" s="52"/>
      <c r="G3249" s="52"/>
      <c r="H3249" s="52"/>
      <c r="I3249" s="52"/>
    </row>
    <row r="3250" spans="1:9" s="53" customFormat="1">
      <c r="A3250" s="54"/>
      <c r="B3250" s="55"/>
      <c r="C3250" s="56"/>
      <c r="D3250" s="54"/>
      <c r="E3250" s="52"/>
      <c r="F3250" s="52"/>
      <c r="G3250" s="52"/>
      <c r="H3250" s="52"/>
      <c r="I3250" s="52"/>
    </row>
    <row r="3251" spans="1:9" s="53" customFormat="1">
      <c r="A3251" s="54"/>
      <c r="B3251" s="55"/>
      <c r="C3251" s="56"/>
      <c r="D3251" s="54"/>
      <c r="E3251" s="52"/>
      <c r="F3251" s="52"/>
      <c r="G3251" s="52"/>
      <c r="H3251" s="52"/>
      <c r="I3251" s="52"/>
    </row>
    <row r="3252" spans="1:9" s="53" customFormat="1">
      <c r="A3252" s="54"/>
      <c r="B3252" s="55"/>
      <c r="C3252" s="56"/>
      <c r="D3252" s="54"/>
      <c r="E3252" s="52"/>
      <c r="F3252" s="52"/>
      <c r="G3252" s="52"/>
      <c r="H3252" s="52"/>
      <c r="I3252" s="52"/>
    </row>
    <row r="3253" spans="1:9" s="53" customFormat="1">
      <c r="A3253" s="54"/>
      <c r="B3253" s="55"/>
      <c r="C3253" s="56"/>
      <c r="D3253" s="54"/>
      <c r="E3253" s="52"/>
      <c r="F3253" s="52"/>
      <c r="G3253" s="52"/>
      <c r="H3253" s="52"/>
      <c r="I3253" s="52"/>
    </row>
    <row r="3254" spans="1:9" s="53" customFormat="1">
      <c r="A3254" s="54"/>
      <c r="B3254" s="55"/>
      <c r="C3254" s="56"/>
      <c r="D3254" s="54"/>
      <c r="E3254" s="52"/>
      <c r="F3254" s="52"/>
      <c r="G3254" s="52"/>
      <c r="H3254" s="52"/>
      <c r="I3254" s="52"/>
    </row>
    <row r="3255" spans="1:9" s="53" customFormat="1">
      <c r="A3255" s="54"/>
      <c r="B3255" s="55"/>
      <c r="C3255" s="56"/>
      <c r="D3255" s="54"/>
      <c r="E3255" s="52"/>
      <c r="F3255" s="52"/>
      <c r="G3255" s="52"/>
      <c r="H3255" s="52"/>
      <c r="I3255" s="52"/>
    </row>
    <row r="3256" spans="1:9" s="53" customFormat="1">
      <c r="A3256" s="54"/>
      <c r="B3256" s="55"/>
      <c r="C3256" s="56"/>
      <c r="D3256" s="54"/>
      <c r="E3256" s="52"/>
      <c r="F3256" s="52"/>
      <c r="G3256" s="52"/>
      <c r="H3256" s="52"/>
      <c r="I3256" s="52"/>
    </row>
    <row r="3257" spans="1:9" s="53" customFormat="1">
      <c r="A3257" s="54"/>
      <c r="B3257" s="55"/>
      <c r="C3257" s="56"/>
      <c r="D3257" s="54"/>
      <c r="E3257" s="52"/>
      <c r="F3257" s="52"/>
      <c r="G3257" s="52"/>
      <c r="H3257" s="52"/>
      <c r="I3257" s="52"/>
    </row>
    <row r="3258" spans="1:9" s="53" customFormat="1">
      <c r="A3258" s="54"/>
      <c r="B3258" s="55"/>
      <c r="C3258" s="56"/>
      <c r="D3258" s="54"/>
      <c r="E3258" s="52"/>
      <c r="F3258" s="52"/>
      <c r="G3258" s="52"/>
      <c r="H3258" s="52"/>
      <c r="I3258" s="52"/>
    </row>
    <row r="3259" spans="1:9" s="53" customFormat="1">
      <c r="A3259" s="54"/>
      <c r="B3259" s="55"/>
      <c r="C3259" s="56"/>
      <c r="D3259" s="54"/>
      <c r="E3259" s="52"/>
      <c r="F3259" s="52"/>
      <c r="G3259" s="52"/>
      <c r="H3259" s="52"/>
      <c r="I3259" s="52"/>
    </row>
    <row r="3260" spans="1:9" s="53" customFormat="1">
      <c r="A3260" s="54"/>
      <c r="B3260" s="55"/>
      <c r="C3260" s="56"/>
      <c r="D3260" s="54"/>
      <c r="E3260" s="52"/>
      <c r="F3260" s="52"/>
      <c r="G3260" s="52"/>
      <c r="H3260" s="52"/>
      <c r="I3260" s="52"/>
    </row>
    <row r="3261" spans="1:9" s="53" customFormat="1">
      <c r="A3261" s="54"/>
      <c r="B3261" s="55"/>
      <c r="C3261" s="56"/>
      <c r="D3261" s="54"/>
      <c r="E3261" s="52"/>
      <c r="F3261" s="52"/>
      <c r="G3261" s="52"/>
      <c r="H3261" s="52"/>
      <c r="I3261" s="52"/>
    </row>
    <row r="3262" spans="1:9" s="53" customFormat="1">
      <c r="A3262" s="54"/>
      <c r="B3262" s="55"/>
      <c r="C3262" s="56"/>
      <c r="D3262" s="54"/>
      <c r="E3262" s="52"/>
      <c r="F3262" s="52"/>
      <c r="G3262" s="52"/>
      <c r="H3262" s="52"/>
      <c r="I3262" s="52"/>
    </row>
    <row r="3263" spans="1:9" s="53" customFormat="1">
      <c r="A3263" s="54"/>
      <c r="B3263" s="55"/>
      <c r="C3263" s="56"/>
      <c r="D3263" s="54"/>
      <c r="E3263" s="52"/>
      <c r="F3263" s="52"/>
      <c r="G3263" s="52"/>
      <c r="H3263" s="52"/>
      <c r="I3263" s="52"/>
    </row>
    <row r="3264" spans="1:9" s="53" customFormat="1">
      <c r="A3264" s="54"/>
      <c r="B3264" s="55"/>
      <c r="C3264" s="56"/>
      <c r="D3264" s="54"/>
      <c r="E3264" s="52"/>
      <c r="F3264" s="52"/>
      <c r="G3264" s="52"/>
      <c r="H3264" s="52"/>
      <c r="I3264" s="52"/>
    </row>
    <row r="3265" spans="1:9" s="53" customFormat="1">
      <c r="A3265" s="54"/>
      <c r="B3265" s="55"/>
      <c r="C3265" s="56"/>
      <c r="D3265" s="54"/>
      <c r="E3265" s="52"/>
      <c r="F3265" s="52"/>
      <c r="G3265" s="52"/>
      <c r="H3265" s="52"/>
      <c r="I3265" s="52"/>
    </row>
    <row r="3266" spans="1:9" s="53" customFormat="1">
      <c r="A3266" s="54"/>
      <c r="B3266" s="55"/>
      <c r="C3266" s="56"/>
      <c r="D3266" s="54"/>
      <c r="E3266" s="52"/>
      <c r="F3266" s="52"/>
      <c r="G3266" s="52"/>
      <c r="H3266" s="52"/>
      <c r="I3266" s="52"/>
    </row>
    <row r="3267" spans="1:9" s="53" customFormat="1">
      <c r="A3267" s="54"/>
      <c r="B3267" s="55"/>
      <c r="C3267" s="56"/>
      <c r="D3267" s="54"/>
      <c r="E3267" s="52"/>
      <c r="F3267" s="52"/>
      <c r="G3267" s="52"/>
      <c r="H3267" s="52"/>
      <c r="I3267" s="52"/>
    </row>
    <row r="3268" spans="1:9" s="53" customFormat="1">
      <c r="A3268" s="54"/>
      <c r="B3268" s="55"/>
      <c r="C3268" s="56"/>
      <c r="D3268" s="54"/>
      <c r="E3268" s="52"/>
      <c r="F3268" s="52"/>
      <c r="G3268" s="52"/>
      <c r="H3268" s="52"/>
      <c r="I3268" s="52"/>
    </row>
    <row r="3269" spans="1:9" s="53" customFormat="1">
      <c r="A3269" s="54"/>
      <c r="B3269" s="55"/>
      <c r="C3269" s="56"/>
      <c r="D3269" s="54"/>
      <c r="E3269" s="52"/>
      <c r="F3269" s="52"/>
      <c r="G3269" s="52"/>
      <c r="H3269" s="52"/>
      <c r="I3269" s="52"/>
    </row>
    <row r="3270" spans="1:9" s="53" customFormat="1">
      <c r="A3270" s="54"/>
      <c r="B3270" s="55"/>
      <c r="C3270" s="56"/>
      <c r="D3270" s="54"/>
      <c r="E3270" s="52"/>
      <c r="F3270" s="52"/>
      <c r="G3270" s="52"/>
      <c r="H3270" s="52"/>
      <c r="I3270" s="52"/>
    </row>
    <row r="3271" spans="1:9" s="53" customFormat="1">
      <c r="A3271" s="54"/>
      <c r="B3271" s="55"/>
      <c r="C3271" s="56"/>
      <c r="D3271" s="54"/>
      <c r="E3271" s="52"/>
      <c r="F3271" s="52"/>
      <c r="G3271" s="52"/>
      <c r="H3271" s="52"/>
      <c r="I3271" s="52"/>
    </row>
    <row r="3272" spans="1:9" s="53" customFormat="1">
      <c r="A3272" s="54"/>
      <c r="B3272" s="55"/>
      <c r="C3272" s="56"/>
      <c r="D3272" s="54"/>
      <c r="E3272" s="52"/>
      <c r="F3272" s="52"/>
      <c r="G3272" s="52"/>
      <c r="H3272" s="52"/>
      <c r="I3272" s="52"/>
    </row>
    <row r="3273" spans="1:9" s="53" customFormat="1">
      <c r="A3273" s="54"/>
      <c r="B3273" s="55"/>
      <c r="C3273" s="56"/>
      <c r="D3273" s="54"/>
      <c r="E3273" s="52"/>
      <c r="F3273" s="52"/>
      <c r="G3273" s="52"/>
      <c r="H3273" s="52"/>
      <c r="I3273" s="52"/>
    </row>
    <row r="3274" spans="1:9" s="53" customFormat="1">
      <c r="A3274" s="54"/>
      <c r="B3274" s="55"/>
      <c r="C3274" s="56"/>
      <c r="D3274" s="54"/>
      <c r="E3274" s="52"/>
      <c r="F3274" s="52"/>
      <c r="G3274" s="52"/>
      <c r="H3274" s="52"/>
      <c r="I3274" s="52"/>
    </row>
    <row r="3275" spans="1:9" s="53" customFormat="1">
      <c r="A3275" s="54"/>
      <c r="B3275" s="55"/>
      <c r="C3275" s="56"/>
      <c r="D3275" s="54"/>
      <c r="E3275" s="52"/>
      <c r="F3275" s="52"/>
      <c r="G3275" s="52"/>
      <c r="H3275" s="52"/>
      <c r="I3275" s="52"/>
    </row>
    <row r="3276" spans="1:9" s="53" customFormat="1">
      <c r="A3276" s="54"/>
      <c r="B3276" s="55"/>
      <c r="C3276" s="56"/>
      <c r="D3276" s="54"/>
      <c r="E3276" s="52"/>
      <c r="F3276" s="52"/>
      <c r="G3276" s="52"/>
      <c r="H3276" s="52"/>
      <c r="I3276" s="52"/>
    </row>
    <row r="3277" spans="1:9" s="53" customFormat="1">
      <c r="A3277" s="54"/>
      <c r="B3277" s="55"/>
      <c r="C3277" s="56"/>
      <c r="D3277" s="54"/>
      <c r="E3277" s="52"/>
      <c r="F3277" s="52"/>
      <c r="G3277" s="52"/>
      <c r="H3277" s="52"/>
      <c r="I3277" s="52"/>
    </row>
    <row r="3278" spans="1:9" s="53" customFormat="1">
      <c r="A3278" s="54"/>
      <c r="B3278" s="55"/>
      <c r="C3278" s="56"/>
      <c r="D3278" s="54"/>
      <c r="E3278" s="52"/>
      <c r="F3278" s="52"/>
      <c r="G3278" s="52"/>
      <c r="H3278" s="52"/>
      <c r="I3278" s="52"/>
    </row>
    <row r="3279" spans="1:9" s="53" customFormat="1">
      <c r="A3279" s="54"/>
      <c r="B3279" s="55"/>
      <c r="C3279" s="56"/>
      <c r="D3279" s="54"/>
      <c r="E3279" s="52"/>
      <c r="F3279" s="52"/>
      <c r="G3279" s="52"/>
      <c r="H3279" s="52"/>
      <c r="I3279" s="52"/>
    </row>
    <row r="3280" spans="1:9" s="53" customFormat="1">
      <c r="A3280" s="54"/>
      <c r="B3280" s="55"/>
      <c r="C3280" s="56"/>
      <c r="D3280" s="54"/>
      <c r="E3280" s="52"/>
      <c r="F3280" s="52"/>
      <c r="G3280" s="52"/>
      <c r="H3280" s="52"/>
      <c r="I3280" s="52"/>
    </row>
    <row r="3281" spans="1:9" s="53" customFormat="1">
      <c r="A3281" s="54"/>
      <c r="B3281" s="55"/>
      <c r="C3281" s="56"/>
      <c r="D3281" s="54"/>
      <c r="E3281" s="52"/>
      <c r="F3281" s="52"/>
      <c r="G3281" s="52"/>
      <c r="H3281" s="52"/>
      <c r="I3281" s="52"/>
    </row>
    <row r="3282" spans="1:9" s="53" customFormat="1">
      <c r="A3282" s="54"/>
      <c r="B3282" s="55"/>
      <c r="C3282" s="56"/>
      <c r="D3282" s="54"/>
      <c r="E3282" s="52"/>
      <c r="F3282" s="52"/>
      <c r="G3282" s="52"/>
      <c r="H3282" s="52"/>
      <c r="I3282" s="52"/>
    </row>
    <row r="3283" spans="1:9" s="53" customFormat="1">
      <c r="A3283" s="54"/>
      <c r="B3283" s="55"/>
      <c r="C3283" s="56"/>
      <c r="D3283" s="54"/>
      <c r="E3283" s="52"/>
      <c r="F3283" s="52"/>
      <c r="G3283" s="52"/>
      <c r="H3283" s="52"/>
      <c r="I3283" s="52"/>
    </row>
    <row r="3284" spans="1:9" s="53" customFormat="1">
      <c r="A3284" s="54"/>
      <c r="B3284" s="55"/>
      <c r="C3284" s="56"/>
      <c r="D3284" s="54"/>
      <c r="E3284" s="52"/>
      <c r="F3284" s="52"/>
      <c r="G3284" s="52"/>
      <c r="H3284" s="52"/>
      <c r="I3284" s="52"/>
    </row>
    <row r="3285" spans="1:9" s="53" customFormat="1">
      <c r="A3285" s="54"/>
      <c r="B3285" s="55"/>
      <c r="C3285" s="56"/>
      <c r="D3285" s="54"/>
      <c r="E3285" s="52"/>
      <c r="F3285" s="52"/>
      <c r="G3285" s="52"/>
      <c r="H3285" s="52"/>
      <c r="I3285" s="52"/>
    </row>
    <row r="3286" spans="1:9" s="53" customFormat="1">
      <c r="A3286" s="54"/>
      <c r="B3286" s="55"/>
      <c r="C3286" s="56"/>
      <c r="D3286" s="54"/>
      <c r="E3286" s="52"/>
      <c r="F3286" s="52"/>
      <c r="G3286" s="52"/>
      <c r="H3286" s="52"/>
      <c r="I3286" s="52"/>
    </row>
    <row r="3287" spans="1:9" s="53" customFormat="1">
      <c r="A3287" s="54"/>
      <c r="B3287" s="55"/>
      <c r="C3287" s="56"/>
      <c r="D3287" s="54"/>
      <c r="E3287" s="52"/>
      <c r="F3287" s="52"/>
      <c r="G3287" s="52"/>
      <c r="H3287" s="52"/>
      <c r="I3287" s="52"/>
    </row>
    <row r="3288" spans="1:9" s="53" customFormat="1">
      <c r="A3288" s="54"/>
      <c r="B3288" s="55"/>
      <c r="C3288" s="56"/>
      <c r="D3288" s="54"/>
      <c r="E3288" s="52"/>
      <c r="F3288" s="52"/>
      <c r="G3288" s="52"/>
      <c r="H3288" s="52"/>
      <c r="I3288" s="52"/>
    </row>
    <row r="3289" spans="1:9" s="53" customFormat="1">
      <c r="A3289" s="54"/>
      <c r="B3289" s="55"/>
      <c r="C3289" s="56"/>
      <c r="D3289" s="54"/>
      <c r="E3289" s="52"/>
      <c r="F3289" s="52"/>
      <c r="G3289" s="52"/>
      <c r="H3289" s="52"/>
      <c r="I3289" s="52"/>
    </row>
    <row r="3290" spans="1:9" s="53" customFormat="1">
      <c r="A3290" s="54"/>
      <c r="B3290" s="55"/>
      <c r="C3290" s="56"/>
      <c r="D3290" s="54"/>
      <c r="E3290" s="52"/>
      <c r="F3290" s="52"/>
      <c r="G3290" s="52"/>
      <c r="H3290" s="52"/>
      <c r="I3290" s="52"/>
    </row>
    <row r="3291" spans="1:9" s="53" customFormat="1">
      <c r="A3291" s="54"/>
      <c r="B3291" s="55"/>
      <c r="C3291" s="56"/>
      <c r="D3291" s="54"/>
      <c r="E3291" s="52"/>
      <c r="F3291" s="52"/>
      <c r="G3291" s="52"/>
      <c r="H3291" s="52"/>
      <c r="I3291" s="52"/>
    </row>
    <row r="3292" spans="1:9" s="53" customFormat="1">
      <c r="A3292" s="54"/>
      <c r="B3292" s="55"/>
      <c r="C3292" s="56"/>
      <c r="D3292" s="54"/>
      <c r="E3292" s="52"/>
      <c r="F3292" s="52"/>
      <c r="G3292" s="52"/>
      <c r="H3292" s="52"/>
      <c r="I3292" s="52"/>
    </row>
    <row r="3293" spans="1:9" s="53" customFormat="1">
      <c r="A3293" s="54"/>
      <c r="B3293" s="55"/>
      <c r="C3293" s="56"/>
      <c r="D3293" s="54"/>
      <c r="E3293" s="52"/>
      <c r="F3293" s="52"/>
      <c r="G3293" s="52"/>
      <c r="H3293" s="52"/>
      <c r="I3293" s="52"/>
    </row>
    <row r="3294" spans="1:9" s="53" customFormat="1">
      <c r="A3294" s="54"/>
      <c r="B3294" s="55"/>
      <c r="C3294" s="56"/>
      <c r="D3294" s="54"/>
      <c r="E3294" s="52"/>
      <c r="F3294" s="52"/>
      <c r="G3294" s="52"/>
      <c r="H3294" s="52"/>
      <c r="I3294" s="52"/>
    </row>
    <row r="3295" spans="1:9" s="53" customFormat="1">
      <c r="A3295" s="54"/>
      <c r="B3295" s="55"/>
      <c r="C3295" s="56"/>
      <c r="D3295" s="54"/>
      <c r="E3295" s="52"/>
      <c r="F3295" s="52"/>
      <c r="G3295" s="52"/>
      <c r="H3295" s="52"/>
      <c r="I3295" s="52"/>
    </row>
    <row r="3296" spans="1:9" s="53" customFormat="1">
      <c r="A3296" s="54"/>
      <c r="B3296" s="55"/>
      <c r="C3296" s="56"/>
      <c r="D3296" s="54"/>
      <c r="E3296" s="52"/>
      <c r="F3296" s="52"/>
      <c r="G3296" s="52"/>
      <c r="H3296" s="52"/>
      <c r="I3296" s="52"/>
    </row>
  </sheetData>
  <mergeCells count="63">
    <mergeCell ref="G1:G2"/>
    <mergeCell ref="H1:H2"/>
    <mergeCell ref="I1:I2"/>
    <mergeCell ref="A6:A7"/>
    <mergeCell ref="C6:C7"/>
    <mergeCell ref="D6:D7"/>
    <mergeCell ref="A1:A2"/>
    <mergeCell ref="B1:B2"/>
    <mergeCell ref="C1:C2"/>
    <mergeCell ref="D1:D2"/>
    <mergeCell ref="E1:E2"/>
    <mergeCell ref="F1:F2"/>
    <mergeCell ref="A8:A9"/>
    <mergeCell ref="C8:C9"/>
    <mergeCell ref="D8:D9"/>
    <mergeCell ref="A10:A11"/>
    <mergeCell ref="C10:C11"/>
    <mergeCell ref="D10:D11"/>
    <mergeCell ref="A12:A13"/>
    <mergeCell ref="C12:C13"/>
    <mergeCell ref="D12:D13"/>
    <mergeCell ref="A14:A15"/>
    <mergeCell ref="C14:C15"/>
    <mergeCell ref="D14:D15"/>
    <mergeCell ref="A16:A17"/>
    <mergeCell ref="C16:C17"/>
    <mergeCell ref="D16:D17"/>
    <mergeCell ref="A18:A19"/>
    <mergeCell ref="C18:C19"/>
    <mergeCell ref="D18:D19"/>
    <mergeCell ref="A20:A21"/>
    <mergeCell ref="C20:C21"/>
    <mergeCell ref="D20:D21"/>
    <mergeCell ref="A22:A23"/>
    <mergeCell ref="C22:C23"/>
    <mergeCell ref="D22:D23"/>
    <mergeCell ref="A28:A29"/>
    <mergeCell ref="C28:C29"/>
    <mergeCell ref="D28:D29"/>
    <mergeCell ref="A30:A31"/>
    <mergeCell ref="C30:C31"/>
    <mergeCell ref="D30:D31"/>
    <mergeCell ref="A32:A33"/>
    <mergeCell ref="C32:C33"/>
    <mergeCell ref="D32:D33"/>
    <mergeCell ref="A34:A35"/>
    <mergeCell ref="C34:C35"/>
    <mergeCell ref="D34:D35"/>
    <mergeCell ref="A42:A43"/>
    <mergeCell ref="C42:C43"/>
    <mergeCell ref="D42:D43"/>
    <mergeCell ref="A40:A41"/>
    <mergeCell ref="C40:C41"/>
    <mergeCell ref="D40:D41"/>
    <mergeCell ref="A48:A49"/>
    <mergeCell ref="C48:C49"/>
    <mergeCell ref="D48:D49"/>
    <mergeCell ref="A44:A45"/>
    <mergeCell ref="C44:C45"/>
    <mergeCell ref="D44:D45"/>
    <mergeCell ref="A46:A47"/>
    <mergeCell ref="C46:C47"/>
    <mergeCell ref="D46:D47"/>
  </mergeCells>
  <pageMargins left="0.78740157480314965" right="0.19685039370078741" top="0.94488188976377963" bottom="0.94488188976377963" header="0.51181102362204722" footer="0.51181102362204722"/>
  <pageSetup paperSize="9" scale="70" fitToHeight="0" orientation="portrait" r:id="rId1"/>
  <headerFooter alignWithMargins="0">
    <oddHeader xml:space="preserve">&amp;CVZDUCHOTECHNIKA
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/>
  </sheetPr>
  <dimension ref="A1:BH111"/>
  <sheetViews>
    <sheetView topLeftCell="A73" workbookViewId="0">
      <selection activeCell="F10" sqref="F10"/>
    </sheetView>
  </sheetViews>
  <sheetFormatPr defaultRowHeight="12.5" outlineLevelRow="1"/>
  <cols>
    <col min="1" max="1" width="4.26953125" style="29" customWidth="1"/>
    <col min="2" max="2" width="14.453125" style="46" customWidth="1"/>
    <col min="3" max="3" width="38.26953125" style="46" customWidth="1"/>
    <col min="4" max="4" width="4.54296875" style="29" customWidth="1"/>
    <col min="5" max="5" width="10.54296875" style="29" customWidth="1"/>
    <col min="6" max="6" width="9.81640625" style="29" customWidth="1"/>
    <col min="7" max="7" width="12.7265625" style="29" customWidth="1"/>
    <col min="8" max="21" width="0" style="29" hidden="1" customWidth="1"/>
    <col min="22" max="28" width="8.7265625" style="29"/>
    <col min="29" max="39" width="0" style="29" hidden="1" customWidth="1"/>
    <col min="40" max="16384" width="8.7265625" style="29"/>
  </cols>
  <sheetData>
    <row r="1" spans="1:60" ht="15.75" customHeight="1">
      <c r="A1" s="541" t="s">
        <v>67</v>
      </c>
      <c r="B1" s="541"/>
      <c r="C1" s="541"/>
      <c r="D1" s="541"/>
      <c r="E1" s="541"/>
      <c r="F1" s="541"/>
      <c r="G1" s="541"/>
      <c r="AE1" s="29" t="s">
        <v>68</v>
      </c>
    </row>
    <row r="2" spans="1:60" ht="25" customHeight="1">
      <c r="A2" s="233" t="s">
        <v>69</v>
      </c>
      <c r="B2" s="319"/>
      <c r="C2" s="542" t="s">
        <v>442</v>
      </c>
      <c r="D2" s="543"/>
      <c r="E2" s="543"/>
      <c r="F2" s="543"/>
      <c r="G2" s="544"/>
      <c r="AE2" s="29" t="s">
        <v>70</v>
      </c>
    </row>
    <row r="3" spans="1:60" ht="25" customHeight="1">
      <c r="A3" s="233" t="s">
        <v>71</v>
      </c>
      <c r="B3" s="319"/>
      <c r="C3" s="542" t="s">
        <v>443</v>
      </c>
      <c r="D3" s="543"/>
      <c r="E3" s="543"/>
      <c r="F3" s="543"/>
      <c r="G3" s="544"/>
      <c r="AE3" s="29" t="s">
        <v>72</v>
      </c>
    </row>
    <row r="4" spans="1:60" ht="25" hidden="1" customHeight="1">
      <c r="A4" s="233" t="s">
        <v>73</v>
      </c>
      <c r="B4" s="319"/>
      <c r="C4" s="542"/>
      <c r="D4" s="543"/>
      <c r="E4" s="543"/>
      <c r="F4" s="543"/>
      <c r="G4" s="544"/>
      <c r="AE4" s="29" t="s">
        <v>74</v>
      </c>
    </row>
    <row r="5" spans="1:60" ht="14.5" hidden="1" customHeight="1">
      <c r="A5" s="234" t="s">
        <v>75</v>
      </c>
      <c r="B5" s="235"/>
      <c r="C5" s="236"/>
      <c r="D5" s="237"/>
      <c r="E5" s="237"/>
      <c r="F5" s="237"/>
      <c r="G5" s="238"/>
      <c r="AE5" s="29" t="s">
        <v>76</v>
      </c>
    </row>
    <row r="6" spans="1:60" ht="14.5">
      <c r="A6"/>
      <c r="B6" s="239"/>
      <c r="C6" s="239"/>
      <c r="D6"/>
      <c r="E6"/>
      <c r="F6"/>
      <c r="G6"/>
    </row>
    <row r="7" spans="1:60" ht="38.5">
      <c r="A7" s="240" t="s">
        <v>77</v>
      </c>
      <c r="B7" s="241" t="s">
        <v>78</v>
      </c>
      <c r="C7" s="241" t="s">
        <v>79</v>
      </c>
      <c r="D7" s="240" t="s">
        <v>80</v>
      </c>
      <c r="E7" s="240" t="s">
        <v>81</v>
      </c>
      <c r="F7" s="242" t="s">
        <v>82</v>
      </c>
      <c r="G7" s="240" t="s">
        <v>63</v>
      </c>
      <c r="H7" s="30" t="s">
        <v>83</v>
      </c>
      <c r="I7" s="30" t="s">
        <v>84</v>
      </c>
      <c r="J7" s="30" t="s">
        <v>85</v>
      </c>
      <c r="K7" s="30" t="s">
        <v>86</v>
      </c>
      <c r="L7" s="30" t="s">
        <v>87</v>
      </c>
      <c r="M7" s="30" t="s">
        <v>88</v>
      </c>
      <c r="N7" s="30" t="s">
        <v>89</v>
      </c>
      <c r="O7" s="30" t="s">
        <v>90</v>
      </c>
      <c r="P7" s="30" t="s">
        <v>91</v>
      </c>
      <c r="Q7" s="30" t="s">
        <v>92</v>
      </c>
      <c r="R7" s="30" t="s">
        <v>93</v>
      </c>
      <c r="S7" s="30" t="s">
        <v>94</v>
      </c>
      <c r="T7" s="30" t="s">
        <v>95</v>
      </c>
      <c r="U7" s="30" t="s">
        <v>96</v>
      </c>
    </row>
    <row r="8" spans="1:60" ht="14.5">
      <c r="A8" s="243" t="s">
        <v>97</v>
      </c>
      <c r="B8" s="244" t="s">
        <v>60</v>
      </c>
      <c r="C8" s="245" t="s">
        <v>59</v>
      </c>
      <c r="D8" s="246"/>
      <c r="E8" s="247"/>
      <c r="F8" s="248"/>
      <c r="G8" s="248">
        <f>SUMIF(AE9:AE11,"&lt;&gt;NOR",G9:G11)</f>
        <v>0</v>
      </c>
      <c r="H8" s="33"/>
      <c r="I8" s="33" t="e">
        <f>SUM(I9:I11)</f>
        <v>#REF!</v>
      </c>
      <c r="J8" s="33"/>
      <c r="K8" s="33" t="e">
        <f>SUM(K9:K11)</f>
        <v>#REF!</v>
      </c>
      <c r="L8" s="33"/>
      <c r="M8" s="33" t="e">
        <f>SUM(M9:M11)</f>
        <v>#REF!</v>
      </c>
      <c r="N8" s="32"/>
      <c r="O8" s="32" t="e">
        <f>SUM(O9:O11)</f>
        <v>#REF!</v>
      </c>
      <c r="P8" s="32"/>
      <c r="Q8" s="32" t="e">
        <f>SUM(Q9:Q11)</f>
        <v>#REF!</v>
      </c>
      <c r="R8" s="32"/>
      <c r="S8" s="32"/>
      <c r="T8" s="31"/>
      <c r="U8" s="32" t="e">
        <f>SUM(U9:U11)</f>
        <v>#REF!</v>
      </c>
      <c r="AE8" s="29" t="s">
        <v>98</v>
      </c>
    </row>
    <row r="9" spans="1:60" outlineLevel="1">
      <c r="A9" s="249">
        <v>1</v>
      </c>
      <c r="B9" s="250" t="s">
        <v>452</v>
      </c>
      <c r="C9" s="251" t="s">
        <v>453</v>
      </c>
      <c r="D9" s="252" t="s">
        <v>121</v>
      </c>
      <c r="E9" s="253">
        <v>20</v>
      </c>
      <c r="F9" s="320">
        <v>0</v>
      </c>
      <c r="G9" s="254">
        <f>ROUND(E9*F9,2)</f>
        <v>0</v>
      </c>
      <c r="H9" s="35">
        <v>47.92</v>
      </c>
      <c r="I9" s="35" t="e">
        <f>ROUND(#REF!*H9,2)</f>
        <v>#REF!</v>
      </c>
      <c r="J9" s="35">
        <v>226.57999999999998</v>
      </c>
      <c r="K9" s="35" t="e">
        <f>ROUND(#REF!*J9,2)</f>
        <v>#REF!</v>
      </c>
      <c r="L9" s="35">
        <v>0</v>
      </c>
      <c r="M9" s="35" t="e">
        <f>#REF!*(1+L9/100)</f>
        <v>#REF!</v>
      </c>
      <c r="N9" s="34">
        <v>4.0869999999999997E-2</v>
      </c>
      <c r="O9" s="34" t="e">
        <f>ROUND(#REF!*N9,5)</f>
        <v>#REF!</v>
      </c>
      <c r="P9" s="34">
        <v>0</v>
      </c>
      <c r="Q9" s="34" t="e">
        <f>ROUND(#REF!*P9,5)</f>
        <v>#REF!</v>
      </c>
      <c r="R9" s="34"/>
      <c r="S9" s="34"/>
      <c r="T9" s="36">
        <v>0.47499999999999998</v>
      </c>
      <c r="U9" s="34" t="e">
        <f>ROUND(#REF!*T9,2)</f>
        <v>#REF!</v>
      </c>
      <c r="V9" s="37"/>
      <c r="W9" s="37"/>
      <c r="X9" s="37"/>
      <c r="Y9" s="37"/>
      <c r="Z9" s="37"/>
      <c r="AA9" s="37"/>
      <c r="AB9" s="37"/>
      <c r="AC9" s="37"/>
      <c r="AD9" s="37"/>
      <c r="AE9" s="37" t="s">
        <v>102</v>
      </c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</row>
    <row r="10" spans="1:60" outlineLevel="1">
      <c r="A10" s="249">
        <v>2</v>
      </c>
      <c r="B10" s="250" t="s">
        <v>454</v>
      </c>
      <c r="C10" s="251" t="s">
        <v>455</v>
      </c>
      <c r="D10" s="252" t="s">
        <v>121</v>
      </c>
      <c r="E10" s="253">
        <v>20</v>
      </c>
      <c r="F10" s="320">
        <v>0</v>
      </c>
      <c r="G10" s="254">
        <f>ROUND(E10*F10,2)</f>
        <v>0</v>
      </c>
      <c r="H10" s="35">
        <v>53.51</v>
      </c>
      <c r="I10" s="35" t="e">
        <f>ROUND(#REF!*H10,2)</f>
        <v>#REF!</v>
      </c>
      <c r="J10" s="35">
        <v>315.49</v>
      </c>
      <c r="K10" s="35" t="e">
        <f>ROUND(#REF!*J10,2)</f>
        <v>#REF!</v>
      </c>
      <c r="L10" s="35">
        <v>0</v>
      </c>
      <c r="M10" s="35" t="e">
        <f>#REF!*(1+L10/100)</f>
        <v>#REF!</v>
      </c>
      <c r="N10" s="34">
        <v>4.5580000000000002E-2</v>
      </c>
      <c r="O10" s="34" t="e">
        <f>ROUND(#REF!*N10,5)</f>
        <v>#REF!</v>
      </c>
      <c r="P10" s="34">
        <v>0</v>
      </c>
      <c r="Q10" s="34" t="e">
        <f>ROUND(#REF!*P10,5)</f>
        <v>#REF!</v>
      </c>
      <c r="R10" s="34"/>
      <c r="S10" s="34"/>
      <c r="T10" s="36">
        <v>0.60799999999999998</v>
      </c>
      <c r="U10" s="34" t="e">
        <f>ROUND(#REF!*T10,2)</f>
        <v>#REF!</v>
      </c>
      <c r="V10" s="37"/>
      <c r="W10" s="37"/>
      <c r="X10" s="37"/>
      <c r="Y10" s="37"/>
      <c r="Z10" s="37"/>
      <c r="AA10" s="37"/>
      <c r="AB10" s="37"/>
      <c r="AC10" s="37"/>
      <c r="AD10" s="37"/>
      <c r="AE10" s="37" t="s">
        <v>102</v>
      </c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</row>
    <row r="11" spans="1:60" outlineLevel="1">
      <c r="A11" s="249">
        <v>3</v>
      </c>
      <c r="B11" s="250" t="s">
        <v>456</v>
      </c>
      <c r="C11" s="251" t="s">
        <v>457</v>
      </c>
      <c r="D11" s="252" t="s">
        <v>121</v>
      </c>
      <c r="E11" s="253">
        <v>20</v>
      </c>
      <c r="F11" s="320">
        <v>0</v>
      </c>
      <c r="G11" s="254">
        <f>ROUND(E11*F11,2)</f>
        <v>0</v>
      </c>
      <c r="H11" s="35">
        <v>3.26</v>
      </c>
      <c r="I11" s="35" t="e">
        <f>ROUND(#REF!*H11,2)</f>
        <v>#REF!</v>
      </c>
      <c r="J11" s="35">
        <v>38.04</v>
      </c>
      <c r="K11" s="35" t="e">
        <f>ROUND(#REF!*J11,2)</f>
        <v>#REF!</v>
      </c>
      <c r="L11" s="35">
        <v>0</v>
      </c>
      <c r="M11" s="35" t="e">
        <f>#REF!*(1+L11/100)</f>
        <v>#REF!</v>
      </c>
      <c r="N11" s="34">
        <v>2.9299999999999999E-3</v>
      </c>
      <c r="O11" s="34" t="e">
        <f>ROUND(#REF!*N11,5)</f>
        <v>#REF!</v>
      </c>
      <c r="P11" s="34">
        <v>0</v>
      </c>
      <c r="Q11" s="34" t="e">
        <f>ROUND(#REF!*P11,5)</f>
        <v>#REF!</v>
      </c>
      <c r="R11" s="34"/>
      <c r="S11" s="34"/>
      <c r="T11" s="36">
        <v>7.3249999999999996E-2</v>
      </c>
      <c r="U11" s="34" t="e">
        <f>ROUND(#REF!*T11,2)</f>
        <v>#REF!</v>
      </c>
      <c r="V11" s="37"/>
      <c r="W11" s="37"/>
      <c r="X11" s="37"/>
      <c r="Y11" s="37"/>
      <c r="Z11" s="37"/>
      <c r="AA11" s="37"/>
      <c r="AB11" s="37"/>
      <c r="AC11" s="37"/>
      <c r="AD11" s="37"/>
      <c r="AE11" s="37" t="s">
        <v>102</v>
      </c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</row>
    <row r="12" spans="1:60" ht="14.5">
      <c r="A12" s="255" t="s">
        <v>97</v>
      </c>
      <c r="B12" s="256" t="s">
        <v>50</v>
      </c>
      <c r="C12" s="257" t="s">
        <v>49</v>
      </c>
      <c r="D12" s="258"/>
      <c r="E12" s="259"/>
      <c r="F12" s="260"/>
      <c r="G12" s="260">
        <f>SUMIF(AE13:AE15,"&lt;&gt;NOR",G13:G15)</f>
        <v>0</v>
      </c>
      <c r="H12" s="40"/>
      <c r="I12" s="40" t="e">
        <f>SUM(I13:I15)</f>
        <v>#REF!</v>
      </c>
      <c r="J12" s="40"/>
      <c r="K12" s="40" t="e">
        <f>SUM(K13:K15)</f>
        <v>#REF!</v>
      </c>
      <c r="L12" s="40"/>
      <c r="M12" s="40" t="e">
        <f>SUM(M13:M15)</f>
        <v>#REF!</v>
      </c>
      <c r="N12" s="39"/>
      <c r="O12" s="39" t="e">
        <f>SUM(O13:O15)</f>
        <v>#REF!</v>
      </c>
      <c r="P12" s="39"/>
      <c r="Q12" s="39" t="e">
        <f>SUM(Q13:Q15)</f>
        <v>#REF!</v>
      </c>
      <c r="R12" s="39"/>
      <c r="S12" s="39"/>
      <c r="T12" s="41"/>
      <c r="U12" s="39" t="e">
        <f>SUM(U13:U15)</f>
        <v>#REF!</v>
      </c>
      <c r="AE12" s="29" t="s">
        <v>98</v>
      </c>
    </row>
    <row r="13" spans="1:60" outlineLevel="1">
      <c r="A13" s="249">
        <v>4</v>
      </c>
      <c r="B13" s="250" t="s">
        <v>458</v>
      </c>
      <c r="C13" s="251" t="s">
        <v>459</v>
      </c>
      <c r="D13" s="252" t="s">
        <v>304</v>
      </c>
      <c r="E13" s="253">
        <v>20</v>
      </c>
      <c r="F13" s="320">
        <v>0</v>
      </c>
      <c r="G13" s="254">
        <f>ROUND(E13*F13,2)</f>
        <v>0</v>
      </c>
      <c r="H13" s="35">
        <v>14.36</v>
      </c>
      <c r="I13" s="35" t="e">
        <f>ROUND(#REF!*H13,2)</f>
        <v>#REF!</v>
      </c>
      <c r="J13" s="35">
        <v>265.64</v>
      </c>
      <c r="K13" s="35" t="e">
        <f>ROUND(#REF!*J13,2)</f>
        <v>#REF!</v>
      </c>
      <c r="L13" s="35">
        <v>0</v>
      </c>
      <c r="M13" s="35" t="e">
        <f>#REF!*(1+L13/100)</f>
        <v>#REF!</v>
      </c>
      <c r="N13" s="34">
        <v>4.8999999999999998E-4</v>
      </c>
      <c r="O13" s="34" t="e">
        <f>ROUND(#REF!*N13,5)</f>
        <v>#REF!</v>
      </c>
      <c r="P13" s="34">
        <v>0.04</v>
      </c>
      <c r="Q13" s="34" t="e">
        <f>ROUND(#REF!*P13,5)</f>
        <v>#REF!</v>
      </c>
      <c r="R13" s="34"/>
      <c r="S13" s="34"/>
      <c r="T13" s="36">
        <v>0.66800000000000004</v>
      </c>
      <c r="U13" s="34" t="e">
        <f>ROUND(#REF!*T13,2)</f>
        <v>#REF!</v>
      </c>
      <c r="V13" s="37"/>
      <c r="W13" s="37"/>
      <c r="X13" s="37"/>
      <c r="Y13" s="37"/>
      <c r="Z13" s="37"/>
      <c r="AA13" s="37"/>
      <c r="AB13" s="37"/>
      <c r="AC13" s="37"/>
      <c r="AD13" s="37"/>
      <c r="AE13" s="37" t="s">
        <v>102</v>
      </c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</row>
    <row r="14" spans="1:60" outlineLevel="1">
      <c r="A14" s="249">
        <v>5</v>
      </c>
      <c r="B14" s="250" t="s">
        <v>251</v>
      </c>
      <c r="C14" s="251" t="s">
        <v>252</v>
      </c>
      <c r="D14" s="252" t="s">
        <v>107</v>
      </c>
      <c r="E14" s="253">
        <v>1</v>
      </c>
      <c r="F14" s="320">
        <v>0</v>
      </c>
      <c r="G14" s="254">
        <f>ROUND(E14*F14,2)</f>
        <v>0</v>
      </c>
      <c r="H14" s="35">
        <v>0</v>
      </c>
      <c r="I14" s="35" t="e">
        <f>ROUND(#REF!*H14,2)</f>
        <v>#REF!</v>
      </c>
      <c r="J14" s="35">
        <v>264</v>
      </c>
      <c r="K14" s="35" t="e">
        <f>ROUND(#REF!*J14,2)</f>
        <v>#REF!</v>
      </c>
      <c r="L14" s="35">
        <v>0</v>
      </c>
      <c r="M14" s="35" t="e">
        <f>#REF!*(1+L14/100)</f>
        <v>#REF!</v>
      </c>
      <c r="N14" s="34">
        <v>0</v>
      </c>
      <c r="O14" s="34" t="e">
        <f>ROUND(#REF!*N14,5)</f>
        <v>#REF!</v>
      </c>
      <c r="P14" s="34">
        <v>0</v>
      </c>
      <c r="Q14" s="34" t="e">
        <f>ROUND(#REF!*P14,5)</f>
        <v>#REF!</v>
      </c>
      <c r="R14" s="34"/>
      <c r="S14" s="34"/>
      <c r="T14" s="36">
        <v>0.49</v>
      </c>
      <c r="U14" s="34" t="e">
        <f>ROUND(#REF!*T14,2)</f>
        <v>#REF!</v>
      </c>
      <c r="V14" s="37"/>
      <c r="W14" s="37"/>
      <c r="X14" s="37"/>
      <c r="Y14" s="37"/>
      <c r="Z14" s="37"/>
      <c r="AA14" s="37"/>
      <c r="AB14" s="37"/>
      <c r="AC14" s="37"/>
      <c r="AD14" s="37"/>
      <c r="AE14" s="37" t="s">
        <v>102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</row>
    <row r="15" spans="1:60" outlineLevel="1">
      <c r="A15" s="249">
        <v>6</v>
      </c>
      <c r="B15" s="250" t="s">
        <v>253</v>
      </c>
      <c r="C15" s="251" t="s">
        <v>460</v>
      </c>
      <c r="D15" s="252" t="s">
        <v>107</v>
      </c>
      <c r="E15" s="253">
        <v>100</v>
      </c>
      <c r="F15" s="320">
        <v>0</v>
      </c>
      <c r="G15" s="254">
        <f>ROUND(E15*F15,2)</f>
        <v>0</v>
      </c>
      <c r="H15" s="35">
        <v>0</v>
      </c>
      <c r="I15" s="35" t="e">
        <f>ROUND(#REF!*H15,2)</f>
        <v>#REF!</v>
      </c>
      <c r="J15" s="35">
        <v>25</v>
      </c>
      <c r="K15" s="35" t="e">
        <f>ROUND(#REF!*J15,2)</f>
        <v>#REF!</v>
      </c>
      <c r="L15" s="35">
        <v>0</v>
      </c>
      <c r="M15" s="35" t="e">
        <f>#REF!*(1+L15/100)</f>
        <v>#REF!</v>
      </c>
      <c r="N15" s="34">
        <v>0</v>
      </c>
      <c r="O15" s="34" t="e">
        <f>ROUND(#REF!*N15,5)</f>
        <v>#REF!</v>
      </c>
      <c r="P15" s="34">
        <v>0</v>
      </c>
      <c r="Q15" s="34" t="e">
        <f>ROUND(#REF!*P15,5)</f>
        <v>#REF!</v>
      </c>
      <c r="R15" s="34"/>
      <c r="S15" s="34"/>
      <c r="T15" s="36">
        <v>0</v>
      </c>
      <c r="U15" s="34" t="e">
        <f>ROUND(#REF!*T15,2)</f>
        <v>#REF!</v>
      </c>
      <c r="V15" s="37"/>
      <c r="W15" s="37"/>
      <c r="X15" s="37"/>
      <c r="Y15" s="37"/>
      <c r="Z15" s="37"/>
      <c r="AA15" s="37"/>
      <c r="AB15" s="37"/>
      <c r="AC15" s="37"/>
      <c r="AD15" s="37"/>
      <c r="AE15" s="37" t="s">
        <v>102</v>
      </c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</row>
    <row r="16" spans="1:60" ht="14.5">
      <c r="A16" s="255" t="s">
        <v>97</v>
      </c>
      <c r="B16" s="256" t="s">
        <v>444</v>
      </c>
      <c r="C16" s="257" t="s">
        <v>445</v>
      </c>
      <c r="D16" s="258"/>
      <c r="E16" s="259"/>
      <c r="F16" s="260"/>
      <c r="G16" s="260">
        <f>SUMIF(AE17:AE29,"&lt;&gt;NOR",G17:G29)</f>
        <v>0</v>
      </c>
      <c r="H16" s="40"/>
      <c r="I16" s="40" t="e">
        <f>SUM(I17:I29)</f>
        <v>#REF!</v>
      </c>
      <c r="J16" s="40"/>
      <c r="K16" s="40" t="e">
        <f>SUM(K17:K29)</f>
        <v>#REF!</v>
      </c>
      <c r="L16" s="40"/>
      <c r="M16" s="40" t="e">
        <f>SUM(M17:M29)</f>
        <v>#REF!</v>
      </c>
      <c r="N16" s="39"/>
      <c r="O16" s="39" t="e">
        <f>SUM(O17:O29)</f>
        <v>#REF!</v>
      </c>
      <c r="P16" s="39"/>
      <c r="Q16" s="39" t="e">
        <f>SUM(Q17:Q29)</f>
        <v>#REF!</v>
      </c>
      <c r="R16" s="39"/>
      <c r="S16" s="39"/>
      <c r="T16" s="41"/>
      <c r="U16" s="39" t="e">
        <f>SUM(U17:U29)</f>
        <v>#REF!</v>
      </c>
      <c r="AE16" s="29" t="s">
        <v>98</v>
      </c>
    </row>
    <row r="17" spans="1:60" outlineLevel="1">
      <c r="A17" s="249">
        <v>7</v>
      </c>
      <c r="B17" s="250" t="s">
        <v>461</v>
      </c>
      <c r="C17" s="251" t="s">
        <v>462</v>
      </c>
      <c r="D17" s="252" t="s">
        <v>304</v>
      </c>
      <c r="E17" s="253">
        <v>10</v>
      </c>
      <c r="F17" s="320">
        <v>0</v>
      </c>
      <c r="G17" s="254">
        <f t="shared" ref="G17:G29" si="0">ROUND(E17*F17,2)</f>
        <v>0</v>
      </c>
      <c r="H17" s="35">
        <v>0</v>
      </c>
      <c r="I17" s="35" t="e">
        <f>ROUND(#REF!*H17,2)</f>
        <v>#REF!</v>
      </c>
      <c r="J17" s="35">
        <v>178</v>
      </c>
      <c r="K17" s="35" t="e">
        <f>ROUND(#REF!*J17,2)</f>
        <v>#REF!</v>
      </c>
      <c r="L17" s="35">
        <v>0</v>
      </c>
      <c r="M17" s="35" t="e">
        <f>#REF!*(1+L17/100)</f>
        <v>#REF!</v>
      </c>
      <c r="N17" s="34">
        <v>0</v>
      </c>
      <c r="O17" s="34" t="e">
        <f>ROUND(#REF!*N17,5)</f>
        <v>#REF!</v>
      </c>
      <c r="P17" s="34">
        <v>1.4919999999999999E-2</v>
      </c>
      <c r="Q17" s="34" t="e">
        <f>ROUND(#REF!*P17,5)</f>
        <v>#REF!</v>
      </c>
      <c r="R17" s="34"/>
      <c r="S17" s="34"/>
      <c r="T17" s="36">
        <v>0.41299999999999998</v>
      </c>
      <c r="U17" s="34" t="e">
        <f>ROUND(#REF!*T17,2)</f>
        <v>#REF!</v>
      </c>
      <c r="V17" s="37"/>
      <c r="W17" s="37"/>
      <c r="X17" s="37"/>
      <c r="Y17" s="37"/>
      <c r="Z17" s="37"/>
      <c r="AA17" s="37"/>
      <c r="AB17" s="37"/>
      <c r="AC17" s="37"/>
      <c r="AD17" s="37"/>
      <c r="AE17" s="37" t="s">
        <v>102</v>
      </c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</row>
    <row r="18" spans="1:60" outlineLevel="1">
      <c r="A18" s="249">
        <v>8</v>
      </c>
      <c r="B18" s="250" t="s">
        <v>463</v>
      </c>
      <c r="C18" s="251" t="s">
        <v>464</v>
      </c>
      <c r="D18" s="252" t="s">
        <v>107</v>
      </c>
      <c r="E18" s="253">
        <v>0.15</v>
      </c>
      <c r="F18" s="320">
        <v>0</v>
      </c>
      <c r="G18" s="254">
        <f t="shared" si="0"/>
        <v>0</v>
      </c>
      <c r="H18" s="35">
        <v>0</v>
      </c>
      <c r="I18" s="35" t="e">
        <f>ROUND(#REF!*H18,2)</f>
        <v>#REF!</v>
      </c>
      <c r="J18" s="35">
        <v>2380</v>
      </c>
      <c r="K18" s="35" t="e">
        <f>ROUND(#REF!*J18,2)</f>
        <v>#REF!</v>
      </c>
      <c r="L18" s="35">
        <v>0</v>
      </c>
      <c r="M18" s="35" t="e">
        <f>#REF!*(1+L18/100)</f>
        <v>#REF!</v>
      </c>
      <c r="N18" s="34">
        <v>0</v>
      </c>
      <c r="O18" s="34" t="e">
        <f>ROUND(#REF!*N18,5)</f>
        <v>#REF!</v>
      </c>
      <c r="P18" s="34">
        <v>0</v>
      </c>
      <c r="Q18" s="34" t="e">
        <f>ROUND(#REF!*P18,5)</f>
        <v>#REF!</v>
      </c>
      <c r="R18" s="34"/>
      <c r="S18" s="34"/>
      <c r="T18" s="36">
        <v>4.1550000000000002</v>
      </c>
      <c r="U18" s="34" t="e">
        <f>ROUND(#REF!*T18,2)</f>
        <v>#REF!</v>
      </c>
      <c r="V18" s="37"/>
      <c r="W18" s="37"/>
      <c r="X18" s="37"/>
      <c r="Y18" s="37"/>
      <c r="Z18" s="37"/>
      <c r="AA18" s="37"/>
      <c r="AB18" s="37"/>
      <c r="AC18" s="37"/>
      <c r="AD18" s="37"/>
      <c r="AE18" s="37" t="s">
        <v>102</v>
      </c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</row>
    <row r="19" spans="1:60" outlineLevel="1">
      <c r="A19" s="249">
        <v>9</v>
      </c>
      <c r="B19" s="250" t="s">
        <v>465</v>
      </c>
      <c r="C19" s="251" t="s">
        <v>466</v>
      </c>
      <c r="D19" s="252" t="s">
        <v>101</v>
      </c>
      <c r="E19" s="253">
        <v>2</v>
      </c>
      <c r="F19" s="320">
        <v>0</v>
      </c>
      <c r="G19" s="254">
        <f t="shared" si="0"/>
        <v>0</v>
      </c>
      <c r="H19" s="35">
        <v>0</v>
      </c>
      <c r="I19" s="35" t="e">
        <f>ROUND(#REF!*H19,2)</f>
        <v>#REF!</v>
      </c>
      <c r="J19" s="35">
        <v>85.5</v>
      </c>
      <c r="K19" s="35" t="e">
        <f>ROUND(#REF!*J19,2)</f>
        <v>#REF!</v>
      </c>
      <c r="L19" s="35">
        <v>0</v>
      </c>
      <c r="M19" s="35" t="e">
        <f>#REF!*(1+L19/100)</f>
        <v>#REF!</v>
      </c>
      <c r="N19" s="34">
        <v>0</v>
      </c>
      <c r="O19" s="34" t="e">
        <f>ROUND(#REF!*N19,5)</f>
        <v>#REF!</v>
      </c>
      <c r="P19" s="34">
        <v>0</v>
      </c>
      <c r="Q19" s="34" t="e">
        <f>ROUND(#REF!*P19,5)</f>
        <v>#REF!</v>
      </c>
      <c r="R19" s="34"/>
      <c r="S19" s="34"/>
      <c r="T19" s="36">
        <v>0.157</v>
      </c>
      <c r="U19" s="34" t="e">
        <f>ROUND(#REF!*T19,2)</f>
        <v>#REF!</v>
      </c>
      <c r="V19" s="37"/>
      <c r="W19" s="37"/>
      <c r="X19" s="37"/>
      <c r="Y19" s="37"/>
      <c r="Z19" s="37"/>
      <c r="AA19" s="37"/>
      <c r="AB19" s="37"/>
      <c r="AC19" s="37"/>
      <c r="AD19" s="37"/>
      <c r="AE19" s="37" t="s">
        <v>102</v>
      </c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</row>
    <row r="20" spans="1:60" outlineLevel="1">
      <c r="A20" s="249">
        <v>10</v>
      </c>
      <c r="B20" s="250" t="s">
        <v>467</v>
      </c>
      <c r="C20" s="251" t="s">
        <v>468</v>
      </c>
      <c r="D20" s="252" t="s">
        <v>101</v>
      </c>
      <c r="E20" s="253">
        <v>4</v>
      </c>
      <c r="F20" s="320">
        <v>0</v>
      </c>
      <c r="G20" s="254">
        <f t="shared" si="0"/>
        <v>0</v>
      </c>
      <c r="H20" s="35">
        <v>0</v>
      </c>
      <c r="I20" s="35" t="e">
        <f>ROUND(#REF!*H20,2)</f>
        <v>#REF!</v>
      </c>
      <c r="J20" s="35">
        <v>94.8</v>
      </c>
      <c r="K20" s="35" t="e">
        <f>ROUND(#REF!*J20,2)</f>
        <v>#REF!</v>
      </c>
      <c r="L20" s="35">
        <v>0</v>
      </c>
      <c r="M20" s="35" t="e">
        <f>#REF!*(1+L20/100)</f>
        <v>#REF!</v>
      </c>
      <c r="N20" s="34">
        <v>0</v>
      </c>
      <c r="O20" s="34" t="e">
        <f>ROUND(#REF!*N20,5)</f>
        <v>#REF!</v>
      </c>
      <c r="P20" s="34">
        <v>0</v>
      </c>
      <c r="Q20" s="34" t="e">
        <f>ROUND(#REF!*P20,5)</f>
        <v>#REF!</v>
      </c>
      <c r="R20" s="34"/>
      <c r="S20" s="34"/>
      <c r="T20" s="36">
        <v>0.17399999999999999</v>
      </c>
      <c r="U20" s="34" t="e">
        <f>ROUND(#REF!*T20,2)</f>
        <v>#REF!</v>
      </c>
      <c r="V20" s="37"/>
      <c r="W20" s="37"/>
      <c r="X20" s="37"/>
      <c r="Y20" s="37"/>
      <c r="Z20" s="37"/>
      <c r="AA20" s="37"/>
      <c r="AB20" s="37"/>
      <c r="AC20" s="37"/>
      <c r="AD20" s="37"/>
      <c r="AE20" s="37" t="s">
        <v>102</v>
      </c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</row>
    <row r="21" spans="1:60" outlineLevel="1">
      <c r="A21" s="249">
        <v>11</v>
      </c>
      <c r="B21" s="250" t="s">
        <v>469</v>
      </c>
      <c r="C21" s="251" t="s">
        <v>470</v>
      </c>
      <c r="D21" s="252" t="s">
        <v>101</v>
      </c>
      <c r="E21" s="253">
        <v>1</v>
      </c>
      <c r="F21" s="320">
        <v>0</v>
      </c>
      <c r="G21" s="254">
        <f t="shared" si="0"/>
        <v>0</v>
      </c>
      <c r="H21" s="35">
        <v>0</v>
      </c>
      <c r="I21" s="35" t="e">
        <f>ROUND(#REF!*H21,2)</f>
        <v>#REF!</v>
      </c>
      <c r="J21" s="35">
        <v>141</v>
      </c>
      <c r="K21" s="35" t="e">
        <f>ROUND(#REF!*J21,2)</f>
        <v>#REF!</v>
      </c>
      <c r="L21" s="35">
        <v>0</v>
      </c>
      <c r="M21" s="35" t="e">
        <f>#REF!*(1+L21/100)</f>
        <v>#REF!</v>
      </c>
      <c r="N21" s="34">
        <v>0</v>
      </c>
      <c r="O21" s="34" t="e">
        <f>ROUND(#REF!*N21,5)</f>
        <v>#REF!</v>
      </c>
      <c r="P21" s="34">
        <v>0</v>
      </c>
      <c r="Q21" s="34" t="e">
        <f>ROUND(#REF!*P21,5)</f>
        <v>#REF!</v>
      </c>
      <c r="R21" s="34"/>
      <c r="S21" s="34"/>
      <c r="T21" s="36">
        <v>0.25900000000000001</v>
      </c>
      <c r="U21" s="34" t="e">
        <f>ROUND(#REF!*T21,2)</f>
        <v>#REF!</v>
      </c>
      <c r="V21" s="37"/>
      <c r="W21" s="37"/>
      <c r="X21" s="37"/>
      <c r="Y21" s="37"/>
      <c r="Z21" s="37"/>
      <c r="AA21" s="37"/>
      <c r="AB21" s="37"/>
      <c r="AC21" s="37"/>
      <c r="AD21" s="37"/>
      <c r="AE21" s="37" t="s">
        <v>102</v>
      </c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</row>
    <row r="22" spans="1:60" outlineLevel="1">
      <c r="A22" s="249">
        <v>12</v>
      </c>
      <c r="B22" s="250" t="s">
        <v>471</v>
      </c>
      <c r="C22" s="251" t="s">
        <v>472</v>
      </c>
      <c r="D22" s="252" t="s">
        <v>304</v>
      </c>
      <c r="E22" s="253">
        <v>23</v>
      </c>
      <c r="F22" s="320">
        <v>0</v>
      </c>
      <c r="G22" s="254">
        <f t="shared" si="0"/>
        <v>0</v>
      </c>
      <c r="H22" s="35">
        <v>0</v>
      </c>
      <c r="I22" s="35" t="e">
        <f>ROUND(#REF!*H22,2)</f>
        <v>#REF!</v>
      </c>
      <c r="J22" s="35">
        <v>32.200000000000003</v>
      </c>
      <c r="K22" s="35" t="e">
        <f>ROUND(#REF!*J22,2)</f>
        <v>#REF!</v>
      </c>
      <c r="L22" s="35">
        <v>0</v>
      </c>
      <c r="M22" s="35" t="e">
        <f>#REF!*(1+L22/100)</f>
        <v>#REF!</v>
      </c>
      <c r="N22" s="34">
        <v>0</v>
      </c>
      <c r="O22" s="34" t="e">
        <f>ROUND(#REF!*N22,5)</f>
        <v>#REF!</v>
      </c>
      <c r="P22" s="34">
        <v>0</v>
      </c>
      <c r="Q22" s="34" t="e">
        <f>ROUND(#REF!*P22,5)</f>
        <v>#REF!</v>
      </c>
      <c r="R22" s="34"/>
      <c r="S22" s="34"/>
      <c r="T22" s="36">
        <v>5.8999999999999997E-2</v>
      </c>
      <c r="U22" s="34" t="e">
        <f>ROUND(#REF!*T22,2)</f>
        <v>#REF!</v>
      </c>
      <c r="V22" s="37"/>
      <c r="W22" s="37"/>
      <c r="X22" s="37"/>
      <c r="Y22" s="37"/>
      <c r="Z22" s="37"/>
      <c r="AA22" s="37"/>
      <c r="AB22" s="37"/>
      <c r="AC22" s="37"/>
      <c r="AD22" s="37"/>
      <c r="AE22" s="37" t="s">
        <v>102</v>
      </c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</row>
    <row r="23" spans="1:60" outlineLevel="1">
      <c r="A23" s="249">
        <v>13</v>
      </c>
      <c r="B23" s="250" t="s">
        <v>473</v>
      </c>
      <c r="C23" s="251" t="s">
        <v>474</v>
      </c>
      <c r="D23" s="252" t="s">
        <v>304</v>
      </c>
      <c r="E23" s="253">
        <v>7</v>
      </c>
      <c r="F23" s="320">
        <v>0</v>
      </c>
      <c r="G23" s="254">
        <f t="shared" si="0"/>
        <v>0</v>
      </c>
      <c r="H23" s="35">
        <v>115.81</v>
      </c>
      <c r="I23" s="35" t="e">
        <f>ROUND(#REF!*H23,2)</f>
        <v>#REF!</v>
      </c>
      <c r="J23" s="35">
        <v>174.19</v>
      </c>
      <c r="K23" s="35" t="e">
        <f>ROUND(#REF!*J23,2)</f>
        <v>#REF!</v>
      </c>
      <c r="L23" s="35">
        <v>0</v>
      </c>
      <c r="M23" s="35" t="e">
        <f>#REF!*(1+L23/100)</f>
        <v>#REF!</v>
      </c>
      <c r="N23" s="34">
        <v>3.8000000000000002E-4</v>
      </c>
      <c r="O23" s="34" t="e">
        <f>ROUND(#REF!*N23,5)</f>
        <v>#REF!</v>
      </c>
      <c r="P23" s="34">
        <v>0</v>
      </c>
      <c r="Q23" s="34" t="e">
        <f>ROUND(#REF!*P23,5)</f>
        <v>#REF!</v>
      </c>
      <c r="R23" s="34"/>
      <c r="S23" s="34"/>
      <c r="T23" s="36">
        <v>0.32</v>
      </c>
      <c r="U23" s="34" t="e">
        <f>ROUND(#REF!*T23,2)</f>
        <v>#REF!</v>
      </c>
      <c r="V23" s="37"/>
      <c r="W23" s="37"/>
      <c r="X23" s="37"/>
      <c r="Y23" s="37"/>
      <c r="Z23" s="37"/>
      <c r="AA23" s="37"/>
      <c r="AB23" s="37"/>
      <c r="AC23" s="37"/>
      <c r="AD23" s="37"/>
      <c r="AE23" s="37" t="s">
        <v>102</v>
      </c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</row>
    <row r="24" spans="1:60" outlineLevel="1">
      <c r="A24" s="249">
        <v>14</v>
      </c>
      <c r="B24" s="250" t="s">
        <v>475</v>
      </c>
      <c r="C24" s="251" t="s">
        <v>476</v>
      </c>
      <c r="D24" s="252" t="s">
        <v>304</v>
      </c>
      <c r="E24" s="253">
        <v>5</v>
      </c>
      <c r="F24" s="320">
        <v>0</v>
      </c>
      <c r="G24" s="254">
        <f t="shared" si="0"/>
        <v>0</v>
      </c>
      <c r="H24" s="35">
        <v>129.59</v>
      </c>
      <c r="I24" s="35" t="e">
        <f>ROUND(#REF!*H24,2)</f>
        <v>#REF!</v>
      </c>
      <c r="J24" s="35">
        <v>195.41</v>
      </c>
      <c r="K24" s="35" t="e">
        <f>ROUND(#REF!*J24,2)</f>
        <v>#REF!</v>
      </c>
      <c r="L24" s="35">
        <v>0</v>
      </c>
      <c r="M24" s="35" t="e">
        <f>#REF!*(1+L24/100)</f>
        <v>#REF!</v>
      </c>
      <c r="N24" s="34">
        <v>4.6999999999999999E-4</v>
      </c>
      <c r="O24" s="34" t="e">
        <f>ROUND(#REF!*N24,5)</f>
        <v>#REF!</v>
      </c>
      <c r="P24" s="34">
        <v>0</v>
      </c>
      <c r="Q24" s="34" t="e">
        <f>ROUND(#REF!*P24,5)</f>
        <v>#REF!</v>
      </c>
      <c r="R24" s="34"/>
      <c r="S24" s="34"/>
      <c r="T24" s="36">
        <v>0.35899999999999999</v>
      </c>
      <c r="U24" s="34" t="e">
        <f>ROUND(#REF!*T24,2)</f>
        <v>#REF!</v>
      </c>
      <c r="V24" s="37"/>
      <c r="W24" s="37"/>
      <c r="X24" s="37"/>
      <c r="Y24" s="37"/>
      <c r="Z24" s="37"/>
      <c r="AA24" s="37"/>
      <c r="AB24" s="37"/>
      <c r="AC24" s="37"/>
      <c r="AD24" s="37"/>
      <c r="AE24" s="37" t="s">
        <v>102</v>
      </c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</row>
    <row r="25" spans="1:60" outlineLevel="1">
      <c r="A25" s="249">
        <v>15</v>
      </c>
      <c r="B25" s="250" t="s">
        <v>477</v>
      </c>
      <c r="C25" s="251" t="s">
        <v>478</v>
      </c>
      <c r="D25" s="252" t="s">
        <v>304</v>
      </c>
      <c r="E25" s="253">
        <v>1</v>
      </c>
      <c r="F25" s="320">
        <v>0</v>
      </c>
      <c r="G25" s="254">
        <f t="shared" si="0"/>
        <v>0</v>
      </c>
      <c r="H25" s="35">
        <v>292.77999999999997</v>
      </c>
      <c r="I25" s="35" t="e">
        <f>ROUND(#REF!*H25,2)</f>
        <v>#REF!</v>
      </c>
      <c r="J25" s="35">
        <v>445.22</v>
      </c>
      <c r="K25" s="35" t="e">
        <f>ROUND(#REF!*J25,2)</f>
        <v>#REF!</v>
      </c>
      <c r="L25" s="35">
        <v>0</v>
      </c>
      <c r="M25" s="35" t="e">
        <f>#REF!*(1+L25/100)</f>
        <v>#REF!</v>
      </c>
      <c r="N25" s="34">
        <v>7.7999999999999999E-4</v>
      </c>
      <c r="O25" s="34" t="e">
        <f>ROUND(#REF!*N25,5)</f>
        <v>#REF!</v>
      </c>
      <c r="P25" s="34">
        <v>0</v>
      </c>
      <c r="Q25" s="34" t="e">
        <f>ROUND(#REF!*P25,5)</f>
        <v>#REF!</v>
      </c>
      <c r="R25" s="34"/>
      <c r="S25" s="34"/>
      <c r="T25" s="36">
        <v>0.81899999999999995</v>
      </c>
      <c r="U25" s="34" t="e">
        <f>ROUND(#REF!*T25,2)</f>
        <v>#REF!</v>
      </c>
      <c r="V25" s="37"/>
      <c r="W25" s="37"/>
      <c r="X25" s="37"/>
      <c r="Y25" s="37"/>
      <c r="Z25" s="37"/>
      <c r="AA25" s="37"/>
      <c r="AB25" s="37"/>
      <c r="AC25" s="37"/>
      <c r="AD25" s="37"/>
      <c r="AE25" s="37" t="s">
        <v>102</v>
      </c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</row>
    <row r="26" spans="1:60" outlineLevel="1">
      <c r="A26" s="249">
        <v>16</v>
      </c>
      <c r="B26" s="250" t="s">
        <v>479</v>
      </c>
      <c r="C26" s="251" t="s">
        <v>480</v>
      </c>
      <c r="D26" s="252" t="s">
        <v>304</v>
      </c>
      <c r="E26" s="253">
        <v>10</v>
      </c>
      <c r="F26" s="320">
        <v>0</v>
      </c>
      <c r="G26" s="254">
        <f t="shared" si="0"/>
        <v>0</v>
      </c>
      <c r="H26" s="35">
        <v>409.75</v>
      </c>
      <c r="I26" s="35" t="e">
        <f>ROUND(#REF!*H26,2)</f>
        <v>#REF!</v>
      </c>
      <c r="J26" s="35">
        <v>433.25</v>
      </c>
      <c r="K26" s="35" t="e">
        <f>ROUND(#REF!*J26,2)</f>
        <v>#REF!</v>
      </c>
      <c r="L26" s="35">
        <v>0</v>
      </c>
      <c r="M26" s="35" t="e">
        <f>#REF!*(1+L26/100)</f>
        <v>#REF!</v>
      </c>
      <c r="N26" s="34">
        <v>1.31E-3</v>
      </c>
      <c r="O26" s="34" t="e">
        <f>ROUND(#REF!*N26,5)</f>
        <v>#REF!</v>
      </c>
      <c r="P26" s="34">
        <v>0</v>
      </c>
      <c r="Q26" s="34" t="e">
        <f>ROUND(#REF!*P26,5)</f>
        <v>#REF!</v>
      </c>
      <c r="R26" s="34"/>
      <c r="S26" s="34"/>
      <c r="T26" s="36">
        <v>0.79700000000000004</v>
      </c>
      <c r="U26" s="34" t="e">
        <f>ROUND(#REF!*T26,2)</f>
        <v>#REF!</v>
      </c>
      <c r="V26" s="37"/>
      <c r="W26" s="37"/>
      <c r="X26" s="37"/>
      <c r="Y26" s="37"/>
      <c r="Z26" s="37"/>
      <c r="AA26" s="37"/>
      <c r="AB26" s="37"/>
      <c r="AC26" s="37"/>
      <c r="AD26" s="37"/>
      <c r="AE26" s="37" t="s">
        <v>102</v>
      </c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</row>
    <row r="27" spans="1:60" ht="20" outlineLevel="1">
      <c r="A27" s="249">
        <v>17</v>
      </c>
      <c r="B27" s="250" t="s">
        <v>481</v>
      </c>
      <c r="C27" s="251" t="s">
        <v>482</v>
      </c>
      <c r="D27" s="252" t="s">
        <v>101</v>
      </c>
      <c r="E27" s="253">
        <v>1</v>
      </c>
      <c r="F27" s="320">
        <v>0</v>
      </c>
      <c r="G27" s="254">
        <f t="shared" si="0"/>
        <v>0</v>
      </c>
      <c r="H27" s="35">
        <v>401</v>
      </c>
      <c r="I27" s="35" t="e">
        <f>ROUND(#REF!*H27,2)</f>
        <v>#REF!</v>
      </c>
      <c r="J27" s="35">
        <v>0</v>
      </c>
      <c r="K27" s="35" t="e">
        <f>ROUND(#REF!*J27,2)</f>
        <v>#REF!</v>
      </c>
      <c r="L27" s="35">
        <v>0</v>
      </c>
      <c r="M27" s="35" t="e">
        <f>#REF!*(1+L27/100)</f>
        <v>#REF!</v>
      </c>
      <c r="N27" s="34">
        <v>9.0000000000000006E-5</v>
      </c>
      <c r="O27" s="34" t="e">
        <f>ROUND(#REF!*N27,5)</f>
        <v>#REF!</v>
      </c>
      <c r="P27" s="34">
        <v>0</v>
      </c>
      <c r="Q27" s="34" t="e">
        <f>ROUND(#REF!*P27,5)</f>
        <v>#REF!</v>
      </c>
      <c r="R27" s="34"/>
      <c r="S27" s="34"/>
      <c r="T27" s="36">
        <v>0</v>
      </c>
      <c r="U27" s="34" t="e">
        <f>ROUND(#REF!*T27,2)</f>
        <v>#REF!</v>
      </c>
      <c r="V27" s="37"/>
      <c r="W27" s="37"/>
      <c r="X27" s="37"/>
      <c r="Y27" s="37"/>
      <c r="Z27" s="37"/>
      <c r="AA27" s="37"/>
      <c r="AB27" s="37"/>
      <c r="AC27" s="37"/>
      <c r="AD27" s="37"/>
      <c r="AE27" s="37" t="s">
        <v>113</v>
      </c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</row>
    <row r="28" spans="1:60" ht="20" outlineLevel="1">
      <c r="A28" s="249">
        <v>18</v>
      </c>
      <c r="B28" s="250" t="s">
        <v>483</v>
      </c>
      <c r="C28" s="251" t="s">
        <v>484</v>
      </c>
      <c r="D28" s="252" t="s">
        <v>101</v>
      </c>
      <c r="E28" s="253">
        <v>4</v>
      </c>
      <c r="F28" s="320">
        <v>0</v>
      </c>
      <c r="G28" s="254">
        <f t="shared" si="0"/>
        <v>0</v>
      </c>
      <c r="H28" s="35">
        <v>93.7</v>
      </c>
      <c r="I28" s="35" t="e">
        <f>ROUND(#REF!*H28,2)</f>
        <v>#REF!</v>
      </c>
      <c r="J28" s="35">
        <v>365.8</v>
      </c>
      <c r="K28" s="35" t="e">
        <f>ROUND(#REF!*J28,2)</f>
        <v>#REF!</v>
      </c>
      <c r="L28" s="35">
        <v>0</v>
      </c>
      <c r="M28" s="35" t="e">
        <f>#REF!*(1+L28/100)</f>
        <v>#REF!</v>
      </c>
      <c r="N28" s="34">
        <v>6.7499999999999999E-3</v>
      </c>
      <c r="O28" s="34" t="e">
        <f>ROUND(#REF!*N28,5)</f>
        <v>#REF!</v>
      </c>
      <c r="P28" s="34">
        <v>0</v>
      </c>
      <c r="Q28" s="34" t="e">
        <f>ROUND(#REF!*P28,5)</f>
        <v>#REF!</v>
      </c>
      <c r="R28" s="34"/>
      <c r="S28" s="34"/>
      <c r="T28" s="36">
        <v>0.70899999999999996</v>
      </c>
      <c r="U28" s="34" t="e">
        <f>ROUND(#REF!*T28,2)</f>
        <v>#REF!</v>
      </c>
      <c r="V28" s="37"/>
      <c r="W28" s="37"/>
      <c r="X28" s="37"/>
      <c r="Y28" s="37"/>
      <c r="Z28" s="37"/>
      <c r="AA28" s="37"/>
      <c r="AB28" s="37"/>
      <c r="AC28" s="37"/>
      <c r="AD28" s="37"/>
      <c r="AE28" s="37" t="s">
        <v>102</v>
      </c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</row>
    <row r="29" spans="1:60" outlineLevel="1">
      <c r="A29" s="249">
        <v>19</v>
      </c>
      <c r="B29" s="250" t="s">
        <v>485</v>
      </c>
      <c r="C29" s="251" t="s">
        <v>486</v>
      </c>
      <c r="D29" s="252" t="s">
        <v>65</v>
      </c>
      <c r="E29" s="253">
        <v>186</v>
      </c>
      <c r="F29" s="320">
        <v>0</v>
      </c>
      <c r="G29" s="254">
        <f t="shared" si="0"/>
        <v>0</v>
      </c>
      <c r="H29" s="35">
        <v>0</v>
      </c>
      <c r="I29" s="35" t="e">
        <f>ROUND(#REF!*H29,2)</f>
        <v>#REF!</v>
      </c>
      <c r="J29" s="35">
        <v>2</v>
      </c>
      <c r="K29" s="35" t="e">
        <f>ROUND(#REF!*J29,2)</f>
        <v>#REF!</v>
      </c>
      <c r="L29" s="35">
        <v>0</v>
      </c>
      <c r="M29" s="35" t="e">
        <f>#REF!*(1+L29/100)</f>
        <v>#REF!</v>
      </c>
      <c r="N29" s="34">
        <v>0</v>
      </c>
      <c r="O29" s="34" t="e">
        <f>ROUND(#REF!*N29,5)</f>
        <v>#REF!</v>
      </c>
      <c r="P29" s="34">
        <v>0</v>
      </c>
      <c r="Q29" s="34" t="e">
        <f>ROUND(#REF!*P29,5)</f>
        <v>#REF!</v>
      </c>
      <c r="R29" s="34"/>
      <c r="S29" s="34"/>
      <c r="T29" s="36">
        <v>0</v>
      </c>
      <c r="U29" s="34" t="e">
        <f>ROUND(#REF!*T29,2)</f>
        <v>#REF!</v>
      </c>
      <c r="V29" s="37"/>
      <c r="W29" s="37"/>
      <c r="X29" s="37"/>
      <c r="Y29" s="37"/>
      <c r="Z29" s="37"/>
      <c r="AA29" s="37"/>
      <c r="AB29" s="37"/>
      <c r="AC29" s="37"/>
      <c r="AD29" s="37"/>
      <c r="AE29" s="37" t="s">
        <v>102</v>
      </c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</row>
    <row r="30" spans="1:60" ht="14.5">
      <c r="A30" s="255" t="s">
        <v>97</v>
      </c>
      <c r="B30" s="256" t="s">
        <v>446</v>
      </c>
      <c r="C30" s="257" t="s">
        <v>447</v>
      </c>
      <c r="D30" s="258"/>
      <c r="E30" s="259"/>
      <c r="F30" s="260"/>
      <c r="G30" s="260">
        <f>SUMIF(AE31:AE60,"&lt;&gt;NOR",G31:G60)</f>
        <v>0</v>
      </c>
      <c r="H30" s="40"/>
      <c r="I30" s="40" t="e">
        <f>SUM(I31:I60)</f>
        <v>#REF!</v>
      </c>
      <c r="J30" s="40"/>
      <c r="K30" s="40" t="e">
        <f>SUM(K31:K60)</f>
        <v>#REF!</v>
      </c>
      <c r="L30" s="40"/>
      <c r="M30" s="40" t="e">
        <f>SUM(M31:M60)</f>
        <v>#REF!</v>
      </c>
      <c r="N30" s="39"/>
      <c r="O30" s="39" t="e">
        <f>SUM(O31:O60)</f>
        <v>#REF!</v>
      </c>
      <c r="P30" s="39"/>
      <c r="Q30" s="39" t="e">
        <f>SUM(Q31:Q60)</f>
        <v>#REF!</v>
      </c>
      <c r="R30" s="39"/>
      <c r="S30" s="39"/>
      <c r="T30" s="41"/>
      <c r="U30" s="39" t="e">
        <f>SUM(U31:U60)</f>
        <v>#REF!</v>
      </c>
      <c r="AE30" s="29" t="s">
        <v>98</v>
      </c>
    </row>
    <row r="31" spans="1:60" outlineLevel="1">
      <c r="A31" s="249">
        <v>20</v>
      </c>
      <c r="B31" s="250" t="s">
        <v>487</v>
      </c>
      <c r="C31" s="251" t="s">
        <v>488</v>
      </c>
      <c r="D31" s="252" t="s">
        <v>304</v>
      </c>
      <c r="E31" s="253">
        <v>30</v>
      </c>
      <c r="F31" s="320">
        <v>0</v>
      </c>
      <c r="G31" s="254">
        <f t="shared" ref="G31:G60" si="1">ROUND(E31*F31,2)</f>
        <v>0</v>
      </c>
      <c r="H31" s="35">
        <v>0</v>
      </c>
      <c r="I31" s="35" t="e">
        <f>ROUND(#REF!*H31,2)</f>
        <v>#REF!</v>
      </c>
      <c r="J31" s="35">
        <v>103</v>
      </c>
      <c r="K31" s="35" t="e">
        <f>ROUND(#REF!*J31,2)</f>
        <v>#REF!</v>
      </c>
      <c r="L31" s="35">
        <v>0</v>
      </c>
      <c r="M31" s="35" t="e">
        <f>#REF!*(1+L31/100)</f>
        <v>#REF!</v>
      </c>
      <c r="N31" s="34">
        <v>0</v>
      </c>
      <c r="O31" s="34" t="e">
        <f>ROUND(#REF!*N31,5)</f>
        <v>#REF!</v>
      </c>
      <c r="P31" s="34">
        <v>6.7000000000000002E-3</v>
      </c>
      <c r="Q31" s="34" t="e">
        <f>ROUND(#REF!*P31,5)</f>
        <v>#REF!</v>
      </c>
      <c r="R31" s="34"/>
      <c r="S31" s="34"/>
      <c r="T31" s="36">
        <v>0.23899999999999999</v>
      </c>
      <c r="U31" s="34" t="e">
        <f>ROUND(#REF!*T31,2)</f>
        <v>#REF!</v>
      </c>
      <c r="V31" s="37"/>
      <c r="W31" s="37"/>
      <c r="X31" s="37"/>
      <c r="Y31" s="37"/>
      <c r="Z31" s="37"/>
      <c r="AA31" s="37"/>
      <c r="AB31" s="37"/>
      <c r="AC31" s="37"/>
      <c r="AD31" s="37"/>
      <c r="AE31" s="37" t="s">
        <v>102</v>
      </c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</row>
    <row r="32" spans="1:60" outlineLevel="1">
      <c r="A32" s="249">
        <v>21</v>
      </c>
      <c r="B32" s="250" t="s">
        <v>489</v>
      </c>
      <c r="C32" s="251" t="s">
        <v>490</v>
      </c>
      <c r="D32" s="252" t="s">
        <v>107</v>
      </c>
      <c r="E32" s="253">
        <v>0.2</v>
      </c>
      <c r="F32" s="320">
        <v>0</v>
      </c>
      <c r="G32" s="254">
        <f t="shared" si="1"/>
        <v>0</v>
      </c>
      <c r="H32" s="35">
        <v>0</v>
      </c>
      <c r="I32" s="35" t="e">
        <f>ROUND(#REF!*H32,2)</f>
        <v>#REF!</v>
      </c>
      <c r="J32" s="35">
        <v>2380</v>
      </c>
      <c r="K32" s="35" t="e">
        <f>ROUND(#REF!*J32,2)</f>
        <v>#REF!</v>
      </c>
      <c r="L32" s="35">
        <v>0</v>
      </c>
      <c r="M32" s="35" t="e">
        <f>#REF!*(1+L32/100)</f>
        <v>#REF!</v>
      </c>
      <c r="N32" s="34">
        <v>0</v>
      </c>
      <c r="O32" s="34" t="e">
        <f>ROUND(#REF!*N32,5)</f>
        <v>#REF!</v>
      </c>
      <c r="P32" s="34">
        <v>0</v>
      </c>
      <c r="Q32" s="34" t="e">
        <f>ROUND(#REF!*P32,5)</f>
        <v>#REF!</v>
      </c>
      <c r="R32" s="34"/>
      <c r="S32" s="34"/>
      <c r="T32" s="36">
        <v>4.1550000000000002</v>
      </c>
      <c r="U32" s="34" t="e">
        <f>ROUND(#REF!*T32,2)</f>
        <v>#REF!</v>
      </c>
      <c r="V32" s="37"/>
      <c r="W32" s="37"/>
      <c r="X32" s="37"/>
      <c r="Y32" s="37"/>
      <c r="Z32" s="37"/>
      <c r="AA32" s="37"/>
      <c r="AB32" s="37"/>
      <c r="AC32" s="37"/>
      <c r="AD32" s="37"/>
      <c r="AE32" s="37" t="s">
        <v>102</v>
      </c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</row>
    <row r="33" spans="1:60" outlineLevel="1">
      <c r="A33" s="249">
        <v>22</v>
      </c>
      <c r="B33" s="250" t="s">
        <v>491</v>
      </c>
      <c r="C33" s="251" t="s">
        <v>492</v>
      </c>
      <c r="D33" s="252" t="s">
        <v>101</v>
      </c>
      <c r="E33" s="253">
        <v>11</v>
      </c>
      <c r="F33" s="320">
        <v>0</v>
      </c>
      <c r="G33" s="254">
        <f t="shared" si="1"/>
        <v>0</v>
      </c>
      <c r="H33" s="35">
        <v>0</v>
      </c>
      <c r="I33" s="35" t="e">
        <f>ROUND(#REF!*H33,2)</f>
        <v>#REF!</v>
      </c>
      <c r="J33" s="35">
        <v>246.5</v>
      </c>
      <c r="K33" s="35" t="e">
        <f>ROUND(#REF!*J33,2)</f>
        <v>#REF!</v>
      </c>
      <c r="L33" s="35">
        <v>0</v>
      </c>
      <c r="M33" s="35" t="e">
        <f>#REF!*(1+L33/100)</f>
        <v>#REF!</v>
      </c>
      <c r="N33" s="34">
        <v>0</v>
      </c>
      <c r="O33" s="34" t="e">
        <f>ROUND(#REF!*N33,5)</f>
        <v>#REF!</v>
      </c>
      <c r="P33" s="34">
        <v>0</v>
      </c>
      <c r="Q33" s="34" t="e">
        <f>ROUND(#REF!*P33,5)</f>
        <v>#REF!</v>
      </c>
      <c r="R33" s="34"/>
      <c r="S33" s="34"/>
      <c r="T33" s="36">
        <v>0.42499999999999999</v>
      </c>
      <c r="U33" s="34" t="e">
        <f>ROUND(#REF!*T33,2)</f>
        <v>#REF!</v>
      </c>
      <c r="V33" s="37"/>
      <c r="W33" s="37"/>
      <c r="X33" s="37"/>
      <c r="Y33" s="37"/>
      <c r="Z33" s="37"/>
      <c r="AA33" s="37"/>
      <c r="AB33" s="37"/>
      <c r="AC33" s="37"/>
      <c r="AD33" s="37"/>
      <c r="AE33" s="37" t="s">
        <v>102</v>
      </c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</row>
    <row r="34" spans="1:60" outlineLevel="1">
      <c r="A34" s="249">
        <v>23</v>
      </c>
      <c r="B34" s="250" t="s">
        <v>493</v>
      </c>
      <c r="C34" s="251" t="s">
        <v>494</v>
      </c>
      <c r="D34" s="252" t="s">
        <v>304</v>
      </c>
      <c r="E34" s="253">
        <v>65</v>
      </c>
      <c r="F34" s="320">
        <v>0</v>
      </c>
      <c r="G34" s="254">
        <f t="shared" si="1"/>
        <v>0</v>
      </c>
      <c r="H34" s="35">
        <v>0.44</v>
      </c>
      <c r="I34" s="35" t="e">
        <f>ROUND(#REF!*H34,2)</f>
        <v>#REF!</v>
      </c>
      <c r="J34" s="35">
        <v>22.86</v>
      </c>
      <c r="K34" s="35" t="e">
        <f>ROUND(#REF!*J34,2)</f>
        <v>#REF!</v>
      </c>
      <c r="L34" s="35">
        <v>0</v>
      </c>
      <c r="M34" s="35" t="e">
        <f>#REF!*(1+L34/100)</f>
        <v>#REF!</v>
      </c>
      <c r="N34" s="34">
        <v>0</v>
      </c>
      <c r="O34" s="34" t="e">
        <f>ROUND(#REF!*N34,5)</f>
        <v>#REF!</v>
      </c>
      <c r="P34" s="34">
        <v>0</v>
      </c>
      <c r="Q34" s="34" t="e">
        <f>ROUND(#REF!*P34,5)</f>
        <v>#REF!</v>
      </c>
      <c r="R34" s="34"/>
      <c r="S34" s="34"/>
      <c r="T34" s="36">
        <v>4.2000000000000003E-2</v>
      </c>
      <c r="U34" s="34" t="e">
        <f>ROUND(#REF!*T34,2)</f>
        <v>#REF!</v>
      </c>
      <c r="V34" s="37"/>
      <c r="W34" s="37"/>
      <c r="X34" s="37"/>
      <c r="Y34" s="37"/>
      <c r="Z34" s="37"/>
      <c r="AA34" s="37"/>
      <c r="AB34" s="37"/>
      <c r="AC34" s="37"/>
      <c r="AD34" s="37"/>
      <c r="AE34" s="37" t="s">
        <v>102</v>
      </c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</row>
    <row r="35" spans="1:60" outlineLevel="1">
      <c r="A35" s="249">
        <v>24</v>
      </c>
      <c r="B35" s="250" t="s">
        <v>495</v>
      </c>
      <c r="C35" s="251" t="s">
        <v>496</v>
      </c>
      <c r="D35" s="252" t="s">
        <v>304</v>
      </c>
      <c r="E35" s="253">
        <v>65</v>
      </c>
      <c r="F35" s="320">
        <v>0</v>
      </c>
      <c r="G35" s="254">
        <f t="shared" si="1"/>
        <v>0</v>
      </c>
      <c r="H35" s="35">
        <v>1.87</v>
      </c>
      <c r="I35" s="35" t="e">
        <f>ROUND(#REF!*H35,2)</f>
        <v>#REF!</v>
      </c>
      <c r="J35" s="35">
        <v>33.830000000000005</v>
      </c>
      <c r="K35" s="35" t="e">
        <f>ROUND(#REF!*J35,2)</f>
        <v>#REF!</v>
      </c>
      <c r="L35" s="35">
        <v>0</v>
      </c>
      <c r="M35" s="35" t="e">
        <f>#REF!*(1+L35/100)</f>
        <v>#REF!</v>
      </c>
      <c r="N35" s="34">
        <v>1.0000000000000001E-5</v>
      </c>
      <c r="O35" s="34" t="e">
        <f>ROUND(#REF!*N35,5)</f>
        <v>#REF!</v>
      </c>
      <c r="P35" s="34">
        <v>0</v>
      </c>
      <c r="Q35" s="34" t="e">
        <f>ROUND(#REF!*P35,5)</f>
        <v>#REF!</v>
      </c>
      <c r="R35" s="34"/>
      <c r="S35" s="34"/>
      <c r="T35" s="36">
        <v>6.2E-2</v>
      </c>
      <c r="U35" s="34" t="e">
        <f>ROUND(#REF!*T35,2)</f>
        <v>#REF!</v>
      </c>
      <c r="V35" s="37"/>
      <c r="W35" s="37"/>
      <c r="X35" s="37"/>
      <c r="Y35" s="37"/>
      <c r="Z35" s="37"/>
      <c r="AA35" s="37"/>
      <c r="AB35" s="37"/>
      <c r="AC35" s="37"/>
      <c r="AD35" s="37"/>
      <c r="AE35" s="37" t="s">
        <v>102</v>
      </c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</row>
    <row r="36" spans="1:60" outlineLevel="1">
      <c r="A36" s="249">
        <v>25</v>
      </c>
      <c r="B36" s="250" t="s">
        <v>497</v>
      </c>
      <c r="C36" s="251" t="s">
        <v>498</v>
      </c>
      <c r="D36" s="252" t="s">
        <v>304</v>
      </c>
      <c r="E36" s="253">
        <v>25</v>
      </c>
      <c r="F36" s="320">
        <v>0</v>
      </c>
      <c r="G36" s="254">
        <f t="shared" si="1"/>
        <v>0</v>
      </c>
      <c r="H36" s="35">
        <v>15.04</v>
      </c>
      <c r="I36" s="35" t="e">
        <f>ROUND(#REF!*H36,2)</f>
        <v>#REF!</v>
      </c>
      <c r="J36" s="35">
        <v>64.56</v>
      </c>
      <c r="K36" s="35" t="e">
        <f>ROUND(#REF!*J36,2)</f>
        <v>#REF!</v>
      </c>
      <c r="L36" s="35">
        <v>0</v>
      </c>
      <c r="M36" s="35" t="e">
        <f>#REF!*(1+L36/100)</f>
        <v>#REF!</v>
      </c>
      <c r="N36" s="34">
        <v>2.0000000000000002E-5</v>
      </c>
      <c r="O36" s="34" t="e">
        <f>ROUND(#REF!*N36,5)</f>
        <v>#REF!</v>
      </c>
      <c r="P36" s="34">
        <v>0</v>
      </c>
      <c r="Q36" s="34" t="e">
        <f>ROUND(#REF!*P36,5)</f>
        <v>#REF!</v>
      </c>
      <c r="R36" s="34"/>
      <c r="S36" s="34"/>
      <c r="T36" s="36">
        <v>0.129</v>
      </c>
      <c r="U36" s="34" t="e">
        <f>ROUND(#REF!*T36,2)</f>
        <v>#REF!</v>
      </c>
      <c r="V36" s="37"/>
      <c r="W36" s="37"/>
      <c r="X36" s="37"/>
      <c r="Y36" s="37"/>
      <c r="Z36" s="37"/>
      <c r="AA36" s="37"/>
      <c r="AB36" s="37"/>
      <c r="AC36" s="37"/>
      <c r="AD36" s="37"/>
      <c r="AE36" s="37" t="s">
        <v>102</v>
      </c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</row>
    <row r="37" spans="1:60" outlineLevel="1">
      <c r="A37" s="249">
        <v>26</v>
      </c>
      <c r="B37" s="250" t="s">
        <v>499</v>
      </c>
      <c r="C37" s="251" t="s">
        <v>500</v>
      </c>
      <c r="D37" s="252" t="s">
        <v>304</v>
      </c>
      <c r="E37" s="253">
        <v>5</v>
      </c>
      <c r="F37" s="320">
        <v>0</v>
      </c>
      <c r="G37" s="254">
        <f t="shared" si="1"/>
        <v>0</v>
      </c>
      <c r="H37" s="35">
        <v>17.420000000000002</v>
      </c>
      <c r="I37" s="35" t="e">
        <f>ROUND(#REF!*H37,2)</f>
        <v>#REF!</v>
      </c>
      <c r="J37" s="35">
        <v>64.48</v>
      </c>
      <c r="K37" s="35" t="e">
        <f>ROUND(#REF!*J37,2)</f>
        <v>#REF!</v>
      </c>
      <c r="L37" s="35">
        <v>0</v>
      </c>
      <c r="M37" s="35" t="e">
        <f>#REF!*(1+L37/100)</f>
        <v>#REF!</v>
      </c>
      <c r="N37" s="34">
        <v>4.0000000000000003E-5</v>
      </c>
      <c r="O37" s="34" t="e">
        <f>ROUND(#REF!*N37,5)</f>
        <v>#REF!</v>
      </c>
      <c r="P37" s="34">
        <v>0</v>
      </c>
      <c r="Q37" s="34" t="e">
        <f>ROUND(#REF!*P37,5)</f>
        <v>#REF!</v>
      </c>
      <c r="R37" s="34"/>
      <c r="S37" s="34"/>
      <c r="T37" s="36">
        <v>0.129</v>
      </c>
      <c r="U37" s="34" t="e">
        <f>ROUND(#REF!*T37,2)</f>
        <v>#REF!</v>
      </c>
      <c r="V37" s="37"/>
      <c r="W37" s="37"/>
      <c r="X37" s="37"/>
      <c r="Y37" s="37"/>
      <c r="Z37" s="37"/>
      <c r="AA37" s="37"/>
      <c r="AB37" s="37"/>
      <c r="AC37" s="37"/>
      <c r="AD37" s="37"/>
      <c r="AE37" s="37" t="s">
        <v>102</v>
      </c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</row>
    <row r="38" spans="1:60" outlineLevel="1">
      <c r="A38" s="249">
        <v>27</v>
      </c>
      <c r="B38" s="250" t="s">
        <v>501</v>
      </c>
      <c r="C38" s="251" t="s">
        <v>502</v>
      </c>
      <c r="D38" s="252" t="s">
        <v>304</v>
      </c>
      <c r="E38" s="253">
        <v>15</v>
      </c>
      <c r="F38" s="320">
        <v>0</v>
      </c>
      <c r="G38" s="254">
        <f t="shared" si="1"/>
        <v>0</v>
      </c>
      <c r="H38" s="35">
        <v>44.53</v>
      </c>
      <c r="I38" s="35" t="e">
        <f>ROUND(#REF!*H38,2)</f>
        <v>#REF!</v>
      </c>
      <c r="J38" s="35">
        <v>64.47</v>
      </c>
      <c r="K38" s="35" t="e">
        <f>ROUND(#REF!*J38,2)</f>
        <v>#REF!</v>
      </c>
      <c r="L38" s="35">
        <v>0</v>
      </c>
      <c r="M38" s="35" t="e">
        <f>#REF!*(1+L38/100)</f>
        <v>#REF!</v>
      </c>
      <c r="N38" s="34">
        <v>5.0000000000000002E-5</v>
      </c>
      <c r="O38" s="34" t="e">
        <f>ROUND(#REF!*N38,5)</f>
        <v>#REF!</v>
      </c>
      <c r="P38" s="34">
        <v>0</v>
      </c>
      <c r="Q38" s="34" t="e">
        <f>ROUND(#REF!*P38,5)</f>
        <v>#REF!</v>
      </c>
      <c r="R38" s="34"/>
      <c r="S38" s="34"/>
      <c r="T38" s="36">
        <v>0.129</v>
      </c>
      <c r="U38" s="34" t="e">
        <f>ROUND(#REF!*T38,2)</f>
        <v>#REF!</v>
      </c>
      <c r="V38" s="37"/>
      <c r="W38" s="37"/>
      <c r="X38" s="37"/>
      <c r="Y38" s="37"/>
      <c r="Z38" s="37"/>
      <c r="AA38" s="37"/>
      <c r="AB38" s="37"/>
      <c r="AC38" s="37"/>
      <c r="AD38" s="37"/>
      <c r="AE38" s="37" t="s">
        <v>102</v>
      </c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</row>
    <row r="39" spans="1:60" outlineLevel="1">
      <c r="A39" s="249">
        <v>28</v>
      </c>
      <c r="B39" s="250" t="s">
        <v>503</v>
      </c>
      <c r="C39" s="251" t="s">
        <v>504</v>
      </c>
      <c r="D39" s="252" t="s">
        <v>304</v>
      </c>
      <c r="E39" s="253">
        <v>20</v>
      </c>
      <c r="F39" s="320">
        <v>0</v>
      </c>
      <c r="G39" s="254">
        <f t="shared" si="1"/>
        <v>0</v>
      </c>
      <c r="H39" s="35">
        <v>0</v>
      </c>
      <c r="I39" s="35" t="e">
        <f>ROUND(#REF!*H39,2)</f>
        <v>#REF!</v>
      </c>
      <c r="J39" s="35">
        <v>270</v>
      </c>
      <c r="K39" s="35" t="e">
        <f>ROUND(#REF!*J39,2)</f>
        <v>#REF!</v>
      </c>
      <c r="L39" s="35">
        <v>0</v>
      </c>
      <c r="M39" s="35" t="e">
        <f>#REF!*(1+L39/100)</f>
        <v>#REF!</v>
      </c>
      <c r="N39" s="34">
        <v>0</v>
      </c>
      <c r="O39" s="34" t="e">
        <f>ROUND(#REF!*N39,5)</f>
        <v>#REF!</v>
      </c>
      <c r="P39" s="34">
        <v>0</v>
      </c>
      <c r="Q39" s="34" t="e">
        <f>ROUND(#REF!*P39,5)</f>
        <v>#REF!</v>
      </c>
      <c r="R39" s="34"/>
      <c r="S39" s="34"/>
      <c r="T39" s="36">
        <v>0</v>
      </c>
      <c r="U39" s="34" t="e">
        <f>ROUND(#REF!*T39,2)</f>
        <v>#REF!</v>
      </c>
      <c r="V39" s="37"/>
      <c r="W39" s="37"/>
      <c r="X39" s="37"/>
      <c r="Y39" s="37"/>
      <c r="Z39" s="37"/>
      <c r="AA39" s="37"/>
      <c r="AB39" s="37"/>
      <c r="AC39" s="37"/>
      <c r="AD39" s="37"/>
      <c r="AE39" s="37" t="s">
        <v>102</v>
      </c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</row>
    <row r="40" spans="1:60" outlineLevel="1">
      <c r="A40" s="249">
        <v>29</v>
      </c>
      <c r="B40" s="250" t="s">
        <v>503</v>
      </c>
      <c r="C40" s="251" t="s">
        <v>505</v>
      </c>
      <c r="D40" s="252" t="s">
        <v>304</v>
      </c>
      <c r="E40" s="253">
        <v>60</v>
      </c>
      <c r="F40" s="320">
        <v>0</v>
      </c>
      <c r="G40" s="254">
        <f t="shared" si="1"/>
        <v>0</v>
      </c>
      <c r="H40" s="35">
        <v>0</v>
      </c>
      <c r="I40" s="35" t="e">
        <f>ROUND(#REF!*H40,2)</f>
        <v>#REF!</v>
      </c>
      <c r="J40" s="35">
        <v>224.5</v>
      </c>
      <c r="K40" s="35" t="e">
        <f>ROUND(#REF!*J40,2)</f>
        <v>#REF!</v>
      </c>
      <c r="L40" s="35">
        <v>0</v>
      </c>
      <c r="M40" s="35" t="e">
        <f>#REF!*(1+L40/100)</f>
        <v>#REF!</v>
      </c>
      <c r="N40" s="34">
        <v>0</v>
      </c>
      <c r="O40" s="34" t="e">
        <f>ROUND(#REF!*N40,5)</f>
        <v>#REF!</v>
      </c>
      <c r="P40" s="34">
        <v>0</v>
      </c>
      <c r="Q40" s="34" t="e">
        <f>ROUND(#REF!*P40,5)</f>
        <v>#REF!</v>
      </c>
      <c r="R40" s="34"/>
      <c r="S40" s="34"/>
      <c r="T40" s="36">
        <v>0</v>
      </c>
      <c r="U40" s="34" t="e">
        <f>ROUND(#REF!*T40,2)</f>
        <v>#REF!</v>
      </c>
      <c r="V40" s="37"/>
      <c r="W40" s="37"/>
      <c r="X40" s="37"/>
      <c r="Y40" s="37"/>
      <c r="Z40" s="37"/>
      <c r="AA40" s="37"/>
      <c r="AB40" s="37"/>
      <c r="AC40" s="37"/>
      <c r="AD40" s="37"/>
      <c r="AE40" s="37" t="s">
        <v>102</v>
      </c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</row>
    <row r="41" spans="1:60" outlineLevel="1">
      <c r="A41" s="249">
        <v>30</v>
      </c>
      <c r="B41" s="250" t="s">
        <v>503</v>
      </c>
      <c r="C41" s="251" t="s">
        <v>506</v>
      </c>
      <c r="D41" s="252" t="s">
        <v>304</v>
      </c>
      <c r="E41" s="253">
        <v>5</v>
      </c>
      <c r="F41" s="320">
        <v>0</v>
      </c>
      <c r="G41" s="254">
        <f t="shared" si="1"/>
        <v>0</v>
      </c>
      <c r="H41" s="35">
        <v>0</v>
      </c>
      <c r="I41" s="35" t="e">
        <f>ROUND(#REF!*H41,2)</f>
        <v>#REF!</v>
      </c>
      <c r="J41" s="35">
        <v>272.5</v>
      </c>
      <c r="K41" s="35" t="e">
        <f>ROUND(#REF!*J41,2)</f>
        <v>#REF!</v>
      </c>
      <c r="L41" s="35">
        <v>0</v>
      </c>
      <c r="M41" s="35" t="e">
        <f>#REF!*(1+L41/100)</f>
        <v>#REF!</v>
      </c>
      <c r="N41" s="34">
        <v>0</v>
      </c>
      <c r="O41" s="34" t="e">
        <f>ROUND(#REF!*N41,5)</f>
        <v>#REF!</v>
      </c>
      <c r="P41" s="34">
        <v>0</v>
      </c>
      <c r="Q41" s="34" t="e">
        <f>ROUND(#REF!*P41,5)</f>
        <v>#REF!</v>
      </c>
      <c r="R41" s="34"/>
      <c r="S41" s="34"/>
      <c r="T41" s="36">
        <v>0</v>
      </c>
      <c r="U41" s="34" t="e">
        <f>ROUND(#REF!*T41,2)</f>
        <v>#REF!</v>
      </c>
      <c r="V41" s="37"/>
      <c r="W41" s="37"/>
      <c r="X41" s="37"/>
      <c r="Y41" s="37"/>
      <c r="Z41" s="37"/>
      <c r="AA41" s="37"/>
      <c r="AB41" s="37"/>
      <c r="AC41" s="37"/>
      <c r="AD41" s="37"/>
      <c r="AE41" s="37" t="s">
        <v>102</v>
      </c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</row>
    <row r="42" spans="1:60" outlineLevel="1">
      <c r="A42" s="249">
        <v>31</v>
      </c>
      <c r="B42" s="250" t="s">
        <v>507</v>
      </c>
      <c r="C42" s="251" t="s">
        <v>508</v>
      </c>
      <c r="D42" s="252" t="s">
        <v>304</v>
      </c>
      <c r="E42" s="253">
        <v>60</v>
      </c>
      <c r="F42" s="320">
        <v>0</v>
      </c>
      <c r="G42" s="254">
        <f t="shared" si="1"/>
        <v>0</v>
      </c>
      <c r="H42" s="35">
        <v>8.09</v>
      </c>
      <c r="I42" s="35" t="e">
        <f>ROUND(#REF!*H42,2)</f>
        <v>#REF!</v>
      </c>
      <c r="J42" s="35">
        <v>197.41</v>
      </c>
      <c r="K42" s="35" t="e">
        <f>ROUND(#REF!*J42,2)</f>
        <v>#REF!</v>
      </c>
      <c r="L42" s="35">
        <v>0</v>
      </c>
      <c r="M42" s="35" t="e">
        <f>#REF!*(1+L42/100)</f>
        <v>#REF!</v>
      </c>
      <c r="N42" s="34">
        <v>2.7999999999999998E-4</v>
      </c>
      <c r="O42" s="34" t="e">
        <f>ROUND(#REF!*N42,5)</f>
        <v>#REF!</v>
      </c>
      <c r="P42" s="34">
        <v>0</v>
      </c>
      <c r="Q42" s="34" t="e">
        <f>ROUND(#REF!*P42,5)</f>
        <v>#REF!</v>
      </c>
      <c r="R42" s="34"/>
      <c r="S42" s="34"/>
      <c r="T42" s="36">
        <v>0.36516999999999999</v>
      </c>
      <c r="U42" s="34" t="e">
        <f>ROUND(#REF!*T42,2)</f>
        <v>#REF!</v>
      </c>
      <c r="V42" s="37"/>
      <c r="W42" s="37"/>
      <c r="X42" s="37"/>
      <c r="Y42" s="37"/>
      <c r="Z42" s="37"/>
      <c r="AA42" s="37"/>
      <c r="AB42" s="37"/>
      <c r="AC42" s="37"/>
      <c r="AD42" s="37"/>
      <c r="AE42" s="37" t="s">
        <v>102</v>
      </c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</row>
    <row r="43" spans="1:60" outlineLevel="1">
      <c r="A43" s="249">
        <v>32</v>
      </c>
      <c r="B43" s="250" t="s">
        <v>509</v>
      </c>
      <c r="C43" s="251" t="s">
        <v>510</v>
      </c>
      <c r="D43" s="252" t="s">
        <v>304</v>
      </c>
      <c r="E43" s="253">
        <v>5</v>
      </c>
      <c r="F43" s="320">
        <v>0</v>
      </c>
      <c r="G43" s="254">
        <f t="shared" si="1"/>
        <v>0</v>
      </c>
      <c r="H43" s="35">
        <v>8.09</v>
      </c>
      <c r="I43" s="35" t="e">
        <f>ROUND(#REF!*H43,2)</f>
        <v>#REF!</v>
      </c>
      <c r="J43" s="35">
        <v>215.91</v>
      </c>
      <c r="K43" s="35" t="e">
        <f>ROUND(#REF!*J43,2)</f>
        <v>#REF!</v>
      </c>
      <c r="L43" s="35">
        <v>0</v>
      </c>
      <c r="M43" s="35" t="e">
        <f>#REF!*(1+L43/100)</f>
        <v>#REF!</v>
      </c>
      <c r="N43" s="34">
        <v>2.7999999999999998E-4</v>
      </c>
      <c r="O43" s="34" t="e">
        <f>ROUND(#REF!*N43,5)</f>
        <v>#REF!</v>
      </c>
      <c r="P43" s="34">
        <v>0</v>
      </c>
      <c r="Q43" s="34" t="e">
        <f>ROUND(#REF!*P43,5)</f>
        <v>#REF!</v>
      </c>
      <c r="R43" s="34"/>
      <c r="S43" s="34"/>
      <c r="T43" s="36">
        <v>0.40018999999999999</v>
      </c>
      <c r="U43" s="34" t="e">
        <f>ROUND(#REF!*T43,2)</f>
        <v>#REF!</v>
      </c>
      <c r="V43" s="37"/>
      <c r="W43" s="37"/>
      <c r="X43" s="37"/>
      <c r="Y43" s="37"/>
      <c r="Z43" s="37"/>
      <c r="AA43" s="37"/>
      <c r="AB43" s="37"/>
      <c r="AC43" s="37"/>
      <c r="AD43" s="37"/>
      <c r="AE43" s="37" t="s">
        <v>102</v>
      </c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</row>
    <row r="44" spans="1:60" ht="20" outlineLevel="1">
      <c r="A44" s="249">
        <v>33</v>
      </c>
      <c r="B44" s="250" t="s">
        <v>511</v>
      </c>
      <c r="C44" s="251" t="s">
        <v>512</v>
      </c>
      <c r="D44" s="252" t="s">
        <v>304</v>
      </c>
      <c r="E44" s="253">
        <v>65</v>
      </c>
      <c r="F44" s="320">
        <v>0</v>
      </c>
      <c r="G44" s="254">
        <f t="shared" si="1"/>
        <v>0</v>
      </c>
      <c r="H44" s="35">
        <v>0</v>
      </c>
      <c r="I44" s="35" t="e">
        <f>ROUND(#REF!*H44,2)</f>
        <v>#REF!</v>
      </c>
      <c r="J44" s="35">
        <v>41</v>
      </c>
      <c r="K44" s="35" t="e">
        <f>ROUND(#REF!*J44,2)</f>
        <v>#REF!</v>
      </c>
      <c r="L44" s="35">
        <v>0</v>
      </c>
      <c r="M44" s="35" t="e">
        <f>#REF!*(1+L44/100)</f>
        <v>#REF!</v>
      </c>
      <c r="N44" s="34">
        <v>0</v>
      </c>
      <c r="O44" s="34" t="e">
        <f>ROUND(#REF!*N44,5)</f>
        <v>#REF!</v>
      </c>
      <c r="P44" s="34">
        <v>0</v>
      </c>
      <c r="Q44" s="34" t="e">
        <f>ROUND(#REF!*P44,5)</f>
        <v>#REF!</v>
      </c>
      <c r="R44" s="34"/>
      <c r="S44" s="34"/>
      <c r="T44" s="36">
        <v>8.2000000000000003E-2</v>
      </c>
      <c r="U44" s="34" t="e">
        <f>ROUND(#REF!*T44,2)</f>
        <v>#REF!</v>
      </c>
      <c r="V44" s="37"/>
      <c r="W44" s="37"/>
      <c r="X44" s="37"/>
      <c r="Y44" s="37"/>
      <c r="Z44" s="37"/>
      <c r="AA44" s="37"/>
      <c r="AB44" s="37"/>
      <c r="AC44" s="37"/>
      <c r="AD44" s="37"/>
      <c r="AE44" s="37" t="s">
        <v>102</v>
      </c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</row>
    <row r="45" spans="1:60" outlineLevel="1">
      <c r="A45" s="249">
        <v>34</v>
      </c>
      <c r="B45" s="250" t="s">
        <v>513</v>
      </c>
      <c r="C45" s="251" t="s">
        <v>514</v>
      </c>
      <c r="D45" s="252" t="s">
        <v>101</v>
      </c>
      <c r="E45" s="253">
        <v>1</v>
      </c>
      <c r="F45" s="320">
        <v>0</v>
      </c>
      <c r="G45" s="254">
        <f t="shared" si="1"/>
        <v>0</v>
      </c>
      <c r="H45" s="35">
        <v>217</v>
      </c>
      <c r="I45" s="35" t="e">
        <f>ROUND(#REF!*H45,2)</f>
        <v>#REF!</v>
      </c>
      <c r="J45" s="35">
        <v>0</v>
      </c>
      <c r="K45" s="35" t="e">
        <f>ROUND(#REF!*J45,2)</f>
        <v>#REF!</v>
      </c>
      <c r="L45" s="35">
        <v>0</v>
      </c>
      <c r="M45" s="35" t="e">
        <f>#REF!*(1+L45/100)</f>
        <v>#REF!</v>
      </c>
      <c r="N45" s="34">
        <v>1.3999999999999999E-4</v>
      </c>
      <c r="O45" s="34" t="e">
        <f>ROUND(#REF!*N45,5)</f>
        <v>#REF!</v>
      </c>
      <c r="P45" s="34">
        <v>0</v>
      </c>
      <c r="Q45" s="34" t="e">
        <f>ROUND(#REF!*P45,5)</f>
        <v>#REF!</v>
      </c>
      <c r="R45" s="34"/>
      <c r="S45" s="34"/>
      <c r="T45" s="36">
        <v>0</v>
      </c>
      <c r="U45" s="34" t="e">
        <f>ROUND(#REF!*T45,2)</f>
        <v>#REF!</v>
      </c>
      <c r="V45" s="37"/>
      <c r="W45" s="37"/>
      <c r="X45" s="37"/>
      <c r="Y45" s="37"/>
      <c r="Z45" s="37"/>
      <c r="AA45" s="37"/>
      <c r="AB45" s="37"/>
      <c r="AC45" s="37"/>
      <c r="AD45" s="37"/>
      <c r="AE45" s="37" t="s">
        <v>113</v>
      </c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</row>
    <row r="46" spans="1:60" outlineLevel="1">
      <c r="A46" s="249">
        <v>35</v>
      </c>
      <c r="B46" s="250" t="s">
        <v>513</v>
      </c>
      <c r="C46" s="251" t="s">
        <v>515</v>
      </c>
      <c r="D46" s="252" t="s">
        <v>101</v>
      </c>
      <c r="E46" s="253">
        <v>1</v>
      </c>
      <c r="F46" s="320">
        <v>0</v>
      </c>
      <c r="G46" s="254">
        <f t="shared" si="1"/>
        <v>0</v>
      </c>
      <c r="H46" s="35">
        <v>311</v>
      </c>
      <c r="I46" s="35" t="e">
        <f>ROUND(#REF!*H46,2)</f>
        <v>#REF!</v>
      </c>
      <c r="J46" s="35">
        <v>0</v>
      </c>
      <c r="K46" s="35" t="e">
        <f>ROUND(#REF!*J46,2)</f>
        <v>#REF!</v>
      </c>
      <c r="L46" s="35">
        <v>0</v>
      </c>
      <c r="M46" s="35" t="e">
        <f>#REF!*(1+L46/100)</f>
        <v>#REF!</v>
      </c>
      <c r="N46" s="34">
        <v>1.3999999999999999E-4</v>
      </c>
      <c r="O46" s="34" t="e">
        <f>ROUND(#REF!*N46,5)</f>
        <v>#REF!</v>
      </c>
      <c r="P46" s="34">
        <v>0</v>
      </c>
      <c r="Q46" s="34" t="e">
        <f>ROUND(#REF!*P46,5)</f>
        <v>#REF!</v>
      </c>
      <c r="R46" s="34"/>
      <c r="S46" s="34"/>
      <c r="T46" s="36">
        <v>0</v>
      </c>
      <c r="U46" s="34" t="e">
        <f>ROUND(#REF!*T46,2)</f>
        <v>#REF!</v>
      </c>
      <c r="V46" s="37"/>
      <c r="W46" s="37"/>
      <c r="X46" s="37"/>
      <c r="Y46" s="37"/>
      <c r="Z46" s="37"/>
      <c r="AA46" s="37"/>
      <c r="AB46" s="37"/>
      <c r="AC46" s="37"/>
      <c r="AD46" s="37"/>
      <c r="AE46" s="37" t="s">
        <v>113</v>
      </c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</row>
    <row r="47" spans="1:60" outlineLevel="1">
      <c r="A47" s="249">
        <v>36</v>
      </c>
      <c r="B47" s="250" t="s">
        <v>513</v>
      </c>
      <c r="C47" s="251" t="s">
        <v>516</v>
      </c>
      <c r="D47" s="252" t="s">
        <v>101</v>
      </c>
      <c r="E47" s="253">
        <v>3</v>
      </c>
      <c r="F47" s="320">
        <v>0</v>
      </c>
      <c r="G47" s="254">
        <f t="shared" si="1"/>
        <v>0</v>
      </c>
      <c r="H47" s="35">
        <v>315</v>
      </c>
      <c r="I47" s="35" t="e">
        <f>ROUND(#REF!*H47,2)</f>
        <v>#REF!</v>
      </c>
      <c r="J47" s="35">
        <v>0</v>
      </c>
      <c r="K47" s="35" t="e">
        <f>ROUND(#REF!*J47,2)</f>
        <v>#REF!</v>
      </c>
      <c r="L47" s="35">
        <v>0</v>
      </c>
      <c r="M47" s="35" t="e">
        <f>#REF!*(1+L47/100)</f>
        <v>#REF!</v>
      </c>
      <c r="N47" s="34">
        <v>3.1E-4</v>
      </c>
      <c r="O47" s="34" t="e">
        <f>ROUND(#REF!*N47,5)</f>
        <v>#REF!</v>
      </c>
      <c r="P47" s="34">
        <v>0</v>
      </c>
      <c r="Q47" s="34" t="e">
        <f>ROUND(#REF!*P47,5)</f>
        <v>#REF!</v>
      </c>
      <c r="R47" s="34"/>
      <c r="S47" s="34"/>
      <c r="T47" s="36">
        <v>0</v>
      </c>
      <c r="U47" s="34" t="e">
        <f>ROUND(#REF!*T47,2)</f>
        <v>#REF!</v>
      </c>
      <c r="V47" s="37"/>
      <c r="W47" s="37"/>
      <c r="X47" s="37"/>
      <c r="Y47" s="37"/>
      <c r="Z47" s="37"/>
      <c r="AA47" s="37"/>
      <c r="AB47" s="37"/>
      <c r="AC47" s="37"/>
      <c r="AD47" s="37"/>
      <c r="AE47" s="37" t="s">
        <v>113</v>
      </c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</row>
    <row r="48" spans="1:60" outlineLevel="1">
      <c r="A48" s="249">
        <v>37</v>
      </c>
      <c r="B48" s="250" t="s">
        <v>517</v>
      </c>
      <c r="C48" s="251" t="s">
        <v>518</v>
      </c>
      <c r="D48" s="252" t="s">
        <v>101</v>
      </c>
      <c r="E48" s="253">
        <v>1</v>
      </c>
      <c r="F48" s="320">
        <v>0</v>
      </c>
      <c r="G48" s="254">
        <f t="shared" si="1"/>
        <v>0</v>
      </c>
      <c r="H48" s="35">
        <v>350</v>
      </c>
      <c r="I48" s="35" t="e">
        <f>ROUND(#REF!*H48,2)</f>
        <v>#REF!</v>
      </c>
      <c r="J48" s="35">
        <v>0</v>
      </c>
      <c r="K48" s="35" t="e">
        <f>ROUND(#REF!*J48,2)</f>
        <v>#REF!</v>
      </c>
      <c r="L48" s="35">
        <v>0</v>
      </c>
      <c r="M48" s="35" t="e">
        <f>#REF!*(1+L48/100)</f>
        <v>#REF!</v>
      </c>
      <c r="N48" s="34">
        <v>1.4999999999999999E-4</v>
      </c>
      <c r="O48" s="34" t="e">
        <f>ROUND(#REF!*N48,5)</f>
        <v>#REF!</v>
      </c>
      <c r="P48" s="34">
        <v>0</v>
      </c>
      <c r="Q48" s="34" t="e">
        <f>ROUND(#REF!*P48,5)</f>
        <v>#REF!</v>
      </c>
      <c r="R48" s="34"/>
      <c r="S48" s="34"/>
      <c r="T48" s="36">
        <v>0</v>
      </c>
      <c r="U48" s="34" t="e">
        <f>ROUND(#REF!*T48,2)</f>
        <v>#REF!</v>
      </c>
      <c r="V48" s="37"/>
      <c r="W48" s="37"/>
      <c r="X48" s="37"/>
      <c r="Y48" s="37"/>
      <c r="Z48" s="37"/>
      <c r="AA48" s="37"/>
      <c r="AB48" s="37"/>
      <c r="AC48" s="37"/>
      <c r="AD48" s="37"/>
      <c r="AE48" s="37" t="s">
        <v>113</v>
      </c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</row>
    <row r="49" spans="1:60" outlineLevel="1">
      <c r="A49" s="249">
        <v>38</v>
      </c>
      <c r="B49" s="250" t="s">
        <v>503</v>
      </c>
      <c r="C49" s="251" t="s">
        <v>519</v>
      </c>
      <c r="D49" s="252" t="s">
        <v>101</v>
      </c>
      <c r="E49" s="253">
        <v>1</v>
      </c>
      <c r="F49" s="320">
        <v>0</v>
      </c>
      <c r="G49" s="254">
        <f t="shared" si="1"/>
        <v>0</v>
      </c>
      <c r="H49" s="35">
        <v>501.87</v>
      </c>
      <c r="I49" s="35" t="e">
        <f>ROUND(#REF!*H49,2)</f>
        <v>#REF!</v>
      </c>
      <c r="J49" s="35">
        <v>748.13</v>
      </c>
      <c r="K49" s="35" t="e">
        <f>ROUND(#REF!*J49,2)</f>
        <v>#REF!</v>
      </c>
      <c r="L49" s="35">
        <v>0</v>
      </c>
      <c r="M49" s="35" t="e">
        <f>#REF!*(1+L49/100)</f>
        <v>#REF!</v>
      </c>
      <c r="N49" s="34">
        <v>2.15E-3</v>
      </c>
      <c r="O49" s="34" t="e">
        <f>ROUND(#REF!*N49,5)</f>
        <v>#REF!</v>
      </c>
      <c r="P49" s="34">
        <v>0</v>
      </c>
      <c r="Q49" s="34" t="e">
        <f>ROUND(#REF!*P49,5)</f>
        <v>#REF!</v>
      </c>
      <c r="R49" s="34"/>
      <c r="S49" s="34"/>
      <c r="T49" s="36">
        <v>0.372</v>
      </c>
      <c r="U49" s="34" t="e">
        <f>ROUND(#REF!*T49,2)</f>
        <v>#REF!</v>
      </c>
      <c r="V49" s="37"/>
      <c r="W49" s="37"/>
      <c r="X49" s="37"/>
      <c r="Y49" s="37"/>
      <c r="Z49" s="37"/>
      <c r="AA49" s="37"/>
      <c r="AB49" s="37"/>
      <c r="AC49" s="37"/>
      <c r="AD49" s="37"/>
      <c r="AE49" s="37" t="s">
        <v>102</v>
      </c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</row>
    <row r="50" spans="1:60" outlineLevel="1">
      <c r="A50" s="249">
        <v>39</v>
      </c>
      <c r="B50" s="250" t="s">
        <v>520</v>
      </c>
      <c r="C50" s="251" t="s">
        <v>521</v>
      </c>
      <c r="D50" s="252" t="s">
        <v>101</v>
      </c>
      <c r="E50" s="253">
        <v>1</v>
      </c>
      <c r="F50" s="320">
        <v>0</v>
      </c>
      <c r="G50" s="254">
        <f t="shared" si="1"/>
        <v>0</v>
      </c>
      <c r="H50" s="35">
        <v>239.58</v>
      </c>
      <c r="I50" s="35" t="e">
        <f>ROUND(#REF!*H50,2)</f>
        <v>#REF!</v>
      </c>
      <c r="J50" s="35">
        <v>213.92</v>
      </c>
      <c r="K50" s="35" t="e">
        <f>ROUND(#REF!*J50,2)</f>
        <v>#REF!</v>
      </c>
      <c r="L50" s="35">
        <v>0</v>
      </c>
      <c r="M50" s="35" t="e">
        <f>#REF!*(1+L50/100)</f>
        <v>#REF!</v>
      </c>
      <c r="N50" s="34">
        <v>1.9400000000000001E-3</v>
      </c>
      <c r="O50" s="34" t="e">
        <f>ROUND(#REF!*N50,5)</f>
        <v>#REF!</v>
      </c>
      <c r="P50" s="34">
        <v>0</v>
      </c>
      <c r="Q50" s="34" t="e">
        <f>ROUND(#REF!*P50,5)</f>
        <v>#REF!</v>
      </c>
      <c r="R50" s="34"/>
      <c r="S50" s="34"/>
      <c r="T50" s="36">
        <v>0.39300000000000002</v>
      </c>
      <c r="U50" s="34" t="e">
        <f>ROUND(#REF!*T50,2)</f>
        <v>#REF!</v>
      </c>
      <c r="V50" s="37"/>
      <c r="W50" s="37"/>
      <c r="X50" s="37"/>
      <c r="Y50" s="37"/>
      <c r="Z50" s="37"/>
      <c r="AA50" s="37"/>
      <c r="AB50" s="37"/>
      <c r="AC50" s="37"/>
      <c r="AD50" s="37"/>
      <c r="AE50" s="37" t="s">
        <v>102</v>
      </c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</row>
    <row r="51" spans="1:60" outlineLevel="1">
      <c r="A51" s="249">
        <v>40</v>
      </c>
      <c r="B51" s="250" t="s">
        <v>522</v>
      </c>
      <c r="C51" s="251" t="s">
        <v>523</v>
      </c>
      <c r="D51" s="252" t="s">
        <v>101</v>
      </c>
      <c r="E51" s="253">
        <v>5</v>
      </c>
      <c r="F51" s="320">
        <v>0</v>
      </c>
      <c r="G51" s="254">
        <f t="shared" si="1"/>
        <v>0</v>
      </c>
      <c r="H51" s="35">
        <v>3.92</v>
      </c>
      <c r="I51" s="35" t="e">
        <f>ROUND(#REF!*H51,2)</f>
        <v>#REF!</v>
      </c>
      <c r="J51" s="35">
        <v>89.88</v>
      </c>
      <c r="K51" s="35" t="e">
        <f>ROUND(#REF!*J51,2)</f>
        <v>#REF!</v>
      </c>
      <c r="L51" s="35">
        <v>0</v>
      </c>
      <c r="M51" s="35" t="e">
        <f>#REF!*(1+L51/100)</f>
        <v>#REF!</v>
      </c>
      <c r="N51" s="34">
        <v>0</v>
      </c>
      <c r="O51" s="34" t="e">
        <f>ROUND(#REF!*N51,5)</f>
        <v>#REF!</v>
      </c>
      <c r="P51" s="34">
        <v>0</v>
      </c>
      <c r="Q51" s="34" t="e">
        <f>ROUND(#REF!*P51,5)</f>
        <v>#REF!</v>
      </c>
      <c r="R51" s="34"/>
      <c r="S51" s="34"/>
      <c r="T51" s="36">
        <v>0.16500000000000001</v>
      </c>
      <c r="U51" s="34" t="e">
        <f>ROUND(#REF!*T51,2)</f>
        <v>#REF!</v>
      </c>
      <c r="V51" s="37"/>
      <c r="W51" s="37"/>
      <c r="X51" s="37"/>
      <c r="Y51" s="37"/>
      <c r="Z51" s="37"/>
      <c r="AA51" s="37"/>
      <c r="AB51" s="37"/>
      <c r="AC51" s="37"/>
      <c r="AD51" s="37"/>
      <c r="AE51" s="37" t="s">
        <v>102</v>
      </c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</row>
    <row r="52" spans="1:60" outlineLevel="1">
      <c r="A52" s="249">
        <v>41</v>
      </c>
      <c r="B52" s="250" t="s">
        <v>524</v>
      </c>
      <c r="C52" s="251" t="s">
        <v>525</v>
      </c>
      <c r="D52" s="252" t="s">
        <v>101</v>
      </c>
      <c r="E52" s="253">
        <v>1</v>
      </c>
      <c r="F52" s="320">
        <v>0</v>
      </c>
      <c r="G52" s="254">
        <f t="shared" si="1"/>
        <v>0</v>
      </c>
      <c r="H52" s="35">
        <v>5.22</v>
      </c>
      <c r="I52" s="35" t="e">
        <f>ROUND(#REF!*H52,2)</f>
        <v>#REF!</v>
      </c>
      <c r="J52" s="35">
        <v>112.78</v>
      </c>
      <c r="K52" s="35" t="e">
        <f>ROUND(#REF!*J52,2)</f>
        <v>#REF!</v>
      </c>
      <c r="L52" s="35">
        <v>0</v>
      </c>
      <c r="M52" s="35" t="e">
        <f>#REF!*(1+L52/100)</f>
        <v>#REF!</v>
      </c>
      <c r="N52" s="34">
        <v>0</v>
      </c>
      <c r="O52" s="34" t="e">
        <f>ROUND(#REF!*N52,5)</f>
        <v>#REF!</v>
      </c>
      <c r="P52" s="34">
        <v>0</v>
      </c>
      <c r="Q52" s="34" t="e">
        <f>ROUND(#REF!*P52,5)</f>
        <v>#REF!</v>
      </c>
      <c r="R52" s="34"/>
      <c r="S52" s="34"/>
      <c r="T52" s="36">
        <v>0.20699999999999999</v>
      </c>
      <c r="U52" s="34" t="e">
        <f>ROUND(#REF!*T52,2)</f>
        <v>#REF!</v>
      </c>
      <c r="V52" s="37"/>
      <c r="W52" s="37"/>
      <c r="X52" s="37"/>
      <c r="Y52" s="37"/>
      <c r="Z52" s="37"/>
      <c r="AA52" s="37"/>
      <c r="AB52" s="37"/>
      <c r="AC52" s="37"/>
      <c r="AD52" s="37"/>
      <c r="AE52" s="37" t="s">
        <v>102</v>
      </c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</row>
    <row r="53" spans="1:60" outlineLevel="1">
      <c r="A53" s="249">
        <v>42</v>
      </c>
      <c r="B53" s="250" t="s">
        <v>526</v>
      </c>
      <c r="C53" s="251" t="s">
        <v>527</v>
      </c>
      <c r="D53" s="252" t="s">
        <v>101</v>
      </c>
      <c r="E53" s="253">
        <v>1</v>
      </c>
      <c r="F53" s="320">
        <v>0</v>
      </c>
      <c r="G53" s="254">
        <f t="shared" si="1"/>
        <v>0</v>
      </c>
      <c r="H53" s="35">
        <v>1439.8</v>
      </c>
      <c r="I53" s="35" t="e">
        <f>ROUND(#REF!*H53,2)</f>
        <v>#REF!</v>
      </c>
      <c r="J53" s="35">
        <v>119.20000000000005</v>
      </c>
      <c r="K53" s="35" t="e">
        <f>ROUND(#REF!*J53,2)</f>
        <v>#REF!</v>
      </c>
      <c r="L53" s="35">
        <v>0</v>
      </c>
      <c r="M53" s="35" t="e">
        <f>#REF!*(1+L53/100)</f>
        <v>#REF!</v>
      </c>
      <c r="N53" s="34">
        <v>2.5000000000000001E-3</v>
      </c>
      <c r="O53" s="34" t="e">
        <f>ROUND(#REF!*N53,5)</f>
        <v>#REF!</v>
      </c>
      <c r="P53" s="34">
        <v>0</v>
      </c>
      <c r="Q53" s="34" t="e">
        <f>ROUND(#REF!*P53,5)</f>
        <v>#REF!</v>
      </c>
      <c r="R53" s="34"/>
      <c r="S53" s="34"/>
      <c r="T53" s="36">
        <v>0.219</v>
      </c>
      <c r="U53" s="34" t="e">
        <f>ROUND(#REF!*T53,2)</f>
        <v>#REF!</v>
      </c>
      <c r="V53" s="37"/>
      <c r="W53" s="37"/>
      <c r="X53" s="37"/>
      <c r="Y53" s="37"/>
      <c r="Z53" s="37"/>
      <c r="AA53" s="37"/>
      <c r="AB53" s="37"/>
      <c r="AC53" s="37"/>
      <c r="AD53" s="37"/>
      <c r="AE53" s="37" t="s">
        <v>102</v>
      </c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</row>
    <row r="54" spans="1:60" outlineLevel="1">
      <c r="A54" s="249">
        <v>43</v>
      </c>
      <c r="B54" s="250" t="s">
        <v>528</v>
      </c>
      <c r="C54" s="251" t="s">
        <v>529</v>
      </c>
      <c r="D54" s="252" t="s">
        <v>530</v>
      </c>
      <c r="E54" s="253">
        <v>1</v>
      </c>
      <c r="F54" s="320">
        <v>0</v>
      </c>
      <c r="G54" s="254">
        <f t="shared" si="1"/>
        <v>0</v>
      </c>
      <c r="H54" s="35">
        <v>150.91</v>
      </c>
      <c r="I54" s="35" t="e">
        <f>ROUND(#REF!*H54,2)</f>
        <v>#REF!</v>
      </c>
      <c r="J54" s="35">
        <v>130.09</v>
      </c>
      <c r="K54" s="35" t="e">
        <f>ROUND(#REF!*J54,2)</f>
        <v>#REF!</v>
      </c>
      <c r="L54" s="35">
        <v>0</v>
      </c>
      <c r="M54" s="35" t="e">
        <f>#REF!*(1+L54/100)</f>
        <v>#REF!</v>
      </c>
      <c r="N54" s="34">
        <v>5.2999999999999998E-4</v>
      </c>
      <c r="O54" s="34" t="e">
        <f>ROUND(#REF!*N54,5)</f>
        <v>#REF!</v>
      </c>
      <c r="P54" s="34">
        <v>0</v>
      </c>
      <c r="Q54" s="34" t="e">
        <f>ROUND(#REF!*P54,5)</f>
        <v>#REF!</v>
      </c>
      <c r="R54" s="34"/>
      <c r="S54" s="34"/>
      <c r="T54" s="36">
        <v>0.23899999999999999</v>
      </c>
      <c r="U54" s="34" t="e">
        <f>ROUND(#REF!*T54,2)</f>
        <v>#REF!</v>
      </c>
      <c r="V54" s="37"/>
      <c r="W54" s="37"/>
      <c r="X54" s="37"/>
      <c r="Y54" s="37"/>
      <c r="Z54" s="37"/>
      <c r="AA54" s="37"/>
      <c r="AB54" s="37"/>
      <c r="AC54" s="37"/>
      <c r="AD54" s="37"/>
      <c r="AE54" s="37" t="s">
        <v>102</v>
      </c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</row>
    <row r="55" spans="1:60" ht="20" outlineLevel="1">
      <c r="A55" s="249">
        <v>44</v>
      </c>
      <c r="B55" s="250" t="s">
        <v>513</v>
      </c>
      <c r="C55" s="251" t="s">
        <v>531</v>
      </c>
      <c r="D55" s="252" t="s">
        <v>101</v>
      </c>
      <c r="E55" s="253">
        <v>1</v>
      </c>
      <c r="F55" s="320">
        <v>0</v>
      </c>
      <c r="G55" s="254">
        <f t="shared" si="1"/>
        <v>0</v>
      </c>
      <c r="H55" s="35">
        <v>2922</v>
      </c>
      <c r="I55" s="35" t="e">
        <f>ROUND(#REF!*H55,2)</f>
        <v>#REF!</v>
      </c>
      <c r="J55" s="35">
        <v>0</v>
      </c>
      <c r="K55" s="35" t="e">
        <f>ROUND(#REF!*J55,2)</f>
        <v>#REF!</v>
      </c>
      <c r="L55" s="35">
        <v>0</v>
      </c>
      <c r="M55" s="35" t="e">
        <f>#REF!*(1+L55/100)</f>
        <v>#REF!</v>
      </c>
      <c r="N55" s="34">
        <v>5.4999999999999997E-3</v>
      </c>
      <c r="O55" s="34" t="e">
        <f>ROUND(#REF!*N55,5)</f>
        <v>#REF!</v>
      </c>
      <c r="P55" s="34">
        <v>0</v>
      </c>
      <c r="Q55" s="34" t="e">
        <f>ROUND(#REF!*P55,5)</f>
        <v>#REF!</v>
      </c>
      <c r="R55" s="34"/>
      <c r="S55" s="34"/>
      <c r="T55" s="36">
        <v>0</v>
      </c>
      <c r="U55" s="34" t="e">
        <f>ROUND(#REF!*T55,2)</f>
        <v>#REF!</v>
      </c>
      <c r="V55" s="37"/>
      <c r="W55" s="37"/>
      <c r="X55" s="37"/>
      <c r="Y55" s="37"/>
      <c r="Z55" s="37"/>
      <c r="AA55" s="37"/>
      <c r="AB55" s="37"/>
      <c r="AC55" s="37"/>
      <c r="AD55" s="37"/>
      <c r="AE55" s="37" t="s">
        <v>113</v>
      </c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</row>
    <row r="56" spans="1:60" outlineLevel="1">
      <c r="A56" s="249">
        <v>45</v>
      </c>
      <c r="B56" s="250" t="s">
        <v>532</v>
      </c>
      <c r="C56" s="251" t="s">
        <v>533</v>
      </c>
      <c r="D56" s="252" t="s">
        <v>101</v>
      </c>
      <c r="E56" s="253">
        <v>1</v>
      </c>
      <c r="F56" s="320">
        <v>0</v>
      </c>
      <c r="G56" s="254">
        <f t="shared" si="1"/>
        <v>0</v>
      </c>
      <c r="H56" s="35">
        <v>268.17</v>
      </c>
      <c r="I56" s="35" t="e">
        <f>ROUND(#REF!*H56,2)</f>
        <v>#REF!</v>
      </c>
      <c r="J56" s="35">
        <v>89.829999999999984</v>
      </c>
      <c r="K56" s="35" t="e">
        <f>ROUND(#REF!*J56,2)</f>
        <v>#REF!</v>
      </c>
      <c r="L56" s="35">
        <v>0</v>
      </c>
      <c r="M56" s="35" t="e">
        <f>#REF!*(1+L56/100)</f>
        <v>#REF!</v>
      </c>
      <c r="N56" s="34">
        <v>1.1E-4</v>
      </c>
      <c r="O56" s="34" t="e">
        <f>ROUND(#REF!*N56,5)</f>
        <v>#REF!</v>
      </c>
      <c r="P56" s="34">
        <v>0</v>
      </c>
      <c r="Q56" s="34" t="e">
        <f>ROUND(#REF!*P56,5)</f>
        <v>#REF!</v>
      </c>
      <c r="R56" s="34"/>
      <c r="S56" s="34"/>
      <c r="T56" s="36">
        <v>0.16500000000000001</v>
      </c>
      <c r="U56" s="34" t="e">
        <f>ROUND(#REF!*T56,2)</f>
        <v>#REF!</v>
      </c>
      <c r="V56" s="37"/>
      <c r="W56" s="37"/>
      <c r="X56" s="37"/>
      <c r="Y56" s="37"/>
      <c r="Z56" s="37"/>
      <c r="AA56" s="37"/>
      <c r="AB56" s="37"/>
      <c r="AC56" s="37"/>
      <c r="AD56" s="37"/>
      <c r="AE56" s="37" t="s">
        <v>102</v>
      </c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</row>
    <row r="57" spans="1:60" outlineLevel="1">
      <c r="A57" s="249">
        <v>46</v>
      </c>
      <c r="B57" s="250" t="s">
        <v>534</v>
      </c>
      <c r="C57" s="251" t="s">
        <v>535</v>
      </c>
      <c r="D57" s="252" t="s">
        <v>101</v>
      </c>
      <c r="E57" s="253">
        <v>1</v>
      </c>
      <c r="F57" s="320">
        <v>0</v>
      </c>
      <c r="G57" s="254">
        <f t="shared" si="1"/>
        <v>0</v>
      </c>
      <c r="H57" s="35">
        <v>190</v>
      </c>
      <c r="I57" s="35" t="e">
        <f>ROUND(#REF!*H57,2)</f>
        <v>#REF!</v>
      </c>
      <c r="J57" s="35">
        <v>0</v>
      </c>
      <c r="K57" s="35" t="e">
        <f>ROUND(#REF!*J57,2)</f>
        <v>#REF!</v>
      </c>
      <c r="L57" s="35">
        <v>0</v>
      </c>
      <c r="M57" s="35" t="e">
        <f>#REF!*(1+L57/100)</f>
        <v>#REF!</v>
      </c>
      <c r="N57" s="34">
        <v>2.9999999999999997E-4</v>
      </c>
      <c r="O57" s="34" t="e">
        <f>ROUND(#REF!*N57,5)</f>
        <v>#REF!</v>
      </c>
      <c r="P57" s="34">
        <v>0</v>
      </c>
      <c r="Q57" s="34" t="e">
        <f>ROUND(#REF!*P57,5)</f>
        <v>#REF!</v>
      </c>
      <c r="R57" s="34"/>
      <c r="S57" s="34"/>
      <c r="T57" s="36">
        <v>0</v>
      </c>
      <c r="U57" s="34" t="e">
        <f>ROUND(#REF!*T57,2)</f>
        <v>#REF!</v>
      </c>
      <c r="V57" s="37"/>
      <c r="W57" s="37"/>
      <c r="X57" s="37"/>
      <c r="Y57" s="37"/>
      <c r="Z57" s="37"/>
      <c r="AA57" s="37"/>
      <c r="AB57" s="37"/>
      <c r="AC57" s="37"/>
      <c r="AD57" s="37"/>
      <c r="AE57" s="37" t="s">
        <v>113</v>
      </c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</row>
    <row r="58" spans="1:60" outlineLevel="1">
      <c r="A58" s="249">
        <v>47</v>
      </c>
      <c r="B58" s="250" t="s">
        <v>536</v>
      </c>
      <c r="C58" s="251" t="s">
        <v>537</v>
      </c>
      <c r="D58" s="252" t="s">
        <v>101</v>
      </c>
      <c r="E58" s="253">
        <v>2</v>
      </c>
      <c r="F58" s="320">
        <v>0</v>
      </c>
      <c r="G58" s="254">
        <f t="shared" si="1"/>
        <v>0</v>
      </c>
      <c r="H58" s="35">
        <v>0</v>
      </c>
      <c r="I58" s="35" t="e">
        <f>ROUND(#REF!*H58,2)</f>
        <v>#REF!</v>
      </c>
      <c r="J58" s="35">
        <v>89.9</v>
      </c>
      <c r="K58" s="35" t="e">
        <f>ROUND(#REF!*J58,2)</f>
        <v>#REF!</v>
      </c>
      <c r="L58" s="35">
        <v>0</v>
      </c>
      <c r="M58" s="35" t="e">
        <f>#REF!*(1+L58/100)</f>
        <v>#REF!</v>
      </c>
      <c r="N58" s="34">
        <v>0</v>
      </c>
      <c r="O58" s="34" t="e">
        <f>ROUND(#REF!*N58,5)</f>
        <v>#REF!</v>
      </c>
      <c r="P58" s="34">
        <v>0</v>
      </c>
      <c r="Q58" s="34" t="e">
        <f>ROUND(#REF!*P58,5)</f>
        <v>#REF!</v>
      </c>
      <c r="R58" s="34"/>
      <c r="S58" s="34"/>
      <c r="T58" s="36">
        <v>0.16500000000000001</v>
      </c>
      <c r="U58" s="34" t="e">
        <f>ROUND(#REF!*T58,2)</f>
        <v>#REF!</v>
      </c>
      <c r="V58" s="37"/>
      <c r="W58" s="37"/>
      <c r="X58" s="37"/>
      <c r="Y58" s="37"/>
      <c r="Z58" s="37"/>
      <c r="AA58" s="37"/>
      <c r="AB58" s="37"/>
      <c r="AC58" s="37"/>
      <c r="AD58" s="37"/>
      <c r="AE58" s="37" t="s">
        <v>102</v>
      </c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</row>
    <row r="59" spans="1:60" ht="20" outlineLevel="1">
      <c r="A59" s="249">
        <v>48</v>
      </c>
      <c r="B59" s="250" t="s">
        <v>538</v>
      </c>
      <c r="C59" s="251" t="s">
        <v>539</v>
      </c>
      <c r="D59" s="252" t="s">
        <v>101</v>
      </c>
      <c r="E59" s="253">
        <v>1</v>
      </c>
      <c r="F59" s="320">
        <v>0</v>
      </c>
      <c r="G59" s="254">
        <f t="shared" si="1"/>
        <v>0</v>
      </c>
      <c r="H59" s="35">
        <v>172.82</v>
      </c>
      <c r="I59" s="35" t="e">
        <f>ROUND(#REF!*H59,2)</f>
        <v>#REF!</v>
      </c>
      <c r="J59" s="35">
        <v>155.68</v>
      </c>
      <c r="K59" s="35" t="e">
        <f>ROUND(#REF!*J59,2)</f>
        <v>#REF!</v>
      </c>
      <c r="L59" s="35">
        <v>0</v>
      </c>
      <c r="M59" s="35" t="e">
        <f>#REF!*(1+L59/100)</f>
        <v>#REF!</v>
      </c>
      <c r="N59" s="34">
        <v>2.1000000000000001E-4</v>
      </c>
      <c r="O59" s="34" t="e">
        <f>ROUND(#REF!*N59,5)</f>
        <v>#REF!</v>
      </c>
      <c r="P59" s="34">
        <v>0</v>
      </c>
      <c r="Q59" s="34" t="e">
        <f>ROUND(#REF!*P59,5)</f>
        <v>#REF!</v>
      </c>
      <c r="R59" s="34"/>
      <c r="S59" s="34"/>
      <c r="T59" s="36">
        <v>0.28599999999999998</v>
      </c>
      <c r="U59" s="34" t="e">
        <f>ROUND(#REF!*T59,2)</f>
        <v>#REF!</v>
      </c>
      <c r="V59" s="37"/>
      <c r="W59" s="37"/>
      <c r="X59" s="37"/>
      <c r="Y59" s="37"/>
      <c r="Z59" s="37"/>
      <c r="AA59" s="37"/>
      <c r="AB59" s="37"/>
      <c r="AC59" s="37"/>
      <c r="AD59" s="37"/>
      <c r="AE59" s="37" t="s">
        <v>102</v>
      </c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</row>
    <row r="60" spans="1:60" outlineLevel="1">
      <c r="A60" s="249">
        <v>49</v>
      </c>
      <c r="B60" s="250" t="s">
        <v>540</v>
      </c>
      <c r="C60" s="251" t="s">
        <v>541</v>
      </c>
      <c r="D60" s="252" t="s">
        <v>65</v>
      </c>
      <c r="E60" s="253">
        <v>605</v>
      </c>
      <c r="F60" s="320">
        <v>0</v>
      </c>
      <c r="G60" s="254">
        <f t="shared" si="1"/>
        <v>0</v>
      </c>
      <c r="H60" s="35">
        <v>0</v>
      </c>
      <c r="I60" s="35" t="e">
        <f>ROUND(#REF!*H60,2)</f>
        <v>#REF!</v>
      </c>
      <c r="J60" s="35">
        <v>1.4</v>
      </c>
      <c r="K60" s="35" t="e">
        <f>ROUND(#REF!*J60,2)</f>
        <v>#REF!</v>
      </c>
      <c r="L60" s="35">
        <v>0</v>
      </c>
      <c r="M60" s="35" t="e">
        <f>#REF!*(1+L60/100)</f>
        <v>#REF!</v>
      </c>
      <c r="N60" s="34">
        <v>0</v>
      </c>
      <c r="O60" s="34" t="e">
        <f>ROUND(#REF!*N60,5)</f>
        <v>#REF!</v>
      </c>
      <c r="P60" s="34">
        <v>0</v>
      </c>
      <c r="Q60" s="34" t="e">
        <f>ROUND(#REF!*P60,5)</f>
        <v>#REF!</v>
      </c>
      <c r="R60" s="34"/>
      <c r="S60" s="34"/>
      <c r="T60" s="36">
        <v>0</v>
      </c>
      <c r="U60" s="34" t="e">
        <f>ROUND(#REF!*T60,2)</f>
        <v>#REF!</v>
      </c>
      <c r="V60" s="37"/>
      <c r="W60" s="37"/>
      <c r="X60" s="37"/>
      <c r="Y60" s="37"/>
      <c r="Z60" s="37"/>
      <c r="AA60" s="37"/>
      <c r="AB60" s="37"/>
      <c r="AC60" s="37"/>
      <c r="AD60" s="37"/>
      <c r="AE60" s="37" t="s">
        <v>102</v>
      </c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</row>
    <row r="61" spans="1:60" ht="14.5">
      <c r="A61" s="255" t="s">
        <v>97</v>
      </c>
      <c r="B61" s="256" t="s">
        <v>448</v>
      </c>
      <c r="C61" s="257" t="s">
        <v>449</v>
      </c>
      <c r="D61" s="258"/>
      <c r="E61" s="259"/>
      <c r="F61" s="260"/>
      <c r="G61" s="260">
        <f>SUMIF(AE62:AE74,"&lt;&gt;NOR",G62:G74)</f>
        <v>0</v>
      </c>
      <c r="H61" s="40"/>
      <c r="I61" s="40" t="e">
        <f>SUM(I62:I74)</f>
        <v>#REF!</v>
      </c>
      <c r="J61" s="40"/>
      <c r="K61" s="40" t="e">
        <f>SUM(K62:K74)</f>
        <v>#REF!</v>
      </c>
      <c r="L61" s="40"/>
      <c r="M61" s="40" t="e">
        <f>SUM(M62:M74)</f>
        <v>#REF!</v>
      </c>
      <c r="N61" s="39"/>
      <c r="O61" s="39" t="e">
        <f>SUM(O62:O74)</f>
        <v>#REF!</v>
      </c>
      <c r="P61" s="39"/>
      <c r="Q61" s="39" t="e">
        <f>SUM(Q62:Q74)</f>
        <v>#REF!</v>
      </c>
      <c r="R61" s="39"/>
      <c r="S61" s="39"/>
      <c r="T61" s="41"/>
      <c r="U61" s="39" t="e">
        <f>SUM(U62:U74)</f>
        <v>#REF!</v>
      </c>
      <c r="AE61" s="29" t="s">
        <v>98</v>
      </c>
    </row>
    <row r="62" spans="1:60" outlineLevel="1">
      <c r="A62" s="249">
        <v>50</v>
      </c>
      <c r="B62" s="250" t="s">
        <v>542</v>
      </c>
      <c r="C62" s="251" t="s">
        <v>543</v>
      </c>
      <c r="D62" s="252" t="s">
        <v>304</v>
      </c>
      <c r="E62" s="253">
        <v>30</v>
      </c>
      <c r="F62" s="320">
        <v>0</v>
      </c>
      <c r="G62" s="254">
        <f t="shared" ref="G62:G74" si="2">ROUND(E62*F62,2)</f>
        <v>0</v>
      </c>
      <c r="H62" s="35">
        <v>34.700000000000003</v>
      </c>
      <c r="I62" s="35" t="e">
        <f>ROUND(#REF!*H62,2)</f>
        <v>#REF!</v>
      </c>
      <c r="J62" s="35">
        <v>12.899999999999999</v>
      </c>
      <c r="K62" s="35" t="e">
        <f>ROUND(#REF!*J62,2)</f>
        <v>#REF!</v>
      </c>
      <c r="L62" s="35">
        <v>0</v>
      </c>
      <c r="M62" s="35" t="e">
        <f>#REF!*(1+L62/100)</f>
        <v>#REF!</v>
      </c>
      <c r="N62" s="34">
        <v>1.1E-4</v>
      </c>
      <c r="O62" s="34" t="e">
        <f>ROUND(#REF!*N62,5)</f>
        <v>#REF!</v>
      </c>
      <c r="P62" s="34">
        <v>2.15E-3</v>
      </c>
      <c r="Q62" s="34" t="e">
        <f>ROUND(#REF!*P62,5)</f>
        <v>#REF!</v>
      </c>
      <c r="R62" s="34"/>
      <c r="S62" s="34"/>
      <c r="T62" s="36">
        <v>0.03</v>
      </c>
      <c r="U62" s="34" t="e">
        <f>ROUND(#REF!*T62,2)</f>
        <v>#REF!</v>
      </c>
      <c r="V62" s="37"/>
      <c r="W62" s="37"/>
      <c r="X62" s="37"/>
      <c r="Y62" s="37"/>
      <c r="Z62" s="37"/>
      <c r="AA62" s="37"/>
      <c r="AB62" s="37"/>
      <c r="AC62" s="37"/>
      <c r="AD62" s="37"/>
      <c r="AE62" s="37" t="s">
        <v>102</v>
      </c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</row>
    <row r="63" spans="1:60" outlineLevel="1">
      <c r="A63" s="249">
        <v>51</v>
      </c>
      <c r="B63" s="250" t="s">
        <v>544</v>
      </c>
      <c r="C63" s="251" t="s">
        <v>545</v>
      </c>
      <c r="D63" s="252" t="s">
        <v>107</v>
      </c>
      <c r="E63" s="253">
        <v>7.0000000000000007E-2</v>
      </c>
      <c r="F63" s="320">
        <v>0</v>
      </c>
      <c r="G63" s="254">
        <f t="shared" si="2"/>
        <v>0</v>
      </c>
      <c r="H63" s="35">
        <v>0</v>
      </c>
      <c r="I63" s="35" t="e">
        <f>ROUND(#REF!*H63,2)</f>
        <v>#REF!</v>
      </c>
      <c r="J63" s="35">
        <v>1989</v>
      </c>
      <c r="K63" s="35" t="e">
        <f>ROUND(#REF!*J63,2)</f>
        <v>#REF!</v>
      </c>
      <c r="L63" s="35">
        <v>0</v>
      </c>
      <c r="M63" s="35" t="e">
        <f>#REF!*(1+L63/100)</f>
        <v>#REF!</v>
      </c>
      <c r="N63" s="34">
        <v>0</v>
      </c>
      <c r="O63" s="34" t="e">
        <f>ROUND(#REF!*N63,5)</f>
        <v>#REF!</v>
      </c>
      <c r="P63" s="34">
        <v>0</v>
      </c>
      <c r="Q63" s="34" t="e">
        <f>ROUND(#REF!*P63,5)</f>
        <v>#REF!</v>
      </c>
      <c r="R63" s="34"/>
      <c r="S63" s="34"/>
      <c r="T63" s="36">
        <v>3.379</v>
      </c>
      <c r="U63" s="34" t="e">
        <f>ROUND(#REF!*T63,2)</f>
        <v>#REF!</v>
      </c>
      <c r="V63" s="37"/>
      <c r="W63" s="37"/>
      <c r="X63" s="37"/>
      <c r="Y63" s="37"/>
      <c r="Z63" s="37"/>
      <c r="AA63" s="37"/>
      <c r="AB63" s="37"/>
      <c r="AC63" s="37"/>
      <c r="AD63" s="37"/>
      <c r="AE63" s="37" t="s">
        <v>102</v>
      </c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</row>
    <row r="64" spans="1:60" outlineLevel="1">
      <c r="A64" s="249">
        <v>52</v>
      </c>
      <c r="B64" s="250" t="s">
        <v>546</v>
      </c>
      <c r="C64" s="251" t="s">
        <v>547</v>
      </c>
      <c r="D64" s="252" t="s">
        <v>304</v>
      </c>
      <c r="E64" s="253">
        <v>1</v>
      </c>
      <c r="F64" s="320">
        <v>0</v>
      </c>
      <c r="G64" s="254">
        <f t="shared" si="2"/>
        <v>0</v>
      </c>
      <c r="H64" s="35">
        <v>462.22</v>
      </c>
      <c r="I64" s="35" t="e">
        <f>ROUND(#REF!*H64,2)</f>
        <v>#REF!</v>
      </c>
      <c r="J64" s="35">
        <v>193.77999999999997</v>
      </c>
      <c r="K64" s="35" t="e">
        <f>ROUND(#REF!*J64,2)</f>
        <v>#REF!</v>
      </c>
      <c r="L64" s="35">
        <v>0</v>
      </c>
      <c r="M64" s="35" t="e">
        <f>#REF!*(1+L64/100)</f>
        <v>#REF!</v>
      </c>
      <c r="N64" s="34">
        <v>1.06E-3</v>
      </c>
      <c r="O64" s="34" t="e">
        <f>ROUND(#REF!*N64,5)</f>
        <v>#REF!</v>
      </c>
      <c r="P64" s="34">
        <v>0</v>
      </c>
      <c r="Q64" s="34" t="e">
        <f>ROUND(#REF!*P64,5)</f>
        <v>#REF!</v>
      </c>
      <c r="R64" s="34"/>
      <c r="S64" s="34"/>
      <c r="T64" s="36">
        <v>0.33262999999999998</v>
      </c>
      <c r="U64" s="34" t="e">
        <f>ROUND(#REF!*T64,2)</f>
        <v>#REF!</v>
      </c>
      <c r="V64" s="37"/>
      <c r="W64" s="37"/>
      <c r="X64" s="37"/>
      <c r="Y64" s="37"/>
      <c r="Z64" s="37"/>
      <c r="AA64" s="37"/>
      <c r="AB64" s="37"/>
      <c r="AC64" s="37"/>
      <c r="AD64" s="37"/>
      <c r="AE64" s="37" t="s">
        <v>102</v>
      </c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</row>
    <row r="65" spans="1:60" outlineLevel="1">
      <c r="A65" s="249">
        <v>53</v>
      </c>
      <c r="B65" s="250" t="s">
        <v>548</v>
      </c>
      <c r="C65" s="251" t="s">
        <v>549</v>
      </c>
      <c r="D65" s="252" t="s">
        <v>304</v>
      </c>
      <c r="E65" s="253">
        <v>15</v>
      </c>
      <c r="F65" s="320">
        <v>0</v>
      </c>
      <c r="G65" s="254">
        <f t="shared" si="2"/>
        <v>0</v>
      </c>
      <c r="H65" s="35">
        <v>729.21</v>
      </c>
      <c r="I65" s="35" t="e">
        <f>ROUND(#REF!*H65,2)</f>
        <v>#REF!</v>
      </c>
      <c r="J65" s="35">
        <v>206.78999999999996</v>
      </c>
      <c r="K65" s="35" t="e">
        <f>ROUND(#REF!*J65,2)</f>
        <v>#REF!</v>
      </c>
      <c r="L65" s="35">
        <v>0</v>
      </c>
      <c r="M65" s="35" t="e">
        <f>#REF!*(1+L65/100)</f>
        <v>#REF!</v>
      </c>
      <c r="N65" s="34">
        <v>1.66E-3</v>
      </c>
      <c r="O65" s="34" t="e">
        <f>ROUND(#REF!*N65,5)</f>
        <v>#REF!</v>
      </c>
      <c r="P65" s="34">
        <v>0</v>
      </c>
      <c r="Q65" s="34" t="e">
        <f>ROUND(#REF!*P65,5)</f>
        <v>#REF!</v>
      </c>
      <c r="R65" s="34"/>
      <c r="S65" s="34"/>
      <c r="T65" s="36">
        <v>0.35470000000000002</v>
      </c>
      <c r="U65" s="34" t="e">
        <f>ROUND(#REF!*T65,2)</f>
        <v>#REF!</v>
      </c>
      <c r="V65" s="37"/>
      <c r="W65" s="37"/>
      <c r="X65" s="37"/>
      <c r="Y65" s="37"/>
      <c r="Z65" s="37"/>
      <c r="AA65" s="37"/>
      <c r="AB65" s="37"/>
      <c r="AC65" s="37"/>
      <c r="AD65" s="37"/>
      <c r="AE65" s="37" t="s">
        <v>102</v>
      </c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</row>
    <row r="66" spans="1:60" outlineLevel="1">
      <c r="A66" s="249">
        <v>54</v>
      </c>
      <c r="B66" s="250" t="s">
        <v>550</v>
      </c>
      <c r="C66" s="251" t="s">
        <v>551</v>
      </c>
      <c r="D66" s="252" t="s">
        <v>304</v>
      </c>
      <c r="E66" s="253">
        <v>1</v>
      </c>
      <c r="F66" s="320">
        <v>0</v>
      </c>
      <c r="G66" s="254">
        <f t="shared" si="2"/>
        <v>0</v>
      </c>
      <c r="H66" s="35">
        <v>24.37</v>
      </c>
      <c r="I66" s="35" t="e">
        <f>ROUND(#REF!*H66,2)</f>
        <v>#REF!</v>
      </c>
      <c r="J66" s="35">
        <v>240.13</v>
      </c>
      <c r="K66" s="35" t="e">
        <f>ROUND(#REF!*J66,2)</f>
        <v>#REF!</v>
      </c>
      <c r="L66" s="35">
        <v>0</v>
      </c>
      <c r="M66" s="35" t="e">
        <f>#REF!*(1+L66/100)</f>
        <v>#REF!</v>
      </c>
      <c r="N66" s="34">
        <v>5.8599999999999998E-3</v>
      </c>
      <c r="O66" s="34" t="e">
        <f>ROUND(#REF!*N66,5)</f>
        <v>#REF!</v>
      </c>
      <c r="P66" s="34">
        <v>0</v>
      </c>
      <c r="Q66" s="34" t="e">
        <f>ROUND(#REF!*P66,5)</f>
        <v>#REF!</v>
      </c>
      <c r="R66" s="34"/>
      <c r="S66" s="34"/>
      <c r="T66" s="36">
        <v>0.43159999999999998</v>
      </c>
      <c r="U66" s="34" t="e">
        <f>ROUND(#REF!*T66,2)</f>
        <v>#REF!</v>
      </c>
      <c r="V66" s="37"/>
      <c r="W66" s="37"/>
      <c r="X66" s="37"/>
      <c r="Y66" s="37"/>
      <c r="Z66" s="37"/>
      <c r="AA66" s="37"/>
      <c r="AB66" s="37"/>
      <c r="AC66" s="37"/>
      <c r="AD66" s="37"/>
      <c r="AE66" s="37" t="s">
        <v>102</v>
      </c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</row>
    <row r="67" spans="1:60" outlineLevel="1">
      <c r="A67" s="249">
        <v>55</v>
      </c>
      <c r="B67" s="250" t="s">
        <v>552</v>
      </c>
      <c r="C67" s="251" t="s">
        <v>553</v>
      </c>
      <c r="D67" s="252" t="s">
        <v>304</v>
      </c>
      <c r="E67" s="253">
        <v>15</v>
      </c>
      <c r="F67" s="320">
        <v>0</v>
      </c>
      <c r="G67" s="254">
        <f t="shared" si="2"/>
        <v>0</v>
      </c>
      <c r="H67" s="35">
        <v>41.98</v>
      </c>
      <c r="I67" s="35" t="e">
        <f>ROUND(#REF!*H67,2)</f>
        <v>#REF!</v>
      </c>
      <c r="J67" s="35">
        <v>248.02</v>
      </c>
      <c r="K67" s="35" t="e">
        <f>ROUND(#REF!*J67,2)</f>
        <v>#REF!</v>
      </c>
      <c r="L67" s="35">
        <v>0</v>
      </c>
      <c r="M67" s="35" t="e">
        <f>#REF!*(1+L67/100)</f>
        <v>#REF!</v>
      </c>
      <c r="N67" s="34">
        <v>4.8700000000000002E-3</v>
      </c>
      <c r="O67" s="34" t="e">
        <f>ROUND(#REF!*N67,5)</f>
        <v>#REF!</v>
      </c>
      <c r="P67" s="34">
        <v>0</v>
      </c>
      <c r="Q67" s="34" t="e">
        <f>ROUND(#REF!*P67,5)</f>
        <v>#REF!</v>
      </c>
      <c r="R67" s="34"/>
      <c r="S67" s="34"/>
      <c r="T67" s="36">
        <v>0.44556000000000001</v>
      </c>
      <c r="U67" s="34" t="e">
        <f>ROUND(#REF!*T67,2)</f>
        <v>#REF!</v>
      </c>
      <c r="V67" s="37"/>
      <c r="W67" s="37"/>
      <c r="X67" s="37"/>
      <c r="Y67" s="37"/>
      <c r="Z67" s="37"/>
      <c r="AA67" s="37"/>
      <c r="AB67" s="37"/>
      <c r="AC67" s="37"/>
      <c r="AD67" s="37"/>
      <c r="AE67" s="37" t="s">
        <v>102</v>
      </c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</row>
    <row r="68" spans="1:60" outlineLevel="1">
      <c r="A68" s="249">
        <v>56</v>
      </c>
      <c r="B68" s="250" t="s">
        <v>554</v>
      </c>
      <c r="C68" s="251" t="s">
        <v>555</v>
      </c>
      <c r="D68" s="252" t="s">
        <v>402</v>
      </c>
      <c r="E68" s="253">
        <v>2</v>
      </c>
      <c r="F68" s="320">
        <v>0</v>
      </c>
      <c r="G68" s="254">
        <f t="shared" si="2"/>
        <v>0</v>
      </c>
      <c r="H68" s="35">
        <v>405</v>
      </c>
      <c r="I68" s="35" t="e">
        <f>ROUND(#REF!*H68,2)</f>
        <v>#REF!</v>
      </c>
      <c r="J68" s="35">
        <v>0</v>
      </c>
      <c r="K68" s="35" t="e">
        <f>ROUND(#REF!*J68,2)</f>
        <v>#REF!</v>
      </c>
      <c r="L68" s="35">
        <v>0</v>
      </c>
      <c r="M68" s="35" t="e">
        <f>#REF!*(1+L68/100)</f>
        <v>#REF!</v>
      </c>
      <c r="N68" s="34">
        <v>2.9999999999999997E-4</v>
      </c>
      <c r="O68" s="34" t="e">
        <f>ROUND(#REF!*N68,5)</f>
        <v>#REF!</v>
      </c>
      <c r="P68" s="34">
        <v>0</v>
      </c>
      <c r="Q68" s="34" t="e">
        <f>ROUND(#REF!*P68,5)</f>
        <v>#REF!</v>
      </c>
      <c r="R68" s="34"/>
      <c r="S68" s="34"/>
      <c r="T68" s="36">
        <v>0</v>
      </c>
      <c r="U68" s="34" t="e">
        <f>ROUND(#REF!*T68,2)</f>
        <v>#REF!</v>
      </c>
      <c r="V68" s="37"/>
      <c r="W68" s="37"/>
      <c r="X68" s="37"/>
      <c r="Y68" s="37"/>
      <c r="Z68" s="37"/>
      <c r="AA68" s="37"/>
      <c r="AB68" s="37"/>
      <c r="AC68" s="37"/>
      <c r="AD68" s="37"/>
      <c r="AE68" s="37" t="s">
        <v>113</v>
      </c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</row>
    <row r="69" spans="1:60" outlineLevel="1">
      <c r="A69" s="249">
        <v>57</v>
      </c>
      <c r="B69" s="250" t="s">
        <v>556</v>
      </c>
      <c r="C69" s="251" t="s">
        <v>557</v>
      </c>
      <c r="D69" s="252" t="s">
        <v>101</v>
      </c>
      <c r="E69" s="253">
        <v>2</v>
      </c>
      <c r="F69" s="320">
        <v>0</v>
      </c>
      <c r="G69" s="254">
        <f t="shared" si="2"/>
        <v>0</v>
      </c>
      <c r="H69" s="35">
        <v>5.5</v>
      </c>
      <c r="I69" s="35" t="e">
        <f>ROUND(#REF!*H69,2)</f>
        <v>#REF!</v>
      </c>
      <c r="J69" s="35">
        <v>122.5</v>
      </c>
      <c r="K69" s="35" t="e">
        <f>ROUND(#REF!*J69,2)</f>
        <v>#REF!</v>
      </c>
      <c r="L69" s="35">
        <v>0</v>
      </c>
      <c r="M69" s="35" t="e">
        <f>#REF!*(1+L69/100)</f>
        <v>#REF!</v>
      </c>
      <c r="N69" s="34">
        <v>3.0000000000000001E-5</v>
      </c>
      <c r="O69" s="34" t="e">
        <f>ROUND(#REF!*N69,5)</f>
        <v>#REF!</v>
      </c>
      <c r="P69" s="34">
        <v>0</v>
      </c>
      <c r="Q69" s="34" t="e">
        <f>ROUND(#REF!*P69,5)</f>
        <v>#REF!</v>
      </c>
      <c r="R69" s="34"/>
      <c r="S69" s="34"/>
      <c r="T69" s="36">
        <v>0.20599999999999999</v>
      </c>
      <c r="U69" s="34" t="e">
        <f>ROUND(#REF!*T69,2)</f>
        <v>#REF!</v>
      </c>
      <c r="V69" s="37"/>
      <c r="W69" s="37"/>
      <c r="X69" s="37"/>
      <c r="Y69" s="37"/>
      <c r="Z69" s="37"/>
      <c r="AA69" s="37"/>
      <c r="AB69" s="37"/>
      <c r="AC69" s="37"/>
      <c r="AD69" s="37"/>
      <c r="AE69" s="37" t="s">
        <v>102</v>
      </c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</row>
    <row r="70" spans="1:60" outlineLevel="1">
      <c r="A70" s="249">
        <v>58</v>
      </c>
      <c r="B70" s="250" t="s">
        <v>558</v>
      </c>
      <c r="C70" s="251" t="s">
        <v>559</v>
      </c>
      <c r="D70" s="252" t="s">
        <v>101</v>
      </c>
      <c r="E70" s="253">
        <v>1</v>
      </c>
      <c r="F70" s="320">
        <v>0</v>
      </c>
      <c r="G70" s="254">
        <f t="shared" si="2"/>
        <v>0</v>
      </c>
      <c r="H70" s="35">
        <v>0</v>
      </c>
      <c r="I70" s="35" t="e">
        <f>ROUND(#REF!*H70,2)</f>
        <v>#REF!</v>
      </c>
      <c r="J70" s="35">
        <v>287</v>
      </c>
      <c r="K70" s="35" t="e">
        <f>ROUND(#REF!*J70,2)</f>
        <v>#REF!</v>
      </c>
      <c r="L70" s="35">
        <v>0</v>
      </c>
      <c r="M70" s="35" t="e">
        <f>#REF!*(1+L70/100)</f>
        <v>#REF!</v>
      </c>
      <c r="N70" s="34">
        <v>0</v>
      </c>
      <c r="O70" s="34" t="e">
        <f>ROUND(#REF!*N70,5)</f>
        <v>#REF!</v>
      </c>
      <c r="P70" s="34">
        <v>0</v>
      </c>
      <c r="Q70" s="34" t="e">
        <f>ROUND(#REF!*P70,5)</f>
        <v>#REF!</v>
      </c>
      <c r="R70" s="34"/>
      <c r="S70" s="34"/>
      <c r="T70" s="36">
        <v>0.48199999999999998</v>
      </c>
      <c r="U70" s="34" t="e">
        <f>ROUND(#REF!*T70,2)</f>
        <v>#REF!</v>
      </c>
      <c r="V70" s="37"/>
      <c r="W70" s="37"/>
      <c r="X70" s="37"/>
      <c r="Y70" s="37"/>
      <c r="Z70" s="37"/>
      <c r="AA70" s="37"/>
      <c r="AB70" s="37"/>
      <c r="AC70" s="37"/>
      <c r="AD70" s="37"/>
      <c r="AE70" s="37" t="s">
        <v>102</v>
      </c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</row>
    <row r="71" spans="1:60" outlineLevel="1">
      <c r="A71" s="249">
        <v>59</v>
      </c>
      <c r="B71" s="250" t="s">
        <v>560</v>
      </c>
      <c r="C71" s="251" t="s">
        <v>561</v>
      </c>
      <c r="D71" s="252" t="s">
        <v>304</v>
      </c>
      <c r="E71" s="253">
        <v>16</v>
      </c>
      <c r="F71" s="320">
        <v>0</v>
      </c>
      <c r="G71" s="254">
        <f t="shared" si="2"/>
        <v>0</v>
      </c>
      <c r="H71" s="35">
        <v>0</v>
      </c>
      <c r="I71" s="35" t="e">
        <f>ROUND(#REF!*H71,2)</f>
        <v>#REF!</v>
      </c>
      <c r="J71" s="35">
        <v>33.799999999999997</v>
      </c>
      <c r="K71" s="35" t="e">
        <f>ROUND(#REF!*J71,2)</f>
        <v>#REF!</v>
      </c>
      <c r="L71" s="35">
        <v>0</v>
      </c>
      <c r="M71" s="35" t="e">
        <f>#REF!*(1+L71/100)</f>
        <v>#REF!</v>
      </c>
      <c r="N71" s="34">
        <v>0</v>
      </c>
      <c r="O71" s="34" t="e">
        <f>ROUND(#REF!*N71,5)</f>
        <v>#REF!</v>
      </c>
      <c r="P71" s="34">
        <v>0</v>
      </c>
      <c r="Q71" s="34" t="e">
        <f>ROUND(#REF!*P71,5)</f>
        <v>#REF!</v>
      </c>
      <c r="R71" s="34"/>
      <c r="S71" s="34"/>
      <c r="T71" s="36">
        <v>6.2E-2</v>
      </c>
      <c r="U71" s="34" t="e">
        <f>ROUND(#REF!*T71,2)</f>
        <v>#REF!</v>
      </c>
      <c r="V71" s="37"/>
      <c r="W71" s="37"/>
      <c r="X71" s="37"/>
      <c r="Y71" s="37"/>
      <c r="Z71" s="37"/>
      <c r="AA71" s="37"/>
      <c r="AB71" s="37"/>
      <c r="AC71" s="37"/>
      <c r="AD71" s="37"/>
      <c r="AE71" s="37" t="s">
        <v>102</v>
      </c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</row>
    <row r="72" spans="1:60" outlineLevel="1">
      <c r="A72" s="249">
        <v>60</v>
      </c>
      <c r="B72" s="250" t="s">
        <v>562</v>
      </c>
      <c r="C72" s="251" t="s">
        <v>563</v>
      </c>
      <c r="D72" s="252" t="s">
        <v>530</v>
      </c>
      <c r="E72" s="253">
        <v>1</v>
      </c>
      <c r="F72" s="320">
        <v>0</v>
      </c>
      <c r="G72" s="254">
        <f t="shared" si="2"/>
        <v>0</v>
      </c>
      <c r="H72" s="35">
        <v>622.57000000000005</v>
      </c>
      <c r="I72" s="35" t="e">
        <f>ROUND(#REF!*H72,2)</f>
        <v>#REF!</v>
      </c>
      <c r="J72" s="35">
        <v>4377.43</v>
      </c>
      <c r="K72" s="35" t="e">
        <f>ROUND(#REF!*J72,2)</f>
        <v>#REF!</v>
      </c>
      <c r="L72" s="35">
        <v>0</v>
      </c>
      <c r="M72" s="35" t="e">
        <f>#REF!*(1+L72/100)</f>
        <v>#REF!</v>
      </c>
      <c r="N72" s="34">
        <v>2.8250000000000001E-2</v>
      </c>
      <c r="O72" s="34" t="e">
        <f>ROUND(#REF!*N72,5)</f>
        <v>#REF!</v>
      </c>
      <c r="P72" s="34">
        <v>0</v>
      </c>
      <c r="Q72" s="34" t="e">
        <f>ROUND(#REF!*P72,5)</f>
        <v>#REF!</v>
      </c>
      <c r="R72" s="34"/>
      <c r="S72" s="34"/>
      <c r="T72" s="36">
        <v>0.9</v>
      </c>
      <c r="U72" s="34" t="e">
        <f>ROUND(#REF!*T72,2)</f>
        <v>#REF!</v>
      </c>
      <c r="V72" s="37"/>
      <c r="W72" s="37"/>
      <c r="X72" s="37"/>
      <c r="Y72" s="37"/>
      <c r="Z72" s="37"/>
      <c r="AA72" s="37"/>
      <c r="AB72" s="37"/>
      <c r="AC72" s="37"/>
      <c r="AD72" s="37"/>
      <c r="AE72" s="37" t="s">
        <v>102</v>
      </c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</row>
    <row r="73" spans="1:60" outlineLevel="1">
      <c r="A73" s="249">
        <v>61</v>
      </c>
      <c r="B73" s="250" t="s">
        <v>564</v>
      </c>
      <c r="C73" s="251" t="s">
        <v>565</v>
      </c>
      <c r="D73" s="252" t="s">
        <v>101</v>
      </c>
      <c r="E73" s="253">
        <v>1</v>
      </c>
      <c r="F73" s="320">
        <v>0</v>
      </c>
      <c r="G73" s="254">
        <f t="shared" si="2"/>
        <v>0</v>
      </c>
      <c r="H73" s="35">
        <v>0</v>
      </c>
      <c r="I73" s="35" t="e">
        <f>ROUND(#REF!*H73,2)</f>
        <v>#REF!</v>
      </c>
      <c r="J73" s="35">
        <v>38.1</v>
      </c>
      <c r="K73" s="35" t="e">
        <f>ROUND(#REF!*J73,2)</f>
        <v>#REF!</v>
      </c>
      <c r="L73" s="35">
        <v>0</v>
      </c>
      <c r="M73" s="35" t="e">
        <f>#REF!*(1+L73/100)</f>
        <v>#REF!</v>
      </c>
      <c r="N73" s="34">
        <v>0</v>
      </c>
      <c r="O73" s="34" t="e">
        <f>ROUND(#REF!*N73,5)</f>
        <v>#REF!</v>
      </c>
      <c r="P73" s="34">
        <v>0</v>
      </c>
      <c r="Q73" s="34" t="e">
        <f>ROUND(#REF!*P73,5)</f>
        <v>#REF!</v>
      </c>
      <c r="R73" s="34"/>
      <c r="S73" s="34"/>
      <c r="T73" s="36">
        <v>6.4000000000000001E-2</v>
      </c>
      <c r="U73" s="34" t="e">
        <f>ROUND(#REF!*T73,2)</f>
        <v>#REF!</v>
      </c>
      <c r="V73" s="37"/>
      <c r="W73" s="37"/>
      <c r="X73" s="37"/>
      <c r="Y73" s="37"/>
      <c r="Z73" s="37"/>
      <c r="AA73" s="37"/>
      <c r="AB73" s="37"/>
      <c r="AC73" s="37"/>
      <c r="AD73" s="37"/>
      <c r="AE73" s="37" t="s">
        <v>102</v>
      </c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</row>
    <row r="74" spans="1:60" outlineLevel="1">
      <c r="A74" s="249">
        <v>62</v>
      </c>
      <c r="B74" s="250" t="s">
        <v>566</v>
      </c>
      <c r="C74" s="251" t="s">
        <v>567</v>
      </c>
      <c r="D74" s="252" t="s">
        <v>65</v>
      </c>
      <c r="E74" s="253">
        <v>277</v>
      </c>
      <c r="F74" s="320">
        <v>0</v>
      </c>
      <c r="G74" s="254">
        <f t="shared" si="2"/>
        <v>0</v>
      </c>
      <c r="H74" s="35">
        <v>0</v>
      </c>
      <c r="I74" s="35" t="e">
        <f>ROUND(#REF!*H74,2)</f>
        <v>#REF!</v>
      </c>
      <c r="J74" s="35">
        <v>1.4</v>
      </c>
      <c r="K74" s="35" t="e">
        <f>ROUND(#REF!*J74,2)</f>
        <v>#REF!</v>
      </c>
      <c r="L74" s="35">
        <v>0</v>
      </c>
      <c r="M74" s="35" t="e">
        <f>#REF!*(1+L74/100)</f>
        <v>#REF!</v>
      </c>
      <c r="N74" s="34">
        <v>0</v>
      </c>
      <c r="O74" s="34" t="e">
        <f>ROUND(#REF!*N74,5)</f>
        <v>#REF!</v>
      </c>
      <c r="P74" s="34">
        <v>0</v>
      </c>
      <c r="Q74" s="34" t="e">
        <f>ROUND(#REF!*P74,5)</f>
        <v>#REF!</v>
      </c>
      <c r="R74" s="34"/>
      <c r="S74" s="34"/>
      <c r="T74" s="36">
        <v>0</v>
      </c>
      <c r="U74" s="34" t="e">
        <f>ROUND(#REF!*T74,2)</f>
        <v>#REF!</v>
      </c>
      <c r="V74" s="37"/>
      <c r="W74" s="37"/>
      <c r="X74" s="37"/>
      <c r="Y74" s="37"/>
      <c r="Z74" s="37"/>
      <c r="AA74" s="37"/>
      <c r="AB74" s="37"/>
      <c r="AC74" s="37"/>
      <c r="AD74" s="37"/>
      <c r="AE74" s="37" t="s">
        <v>102</v>
      </c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</row>
    <row r="75" spans="1:60" ht="14.5">
      <c r="A75" s="255" t="s">
        <v>97</v>
      </c>
      <c r="B75" s="256" t="s">
        <v>450</v>
      </c>
      <c r="C75" s="257" t="s">
        <v>451</v>
      </c>
      <c r="D75" s="258"/>
      <c r="E75" s="259"/>
      <c r="F75" s="260"/>
      <c r="G75" s="260">
        <f>SUMIF(AE76:AE109,"&lt;&gt;NOR",G76:G109)</f>
        <v>0</v>
      </c>
      <c r="H75" s="40"/>
      <c r="I75" s="40" t="e">
        <f>SUM(I76:I109)</f>
        <v>#REF!</v>
      </c>
      <c r="J75" s="40"/>
      <c r="K75" s="40" t="e">
        <f>SUM(K76:K109)</f>
        <v>#REF!</v>
      </c>
      <c r="L75" s="40"/>
      <c r="M75" s="40" t="e">
        <f>SUM(M76:M109)</f>
        <v>#REF!</v>
      </c>
      <c r="N75" s="39"/>
      <c r="O75" s="39" t="e">
        <f>SUM(O76:O109)</f>
        <v>#REF!</v>
      </c>
      <c r="P75" s="39"/>
      <c r="Q75" s="39" t="e">
        <f>SUM(Q76:Q109)</f>
        <v>#REF!</v>
      </c>
      <c r="R75" s="39"/>
      <c r="S75" s="39"/>
      <c r="T75" s="41"/>
      <c r="U75" s="39" t="e">
        <f>SUM(U76:U109)</f>
        <v>#REF!</v>
      </c>
      <c r="AE75" s="29" t="s">
        <v>98</v>
      </c>
    </row>
    <row r="76" spans="1:60" outlineLevel="1">
      <c r="A76" s="249">
        <v>63</v>
      </c>
      <c r="B76" s="250" t="s">
        <v>568</v>
      </c>
      <c r="C76" s="251" t="s">
        <v>569</v>
      </c>
      <c r="D76" s="252" t="s">
        <v>530</v>
      </c>
      <c r="E76" s="253">
        <v>1</v>
      </c>
      <c r="F76" s="320">
        <v>0</v>
      </c>
      <c r="G76" s="254">
        <f t="shared" ref="G76:G109" si="3">ROUND(E76*F76,2)</f>
        <v>0</v>
      </c>
      <c r="H76" s="35">
        <v>0</v>
      </c>
      <c r="I76" s="35" t="e">
        <f>ROUND(#REF!*H76,2)</f>
        <v>#REF!</v>
      </c>
      <c r="J76" s="35">
        <v>200</v>
      </c>
      <c r="K76" s="35" t="e">
        <f>ROUND(#REF!*J76,2)</f>
        <v>#REF!</v>
      </c>
      <c r="L76" s="35">
        <v>0</v>
      </c>
      <c r="M76" s="35" t="e">
        <f>#REF!*(1+L76/100)</f>
        <v>#REF!</v>
      </c>
      <c r="N76" s="34">
        <v>0</v>
      </c>
      <c r="O76" s="34" t="e">
        <f>ROUND(#REF!*N76,5)</f>
        <v>#REF!</v>
      </c>
      <c r="P76" s="34">
        <v>3.4200000000000001E-2</v>
      </c>
      <c r="Q76" s="34" t="e">
        <f>ROUND(#REF!*P76,5)</f>
        <v>#REF!</v>
      </c>
      <c r="R76" s="34"/>
      <c r="S76" s="34"/>
      <c r="T76" s="36">
        <v>0.46500000000000002</v>
      </c>
      <c r="U76" s="34" t="e">
        <f>ROUND(#REF!*T76,2)</f>
        <v>#REF!</v>
      </c>
      <c r="V76" s="37"/>
      <c r="W76" s="37"/>
      <c r="X76" s="37"/>
      <c r="Y76" s="37"/>
      <c r="Z76" s="37"/>
      <c r="AA76" s="37"/>
      <c r="AB76" s="37"/>
      <c r="AC76" s="37"/>
      <c r="AD76" s="37"/>
      <c r="AE76" s="37" t="s">
        <v>102</v>
      </c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</row>
    <row r="77" spans="1:60" outlineLevel="1">
      <c r="A77" s="249">
        <v>64</v>
      </c>
      <c r="B77" s="250" t="s">
        <v>570</v>
      </c>
      <c r="C77" s="251" t="s">
        <v>571</v>
      </c>
      <c r="D77" s="252" t="s">
        <v>530</v>
      </c>
      <c r="E77" s="253">
        <v>1</v>
      </c>
      <c r="F77" s="320">
        <v>0</v>
      </c>
      <c r="G77" s="254">
        <f t="shared" si="3"/>
        <v>0</v>
      </c>
      <c r="H77" s="35">
        <v>0</v>
      </c>
      <c r="I77" s="35" t="e">
        <f>ROUND(#REF!*H77,2)</f>
        <v>#REF!</v>
      </c>
      <c r="J77" s="35">
        <v>164.5</v>
      </c>
      <c r="K77" s="35" t="e">
        <f>ROUND(#REF!*J77,2)</f>
        <v>#REF!</v>
      </c>
      <c r="L77" s="35">
        <v>0</v>
      </c>
      <c r="M77" s="35" t="e">
        <f>#REF!*(1+L77/100)</f>
        <v>#REF!</v>
      </c>
      <c r="N77" s="34">
        <v>0</v>
      </c>
      <c r="O77" s="34" t="e">
        <f>ROUND(#REF!*N77,5)</f>
        <v>#REF!</v>
      </c>
      <c r="P77" s="34">
        <v>1.9460000000000002E-2</v>
      </c>
      <c r="Q77" s="34" t="e">
        <f>ROUND(#REF!*P77,5)</f>
        <v>#REF!</v>
      </c>
      <c r="R77" s="34"/>
      <c r="S77" s="34"/>
      <c r="T77" s="36">
        <v>0.38200000000000001</v>
      </c>
      <c r="U77" s="34" t="e">
        <f>ROUND(#REF!*T77,2)</f>
        <v>#REF!</v>
      </c>
      <c r="V77" s="37"/>
      <c r="W77" s="37"/>
      <c r="X77" s="37"/>
      <c r="Y77" s="37"/>
      <c r="Z77" s="37"/>
      <c r="AA77" s="37"/>
      <c r="AB77" s="37"/>
      <c r="AC77" s="37"/>
      <c r="AD77" s="37"/>
      <c r="AE77" s="37" t="s">
        <v>102</v>
      </c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</row>
    <row r="78" spans="1:60" outlineLevel="1">
      <c r="A78" s="249">
        <v>65</v>
      </c>
      <c r="B78" s="250" t="s">
        <v>572</v>
      </c>
      <c r="C78" s="251" t="s">
        <v>573</v>
      </c>
      <c r="D78" s="252" t="s">
        <v>530</v>
      </c>
      <c r="E78" s="253">
        <v>1</v>
      </c>
      <c r="F78" s="320">
        <v>0</v>
      </c>
      <c r="G78" s="254">
        <f t="shared" si="3"/>
        <v>0</v>
      </c>
      <c r="H78" s="35">
        <v>0</v>
      </c>
      <c r="I78" s="35" t="e">
        <f>ROUND(#REF!*H78,2)</f>
        <v>#REF!</v>
      </c>
      <c r="J78" s="35">
        <v>165</v>
      </c>
      <c r="K78" s="35" t="e">
        <f>ROUND(#REF!*J78,2)</f>
        <v>#REF!</v>
      </c>
      <c r="L78" s="35">
        <v>0</v>
      </c>
      <c r="M78" s="35" t="e">
        <f>#REF!*(1+L78/100)</f>
        <v>#REF!</v>
      </c>
      <c r="N78" s="34">
        <v>0</v>
      </c>
      <c r="O78" s="34" t="e">
        <f>ROUND(#REF!*N78,5)</f>
        <v>#REF!</v>
      </c>
      <c r="P78" s="34">
        <v>2.4500000000000001E-2</v>
      </c>
      <c r="Q78" s="34" t="e">
        <f>ROUND(#REF!*P78,5)</f>
        <v>#REF!</v>
      </c>
      <c r="R78" s="34"/>
      <c r="S78" s="34"/>
      <c r="T78" s="36">
        <v>0.38300000000000001</v>
      </c>
      <c r="U78" s="34" t="e">
        <f>ROUND(#REF!*T78,2)</f>
        <v>#REF!</v>
      </c>
      <c r="V78" s="37"/>
      <c r="W78" s="37"/>
      <c r="X78" s="37"/>
      <c r="Y78" s="37"/>
      <c r="Z78" s="37"/>
      <c r="AA78" s="37"/>
      <c r="AB78" s="37"/>
      <c r="AC78" s="37"/>
      <c r="AD78" s="37"/>
      <c r="AE78" s="37" t="s">
        <v>102</v>
      </c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</row>
    <row r="79" spans="1:60" outlineLevel="1">
      <c r="A79" s="249">
        <v>66</v>
      </c>
      <c r="B79" s="250" t="s">
        <v>574</v>
      </c>
      <c r="C79" s="251" t="s">
        <v>575</v>
      </c>
      <c r="D79" s="252" t="s">
        <v>530</v>
      </c>
      <c r="E79" s="253">
        <v>2</v>
      </c>
      <c r="F79" s="320">
        <v>0</v>
      </c>
      <c r="G79" s="254">
        <f t="shared" si="3"/>
        <v>0</v>
      </c>
      <c r="H79" s="35">
        <v>0</v>
      </c>
      <c r="I79" s="35" t="e">
        <f>ROUND(#REF!*H79,2)</f>
        <v>#REF!</v>
      </c>
      <c r="J79" s="35">
        <v>95.5</v>
      </c>
      <c r="K79" s="35" t="e">
        <f>ROUND(#REF!*J79,2)</f>
        <v>#REF!</v>
      </c>
      <c r="L79" s="35">
        <v>0</v>
      </c>
      <c r="M79" s="35" t="e">
        <f>#REF!*(1+L79/100)</f>
        <v>#REF!</v>
      </c>
      <c r="N79" s="34">
        <v>0</v>
      </c>
      <c r="O79" s="34" t="e">
        <f>ROUND(#REF!*N79,5)</f>
        <v>#REF!</v>
      </c>
      <c r="P79" s="34">
        <v>8.5999999999999998E-4</v>
      </c>
      <c r="Q79" s="34" t="e">
        <f>ROUND(#REF!*P79,5)</f>
        <v>#REF!</v>
      </c>
      <c r="R79" s="34"/>
      <c r="S79" s="34"/>
      <c r="T79" s="36">
        <v>0.222</v>
      </c>
      <c r="U79" s="34" t="e">
        <f>ROUND(#REF!*T79,2)</f>
        <v>#REF!</v>
      </c>
      <c r="V79" s="37"/>
      <c r="W79" s="37"/>
      <c r="X79" s="37"/>
      <c r="Y79" s="37"/>
      <c r="Z79" s="37"/>
      <c r="AA79" s="37"/>
      <c r="AB79" s="37"/>
      <c r="AC79" s="37"/>
      <c r="AD79" s="37"/>
      <c r="AE79" s="37" t="s">
        <v>102</v>
      </c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</row>
    <row r="80" spans="1:60" outlineLevel="1">
      <c r="A80" s="249">
        <v>67</v>
      </c>
      <c r="B80" s="250" t="s">
        <v>576</v>
      </c>
      <c r="C80" s="251" t="s">
        <v>577</v>
      </c>
      <c r="D80" s="252" t="s">
        <v>530</v>
      </c>
      <c r="E80" s="253">
        <v>1</v>
      </c>
      <c r="F80" s="320">
        <v>0</v>
      </c>
      <c r="G80" s="254">
        <f t="shared" si="3"/>
        <v>0</v>
      </c>
      <c r="H80" s="35">
        <v>0</v>
      </c>
      <c r="I80" s="35" t="e">
        <f>ROUND(#REF!*H80,2)</f>
        <v>#REF!</v>
      </c>
      <c r="J80" s="35">
        <v>93.3</v>
      </c>
      <c r="K80" s="35" t="e">
        <f>ROUND(#REF!*J80,2)</f>
        <v>#REF!</v>
      </c>
      <c r="L80" s="35">
        <v>0</v>
      </c>
      <c r="M80" s="35" t="e">
        <f>#REF!*(1+L80/100)</f>
        <v>#REF!</v>
      </c>
      <c r="N80" s="34">
        <v>0</v>
      </c>
      <c r="O80" s="34" t="e">
        <f>ROUND(#REF!*N80,5)</f>
        <v>#REF!</v>
      </c>
      <c r="P80" s="34">
        <v>1.56E-3</v>
      </c>
      <c r="Q80" s="34" t="e">
        <f>ROUND(#REF!*P80,5)</f>
        <v>#REF!</v>
      </c>
      <c r="R80" s="34"/>
      <c r="S80" s="34"/>
      <c r="T80" s="36">
        <v>0.217</v>
      </c>
      <c r="U80" s="34" t="e">
        <f>ROUND(#REF!*T80,2)</f>
        <v>#REF!</v>
      </c>
      <c r="V80" s="37"/>
      <c r="W80" s="37"/>
      <c r="X80" s="37"/>
      <c r="Y80" s="37"/>
      <c r="Z80" s="37"/>
      <c r="AA80" s="37"/>
      <c r="AB80" s="37"/>
      <c r="AC80" s="37"/>
      <c r="AD80" s="37"/>
      <c r="AE80" s="37" t="s">
        <v>102</v>
      </c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</row>
    <row r="81" spans="1:60" outlineLevel="1">
      <c r="A81" s="249">
        <v>68</v>
      </c>
      <c r="B81" s="250" t="s">
        <v>578</v>
      </c>
      <c r="C81" s="251" t="s">
        <v>579</v>
      </c>
      <c r="D81" s="252" t="s">
        <v>530</v>
      </c>
      <c r="E81" s="253">
        <v>1</v>
      </c>
      <c r="F81" s="320">
        <v>0</v>
      </c>
      <c r="G81" s="254">
        <f t="shared" si="3"/>
        <v>0</v>
      </c>
      <c r="H81" s="35">
        <v>0</v>
      </c>
      <c r="I81" s="35" t="e">
        <f>ROUND(#REF!*H81,2)</f>
        <v>#REF!</v>
      </c>
      <c r="J81" s="35">
        <v>133.5</v>
      </c>
      <c r="K81" s="35" t="e">
        <f>ROUND(#REF!*J81,2)</f>
        <v>#REF!</v>
      </c>
      <c r="L81" s="35">
        <v>0</v>
      </c>
      <c r="M81" s="35" t="e">
        <f>#REF!*(1+L81/100)</f>
        <v>#REF!</v>
      </c>
      <c r="N81" s="34">
        <v>0</v>
      </c>
      <c r="O81" s="34" t="e">
        <f>ROUND(#REF!*N81,5)</f>
        <v>#REF!</v>
      </c>
      <c r="P81" s="34">
        <v>6.7000000000000004E-2</v>
      </c>
      <c r="Q81" s="34" t="e">
        <f>ROUND(#REF!*P81,5)</f>
        <v>#REF!</v>
      </c>
      <c r="R81" s="34"/>
      <c r="S81" s="34"/>
      <c r="T81" s="36">
        <v>0.31</v>
      </c>
      <c r="U81" s="34" t="e">
        <f>ROUND(#REF!*T81,2)</f>
        <v>#REF!</v>
      </c>
      <c r="V81" s="37"/>
      <c r="W81" s="37"/>
      <c r="X81" s="37"/>
      <c r="Y81" s="37"/>
      <c r="Z81" s="37"/>
      <c r="AA81" s="37"/>
      <c r="AB81" s="37"/>
      <c r="AC81" s="37"/>
      <c r="AD81" s="37"/>
      <c r="AE81" s="37" t="s">
        <v>102</v>
      </c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</row>
    <row r="82" spans="1:60" outlineLevel="1">
      <c r="A82" s="249">
        <v>69</v>
      </c>
      <c r="B82" s="250" t="s">
        <v>580</v>
      </c>
      <c r="C82" s="251" t="s">
        <v>581</v>
      </c>
      <c r="D82" s="252" t="s">
        <v>530</v>
      </c>
      <c r="E82" s="253">
        <v>1</v>
      </c>
      <c r="F82" s="320">
        <v>0</v>
      </c>
      <c r="G82" s="254">
        <f t="shared" si="3"/>
        <v>0</v>
      </c>
      <c r="H82" s="35">
        <v>0</v>
      </c>
      <c r="I82" s="35" t="e">
        <f>ROUND(#REF!*H82,2)</f>
        <v>#REF!</v>
      </c>
      <c r="J82" s="35">
        <v>360</v>
      </c>
      <c r="K82" s="35" t="e">
        <f>ROUND(#REF!*J82,2)</f>
        <v>#REF!</v>
      </c>
      <c r="L82" s="35">
        <v>0</v>
      </c>
      <c r="M82" s="35" t="e">
        <f>#REF!*(1+L82/100)</f>
        <v>#REF!</v>
      </c>
      <c r="N82" s="34">
        <v>0</v>
      </c>
      <c r="O82" s="34" t="e">
        <f>ROUND(#REF!*N82,5)</f>
        <v>#REF!</v>
      </c>
      <c r="P82" s="34">
        <v>0.155</v>
      </c>
      <c r="Q82" s="34" t="e">
        <f>ROUND(#REF!*P82,5)</f>
        <v>#REF!</v>
      </c>
      <c r="R82" s="34"/>
      <c r="S82" s="34"/>
      <c r="T82" s="36">
        <v>0.83699999999999997</v>
      </c>
      <c r="U82" s="34" t="e">
        <f>ROUND(#REF!*T82,2)</f>
        <v>#REF!</v>
      </c>
      <c r="V82" s="37"/>
      <c r="W82" s="37"/>
      <c r="X82" s="37"/>
      <c r="Y82" s="37"/>
      <c r="Z82" s="37"/>
      <c r="AA82" s="37"/>
      <c r="AB82" s="37"/>
      <c r="AC82" s="37"/>
      <c r="AD82" s="37"/>
      <c r="AE82" s="37" t="s">
        <v>102</v>
      </c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</row>
    <row r="83" spans="1:60" outlineLevel="1">
      <c r="A83" s="249">
        <v>70</v>
      </c>
      <c r="B83" s="250" t="s">
        <v>582</v>
      </c>
      <c r="C83" s="251" t="s">
        <v>583</v>
      </c>
      <c r="D83" s="252" t="s">
        <v>530</v>
      </c>
      <c r="E83" s="253">
        <v>3</v>
      </c>
      <c r="F83" s="320">
        <v>0</v>
      </c>
      <c r="G83" s="254">
        <f t="shared" si="3"/>
        <v>0</v>
      </c>
      <c r="H83" s="35">
        <v>0</v>
      </c>
      <c r="I83" s="35" t="e">
        <f>ROUND(#REF!*H83,2)</f>
        <v>#REF!</v>
      </c>
      <c r="J83" s="35">
        <v>307</v>
      </c>
      <c r="K83" s="35" t="e">
        <f>ROUND(#REF!*J83,2)</f>
        <v>#REF!</v>
      </c>
      <c r="L83" s="35">
        <v>0</v>
      </c>
      <c r="M83" s="35" t="e">
        <f>#REF!*(1+L83/100)</f>
        <v>#REF!</v>
      </c>
      <c r="N83" s="34">
        <v>0</v>
      </c>
      <c r="O83" s="34" t="e">
        <f>ROUND(#REF!*N83,5)</f>
        <v>#REF!</v>
      </c>
      <c r="P83" s="34">
        <v>4.3499999999999997E-2</v>
      </c>
      <c r="Q83" s="34" t="e">
        <f>ROUND(#REF!*P83,5)</f>
        <v>#REF!</v>
      </c>
      <c r="R83" s="34"/>
      <c r="S83" s="34"/>
      <c r="T83" s="36">
        <v>0.71299999999999997</v>
      </c>
      <c r="U83" s="34" t="e">
        <f>ROUND(#REF!*T83,2)</f>
        <v>#REF!</v>
      </c>
      <c r="V83" s="37"/>
      <c r="W83" s="37"/>
      <c r="X83" s="37"/>
      <c r="Y83" s="37"/>
      <c r="Z83" s="37"/>
      <c r="AA83" s="37"/>
      <c r="AB83" s="37"/>
      <c r="AC83" s="37"/>
      <c r="AD83" s="37"/>
      <c r="AE83" s="37" t="s">
        <v>102</v>
      </c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</row>
    <row r="84" spans="1:60" outlineLevel="1">
      <c r="A84" s="249">
        <v>71</v>
      </c>
      <c r="B84" s="250" t="s">
        <v>584</v>
      </c>
      <c r="C84" s="251" t="s">
        <v>585</v>
      </c>
      <c r="D84" s="252" t="s">
        <v>107</v>
      </c>
      <c r="E84" s="253">
        <v>0.44</v>
      </c>
      <c r="F84" s="320">
        <v>0</v>
      </c>
      <c r="G84" s="254">
        <f t="shared" si="3"/>
        <v>0</v>
      </c>
      <c r="H84" s="35">
        <v>0</v>
      </c>
      <c r="I84" s="35" t="e">
        <f>ROUND(#REF!*H84,2)</f>
        <v>#REF!</v>
      </c>
      <c r="J84" s="35">
        <v>1762</v>
      </c>
      <c r="K84" s="35" t="e">
        <f>ROUND(#REF!*J84,2)</f>
        <v>#REF!</v>
      </c>
      <c r="L84" s="35">
        <v>0</v>
      </c>
      <c r="M84" s="35" t="e">
        <f>#REF!*(1+L84/100)</f>
        <v>#REF!</v>
      </c>
      <c r="N84" s="34">
        <v>0</v>
      </c>
      <c r="O84" s="34" t="e">
        <f>ROUND(#REF!*N84,5)</f>
        <v>#REF!</v>
      </c>
      <c r="P84" s="34">
        <v>0</v>
      </c>
      <c r="Q84" s="34" t="e">
        <f>ROUND(#REF!*P84,5)</f>
        <v>#REF!</v>
      </c>
      <c r="R84" s="34"/>
      <c r="S84" s="34"/>
      <c r="T84" s="36">
        <v>3.169</v>
      </c>
      <c r="U84" s="34" t="e">
        <f>ROUND(#REF!*T84,2)</f>
        <v>#REF!</v>
      </c>
      <c r="V84" s="37"/>
      <c r="W84" s="37"/>
      <c r="X84" s="37"/>
      <c r="Y84" s="37"/>
      <c r="Z84" s="37"/>
      <c r="AA84" s="37"/>
      <c r="AB84" s="37"/>
      <c r="AC84" s="37"/>
      <c r="AD84" s="37"/>
      <c r="AE84" s="37" t="s">
        <v>102</v>
      </c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</row>
    <row r="85" spans="1:60" ht="20" outlineLevel="1">
      <c r="A85" s="249">
        <v>72</v>
      </c>
      <c r="B85" s="250" t="s">
        <v>586</v>
      </c>
      <c r="C85" s="251" t="s">
        <v>587</v>
      </c>
      <c r="D85" s="252" t="s">
        <v>530</v>
      </c>
      <c r="E85" s="253">
        <v>1</v>
      </c>
      <c r="F85" s="320">
        <v>0</v>
      </c>
      <c r="G85" s="254">
        <f t="shared" si="3"/>
        <v>0</v>
      </c>
      <c r="H85" s="35">
        <v>4972.08</v>
      </c>
      <c r="I85" s="35" t="e">
        <f>ROUND(#REF!*H85,2)</f>
        <v>#REF!</v>
      </c>
      <c r="J85" s="35">
        <v>572.92000000000007</v>
      </c>
      <c r="K85" s="35" t="e">
        <f>ROUND(#REF!*J85,2)</f>
        <v>#REF!</v>
      </c>
      <c r="L85" s="35">
        <v>0</v>
      </c>
      <c r="M85" s="35" t="e">
        <f>#REF!*(1+L85/100)</f>
        <v>#REF!</v>
      </c>
      <c r="N85" s="34">
        <v>1.772E-2</v>
      </c>
      <c r="O85" s="34" t="e">
        <f>ROUND(#REF!*N85,5)</f>
        <v>#REF!</v>
      </c>
      <c r="P85" s="34">
        <v>0</v>
      </c>
      <c r="Q85" s="34" t="e">
        <f>ROUND(#REF!*P85,5)</f>
        <v>#REF!</v>
      </c>
      <c r="R85" s="34"/>
      <c r="S85" s="34"/>
      <c r="T85" s="36">
        <v>0.97299999999999998</v>
      </c>
      <c r="U85" s="34" t="e">
        <f>ROUND(#REF!*T85,2)</f>
        <v>#REF!</v>
      </c>
      <c r="V85" s="37"/>
      <c r="W85" s="37"/>
      <c r="X85" s="37"/>
      <c r="Y85" s="37"/>
      <c r="Z85" s="37"/>
      <c r="AA85" s="37"/>
      <c r="AB85" s="37"/>
      <c r="AC85" s="37"/>
      <c r="AD85" s="37"/>
      <c r="AE85" s="37" t="s">
        <v>102</v>
      </c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</row>
    <row r="86" spans="1:60" outlineLevel="1">
      <c r="A86" s="249">
        <v>73</v>
      </c>
      <c r="B86" s="250" t="s">
        <v>588</v>
      </c>
      <c r="C86" s="251" t="s">
        <v>589</v>
      </c>
      <c r="D86" s="252" t="s">
        <v>530</v>
      </c>
      <c r="E86" s="253">
        <v>1</v>
      </c>
      <c r="F86" s="320">
        <v>0</v>
      </c>
      <c r="G86" s="254">
        <f t="shared" si="3"/>
        <v>0</v>
      </c>
      <c r="H86" s="35">
        <v>205.89</v>
      </c>
      <c r="I86" s="35" t="e">
        <f>ROUND(#REF!*H86,2)</f>
        <v>#REF!</v>
      </c>
      <c r="J86" s="35">
        <v>660.11</v>
      </c>
      <c r="K86" s="35" t="e">
        <f>ROUND(#REF!*J86,2)</f>
        <v>#REF!</v>
      </c>
      <c r="L86" s="35">
        <v>0</v>
      </c>
      <c r="M86" s="35" t="e">
        <f>#REF!*(1+L86/100)</f>
        <v>#REF!</v>
      </c>
      <c r="N86" s="34">
        <v>8.8999999999999995E-4</v>
      </c>
      <c r="O86" s="34" t="e">
        <f>ROUND(#REF!*N86,5)</f>
        <v>#REF!</v>
      </c>
      <c r="P86" s="34">
        <v>0</v>
      </c>
      <c r="Q86" s="34" t="e">
        <f>ROUND(#REF!*P86,5)</f>
        <v>#REF!</v>
      </c>
      <c r="R86" s="34"/>
      <c r="S86" s="34"/>
      <c r="T86" s="36">
        <v>1.1200000000000001</v>
      </c>
      <c r="U86" s="34" t="e">
        <f>ROUND(#REF!*T86,2)</f>
        <v>#REF!</v>
      </c>
      <c r="V86" s="37"/>
      <c r="W86" s="37"/>
      <c r="X86" s="37"/>
      <c r="Y86" s="37"/>
      <c r="Z86" s="37"/>
      <c r="AA86" s="37"/>
      <c r="AB86" s="37"/>
      <c r="AC86" s="37"/>
      <c r="AD86" s="37"/>
      <c r="AE86" s="37" t="s">
        <v>102</v>
      </c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</row>
    <row r="87" spans="1:60" outlineLevel="1">
      <c r="A87" s="249">
        <v>74</v>
      </c>
      <c r="B87" s="250" t="s">
        <v>590</v>
      </c>
      <c r="C87" s="251" t="s">
        <v>591</v>
      </c>
      <c r="D87" s="252" t="s">
        <v>530</v>
      </c>
      <c r="E87" s="253">
        <v>1</v>
      </c>
      <c r="F87" s="320">
        <v>0</v>
      </c>
      <c r="G87" s="254">
        <f t="shared" si="3"/>
        <v>0</v>
      </c>
      <c r="H87" s="35">
        <v>9141.24</v>
      </c>
      <c r="I87" s="35" t="e">
        <f>ROUND(#REF!*H87,2)</f>
        <v>#REF!</v>
      </c>
      <c r="J87" s="35">
        <v>1118.7600000000002</v>
      </c>
      <c r="K87" s="35" t="e">
        <f>ROUND(#REF!*J87,2)</f>
        <v>#REF!</v>
      </c>
      <c r="L87" s="35">
        <v>0</v>
      </c>
      <c r="M87" s="35" t="e">
        <f>#REF!*(1+L87/100)</f>
        <v>#REF!</v>
      </c>
      <c r="N87" s="34">
        <v>1.2970000000000001E-2</v>
      </c>
      <c r="O87" s="34" t="e">
        <f>ROUND(#REF!*N87,5)</f>
        <v>#REF!</v>
      </c>
      <c r="P87" s="34">
        <v>0</v>
      </c>
      <c r="Q87" s="34" t="e">
        <f>ROUND(#REF!*P87,5)</f>
        <v>#REF!</v>
      </c>
      <c r="R87" s="34"/>
      <c r="S87" s="34"/>
      <c r="T87" s="36">
        <v>1.9</v>
      </c>
      <c r="U87" s="34" t="e">
        <f>ROUND(#REF!*T87,2)</f>
        <v>#REF!</v>
      </c>
      <c r="V87" s="37"/>
      <c r="W87" s="37"/>
      <c r="X87" s="37"/>
      <c r="Y87" s="37"/>
      <c r="Z87" s="37"/>
      <c r="AA87" s="37"/>
      <c r="AB87" s="37"/>
      <c r="AC87" s="37"/>
      <c r="AD87" s="37"/>
      <c r="AE87" s="37" t="s">
        <v>102</v>
      </c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</row>
    <row r="88" spans="1:60" outlineLevel="1">
      <c r="A88" s="249">
        <v>75</v>
      </c>
      <c r="B88" s="250" t="s">
        <v>592</v>
      </c>
      <c r="C88" s="251" t="s">
        <v>593</v>
      </c>
      <c r="D88" s="252" t="s">
        <v>530</v>
      </c>
      <c r="E88" s="253">
        <v>1</v>
      </c>
      <c r="F88" s="320">
        <v>0</v>
      </c>
      <c r="G88" s="254">
        <f t="shared" si="3"/>
        <v>0</v>
      </c>
      <c r="H88" s="35">
        <v>0</v>
      </c>
      <c r="I88" s="35" t="e">
        <f>ROUND(#REF!*H88,2)</f>
        <v>#REF!</v>
      </c>
      <c r="J88" s="35">
        <v>1119</v>
      </c>
      <c r="K88" s="35" t="e">
        <f>ROUND(#REF!*J88,2)</f>
        <v>#REF!</v>
      </c>
      <c r="L88" s="35">
        <v>0</v>
      </c>
      <c r="M88" s="35" t="e">
        <f>#REF!*(1+L88/100)</f>
        <v>#REF!</v>
      </c>
      <c r="N88" s="34">
        <v>0</v>
      </c>
      <c r="O88" s="34" t="e">
        <f>ROUND(#REF!*N88,5)</f>
        <v>#REF!</v>
      </c>
      <c r="P88" s="34">
        <v>0</v>
      </c>
      <c r="Q88" s="34" t="e">
        <f>ROUND(#REF!*P88,5)</f>
        <v>#REF!</v>
      </c>
      <c r="R88" s="34"/>
      <c r="S88" s="34"/>
      <c r="T88" s="36">
        <v>1.9</v>
      </c>
      <c r="U88" s="34" t="e">
        <f>ROUND(#REF!*T88,2)</f>
        <v>#REF!</v>
      </c>
      <c r="V88" s="37"/>
      <c r="W88" s="37"/>
      <c r="X88" s="37"/>
      <c r="Y88" s="37"/>
      <c r="Z88" s="37"/>
      <c r="AA88" s="37"/>
      <c r="AB88" s="37"/>
      <c r="AC88" s="37"/>
      <c r="AD88" s="37"/>
      <c r="AE88" s="37" t="s">
        <v>102</v>
      </c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</row>
    <row r="89" spans="1:60" outlineLevel="1">
      <c r="A89" s="249">
        <v>76</v>
      </c>
      <c r="B89" s="250" t="s">
        <v>594</v>
      </c>
      <c r="C89" s="251" t="s">
        <v>595</v>
      </c>
      <c r="D89" s="252" t="s">
        <v>101</v>
      </c>
      <c r="E89" s="253">
        <v>1</v>
      </c>
      <c r="F89" s="320">
        <v>0</v>
      </c>
      <c r="G89" s="254">
        <f t="shared" si="3"/>
        <v>0</v>
      </c>
      <c r="H89" s="35">
        <v>2295</v>
      </c>
      <c r="I89" s="35" t="e">
        <f>ROUND(#REF!*H89,2)</f>
        <v>#REF!</v>
      </c>
      <c r="J89" s="35">
        <v>0</v>
      </c>
      <c r="K89" s="35" t="e">
        <f>ROUND(#REF!*J89,2)</f>
        <v>#REF!</v>
      </c>
      <c r="L89" s="35">
        <v>0</v>
      </c>
      <c r="M89" s="35" t="e">
        <f>#REF!*(1+L89/100)</f>
        <v>#REF!</v>
      </c>
      <c r="N89" s="34">
        <v>3.2000000000000003E-4</v>
      </c>
      <c r="O89" s="34" t="e">
        <f>ROUND(#REF!*N89,5)</f>
        <v>#REF!</v>
      </c>
      <c r="P89" s="34">
        <v>0</v>
      </c>
      <c r="Q89" s="34" t="e">
        <f>ROUND(#REF!*P89,5)</f>
        <v>#REF!</v>
      </c>
      <c r="R89" s="34"/>
      <c r="S89" s="34"/>
      <c r="T89" s="36">
        <v>0</v>
      </c>
      <c r="U89" s="34" t="e">
        <f>ROUND(#REF!*T89,2)</f>
        <v>#REF!</v>
      </c>
      <c r="V89" s="37"/>
      <c r="W89" s="37"/>
      <c r="X89" s="37"/>
      <c r="Y89" s="37"/>
      <c r="Z89" s="37"/>
      <c r="AA89" s="37"/>
      <c r="AB89" s="37"/>
      <c r="AC89" s="37"/>
      <c r="AD89" s="37"/>
      <c r="AE89" s="37" t="s">
        <v>113</v>
      </c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</row>
    <row r="90" spans="1:60" ht="20" outlineLevel="1">
      <c r="A90" s="249">
        <v>77</v>
      </c>
      <c r="B90" s="250" t="s">
        <v>596</v>
      </c>
      <c r="C90" s="251" t="s">
        <v>597</v>
      </c>
      <c r="D90" s="252" t="s">
        <v>402</v>
      </c>
      <c r="E90" s="253">
        <v>1</v>
      </c>
      <c r="F90" s="320">
        <v>0</v>
      </c>
      <c r="G90" s="254">
        <f t="shared" si="3"/>
        <v>0</v>
      </c>
      <c r="H90" s="35">
        <v>0</v>
      </c>
      <c r="I90" s="35" t="e">
        <f>ROUND(#REF!*H90,2)</f>
        <v>#REF!</v>
      </c>
      <c r="J90" s="35">
        <v>186</v>
      </c>
      <c r="K90" s="35" t="e">
        <f>ROUND(#REF!*J90,2)</f>
        <v>#REF!</v>
      </c>
      <c r="L90" s="35">
        <v>0</v>
      </c>
      <c r="M90" s="35" t="e">
        <f>#REF!*(1+L90/100)</f>
        <v>#REF!</v>
      </c>
      <c r="N90" s="34">
        <v>0</v>
      </c>
      <c r="O90" s="34" t="e">
        <f>ROUND(#REF!*N90,5)</f>
        <v>#REF!</v>
      </c>
      <c r="P90" s="34">
        <v>0</v>
      </c>
      <c r="Q90" s="34" t="e">
        <f>ROUND(#REF!*P90,5)</f>
        <v>#REF!</v>
      </c>
      <c r="R90" s="34"/>
      <c r="S90" s="34"/>
      <c r="T90" s="36">
        <v>0</v>
      </c>
      <c r="U90" s="34" t="e">
        <f>ROUND(#REF!*T90,2)</f>
        <v>#REF!</v>
      </c>
      <c r="V90" s="37"/>
      <c r="W90" s="37"/>
      <c r="X90" s="37"/>
      <c r="Y90" s="37"/>
      <c r="Z90" s="37"/>
      <c r="AA90" s="37"/>
      <c r="AB90" s="37"/>
      <c r="AC90" s="37"/>
      <c r="AD90" s="37"/>
      <c r="AE90" s="37" t="s">
        <v>102</v>
      </c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</row>
    <row r="91" spans="1:60" outlineLevel="1">
      <c r="A91" s="249">
        <v>78</v>
      </c>
      <c r="B91" s="250" t="s">
        <v>598</v>
      </c>
      <c r="C91" s="251" t="s">
        <v>599</v>
      </c>
      <c r="D91" s="252" t="s">
        <v>530</v>
      </c>
      <c r="E91" s="253">
        <v>1</v>
      </c>
      <c r="F91" s="320">
        <v>0</v>
      </c>
      <c r="G91" s="254">
        <f t="shared" si="3"/>
        <v>0</v>
      </c>
      <c r="H91" s="35">
        <v>2019.89</v>
      </c>
      <c r="I91" s="35" t="e">
        <f>ROUND(#REF!*H91,2)</f>
        <v>#REF!</v>
      </c>
      <c r="J91" s="35">
        <v>700.1099999999999</v>
      </c>
      <c r="K91" s="35" t="e">
        <f>ROUND(#REF!*J91,2)</f>
        <v>#REF!</v>
      </c>
      <c r="L91" s="35">
        <v>0</v>
      </c>
      <c r="M91" s="35" t="e">
        <f>#REF!*(1+L91/100)</f>
        <v>#REF!</v>
      </c>
      <c r="N91" s="34">
        <v>1.7010000000000001E-2</v>
      </c>
      <c r="O91" s="34" t="e">
        <f>ROUND(#REF!*N91,5)</f>
        <v>#REF!</v>
      </c>
      <c r="P91" s="34">
        <v>0</v>
      </c>
      <c r="Q91" s="34" t="e">
        <f>ROUND(#REF!*P91,5)</f>
        <v>#REF!</v>
      </c>
      <c r="R91" s="34"/>
      <c r="S91" s="34"/>
      <c r="T91" s="36">
        <v>1.1890000000000001</v>
      </c>
      <c r="U91" s="34" t="e">
        <f>ROUND(#REF!*T91,2)</f>
        <v>#REF!</v>
      </c>
      <c r="V91" s="37"/>
      <c r="W91" s="37"/>
      <c r="X91" s="37"/>
      <c r="Y91" s="37"/>
      <c r="Z91" s="37"/>
      <c r="AA91" s="37"/>
      <c r="AB91" s="37"/>
      <c r="AC91" s="37"/>
      <c r="AD91" s="37"/>
      <c r="AE91" s="37" t="s">
        <v>102</v>
      </c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</row>
    <row r="92" spans="1:60" outlineLevel="1">
      <c r="A92" s="249">
        <v>79</v>
      </c>
      <c r="B92" s="250" t="s">
        <v>600</v>
      </c>
      <c r="C92" s="251" t="s">
        <v>601</v>
      </c>
      <c r="D92" s="252" t="s">
        <v>530</v>
      </c>
      <c r="E92" s="253">
        <v>1</v>
      </c>
      <c r="F92" s="320">
        <v>0</v>
      </c>
      <c r="G92" s="254">
        <f t="shared" si="3"/>
        <v>0</v>
      </c>
      <c r="H92" s="35">
        <v>1974.89</v>
      </c>
      <c r="I92" s="35" t="e">
        <f>ROUND(#REF!*H92,2)</f>
        <v>#REF!</v>
      </c>
      <c r="J92" s="35">
        <v>700.1099999999999</v>
      </c>
      <c r="K92" s="35" t="e">
        <f>ROUND(#REF!*J92,2)</f>
        <v>#REF!</v>
      </c>
      <c r="L92" s="35">
        <v>0</v>
      </c>
      <c r="M92" s="35" t="e">
        <f>#REF!*(1+L92/100)</f>
        <v>#REF!</v>
      </c>
      <c r="N92" s="34">
        <v>8.9999999999999993E-3</v>
      </c>
      <c r="O92" s="34" t="e">
        <f>ROUND(#REF!*N92,5)</f>
        <v>#REF!</v>
      </c>
      <c r="P92" s="34">
        <v>0</v>
      </c>
      <c r="Q92" s="34" t="e">
        <f>ROUND(#REF!*P92,5)</f>
        <v>#REF!</v>
      </c>
      <c r="R92" s="34"/>
      <c r="S92" s="34"/>
      <c r="T92" s="36">
        <v>1.1890000000000001</v>
      </c>
      <c r="U92" s="34" t="e">
        <f>ROUND(#REF!*T92,2)</f>
        <v>#REF!</v>
      </c>
      <c r="V92" s="37"/>
      <c r="W92" s="37"/>
      <c r="X92" s="37"/>
      <c r="Y92" s="37"/>
      <c r="Z92" s="37"/>
      <c r="AA92" s="37"/>
      <c r="AB92" s="37"/>
      <c r="AC92" s="37"/>
      <c r="AD92" s="37"/>
      <c r="AE92" s="37" t="s">
        <v>102</v>
      </c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</row>
    <row r="93" spans="1:60" outlineLevel="1">
      <c r="A93" s="249">
        <v>80</v>
      </c>
      <c r="B93" s="250" t="s">
        <v>602</v>
      </c>
      <c r="C93" s="251" t="s">
        <v>603</v>
      </c>
      <c r="D93" s="252" t="s">
        <v>530</v>
      </c>
      <c r="E93" s="253">
        <v>2</v>
      </c>
      <c r="F93" s="320">
        <v>0</v>
      </c>
      <c r="G93" s="254">
        <f t="shared" si="3"/>
        <v>0</v>
      </c>
      <c r="H93" s="35">
        <v>146.44</v>
      </c>
      <c r="I93" s="35" t="e">
        <f>ROUND(#REF!*H93,2)</f>
        <v>#REF!</v>
      </c>
      <c r="J93" s="35">
        <v>820.56</v>
      </c>
      <c r="K93" s="35" t="e">
        <f>ROUND(#REF!*J93,2)</f>
        <v>#REF!</v>
      </c>
      <c r="L93" s="35">
        <v>0</v>
      </c>
      <c r="M93" s="35" t="e">
        <f>#REF!*(1+L93/100)</f>
        <v>#REF!</v>
      </c>
      <c r="N93" s="34">
        <v>1.41E-3</v>
      </c>
      <c r="O93" s="34" t="e">
        <f>ROUND(#REF!*N93,5)</f>
        <v>#REF!</v>
      </c>
      <c r="P93" s="34">
        <v>0</v>
      </c>
      <c r="Q93" s="34" t="e">
        <f>ROUND(#REF!*P93,5)</f>
        <v>#REF!</v>
      </c>
      <c r="R93" s="34"/>
      <c r="S93" s="34"/>
      <c r="T93" s="36">
        <v>1.575</v>
      </c>
      <c r="U93" s="34" t="e">
        <f>ROUND(#REF!*T93,2)</f>
        <v>#REF!</v>
      </c>
      <c r="V93" s="37"/>
      <c r="W93" s="37"/>
      <c r="X93" s="37"/>
      <c r="Y93" s="37"/>
      <c r="Z93" s="37"/>
      <c r="AA93" s="37"/>
      <c r="AB93" s="37"/>
      <c r="AC93" s="37"/>
      <c r="AD93" s="37"/>
      <c r="AE93" s="37" t="s">
        <v>102</v>
      </c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</row>
    <row r="94" spans="1:60" ht="20" outlineLevel="1">
      <c r="A94" s="249">
        <v>81</v>
      </c>
      <c r="B94" s="250" t="s">
        <v>604</v>
      </c>
      <c r="C94" s="251" t="s">
        <v>605</v>
      </c>
      <c r="D94" s="252" t="s">
        <v>101</v>
      </c>
      <c r="E94" s="253">
        <v>2</v>
      </c>
      <c r="F94" s="320">
        <v>0</v>
      </c>
      <c r="G94" s="254">
        <f t="shared" si="3"/>
        <v>0</v>
      </c>
      <c r="H94" s="35">
        <v>2340.98</v>
      </c>
      <c r="I94" s="35" t="e">
        <f>ROUND(#REF!*H94,2)</f>
        <v>#REF!</v>
      </c>
      <c r="J94" s="35">
        <v>264.02</v>
      </c>
      <c r="K94" s="35" t="e">
        <f>ROUND(#REF!*J94,2)</f>
        <v>#REF!</v>
      </c>
      <c r="L94" s="35">
        <v>0</v>
      </c>
      <c r="M94" s="35" t="e">
        <f>#REF!*(1+L94/100)</f>
        <v>#REF!</v>
      </c>
      <c r="N94" s="34">
        <v>8.4999999999999995E-4</v>
      </c>
      <c r="O94" s="34" t="e">
        <f>ROUND(#REF!*N94,5)</f>
        <v>#REF!</v>
      </c>
      <c r="P94" s="34">
        <v>0</v>
      </c>
      <c r="Q94" s="34" t="e">
        <f>ROUND(#REF!*P94,5)</f>
        <v>#REF!</v>
      </c>
      <c r="R94" s="34"/>
      <c r="S94" s="34"/>
      <c r="T94" s="36">
        <v>0.48499999999999999</v>
      </c>
      <c r="U94" s="34" t="e">
        <f>ROUND(#REF!*T94,2)</f>
        <v>#REF!</v>
      </c>
      <c r="V94" s="37"/>
      <c r="W94" s="37"/>
      <c r="X94" s="37"/>
      <c r="Y94" s="37"/>
      <c r="Z94" s="37"/>
      <c r="AA94" s="37"/>
      <c r="AB94" s="37"/>
      <c r="AC94" s="37"/>
      <c r="AD94" s="37"/>
      <c r="AE94" s="37" t="s">
        <v>102</v>
      </c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</row>
    <row r="95" spans="1:60" outlineLevel="1">
      <c r="A95" s="249">
        <v>82</v>
      </c>
      <c r="B95" s="250" t="s">
        <v>606</v>
      </c>
      <c r="C95" s="251" t="s">
        <v>607</v>
      </c>
      <c r="D95" s="252" t="s">
        <v>101</v>
      </c>
      <c r="E95" s="253">
        <v>3</v>
      </c>
      <c r="F95" s="320">
        <v>0</v>
      </c>
      <c r="G95" s="254">
        <f t="shared" si="3"/>
        <v>0</v>
      </c>
      <c r="H95" s="35">
        <v>8.82</v>
      </c>
      <c r="I95" s="35" t="e">
        <f>ROUND(#REF!*H95,2)</f>
        <v>#REF!</v>
      </c>
      <c r="J95" s="35">
        <v>242.68</v>
      </c>
      <c r="K95" s="35" t="e">
        <f>ROUND(#REF!*J95,2)</f>
        <v>#REF!</v>
      </c>
      <c r="L95" s="35">
        <v>0</v>
      </c>
      <c r="M95" s="35" t="e">
        <f>#REF!*(1+L95/100)</f>
        <v>#REF!</v>
      </c>
      <c r="N95" s="34">
        <v>4.0000000000000003E-5</v>
      </c>
      <c r="O95" s="34" t="e">
        <f>ROUND(#REF!*N95,5)</f>
        <v>#REF!</v>
      </c>
      <c r="P95" s="34">
        <v>0</v>
      </c>
      <c r="Q95" s="34" t="e">
        <f>ROUND(#REF!*P95,5)</f>
        <v>#REF!</v>
      </c>
      <c r="R95" s="34"/>
      <c r="S95" s="34"/>
      <c r="T95" s="36">
        <v>0.44500000000000001</v>
      </c>
      <c r="U95" s="34" t="e">
        <f>ROUND(#REF!*T95,2)</f>
        <v>#REF!</v>
      </c>
      <c r="V95" s="37"/>
      <c r="W95" s="37"/>
      <c r="X95" s="37"/>
      <c r="Y95" s="37"/>
      <c r="Z95" s="37"/>
      <c r="AA95" s="37"/>
      <c r="AB95" s="37"/>
      <c r="AC95" s="37"/>
      <c r="AD95" s="37"/>
      <c r="AE95" s="37" t="s">
        <v>102</v>
      </c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</row>
    <row r="96" spans="1:60" outlineLevel="1">
      <c r="A96" s="249">
        <v>83</v>
      </c>
      <c r="B96" s="250" t="s">
        <v>608</v>
      </c>
      <c r="C96" s="251" t="s">
        <v>609</v>
      </c>
      <c r="D96" s="252" t="s">
        <v>101</v>
      </c>
      <c r="E96" s="253">
        <v>2</v>
      </c>
      <c r="F96" s="320">
        <v>0</v>
      </c>
      <c r="G96" s="254">
        <f t="shared" si="3"/>
        <v>0</v>
      </c>
      <c r="H96" s="35">
        <v>290.10000000000002</v>
      </c>
      <c r="I96" s="35" t="e">
        <f>ROUND(#REF!*H96,2)</f>
        <v>#REF!</v>
      </c>
      <c r="J96" s="35">
        <v>133.89999999999998</v>
      </c>
      <c r="K96" s="35" t="e">
        <f>ROUND(#REF!*J96,2)</f>
        <v>#REF!</v>
      </c>
      <c r="L96" s="35">
        <v>0</v>
      </c>
      <c r="M96" s="35" t="e">
        <f>#REF!*(1+L96/100)</f>
        <v>#REF!</v>
      </c>
      <c r="N96" s="34">
        <v>2.0000000000000001E-4</v>
      </c>
      <c r="O96" s="34" t="e">
        <f>ROUND(#REF!*N96,5)</f>
        <v>#REF!</v>
      </c>
      <c r="P96" s="34">
        <v>0</v>
      </c>
      <c r="Q96" s="34" t="e">
        <f>ROUND(#REF!*P96,5)</f>
        <v>#REF!</v>
      </c>
      <c r="R96" s="34"/>
      <c r="S96" s="34"/>
      <c r="T96" s="36">
        <v>0.246</v>
      </c>
      <c r="U96" s="34" t="e">
        <f>ROUND(#REF!*T96,2)</f>
        <v>#REF!</v>
      </c>
      <c r="V96" s="37"/>
      <c r="W96" s="37"/>
      <c r="X96" s="37"/>
      <c r="Y96" s="37"/>
      <c r="Z96" s="37"/>
      <c r="AA96" s="37"/>
      <c r="AB96" s="37"/>
      <c r="AC96" s="37"/>
      <c r="AD96" s="37"/>
      <c r="AE96" s="37" t="s">
        <v>102</v>
      </c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</row>
    <row r="97" spans="1:60" outlineLevel="1">
      <c r="A97" s="249">
        <v>84</v>
      </c>
      <c r="B97" s="250" t="s">
        <v>610</v>
      </c>
      <c r="C97" s="251" t="s">
        <v>611</v>
      </c>
      <c r="D97" s="252" t="s">
        <v>101</v>
      </c>
      <c r="E97" s="253">
        <v>2</v>
      </c>
      <c r="F97" s="320">
        <v>0</v>
      </c>
      <c r="G97" s="254">
        <f t="shared" si="3"/>
        <v>0</v>
      </c>
      <c r="H97" s="35">
        <v>45.12</v>
      </c>
      <c r="I97" s="35" t="e">
        <f>ROUND(#REF!*H97,2)</f>
        <v>#REF!</v>
      </c>
      <c r="J97" s="35">
        <v>134.38</v>
      </c>
      <c r="K97" s="35" t="e">
        <f>ROUND(#REF!*J97,2)</f>
        <v>#REF!</v>
      </c>
      <c r="L97" s="35">
        <v>0</v>
      </c>
      <c r="M97" s="35" t="e">
        <f>#REF!*(1+L97/100)</f>
        <v>#REF!</v>
      </c>
      <c r="N97" s="34">
        <v>1E-4</v>
      </c>
      <c r="O97" s="34" t="e">
        <f>ROUND(#REF!*N97,5)</f>
        <v>#REF!</v>
      </c>
      <c r="P97" s="34">
        <v>0</v>
      </c>
      <c r="Q97" s="34" t="e">
        <f>ROUND(#REF!*P97,5)</f>
        <v>#REF!</v>
      </c>
      <c r="R97" s="34"/>
      <c r="S97" s="34"/>
      <c r="T97" s="36">
        <v>0.246</v>
      </c>
      <c r="U97" s="34" t="e">
        <f>ROUND(#REF!*T97,2)</f>
        <v>#REF!</v>
      </c>
      <c r="V97" s="37"/>
      <c r="W97" s="37"/>
      <c r="X97" s="37"/>
      <c r="Y97" s="37"/>
      <c r="Z97" s="37"/>
      <c r="AA97" s="37"/>
      <c r="AB97" s="37"/>
      <c r="AC97" s="37"/>
      <c r="AD97" s="37"/>
      <c r="AE97" s="37" t="s">
        <v>102</v>
      </c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</row>
    <row r="98" spans="1:60" outlineLevel="1">
      <c r="A98" s="249">
        <v>85</v>
      </c>
      <c r="B98" s="250" t="s">
        <v>612</v>
      </c>
      <c r="C98" s="251" t="s">
        <v>613</v>
      </c>
      <c r="D98" s="252" t="s">
        <v>530</v>
      </c>
      <c r="E98" s="253">
        <v>6</v>
      </c>
      <c r="F98" s="320">
        <v>0</v>
      </c>
      <c r="G98" s="254">
        <f t="shared" si="3"/>
        <v>0</v>
      </c>
      <c r="H98" s="35">
        <v>48.2</v>
      </c>
      <c r="I98" s="35" t="e">
        <f>ROUND(#REF!*H98,2)</f>
        <v>#REF!</v>
      </c>
      <c r="J98" s="35">
        <v>95.8</v>
      </c>
      <c r="K98" s="35" t="e">
        <f>ROUND(#REF!*J98,2)</f>
        <v>#REF!</v>
      </c>
      <c r="L98" s="35">
        <v>0</v>
      </c>
      <c r="M98" s="35" t="e">
        <f>#REF!*(1+L98/100)</f>
        <v>#REF!</v>
      </c>
      <c r="N98" s="34">
        <v>8.0000000000000007E-5</v>
      </c>
      <c r="O98" s="34" t="e">
        <f>ROUND(#REF!*N98,5)</f>
        <v>#REF!</v>
      </c>
      <c r="P98" s="34">
        <v>0</v>
      </c>
      <c r="Q98" s="34" t="e">
        <f>ROUND(#REF!*P98,5)</f>
        <v>#REF!</v>
      </c>
      <c r="R98" s="34"/>
      <c r="S98" s="34"/>
      <c r="T98" s="36">
        <v>0.17599999999999999</v>
      </c>
      <c r="U98" s="34" t="e">
        <f>ROUND(#REF!*T98,2)</f>
        <v>#REF!</v>
      </c>
      <c r="V98" s="37"/>
      <c r="W98" s="37"/>
      <c r="X98" s="37"/>
      <c r="Y98" s="37"/>
      <c r="Z98" s="37"/>
      <c r="AA98" s="37"/>
      <c r="AB98" s="37"/>
      <c r="AC98" s="37"/>
      <c r="AD98" s="37"/>
      <c r="AE98" s="37" t="s">
        <v>102</v>
      </c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</row>
    <row r="99" spans="1:60" outlineLevel="1">
      <c r="A99" s="249">
        <v>86</v>
      </c>
      <c r="B99" s="250" t="s">
        <v>614</v>
      </c>
      <c r="C99" s="251" t="s">
        <v>615</v>
      </c>
      <c r="D99" s="252" t="s">
        <v>530</v>
      </c>
      <c r="E99" s="253">
        <v>6</v>
      </c>
      <c r="F99" s="320">
        <v>0</v>
      </c>
      <c r="G99" s="254">
        <f t="shared" si="3"/>
        <v>0</v>
      </c>
      <c r="H99" s="35">
        <v>321</v>
      </c>
      <c r="I99" s="35" t="e">
        <f>ROUND(#REF!*H99,2)</f>
        <v>#REF!</v>
      </c>
      <c r="J99" s="35">
        <v>67.5</v>
      </c>
      <c r="K99" s="35" t="e">
        <f>ROUND(#REF!*J99,2)</f>
        <v>#REF!</v>
      </c>
      <c r="L99" s="35">
        <v>0</v>
      </c>
      <c r="M99" s="35" t="e">
        <f>#REF!*(1+L99/100)</f>
        <v>#REF!</v>
      </c>
      <c r="N99" s="34">
        <v>2.4000000000000001E-4</v>
      </c>
      <c r="O99" s="34" t="e">
        <f>ROUND(#REF!*N99,5)</f>
        <v>#REF!</v>
      </c>
      <c r="P99" s="34">
        <v>0</v>
      </c>
      <c r="Q99" s="34" t="e">
        <f>ROUND(#REF!*P99,5)</f>
        <v>#REF!</v>
      </c>
      <c r="R99" s="34"/>
      <c r="S99" s="34"/>
      <c r="T99" s="36">
        <v>0.124</v>
      </c>
      <c r="U99" s="34" t="e">
        <f>ROUND(#REF!*T99,2)</f>
        <v>#REF!</v>
      </c>
      <c r="V99" s="37"/>
      <c r="W99" s="37"/>
      <c r="X99" s="37"/>
      <c r="Y99" s="37"/>
      <c r="Z99" s="37"/>
      <c r="AA99" s="37"/>
      <c r="AB99" s="37"/>
      <c r="AC99" s="37"/>
      <c r="AD99" s="37"/>
      <c r="AE99" s="37" t="s">
        <v>102</v>
      </c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</row>
    <row r="100" spans="1:60" outlineLevel="1">
      <c r="A100" s="249">
        <v>87</v>
      </c>
      <c r="B100" s="250" t="s">
        <v>596</v>
      </c>
      <c r="C100" s="251" t="s">
        <v>616</v>
      </c>
      <c r="D100" s="252" t="s">
        <v>101</v>
      </c>
      <c r="E100" s="253">
        <v>1</v>
      </c>
      <c r="F100" s="320">
        <v>0</v>
      </c>
      <c r="G100" s="254">
        <f t="shared" si="3"/>
        <v>0</v>
      </c>
      <c r="H100" s="35">
        <v>1697.04</v>
      </c>
      <c r="I100" s="35" t="e">
        <f>ROUND(#REF!*H100,2)</f>
        <v>#REF!</v>
      </c>
      <c r="J100" s="35">
        <v>280.96000000000004</v>
      </c>
      <c r="K100" s="35" t="e">
        <f>ROUND(#REF!*J100,2)</f>
        <v>#REF!</v>
      </c>
      <c r="L100" s="35">
        <v>0</v>
      </c>
      <c r="M100" s="35" t="e">
        <f>#REF!*(1+L100/100)</f>
        <v>#REF!</v>
      </c>
      <c r="N100" s="34">
        <v>1.5200000000000001E-3</v>
      </c>
      <c r="O100" s="34" t="e">
        <f>ROUND(#REF!*N100,5)</f>
        <v>#REF!</v>
      </c>
      <c r="P100" s="34">
        <v>0</v>
      </c>
      <c r="Q100" s="34" t="e">
        <f>ROUND(#REF!*P100,5)</f>
        <v>#REF!</v>
      </c>
      <c r="R100" s="34"/>
      <c r="S100" s="34"/>
      <c r="T100" s="36">
        <v>0.58699999999999997</v>
      </c>
      <c r="U100" s="34" t="e">
        <f>ROUND(#REF!*T100,2)</f>
        <v>#REF!</v>
      </c>
      <c r="V100" s="37"/>
      <c r="W100" s="37"/>
      <c r="X100" s="37"/>
      <c r="Y100" s="37"/>
      <c r="Z100" s="37"/>
      <c r="AA100" s="37"/>
      <c r="AB100" s="37"/>
      <c r="AC100" s="37"/>
      <c r="AD100" s="37"/>
      <c r="AE100" s="37" t="s">
        <v>102</v>
      </c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</row>
    <row r="101" spans="1:60" outlineLevel="1">
      <c r="A101" s="249">
        <v>88</v>
      </c>
      <c r="B101" s="250" t="s">
        <v>617</v>
      </c>
      <c r="C101" s="251" t="s">
        <v>618</v>
      </c>
      <c r="D101" s="252" t="s">
        <v>101</v>
      </c>
      <c r="E101" s="253">
        <v>1</v>
      </c>
      <c r="F101" s="320">
        <v>0</v>
      </c>
      <c r="G101" s="254">
        <f t="shared" si="3"/>
        <v>0</v>
      </c>
      <c r="H101" s="35">
        <v>91.02</v>
      </c>
      <c r="I101" s="35" t="e">
        <f>ROUND(#REF!*H101,2)</f>
        <v>#REF!</v>
      </c>
      <c r="J101" s="35">
        <v>354.98</v>
      </c>
      <c r="K101" s="35" t="e">
        <f>ROUND(#REF!*J101,2)</f>
        <v>#REF!</v>
      </c>
      <c r="L101" s="35">
        <v>0</v>
      </c>
      <c r="M101" s="35" t="e">
        <f>#REF!*(1+L101/100)</f>
        <v>#REF!</v>
      </c>
      <c r="N101" s="34">
        <v>1.2999999999999999E-4</v>
      </c>
      <c r="O101" s="34" t="e">
        <f>ROUND(#REF!*N101,5)</f>
        <v>#REF!</v>
      </c>
      <c r="P101" s="34">
        <v>0</v>
      </c>
      <c r="Q101" s="34" t="e">
        <f>ROUND(#REF!*P101,5)</f>
        <v>#REF!</v>
      </c>
      <c r="R101" s="34"/>
      <c r="S101" s="34"/>
      <c r="T101" s="36">
        <v>0.65500000000000003</v>
      </c>
      <c r="U101" s="34" t="e">
        <f>ROUND(#REF!*T101,2)</f>
        <v>#REF!</v>
      </c>
      <c r="V101" s="37"/>
      <c r="W101" s="37"/>
      <c r="X101" s="37"/>
      <c r="Y101" s="37"/>
      <c r="Z101" s="37"/>
      <c r="AA101" s="37"/>
      <c r="AB101" s="37"/>
      <c r="AC101" s="37"/>
      <c r="AD101" s="37"/>
      <c r="AE101" s="37" t="s">
        <v>102</v>
      </c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</row>
    <row r="102" spans="1:60" ht="20" outlineLevel="1">
      <c r="A102" s="249">
        <v>89</v>
      </c>
      <c r="B102" s="250" t="s">
        <v>619</v>
      </c>
      <c r="C102" s="251" t="s">
        <v>620</v>
      </c>
      <c r="D102" s="252" t="s">
        <v>101</v>
      </c>
      <c r="E102" s="253">
        <v>1</v>
      </c>
      <c r="F102" s="320">
        <v>0</v>
      </c>
      <c r="G102" s="254">
        <f t="shared" si="3"/>
        <v>0</v>
      </c>
      <c r="H102" s="35">
        <v>4075</v>
      </c>
      <c r="I102" s="35" t="e">
        <f>ROUND(#REF!*H102,2)</f>
        <v>#REF!</v>
      </c>
      <c r="J102" s="35">
        <v>0</v>
      </c>
      <c r="K102" s="35" t="e">
        <f>ROUND(#REF!*J102,2)</f>
        <v>#REF!</v>
      </c>
      <c r="L102" s="35">
        <v>0</v>
      </c>
      <c r="M102" s="35" t="e">
        <f>#REF!*(1+L102/100)</f>
        <v>#REF!</v>
      </c>
      <c r="N102" s="34">
        <v>3.4799999999999998E-2</v>
      </c>
      <c r="O102" s="34" t="e">
        <f>ROUND(#REF!*N102,5)</f>
        <v>#REF!</v>
      </c>
      <c r="P102" s="34">
        <v>0</v>
      </c>
      <c r="Q102" s="34" t="e">
        <f>ROUND(#REF!*P102,5)</f>
        <v>#REF!</v>
      </c>
      <c r="R102" s="34"/>
      <c r="S102" s="34"/>
      <c r="T102" s="36">
        <v>0</v>
      </c>
      <c r="U102" s="34" t="e">
        <f>ROUND(#REF!*T102,2)</f>
        <v>#REF!</v>
      </c>
      <c r="V102" s="37"/>
      <c r="W102" s="37"/>
      <c r="X102" s="37"/>
      <c r="Y102" s="37"/>
      <c r="Z102" s="37"/>
      <c r="AA102" s="37"/>
      <c r="AB102" s="37"/>
      <c r="AC102" s="37"/>
      <c r="AD102" s="37"/>
      <c r="AE102" s="37" t="s">
        <v>113</v>
      </c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</row>
    <row r="103" spans="1:60" outlineLevel="1">
      <c r="A103" s="249">
        <v>90</v>
      </c>
      <c r="B103" s="250" t="s">
        <v>621</v>
      </c>
      <c r="C103" s="251" t="s">
        <v>622</v>
      </c>
      <c r="D103" s="252" t="s">
        <v>101</v>
      </c>
      <c r="E103" s="253">
        <v>1</v>
      </c>
      <c r="F103" s="320">
        <v>0</v>
      </c>
      <c r="G103" s="254">
        <f t="shared" si="3"/>
        <v>0</v>
      </c>
      <c r="H103" s="35">
        <v>7580</v>
      </c>
      <c r="I103" s="35" t="e">
        <f>ROUND(#REF!*H103,2)</f>
        <v>#REF!</v>
      </c>
      <c r="J103" s="35">
        <v>0</v>
      </c>
      <c r="K103" s="35" t="e">
        <f>ROUND(#REF!*J103,2)</f>
        <v>#REF!</v>
      </c>
      <c r="L103" s="35">
        <v>0</v>
      </c>
      <c r="M103" s="35" t="e">
        <f>#REF!*(1+L103/100)</f>
        <v>#REF!</v>
      </c>
      <c r="N103" s="34">
        <v>0.01</v>
      </c>
      <c r="O103" s="34" t="e">
        <f>ROUND(#REF!*N103,5)</f>
        <v>#REF!</v>
      </c>
      <c r="P103" s="34">
        <v>0</v>
      </c>
      <c r="Q103" s="34" t="e">
        <f>ROUND(#REF!*P103,5)</f>
        <v>#REF!</v>
      </c>
      <c r="R103" s="34"/>
      <c r="S103" s="34"/>
      <c r="T103" s="36">
        <v>0</v>
      </c>
      <c r="U103" s="34" t="e">
        <f>ROUND(#REF!*T103,2)</f>
        <v>#REF!</v>
      </c>
      <c r="V103" s="37"/>
      <c r="W103" s="37"/>
      <c r="X103" s="37"/>
      <c r="Y103" s="37"/>
      <c r="Z103" s="37"/>
      <c r="AA103" s="37"/>
      <c r="AB103" s="37"/>
      <c r="AC103" s="37"/>
      <c r="AD103" s="37"/>
      <c r="AE103" s="37" t="s">
        <v>113</v>
      </c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</row>
    <row r="104" spans="1:60" ht="20" outlineLevel="1">
      <c r="A104" s="249">
        <v>91</v>
      </c>
      <c r="B104" s="250" t="s">
        <v>623</v>
      </c>
      <c r="C104" s="251" t="s">
        <v>624</v>
      </c>
      <c r="D104" s="252" t="s">
        <v>101</v>
      </c>
      <c r="E104" s="253">
        <v>1</v>
      </c>
      <c r="F104" s="320">
        <v>0</v>
      </c>
      <c r="G104" s="254">
        <f t="shared" si="3"/>
        <v>0</v>
      </c>
      <c r="H104" s="35">
        <v>682.1</v>
      </c>
      <c r="I104" s="35" t="e">
        <f>ROUND(#REF!*H104,2)</f>
        <v>#REF!</v>
      </c>
      <c r="J104" s="35">
        <v>133.89999999999998</v>
      </c>
      <c r="K104" s="35" t="e">
        <f>ROUND(#REF!*J104,2)</f>
        <v>#REF!</v>
      </c>
      <c r="L104" s="35">
        <v>0</v>
      </c>
      <c r="M104" s="35" t="e">
        <f>#REF!*(1+L104/100)</f>
        <v>#REF!</v>
      </c>
      <c r="N104" s="34">
        <v>3.3E-4</v>
      </c>
      <c r="O104" s="34" t="e">
        <f>ROUND(#REF!*N104,5)</f>
        <v>#REF!</v>
      </c>
      <c r="P104" s="34">
        <v>0</v>
      </c>
      <c r="Q104" s="34" t="e">
        <f>ROUND(#REF!*P104,5)</f>
        <v>#REF!</v>
      </c>
      <c r="R104" s="34"/>
      <c r="S104" s="34"/>
      <c r="T104" s="36">
        <v>0.246</v>
      </c>
      <c r="U104" s="34" t="e">
        <f>ROUND(#REF!*T104,2)</f>
        <v>#REF!</v>
      </c>
      <c r="V104" s="37"/>
      <c r="W104" s="37"/>
      <c r="X104" s="37"/>
      <c r="Y104" s="37"/>
      <c r="Z104" s="37"/>
      <c r="AA104" s="37"/>
      <c r="AB104" s="37"/>
      <c r="AC104" s="37"/>
      <c r="AD104" s="37"/>
      <c r="AE104" s="37" t="s">
        <v>102</v>
      </c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</row>
    <row r="105" spans="1:60" outlineLevel="1">
      <c r="A105" s="249">
        <v>92</v>
      </c>
      <c r="B105" s="250" t="s">
        <v>625</v>
      </c>
      <c r="C105" s="251" t="s">
        <v>626</v>
      </c>
      <c r="D105" s="252" t="s">
        <v>101</v>
      </c>
      <c r="E105" s="253">
        <v>1</v>
      </c>
      <c r="F105" s="320">
        <v>0</v>
      </c>
      <c r="G105" s="254">
        <f t="shared" si="3"/>
        <v>0</v>
      </c>
      <c r="H105" s="35">
        <v>1762.76</v>
      </c>
      <c r="I105" s="35" t="e">
        <f>ROUND(#REF!*H105,2)</f>
        <v>#REF!</v>
      </c>
      <c r="J105" s="35">
        <v>242.24</v>
      </c>
      <c r="K105" s="35" t="e">
        <f>ROUND(#REF!*J105,2)</f>
        <v>#REF!</v>
      </c>
      <c r="L105" s="35">
        <v>0</v>
      </c>
      <c r="M105" s="35" t="e">
        <f>#REF!*(1+L105/100)</f>
        <v>#REF!</v>
      </c>
      <c r="N105" s="34">
        <v>1.0399999999999999E-3</v>
      </c>
      <c r="O105" s="34" t="e">
        <f>ROUND(#REF!*N105,5)</f>
        <v>#REF!</v>
      </c>
      <c r="P105" s="34">
        <v>0</v>
      </c>
      <c r="Q105" s="34" t="e">
        <f>ROUND(#REF!*P105,5)</f>
        <v>#REF!</v>
      </c>
      <c r="R105" s="34"/>
      <c r="S105" s="34"/>
      <c r="T105" s="36">
        <v>0.44500000000000001</v>
      </c>
      <c r="U105" s="34" t="e">
        <f>ROUND(#REF!*T105,2)</f>
        <v>#REF!</v>
      </c>
      <c r="V105" s="37"/>
      <c r="W105" s="37"/>
      <c r="X105" s="37"/>
      <c r="Y105" s="37"/>
      <c r="Z105" s="37"/>
      <c r="AA105" s="37"/>
      <c r="AB105" s="37"/>
      <c r="AC105" s="37"/>
      <c r="AD105" s="37"/>
      <c r="AE105" s="37" t="s">
        <v>102</v>
      </c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</row>
    <row r="106" spans="1:60" outlineLevel="1">
      <c r="A106" s="249">
        <v>93</v>
      </c>
      <c r="B106" s="250" t="s">
        <v>627</v>
      </c>
      <c r="C106" s="251" t="s">
        <v>628</v>
      </c>
      <c r="D106" s="252" t="s">
        <v>101</v>
      </c>
      <c r="E106" s="253">
        <v>1</v>
      </c>
      <c r="F106" s="320">
        <v>0</v>
      </c>
      <c r="G106" s="254">
        <f t="shared" si="3"/>
        <v>0</v>
      </c>
      <c r="H106" s="35">
        <v>42.99</v>
      </c>
      <c r="I106" s="35" t="e">
        <f>ROUND(#REF!*H106,2)</f>
        <v>#REF!</v>
      </c>
      <c r="J106" s="35">
        <v>136.51</v>
      </c>
      <c r="K106" s="35" t="e">
        <f>ROUND(#REF!*J106,2)</f>
        <v>#REF!</v>
      </c>
      <c r="L106" s="35">
        <v>0</v>
      </c>
      <c r="M106" s="35" t="e">
        <f>#REF!*(1+L106/100)</f>
        <v>#REF!</v>
      </c>
      <c r="N106" s="34">
        <v>1.4999999999999999E-4</v>
      </c>
      <c r="O106" s="34" t="e">
        <f>ROUND(#REF!*N106,5)</f>
        <v>#REF!</v>
      </c>
      <c r="P106" s="34">
        <v>0</v>
      </c>
      <c r="Q106" s="34" t="e">
        <f>ROUND(#REF!*P106,5)</f>
        <v>#REF!</v>
      </c>
      <c r="R106" s="34"/>
      <c r="S106" s="34"/>
      <c r="T106" s="36">
        <v>0.25</v>
      </c>
      <c r="U106" s="34" t="e">
        <f>ROUND(#REF!*T106,2)</f>
        <v>#REF!</v>
      </c>
      <c r="V106" s="37"/>
      <c r="W106" s="37"/>
      <c r="X106" s="37"/>
      <c r="Y106" s="37"/>
      <c r="Z106" s="37"/>
      <c r="AA106" s="37"/>
      <c r="AB106" s="37"/>
      <c r="AC106" s="37"/>
      <c r="AD106" s="37"/>
      <c r="AE106" s="37" t="s">
        <v>102</v>
      </c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</row>
    <row r="107" spans="1:60" ht="20" outlineLevel="1">
      <c r="A107" s="249">
        <v>94</v>
      </c>
      <c r="B107" s="250" t="s">
        <v>629</v>
      </c>
      <c r="C107" s="251" t="s">
        <v>630</v>
      </c>
      <c r="D107" s="252" t="s">
        <v>101</v>
      </c>
      <c r="E107" s="253">
        <v>2</v>
      </c>
      <c r="F107" s="320">
        <v>0</v>
      </c>
      <c r="G107" s="254">
        <f t="shared" si="3"/>
        <v>0</v>
      </c>
      <c r="H107" s="35">
        <v>519.1</v>
      </c>
      <c r="I107" s="35" t="e">
        <f>ROUND(#REF!*H107,2)</f>
        <v>#REF!</v>
      </c>
      <c r="J107" s="35">
        <v>133.89999999999998</v>
      </c>
      <c r="K107" s="35" t="e">
        <f>ROUND(#REF!*J107,2)</f>
        <v>#REF!</v>
      </c>
      <c r="L107" s="35">
        <v>0</v>
      </c>
      <c r="M107" s="35" t="e">
        <f>#REF!*(1+L107/100)</f>
        <v>#REF!</v>
      </c>
      <c r="N107" s="34">
        <v>2.0000000000000001E-4</v>
      </c>
      <c r="O107" s="34" t="e">
        <f>ROUND(#REF!*N107,5)</f>
        <v>#REF!</v>
      </c>
      <c r="P107" s="34">
        <v>0</v>
      </c>
      <c r="Q107" s="34" t="e">
        <f>ROUND(#REF!*P107,5)</f>
        <v>#REF!</v>
      </c>
      <c r="R107" s="34"/>
      <c r="S107" s="34"/>
      <c r="T107" s="36">
        <v>0.246</v>
      </c>
      <c r="U107" s="34" t="e">
        <f>ROUND(#REF!*T107,2)</f>
        <v>#REF!</v>
      </c>
      <c r="V107" s="37"/>
      <c r="W107" s="37"/>
      <c r="X107" s="37"/>
      <c r="Y107" s="37"/>
      <c r="Z107" s="37"/>
      <c r="AA107" s="37"/>
      <c r="AB107" s="37"/>
      <c r="AC107" s="37"/>
      <c r="AD107" s="37"/>
      <c r="AE107" s="37" t="s">
        <v>102</v>
      </c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</row>
    <row r="108" spans="1:60" outlineLevel="1">
      <c r="A108" s="249">
        <v>95</v>
      </c>
      <c r="B108" s="250" t="s">
        <v>631</v>
      </c>
      <c r="C108" s="251" t="s">
        <v>632</v>
      </c>
      <c r="D108" s="252" t="s">
        <v>101</v>
      </c>
      <c r="E108" s="253">
        <v>2</v>
      </c>
      <c r="F108" s="320">
        <v>0</v>
      </c>
      <c r="G108" s="254">
        <f t="shared" si="3"/>
        <v>0</v>
      </c>
      <c r="H108" s="35">
        <v>232</v>
      </c>
      <c r="I108" s="35" t="e">
        <f>ROUND(#REF!*H108,2)</f>
        <v>#REF!</v>
      </c>
      <c r="J108" s="35">
        <v>0</v>
      </c>
      <c r="K108" s="35" t="e">
        <f>ROUND(#REF!*J108,2)</f>
        <v>#REF!</v>
      </c>
      <c r="L108" s="35">
        <v>0</v>
      </c>
      <c r="M108" s="35" t="e">
        <f>#REF!*(1+L108/100)</f>
        <v>#REF!</v>
      </c>
      <c r="N108" s="34">
        <v>2.0000000000000001E-4</v>
      </c>
      <c r="O108" s="34" t="e">
        <f>ROUND(#REF!*N108,5)</f>
        <v>#REF!</v>
      </c>
      <c r="P108" s="34">
        <v>0</v>
      </c>
      <c r="Q108" s="34" t="e">
        <f>ROUND(#REF!*P108,5)</f>
        <v>#REF!</v>
      </c>
      <c r="R108" s="34"/>
      <c r="S108" s="34"/>
      <c r="T108" s="36">
        <v>0</v>
      </c>
      <c r="U108" s="34" t="e">
        <f>ROUND(#REF!*T108,2)</f>
        <v>#REF!</v>
      </c>
      <c r="V108" s="37"/>
      <c r="W108" s="37"/>
      <c r="X108" s="37"/>
      <c r="Y108" s="37"/>
      <c r="Z108" s="37"/>
      <c r="AA108" s="37"/>
      <c r="AB108" s="37"/>
      <c r="AC108" s="37"/>
      <c r="AD108" s="37"/>
      <c r="AE108" s="37" t="s">
        <v>113</v>
      </c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</row>
    <row r="109" spans="1:60" outlineLevel="1">
      <c r="A109" s="261">
        <v>96</v>
      </c>
      <c r="B109" s="262" t="s">
        <v>633</v>
      </c>
      <c r="C109" s="263" t="s">
        <v>634</v>
      </c>
      <c r="D109" s="264" t="s">
        <v>65</v>
      </c>
      <c r="E109" s="265">
        <v>591</v>
      </c>
      <c r="F109" s="321">
        <v>0</v>
      </c>
      <c r="G109" s="266">
        <f t="shared" si="3"/>
        <v>0</v>
      </c>
      <c r="H109" s="43">
        <v>0</v>
      </c>
      <c r="I109" s="43" t="e">
        <f>ROUND(#REF!*H109,2)</f>
        <v>#REF!</v>
      </c>
      <c r="J109" s="43">
        <v>0.35</v>
      </c>
      <c r="K109" s="43" t="e">
        <f>ROUND(#REF!*J109,2)</f>
        <v>#REF!</v>
      </c>
      <c r="L109" s="43">
        <v>0</v>
      </c>
      <c r="M109" s="43" t="e">
        <f>#REF!*(1+L109/100)</f>
        <v>#REF!</v>
      </c>
      <c r="N109" s="42">
        <v>0</v>
      </c>
      <c r="O109" s="42" t="e">
        <f>ROUND(#REF!*N109,5)</f>
        <v>#REF!</v>
      </c>
      <c r="P109" s="42">
        <v>0</v>
      </c>
      <c r="Q109" s="42" t="e">
        <f>ROUND(#REF!*P109,5)</f>
        <v>#REF!</v>
      </c>
      <c r="R109" s="42"/>
      <c r="S109" s="42"/>
      <c r="T109" s="44">
        <v>0</v>
      </c>
      <c r="U109" s="42" t="e">
        <f>ROUND(#REF!*T109,2)</f>
        <v>#REF!</v>
      </c>
      <c r="V109" s="37"/>
      <c r="W109" s="37"/>
      <c r="X109" s="37"/>
      <c r="Y109" s="37"/>
      <c r="Z109" s="37"/>
      <c r="AA109" s="37"/>
      <c r="AB109" s="37"/>
      <c r="AC109" s="37"/>
      <c r="AD109" s="37"/>
      <c r="AE109" s="37" t="s">
        <v>102</v>
      </c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</row>
    <row r="110" spans="1:60" ht="14.5">
      <c r="A110" s="322"/>
      <c r="B110" s="323" t="s">
        <v>385</v>
      </c>
      <c r="C110" s="324" t="s">
        <v>385</v>
      </c>
      <c r="D110" s="322"/>
      <c r="E110" s="322"/>
      <c r="F110" s="322"/>
      <c r="G110" s="322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AC110" s="29">
        <v>15</v>
      </c>
      <c r="AD110" s="29">
        <v>21</v>
      </c>
    </row>
    <row r="111" spans="1:60" ht="13">
      <c r="A111" s="325"/>
      <c r="B111" s="326" t="s">
        <v>63</v>
      </c>
      <c r="C111" s="327" t="s">
        <v>385</v>
      </c>
      <c r="D111" s="328"/>
      <c r="E111" s="328"/>
      <c r="F111" s="328"/>
      <c r="G111" s="329">
        <f>G8+G12+G16+G30+G61+G75</f>
        <v>0</v>
      </c>
      <c r="AE111" s="29" t="s">
        <v>386</v>
      </c>
    </row>
  </sheetData>
  <sheetProtection password="CD92" sheet="1" objects="1" scenarios="1" selectLockedCells="1"/>
  <mergeCells count="4">
    <mergeCell ref="A1:G1"/>
    <mergeCell ref="C2:G2"/>
    <mergeCell ref="C3:G3"/>
    <mergeCell ref="C4:G4"/>
  </mergeCells>
  <pageMargins left="0.39370078740157499" right="0.196850393700787" top="0.78740157499999996" bottom="0.78740157499999996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outlinePr summaryBelow="0"/>
  </sheetPr>
  <dimension ref="A1:BH111"/>
  <sheetViews>
    <sheetView topLeftCell="A9" workbookViewId="0">
      <selection activeCell="F48" sqref="F48"/>
    </sheetView>
  </sheetViews>
  <sheetFormatPr defaultRowHeight="12.5" outlineLevelRow="1"/>
  <cols>
    <col min="1" max="1" width="4.26953125" style="29" customWidth="1"/>
    <col min="2" max="2" width="14.453125" style="46" customWidth="1"/>
    <col min="3" max="3" width="38.26953125" style="46" customWidth="1"/>
    <col min="4" max="4" width="4.54296875" style="29" customWidth="1"/>
    <col min="5" max="5" width="10.54296875" style="29" customWidth="1"/>
    <col min="6" max="6" width="9.81640625" style="29" customWidth="1"/>
    <col min="7" max="7" width="12.7265625" style="29" customWidth="1"/>
    <col min="8" max="21" width="0" style="29" hidden="1" customWidth="1"/>
    <col min="22" max="28" width="8.7265625" style="29"/>
    <col min="29" max="39" width="0" style="29" hidden="1" customWidth="1"/>
    <col min="40" max="16384" width="8.7265625" style="29"/>
  </cols>
  <sheetData>
    <row r="1" spans="1:60" ht="15.75" customHeight="1">
      <c r="A1" s="541" t="s">
        <v>67</v>
      </c>
      <c r="B1" s="541"/>
      <c r="C1" s="541"/>
      <c r="D1" s="541"/>
      <c r="E1" s="541"/>
      <c r="F1" s="541"/>
      <c r="G1" s="541"/>
      <c r="AE1" s="29" t="s">
        <v>68</v>
      </c>
    </row>
    <row r="2" spans="1:60" ht="25" customHeight="1">
      <c r="A2" s="233" t="s">
        <v>69</v>
      </c>
      <c r="B2" s="330"/>
      <c r="C2" s="542" t="s">
        <v>2192</v>
      </c>
      <c r="D2" s="543"/>
      <c r="E2" s="543"/>
      <c r="F2" s="543"/>
      <c r="G2" s="544"/>
      <c r="AE2" s="29" t="s">
        <v>70</v>
      </c>
    </row>
    <row r="3" spans="1:60" ht="25" customHeight="1">
      <c r="A3" s="233" t="s">
        <v>71</v>
      </c>
      <c r="B3" s="330"/>
      <c r="C3" s="542" t="s">
        <v>443</v>
      </c>
      <c r="D3" s="543"/>
      <c r="E3" s="543"/>
      <c r="F3" s="543"/>
      <c r="G3" s="544"/>
      <c r="AE3" s="29" t="s">
        <v>72</v>
      </c>
    </row>
    <row r="4" spans="1:60" ht="25" hidden="1" customHeight="1">
      <c r="A4" s="233" t="s">
        <v>73</v>
      </c>
      <c r="B4" s="330"/>
      <c r="C4" s="542"/>
      <c r="D4" s="543"/>
      <c r="E4" s="543"/>
      <c r="F4" s="543"/>
      <c r="G4" s="544"/>
      <c r="AE4" s="29" t="s">
        <v>74</v>
      </c>
    </row>
    <row r="5" spans="1:60" ht="14.5" hidden="1" customHeight="1">
      <c r="A5" s="234" t="s">
        <v>75</v>
      </c>
      <c r="B5" s="235"/>
      <c r="C5" s="236"/>
      <c r="D5" s="237"/>
      <c r="E5" s="237"/>
      <c r="F5" s="237"/>
      <c r="G5" s="238"/>
      <c r="AE5" s="29" t="s">
        <v>76</v>
      </c>
    </row>
    <row r="6" spans="1:60" ht="14.5">
      <c r="A6"/>
      <c r="B6" s="239"/>
      <c r="C6" s="239"/>
      <c r="D6"/>
      <c r="E6"/>
      <c r="F6"/>
      <c r="G6"/>
    </row>
    <row r="7" spans="1:60" ht="38.5">
      <c r="A7" s="240" t="s">
        <v>77</v>
      </c>
      <c r="B7" s="241" t="s">
        <v>78</v>
      </c>
      <c r="C7" s="241" t="s">
        <v>79</v>
      </c>
      <c r="D7" s="240" t="s">
        <v>80</v>
      </c>
      <c r="E7" s="240" t="s">
        <v>81</v>
      </c>
      <c r="F7" s="242" t="s">
        <v>82</v>
      </c>
      <c r="G7" s="240" t="s">
        <v>63</v>
      </c>
      <c r="H7" s="30" t="s">
        <v>83</v>
      </c>
      <c r="I7" s="30" t="s">
        <v>84</v>
      </c>
      <c r="J7" s="30" t="s">
        <v>85</v>
      </c>
      <c r="K7" s="30" t="s">
        <v>86</v>
      </c>
      <c r="L7" s="30" t="s">
        <v>87</v>
      </c>
      <c r="M7" s="30" t="s">
        <v>88</v>
      </c>
      <c r="N7" s="30" t="s">
        <v>89</v>
      </c>
      <c r="O7" s="30" t="s">
        <v>90</v>
      </c>
      <c r="P7" s="30" t="s">
        <v>91</v>
      </c>
      <c r="Q7" s="30" t="s">
        <v>92</v>
      </c>
      <c r="R7" s="30" t="s">
        <v>93</v>
      </c>
      <c r="S7" s="30" t="s">
        <v>94</v>
      </c>
      <c r="T7" s="30" t="s">
        <v>95</v>
      </c>
      <c r="U7" s="30" t="s">
        <v>96</v>
      </c>
    </row>
    <row r="8" spans="1:60" ht="14.5">
      <c r="A8" s="243" t="s">
        <v>97</v>
      </c>
      <c r="B8" s="244" t="s">
        <v>60</v>
      </c>
      <c r="C8" s="245" t="s">
        <v>59</v>
      </c>
      <c r="D8" s="246"/>
      <c r="E8" s="247"/>
      <c r="F8" s="248"/>
      <c r="G8" s="248">
        <f>SUMIF(AE9:AE11,"&lt;&gt;NOR",G9:G11)</f>
        <v>0</v>
      </c>
      <c r="H8" s="33"/>
      <c r="I8" s="33" t="e">
        <f>SUM(I9:I11)</f>
        <v>#REF!</v>
      </c>
      <c r="J8" s="33"/>
      <c r="K8" s="33" t="e">
        <f>SUM(K9:K11)</f>
        <v>#REF!</v>
      </c>
      <c r="L8" s="33"/>
      <c r="M8" s="33" t="e">
        <f>SUM(M9:M11)</f>
        <v>#REF!</v>
      </c>
      <c r="N8" s="32"/>
      <c r="O8" s="32" t="e">
        <f>SUM(O9:O11)</f>
        <v>#REF!</v>
      </c>
      <c r="P8" s="32"/>
      <c r="Q8" s="32" t="e">
        <f>SUM(Q9:Q11)</f>
        <v>#REF!</v>
      </c>
      <c r="R8" s="32"/>
      <c r="S8" s="32"/>
      <c r="T8" s="31"/>
      <c r="U8" s="32" t="e">
        <f>SUM(U9:U11)</f>
        <v>#REF!</v>
      </c>
      <c r="AE8" s="29" t="s">
        <v>98</v>
      </c>
    </row>
    <row r="9" spans="1:60" outlineLevel="1">
      <c r="A9" s="249">
        <v>1</v>
      </c>
      <c r="B9" s="250" t="s">
        <v>452</v>
      </c>
      <c r="C9" s="251" t="s">
        <v>453</v>
      </c>
      <c r="D9" s="252" t="s">
        <v>121</v>
      </c>
      <c r="E9" s="253">
        <v>20</v>
      </c>
      <c r="F9" s="320">
        <v>0</v>
      </c>
      <c r="G9" s="254">
        <f>ROUND(E9*F9,2)</f>
        <v>0</v>
      </c>
      <c r="H9" s="35">
        <v>47.92</v>
      </c>
      <c r="I9" s="35" t="e">
        <f>ROUND(#REF!*H9,2)</f>
        <v>#REF!</v>
      </c>
      <c r="J9" s="35">
        <v>226.57999999999998</v>
      </c>
      <c r="K9" s="35" t="e">
        <f>ROUND(#REF!*J9,2)</f>
        <v>#REF!</v>
      </c>
      <c r="L9" s="35">
        <v>0</v>
      </c>
      <c r="M9" s="35" t="e">
        <f>#REF!*(1+L9/100)</f>
        <v>#REF!</v>
      </c>
      <c r="N9" s="34">
        <v>4.0869999999999997E-2</v>
      </c>
      <c r="O9" s="34" t="e">
        <f>ROUND(#REF!*N9,5)</f>
        <v>#REF!</v>
      </c>
      <c r="P9" s="34">
        <v>0</v>
      </c>
      <c r="Q9" s="34" t="e">
        <f>ROUND(#REF!*P9,5)</f>
        <v>#REF!</v>
      </c>
      <c r="R9" s="34"/>
      <c r="S9" s="34"/>
      <c r="T9" s="36">
        <v>0.47499999999999998</v>
      </c>
      <c r="U9" s="34" t="e">
        <f>ROUND(#REF!*T9,2)</f>
        <v>#REF!</v>
      </c>
      <c r="V9" s="37"/>
      <c r="W9" s="37"/>
      <c r="X9" s="37"/>
      <c r="Y9" s="37"/>
      <c r="Z9" s="37"/>
      <c r="AA9" s="37"/>
      <c r="AB9" s="37"/>
      <c r="AC9" s="37"/>
      <c r="AD9" s="37"/>
      <c r="AE9" s="37" t="s">
        <v>102</v>
      </c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</row>
    <row r="10" spans="1:60" outlineLevel="1">
      <c r="A10" s="249">
        <v>2</v>
      </c>
      <c r="B10" s="250" t="s">
        <v>454</v>
      </c>
      <c r="C10" s="251" t="s">
        <v>455</v>
      </c>
      <c r="D10" s="252" t="s">
        <v>121</v>
      </c>
      <c r="E10" s="253">
        <v>20</v>
      </c>
      <c r="F10" s="320">
        <v>0</v>
      </c>
      <c r="G10" s="254">
        <f>ROUND(E10*F10,2)</f>
        <v>0</v>
      </c>
      <c r="H10" s="35">
        <v>53.51</v>
      </c>
      <c r="I10" s="35" t="e">
        <f>ROUND(#REF!*H10,2)</f>
        <v>#REF!</v>
      </c>
      <c r="J10" s="35">
        <v>315.49</v>
      </c>
      <c r="K10" s="35" t="e">
        <f>ROUND(#REF!*J10,2)</f>
        <v>#REF!</v>
      </c>
      <c r="L10" s="35">
        <v>0</v>
      </c>
      <c r="M10" s="35" t="e">
        <f>#REF!*(1+L10/100)</f>
        <v>#REF!</v>
      </c>
      <c r="N10" s="34">
        <v>4.5580000000000002E-2</v>
      </c>
      <c r="O10" s="34" t="e">
        <f>ROUND(#REF!*N10,5)</f>
        <v>#REF!</v>
      </c>
      <c r="P10" s="34">
        <v>0</v>
      </c>
      <c r="Q10" s="34" t="e">
        <f>ROUND(#REF!*P10,5)</f>
        <v>#REF!</v>
      </c>
      <c r="R10" s="34"/>
      <c r="S10" s="34"/>
      <c r="T10" s="36">
        <v>0.60799999999999998</v>
      </c>
      <c r="U10" s="34" t="e">
        <f>ROUND(#REF!*T10,2)</f>
        <v>#REF!</v>
      </c>
      <c r="V10" s="37"/>
      <c r="W10" s="37"/>
      <c r="X10" s="37"/>
      <c r="Y10" s="37"/>
      <c r="Z10" s="37"/>
      <c r="AA10" s="37"/>
      <c r="AB10" s="37"/>
      <c r="AC10" s="37"/>
      <c r="AD10" s="37"/>
      <c r="AE10" s="37" t="s">
        <v>102</v>
      </c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</row>
    <row r="11" spans="1:60" outlineLevel="1">
      <c r="A11" s="249">
        <v>3</v>
      </c>
      <c r="B11" s="250" t="s">
        <v>456</v>
      </c>
      <c r="C11" s="251" t="s">
        <v>457</v>
      </c>
      <c r="D11" s="252" t="s">
        <v>121</v>
      </c>
      <c r="E11" s="253">
        <v>20</v>
      </c>
      <c r="F11" s="320">
        <v>0</v>
      </c>
      <c r="G11" s="254">
        <f>ROUND(E11*F11,2)</f>
        <v>0</v>
      </c>
      <c r="H11" s="35">
        <v>3.26</v>
      </c>
      <c r="I11" s="35" t="e">
        <f>ROUND(#REF!*H11,2)</f>
        <v>#REF!</v>
      </c>
      <c r="J11" s="35">
        <v>38.04</v>
      </c>
      <c r="K11" s="35" t="e">
        <f>ROUND(#REF!*J11,2)</f>
        <v>#REF!</v>
      </c>
      <c r="L11" s="35">
        <v>0</v>
      </c>
      <c r="M11" s="35" t="e">
        <f>#REF!*(1+L11/100)</f>
        <v>#REF!</v>
      </c>
      <c r="N11" s="34">
        <v>2.9299999999999999E-3</v>
      </c>
      <c r="O11" s="34" t="e">
        <f>ROUND(#REF!*N11,5)</f>
        <v>#REF!</v>
      </c>
      <c r="P11" s="34">
        <v>0</v>
      </c>
      <c r="Q11" s="34" t="e">
        <f>ROUND(#REF!*P11,5)</f>
        <v>#REF!</v>
      </c>
      <c r="R11" s="34"/>
      <c r="S11" s="34"/>
      <c r="T11" s="36">
        <v>7.3249999999999996E-2</v>
      </c>
      <c r="U11" s="34" t="e">
        <f>ROUND(#REF!*T11,2)</f>
        <v>#REF!</v>
      </c>
      <c r="V11" s="37"/>
      <c r="W11" s="37"/>
      <c r="X11" s="37"/>
      <c r="Y11" s="37"/>
      <c r="Z11" s="37"/>
      <c r="AA11" s="37"/>
      <c r="AB11" s="37"/>
      <c r="AC11" s="37"/>
      <c r="AD11" s="37"/>
      <c r="AE11" s="37" t="s">
        <v>102</v>
      </c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</row>
    <row r="12" spans="1:60" ht="14.5">
      <c r="A12" s="255" t="s">
        <v>97</v>
      </c>
      <c r="B12" s="256" t="s">
        <v>50</v>
      </c>
      <c r="C12" s="257" t="s">
        <v>49</v>
      </c>
      <c r="D12" s="258"/>
      <c r="E12" s="259"/>
      <c r="F12" s="260"/>
      <c r="G12" s="260">
        <f>SUMIF(AE13:AE15,"&lt;&gt;NOR",G13:G15)</f>
        <v>0</v>
      </c>
      <c r="H12" s="40"/>
      <c r="I12" s="40" t="e">
        <f>SUM(I13:I15)</f>
        <v>#REF!</v>
      </c>
      <c r="J12" s="40"/>
      <c r="K12" s="40" t="e">
        <f>SUM(K13:K15)</f>
        <v>#REF!</v>
      </c>
      <c r="L12" s="40"/>
      <c r="M12" s="40" t="e">
        <f>SUM(M13:M15)</f>
        <v>#REF!</v>
      </c>
      <c r="N12" s="39"/>
      <c r="O12" s="39" t="e">
        <f>SUM(O13:O15)</f>
        <v>#REF!</v>
      </c>
      <c r="P12" s="39"/>
      <c r="Q12" s="39" t="e">
        <f>SUM(Q13:Q15)</f>
        <v>#REF!</v>
      </c>
      <c r="R12" s="39"/>
      <c r="S12" s="39"/>
      <c r="T12" s="41"/>
      <c r="U12" s="39" t="e">
        <f>SUM(U13:U15)</f>
        <v>#REF!</v>
      </c>
      <c r="AE12" s="29" t="s">
        <v>98</v>
      </c>
    </row>
    <row r="13" spans="1:60" outlineLevel="1">
      <c r="A13" s="249">
        <v>4</v>
      </c>
      <c r="B13" s="250" t="s">
        <v>458</v>
      </c>
      <c r="C13" s="251" t="s">
        <v>459</v>
      </c>
      <c r="D13" s="252" t="s">
        <v>304</v>
      </c>
      <c r="E13" s="253">
        <v>20</v>
      </c>
      <c r="F13" s="320">
        <v>0</v>
      </c>
      <c r="G13" s="254">
        <f>ROUND(E13*F13,2)</f>
        <v>0</v>
      </c>
      <c r="H13" s="35">
        <v>14.36</v>
      </c>
      <c r="I13" s="35" t="e">
        <f>ROUND(#REF!*H13,2)</f>
        <v>#REF!</v>
      </c>
      <c r="J13" s="35">
        <v>265.64</v>
      </c>
      <c r="K13" s="35" t="e">
        <f>ROUND(#REF!*J13,2)</f>
        <v>#REF!</v>
      </c>
      <c r="L13" s="35">
        <v>0</v>
      </c>
      <c r="M13" s="35" t="e">
        <f>#REF!*(1+L13/100)</f>
        <v>#REF!</v>
      </c>
      <c r="N13" s="34">
        <v>4.8999999999999998E-4</v>
      </c>
      <c r="O13" s="34" t="e">
        <f>ROUND(#REF!*N13,5)</f>
        <v>#REF!</v>
      </c>
      <c r="P13" s="34">
        <v>0.04</v>
      </c>
      <c r="Q13" s="34" t="e">
        <f>ROUND(#REF!*P13,5)</f>
        <v>#REF!</v>
      </c>
      <c r="R13" s="34"/>
      <c r="S13" s="34"/>
      <c r="T13" s="36">
        <v>0.66800000000000004</v>
      </c>
      <c r="U13" s="34" t="e">
        <f>ROUND(#REF!*T13,2)</f>
        <v>#REF!</v>
      </c>
      <c r="V13" s="37"/>
      <c r="W13" s="37"/>
      <c r="X13" s="37"/>
      <c r="Y13" s="37"/>
      <c r="Z13" s="37"/>
      <c r="AA13" s="37"/>
      <c r="AB13" s="37"/>
      <c r="AC13" s="37"/>
      <c r="AD13" s="37"/>
      <c r="AE13" s="37" t="s">
        <v>102</v>
      </c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</row>
    <row r="14" spans="1:60" outlineLevel="1">
      <c r="A14" s="249">
        <v>5</v>
      </c>
      <c r="B14" s="250" t="s">
        <v>251</v>
      </c>
      <c r="C14" s="251" t="s">
        <v>252</v>
      </c>
      <c r="D14" s="252" t="s">
        <v>107</v>
      </c>
      <c r="E14" s="253">
        <v>1</v>
      </c>
      <c r="F14" s="320">
        <v>0</v>
      </c>
      <c r="G14" s="254">
        <f>ROUND(E14*F14,2)</f>
        <v>0</v>
      </c>
      <c r="H14" s="35">
        <v>0</v>
      </c>
      <c r="I14" s="35" t="e">
        <f>ROUND(#REF!*H14,2)</f>
        <v>#REF!</v>
      </c>
      <c r="J14" s="35">
        <v>264</v>
      </c>
      <c r="K14" s="35" t="e">
        <f>ROUND(#REF!*J14,2)</f>
        <v>#REF!</v>
      </c>
      <c r="L14" s="35">
        <v>0</v>
      </c>
      <c r="M14" s="35" t="e">
        <f>#REF!*(1+L14/100)</f>
        <v>#REF!</v>
      </c>
      <c r="N14" s="34">
        <v>0</v>
      </c>
      <c r="O14" s="34" t="e">
        <f>ROUND(#REF!*N14,5)</f>
        <v>#REF!</v>
      </c>
      <c r="P14" s="34">
        <v>0</v>
      </c>
      <c r="Q14" s="34" t="e">
        <f>ROUND(#REF!*P14,5)</f>
        <v>#REF!</v>
      </c>
      <c r="R14" s="34"/>
      <c r="S14" s="34"/>
      <c r="T14" s="36">
        <v>0.49</v>
      </c>
      <c r="U14" s="34" t="e">
        <f>ROUND(#REF!*T14,2)</f>
        <v>#REF!</v>
      </c>
      <c r="V14" s="37"/>
      <c r="W14" s="37"/>
      <c r="X14" s="37"/>
      <c r="Y14" s="37"/>
      <c r="Z14" s="37"/>
      <c r="AA14" s="37"/>
      <c r="AB14" s="37"/>
      <c r="AC14" s="37"/>
      <c r="AD14" s="37"/>
      <c r="AE14" s="37" t="s">
        <v>102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</row>
    <row r="15" spans="1:60" outlineLevel="1">
      <c r="A15" s="249">
        <v>6</v>
      </c>
      <c r="B15" s="250" t="s">
        <v>253</v>
      </c>
      <c r="C15" s="251" t="s">
        <v>460</v>
      </c>
      <c r="D15" s="252" t="s">
        <v>107</v>
      </c>
      <c r="E15" s="253">
        <v>100</v>
      </c>
      <c r="F15" s="320">
        <v>0</v>
      </c>
      <c r="G15" s="254">
        <f>ROUND(E15*F15,2)</f>
        <v>0</v>
      </c>
      <c r="H15" s="35">
        <v>0</v>
      </c>
      <c r="I15" s="35" t="e">
        <f>ROUND(#REF!*H15,2)</f>
        <v>#REF!</v>
      </c>
      <c r="J15" s="35">
        <v>25</v>
      </c>
      <c r="K15" s="35" t="e">
        <f>ROUND(#REF!*J15,2)</f>
        <v>#REF!</v>
      </c>
      <c r="L15" s="35">
        <v>0</v>
      </c>
      <c r="M15" s="35" t="e">
        <f>#REF!*(1+L15/100)</f>
        <v>#REF!</v>
      </c>
      <c r="N15" s="34">
        <v>0</v>
      </c>
      <c r="O15" s="34" t="e">
        <f>ROUND(#REF!*N15,5)</f>
        <v>#REF!</v>
      </c>
      <c r="P15" s="34">
        <v>0</v>
      </c>
      <c r="Q15" s="34" t="e">
        <f>ROUND(#REF!*P15,5)</f>
        <v>#REF!</v>
      </c>
      <c r="R15" s="34"/>
      <c r="S15" s="34"/>
      <c r="T15" s="36">
        <v>0</v>
      </c>
      <c r="U15" s="34" t="e">
        <f>ROUND(#REF!*T15,2)</f>
        <v>#REF!</v>
      </c>
      <c r="V15" s="37"/>
      <c r="W15" s="37"/>
      <c r="X15" s="37"/>
      <c r="Y15" s="37"/>
      <c r="Z15" s="37"/>
      <c r="AA15" s="37"/>
      <c r="AB15" s="37"/>
      <c r="AC15" s="37"/>
      <c r="AD15" s="37"/>
      <c r="AE15" s="37" t="s">
        <v>102</v>
      </c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</row>
    <row r="16" spans="1:60" ht="14.5">
      <c r="A16" s="255" t="s">
        <v>97</v>
      </c>
      <c r="B16" s="256" t="s">
        <v>444</v>
      </c>
      <c r="C16" s="257" t="s">
        <v>445</v>
      </c>
      <c r="D16" s="258"/>
      <c r="E16" s="259"/>
      <c r="F16" s="260"/>
      <c r="G16" s="260">
        <f>SUMIF(AE17:AE31,"&lt;&gt;NOR",G17:G31)</f>
        <v>0</v>
      </c>
      <c r="H16" s="40"/>
      <c r="I16" s="40" t="e">
        <f>SUM(I17:I31)</f>
        <v>#REF!</v>
      </c>
      <c r="J16" s="40"/>
      <c r="K16" s="40" t="e">
        <f>SUM(K17:K31)</f>
        <v>#REF!</v>
      </c>
      <c r="L16" s="40"/>
      <c r="M16" s="40" t="e">
        <f>SUM(M17:M31)</f>
        <v>#REF!</v>
      </c>
      <c r="N16" s="39"/>
      <c r="O16" s="39" t="e">
        <f>SUM(O17:O31)</f>
        <v>#REF!</v>
      </c>
      <c r="P16" s="39"/>
      <c r="Q16" s="39" t="e">
        <f>SUM(Q17:Q31)</f>
        <v>#REF!</v>
      </c>
      <c r="R16" s="39"/>
      <c r="S16" s="39"/>
      <c r="T16" s="41"/>
      <c r="U16" s="39" t="e">
        <f>SUM(U17:U31)</f>
        <v>#REF!</v>
      </c>
      <c r="AE16" s="29" t="s">
        <v>98</v>
      </c>
    </row>
    <row r="17" spans="1:60" outlineLevel="1">
      <c r="A17" s="249">
        <v>7</v>
      </c>
      <c r="B17" s="250" t="s">
        <v>461</v>
      </c>
      <c r="C17" s="251" t="s">
        <v>462</v>
      </c>
      <c r="D17" s="252" t="s">
        <v>304</v>
      </c>
      <c r="E17" s="253">
        <v>10</v>
      </c>
      <c r="F17" s="320">
        <v>0</v>
      </c>
      <c r="G17" s="254">
        <f t="shared" ref="G17:G31" si="0">ROUND(E17*F17,2)</f>
        <v>0</v>
      </c>
      <c r="H17" s="35">
        <v>0</v>
      </c>
      <c r="I17" s="35" t="e">
        <f>ROUND(#REF!*H17,2)</f>
        <v>#REF!</v>
      </c>
      <c r="J17" s="35">
        <v>178</v>
      </c>
      <c r="K17" s="35" t="e">
        <f>ROUND(#REF!*J17,2)</f>
        <v>#REF!</v>
      </c>
      <c r="L17" s="35">
        <v>0</v>
      </c>
      <c r="M17" s="35" t="e">
        <f>#REF!*(1+L17/100)</f>
        <v>#REF!</v>
      </c>
      <c r="N17" s="34">
        <v>0</v>
      </c>
      <c r="O17" s="34" t="e">
        <f>ROUND(#REF!*N17,5)</f>
        <v>#REF!</v>
      </c>
      <c r="P17" s="34">
        <v>1.4919999999999999E-2</v>
      </c>
      <c r="Q17" s="34" t="e">
        <f>ROUND(#REF!*P17,5)</f>
        <v>#REF!</v>
      </c>
      <c r="R17" s="34"/>
      <c r="S17" s="34"/>
      <c r="T17" s="36">
        <v>0.41299999999999998</v>
      </c>
      <c r="U17" s="34" t="e">
        <f>ROUND(#REF!*T17,2)</f>
        <v>#REF!</v>
      </c>
      <c r="V17" s="37"/>
      <c r="W17" s="37"/>
      <c r="X17" s="37"/>
      <c r="Y17" s="37"/>
      <c r="Z17" s="37"/>
      <c r="AA17" s="37"/>
      <c r="AB17" s="37"/>
      <c r="AC17" s="37"/>
      <c r="AD17" s="37"/>
      <c r="AE17" s="37" t="s">
        <v>102</v>
      </c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</row>
    <row r="18" spans="1:60" outlineLevel="1">
      <c r="A18" s="249">
        <v>8</v>
      </c>
      <c r="B18" s="250" t="s">
        <v>463</v>
      </c>
      <c r="C18" s="251" t="s">
        <v>464</v>
      </c>
      <c r="D18" s="252" t="s">
        <v>107</v>
      </c>
      <c r="E18" s="253">
        <v>0.15</v>
      </c>
      <c r="F18" s="320">
        <v>0</v>
      </c>
      <c r="G18" s="254">
        <f t="shared" si="0"/>
        <v>0</v>
      </c>
      <c r="H18" s="35">
        <v>0</v>
      </c>
      <c r="I18" s="35" t="e">
        <f>ROUND(#REF!*H18,2)</f>
        <v>#REF!</v>
      </c>
      <c r="J18" s="35">
        <v>2380</v>
      </c>
      <c r="K18" s="35" t="e">
        <f>ROUND(#REF!*J18,2)</f>
        <v>#REF!</v>
      </c>
      <c r="L18" s="35">
        <v>0</v>
      </c>
      <c r="M18" s="35" t="e">
        <f>#REF!*(1+L18/100)</f>
        <v>#REF!</v>
      </c>
      <c r="N18" s="34">
        <v>0</v>
      </c>
      <c r="O18" s="34" t="e">
        <f>ROUND(#REF!*N18,5)</f>
        <v>#REF!</v>
      </c>
      <c r="P18" s="34">
        <v>0</v>
      </c>
      <c r="Q18" s="34" t="e">
        <f>ROUND(#REF!*P18,5)</f>
        <v>#REF!</v>
      </c>
      <c r="R18" s="34"/>
      <c r="S18" s="34"/>
      <c r="T18" s="36">
        <v>4.1550000000000002</v>
      </c>
      <c r="U18" s="34" t="e">
        <f>ROUND(#REF!*T18,2)</f>
        <v>#REF!</v>
      </c>
      <c r="V18" s="37"/>
      <c r="W18" s="37"/>
      <c r="X18" s="37"/>
      <c r="Y18" s="37"/>
      <c r="Z18" s="37"/>
      <c r="AA18" s="37"/>
      <c r="AB18" s="37"/>
      <c r="AC18" s="37"/>
      <c r="AD18" s="37"/>
      <c r="AE18" s="37" t="s">
        <v>102</v>
      </c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</row>
    <row r="19" spans="1:60" outlineLevel="1">
      <c r="A19" s="249">
        <v>9</v>
      </c>
      <c r="B19" s="250" t="s">
        <v>465</v>
      </c>
      <c r="C19" s="251" t="s">
        <v>466</v>
      </c>
      <c r="D19" s="252" t="s">
        <v>101</v>
      </c>
      <c r="E19" s="253">
        <v>2</v>
      </c>
      <c r="F19" s="320">
        <v>0</v>
      </c>
      <c r="G19" s="254">
        <f t="shared" si="0"/>
        <v>0</v>
      </c>
      <c r="H19" s="35">
        <v>0</v>
      </c>
      <c r="I19" s="35" t="e">
        <f>ROUND(#REF!*H19,2)</f>
        <v>#REF!</v>
      </c>
      <c r="J19" s="35">
        <v>85.5</v>
      </c>
      <c r="K19" s="35" t="e">
        <f>ROUND(#REF!*J19,2)</f>
        <v>#REF!</v>
      </c>
      <c r="L19" s="35">
        <v>0</v>
      </c>
      <c r="M19" s="35" t="e">
        <f>#REF!*(1+L19/100)</f>
        <v>#REF!</v>
      </c>
      <c r="N19" s="34">
        <v>0</v>
      </c>
      <c r="O19" s="34" t="e">
        <f>ROUND(#REF!*N19,5)</f>
        <v>#REF!</v>
      </c>
      <c r="P19" s="34">
        <v>0</v>
      </c>
      <c r="Q19" s="34" t="e">
        <f>ROUND(#REF!*P19,5)</f>
        <v>#REF!</v>
      </c>
      <c r="R19" s="34"/>
      <c r="S19" s="34"/>
      <c r="T19" s="36">
        <v>0.157</v>
      </c>
      <c r="U19" s="34" t="e">
        <f>ROUND(#REF!*T19,2)</f>
        <v>#REF!</v>
      </c>
      <c r="V19" s="37"/>
      <c r="W19" s="37"/>
      <c r="X19" s="37"/>
      <c r="Y19" s="37"/>
      <c r="Z19" s="37"/>
      <c r="AA19" s="37"/>
      <c r="AB19" s="37"/>
      <c r="AC19" s="37"/>
      <c r="AD19" s="37"/>
      <c r="AE19" s="37" t="s">
        <v>102</v>
      </c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</row>
    <row r="20" spans="1:60" outlineLevel="1">
      <c r="A20" s="249">
        <v>10</v>
      </c>
      <c r="B20" s="250" t="s">
        <v>467</v>
      </c>
      <c r="C20" s="251" t="s">
        <v>468</v>
      </c>
      <c r="D20" s="252" t="s">
        <v>101</v>
      </c>
      <c r="E20" s="253">
        <v>4</v>
      </c>
      <c r="F20" s="320">
        <v>0</v>
      </c>
      <c r="G20" s="254">
        <f t="shared" si="0"/>
        <v>0</v>
      </c>
      <c r="H20" s="35">
        <v>0</v>
      </c>
      <c r="I20" s="35" t="e">
        <f>ROUND(#REF!*H20,2)</f>
        <v>#REF!</v>
      </c>
      <c r="J20" s="35">
        <v>94.8</v>
      </c>
      <c r="K20" s="35" t="e">
        <f>ROUND(#REF!*J20,2)</f>
        <v>#REF!</v>
      </c>
      <c r="L20" s="35">
        <v>0</v>
      </c>
      <c r="M20" s="35" t="e">
        <f>#REF!*(1+L20/100)</f>
        <v>#REF!</v>
      </c>
      <c r="N20" s="34">
        <v>0</v>
      </c>
      <c r="O20" s="34" t="e">
        <f>ROUND(#REF!*N20,5)</f>
        <v>#REF!</v>
      </c>
      <c r="P20" s="34">
        <v>0</v>
      </c>
      <c r="Q20" s="34" t="e">
        <f>ROUND(#REF!*P20,5)</f>
        <v>#REF!</v>
      </c>
      <c r="R20" s="34"/>
      <c r="S20" s="34"/>
      <c r="T20" s="36">
        <v>0.17399999999999999</v>
      </c>
      <c r="U20" s="34" t="e">
        <f>ROUND(#REF!*T20,2)</f>
        <v>#REF!</v>
      </c>
      <c r="V20" s="37"/>
      <c r="W20" s="37"/>
      <c r="X20" s="37"/>
      <c r="Y20" s="37"/>
      <c r="Z20" s="37"/>
      <c r="AA20" s="37"/>
      <c r="AB20" s="37"/>
      <c r="AC20" s="37"/>
      <c r="AD20" s="37"/>
      <c r="AE20" s="37" t="s">
        <v>102</v>
      </c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</row>
    <row r="21" spans="1:60" outlineLevel="1">
      <c r="A21" s="249">
        <v>11</v>
      </c>
      <c r="B21" s="250" t="s">
        <v>469</v>
      </c>
      <c r="C21" s="251" t="s">
        <v>470</v>
      </c>
      <c r="D21" s="252" t="s">
        <v>101</v>
      </c>
      <c r="E21" s="253">
        <v>1</v>
      </c>
      <c r="F21" s="320">
        <v>0</v>
      </c>
      <c r="G21" s="254">
        <f t="shared" si="0"/>
        <v>0</v>
      </c>
      <c r="H21" s="35">
        <v>0</v>
      </c>
      <c r="I21" s="35" t="e">
        <f>ROUND(#REF!*H21,2)</f>
        <v>#REF!</v>
      </c>
      <c r="J21" s="35">
        <v>141</v>
      </c>
      <c r="K21" s="35" t="e">
        <f>ROUND(#REF!*J21,2)</f>
        <v>#REF!</v>
      </c>
      <c r="L21" s="35">
        <v>0</v>
      </c>
      <c r="M21" s="35" t="e">
        <f>#REF!*(1+L21/100)</f>
        <v>#REF!</v>
      </c>
      <c r="N21" s="34">
        <v>0</v>
      </c>
      <c r="O21" s="34" t="e">
        <f>ROUND(#REF!*N21,5)</f>
        <v>#REF!</v>
      </c>
      <c r="P21" s="34">
        <v>0</v>
      </c>
      <c r="Q21" s="34" t="e">
        <f>ROUND(#REF!*P21,5)</f>
        <v>#REF!</v>
      </c>
      <c r="R21" s="34"/>
      <c r="S21" s="34"/>
      <c r="T21" s="36">
        <v>0.25900000000000001</v>
      </c>
      <c r="U21" s="34" t="e">
        <f>ROUND(#REF!*T21,2)</f>
        <v>#REF!</v>
      </c>
      <c r="V21" s="37"/>
      <c r="W21" s="37"/>
      <c r="X21" s="37"/>
      <c r="Y21" s="37"/>
      <c r="Z21" s="37"/>
      <c r="AA21" s="37"/>
      <c r="AB21" s="37"/>
      <c r="AC21" s="37"/>
      <c r="AD21" s="37"/>
      <c r="AE21" s="37" t="s">
        <v>102</v>
      </c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</row>
    <row r="22" spans="1:60" outlineLevel="1">
      <c r="A22" s="249">
        <v>12</v>
      </c>
      <c r="B22" s="250" t="s">
        <v>471</v>
      </c>
      <c r="C22" s="251" t="s">
        <v>472</v>
      </c>
      <c r="D22" s="252" t="s">
        <v>304</v>
      </c>
      <c r="E22" s="253">
        <v>33</v>
      </c>
      <c r="F22" s="320">
        <v>0</v>
      </c>
      <c r="G22" s="254">
        <f t="shared" si="0"/>
        <v>0</v>
      </c>
      <c r="H22" s="35">
        <v>0</v>
      </c>
      <c r="I22" s="35" t="e">
        <f>ROUND(#REF!*H22,2)</f>
        <v>#REF!</v>
      </c>
      <c r="J22" s="35">
        <v>32.200000000000003</v>
      </c>
      <c r="K22" s="35" t="e">
        <f>ROUND(#REF!*J22,2)</f>
        <v>#REF!</v>
      </c>
      <c r="L22" s="35">
        <v>0</v>
      </c>
      <c r="M22" s="35" t="e">
        <f>#REF!*(1+L22/100)</f>
        <v>#REF!</v>
      </c>
      <c r="N22" s="34">
        <v>0</v>
      </c>
      <c r="O22" s="34" t="e">
        <f>ROUND(#REF!*N22,5)</f>
        <v>#REF!</v>
      </c>
      <c r="P22" s="34">
        <v>0</v>
      </c>
      <c r="Q22" s="34" t="e">
        <f>ROUND(#REF!*P22,5)</f>
        <v>#REF!</v>
      </c>
      <c r="R22" s="34"/>
      <c r="S22" s="34"/>
      <c r="T22" s="36">
        <v>5.8999999999999997E-2</v>
      </c>
      <c r="U22" s="34" t="e">
        <f>ROUND(#REF!*T22,2)</f>
        <v>#REF!</v>
      </c>
      <c r="V22" s="37"/>
      <c r="W22" s="37"/>
      <c r="X22" s="37"/>
      <c r="Y22" s="37"/>
      <c r="Z22" s="37"/>
      <c r="AA22" s="37"/>
      <c r="AB22" s="37"/>
      <c r="AC22" s="37"/>
      <c r="AD22" s="37"/>
      <c r="AE22" s="37" t="s">
        <v>102</v>
      </c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</row>
    <row r="23" spans="1:60" outlineLevel="1">
      <c r="A23" s="249">
        <v>13</v>
      </c>
      <c r="B23" s="250" t="s">
        <v>473</v>
      </c>
      <c r="C23" s="251" t="s">
        <v>474</v>
      </c>
      <c r="D23" s="252" t="s">
        <v>304</v>
      </c>
      <c r="E23" s="253">
        <v>5</v>
      </c>
      <c r="F23" s="320">
        <v>0</v>
      </c>
      <c r="G23" s="254">
        <f t="shared" si="0"/>
        <v>0</v>
      </c>
      <c r="H23" s="35">
        <v>115.81</v>
      </c>
      <c r="I23" s="35" t="e">
        <f>ROUND(#REF!*H23,2)</f>
        <v>#REF!</v>
      </c>
      <c r="J23" s="35">
        <v>174.19</v>
      </c>
      <c r="K23" s="35" t="e">
        <f>ROUND(#REF!*J23,2)</f>
        <v>#REF!</v>
      </c>
      <c r="L23" s="35">
        <v>0</v>
      </c>
      <c r="M23" s="35" t="e">
        <f>#REF!*(1+L23/100)</f>
        <v>#REF!</v>
      </c>
      <c r="N23" s="34">
        <v>3.8000000000000002E-4</v>
      </c>
      <c r="O23" s="34" t="e">
        <f>ROUND(#REF!*N23,5)</f>
        <v>#REF!</v>
      </c>
      <c r="P23" s="34">
        <v>0</v>
      </c>
      <c r="Q23" s="34" t="e">
        <f>ROUND(#REF!*P23,5)</f>
        <v>#REF!</v>
      </c>
      <c r="R23" s="34"/>
      <c r="S23" s="34"/>
      <c r="T23" s="36">
        <v>0.32</v>
      </c>
      <c r="U23" s="34" t="e">
        <f>ROUND(#REF!*T23,2)</f>
        <v>#REF!</v>
      </c>
      <c r="V23" s="37"/>
      <c r="W23" s="37"/>
      <c r="X23" s="37"/>
      <c r="Y23" s="37"/>
      <c r="Z23" s="37"/>
      <c r="AA23" s="37"/>
      <c r="AB23" s="37"/>
      <c r="AC23" s="37"/>
      <c r="AD23" s="37"/>
      <c r="AE23" s="37" t="s">
        <v>102</v>
      </c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</row>
    <row r="24" spans="1:60" outlineLevel="1">
      <c r="A24" s="249">
        <v>14</v>
      </c>
      <c r="B24" s="250" t="s">
        <v>475</v>
      </c>
      <c r="C24" s="251" t="s">
        <v>476</v>
      </c>
      <c r="D24" s="252" t="s">
        <v>304</v>
      </c>
      <c r="E24" s="253">
        <v>10</v>
      </c>
      <c r="F24" s="320">
        <v>0</v>
      </c>
      <c r="G24" s="254">
        <f t="shared" si="0"/>
        <v>0</v>
      </c>
      <c r="H24" s="35">
        <v>129.59</v>
      </c>
      <c r="I24" s="35" t="e">
        <f>ROUND(#REF!*H24,2)</f>
        <v>#REF!</v>
      </c>
      <c r="J24" s="35">
        <v>195.41</v>
      </c>
      <c r="K24" s="35" t="e">
        <f>ROUND(#REF!*J24,2)</f>
        <v>#REF!</v>
      </c>
      <c r="L24" s="35">
        <v>0</v>
      </c>
      <c r="M24" s="35" t="e">
        <f>#REF!*(1+L24/100)</f>
        <v>#REF!</v>
      </c>
      <c r="N24" s="34">
        <v>4.6999999999999999E-4</v>
      </c>
      <c r="O24" s="34" t="e">
        <f>ROUND(#REF!*N24,5)</f>
        <v>#REF!</v>
      </c>
      <c r="P24" s="34">
        <v>0</v>
      </c>
      <c r="Q24" s="34" t="e">
        <f>ROUND(#REF!*P24,5)</f>
        <v>#REF!</v>
      </c>
      <c r="R24" s="34"/>
      <c r="S24" s="34"/>
      <c r="T24" s="36">
        <v>0.35899999999999999</v>
      </c>
      <c r="U24" s="34" t="e">
        <f>ROUND(#REF!*T24,2)</f>
        <v>#REF!</v>
      </c>
      <c r="V24" s="37"/>
      <c r="W24" s="37"/>
      <c r="X24" s="37"/>
      <c r="Y24" s="37"/>
      <c r="Z24" s="37"/>
      <c r="AA24" s="37"/>
      <c r="AB24" s="37"/>
      <c r="AC24" s="37"/>
      <c r="AD24" s="37"/>
      <c r="AE24" s="37" t="s">
        <v>102</v>
      </c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</row>
    <row r="25" spans="1:60" outlineLevel="1">
      <c r="A25" s="249">
        <v>15</v>
      </c>
      <c r="B25" s="250" t="s">
        <v>477</v>
      </c>
      <c r="C25" s="251" t="s">
        <v>478</v>
      </c>
      <c r="D25" s="252" t="s">
        <v>304</v>
      </c>
      <c r="E25" s="253">
        <v>3</v>
      </c>
      <c r="F25" s="320">
        <v>0</v>
      </c>
      <c r="G25" s="254">
        <f t="shared" si="0"/>
        <v>0</v>
      </c>
      <c r="H25" s="35">
        <v>292.77999999999997</v>
      </c>
      <c r="I25" s="35" t="e">
        <f>ROUND(#REF!*H25,2)</f>
        <v>#REF!</v>
      </c>
      <c r="J25" s="35">
        <v>445.22</v>
      </c>
      <c r="K25" s="35" t="e">
        <f>ROUND(#REF!*J25,2)</f>
        <v>#REF!</v>
      </c>
      <c r="L25" s="35">
        <v>0</v>
      </c>
      <c r="M25" s="35" t="e">
        <f>#REF!*(1+L25/100)</f>
        <v>#REF!</v>
      </c>
      <c r="N25" s="34">
        <v>7.7999999999999999E-4</v>
      </c>
      <c r="O25" s="34" t="e">
        <f>ROUND(#REF!*N25,5)</f>
        <v>#REF!</v>
      </c>
      <c r="P25" s="34">
        <v>0</v>
      </c>
      <c r="Q25" s="34" t="e">
        <f>ROUND(#REF!*P25,5)</f>
        <v>#REF!</v>
      </c>
      <c r="R25" s="34"/>
      <c r="S25" s="34"/>
      <c r="T25" s="36">
        <v>0.81899999999999995</v>
      </c>
      <c r="U25" s="34" t="e">
        <f>ROUND(#REF!*T25,2)</f>
        <v>#REF!</v>
      </c>
      <c r="V25" s="37"/>
      <c r="W25" s="37"/>
      <c r="X25" s="37"/>
      <c r="Y25" s="37"/>
      <c r="Z25" s="37"/>
      <c r="AA25" s="37"/>
      <c r="AB25" s="37"/>
      <c r="AC25" s="37"/>
      <c r="AD25" s="37"/>
      <c r="AE25" s="37" t="s">
        <v>102</v>
      </c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</row>
    <row r="26" spans="1:60" outlineLevel="1">
      <c r="A26" s="249">
        <v>16</v>
      </c>
      <c r="B26" s="250" t="s">
        <v>479</v>
      </c>
      <c r="C26" s="251" t="s">
        <v>480</v>
      </c>
      <c r="D26" s="252" t="s">
        <v>304</v>
      </c>
      <c r="E26" s="253">
        <v>15</v>
      </c>
      <c r="F26" s="320">
        <v>0</v>
      </c>
      <c r="G26" s="254">
        <f t="shared" si="0"/>
        <v>0</v>
      </c>
      <c r="H26" s="35">
        <v>409.75</v>
      </c>
      <c r="I26" s="35" t="e">
        <f>ROUND(#REF!*H26,2)</f>
        <v>#REF!</v>
      </c>
      <c r="J26" s="35">
        <v>433.25</v>
      </c>
      <c r="K26" s="35" t="e">
        <f>ROUND(#REF!*J26,2)</f>
        <v>#REF!</v>
      </c>
      <c r="L26" s="35">
        <v>0</v>
      </c>
      <c r="M26" s="35" t="e">
        <f>#REF!*(1+L26/100)</f>
        <v>#REF!</v>
      </c>
      <c r="N26" s="34">
        <v>1.31E-3</v>
      </c>
      <c r="O26" s="34" t="e">
        <f>ROUND(#REF!*N26,5)</f>
        <v>#REF!</v>
      </c>
      <c r="P26" s="34">
        <v>0</v>
      </c>
      <c r="Q26" s="34" t="e">
        <f>ROUND(#REF!*P26,5)</f>
        <v>#REF!</v>
      </c>
      <c r="R26" s="34"/>
      <c r="S26" s="34"/>
      <c r="T26" s="36">
        <v>0.79700000000000004</v>
      </c>
      <c r="U26" s="34" t="e">
        <f>ROUND(#REF!*T26,2)</f>
        <v>#REF!</v>
      </c>
      <c r="V26" s="37"/>
      <c r="W26" s="37"/>
      <c r="X26" s="37"/>
      <c r="Y26" s="37"/>
      <c r="Z26" s="37"/>
      <c r="AA26" s="37"/>
      <c r="AB26" s="37"/>
      <c r="AC26" s="37"/>
      <c r="AD26" s="37"/>
      <c r="AE26" s="37" t="s">
        <v>102</v>
      </c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</row>
    <row r="27" spans="1:60" ht="20" outlineLevel="1">
      <c r="A27" s="249">
        <v>17</v>
      </c>
      <c r="B27" s="250" t="s">
        <v>481</v>
      </c>
      <c r="C27" s="251" t="s">
        <v>482</v>
      </c>
      <c r="D27" s="252" t="s">
        <v>101</v>
      </c>
      <c r="E27" s="253">
        <v>1</v>
      </c>
      <c r="F27" s="320">
        <v>0</v>
      </c>
      <c r="G27" s="254">
        <f t="shared" si="0"/>
        <v>0</v>
      </c>
      <c r="H27" s="35">
        <v>401</v>
      </c>
      <c r="I27" s="35" t="e">
        <f>ROUND(#REF!*H27,2)</f>
        <v>#REF!</v>
      </c>
      <c r="J27" s="35">
        <v>0</v>
      </c>
      <c r="K27" s="35" t="e">
        <f>ROUND(#REF!*J27,2)</f>
        <v>#REF!</v>
      </c>
      <c r="L27" s="35">
        <v>0</v>
      </c>
      <c r="M27" s="35" t="e">
        <f>#REF!*(1+L27/100)</f>
        <v>#REF!</v>
      </c>
      <c r="N27" s="34">
        <v>9.0000000000000006E-5</v>
      </c>
      <c r="O27" s="34" t="e">
        <f>ROUND(#REF!*N27,5)</f>
        <v>#REF!</v>
      </c>
      <c r="P27" s="34">
        <v>0</v>
      </c>
      <c r="Q27" s="34" t="e">
        <f>ROUND(#REF!*P27,5)</f>
        <v>#REF!</v>
      </c>
      <c r="R27" s="34"/>
      <c r="S27" s="34"/>
      <c r="T27" s="36">
        <v>0</v>
      </c>
      <c r="U27" s="34" t="e">
        <f>ROUND(#REF!*T27,2)</f>
        <v>#REF!</v>
      </c>
      <c r="V27" s="37"/>
      <c r="W27" s="37"/>
      <c r="X27" s="37"/>
      <c r="Y27" s="37"/>
      <c r="Z27" s="37"/>
      <c r="AA27" s="37"/>
      <c r="AB27" s="37"/>
      <c r="AC27" s="37"/>
      <c r="AD27" s="37"/>
      <c r="AE27" s="37" t="s">
        <v>113</v>
      </c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</row>
    <row r="28" spans="1:60" ht="20" outlineLevel="1">
      <c r="A28" s="249">
        <v>18</v>
      </c>
      <c r="B28" s="250" t="s">
        <v>483</v>
      </c>
      <c r="C28" s="251" t="s">
        <v>484</v>
      </c>
      <c r="D28" s="252" t="s">
        <v>101</v>
      </c>
      <c r="E28" s="253">
        <v>2</v>
      </c>
      <c r="F28" s="320">
        <v>0</v>
      </c>
      <c r="G28" s="254">
        <f t="shared" si="0"/>
        <v>0</v>
      </c>
      <c r="H28" s="35">
        <v>93.7</v>
      </c>
      <c r="I28" s="35" t="e">
        <f>ROUND(#REF!*H28,2)</f>
        <v>#REF!</v>
      </c>
      <c r="J28" s="35">
        <v>365.8</v>
      </c>
      <c r="K28" s="35" t="e">
        <f>ROUND(#REF!*J28,2)</f>
        <v>#REF!</v>
      </c>
      <c r="L28" s="35">
        <v>0</v>
      </c>
      <c r="M28" s="35" t="e">
        <f>#REF!*(1+L28/100)</f>
        <v>#REF!</v>
      </c>
      <c r="N28" s="34">
        <v>6.7499999999999999E-3</v>
      </c>
      <c r="O28" s="34" t="e">
        <f>ROUND(#REF!*N28,5)</f>
        <v>#REF!</v>
      </c>
      <c r="P28" s="34">
        <v>0</v>
      </c>
      <c r="Q28" s="34" t="e">
        <f>ROUND(#REF!*P28,5)</f>
        <v>#REF!</v>
      </c>
      <c r="R28" s="34"/>
      <c r="S28" s="34"/>
      <c r="T28" s="36">
        <v>0.70899999999999996</v>
      </c>
      <c r="U28" s="34" t="e">
        <f>ROUND(#REF!*T28,2)</f>
        <v>#REF!</v>
      </c>
      <c r="V28" s="37"/>
      <c r="W28" s="37"/>
      <c r="X28" s="37"/>
      <c r="Y28" s="37"/>
      <c r="Z28" s="37"/>
      <c r="AA28" s="37"/>
      <c r="AB28" s="37"/>
      <c r="AC28" s="37"/>
      <c r="AD28" s="37"/>
      <c r="AE28" s="37" t="s">
        <v>102</v>
      </c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</row>
    <row r="29" spans="1:60" outlineLevel="1">
      <c r="A29" s="249">
        <v>19</v>
      </c>
      <c r="B29" s="250" t="s">
        <v>1095</v>
      </c>
      <c r="C29" s="251" t="s">
        <v>1096</v>
      </c>
      <c r="D29" s="252" t="s">
        <v>304</v>
      </c>
      <c r="E29" s="253">
        <v>5</v>
      </c>
      <c r="F29" s="320">
        <v>0</v>
      </c>
      <c r="G29" s="254">
        <f t="shared" si="0"/>
        <v>0</v>
      </c>
      <c r="H29" s="35">
        <v>28.42</v>
      </c>
      <c r="I29" s="35" t="e">
        <f>ROUND(#REF!*H29,2)</f>
        <v>#REF!</v>
      </c>
      <c r="J29" s="35">
        <v>3.5799999999999983</v>
      </c>
      <c r="K29" s="35" t="e">
        <f>ROUND(#REF!*J29,2)</f>
        <v>#REF!</v>
      </c>
      <c r="L29" s="35">
        <v>0</v>
      </c>
      <c r="M29" s="35" t="e">
        <f>#REF!*(1+L29/100)</f>
        <v>#REF!</v>
      </c>
      <c r="N29" s="34">
        <v>5.0000000000000001E-4</v>
      </c>
      <c r="O29" s="34" t="e">
        <f>ROUND(#REF!*N29,5)</f>
        <v>#REF!</v>
      </c>
      <c r="P29" s="34">
        <v>0</v>
      </c>
      <c r="Q29" s="34" t="e">
        <f>ROUND(#REF!*P29,5)</f>
        <v>#REF!</v>
      </c>
      <c r="R29" s="34"/>
      <c r="S29" s="34"/>
      <c r="T29" s="36">
        <v>0.245</v>
      </c>
      <c r="U29" s="34" t="e">
        <f>ROUND(#REF!*T29,2)</f>
        <v>#REF!</v>
      </c>
      <c r="V29" s="37"/>
      <c r="W29" s="37"/>
      <c r="X29" s="37"/>
      <c r="Y29" s="37"/>
      <c r="Z29" s="37"/>
      <c r="AA29" s="37"/>
      <c r="AB29" s="37"/>
      <c r="AC29" s="37"/>
      <c r="AD29" s="37"/>
      <c r="AE29" s="37" t="s">
        <v>102</v>
      </c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</row>
    <row r="30" spans="1:60" outlineLevel="1">
      <c r="A30" s="249">
        <v>20</v>
      </c>
      <c r="B30" s="250" t="s">
        <v>1095</v>
      </c>
      <c r="C30" s="251" t="s">
        <v>1097</v>
      </c>
      <c r="D30" s="252" t="s">
        <v>304</v>
      </c>
      <c r="E30" s="253">
        <v>5</v>
      </c>
      <c r="F30" s="320">
        <v>0</v>
      </c>
      <c r="G30" s="254">
        <f t="shared" si="0"/>
        <v>0</v>
      </c>
      <c r="H30" s="35">
        <v>35.520000000000003</v>
      </c>
      <c r="I30" s="35" t="e">
        <f>ROUND(#REF!*H30,2)</f>
        <v>#REF!</v>
      </c>
      <c r="J30" s="35">
        <v>19.479999999999997</v>
      </c>
      <c r="K30" s="35" t="e">
        <f>ROUND(#REF!*J30,2)</f>
        <v>#REF!</v>
      </c>
      <c r="L30" s="35">
        <v>0</v>
      </c>
      <c r="M30" s="35" t="e">
        <f>#REF!*(1+L30/100)</f>
        <v>#REF!</v>
      </c>
      <c r="N30" s="34">
        <v>5.0000000000000001E-4</v>
      </c>
      <c r="O30" s="34" t="e">
        <f>ROUND(#REF!*N30,5)</f>
        <v>#REF!</v>
      </c>
      <c r="P30" s="34">
        <v>0</v>
      </c>
      <c r="Q30" s="34" t="e">
        <f>ROUND(#REF!*P30,5)</f>
        <v>#REF!</v>
      </c>
      <c r="R30" s="34"/>
      <c r="S30" s="34"/>
      <c r="T30" s="36">
        <v>0.245</v>
      </c>
      <c r="U30" s="34" t="e">
        <f>ROUND(#REF!*T30,2)</f>
        <v>#REF!</v>
      </c>
      <c r="V30" s="37"/>
      <c r="W30" s="37"/>
      <c r="X30" s="37"/>
      <c r="Y30" s="37"/>
      <c r="Z30" s="37"/>
      <c r="AA30" s="37"/>
      <c r="AB30" s="37"/>
      <c r="AC30" s="37"/>
      <c r="AD30" s="37"/>
      <c r="AE30" s="37" t="s">
        <v>102</v>
      </c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</row>
    <row r="31" spans="1:60" outlineLevel="1">
      <c r="A31" s="249">
        <v>21</v>
      </c>
      <c r="B31" s="250" t="s">
        <v>485</v>
      </c>
      <c r="C31" s="251" t="s">
        <v>486</v>
      </c>
      <c r="D31" s="252" t="s">
        <v>65</v>
      </c>
      <c r="E31" s="253">
        <v>252</v>
      </c>
      <c r="F31" s="320">
        <v>0</v>
      </c>
      <c r="G31" s="254">
        <f t="shared" si="0"/>
        <v>0</v>
      </c>
      <c r="H31" s="35">
        <v>0</v>
      </c>
      <c r="I31" s="35" t="e">
        <f>ROUND(#REF!*H31,2)</f>
        <v>#REF!</v>
      </c>
      <c r="J31" s="35">
        <v>2</v>
      </c>
      <c r="K31" s="35" t="e">
        <f>ROUND(#REF!*J31,2)</f>
        <v>#REF!</v>
      </c>
      <c r="L31" s="35">
        <v>0</v>
      </c>
      <c r="M31" s="35" t="e">
        <f>#REF!*(1+L31/100)</f>
        <v>#REF!</v>
      </c>
      <c r="N31" s="34">
        <v>0</v>
      </c>
      <c r="O31" s="34" t="e">
        <f>ROUND(#REF!*N31,5)</f>
        <v>#REF!</v>
      </c>
      <c r="P31" s="34">
        <v>0</v>
      </c>
      <c r="Q31" s="34" t="e">
        <f>ROUND(#REF!*P31,5)</f>
        <v>#REF!</v>
      </c>
      <c r="R31" s="34"/>
      <c r="S31" s="34"/>
      <c r="T31" s="36">
        <v>0</v>
      </c>
      <c r="U31" s="34" t="e">
        <f>ROUND(#REF!*T31,2)</f>
        <v>#REF!</v>
      </c>
      <c r="V31" s="37"/>
      <c r="W31" s="37"/>
      <c r="X31" s="37"/>
      <c r="Y31" s="37"/>
      <c r="Z31" s="37"/>
      <c r="AA31" s="37"/>
      <c r="AB31" s="37"/>
      <c r="AC31" s="37"/>
      <c r="AD31" s="37"/>
      <c r="AE31" s="37" t="s">
        <v>102</v>
      </c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</row>
    <row r="32" spans="1:60" ht="14.5">
      <c r="A32" s="255" t="s">
        <v>97</v>
      </c>
      <c r="B32" s="256" t="s">
        <v>446</v>
      </c>
      <c r="C32" s="257" t="s">
        <v>447</v>
      </c>
      <c r="D32" s="258"/>
      <c r="E32" s="259"/>
      <c r="F32" s="260"/>
      <c r="G32" s="260">
        <f>SUMIF(AE33:AE59,"&lt;&gt;NOR",G33:G59)</f>
        <v>0</v>
      </c>
      <c r="H32" s="40"/>
      <c r="I32" s="40" t="e">
        <f>SUM(I33:I59)</f>
        <v>#REF!</v>
      </c>
      <c r="J32" s="40"/>
      <c r="K32" s="40" t="e">
        <f>SUM(K33:K59)</f>
        <v>#REF!</v>
      </c>
      <c r="L32" s="40"/>
      <c r="M32" s="40" t="e">
        <f>SUM(M33:M59)</f>
        <v>#REF!</v>
      </c>
      <c r="N32" s="39"/>
      <c r="O32" s="39" t="e">
        <f>SUM(O33:O59)</f>
        <v>#REF!</v>
      </c>
      <c r="P32" s="39"/>
      <c r="Q32" s="39" t="e">
        <f>SUM(Q33:Q59)</f>
        <v>#REF!</v>
      </c>
      <c r="R32" s="39"/>
      <c r="S32" s="39"/>
      <c r="T32" s="41"/>
      <c r="U32" s="39" t="e">
        <f>SUM(U33:U59)</f>
        <v>#REF!</v>
      </c>
      <c r="AE32" s="29" t="s">
        <v>98</v>
      </c>
    </row>
    <row r="33" spans="1:60" outlineLevel="1">
      <c r="A33" s="249">
        <v>22</v>
      </c>
      <c r="B33" s="250" t="s">
        <v>487</v>
      </c>
      <c r="C33" s="251" t="s">
        <v>488</v>
      </c>
      <c r="D33" s="252" t="s">
        <v>304</v>
      </c>
      <c r="E33" s="253">
        <v>30</v>
      </c>
      <c r="F33" s="320">
        <v>0</v>
      </c>
      <c r="G33" s="254">
        <f t="shared" ref="G33:G59" si="1">ROUND(E33*F33,2)</f>
        <v>0</v>
      </c>
      <c r="H33" s="35">
        <v>0</v>
      </c>
      <c r="I33" s="35" t="e">
        <f>ROUND(#REF!*H33,2)</f>
        <v>#REF!</v>
      </c>
      <c r="J33" s="35">
        <v>103</v>
      </c>
      <c r="K33" s="35" t="e">
        <f>ROUND(#REF!*J33,2)</f>
        <v>#REF!</v>
      </c>
      <c r="L33" s="35">
        <v>0</v>
      </c>
      <c r="M33" s="35" t="e">
        <f>#REF!*(1+L33/100)</f>
        <v>#REF!</v>
      </c>
      <c r="N33" s="34">
        <v>0</v>
      </c>
      <c r="O33" s="34" t="e">
        <f>ROUND(#REF!*N33,5)</f>
        <v>#REF!</v>
      </c>
      <c r="P33" s="34">
        <v>6.7000000000000002E-3</v>
      </c>
      <c r="Q33" s="34" t="e">
        <f>ROUND(#REF!*P33,5)</f>
        <v>#REF!</v>
      </c>
      <c r="R33" s="34"/>
      <c r="S33" s="34"/>
      <c r="T33" s="36">
        <v>0.23899999999999999</v>
      </c>
      <c r="U33" s="34" t="e">
        <f>ROUND(#REF!*T33,2)</f>
        <v>#REF!</v>
      </c>
      <c r="V33" s="37"/>
      <c r="W33" s="37"/>
      <c r="X33" s="37"/>
      <c r="Y33" s="37"/>
      <c r="Z33" s="37"/>
      <c r="AA33" s="37"/>
      <c r="AB33" s="37"/>
      <c r="AC33" s="37"/>
      <c r="AD33" s="37"/>
      <c r="AE33" s="37" t="s">
        <v>102</v>
      </c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</row>
    <row r="34" spans="1:60" outlineLevel="1">
      <c r="A34" s="249">
        <v>23</v>
      </c>
      <c r="B34" s="250" t="s">
        <v>489</v>
      </c>
      <c r="C34" s="251" t="s">
        <v>490</v>
      </c>
      <c r="D34" s="252" t="s">
        <v>107</v>
      </c>
      <c r="E34" s="253">
        <v>0.2</v>
      </c>
      <c r="F34" s="320">
        <v>0</v>
      </c>
      <c r="G34" s="254">
        <f t="shared" si="1"/>
        <v>0</v>
      </c>
      <c r="H34" s="35">
        <v>0</v>
      </c>
      <c r="I34" s="35" t="e">
        <f>ROUND(#REF!*H34,2)</f>
        <v>#REF!</v>
      </c>
      <c r="J34" s="35">
        <v>2380</v>
      </c>
      <c r="K34" s="35" t="e">
        <f>ROUND(#REF!*J34,2)</f>
        <v>#REF!</v>
      </c>
      <c r="L34" s="35">
        <v>0</v>
      </c>
      <c r="M34" s="35" t="e">
        <f>#REF!*(1+L34/100)</f>
        <v>#REF!</v>
      </c>
      <c r="N34" s="34">
        <v>0</v>
      </c>
      <c r="O34" s="34" t="e">
        <f>ROUND(#REF!*N34,5)</f>
        <v>#REF!</v>
      </c>
      <c r="P34" s="34">
        <v>0</v>
      </c>
      <c r="Q34" s="34" t="e">
        <f>ROUND(#REF!*P34,5)</f>
        <v>#REF!</v>
      </c>
      <c r="R34" s="34"/>
      <c r="S34" s="34"/>
      <c r="T34" s="36">
        <v>4.1550000000000002</v>
      </c>
      <c r="U34" s="34" t="e">
        <f>ROUND(#REF!*T34,2)</f>
        <v>#REF!</v>
      </c>
      <c r="V34" s="37"/>
      <c r="W34" s="37"/>
      <c r="X34" s="37"/>
      <c r="Y34" s="37"/>
      <c r="Z34" s="37"/>
      <c r="AA34" s="37"/>
      <c r="AB34" s="37"/>
      <c r="AC34" s="37"/>
      <c r="AD34" s="37"/>
      <c r="AE34" s="37" t="s">
        <v>102</v>
      </c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</row>
    <row r="35" spans="1:60" outlineLevel="1">
      <c r="A35" s="249">
        <v>24</v>
      </c>
      <c r="B35" s="250" t="s">
        <v>491</v>
      </c>
      <c r="C35" s="251" t="s">
        <v>492</v>
      </c>
      <c r="D35" s="252" t="s">
        <v>101</v>
      </c>
      <c r="E35" s="253">
        <v>11</v>
      </c>
      <c r="F35" s="320">
        <v>0</v>
      </c>
      <c r="G35" s="254">
        <f t="shared" si="1"/>
        <v>0</v>
      </c>
      <c r="H35" s="35">
        <v>0</v>
      </c>
      <c r="I35" s="35" t="e">
        <f>ROUND(#REF!*H35,2)</f>
        <v>#REF!</v>
      </c>
      <c r="J35" s="35">
        <v>246.5</v>
      </c>
      <c r="K35" s="35" t="e">
        <f>ROUND(#REF!*J35,2)</f>
        <v>#REF!</v>
      </c>
      <c r="L35" s="35">
        <v>0</v>
      </c>
      <c r="M35" s="35" t="e">
        <f>#REF!*(1+L35/100)</f>
        <v>#REF!</v>
      </c>
      <c r="N35" s="34">
        <v>0</v>
      </c>
      <c r="O35" s="34" t="e">
        <f>ROUND(#REF!*N35,5)</f>
        <v>#REF!</v>
      </c>
      <c r="P35" s="34">
        <v>0</v>
      </c>
      <c r="Q35" s="34" t="e">
        <f>ROUND(#REF!*P35,5)</f>
        <v>#REF!</v>
      </c>
      <c r="R35" s="34"/>
      <c r="S35" s="34"/>
      <c r="T35" s="36">
        <v>0.42499999999999999</v>
      </c>
      <c r="U35" s="34" t="e">
        <f>ROUND(#REF!*T35,2)</f>
        <v>#REF!</v>
      </c>
      <c r="V35" s="37"/>
      <c r="W35" s="37"/>
      <c r="X35" s="37"/>
      <c r="Y35" s="37"/>
      <c r="Z35" s="37"/>
      <c r="AA35" s="37"/>
      <c r="AB35" s="37"/>
      <c r="AC35" s="37"/>
      <c r="AD35" s="37"/>
      <c r="AE35" s="37" t="s">
        <v>102</v>
      </c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</row>
    <row r="36" spans="1:60" outlineLevel="1">
      <c r="A36" s="249">
        <v>25</v>
      </c>
      <c r="B36" s="250" t="s">
        <v>493</v>
      </c>
      <c r="C36" s="251" t="s">
        <v>494</v>
      </c>
      <c r="D36" s="252" t="s">
        <v>304</v>
      </c>
      <c r="E36" s="253">
        <v>36</v>
      </c>
      <c r="F36" s="320">
        <v>0</v>
      </c>
      <c r="G36" s="254">
        <f t="shared" si="1"/>
        <v>0</v>
      </c>
      <c r="H36" s="35">
        <v>0.44</v>
      </c>
      <c r="I36" s="35" t="e">
        <f>ROUND(#REF!*H36,2)</f>
        <v>#REF!</v>
      </c>
      <c r="J36" s="35">
        <v>22.86</v>
      </c>
      <c r="K36" s="35" t="e">
        <f>ROUND(#REF!*J36,2)</f>
        <v>#REF!</v>
      </c>
      <c r="L36" s="35">
        <v>0</v>
      </c>
      <c r="M36" s="35" t="e">
        <f>#REF!*(1+L36/100)</f>
        <v>#REF!</v>
      </c>
      <c r="N36" s="34">
        <v>0</v>
      </c>
      <c r="O36" s="34" t="e">
        <f>ROUND(#REF!*N36,5)</f>
        <v>#REF!</v>
      </c>
      <c r="P36" s="34">
        <v>0</v>
      </c>
      <c r="Q36" s="34" t="e">
        <f>ROUND(#REF!*P36,5)</f>
        <v>#REF!</v>
      </c>
      <c r="R36" s="34"/>
      <c r="S36" s="34"/>
      <c r="T36" s="36">
        <v>4.2000000000000003E-2</v>
      </c>
      <c r="U36" s="34" t="e">
        <f>ROUND(#REF!*T36,2)</f>
        <v>#REF!</v>
      </c>
      <c r="V36" s="37"/>
      <c r="W36" s="37"/>
      <c r="X36" s="37"/>
      <c r="Y36" s="37"/>
      <c r="Z36" s="37"/>
      <c r="AA36" s="37"/>
      <c r="AB36" s="37"/>
      <c r="AC36" s="37"/>
      <c r="AD36" s="37"/>
      <c r="AE36" s="37" t="s">
        <v>102</v>
      </c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</row>
    <row r="37" spans="1:60" outlineLevel="1">
      <c r="A37" s="249">
        <v>26</v>
      </c>
      <c r="B37" s="250" t="s">
        <v>495</v>
      </c>
      <c r="C37" s="251" t="s">
        <v>496</v>
      </c>
      <c r="D37" s="252" t="s">
        <v>304</v>
      </c>
      <c r="E37" s="253">
        <v>36</v>
      </c>
      <c r="F37" s="320">
        <v>0</v>
      </c>
      <c r="G37" s="254">
        <f t="shared" si="1"/>
        <v>0</v>
      </c>
      <c r="H37" s="35">
        <v>1.87</v>
      </c>
      <c r="I37" s="35" t="e">
        <f>ROUND(#REF!*H37,2)</f>
        <v>#REF!</v>
      </c>
      <c r="J37" s="35">
        <v>33.830000000000005</v>
      </c>
      <c r="K37" s="35" t="e">
        <f>ROUND(#REF!*J37,2)</f>
        <v>#REF!</v>
      </c>
      <c r="L37" s="35">
        <v>0</v>
      </c>
      <c r="M37" s="35" t="e">
        <f>#REF!*(1+L37/100)</f>
        <v>#REF!</v>
      </c>
      <c r="N37" s="34">
        <v>1.0000000000000001E-5</v>
      </c>
      <c r="O37" s="34" t="e">
        <f>ROUND(#REF!*N37,5)</f>
        <v>#REF!</v>
      </c>
      <c r="P37" s="34">
        <v>0</v>
      </c>
      <c r="Q37" s="34" t="e">
        <f>ROUND(#REF!*P37,5)</f>
        <v>#REF!</v>
      </c>
      <c r="R37" s="34"/>
      <c r="S37" s="34"/>
      <c r="T37" s="36">
        <v>6.2E-2</v>
      </c>
      <c r="U37" s="34" t="e">
        <f>ROUND(#REF!*T37,2)</f>
        <v>#REF!</v>
      </c>
      <c r="V37" s="37"/>
      <c r="W37" s="37"/>
      <c r="X37" s="37"/>
      <c r="Y37" s="37"/>
      <c r="Z37" s="37"/>
      <c r="AA37" s="37"/>
      <c r="AB37" s="37"/>
      <c r="AC37" s="37"/>
      <c r="AD37" s="37"/>
      <c r="AE37" s="37" t="s">
        <v>102</v>
      </c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</row>
    <row r="38" spans="1:60" outlineLevel="1">
      <c r="A38" s="249">
        <v>27</v>
      </c>
      <c r="B38" s="250" t="s">
        <v>497</v>
      </c>
      <c r="C38" s="251" t="s">
        <v>498</v>
      </c>
      <c r="D38" s="252" t="s">
        <v>304</v>
      </c>
      <c r="E38" s="253">
        <v>20</v>
      </c>
      <c r="F38" s="320">
        <v>0</v>
      </c>
      <c r="G38" s="254">
        <f t="shared" si="1"/>
        <v>0</v>
      </c>
      <c r="H38" s="35">
        <v>15.04</v>
      </c>
      <c r="I38" s="35" t="e">
        <f>ROUND(#REF!*H38,2)</f>
        <v>#REF!</v>
      </c>
      <c r="J38" s="35">
        <v>64.56</v>
      </c>
      <c r="K38" s="35" t="e">
        <f>ROUND(#REF!*J38,2)</f>
        <v>#REF!</v>
      </c>
      <c r="L38" s="35">
        <v>0</v>
      </c>
      <c r="M38" s="35" t="e">
        <f>#REF!*(1+L38/100)</f>
        <v>#REF!</v>
      </c>
      <c r="N38" s="34">
        <v>2.0000000000000002E-5</v>
      </c>
      <c r="O38" s="34" t="e">
        <f>ROUND(#REF!*N38,5)</f>
        <v>#REF!</v>
      </c>
      <c r="P38" s="34">
        <v>0</v>
      </c>
      <c r="Q38" s="34" t="e">
        <f>ROUND(#REF!*P38,5)</f>
        <v>#REF!</v>
      </c>
      <c r="R38" s="34"/>
      <c r="S38" s="34"/>
      <c r="T38" s="36">
        <v>0.129</v>
      </c>
      <c r="U38" s="34" t="e">
        <f>ROUND(#REF!*T38,2)</f>
        <v>#REF!</v>
      </c>
      <c r="V38" s="37"/>
      <c r="W38" s="37"/>
      <c r="X38" s="37"/>
      <c r="Y38" s="37"/>
      <c r="Z38" s="37"/>
      <c r="AA38" s="37"/>
      <c r="AB38" s="37"/>
      <c r="AC38" s="37"/>
      <c r="AD38" s="37"/>
      <c r="AE38" s="37" t="s">
        <v>102</v>
      </c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</row>
    <row r="39" spans="1:60" outlineLevel="1">
      <c r="A39" s="249">
        <v>28</v>
      </c>
      <c r="B39" s="250" t="s">
        <v>499</v>
      </c>
      <c r="C39" s="251" t="s">
        <v>500</v>
      </c>
      <c r="D39" s="252" t="s">
        <v>304</v>
      </c>
      <c r="E39" s="253">
        <v>1</v>
      </c>
      <c r="F39" s="320">
        <v>0</v>
      </c>
      <c r="G39" s="254">
        <f t="shared" si="1"/>
        <v>0</v>
      </c>
      <c r="H39" s="35">
        <v>17.420000000000002</v>
      </c>
      <c r="I39" s="35" t="e">
        <f>ROUND(#REF!*H39,2)</f>
        <v>#REF!</v>
      </c>
      <c r="J39" s="35">
        <v>64.48</v>
      </c>
      <c r="K39" s="35" t="e">
        <f>ROUND(#REF!*J39,2)</f>
        <v>#REF!</v>
      </c>
      <c r="L39" s="35">
        <v>0</v>
      </c>
      <c r="M39" s="35" t="e">
        <f>#REF!*(1+L39/100)</f>
        <v>#REF!</v>
      </c>
      <c r="N39" s="34">
        <v>4.0000000000000003E-5</v>
      </c>
      <c r="O39" s="34" t="e">
        <f>ROUND(#REF!*N39,5)</f>
        <v>#REF!</v>
      </c>
      <c r="P39" s="34">
        <v>0</v>
      </c>
      <c r="Q39" s="34" t="e">
        <f>ROUND(#REF!*P39,5)</f>
        <v>#REF!</v>
      </c>
      <c r="R39" s="34"/>
      <c r="S39" s="34"/>
      <c r="T39" s="36">
        <v>0.129</v>
      </c>
      <c r="U39" s="34" t="e">
        <f>ROUND(#REF!*T39,2)</f>
        <v>#REF!</v>
      </c>
      <c r="V39" s="37"/>
      <c r="W39" s="37"/>
      <c r="X39" s="37"/>
      <c r="Y39" s="37"/>
      <c r="Z39" s="37"/>
      <c r="AA39" s="37"/>
      <c r="AB39" s="37"/>
      <c r="AC39" s="37"/>
      <c r="AD39" s="37"/>
      <c r="AE39" s="37" t="s">
        <v>102</v>
      </c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</row>
    <row r="40" spans="1:60" outlineLevel="1">
      <c r="A40" s="249">
        <v>29</v>
      </c>
      <c r="B40" s="250" t="s">
        <v>503</v>
      </c>
      <c r="C40" s="251" t="s">
        <v>504</v>
      </c>
      <c r="D40" s="252" t="s">
        <v>304</v>
      </c>
      <c r="E40" s="253">
        <v>15</v>
      </c>
      <c r="F40" s="320">
        <v>0</v>
      </c>
      <c r="G40" s="254">
        <f t="shared" si="1"/>
        <v>0</v>
      </c>
      <c r="H40" s="35">
        <v>0</v>
      </c>
      <c r="I40" s="35" t="e">
        <f>ROUND(#REF!*H40,2)</f>
        <v>#REF!</v>
      </c>
      <c r="J40" s="35">
        <v>270</v>
      </c>
      <c r="K40" s="35" t="e">
        <f>ROUND(#REF!*J40,2)</f>
        <v>#REF!</v>
      </c>
      <c r="L40" s="35">
        <v>0</v>
      </c>
      <c r="M40" s="35" t="e">
        <f>#REF!*(1+L40/100)</f>
        <v>#REF!</v>
      </c>
      <c r="N40" s="34">
        <v>0</v>
      </c>
      <c r="O40" s="34" t="e">
        <f>ROUND(#REF!*N40,5)</f>
        <v>#REF!</v>
      </c>
      <c r="P40" s="34">
        <v>0</v>
      </c>
      <c r="Q40" s="34" t="e">
        <f>ROUND(#REF!*P40,5)</f>
        <v>#REF!</v>
      </c>
      <c r="R40" s="34"/>
      <c r="S40" s="34"/>
      <c r="T40" s="36">
        <v>0</v>
      </c>
      <c r="U40" s="34" t="e">
        <f>ROUND(#REF!*T40,2)</f>
        <v>#REF!</v>
      </c>
      <c r="V40" s="37"/>
      <c r="W40" s="37"/>
      <c r="X40" s="37"/>
      <c r="Y40" s="37"/>
      <c r="Z40" s="37"/>
      <c r="AA40" s="37"/>
      <c r="AB40" s="37"/>
      <c r="AC40" s="37"/>
      <c r="AD40" s="37"/>
      <c r="AE40" s="37" t="s">
        <v>102</v>
      </c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</row>
    <row r="41" spans="1:60" outlineLevel="1">
      <c r="A41" s="249">
        <v>30</v>
      </c>
      <c r="B41" s="250" t="s">
        <v>503</v>
      </c>
      <c r="C41" s="251" t="s">
        <v>505</v>
      </c>
      <c r="D41" s="252" t="s">
        <v>304</v>
      </c>
      <c r="E41" s="253">
        <v>35</v>
      </c>
      <c r="F41" s="320">
        <v>0</v>
      </c>
      <c r="G41" s="254">
        <f t="shared" si="1"/>
        <v>0</v>
      </c>
      <c r="H41" s="35">
        <v>0</v>
      </c>
      <c r="I41" s="35" t="e">
        <f>ROUND(#REF!*H41,2)</f>
        <v>#REF!</v>
      </c>
      <c r="J41" s="35">
        <v>224.5</v>
      </c>
      <c r="K41" s="35" t="e">
        <f>ROUND(#REF!*J41,2)</f>
        <v>#REF!</v>
      </c>
      <c r="L41" s="35">
        <v>0</v>
      </c>
      <c r="M41" s="35" t="e">
        <f>#REF!*(1+L41/100)</f>
        <v>#REF!</v>
      </c>
      <c r="N41" s="34">
        <v>0</v>
      </c>
      <c r="O41" s="34" t="e">
        <f>ROUND(#REF!*N41,5)</f>
        <v>#REF!</v>
      </c>
      <c r="P41" s="34">
        <v>0</v>
      </c>
      <c r="Q41" s="34" t="e">
        <f>ROUND(#REF!*P41,5)</f>
        <v>#REF!</v>
      </c>
      <c r="R41" s="34"/>
      <c r="S41" s="34"/>
      <c r="T41" s="36">
        <v>0</v>
      </c>
      <c r="U41" s="34" t="e">
        <f>ROUND(#REF!*T41,2)</f>
        <v>#REF!</v>
      </c>
      <c r="V41" s="37"/>
      <c r="W41" s="37"/>
      <c r="X41" s="37"/>
      <c r="Y41" s="37"/>
      <c r="Z41" s="37"/>
      <c r="AA41" s="37"/>
      <c r="AB41" s="37"/>
      <c r="AC41" s="37"/>
      <c r="AD41" s="37"/>
      <c r="AE41" s="37" t="s">
        <v>102</v>
      </c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</row>
    <row r="42" spans="1:60" outlineLevel="1">
      <c r="A42" s="249">
        <v>31</v>
      </c>
      <c r="B42" s="250" t="s">
        <v>503</v>
      </c>
      <c r="C42" s="251" t="s">
        <v>506</v>
      </c>
      <c r="D42" s="252" t="s">
        <v>304</v>
      </c>
      <c r="E42" s="253">
        <v>1</v>
      </c>
      <c r="F42" s="320">
        <v>0</v>
      </c>
      <c r="G42" s="254">
        <f t="shared" si="1"/>
        <v>0</v>
      </c>
      <c r="H42" s="35">
        <v>0</v>
      </c>
      <c r="I42" s="35" t="e">
        <f>ROUND(#REF!*H42,2)</f>
        <v>#REF!</v>
      </c>
      <c r="J42" s="35">
        <v>272.5</v>
      </c>
      <c r="K42" s="35" t="e">
        <f>ROUND(#REF!*J42,2)</f>
        <v>#REF!</v>
      </c>
      <c r="L42" s="35">
        <v>0</v>
      </c>
      <c r="M42" s="35" t="e">
        <f>#REF!*(1+L42/100)</f>
        <v>#REF!</v>
      </c>
      <c r="N42" s="34">
        <v>0</v>
      </c>
      <c r="O42" s="34" t="e">
        <f>ROUND(#REF!*N42,5)</f>
        <v>#REF!</v>
      </c>
      <c r="P42" s="34">
        <v>0</v>
      </c>
      <c r="Q42" s="34" t="e">
        <f>ROUND(#REF!*P42,5)</f>
        <v>#REF!</v>
      </c>
      <c r="R42" s="34"/>
      <c r="S42" s="34"/>
      <c r="T42" s="36">
        <v>0</v>
      </c>
      <c r="U42" s="34" t="e">
        <f>ROUND(#REF!*T42,2)</f>
        <v>#REF!</v>
      </c>
      <c r="V42" s="37"/>
      <c r="W42" s="37"/>
      <c r="X42" s="37"/>
      <c r="Y42" s="37"/>
      <c r="Z42" s="37"/>
      <c r="AA42" s="37"/>
      <c r="AB42" s="37"/>
      <c r="AC42" s="37"/>
      <c r="AD42" s="37"/>
      <c r="AE42" s="37" t="s">
        <v>102</v>
      </c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</row>
    <row r="43" spans="1:60" outlineLevel="1">
      <c r="A43" s="249">
        <v>32</v>
      </c>
      <c r="B43" s="250" t="s">
        <v>507</v>
      </c>
      <c r="C43" s="251" t="s">
        <v>508</v>
      </c>
      <c r="D43" s="252" t="s">
        <v>304</v>
      </c>
      <c r="E43" s="253">
        <v>35</v>
      </c>
      <c r="F43" s="320">
        <v>0</v>
      </c>
      <c r="G43" s="254">
        <f t="shared" si="1"/>
        <v>0</v>
      </c>
      <c r="H43" s="35">
        <v>8.09</v>
      </c>
      <c r="I43" s="35" t="e">
        <f>ROUND(#REF!*H43,2)</f>
        <v>#REF!</v>
      </c>
      <c r="J43" s="35">
        <v>197.41</v>
      </c>
      <c r="K43" s="35" t="e">
        <f>ROUND(#REF!*J43,2)</f>
        <v>#REF!</v>
      </c>
      <c r="L43" s="35">
        <v>0</v>
      </c>
      <c r="M43" s="35" t="e">
        <f>#REF!*(1+L43/100)</f>
        <v>#REF!</v>
      </c>
      <c r="N43" s="34">
        <v>2.7999999999999998E-4</v>
      </c>
      <c r="O43" s="34" t="e">
        <f>ROUND(#REF!*N43,5)</f>
        <v>#REF!</v>
      </c>
      <c r="P43" s="34">
        <v>0</v>
      </c>
      <c r="Q43" s="34" t="e">
        <f>ROUND(#REF!*P43,5)</f>
        <v>#REF!</v>
      </c>
      <c r="R43" s="34"/>
      <c r="S43" s="34"/>
      <c r="T43" s="36">
        <v>0.36516999999999999</v>
      </c>
      <c r="U43" s="34" t="e">
        <f>ROUND(#REF!*T43,2)</f>
        <v>#REF!</v>
      </c>
      <c r="V43" s="37"/>
      <c r="W43" s="37"/>
      <c r="X43" s="37"/>
      <c r="Y43" s="37"/>
      <c r="Z43" s="37"/>
      <c r="AA43" s="37"/>
      <c r="AB43" s="37"/>
      <c r="AC43" s="37"/>
      <c r="AD43" s="37"/>
      <c r="AE43" s="37" t="s">
        <v>102</v>
      </c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</row>
    <row r="44" spans="1:60" outlineLevel="1">
      <c r="A44" s="249">
        <v>33</v>
      </c>
      <c r="B44" s="250" t="s">
        <v>509</v>
      </c>
      <c r="C44" s="251" t="s">
        <v>510</v>
      </c>
      <c r="D44" s="252" t="s">
        <v>304</v>
      </c>
      <c r="E44" s="253">
        <v>1</v>
      </c>
      <c r="F44" s="320">
        <v>0</v>
      </c>
      <c r="G44" s="254">
        <f t="shared" si="1"/>
        <v>0</v>
      </c>
      <c r="H44" s="35">
        <v>8.09</v>
      </c>
      <c r="I44" s="35" t="e">
        <f>ROUND(#REF!*H44,2)</f>
        <v>#REF!</v>
      </c>
      <c r="J44" s="35">
        <v>215.91</v>
      </c>
      <c r="K44" s="35" t="e">
        <f>ROUND(#REF!*J44,2)</f>
        <v>#REF!</v>
      </c>
      <c r="L44" s="35">
        <v>0</v>
      </c>
      <c r="M44" s="35" t="e">
        <f>#REF!*(1+L44/100)</f>
        <v>#REF!</v>
      </c>
      <c r="N44" s="34">
        <v>2.7999999999999998E-4</v>
      </c>
      <c r="O44" s="34" t="e">
        <f>ROUND(#REF!*N44,5)</f>
        <v>#REF!</v>
      </c>
      <c r="P44" s="34">
        <v>0</v>
      </c>
      <c r="Q44" s="34" t="e">
        <f>ROUND(#REF!*P44,5)</f>
        <v>#REF!</v>
      </c>
      <c r="R44" s="34"/>
      <c r="S44" s="34"/>
      <c r="T44" s="36">
        <v>0.40018999999999999</v>
      </c>
      <c r="U44" s="34" t="e">
        <f>ROUND(#REF!*T44,2)</f>
        <v>#REF!</v>
      </c>
      <c r="V44" s="37"/>
      <c r="W44" s="37"/>
      <c r="X44" s="37"/>
      <c r="Y44" s="37"/>
      <c r="Z44" s="37"/>
      <c r="AA44" s="37"/>
      <c r="AB44" s="37"/>
      <c r="AC44" s="37"/>
      <c r="AD44" s="37"/>
      <c r="AE44" s="37" t="s">
        <v>102</v>
      </c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</row>
    <row r="45" spans="1:60" ht="20" outlineLevel="1">
      <c r="A45" s="249">
        <v>34</v>
      </c>
      <c r="B45" s="250" t="s">
        <v>511</v>
      </c>
      <c r="C45" s="251" t="s">
        <v>512</v>
      </c>
      <c r="D45" s="252" t="s">
        <v>304</v>
      </c>
      <c r="E45" s="253">
        <v>36</v>
      </c>
      <c r="F45" s="320">
        <v>0</v>
      </c>
      <c r="G45" s="254">
        <f t="shared" si="1"/>
        <v>0</v>
      </c>
      <c r="H45" s="35">
        <v>0</v>
      </c>
      <c r="I45" s="35" t="e">
        <f>ROUND(#REF!*H45,2)</f>
        <v>#REF!</v>
      </c>
      <c r="J45" s="35">
        <v>41</v>
      </c>
      <c r="K45" s="35" t="e">
        <f>ROUND(#REF!*J45,2)</f>
        <v>#REF!</v>
      </c>
      <c r="L45" s="35">
        <v>0</v>
      </c>
      <c r="M45" s="35" t="e">
        <f>#REF!*(1+L45/100)</f>
        <v>#REF!</v>
      </c>
      <c r="N45" s="34">
        <v>0</v>
      </c>
      <c r="O45" s="34" t="e">
        <f>ROUND(#REF!*N45,5)</f>
        <v>#REF!</v>
      </c>
      <c r="P45" s="34">
        <v>0</v>
      </c>
      <c r="Q45" s="34" t="e">
        <f>ROUND(#REF!*P45,5)</f>
        <v>#REF!</v>
      </c>
      <c r="R45" s="34"/>
      <c r="S45" s="34"/>
      <c r="T45" s="36">
        <v>8.2000000000000003E-2</v>
      </c>
      <c r="U45" s="34" t="e">
        <f>ROUND(#REF!*T45,2)</f>
        <v>#REF!</v>
      </c>
      <c r="V45" s="37"/>
      <c r="W45" s="37"/>
      <c r="X45" s="37"/>
      <c r="Y45" s="37"/>
      <c r="Z45" s="37"/>
      <c r="AA45" s="37"/>
      <c r="AB45" s="37"/>
      <c r="AC45" s="37"/>
      <c r="AD45" s="37"/>
      <c r="AE45" s="37" t="s">
        <v>102</v>
      </c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</row>
    <row r="46" spans="1:60" outlineLevel="1">
      <c r="A46" s="249">
        <v>35</v>
      </c>
      <c r="B46" s="250" t="s">
        <v>513</v>
      </c>
      <c r="C46" s="251" t="s">
        <v>514</v>
      </c>
      <c r="D46" s="252" t="s">
        <v>101</v>
      </c>
      <c r="E46" s="253">
        <v>1</v>
      </c>
      <c r="F46" s="320">
        <v>0</v>
      </c>
      <c r="G46" s="254">
        <f t="shared" si="1"/>
        <v>0</v>
      </c>
      <c r="H46" s="35">
        <v>217</v>
      </c>
      <c r="I46" s="35" t="e">
        <f>ROUND(#REF!*H46,2)</f>
        <v>#REF!</v>
      </c>
      <c r="J46" s="35">
        <v>0</v>
      </c>
      <c r="K46" s="35" t="e">
        <f>ROUND(#REF!*J46,2)</f>
        <v>#REF!</v>
      </c>
      <c r="L46" s="35">
        <v>0</v>
      </c>
      <c r="M46" s="35" t="e">
        <f>#REF!*(1+L46/100)</f>
        <v>#REF!</v>
      </c>
      <c r="N46" s="34">
        <v>1.3999999999999999E-4</v>
      </c>
      <c r="O46" s="34" t="e">
        <f>ROUND(#REF!*N46,5)</f>
        <v>#REF!</v>
      </c>
      <c r="P46" s="34">
        <v>0</v>
      </c>
      <c r="Q46" s="34" t="e">
        <f>ROUND(#REF!*P46,5)</f>
        <v>#REF!</v>
      </c>
      <c r="R46" s="34"/>
      <c r="S46" s="34"/>
      <c r="T46" s="36">
        <v>0</v>
      </c>
      <c r="U46" s="34" t="e">
        <f>ROUND(#REF!*T46,2)</f>
        <v>#REF!</v>
      </c>
      <c r="V46" s="37"/>
      <c r="W46" s="37"/>
      <c r="X46" s="37"/>
      <c r="Y46" s="37"/>
      <c r="Z46" s="37"/>
      <c r="AA46" s="37"/>
      <c r="AB46" s="37"/>
      <c r="AC46" s="37"/>
      <c r="AD46" s="37"/>
      <c r="AE46" s="37" t="s">
        <v>113</v>
      </c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</row>
    <row r="47" spans="1:60" outlineLevel="1">
      <c r="A47" s="249">
        <v>36</v>
      </c>
      <c r="B47" s="250" t="s">
        <v>513</v>
      </c>
      <c r="C47" s="251" t="s">
        <v>515</v>
      </c>
      <c r="D47" s="252" t="s">
        <v>101</v>
      </c>
      <c r="E47" s="253">
        <v>1</v>
      </c>
      <c r="F47" s="320">
        <v>0</v>
      </c>
      <c r="G47" s="254">
        <f t="shared" si="1"/>
        <v>0</v>
      </c>
      <c r="H47" s="35">
        <v>311</v>
      </c>
      <c r="I47" s="35" t="e">
        <f>ROUND(#REF!*H47,2)</f>
        <v>#REF!</v>
      </c>
      <c r="J47" s="35">
        <v>0</v>
      </c>
      <c r="K47" s="35" t="e">
        <f>ROUND(#REF!*J47,2)</f>
        <v>#REF!</v>
      </c>
      <c r="L47" s="35">
        <v>0</v>
      </c>
      <c r="M47" s="35" t="e">
        <f>#REF!*(1+L47/100)</f>
        <v>#REF!</v>
      </c>
      <c r="N47" s="34">
        <v>1.3999999999999999E-4</v>
      </c>
      <c r="O47" s="34" t="e">
        <f>ROUND(#REF!*N47,5)</f>
        <v>#REF!</v>
      </c>
      <c r="P47" s="34">
        <v>0</v>
      </c>
      <c r="Q47" s="34" t="e">
        <f>ROUND(#REF!*P47,5)</f>
        <v>#REF!</v>
      </c>
      <c r="R47" s="34"/>
      <c r="S47" s="34"/>
      <c r="T47" s="36">
        <v>0</v>
      </c>
      <c r="U47" s="34" t="e">
        <f>ROUND(#REF!*T47,2)</f>
        <v>#REF!</v>
      </c>
      <c r="V47" s="37"/>
      <c r="W47" s="37"/>
      <c r="X47" s="37"/>
      <c r="Y47" s="37"/>
      <c r="Z47" s="37"/>
      <c r="AA47" s="37"/>
      <c r="AB47" s="37"/>
      <c r="AC47" s="37"/>
      <c r="AD47" s="37"/>
      <c r="AE47" s="37" t="s">
        <v>113</v>
      </c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</row>
    <row r="48" spans="1:60" outlineLevel="1">
      <c r="A48" s="249">
        <v>37</v>
      </c>
      <c r="B48" s="250" t="s">
        <v>513</v>
      </c>
      <c r="C48" s="251" t="s">
        <v>516</v>
      </c>
      <c r="D48" s="252" t="s">
        <v>101</v>
      </c>
      <c r="E48" s="253">
        <v>2</v>
      </c>
      <c r="F48" s="320">
        <v>0</v>
      </c>
      <c r="G48" s="254">
        <f t="shared" si="1"/>
        <v>0</v>
      </c>
      <c r="H48" s="35">
        <v>315</v>
      </c>
      <c r="I48" s="35" t="e">
        <f>ROUND(#REF!*H48,2)</f>
        <v>#REF!</v>
      </c>
      <c r="J48" s="35">
        <v>0</v>
      </c>
      <c r="K48" s="35" t="e">
        <f>ROUND(#REF!*J48,2)</f>
        <v>#REF!</v>
      </c>
      <c r="L48" s="35">
        <v>0</v>
      </c>
      <c r="M48" s="35" t="e">
        <f>#REF!*(1+L48/100)</f>
        <v>#REF!</v>
      </c>
      <c r="N48" s="34">
        <v>3.1E-4</v>
      </c>
      <c r="O48" s="34" t="e">
        <f>ROUND(#REF!*N48,5)</f>
        <v>#REF!</v>
      </c>
      <c r="P48" s="34">
        <v>0</v>
      </c>
      <c r="Q48" s="34" t="e">
        <f>ROUND(#REF!*P48,5)</f>
        <v>#REF!</v>
      </c>
      <c r="R48" s="34"/>
      <c r="S48" s="34"/>
      <c r="T48" s="36">
        <v>0</v>
      </c>
      <c r="U48" s="34" t="e">
        <f>ROUND(#REF!*T48,2)</f>
        <v>#REF!</v>
      </c>
      <c r="V48" s="37"/>
      <c r="W48" s="37"/>
      <c r="X48" s="37"/>
      <c r="Y48" s="37"/>
      <c r="Z48" s="37"/>
      <c r="AA48" s="37"/>
      <c r="AB48" s="37"/>
      <c r="AC48" s="37"/>
      <c r="AD48" s="37"/>
      <c r="AE48" s="37" t="s">
        <v>113</v>
      </c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</row>
    <row r="49" spans="1:60" outlineLevel="1">
      <c r="A49" s="249">
        <v>38</v>
      </c>
      <c r="B49" s="250" t="s">
        <v>517</v>
      </c>
      <c r="C49" s="251" t="s">
        <v>518</v>
      </c>
      <c r="D49" s="252" t="s">
        <v>101</v>
      </c>
      <c r="E49" s="253">
        <v>1</v>
      </c>
      <c r="F49" s="320">
        <v>0</v>
      </c>
      <c r="G49" s="254">
        <f t="shared" si="1"/>
        <v>0</v>
      </c>
      <c r="H49" s="35">
        <v>350</v>
      </c>
      <c r="I49" s="35" t="e">
        <f>ROUND(#REF!*H49,2)</f>
        <v>#REF!</v>
      </c>
      <c r="J49" s="35">
        <v>0</v>
      </c>
      <c r="K49" s="35" t="e">
        <f>ROUND(#REF!*J49,2)</f>
        <v>#REF!</v>
      </c>
      <c r="L49" s="35">
        <v>0</v>
      </c>
      <c r="M49" s="35" t="e">
        <f>#REF!*(1+L49/100)</f>
        <v>#REF!</v>
      </c>
      <c r="N49" s="34">
        <v>1.4999999999999999E-4</v>
      </c>
      <c r="O49" s="34" t="e">
        <f>ROUND(#REF!*N49,5)</f>
        <v>#REF!</v>
      </c>
      <c r="P49" s="34">
        <v>0</v>
      </c>
      <c r="Q49" s="34" t="e">
        <f>ROUND(#REF!*P49,5)</f>
        <v>#REF!</v>
      </c>
      <c r="R49" s="34"/>
      <c r="S49" s="34"/>
      <c r="T49" s="36">
        <v>0</v>
      </c>
      <c r="U49" s="34" t="e">
        <f>ROUND(#REF!*T49,2)</f>
        <v>#REF!</v>
      </c>
      <c r="V49" s="37"/>
      <c r="W49" s="37"/>
      <c r="X49" s="37"/>
      <c r="Y49" s="37"/>
      <c r="Z49" s="37"/>
      <c r="AA49" s="37"/>
      <c r="AB49" s="37"/>
      <c r="AC49" s="37"/>
      <c r="AD49" s="37"/>
      <c r="AE49" s="37" t="s">
        <v>113</v>
      </c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</row>
    <row r="50" spans="1:60" outlineLevel="1">
      <c r="A50" s="249">
        <v>39</v>
      </c>
      <c r="B50" s="250" t="s">
        <v>503</v>
      </c>
      <c r="C50" s="251" t="s">
        <v>519</v>
      </c>
      <c r="D50" s="252" t="s">
        <v>101</v>
      </c>
      <c r="E50" s="253">
        <v>1</v>
      </c>
      <c r="F50" s="320">
        <v>0</v>
      </c>
      <c r="G50" s="254">
        <f t="shared" si="1"/>
        <v>0</v>
      </c>
      <c r="H50" s="35">
        <v>501.87</v>
      </c>
      <c r="I50" s="35" t="e">
        <f>ROUND(#REF!*H50,2)</f>
        <v>#REF!</v>
      </c>
      <c r="J50" s="35">
        <v>748.13</v>
      </c>
      <c r="K50" s="35" t="e">
        <f>ROUND(#REF!*J50,2)</f>
        <v>#REF!</v>
      </c>
      <c r="L50" s="35">
        <v>0</v>
      </c>
      <c r="M50" s="35" t="e">
        <f>#REF!*(1+L50/100)</f>
        <v>#REF!</v>
      </c>
      <c r="N50" s="34">
        <v>2.15E-3</v>
      </c>
      <c r="O50" s="34" t="e">
        <f>ROUND(#REF!*N50,5)</f>
        <v>#REF!</v>
      </c>
      <c r="P50" s="34">
        <v>0</v>
      </c>
      <c r="Q50" s="34" t="e">
        <f>ROUND(#REF!*P50,5)</f>
        <v>#REF!</v>
      </c>
      <c r="R50" s="34"/>
      <c r="S50" s="34"/>
      <c r="T50" s="36">
        <v>0.372</v>
      </c>
      <c r="U50" s="34" t="e">
        <f>ROUND(#REF!*T50,2)</f>
        <v>#REF!</v>
      </c>
      <c r="V50" s="37"/>
      <c r="W50" s="37"/>
      <c r="X50" s="37"/>
      <c r="Y50" s="37"/>
      <c r="Z50" s="37"/>
      <c r="AA50" s="37"/>
      <c r="AB50" s="37"/>
      <c r="AC50" s="37"/>
      <c r="AD50" s="37"/>
      <c r="AE50" s="37" t="s">
        <v>102</v>
      </c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</row>
    <row r="51" spans="1:60" outlineLevel="1">
      <c r="A51" s="249">
        <v>40</v>
      </c>
      <c r="B51" s="250" t="s">
        <v>520</v>
      </c>
      <c r="C51" s="251" t="s">
        <v>521</v>
      </c>
      <c r="D51" s="252" t="s">
        <v>101</v>
      </c>
      <c r="E51" s="253">
        <v>1</v>
      </c>
      <c r="F51" s="320">
        <v>0</v>
      </c>
      <c r="G51" s="254">
        <f t="shared" si="1"/>
        <v>0</v>
      </c>
      <c r="H51" s="35">
        <v>239.58</v>
      </c>
      <c r="I51" s="35" t="e">
        <f>ROUND(#REF!*H51,2)</f>
        <v>#REF!</v>
      </c>
      <c r="J51" s="35">
        <v>213.92</v>
      </c>
      <c r="K51" s="35" t="e">
        <f>ROUND(#REF!*J51,2)</f>
        <v>#REF!</v>
      </c>
      <c r="L51" s="35">
        <v>0</v>
      </c>
      <c r="M51" s="35" t="e">
        <f>#REF!*(1+L51/100)</f>
        <v>#REF!</v>
      </c>
      <c r="N51" s="34">
        <v>1.9400000000000001E-3</v>
      </c>
      <c r="O51" s="34" t="e">
        <f>ROUND(#REF!*N51,5)</f>
        <v>#REF!</v>
      </c>
      <c r="P51" s="34">
        <v>0</v>
      </c>
      <c r="Q51" s="34" t="e">
        <f>ROUND(#REF!*P51,5)</f>
        <v>#REF!</v>
      </c>
      <c r="R51" s="34"/>
      <c r="S51" s="34"/>
      <c r="T51" s="36">
        <v>0.39300000000000002</v>
      </c>
      <c r="U51" s="34" t="e">
        <f>ROUND(#REF!*T51,2)</f>
        <v>#REF!</v>
      </c>
      <c r="V51" s="37"/>
      <c r="W51" s="37"/>
      <c r="X51" s="37"/>
      <c r="Y51" s="37"/>
      <c r="Z51" s="37"/>
      <c r="AA51" s="37"/>
      <c r="AB51" s="37"/>
      <c r="AC51" s="37"/>
      <c r="AD51" s="37"/>
      <c r="AE51" s="37" t="s">
        <v>102</v>
      </c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</row>
    <row r="52" spans="1:60" outlineLevel="1">
      <c r="A52" s="249">
        <v>41</v>
      </c>
      <c r="B52" s="250" t="s">
        <v>522</v>
      </c>
      <c r="C52" s="251" t="s">
        <v>523</v>
      </c>
      <c r="D52" s="252" t="s">
        <v>101</v>
      </c>
      <c r="E52" s="253">
        <v>3</v>
      </c>
      <c r="F52" s="320">
        <v>0</v>
      </c>
      <c r="G52" s="254">
        <f t="shared" si="1"/>
        <v>0</v>
      </c>
      <c r="H52" s="35">
        <v>3.92</v>
      </c>
      <c r="I52" s="35" t="e">
        <f>ROUND(#REF!*H52,2)</f>
        <v>#REF!</v>
      </c>
      <c r="J52" s="35">
        <v>89.88</v>
      </c>
      <c r="K52" s="35" t="e">
        <f>ROUND(#REF!*J52,2)</f>
        <v>#REF!</v>
      </c>
      <c r="L52" s="35">
        <v>0</v>
      </c>
      <c r="M52" s="35" t="e">
        <f>#REF!*(1+L52/100)</f>
        <v>#REF!</v>
      </c>
      <c r="N52" s="34">
        <v>0</v>
      </c>
      <c r="O52" s="34" t="e">
        <f>ROUND(#REF!*N52,5)</f>
        <v>#REF!</v>
      </c>
      <c r="P52" s="34">
        <v>0</v>
      </c>
      <c r="Q52" s="34" t="e">
        <f>ROUND(#REF!*P52,5)</f>
        <v>#REF!</v>
      </c>
      <c r="R52" s="34"/>
      <c r="S52" s="34"/>
      <c r="T52" s="36">
        <v>0.16500000000000001</v>
      </c>
      <c r="U52" s="34" t="e">
        <f>ROUND(#REF!*T52,2)</f>
        <v>#REF!</v>
      </c>
      <c r="V52" s="37"/>
      <c r="W52" s="37"/>
      <c r="X52" s="37"/>
      <c r="Y52" s="37"/>
      <c r="Z52" s="37"/>
      <c r="AA52" s="37"/>
      <c r="AB52" s="37"/>
      <c r="AC52" s="37"/>
      <c r="AD52" s="37"/>
      <c r="AE52" s="37" t="s">
        <v>102</v>
      </c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</row>
    <row r="53" spans="1:60" outlineLevel="1">
      <c r="A53" s="249">
        <v>42</v>
      </c>
      <c r="B53" s="250" t="s">
        <v>524</v>
      </c>
      <c r="C53" s="251" t="s">
        <v>525</v>
      </c>
      <c r="D53" s="252" t="s">
        <v>101</v>
      </c>
      <c r="E53" s="253">
        <v>1</v>
      </c>
      <c r="F53" s="320">
        <v>0</v>
      </c>
      <c r="G53" s="254">
        <f t="shared" si="1"/>
        <v>0</v>
      </c>
      <c r="H53" s="35">
        <v>5.22</v>
      </c>
      <c r="I53" s="35" t="e">
        <f>ROUND(#REF!*H53,2)</f>
        <v>#REF!</v>
      </c>
      <c r="J53" s="35">
        <v>112.78</v>
      </c>
      <c r="K53" s="35" t="e">
        <f>ROUND(#REF!*J53,2)</f>
        <v>#REF!</v>
      </c>
      <c r="L53" s="35">
        <v>0</v>
      </c>
      <c r="M53" s="35" t="e">
        <f>#REF!*(1+L53/100)</f>
        <v>#REF!</v>
      </c>
      <c r="N53" s="34">
        <v>0</v>
      </c>
      <c r="O53" s="34" t="e">
        <f>ROUND(#REF!*N53,5)</f>
        <v>#REF!</v>
      </c>
      <c r="P53" s="34">
        <v>0</v>
      </c>
      <c r="Q53" s="34" t="e">
        <f>ROUND(#REF!*P53,5)</f>
        <v>#REF!</v>
      </c>
      <c r="R53" s="34"/>
      <c r="S53" s="34"/>
      <c r="T53" s="36">
        <v>0.20699999999999999</v>
      </c>
      <c r="U53" s="34" t="e">
        <f>ROUND(#REF!*T53,2)</f>
        <v>#REF!</v>
      </c>
      <c r="V53" s="37"/>
      <c r="W53" s="37"/>
      <c r="X53" s="37"/>
      <c r="Y53" s="37"/>
      <c r="Z53" s="37"/>
      <c r="AA53" s="37"/>
      <c r="AB53" s="37"/>
      <c r="AC53" s="37"/>
      <c r="AD53" s="37"/>
      <c r="AE53" s="37" t="s">
        <v>102</v>
      </c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</row>
    <row r="54" spans="1:60" outlineLevel="1">
      <c r="A54" s="249">
        <v>43</v>
      </c>
      <c r="B54" s="250" t="s">
        <v>526</v>
      </c>
      <c r="C54" s="251" t="s">
        <v>527</v>
      </c>
      <c r="D54" s="252" t="s">
        <v>101</v>
      </c>
      <c r="E54" s="253">
        <v>1</v>
      </c>
      <c r="F54" s="320">
        <v>0</v>
      </c>
      <c r="G54" s="254">
        <f t="shared" si="1"/>
        <v>0</v>
      </c>
      <c r="H54" s="35">
        <v>1439.8</v>
      </c>
      <c r="I54" s="35" t="e">
        <f>ROUND(#REF!*H54,2)</f>
        <v>#REF!</v>
      </c>
      <c r="J54" s="35">
        <v>119.20000000000005</v>
      </c>
      <c r="K54" s="35" t="e">
        <f>ROUND(#REF!*J54,2)</f>
        <v>#REF!</v>
      </c>
      <c r="L54" s="35">
        <v>0</v>
      </c>
      <c r="M54" s="35" t="e">
        <f>#REF!*(1+L54/100)</f>
        <v>#REF!</v>
      </c>
      <c r="N54" s="34">
        <v>2.5000000000000001E-3</v>
      </c>
      <c r="O54" s="34" t="e">
        <f>ROUND(#REF!*N54,5)</f>
        <v>#REF!</v>
      </c>
      <c r="P54" s="34">
        <v>0</v>
      </c>
      <c r="Q54" s="34" t="e">
        <f>ROUND(#REF!*P54,5)</f>
        <v>#REF!</v>
      </c>
      <c r="R54" s="34"/>
      <c r="S54" s="34"/>
      <c r="T54" s="36">
        <v>0.219</v>
      </c>
      <c r="U54" s="34" t="e">
        <f>ROUND(#REF!*T54,2)</f>
        <v>#REF!</v>
      </c>
      <c r="V54" s="37"/>
      <c r="W54" s="37"/>
      <c r="X54" s="37"/>
      <c r="Y54" s="37"/>
      <c r="Z54" s="37"/>
      <c r="AA54" s="37"/>
      <c r="AB54" s="37"/>
      <c r="AC54" s="37"/>
      <c r="AD54" s="37"/>
      <c r="AE54" s="37" t="s">
        <v>102</v>
      </c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</row>
    <row r="55" spans="1:60" outlineLevel="1">
      <c r="A55" s="249">
        <v>44</v>
      </c>
      <c r="B55" s="250" t="s">
        <v>528</v>
      </c>
      <c r="C55" s="251" t="s">
        <v>529</v>
      </c>
      <c r="D55" s="252" t="s">
        <v>530</v>
      </c>
      <c r="E55" s="253">
        <v>1</v>
      </c>
      <c r="F55" s="320">
        <v>0</v>
      </c>
      <c r="G55" s="254">
        <f t="shared" si="1"/>
        <v>0</v>
      </c>
      <c r="H55" s="35">
        <v>150.91</v>
      </c>
      <c r="I55" s="35" t="e">
        <f>ROUND(#REF!*H55,2)</f>
        <v>#REF!</v>
      </c>
      <c r="J55" s="35">
        <v>130.09</v>
      </c>
      <c r="K55" s="35" t="e">
        <f>ROUND(#REF!*J55,2)</f>
        <v>#REF!</v>
      </c>
      <c r="L55" s="35">
        <v>0</v>
      </c>
      <c r="M55" s="35" t="e">
        <f>#REF!*(1+L55/100)</f>
        <v>#REF!</v>
      </c>
      <c r="N55" s="34">
        <v>5.2999999999999998E-4</v>
      </c>
      <c r="O55" s="34" t="e">
        <f>ROUND(#REF!*N55,5)</f>
        <v>#REF!</v>
      </c>
      <c r="P55" s="34">
        <v>0</v>
      </c>
      <c r="Q55" s="34" t="e">
        <f>ROUND(#REF!*P55,5)</f>
        <v>#REF!</v>
      </c>
      <c r="R55" s="34"/>
      <c r="S55" s="34"/>
      <c r="T55" s="36">
        <v>0.23899999999999999</v>
      </c>
      <c r="U55" s="34" t="e">
        <f>ROUND(#REF!*T55,2)</f>
        <v>#REF!</v>
      </c>
      <c r="V55" s="37"/>
      <c r="W55" s="37"/>
      <c r="X55" s="37"/>
      <c r="Y55" s="37"/>
      <c r="Z55" s="37"/>
      <c r="AA55" s="37"/>
      <c r="AB55" s="37"/>
      <c r="AC55" s="37"/>
      <c r="AD55" s="37"/>
      <c r="AE55" s="37" t="s">
        <v>102</v>
      </c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</row>
    <row r="56" spans="1:60" outlineLevel="1">
      <c r="A56" s="249">
        <v>45</v>
      </c>
      <c r="B56" s="250" t="s">
        <v>532</v>
      </c>
      <c r="C56" s="251" t="s">
        <v>533</v>
      </c>
      <c r="D56" s="252" t="s">
        <v>101</v>
      </c>
      <c r="E56" s="253">
        <v>1</v>
      </c>
      <c r="F56" s="320">
        <v>0</v>
      </c>
      <c r="G56" s="254">
        <f t="shared" si="1"/>
        <v>0</v>
      </c>
      <c r="H56" s="35">
        <v>268.17</v>
      </c>
      <c r="I56" s="35" t="e">
        <f>ROUND(#REF!*H56,2)</f>
        <v>#REF!</v>
      </c>
      <c r="J56" s="35">
        <v>89.829999999999984</v>
      </c>
      <c r="K56" s="35" t="e">
        <f>ROUND(#REF!*J56,2)</f>
        <v>#REF!</v>
      </c>
      <c r="L56" s="35">
        <v>0</v>
      </c>
      <c r="M56" s="35" t="e">
        <f>#REF!*(1+L56/100)</f>
        <v>#REF!</v>
      </c>
      <c r="N56" s="34">
        <v>1.1E-4</v>
      </c>
      <c r="O56" s="34" t="e">
        <f>ROUND(#REF!*N56,5)</f>
        <v>#REF!</v>
      </c>
      <c r="P56" s="34">
        <v>0</v>
      </c>
      <c r="Q56" s="34" t="e">
        <f>ROUND(#REF!*P56,5)</f>
        <v>#REF!</v>
      </c>
      <c r="R56" s="34"/>
      <c r="S56" s="34"/>
      <c r="T56" s="36">
        <v>0.16500000000000001</v>
      </c>
      <c r="U56" s="34" t="e">
        <f>ROUND(#REF!*T56,2)</f>
        <v>#REF!</v>
      </c>
      <c r="V56" s="37"/>
      <c r="W56" s="37"/>
      <c r="X56" s="37"/>
      <c r="Y56" s="37"/>
      <c r="Z56" s="37"/>
      <c r="AA56" s="37"/>
      <c r="AB56" s="37"/>
      <c r="AC56" s="37"/>
      <c r="AD56" s="37"/>
      <c r="AE56" s="37" t="s">
        <v>102</v>
      </c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</row>
    <row r="57" spans="1:60" outlineLevel="1">
      <c r="A57" s="249">
        <v>46</v>
      </c>
      <c r="B57" s="250" t="s">
        <v>536</v>
      </c>
      <c r="C57" s="251" t="s">
        <v>537</v>
      </c>
      <c r="D57" s="252" t="s">
        <v>101</v>
      </c>
      <c r="E57" s="253">
        <v>2</v>
      </c>
      <c r="F57" s="320">
        <v>0</v>
      </c>
      <c r="G57" s="254">
        <f t="shared" si="1"/>
        <v>0</v>
      </c>
      <c r="H57" s="35">
        <v>0</v>
      </c>
      <c r="I57" s="35" t="e">
        <f>ROUND(#REF!*H57,2)</f>
        <v>#REF!</v>
      </c>
      <c r="J57" s="35">
        <v>89.9</v>
      </c>
      <c r="K57" s="35" t="e">
        <f>ROUND(#REF!*J57,2)</f>
        <v>#REF!</v>
      </c>
      <c r="L57" s="35">
        <v>0</v>
      </c>
      <c r="M57" s="35" t="e">
        <f>#REF!*(1+L57/100)</f>
        <v>#REF!</v>
      </c>
      <c r="N57" s="34">
        <v>0</v>
      </c>
      <c r="O57" s="34" t="e">
        <f>ROUND(#REF!*N57,5)</f>
        <v>#REF!</v>
      </c>
      <c r="P57" s="34">
        <v>0</v>
      </c>
      <c r="Q57" s="34" t="e">
        <f>ROUND(#REF!*P57,5)</f>
        <v>#REF!</v>
      </c>
      <c r="R57" s="34"/>
      <c r="S57" s="34"/>
      <c r="T57" s="36">
        <v>0.16500000000000001</v>
      </c>
      <c r="U57" s="34" t="e">
        <f>ROUND(#REF!*T57,2)</f>
        <v>#REF!</v>
      </c>
      <c r="V57" s="37"/>
      <c r="W57" s="37"/>
      <c r="X57" s="37"/>
      <c r="Y57" s="37"/>
      <c r="Z57" s="37"/>
      <c r="AA57" s="37"/>
      <c r="AB57" s="37"/>
      <c r="AC57" s="37"/>
      <c r="AD57" s="37"/>
      <c r="AE57" s="37" t="s">
        <v>102</v>
      </c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</row>
    <row r="58" spans="1:60" ht="20" outlineLevel="1">
      <c r="A58" s="249">
        <v>47</v>
      </c>
      <c r="B58" s="250" t="s">
        <v>538</v>
      </c>
      <c r="C58" s="251" t="s">
        <v>539</v>
      </c>
      <c r="D58" s="252" t="s">
        <v>101</v>
      </c>
      <c r="E58" s="253">
        <v>1</v>
      </c>
      <c r="F58" s="320">
        <v>0</v>
      </c>
      <c r="G58" s="254">
        <f t="shared" si="1"/>
        <v>0</v>
      </c>
      <c r="H58" s="35">
        <v>172.82</v>
      </c>
      <c r="I58" s="35" t="e">
        <f>ROUND(#REF!*H58,2)</f>
        <v>#REF!</v>
      </c>
      <c r="J58" s="35">
        <v>155.68</v>
      </c>
      <c r="K58" s="35" t="e">
        <f>ROUND(#REF!*J58,2)</f>
        <v>#REF!</v>
      </c>
      <c r="L58" s="35">
        <v>0</v>
      </c>
      <c r="M58" s="35" t="e">
        <f>#REF!*(1+L58/100)</f>
        <v>#REF!</v>
      </c>
      <c r="N58" s="34">
        <v>2.1000000000000001E-4</v>
      </c>
      <c r="O58" s="34" t="e">
        <f>ROUND(#REF!*N58,5)</f>
        <v>#REF!</v>
      </c>
      <c r="P58" s="34">
        <v>0</v>
      </c>
      <c r="Q58" s="34" t="e">
        <f>ROUND(#REF!*P58,5)</f>
        <v>#REF!</v>
      </c>
      <c r="R58" s="34"/>
      <c r="S58" s="34"/>
      <c r="T58" s="36">
        <v>0.28599999999999998</v>
      </c>
      <c r="U58" s="34" t="e">
        <f>ROUND(#REF!*T58,2)</f>
        <v>#REF!</v>
      </c>
      <c r="V58" s="37"/>
      <c r="W58" s="37"/>
      <c r="X58" s="37"/>
      <c r="Y58" s="37"/>
      <c r="Z58" s="37"/>
      <c r="AA58" s="37"/>
      <c r="AB58" s="37"/>
      <c r="AC58" s="37"/>
      <c r="AD58" s="37"/>
      <c r="AE58" s="37" t="s">
        <v>102</v>
      </c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</row>
    <row r="59" spans="1:60" outlineLevel="1">
      <c r="A59" s="249">
        <v>48</v>
      </c>
      <c r="B59" s="250" t="s">
        <v>540</v>
      </c>
      <c r="C59" s="251" t="s">
        <v>541</v>
      </c>
      <c r="D59" s="252" t="s">
        <v>65</v>
      </c>
      <c r="E59" s="253">
        <v>375</v>
      </c>
      <c r="F59" s="320">
        <v>0</v>
      </c>
      <c r="G59" s="254">
        <f t="shared" si="1"/>
        <v>0</v>
      </c>
      <c r="H59" s="35">
        <v>0</v>
      </c>
      <c r="I59" s="35" t="e">
        <f>ROUND(#REF!*H59,2)</f>
        <v>#REF!</v>
      </c>
      <c r="J59" s="35">
        <v>1.4</v>
      </c>
      <c r="K59" s="35" t="e">
        <f>ROUND(#REF!*J59,2)</f>
        <v>#REF!</v>
      </c>
      <c r="L59" s="35">
        <v>0</v>
      </c>
      <c r="M59" s="35" t="e">
        <f>#REF!*(1+L59/100)</f>
        <v>#REF!</v>
      </c>
      <c r="N59" s="34">
        <v>0</v>
      </c>
      <c r="O59" s="34" t="e">
        <f>ROUND(#REF!*N59,5)</f>
        <v>#REF!</v>
      </c>
      <c r="P59" s="34">
        <v>0</v>
      </c>
      <c r="Q59" s="34" t="e">
        <f>ROUND(#REF!*P59,5)</f>
        <v>#REF!</v>
      </c>
      <c r="R59" s="34"/>
      <c r="S59" s="34"/>
      <c r="T59" s="36">
        <v>0</v>
      </c>
      <c r="U59" s="34" t="e">
        <f>ROUND(#REF!*T59,2)</f>
        <v>#REF!</v>
      </c>
      <c r="V59" s="37"/>
      <c r="W59" s="37"/>
      <c r="X59" s="37"/>
      <c r="Y59" s="37"/>
      <c r="Z59" s="37"/>
      <c r="AA59" s="37"/>
      <c r="AB59" s="37"/>
      <c r="AC59" s="37"/>
      <c r="AD59" s="37"/>
      <c r="AE59" s="37" t="s">
        <v>102</v>
      </c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</row>
    <row r="60" spans="1:60" ht="14.5">
      <c r="A60" s="255" t="s">
        <v>97</v>
      </c>
      <c r="B60" s="256" t="s">
        <v>448</v>
      </c>
      <c r="C60" s="257" t="s">
        <v>449</v>
      </c>
      <c r="D60" s="258"/>
      <c r="E60" s="259"/>
      <c r="F60" s="260"/>
      <c r="G60" s="260">
        <f>SUMIF(AE61:AE73,"&lt;&gt;NOR",G61:G73)</f>
        <v>0</v>
      </c>
      <c r="H60" s="40"/>
      <c r="I60" s="40" t="e">
        <f>SUM(I61:I73)</f>
        <v>#REF!</v>
      </c>
      <c r="J60" s="40"/>
      <c r="K60" s="40" t="e">
        <f>SUM(K61:K73)</f>
        <v>#REF!</v>
      </c>
      <c r="L60" s="40"/>
      <c r="M60" s="40" t="e">
        <f>SUM(M61:M73)</f>
        <v>#REF!</v>
      </c>
      <c r="N60" s="39"/>
      <c r="O60" s="39" t="e">
        <f>SUM(O61:O73)</f>
        <v>#REF!</v>
      </c>
      <c r="P60" s="39"/>
      <c r="Q60" s="39" t="e">
        <f>SUM(Q61:Q73)</f>
        <v>#REF!</v>
      </c>
      <c r="R60" s="39"/>
      <c r="S60" s="39"/>
      <c r="T60" s="41"/>
      <c r="U60" s="39" t="e">
        <f>SUM(U61:U73)</f>
        <v>#REF!</v>
      </c>
      <c r="AE60" s="29" t="s">
        <v>98</v>
      </c>
    </row>
    <row r="61" spans="1:60" outlineLevel="1">
      <c r="A61" s="249">
        <v>49</v>
      </c>
      <c r="B61" s="250" t="s">
        <v>542</v>
      </c>
      <c r="C61" s="251" t="s">
        <v>543</v>
      </c>
      <c r="D61" s="252" t="s">
        <v>304</v>
      </c>
      <c r="E61" s="253">
        <v>30</v>
      </c>
      <c r="F61" s="320">
        <v>0</v>
      </c>
      <c r="G61" s="254">
        <f t="shared" ref="G61:G73" si="2">ROUND(E61*F61,2)</f>
        <v>0</v>
      </c>
      <c r="H61" s="35">
        <v>34.700000000000003</v>
      </c>
      <c r="I61" s="35" t="e">
        <f>ROUND(#REF!*H61,2)</f>
        <v>#REF!</v>
      </c>
      <c r="J61" s="35">
        <v>12.899999999999999</v>
      </c>
      <c r="K61" s="35" t="e">
        <f>ROUND(#REF!*J61,2)</f>
        <v>#REF!</v>
      </c>
      <c r="L61" s="35">
        <v>0</v>
      </c>
      <c r="M61" s="35" t="e">
        <f>#REF!*(1+L61/100)</f>
        <v>#REF!</v>
      </c>
      <c r="N61" s="34">
        <v>1.1E-4</v>
      </c>
      <c r="O61" s="34" t="e">
        <f>ROUND(#REF!*N61,5)</f>
        <v>#REF!</v>
      </c>
      <c r="P61" s="34">
        <v>2.15E-3</v>
      </c>
      <c r="Q61" s="34" t="e">
        <f>ROUND(#REF!*P61,5)</f>
        <v>#REF!</v>
      </c>
      <c r="R61" s="34"/>
      <c r="S61" s="34"/>
      <c r="T61" s="36">
        <v>0.03</v>
      </c>
      <c r="U61" s="34" t="e">
        <f>ROUND(#REF!*T61,2)</f>
        <v>#REF!</v>
      </c>
      <c r="V61" s="37"/>
      <c r="W61" s="37"/>
      <c r="X61" s="37"/>
      <c r="Y61" s="37"/>
      <c r="Z61" s="37"/>
      <c r="AA61" s="37"/>
      <c r="AB61" s="37"/>
      <c r="AC61" s="37"/>
      <c r="AD61" s="37"/>
      <c r="AE61" s="37" t="s">
        <v>102</v>
      </c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</row>
    <row r="62" spans="1:60" outlineLevel="1">
      <c r="A62" s="249">
        <v>50</v>
      </c>
      <c r="B62" s="250" t="s">
        <v>544</v>
      </c>
      <c r="C62" s="251" t="s">
        <v>545</v>
      </c>
      <c r="D62" s="252" t="s">
        <v>107</v>
      </c>
      <c r="E62" s="253">
        <v>7.0000000000000007E-2</v>
      </c>
      <c r="F62" s="320">
        <v>0</v>
      </c>
      <c r="G62" s="254">
        <f t="shared" si="2"/>
        <v>0</v>
      </c>
      <c r="H62" s="35">
        <v>0</v>
      </c>
      <c r="I62" s="35" t="e">
        <f>ROUND(#REF!*H62,2)</f>
        <v>#REF!</v>
      </c>
      <c r="J62" s="35">
        <v>1989</v>
      </c>
      <c r="K62" s="35" t="e">
        <f>ROUND(#REF!*J62,2)</f>
        <v>#REF!</v>
      </c>
      <c r="L62" s="35">
        <v>0</v>
      </c>
      <c r="M62" s="35" t="e">
        <f>#REF!*(1+L62/100)</f>
        <v>#REF!</v>
      </c>
      <c r="N62" s="34">
        <v>0</v>
      </c>
      <c r="O62" s="34" t="e">
        <f>ROUND(#REF!*N62,5)</f>
        <v>#REF!</v>
      </c>
      <c r="P62" s="34">
        <v>0</v>
      </c>
      <c r="Q62" s="34" t="e">
        <f>ROUND(#REF!*P62,5)</f>
        <v>#REF!</v>
      </c>
      <c r="R62" s="34"/>
      <c r="S62" s="34"/>
      <c r="T62" s="36">
        <v>3.379</v>
      </c>
      <c r="U62" s="34" t="e">
        <f>ROUND(#REF!*T62,2)</f>
        <v>#REF!</v>
      </c>
      <c r="V62" s="37"/>
      <c r="W62" s="37"/>
      <c r="X62" s="37"/>
      <c r="Y62" s="37"/>
      <c r="Z62" s="37"/>
      <c r="AA62" s="37"/>
      <c r="AB62" s="37"/>
      <c r="AC62" s="37"/>
      <c r="AD62" s="37"/>
      <c r="AE62" s="37" t="s">
        <v>102</v>
      </c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</row>
    <row r="63" spans="1:60" outlineLevel="1">
      <c r="A63" s="249">
        <v>51</v>
      </c>
      <c r="B63" s="250" t="s">
        <v>546</v>
      </c>
      <c r="C63" s="251" t="s">
        <v>547</v>
      </c>
      <c r="D63" s="252" t="s">
        <v>304</v>
      </c>
      <c r="E63" s="253">
        <v>1</v>
      </c>
      <c r="F63" s="320">
        <v>0</v>
      </c>
      <c r="G63" s="254">
        <f t="shared" si="2"/>
        <v>0</v>
      </c>
      <c r="H63" s="35">
        <v>462.22</v>
      </c>
      <c r="I63" s="35" t="e">
        <f>ROUND(#REF!*H63,2)</f>
        <v>#REF!</v>
      </c>
      <c r="J63" s="35">
        <v>193.77999999999997</v>
      </c>
      <c r="K63" s="35" t="e">
        <f>ROUND(#REF!*J63,2)</f>
        <v>#REF!</v>
      </c>
      <c r="L63" s="35">
        <v>0</v>
      </c>
      <c r="M63" s="35" t="e">
        <f>#REF!*(1+L63/100)</f>
        <v>#REF!</v>
      </c>
      <c r="N63" s="34">
        <v>1.06E-3</v>
      </c>
      <c r="O63" s="34" t="e">
        <f>ROUND(#REF!*N63,5)</f>
        <v>#REF!</v>
      </c>
      <c r="P63" s="34">
        <v>0</v>
      </c>
      <c r="Q63" s="34" t="e">
        <f>ROUND(#REF!*P63,5)</f>
        <v>#REF!</v>
      </c>
      <c r="R63" s="34"/>
      <c r="S63" s="34"/>
      <c r="T63" s="36">
        <v>0.33262999999999998</v>
      </c>
      <c r="U63" s="34" t="e">
        <f>ROUND(#REF!*T63,2)</f>
        <v>#REF!</v>
      </c>
      <c r="V63" s="37"/>
      <c r="W63" s="37"/>
      <c r="X63" s="37"/>
      <c r="Y63" s="37"/>
      <c r="Z63" s="37"/>
      <c r="AA63" s="37"/>
      <c r="AB63" s="37"/>
      <c r="AC63" s="37"/>
      <c r="AD63" s="37"/>
      <c r="AE63" s="37" t="s">
        <v>102</v>
      </c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</row>
    <row r="64" spans="1:60" outlineLevel="1">
      <c r="A64" s="249">
        <v>52</v>
      </c>
      <c r="B64" s="250" t="s">
        <v>548</v>
      </c>
      <c r="C64" s="251" t="s">
        <v>549</v>
      </c>
      <c r="D64" s="252" t="s">
        <v>304</v>
      </c>
      <c r="E64" s="253">
        <v>10</v>
      </c>
      <c r="F64" s="320">
        <v>0</v>
      </c>
      <c r="G64" s="254">
        <f t="shared" si="2"/>
        <v>0</v>
      </c>
      <c r="H64" s="35">
        <v>729.21</v>
      </c>
      <c r="I64" s="35" t="e">
        <f>ROUND(#REF!*H64,2)</f>
        <v>#REF!</v>
      </c>
      <c r="J64" s="35">
        <v>206.78999999999996</v>
      </c>
      <c r="K64" s="35" t="e">
        <f>ROUND(#REF!*J64,2)</f>
        <v>#REF!</v>
      </c>
      <c r="L64" s="35">
        <v>0</v>
      </c>
      <c r="M64" s="35" t="e">
        <f>#REF!*(1+L64/100)</f>
        <v>#REF!</v>
      </c>
      <c r="N64" s="34">
        <v>1.66E-3</v>
      </c>
      <c r="O64" s="34" t="e">
        <f>ROUND(#REF!*N64,5)</f>
        <v>#REF!</v>
      </c>
      <c r="P64" s="34">
        <v>0</v>
      </c>
      <c r="Q64" s="34" t="e">
        <f>ROUND(#REF!*P64,5)</f>
        <v>#REF!</v>
      </c>
      <c r="R64" s="34"/>
      <c r="S64" s="34"/>
      <c r="T64" s="36">
        <v>0.35470000000000002</v>
      </c>
      <c r="U64" s="34" t="e">
        <f>ROUND(#REF!*T64,2)</f>
        <v>#REF!</v>
      </c>
      <c r="V64" s="37"/>
      <c r="W64" s="37"/>
      <c r="X64" s="37"/>
      <c r="Y64" s="37"/>
      <c r="Z64" s="37"/>
      <c r="AA64" s="37"/>
      <c r="AB64" s="37"/>
      <c r="AC64" s="37"/>
      <c r="AD64" s="37"/>
      <c r="AE64" s="37" t="s">
        <v>102</v>
      </c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</row>
    <row r="65" spans="1:60" outlineLevel="1">
      <c r="A65" s="249">
        <v>53</v>
      </c>
      <c r="B65" s="250" t="s">
        <v>550</v>
      </c>
      <c r="C65" s="251" t="s">
        <v>551</v>
      </c>
      <c r="D65" s="252" t="s">
        <v>304</v>
      </c>
      <c r="E65" s="253">
        <v>1</v>
      </c>
      <c r="F65" s="320">
        <v>0</v>
      </c>
      <c r="G65" s="254">
        <f t="shared" si="2"/>
        <v>0</v>
      </c>
      <c r="H65" s="35">
        <v>24.37</v>
      </c>
      <c r="I65" s="35" t="e">
        <f>ROUND(#REF!*H65,2)</f>
        <v>#REF!</v>
      </c>
      <c r="J65" s="35">
        <v>240.13</v>
      </c>
      <c r="K65" s="35" t="e">
        <f>ROUND(#REF!*J65,2)</f>
        <v>#REF!</v>
      </c>
      <c r="L65" s="35">
        <v>0</v>
      </c>
      <c r="M65" s="35" t="e">
        <f>#REF!*(1+L65/100)</f>
        <v>#REF!</v>
      </c>
      <c r="N65" s="34">
        <v>5.8599999999999998E-3</v>
      </c>
      <c r="O65" s="34" t="e">
        <f>ROUND(#REF!*N65,5)</f>
        <v>#REF!</v>
      </c>
      <c r="P65" s="34">
        <v>0</v>
      </c>
      <c r="Q65" s="34" t="e">
        <f>ROUND(#REF!*P65,5)</f>
        <v>#REF!</v>
      </c>
      <c r="R65" s="34"/>
      <c r="S65" s="34"/>
      <c r="T65" s="36">
        <v>0.43159999999999998</v>
      </c>
      <c r="U65" s="34" t="e">
        <f>ROUND(#REF!*T65,2)</f>
        <v>#REF!</v>
      </c>
      <c r="V65" s="37"/>
      <c r="W65" s="37"/>
      <c r="X65" s="37"/>
      <c r="Y65" s="37"/>
      <c r="Z65" s="37"/>
      <c r="AA65" s="37"/>
      <c r="AB65" s="37"/>
      <c r="AC65" s="37"/>
      <c r="AD65" s="37"/>
      <c r="AE65" s="37" t="s">
        <v>102</v>
      </c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</row>
    <row r="66" spans="1:60" outlineLevel="1">
      <c r="A66" s="249">
        <v>54</v>
      </c>
      <c r="B66" s="250" t="s">
        <v>552</v>
      </c>
      <c r="C66" s="251" t="s">
        <v>553</v>
      </c>
      <c r="D66" s="252" t="s">
        <v>304</v>
      </c>
      <c r="E66" s="253">
        <v>10</v>
      </c>
      <c r="F66" s="320">
        <v>0</v>
      </c>
      <c r="G66" s="254">
        <f t="shared" si="2"/>
        <v>0</v>
      </c>
      <c r="H66" s="35">
        <v>41.98</v>
      </c>
      <c r="I66" s="35" t="e">
        <f>ROUND(#REF!*H66,2)</f>
        <v>#REF!</v>
      </c>
      <c r="J66" s="35">
        <v>248.02</v>
      </c>
      <c r="K66" s="35" t="e">
        <f>ROUND(#REF!*J66,2)</f>
        <v>#REF!</v>
      </c>
      <c r="L66" s="35">
        <v>0</v>
      </c>
      <c r="M66" s="35" t="e">
        <f>#REF!*(1+L66/100)</f>
        <v>#REF!</v>
      </c>
      <c r="N66" s="34">
        <v>4.8700000000000002E-3</v>
      </c>
      <c r="O66" s="34" t="e">
        <f>ROUND(#REF!*N66,5)</f>
        <v>#REF!</v>
      </c>
      <c r="P66" s="34">
        <v>0</v>
      </c>
      <c r="Q66" s="34" t="e">
        <f>ROUND(#REF!*P66,5)</f>
        <v>#REF!</v>
      </c>
      <c r="R66" s="34"/>
      <c r="S66" s="34"/>
      <c r="T66" s="36">
        <v>0.44556000000000001</v>
      </c>
      <c r="U66" s="34" t="e">
        <f>ROUND(#REF!*T66,2)</f>
        <v>#REF!</v>
      </c>
      <c r="V66" s="37"/>
      <c r="W66" s="37"/>
      <c r="X66" s="37"/>
      <c r="Y66" s="37"/>
      <c r="Z66" s="37"/>
      <c r="AA66" s="37"/>
      <c r="AB66" s="37"/>
      <c r="AC66" s="37"/>
      <c r="AD66" s="37"/>
      <c r="AE66" s="37" t="s">
        <v>102</v>
      </c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</row>
    <row r="67" spans="1:60" outlineLevel="1">
      <c r="A67" s="249">
        <v>55</v>
      </c>
      <c r="B67" s="250" t="s">
        <v>554</v>
      </c>
      <c r="C67" s="251" t="s">
        <v>943</v>
      </c>
      <c r="D67" s="252" t="s">
        <v>402</v>
      </c>
      <c r="E67" s="253">
        <v>2</v>
      </c>
      <c r="F67" s="320">
        <v>0</v>
      </c>
      <c r="G67" s="254">
        <f t="shared" si="2"/>
        <v>0</v>
      </c>
      <c r="H67" s="35">
        <v>405</v>
      </c>
      <c r="I67" s="35" t="e">
        <f>ROUND(#REF!*H67,2)</f>
        <v>#REF!</v>
      </c>
      <c r="J67" s="35">
        <v>0</v>
      </c>
      <c r="K67" s="35" t="e">
        <f>ROUND(#REF!*J67,2)</f>
        <v>#REF!</v>
      </c>
      <c r="L67" s="35">
        <v>0</v>
      </c>
      <c r="M67" s="35" t="e">
        <f>#REF!*(1+L67/100)</f>
        <v>#REF!</v>
      </c>
      <c r="N67" s="34">
        <v>2.9999999999999997E-4</v>
      </c>
      <c r="O67" s="34" t="e">
        <f>ROUND(#REF!*N67,5)</f>
        <v>#REF!</v>
      </c>
      <c r="P67" s="34">
        <v>0</v>
      </c>
      <c r="Q67" s="34" t="e">
        <f>ROUND(#REF!*P67,5)</f>
        <v>#REF!</v>
      </c>
      <c r="R67" s="34"/>
      <c r="S67" s="34"/>
      <c r="T67" s="36">
        <v>0</v>
      </c>
      <c r="U67" s="34" t="e">
        <f>ROUND(#REF!*T67,2)</f>
        <v>#REF!</v>
      </c>
      <c r="V67" s="37"/>
      <c r="W67" s="37"/>
      <c r="X67" s="37"/>
      <c r="Y67" s="37"/>
      <c r="Z67" s="37"/>
      <c r="AA67" s="37"/>
      <c r="AB67" s="37"/>
      <c r="AC67" s="37"/>
      <c r="AD67" s="37"/>
      <c r="AE67" s="37" t="s">
        <v>113</v>
      </c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</row>
    <row r="68" spans="1:60" outlineLevel="1">
      <c r="A68" s="249">
        <v>56</v>
      </c>
      <c r="B68" s="250" t="s">
        <v>556</v>
      </c>
      <c r="C68" s="251" t="s">
        <v>557</v>
      </c>
      <c r="D68" s="252" t="s">
        <v>101</v>
      </c>
      <c r="E68" s="253">
        <v>2</v>
      </c>
      <c r="F68" s="320">
        <v>0</v>
      </c>
      <c r="G68" s="254">
        <f t="shared" si="2"/>
        <v>0</v>
      </c>
      <c r="H68" s="35">
        <v>5.5</v>
      </c>
      <c r="I68" s="35" t="e">
        <f>ROUND(#REF!*H68,2)</f>
        <v>#REF!</v>
      </c>
      <c r="J68" s="35">
        <v>122.5</v>
      </c>
      <c r="K68" s="35" t="e">
        <f>ROUND(#REF!*J68,2)</f>
        <v>#REF!</v>
      </c>
      <c r="L68" s="35">
        <v>0</v>
      </c>
      <c r="M68" s="35" t="e">
        <f>#REF!*(1+L68/100)</f>
        <v>#REF!</v>
      </c>
      <c r="N68" s="34">
        <v>3.0000000000000001E-5</v>
      </c>
      <c r="O68" s="34" t="e">
        <f>ROUND(#REF!*N68,5)</f>
        <v>#REF!</v>
      </c>
      <c r="P68" s="34">
        <v>0</v>
      </c>
      <c r="Q68" s="34" t="e">
        <f>ROUND(#REF!*P68,5)</f>
        <v>#REF!</v>
      </c>
      <c r="R68" s="34"/>
      <c r="S68" s="34"/>
      <c r="T68" s="36">
        <v>0.20599999999999999</v>
      </c>
      <c r="U68" s="34" t="e">
        <f>ROUND(#REF!*T68,2)</f>
        <v>#REF!</v>
      </c>
      <c r="V68" s="37"/>
      <c r="W68" s="37"/>
      <c r="X68" s="37"/>
      <c r="Y68" s="37"/>
      <c r="Z68" s="37"/>
      <c r="AA68" s="37"/>
      <c r="AB68" s="37"/>
      <c r="AC68" s="37"/>
      <c r="AD68" s="37"/>
      <c r="AE68" s="37" t="s">
        <v>102</v>
      </c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</row>
    <row r="69" spans="1:60" outlineLevel="1">
      <c r="A69" s="249">
        <v>57</v>
      </c>
      <c r="B69" s="250" t="s">
        <v>558</v>
      </c>
      <c r="C69" s="251" t="s">
        <v>559</v>
      </c>
      <c r="D69" s="252" t="s">
        <v>101</v>
      </c>
      <c r="E69" s="253">
        <v>1</v>
      </c>
      <c r="F69" s="320">
        <v>0</v>
      </c>
      <c r="G69" s="254">
        <f t="shared" si="2"/>
        <v>0</v>
      </c>
      <c r="H69" s="35">
        <v>0</v>
      </c>
      <c r="I69" s="35" t="e">
        <f>ROUND(#REF!*H69,2)</f>
        <v>#REF!</v>
      </c>
      <c r="J69" s="35">
        <v>287</v>
      </c>
      <c r="K69" s="35" t="e">
        <f>ROUND(#REF!*J69,2)</f>
        <v>#REF!</v>
      </c>
      <c r="L69" s="35">
        <v>0</v>
      </c>
      <c r="M69" s="35" t="e">
        <f>#REF!*(1+L69/100)</f>
        <v>#REF!</v>
      </c>
      <c r="N69" s="34">
        <v>0</v>
      </c>
      <c r="O69" s="34" t="e">
        <f>ROUND(#REF!*N69,5)</f>
        <v>#REF!</v>
      </c>
      <c r="P69" s="34">
        <v>0</v>
      </c>
      <c r="Q69" s="34" t="e">
        <f>ROUND(#REF!*P69,5)</f>
        <v>#REF!</v>
      </c>
      <c r="R69" s="34"/>
      <c r="S69" s="34"/>
      <c r="T69" s="36">
        <v>0.48199999999999998</v>
      </c>
      <c r="U69" s="34" t="e">
        <f>ROUND(#REF!*T69,2)</f>
        <v>#REF!</v>
      </c>
      <c r="V69" s="37"/>
      <c r="W69" s="37"/>
      <c r="X69" s="37"/>
      <c r="Y69" s="37"/>
      <c r="Z69" s="37"/>
      <c r="AA69" s="37"/>
      <c r="AB69" s="37"/>
      <c r="AC69" s="37"/>
      <c r="AD69" s="37"/>
      <c r="AE69" s="37" t="s">
        <v>102</v>
      </c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</row>
    <row r="70" spans="1:60" outlineLevel="1">
      <c r="A70" s="249">
        <v>58</v>
      </c>
      <c r="B70" s="250" t="s">
        <v>560</v>
      </c>
      <c r="C70" s="251" t="s">
        <v>561</v>
      </c>
      <c r="D70" s="252" t="s">
        <v>304</v>
      </c>
      <c r="E70" s="253">
        <v>11</v>
      </c>
      <c r="F70" s="320">
        <v>0</v>
      </c>
      <c r="G70" s="254">
        <f t="shared" si="2"/>
        <v>0</v>
      </c>
      <c r="H70" s="35">
        <v>0</v>
      </c>
      <c r="I70" s="35" t="e">
        <f>ROUND(#REF!*H70,2)</f>
        <v>#REF!</v>
      </c>
      <c r="J70" s="35">
        <v>33.799999999999997</v>
      </c>
      <c r="K70" s="35" t="e">
        <f>ROUND(#REF!*J70,2)</f>
        <v>#REF!</v>
      </c>
      <c r="L70" s="35">
        <v>0</v>
      </c>
      <c r="M70" s="35" t="e">
        <f>#REF!*(1+L70/100)</f>
        <v>#REF!</v>
      </c>
      <c r="N70" s="34">
        <v>0</v>
      </c>
      <c r="O70" s="34" t="e">
        <f>ROUND(#REF!*N70,5)</f>
        <v>#REF!</v>
      </c>
      <c r="P70" s="34">
        <v>0</v>
      </c>
      <c r="Q70" s="34" t="e">
        <f>ROUND(#REF!*P70,5)</f>
        <v>#REF!</v>
      </c>
      <c r="R70" s="34"/>
      <c r="S70" s="34"/>
      <c r="T70" s="36">
        <v>6.2E-2</v>
      </c>
      <c r="U70" s="34" t="e">
        <f>ROUND(#REF!*T70,2)</f>
        <v>#REF!</v>
      </c>
      <c r="V70" s="37"/>
      <c r="W70" s="37"/>
      <c r="X70" s="37"/>
      <c r="Y70" s="37"/>
      <c r="Z70" s="37"/>
      <c r="AA70" s="37"/>
      <c r="AB70" s="37"/>
      <c r="AC70" s="37"/>
      <c r="AD70" s="37"/>
      <c r="AE70" s="37" t="s">
        <v>102</v>
      </c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</row>
    <row r="71" spans="1:60" outlineLevel="1">
      <c r="A71" s="249">
        <v>59</v>
      </c>
      <c r="B71" s="250" t="s">
        <v>562</v>
      </c>
      <c r="C71" s="251" t="s">
        <v>563</v>
      </c>
      <c r="D71" s="252" t="s">
        <v>530</v>
      </c>
      <c r="E71" s="253">
        <v>1</v>
      </c>
      <c r="F71" s="320">
        <v>0</v>
      </c>
      <c r="G71" s="254">
        <f t="shared" si="2"/>
        <v>0</v>
      </c>
      <c r="H71" s="35">
        <v>622.57000000000005</v>
      </c>
      <c r="I71" s="35" t="e">
        <f>ROUND(#REF!*H71,2)</f>
        <v>#REF!</v>
      </c>
      <c r="J71" s="35">
        <v>4377.43</v>
      </c>
      <c r="K71" s="35" t="e">
        <f>ROUND(#REF!*J71,2)</f>
        <v>#REF!</v>
      </c>
      <c r="L71" s="35">
        <v>0</v>
      </c>
      <c r="M71" s="35" t="e">
        <f>#REF!*(1+L71/100)</f>
        <v>#REF!</v>
      </c>
      <c r="N71" s="34">
        <v>2.8250000000000001E-2</v>
      </c>
      <c r="O71" s="34" t="e">
        <f>ROUND(#REF!*N71,5)</f>
        <v>#REF!</v>
      </c>
      <c r="P71" s="34">
        <v>0</v>
      </c>
      <c r="Q71" s="34" t="e">
        <f>ROUND(#REF!*P71,5)</f>
        <v>#REF!</v>
      </c>
      <c r="R71" s="34"/>
      <c r="S71" s="34"/>
      <c r="T71" s="36">
        <v>0.9</v>
      </c>
      <c r="U71" s="34" t="e">
        <f>ROUND(#REF!*T71,2)</f>
        <v>#REF!</v>
      </c>
      <c r="V71" s="37"/>
      <c r="W71" s="37"/>
      <c r="X71" s="37"/>
      <c r="Y71" s="37"/>
      <c r="Z71" s="37"/>
      <c r="AA71" s="37"/>
      <c r="AB71" s="37"/>
      <c r="AC71" s="37"/>
      <c r="AD71" s="37"/>
      <c r="AE71" s="37" t="s">
        <v>102</v>
      </c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</row>
    <row r="72" spans="1:60" outlineLevel="1">
      <c r="A72" s="249">
        <v>60</v>
      </c>
      <c r="B72" s="250" t="s">
        <v>564</v>
      </c>
      <c r="C72" s="251" t="s">
        <v>565</v>
      </c>
      <c r="D72" s="252" t="s">
        <v>101</v>
      </c>
      <c r="E72" s="253">
        <v>1</v>
      </c>
      <c r="F72" s="320">
        <v>0</v>
      </c>
      <c r="G72" s="254">
        <f t="shared" si="2"/>
        <v>0</v>
      </c>
      <c r="H72" s="35">
        <v>0</v>
      </c>
      <c r="I72" s="35" t="e">
        <f>ROUND(#REF!*H72,2)</f>
        <v>#REF!</v>
      </c>
      <c r="J72" s="35">
        <v>38.1</v>
      </c>
      <c r="K72" s="35" t="e">
        <f>ROUND(#REF!*J72,2)</f>
        <v>#REF!</v>
      </c>
      <c r="L72" s="35">
        <v>0</v>
      </c>
      <c r="M72" s="35" t="e">
        <f>#REF!*(1+L72/100)</f>
        <v>#REF!</v>
      </c>
      <c r="N72" s="34">
        <v>0</v>
      </c>
      <c r="O72" s="34" t="e">
        <f>ROUND(#REF!*N72,5)</f>
        <v>#REF!</v>
      </c>
      <c r="P72" s="34">
        <v>0</v>
      </c>
      <c r="Q72" s="34" t="e">
        <f>ROUND(#REF!*P72,5)</f>
        <v>#REF!</v>
      </c>
      <c r="R72" s="34"/>
      <c r="S72" s="34"/>
      <c r="T72" s="36">
        <v>6.4000000000000001E-2</v>
      </c>
      <c r="U72" s="34" t="e">
        <f>ROUND(#REF!*T72,2)</f>
        <v>#REF!</v>
      </c>
      <c r="V72" s="37"/>
      <c r="W72" s="37"/>
      <c r="X72" s="37"/>
      <c r="Y72" s="37"/>
      <c r="Z72" s="37"/>
      <c r="AA72" s="37"/>
      <c r="AB72" s="37"/>
      <c r="AC72" s="37"/>
      <c r="AD72" s="37"/>
      <c r="AE72" s="37" t="s">
        <v>102</v>
      </c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</row>
    <row r="73" spans="1:60" outlineLevel="1">
      <c r="A73" s="249">
        <v>61</v>
      </c>
      <c r="B73" s="250" t="s">
        <v>566</v>
      </c>
      <c r="C73" s="251" t="s">
        <v>567</v>
      </c>
      <c r="D73" s="252" t="s">
        <v>65</v>
      </c>
      <c r="E73" s="253">
        <v>214</v>
      </c>
      <c r="F73" s="320">
        <v>0</v>
      </c>
      <c r="G73" s="254">
        <f t="shared" si="2"/>
        <v>0</v>
      </c>
      <c r="H73" s="35">
        <v>0</v>
      </c>
      <c r="I73" s="35" t="e">
        <f>ROUND(#REF!*H73,2)</f>
        <v>#REF!</v>
      </c>
      <c r="J73" s="35">
        <v>1.4</v>
      </c>
      <c r="K73" s="35" t="e">
        <f>ROUND(#REF!*J73,2)</f>
        <v>#REF!</v>
      </c>
      <c r="L73" s="35">
        <v>0</v>
      </c>
      <c r="M73" s="35" t="e">
        <f>#REF!*(1+L73/100)</f>
        <v>#REF!</v>
      </c>
      <c r="N73" s="34">
        <v>0</v>
      </c>
      <c r="O73" s="34" t="e">
        <f>ROUND(#REF!*N73,5)</f>
        <v>#REF!</v>
      </c>
      <c r="P73" s="34">
        <v>0</v>
      </c>
      <c r="Q73" s="34" t="e">
        <f>ROUND(#REF!*P73,5)</f>
        <v>#REF!</v>
      </c>
      <c r="R73" s="34"/>
      <c r="S73" s="34"/>
      <c r="T73" s="36">
        <v>0</v>
      </c>
      <c r="U73" s="34" t="e">
        <f>ROUND(#REF!*T73,2)</f>
        <v>#REF!</v>
      </c>
      <c r="V73" s="37"/>
      <c r="W73" s="37"/>
      <c r="X73" s="37"/>
      <c r="Y73" s="37"/>
      <c r="Z73" s="37"/>
      <c r="AA73" s="37"/>
      <c r="AB73" s="37"/>
      <c r="AC73" s="37"/>
      <c r="AD73" s="37"/>
      <c r="AE73" s="37" t="s">
        <v>102</v>
      </c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</row>
    <row r="74" spans="1:60" ht="14.5">
      <c r="A74" s="255" t="s">
        <v>97</v>
      </c>
      <c r="B74" s="256" t="s">
        <v>450</v>
      </c>
      <c r="C74" s="257" t="s">
        <v>451</v>
      </c>
      <c r="D74" s="258"/>
      <c r="E74" s="259"/>
      <c r="F74" s="260"/>
      <c r="G74" s="260">
        <f>SUMIF(AE75:AE108,"&lt;&gt;NOR",G75:G108)</f>
        <v>0</v>
      </c>
      <c r="H74" s="40"/>
      <c r="I74" s="40" t="e">
        <f>SUM(I75:I108)</f>
        <v>#REF!</v>
      </c>
      <c r="J74" s="40"/>
      <c r="K74" s="40" t="e">
        <f>SUM(K75:K108)</f>
        <v>#REF!</v>
      </c>
      <c r="L74" s="40"/>
      <c r="M74" s="40" t="e">
        <f>SUM(M75:M108)</f>
        <v>#REF!</v>
      </c>
      <c r="N74" s="39"/>
      <c r="O74" s="39" t="e">
        <f>SUM(O75:O108)</f>
        <v>#REF!</v>
      </c>
      <c r="P74" s="39"/>
      <c r="Q74" s="39" t="e">
        <f>SUM(Q75:Q108)</f>
        <v>#REF!</v>
      </c>
      <c r="R74" s="39"/>
      <c r="S74" s="39"/>
      <c r="T74" s="41"/>
      <c r="U74" s="39" t="e">
        <f>SUM(U75:U108)</f>
        <v>#REF!</v>
      </c>
      <c r="AE74" s="29" t="s">
        <v>98</v>
      </c>
    </row>
    <row r="75" spans="1:60" outlineLevel="1">
      <c r="A75" s="249">
        <v>62</v>
      </c>
      <c r="B75" s="250" t="s">
        <v>568</v>
      </c>
      <c r="C75" s="251" t="s">
        <v>569</v>
      </c>
      <c r="D75" s="252" t="s">
        <v>530</v>
      </c>
      <c r="E75" s="253">
        <v>1</v>
      </c>
      <c r="F75" s="320">
        <v>0</v>
      </c>
      <c r="G75" s="254">
        <f t="shared" ref="G75:G108" si="3">ROUND(E75*F75,2)</f>
        <v>0</v>
      </c>
      <c r="H75" s="35">
        <v>0</v>
      </c>
      <c r="I75" s="35" t="e">
        <f>ROUND(#REF!*H75,2)</f>
        <v>#REF!</v>
      </c>
      <c r="J75" s="35">
        <v>200</v>
      </c>
      <c r="K75" s="35" t="e">
        <f>ROUND(#REF!*J75,2)</f>
        <v>#REF!</v>
      </c>
      <c r="L75" s="35">
        <v>0</v>
      </c>
      <c r="M75" s="35" t="e">
        <f>#REF!*(1+L75/100)</f>
        <v>#REF!</v>
      </c>
      <c r="N75" s="34">
        <v>0</v>
      </c>
      <c r="O75" s="34" t="e">
        <f>ROUND(#REF!*N75,5)</f>
        <v>#REF!</v>
      </c>
      <c r="P75" s="34">
        <v>3.4200000000000001E-2</v>
      </c>
      <c r="Q75" s="34" t="e">
        <f>ROUND(#REF!*P75,5)</f>
        <v>#REF!</v>
      </c>
      <c r="R75" s="34"/>
      <c r="S75" s="34"/>
      <c r="T75" s="36">
        <v>0.46500000000000002</v>
      </c>
      <c r="U75" s="34" t="e">
        <f>ROUND(#REF!*T75,2)</f>
        <v>#REF!</v>
      </c>
      <c r="V75" s="37"/>
      <c r="W75" s="37"/>
      <c r="X75" s="37"/>
      <c r="Y75" s="37"/>
      <c r="Z75" s="37"/>
      <c r="AA75" s="37"/>
      <c r="AB75" s="37"/>
      <c r="AC75" s="37"/>
      <c r="AD75" s="37"/>
      <c r="AE75" s="37" t="s">
        <v>102</v>
      </c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</row>
    <row r="76" spans="1:60" outlineLevel="1">
      <c r="A76" s="249">
        <v>63</v>
      </c>
      <c r="B76" s="250" t="s">
        <v>570</v>
      </c>
      <c r="C76" s="251" t="s">
        <v>571</v>
      </c>
      <c r="D76" s="252" t="s">
        <v>530</v>
      </c>
      <c r="E76" s="253">
        <v>1</v>
      </c>
      <c r="F76" s="320">
        <v>0</v>
      </c>
      <c r="G76" s="254">
        <f t="shared" si="3"/>
        <v>0</v>
      </c>
      <c r="H76" s="35">
        <v>0</v>
      </c>
      <c r="I76" s="35" t="e">
        <f>ROUND(#REF!*H76,2)</f>
        <v>#REF!</v>
      </c>
      <c r="J76" s="35">
        <v>164.5</v>
      </c>
      <c r="K76" s="35" t="e">
        <f>ROUND(#REF!*J76,2)</f>
        <v>#REF!</v>
      </c>
      <c r="L76" s="35">
        <v>0</v>
      </c>
      <c r="M76" s="35" t="e">
        <f>#REF!*(1+L76/100)</f>
        <v>#REF!</v>
      </c>
      <c r="N76" s="34">
        <v>0</v>
      </c>
      <c r="O76" s="34" t="e">
        <f>ROUND(#REF!*N76,5)</f>
        <v>#REF!</v>
      </c>
      <c r="P76" s="34">
        <v>1.9460000000000002E-2</v>
      </c>
      <c r="Q76" s="34" t="e">
        <f>ROUND(#REF!*P76,5)</f>
        <v>#REF!</v>
      </c>
      <c r="R76" s="34"/>
      <c r="S76" s="34"/>
      <c r="T76" s="36">
        <v>0.38200000000000001</v>
      </c>
      <c r="U76" s="34" t="e">
        <f>ROUND(#REF!*T76,2)</f>
        <v>#REF!</v>
      </c>
      <c r="V76" s="37"/>
      <c r="W76" s="37"/>
      <c r="X76" s="37"/>
      <c r="Y76" s="37"/>
      <c r="Z76" s="37"/>
      <c r="AA76" s="37"/>
      <c r="AB76" s="37"/>
      <c r="AC76" s="37"/>
      <c r="AD76" s="37"/>
      <c r="AE76" s="37" t="s">
        <v>102</v>
      </c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</row>
    <row r="77" spans="1:60" outlineLevel="1">
      <c r="A77" s="249">
        <v>64</v>
      </c>
      <c r="B77" s="250" t="s">
        <v>844</v>
      </c>
      <c r="C77" s="251" t="s">
        <v>845</v>
      </c>
      <c r="D77" s="252" t="s">
        <v>101</v>
      </c>
      <c r="E77" s="253">
        <v>1</v>
      </c>
      <c r="F77" s="320">
        <v>0</v>
      </c>
      <c r="G77" s="254">
        <f t="shared" si="3"/>
        <v>0</v>
      </c>
      <c r="H77" s="35">
        <v>27.62</v>
      </c>
      <c r="I77" s="35" t="e">
        <f>ROUND(#REF!*H77,2)</f>
        <v>#REF!</v>
      </c>
      <c r="J77" s="35">
        <v>1313.38</v>
      </c>
      <c r="K77" s="35" t="e">
        <f>ROUND(#REF!*J77,2)</f>
        <v>#REF!</v>
      </c>
      <c r="L77" s="35">
        <v>0</v>
      </c>
      <c r="M77" s="35" t="e">
        <f>#REF!*(1+L77/100)</f>
        <v>#REF!</v>
      </c>
      <c r="N77" s="34">
        <v>9.5E-4</v>
      </c>
      <c r="O77" s="34" t="e">
        <f>ROUND(#REF!*N77,5)</f>
        <v>#REF!</v>
      </c>
      <c r="P77" s="34">
        <v>0.38472000000000001</v>
      </c>
      <c r="Q77" s="34" t="e">
        <f>ROUND(#REF!*P77,5)</f>
        <v>#REF!</v>
      </c>
      <c r="R77" s="34"/>
      <c r="S77" s="34"/>
      <c r="T77" s="36">
        <v>2.7669800000000002</v>
      </c>
      <c r="U77" s="34" t="e">
        <f>ROUND(#REF!*T77,2)</f>
        <v>#REF!</v>
      </c>
      <c r="V77" s="37"/>
      <c r="W77" s="37"/>
      <c r="X77" s="37"/>
      <c r="Y77" s="37"/>
      <c r="Z77" s="37"/>
      <c r="AA77" s="37"/>
      <c r="AB77" s="37"/>
      <c r="AC77" s="37"/>
      <c r="AD77" s="37"/>
      <c r="AE77" s="37" t="s">
        <v>846</v>
      </c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</row>
    <row r="78" spans="1:60" outlineLevel="1">
      <c r="A78" s="249">
        <v>65</v>
      </c>
      <c r="B78" s="250" t="s">
        <v>574</v>
      </c>
      <c r="C78" s="251" t="s">
        <v>575</v>
      </c>
      <c r="D78" s="252" t="s">
        <v>530</v>
      </c>
      <c r="E78" s="253">
        <v>2</v>
      </c>
      <c r="F78" s="320">
        <v>0</v>
      </c>
      <c r="G78" s="254">
        <f t="shared" si="3"/>
        <v>0</v>
      </c>
      <c r="H78" s="35">
        <v>0</v>
      </c>
      <c r="I78" s="35" t="e">
        <f>ROUND(#REF!*H78,2)</f>
        <v>#REF!</v>
      </c>
      <c r="J78" s="35">
        <v>95.5</v>
      </c>
      <c r="K78" s="35" t="e">
        <f>ROUND(#REF!*J78,2)</f>
        <v>#REF!</v>
      </c>
      <c r="L78" s="35">
        <v>0</v>
      </c>
      <c r="M78" s="35" t="e">
        <f>#REF!*(1+L78/100)</f>
        <v>#REF!</v>
      </c>
      <c r="N78" s="34">
        <v>0</v>
      </c>
      <c r="O78" s="34" t="e">
        <f>ROUND(#REF!*N78,5)</f>
        <v>#REF!</v>
      </c>
      <c r="P78" s="34">
        <v>8.5999999999999998E-4</v>
      </c>
      <c r="Q78" s="34" t="e">
        <f>ROUND(#REF!*P78,5)</f>
        <v>#REF!</v>
      </c>
      <c r="R78" s="34"/>
      <c r="S78" s="34"/>
      <c r="T78" s="36">
        <v>0.222</v>
      </c>
      <c r="U78" s="34" t="e">
        <f>ROUND(#REF!*T78,2)</f>
        <v>#REF!</v>
      </c>
      <c r="V78" s="37"/>
      <c r="W78" s="37"/>
      <c r="X78" s="37"/>
      <c r="Y78" s="37"/>
      <c r="Z78" s="37"/>
      <c r="AA78" s="37"/>
      <c r="AB78" s="37"/>
      <c r="AC78" s="37"/>
      <c r="AD78" s="37"/>
      <c r="AE78" s="37" t="s">
        <v>102</v>
      </c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</row>
    <row r="79" spans="1:60" outlineLevel="1">
      <c r="A79" s="249">
        <v>66</v>
      </c>
      <c r="B79" s="250" t="s">
        <v>576</v>
      </c>
      <c r="C79" s="251" t="s">
        <v>577</v>
      </c>
      <c r="D79" s="252" t="s">
        <v>530</v>
      </c>
      <c r="E79" s="253">
        <v>1</v>
      </c>
      <c r="F79" s="320">
        <v>0</v>
      </c>
      <c r="G79" s="254">
        <f t="shared" si="3"/>
        <v>0</v>
      </c>
      <c r="H79" s="35">
        <v>0</v>
      </c>
      <c r="I79" s="35" t="e">
        <f>ROUND(#REF!*H79,2)</f>
        <v>#REF!</v>
      </c>
      <c r="J79" s="35">
        <v>93.3</v>
      </c>
      <c r="K79" s="35" t="e">
        <f>ROUND(#REF!*J79,2)</f>
        <v>#REF!</v>
      </c>
      <c r="L79" s="35">
        <v>0</v>
      </c>
      <c r="M79" s="35" t="e">
        <f>#REF!*(1+L79/100)</f>
        <v>#REF!</v>
      </c>
      <c r="N79" s="34">
        <v>0</v>
      </c>
      <c r="O79" s="34" t="e">
        <f>ROUND(#REF!*N79,5)</f>
        <v>#REF!</v>
      </c>
      <c r="P79" s="34">
        <v>1.56E-3</v>
      </c>
      <c r="Q79" s="34" t="e">
        <f>ROUND(#REF!*P79,5)</f>
        <v>#REF!</v>
      </c>
      <c r="R79" s="34"/>
      <c r="S79" s="34"/>
      <c r="T79" s="36">
        <v>0.217</v>
      </c>
      <c r="U79" s="34" t="e">
        <f>ROUND(#REF!*T79,2)</f>
        <v>#REF!</v>
      </c>
      <c r="V79" s="37"/>
      <c r="W79" s="37"/>
      <c r="X79" s="37"/>
      <c r="Y79" s="37"/>
      <c r="Z79" s="37"/>
      <c r="AA79" s="37"/>
      <c r="AB79" s="37"/>
      <c r="AC79" s="37"/>
      <c r="AD79" s="37"/>
      <c r="AE79" s="37" t="s">
        <v>102</v>
      </c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</row>
    <row r="80" spans="1:60" outlineLevel="1">
      <c r="A80" s="249">
        <v>67</v>
      </c>
      <c r="B80" s="250" t="s">
        <v>578</v>
      </c>
      <c r="C80" s="251" t="s">
        <v>579</v>
      </c>
      <c r="D80" s="252" t="s">
        <v>530</v>
      </c>
      <c r="E80" s="253">
        <v>1</v>
      </c>
      <c r="F80" s="320">
        <v>0</v>
      </c>
      <c r="G80" s="254">
        <f t="shared" si="3"/>
        <v>0</v>
      </c>
      <c r="H80" s="35">
        <v>0</v>
      </c>
      <c r="I80" s="35" t="e">
        <f>ROUND(#REF!*H80,2)</f>
        <v>#REF!</v>
      </c>
      <c r="J80" s="35">
        <v>133.5</v>
      </c>
      <c r="K80" s="35" t="e">
        <f>ROUND(#REF!*J80,2)</f>
        <v>#REF!</v>
      </c>
      <c r="L80" s="35">
        <v>0</v>
      </c>
      <c r="M80" s="35" t="e">
        <f>#REF!*(1+L80/100)</f>
        <v>#REF!</v>
      </c>
      <c r="N80" s="34">
        <v>0</v>
      </c>
      <c r="O80" s="34" t="e">
        <f>ROUND(#REF!*N80,5)</f>
        <v>#REF!</v>
      </c>
      <c r="P80" s="34">
        <v>6.7000000000000004E-2</v>
      </c>
      <c r="Q80" s="34" t="e">
        <f>ROUND(#REF!*P80,5)</f>
        <v>#REF!</v>
      </c>
      <c r="R80" s="34"/>
      <c r="S80" s="34"/>
      <c r="T80" s="36">
        <v>0.31</v>
      </c>
      <c r="U80" s="34" t="e">
        <f>ROUND(#REF!*T80,2)</f>
        <v>#REF!</v>
      </c>
      <c r="V80" s="37"/>
      <c r="W80" s="37"/>
      <c r="X80" s="37"/>
      <c r="Y80" s="37"/>
      <c r="Z80" s="37"/>
      <c r="AA80" s="37"/>
      <c r="AB80" s="37"/>
      <c r="AC80" s="37"/>
      <c r="AD80" s="37"/>
      <c r="AE80" s="37" t="s">
        <v>102</v>
      </c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</row>
    <row r="81" spans="1:60" outlineLevel="1">
      <c r="A81" s="249">
        <v>68</v>
      </c>
      <c r="B81" s="250" t="s">
        <v>580</v>
      </c>
      <c r="C81" s="251" t="s">
        <v>581</v>
      </c>
      <c r="D81" s="252" t="s">
        <v>530</v>
      </c>
      <c r="E81" s="253">
        <v>1</v>
      </c>
      <c r="F81" s="320">
        <v>0</v>
      </c>
      <c r="G81" s="254">
        <f t="shared" si="3"/>
        <v>0</v>
      </c>
      <c r="H81" s="35">
        <v>0</v>
      </c>
      <c r="I81" s="35" t="e">
        <f>ROUND(#REF!*H81,2)</f>
        <v>#REF!</v>
      </c>
      <c r="J81" s="35">
        <v>360</v>
      </c>
      <c r="K81" s="35" t="e">
        <f>ROUND(#REF!*J81,2)</f>
        <v>#REF!</v>
      </c>
      <c r="L81" s="35">
        <v>0</v>
      </c>
      <c r="M81" s="35" t="e">
        <f>#REF!*(1+L81/100)</f>
        <v>#REF!</v>
      </c>
      <c r="N81" s="34">
        <v>0</v>
      </c>
      <c r="O81" s="34" t="e">
        <f>ROUND(#REF!*N81,5)</f>
        <v>#REF!</v>
      </c>
      <c r="P81" s="34">
        <v>0.155</v>
      </c>
      <c r="Q81" s="34" t="e">
        <f>ROUND(#REF!*P81,5)</f>
        <v>#REF!</v>
      </c>
      <c r="R81" s="34"/>
      <c r="S81" s="34"/>
      <c r="T81" s="36">
        <v>0.83699999999999997</v>
      </c>
      <c r="U81" s="34" t="e">
        <f>ROUND(#REF!*T81,2)</f>
        <v>#REF!</v>
      </c>
      <c r="V81" s="37"/>
      <c r="W81" s="37"/>
      <c r="X81" s="37"/>
      <c r="Y81" s="37"/>
      <c r="Z81" s="37"/>
      <c r="AA81" s="37"/>
      <c r="AB81" s="37"/>
      <c r="AC81" s="37"/>
      <c r="AD81" s="37"/>
      <c r="AE81" s="37" t="s">
        <v>102</v>
      </c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</row>
    <row r="82" spans="1:60" outlineLevel="1">
      <c r="A82" s="249">
        <v>69</v>
      </c>
      <c r="B82" s="250" t="s">
        <v>582</v>
      </c>
      <c r="C82" s="251" t="s">
        <v>583</v>
      </c>
      <c r="D82" s="252" t="s">
        <v>530</v>
      </c>
      <c r="E82" s="253">
        <v>1</v>
      </c>
      <c r="F82" s="320">
        <v>0</v>
      </c>
      <c r="G82" s="254">
        <f t="shared" si="3"/>
        <v>0</v>
      </c>
      <c r="H82" s="35">
        <v>0</v>
      </c>
      <c r="I82" s="35" t="e">
        <f>ROUND(#REF!*H82,2)</f>
        <v>#REF!</v>
      </c>
      <c r="J82" s="35">
        <v>307</v>
      </c>
      <c r="K82" s="35" t="e">
        <f>ROUND(#REF!*J82,2)</f>
        <v>#REF!</v>
      </c>
      <c r="L82" s="35">
        <v>0</v>
      </c>
      <c r="M82" s="35" t="e">
        <f>#REF!*(1+L82/100)</f>
        <v>#REF!</v>
      </c>
      <c r="N82" s="34">
        <v>0</v>
      </c>
      <c r="O82" s="34" t="e">
        <f>ROUND(#REF!*N82,5)</f>
        <v>#REF!</v>
      </c>
      <c r="P82" s="34">
        <v>4.3499999999999997E-2</v>
      </c>
      <c r="Q82" s="34" t="e">
        <f>ROUND(#REF!*P82,5)</f>
        <v>#REF!</v>
      </c>
      <c r="R82" s="34"/>
      <c r="S82" s="34"/>
      <c r="T82" s="36">
        <v>0.71299999999999997</v>
      </c>
      <c r="U82" s="34" t="e">
        <f>ROUND(#REF!*T82,2)</f>
        <v>#REF!</v>
      </c>
      <c r="V82" s="37"/>
      <c r="W82" s="37"/>
      <c r="X82" s="37"/>
      <c r="Y82" s="37"/>
      <c r="Z82" s="37"/>
      <c r="AA82" s="37"/>
      <c r="AB82" s="37"/>
      <c r="AC82" s="37"/>
      <c r="AD82" s="37"/>
      <c r="AE82" s="37" t="s">
        <v>102</v>
      </c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</row>
    <row r="83" spans="1:60" outlineLevel="1">
      <c r="A83" s="249">
        <v>70</v>
      </c>
      <c r="B83" s="250" t="s">
        <v>584</v>
      </c>
      <c r="C83" s="251" t="s">
        <v>585</v>
      </c>
      <c r="D83" s="252" t="s">
        <v>107</v>
      </c>
      <c r="E83" s="253">
        <v>0.71</v>
      </c>
      <c r="F83" s="320">
        <v>0</v>
      </c>
      <c r="G83" s="254">
        <f t="shared" si="3"/>
        <v>0</v>
      </c>
      <c r="H83" s="35">
        <v>0</v>
      </c>
      <c r="I83" s="35" t="e">
        <f>ROUND(#REF!*H83,2)</f>
        <v>#REF!</v>
      </c>
      <c r="J83" s="35">
        <v>1762</v>
      </c>
      <c r="K83" s="35" t="e">
        <f>ROUND(#REF!*J83,2)</f>
        <v>#REF!</v>
      </c>
      <c r="L83" s="35">
        <v>0</v>
      </c>
      <c r="M83" s="35" t="e">
        <f>#REF!*(1+L83/100)</f>
        <v>#REF!</v>
      </c>
      <c r="N83" s="34">
        <v>0</v>
      </c>
      <c r="O83" s="34" t="e">
        <f>ROUND(#REF!*N83,5)</f>
        <v>#REF!</v>
      </c>
      <c r="P83" s="34">
        <v>0</v>
      </c>
      <c r="Q83" s="34" t="e">
        <f>ROUND(#REF!*P83,5)</f>
        <v>#REF!</v>
      </c>
      <c r="R83" s="34"/>
      <c r="S83" s="34"/>
      <c r="T83" s="36">
        <v>3.169</v>
      </c>
      <c r="U83" s="34" t="e">
        <f>ROUND(#REF!*T83,2)</f>
        <v>#REF!</v>
      </c>
      <c r="V83" s="37"/>
      <c r="W83" s="37"/>
      <c r="X83" s="37"/>
      <c r="Y83" s="37"/>
      <c r="Z83" s="37"/>
      <c r="AA83" s="37"/>
      <c r="AB83" s="37"/>
      <c r="AC83" s="37"/>
      <c r="AD83" s="37"/>
      <c r="AE83" s="37" t="s">
        <v>102</v>
      </c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</row>
    <row r="84" spans="1:60" ht="20" outlineLevel="1">
      <c r="A84" s="249">
        <v>71</v>
      </c>
      <c r="B84" s="250" t="s">
        <v>586</v>
      </c>
      <c r="C84" s="251" t="s">
        <v>587</v>
      </c>
      <c r="D84" s="252" t="s">
        <v>530</v>
      </c>
      <c r="E84" s="253">
        <v>1</v>
      </c>
      <c r="F84" s="320">
        <v>0</v>
      </c>
      <c r="G84" s="254">
        <f t="shared" si="3"/>
        <v>0</v>
      </c>
      <c r="H84" s="35">
        <v>4972.08</v>
      </c>
      <c r="I84" s="35" t="e">
        <f>ROUND(#REF!*H84,2)</f>
        <v>#REF!</v>
      </c>
      <c r="J84" s="35">
        <v>572.92000000000007</v>
      </c>
      <c r="K84" s="35" t="e">
        <f>ROUND(#REF!*J84,2)</f>
        <v>#REF!</v>
      </c>
      <c r="L84" s="35">
        <v>0</v>
      </c>
      <c r="M84" s="35" t="e">
        <f>#REF!*(1+L84/100)</f>
        <v>#REF!</v>
      </c>
      <c r="N84" s="34">
        <v>1.772E-2</v>
      </c>
      <c r="O84" s="34" t="e">
        <f>ROUND(#REF!*N84,5)</f>
        <v>#REF!</v>
      </c>
      <c r="P84" s="34">
        <v>0</v>
      </c>
      <c r="Q84" s="34" t="e">
        <f>ROUND(#REF!*P84,5)</f>
        <v>#REF!</v>
      </c>
      <c r="R84" s="34"/>
      <c r="S84" s="34"/>
      <c r="T84" s="36">
        <v>0.97299999999999998</v>
      </c>
      <c r="U84" s="34" t="e">
        <f>ROUND(#REF!*T84,2)</f>
        <v>#REF!</v>
      </c>
      <c r="V84" s="37"/>
      <c r="W84" s="37"/>
      <c r="X84" s="37"/>
      <c r="Y84" s="37"/>
      <c r="Z84" s="37"/>
      <c r="AA84" s="37"/>
      <c r="AB84" s="37"/>
      <c r="AC84" s="37"/>
      <c r="AD84" s="37"/>
      <c r="AE84" s="37" t="s">
        <v>102</v>
      </c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</row>
    <row r="85" spans="1:60" outlineLevel="1">
      <c r="A85" s="249">
        <v>72</v>
      </c>
      <c r="B85" s="250" t="s">
        <v>588</v>
      </c>
      <c r="C85" s="251" t="s">
        <v>589</v>
      </c>
      <c r="D85" s="252" t="s">
        <v>530</v>
      </c>
      <c r="E85" s="253">
        <v>1</v>
      </c>
      <c r="F85" s="320">
        <v>0</v>
      </c>
      <c r="G85" s="254">
        <f t="shared" si="3"/>
        <v>0</v>
      </c>
      <c r="H85" s="35">
        <v>205.89</v>
      </c>
      <c r="I85" s="35" t="e">
        <f>ROUND(#REF!*H85,2)</f>
        <v>#REF!</v>
      </c>
      <c r="J85" s="35">
        <v>660.11</v>
      </c>
      <c r="K85" s="35" t="e">
        <f>ROUND(#REF!*J85,2)</f>
        <v>#REF!</v>
      </c>
      <c r="L85" s="35">
        <v>0</v>
      </c>
      <c r="M85" s="35" t="e">
        <f>#REF!*(1+L85/100)</f>
        <v>#REF!</v>
      </c>
      <c r="N85" s="34">
        <v>8.8999999999999995E-4</v>
      </c>
      <c r="O85" s="34" t="e">
        <f>ROUND(#REF!*N85,5)</f>
        <v>#REF!</v>
      </c>
      <c r="P85" s="34">
        <v>0</v>
      </c>
      <c r="Q85" s="34" t="e">
        <f>ROUND(#REF!*P85,5)</f>
        <v>#REF!</v>
      </c>
      <c r="R85" s="34"/>
      <c r="S85" s="34"/>
      <c r="T85" s="36">
        <v>1.1200000000000001</v>
      </c>
      <c r="U85" s="34" t="e">
        <f>ROUND(#REF!*T85,2)</f>
        <v>#REF!</v>
      </c>
      <c r="V85" s="37"/>
      <c r="W85" s="37"/>
      <c r="X85" s="37"/>
      <c r="Y85" s="37"/>
      <c r="Z85" s="37"/>
      <c r="AA85" s="37"/>
      <c r="AB85" s="37"/>
      <c r="AC85" s="37"/>
      <c r="AD85" s="37"/>
      <c r="AE85" s="37" t="s">
        <v>102</v>
      </c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</row>
    <row r="86" spans="1:60" outlineLevel="1">
      <c r="A86" s="249">
        <v>73</v>
      </c>
      <c r="B86" s="250" t="s">
        <v>590</v>
      </c>
      <c r="C86" s="251" t="s">
        <v>591</v>
      </c>
      <c r="D86" s="252" t="s">
        <v>530</v>
      </c>
      <c r="E86" s="253">
        <v>1</v>
      </c>
      <c r="F86" s="320">
        <v>0</v>
      </c>
      <c r="G86" s="254">
        <f t="shared" si="3"/>
        <v>0</v>
      </c>
      <c r="H86" s="35">
        <v>9141.24</v>
      </c>
      <c r="I86" s="35" t="e">
        <f>ROUND(#REF!*H86,2)</f>
        <v>#REF!</v>
      </c>
      <c r="J86" s="35">
        <v>1118.7600000000002</v>
      </c>
      <c r="K86" s="35" t="e">
        <f>ROUND(#REF!*J86,2)</f>
        <v>#REF!</v>
      </c>
      <c r="L86" s="35">
        <v>0</v>
      </c>
      <c r="M86" s="35" t="e">
        <f>#REF!*(1+L86/100)</f>
        <v>#REF!</v>
      </c>
      <c r="N86" s="34">
        <v>1.2970000000000001E-2</v>
      </c>
      <c r="O86" s="34" t="e">
        <f>ROUND(#REF!*N86,5)</f>
        <v>#REF!</v>
      </c>
      <c r="P86" s="34">
        <v>0</v>
      </c>
      <c r="Q86" s="34" t="e">
        <f>ROUND(#REF!*P86,5)</f>
        <v>#REF!</v>
      </c>
      <c r="R86" s="34"/>
      <c r="S86" s="34"/>
      <c r="T86" s="36">
        <v>1.9</v>
      </c>
      <c r="U86" s="34" t="e">
        <f>ROUND(#REF!*T86,2)</f>
        <v>#REF!</v>
      </c>
      <c r="V86" s="37"/>
      <c r="W86" s="37"/>
      <c r="X86" s="37"/>
      <c r="Y86" s="37"/>
      <c r="Z86" s="37"/>
      <c r="AA86" s="37"/>
      <c r="AB86" s="37"/>
      <c r="AC86" s="37"/>
      <c r="AD86" s="37"/>
      <c r="AE86" s="37" t="s">
        <v>102</v>
      </c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</row>
    <row r="87" spans="1:60" outlineLevel="1">
      <c r="A87" s="249">
        <v>74</v>
      </c>
      <c r="B87" s="250" t="s">
        <v>592</v>
      </c>
      <c r="C87" s="251" t="s">
        <v>593</v>
      </c>
      <c r="D87" s="252" t="s">
        <v>530</v>
      </c>
      <c r="E87" s="253">
        <v>1</v>
      </c>
      <c r="F87" s="320">
        <v>0</v>
      </c>
      <c r="G87" s="254">
        <f t="shared" si="3"/>
        <v>0</v>
      </c>
      <c r="H87" s="35">
        <v>0</v>
      </c>
      <c r="I87" s="35" t="e">
        <f>ROUND(#REF!*H87,2)</f>
        <v>#REF!</v>
      </c>
      <c r="J87" s="35">
        <v>1119</v>
      </c>
      <c r="K87" s="35" t="e">
        <f>ROUND(#REF!*J87,2)</f>
        <v>#REF!</v>
      </c>
      <c r="L87" s="35">
        <v>0</v>
      </c>
      <c r="M87" s="35" t="e">
        <f>#REF!*(1+L87/100)</f>
        <v>#REF!</v>
      </c>
      <c r="N87" s="34">
        <v>0</v>
      </c>
      <c r="O87" s="34" t="e">
        <f>ROUND(#REF!*N87,5)</f>
        <v>#REF!</v>
      </c>
      <c r="P87" s="34">
        <v>0</v>
      </c>
      <c r="Q87" s="34" t="e">
        <f>ROUND(#REF!*P87,5)</f>
        <v>#REF!</v>
      </c>
      <c r="R87" s="34"/>
      <c r="S87" s="34"/>
      <c r="T87" s="36">
        <v>1.9</v>
      </c>
      <c r="U87" s="34" t="e">
        <f>ROUND(#REF!*T87,2)</f>
        <v>#REF!</v>
      </c>
      <c r="V87" s="37"/>
      <c r="W87" s="37"/>
      <c r="X87" s="37"/>
      <c r="Y87" s="37"/>
      <c r="Z87" s="37"/>
      <c r="AA87" s="37"/>
      <c r="AB87" s="37"/>
      <c r="AC87" s="37"/>
      <c r="AD87" s="37"/>
      <c r="AE87" s="37" t="s">
        <v>102</v>
      </c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</row>
    <row r="88" spans="1:60" outlineLevel="1">
      <c r="A88" s="249">
        <v>75</v>
      </c>
      <c r="B88" s="250" t="s">
        <v>594</v>
      </c>
      <c r="C88" s="251" t="s">
        <v>595</v>
      </c>
      <c r="D88" s="252" t="s">
        <v>101</v>
      </c>
      <c r="E88" s="253">
        <v>1</v>
      </c>
      <c r="F88" s="320">
        <v>0</v>
      </c>
      <c r="G88" s="254">
        <f t="shared" si="3"/>
        <v>0</v>
      </c>
      <c r="H88" s="35">
        <v>2295</v>
      </c>
      <c r="I88" s="35" t="e">
        <f>ROUND(#REF!*H88,2)</f>
        <v>#REF!</v>
      </c>
      <c r="J88" s="35">
        <v>0</v>
      </c>
      <c r="K88" s="35" t="e">
        <f>ROUND(#REF!*J88,2)</f>
        <v>#REF!</v>
      </c>
      <c r="L88" s="35">
        <v>0</v>
      </c>
      <c r="M88" s="35" t="e">
        <f>#REF!*(1+L88/100)</f>
        <v>#REF!</v>
      </c>
      <c r="N88" s="34">
        <v>3.2000000000000003E-4</v>
      </c>
      <c r="O88" s="34" t="e">
        <f>ROUND(#REF!*N88,5)</f>
        <v>#REF!</v>
      </c>
      <c r="P88" s="34">
        <v>0</v>
      </c>
      <c r="Q88" s="34" t="e">
        <f>ROUND(#REF!*P88,5)</f>
        <v>#REF!</v>
      </c>
      <c r="R88" s="34"/>
      <c r="S88" s="34"/>
      <c r="T88" s="36">
        <v>0</v>
      </c>
      <c r="U88" s="34" t="e">
        <f>ROUND(#REF!*T88,2)</f>
        <v>#REF!</v>
      </c>
      <c r="V88" s="37"/>
      <c r="W88" s="37"/>
      <c r="X88" s="37"/>
      <c r="Y88" s="37"/>
      <c r="Z88" s="37"/>
      <c r="AA88" s="37"/>
      <c r="AB88" s="37"/>
      <c r="AC88" s="37"/>
      <c r="AD88" s="37"/>
      <c r="AE88" s="37" t="s">
        <v>113</v>
      </c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</row>
    <row r="89" spans="1:60" ht="20" outlineLevel="1">
      <c r="A89" s="249">
        <v>76</v>
      </c>
      <c r="B89" s="250" t="s">
        <v>596</v>
      </c>
      <c r="C89" s="251" t="s">
        <v>597</v>
      </c>
      <c r="D89" s="252" t="s">
        <v>402</v>
      </c>
      <c r="E89" s="253">
        <v>1</v>
      </c>
      <c r="F89" s="320">
        <v>0</v>
      </c>
      <c r="G89" s="254">
        <f t="shared" si="3"/>
        <v>0</v>
      </c>
      <c r="H89" s="35">
        <v>0</v>
      </c>
      <c r="I89" s="35" t="e">
        <f>ROUND(#REF!*H89,2)</f>
        <v>#REF!</v>
      </c>
      <c r="J89" s="35">
        <v>186</v>
      </c>
      <c r="K89" s="35" t="e">
        <f>ROUND(#REF!*J89,2)</f>
        <v>#REF!</v>
      </c>
      <c r="L89" s="35">
        <v>0</v>
      </c>
      <c r="M89" s="35" t="e">
        <f>#REF!*(1+L89/100)</f>
        <v>#REF!</v>
      </c>
      <c r="N89" s="34">
        <v>0</v>
      </c>
      <c r="O89" s="34" t="e">
        <f>ROUND(#REF!*N89,5)</f>
        <v>#REF!</v>
      </c>
      <c r="P89" s="34">
        <v>0</v>
      </c>
      <c r="Q89" s="34" t="e">
        <f>ROUND(#REF!*P89,5)</f>
        <v>#REF!</v>
      </c>
      <c r="R89" s="34"/>
      <c r="S89" s="34"/>
      <c r="T89" s="36">
        <v>0</v>
      </c>
      <c r="U89" s="34" t="e">
        <f>ROUND(#REF!*T89,2)</f>
        <v>#REF!</v>
      </c>
      <c r="V89" s="37"/>
      <c r="W89" s="37"/>
      <c r="X89" s="37"/>
      <c r="Y89" s="37"/>
      <c r="Z89" s="37"/>
      <c r="AA89" s="37"/>
      <c r="AB89" s="37"/>
      <c r="AC89" s="37"/>
      <c r="AD89" s="37"/>
      <c r="AE89" s="37" t="s">
        <v>102</v>
      </c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</row>
    <row r="90" spans="1:60" outlineLevel="1">
      <c r="A90" s="249">
        <v>77</v>
      </c>
      <c r="B90" s="250" t="s">
        <v>598</v>
      </c>
      <c r="C90" s="251" t="s">
        <v>599</v>
      </c>
      <c r="D90" s="252" t="s">
        <v>530</v>
      </c>
      <c r="E90" s="253">
        <v>1</v>
      </c>
      <c r="F90" s="320">
        <v>0</v>
      </c>
      <c r="G90" s="254">
        <f t="shared" si="3"/>
        <v>0</v>
      </c>
      <c r="H90" s="35">
        <v>2019.89</v>
      </c>
      <c r="I90" s="35" t="e">
        <f>ROUND(#REF!*H90,2)</f>
        <v>#REF!</v>
      </c>
      <c r="J90" s="35">
        <v>700.1099999999999</v>
      </c>
      <c r="K90" s="35" t="e">
        <f>ROUND(#REF!*J90,2)</f>
        <v>#REF!</v>
      </c>
      <c r="L90" s="35">
        <v>0</v>
      </c>
      <c r="M90" s="35" t="e">
        <f>#REF!*(1+L90/100)</f>
        <v>#REF!</v>
      </c>
      <c r="N90" s="34">
        <v>1.7010000000000001E-2</v>
      </c>
      <c r="O90" s="34" t="e">
        <f>ROUND(#REF!*N90,5)</f>
        <v>#REF!</v>
      </c>
      <c r="P90" s="34">
        <v>0</v>
      </c>
      <c r="Q90" s="34" t="e">
        <f>ROUND(#REF!*P90,5)</f>
        <v>#REF!</v>
      </c>
      <c r="R90" s="34"/>
      <c r="S90" s="34"/>
      <c r="T90" s="36">
        <v>1.1890000000000001</v>
      </c>
      <c r="U90" s="34" t="e">
        <f>ROUND(#REF!*T90,2)</f>
        <v>#REF!</v>
      </c>
      <c r="V90" s="37"/>
      <c r="W90" s="37"/>
      <c r="X90" s="37"/>
      <c r="Y90" s="37"/>
      <c r="Z90" s="37"/>
      <c r="AA90" s="37"/>
      <c r="AB90" s="37"/>
      <c r="AC90" s="37"/>
      <c r="AD90" s="37"/>
      <c r="AE90" s="37" t="s">
        <v>102</v>
      </c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</row>
    <row r="91" spans="1:60" outlineLevel="1">
      <c r="A91" s="249">
        <v>78</v>
      </c>
      <c r="B91" s="250" t="s">
        <v>600</v>
      </c>
      <c r="C91" s="251" t="s">
        <v>601</v>
      </c>
      <c r="D91" s="252" t="s">
        <v>530</v>
      </c>
      <c r="E91" s="253">
        <v>1</v>
      </c>
      <c r="F91" s="320">
        <v>0</v>
      </c>
      <c r="G91" s="254">
        <f t="shared" si="3"/>
        <v>0</v>
      </c>
      <c r="H91" s="35">
        <v>1974.89</v>
      </c>
      <c r="I91" s="35" t="e">
        <f>ROUND(#REF!*H91,2)</f>
        <v>#REF!</v>
      </c>
      <c r="J91" s="35">
        <v>700.1099999999999</v>
      </c>
      <c r="K91" s="35" t="e">
        <f>ROUND(#REF!*J91,2)</f>
        <v>#REF!</v>
      </c>
      <c r="L91" s="35">
        <v>0</v>
      </c>
      <c r="M91" s="35" t="e">
        <f>#REF!*(1+L91/100)</f>
        <v>#REF!</v>
      </c>
      <c r="N91" s="34">
        <v>8.9999999999999993E-3</v>
      </c>
      <c r="O91" s="34" t="e">
        <f>ROUND(#REF!*N91,5)</f>
        <v>#REF!</v>
      </c>
      <c r="P91" s="34">
        <v>0</v>
      </c>
      <c r="Q91" s="34" t="e">
        <f>ROUND(#REF!*P91,5)</f>
        <v>#REF!</v>
      </c>
      <c r="R91" s="34"/>
      <c r="S91" s="34"/>
      <c r="T91" s="36">
        <v>1.1890000000000001</v>
      </c>
      <c r="U91" s="34" t="e">
        <f>ROUND(#REF!*T91,2)</f>
        <v>#REF!</v>
      </c>
      <c r="V91" s="37"/>
      <c r="W91" s="37"/>
      <c r="X91" s="37"/>
      <c r="Y91" s="37"/>
      <c r="Z91" s="37"/>
      <c r="AA91" s="37"/>
      <c r="AB91" s="37"/>
      <c r="AC91" s="37"/>
      <c r="AD91" s="37"/>
      <c r="AE91" s="37" t="s">
        <v>102</v>
      </c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</row>
    <row r="92" spans="1:60" outlineLevel="1">
      <c r="A92" s="249">
        <v>79</v>
      </c>
      <c r="B92" s="250" t="s">
        <v>602</v>
      </c>
      <c r="C92" s="251" t="s">
        <v>603</v>
      </c>
      <c r="D92" s="252" t="s">
        <v>530</v>
      </c>
      <c r="E92" s="253">
        <v>2</v>
      </c>
      <c r="F92" s="320">
        <v>0</v>
      </c>
      <c r="G92" s="254">
        <f t="shared" si="3"/>
        <v>0</v>
      </c>
      <c r="H92" s="35">
        <v>146.44</v>
      </c>
      <c r="I92" s="35" t="e">
        <f>ROUND(#REF!*H92,2)</f>
        <v>#REF!</v>
      </c>
      <c r="J92" s="35">
        <v>820.56</v>
      </c>
      <c r="K92" s="35" t="e">
        <f>ROUND(#REF!*J92,2)</f>
        <v>#REF!</v>
      </c>
      <c r="L92" s="35">
        <v>0</v>
      </c>
      <c r="M92" s="35" t="e">
        <f>#REF!*(1+L92/100)</f>
        <v>#REF!</v>
      </c>
      <c r="N92" s="34">
        <v>1.41E-3</v>
      </c>
      <c r="O92" s="34" t="e">
        <f>ROUND(#REF!*N92,5)</f>
        <v>#REF!</v>
      </c>
      <c r="P92" s="34">
        <v>0</v>
      </c>
      <c r="Q92" s="34" t="e">
        <f>ROUND(#REF!*P92,5)</f>
        <v>#REF!</v>
      </c>
      <c r="R92" s="34"/>
      <c r="S92" s="34"/>
      <c r="T92" s="36">
        <v>1.575</v>
      </c>
      <c r="U92" s="34" t="e">
        <f>ROUND(#REF!*T92,2)</f>
        <v>#REF!</v>
      </c>
      <c r="V92" s="37"/>
      <c r="W92" s="37"/>
      <c r="X92" s="37"/>
      <c r="Y92" s="37"/>
      <c r="Z92" s="37"/>
      <c r="AA92" s="37"/>
      <c r="AB92" s="37"/>
      <c r="AC92" s="37"/>
      <c r="AD92" s="37"/>
      <c r="AE92" s="37" t="s">
        <v>102</v>
      </c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</row>
    <row r="93" spans="1:60" ht="20" outlineLevel="1">
      <c r="A93" s="249">
        <v>80</v>
      </c>
      <c r="B93" s="250" t="s">
        <v>604</v>
      </c>
      <c r="C93" s="251" t="s">
        <v>605</v>
      </c>
      <c r="D93" s="252" t="s">
        <v>101</v>
      </c>
      <c r="E93" s="253">
        <v>2</v>
      </c>
      <c r="F93" s="320">
        <v>0</v>
      </c>
      <c r="G93" s="254">
        <f t="shared" si="3"/>
        <v>0</v>
      </c>
      <c r="H93" s="35">
        <v>2340.98</v>
      </c>
      <c r="I93" s="35" t="e">
        <f>ROUND(#REF!*H93,2)</f>
        <v>#REF!</v>
      </c>
      <c r="J93" s="35">
        <v>264.02</v>
      </c>
      <c r="K93" s="35" t="e">
        <f>ROUND(#REF!*J93,2)</f>
        <v>#REF!</v>
      </c>
      <c r="L93" s="35">
        <v>0</v>
      </c>
      <c r="M93" s="35" t="e">
        <f>#REF!*(1+L93/100)</f>
        <v>#REF!</v>
      </c>
      <c r="N93" s="34">
        <v>8.4999999999999995E-4</v>
      </c>
      <c r="O93" s="34" t="e">
        <f>ROUND(#REF!*N93,5)</f>
        <v>#REF!</v>
      </c>
      <c r="P93" s="34">
        <v>0</v>
      </c>
      <c r="Q93" s="34" t="e">
        <f>ROUND(#REF!*P93,5)</f>
        <v>#REF!</v>
      </c>
      <c r="R93" s="34"/>
      <c r="S93" s="34"/>
      <c r="T93" s="36">
        <v>0.48499999999999999</v>
      </c>
      <c r="U93" s="34" t="e">
        <f>ROUND(#REF!*T93,2)</f>
        <v>#REF!</v>
      </c>
      <c r="V93" s="37"/>
      <c r="W93" s="37"/>
      <c r="X93" s="37"/>
      <c r="Y93" s="37"/>
      <c r="Z93" s="37"/>
      <c r="AA93" s="37"/>
      <c r="AB93" s="37"/>
      <c r="AC93" s="37"/>
      <c r="AD93" s="37"/>
      <c r="AE93" s="37" t="s">
        <v>102</v>
      </c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</row>
    <row r="94" spans="1:60" outlineLevel="1">
      <c r="A94" s="249">
        <v>81</v>
      </c>
      <c r="B94" s="250" t="s">
        <v>606</v>
      </c>
      <c r="C94" s="251" t="s">
        <v>607</v>
      </c>
      <c r="D94" s="252" t="s">
        <v>101</v>
      </c>
      <c r="E94" s="253">
        <v>3</v>
      </c>
      <c r="F94" s="320">
        <v>0</v>
      </c>
      <c r="G94" s="254">
        <f t="shared" si="3"/>
        <v>0</v>
      </c>
      <c r="H94" s="35">
        <v>8.82</v>
      </c>
      <c r="I94" s="35" t="e">
        <f>ROUND(#REF!*H94,2)</f>
        <v>#REF!</v>
      </c>
      <c r="J94" s="35">
        <v>242.68</v>
      </c>
      <c r="K94" s="35" t="e">
        <f>ROUND(#REF!*J94,2)</f>
        <v>#REF!</v>
      </c>
      <c r="L94" s="35">
        <v>0</v>
      </c>
      <c r="M94" s="35" t="e">
        <f>#REF!*(1+L94/100)</f>
        <v>#REF!</v>
      </c>
      <c r="N94" s="34">
        <v>4.0000000000000003E-5</v>
      </c>
      <c r="O94" s="34" t="e">
        <f>ROUND(#REF!*N94,5)</f>
        <v>#REF!</v>
      </c>
      <c r="P94" s="34">
        <v>0</v>
      </c>
      <c r="Q94" s="34" t="e">
        <f>ROUND(#REF!*P94,5)</f>
        <v>#REF!</v>
      </c>
      <c r="R94" s="34"/>
      <c r="S94" s="34"/>
      <c r="T94" s="36">
        <v>0.44500000000000001</v>
      </c>
      <c r="U94" s="34" t="e">
        <f>ROUND(#REF!*T94,2)</f>
        <v>#REF!</v>
      </c>
      <c r="V94" s="37"/>
      <c r="W94" s="37"/>
      <c r="X94" s="37"/>
      <c r="Y94" s="37"/>
      <c r="Z94" s="37"/>
      <c r="AA94" s="37"/>
      <c r="AB94" s="37"/>
      <c r="AC94" s="37"/>
      <c r="AD94" s="37"/>
      <c r="AE94" s="37" t="s">
        <v>102</v>
      </c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</row>
    <row r="95" spans="1:60" outlineLevel="1">
      <c r="A95" s="249">
        <v>82</v>
      </c>
      <c r="B95" s="250" t="s">
        <v>608</v>
      </c>
      <c r="C95" s="251" t="s">
        <v>609</v>
      </c>
      <c r="D95" s="252" t="s">
        <v>101</v>
      </c>
      <c r="E95" s="253">
        <v>2</v>
      </c>
      <c r="F95" s="320">
        <v>0</v>
      </c>
      <c r="G95" s="254">
        <f t="shared" si="3"/>
        <v>0</v>
      </c>
      <c r="H95" s="35">
        <v>290.10000000000002</v>
      </c>
      <c r="I95" s="35" t="e">
        <f>ROUND(#REF!*H95,2)</f>
        <v>#REF!</v>
      </c>
      <c r="J95" s="35">
        <v>133.89999999999998</v>
      </c>
      <c r="K95" s="35" t="e">
        <f>ROUND(#REF!*J95,2)</f>
        <v>#REF!</v>
      </c>
      <c r="L95" s="35">
        <v>0</v>
      </c>
      <c r="M95" s="35" t="e">
        <f>#REF!*(1+L95/100)</f>
        <v>#REF!</v>
      </c>
      <c r="N95" s="34">
        <v>2.0000000000000001E-4</v>
      </c>
      <c r="O95" s="34" t="e">
        <f>ROUND(#REF!*N95,5)</f>
        <v>#REF!</v>
      </c>
      <c r="P95" s="34">
        <v>0</v>
      </c>
      <c r="Q95" s="34" t="e">
        <f>ROUND(#REF!*P95,5)</f>
        <v>#REF!</v>
      </c>
      <c r="R95" s="34"/>
      <c r="S95" s="34"/>
      <c r="T95" s="36">
        <v>0.246</v>
      </c>
      <c r="U95" s="34" t="e">
        <f>ROUND(#REF!*T95,2)</f>
        <v>#REF!</v>
      </c>
      <c r="V95" s="37"/>
      <c r="W95" s="37"/>
      <c r="X95" s="37"/>
      <c r="Y95" s="37"/>
      <c r="Z95" s="37"/>
      <c r="AA95" s="37"/>
      <c r="AB95" s="37"/>
      <c r="AC95" s="37"/>
      <c r="AD95" s="37"/>
      <c r="AE95" s="37" t="s">
        <v>102</v>
      </c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</row>
    <row r="96" spans="1:60" outlineLevel="1">
      <c r="A96" s="249">
        <v>83</v>
      </c>
      <c r="B96" s="250" t="s">
        <v>610</v>
      </c>
      <c r="C96" s="251" t="s">
        <v>611</v>
      </c>
      <c r="D96" s="252" t="s">
        <v>101</v>
      </c>
      <c r="E96" s="253">
        <v>2</v>
      </c>
      <c r="F96" s="320">
        <v>0</v>
      </c>
      <c r="G96" s="254">
        <f t="shared" si="3"/>
        <v>0</v>
      </c>
      <c r="H96" s="35">
        <v>45.12</v>
      </c>
      <c r="I96" s="35" t="e">
        <f>ROUND(#REF!*H96,2)</f>
        <v>#REF!</v>
      </c>
      <c r="J96" s="35">
        <v>134.38</v>
      </c>
      <c r="K96" s="35" t="e">
        <f>ROUND(#REF!*J96,2)</f>
        <v>#REF!</v>
      </c>
      <c r="L96" s="35">
        <v>0</v>
      </c>
      <c r="M96" s="35" t="e">
        <f>#REF!*(1+L96/100)</f>
        <v>#REF!</v>
      </c>
      <c r="N96" s="34">
        <v>1E-4</v>
      </c>
      <c r="O96" s="34" t="e">
        <f>ROUND(#REF!*N96,5)</f>
        <v>#REF!</v>
      </c>
      <c r="P96" s="34">
        <v>0</v>
      </c>
      <c r="Q96" s="34" t="e">
        <f>ROUND(#REF!*P96,5)</f>
        <v>#REF!</v>
      </c>
      <c r="R96" s="34"/>
      <c r="S96" s="34"/>
      <c r="T96" s="36">
        <v>0.246</v>
      </c>
      <c r="U96" s="34" t="e">
        <f>ROUND(#REF!*T96,2)</f>
        <v>#REF!</v>
      </c>
      <c r="V96" s="37"/>
      <c r="W96" s="37"/>
      <c r="X96" s="37"/>
      <c r="Y96" s="37"/>
      <c r="Z96" s="37"/>
      <c r="AA96" s="37"/>
      <c r="AB96" s="37"/>
      <c r="AC96" s="37"/>
      <c r="AD96" s="37"/>
      <c r="AE96" s="37" t="s">
        <v>102</v>
      </c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</row>
    <row r="97" spans="1:60" outlineLevel="1">
      <c r="A97" s="249">
        <v>84</v>
      </c>
      <c r="B97" s="250" t="s">
        <v>612</v>
      </c>
      <c r="C97" s="251" t="s">
        <v>613</v>
      </c>
      <c r="D97" s="252" t="s">
        <v>530</v>
      </c>
      <c r="E97" s="253">
        <v>6</v>
      </c>
      <c r="F97" s="320">
        <v>0</v>
      </c>
      <c r="G97" s="254">
        <f t="shared" si="3"/>
        <v>0</v>
      </c>
      <c r="H97" s="35">
        <v>48.2</v>
      </c>
      <c r="I97" s="35" t="e">
        <f>ROUND(#REF!*H97,2)</f>
        <v>#REF!</v>
      </c>
      <c r="J97" s="35">
        <v>95.8</v>
      </c>
      <c r="K97" s="35" t="e">
        <f>ROUND(#REF!*J97,2)</f>
        <v>#REF!</v>
      </c>
      <c r="L97" s="35">
        <v>0</v>
      </c>
      <c r="M97" s="35" t="e">
        <f>#REF!*(1+L97/100)</f>
        <v>#REF!</v>
      </c>
      <c r="N97" s="34">
        <v>8.0000000000000007E-5</v>
      </c>
      <c r="O97" s="34" t="e">
        <f>ROUND(#REF!*N97,5)</f>
        <v>#REF!</v>
      </c>
      <c r="P97" s="34">
        <v>0</v>
      </c>
      <c r="Q97" s="34" t="e">
        <f>ROUND(#REF!*P97,5)</f>
        <v>#REF!</v>
      </c>
      <c r="R97" s="34"/>
      <c r="S97" s="34"/>
      <c r="T97" s="36">
        <v>0.17599999999999999</v>
      </c>
      <c r="U97" s="34" t="e">
        <f>ROUND(#REF!*T97,2)</f>
        <v>#REF!</v>
      </c>
      <c r="V97" s="37"/>
      <c r="W97" s="37"/>
      <c r="X97" s="37"/>
      <c r="Y97" s="37"/>
      <c r="Z97" s="37"/>
      <c r="AA97" s="37"/>
      <c r="AB97" s="37"/>
      <c r="AC97" s="37"/>
      <c r="AD97" s="37"/>
      <c r="AE97" s="37" t="s">
        <v>102</v>
      </c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</row>
    <row r="98" spans="1:60" outlineLevel="1">
      <c r="A98" s="249">
        <v>85</v>
      </c>
      <c r="B98" s="250" t="s">
        <v>614</v>
      </c>
      <c r="C98" s="251" t="s">
        <v>615</v>
      </c>
      <c r="D98" s="252" t="s">
        <v>530</v>
      </c>
      <c r="E98" s="253">
        <v>6</v>
      </c>
      <c r="F98" s="320">
        <v>0</v>
      </c>
      <c r="G98" s="254">
        <f t="shared" si="3"/>
        <v>0</v>
      </c>
      <c r="H98" s="35">
        <v>321</v>
      </c>
      <c r="I98" s="35" t="e">
        <f>ROUND(#REF!*H98,2)</f>
        <v>#REF!</v>
      </c>
      <c r="J98" s="35">
        <v>67.5</v>
      </c>
      <c r="K98" s="35" t="e">
        <f>ROUND(#REF!*J98,2)</f>
        <v>#REF!</v>
      </c>
      <c r="L98" s="35">
        <v>0</v>
      </c>
      <c r="M98" s="35" t="e">
        <f>#REF!*(1+L98/100)</f>
        <v>#REF!</v>
      </c>
      <c r="N98" s="34">
        <v>2.4000000000000001E-4</v>
      </c>
      <c r="O98" s="34" t="e">
        <f>ROUND(#REF!*N98,5)</f>
        <v>#REF!</v>
      </c>
      <c r="P98" s="34">
        <v>0</v>
      </c>
      <c r="Q98" s="34" t="e">
        <f>ROUND(#REF!*P98,5)</f>
        <v>#REF!</v>
      </c>
      <c r="R98" s="34"/>
      <c r="S98" s="34"/>
      <c r="T98" s="36">
        <v>0.124</v>
      </c>
      <c r="U98" s="34" t="e">
        <f>ROUND(#REF!*T98,2)</f>
        <v>#REF!</v>
      </c>
      <c r="V98" s="37"/>
      <c r="W98" s="37"/>
      <c r="X98" s="37"/>
      <c r="Y98" s="37"/>
      <c r="Z98" s="37"/>
      <c r="AA98" s="37"/>
      <c r="AB98" s="37"/>
      <c r="AC98" s="37"/>
      <c r="AD98" s="37"/>
      <c r="AE98" s="37" t="s">
        <v>102</v>
      </c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</row>
    <row r="99" spans="1:60" outlineLevel="1">
      <c r="A99" s="249">
        <v>86</v>
      </c>
      <c r="B99" s="250" t="s">
        <v>1098</v>
      </c>
      <c r="C99" s="251" t="s">
        <v>1099</v>
      </c>
      <c r="D99" s="252" t="s">
        <v>530</v>
      </c>
      <c r="E99" s="253">
        <v>1</v>
      </c>
      <c r="F99" s="320">
        <v>0</v>
      </c>
      <c r="G99" s="254">
        <f t="shared" si="3"/>
        <v>0</v>
      </c>
      <c r="H99" s="35">
        <v>2410.4699999999998</v>
      </c>
      <c r="I99" s="35" t="e">
        <f>ROUND(#REF!*H99,2)</f>
        <v>#REF!</v>
      </c>
      <c r="J99" s="35">
        <v>319.5300000000002</v>
      </c>
      <c r="K99" s="35" t="e">
        <f>ROUND(#REF!*J99,2)</f>
        <v>#REF!</v>
      </c>
      <c r="L99" s="35">
        <v>0</v>
      </c>
      <c r="M99" s="35" t="e">
        <f>#REF!*(1+L99/100)</f>
        <v>#REF!</v>
      </c>
      <c r="N99" s="34">
        <v>1.34E-3</v>
      </c>
      <c r="O99" s="34" t="e">
        <f>ROUND(#REF!*N99,5)</f>
        <v>#REF!</v>
      </c>
      <c r="P99" s="34">
        <v>0</v>
      </c>
      <c r="Q99" s="34" t="e">
        <f>ROUND(#REF!*P99,5)</f>
        <v>#REF!</v>
      </c>
      <c r="R99" s="34"/>
      <c r="S99" s="34"/>
      <c r="T99" s="36">
        <v>0.58699999999999997</v>
      </c>
      <c r="U99" s="34" t="e">
        <f>ROUND(#REF!*T99,2)</f>
        <v>#REF!</v>
      </c>
      <c r="V99" s="37"/>
      <c r="W99" s="37"/>
      <c r="X99" s="37"/>
      <c r="Y99" s="37"/>
      <c r="Z99" s="37"/>
      <c r="AA99" s="37"/>
      <c r="AB99" s="37"/>
      <c r="AC99" s="37"/>
      <c r="AD99" s="37"/>
      <c r="AE99" s="37" t="s">
        <v>102</v>
      </c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</row>
    <row r="100" spans="1:60" outlineLevel="1">
      <c r="A100" s="249">
        <v>87</v>
      </c>
      <c r="B100" s="250" t="s">
        <v>1100</v>
      </c>
      <c r="C100" s="251" t="s">
        <v>1101</v>
      </c>
      <c r="D100" s="252" t="s">
        <v>530</v>
      </c>
      <c r="E100" s="253">
        <v>1</v>
      </c>
      <c r="F100" s="320">
        <v>0</v>
      </c>
      <c r="G100" s="254">
        <f t="shared" si="3"/>
        <v>0</v>
      </c>
      <c r="H100" s="35">
        <v>73.709999999999994</v>
      </c>
      <c r="I100" s="35" t="e">
        <f>ROUND(#REF!*H100,2)</f>
        <v>#REF!</v>
      </c>
      <c r="J100" s="35">
        <v>281.79000000000002</v>
      </c>
      <c r="K100" s="35" t="e">
        <f>ROUND(#REF!*J100,2)</f>
        <v>#REF!</v>
      </c>
      <c r="L100" s="35">
        <v>0</v>
      </c>
      <c r="M100" s="35" t="e">
        <f>#REF!*(1+L100/100)</f>
        <v>#REF!</v>
      </c>
      <c r="N100" s="34">
        <v>1.2E-4</v>
      </c>
      <c r="O100" s="34" t="e">
        <f>ROUND(#REF!*N100,5)</f>
        <v>#REF!</v>
      </c>
      <c r="P100" s="34">
        <v>0</v>
      </c>
      <c r="Q100" s="34" t="e">
        <f>ROUND(#REF!*P100,5)</f>
        <v>#REF!</v>
      </c>
      <c r="R100" s="34"/>
      <c r="S100" s="34"/>
      <c r="T100" s="36">
        <v>0.51700000000000002</v>
      </c>
      <c r="U100" s="34" t="e">
        <f>ROUND(#REF!*T100,2)</f>
        <v>#REF!</v>
      </c>
      <c r="V100" s="37"/>
      <c r="W100" s="37"/>
      <c r="X100" s="37"/>
      <c r="Y100" s="37"/>
      <c r="Z100" s="37"/>
      <c r="AA100" s="37"/>
      <c r="AB100" s="37"/>
      <c r="AC100" s="37"/>
      <c r="AD100" s="37"/>
      <c r="AE100" s="37" t="s">
        <v>102</v>
      </c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</row>
    <row r="101" spans="1:60" outlineLevel="1">
      <c r="A101" s="249">
        <v>88</v>
      </c>
      <c r="B101" s="250" t="s">
        <v>1102</v>
      </c>
      <c r="C101" s="251" t="s">
        <v>1103</v>
      </c>
      <c r="D101" s="252" t="s">
        <v>530</v>
      </c>
      <c r="E101" s="253">
        <v>1</v>
      </c>
      <c r="F101" s="320">
        <v>0</v>
      </c>
      <c r="G101" s="254">
        <f t="shared" si="3"/>
        <v>0</v>
      </c>
      <c r="H101" s="35">
        <v>5185.3100000000004</v>
      </c>
      <c r="I101" s="35" t="e">
        <f>ROUND(#REF!*H101,2)</f>
        <v>#REF!</v>
      </c>
      <c r="J101" s="35">
        <v>1449.6899999999996</v>
      </c>
      <c r="K101" s="35" t="e">
        <f>ROUND(#REF!*J101,2)</f>
        <v>#REF!</v>
      </c>
      <c r="L101" s="35">
        <v>0</v>
      </c>
      <c r="M101" s="35" t="e">
        <f>#REF!*(1+L101/100)</f>
        <v>#REF!</v>
      </c>
      <c r="N101" s="34">
        <v>4.6780000000000002E-2</v>
      </c>
      <c r="O101" s="34" t="e">
        <f>ROUND(#REF!*N101,5)</f>
        <v>#REF!</v>
      </c>
      <c r="P101" s="34">
        <v>0</v>
      </c>
      <c r="Q101" s="34" t="e">
        <f>ROUND(#REF!*P101,5)</f>
        <v>#REF!</v>
      </c>
      <c r="R101" s="34"/>
      <c r="S101" s="34"/>
      <c r="T101" s="36">
        <v>2.4620000000000002</v>
      </c>
      <c r="U101" s="34" t="e">
        <f>ROUND(#REF!*T101,2)</f>
        <v>#REF!</v>
      </c>
      <c r="V101" s="37"/>
      <c r="W101" s="37"/>
      <c r="X101" s="37"/>
      <c r="Y101" s="37"/>
      <c r="Z101" s="37"/>
      <c r="AA101" s="37"/>
      <c r="AB101" s="37"/>
      <c r="AC101" s="37"/>
      <c r="AD101" s="37"/>
      <c r="AE101" s="37" t="s">
        <v>102</v>
      </c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</row>
    <row r="102" spans="1:60" outlineLevel="1">
      <c r="A102" s="249">
        <v>89</v>
      </c>
      <c r="B102" s="250" t="s">
        <v>1104</v>
      </c>
      <c r="C102" s="251" t="s">
        <v>1105</v>
      </c>
      <c r="D102" s="252" t="s">
        <v>101</v>
      </c>
      <c r="E102" s="253">
        <v>1</v>
      </c>
      <c r="F102" s="320">
        <v>0</v>
      </c>
      <c r="G102" s="254">
        <f t="shared" si="3"/>
        <v>0</v>
      </c>
      <c r="H102" s="35">
        <v>368.1</v>
      </c>
      <c r="I102" s="35" t="e">
        <f>ROUND(#REF!*H102,2)</f>
        <v>#REF!</v>
      </c>
      <c r="J102" s="35">
        <v>133.89999999999998</v>
      </c>
      <c r="K102" s="35" t="e">
        <f>ROUND(#REF!*J102,2)</f>
        <v>#REF!</v>
      </c>
      <c r="L102" s="35">
        <v>0</v>
      </c>
      <c r="M102" s="35" t="e">
        <f>#REF!*(1+L102/100)</f>
        <v>#REF!</v>
      </c>
      <c r="N102" s="34">
        <v>9.0000000000000006E-5</v>
      </c>
      <c r="O102" s="34" t="e">
        <f>ROUND(#REF!*N102,5)</f>
        <v>#REF!</v>
      </c>
      <c r="P102" s="34">
        <v>0</v>
      </c>
      <c r="Q102" s="34" t="e">
        <f>ROUND(#REF!*P102,5)</f>
        <v>#REF!</v>
      </c>
      <c r="R102" s="34"/>
      <c r="S102" s="34"/>
      <c r="T102" s="36">
        <v>0.246</v>
      </c>
      <c r="U102" s="34" t="e">
        <f>ROUND(#REF!*T102,2)</f>
        <v>#REF!</v>
      </c>
      <c r="V102" s="37"/>
      <c r="W102" s="37"/>
      <c r="X102" s="37"/>
      <c r="Y102" s="37"/>
      <c r="Z102" s="37"/>
      <c r="AA102" s="37"/>
      <c r="AB102" s="37"/>
      <c r="AC102" s="37"/>
      <c r="AD102" s="37"/>
      <c r="AE102" s="37" t="s">
        <v>102</v>
      </c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</row>
    <row r="103" spans="1:60" outlineLevel="1">
      <c r="A103" s="249">
        <v>90</v>
      </c>
      <c r="B103" s="250" t="s">
        <v>1106</v>
      </c>
      <c r="C103" s="251" t="s">
        <v>1107</v>
      </c>
      <c r="D103" s="252" t="s">
        <v>101</v>
      </c>
      <c r="E103" s="253">
        <v>1</v>
      </c>
      <c r="F103" s="320">
        <v>0</v>
      </c>
      <c r="G103" s="254">
        <f t="shared" si="3"/>
        <v>0</v>
      </c>
      <c r="H103" s="35">
        <v>820.96</v>
      </c>
      <c r="I103" s="35" t="e">
        <f>ROUND(#REF!*H103,2)</f>
        <v>#REF!</v>
      </c>
      <c r="J103" s="35">
        <v>2054.04</v>
      </c>
      <c r="K103" s="35" t="e">
        <f>ROUND(#REF!*J103,2)</f>
        <v>#REF!</v>
      </c>
      <c r="L103" s="35">
        <v>0</v>
      </c>
      <c r="M103" s="35" t="e">
        <f>#REF!*(1+L103/100)</f>
        <v>#REF!</v>
      </c>
      <c r="N103" s="34">
        <v>1.08E-3</v>
      </c>
      <c r="O103" s="34" t="e">
        <f>ROUND(#REF!*N103,5)</f>
        <v>#REF!</v>
      </c>
      <c r="P103" s="34">
        <v>0</v>
      </c>
      <c r="Q103" s="34" t="e">
        <f>ROUND(#REF!*P103,5)</f>
        <v>#REF!</v>
      </c>
      <c r="R103" s="34"/>
      <c r="S103" s="34"/>
      <c r="T103" s="36">
        <v>3.7677</v>
      </c>
      <c r="U103" s="34" t="e">
        <f>ROUND(#REF!*T103,2)</f>
        <v>#REF!</v>
      </c>
      <c r="V103" s="37"/>
      <c r="W103" s="37"/>
      <c r="X103" s="37"/>
      <c r="Y103" s="37"/>
      <c r="Z103" s="37"/>
      <c r="AA103" s="37"/>
      <c r="AB103" s="37"/>
      <c r="AC103" s="37"/>
      <c r="AD103" s="37"/>
      <c r="AE103" s="37" t="s">
        <v>846</v>
      </c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</row>
    <row r="104" spans="1:60" outlineLevel="1">
      <c r="A104" s="249">
        <v>91</v>
      </c>
      <c r="B104" s="250" t="s">
        <v>625</v>
      </c>
      <c r="C104" s="251" t="s">
        <v>626</v>
      </c>
      <c r="D104" s="252" t="s">
        <v>101</v>
      </c>
      <c r="E104" s="253">
        <v>1</v>
      </c>
      <c r="F104" s="320">
        <v>0</v>
      </c>
      <c r="G104" s="254">
        <f t="shared" si="3"/>
        <v>0</v>
      </c>
      <c r="H104" s="35">
        <v>1762.76</v>
      </c>
      <c r="I104" s="35" t="e">
        <f>ROUND(#REF!*H104,2)</f>
        <v>#REF!</v>
      </c>
      <c r="J104" s="35">
        <v>242.24</v>
      </c>
      <c r="K104" s="35" t="e">
        <f>ROUND(#REF!*J104,2)</f>
        <v>#REF!</v>
      </c>
      <c r="L104" s="35">
        <v>0</v>
      </c>
      <c r="M104" s="35" t="e">
        <f>#REF!*(1+L104/100)</f>
        <v>#REF!</v>
      </c>
      <c r="N104" s="34">
        <v>1.0399999999999999E-3</v>
      </c>
      <c r="O104" s="34" t="e">
        <f>ROUND(#REF!*N104,5)</f>
        <v>#REF!</v>
      </c>
      <c r="P104" s="34">
        <v>0</v>
      </c>
      <c r="Q104" s="34" t="e">
        <f>ROUND(#REF!*P104,5)</f>
        <v>#REF!</v>
      </c>
      <c r="R104" s="34"/>
      <c r="S104" s="34"/>
      <c r="T104" s="36">
        <v>0.44500000000000001</v>
      </c>
      <c r="U104" s="34" t="e">
        <f>ROUND(#REF!*T104,2)</f>
        <v>#REF!</v>
      </c>
      <c r="V104" s="37"/>
      <c r="W104" s="37"/>
      <c r="X104" s="37"/>
      <c r="Y104" s="37"/>
      <c r="Z104" s="37"/>
      <c r="AA104" s="37"/>
      <c r="AB104" s="37"/>
      <c r="AC104" s="37"/>
      <c r="AD104" s="37"/>
      <c r="AE104" s="37" t="s">
        <v>102</v>
      </c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</row>
    <row r="105" spans="1:60" outlineLevel="1">
      <c r="A105" s="249">
        <v>92</v>
      </c>
      <c r="B105" s="250" t="s">
        <v>627</v>
      </c>
      <c r="C105" s="251" t="s">
        <v>628</v>
      </c>
      <c r="D105" s="252" t="s">
        <v>101</v>
      </c>
      <c r="E105" s="253">
        <v>1</v>
      </c>
      <c r="F105" s="320">
        <v>0</v>
      </c>
      <c r="G105" s="254">
        <f t="shared" si="3"/>
        <v>0</v>
      </c>
      <c r="H105" s="35">
        <v>42.99</v>
      </c>
      <c r="I105" s="35" t="e">
        <f>ROUND(#REF!*H105,2)</f>
        <v>#REF!</v>
      </c>
      <c r="J105" s="35">
        <v>136.51</v>
      </c>
      <c r="K105" s="35" t="e">
        <f>ROUND(#REF!*J105,2)</f>
        <v>#REF!</v>
      </c>
      <c r="L105" s="35">
        <v>0</v>
      </c>
      <c r="M105" s="35" t="e">
        <f>#REF!*(1+L105/100)</f>
        <v>#REF!</v>
      </c>
      <c r="N105" s="34">
        <v>1.4999999999999999E-4</v>
      </c>
      <c r="O105" s="34" t="e">
        <f>ROUND(#REF!*N105,5)</f>
        <v>#REF!</v>
      </c>
      <c r="P105" s="34">
        <v>0</v>
      </c>
      <c r="Q105" s="34" t="e">
        <f>ROUND(#REF!*P105,5)</f>
        <v>#REF!</v>
      </c>
      <c r="R105" s="34"/>
      <c r="S105" s="34"/>
      <c r="T105" s="36">
        <v>0.25</v>
      </c>
      <c r="U105" s="34" t="e">
        <f>ROUND(#REF!*T105,2)</f>
        <v>#REF!</v>
      </c>
      <c r="V105" s="37"/>
      <c r="W105" s="37"/>
      <c r="X105" s="37"/>
      <c r="Y105" s="37"/>
      <c r="Z105" s="37"/>
      <c r="AA105" s="37"/>
      <c r="AB105" s="37"/>
      <c r="AC105" s="37"/>
      <c r="AD105" s="37"/>
      <c r="AE105" s="37" t="s">
        <v>102</v>
      </c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</row>
    <row r="106" spans="1:60" ht="20" outlineLevel="1">
      <c r="A106" s="249">
        <v>93</v>
      </c>
      <c r="B106" s="250" t="s">
        <v>629</v>
      </c>
      <c r="C106" s="251" t="s">
        <v>630</v>
      </c>
      <c r="D106" s="252" t="s">
        <v>101</v>
      </c>
      <c r="E106" s="253">
        <v>2</v>
      </c>
      <c r="F106" s="320">
        <v>0</v>
      </c>
      <c r="G106" s="254">
        <f t="shared" si="3"/>
        <v>0</v>
      </c>
      <c r="H106" s="35">
        <v>519.1</v>
      </c>
      <c r="I106" s="35" t="e">
        <f>ROUND(#REF!*H106,2)</f>
        <v>#REF!</v>
      </c>
      <c r="J106" s="35">
        <v>133.89999999999998</v>
      </c>
      <c r="K106" s="35" t="e">
        <f>ROUND(#REF!*J106,2)</f>
        <v>#REF!</v>
      </c>
      <c r="L106" s="35">
        <v>0</v>
      </c>
      <c r="M106" s="35" t="e">
        <f>#REF!*(1+L106/100)</f>
        <v>#REF!</v>
      </c>
      <c r="N106" s="34">
        <v>2.0000000000000001E-4</v>
      </c>
      <c r="O106" s="34" t="e">
        <f>ROUND(#REF!*N106,5)</f>
        <v>#REF!</v>
      </c>
      <c r="P106" s="34">
        <v>0</v>
      </c>
      <c r="Q106" s="34" t="e">
        <f>ROUND(#REF!*P106,5)</f>
        <v>#REF!</v>
      </c>
      <c r="R106" s="34"/>
      <c r="S106" s="34"/>
      <c r="T106" s="36">
        <v>0.246</v>
      </c>
      <c r="U106" s="34" t="e">
        <f>ROUND(#REF!*T106,2)</f>
        <v>#REF!</v>
      </c>
      <c r="V106" s="37"/>
      <c r="W106" s="37"/>
      <c r="X106" s="37"/>
      <c r="Y106" s="37"/>
      <c r="Z106" s="37"/>
      <c r="AA106" s="37"/>
      <c r="AB106" s="37"/>
      <c r="AC106" s="37"/>
      <c r="AD106" s="37"/>
      <c r="AE106" s="37" t="s">
        <v>102</v>
      </c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</row>
    <row r="107" spans="1:60" outlineLevel="1">
      <c r="A107" s="249">
        <v>94</v>
      </c>
      <c r="B107" s="250" t="s">
        <v>631</v>
      </c>
      <c r="C107" s="251" t="s">
        <v>632</v>
      </c>
      <c r="D107" s="252" t="s">
        <v>101</v>
      </c>
      <c r="E107" s="253">
        <v>2</v>
      </c>
      <c r="F107" s="320">
        <v>0</v>
      </c>
      <c r="G107" s="254">
        <f t="shared" si="3"/>
        <v>0</v>
      </c>
      <c r="H107" s="35">
        <v>232</v>
      </c>
      <c r="I107" s="35" t="e">
        <f>ROUND(#REF!*H107,2)</f>
        <v>#REF!</v>
      </c>
      <c r="J107" s="35">
        <v>0</v>
      </c>
      <c r="K107" s="35" t="e">
        <f>ROUND(#REF!*J107,2)</f>
        <v>#REF!</v>
      </c>
      <c r="L107" s="35">
        <v>0</v>
      </c>
      <c r="M107" s="35" t="e">
        <f>#REF!*(1+L107/100)</f>
        <v>#REF!</v>
      </c>
      <c r="N107" s="34">
        <v>2.0000000000000001E-4</v>
      </c>
      <c r="O107" s="34" t="e">
        <f>ROUND(#REF!*N107,5)</f>
        <v>#REF!</v>
      </c>
      <c r="P107" s="34">
        <v>0</v>
      </c>
      <c r="Q107" s="34" t="e">
        <f>ROUND(#REF!*P107,5)</f>
        <v>#REF!</v>
      </c>
      <c r="R107" s="34"/>
      <c r="S107" s="34"/>
      <c r="T107" s="36">
        <v>0</v>
      </c>
      <c r="U107" s="34" t="e">
        <f>ROUND(#REF!*T107,2)</f>
        <v>#REF!</v>
      </c>
      <c r="V107" s="37"/>
      <c r="W107" s="37"/>
      <c r="X107" s="37"/>
      <c r="Y107" s="37"/>
      <c r="Z107" s="37"/>
      <c r="AA107" s="37"/>
      <c r="AB107" s="37"/>
      <c r="AC107" s="37"/>
      <c r="AD107" s="37"/>
      <c r="AE107" s="37" t="s">
        <v>113</v>
      </c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</row>
    <row r="108" spans="1:60" outlineLevel="1">
      <c r="A108" s="261">
        <v>95</v>
      </c>
      <c r="B108" s="262" t="s">
        <v>633</v>
      </c>
      <c r="C108" s="263" t="s">
        <v>634</v>
      </c>
      <c r="D108" s="264" t="s">
        <v>65</v>
      </c>
      <c r="E108" s="265">
        <v>578</v>
      </c>
      <c r="F108" s="321">
        <v>0</v>
      </c>
      <c r="G108" s="266">
        <f t="shared" si="3"/>
        <v>0</v>
      </c>
      <c r="H108" s="43">
        <v>0</v>
      </c>
      <c r="I108" s="43" t="e">
        <f>ROUND(#REF!*H108,2)</f>
        <v>#REF!</v>
      </c>
      <c r="J108" s="43">
        <v>0.35</v>
      </c>
      <c r="K108" s="43" t="e">
        <f>ROUND(#REF!*J108,2)</f>
        <v>#REF!</v>
      </c>
      <c r="L108" s="43">
        <v>0</v>
      </c>
      <c r="M108" s="43" t="e">
        <f>#REF!*(1+L108/100)</f>
        <v>#REF!</v>
      </c>
      <c r="N108" s="42">
        <v>0</v>
      </c>
      <c r="O108" s="42" t="e">
        <f>ROUND(#REF!*N108,5)</f>
        <v>#REF!</v>
      </c>
      <c r="P108" s="42">
        <v>0</v>
      </c>
      <c r="Q108" s="42" t="e">
        <f>ROUND(#REF!*P108,5)</f>
        <v>#REF!</v>
      </c>
      <c r="R108" s="42"/>
      <c r="S108" s="42"/>
      <c r="T108" s="44">
        <v>0</v>
      </c>
      <c r="U108" s="42" t="e">
        <f>ROUND(#REF!*T108,2)</f>
        <v>#REF!</v>
      </c>
      <c r="V108" s="37"/>
      <c r="W108" s="37"/>
      <c r="X108" s="37"/>
      <c r="Y108" s="37"/>
      <c r="Z108" s="37"/>
      <c r="AA108" s="37"/>
      <c r="AB108" s="37"/>
      <c r="AC108" s="37"/>
      <c r="AD108" s="37"/>
      <c r="AE108" s="37" t="s">
        <v>102</v>
      </c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</row>
    <row r="109" spans="1:60" ht="14.5">
      <c r="A109" s="322"/>
      <c r="B109" s="323" t="s">
        <v>385</v>
      </c>
      <c r="C109" s="324" t="s">
        <v>385</v>
      </c>
      <c r="D109" s="322"/>
      <c r="E109" s="322"/>
      <c r="F109" s="322"/>
      <c r="G109" s="322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AC109" s="29">
        <v>15</v>
      </c>
      <c r="AD109" s="29">
        <v>21</v>
      </c>
    </row>
    <row r="110" spans="1:60" ht="13">
      <c r="A110" s="325"/>
      <c r="B110" s="326" t="s">
        <v>63</v>
      </c>
      <c r="C110" s="327" t="s">
        <v>385</v>
      </c>
      <c r="D110" s="328"/>
      <c r="E110" s="328"/>
      <c r="F110" s="328"/>
      <c r="G110" s="329">
        <f>G8+G12+G16+G32+G60+G74</f>
        <v>0</v>
      </c>
      <c r="AE110" s="29" t="s">
        <v>386</v>
      </c>
    </row>
    <row r="111" spans="1:60" ht="14.5">
      <c r="A111" s="322"/>
      <c r="B111" s="323" t="s">
        <v>385</v>
      </c>
      <c r="C111" s="324" t="s">
        <v>385</v>
      </c>
      <c r="D111" s="322"/>
      <c r="E111" s="322"/>
      <c r="F111" s="322"/>
      <c r="G111" s="322"/>
    </row>
  </sheetData>
  <sheetProtection password="CD92" sheet="1" objects="1" scenarios="1" selectLockedCells="1"/>
  <mergeCells count="4">
    <mergeCell ref="A1:G1"/>
    <mergeCell ref="C2:G2"/>
    <mergeCell ref="C3:G3"/>
    <mergeCell ref="C4:G4"/>
  </mergeCells>
  <pageMargins left="0.39370078740157499" right="0.196850393700787" top="0.78740157499999996" bottom="0.78740157499999996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V113"/>
  <sheetViews>
    <sheetView zoomScale="115" zoomScaleNormal="115" workbookViewId="0">
      <selection activeCell="F49" sqref="F49"/>
    </sheetView>
  </sheetViews>
  <sheetFormatPr defaultColWidth="9.1796875" defaultRowHeight="10"/>
  <cols>
    <col min="1" max="1" width="6.453125" style="69" customWidth="1"/>
    <col min="2" max="2" width="6.26953125" style="162" customWidth="1"/>
    <col min="3" max="3" width="49.26953125" style="77" customWidth="1"/>
    <col min="4" max="4" width="7.54296875" style="162" customWidth="1"/>
    <col min="5" max="5" width="7.26953125" style="162" customWidth="1"/>
    <col min="6" max="7" width="8.7265625" style="154" customWidth="1"/>
    <col min="8" max="8" width="4.1796875" style="77" customWidth="1"/>
    <col min="9" max="10" width="9.54296875" style="138" hidden="1" customWidth="1"/>
    <col min="11" max="11" width="6.81640625" style="139" hidden="1" customWidth="1"/>
    <col min="12" max="13" width="8.7265625" style="138" hidden="1" customWidth="1"/>
    <col min="14" max="14" width="9.1796875" style="77"/>
    <col min="15" max="15" width="15" style="95" bestFit="1" customWidth="1"/>
    <col min="16" max="17" width="8.453125" style="95" customWidth="1"/>
    <col min="18" max="20" width="9.1796875" style="77"/>
    <col min="21" max="21" width="15" style="77" bestFit="1" customWidth="1"/>
    <col min="22" max="256" width="9.1796875" style="77"/>
    <col min="257" max="257" width="6.453125" style="77" customWidth="1"/>
    <col min="258" max="258" width="6.26953125" style="77" customWidth="1"/>
    <col min="259" max="259" width="49.26953125" style="77" customWidth="1"/>
    <col min="260" max="260" width="7.54296875" style="77" customWidth="1"/>
    <col min="261" max="261" width="7.26953125" style="77" customWidth="1"/>
    <col min="262" max="263" width="8.7265625" style="77" customWidth="1"/>
    <col min="264" max="264" width="4.1796875" style="77" customWidth="1"/>
    <col min="265" max="269" width="0" style="77" hidden="1" customWidth="1"/>
    <col min="270" max="270" width="9.1796875" style="77"/>
    <col min="271" max="271" width="15" style="77" bestFit="1" customWidth="1"/>
    <col min="272" max="273" width="8.453125" style="77" customWidth="1"/>
    <col min="274" max="276" width="9.1796875" style="77"/>
    <col min="277" max="277" width="15" style="77" bestFit="1" customWidth="1"/>
    <col min="278" max="512" width="9.1796875" style="77"/>
    <col min="513" max="513" width="6.453125" style="77" customWidth="1"/>
    <col min="514" max="514" width="6.26953125" style="77" customWidth="1"/>
    <col min="515" max="515" width="49.26953125" style="77" customWidth="1"/>
    <col min="516" max="516" width="7.54296875" style="77" customWidth="1"/>
    <col min="517" max="517" width="7.26953125" style="77" customWidth="1"/>
    <col min="518" max="519" width="8.7265625" style="77" customWidth="1"/>
    <col min="520" max="520" width="4.1796875" style="77" customWidth="1"/>
    <col min="521" max="525" width="0" style="77" hidden="1" customWidth="1"/>
    <col min="526" max="526" width="9.1796875" style="77"/>
    <col min="527" max="527" width="15" style="77" bestFit="1" customWidth="1"/>
    <col min="528" max="529" width="8.453125" style="77" customWidth="1"/>
    <col min="530" max="532" width="9.1796875" style="77"/>
    <col min="533" max="533" width="15" style="77" bestFit="1" customWidth="1"/>
    <col min="534" max="768" width="9.1796875" style="77"/>
    <col min="769" max="769" width="6.453125" style="77" customWidth="1"/>
    <col min="770" max="770" width="6.26953125" style="77" customWidth="1"/>
    <col min="771" max="771" width="49.26953125" style="77" customWidth="1"/>
    <col min="772" max="772" width="7.54296875" style="77" customWidth="1"/>
    <col min="773" max="773" width="7.26953125" style="77" customWidth="1"/>
    <col min="774" max="775" width="8.7265625" style="77" customWidth="1"/>
    <col min="776" max="776" width="4.1796875" style="77" customWidth="1"/>
    <col min="777" max="781" width="0" style="77" hidden="1" customWidth="1"/>
    <col min="782" max="782" width="9.1796875" style="77"/>
    <col min="783" max="783" width="15" style="77" bestFit="1" customWidth="1"/>
    <col min="784" max="785" width="8.453125" style="77" customWidth="1"/>
    <col min="786" max="788" width="9.1796875" style="77"/>
    <col min="789" max="789" width="15" style="77" bestFit="1" customWidth="1"/>
    <col min="790" max="1024" width="9.1796875" style="77"/>
    <col min="1025" max="1025" width="6.453125" style="77" customWidth="1"/>
    <col min="1026" max="1026" width="6.26953125" style="77" customWidth="1"/>
    <col min="1027" max="1027" width="49.26953125" style="77" customWidth="1"/>
    <col min="1028" max="1028" width="7.54296875" style="77" customWidth="1"/>
    <col min="1029" max="1029" width="7.26953125" style="77" customWidth="1"/>
    <col min="1030" max="1031" width="8.7265625" style="77" customWidth="1"/>
    <col min="1032" max="1032" width="4.1796875" style="77" customWidth="1"/>
    <col min="1033" max="1037" width="0" style="77" hidden="1" customWidth="1"/>
    <col min="1038" max="1038" width="9.1796875" style="77"/>
    <col min="1039" max="1039" width="15" style="77" bestFit="1" customWidth="1"/>
    <col min="1040" max="1041" width="8.453125" style="77" customWidth="1"/>
    <col min="1042" max="1044" width="9.1796875" style="77"/>
    <col min="1045" max="1045" width="15" style="77" bestFit="1" customWidth="1"/>
    <col min="1046" max="1280" width="9.1796875" style="77"/>
    <col min="1281" max="1281" width="6.453125" style="77" customWidth="1"/>
    <col min="1282" max="1282" width="6.26953125" style="77" customWidth="1"/>
    <col min="1283" max="1283" width="49.26953125" style="77" customWidth="1"/>
    <col min="1284" max="1284" width="7.54296875" style="77" customWidth="1"/>
    <col min="1285" max="1285" width="7.26953125" style="77" customWidth="1"/>
    <col min="1286" max="1287" width="8.7265625" style="77" customWidth="1"/>
    <col min="1288" max="1288" width="4.1796875" style="77" customWidth="1"/>
    <col min="1289" max="1293" width="0" style="77" hidden="1" customWidth="1"/>
    <col min="1294" max="1294" width="9.1796875" style="77"/>
    <col min="1295" max="1295" width="15" style="77" bestFit="1" customWidth="1"/>
    <col min="1296" max="1297" width="8.453125" style="77" customWidth="1"/>
    <col min="1298" max="1300" width="9.1796875" style="77"/>
    <col min="1301" max="1301" width="15" style="77" bestFit="1" customWidth="1"/>
    <col min="1302" max="1536" width="9.1796875" style="77"/>
    <col min="1537" max="1537" width="6.453125" style="77" customWidth="1"/>
    <col min="1538" max="1538" width="6.26953125" style="77" customWidth="1"/>
    <col min="1539" max="1539" width="49.26953125" style="77" customWidth="1"/>
    <col min="1540" max="1540" width="7.54296875" style="77" customWidth="1"/>
    <col min="1541" max="1541" width="7.26953125" style="77" customWidth="1"/>
    <col min="1542" max="1543" width="8.7265625" style="77" customWidth="1"/>
    <col min="1544" max="1544" width="4.1796875" style="77" customWidth="1"/>
    <col min="1545" max="1549" width="0" style="77" hidden="1" customWidth="1"/>
    <col min="1550" max="1550" width="9.1796875" style="77"/>
    <col min="1551" max="1551" width="15" style="77" bestFit="1" customWidth="1"/>
    <col min="1552" max="1553" width="8.453125" style="77" customWidth="1"/>
    <col min="1554" max="1556" width="9.1796875" style="77"/>
    <col min="1557" max="1557" width="15" style="77" bestFit="1" customWidth="1"/>
    <col min="1558" max="1792" width="9.1796875" style="77"/>
    <col min="1793" max="1793" width="6.453125" style="77" customWidth="1"/>
    <col min="1794" max="1794" width="6.26953125" style="77" customWidth="1"/>
    <col min="1795" max="1795" width="49.26953125" style="77" customWidth="1"/>
    <col min="1796" max="1796" width="7.54296875" style="77" customWidth="1"/>
    <col min="1797" max="1797" width="7.26953125" style="77" customWidth="1"/>
    <col min="1798" max="1799" width="8.7265625" style="77" customWidth="1"/>
    <col min="1800" max="1800" width="4.1796875" style="77" customWidth="1"/>
    <col min="1801" max="1805" width="0" style="77" hidden="1" customWidth="1"/>
    <col min="1806" max="1806" width="9.1796875" style="77"/>
    <col min="1807" max="1807" width="15" style="77" bestFit="1" customWidth="1"/>
    <col min="1808" max="1809" width="8.453125" style="77" customWidth="1"/>
    <col min="1810" max="1812" width="9.1796875" style="77"/>
    <col min="1813" max="1813" width="15" style="77" bestFit="1" customWidth="1"/>
    <col min="1814" max="2048" width="9.1796875" style="77"/>
    <col min="2049" max="2049" width="6.453125" style="77" customWidth="1"/>
    <col min="2050" max="2050" width="6.26953125" style="77" customWidth="1"/>
    <col min="2051" max="2051" width="49.26953125" style="77" customWidth="1"/>
    <col min="2052" max="2052" width="7.54296875" style="77" customWidth="1"/>
    <col min="2053" max="2053" width="7.26953125" style="77" customWidth="1"/>
    <col min="2054" max="2055" width="8.7265625" style="77" customWidth="1"/>
    <col min="2056" max="2056" width="4.1796875" style="77" customWidth="1"/>
    <col min="2057" max="2061" width="0" style="77" hidden="1" customWidth="1"/>
    <col min="2062" max="2062" width="9.1796875" style="77"/>
    <col min="2063" max="2063" width="15" style="77" bestFit="1" customWidth="1"/>
    <col min="2064" max="2065" width="8.453125" style="77" customWidth="1"/>
    <col min="2066" max="2068" width="9.1796875" style="77"/>
    <col min="2069" max="2069" width="15" style="77" bestFit="1" customWidth="1"/>
    <col min="2070" max="2304" width="9.1796875" style="77"/>
    <col min="2305" max="2305" width="6.453125" style="77" customWidth="1"/>
    <col min="2306" max="2306" width="6.26953125" style="77" customWidth="1"/>
    <col min="2307" max="2307" width="49.26953125" style="77" customWidth="1"/>
    <col min="2308" max="2308" width="7.54296875" style="77" customWidth="1"/>
    <col min="2309" max="2309" width="7.26953125" style="77" customWidth="1"/>
    <col min="2310" max="2311" width="8.7265625" style="77" customWidth="1"/>
    <col min="2312" max="2312" width="4.1796875" style="77" customWidth="1"/>
    <col min="2313" max="2317" width="0" style="77" hidden="1" customWidth="1"/>
    <col min="2318" max="2318" width="9.1796875" style="77"/>
    <col min="2319" max="2319" width="15" style="77" bestFit="1" customWidth="1"/>
    <col min="2320" max="2321" width="8.453125" style="77" customWidth="1"/>
    <col min="2322" max="2324" width="9.1796875" style="77"/>
    <col min="2325" max="2325" width="15" style="77" bestFit="1" customWidth="1"/>
    <col min="2326" max="2560" width="9.1796875" style="77"/>
    <col min="2561" max="2561" width="6.453125" style="77" customWidth="1"/>
    <col min="2562" max="2562" width="6.26953125" style="77" customWidth="1"/>
    <col min="2563" max="2563" width="49.26953125" style="77" customWidth="1"/>
    <col min="2564" max="2564" width="7.54296875" style="77" customWidth="1"/>
    <col min="2565" max="2565" width="7.26953125" style="77" customWidth="1"/>
    <col min="2566" max="2567" width="8.7265625" style="77" customWidth="1"/>
    <col min="2568" max="2568" width="4.1796875" style="77" customWidth="1"/>
    <col min="2569" max="2573" width="0" style="77" hidden="1" customWidth="1"/>
    <col min="2574" max="2574" width="9.1796875" style="77"/>
    <col min="2575" max="2575" width="15" style="77" bestFit="1" customWidth="1"/>
    <col min="2576" max="2577" width="8.453125" style="77" customWidth="1"/>
    <col min="2578" max="2580" width="9.1796875" style="77"/>
    <col min="2581" max="2581" width="15" style="77" bestFit="1" customWidth="1"/>
    <col min="2582" max="2816" width="9.1796875" style="77"/>
    <col min="2817" max="2817" width="6.453125" style="77" customWidth="1"/>
    <col min="2818" max="2818" width="6.26953125" style="77" customWidth="1"/>
    <col min="2819" max="2819" width="49.26953125" style="77" customWidth="1"/>
    <col min="2820" max="2820" width="7.54296875" style="77" customWidth="1"/>
    <col min="2821" max="2821" width="7.26953125" style="77" customWidth="1"/>
    <col min="2822" max="2823" width="8.7265625" style="77" customWidth="1"/>
    <col min="2824" max="2824" width="4.1796875" style="77" customWidth="1"/>
    <col min="2825" max="2829" width="0" style="77" hidden="1" customWidth="1"/>
    <col min="2830" max="2830" width="9.1796875" style="77"/>
    <col min="2831" max="2831" width="15" style="77" bestFit="1" customWidth="1"/>
    <col min="2832" max="2833" width="8.453125" style="77" customWidth="1"/>
    <col min="2834" max="2836" width="9.1796875" style="77"/>
    <col min="2837" max="2837" width="15" style="77" bestFit="1" customWidth="1"/>
    <col min="2838" max="3072" width="9.1796875" style="77"/>
    <col min="3073" max="3073" width="6.453125" style="77" customWidth="1"/>
    <col min="3074" max="3074" width="6.26953125" style="77" customWidth="1"/>
    <col min="3075" max="3075" width="49.26953125" style="77" customWidth="1"/>
    <col min="3076" max="3076" width="7.54296875" style="77" customWidth="1"/>
    <col min="3077" max="3077" width="7.26953125" style="77" customWidth="1"/>
    <col min="3078" max="3079" width="8.7265625" style="77" customWidth="1"/>
    <col min="3080" max="3080" width="4.1796875" style="77" customWidth="1"/>
    <col min="3081" max="3085" width="0" style="77" hidden="1" customWidth="1"/>
    <col min="3086" max="3086" width="9.1796875" style="77"/>
    <col min="3087" max="3087" width="15" style="77" bestFit="1" customWidth="1"/>
    <col min="3088" max="3089" width="8.453125" style="77" customWidth="1"/>
    <col min="3090" max="3092" width="9.1796875" style="77"/>
    <col min="3093" max="3093" width="15" style="77" bestFit="1" customWidth="1"/>
    <col min="3094" max="3328" width="9.1796875" style="77"/>
    <col min="3329" max="3329" width="6.453125" style="77" customWidth="1"/>
    <col min="3330" max="3330" width="6.26953125" style="77" customWidth="1"/>
    <col min="3331" max="3331" width="49.26953125" style="77" customWidth="1"/>
    <col min="3332" max="3332" width="7.54296875" style="77" customWidth="1"/>
    <col min="3333" max="3333" width="7.26953125" style="77" customWidth="1"/>
    <col min="3334" max="3335" width="8.7265625" style="77" customWidth="1"/>
    <col min="3336" max="3336" width="4.1796875" style="77" customWidth="1"/>
    <col min="3337" max="3341" width="0" style="77" hidden="1" customWidth="1"/>
    <col min="3342" max="3342" width="9.1796875" style="77"/>
    <col min="3343" max="3343" width="15" style="77" bestFit="1" customWidth="1"/>
    <col min="3344" max="3345" width="8.453125" style="77" customWidth="1"/>
    <col min="3346" max="3348" width="9.1796875" style="77"/>
    <col min="3349" max="3349" width="15" style="77" bestFit="1" customWidth="1"/>
    <col min="3350" max="3584" width="9.1796875" style="77"/>
    <col min="3585" max="3585" width="6.453125" style="77" customWidth="1"/>
    <col min="3586" max="3586" width="6.26953125" style="77" customWidth="1"/>
    <col min="3587" max="3587" width="49.26953125" style="77" customWidth="1"/>
    <col min="3588" max="3588" width="7.54296875" style="77" customWidth="1"/>
    <col min="3589" max="3589" width="7.26953125" style="77" customWidth="1"/>
    <col min="3590" max="3591" width="8.7265625" style="77" customWidth="1"/>
    <col min="3592" max="3592" width="4.1796875" style="77" customWidth="1"/>
    <col min="3593" max="3597" width="0" style="77" hidden="1" customWidth="1"/>
    <col min="3598" max="3598" width="9.1796875" style="77"/>
    <col min="3599" max="3599" width="15" style="77" bestFit="1" customWidth="1"/>
    <col min="3600" max="3601" width="8.453125" style="77" customWidth="1"/>
    <col min="3602" max="3604" width="9.1796875" style="77"/>
    <col min="3605" max="3605" width="15" style="77" bestFit="1" customWidth="1"/>
    <col min="3606" max="3840" width="9.1796875" style="77"/>
    <col min="3841" max="3841" width="6.453125" style="77" customWidth="1"/>
    <col min="3842" max="3842" width="6.26953125" style="77" customWidth="1"/>
    <col min="3843" max="3843" width="49.26953125" style="77" customWidth="1"/>
    <col min="3844" max="3844" width="7.54296875" style="77" customWidth="1"/>
    <col min="3845" max="3845" width="7.26953125" style="77" customWidth="1"/>
    <col min="3846" max="3847" width="8.7265625" style="77" customWidth="1"/>
    <col min="3848" max="3848" width="4.1796875" style="77" customWidth="1"/>
    <col min="3849" max="3853" width="0" style="77" hidden="1" customWidth="1"/>
    <col min="3854" max="3854" width="9.1796875" style="77"/>
    <col min="3855" max="3855" width="15" style="77" bestFit="1" customWidth="1"/>
    <col min="3856" max="3857" width="8.453125" style="77" customWidth="1"/>
    <col min="3858" max="3860" width="9.1796875" style="77"/>
    <col min="3861" max="3861" width="15" style="77" bestFit="1" customWidth="1"/>
    <col min="3862" max="4096" width="9.1796875" style="77"/>
    <col min="4097" max="4097" width="6.453125" style="77" customWidth="1"/>
    <col min="4098" max="4098" width="6.26953125" style="77" customWidth="1"/>
    <col min="4099" max="4099" width="49.26953125" style="77" customWidth="1"/>
    <col min="4100" max="4100" width="7.54296875" style="77" customWidth="1"/>
    <col min="4101" max="4101" width="7.26953125" style="77" customWidth="1"/>
    <col min="4102" max="4103" width="8.7265625" style="77" customWidth="1"/>
    <col min="4104" max="4104" width="4.1796875" style="77" customWidth="1"/>
    <col min="4105" max="4109" width="0" style="77" hidden="1" customWidth="1"/>
    <col min="4110" max="4110" width="9.1796875" style="77"/>
    <col min="4111" max="4111" width="15" style="77" bestFit="1" customWidth="1"/>
    <col min="4112" max="4113" width="8.453125" style="77" customWidth="1"/>
    <col min="4114" max="4116" width="9.1796875" style="77"/>
    <col min="4117" max="4117" width="15" style="77" bestFit="1" customWidth="1"/>
    <col min="4118" max="4352" width="9.1796875" style="77"/>
    <col min="4353" max="4353" width="6.453125" style="77" customWidth="1"/>
    <col min="4354" max="4354" width="6.26953125" style="77" customWidth="1"/>
    <col min="4355" max="4355" width="49.26953125" style="77" customWidth="1"/>
    <col min="4356" max="4356" width="7.54296875" style="77" customWidth="1"/>
    <col min="4357" max="4357" width="7.26953125" style="77" customWidth="1"/>
    <col min="4358" max="4359" width="8.7265625" style="77" customWidth="1"/>
    <col min="4360" max="4360" width="4.1796875" style="77" customWidth="1"/>
    <col min="4361" max="4365" width="0" style="77" hidden="1" customWidth="1"/>
    <col min="4366" max="4366" width="9.1796875" style="77"/>
    <col min="4367" max="4367" width="15" style="77" bestFit="1" customWidth="1"/>
    <col min="4368" max="4369" width="8.453125" style="77" customWidth="1"/>
    <col min="4370" max="4372" width="9.1796875" style="77"/>
    <col min="4373" max="4373" width="15" style="77" bestFit="1" customWidth="1"/>
    <col min="4374" max="4608" width="9.1796875" style="77"/>
    <col min="4609" max="4609" width="6.453125" style="77" customWidth="1"/>
    <col min="4610" max="4610" width="6.26953125" style="77" customWidth="1"/>
    <col min="4611" max="4611" width="49.26953125" style="77" customWidth="1"/>
    <col min="4612" max="4612" width="7.54296875" style="77" customWidth="1"/>
    <col min="4613" max="4613" width="7.26953125" style="77" customWidth="1"/>
    <col min="4614" max="4615" width="8.7265625" style="77" customWidth="1"/>
    <col min="4616" max="4616" width="4.1796875" style="77" customWidth="1"/>
    <col min="4617" max="4621" width="0" style="77" hidden="1" customWidth="1"/>
    <col min="4622" max="4622" width="9.1796875" style="77"/>
    <col min="4623" max="4623" width="15" style="77" bestFit="1" customWidth="1"/>
    <col min="4624" max="4625" width="8.453125" style="77" customWidth="1"/>
    <col min="4626" max="4628" width="9.1796875" style="77"/>
    <col min="4629" max="4629" width="15" style="77" bestFit="1" customWidth="1"/>
    <col min="4630" max="4864" width="9.1796875" style="77"/>
    <col min="4865" max="4865" width="6.453125" style="77" customWidth="1"/>
    <col min="4866" max="4866" width="6.26953125" style="77" customWidth="1"/>
    <col min="4867" max="4867" width="49.26953125" style="77" customWidth="1"/>
    <col min="4868" max="4868" width="7.54296875" style="77" customWidth="1"/>
    <col min="4869" max="4869" width="7.26953125" style="77" customWidth="1"/>
    <col min="4870" max="4871" width="8.7265625" style="77" customWidth="1"/>
    <col min="4872" max="4872" width="4.1796875" style="77" customWidth="1"/>
    <col min="4873" max="4877" width="0" style="77" hidden="1" customWidth="1"/>
    <col min="4878" max="4878" width="9.1796875" style="77"/>
    <col min="4879" max="4879" width="15" style="77" bestFit="1" customWidth="1"/>
    <col min="4880" max="4881" width="8.453125" style="77" customWidth="1"/>
    <col min="4882" max="4884" width="9.1796875" style="77"/>
    <col min="4885" max="4885" width="15" style="77" bestFit="1" customWidth="1"/>
    <col min="4886" max="5120" width="9.1796875" style="77"/>
    <col min="5121" max="5121" width="6.453125" style="77" customWidth="1"/>
    <col min="5122" max="5122" width="6.26953125" style="77" customWidth="1"/>
    <col min="5123" max="5123" width="49.26953125" style="77" customWidth="1"/>
    <col min="5124" max="5124" width="7.54296875" style="77" customWidth="1"/>
    <col min="5125" max="5125" width="7.26953125" style="77" customWidth="1"/>
    <col min="5126" max="5127" width="8.7265625" style="77" customWidth="1"/>
    <col min="5128" max="5128" width="4.1796875" style="77" customWidth="1"/>
    <col min="5129" max="5133" width="0" style="77" hidden="1" customWidth="1"/>
    <col min="5134" max="5134" width="9.1796875" style="77"/>
    <col min="5135" max="5135" width="15" style="77" bestFit="1" customWidth="1"/>
    <col min="5136" max="5137" width="8.453125" style="77" customWidth="1"/>
    <col min="5138" max="5140" width="9.1796875" style="77"/>
    <col min="5141" max="5141" width="15" style="77" bestFit="1" customWidth="1"/>
    <col min="5142" max="5376" width="9.1796875" style="77"/>
    <col min="5377" max="5377" width="6.453125" style="77" customWidth="1"/>
    <col min="5378" max="5378" width="6.26953125" style="77" customWidth="1"/>
    <col min="5379" max="5379" width="49.26953125" style="77" customWidth="1"/>
    <col min="5380" max="5380" width="7.54296875" style="77" customWidth="1"/>
    <col min="5381" max="5381" width="7.26953125" style="77" customWidth="1"/>
    <col min="5382" max="5383" width="8.7265625" style="77" customWidth="1"/>
    <col min="5384" max="5384" width="4.1796875" style="77" customWidth="1"/>
    <col min="5385" max="5389" width="0" style="77" hidden="1" customWidth="1"/>
    <col min="5390" max="5390" width="9.1796875" style="77"/>
    <col min="5391" max="5391" width="15" style="77" bestFit="1" customWidth="1"/>
    <col min="5392" max="5393" width="8.453125" style="77" customWidth="1"/>
    <col min="5394" max="5396" width="9.1796875" style="77"/>
    <col min="5397" max="5397" width="15" style="77" bestFit="1" customWidth="1"/>
    <col min="5398" max="5632" width="9.1796875" style="77"/>
    <col min="5633" max="5633" width="6.453125" style="77" customWidth="1"/>
    <col min="5634" max="5634" width="6.26953125" style="77" customWidth="1"/>
    <col min="5635" max="5635" width="49.26953125" style="77" customWidth="1"/>
    <col min="5636" max="5636" width="7.54296875" style="77" customWidth="1"/>
    <col min="5637" max="5637" width="7.26953125" style="77" customWidth="1"/>
    <col min="5638" max="5639" width="8.7265625" style="77" customWidth="1"/>
    <col min="5640" max="5640" width="4.1796875" style="77" customWidth="1"/>
    <col min="5641" max="5645" width="0" style="77" hidden="1" customWidth="1"/>
    <col min="5646" max="5646" width="9.1796875" style="77"/>
    <col min="5647" max="5647" width="15" style="77" bestFit="1" customWidth="1"/>
    <col min="5648" max="5649" width="8.453125" style="77" customWidth="1"/>
    <col min="5650" max="5652" width="9.1796875" style="77"/>
    <col min="5653" max="5653" width="15" style="77" bestFit="1" customWidth="1"/>
    <col min="5654" max="5888" width="9.1796875" style="77"/>
    <col min="5889" max="5889" width="6.453125" style="77" customWidth="1"/>
    <col min="5890" max="5890" width="6.26953125" style="77" customWidth="1"/>
    <col min="5891" max="5891" width="49.26953125" style="77" customWidth="1"/>
    <col min="5892" max="5892" width="7.54296875" style="77" customWidth="1"/>
    <col min="5893" max="5893" width="7.26953125" style="77" customWidth="1"/>
    <col min="5894" max="5895" width="8.7265625" style="77" customWidth="1"/>
    <col min="5896" max="5896" width="4.1796875" style="77" customWidth="1"/>
    <col min="5897" max="5901" width="0" style="77" hidden="1" customWidth="1"/>
    <col min="5902" max="5902" width="9.1796875" style="77"/>
    <col min="5903" max="5903" width="15" style="77" bestFit="1" customWidth="1"/>
    <col min="5904" max="5905" width="8.453125" style="77" customWidth="1"/>
    <col min="5906" max="5908" width="9.1796875" style="77"/>
    <col min="5909" max="5909" width="15" style="77" bestFit="1" customWidth="1"/>
    <col min="5910" max="6144" width="9.1796875" style="77"/>
    <col min="6145" max="6145" width="6.453125" style="77" customWidth="1"/>
    <col min="6146" max="6146" width="6.26953125" style="77" customWidth="1"/>
    <col min="6147" max="6147" width="49.26953125" style="77" customWidth="1"/>
    <col min="6148" max="6148" width="7.54296875" style="77" customWidth="1"/>
    <col min="6149" max="6149" width="7.26953125" style="77" customWidth="1"/>
    <col min="6150" max="6151" width="8.7265625" style="77" customWidth="1"/>
    <col min="6152" max="6152" width="4.1796875" style="77" customWidth="1"/>
    <col min="6153" max="6157" width="0" style="77" hidden="1" customWidth="1"/>
    <col min="6158" max="6158" width="9.1796875" style="77"/>
    <col min="6159" max="6159" width="15" style="77" bestFit="1" customWidth="1"/>
    <col min="6160" max="6161" width="8.453125" style="77" customWidth="1"/>
    <col min="6162" max="6164" width="9.1796875" style="77"/>
    <col min="6165" max="6165" width="15" style="77" bestFit="1" customWidth="1"/>
    <col min="6166" max="6400" width="9.1796875" style="77"/>
    <col min="6401" max="6401" width="6.453125" style="77" customWidth="1"/>
    <col min="6402" max="6402" width="6.26953125" style="77" customWidth="1"/>
    <col min="6403" max="6403" width="49.26953125" style="77" customWidth="1"/>
    <col min="6404" max="6404" width="7.54296875" style="77" customWidth="1"/>
    <col min="6405" max="6405" width="7.26953125" style="77" customWidth="1"/>
    <col min="6406" max="6407" width="8.7265625" style="77" customWidth="1"/>
    <col min="6408" max="6408" width="4.1796875" style="77" customWidth="1"/>
    <col min="6409" max="6413" width="0" style="77" hidden="1" customWidth="1"/>
    <col min="6414" max="6414" width="9.1796875" style="77"/>
    <col min="6415" max="6415" width="15" style="77" bestFit="1" customWidth="1"/>
    <col min="6416" max="6417" width="8.453125" style="77" customWidth="1"/>
    <col min="6418" max="6420" width="9.1796875" style="77"/>
    <col min="6421" max="6421" width="15" style="77" bestFit="1" customWidth="1"/>
    <col min="6422" max="6656" width="9.1796875" style="77"/>
    <col min="6657" max="6657" width="6.453125" style="77" customWidth="1"/>
    <col min="6658" max="6658" width="6.26953125" style="77" customWidth="1"/>
    <col min="6659" max="6659" width="49.26953125" style="77" customWidth="1"/>
    <col min="6660" max="6660" width="7.54296875" style="77" customWidth="1"/>
    <col min="6661" max="6661" width="7.26953125" style="77" customWidth="1"/>
    <col min="6662" max="6663" width="8.7265625" style="77" customWidth="1"/>
    <col min="6664" max="6664" width="4.1796875" style="77" customWidth="1"/>
    <col min="6665" max="6669" width="0" style="77" hidden="1" customWidth="1"/>
    <col min="6670" max="6670" width="9.1796875" style="77"/>
    <col min="6671" max="6671" width="15" style="77" bestFit="1" customWidth="1"/>
    <col min="6672" max="6673" width="8.453125" style="77" customWidth="1"/>
    <col min="6674" max="6676" width="9.1796875" style="77"/>
    <col min="6677" max="6677" width="15" style="77" bestFit="1" customWidth="1"/>
    <col min="6678" max="6912" width="9.1796875" style="77"/>
    <col min="6913" max="6913" width="6.453125" style="77" customWidth="1"/>
    <col min="6914" max="6914" width="6.26953125" style="77" customWidth="1"/>
    <col min="6915" max="6915" width="49.26953125" style="77" customWidth="1"/>
    <col min="6916" max="6916" width="7.54296875" style="77" customWidth="1"/>
    <col min="6917" max="6917" width="7.26953125" style="77" customWidth="1"/>
    <col min="6918" max="6919" width="8.7265625" style="77" customWidth="1"/>
    <col min="6920" max="6920" width="4.1796875" style="77" customWidth="1"/>
    <col min="6921" max="6925" width="0" style="77" hidden="1" customWidth="1"/>
    <col min="6926" max="6926" width="9.1796875" style="77"/>
    <col min="6927" max="6927" width="15" style="77" bestFit="1" customWidth="1"/>
    <col min="6928" max="6929" width="8.453125" style="77" customWidth="1"/>
    <col min="6930" max="6932" width="9.1796875" style="77"/>
    <col min="6933" max="6933" width="15" style="77" bestFit="1" customWidth="1"/>
    <col min="6934" max="7168" width="9.1796875" style="77"/>
    <col min="7169" max="7169" width="6.453125" style="77" customWidth="1"/>
    <col min="7170" max="7170" width="6.26953125" style="77" customWidth="1"/>
    <col min="7171" max="7171" width="49.26953125" style="77" customWidth="1"/>
    <col min="7172" max="7172" width="7.54296875" style="77" customWidth="1"/>
    <col min="7173" max="7173" width="7.26953125" style="77" customWidth="1"/>
    <col min="7174" max="7175" width="8.7265625" style="77" customWidth="1"/>
    <col min="7176" max="7176" width="4.1796875" style="77" customWidth="1"/>
    <col min="7177" max="7181" width="0" style="77" hidden="1" customWidth="1"/>
    <col min="7182" max="7182" width="9.1796875" style="77"/>
    <col min="7183" max="7183" width="15" style="77" bestFit="1" customWidth="1"/>
    <col min="7184" max="7185" width="8.453125" style="77" customWidth="1"/>
    <col min="7186" max="7188" width="9.1796875" style="77"/>
    <col min="7189" max="7189" width="15" style="77" bestFit="1" customWidth="1"/>
    <col min="7190" max="7424" width="9.1796875" style="77"/>
    <col min="7425" max="7425" width="6.453125" style="77" customWidth="1"/>
    <col min="7426" max="7426" width="6.26953125" style="77" customWidth="1"/>
    <col min="7427" max="7427" width="49.26953125" style="77" customWidth="1"/>
    <col min="7428" max="7428" width="7.54296875" style="77" customWidth="1"/>
    <col min="7429" max="7429" width="7.26953125" style="77" customWidth="1"/>
    <col min="7430" max="7431" width="8.7265625" style="77" customWidth="1"/>
    <col min="7432" max="7432" width="4.1796875" style="77" customWidth="1"/>
    <col min="7433" max="7437" width="0" style="77" hidden="1" customWidth="1"/>
    <col min="7438" max="7438" width="9.1796875" style="77"/>
    <col min="7439" max="7439" width="15" style="77" bestFit="1" customWidth="1"/>
    <col min="7440" max="7441" width="8.453125" style="77" customWidth="1"/>
    <col min="7442" max="7444" width="9.1796875" style="77"/>
    <col min="7445" max="7445" width="15" style="77" bestFit="1" customWidth="1"/>
    <col min="7446" max="7680" width="9.1796875" style="77"/>
    <col min="7681" max="7681" width="6.453125" style="77" customWidth="1"/>
    <col min="7682" max="7682" width="6.26953125" style="77" customWidth="1"/>
    <col min="7683" max="7683" width="49.26953125" style="77" customWidth="1"/>
    <col min="7684" max="7684" width="7.54296875" style="77" customWidth="1"/>
    <col min="7685" max="7685" width="7.26953125" style="77" customWidth="1"/>
    <col min="7686" max="7687" width="8.7265625" style="77" customWidth="1"/>
    <col min="7688" max="7688" width="4.1796875" style="77" customWidth="1"/>
    <col min="7689" max="7693" width="0" style="77" hidden="1" customWidth="1"/>
    <col min="7694" max="7694" width="9.1796875" style="77"/>
    <col min="7695" max="7695" width="15" style="77" bestFit="1" customWidth="1"/>
    <col min="7696" max="7697" width="8.453125" style="77" customWidth="1"/>
    <col min="7698" max="7700" width="9.1796875" style="77"/>
    <col min="7701" max="7701" width="15" style="77" bestFit="1" customWidth="1"/>
    <col min="7702" max="7936" width="9.1796875" style="77"/>
    <col min="7937" max="7937" width="6.453125" style="77" customWidth="1"/>
    <col min="7938" max="7938" width="6.26953125" style="77" customWidth="1"/>
    <col min="7939" max="7939" width="49.26953125" style="77" customWidth="1"/>
    <col min="7940" max="7940" width="7.54296875" style="77" customWidth="1"/>
    <col min="7941" max="7941" width="7.26953125" style="77" customWidth="1"/>
    <col min="7942" max="7943" width="8.7265625" style="77" customWidth="1"/>
    <col min="7944" max="7944" width="4.1796875" style="77" customWidth="1"/>
    <col min="7945" max="7949" width="0" style="77" hidden="1" customWidth="1"/>
    <col min="7950" max="7950" width="9.1796875" style="77"/>
    <col min="7951" max="7951" width="15" style="77" bestFit="1" customWidth="1"/>
    <col min="7952" max="7953" width="8.453125" style="77" customWidth="1"/>
    <col min="7954" max="7956" width="9.1796875" style="77"/>
    <col min="7957" max="7957" width="15" style="77" bestFit="1" customWidth="1"/>
    <col min="7958" max="8192" width="9.1796875" style="77"/>
    <col min="8193" max="8193" width="6.453125" style="77" customWidth="1"/>
    <col min="8194" max="8194" width="6.26953125" style="77" customWidth="1"/>
    <col min="8195" max="8195" width="49.26953125" style="77" customWidth="1"/>
    <col min="8196" max="8196" width="7.54296875" style="77" customWidth="1"/>
    <col min="8197" max="8197" width="7.26953125" style="77" customWidth="1"/>
    <col min="8198" max="8199" width="8.7265625" style="77" customWidth="1"/>
    <col min="8200" max="8200" width="4.1796875" style="77" customWidth="1"/>
    <col min="8201" max="8205" width="0" style="77" hidden="1" customWidth="1"/>
    <col min="8206" max="8206" width="9.1796875" style="77"/>
    <col min="8207" max="8207" width="15" style="77" bestFit="1" customWidth="1"/>
    <col min="8208" max="8209" width="8.453125" style="77" customWidth="1"/>
    <col min="8210" max="8212" width="9.1796875" style="77"/>
    <col min="8213" max="8213" width="15" style="77" bestFit="1" customWidth="1"/>
    <col min="8214" max="8448" width="9.1796875" style="77"/>
    <col min="8449" max="8449" width="6.453125" style="77" customWidth="1"/>
    <col min="8450" max="8450" width="6.26953125" style="77" customWidth="1"/>
    <col min="8451" max="8451" width="49.26953125" style="77" customWidth="1"/>
    <col min="8452" max="8452" width="7.54296875" style="77" customWidth="1"/>
    <col min="8453" max="8453" width="7.26953125" style="77" customWidth="1"/>
    <col min="8454" max="8455" width="8.7265625" style="77" customWidth="1"/>
    <col min="8456" max="8456" width="4.1796875" style="77" customWidth="1"/>
    <col min="8457" max="8461" width="0" style="77" hidden="1" customWidth="1"/>
    <col min="8462" max="8462" width="9.1796875" style="77"/>
    <col min="8463" max="8463" width="15" style="77" bestFit="1" customWidth="1"/>
    <col min="8464" max="8465" width="8.453125" style="77" customWidth="1"/>
    <col min="8466" max="8468" width="9.1796875" style="77"/>
    <col min="8469" max="8469" width="15" style="77" bestFit="1" customWidth="1"/>
    <col min="8470" max="8704" width="9.1796875" style="77"/>
    <col min="8705" max="8705" width="6.453125" style="77" customWidth="1"/>
    <col min="8706" max="8706" width="6.26953125" style="77" customWidth="1"/>
    <col min="8707" max="8707" width="49.26953125" style="77" customWidth="1"/>
    <col min="8708" max="8708" width="7.54296875" style="77" customWidth="1"/>
    <col min="8709" max="8709" width="7.26953125" style="77" customWidth="1"/>
    <col min="8710" max="8711" width="8.7265625" style="77" customWidth="1"/>
    <col min="8712" max="8712" width="4.1796875" style="77" customWidth="1"/>
    <col min="8713" max="8717" width="0" style="77" hidden="1" customWidth="1"/>
    <col min="8718" max="8718" width="9.1796875" style="77"/>
    <col min="8719" max="8719" width="15" style="77" bestFit="1" customWidth="1"/>
    <col min="8720" max="8721" width="8.453125" style="77" customWidth="1"/>
    <col min="8722" max="8724" width="9.1796875" style="77"/>
    <col min="8725" max="8725" width="15" style="77" bestFit="1" customWidth="1"/>
    <col min="8726" max="8960" width="9.1796875" style="77"/>
    <col min="8961" max="8961" width="6.453125" style="77" customWidth="1"/>
    <col min="8962" max="8962" width="6.26953125" style="77" customWidth="1"/>
    <col min="8963" max="8963" width="49.26953125" style="77" customWidth="1"/>
    <col min="8964" max="8964" width="7.54296875" style="77" customWidth="1"/>
    <col min="8965" max="8965" width="7.26953125" style="77" customWidth="1"/>
    <col min="8966" max="8967" width="8.7265625" style="77" customWidth="1"/>
    <col min="8968" max="8968" width="4.1796875" style="77" customWidth="1"/>
    <col min="8969" max="8973" width="0" style="77" hidden="1" customWidth="1"/>
    <col min="8974" max="8974" width="9.1796875" style="77"/>
    <col min="8975" max="8975" width="15" style="77" bestFit="1" customWidth="1"/>
    <col min="8976" max="8977" width="8.453125" style="77" customWidth="1"/>
    <col min="8978" max="8980" width="9.1796875" style="77"/>
    <col min="8981" max="8981" width="15" style="77" bestFit="1" customWidth="1"/>
    <col min="8982" max="9216" width="9.1796875" style="77"/>
    <col min="9217" max="9217" width="6.453125" style="77" customWidth="1"/>
    <col min="9218" max="9218" width="6.26953125" style="77" customWidth="1"/>
    <col min="9219" max="9219" width="49.26953125" style="77" customWidth="1"/>
    <col min="9220" max="9220" width="7.54296875" style="77" customWidth="1"/>
    <col min="9221" max="9221" width="7.26953125" style="77" customWidth="1"/>
    <col min="9222" max="9223" width="8.7265625" style="77" customWidth="1"/>
    <col min="9224" max="9224" width="4.1796875" style="77" customWidth="1"/>
    <col min="9225" max="9229" width="0" style="77" hidden="1" customWidth="1"/>
    <col min="9230" max="9230" width="9.1796875" style="77"/>
    <col min="9231" max="9231" width="15" style="77" bestFit="1" customWidth="1"/>
    <col min="9232" max="9233" width="8.453125" style="77" customWidth="1"/>
    <col min="9234" max="9236" width="9.1796875" style="77"/>
    <col min="9237" max="9237" width="15" style="77" bestFit="1" customWidth="1"/>
    <col min="9238" max="9472" width="9.1796875" style="77"/>
    <col min="9473" max="9473" width="6.453125" style="77" customWidth="1"/>
    <col min="9474" max="9474" width="6.26953125" style="77" customWidth="1"/>
    <col min="9475" max="9475" width="49.26953125" style="77" customWidth="1"/>
    <col min="9476" max="9476" width="7.54296875" style="77" customWidth="1"/>
    <col min="9477" max="9477" width="7.26953125" style="77" customWidth="1"/>
    <col min="9478" max="9479" width="8.7265625" style="77" customWidth="1"/>
    <col min="9480" max="9480" width="4.1796875" style="77" customWidth="1"/>
    <col min="9481" max="9485" width="0" style="77" hidden="1" customWidth="1"/>
    <col min="9486" max="9486" width="9.1796875" style="77"/>
    <col min="9487" max="9487" width="15" style="77" bestFit="1" customWidth="1"/>
    <col min="9488" max="9489" width="8.453125" style="77" customWidth="1"/>
    <col min="9490" max="9492" width="9.1796875" style="77"/>
    <col min="9493" max="9493" width="15" style="77" bestFit="1" customWidth="1"/>
    <col min="9494" max="9728" width="9.1796875" style="77"/>
    <col min="9729" max="9729" width="6.453125" style="77" customWidth="1"/>
    <col min="9730" max="9730" width="6.26953125" style="77" customWidth="1"/>
    <col min="9731" max="9731" width="49.26953125" style="77" customWidth="1"/>
    <col min="9732" max="9732" width="7.54296875" style="77" customWidth="1"/>
    <col min="9733" max="9733" width="7.26953125" style="77" customWidth="1"/>
    <col min="9734" max="9735" width="8.7265625" style="77" customWidth="1"/>
    <col min="9736" max="9736" width="4.1796875" style="77" customWidth="1"/>
    <col min="9737" max="9741" width="0" style="77" hidden="1" customWidth="1"/>
    <col min="9742" max="9742" width="9.1796875" style="77"/>
    <col min="9743" max="9743" width="15" style="77" bestFit="1" customWidth="1"/>
    <col min="9744" max="9745" width="8.453125" style="77" customWidth="1"/>
    <col min="9746" max="9748" width="9.1796875" style="77"/>
    <col min="9749" max="9749" width="15" style="77" bestFit="1" customWidth="1"/>
    <col min="9750" max="9984" width="9.1796875" style="77"/>
    <col min="9985" max="9985" width="6.453125" style="77" customWidth="1"/>
    <col min="9986" max="9986" width="6.26953125" style="77" customWidth="1"/>
    <col min="9987" max="9987" width="49.26953125" style="77" customWidth="1"/>
    <col min="9988" max="9988" width="7.54296875" style="77" customWidth="1"/>
    <col min="9989" max="9989" width="7.26953125" style="77" customWidth="1"/>
    <col min="9990" max="9991" width="8.7265625" style="77" customWidth="1"/>
    <col min="9992" max="9992" width="4.1796875" style="77" customWidth="1"/>
    <col min="9993" max="9997" width="0" style="77" hidden="1" customWidth="1"/>
    <col min="9998" max="9998" width="9.1796875" style="77"/>
    <col min="9999" max="9999" width="15" style="77" bestFit="1" customWidth="1"/>
    <col min="10000" max="10001" width="8.453125" style="77" customWidth="1"/>
    <col min="10002" max="10004" width="9.1796875" style="77"/>
    <col min="10005" max="10005" width="15" style="77" bestFit="1" customWidth="1"/>
    <col min="10006" max="10240" width="9.1796875" style="77"/>
    <col min="10241" max="10241" width="6.453125" style="77" customWidth="1"/>
    <col min="10242" max="10242" width="6.26953125" style="77" customWidth="1"/>
    <col min="10243" max="10243" width="49.26953125" style="77" customWidth="1"/>
    <col min="10244" max="10244" width="7.54296875" style="77" customWidth="1"/>
    <col min="10245" max="10245" width="7.26953125" style="77" customWidth="1"/>
    <col min="10246" max="10247" width="8.7265625" style="77" customWidth="1"/>
    <col min="10248" max="10248" width="4.1796875" style="77" customWidth="1"/>
    <col min="10249" max="10253" width="0" style="77" hidden="1" customWidth="1"/>
    <col min="10254" max="10254" width="9.1796875" style="77"/>
    <col min="10255" max="10255" width="15" style="77" bestFit="1" customWidth="1"/>
    <col min="10256" max="10257" width="8.453125" style="77" customWidth="1"/>
    <col min="10258" max="10260" width="9.1796875" style="77"/>
    <col min="10261" max="10261" width="15" style="77" bestFit="1" customWidth="1"/>
    <col min="10262" max="10496" width="9.1796875" style="77"/>
    <col min="10497" max="10497" width="6.453125" style="77" customWidth="1"/>
    <col min="10498" max="10498" width="6.26953125" style="77" customWidth="1"/>
    <col min="10499" max="10499" width="49.26953125" style="77" customWidth="1"/>
    <col min="10500" max="10500" width="7.54296875" style="77" customWidth="1"/>
    <col min="10501" max="10501" width="7.26953125" style="77" customWidth="1"/>
    <col min="10502" max="10503" width="8.7265625" style="77" customWidth="1"/>
    <col min="10504" max="10504" width="4.1796875" style="77" customWidth="1"/>
    <col min="10505" max="10509" width="0" style="77" hidden="1" customWidth="1"/>
    <col min="10510" max="10510" width="9.1796875" style="77"/>
    <col min="10511" max="10511" width="15" style="77" bestFit="1" customWidth="1"/>
    <col min="10512" max="10513" width="8.453125" style="77" customWidth="1"/>
    <col min="10514" max="10516" width="9.1796875" style="77"/>
    <col min="10517" max="10517" width="15" style="77" bestFit="1" customWidth="1"/>
    <col min="10518" max="10752" width="9.1796875" style="77"/>
    <col min="10753" max="10753" width="6.453125" style="77" customWidth="1"/>
    <col min="10754" max="10754" width="6.26953125" style="77" customWidth="1"/>
    <col min="10755" max="10755" width="49.26953125" style="77" customWidth="1"/>
    <col min="10756" max="10756" width="7.54296875" style="77" customWidth="1"/>
    <col min="10757" max="10757" width="7.26953125" style="77" customWidth="1"/>
    <col min="10758" max="10759" width="8.7265625" style="77" customWidth="1"/>
    <col min="10760" max="10760" width="4.1796875" style="77" customWidth="1"/>
    <col min="10761" max="10765" width="0" style="77" hidden="1" customWidth="1"/>
    <col min="10766" max="10766" width="9.1796875" style="77"/>
    <col min="10767" max="10767" width="15" style="77" bestFit="1" customWidth="1"/>
    <col min="10768" max="10769" width="8.453125" style="77" customWidth="1"/>
    <col min="10770" max="10772" width="9.1796875" style="77"/>
    <col min="10773" max="10773" width="15" style="77" bestFit="1" customWidth="1"/>
    <col min="10774" max="11008" width="9.1796875" style="77"/>
    <col min="11009" max="11009" width="6.453125" style="77" customWidth="1"/>
    <col min="11010" max="11010" width="6.26953125" style="77" customWidth="1"/>
    <col min="11011" max="11011" width="49.26953125" style="77" customWidth="1"/>
    <col min="11012" max="11012" width="7.54296875" style="77" customWidth="1"/>
    <col min="11013" max="11013" width="7.26953125" style="77" customWidth="1"/>
    <col min="11014" max="11015" width="8.7265625" style="77" customWidth="1"/>
    <col min="11016" max="11016" width="4.1796875" style="77" customWidth="1"/>
    <col min="11017" max="11021" width="0" style="77" hidden="1" customWidth="1"/>
    <col min="11022" max="11022" width="9.1796875" style="77"/>
    <col min="11023" max="11023" width="15" style="77" bestFit="1" customWidth="1"/>
    <col min="11024" max="11025" width="8.453125" style="77" customWidth="1"/>
    <col min="11026" max="11028" width="9.1796875" style="77"/>
    <col min="11029" max="11029" width="15" style="77" bestFit="1" customWidth="1"/>
    <col min="11030" max="11264" width="9.1796875" style="77"/>
    <col min="11265" max="11265" width="6.453125" style="77" customWidth="1"/>
    <col min="11266" max="11266" width="6.26953125" style="77" customWidth="1"/>
    <col min="11267" max="11267" width="49.26953125" style="77" customWidth="1"/>
    <col min="11268" max="11268" width="7.54296875" style="77" customWidth="1"/>
    <col min="11269" max="11269" width="7.26953125" style="77" customWidth="1"/>
    <col min="11270" max="11271" width="8.7265625" style="77" customWidth="1"/>
    <col min="11272" max="11272" width="4.1796875" style="77" customWidth="1"/>
    <col min="11273" max="11277" width="0" style="77" hidden="1" customWidth="1"/>
    <col min="11278" max="11278" width="9.1796875" style="77"/>
    <col min="11279" max="11279" width="15" style="77" bestFit="1" customWidth="1"/>
    <col min="11280" max="11281" width="8.453125" style="77" customWidth="1"/>
    <col min="11282" max="11284" width="9.1796875" style="77"/>
    <col min="11285" max="11285" width="15" style="77" bestFit="1" customWidth="1"/>
    <col min="11286" max="11520" width="9.1796875" style="77"/>
    <col min="11521" max="11521" width="6.453125" style="77" customWidth="1"/>
    <col min="11522" max="11522" width="6.26953125" style="77" customWidth="1"/>
    <col min="11523" max="11523" width="49.26953125" style="77" customWidth="1"/>
    <col min="11524" max="11524" width="7.54296875" style="77" customWidth="1"/>
    <col min="11525" max="11525" width="7.26953125" style="77" customWidth="1"/>
    <col min="11526" max="11527" width="8.7265625" style="77" customWidth="1"/>
    <col min="11528" max="11528" width="4.1796875" style="77" customWidth="1"/>
    <col min="11529" max="11533" width="0" style="77" hidden="1" customWidth="1"/>
    <col min="11534" max="11534" width="9.1796875" style="77"/>
    <col min="11535" max="11535" width="15" style="77" bestFit="1" customWidth="1"/>
    <col min="11536" max="11537" width="8.453125" style="77" customWidth="1"/>
    <col min="11538" max="11540" width="9.1796875" style="77"/>
    <col min="11541" max="11541" width="15" style="77" bestFit="1" customWidth="1"/>
    <col min="11542" max="11776" width="9.1796875" style="77"/>
    <col min="11777" max="11777" width="6.453125" style="77" customWidth="1"/>
    <col min="11778" max="11778" width="6.26953125" style="77" customWidth="1"/>
    <col min="11779" max="11779" width="49.26953125" style="77" customWidth="1"/>
    <col min="11780" max="11780" width="7.54296875" style="77" customWidth="1"/>
    <col min="11781" max="11781" width="7.26953125" style="77" customWidth="1"/>
    <col min="11782" max="11783" width="8.7265625" style="77" customWidth="1"/>
    <col min="11784" max="11784" width="4.1796875" style="77" customWidth="1"/>
    <col min="11785" max="11789" width="0" style="77" hidden="1" customWidth="1"/>
    <col min="11790" max="11790" width="9.1796875" style="77"/>
    <col min="11791" max="11791" width="15" style="77" bestFit="1" customWidth="1"/>
    <col min="11792" max="11793" width="8.453125" style="77" customWidth="1"/>
    <col min="11794" max="11796" width="9.1796875" style="77"/>
    <col min="11797" max="11797" width="15" style="77" bestFit="1" customWidth="1"/>
    <col min="11798" max="12032" width="9.1796875" style="77"/>
    <col min="12033" max="12033" width="6.453125" style="77" customWidth="1"/>
    <col min="12034" max="12034" width="6.26953125" style="77" customWidth="1"/>
    <col min="12035" max="12035" width="49.26953125" style="77" customWidth="1"/>
    <col min="12036" max="12036" width="7.54296875" style="77" customWidth="1"/>
    <col min="12037" max="12037" width="7.26953125" style="77" customWidth="1"/>
    <col min="12038" max="12039" width="8.7265625" style="77" customWidth="1"/>
    <col min="12040" max="12040" width="4.1796875" style="77" customWidth="1"/>
    <col min="12041" max="12045" width="0" style="77" hidden="1" customWidth="1"/>
    <col min="12046" max="12046" width="9.1796875" style="77"/>
    <col min="12047" max="12047" width="15" style="77" bestFit="1" customWidth="1"/>
    <col min="12048" max="12049" width="8.453125" style="77" customWidth="1"/>
    <col min="12050" max="12052" width="9.1796875" style="77"/>
    <col min="12053" max="12053" width="15" style="77" bestFit="1" customWidth="1"/>
    <col min="12054" max="12288" width="9.1796875" style="77"/>
    <col min="12289" max="12289" width="6.453125" style="77" customWidth="1"/>
    <col min="12290" max="12290" width="6.26953125" style="77" customWidth="1"/>
    <col min="12291" max="12291" width="49.26953125" style="77" customWidth="1"/>
    <col min="12292" max="12292" width="7.54296875" style="77" customWidth="1"/>
    <col min="12293" max="12293" width="7.26953125" style="77" customWidth="1"/>
    <col min="12294" max="12295" width="8.7265625" style="77" customWidth="1"/>
    <col min="12296" max="12296" width="4.1796875" style="77" customWidth="1"/>
    <col min="12297" max="12301" width="0" style="77" hidden="1" customWidth="1"/>
    <col min="12302" max="12302" width="9.1796875" style="77"/>
    <col min="12303" max="12303" width="15" style="77" bestFit="1" customWidth="1"/>
    <col min="12304" max="12305" width="8.453125" style="77" customWidth="1"/>
    <col min="12306" max="12308" width="9.1796875" style="77"/>
    <col min="12309" max="12309" width="15" style="77" bestFit="1" customWidth="1"/>
    <col min="12310" max="12544" width="9.1796875" style="77"/>
    <col min="12545" max="12545" width="6.453125" style="77" customWidth="1"/>
    <col min="12546" max="12546" width="6.26953125" style="77" customWidth="1"/>
    <col min="12547" max="12547" width="49.26953125" style="77" customWidth="1"/>
    <col min="12548" max="12548" width="7.54296875" style="77" customWidth="1"/>
    <col min="12549" max="12549" width="7.26953125" style="77" customWidth="1"/>
    <col min="12550" max="12551" width="8.7265625" style="77" customWidth="1"/>
    <col min="12552" max="12552" width="4.1796875" style="77" customWidth="1"/>
    <col min="12553" max="12557" width="0" style="77" hidden="1" customWidth="1"/>
    <col min="12558" max="12558" width="9.1796875" style="77"/>
    <col min="12559" max="12559" width="15" style="77" bestFit="1" customWidth="1"/>
    <col min="12560" max="12561" width="8.453125" style="77" customWidth="1"/>
    <col min="12562" max="12564" width="9.1796875" style="77"/>
    <col min="12565" max="12565" width="15" style="77" bestFit="1" customWidth="1"/>
    <col min="12566" max="12800" width="9.1796875" style="77"/>
    <col min="12801" max="12801" width="6.453125" style="77" customWidth="1"/>
    <col min="12802" max="12802" width="6.26953125" style="77" customWidth="1"/>
    <col min="12803" max="12803" width="49.26953125" style="77" customWidth="1"/>
    <col min="12804" max="12804" width="7.54296875" style="77" customWidth="1"/>
    <col min="12805" max="12805" width="7.26953125" style="77" customWidth="1"/>
    <col min="12806" max="12807" width="8.7265625" style="77" customWidth="1"/>
    <col min="12808" max="12808" width="4.1796875" style="77" customWidth="1"/>
    <col min="12809" max="12813" width="0" style="77" hidden="1" customWidth="1"/>
    <col min="12814" max="12814" width="9.1796875" style="77"/>
    <col min="12815" max="12815" width="15" style="77" bestFit="1" customWidth="1"/>
    <col min="12816" max="12817" width="8.453125" style="77" customWidth="1"/>
    <col min="12818" max="12820" width="9.1796875" style="77"/>
    <col min="12821" max="12821" width="15" style="77" bestFit="1" customWidth="1"/>
    <col min="12822" max="13056" width="9.1796875" style="77"/>
    <col min="13057" max="13057" width="6.453125" style="77" customWidth="1"/>
    <col min="13058" max="13058" width="6.26953125" style="77" customWidth="1"/>
    <col min="13059" max="13059" width="49.26953125" style="77" customWidth="1"/>
    <col min="13060" max="13060" width="7.54296875" style="77" customWidth="1"/>
    <col min="13061" max="13061" width="7.26953125" style="77" customWidth="1"/>
    <col min="13062" max="13063" width="8.7265625" style="77" customWidth="1"/>
    <col min="13064" max="13064" width="4.1796875" style="77" customWidth="1"/>
    <col min="13065" max="13069" width="0" style="77" hidden="1" customWidth="1"/>
    <col min="13070" max="13070" width="9.1796875" style="77"/>
    <col min="13071" max="13071" width="15" style="77" bestFit="1" customWidth="1"/>
    <col min="13072" max="13073" width="8.453125" style="77" customWidth="1"/>
    <col min="13074" max="13076" width="9.1796875" style="77"/>
    <col min="13077" max="13077" width="15" style="77" bestFit="1" customWidth="1"/>
    <col min="13078" max="13312" width="9.1796875" style="77"/>
    <col min="13313" max="13313" width="6.453125" style="77" customWidth="1"/>
    <col min="13314" max="13314" width="6.26953125" style="77" customWidth="1"/>
    <col min="13315" max="13315" width="49.26953125" style="77" customWidth="1"/>
    <col min="13316" max="13316" width="7.54296875" style="77" customWidth="1"/>
    <col min="13317" max="13317" width="7.26953125" style="77" customWidth="1"/>
    <col min="13318" max="13319" width="8.7265625" style="77" customWidth="1"/>
    <col min="13320" max="13320" width="4.1796875" style="77" customWidth="1"/>
    <col min="13321" max="13325" width="0" style="77" hidden="1" customWidth="1"/>
    <col min="13326" max="13326" width="9.1796875" style="77"/>
    <col min="13327" max="13327" width="15" style="77" bestFit="1" customWidth="1"/>
    <col min="13328" max="13329" width="8.453125" style="77" customWidth="1"/>
    <col min="13330" max="13332" width="9.1796875" style="77"/>
    <col min="13333" max="13333" width="15" style="77" bestFit="1" customWidth="1"/>
    <col min="13334" max="13568" width="9.1796875" style="77"/>
    <col min="13569" max="13569" width="6.453125" style="77" customWidth="1"/>
    <col min="13570" max="13570" width="6.26953125" style="77" customWidth="1"/>
    <col min="13571" max="13571" width="49.26953125" style="77" customWidth="1"/>
    <col min="13572" max="13572" width="7.54296875" style="77" customWidth="1"/>
    <col min="13573" max="13573" width="7.26953125" style="77" customWidth="1"/>
    <col min="13574" max="13575" width="8.7265625" style="77" customWidth="1"/>
    <col min="13576" max="13576" width="4.1796875" style="77" customWidth="1"/>
    <col min="13577" max="13581" width="0" style="77" hidden="1" customWidth="1"/>
    <col min="13582" max="13582" width="9.1796875" style="77"/>
    <col min="13583" max="13583" width="15" style="77" bestFit="1" customWidth="1"/>
    <col min="13584" max="13585" width="8.453125" style="77" customWidth="1"/>
    <col min="13586" max="13588" width="9.1796875" style="77"/>
    <col min="13589" max="13589" width="15" style="77" bestFit="1" customWidth="1"/>
    <col min="13590" max="13824" width="9.1796875" style="77"/>
    <col min="13825" max="13825" width="6.453125" style="77" customWidth="1"/>
    <col min="13826" max="13826" width="6.26953125" style="77" customWidth="1"/>
    <col min="13827" max="13827" width="49.26953125" style="77" customWidth="1"/>
    <col min="13828" max="13828" width="7.54296875" style="77" customWidth="1"/>
    <col min="13829" max="13829" width="7.26953125" style="77" customWidth="1"/>
    <col min="13830" max="13831" width="8.7265625" style="77" customWidth="1"/>
    <col min="13832" max="13832" width="4.1796875" style="77" customWidth="1"/>
    <col min="13833" max="13837" width="0" style="77" hidden="1" customWidth="1"/>
    <col min="13838" max="13838" width="9.1796875" style="77"/>
    <col min="13839" max="13839" width="15" style="77" bestFit="1" customWidth="1"/>
    <col min="13840" max="13841" width="8.453125" style="77" customWidth="1"/>
    <col min="13842" max="13844" width="9.1796875" style="77"/>
    <col min="13845" max="13845" width="15" style="77" bestFit="1" customWidth="1"/>
    <col min="13846" max="14080" width="9.1796875" style="77"/>
    <col min="14081" max="14081" width="6.453125" style="77" customWidth="1"/>
    <col min="14082" max="14082" width="6.26953125" style="77" customWidth="1"/>
    <col min="14083" max="14083" width="49.26953125" style="77" customWidth="1"/>
    <col min="14084" max="14084" width="7.54296875" style="77" customWidth="1"/>
    <col min="14085" max="14085" width="7.26953125" style="77" customWidth="1"/>
    <col min="14086" max="14087" width="8.7265625" style="77" customWidth="1"/>
    <col min="14088" max="14088" width="4.1796875" style="77" customWidth="1"/>
    <col min="14089" max="14093" width="0" style="77" hidden="1" customWidth="1"/>
    <col min="14094" max="14094" width="9.1796875" style="77"/>
    <col min="14095" max="14095" width="15" style="77" bestFit="1" customWidth="1"/>
    <col min="14096" max="14097" width="8.453125" style="77" customWidth="1"/>
    <col min="14098" max="14100" width="9.1796875" style="77"/>
    <col min="14101" max="14101" width="15" style="77" bestFit="1" customWidth="1"/>
    <col min="14102" max="14336" width="9.1796875" style="77"/>
    <col min="14337" max="14337" width="6.453125" style="77" customWidth="1"/>
    <col min="14338" max="14338" width="6.26953125" style="77" customWidth="1"/>
    <col min="14339" max="14339" width="49.26953125" style="77" customWidth="1"/>
    <col min="14340" max="14340" width="7.54296875" style="77" customWidth="1"/>
    <col min="14341" max="14341" width="7.26953125" style="77" customWidth="1"/>
    <col min="14342" max="14343" width="8.7265625" style="77" customWidth="1"/>
    <col min="14344" max="14344" width="4.1796875" style="77" customWidth="1"/>
    <col min="14345" max="14349" width="0" style="77" hidden="1" customWidth="1"/>
    <col min="14350" max="14350" width="9.1796875" style="77"/>
    <col min="14351" max="14351" width="15" style="77" bestFit="1" customWidth="1"/>
    <col min="14352" max="14353" width="8.453125" style="77" customWidth="1"/>
    <col min="14354" max="14356" width="9.1796875" style="77"/>
    <col min="14357" max="14357" width="15" style="77" bestFit="1" customWidth="1"/>
    <col min="14358" max="14592" width="9.1796875" style="77"/>
    <col min="14593" max="14593" width="6.453125" style="77" customWidth="1"/>
    <col min="14594" max="14594" width="6.26953125" style="77" customWidth="1"/>
    <col min="14595" max="14595" width="49.26953125" style="77" customWidth="1"/>
    <col min="14596" max="14596" width="7.54296875" style="77" customWidth="1"/>
    <col min="14597" max="14597" width="7.26953125" style="77" customWidth="1"/>
    <col min="14598" max="14599" width="8.7265625" style="77" customWidth="1"/>
    <col min="14600" max="14600" width="4.1796875" style="77" customWidth="1"/>
    <col min="14601" max="14605" width="0" style="77" hidden="1" customWidth="1"/>
    <col min="14606" max="14606" width="9.1796875" style="77"/>
    <col min="14607" max="14607" width="15" style="77" bestFit="1" customWidth="1"/>
    <col min="14608" max="14609" width="8.453125" style="77" customWidth="1"/>
    <col min="14610" max="14612" width="9.1796875" style="77"/>
    <col min="14613" max="14613" width="15" style="77" bestFit="1" customWidth="1"/>
    <col min="14614" max="14848" width="9.1796875" style="77"/>
    <col min="14849" max="14849" width="6.453125" style="77" customWidth="1"/>
    <col min="14850" max="14850" width="6.26953125" style="77" customWidth="1"/>
    <col min="14851" max="14851" width="49.26953125" style="77" customWidth="1"/>
    <col min="14852" max="14852" width="7.54296875" style="77" customWidth="1"/>
    <col min="14853" max="14853" width="7.26953125" style="77" customWidth="1"/>
    <col min="14854" max="14855" width="8.7265625" style="77" customWidth="1"/>
    <col min="14856" max="14856" width="4.1796875" style="77" customWidth="1"/>
    <col min="14857" max="14861" width="0" style="77" hidden="1" customWidth="1"/>
    <col min="14862" max="14862" width="9.1796875" style="77"/>
    <col min="14863" max="14863" width="15" style="77" bestFit="1" customWidth="1"/>
    <col min="14864" max="14865" width="8.453125" style="77" customWidth="1"/>
    <col min="14866" max="14868" width="9.1796875" style="77"/>
    <col min="14869" max="14869" width="15" style="77" bestFit="1" customWidth="1"/>
    <col min="14870" max="15104" width="9.1796875" style="77"/>
    <col min="15105" max="15105" width="6.453125" style="77" customWidth="1"/>
    <col min="15106" max="15106" width="6.26953125" style="77" customWidth="1"/>
    <col min="15107" max="15107" width="49.26953125" style="77" customWidth="1"/>
    <col min="15108" max="15108" width="7.54296875" style="77" customWidth="1"/>
    <col min="15109" max="15109" width="7.26953125" style="77" customWidth="1"/>
    <col min="15110" max="15111" width="8.7265625" style="77" customWidth="1"/>
    <col min="15112" max="15112" width="4.1796875" style="77" customWidth="1"/>
    <col min="15113" max="15117" width="0" style="77" hidden="1" customWidth="1"/>
    <col min="15118" max="15118" width="9.1796875" style="77"/>
    <col min="15119" max="15119" width="15" style="77" bestFit="1" customWidth="1"/>
    <col min="15120" max="15121" width="8.453125" style="77" customWidth="1"/>
    <col min="15122" max="15124" width="9.1796875" style="77"/>
    <col min="15125" max="15125" width="15" style="77" bestFit="1" customWidth="1"/>
    <col min="15126" max="15360" width="9.1796875" style="77"/>
    <col min="15361" max="15361" width="6.453125" style="77" customWidth="1"/>
    <col min="15362" max="15362" width="6.26953125" style="77" customWidth="1"/>
    <col min="15363" max="15363" width="49.26953125" style="77" customWidth="1"/>
    <col min="15364" max="15364" width="7.54296875" style="77" customWidth="1"/>
    <col min="15365" max="15365" width="7.26953125" style="77" customWidth="1"/>
    <col min="15366" max="15367" width="8.7265625" style="77" customWidth="1"/>
    <col min="15368" max="15368" width="4.1796875" style="77" customWidth="1"/>
    <col min="15369" max="15373" width="0" style="77" hidden="1" customWidth="1"/>
    <col min="15374" max="15374" width="9.1796875" style="77"/>
    <col min="15375" max="15375" width="15" style="77" bestFit="1" customWidth="1"/>
    <col min="15376" max="15377" width="8.453125" style="77" customWidth="1"/>
    <col min="15378" max="15380" width="9.1796875" style="77"/>
    <col min="15381" max="15381" width="15" style="77" bestFit="1" customWidth="1"/>
    <col min="15382" max="15616" width="9.1796875" style="77"/>
    <col min="15617" max="15617" width="6.453125" style="77" customWidth="1"/>
    <col min="15618" max="15618" width="6.26953125" style="77" customWidth="1"/>
    <col min="15619" max="15619" width="49.26953125" style="77" customWidth="1"/>
    <col min="15620" max="15620" width="7.54296875" style="77" customWidth="1"/>
    <col min="15621" max="15621" width="7.26953125" style="77" customWidth="1"/>
    <col min="15622" max="15623" width="8.7265625" style="77" customWidth="1"/>
    <col min="15624" max="15624" width="4.1796875" style="77" customWidth="1"/>
    <col min="15625" max="15629" width="0" style="77" hidden="1" customWidth="1"/>
    <col min="15630" max="15630" width="9.1796875" style="77"/>
    <col min="15631" max="15631" width="15" style="77" bestFit="1" customWidth="1"/>
    <col min="15632" max="15633" width="8.453125" style="77" customWidth="1"/>
    <col min="15634" max="15636" width="9.1796875" style="77"/>
    <col min="15637" max="15637" width="15" style="77" bestFit="1" customWidth="1"/>
    <col min="15638" max="15872" width="9.1796875" style="77"/>
    <col min="15873" max="15873" width="6.453125" style="77" customWidth="1"/>
    <col min="15874" max="15874" width="6.26953125" style="77" customWidth="1"/>
    <col min="15875" max="15875" width="49.26953125" style="77" customWidth="1"/>
    <col min="15876" max="15876" width="7.54296875" style="77" customWidth="1"/>
    <col min="15877" max="15877" width="7.26953125" style="77" customWidth="1"/>
    <col min="15878" max="15879" width="8.7265625" style="77" customWidth="1"/>
    <col min="15880" max="15880" width="4.1796875" style="77" customWidth="1"/>
    <col min="15881" max="15885" width="0" style="77" hidden="1" customWidth="1"/>
    <col min="15886" max="15886" width="9.1796875" style="77"/>
    <col min="15887" max="15887" width="15" style="77" bestFit="1" customWidth="1"/>
    <col min="15888" max="15889" width="8.453125" style="77" customWidth="1"/>
    <col min="15890" max="15892" width="9.1796875" style="77"/>
    <col min="15893" max="15893" width="15" style="77" bestFit="1" customWidth="1"/>
    <col min="15894" max="16128" width="9.1796875" style="77"/>
    <col min="16129" max="16129" width="6.453125" style="77" customWidth="1"/>
    <col min="16130" max="16130" width="6.26953125" style="77" customWidth="1"/>
    <col min="16131" max="16131" width="49.26953125" style="77" customWidth="1"/>
    <col min="16132" max="16132" width="7.54296875" style="77" customWidth="1"/>
    <col min="16133" max="16133" width="7.26953125" style="77" customWidth="1"/>
    <col min="16134" max="16135" width="8.7265625" style="77" customWidth="1"/>
    <col min="16136" max="16136" width="4.1796875" style="77" customWidth="1"/>
    <col min="16137" max="16141" width="0" style="77" hidden="1" customWidth="1"/>
    <col min="16142" max="16142" width="9.1796875" style="77"/>
    <col min="16143" max="16143" width="15" style="77" bestFit="1" customWidth="1"/>
    <col min="16144" max="16145" width="8.453125" style="77" customWidth="1"/>
    <col min="16146" max="16148" width="9.1796875" style="77"/>
    <col min="16149" max="16149" width="15" style="77" bestFit="1" customWidth="1"/>
    <col min="16150" max="16384" width="9.1796875" style="77"/>
  </cols>
  <sheetData>
    <row r="1" spans="1:17" s="59" customFormat="1" ht="20.5" thickBot="1">
      <c r="A1" s="57" t="s">
        <v>635</v>
      </c>
      <c r="B1" s="58" t="s">
        <v>636</v>
      </c>
      <c r="C1" s="59" t="s">
        <v>637</v>
      </c>
      <c r="D1" s="60" t="s">
        <v>80</v>
      </c>
      <c r="E1" s="60" t="s">
        <v>638</v>
      </c>
      <c r="F1" s="60" t="s">
        <v>82</v>
      </c>
      <c r="G1" s="60" t="s">
        <v>639</v>
      </c>
      <c r="I1" s="61" t="s">
        <v>93</v>
      </c>
      <c r="J1" s="61" t="s">
        <v>640</v>
      </c>
      <c r="K1" s="61" t="s">
        <v>641</v>
      </c>
      <c r="L1" s="61" t="s">
        <v>642</v>
      </c>
      <c r="M1" s="61" t="s">
        <v>643</v>
      </c>
      <c r="O1" s="57"/>
      <c r="P1" s="57"/>
      <c r="Q1" s="57"/>
    </row>
    <row r="2" spans="1:17" s="66" customFormat="1" ht="10.5" thickTop="1">
      <c r="A2" s="62"/>
      <c r="B2" s="63"/>
      <c r="C2" s="64"/>
      <c r="D2" s="63"/>
      <c r="E2" s="63"/>
      <c r="F2" s="473"/>
      <c r="G2" s="65"/>
      <c r="I2" s="67"/>
      <c r="J2" s="67"/>
      <c r="K2" s="68"/>
      <c r="L2" s="67"/>
      <c r="M2" s="67"/>
      <c r="O2" s="69"/>
      <c r="P2" s="69"/>
      <c r="Q2" s="69"/>
    </row>
    <row r="3" spans="1:17" s="66" customFormat="1" ht="10.5">
      <c r="A3" s="70" t="s">
        <v>644</v>
      </c>
      <c r="B3" s="71"/>
      <c r="C3" s="72"/>
      <c r="D3" s="71"/>
      <c r="E3" s="71"/>
      <c r="F3" s="448"/>
      <c r="G3" s="73"/>
      <c r="I3" s="74"/>
      <c r="J3" s="74"/>
      <c r="K3" s="75"/>
      <c r="L3" s="74"/>
      <c r="M3" s="74"/>
      <c r="O3" s="69"/>
      <c r="P3" s="69"/>
      <c r="Q3" s="69"/>
    </row>
    <row r="4" spans="1:17" s="66" customFormat="1" ht="20">
      <c r="A4" s="58">
        <v>1</v>
      </c>
      <c r="B4" s="76" t="s">
        <v>645</v>
      </c>
      <c r="C4" s="77" t="s">
        <v>646</v>
      </c>
      <c r="D4" s="58">
        <v>1</v>
      </c>
      <c r="E4" s="58" t="s">
        <v>402</v>
      </c>
      <c r="F4" s="445">
        <v>0</v>
      </c>
      <c r="G4" s="78">
        <f>D4*F4</f>
        <v>0</v>
      </c>
      <c r="I4" s="74"/>
      <c r="J4" s="74">
        <v>63900</v>
      </c>
      <c r="K4" s="79">
        <v>0.18</v>
      </c>
      <c r="L4" s="74">
        <f>J4*K4</f>
        <v>11502</v>
      </c>
      <c r="M4" s="74">
        <f>L4+J4</f>
        <v>75402</v>
      </c>
      <c r="O4" s="69"/>
      <c r="P4" s="69"/>
      <c r="Q4" s="69"/>
    </row>
    <row r="5" spans="1:17" s="66" customFormat="1" ht="20">
      <c r="A5" s="58"/>
      <c r="B5" s="76"/>
      <c r="C5" s="77" t="s">
        <v>647</v>
      </c>
      <c r="D5" s="58"/>
      <c r="E5" s="58"/>
      <c r="F5" s="445"/>
      <c r="G5" s="78"/>
      <c r="I5" s="74"/>
      <c r="J5" s="74"/>
      <c r="K5" s="79"/>
      <c r="L5" s="74"/>
      <c r="M5" s="74"/>
      <c r="O5" s="69"/>
      <c r="P5" s="69"/>
      <c r="Q5" s="69"/>
    </row>
    <row r="6" spans="1:17" s="66" customFormat="1" ht="70">
      <c r="A6" s="58"/>
      <c r="B6" s="76"/>
      <c r="C6" s="80" t="s">
        <v>648</v>
      </c>
      <c r="D6" s="58"/>
      <c r="E6" s="58"/>
      <c r="F6" s="445"/>
      <c r="G6" s="78"/>
      <c r="I6" s="74"/>
      <c r="J6" s="74"/>
      <c r="K6" s="79"/>
      <c r="L6" s="74"/>
      <c r="M6" s="74"/>
      <c r="O6" s="69"/>
      <c r="P6" s="69"/>
      <c r="Q6" s="69"/>
    </row>
    <row r="7" spans="1:17" s="66" customFormat="1" ht="20">
      <c r="A7" s="58"/>
      <c r="B7" s="76"/>
      <c r="C7" s="80" t="s">
        <v>649</v>
      </c>
      <c r="D7" s="58"/>
      <c r="E7" s="58"/>
      <c r="F7" s="445"/>
      <c r="G7" s="78"/>
      <c r="I7" s="74"/>
      <c r="J7" s="74"/>
      <c r="K7" s="79"/>
      <c r="L7" s="74"/>
      <c r="M7" s="74"/>
      <c r="O7" s="69"/>
      <c r="P7" s="69"/>
      <c r="Q7" s="69"/>
    </row>
    <row r="8" spans="1:17" s="66" customFormat="1">
      <c r="A8" s="58"/>
      <c r="B8" s="76"/>
      <c r="C8" s="80"/>
      <c r="D8" s="58"/>
      <c r="E8" s="58"/>
      <c r="F8" s="445"/>
      <c r="G8" s="78"/>
      <c r="I8" s="74"/>
      <c r="J8" s="74"/>
      <c r="K8" s="79"/>
      <c r="L8" s="74"/>
      <c r="M8" s="74"/>
      <c r="O8" s="69"/>
      <c r="P8" s="69"/>
      <c r="Q8" s="69"/>
    </row>
    <row r="9" spans="1:17" s="66" customFormat="1">
      <c r="A9" s="58"/>
      <c r="B9" s="76"/>
      <c r="C9" s="81" t="s">
        <v>650</v>
      </c>
      <c r="D9" s="58"/>
      <c r="E9" s="58"/>
      <c r="F9" s="445"/>
      <c r="G9" s="78"/>
      <c r="I9" s="74"/>
      <c r="J9" s="74"/>
      <c r="K9" s="79"/>
      <c r="L9" s="74"/>
      <c r="M9" s="74"/>
      <c r="O9" s="69"/>
      <c r="P9" s="69"/>
      <c r="Q9" s="69"/>
    </row>
    <row r="10" spans="1:17" s="66" customFormat="1">
      <c r="A10" s="58" t="s">
        <v>651</v>
      </c>
      <c r="B10" s="76" t="s">
        <v>645</v>
      </c>
      <c r="C10" s="77" t="s">
        <v>652</v>
      </c>
      <c r="D10" s="58">
        <v>1</v>
      </c>
      <c r="E10" s="58" t="s">
        <v>653</v>
      </c>
      <c r="F10" s="445">
        <v>0</v>
      </c>
      <c r="G10" s="78">
        <f>D10*F10</f>
        <v>0</v>
      </c>
      <c r="I10" s="74"/>
      <c r="J10" s="74">
        <v>890</v>
      </c>
      <c r="K10" s="79">
        <v>0.22</v>
      </c>
      <c r="L10" s="74">
        <f>J10*K10</f>
        <v>195.8</v>
      </c>
      <c r="M10" s="74">
        <f>L10+J10</f>
        <v>1085.8</v>
      </c>
      <c r="O10" s="69"/>
      <c r="P10" s="69"/>
      <c r="Q10" s="69"/>
    </row>
    <row r="11" spans="1:17" s="66" customFormat="1">
      <c r="A11" s="58" t="s">
        <v>654</v>
      </c>
      <c r="B11" s="76" t="s">
        <v>645</v>
      </c>
      <c r="C11" s="77" t="s">
        <v>655</v>
      </c>
      <c r="D11" s="58">
        <v>1</v>
      </c>
      <c r="E11" s="58" t="s">
        <v>402</v>
      </c>
      <c r="F11" s="445">
        <v>0</v>
      </c>
      <c r="G11" s="78">
        <f>D11*F11</f>
        <v>0</v>
      </c>
      <c r="I11" s="74"/>
      <c r="J11" s="74">
        <v>790</v>
      </c>
      <c r="K11" s="79">
        <v>0.22</v>
      </c>
      <c r="L11" s="74">
        <f>J11*K11</f>
        <v>173.8</v>
      </c>
      <c r="M11" s="74">
        <f>L11+J11</f>
        <v>963.8</v>
      </c>
      <c r="O11" s="69"/>
      <c r="P11" s="69"/>
      <c r="Q11" s="69"/>
    </row>
    <row r="12" spans="1:17" s="66" customFormat="1" ht="20">
      <c r="A12" s="58" t="s">
        <v>656</v>
      </c>
      <c r="B12" s="76" t="s">
        <v>645</v>
      </c>
      <c r="C12" s="77" t="s">
        <v>657</v>
      </c>
      <c r="D12" s="58">
        <v>1</v>
      </c>
      <c r="E12" s="58" t="s">
        <v>402</v>
      </c>
      <c r="F12" s="445">
        <v>0</v>
      </c>
      <c r="G12" s="78">
        <f>D12*F12</f>
        <v>0</v>
      </c>
      <c r="I12" s="74"/>
      <c r="J12" s="74">
        <v>2690</v>
      </c>
      <c r="K12" s="79">
        <v>0.22</v>
      </c>
      <c r="L12" s="74">
        <f>J12*K12</f>
        <v>591.79999999999995</v>
      </c>
      <c r="M12" s="74">
        <f>L12+J12</f>
        <v>3281.8</v>
      </c>
      <c r="O12" s="69"/>
      <c r="P12" s="69"/>
      <c r="Q12" s="69"/>
    </row>
    <row r="13" spans="1:17" s="66" customFormat="1">
      <c r="A13" s="58"/>
      <c r="B13" s="76"/>
      <c r="C13" s="77"/>
      <c r="D13" s="58"/>
      <c r="E13" s="58"/>
      <c r="F13" s="445"/>
      <c r="G13" s="78"/>
      <c r="I13" s="74"/>
      <c r="J13" s="74"/>
      <c r="K13" s="79"/>
      <c r="L13" s="74"/>
      <c r="M13" s="74"/>
      <c r="O13" s="69"/>
      <c r="P13" s="69"/>
      <c r="Q13" s="69"/>
    </row>
    <row r="14" spans="1:17" s="66" customFormat="1">
      <c r="A14" s="58">
        <v>2</v>
      </c>
      <c r="B14" s="76"/>
      <c r="C14" s="82" t="s">
        <v>658</v>
      </c>
      <c r="D14" s="58"/>
      <c r="E14" s="58"/>
      <c r="F14" s="445"/>
      <c r="G14" s="78"/>
      <c r="I14" s="74"/>
      <c r="J14" s="74"/>
      <c r="K14" s="79"/>
      <c r="L14" s="74"/>
      <c r="M14" s="74"/>
      <c r="O14" s="69"/>
      <c r="P14" s="69"/>
      <c r="Q14" s="69"/>
    </row>
    <row r="15" spans="1:17" s="66" customFormat="1">
      <c r="A15" s="58"/>
      <c r="B15" s="76"/>
      <c r="C15" s="77" t="s">
        <v>659</v>
      </c>
      <c r="D15" s="58"/>
      <c r="E15" s="58"/>
      <c r="F15" s="445"/>
      <c r="G15" s="78"/>
      <c r="I15" s="74"/>
      <c r="J15" s="74"/>
      <c r="K15" s="79"/>
      <c r="L15" s="74"/>
      <c r="M15" s="74"/>
      <c r="O15" s="69"/>
      <c r="P15" s="69"/>
      <c r="Q15" s="69"/>
    </row>
    <row r="16" spans="1:17" s="66" customFormat="1">
      <c r="A16" s="58"/>
      <c r="B16" s="76"/>
      <c r="C16" s="82" t="s">
        <v>660</v>
      </c>
      <c r="D16" s="58"/>
      <c r="E16" s="58"/>
      <c r="F16" s="445"/>
      <c r="G16" s="78"/>
      <c r="I16" s="74"/>
      <c r="J16" s="74"/>
      <c r="K16" s="79"/>
      <c r="L16" s="74"/>
      <c r="M16" s="74"/>
      <c r="O16" s="69"/>
      <c r="P16" s="69"/>
      <c r="Q16" s="69"/>
    </row>
    <row r="17" spans="1:17" s="66" customFormat="1">
      <c r="A17" s="58" t="s">
        <v>661</v>
      </c>
      <c r="B17" s="76" t="s">
        <v>645</v>
      </c>
      <c r="C17" s="77" t="s">
        <v>662</v>
      </c>
      <c r="D17" s="58">
        <v>1</v>
      </c>
      <c r="E17" s="58" t="s">
        <v>402</v>
      </c>
      <c r="F17" s="445">
        <v>0</v>
      </c>
      <c r="G17" s="78">
        <f>D17*F17</f>
        <v>0</v>
      </c>
      <c r="I17" s="74"/>
      <c r="J17" s="74">
        <v>3290</v>
      </c>
      <c r="K17" s="79">
        <v>0.22</v>
      </c>
      <c r="L17" s="74">
        <f>J17*K17</f>
        <v>723.8</v>
      </c>
      <c r="M17" s="74">
        <f>L17+J17</f>
        <v>4013.8</v>
      </c>
      <c r="O17" s="69"/>
      <c r="P17" s="69"/>
      <c r="Q17" s="69"/>
    </row>
    <row r="18" spans="1:17" s="66" customFormat="1">
      <c r="A18" s="58" t="s">
        <v>663</v>
      </c>
      <c r="B18" s="76" t="s">
        <v>645</v>
      </c>
      <c r="C18" s="77" t="s">
        <v>1109</v>
      </c>
      <c r="D18" s="58">
        <v>1</v>
      </c>
      <c r="E18" s="58" t="s">
        <v>402</v>
      </c>
      <c r="F18" s="445">
        <v>0</v>
      </c>
      <c r="G18" s="78">
        <f>D18*F18</f>
        <v>0</v>
      </c>
      <c r="I18" s="74"/>
      <c r="J18" s="74">
        <v>1090</v>
      </c>
      <c r="K18" s="79">
        <v>0.22</v>
      </c>
      <c r="L18" s="74">
        <f>J18*K18</f>
        <v>239.8</v>
      </c>
      <c r="M18" s="74">
        <f>L18+J18</f>
        <v>1329.8</v>
      </c>
      <c r="O18" s="69"/>
      <c r="P18" s="69"/>
      <c r="Q18" s="69"/>
    </row>
    <row r="19" spans="1:17" s="66" customFormat="1">
      <c r="A19" s="58" t="s">
        <v>665</v>
      </c>
      <c r="B19" s="76" t="s">
        <v>645</v>
      </c>
      <c r="C19" s="77" t="s">
        <v>1110</v>
      </c>
      <c r="D19" s="58">
        <v>2</v>
      </c>
      <c r="E19" s="58" t="s">
        <v>402</v>
      </c>
      <c r="F19" s="445">
        <v>0</v>
      </c>
      <c r="G19" s="78">
        <f>D19*F19</f>
        <v>0</v>
      </c>
      <c r="I19" s="74"/>
      <c r="J19" s="74">
        <v>890</v>
      </c>
      <c r="K19" s="79">
        <v>0.22</v>
      </c>
      <c r="L19" s="74">
        <f>J19*K19</f>
        <v>195.8</v>
      </c>
      <c r="M19" s="74">
        <f>L19+J19</f>
        <v>1085.8</v>
      </c>
      <c r="O19" s="69"/>
      <c r="P19" s="69"/>
      <c r="Q19" s="69"/>
    </row>
    <row r="20" spans="1:17" s="66" customFormat="1">
      <c r="B20" s="76"/>
      <c r="C20" s="82" t="s">
        <v>1820</v>
      </c>
      <c r="D20" s="58"/>
      <c r="E20" s="58"/>
      <c r="F20" s="445"/>
      <c r="G20" s="78"/>
      <c r="I20" s="74"/>
      <c r="J20" s="74"/>
      <c r="K20" s="79"/>
      <c r="L20" s="74"/>
      <c r="M20" s="74"/>
      <c r="O20" s="69"/>
      <c r="P20" s="69"/>
      <c r="Q20" s="69"/>
    </row>
    <row r="21" spans="1:17" s="66" customFormat="1">
      <c r="A21" s="58" t="s">
        <v>668</v>
      </c>
      <c r="B21" s="76" t="s">
        <v>645</v>
      </c>
      <c r="C21" s="77" t="s">
        <v>669</v>
      </c>
      <c r="D21" s="58">
        <v>1</v>
      </c>
      <c r="E21" s="58" t="s">
        <v>402</v>
      </c>
      <c r="F21" s="445">
        <v>0</v>
      </c>
      <c r="G21" s="78">
        <f>D21*F21</f>
        <v>0</v>
      </c>
      <c r="I21" s="74"/>
      <c r="J21" s="74">
        <v>920</v>
      </c>
      <c r="K21" s="79">
        <v>0.22</v>
      </c>
      <c r="L21" s="74">
        <f>J21*K21</f>
        <v>202.4</v>
      </c>
      <c r="M21" s="74">
        <f>L21+J21</f>
        <v>1122.4000000000001</v>
      </c>
      <c r="O21" s="69"/>
      <c r="P21" s="69"/>
      <c r="Q21" s="69"/>
    </row>
    <row r="22" spans="1:17" s="66" customFormat="1">
      <c r="A22" s="58" t="s">
        <v>670</v>
      </c>
      <c r="B22" s="76" t="s">
        <v>645</v>
      </c>
      <c r="C22" s="77" t="s">
        <v>671</v>
      </c>
      <c r="D22" s="58">
        <v>10</v>
      </c>
      <c r="E22" s="58" t="s">
        <v>304</v>
      </c>
      <c r="F22" s="445">
        <v>0</v>
      </c>
      <c r="G22" s="78">
        <f>D22*F22</f>
        <v>0</v>
      </c>
      <c r="I22" s="74"/>
      <c r="J22" s="74">
        <v>390</v>
      </c>
      <c r="K22" s="79">
        <v>0.22</v>
      </c>
      <c r="L22" s="74">
        <f>J22*K22</f>
        <v>85.8</v>
      </c>
      <c r="M22" s="74">
        <f>L22+J22</f>
        <v>475.8</v>
      </c>
      <c r="O22" s="69"/>
      <c r="P22" s="69"/>
      <c r="Q22" s="69"/>
    </row>
    <row r="23" spans="1:17" s="66" customFormat="1">
      <c r="A23" s="58" t="s">
        <v>672</v>
      </c>
      <c r="B23" s="76" t="s">
        <v>645</v>
      </c>
      <c r="C23" s="77" t="s">
        <v>673</v>
      </c>
      <c r="D23" s="58">
        <v>1</v>
      </c>
      <c r="E23" s="58" t="s">
        <v>674</v>
      </c>
      <c r="F23" s="445">
        <v>0</v>
      </c>
      <c r="G23" s="78">
        <f>D23*F23</f>
        <v>0</v>
      </c>
      <c r="I23" s="74"/>
      <c r="J23" s="74">
        <v>1790</v>
      </c>
      <c r="K23" s="79">
        <v>0.22</v>
      </c>
      <c r="L23" s="74">
        <f>J23*K23</f>
        <v>393.8</v>
      </c>
      <c r="M23" s="74">
        <f>L23+J23</f>
        <v>2183.8000000000002</v>
      </c>
      <c r="O23" s="69"/>
      <c r="P23" s="69"/>
      <c r="Q23" s="69"/>
    </row>
    <row r="24" spans="1:17" s="66" customFormat="1">
      <c r="B24" s="76"/>
      <c r="C24" s="77"/>
      <c r="D24" s="58"/>
      <c r="E24" s="58"/>
      <c r="F24" s="445"/>
      <c r="G24" s="78"/>
      <c r="I24" s="74"/>
      <c r="J24" s="74"/>
      <c r="K24" s="79"/>
      <c r="L24" s="74"/>
      <c r="M24" s="74"/>
      <c r="O24" s="69"/>
      <c r="P24" s="69"/>
      <c r="Q24" s="69"/>
    </row>
    <row r="25" spans="1:17" s="66" customFormat="1">
      <c r="A25" s="58" t="s">
        <v>675</v>
      </c>
      <c r="B25" s="76" t="s">
        <v>676</v>
      </c>
      <c r="C25" s="77" t="s">
        <v>1821</v>
      </c>
      <c r="D25" s="58">
        <v>1</v>
      </c>
      <c r="E25" s="58" t="s">
        <v>674</v>
      </c>
      <c r="F25" s="445">
        <v>0</v>
      </c>
      <c r="G25" s="78">
        <f>D25*F25</f>
        <v>0</v>
      </c>
      <c r="I25" s="74"/>
      <c r="J25" s="74"/>
      <c r="K25" s="79">
        <v>0.22</v>
      </c>
      <c r="L25" s="74">
        <f>J25*K25</f>
        <v>0</v>
      </c>
      <c r="M25" s="74">
        <f>L25+J25</f>
        <v>0</v>
      </c>
      <c r="O25" s="69"/>
      <c r="P25" s="69"/>
      <c r="Q25" s="69"/>
    </row>
    <row r="26" spans="1:17" s="66" customFormat="1">
      <c r="A26" s="69" t="s">
        <v>956</v>
      </c>
      <c r="B26" s="76" t="s">
        <v>676</v>
      </c>
      <c r="C26" s="77" t="s">
        <v>677</v>
      </c>
      <c r="D26" s="58">
        <v>1</v>
      </c>
      <c r="E26" s="58" t="s">
        <v>674</v>
      </c>
      <c r="F26" s="445">
        <v>0</v>
      </c>
      <c r="G26" s="78">
        <f>D26*F26</f>
        <v>0</v>
      </c>
      <c r="I26" s="74"/>
      <c r="J26" s="74"/>
      <c r="K26" s="79">
        <v>0.22</v>
      </c>
      <c r="L26" s="74">
        <f>J26*K26</f>
        <v>0</v>
      </c>
      <c r="M26" s="74">
        <f>L26+J26</f>
        <v>0</v>
      </c>
      <c r="O26" s="69"/>
      <c r="P26" s="69"/>
      <c r="Q26" s="69"/>
    </row>
    <row r="27" spans="1:17" s="66" customFormat="1">
      <c r="A27" s="83"/>
      <c r="B27" s="84"/>
      <c r="C27" s="85"/>
      <c r="D27" s="71"/>
      <c r="E27" s="71"/>
      <c r="F27" s="446"/>
      <c r="G27" s="86"/>
      <c r="I27" s="74"/>
      <c r="J27" s="74"/>
      <c r="K27" s="79"/>
      <c r="L27" s="74"/>
      <c r="M27" s="74"/>
      <c r="O27" s="69"/>
      <c r="P27" s="69"/>
      <c r="Q27" s="69"/>
    </row>
    <row r="28" spans="1:17" s="66" customFormat="1" ht="10.5">
      <c r="A28" s="87" t="s">
        <v>678</v>
      </c>
      <c r="B28" s="88"/>
      <c r="C28" s="89"/>
      <c r="D28" s="90"/>
      <c r="E28" s="90"/>
      <c r="F28" s="447"/>
      <c r="G28" s="91">
        <f>SUM(G4:G27)</f>
        <v>0</v>
      </c>
      <c r="I28" s="74"/>
      <c r="J28" s="74"/>
      <c r="K28" s="75"/>
      <c r="L28" s="74"/>
      <c r="M28" s="74"/>
      <c r="O28" s="69"/>
      <c r="P28" s="69"/>
      <c r="Q28" s="69"/>
    </row>
    <row r="29" spans="1:17" s="66" customFormat="1" ht="10.5">
      <c r="A29" s="87"/>
      <c r="B29" s="88"/>
      <c r="C29" s="89"/>
      <c r="D29" s="90"/>
      <c r="E29" s="90"/>
      <c r="F29" s="447"/>
      <c r="G29" s="91"/>
      <c r="I29" s="74"/>
      <c r="J29" s="74"/>
      <c r="K29" s="75"/>
      <c r="L29" s="74"/>
      <c r="M29" s="74"/>
      <c r="O29" s="69"/>
      <c r="P29" s="69"/>
      <c r="Q29" s="69"/>
    </row>
    <row r="30" spans="1:17" s="66" customFormat="1" ht="10.5">
      <c r="A30" s="87"/>
      <c r="B30" s="88"/>
      <c r="C30" s="89"/>
      <c r="D30" s="90"/>
      <c r="E30" s="90"/>
      <c r="F30" s="447"/>
      <c r="G30" s="91"/>
      <c r="I30" s="74"/>
      <c r="J30" s="74"/>
      <c r="K30" s="75"/>
      <c r="L30" s="74"/>
      <c r="M30" s="74"/>
      <c r="O30" s="69"/>
      <c r="P30" s="69"/>
      <c r="Q30" s="69"/>
    </row>
    <row r="31" spans="1:17" s="66" customFormat="1" ht="10.5">
      <c r="A31" s="70" t="s">
        <v>679</v>
      </c>
      <c r="B31" s="85"/>
      <c r="C31" s="92"/>
      <c r="D31" s="83"/>
      <c r="E31" s="93"/>
      <c r="F31" s="448"/>
      <c r="G31" s="73"/>
      <c r="I31" s="74"/>
      <c r="J31" s="74"/>
      <c r="K31" s="75"/>
      <c r="L31" s="74"/>
      <c r="M31" s="74"/>
      <c r="O31" s="69"/>
      <c r="P31" s="69"/>
      <c r="Q31" s="69"/>
    </row>
    <row r="32" spans="1:17" s="66" customFormat="1">
      <c r="B32" s="82"/>
      <c r="C32" s="94" t="s">
        <v>680</v>
      </c>
      <c r="D32" s="95"/>
      <c r="E32" s="96"/>
      <c r="F32" s="449"/>
      <c r="G32" s="97"/>
      <c r="I32" s="74"/>
      <c r="J32" s="74"/>
      <c r="K32" s="75"/>
      <c r="L32" s="74"/>
      <c r="M32" s="74"/>
      <c r="O32" s="69"/>
      <c r="P32" s="69"/>
      <c r="Q32" s="69"/>
    </row>
    <row r="33" spans="1:22" s="66" customFormat="1">
      <c r="B33" s="82"/>
      <c r="C33" s="98" t="s">
        <v>681</v>
      </c>
      <c r="D33" s="95"/>
      <c r="E33" s="96"/>
      <c r="F33" s="449"/>
      <c r="G33" s="97"/>
      <c r="I33" s="74"/>
      <c r="J33" s="74"/>
      <c r="K33" s="75"/>
      <c r="L33" s="74"/>
      <c r="M33" s="74"/>
      <c r="O33" s="69"/>
      <c r="P33" s="69"/>
      <c r="Q33" s="69"/>
    </row>
    <row r="34" spans="1:22" s="66" customFormat="1">
      <c r="B34" s="82"/>
      <c r="C34" s="98" t="s">
        <v>682</v>
      </c>
      <c r="D34" s="95"/>
      <c r="E34" s="96"/>
      <c r="F34" s="449"/>
      <c r="G34" s="97"/>
      <c r="I34" s="74"/>
      <c r="J34" s="74"/>
      <c r="K34" s="75"/>
      <c r="L34" s="74"/>
      <c r="M34" s="74"/>
    </row>
    <row r="35" spans="1:22" s="66" customFormat="1">
      <c r="B35" s="82"/>
      <c r="C35" s="98" t="s">
        <v>683</v>
      </c>
      <c r="D35" s="95"/>
      <c r="E35" s="96"/>
      <c r="F35" s="449"/>
      <c r="G35" s="97"/>
      <c r="I35" s="74"/>
      <c r="J35" s="74"/>
      <c r="K35" s="75"/>
      <c r="L35" s="74"/>
      <c r="M35" s="74"/>
    </row>
    <row r="36" spans="1:22" s="66" customFormat="1">
      <c r="B36" s="82"/>
      <c r="C36" s="98" t="s">
        <v>684</v>
      </c>
      <c r="D36" s="95"/>
      <c r="E36" s="96"/>
      <c r="F36" s="449"/>
      <c r="G36" s="97"/>
      <c r="I36" s="74"/>
      <c r="J36" s="74"/>
      <c r="K36" s="75"/>
      <c r="L36" s="74"/>
      <c r="M36" s="74"/>
    </row>
    <row r="37" spans="1:22" s="66" customFormat="1">
      <c r="B37" s="82"/>
      <c r="C37" s="94" t="s">
        <v>685</v>
      </c>
      <c r="D37" s="95"/>
      <c r="E37" s="96"/>
      <c r="F37" s="449"/>
      <c r="G37" s="97"/>
      <c r="I37" s="74"/>
      <c r="J37" s="74"/>
      <c r="K37" s="75"/>
      <c r="L37" s="74"/>
      <c r="M37" s="74"/>
    </row>
    <row r="38" spans="1:22" s="66" customFormat="1">
      <c r="A38" s="58" t="s">
        <v>686</v>
      </c>
      <c r="B38" s="76" t="s">
        <v>645</v>
      </c>
      <c r="C38" s="99" t="s">
        <v>687</v>
      </c>
      <c r="D38" s="58">
        <v>30</v>
      </c>
      <c r="E38" s="58" t="s">
        <v>304</v>
      </c>
      <c r="F38" s="445">
        <v>0</v>
      </c>
      <c r="G38" s="78">
        <f>D38*F38</f>
        <v>0</v>
      </c>
      <c r="I38" s="74"/>
      <c r="J38" s="74"/>
      <c r="K38" s="75"/>
      <c r="L38" s="74"/>
      <c r="M38" s="74"/>
    </row>
    <row r="39" spans="1:22" s="66" customFormat="1">
      <c r="A39" s="58" t="s">
        <v>688</v>
      </c>
      <c r="B39" s="76" t="s">
        <v>645</v>
      </c>
      <c r="C39" s="99" t="s">
        <v>689</v>
      </c>
      <c r="D39" s="58">
        <v>10</v>
      </c>
      <c r="E39" s="58" t="s">
        <v>304</v>
      </c>
      <c r="F39" s="445">
        <v>0</v>
      </c>
      <c r="G39" s="78">
        <f>D39*F39</f>
        <v>0</v>
      </c>
      <c r="I39" s="74"/>
      <c r="J39" s="74"/>
      <c r="K39" s="75"/>
      <c r="L39" s="74"/>
      <c r="M39" s="74"/>
    </row>
    <row r="40" spans="1:22" s="66" customFormat="1">
      <c r="A40" s="58"/>
      <c r="D40" s="69"/>
      <c r="E40" s="58"/>
      <c r="F40" s="450"/>
      <c r="G40" s="97"/>
      <c r="I40" s="74"/>
      <c r="J40" s="74"/>
      <c r="K40" s="75"/>
      <c r="L40" s="74"/>
      <c r="M40" s="74"/>
    </row>
    <row r="41" spans="1:22" s="66" customFormat="1">
      <c r="A41" s="58" t="s">
        <v>690</v>
      </c>
      <c r="B41" s="100" t="s">
        <v>645</v>
      </c>
      <c r="C41" s="101" t="s">
        <v>693</v>
      </c>
      <c r="D41" s="58">
        <v>1</v>
      </c>
      <c r="E41" s="58" t="s">
        <v>530</v>
      </c>
      <c r="F41" s="445">
        <v>0</v>
      </c>
      <c r="G41" s="78">
        <f>D41*F41</f>
        <v>0</v>
      </c>
      <c r="I41" s="74"/>
      <c r="J41" s="74"/>
      <c r="K41" s="75"/>
      <c r="L41" s="74"/>
      <c r="M41" s="74"/>
    </row>
    <row r="42" spans="1:22" s="103" customFormat="1">
      <c r="A42" s="71"/>
      <c r="B42" s="84"/>
      <c r="C42" s="102"/>
      <c r="D42" s="71"/>
      <c r="E42" s="71"/>
      <c r="F42" s="446"/>
      <c r="G42" s="86"/>
      <c r="H42" s="66"/>
      <c r="I42" s="74"/>
      <c r="J42" s="74"/>
      <c r="K42" s="75"/>
      <c r="L42" s="74"/>
      <c r="M42" s="74"/>
      <c r="N42" s="66"/>
      <c r="O42" s="69"/>
      <c r="P42" s="69"/>
      <c r="Q42" s="69"/>
      <c r="R42" s="66"/>
      <c r="S42" s="66"/>
      <c r="T42" s="66"/>
      <c r="U42" s="66"/>
      <c r="V42" s="66"/>
    </row>
    <row r="43" spans="1:22" s="103" customFormat="1" ht="10.5">
      <c r="A43" s="87" t="s">
        <v>694</v>
      </c>
      <c r="B43" s="104"/>
      <c r="C43" s="105"/>
      <c r="D43" s="105"/>
      <c r="E43" s="90"/>
      <c r="F43" s="447"/>
      <c r="G43" s="91">
        <f>SUM(G32:G42)</f>
        <v>0</v>
      </c>
      <c r="H43" s="66"/>
      <c r="I43" s="74"/>
      <c r="J43" s="74"/>
      <c r="K43" s="75"/>
      <c r="L43" s="74"/>
      <c r="M43" s="74"/>
      <c r="O43" s="69"/>
      <c r="P43" s="69"/>
      <c r="Q43" s="69"/>
      <c r="R43" s="66"/>
      <c r="S43" s="66"/>
      <c r="T43" s="66"/>
      <c r="U43" s="66"/>
      <c r="V43" s="66"/>
    </row>
    <row r="44" spans="1:22" s="103" customFormat="1">
      <c r="A44" s="106"/>
      <c r="B44" s="96"/>
      <c r="C44" s="107"/>
      <c r="D44" s="96"/>
      <c r="E44" s="96"/>
      <c r="F44" s="449"/>
      <c r="G44" s="97"/>
      <c r="H44" s="66"/>
      <c r="I44" s="74"/>
      <c r="J44" s="74"/>
      <c r="K44" s="75"/>
      <c r="L44" s="74"/>
      <c r="M44" s="74"/>
      <c r="O44" s="69"/>
      <c r="P44" s="69"/>
      <c r="Q44" s="69"/>
      <c r="R44" s="66"/>
      <c r="S44" s="66"/>
      <c r="T44" s="66"/>
      <c r="U44" s="66"/>
      <c r="V44" s="66"/>
    </row>
    <row r="45" spans="1:22" s="66" customFormat="1">
      <c r="A45" s="106"/>
      <c r="B45" s="96"/>
      <c r="C45" s="107"/>
      <c r="D45" s="96"/>
      <c r="E45" s="96"/>
      <c r="F45" s="449"/>
      <c r="G45" s="97"/>
      <c r="I45" s="74"/>
      <c r="J45" s="74"/>
      <c r="K45" s="75"/>
      <c r="L45" s="74"/>
      <c r="M45" s="74"/>
      <c r="N45" s="103"/>
      <c r="O45" s="69"/>
      <c r="P45" s="69"/>
      <c r="Q45" s="69"/>
      <c r="V45" s="103"/>
    </row>
    <row r="46" spans="1:22" s="66" customFormat="1" ht="10.5">
      <c r="A46" s="70" t="s">
        <v>695</v>
      </c>
      <c r="B46" s="108"/>
      <c r="C46" s="109"/>
      <c r="D46" s="108"/>
      <c r="E46" s="108"/>
      <c r="F46" s="451"/>
      <c r="G46" s="110"/>
      <c r="I46" s="74"/>
      <c r="J46" s="74"/>
      <c r="K46" s="75"/>
      <c r="L46" s="74"/>
      <c r="M46" s="74"/>
      <c r="O46" s="69"/>
      <c r="P46" s="69"/>
      <c r="Q46" s="69"/>
      <c r="V46" s="103"/>
    </row>
    <row r="47" spans="1:22" s="103" customFormat="1">
      <c r="A47" s="111" t="s">
        <v>696</v>
      </c>
      <c r="B47" s="58"/>
      <c r="C47" s="59"/>
      <c r="D47" s="58"/>
      <c r="E47" s="58"/>
      <c r="F47" s="445"/>
      <c r="G47" s="78"/>
      <c r="H47" s="66"/>
      <c r="I47" s="74"/>
      <c r="J47" s="74"/>
      <c r="K47" s="75"/>
      <c r="L47" s="74"/>
      <c r="M47" s="74"/>
      <c r="N47" s="66"/>
      <c r="O47" s="69"/>
      <c r="P47" s="69"/>
      <c r="Q47" s="69"/>
      <c r="R47" s="66"/>
      <c r="S47" s="66"/>
      <c r="T47" s="66"/>
      <c r="U47" s="66"/>
    </row>
    <row r="48" spans="1:22" s="103" customFormat="1" ht="20">
      <c r="A48" s="112"/>
      <c r="C48" s="113" t="s">
        <v>697</v>
      </c>
      <c r="D48" s="57"/>
      <c r="E48" s="58"/>
      <c r="F48" s="445"/>
      <c r="G48" s="78"/>
      <c r="I48" s="114"/>
      <c r="J48" s="114"/>
      <c r="K48" s="115"/>
      <c r="L48" s="114"/>
      <c r="M48" s="114"/>
      <c r="N48" s="66"/>
      <c r="O48" s="69"/>
      <c r="P48" s="69"/>
      <c r="Q48" s="69"/>
      <c r="R48" s="66"/>
      <c r="S48" s="66"/>
      <c r="T48" s="66"/>
      <c r="U48" s="66"/>
      <c r="V48" s="66"/>
    </row>
    <row r="49" spans="1:22" s="103" customFormat="1" ht="40">
      <c r="A49" s="116" t="s">
        <v>698</v>
      </c>
      <c r="B49" s="117" t="s">
        <v>645</v>
      </c>
      <c r="C49" s="118" t="s">
        <v>699</v>
      </c>
      <c r="D49" s="57">
        <v>4</v>
      </c>
      <c r="E49" s="58" t="s">
        <v>700</v>
      </c>
      <c r="F49" s="445">
        <v>0</v>
      </c>
      <c r="G49" s="78">
        <f>D49*F49</f>
        <v>0</v>
      </c>
      <c r="I49" s="114"/>
      <c r="J49" s="114">
        <v>1034</v>
      </c>
      <c r="K49" s="119">
        <v>0.22</v>
      </c>
      <c r="L49" s="114">
        <f>J49*K49</f>
        <v>227.48</v>
      </c>
      <c r="M49" s="114">
        <f>L49+J49</f>
        <v>1261.48</v>
      </c>
      <c r="N49" s="66"/>
      <c r="O49" s="69"/>
      <c r="P49" s="69"/>
      <c r="Q49" s="69"/>
      <c r="R49" s="66"/>
      <c r="S49" s="66"/>
      <c r="T49" s="66"/>
      <c r="U49" s="66"/>
      <c r="V49" s="66"/>
    </row>
    <row r="50" spans="1:22" s="103" customFormat="1">
      <c r="A50" s="116"/>
      <c r="B50" s="117"/>
      <c r="C50" s="118"/>
      <c r="D50" s="57"/>
      <c r="E50" s="58"/>
      <c r="F50" s="445"/>
      <c r="G50" s="78"/>
      <c r="I50" s="114"/>
      <c r="J50" s="114"/>
      <c r="K50" s="119"/>
      <c r="L50" s="114"/>
      <c r="M50" s="114"/>
      <c r="N50" s="66"/>
      <c r="O50" s="69"/>
      <c r="P50" s="69"/>
      <c r="Q50" s="69"/>
      <c r="R50" s="66"/>
      <c r="S50" s="66"/>
      <c r="T50" s="66"/>
      <c r="U50" s="66"/>
      <c r="V50" s="66"/>
    </row>
    <row r="51" spans="1:22" s="103" customFormat="1">
      <c r="A51" s="116"/>
      <c r="B51" s="117"/>
      <c r="C51" s="118"/>
      <c r="D51" s="57"/>
      <c r="E51" s="58"/>
      <c r="F51" s="445"/>
      <c r="G51" s="78"/>
      <c r="I51" s="114"/>
      <c r="J51" s="114"/>
      <c r="K51" s="119"/>
      <c r="L51" s="114"/>
      <c r="M51" s="114"/>
      <c r="N51" s="66"/>
      <c r="O51" s="69"/>
      <c r="P51" s="69"/>
      <c r="Q51" s="69"/>
      <c r="R51" s="66"/>
      <c r="S51" s="66"/>
      <c r="T51" s="66"/>
      <c r="U51" s="66"/>
      <c r="V51" s="66"/>
    </row>
    <row r="52" spans="1:22" s="66" customFormat="1">
      <c r="A52" s="116"/>
      <c r="B52" s="76"/>
      <c r="C52" s="118"/>
      <c r="D52" s="57"/>
      <c r="E52" s="58"/>
      <c r="F52" s="449"/>
      <c r="G52" s="78"/>
      <c r="I52" s="74"/>
      <c r="J52" s="74"/>
      <c r="K52" s="79"/>
      <c r="L52" s="74"/>
      <c r="M52" s="74"/>
      <c r="O52" s="69"/>
      <c r="P52" s="69"/>
      <c r="Q52" s="69"/>
      <c r="V52" s="103"/>
    </row>
    <row r="53" spans="1:22" s="66" customFormat="1" ht="20">
      <c r="A53" s="112"/>
      <c r="B53" s="103"/>
      <c r="C53" s="113" t="s">
        <v>701</v>
      </c>
      <c r="D53" s="57"/>
      <c r="E53" s="58"/>
      <c r="F53" s="445"/>
      <c r="G53" s="78"/>
      <c r="H53" s="103"/>
      <c r="I53" s="114"/>
      <c r="J53" s="114"/>
      <c r="K53" s="115"/>
      <c r="L53" s="114"/>
      <c r="M53" s="114"/>
      <c r="O53" s="120"/>
      <c r="P53" s="120"/>
      <c r="Q53" s="120"/>
    </row>
    <row r="54" spans="1:22" s="66" customFormat="1" ht="40">
      <c r="A54" s="116" t="s">
        <v>702</v>
      </c>
      <c r="B54" s="117" t="s">
        <v>645</v>
      </c>
      <c r="C54" s="118" t="s">
        <v>703</v>
      </c>
      <c r="D54" s="57">
        <v>1</v>
      </c>
      <c r="E54" s="58" t="s">
        <v>704</v>
      </c>
      <c r="F54" s="445">
        <v>0</v>
      </c>
      <c r="G54" s="78">
        <f>D54*F54</f>
        <v>0</v>
      </c>
      <c r="H54" s="103"/>
      <c r="I54" s="114"/>
      <c r="J54" s="114">
        <v>1381</v>
      </c>
      <c r="K54" s="119">
        <v>0.22</v>
      </c>
      <c r="L54" s="114">
        <f>J54*K54</f>
        <v>303.82</v>
      </c>
      <c r="M54" s="114">
        <f>L54+J54</f>
        <v>1684.82</v>
      </c>
      <c r="O54" s="69"/>
      <c r="P54" s="69"/>
      <c r="Q54" s="69"/>
    </row>
    <row r="55" spans="1:22" s="66" customFormat="1">
      <c r="A55" s="116" t="s">
        <v>705</v>
      </c>
      <c r="B55" s="117" t="s">
        <v>645</v>
      </c>
      <c r="C55" s="118" t="s">
        <v>706</v>
      </c>
      <c r="D55" s="57">
        <v>1</v>
      </c>
      <c r="E55" s="58" t="s">
        <v>402</v>
      </c>
      <c r="F55" s="445">
        <v>0</v>
      </c>
      <c r="G55" s="78">
        <f>D55*F55</f>
        <v>0</v>
      </c>
      <c r="H55" s="103"/>
      <c r="I55" s="114"/>
      <c r="J55" s="114">
        <v>4921</v>
      </c>
      <c r="K55" s="119">
        <v>0.22</v>
      </c>
      <c r="L55" s="114">
        <f>J55*K55</f>
        <v>1082.6200000000001</v>
      </c>
      <c r="M55" s="114">
        <f>L55+J55</f>
        <v>6003.62</v>
      </c>
      <c r="O55" s="69"/>
      <c r="P55" s="69"/>
      <c r="Q55" s="69"/>
    </row>
    <row r="56" spans="1:22" s="66" customFormat="1">
      <c r="A56" s="112"/>
      <c r="C56" s="118"/>
      <c r="D56" s="57"/>
      <c r="E56" s="58"/>
      <c r="F56" s="449"/>
      <c r="G56" s="78"/>
      <c r="I56" s="74"/>
      <c r="J56" s="74"/>
      <c r="K56" s="75"/>
      <c r="L56" s="74"/>
      <c r="M56" s="74"/>
      <c r="N56" s="103"/>
      <c r="O56" s="120"/>
      <c r="P56" s="120"/>
      <c r="Q56" s="120"/>
    </row>
    <row r="57" spans="1:22" s="66" customFormat="1">
      <c r="A57" s="116" t="s">
        <v>707</v>
      </c>
      <c r="B57" s="76" t="s">
        <v>645</v>
      </c>
      <c r="C57" s="118" t="s">
        <v>708</v>
      </c>
      <c r="D57" s="57">
        <v>3</v>
      </c>
      <c r="E57" s="58" t="s">
        <v>402</v>
      </c>
      <c r="F57" s="449">
        <v>0</v>
      </c>
      <c r="G57" s="78">
        <f>D57*F57</f>
        <v>0</v>
      </c>
      <c r="I57" s="74"/>
      <c r="J57" s="74">
        <v>234</v>
      </c>
      <c r="K57" s="119">
        <v>0.22</v>
      </c>
      <c r="L57" s="74">
        <f>J57*K57</f>
        <v>51.48</v>
      </c>
      <c r="M57" s="74">
        <f>L57+J57</f>
        <v>285.48</v>
      </c>
      <c r="O57" s="69"/>
      <c r="P57" s="69"/>
      <c r="Q57" s="69"/>
    </row>
    <row r="58" spans="1:22" s="66" customFormat="1">
      <c r="A58" s="116" t="s">
        <v>709</v>
      </c>
      <c r="B58" s="117" t="s">
        <v>645</v>
      </c>
      <c r="C58" s="118" t="s">
        <v>710</v>
      </c>
      <c r="D58" s="57">
        <v>1</v>
      </c>
      <c r="E58" s="58" t="s">
        <v>402</v>
      </c>
      <c r="F58" s="445">
        <v>0</v>
      </c>
      <c r="G58" s="78">
        <f>D58*F58</f>
        <v>0</v>
      </c>
      <c r="H58" s="103"/>
      <c r="I58" s="114"/>
      <c r="J58" s="114">
        <v>1763</v>
      </c>
      <c r="K58" s="119">
        <v>0.22</v>
      </c>
      <c r="L58" s="74">
        <f>J58*K58</f>
        <v>387.86</v>
      </c>
      <c r="M58" s="74">
        <f>L58+J58</f>
        <v>2150.86</v>
      </c>
      <c r="P58" s="69"/>
      <c r="Q58" s="121"/>
    </row>
    <row r="59" spans="1:22" s="66" customFormat="1">
      <c r="A59" s="116" t="s">
        <v>711</v>
      </c>
      <c r="B59" s="76" t="s">
        <v>645</v>
      </c>
      <c r="C59" s="118" t="s">
        <v>712</v>
      </c>
      <c r="D59" s="57">
        <v>1</v>
      </c>
      <c r="E59" s="58" t="s">
        <v>402</v>
      </c>
      <c r="F59" s="449">
        <v>0</v>
      </c>
      <c r="G59" s="78">
        <f>D59*F59</f>
        <v>0</v>
      </c>
      <c r="I59" s="74"/>
      <c r="J59" s="74">
        <v>177</v>
      </c>
      <c r="K59" s="119">
        <v>0.22</v>
      </c>
      <c r="L59" s="74">
        <f>J59*K59</f>
        <v>38.94</v>
      </c>
      <c r="M59" s="74">
        <f>L59+J59</f>
        <v>215.94</v>
      </c>
      <c r="P59" s="69"/>
      <c r="Q59" s="121"/>
    </row>
    <row r="60" spans="1:22" s="66" customFormat="1">
      <c r="A60" s="122"/>
      <c r="B60" s="71"/>
      <c r="C60" s="72"/>
      <c r="D60" s="71"/>
      <c r="E60" s="93"/>
      <c r="F60" s="448"/>
      <c r="G60" s="73"/>
      <c r="I60" s="74"/>
      <c r="J60" s="74"/>
      <c r="K60" s="79"/>
      <c r="L60" s="74"/>
      <c r="M60" s="74"/>
      <c r="O60" s="123"/>
    </row>
    <row r="61" spans="1:22" s="66" customFormat="1" ht="10.5">
      <c r="A61" s="124" t="s">
        <v>713</v>
      </c>
      <c r="B61" s="90"/>
      <c r="C61" s="89"/>
      <c r="D61" s="90"/>
      <c r="E61" s="90"/>
      <c r="F61" s="447"/>
      <c r="G61" s="91">
        <f>SUM(G47:G60)</f>
        <v>0</v>
      </c>
      <c r="I61" s="74"/>
      <c r="J61" s="74"/>
      <c r="K61" s="75"/>
      <c r="L61" s="74"/>
      <c r="M61" s="74"/>
      <c r="N61" s="125"/>
      <c r="P61" s="69"/>
      <c r="Q61" s="121"/>
    </row>
    <row r="62" spans="1:22" s="66" customFormat="1">
      <c r="A62" s="106"/>
      <c r="B62" s="96"/>
      <c r="C62" s="107"/>
      <c r="D62" s="96"/>
      <c r="E62" s="96"/>
      <c r="F62" s="449"/>
      <c r="G62" s="97"/>
      <c r="I62" s="74"/>
      <c r="J62" s="74"/>
      <c r="K62" s="75"/>
      <c r="L62" s="74"/>
      <c r="M62" s="74"/>
      <c r="O62" s="123"/>
      <c r="P62" s="69"/>
      <c r="Q62" s="121"/>
    </row>
    <row r="63" spans="1:22" s="66" customFormat="1">
      <c r="A63" s="106"/>
      <c r="B63" s="96"/>
      <c r="C63" s="107"/>
      <c r="D63" s="96"/>
      <c r="E63" s="96"/>
      <c r="F63" s="449"/>
      <c r="G63" s="97"/>
      <c r="I63" s="74"/>
      <c r="J63" s="74"/>
      <c r="K63" s="75"/>
      <c r="L63" s="74"/>
      <c r="M63" s="74"/>
      <c r="O63" s="69"/>
      <c r="P63" s="69"/>
      <c r="Q63" s="69"/>
    </row>
    <row r="64" spans="1:22" s="66" customFormat="1">
      <c r="A64" s="126" t="s">
        <v>714</v>
      </c>
      <c r="B64" s="93"/>
      <c r="C64" s="85"/>
      <c r="D64" s="93"/>
      <c r="E64" s="93"/>
      <c r="F64" s="448"/>
      <c r="G64" s="73"/>
      <c r="I64" s="74"/>
      <c r="J64" s="74"/>
      <c r="K64" s="75"/>
      <c r="L64" s="74"/>
      <c r="M64" s="74"/>
      <c r="O64" s="69"/>
      <c r="P64" s="69"/>
      <c r="Q64" s="69"/>
    </row>
    <row r="65" spans="1:17" s="66" customFormat="1">
      <c r="A65" s="127"/>
      <c r="B65" s="96"/>
      <c r="C65" s="82" t="s">
        <v>715</v>
      </c>
      <c r="D65" s="95"/>
      <c r="E65" s="128"/>
      <c r="F65" s="449"/>
      <c r="G65" s="97"/>
      <c r="I65" s="74"/>
      <c r="J65" s="74"/>
      <c r="K65" s="75"/>
      <c r="L65" s="74"/>
      <c r="M65" s="74"/>
      <c r="O65" s="69"/>
      <c r="P65" s="69"/>
      <c r="Q65" s="69"/>
    </row>
    <row r="66" spans="1:17" s="66" customFormat="1">
      <c r="A66" s="127"/>
      <c r="B66" s="96"/>
      <c r="C66" s="98" t="s">
        <v>716</v>
      </c>
      <c r="D66" s="57"/>
      <c r="E66" s="128"/>
      <c r="F66" s="449"/>
      <c r="G66" s="97"/>
      <c r="I66" s="74"/>
      <c r="J66" s="74"/>
      <c r="K66" s="75"/>
      <c r="L66" s="74"/>
      <c r="M66" s="74"/>
      <c r="O66" s="129"/>
      <c r="P66" s="69"/>
      <c r="Q66" s="69"/>
    </row>
    <row r="67" spans="1:17" s="66" customFormat="1">
      <c r="A67" s="129" t="s">
        <v>717</v>
      </c>
      <c r="B67" s="76" t="s">
        <v>645</v>
      </c>
      <c r="C67" s="123" t="s">
        <v>1112</v>
      </c>
      <c r="D67" s="69">
        <v>1</v>
      </c>
      <c r="E67" s="128" t="s">
        <v>402</v>
      </c>
      <c r="F67" s="452">
        <v>0</v>
      </c>
      <c r="G67" s="78">
        <f>D67*F67</f>
        <v>0</v>
      </c>
      <c r="I67" s="74"/>
      <c r="J67" s="114">
        <v>6217</v>
      </c>
      <c r="K67" s="79">
        <v>0.22</v>
      </c>
      <c r="L67" s="74">
        <f>J67*K67</f>
        <v>1367.74</v>
      </c>
      <c r="M67" s="74">
        <f>L67+J67</f>
        <v>7584.74</v>
      </c>
      <c r="O67" s="129"/>
      <c r="P67" s="69"/>
      <c r="Q67" s="69"/>
    </row>
    <row r="68" spans="1:17" s="66" customFormat="1">
      <c r="A68" s="129" t="s">
        <v>719</v>
      </c>
      <c r="B68" s="76" t="s">
        <v>645</v>
      </c>
      <c r="C68" s="123" t="s">
        <v>1113</v>
      </c>
      <c r="D68" s="69">
        <v>1</v>
      </c>
      <c r="E68" s="128" t="s">
        <v>402</v>
      </c>
      <c r="F68" s="452">
        <v>0</v>
      </c>
      <c r="G68" s="78">
        <f>D68*F68</f>
        <v>0</v>
      </c>
      <c r="I68" s="74"/>
      <c r="J68" s="114">
        <v>8558</v>
      </c>
      <c r="K68" s="79">
        <v>0.22</v>
      </c>
      <c r="L68" s="74">
        <f>J68*K68</f>
        <v>1882.76</v>
      </c>
      <c r="M68" s="74">
        <f>L68+J68</f>
        <v>10440.76</v>
      </c>
      <c r="O68" s="129"/>
      <c r="P68" s="69"/>
      <c r="Q68" s="69"/>
    </row>
    <row r="69" spans="1:17" s="66" customFormat="1">
      <c r="A69" s="129" t="s">
        <v>721</v>
      </c>
      <c r="B69" s="76" t="s">
        <v>645</v>
      </c>
      <c r="C69" s="123" t="s">
        <v>1114</v>
      </c>
      <c r="D69" s="69">
        <v>2</v>
      </c>
      <c r="E69" s="128" t="s">
        <v>402</v>
      </c>
      <c r="F69" s="452">
        <v>0</v>
      </c>
      <c r="G69" s="78">
        <f>D69*F69</f>
        <v>0</v>
      </c>
      <c r="I69" s="74"/>
      <c r="J69" s="114">
        <v>11024</v>
      </c>
      <c r="K69" s="79">
        <v>0.22</v>
      </c>
      <c r="L69" s="74">
        <f>J69*K69</f>
        <v>2425.2800000000002</v>
      </c>
      <c r="M69" s="74">
        <f>L69+J69</f>
        <v>13449.28</v>
      </c>
      <c r="O69" s="129"/>
      <c r="P69" s="69"/>
      <c r="Q69" s="69"/>
    </row>
    <row r="70" spans="1:17" s="66" customFormat="1">
      <c r="A70" s="129"/>
      <c r="B70" s="76"/>
      <c r="C70" s="123"/>
      <c r="D70" s="69"/>
      <c r="E70" s="128"/>
      <c r="F70" s="452"/>
      <c r="G70" s="78"/>
      <c r="I70" s="74"/>
      <c r="J70" s="114"/>
      <c r="K70" s="79"/>
      <c r="L70" s="74"/>
      <c r="M70" s="74"/>
      <c r="O70" s="129"/>
      <c r="P70" s="69"/>
      <c r="Q70" s="69"/>
    </row>
    <row r="71" spans="1:17" s="66" customFormat="1">
      <c r="A71" s="129"/>
      <c r="B71" s="76"/>
      <c r="C71" s="131" t="s">
        <v>723</v>
      </c>
      <c r="D71" s="69"/>
      <c r="E71" s="128"/>
      <c r="F71" s="449"/>
      <c r="G71" s="78"/>
      <c r="I71" s="74"/>
      <c r="J71" s="74"/>
      <c r="K71" s="79"/>
      <c r="L71" s="74"/>
      <c r="M71" s="74"/>
      <c r="O71" s="129"/>
      <c r="P71" s="69"/>
      <c r="Q71" s="69"/>
    </row>
    <row r="72" spans="1:17" s="66" customFormat="1">
      <c r="A72" s="129"/>
      <c r="B72" s="76"/>
      <c r="C72" s="132" t="s">
        <v>724</v>
      </c>
      <c r="D72" s="69"/>
      <c r="E72" s="128"/>
      <c r="F72" s="449"/>
      <c r="G72" s="78"/>
      <c r="I72" s="74"/>
      <c r="J72" s="74"/>
      <c r="K72" s="79"/>
      <c r="L72" s="74"/>
      <c r="M72" s="74"/>
      <c r="O72" s="129"/>
      <c r="P72" s="69"/>
      <c r="Q72" s="69"/>
    </row>
    <row r="73" spans="1:17" s="66" customFormat="1">
      <c r="A73" s="129" t="s">
        <v>725</v>
      </c>
      <c r="B73" s="76" t="s">
        <v>645</v>
      </c>
      <c r="C73" s="123" t="s">
        <v>726</v>
      </c>
      <c r="D73" s="69">
        <v>1</v>
      </c>
      <c r="E73" s="128" t="s">
        <v>402</v>
      </c>
      <c r="F73" s="449">
        <v>0</v>
      </c>
      <c r="G73" s="78">
        <f>D73*F73</f>
        <v>0</v>
      </c>
      <c r="I73" s="74"/>
      <c r="J73" s="74">
        <v>3888</v>
      </c>
      <c r="K73" s="79">
        <v>0.08</v>
      </c>
      <c r="L73" s="74">
        <f>J73*K73</f>
        <v>311.04000000000002</v>
      </c>
      <c r="M73" s="74">
        <f>L73+J73</f>
        <v>4199.04</v>
      </c>
      <c r="O73" s="129"/>
      <c r="P73" s="69"/>
      <c r="Q73" s="69"/>
    </row>
    <row r="74" spans="1:17" s="66" customFormat="1">
      <c r="A74" s="126"/>
      <c r="B74" s="93"/>
      <c r="C74" s="85"/>
      <c r="D74" s="93"/>
      <c r="E74" s="93"/>
      <c r="F74" s="448"/>
      <c r="G74" s="73"/>
      <c r="I74" s="74"/>
      <c r="J74" s="74"/>
      <c r="K74" s="75"/>
      <c r="L74" s="74"/>
      <c r="M74" s="74"/>
      <c r="O74" s="129"/>
      <c r="P74" s="69"/>
      <c r="Q74" s="69"/>
    </row>
    <row r="75" spans="1:17" s="66" customFormat="1" ht="10.5">
      <c r="A75" s="127" t="s">
        <v>727</v>
      </c>
      <c r="B75" s="96"/>
      <c r="C75" s="107"/>
      <c r="D75" s="96"/>
      <c r="E75" s="96"/>
      <c r="F75" s="449"/>
      <c r="G75" s="91">
        <f>SUM(G65:G74)</f>
        <v>0</v>
      </c>
      <c r="I75" s="74"/>
      <c r="J75" s="74"/>
      <c r="K75" s="75"/>
      <c r="L75" s="74"/>
      <c r="M75" s="74"/>
      <c r="O75" s="69"/>
      <c r="P75" s="69"/>
      <c r="Q75" s="69"/>
    </row>
    <row r="76" spans="1:17" s="66" customFormat="1" ht="10.5">
      <c r="A76" s="127"/>
      <c r="B76" s="96"/>
      <c r="C76" s="107"/>
      <c r="D76" s="96"/>
      <c r="E76" s="96"/>
      <c r="F76" s="449"/>
      <c r="G76" s="91"/>
      <c r="I76" s="74"/>
      <c r="J76" s="74"/>
      <c r="K76" s="75"/>
      <c r="L76" s="74"/>
      <c r="M76" s="74"/>
      <c r="O76" s="69"/>
      <c r="P76" s="69"/>
      <c r="Q76" s="69"/>
    </row>
    <row r="77" spans="1:17" s="66" customFormat="1">
      <c r="A77" s="106"/>
      <c r="B77" s="96"/>
      <c r="C77" s="107"/>
      <c r="D77" s="96"/>
      <c r="E77" s="96"/>
      <c r="F77" s="449"/>
      <c r="G77" s="97"/>
      <c r="I77" s="74"/>
      <c r="J77" s="74"/>
      <c r="K77" s="75"/>
      <c r="L77" s="74"/>
      <c r="M77" s="74"/>
      <c r="O77" s="69"/>
      <c r="P77" s="69"/>
      <c r="Q77" s="69"/>
    </row>
    <row r="78" spans="1:17" s="66" customFormat="1" ht="10.5">
      <c r="A78" s="133" t="s">
        <v>728</v>
      </c>
      <c r="B78" s="108"/>
      <c r="C78" s="109"/>
      <c r="D78" s="108"/>
      <c r="E78" s="108"/>
      <c r="F78" s="451"/>
      <c r="G78" s="110"/>
      <c r="I78" s="74"/>
      <c r="J78" s="74"/>
      <c r="K78" s="75"/>
      <c r="L78" s="74"/>
      <c r="M78" s="74"/>
      <c r="O78" s="69"/>
      <c r="P78" s="69"/>
      <c r="Q78" s="69"/>
    </row>
    <row r="79" spans="1:17" s="66" customFormat="1">
      <c r="A79" s="134"/>
      <c r="B79" s="96"/>
      <c r="C79" s="135" t="s">
        <v>729</v>
      </c>
      <c r="D79" s="96"/>
      <c r="E79" s="96"/>
      <c r="F79" s="449"/>
      <c r="G79" s="97"/>
      <c r="I79" s="74"/>
      <c r="J79" s="74"/>
      <c r="K79" s="75"/>
      <c r="L79" s="74"/>
      <c r="M79" s="74"/>
    </row>
    <row r="80" spans="1:17" s="66" customFormat="1">
      <c r="A80" s="69"/>
      <c r="B80" s="76"/>
      <c r="C80" s="136" t="s">
        <v>730</v>
      </c>
      <c r="D80" s="76"/>
      <c r="E80" s="76"/>
      <c r="F80" s="453"/>
      <c r="G80" s="136"/>
      <c r="H80" s="137"/>
      <c r="I80" s="74"/>
      <c r="J80" s="138"/>
      <c r="K80" s="139"/>
      <c r="L80" s="138"/>
      <c r="M80" s="138"/>
    </row>
    <row r="81" spans="1:13" s="66" customFormat="1">
      <c r="A81" s="69"/>
      <c r="B81" s="76"/>
      <c r="C81" s="94" t="s">
        <v>685</v>
      </c>
      <c r="D81" s="76"/>
      <c r="E81" s="76"/>
      <c r="F81" s="453"/>
      <c r="G81" s="136"/>
      <c r="H81" s="137"/>
      <c r="I81" s="74"/>
      <c r="J81" s="138"/>
      <c r="K81" s="139"/>
      <c r="L81" s="138"/>
      <c r="M81" s="138"/>
    </row>
    <row r="82" spans="1:13" s="66" customFormat="1">
      <c r="A82" s="69" t="s">
        <v>731</v>
      </c>
      <c r="B82" s="76" t="s">
        <v>645</v>
      </c>
      <c r="C82" s="136" t="s">
        <v>732</v>
      </c>
      <c r="D82" s="58">
        <v>30</v>
      </c>
      <c r="E82" s="140" t="s">
        <v>304</v>
      </c>
      <c r="F82" s="453">
        <v>0</v>
      </c>
      <c r="G82" s="141">
        <f>D82*F82</f>
        <v>0</v>
      </c>
      <c r="H82" s="137"/>
      <c r="I82" s="74"/>
      <c r="J82" s="138">
        <v>23</v>
      </c>
      <c r="K82" s="142">
        <v>0.45</v>
      </c>
      <c r="L82" s="138">
        <f>J82*K82</f>
        <v>10.35</v>
      </c>
      <c r="M82" s="138">
        <f>L82+J82</f>
        <v>33.35</v>
      </c>
    </row>
    <row r="83" spans="1:13" s="66" customFormat="1">
      <c r="A83" s="69" t="s">
        <v>733</v>
      </c>
      <c r="B83" s="76" t="s">
        <v>645</v>
      </c>
      <c r="C83" s="136" t="s">
        <v>734</v>
      </c>
      <c r="D83" s="58">
        <v>10</v>
      </c>
      <c r="E83" s="140" t="s">
        <v>304</v>
      </c>
      <c r="F83" s="453">
        <v>0</v>
      </c>
      <c r="G83" s="141">
        <f>D83*F83</f>
        <v>0</v>
      </c>
      <c r="H83" s="137"/>
      <c r="I83" s="74"/>
      <c r="J83" s="138">
        <v>27</v>
      </c>
      <c r="K83" s="142">
        <v>0.45</v>
      </c>
      <c r="L83" s="138">
        <f>J83*K83</f>
        <v>12.15</v>
      </c>
      <c r="M83" s="138">
        <f>L83+J83</f>
        <v>39.15</v>
      </c>
    </row>
    <row r="84" spans="1:13" s="66" customFormat="1">
      <c r="A84" s="143"/>
      <c r="B84" s="93"/>
      <c r="C84" s="85"/>
      <c r="D84" s="93"/>
      <c r="E84" s="93"/>
      <c r="F84" s="448"/>
      <c r="G84" s="73"/>
      <c r="I84" s="74"/>
      <c r="J84" s="74"/>
      <c r="K84" s="75"/>
      <c r="L84" s="74"/>
      <c r="M84" s="74"/>
    </row>
    <row r="85" spans="1:13" s="66" customFormat="1" ht="10.5">
      <c r="A85" s="124" t="s">
        <v>737</v>
      </c>
      <c r="B85" s="90"/>
      <c r="C85" s="89"/>
      <c r="D85" s="90"/>
      <c r="E85" s="90"/>
      <c r="F85" s="447"/>
      <c r="G85" s="91">
        <f>SUM(G79:G84)</f>
        <v>0</v>
      </c>
      <c r="I85" s="74"/>
      <c r="J85" s="74"/>
      <c r="K85" s="75"/>
      <c r="L85" s="74"/>
      <c r="M85" s="74"/>
    </row>
    <row r="86" spans="1:13" s="66" customFormat="1">
      <c r="A86" s="106"/>
      <c r="B86" s="96"/>
      <c r="C86" s="107"/>
      <c r="D86" s="96"/>
      <c r="E86" s="96"/>
      <c r="F86" s="449"/>
      <c r="G86" s="97"/>
      <c r="I86" s="74"/>
      <c r="J86" s="74"/>
      <c r="K86" s="75"/>
      <c r="L86" s="74"/>
      <c r="M86" s="74"/>
    </row>
    <row r="87" spans="1:13" s="66" customFormat="1">
      <c r="A87" s="106"/>
      <c r="B87" s="96"/>
      <c r="C87" s="107"/>
      <c r="D87" s="96"/>
      <c r="E87" s="96"/>
      <c r="F87" s="449"/>
      <c r="G87" s="97"/>
      <c r="I87" s="74"/>
      <c r="J87" s="74"/>
      <c r="K87" s="75"/>
      <c r="L87" s="74"/>
      <c r="M87" s="74"/>
    </row>
    <row r="88" spans="1:13" s="66" customFormat="1" ht="10.5">
      <c r="A88" s="133" t="s">
        <v>738</v>
      </c>
      <c r="B88" s="108"/>
      <c r="C88" s="109"/>
      <c r="D88" s="108"/>
      <c r="E88" s="108"/>
      <c r="F88" s="451"/>
      <c r="G88" s="110"/>
      <c r="I88" s="74"/>
      <c r="J88" s="74"/>
      <c r="K88" s="75"/>
      <c r="L88" s="74"/>
      <c r="M88" s="74"/>
    </row>
    <row r="89" spans="1:13" s="66" customFormat="1">
      <c r="A89" s="134" t="s">
        <v>739</v>
      </c>
      <c r="B89" s="96" t="s">
        <v>676</v>
      </c>
      <c r="C89" s="107" t="s">
        <v>740</v>
      </c>
      <c r="D89" s="96">
        <v>24</v>
      </c>
      <c r="E89" s="96" t="s">
        <v>741</v>
      </c>
      <c r="F89" s="449">
        <v>0</v>
      </c>
      <c r="G89" s="78">
        <f t="shared" ref="G89:G94" si="0">D89*F89</f>
        <v>0</v>
      </c>
      <c r="I89" s="74"/>
      <c r="J89" s="74"/>
      <c r="K89" s="75"/>
      <c r="L89" s="74"/>
      <c r="M89" s="74"/>
    </row>
    <row r="90" spans="1:13" s="66" customFormat="1">
      <c r="A90" s="134" t="s">
        <v>742</v>
      </c>
      <c r="B90" s="96" t="s">
        <v>676</v>
      </c>
      <c r="C90" s="107" t="s">
        <v>743</v>
      </c>
      <c r="D90" s="96">
        <v>1</v>
      </c>
      <c r="E90" s="96" t="s">
        <v>674</v>
      </c>
      <c r="F90" s="449">
        <v>0</v>
      </c>
      <c r="G90" s="78">
        <f t="shared" si="0"/>
        <v>0</v>
      </c>
      <c r="I90" s="74"/>
      <c r="J90" s="74"/>
      <c r="K90" s="75"/>
      <c r="L90" s="74"/>
      <c r="M90" s="74"/>
    </row>
    <row r="91" spans="1:13" s="66" customFormat="1">
      <c r="A91" s="134" t="s">
        <v>744</v>
      </c>
      <c r="B91" s="96" t="s">
        <v>676</v>
      </c>
      <c r="C91" s="107" t="s">
        <v>745</v>
      </c>
      <c r="D91" s="96">
        <v>1</v>
      </c>
      <c r="E91" s="96" t="s">
        <v>674</v>
      </c>
      <c r="F91" s="449">
        <v>0</v>
      </c>
      <c r="G91" s="78">
        <f t="shared" si="0"/>
        <v>0</v>
      </c>
      <c r="I91" s="74"/>
      <c r="J91" s="74"/>
      <c r="K91" s="75"/>
      <c r="L91" s="74"/>
      <c r="M91" s="74"/>
    </row>
    <row r="92" spans="1:13" s="66" customFormat="1">
      <c r="A92" s="134" t="s">
        <v>746</v>
      </c>
      <c r="B92" s="96" t="s">
        <v>676</v>
      </c>
      <c r="C92" s="107" t="s">
        <v>747</v>
      </c>
      <c r="D92" s="96">
        <v>1</v>
      </c>
      <c r="E92" s="96" t="s">
        <v>674</v>
      </c>
      <c r="F92" s="449">
        <v>0</v>
      </c>
      <c r="G92" s="78">
        <f t="shared" si="0"/>
        <v>0</v>
      </c>
      <c r="I92" s="74"/>
      <c r="J92" s="74"/>
      <c r="K92" s="75"/>
      <c r="L92" s="74"/>
      <c r="M92" s="74"/>
    </row>
    <row r="93" spans="1:13" s="66" customFormat="1" ht="20">
      <c r="A93" s="134" t="s">
        <v>748</v>
      </c>
      <c r="B93" s="96" t="s">
        <v>676</v>
      </c>
      <c r="C93" s="107" t="s">
        <v>1115</v>
      </c>
      <c r="D93" s="96">
        <v>1</v>
      </c>
      <c r="E93" s="96" t="s">
        <v>674</v>
      </c>
      <c r="F93" s="449">
        <v>0</v>
      </c>
      <c r="G93" s="78">
        <f t="shared" si="0"/>
        <v>0</v>
      </c>
      <c r="I93" s="74"/>
      <c r="J93" s="74"/>
      <c r="K93" s="75"/>
      <c r="L93" s="74"/>
      <c r="M93" s="74"/>
    </row>
    <row r="94" spans="1:13" s="66" customFormat="1" ht="20">
      <c r="A94" s="134" t="s">
        <v>750</v>
      </c>
      <c r="B94" s="76" t="s">
        <v>645</v>
      </c>
      <c r="C94" s="107" t="s">
        <v>751</v>
      </c>
      <c r="D94" s="96">
        <v>1</v>
      </c>
      <c r="E94" s="96" t="s">
        <v>674</v>
      </c>
      <c r="F94" s="449">
        <v>0</v>
      </c>
      <c r="G94" s="78">
        <f t="shared" si="0"/>
        <v>0</v>
      </c>
      <c r="I94" s="74"/>
      <c r="J94" s="74"/>
      <c r="K94" s="75"/>
      <c r="L94" s="74"/>
      <c r="M94" s="74"/>
    </row>
    <row r="95" spans="1:13" s="66" customFormat="1">
      <c r="A95" s="143"/>
      <c r="B95" s="93"/>
      <c r="C95" s="85"/>
      <c r="D95" s="93"/>
      <c r="E95" s="93"/>
      <c r="F95" s="448"/>
      <c r="G95" s="73"/>
      <c r="I95" s="74"/>
      <c r="J95" s="74"/>
      <c r="K95" s="75"/>
      <c r="L95" s="74"/>
      <c r="M95" s="74"/>
    </row>
    <row r="96" spans="1:13" s="66" customFormat="1" ht="10.5">
      <c r="A96" s="124" t="s">
        <v>752</v>
      </c>
      <c r="B96" s="90"/>
      <c r="C96" s="89"/>
      <c r="D96" s="90"/>
      <c r="E96" s="90"/>
      <c r="F96" s="447"/>
      <c r="G96" s="91">
        <f>SUM(G89:G95)</f>
        <v>0</v>
      </c>
      <c r="I96" s="74"/>
      <c r="J96" s="74"/>
      <c r="K96" s="75"/>
      <c r="L96" s="74"/>
      <c r="M96" s="74"/>
    </row>
    <row r="97" spans="1:22" s="66" customFormat="1">
      <c r="A97" s="106"/>
      <c r="B97" s="96"/>
      <c r="C97" s="107"/>
      <c r="D97" s="96"/>
      <c r="E97" s="96"/>
      <c r="F97" s="449"/>
      <c r="G97" s="97"/>
      <c r="I97" s="74"/>
      <c r="J97" s="74"/>
      <c r="K97" s="75"/>
      <c r="L97" s="74"/>
      <c r="M97" s="74"/>
      <c r="O97" s="69"/>
      <c r="P97" s="69"/>
      <c r="Q97" s="69"/>
    </row>
    <row r="98" spans="1:22" s="66" customFormat="1">
      <c r="A98" s="106"/>
      <c r="B98" s="96"/>
      <c r="C98" s="107"/>
      <c r="D98" s="96"/>
      <c r="E98" s="96"/>
      <c r="F98" s="449"/>
      <c r="G98" s="97"/>
      <c r="H98" s="144"/>
      <c r="I98" s="74"/>
      <c r="J98" s="74"/>
      <c r="K98" s="75"/>
      <c r="L98" s="74"/>
      <c r="M98" s="74"/>
      <c r="O98" s="69"/>
      <c r="P98" s="69"/>
      <c r="Q98" s="69"/>
    </row>
    <row r="99" spans="1:22" s="66" customFormat="1">
      <c r="A99" s="126" t="s">
        <v>753</v>
      </c>
      <c r="B99" s="145"/>
      <c r="C99" s="146"/>
      <c r="D99" s="146"/>
      <c r="E99" s="147"/>
      <c r="F99" s="454"/>
      <c r="G99" s="148"/>
      <c r="H99" s="149"/>
      <c r="I99" s="74"/>
      <c r="J99" s="74"/>
      <c r="K99" s="75"/>
      <c r="L99" s="74"/>
      <c r="M99" s="74"/>
      <c r="O99" s="69"/>
      <c r="P99" s="69"/>
      <c r="Q99" s="69"/>
    </row>
    <row r="100" spans="1:22" s="66" customFormat="1">
      <c r="A100" s="150"/>
      <c r="B100" s="151"/>
      <c r="C100" s="82" t="s">
        <v>754</v>
      </c>
      <c r="D100" s="152"/>
      <c r="E100" s="153"/>
      <c r="F100" s="455"/>
      <c r="G100" s="149"/>
      <c r="H100" s="149"/>
      <c r="I100" s="74"/>
      <c r="J100" s="74"/>
      <c r="K100" s="75"/>
      <c r="L100" s="74"/>
      <c r="M100" s="74"/>
      <c r="O100" s="69"/>
      <c r="P100" s="69"/>
      <c r="Q100" s="69"/>
    </row>
    <row r="101" spans="1:22" s="66" customFormat="1">
      <c r="A101" s="95" t="s">
        <v>755</v>
      </c>
      <c r="C101" s="77" t="s">
        <v>851</v>
      </c>
      <c r="D101" s="95">
        <v>1</v>
      </c>
      <c r="E101" s="96" t="s">
        <v>402</v>
      </c>
      <c r="F101" s="452">
        <v>0</v>
      </c>
      <c r="G101" s="154">
        <f>D101*F101</f>
        <v>0</v>
      </c>
      <c r="H101" s="97"/>
      <c r="I101" s="74"/>
      <c r="J101" s="74"/>
      <c r="K101" s="75"/>
      <c r="L101" s="74"/>
      <c r="M101" s="74"/>
      <c r="O101" s="69"/>
      <c r="P101" s="69"/>
      <c r="Q101" s="69"/>
    </row>
    <row r="102" spans="1:22" s="66" customFormat="1" ht="20">
      <c r="A102" s="95" t="s">
        <v>852</v>
      </c>
      <c r="C102" s="77" t="s">
        <v>756</v>
      </c>
      <c r="D102" s="95">
        <v>1</v>
      </c>
      <c r="E102" s="96" t="s">
        <v>402</v>
      </c>
      <c r="F102" s="452">
        <v>0</v>
      </c>
      <c r="G102" s="154">
        <f>D102*F102</f>
        <v>0</v>
      </c>
      <c r="H102" s="97"/>
      <c r="I102" s="74"/>
      <c r="J102" s="74"/>
      <c r="K102" s="75"/>
      <c r="L102" s="74"/>
      <c r="M102" s="74"/>
      <c r="O102" s="69"/>
      <c r="P102" s="69"/>
      <c r="Q102" s="69"/>
    </row>
    <row r="103" spans="1:22" s="66" customFormat="1">
      <c r="A103" s="95"/>
      <c r="C103" s="77"/>
      <c r="D103" s="95"/>
      <c r="E103" s="96"/>
      <c r="F103" s="456"/>
      <c r="G103" s="154"/>
      <c r="H103" s="97"/>
      <c r="I103" s="74"/>
      <c r="J103" s="74"/>
      <c r="K103" s="75"/>
      <c r="L103" s="74"/>
      <c r="M103" s="74"/>
      <c r="O103" s="69"/>
      <c r="P103" s="69"/>
      <c r="Q103" s="69"/>
    </row>
    <row r="104" spans="1:22" s="66" customFormat="1">
      <c r="A104" s="95"/>
      <c r="C104" s="82" t="s">
        <v>757</v>
      </c>
      <c r="D104" s="95"/>
      <c r="E104" s="96"/>
      <c r="F104" s="456"/>
      <c r="G104" s="154"/>
      <c r="H104" s="97"/>
      <c r="I104" s="74"/>
      <c r="J104" s="74"/>
      <c r="K104" s="75"/>
      <c r="L104" s="74"/>
      <c r="M104" s="74"/>
      <c r="O104" s="69"/>
      <c r="P104" s="69"/>
      <c r="Q104" s="69"/>
    </row>
    <row r="105" spans="1:22" s="66" customFormat="1">
      <c r="A105" s="156" t="s">
        <v>385</v>
      </c>
      <c r="B105" s="157"/>
      <c r="C105" s="85"/>
      <c r="D105" s="92"/>
      <c r="E105" s="92"/>
      <c r="F105" s="457"/>
      <c r="G105" s="73"/>
      <c r="H105" s="97"/>
      <c r="I105" s="74"/>
      <c r="J105" s="74"/>
      <c r="K105" s="75"/>
      <c r="L105" s="74"/>
      <c r="M105" s="74"/>
      <c r="O105" s="69"/>
      <c r="P105" s="69"/>
      <c r="Q105" s="69"/>
    </row>
    <row r="106" spans="1:22" s="66" customFormat="1" ht="10.5">
      <c r="A106" s="158" t="s">
        <v>758</v>
      </c>
      <c r="C106" s="159"/>
      <c r="D106" s="160"/>
      <c r="E106" s="160"/>
      <c r="F106" s="456"/>
      <c r="G106" s="161">
        <f>SUM(G100:G105)</f>
        <v>0</v>
      </c>
      <c r="H106" s="149"/>
      <c r="I106" s="74"/>
      <c r="J106" s="74"/>
      <c r="K106" s="75"/>
      <c r="L106" s="74"/>
      <c r="M106" s="74"/>
      <c r="O106" s="69"/>
      <c r="P106" s="69"/>
      <c r="Q106" s="69"/>
    </row>
    <row r="107" spans="1:22" s="66" customFormat="1">
      <c r="A107" s="106"/>
      <c r="B107" s="96"/>
      <c r="C107" s="107"/>
      <c r="D107" s="96"/>
      <c r="E107" s="96"/>
      <c r="F107" s="449"/>
      <c r="G107" s="97"/>
      <c r="I107" s="74"/>
      <c r="J107" s="74"/>
      <c r="K107" s="75"/>
      <c r="L107" s="74"/>
      <c r="M107" s="74"/>
      <c r="N107" s="77"/>
      <c r="O107" s="95"/>
      <c r="P107" s="95"/>
      <c r="Q107" s="95"/>
      <c r="R107" s="77"/>
      <c r="S107" s="77"/>
      <c r="T107" s="77"/>
      <c r="U107" s="77"/>
    </row>
    <row r="108" spans="1:22" s="66" customFormat="1">
      <c r="A108" s="106"/>
      <c r="B108" s="96"/>
      <c r="C108" s="107"/>
      <c r="D108" s="96"/>
      <c r="E108" s="96"/>
      <c r="F108" s="449"/>
      <c r="G108" s="97"/>
      <c r="I108" s="74"/>
      <c r="J108" s="74"/>
      <c r="K108" s="75"/>
      <c r="L108" s="74"/>
      <c r="M108" s="74"/>
      <c r="N108" s="77"/>
      <c r="O108" s="95"/>
      <c r="P108" s="95"/>
      <c r="Q108" s="95"/>
      <c r="R108" s="77"/>
      <c r="S108" s="77"/>
      <c r="T108" s="77"/>
      <c r="U108" s="77"/>
    </row>
    <row r="109" spans="1:22" s="66" customFormat="1">
      <c r="A109" s="106" t="s">
        <v>1847</v>
      </c>
      <c r="B109" s="96"/>
      <c r="C109" s="107"/>
      <c r="D109" s="96"/>
      <c r="E109" s="96"/>
      <c r="F109" s="449"/>
      <c r="G109" s="97">
        <f>G28+G43+G61+G75+G85+G96+G106</f>
        <v>0</v>
      </c>
      <c r="I109" s="74"/>
      <c r="J109" s="74"/>
      <c r="K109" s="75"/>
      <c r="L109" s="74"/>
      <c r="M109" s="74"/>
      <c r="N109" s="77"/>
      <c r="O109" s="95"/>
      <c r="P109" s="95"/>
      <c r="Q109" s="95"/>
      <c r="R109" s="77"/>
      <c r="S109" s="77"/>
      <c r="T109" s="77"/>
      <c r="U109" s="77"/>
    </row>
    <row r="110" spans="1:22">
      <c r="A110" s="106"/>
      <c r="B110" s="96"/>
      <c r="C110" s="107"/>
      <c r="D110" s="96"/>
      <c r="E110" s="96"/>
      <c r="F110" s="449"/>
      <c r="G110" s="97"/>
      <c r="H110" s="66"/>
      <c r="I110" s="74"/>
      <c r="J110" s="74"/>
      <c r="K110" s="75"/>
      <c r="L110" s="74"/>
      <c r="M110" s="74"/>
      <c r="V110" s="66"/>
    </row>
    <row r="111" spans="1:22">
      <c r="A111" s="106"/>
      <c r="B111" s="96"/>
      <c r="C111" s="107"/>
      <c r="D111" s="96"/>
      <c r="E111" s="96"/>
      <c r="F111" s="97"/>
      <c r="G111" s="97"/>
      <c r="H111" s="66"/>
      <c r="I111" s="74"/>
      <c r="J111" s="74"/>
      <c r="K111" s="75"/>
      <c r="L111" s="74"/>
      <c r="M111" s="74"/>
      <c r="V111" s="66"/>
    </row>
    <row r="112" spans="1:22">
      <c r="A112" s="106"/>
      <c r="B112" s="96"/>
      <c r="C112" s="107"/>
      <c r="D112" s="96"/>
      <c r="E112" s="96"/>
      <c r="F112" s="97"/>
      <c r="G112" s="97"/>
      <c r="H112" s="66"/>
      <c r="I112" s="74"/>
      <c r="J112" s="74"/>
      <c r="K112" s="75"/>
      <c r="L112" s="74"/>
      <c r="M112" s="74"/>
      <c r="V112" s="66"/>
    </row>
    <row r="113" spans="8:13">
      <c r="H113" s="66"/>
      <c r="I113" s="74"/>
      <c r="J113" s="74"/>
      <c r="K113" s="75"/>
      <c r="L113" s="74"/>
      <c r="M113" s="74"/>
    </row>
  </sheetData>
  <sheetProtection password="CD92" sheet="1" objects="1" scenarios="1" selectLockedCells="1"/>
  <pageMargins left="0.39370078740157483" right="0.51181102362204722" top="0.43307086614173229" bottom="0.74803149606299213" header="0.39370078740157483" footer="0.39370078740157483"/>
  <pageSetup paperSize="9" orientation="portrait" r:id="rId1"/>
  <headerFooter alignWithMargins="0">
    <oddFooter>&amp;LROZPOČET:D1.4.a ZAŘÍZENÍ PRO VYTÁPĚNÍ STAVEB&amp;RStránka 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K228"/>
  <sheetViews>
    <sheetView topLeftCell="A73" zoomScaleNormal="100" workbookViewId="0">
      <selection activeCell="E120" sqref="E120"/>
    </sheetView>
  </sheetViews>
  <sheetFormatPr defaultColWidth="9.08984375" defaultRowHeight="14.5"/>
  <cols>
    <col min="1" max="1" width="4.54296875" style="178" customWidth="1"/>
    <col min="2" max="2" width="54" style="178" customWidth="1"/>
    <col min="3" max="4" width="4.90625" style="178" customWidth="1"/>
    <col min="5" max="5" width="12.54296875" style="178" customWidth="1"/>
    <col min="6" max="6" width="12.6328125" style="178" customWidth="1"/>
    <col min="7" max="9" width="9.08984375" style="178"/>
    <col min="10" max="10" width="12.54296875" style="178" hidden="1" customWidth="1"/>
    <col min="11" max="11" width="9.08984375" style="178" hidden="1" customWidth="1"/>
    <col min="12" max="16384" width="9.08984375" style="178"/>
  </cols>
  <sheetData>
    <row r="1" spans="1:11" s="176" customFormat="1" ht="12.5">
      <c r="A1" s="192" t="s">
        <v>1840</v>
      </c>
      <c r="B1" s="193" t="s">
        <v>2176</v>
      </c>
      <c r="C1" s="194"/>
      <c r="D1" s="196"/>
      <c r="E1" s="196"/>
      <c r="F1" s="196"/>
    </row>
    <row r="2" spans="1:11" s="176" customFormat="1" ht="12.5">
      <c r="A2" s="192" t="s">
        <v>1841</v>
      </c>
      <c r="B2" s="193" t="s">
        <v>2193</v>
      </c>
      <c r="C2" s="194"/>
      <c r="D2" s="196"/>
      <c r="E2" s="196"/>
      <c r="F2" s="196"/>
    </row>
    <row r="3" spans="1:11" s="176" customFormat="1" ht="12.5">
      <c r="A3" s="192" t="s">
        <v>1843</v>
      </c>
      <c r="B3" s="195" t="s">
        <v>1844</v>
      </c>
      <c r="C3" s="194"/>
      <c r="D3" s="196"/>
      <c r="E3" s="196"/>
      <c r="F3" s="196"/>
    </row>
    <row r="4" spans="1:11" s="176" customFormat="1" ht="3" customHeight="1">
      <c r="A4" s="196" t="s">
        <v>385</v>
      </c>
      <c r="B4" s="196"/>
      <c r="C4" s="196"/>
      <c r="D4" s="196"/>
      <c r="E4" s="196"/>
      <c r="F4" s="196"/>
    </row>
    <row r="5" spans="1:11" s="180" customFormat="1" ht="14.25" customHeight="1">
      <c r="A5" s="197" t="s">
        <v>1845</v>
      </c>
      <c r="B5" s="197" t="s">
        <v>1846</v>
      </c>
      <c r="C5" s="197" t="s">
        <v>1854</v>
      </c>
      <c r="D5" s="197" t="s">
        <v>1855</v>
      </c>
      <c r="E5" s="200" t="s">
        <v>1856</v>
      </c>
      <c r="F5" s="198" t="s">
        <v>1847</v>
      </c>
      <c r="J5" s="179" t="s">
        <v>1856</v>
      </c>
    </row>
    <row r="6" spans="1:11" s="176" customFormat="1" ht="14.25" customHeight="1">
      <c r="A6" s="201" t="s">
        <v>385</v>
      </c>
      <c r="B6" s="201"/>
      <c r="C6" s="201"/>
      <c r="D6" s="201"/>
      <c r="E6" s="458"/>
      <c r="F6" s="201"/>
      <c r="G6" s="181"/>
      <c r="J6" s="181"/>
    </row>
    <row r="7" spans="1:11" s="183" customFormat="1" ht="14">
      <c r="A7" s="202" t="s">
        <v>385</v>
      </c>
      <c r="B7" s="203" t="s">
        <v>1848</v>
      </c>
      <c r="C7" s="202"/>
      <c r="D7" s="202"/>
      <c r="E7" s="459"/>
      <c r="F7" s="202"/>
      <c r="J7" s="182"/>
    </row>
    <row r="8" spans="1:11" s="186" customFormat="1" ht="12.5">
      <c r="A8" s="204">
        <v>1</v>
      </c>
      <c r="B8" s="205" t="s">
        <v>1857</v>
      </c>
      <c r="C8" s="206" t="s">
        <v>676</v>
      </c>
      <c r="D8" s="206">
        <v>20</v>
      </c>
      <c r="E8" s="460">
        <v>0</v>
      </c>
      <c r="F8" s="207">
        <f t="shared" ref="F8:F27" si="0">D8*E8</f>
        <v>0</v>
      </c>
      <c r="J8" s="185">
        <v>13.2</v>
      </c>
      <c r="K8" s="186">
        <v>0.8</v>
      </c>
    </row>
    <row r="9" spans="1:11" s="186" customFormat="1" ht="12.5">
      <c r="A9" s="204">
        <v>2</v>
      </c>
      <c r="B9" s="205" t="s">
        <v>1858</v>
      </c>
      <c r="C9" s="206" t="s">
        <v>676</v>
      </c>
      <c r="D9" s="206">
        <v>60</v>
      </c>
      <c r="E9" s="460">
        <v>0</v>
      </c>
      <c r="F9" s="207">
        <f t="shared" si="0"/>
        <v>0</v>
      </c>
      <c r="J9" s="185">
        <v>17.3</v>
      </c>
      <c r="K9" s="186">
        <v>0.8</v>
      </c>
    </row>
    <row r="10" spans="1:11" s="186" customFormat="1" ht="12.5">
      <c r="A10" s="204">
        <v>3</v>
      </c>
      <c r="B10" s="205" t="s">
        <v>1859</v>
      </c>
      <c r="C10" s="206" t="s">
        <v>676</v>
      </c>
      <c r="D10" s="206">
        <v>10</v>
      </c>
      <c r="E10" s="460">
        <v>0</v>
      </c>
      <c r="F10" s="207">
        <f t="shared" si="0"/>
        <v>0</v>
      </c>
      <c r="J10" s="185">
        <v>21.6</v>
      </c>
      <c r="K10" s="186">
        <v>0.8</v>
      </c>
    </row>
    <row r="11" spans="1:11" s="186" customFormat="1" ht="12.5">
      <c r="A11" s="204">
        <v>4</v>
      </c>
      <c r="B11" s="205" t="s">
        <v>1860</v>
      </c>
      <c r="C11" s="206" t="s">
        <v>676</v>
      </c>
      <c r="D11" s="206">
        <v>15</v>
      </c>
      <c r="E11" s="460">
        <v>0</v>
      </c>
      <c r="F11" s="207">
        <f t="shared" si="0"/>
        <v>0</v>
      </c>
      <c r="J11" s="185"/>
    </row>
    <row r="12" spans="1:11" s="186" customFormat="1" ht="12.5">
      <c r="A12" s="204">
        <v>5</v>
      </c>
      <c r="B12" s="205" t="s">
        <v>1861</v>
      </c>
      <c r="C12" s="206" t="s">
        <v>1862</v>
      </c>
      <c r="D12" s="206">
        <v>4</v>
      </c>
      <c r="E12" s="460">
        <v>0</v>
      </c>
      <c r="F12" s="207">
        <f t="shared" si="0"/>
        <v>0</v>
      </c>
      <c r="J12" s="185"/>
    </row>
    <row r="13" spans="1:11" s="186" customFormat="1" ht="12.5">
      <c r="A13" s="204">
        <v>6</v>
      </c>
      <c r="B13" s="205" t="s">
        <v>1863</v>
      </c>
      <c r="C13" s="206" t="s">
        <v>1862</v>
      </c>
      <c r="D13" s="206">
        <v>42</v>
      </c>
      <c r="E13" s="460">
        <v>0</v>
      </c>
      <c r="F13" s="207">
        <f t="shared" si="0"/>
        <v>0</v>
      </c>
      <c r="J13" s="185">
        <v>7.7</v>
      </c>
      <c r="K13" s="186">
        <v>0.8</v>
      </c>
    </row>
    <row r="14" spans="1:11" s="186" customFormat="1" ht="12.5">
      <c r="A14" s="204">
        <v>7</v>
      </c>
      <c r="B14" s="205" t="s">
        <v>1864</v>
      </c>
      <c r="C14" s="206" t="s">
        <v>1862</v>
      </c>
      <c r="D14" s="206">
        <v>4</v>
      </c>
      <c r="E14" s="460">
        <v>0</v>
      </c>
      <c r="F14" s="207">
        <f t="shared" si="0"/>
        <v>0</v>
      </c>
      <c r="J14" s="185"/>
    </row>
    <row r="15" spans="1:11" s="186" customFormat="1" ht="12.5">
      <c r="A15" s="204">
        <v>8</v>
      </c>
      <c r="B15" s="205" t="s">
        <v>1865</v>
      </c>
      <c r="C15" s="206" t="s">
        <v>1862</v>
      </c>
      <c r="D15" s="206">
        <v>24</v>
      </c>
      <c r="E15" s="460">
        <v>0</v>
      </c>
      <c r="F15" s="207">
        <f t="shared" si="0"/>
        <v>0</v>
      </c>
      <c r="J15" s="185">
        <v>31.3</v>
      </c>
      <c r="K15" s="186">
        <v>0.8</v>
      </c>
    </row>
    <row r="16" spans="1:11" s="186" customFormat="1" ht="12.5">
      <c r="A16" s="204">
        <v>9</v>
      </c>
      <c r="B16" s="205" t="s">
        <v>1866</v>
      </c>
      <c r="C16" s="206" t="s">
        <v>1862</v>
      </c>
      <c r="D16" s="206">
        <v>13</v>
      </c>
      <c r="E16" s="460">
        <v>0</v>
      </c>
      <c r="F16" s="207">
        <f t="shared" si="0"/>
        <v>0</v>
      </c>
      <c r="J16" s="185">
        <v>78.8</v>
      </c>
      <c r="K16" s="186">
        <v>0.8</v>
      </c>
    </row>
    <row r="17" spans="1:11" s="186" customFormat="1" ht="12.5">
      <c r="A17" s="204">
        <v>10</v>
      </c>
      <c r="B17" s="205" t="s">
        <v>1867</v>
      </c>
      <c r="C17" s="206" t="s">
        <v>1862</v>
      </c>
      <c r="D17" s="206">
        <v>17</v>
      </c>
      <c r="E17" s="460">
        <v>0</v>
      </c>
      <c r="F17" s="207">
        <f t="shared" si="0"/>
        <v>0</v>
      </c>
      <c r="J17" s="185">
        <v>7.14</v>
      </c>
      <c r="K17" s="186">
        <v>0.8</v>
      </c>
    </row>
    <row r="18" spans="1:11" s="186" customFormat="1" ht="12.5">
      <c r="A18" s="204">
        <v>11</v>
      </c>
      <c r="B18" s="205" t="s">
        <v>1868</v>
      </c>
      <c r="C18" s="206" t="s">
        <v>1862</v>
      </c>
      <c r="D18" s="206">
        <v>14</v>
      </c>
      <c r="E18" s="460">
        <v>0</v>
      </c>
      <c r="F18" s="207">
        <f t="shared" si="0"/>
        <v>0</v>
      </c>
      <c r="J18" s="185">
        <v>17.600000000000001</v>
      </c>
      <c r="K18" s="186">
        <v>0.8</v>
      </c>
    </row>
    <row r="19" spans="1:11" s="186" customFormat="1" ht="12.5">
      <c r="A19" s="204">
        <v>12</v>
      </c>
      <c r="B19" s="205" t="s">
        <v>1869</v>
      </c>
      <c r="C19" s="206" t="s">
        <v>1862</v>
      </c>
      <c r="D19" s="206">
        <v>1</v>
      </c>
      <c r="E19" s="460">
        <v>0</v>
      </c>
      <c r="F19" s="207">
        <f t="shared" si="0"/>
        <v>0</v>
      </c>
      <c r="J19" s="185">
        <v>64</v>
      </c>
      <c r="K19" s="186">
        <v>0.8</v>
      </c>
    </row>
    <row r="20" spans="1:11" s="186" customFormat="1" ht="12.5">
      <c r="A20" s="204">
        <v>13</v>
      </c>
      <c r="B20" s="205" t="s">
        <v>1870</v>
      </c>
      <c r="C20" s="206" t="s">
        <v>1862</v>
      </c>
      <c r="D20" s="206">
        <v>1</v>
      </c>
      <c r="E20" s="460">
        <v>0</v>
      </c>
      <c r="F20" s="207">
        <f t="shared" si="0"/>
        <v>0</v>
      </c>
      <c r="J20" s="185"/>
    </row>
    <row r="21" spans="1:11" s="186" customFormat="1" ht="12.5">
      <c r="A21" s="204">
        <v>14</v>
      </c>
      <c r="B21" s="205" t="s">
        <v>1871</v>
      </c>
      <c r="C21" s="206" t="s">
        <v>676</v>
      </c>
      <c r="D21" s="206">
        <v>90</v>
      </c>
      <c r="E21" s="460">
        <v>0</v>
      </c>
      <c r="F21" s="207">
        <f>D21*E21</f>
        <v>0</v>
      </c>
      <c r="J21" s="185">
        <v>10.8</v>
      </c>
      <c r="K21" s="186">
        <v>0.8</v>
      </c>
    </row>
    <row r="22" spans="1:11" s="186" customFormat="1" ht="12.5">
      <c r="A22" s="204">
        <v>15</v>
      </c>
      <c r="B22" s="205" t="s">
        <v>1872</v>
      </c>
      <c r="C22" s="206" t="s">
        <v>676</v>
      </c>
      <c r="D22" s="206">
        <v>210</v>
      </c>
      <c r="E22" s="460">
        <v>0</v>
      </c>
      <c r="F22" s="207">
        <f>D22*E22</f>
        <v>0</v>
      </c>
      <c r="J22" s="185">
        <v>10.8</v>
      </c>
      <c r="K22" s="186">
        <v>0.8</v>
      </c>
    </row>
    <row r="23" spans="1:11" s="186" customFormat="1" ht="12.5">
      <c r="A23" s="204">
        <v>16</v>
      </c>
      <c r="B23" s="205" t="s">
        <v>1873</v>
      </c>
      <c r="C23" s="206" t="s">
        <v>676</v>
      </c>
      <c r="D23" s="206">
        <v>315</v>
      </c>
      <c r="E23" s="460">
        <v>0</v>
      </c>
      <c r="F23" s="207">
        <f t="shared" si="0"/>
        <v>0</v>
      </c>
      <c r="J23" s="185">
        <v>10.5</v>
      </c>
      <c r="K23" s="186">
        <v>0.8</v>
      </c>
    </row>
    <row r="24" spans="1:11" s="186" customFormat="1" ht="12.5">
      <c r="A24" s="204">
        <v>17</v>
      </c>
      <c r="B24" s="205" t="s">
        <v>1874</v>
      </c>
      <c r="C24" s="206" t="s">
        <v>676</v>
      </c>
      <c r="D24" s="206">
        <v>330</v>
      </c>
      <c r="E24" s="460">
        <v>0</v>
      </c>
      <c r="F24" s="207">
        <f t="shared" si="0"/>
        <v>0</v>
      </c>
      <c r="J24" s="185">
        <v>16.8</v>
      </c>
      <c r="K24" s="186">
        <v>0.8</v>
      </c>
    </row>
    <row r="25" spans="1:11" s="186" customFormat="1" ht="12.5">
      <c r="A25" s="204">
        <v>18</v>
      </c>
      <c r="B25" s="205" t="s">
        <v>1875</v>
      </c>
      <c r="C25" s="206" t="s">
        <v>676</v>
      </c>
      <c r="D25" s="206">
        <v>38</v>
      </c>
      <c r="E25" s="460">
        <v>0</v>
      </c>
      <c r="F25" s="207">
        <f t="shared" si="0"/>
        <v>0</v>
      </c>
      <c r="J25" s="185">
        <v>17.8</v>
      </c>
      <c r="K25" s="186">
        <v>0.8</v>
      </c>
    </row>
    <row r="26" spans="1:11" s="186" customFormat="1" ht="12.5">
      <c r="A26" s="204">
        <v>19</v>
      </c>
      <c r="B26" s="205" t="s">
        <v>1876</v>
      </c>
      <c r="C26" s="206" t="s">
        <v>676</v>
      </c>
      <c r="D26" s="206">
        <v>15</v>
      </c>
      <c r="E26" s="460">
        <v>0</v>
      </c>
      <c r="F26" s="207">
        <f t="shared" si="0"/>
        <v>0</v>
      </c>
      <c r="J26" s="185">
        <v>17.8</v>
      </c>
      <c r="K26" s="186">
        <v>0.8</v>
      </c>
    </row>
    <row r="27" spans="1:11" s="186" customFormat="1" ht="12.5">
      <c r="A27" s="204">
        <v>20</v>
      </c>
      <c r="B27" s="205" t="s">
        <v>1877</v>
      </c>
      <c r="C27" s="206" t="s">
        <v>676</v>
      </c>
      <c r="D27" s="206">
        <v>23</v>
      </c>
      <c r="E27" s="460">
        <v>0</v>
      </c>
      <c r="F27" s="207">
        <f t="shared" si="0"/>
        <v>0</v>
      </c>
      <c r="J27" s="185">
        <v>17.8</v>
      </c>
      <c r="K27" s="186">
        <v>0.8</v>
      </c>
    </row>
    <row r="28" spans="1:11" s="186" customFormat="1" ht="12.5">
      <c r="A28" s="204">
        <v>21</v>
      </c>
      <c r="B28" s="205" t="s">
        <v>1878</v>
      </c>
      <c r="C28" s="206" t="s">
        <v>676</v>
      </c>
      <c r="D28" s="206">
        <v>50</v>
      </c>
      <c r="E28" s="460">
        <v>0</v>
      </c>
      <c r="F28" s="207">
        <f>D28*E28</f>
        <v>0</v>
      </c>
      <c r="J28" s="185">
        <v>3.9</v>
      </c>
      <c r="K28" s="186">
        <v>0.8</v>
      </c>
    </row>
    <row r="29" spans="1:11" s="186" customFormat="1" ht="12.5">
      <c r="A29" s="204">
        <v>22</v>
      </c>
      <c r="B29" s="205" t="s">
        <v>1879</v>
      </c>
      <c r="C29" s="206" t="s">
        <v>676</v>
      </c>
      <c r="D29" s="206">
        <v>55</v>
      </c>
      <c r="E29" s="460">
        <v>0</v>
      </c>
      <c r="F29" s="207">
        <f>D29*E29</f>
        <v>0</v>
      </c>
      <c r="J29" s="185">
        <v>12.7</v>
      </c>
      <c r="K29" s="186">
        <v>0.8</v>
      </c>
    </row>
    <row r="30" spans="1:11" s="186" customFormat="1" ht="12.5">
      <c r="A30" s="204">
        <v>23</v>
      </c>
      <c r="B30" s="205" t="s">
        <v>1880</v>
      </c>
      <c r="C30" s="206" t="s">
        <v>676</v>
      </c>
      <c r="D30" s="206">
        <v>4</v>
      </c>
      <c r="E30" s="460">
        <v>0</v>
      </c>
      <c r="F30" s="207">
        <f>D30*E30</f>
        <v>0</v>
      </c>
      <c r="J30" s="185"/>
    </row>
    <row r="31" spans="1:11" s="186" customFormat="1" ht="12.5">
      <c r="A31" s="204">
        <v>24</v>
      </c>
      <c r="B31" s="205" t="s">
        <v>1881</v>
      </c>
      <c r="C31" s="206" t="s">
        <v>676</v>
      </c>
      <c r="D31" s="206">
        <v>20</v>
      </c>
      <c r="E31" s="460">
        <v>0</v>
      </c>
      <c r="F31" s="207">
        <f t="shared" ref="F31:F59" si="1">D31*E31</f>
        <v>0</v>
      </c>
      <c r="J31" s="185">
        <v>7.6</v>
      </c>
      <c r="K31" s="186">
        <v>0.8</v>
      </c>
    </row>
    <row r="32" spans="1:11" s="186" customFormat="1" ht="12.5">
      <c r="A32" s="204">
        <v>25</v>
      </c>
      <c r="B32" s="205" t="s">
        <v>1882</v>
      </c>
      <c r="C32" s="206" t="s">
        <v>676</v>
      </c>
      <c r="D32" s="206">
        <v>50</v>
      </c>
      <c r="E32" s="460">
        <v>0</v>
      </c>
      <c r="F32" s="207">
        <f t="shared" si="1"/>
        <v>0</v>
      </c>
      <c r="J32" s="185"/>
    </row>
    <row r="33" spans="1:11" s="186" customFormat="1" ht="12.5">
      <c r="A33" s="204">
        <v>26</v>
      </c>
      <c r="B33" s="205" t="s">
        <v>1883</v>
      </c>
      <c r="C33" s="206" t="s">
        <v>676</v>
      </c>
      <c r="D33" s="206">
        <v>30</v>
      </c>
      <c r="E33" s="460">
        <v>0</v>
      </c>
      <c r="F33" s="207">
        <f>D33*E33</f>
        <v>0</v>
      </c>
      <c r="J33" s="185"/>
    </row>
    <row r="34" spans="1:11" s="186" customFormat="1" ht="12.5">
      <c r="A34" s="204">
        <v>27</v>
      </c>
      <c r="B34" s="205" t="s">
        <v>1884</v>
      </c>
      <c r="C34" s="206" t="s">
        <v>676</v>
      </c>
      <c r="D34" s="206">
        <v>50</v>
      </c>
      <c r="E34" s="460">
        <v>0</v>
      </c>
      <c r="F34" s="207">
        <f t="shared" si="1"/>
        <v>0</v>
      </c>
      <c r="J34" s="185"/>
    </row>
    <row r="35" spans="1:11" s="186" customFormat="1" ht="12.5">
      <c r="A35" s="204">
        <v>28</v>
      </c>
      <c r="B35" s="205" t="s">
        <v>1885</v>
      </c>
      <c r="C35" s="206" t="s">
        <v>1862</v>
      </c>
      <c r="D35" s="206">
        <v>15</v>
      </c>
      <c r="E35" s="460">
        <v>0</v>
      </c>
      <c r="F35" s="207">
        <f t="shared" si="1"/>
        <v>0</v>
      </c>
    </row>
    <row r="36" spans="1:11" s="186" customFormat="1" ht="12.5">
      <c r="A36" s="204">
        <v>29</v>
      </c>
      <c r="B36" s="205" t="s">
        <v>1886</v>
      </c>
      <c r="C36" s="206" t="s">
        <v>1862</v>
      </c>
      <c r="D36" s="206">
        <v>2</v>
      </c>
      <c r="E36" s="460">
        <v>0</v>
      </c>
      <c r="F36" s="207">
        <f t="shared" si="1"/>
        <v>0</v>
      </c>
    </row>
    <row r="37" spans="1:11" s="186" customFormat="1" ht="12.5">
      <c r="A37" s="204">
        <v>30</v>
      </c>
      <c r="B37" s="205" t="s">
        <v>1887</v>
      </c>
      <c r="C37" s="206" t="s">
        <v>1862</v>
      </c>
      <c r="D37" s="206">
        <v>65</v>
      </c>
      <c r="E37" s="460">
        <v>0</v>
      </c>
      <c r="F37" s="207">
        <f t="shared" si="1"/>
        <v>0</v>
      </c>
    </row>
    <row r="38" spans="1:11" s="186" customFormat="1" ht="12.5">
      <c r="A38" s="204">
        <v>31</v>
      </c>
      <c r="B38" s="205" t="s">
        <v>1888</v>
      </c>
      <c r="C38" s="206" t="s">
        <v>1862</v>
      </c>
      <c r="D38" s="206">
        <v>10</v>
      </c>
      <c r="E38" s="460">
        <v>0</v>
      </c>
      <c r="F38" s="207">
        <f t="shared" si="1"/>
        <v>0</v>
      </c>
    </row>
    <row r="39" spans="1:11" s="186" customFormat="1" ht="12.5">
      <c r="A39" s="204">
        <v>32</v>
      </c>
      <c r="B39" s="205" t="s">
        <v>1889</v>
      </c>
      <c r="C39" s="206" t="s">
        <v>1862</v>
      </c>
      <c r="D39" s="206">
        <v>4</v>
      </c>
      <c r="E39" s="460">
        <v>0</v>
      </c>
      <c r="F39" s="207">
        <f t="shared" si="1"/>
        <v>0</v>
      </c>
      <c r="J39" s="185">
        <v>123</v>
      </c>
      <c r="K39" s="186">
        <v>0.8</v>
      </c>
    </row>
    <row r="40" spans="1:11" s="186" customFormat="1" ht="12.5">
      <c r="A40" s="204">
        <v>33</v>
      </c>
      <c r="B40" s="205" t="s">
        <v>1890</v>
      </c>
      <c r="C40" s="206" t="s">
        <v>1862</v>
      </c>
      <c r="D40" s="206">
        <v>1</v>
      </c>
      <c r="E40" s="460">
        <v>0</v>
      </c>
      <c r="F40" s="207">
        <f t="shared" si="1"/>
        <v>0</v>
      </c>
      <c r="J40" s="185">
        <v>152</v>
      </c>
      <c r="K40" s="186">
        <v>0.8</v>
      </c>
    </row>
    <row r="41" spans="1:11" s="186" customFormat="1" ht="12.5">
      <c r="A41" s="204">
        <v>34</v>
      </c>
      <c r="B41" s="205" t="s">
        <v>1891</v>
      </c>
      <c r="C41" s="206" t="s">
        <v>1862</v>
      </c>
      <c r="D41" s="206">
        <v>8</v>
      </c>
      <c r="E41" s="460">
        <v>0</v>
      </c>
      <c r="F41" s="207">
        <f t="shared" si="1"/>
        <v>0</v>
      </c>
      <c r="J41" s="185">
        <v>123</v>
      </c>
      <c r="K41" s="186">
        <v>0.8</v>
      </c>
    </row>
    <row r="42" spans="1:11" s="186" customFormat="1" ht="12.5">
      <c r="A42" s="204">
        <v>35</v>
      </c>
      <c r="B42" s="205" t="s">
        <v>1892</v>
      </c>
      <c r="C42" s="206" t="s">
        <v>1862</v>
      </c>
      <c r="D42" s="206">
        <v>1</v>
      </c>
      <c r="E42" s="460">
        <v>0</v>
      </c>
      <c r="F42" s="207">
        <f t="shared" si="1"/>
        <v>0</v>
      </c>
      <c r="J42" s="185">
        <v>123</v>
      </c>
      <c r="K42" s="186">
        <v>0.8</v>
      </c>
    </row>
    <row r="43" spans="1:11" s="186" customFormat="1" ht="12.5">
      <c r="A43" s="204">
        <v>36</v>
      </c>
      <c r="B43" s="205" t="s">
        <v>1893</v>
      </c>
      <c r="C43" s="206" t="s">
        <v>1862</v>
      </c>
      <c r="D43" s="206">
        <v>2</v>
      </c>
      <c r="E43" s="460">
        <v>0</v>
      </c>
      <c r="F43" s="207">
        <f t="shared" si="1"/>
        <v>0</v>
      </c>
      <c r="J43" s="185">
        <v>161</v>
      </c>
      <c r="K43" s="186">
        <v>0.8</v>
      </c>
    </row>
    <row r="44" spans="1:11" s="186" customFormat="1" ht="12.5">
      <c r="A44" s="204">
        <v>37</v>
      </c>
      <c r="B44" s="205" t="s">
        <v>1894</v>
      </c>
      <c r="C44" s="206" t="s">
        <v>1862</v>
      </c>
      <c r="D44" s="206">
        <v>1</v>
      </c>
      <c r="E44" s="460">
        <v>0</v>
      </c>
      <c r="F44" s="207">
        <f t="shared" si="1"/>
        <v>0</v>
      </c>
      <c r="J44" s="185"/>
    </row>
    <row r="45" spans="1:11" s="186" customFormat="1" ht="16.75" customHeight="1">
      <c r="A45" s="204">
        <v>38</v>
      </c>
      <c r="B45" s="205" t="s">
        <v>1895</v>
      </c>
      <c r="C45" s="206" t="s">
        <v>1862</v>
      </c>
      <c r="D45" s="206">
        <v>17</v>
      </c>
      <c r="E45" s="460">
        <v>0</v>
      </c>
      <c r="F45" s="207">
        <f t="shared" si="1"/>
        <v>0</v>
      </c>
      <c r="J45" s="185">
        <v>116</v>
      </c>
      <c r="K45" s="186">
        <v>0.8</v>
      </c>
    </row>
    <row r="46" spans="1:11" s="186" customFormat="1" ht="16.75" customHeight="1">
      <c r="A46" s="204">
        <v>39</v>
      </c>
      <c r="B46" s="205" t="s">
        <v>1896</v>
      </c>
      <c r="C46" s="206" t="s">
        <v>1862</v>
      </c>
      <c r="D46" s="206">
        <v>8</v>
      </c>
      <c r="E46" s="460">
        <v>0</v>
      </c>
      <c r="F46" s="207">
        <f t="shared" si="1"/>
        <v>0</v>
      </c>
      <c r="J46" s="185">
        <v>116</v>
      </c>
      <c r="K46" s="186">
        <v>0.8</v>
      </c>
    </row>
    <row r="47" spans="1:11" s="186" customFormat="1" ht="16.75" customHeight="1">
      <c r="A47" s="204">
        <v>40</v>
      </c>
      <c r="B47" s="205" t="s">
        <v>1897</v>
      </c>
      <c r="C47" s="206" t="s">
        <v>1862</v>
      </c>
      <c r="D47" s="206">
        <v>2</v>
      </c>
      <c r="E47" s="460">
        <v>0</v>
      </c>
      <c r="F47" s="207">
        <f t="shared" si="1"/>
        <v>0</v>
      </c>
      <c r="J47" s="185">
        <v>116</v>
      </c>
      <c r="K47" s="186">
        <v>0.8</v>
      </c>
    </row>
    <row r="48" spans="1:11" s="186" customFormat="1" ht="16.75" customHeight="1">
      <c r="A48" s="204">
        <v>41</v>
      </c>
      <c r="B48" s="205" t="s">
        <v>1898</v>
      </c>
      <c r="C48" s="206" t="s">
        <v>1862</v>
      </c>
      <c r="D48" s="206">
        <v>1</v>
      </c>
      <c r="E48" s="460">
        <v>0</v>
      </c>
      <c r="F48" s="207">
        <f t="shared" si="1"/>
        <v>0</v>
      </c>
      <c r="J48" s="185"/>
    </row>
    <row r="49" spans="1:11" s="186" customFormat="1" ht="16.75" customHeight="1">
      <c r="A49" s="204">
        <v>42</v>
      </c>
      <c r="B49" s="205" t="s">
        <v>1899</v>
      </c>
      <c r="C49" s="206" t="s">
        <v>1862</v>
      </c>
      <c r="D49" s="206">
        <v>1</v>
      </c>
      <c r="E49" s="460">
        <v>0</v>
      </c>
      <c r="F49" s="207">
        <f t="shared" si="1"/>
        <v>0</v>
      </c>
      <c r="J49" s="185"/>
    </row>
    <row r="50" spans="1:11" s="186" customFormat="1" ht="16.75" customHeight="1">
      <c r="A50" s="204">
        <v>43</v>
      </c>
      <c r="B50" s="205" t="s">
        <v>1900</v>
      </c>
      <c r="C50" s="206" t="s">
        <v>1862</v>
      </c>
      <c r="D50" s="206">
        <v>2</v>
      </c>
      <c r="E50" s="460">
        <v>0</v>
      </c>
      <c r="F50" s="207">
        <f t="shared" si="1"/>
        <v>0</v>
      </c>
      <c r="J50" s="185"/>
    </row>
    <row r="51" spans="1:11" s="186" customFormat="1" ht="16.75" customHeight="1">
      <c r="A51" s="204">
        <v>44</v>
      </c>
      <c r="B51" s="205" t="s">
        <v>1901</v>
      </c>
      <c r="C51" s="206" t="s">
        <v>1862</v>
      </c>
      <c r="D51" s="206">
        <v>1</v>
      </c>
      <c r="E51" s="460">
        <v>0</v>
      </c>
      <c r="F51" s="207">
        <f t="shared" si="1"/>
        <v>0</v>
      </c>
      <c r="J51" s="185"/>
    </row>
    <row r="52" spans="1:11" s="186" customFormat="1" ht="12.5">
      <c r="A52" s="204">
        <v>45</v>
      </c>
      <c r="B52" s="205" t="s">
        <v>1902</v>
      </c>
      <c r="C52" s="206" t="s">
        <v>1862</v>
      </c>
      <c r="D52" s="206">
        <v>1</v>
      </c>
      <c r="E52" s="460">
        <v>0</v>
      </c>
      <c r="F52" s="207">
        <f t="shared" si="1"/>
        <v>0</v>
      </c>
      <c r="J52" s="185"/>
    </row>
    <row r="53" spans="1:11" s="186" customFormat="1" ht="12.5">
      <c r="A53" s="204">
        <v>46</v>
      </c>
      <c r="B53" s="205" t="s">
        <v>1903</v>
      </c>
      <c r="C53" s="206" t="s">
        <v>1862</v>
      </c>
      <c r="D53" s="206">
        <v>1</v>
      </c>
      <c r="E53" s="460">
        <v>0</v>
      </c>
      <c r="F53" s="207">
        <f t="shared" si="1"/>
        <v>0</v>
      </c>
      <c r="J53" s="185"/>
    </row>
    <row r="54" spans="1:11" s="186" customFormat="1" ht="12.5">
      <c r="A54" s="204">
        <v>47</v>
      </c>
      <c r="B54" s="205" t="s">
        <v>1948</v>
      </c>
      <c r="C54" s="206" t="s">
        <v>1862</v>
      </c>
      <c r="D54" s="206">
        <v>1</v>
      </c>
      <c r="E54" s="460">
        <v>0</v>
      </c>
      <c r="F54" s="207">
        <f t="shared" si="1"/>
        <v>0</v>
      </c>
      <c r="J54" s="185"/>
    </row>
    <row r="55" spans="1:11" s="186" customFormat="1" ht="12.5">
      <c r="A55" s="204">
        <v>48</v>
      </c>
      <c r="B55" s="205" t="s">
        <v>1905</v>
      </c>
      <c r="C55" s="206" t="s">
        <v>1862</v>
      </c>
      <c r="D55" s="206">
        <v>2</v>
      </c>
      <c r="E55" s="460">
        <v>0</v>
      </c>
      <c r="F55" s="207">
        <f t="shared" si="1"/>
        <v>0</v>
      </c>
      <c r="J55" s="185"/>
    </row>
    <row r="56" spans="1:11" s="186" customFormat="1" ht="12.5">
      <c r="A56" s="204">
        <v>49</v>
      </c>
      <c r="B56" s="205" t="s">
        <v>1906</v>
      </c>
      <c r="C56" s="206" t="s">
        <v>1862</v>
      </c>
      <c r="D56" s="206">
        <v>8</v>
      </c>
      <c r="E56" s="460">
        <v>0</v>
      </c>
      <c r="F56" s="207">
        <f t="shared" si="1"/>
        <v>0</v>
      </c>
      <c r="J56" s="185">
        <v>12</v>
      </c>
      <c r="K56" s="186">
        <v>0.8</v>
      </c>
    </row>
    <row r="57" spans="1:11" s="186" customFormat="1" ht="12.5">
      <c r="A57" s="204">
        <v>50</v>
      </c>
      <c r="B57" s="205" t="s">
        <v>1907</v>
      </c>
      <c r="C57" s="206" t="s">
        <v>1862</v>
      </c>
      <c r="D57" s="206">
        <v>8</v>
      </c>
      <c r="E57" s="460">
        <v>0</v>
      </c>
      <c r="F57" s="207">
        <f t="shared" si="1"/>
        <v>0</v>
      </c>
      <c r="J57" s="185">
        <v>14</v>
      </c>
      <c r="K57" s="186">
        <v>0.8</v>
      </c>
    </row>
    <row r="58" spans="1:11" s="186" customFormat="1" ht="12.5">
      <c r="A58" s="204">
        <v>51</v>
      </c>
      <c r="B58" s="205" t="s">
        <v>1908</v>
      </c>
      <c r="C58" s="206" t="s">
        <v>1862</v>
      </c>
      <c r="D58" s="206">
        <v>1</v>
      </c>
      <c r="E58" s="460">
        <v>0</v>
      </c>
      <c r="F58" s="207">
        <f t="shared" si="1"/>
        <v>0</v>
      </c>
      <c r="J58" s="185"/>
    </row>
    <row r="59" spans="1:11" s="186" customFormat="1" ht="12.5">
      <c r="A59" s="204">
        <v>52</v>
      </c>
      <c r="B59" s="205" t="s">
        <v>1909</v>
      </c>
      <c r="C59" s="206" t="s">
        <v>1910</v>
      </c>
      <c r="D59" s="206">
        <v>1</v>
      </c>
      <c r="E59" s="460">
        <v>0</v>
      </c>
      <c r="F59" s="207">
        <f t="shared" si="1"/>
        <v>0</v>
      </c>
      <c r="J59" s="185">
        <v>8500</v>
      </c>
      <c r="K59" s="186">
        <v>0.8</v>
      </c>
    </row>
    <row r="60" spans="1:11" s="186" customFormat="1" ht="12.5">
      <c r="A60" s="208" t="s">
        <v>385</v>
      </c>
      <c r="B60" s="209" t="s">
        <v>1911</v>
      </c>
      <c r="C60" s="209"/>
      <c r="D60" s="209"/>
      <c r="E60" s="461"/>
      <c r="F60" s="210">
        <f>SUM(F8:F59)</f>
        <v>0</v>
      </c>
      <c r="J60" s="187"/>
      <c r="K60" s="186">
        <v>0.8</v>
      </c>
    </row>
    <row r="61" spans="1:11" s="186" customFormat="1" ht="14.25" customHeight="1">
      <c r="A61" s="208" t="s">
        <v>385</v>
      </c>
      <c r="B61" s="208"/>
      <c r="C61" s="208"/>
      <c r="D61" s="208"/>
      <c r="E61" s="462"/>
      <c r="F61" s="208"/>
      <c r="K61" s="186">
        <v>0.8</v>
      </c>
    </row>
    <row r="62" spans="1:11" s="186" customFormat="1" ht="38.4" customHeight="1">
      <c r="A62" s="206" t="s">
        <v>385</v>
      </c>
      <c r="B62" s="211" t="s">
        <v>1912</v>
      </c>
      <c r="C62" s="206"/>
      <c r="D62" s="206"/>
      <c r="E62" s="463"/>
      <c r="F62" s="206"/>
      <c r="J62" s="184"/>
      <c r="K62" s="186">
        <v>0.8</v>
      </c>
    </row>
    <row r="63" spans="1:11" s="186" customFormat="1" ht="13.25" customHeight="1">
      <c r="A63" s="206"/>
      <c r="B63" s="211"/>
      <c r="C63" s="206"/>
      <c r="D63" s="206"/>
      <c r="E63" s="463"/>
      <c r="F63" s="206"/>
      <c r="J63" s="184"/>
    </row>
    <row r="64" spans="1:11" s="186" customFormat="1" ht="13">
      <c r="A64" s="208" t="s">
        <v>385</v>
      </c>
      <c r="B64" s="212" t="s">
        <v>1913</v>
      </c>
      <c r="C64" s="208"/>
      <c r="D64" s="208"/>
      <c r="E64" s="462"/>
      <c r="F64" s="208"/>
      <c r="K64" s="186">
        <v>0.8</v>
      </c>
    </row>
    <row r="65" spans="1:11" s="186" customFormat="1" ht="12.5">
      <c r="A65" s="213">
        <v>1</v>
      </c>
      <c r="B65" s="214" t="s">
        <v>1914</v>
      </c>
      <c r="C65" s="208" t="s">
        <v>1862</v>
      </c>
      <c r="D65" s="208">
        <v>1</v>
      </c>
      <c r="E65" s="460">
        <v>0</v>
      </c>
      <c r="F65" s="207">
        <f>D65*E65</f>
        <v>0</v>
      </c>
    </row>
    <row r="66" spans="1:11" s="186" customFormat="1" ht="12.5">
      <c r="A66" s="213">
        <v>2</v>
      </c>
      <c r="B66" s="214" t="s">
        <v>1915</v>
      </c>
      <c r="C66" s="208" t="s">
        <v>1862</v>
      </c>
      <c r="D66" s="208">
        <v>1</v>
      </c>
      <c r="E66" s="460">
        <v>0</v>
      </c>
      <c r="F66" s="207">
        <f t="shared" ref="F66:F68" si="2">D66*E66</f>
        <v>0</v>
      </c>
    </row>
    <row r="67" spans="1:11" s="186" customFormat="1" ht="12.5">
      <c r="A67" s="213">
        <v>4</v>
      </c>
      <c r="B67" s="214" t="s">
        <v>1916</v>
      </c>
      <c r="C67" s="208" t="s">
        <v>1862</v>
      </c>
      <c r="D67" s="208">
        <v>1</v>
      </c>
      <c r="E67" s="460">
        <v>0</v>
      </c>
      <c r="F67" s="207">
        <f>D67*E67</f>
        <v>0</v>
      </c>
    </row>
    <row r="68" spans="1:11" s="186" customFormat="1" ht="12.5">
      <c r="A68" s="213">
        <v>3</v>
      </c>
      <c r="B68" s="214" t="s">
        <v>1917</v>
      </c>
      <c r="C68" s="208" t="s">
        <v>1862</v>
      </c>
      <c r="D68" s="208">
        <v>1</v>
      </c>
      <c r="E68" s="460">
        <v>0</v>
      </c>
      <c r="F68" s="207">
        <f t="shared" si="2"/>
        <v>0</v>
      </c>
    </row>
    <row r="69" spans="1:11" s="186" customFormat="1" ht="12.5">
      <c r="A69" s="213">
        <v>5</v>
      </c>
      <c r="B69" s="214" t="s">
        <v>1957</v>
      </c>
      <c r="C69" s="208" t="s">
        <v>1862</v>
      </c>
      <c r="D69" s="208">
        <v>1</v>
      </c>
      <c r="E69" s="460">
        <v>0</v>
      </c>
      <c r="F69" s="207">
        <f>D69*E69</f>
        <v>0</v>
      </c>
    </row>
    <row r="70" spans="1:11" s="186" customFormat="1" ht="12.5">
      <c r="A70" s="213"/>
      <c r="B70" s="215" t="s">
        <v>1911</v>
      </c>
      <c r="C70" s="209"/>
      <c r="D70" s="209"/>
      <c r="E70" s="464"/>
      <c r="F70" s="216">
        <f>SUM(F65:F69)</f>
        <v>0</v>
      </c>
    </row>
    <row r="71" spans="1:11" s="188" customFormat="1" ht="14">
      <c r="A71" s="217"/>
      <c r="B71" s="218"/>
      <c r="C71" s="199"/>
      <c r="D71" s="199"/>
      <c r="E71" s="465"/>
      <c r="F71" s="219"/>
      <c r="J71" s="177"/>
    </row>
    <row r="72" spans="1:11" s="188" customFormat="1" ht="14">
      <c r="A72" s="217"/>
      <c r="B72" s="218"/>
      <c r="C72" s="199"/>
      <c r="D72" s="199"/>
      <c r="E72" s="465"/>
      <c r="F72" s="219"/>
      <c r="J72" s="177"/>
    </row>
    <row r="73" spans="1:11" s="186" customFormat="1" ht="13">
      <c r="A73" s="208" t="s">
        <v>385</v>
      </c>
      <c r="B73" s="212" t="s">
        <v>1849</v>
      </c>
      <c r="C73" s="208"/>
      <c r="D73" s="208"/>
      <c r="E73" s="462"/>
      <c r="F73" s="208"/>
      <c r="K73" s="186">
        <v>0.8</v>
      </c>
    </row>
    <row r="74" spans="1:11" s="186" customFormat="1" ht="12.5">
      <c r="A74" s="204">
        <v>1</v>
      </c>
      <c r="B74" s="205" t="s">
        <v>1919</v>
      </c>
      <c r="C74" s="206" t="s">
        <v>1862</v>
      </c>
      <c r="D74" s="206">
        <v>1</v>
      </c>
      <c r="E74" s="460">
        <v>0</v>
      </c>
      <c r="F74" s="220">
        <f>D74*E74</f>
        <v>0</v>
      </c>
      <c r="J74" s="185">
        <v>165000</v>
      </c>
      <c r="K74" s="186">
        <v>0.8</v>
      </c>
    </row>
    <row r="75" spans="1:11" s="186" customFormat="1" ht="12.5">
      <c r="A75" s="204">
        <v>2</v>
      </c>
      <c r="B75" s="205" t="s">
        <v>1920</v>
      </c>
      <c r="C75" s="206" t="s">
        <v>1862</v>
      </c>
      <c r="D75" s="206">
        <v>6</v>
      </c>
      <c r="E75" s="460">
        <v>0</v>
      </c>
      <c r="F75" s="220">
        <f t="shared" ref="F75:F77" si="3">D75*E75</f>
        <v>0</v>
      </c>
      <c r="J75" s="185"/>
    </row>
    <row r="76" spans="1:11" s="186" customFormat="1" ht="12.5">
      <c r="A76" s="204">
        <v>3</v>
      </c>
      <c r="B76" s="205" t="s">
        <v>1921</v>
      </c>
      <c r="C76" s="206" t="s">
        <v>1910</v>
      </c>
      <c r="D76" s="206">
        <v>1</v>
      </c>
      <c r="E76" s="460">
        <v>0</v>
      </c>
      <c r="F76" s="220">
        <f t="shared" si="3"/>
        <v>0</v>
      </c>
      <c r="J76" s="185">
        <v>12500</v>
      </c>
      <c r="K76" s="186">
        <v>0.8</v>
      </c>
    </row>
    <row r="77" spans="1:11" s="186" customFormat="1" ht="25">
      <c r="A77" s="204">
        <v>4</v>
      </c>
      <c r="B77" s="205" t="s">
        <v>1922</v>
      </c>
      <c r="C77" s="213" t="s">
        <v>1910</v>
      </c>
      <c r="D77" s="221">
        <v>1</v>
      </c>
      <c r="E77" s="466">
        <v>0</v>
      </c>
      <c r="F77" s="222">
        <f t="shared" si="3"/>
        <v>0</v>
      </c>
      <c r="J77" s="185"/>
    </row>
    <row r="78" spans="1:11" s="186" customFormat="1" ht="12.5">
      <c r="A78" s="208" t="s">
        <v>385</v>
      </c>
      <c r="B78" s="209" t="s">
        <v>1911</v>
      </c>
      <c r="C78" s="209"/>
      <c r="D78" s="209"/>
      <c r="E78" s="460"/>
      <c r="F78" s="220">
        <f>SUM(F74:F77)</f>
        <v>0</v>
      </c>
      <c r="J78" s="187"/>
      <c r="K78" s="186">
        <v>0.8</v>
      </c>
    </row>
    <row r="79" spans="1:11" s="188" customFormat="1" ht="14">
      <c r="A79" s="217"/>
      <c r="B79" s="218"/>
      <c r="C79" s="199"/>
      <c r="D79" s="199"/>
      <c r="E79" s="465"/>
      <c r="F79" s="219"/>
      <c r="J79" s="177"/>
    </row>
    <row r="80" spans="1:11" s="186" customFormat="1" ht="14.25" customHeight="1">
      <c r="A80" s="208" t="s">
        <v>385</v>
      </c>
      <c r="B80" s="208"/>
      <c r="C80" s="208"/>
      <c r="D80" s="208"/>
      <c r="E80" s="462"/>
      <c r="F80" s="208"/>
      <c r="K80" s="186">
        <v>0.8</v>
      </c>
    </row>
    <row r="81" spans="1:11" s="186" customFormat="1" ht="14.25" customHeight="1">
      <c r="A81" s="208" t="s">
        <v>385</v>
      </c>
      <c r="B81" s="208"/>
      <c r="C81" s="208"/>
      <c r="D81" s="208"/>
      <c r="E81" s="462"/>
      <c r="F81" s="208"/>
      <c r="K81" s="186">
        <v>0.8</v>
      </c>
    </row>
    <row r="82" spans="1:11" s="186" customFormat="1" ht="13">
      <c r="A82" s="208" t="s">
        <v>385</v>
      </c>
      <c r="B82" s="212" t="s">
        <v>1850</v>
      </c>
      <c r="C82" s="208"/>
      <c r="D82" s="208"/>
      <c r="E82" s="462"/>
      <c r="F82" s="208"/>
      <c r="K82" s="186">
        <v>0.8</v>
      </c>
    </row>
    <row r="83" spans="1:11" s="188" customFormat="1" ht="14">
      <c r="A83" s="193" t="s">
        <v>385</v>
      </c>
      <c r="B83" s="224" t="s">
        <v>1923</v>
      </c>
      <c r="C83" s="193"/>
      <c r="D83" s="193"/>
      <c r="E83" s="467"/>
      <c r="F83" s="219"/>
      <c r="J83" s="175"/>
      <c r="K83" s="188">
        <v>0.8</v>
      </c>
    </row>
    <row r="84" spans="1:11" s="186" customFormat="1" ht="12.5">
      <c r="A84" s="204">
        <v>1</v>
      </c>
      <c r="B84" s="205" t="s">
        <v>1924</v>
      </c>
      <c r="C84" s="206" t="s">
        <v>1862</v>
      </c>
      <c r="D84" s="206">
        <v>1</v>
      </c>
      <c r="E84" s="460">
        <v>0</v>
      </c>
      <c r="F84" s="220">
        <f>D84*E84</f>
        <v>0</v>
      </c>
      <c r="J84" s="184"/>
    </row>
    <row r="85" spans="1:11" s="186" customFormat="1" ht="12.5">
      <c r="A85" s="204">
        <v>2</v>
      </c>
      <c r="B85" s="205" t="s">
        <v>1925</v>
      </c>
      <c r="C85" s="206" t="s">
        <v>1862</v>
      </c>
      <c r="D85" s="206">
        <v>1</v>
      </c>
      <c r="E85" s="460">
        <v>0</v>
      </c>
      <c r="F85" s="220">
        <f t="shared" ref="F85:F97" si="4">D85*E85</f>
        <v>0</v>
      </c>
      <c r="J85" s="184"/>
    </row>
    <row r="86" spans="1:11" s="186" customFormat="1" ht="12.5">
      <c r="A86" s="204">
        <v>3</v>
      </c>
      <c r="B86" s="205" t="s">
        <v>1926</v>
      </c>
      <c r="C86" s="206" t="s">
        <v>1862</v>
      </c>
      <c r="D86" s="206">
        <v>1</v>
      </c>
      <c r="E86" s="460">
        <v>0</v>
      </c>
      <c r="F86" s="220">
        <f t="shared" si="4"/>
        <v>0</v>
      </c>
      <c r="J86" s="184"/>
    </row>
    <row r="87" spans="1:11" s="186" customFormat="1" ht="12.5">
      <c r="A87" s="204">
        <v>4</v>
      </c>
      <c r="B87" s="205" t="s">
        <v>1927</v>
      </c>
      <c r="C87" s="206" t="s">
        <v>1862</v>
      </c>
      <c r="D87" s="206">
        <v>1</v>
      </c>
      <c r="E87" s="460">
        <v>0</v>
      </c>
      <c r="F87" s="220">
        <f t="shared" si="4"/>
        <v>0</v>
      </c>
      <c r="J87" s="185">
        <v>3950</v>
      </c>
      <c r="K87" s="186">
        <v>0.7</v>
      </c>
    </row>
    <row r="88" spans="1:11" s="186" customFormat="1" ht="12.5">
      <c r="A88" s="204">
        <v>5</v>
      </c>
      <c r="B88" s="205" t="s">
        <v>1928</v>
      </c>
      <c r="C88" s="206" t="s">
        <v>1862</v>
      </c>
      <c r="D88" s="206">
        <v>1</v>
      </c>
      <c r="E88" s="460">
        <v>0</v>
      </c>
      <c r="F88" s="220">
        <f t="shared" si="4"/>
        <v>0</v>
      </c>
      <c r="J88" s="185"/>
    </row>
    <row r="89" spans="1:11" s="186" customFormat="1" ht="12.5">
      <c r="A89" s="204">
        <v>6</v>
      </c>
      <c r="B89" s="205" t="s">
        <v>1929</v>
      </c>
      <c r="C89" s="206" t="s">
        <v>1862</v>
      </c>
      <c r="D89" s="206">
        <v>1</v>
      </c>
      <c r="E89" s="460">
        <v>0</v>
      </c>
      <c r="F89" s="220">
        <f t="shared" si="4"/>
        <v>0</v>
      </c>
      <c r="J89" s="185">
        <v>2064</v>
      </c>
      <c r="K89" s="186">
        <v>0.7</v>
      </c>
    </row>
    <row r="90" spans="1:11" s="186" customFormat="1" ht="12.5">
      <c r="A90" s="204">
        <v>7</v>
      </c>
      <c r="B90" s="205" t="s">
        <v>1930</v>
      </c>
      <c r="C90" s="206" t="s">
        <v>1862</v>
      </c>
      <c r="D90" s="206">
        <v>2</v>
      </c>
      <c r="E90" s="460">
        <v>0</v>
      </c>
      <c r="F90" s="220">
        <f t="shared" si="4"/>
        <v>0</v>
      </c>
      <c r="J90" s="185">
        <v>115</v>
      </c>
      <c r="K90" s="186">
        <v>0.7</v>
      </c>
    </row>
    <row r="91" spans="1:11" s="186" customFormat="1" ht="12.5">
      <c r="A91" s="204">
        <v>8</v>
      </c>
      <c r="B91" s="205" t="s">
        <v>1931</v>
      </c>
      <c r="C91" s="206" t="s">
        <v>1862</v>
      </c>
      <c r="D91" s="206">
        <v>2</v>
      </c>
      <c r="E91" s="460">
        <v>0</v>
      </c>
      <c r="F91" s="220">
        <f t="shared" si="4"/>
        <v>0</v>
      </c>
      <c r="J91" s="185"/>
    </row>
    <row r="92" spans="1:11" s="186" customFormat="1" ht="12.5">
      <c r="A92" s="204">
        <v>9</v>
      </c>
      <c r="B92" s="205" t="s">
        <v>1932</v>
      </c>
      <c r="C92" s="206" t="s">
        <v>1862</v>
      </c>
      <c r="D92" s="206">
        <v>11</v>
      </c>
      <c r="E92" s="460">
        <v>0</v>
      </c>
      <c r="F92" s="220">
        <f t="shared" si="4"/>
        <v>0</v>
      </c>
      <c r="J92" s="185">
        <v>84</v>
      </c>
      <c r="K92" s="186">
        <v>0.7</v>
      </c>
    </row>
    <row r="93" spans="1:11" s="186" customFormat="1" ht="12.5">
      <c r="A93" s="204">
        <v>10</v>
      </c>
      <c r="B93" s="205" t="s">
        <v>1933</v>
      </c>
      <c r="C93" s="206" t="s">
        <v>1862</v>
      </c>
      <c r="D93" s="206">
        <v>1</v>
      </c>
      <c r="E93" s="460">
        <v>0</v>
      </c>
      <c r="F93" s="220">
        <f t="shared" si="4"/>
        <v>0</v>
      </c>
      <c r="J93" s="185"/>
    </row>
    <row r="94" spans="1:11" s="186" customFormat="1" ht="12.5">
      <c r="A94" s="204">
        <v>11</v>
      </c>
      <c r="B94" s="205" t="s">
        <v>1934</v>
      </c>
      <c r="C94" s="206" t="s">
        <v>1862</v>
      </c>
      <c r="D94" s="206">
        <v>5</v>
      </c>
      <c r="E94" s="460">
        <v>0</v>
      </c>
      <c r="F94" s="220">
        <f t="shared" si="4"/>
        <v>0</v>
      </c>
      <c r="J94" s="185"/>
    </row>
    <row r="95" spans="1:11" s="186" customFormat="1" ht="12.5">
      <c r="A95" s="204">
        <v>12</v>
      </c>
      <c r="B95" s="205" t="s">
        <v>1935</v>
      </c>
      <c r="C95" s="206" t="s">
        <v>1862</v>
      </c>
      <c r="D95" s="206">
        <v>20</v>
      </c>
      <c r="E95" s="460">
        <v>0</v>
      </c>
      <c r="F95" s="220">
        <f t="shared" si="4"/>
        <v>0</v>
      </c>
      <c r="J95" s="185">
        <v>3.3</v>
      </c>
      <c r="K95" s="186">
        <v>0.7</v>
      </c>
    </row>
    <row r="96" spans="1:11" s="186" customFormat="1" ht="25">
      <c r="A96" s="204">
        <v>13</v>
      </c>
      <c r="B96" s="205" t="s">
        <v>1936</v>
      </c>
      <c r="C96" s="213" t="s">
        <v>1910</v>
      </c>
      <c r="D96" s="221">
        <v>1</v>
      </c>
      <c r="E96" s="468">
        <v>0</v>
      </c>
      <c r="F96" s="220">
        <f t="shared" si="4"/>
        <v>0</v>
      </c>
      <c r="J96" s="185">
        <v>2300</v>
      </c>
      <c r="K96" s="186">
        <v>0.7</v>
      </c>
    </row>
    <row r="97" spans="1:11" s="186" customFormat="1" ht="12.5">
      <c r="A97" s="204">
        <v>14</v>
      </c>
      <c r="B97" s="205" t="s">
        <v>1937</v>
      </c>
      <c r="C97" s="206" t="s">
        <v>1910</v>
      </c>
      <c r="D97" s="206">
        <v>1</v>
      </c>
      <c r="E97" s="460">
        <v>0</v>
      </c>
      <c r="F97" s="223">
        <f t="shared" si="4"/>
        <v>0</v>
      </c>
      <c r="J97" s="185">
        <v>3800</v>
      </c>
      <c r="K97" s="186">
        <v>0.7</v>
      </c>
    </row>
    <row r="98" spans="1:11" s="186" customFormat="1" ht="12.5">
      <c r="A98" s="208" t="s">
        <v>385</v>
      </c>
      <c r="B98" s="209" t="s">
        <v>1911</v>
      </c>
      <c r="C98" s="209"/>
      <c r="D98" s="209"/>
      <c r="E98" s="469"/>
      <c r="F98" s="220">
        <f>SUM(F84:F97)</f>
        <v>0</v>
      </c>
      <c r="J98" s="187"/>
      <c r="K98" s="186">
        <v>0.7</v>
      </c>
    </row>
    <row r="99" spans="1:11" s="186" customFormat="1" ht="13">
      <c r="A99" s="208"/>
      <c r="B99" s="212"/>
      <c r="C99" s="208"/>
      <c r="D99" s="208"/>
      <c r="E99" s="462"/>
      <c r="F99" s="208"/>
    </row>
    <row r="100" spans="1:11" s="186" customFormat="1" ht="14.25" customHeight="1">
      <c r="A100" s="226" t="s">
        <v>385</v>
      </c>
      <c r="B100" s="227"/>
      <c r="C100" s="226"/>
      <c r="D100" s="226"/>
      <c r="E100" s="470"/>
      <c r="F100" s="206"/>
      <c r="J100" s="189"/>
      <c r="K100" s="186">
        <v>0.7</v>
      </c>
    </row>
    <row r="101" spans="1:11" s="186" customFormat="1" ht="14.25" customHeight="1">
      <c r="A101" s="208" t="s">
        <v>385</v>
      </c>
      <c r="B101" s="228" t="s">
        <v>1851</v>
      </c>
      <c r="C101" s="208"/>
      <c r="D101" s="208"/>
      <c r="E101" s="462"/>
      <c r="F101" s="208"/>
      <c r="K101" s="186">
        <v>0.7</v>
      </c>
    </row>
    <row r="102" spans="1:11" s="186" customFormat="1" ht="26.4" customHeight="1">
      <c r="A102" s="204">
        <v>1</v>
      </c>
      <c r="B102" s="205" t="s">
        <v>1938</v>
      </c>
      <c r="C102" s="213" t="s">
        <v>1862</v>
      </c>
      <c r="D102" s="221">
        <v>4.8000000000000001E-2</v>
      </c>
      <c r="E102" s="468">
        <v>0</v>
      </c>
      <c r="F102" s="225">
        <f>D102*E102</f>
        <v>0</v>
      </c>
      <c r="J102" s="185">
        <v>3100</v>
      </c>
      <c r="K102" s="186">
        <v>0.7</v>
      </c>
    </row>
    <row r="103" spans="1:11" s="186" customFormat="1" ht="27" customHeight="1">
      <c r="A103" s="204">
        <v>2</v>
      </c>
      <c r="B103" s="205" t="s">
        <v>1939</v>
      </c>
      <c r="C103" s="213" t="s">
        <v>1862</v>
      </c>
      <c r="D103" s="221">
        <v>0.01</v>
      </c>
      <c r="E103" s="468">
        <v>0</v>
      </c>
      <c r="F103" s="225">
        <f>D103*E103</f>
        <v>0</v>
      </c>
      <c r="J103" s="185">
        <v>1500</v>
      </c>
      <c r="K103" s="186">
        <v>0.7</v>
      </c>
    </row>
    <row r="104" spans="1:11" s="186" customFormat="1" ht="12.5">
      <c r="A104" s="208" t="s">
        <v>385</v>
      </c>
      <c r="B104" s="209" t="s">
        <v>1911</v>
      </c>
      <c r="C104" s="209"/>
      <c r="D104" s="209"/>
      <c r="E104" s="461"/>
      <c r="F104" s="210">
        <f>SUM(F102:F103)</f>
        <v>0</v>
      </c>
      <c r="J104" s="187"/>
      <c r="K104" s="186">
        <v>0.7</v>
      </c>
    </row>
    <row r="105" spans="1:11" s="186" customFormat="1" ht="12.5">
      <c r="A105" s="208"/>
      <c r="B105" s="208"/>
      <c r="C105" s="208"/>
      <c r="D105" s="208"/>
      <c r="E105" s="462"/>
      <c r="F105" s="220"/>
    </row>
    <row r="106" spans="1:11" s="186" customFormat="1" ht="14.25" customHeight="1">
      <c r="A106" s="208" t="s">
        <v>385</v>
      </c>
      <c r="B106" s="208"/>
      <c r="C106" s="208"/>
      <c r="D106" s="208"/>
      <c r="E106" s="462"/>
      <c r="F106" s="208"/>
      <c r="K106" s="186">
        <v>0.7</v>
      </c>
    </row>
    <row r="107" spans="1:11" s="186" customFormat="1" ht="13">
      <c r="A107" s="208" t="s">
        <v>385</v>
      </c>
      <c r="B107" s="212" t="s">
        <v>1852</v>
      </c>
      <c r="C107" s="208"/>
      <c r="D107" s="208"/>
      <c r="E107" s="462"/>
      <c r="F107" s="208"/>
      <c r="K107" s="186">
        <v>0.7</v>
      </c>
    </row>
    <row r="108" spans="1:11" s="186" customFormat="1" ht="12.5">
      <c r="A108" s="213">
        <v>1</v>
      </c>
      <c r="B108" s="214" t="s">
        <v>1940</v>
      </c>
      <c r="C108" s="208" t="s">
        <v>1941</v>
      </c>
      <c r="D108" s="208">
        <v>4</v>
      </c>
      <c r="E108" s="460">
        <v>0</v>
      </c>
      <c r="F108" s="207">
        <f t="shared" ref="F108:F113" si="5">D108*E108</f>
        <v>0</v>
      </c>
    </row>
    <row r="109" spans="1:11" s="186" customFormat="1" ht="12.5">
      <c r="A109" s="213">
        <v>2</v>
      </c>
      <c r="B109" s="214" t="s">
        <v>1966</v>
      </c>
      <c r="C109" s="208" t="s">
        <v>1941</v>
      </c>
      <c r="D109" s="208">
        <v>4</v>
      </c>
      <c r="E109" s="460">
        <v>0</v>
      </c>
      <c r="F109" s="207">
        <f t="shared" si="5"/>
        <v>0</v>
      </c>
    </row>
    <row r="110" spans="1:11" s="186" customFormat="1" ht="12.5">
      <c r="A110" s="213">
        <v>3</v>
      </c>
      <c r="B110" s="214" t="s">
        <v>1942</v>
      </c>
      <c r="C110" s="208" t="s">
        <v>1941</v>
      </c>
      <c r="D110" s="208">
        <v>5</v>
      </c>
      <c r="E110" s="460">
        <v>0</v>
      </c>
      <c r="F110" s="207">
        <f t="shared" si="5"/>
        <v>0</v>
      </c>
      <c r="J110" s="185">
        <v>250</v>
      </c>
      <c r="K110" s="186">
        <v>0.7</v>
      </c>
    </row>
    <row r="111" spans="1:11" s="186" customFormat="1" ht="12.5">
      <c r="A111" s="213">
        <v>4</v>
      </c>
      <c r="B111" s="205" t="s">
        <v>1943</v>
      </c>
      <c r="C111" s="206" t="s">
        <v>1941</v>
      </c>
      <c r="D111" s="206">
        <v>5</v>
      </c>
      <c r="E111" s="460">
        <v>0</v>
      </c>
      <c r="F111" s="207">
        <f t="shared" si="5"/>
        <v>0</v>
      </c>
      <c r="J111" s="185">
        <v>250</v>
      </c>
      <c r="K111" s="186">
        <v>0.7</v>
      </c>
    </row>
    <row r="112" spans="1:11" s="186" customFormat="1" ht="25">
      <c r="A112" s="213">
        <v>5</v>
      </c>
      <c r="B112" s="205" t="s">
        <v>1944</v>
      </c>
      <c r="C112" s="206" t="s">
        <v>1941</v>
      </c>
      <c r="D112" s="206">
        <v>5</v>
      </c>
      <c r="E112" s="460">
        <v>0</v>
      </c>
      <c r="F112" s="207">
        <f t="shared" si="5"/>
        <v>0</v>
      </c>
      <c r="J112" s="185">
        <v>250</v>
      </c>
      <c r="K112" s="186">
        <v>0.7</v>
      </c>
    </row>
    <row r="113" spans="1:11" s="186" customFormat="1" ht="12.5">
      <c r="A113" s="213">
        <v>6</v>
      </c>
      <c r="B113" s="205" t="s">
        <v>1945</v>
      </c>
      <c r="C113" s="206" t="s">
        <v>1941</v>
      </c>
      <c r="D113" s="206">
        <v>30</v>
      </c>
      <c r="E113" s="460">
        <v>0</v>
      </c>
      <c r="F113" s="207">
        <f t="shared" si="5"/>
        <v>0</v>
      </c>
      <c r="J113" s="187"/>
      <c r="K113" s="186">
        <v>0.7</v>
      </c>
    </row>
    <row r="114" spans="1:11" s="186" customFormat="1" ht="14.25" customHeight="1">
      <c r="A114" s="208" t="s">
        <v>385</v>
      </c>
      <c r="B114" s="209" t="s">
        <v>1911</v>
      </c>
      <c r="C114" s="209"/>
      <c r="D114" s="209"/>
      <c r="E114" s="461"/>
      <c r="F114" s="210">
        <f>SUM(F108:F113)</f>
        <v>0</v>
      </c>
      <c r="K114" s="186">
        <v>0.7</v>
      </c>
    </row>
    <row r="115" spans="1:11" s="186" customFormat="1" ht="14.25" customHeight="1">
      <c r="A115" s="208" t="s">
        <v>385</v>
      </c>
      <c r="B115" s="208"/>
      <c r="C115" s="208"/>
      <c r="D115" s="208"/>
      <c r="E115" s="462"/>
      <c r="F115" s="208"/>
      <c r="K115" s="186">
        <v>0.7</v>
      </c>
    </row>
    <row r="116" spans="1:11" s="186" customFormat="1" ht="12.5">
      <c r="A116" s="208" t="s">
        <v>385</v>
      </c>
      <c r="B116" s="208"/>
      <c r="C116" s="208"/>
      <c r="D116" s="208"/>
      <c r="E116" s="462"/>
      <c r="F116" s="208"/>
      <c r="K116" s="186">
        <v>0.7</v>
      </c>
    </row>
    <row r="117" spans="1:11" s="186" customFormat="1" ht="13">
      <c r="A117" s="208" t="s">
        <v>385</v>
      </c>
      <c r="B117" s="212" t="s">
        <v>1853</v>
      </c>
      <c r="C117" s="208"/>
      <c r="D117" s="208"/>
      <c r="E117" s="462"/>
      <c r="F117" s="208"/>
    </row>
    <row r="118" spans="1:11" s="186" customFormat="1" ht="13">
      <c r="A118" s="208"/>
      <c r="B118" s="212"/>
      <c r="C118" s="208"/>
      <c r="D118" s="208"/>
      <c r="E118" s="462"/>
      <c r="F118" s="208"/>
      <c r="J118" s="185">
        <v>300</v>
      </c>
      <c r="K118" s="186">
        <v>0.7</v>
      </c>
    </row>
    <row r="119" spans="1:11" s="186" customFormat="1" ht="25">
      <c r="A119" s="204">
        <v>1</v>
      </c>
      <c r="B119" s="205" t="s">
        <v>1946</v>
      </c>
      <c r="C119" s="213" t="s">
        <v>1941</v>
      </c>
      <c r="D119" s="221">
        <v>8</v>
      </c>
      <c r="E119" s="468">
        <v>0</v>
      </c>
      <c r="F119" s="220">
        <f>D119*E119</f>
        <v>0</v>
      </c>
    </row>
    <row r="120" spans="1:11" s="186" customFormat="1" ht="12.5">
      <c r="A120" s="213">
        <v>2</v>
      </c>
      <c r="B120" s="208" t="s">
        <v>1963</v>
      </c>
      <c r="C120" s="208" t="s">
        <v>1941</v>
      </c>
      <c r="D120" s="208">
        <v>4</v>
      </c>
      <c r="E120" s="468">
        <v>0</v>
      </c>
      <c r="F120" s="220">
        <f>D120*E120</f>
        <v>0</v>
      </c>
    </row>
    <row r="121" spans="1:11" s="186" customFormat="1" ht="12.5">
      <c r="A121" s="208"/>
      <c r="B121" s="209" t="s">
        <v>1911</v>
      </c>
      <c r="C121" s="209"/>
      <c r="D121" s="209"/>
      <c r="E121" s="461"/>
      <c r="F121" s="210">
        <f>SUM(F119:F120)</f>
        <v>0</v>
      </c>
    </row>
    <row r="122" spans="1:11" s="186" customFormat="1" ht="12.5">
      <c r="E122" s="471"/>
    </row>
    <row r="123" spans="1:11" s="190" customFormat="1" ht="15.5">
      <c r="B123" s="433" t="s">
        <v>2204</v>
      </c>
      <c r="E123" s="472"/>
      <c r="F123" s="434">
        <f>F60+F70+F78+F98+F104+F114+F121</f>
        <v>0</v>
      </c>
      <c r="K123" s="176"/>
    </row>
    <row r="124" spans="1:11" s="190" customFormat="1" ht="13">
      <c r="E124" s="472"/>
      <c r="K124" s="176"/>
    </row>
    <row r="125" spans="1:11" s="190" customFormat="1" ht="13">
      <c r="K125" s="176"/>
    </row>
    <row r="126" spans="1:11" s="190" customFormat="1" ht="13">
      <c r="K126" s="176"/>
    </row>
    <row r="127" spans="1:11" s="190" customFormat="1" ht="13">
      <c r="K127" s="176"/>
    </row>
    <row r="128" spans="1:11" s="190" customFormat="1" ht="13">
      <c r="K128" s="176"/>
    </row>
    <row r="129" spans="11:11">
      <c r="K129" s="188"/>
    </row>
    <row r="130" spans="11:11">
      <c r="K130" s="188"/>
    </row>
    <row r="131" spans="11:11">
      <c r="K131" s="188"/>
    </row>
    <row r="132" spans="11:11">
      <c r="K132" s="188"/>
    </row>
    <row r="133" spans="11:11">
      <c r="K133" s="188"/>
    </row>
    <row r="134" spans="11:11">
      <c r="K134" s="188"/>
    </row>
    <row r="135" spans="11:11">
      <c r="K135" s="188"/>
    </row>
    <row r="136" spans="11:11">
      <c r="K136" s="188"/>
    </row>
    <row r="137" spans="11:11">
      <c r="K137" s="188"/>
    </row>
    <row r="138" spans="11:11">
      <c r="K138" s="188"/>
    </row>
    <row r="139" spans="11:11">
      <c r="K139" s="188"/>
    </row>
    <row r="140" spans="11:11">
      <c r="K140" s="188"/>
    </row>
    <row r="141" spans="11:11">
      <c r="K141" s="188"/>
    </row>
    <row r="142" spans="11:11">
      <c r="K142" s="188"/>
    </row>
    <row r="143" spans="11:11">
      <c r="K143" s="188"/>
    </row>
    <row r="144" spans="11:11">
      <c r="K144" s="188"/>
    </row>
    <row r="145" spans="11:11">
      <c r="K145" s="188"/>
    </row>
    <row r="146" spans="11:11">
      <c r="K146" s="188"/>
    </row>
    <row r="147" spans="11:11">
      <c r="K147" s="188"/>
    </row>
    <row r="148" spans="11:11">
      <c r="K148" s="188"/>
    </row>
    <row r="149" spans="11:11">
      <c r="K149" s="188"/>
    </row>
    <row r="150" spans="11:11">
      <c r="K150" s="188"/>
    </row>
    <row r="151" spans="11:11">
      <c r="K151" s="188"/>
    </row>
    <row r="152" spans="11:11">
      <c r="K152" s="188"/>
    </row>
    <row r="153" spans="11:11">
      <c r="K153" s="188"/>
    </row>
    <row r="154" spans="11:11">
      <c r="K154" s="188"/>
    </row>
    <row r="155" spans="11:11">
      <c r="K155" s="188"/>
    </row>
    <row r="156" spans="11:11">
      <c r="K156" s="188"/>
    </row>
    <row r="157" spans="11:11">
      <c r="K157" s="188"/>
    </row>
    <row r="158" spans="11:11">
      <c r="K158" s="188"/>
    </row>
    <row r="159" spans="11:11">
      <c r="K159" s="188"/>
    </row>
    <row r="160" spans="11:11">
      <c r="K160" s="188"/>
    </row>
    <row r="161" spans="11:11">
      <c r="K161" s="188"/>
    </row>
    <row r="162" spans="11:11">
      <c r="K162" s="188"/>
    </row>
    <row r="163" spans="11:11">
      <c r="K163" s="188"/>
    </row>
    <row r="164" spans="11:11">
      <c r="K164" s="188"/>
    </row>
    <row r="165" spans="11:11">
      <c r="K165" s="188"/>
    </row>
    <row r="166" spans="11:11">
      <c r="K166" s="188"/>
    </row>
    <row r="167" spans="11:11">
      <c r="K167" s="188"/>
    </row>
    <row r="168" spans="11:11">
      <c r="K168" s="188"/>
    </row>
    <row r="169" spans="11:11">
      <c r="K169" s="188"/>
    </row>
    <row r="170" spans="11:11">
      <c r="K170" s="188"/>
    </row>
    <row r="171" spans="11:11">
      <c r="K171" s="188"/>
    </row>
    <row r="172" spans="11:11">
      <c r="K172" s="188"/>
    </row>
    <row r="173" spans="11:11">
      <c r="K173" s="188"/>
    </row>
    <row r="174" spans="11:11">
      <c r="K174" s="188"/>
    </row>
    <row r="175" spans="11:11">
      <c r="K175" s="188"/>
    </row>
    <row r="176" spans="11:11">
      <c r="K176" s="188"/>
    </row>
    <row r="177" spans="11:11">
      <c r="K177" s="188"/>
    </row>
    <row r="178" spans="11:11">
      <c r="K178" s="188"/>
    </row>
    <row r="179" spans="11:11">
      <c r="K179" s="188"/>
    </row>
    <row r="180" spans="11:11">
      <c r="K180" s="188"/>
    </row>
    <row r="181" spans="11:11">
      <c r="K181" s="188"/>
    </row>
    <row r="182" spans="11:11">
      <c r="K182" s="188"/>
    </row>
    <row r="183" spans="11:11">
      <c r="K183" s="188"/>
    </row>
    <row r="184" spans="11:11">
      <c r="K184" s="188"/>
    </row>
    <row r="185" spans="11:11">
      <c r="K185" s="188"/>
    </row>
    <row r="186" spans="11:11">
      <c r="K186" s="188"/>
    </row>
    <row r="187" spans="11:11">
      <c r="K187" s="188"/>
    </row>
    <row r="188" spans="11:11">
      <c r="K188" s="188"/>
    </row>
    <row r="189" spans="11:11">
      <c r="K189" s="188"/>
    </row>
    <row r="190" spans="11:11">
      <c r="K190" s="188"/>
    </row>
    <row r="191" spans="11:11">
      <c r="K191" s="188"/>
    </row>
    <row r="192" spans="11:11">
      <c r="K192" s="188"/>
    </row>
    <row r="193" spans="11:11">
      <c r="K193" s="188"/>
    </row>
    <row r="194" spans="11:11">
      <c r="K194" s="188"/>
    </row>
    <row r="195" spans="11:11">
      <c r="K195" s="188"/>
    </row>
    <row r="196" spans="11:11">
      <c r="K196" s="188"/>
    </row>
    <row r="197" spans="11:11">
      <c r="K197" s="188"/>
    </row>
    <row r="198" spans="11:11">
      <c r="K198" s="188"/>
    </row>
    <row r="199" spans="11:11">
      <c r="K199" s="188"/>
    </row>
    <row r="200" spans="11:11">
      <c r="K200" s="188"/>
    </row>
    <row r="201" spans="11:11">
      <c r="K201" s="188"/>
    </row>
    <row r="202" spans="11:11">
      <c r="K202" s="188"/>
    </row>
    <row r="203" spans="11:11">
      <c r="K203" s="188"/>
    </row>
    <row r="204" spans="11:11">
      <c r="K204" s="188"/>
    </row>
    <row r="205" spans="11:11">
      <c r="K205" s="188"/>
    </row>
    <row r="206" spans="11:11">
      <c r="K206" s="188"/>
    </row>
    <row r="207" spans="11:11">
      <c r="K207" s="188"/>
    </row>
    <row r="208" spans="11:11">
      <c r="K208" s="188"/>
    </row>
    <row r="209" spans="11:11">
      <c r="K209" s="188"/>
    </row>
    <row r="210" spans="11:11">
      <c r="K210" s="188"/>
    </row>
    <row r="211" spans="11:11">
      <c r="K211" s="188"/>
    </row>
    <row r="212" spans="11:11">
      <c r="K212" s="188"/>
    </row>
    <row r="213" spans="11:11">
      <c r="K213" s="188"/>
    </row>
    <row r="214" spans="11:11">
      <c r="K214" s="188"/>
    </row>
    <row r="215" spans="11:11">
      <c r="K215" s="188"/>
    </row>
    <row r="216" spans="11:11">
      <c r="K216" s="188"/>
    </row>
    <row r="217" spans="11:11">
      <c r="K217" s="188"/>
    </row>
    <row r="218" spans="11:11">
      <c r="K218" s="188"/>
    </row>
    <row r="219" spans="11:11">
      <c r="K219" s="188"/>
    </row>
    <row r="220" spans="11:11">
      <c r="K220" s="188"/>
    </row>
    <row r="221" spans="11:11">
      <c r="K221" s="188"/>
    </row>
    <row r="222" spans="11:11">
      <c r="K222" s="188"/>
    </row>
    <row r="223" spans="11:11">
      <c r="K223" s="188"/>
    </row>
    <row r="224" spans="11:11">
      <c r="K224" s="188"/>
    </row>
    <row r="225" spans="11:11">
      <c r="K225" s="188"/>
    </row>
    <row r="226" spans="11:11">
      <c r="K226" s="188"/>
    </row>
    <row r="227" spans="11:11">
      <c r="K227" s="188"/>
    </row>
    <row r="228" spans="11:11">
      <c r="K228" s="188"/>
    </row>
  </sheetData>
  <sheetProtection password="CD92" sheet="1" objects="1" scenarios="1" selectLockedCells="1"/>
  <pageMargins left="0.39370078740157483" right="0.39370078740157483" top="0.39370078740157483" bottom="0.39370078740157483" header="0.51181102362204722" footer="0.31496062992125984"/>
  <pageSetup paperSize="9" orientation="portrait" r:id="rId1"/>
  <headerFooter>
    <oddFooter>&amp;C&amp;C&amp;P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  <outlinePr summaryBelow="0"/>
  </sheetPr>
  <dimension ref="A1:BH213"/>
  <sheetViews>
    <sheetView topLeftCell="A55" workbookViewId="0">
      <selection activeCell="F110" sqref="F110"/>
    </sheetView>
  </sheetViews>
  <sheetFormatPr defaultRowHeight="12.5" outlineLevelRow="1"/>
  <cols>
    <col min="1" max="1" width="4.1796875" style="29" customWidth="1"/>
    <col min="2" max="2" width="14.36328125" style="46" customWidth="1"/>
    <col min="3" max="3" width="38.1796875" style="46" customWidth="1"/>
    <col min="4" max="4" width="4.453125" style="29" customWidth="1"/>
    <col min="5" max="5" width="10.453125" style="29" customWidth="1"/>
    <col min="6" max="6" width="9.81640625" style="29" customWidth="1"/>
    <col min="7" max="7" width="12.6328125" style="29" customWidth="1"/>
    <col min="8" max="13" width="0" style="29" hidden="1" customWidth="1"/>
    <col min="14" max="17" width="8.7265625" style="29"/>
    <col min="18" max="21" width="0" style="29" hidden="1" customWidth="1"/>
    <col min="22" max="28" width="8.7265625" style="29"/>
    <col min="29" max="39" width="0" style="29" hidden="1" customWidth="1"/>
    <col min="40" max="52" width="8.7265625" style="29"/>
    <col min="53" max="53" width="73.26953125" style="29" customWidth="1"/>
    <col min="54" max="16384" width="8.7265625" style="29"/>
  </cols>
  <sheetData>
    <row r="1" spans="1:60" ht="15.75" customHeight="1">
      <c r="A1" s="541" t="s">
        <v>67</v>
      </c>
      <c r="B1" s="541"/>
      <c r="C1" s="541"/>
      <c r="D1" s="541"/>
      <c r="E1" s="541"/>
      <c r="F1" s="541"/>
      <c r="G1" s="541"/>
      <c r="H1"/>
      <c r="I1"/>
      <c r="J1"/>
      <c r="K1"/>
      <c r="L1"/>
      <c r="M1"/>
      <c r="N1"/>
      <c r="O1"/>
      <c r="P1"/>
      <c r="Q1"/>
      <c r="AE1" s="29" t="s">
        <v>68</v>
      </c>
    </row>
    <row r="2" spans="1:60" ht="25" customHeight="1">
      <c r="A2" s="233" t="s">
        <v>69</v>
      </c>
      <c r="B2" s="319"/>
      <c r="C2" s="542" t="s">
        <v>2194</v>
      </c>
      <c r="D2" s="543"/>
      <c r="E2" s="543"/>
      <c r="F2" s="543"/>
      <c r="G2" s="544"/>
      <c r="H2"/>
      <c r="I2"/>
      <c r="J2"/>
      <c r="K2"/>
      <c r="L2"/>
      <c r="M2"/>
      <c r="N2"/>
      <c r="O2"/>
      <c r="P2"/>
      <c r="Q2"/>
      <c r="AE2" s="29" t="s">
        <v>70</v>
      </c>
    </row>
    <row r="3" spans="1:60" ht="25" customHeight="1">
      <c r="A3" s="233" t="s">
        <v>71</v>
      </c>
      <c r="B3" s="319"/>
      <c r="C3" s="542" t="s">
        <v>1674</v>
      </c>
      <c r="D3" s="543"/>
      <c r="E3" s="543"/>
      <c r="F3" s="543"/>
      <c r="G3" s="544"/>
      <c r="H3"/>
      <c r="I3"/>
      <c r="J3"/>
      <c r="K3"/>
      <c r="L3"/>
      <c r="M3"/>
      <c r="N3"/>
      <c r="O3"/>
      <c r="P3"/>
      <c r="Q3"/>
      <c r="AE3" s="29" t="s">
        <v>72</v>
      </c>
    </row>
    <row r="4" spans="1:60" ht="25" hidden="1" customHeight="1">
      <c r="A4" s="233" t="s">
        <v>73</v>
      </c>
      <c r="B4" s="319"/>
      <c r="C4" s="542"/>
      <c r="D4" s="543"/>
      <c r="E4" s="543"/>
      <c r="F4" s="543"/>
      <c r="G4" s="544"/>
      <c r="H4"/>
      <c r="I4"/>
      <c r="J4"/>
      <c r="K4"/>
      <c r="L4"/>
      <c r="M4"/>
      <c r="N4"/>
      <c r="O4"/>
      <c r="P4"/>
      <c r="Q4"/>
      <c r="AE4" s="29" t="s">
        <v>74</v>
      </c>
    </row>
    <row r="5" spans="1:60" ht="14.5" hidden="1" customHeight="1">
      <c r="A5" s="234" t="s">
        <v>75</v>
      </c>
      <c r="B5" s="235"/>
      <c r="C5" s="236"/>
      <c r="D5" s="237"/>
      <c r="E5" s="237"/>
      <c r="F5" s="237"/>
      <c r="G5" s="238"/>
      <c r="H5"/>
      <c r="I5"/>
      <c r="J5"/>
      <c r="K5"/>
      <c r="L5"/>
      <c r="M5"/>
      <c r="N5"/>
      <c r="O5"/>
      <c r="P5"/>
      <c r="Q5"/>
      <c r="AE5" s="29" t="s">
        <v>76</v>
      </c>
    </row>
    <row r="6" spans="1:60" ht="14.5">
      <c r="A6"/>
      <c r="B6" s="239"/>
      <c r="C6" s="239"/>
      <c r="D6"/>
      <c r="E6"/>
      <c r="F6"/>
      <c r="G6"/>
      <c r="H6"/>
      <c r="I6"/>
      <c r="J6"/>
      <c r="K6"/>
      <c r="L6"/>
      <c r="M6"/>
      <c r="N6"/>
      <c r="O6"/>
      <c r="P6"/>
      <c r="Q6"/>
    </row>
    <row r="7" spans="1:60" ht="43.5">
      <c r="A7" s="240" t="s">
        <v>77</v>
      </c>
      <c r="B7" s="241" t="s">
        <v>78</v>
      </c>
      <c r="C7" s="241" t="s">
        <v>79</v>
      </c>
      <c r="D7" s="240" t="s">
        <v>80</v>
      </c>
      <c r="E7" s="240" t="s">
        <v>81</v>
      </c>
      <c r="F7" s="242" t="s">
        <v>82</v>
      </c>
      <c r="G7" s="240" t="s">
        <v>63</v>
      </c>
      <c r="H7" s="311" t="s">
        <v>83</v>
      </c>
      <c r="I7" s="311" t="s">
        <v>84</v>
      </c>
      <c r="J7" s="311" t="s">
        <v>85</v>
      </c>
      <c r="K7" s="311" t="s">
        <v>86</v>
      </c>
      <c r="L7" s="311" t="s">
        <v>87</v>
      </c>
      <c r="M7" s="311" t="s">
        <v>88</v>
      </c>
      <c r="N7" s="311" t="s">
        <v>89</v>
      </c>
      <c r="O7" s="311" t="s">
        <v>90</v>
      </c>
      <c r="P7" s="311" t="s">
        <v>91</v>
      </c>
      <c r="Q7" s="311" t="s">
        <v>92</v>
      </c>
      <c r="R7" s="30" t="s">
        <v>93</v>
      </c>
      <c r="S7" s="30" t="s">
        <v>94</v>
      </c>
      <c r="T7" s="30" t="s">
        <v>95</v>
      </c>
      <c r="U7" s="30" t="s">
        <v>96</v>
      </c>
    </row>
    <row r="8" spans="1:60" ht="14.5">
      <c r="A8" s="243" t="s">
        <v>97</v>
      </c>
      <c r="B8" s="244" t="s">
        <v>62</v>
      </c>
      <c r="C8" s="245" t="s">
        <v>61</v>
      </c>
      <c r="D8" s="312"/>
      <c r="E8" s="247"/>
      <c r="F8" s="248"/>
      <c r="G8" s="248">
        <f>SUMIF(AE9:AE25,"&lt;&gt;NOR",G9:G25)</f>
        <v>0</v>
      </c>
      <c r="H8" s="248"/>
      <c r="I8" s="248">
        <f>SUM(I9:I25)</f>
        <v>0</v>
      </c>
      <c r="J8" s="248"/>
      <c r="K8" s="248">
        <f>SUM(K9:K25)</f>
        <v>0</v>
      </c>
      <c r="L8" s="248"/>
      <c r="M8" s="248">
        <f>SUM(M9:M25)</f>
        <v>0</v>
      </c>
      <c r="N8" s="312"/>
      <c r="O8" s="312">
        <f>SUM(O9:O25)</f>
        <v>0.52267999999999992</v>
      </c>
      <c r="P8" s="312"/>
      <c r="Q8" s="312">
        <f>SUM(Q9:Q25)</f>
        <v>0</v>
      </c>
      <c r="R8" s="32"/>
      <c r="S8" s="32"/>
      <c r="T8" s="31"/>
      <c r="U8" s="32" t="e">
        <f>SUM(U9:U25)</f>
        <v>#REF!</v>
      </c>
      <c r="AE8" s="29" t="s">
        <v>98</v>
      </c>
    </row>
    <row r="9" spans="1:60" outlineLevel="1">
      <c r="A9" s="249">
        <v>1</v>
      </c>
      <c r="B9" s="250" t="s">
        <v>1675</v>
      </c>
      <c r="C9" s="251" t="s">
        <v>1676</v>
      </c>
      <c r="D9" s="313" t="s">
        <v>116</v>
      </c>
      <c r="E9" s="253">
        <v>7.0699999999999999E-2</v>
      </c>
      <c r="F9" s="320">
        <v>0</v>
      </c>
      <c r="G9" s="254">
        <f>ROUND(E9*F9,2)</f>
        <v>0</v>
      </c>
      <c r="H9" s="254"/>
      <c r="I9" s="254">
        <f>ROUND(E9*H9,2)</f>
        <v>0</v>
      </c>
      <c r="J9" s="254"/>
      <c r="K9" s="254">
        <f>ROUND(E9*J9,2)</f>
        <v>0</v>
      </c>
      <c r="L9" s="254">
        <v>15</v>
      </c>
      <c r="M9" s="254">
        <f>G9*(1+L9/100)</f>
        <v>0</v>
      </c>
      <c r="N9" s="313">
        <v>0.76182000000000005</v>
      </c>
      <c r="O9" s="313">
        <f>ROUND(E9*N9,5)</f>
        <v>5.3859999999999998E-2</v>
      </c>
      <c r="P9" s="313">
        <v>0</v>
      </c>
      <c r="Q9" s="313">
        <f>ROUND(E9*P9,5)</f>
        <v>0</v>
      </c>
      <c r="R9" s="34"/>
      <c r="S9" s="34"/>
      <c r="T9" s="36">
        <v>4.0388799999999998</v>
      </c>
      <c r="U9" s="34" t="e">
        <f>ROUND(#REF!*T9,2)</f>
        <v>#REF!</v>
      </c>
      <c r="V9" s="37"/>
      <c r="W9" s="37"/>
      <c r="X9" s="37"/>
      <c r="Y9" s="37"/>
      <c r="Z9" s="37"/>
      <c r="AA9" s="37"/>
      <c r="AB9" s="37"/>
      <c r="AC9" s="37"/>
      <c r="AD9" s="37"/>
      <c r="AE9" s="37" t="s">
        <v>102</v>
      </c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</row>
    <row r="10" spans="1:60" outlineLevel="1">
      <c r="A10" s="249"/>
      <c r="B10" s="250"/>
      <c r="C10" s="314" t="s">
        <v>1219</v>
      </c>
      <c r="D10" s="315"/>
      <c r="E10" s="316">
        <v>7.0699999999999999E-2</v>
      </c>
      <c r="F10" s="254"/>
      <c r="G10" s="254"/>
      <c r="H10" s="254"/>
      <c r="I10" s="254"/>
      <c r="J10" s="254"/>
      <c r="K10" s="254"/>
      <c r="L10" s="254"/>
      <c r="M10" s="254"/>
      <c r="N10" s="313"/>
      <c r="O10" s="313"/>
      <c r="P10" s="313"/>
      <c r="Q10" s="313"/>
      <c r="R10" s="34"/>
      <c r="S10" s="34"/>
      <c r="T10" s="36"/>
      <c r="U10" s="34"/>
      <c r="V10" s="37"/>
      <c r="W10" s="37"/>
      <c r="X10" s="37"/>
      <c r="Y10" s="37"/>
      <c r="Z10" s="37"/>
      <c r="AA10" s="37"/>
      <c r="AB10" s="37"/>
      <c r="AC10" s="37"/>
      <c r="AD10" s="37"/>
      <c r="AE10" s="37" t="s">
        <v>109</v>
      </c>
      <c r="AF10" s="37">
        <v>0</v>
      </c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</row>
    <row r="11" spans="1:60" outlineLevel="1">
      <c r="A11" s="249">
        <v>2</v>
      </c>
      <c r="B11" s="250" t="s">
        <v>1677</v>
      </c>
      <c r="C11" s="251" t="s">
        <v>1678</v>
      </c>
      <c r="D11" s="313" t="s">
        <v>116</v>
      </c>
      <c r="E11" s="253">
        <v>0.18179999999999999</v>
      </c>
      <c r="F11" s="320">
        <f>H11+J11</f>
        <v>0</v>
      </c>
      <c r="G11" s="254">
        <f>ROUND(E11*F11,2)</f>
        <v>0</v>
      </c>
      <c r="H11" s="254"/>
      <c r="I11" s="254">
        <f>ROUND(E11*H11,2)</f>
        <v>0</v>
      </c>
      <c r="J11" s="254"/>
      <c r="K11" s="254">
        <f>ROUND(E11*J11,2)</f>
        <v>0</v>
      </c>
      <c r="L11" s="254">
        <v>15</v>
      </c>
      <c r="M11" s="254">
        <f>G11*(1+L11/100)</f>
        <v>0</v>
      </c>
      <c r="N11" s="313">
        <v>0.76182000000000005</v>
      </c>
      <c r="O11" s="313">
        <f>ROUND(E11*N11,5)</f>
        <v>0.13850000000000001</v>
      </c>
      <c r="P11" s="313">
        <v>0</v>
      </c>
      <c r="Q11" s="313">
        <f>ROUND(E11*P11,5)</f>
        <v>0</v>
      </c>
      <c r="R11" s="34"/>
      <c r="S11" s="34"/>
      <c r="T11" s="36">
        <v>3.08188</v>
      </c>
      <c r="U11" s="34" t="e">
        <f>ROUND(#REF!*T11,2)</f>
        <v>#REF!</v>
      </c>
      <c r="V11" s="37"/>
      <c r="W11" s="37"/>
      <c r="X11" s="37"/>
      <c r="Y11" s="37"/>
      <c r="Z11" s="37"/>
      <c r="AA11" s="37"/>
      <c r="AB11" s="37"/>
      <c r="AC11" s="37"/>
      <c r="AD11" s="37"/>
      <c r="AE11" s="37" t="s">
        <v>102</v>
      </c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</row>
    <row r="12" spans="1:60" outlineLevel="1">
      <c r="A12" s="249"/>
      <c r="B12" s="250"/>
      <c r="C12" s="314" t="s">
        <v>1218</v>
      </c>
      <c r="D12" s="315"/>
      <c r="E12" s="316">
        <v>0.18179999999999999</v>
      </c>
      <c r="F12" s="254"/>
      <c r="G12" s="254"/>
      <c r="H12" s="254"/>
      <c r="I12" s="254"/>
      <c r="J12" s="254"/>
      <c r="K12" s="254"/>
      <c r="L12" s="254"/>
      <c r="M12" s="254"/>
      <c r="N12" s="313"/>
      <c r="O12" s="313"/>
      <c r="P12" s="313"/>
      <c r="Q12" s="313"/>
      <c r="R12" s="34"/>
      <c r="S12" s="34"/>
      <c r="T12" s="36"/>
      <c r="U12" s="34"/>
      <c r="V12" s="37"/>
      <c r="W12" s="37"/>
      <c r="X12" s="37"/>
      <c r="Y12" s="37"/>
      <c r="Z12" s="37"/>
      <c r="AA12" s="37"/>
      <c r="AB12" s="37"/>
      <c r="AC12" s="37"/>
      <c r="AD12" s="37"/>
      <c r="AE12" s="37" t="s">
        <v>109</v>
      </c>
      <c r="AF12" s="37">
        <v>0</v>
      </c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</row>
    <row r="13" spans="1:60" outlineLevel="1">
      <c r="A13" s="249">
        <v>3</v>
      </c>
      <c r="B13" s="250" t="s">
        <v>1679</v>
      </c>
      <c r="C13" s="251" t="s">
        <v>1680</v>
      </c>
      <c r="D13" s="313" t="s">
        <v>121</v>
      </c>
      <c r="E13" s="253">
        <v>3.3220999999999998</v>
      </c>
      <c r="F13" s="320">
        <f>H13+J13</f>
        <v>0</v>
      </c>
      <c r="G13" s="254">
        <f>ROUND(E13*F13,2)</f>
        <v>0</v>
      </c>
      <c r="H13" s="254"/>
      <c r="I13" s="254">
        <f>ROUND(E13*H13,2)</f>
        <v>0</v>
      </c>
      <c r="J13" s="254"/>
      <c r="K13" s="254">
        <f>ROUND(E13*J13,2)</f>
        <v>0</v>
      </c>
      <c r="L13" s="254">
        <v>15</v>
      </c>
      <c r="M13" s="254">
        <f>G13*(1+L13/100)</f>
        <v>0</v>
      </c>
      <c r="N13" s="313">
        <v>7.4709999999999999E-2</v>
      </c>
      <c r="O13" s="313">
        <f>ROUND(E13*N13,5)</f>
        <v>0.24818999999999999</v>
      </c>
      <c r="P13" s="313">
        <v>0</v>
      </c>
      <c r="Q13" s="313">
        <f>ROUND(E13*P13,5)</f>
        <v>0</v>
      </c>
      <c r="R13" s="34"/>
      <c r="S13" s="34"/>
      <c r="T13" s="36">
        <v>0.52915000000000001</v>
      </c>
      <c r="U13" s="34" t="e">
        <f>ROUND(#REF!*T13,2)</f>
        <v>#REF!</v>
      </c>
      <c r="V13" s="37"/>
      <c r="W13" s="37"/>
      <c r="X13" s="37"/>
      <c r="Y13" s="37"/>
      <c r="Z13" s="37"/>
      <c r="AA13" s="37"/>
      <c r="AB13" s="37"/>
      <c r="AC13" s="37"/>
      <c r="AD13" s="37"/>
      <c r="AE13" s="37" t="s">
        <v>102</v>
      </c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</row>
    <row r="14" spans="1:60" outlineLevel="1">
      <c r="A14" s="249"/>
      <c r="B14" s="250"/>
      <c r="C14" s="314" t="s">
        <v>1681</v>
      </c>
      <c r="D14" s="315"/>
      <c r="E14" s="316">
        <v>1.7165999999999999</v>
      </c>
      <c r="F14" s="254"/>
      <c r="G14" s="254"/>
      <c r="H14" s="254"/>
      <c r="I14" s="254"/>
      <c r="J14" s="254"/>
      <c r="K14" s="254"/>
      <c r="L14" s="254"/>
      <c r="M14" s="254"/>
      <c r="N14" s="313"/>
      <c r="O14" s="313"/>
      <c r="P14" s="313"/>
      <c r="Q14" s="313"/>
      <c r="R14" s="34"/>
      <c r="S14" s="34"/>
      <c r="T14" s="36"/>
      <c r="U14" s="34"/>
      <c r="V14" s="37"/>
      <c r="W14" s="37"/>
      <c r="X14" s="37"/>
      <c r="Y14" s="37"/>
      <c r="Z14" s="37"/>
      <c r="AA14" s="37"/>
      <c r="AB14" s="37"/>
      <c r="AC14" s="37"/>
      <c r="AD14" s="37"/>
      <c r="AE14" s="37" t="s">
        <v>109</v>
      </c>
      <c r="AF14" s="37">
        <v>0</v>
      </c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</row>
    <row r="15" spans="1:60" outlineLevel="1">
      <c r="A15" s="249"/>
      <c r="B15" s="250"/>
      <c r="C15" s="314" t="s">
        <v>1682</v>
      </c>
      <c r="D15" s="315"/>
      <c r="E15" s="316">
        <v>1.6054999999999999</v>
      </c>
      <c r="F15" s="254"/>
      <c r="G15" s="254"/>
      <c r="H15" s="254"/>
      <c r="I15" s="254"/>
      <c r="J15" s="254"/>
      <c r="K15" s="254"/>
      <c r="L15" s="254"/>
      <c r="M15" s="254"/>
      <c r="N15" s="313"/>
      <c r="O15" s="313"/>
      <c r="P15" s="313"/>
      <c r="Q15" s="313"/>
      <c r="R15" s="34"/>
      <c r="S15" s="34"/>
      <c r="T15" s="36"/>
      <c r="U15" s="34"/>
      <c r="V15" s="37"/>
      <c r="W15" s="37"/>
      <c r="X15" s="37"/>
      <c r="Y15" s="37"/>
      <c r="Z15" s="37"/>
      <c r="AA15" s="37"/>
      <c r="AB15" s="37"/>
      <c r="AC15" s="37"/>
      <c r="AD15" s="37"/>
      <c r="AE15" s="37" t="s">
        <v>109</v>
      </c>
      <c r="AF15" s="37">
        <v>0</v>
      </c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</row>
    <row r="16" spans="1:60" ht="20" outlineLevel="1">
      <c r="A16" s="249">
        <v>4</v>
      </c>
      <c r="B16" s="250" t="s">
        <v>1263</v>
      </c>
      <c r="C16" s="251" t="s">
        <v>1683</v>
      </c>
      <c r="D16" s="313" t="s">
        <v>101</v>
      </c>
      <c r="E16" s="253">
        <v>1</v>
      </c>
      <c r="F16" s="320">
        <f>H16+J16</f>
        <v>0</v>
      </c>
      <c r="G16" s="254">
        <f>ROUND(E16*F16,2)</f>
        <v>0</v>
      </c>
      <c r="H16" s="254"/>
      <c r="I16" s="254">
        <f>ROUND(E16*H16,2)</f>
        <v>0</v>
      </c>
      <c r="J16" s="254"/>
      <c r="K16" s="254">
        <f>ROUND(E16*J16,2)</f>
        <v>0</v>
      </c>
      <c r="L16" s="254">
        <v>15</v>
      </c>
      <c r="M16" s="254">
        <f>G16*(1+L16/100)</f>
        <v>0</v>
      </c>
      <c r="N16" s="313">
        <v>2.6509999999999999E-2</v>
      </c>
      <c r="O16" s="313">
        <f>ROUND(E16*N16,5)</f>
        <v>2.6509999999999999E-2</v>
      </c>
      <c r="P16" s="313">
        <v>0</v>
      </c>
      <c r="Q16" s="313">
        <f>ROUND(E16*P16,5)</f>
        <v>0</v>
      </c>
      <c r="R16" s="34"/>
      <c r="S16" s="34"/>
      <c r="T16" s="36">
        <v>0.24199999999999999</v>
      </c>
      <c r="U16" s="34" t="e">
        <f>ROUND(#REF!*T16,2)</f>
        <v>#REF!</v>
      </c>
      <c r="V16" s="37"/>
      <c r="W16" s="37"/>
      <c r="X16" s="37"/>
      <c r="Y16" s="37"/>
      <c r="Z16" s="37"/>
      <c r="AA16" s="37"/>
      <c r="AB16" s="37"/>
      <c r="AC16" s="37"/>
      <c r="AD16" s="37"/>
      <c r="AE16" s="37" t="s">
        <v>102</v>
      </c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</row>
    <row r="17" spans="1:60" outlineLevel="1">
      <c r="A17" s="249">
        <v>5</v>
      </c>
      <c r="B17" s="250" t="s">
        <v>111</v>
      </c>
      <c r="C17" s="251" t="s">
        <v>112</v>
      </c>
      <c r="D17" s="313" t="s">
        <v>107</v>
      </c>
      <c r="E17" s="253">
        <v>3.2000000000000002E-3</v>
      </c>
      <c r="F17" s="320">
        <f>H17+J17</f>
        <v>0</v>
      </c>
      <c r="G17" s="254">
        <f>ROUND(E17*F17,2)</f>
        <v>0</v>
      </c>
      <c r="H17" s="254"/>
      <c r="I17" s="254">
        <f>ROUND(E17*H17,2)</f>
        <v>0</v>
      </c>
      <c r="J17" s="254"/>
      <c r="K17" s="254">
        <f>ROUND(E17*J17,2)</f>
        <v>0</v>
      </c>
      <c r="L17" s="254">
        <v>15</v>
      </c>
      <c r="M17" s="254">
        <f>G17*(1+L17/100)</f>
        <v>0</v>
      </c>
      <c r="N17" s="313">
        <v>1</v>
      </c>
      <c r="O17" s="313">
        <f>ROUND(E17*N17,5)</f>
        <v>3.2000000000000002E-3</v>
      </c>
      <c r="P17" s="313">
        <v>0</v>
      </c>
      <c r="Q17" s="313">
        <f>ROUND(E17*P17,5)</f>
        <v>0</v>
      </c>
      <c r="R17" s="34"/>
      <c r="S17" s="34"/>
      <c r="T17" s="36">
        <v>0</v>
      </c>
      <c r="U17" s="34" t="e">
        <f>ROUND(#REF!*T17,2)</f>
        <v>#REF!</v>
      </c>
      <c r="V17" s="37"/>
      <c r="W17" s="37"/>
      <c r="X17" s="37"/>
      <c r="Y17" s="37"/>
      <c r="Z17" s="37"/>
      <c r="AA17" s="37"/>
      <c r="AB17" s="37"/>
      <c r="AC17" s="37"/>
      <c r="AD17" s="37"/>
      <c r="AE17" s="37" t="s">
        <v>113</v>
      </c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</row>
    <row r="18" spans="1:60" outlineLevel="1">
      <c r="A18" s="249">
        <v>6</v>
      </c>
      <c r="B18" s="250" t="s">
        <v>105</v>
      </c>
      <c r="C18" s="251" t="s">
        <v>1270</v>
      </c>
      <c r="D18" s="313" t="s">
        <v>107</v>
      </c>
      <c r="E18" s="253">
        <v>3.2000000000000002E-3</v>
      </c>
      <c r="F18" s="320">
        <f>H18+J18</f>
        <v>0</v>
      </c>
      <c r="G18" s="254">
        <f>ROUND(E18*F18,2)</f>
        <v>0</v>
      </c>
      <c r="H18" s="254"/>
      <c r="I18" s="254">
        <f>ROUND(E18*H18,2)</f>
        <v>0</v>
      </c>
      <c r="J18" s="254"/>
      <c r="K18" s="254">
        <f>ROUND(E18*J18,2)</f>
        <v>0</v>
      </c>
      <c r="L18" s="254">
        <v>15</v>
      </c>
      <c r="M18" s="254">
        <f>G18*(1+L18/100)</f>
        <v>0</v>
      </c>
      <c r="N18" s="313">
        <v>1.9539999999999998E-2</v>
      </c>
      <c r="O18" s="313">
        <f>ROUND(E18*N18,5)</f>
        <v>6.0000000000000002E-5</v>
      </c>
      <c r="P18" s="313">
        <v>0</v>
      </c>
      <c r="Q18" s="313">
        <f>ROUND(E18*P18,5)</f>
        <v>0</v>
      </c>
      <c r="R18" s="34"/>
      <c r="S18" s="34"/>
      <c r="T18" s="36">
        <v>18.175000000000001</v>
      </c>
      <c r="U18" s="34" t="e">
        <f>ROUND(#REF!*T18,2)</f>
        <v>#REF!</v>
      </c>
      <c r="V18" s="37"/>
      <c r="W18" s="37"/>
      <c r="X18" s="37"/>
      <c r="Y18" s="37"/>
      <c r="Z18" s="37"/>
      <c r="AA18" s="37"/>
      <c r="AB18" s="37"/>
      <c r="AC18" s="37"/>
      <c r="AD18" s="37"/>
      <c r="AE18" s="37" t="s">
        <v>102</v>
      </c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</row>
    <row r="19" spans="1:60" ht="20" outlineLevel="1">
      <c r="A19" s="249">
        <v>7</v>
      </c>
      <c r="B19" s="250" t="s">
        <v>124</v>
      </c>
      <c r="C19" s="251" t="s">
        <v>1684</v>
      </c>
      <c r="D19" s="313" t="s">
        <v>121</v>
      </c>
      <c r="E19" s="253">
        <v>1.0529999999999999</v>
      </c>
      <c r="F19" s="320">
        <f>H19+J19</f>
        <v>0</v>
      </c>
      <c r="G19" s="254">
        <f>ROUND(E19*F19,2)</f>
        <v>0</v>
      </c>
      <c r="H19" s="254"/>
      <c r="I19" s="254">
        <f>ROUND(E19*H19,2)</f>
        <v>0</v>
      </c>
      <c r="J19" s="254"/>
      <c r="K19" s="254">
        <f>ROUND(E19*J19,2)</f>
        <v>0</v>
      </c>
      <c r="L19" s="254">
        <v>15</v>
      </c>
      <c r="M19" s="254">
        <f>G19*(1+L19/100)</f>
        <v>0</v>
      </c>
      <c r="N19" s="313">
        <v>1.2370000000000001E-2</v>
      </c>
      <c r="O19" s="313">
        <f>ROUND(E19*N19,5)</f>
        <v>1.303E-2</v>
      </c>
      <c r="P19" s="313">
        <v>0</v>
      </c>
      <c r="Q19" s="313">
        <f>ROUND(E19*P19,5)</f>
        <v>0</v>
      </c>
      <c r="R19" s="34"/>
      <c r="S19" s="34"/>
      <c r="T19" s="36">
        <v>0.69</v>
      </c>
      <c r="U19" s="34" t="e">
        <f>ROUND(#REF!*T19,2)</f>
        <v>#REF!</v>
      </c>
      <c r="V19" s="37"/>
      <c r="W19" s="37"/>
      <c r="X19" s="37"/>
      <c r="Y19" s="37"/>
      <c r="Z19" s="37"/>
      <c r="AA19" s="37"/>
      <c r="AB19" s="37"/>
      <c r="AC19" s="37"/>
      <c r="AD19" s="37"/>
      <c r="AE19" s="37" t="s">
        <v>102</v>
      </c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</row>
    <row r="20" spans="1:60" outlineLevel="1">
      <c r="A20" s="249"/>
      <c r="B20" s="250"/>
      <c r="C20" s="314" t="s">
        <v>1685</v>
      </c>
      <c r="D20" s="315"/>
      <c r="E20" s="316">
        <v>1.0529999999999999</v>
      </c>
      <c r="F20" s="254"/>
      <c r="G20" s="254"/>
      <c r="H20" s="254"/>
      <c r="I20" s="254"/>
      <c r="J20" s="254"/>
      <c r="K20" s="254"/>
      <c r="L20" s="254"/>
      <c r="M20" s="254"/>
      <c r="N20" s="313"/>
      <c r="O20" s="313"/>
      <c r="P20" s="313"/>
      <c r="Q20" s="313"/>
      <c r="R20" s="34"/>
      <c r="S20" s="34"/>
      <c r="T20" s="36"/>
      <c r="U20" s="34"/>
      <c r="V20" s="37"/>
      <c r="W20" s="37"/>
      <c r="X20" s="37"/>
      <c r="Y20" s="37"/>
      <c r="Z20" s="37"/>
      <c r="AA20" s="37"/>
      <c r="AB20" s="37"/>
      <c r="AC20" s="37"/>
      <c r="AD20" s="37"/>
      <c r="AE20" s="37" t="s">
        <v>109</v>
      </c>
      <c r="AF20" s="37">
        <v>0</v>
      </c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</row>
    <row r="21" spans="1:60" ht="20" outlineLevel="1">
      <c r="A21" s="249">
        <v>8</v>
      </c>
      <c r="B21" s="250" t="s">
        <v>137</v>
      </c>
      <c r="C21" s="251" t="s">
        <v>138</v>
      </c>
      <c r="D21" s="313" t="s">
        <v>121</v>
      </c>
      <c r="E21" s="253">
        <v>3.2370000000000001</v>
      </c>
      <c r="F21" s="320">
        <f>H21+J21</f>
        <v>0</v>
      </c>
      <c r="G21" s="254">
        <f>ROUND(E21*F21,2)</f>
        <v>0</v>
      </c>
      <c r="H21" s="254"/>
      <c r="I21" s="254">
        <f>ROUND(E21*H21,2)</f>
        <v>0</v>
      </c>
      <c r="J21" s="254"/>
      <c r="K21" s="254">
        <f>ROUND(E21*J21,2)</f>
        <v>0</v>
      </c>
      <c r="L21" s="254">
        <v>15</v>
      </c>
      <c r="M21" s="254">
        <f>G21*(1+L21/100)</f>
        <v>0</v>
      </c>
      <c r="N21" s="313">
        <v>1.2149999999999999E-2</v>
      </c>
      <c r="O21" s="313">
        <f>ROUND(E21*N21,5)</f>
        <v>3.9329999999999997E-2</v>
      </c>
      <c r="P21" s="313">
        <v>0</v>
      </c>
      <c r="Q21" s="313">
        <f>ROUND(E21*P21,5)</f>
        <v>0</v>
      </c>
      <c r="R21" s="34"/>
      <c r="S21" s="34"/>
      <c r="T21" s="36">
        <v>1.0109999999999999</v>
      </c>
      <c r="U21" s="34" t="e">
        <f>ROUND(#REF!*T21,2)</f>
        <v>#REF!</v>
      </c>
      <c r="V21" s="37"/>
      <c r="W21" s="37"/>
      <c r="X21" s="37"/>
      <c r="Y21" s="37"/>
      <c r="Z21" s="37"/>
      <c r="AA21" s="37"/>
      <c r="AB21" s="37"/>
      <c r="AC21" s="37"/>
      <c r="AD21" s="37"/>
      <c r="AE21" s="37" t="s">
        <v>102</v>
      </c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</row>
    <row r="22" spans="1:60" outlineLevel="1">
      <c r="A22" s="249"/>
      <c r="B22" s="250"/>
      <c r="C22" s="536" t="s">
        <v>1686</v>
      </c>
      <c r="D22" s="537"/>
      <c r="E22" s="538"/>
      <c r="F22" s="539"/>
      <c r="G22" s="540"/>
      <c r="H22" s="254"/>
      <c r="I22" s="254"/>
      <c r="J22" s="254"/>
      <c r="K22" s="254"/>
      <c r="L22" s="254"/>
      <c r="M22" s="254"/>
      <c r="N22" s="313"/>
      <c r="O22" s="313"/>
      <c r="P22" s="313"/>
      <c r="Q22" s="313"/>
      <c r="R22" s="34"/>
      <c r="S22" s="34"/>
      <c r="T22" s="36"/>
      <c r="U22" s="34"/>
      <c r="V22" s="37"/>
      <c r="W22" s="37"/>
      <c r="X22" s="37"/>
      <c r="Y22" s="37"/>
      <c r="Z22" s="37"/>
      <c r="AA22" s="37"/>
      <c r="AB22" s="37"/>
      <c r="AC22" s="37"/>
      <c r="AD22" s="37"/>
      <c r="AE22" s="37" t="s">
        <v>104</v>
      </c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8" t="e">
        <f>#REF!</f>
        <v>#REF!</v>
      </c>
      <c r="BB22" s="37"/>
      <c r="BC22" s="37"/>
      <c r="BD22" s="37"/>
      <c r="BE22" s="37"/>
      <c r="BF22" s="37"/>
      <c r="BG22" s="37"/>
      <c r="BH22" s="37"/>
    </row>
    <row r="23" spans="1:60" outlineLevel="1">
      <c r="A23" s="249"/>
      <c r="B23" s="250"/>
      <c r="C23" s="314" t="s">
        <v>1687</v>
      </c>
      <c r="D23" s="315"/>
      <c r="E23" s="316">
        <v>2.3940000000000001</v>
      </c>
      <c r="F23" s="254"/>
      <c r="G23" s="254"/>
      <c r="H23" s="254"/>
      <c r="I23" s="254"/>
      <c r="J23" s="254"/>
      <c r="K23" s="254"/>
      <c r="L23" s="254"/>
      <c r="M23" s="254"/>
      <c r="N23" s="313"/>
      <c r="O23" s="313"/>
      <c r="P23" s="313"/>
      <c r="Q23" s="313"/>
      <c r="R23" s="34"/>
      <c r="S23" s="34"/>
      <c r="T23" s="36"/>
      <c r="U23" s="34"/>
      <c r="V23" s="37"/>
      <c r="W23" s="37"/>
      <c r="X23" s="37"/>
      <c r="Y23" s="37"/>
      <c r="Z23" s="37"/>
      <c r="AA23" s="37"/>
      <c r="AB23" s="37"/>
      <c r="AC23" s="37"/>
      <c r="AD23" s="37"/>
      <c r="AE23" s="37" t="s">
        <v>109</v>
      </c>
      <c r="AF23" s="37">
        <v>0</v>
      </c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</row>
    <row r="24" spans="1:60" outlineLevel="1">
      <c r="A24" s="249"/>
      <c r="B24" s="250"/>
      <c r="C24" s="314" t="s">
        <v>1688</v>
      </c>
      <c r="D24" s="315"/>
      <c r="E24" s="316">
        <v>0.54800000000000004</v>
      </c>
      <c r="F24" s="254"/>
      <c r="G24" s="254"/>
      <c r="H24" s="254"/>
      <c r="I24" s="254"/>
      <c r="J24" s="254"/>
      <c r="K24" s="254"/>
      <c r="L24" s="254"/>
      <c r="M24" s="254"/>
      <c r="N24" s="313"/>
      <c r="O24" s="313"/>
      <c r="P24" s="313"/>
      <c r="Q24" s="313"/>
      <c r="R24" s="34"/>
      <c r="S24" s="34"/>
      <c r="T24" s="36"/>
      <c r="U24" s="34"/>
      <c r="V24" s="37"/>
      <c r="W24" s="37"/>
      <c r="X24" s="37"/>
      <c r="Y24" s="37"/>
      <c r="Z24" s="37"/>
      <c r="AA24" s="37"/>
      <c r="AB24" s="37"/>
      <c r="AC24" s="37"/>
      <c r="AD24" s="37"/>
      <c r="AE24" s="37" t="s">
        <v>109</v>
      </c>
      <c r="AF24" s="37">
        <v>0</v>
      </c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</row>
    <row r="25" spans="1:60" outlineLevel="1">
      <c r="A25" s="249"/>
      <c r="B25" s="250"/>
      <c r="C25" s="314" t="s">
        <v>1689</v>
      </c>
      <c r="D25" s="315"/>
      <c r="E25" s="316">
        <v>0.29499999999999998</v>
      </c>
      <c r="F25" s="254"/>
      <c r="G25" s="254"/>
      <c r="H25" s="254"/>
      <c r="I25" s="254"/>
      <c r="J25" s="254"/>
      <c r="K25" s="254"/>
      <c r="L25" s="254"/>
      <c r="M25" s="254"/>
      <c r="N25" s="313"/>
      <c r="O25" s="313"/>
      <c r="P25" s="313"/>
      <c r="Q25" s="313"/>
      <c r="R25" s="34"/>
      <c r="S25" s="34"/>
      <c r="T25" s="36"/>
      <c r="U25" s="34"/>
      <c r="V25" s="37"/>
      <c r="W25" s="37"/>
      <c r="X25" s="37"/>
      <c r="Y25" s="37"/>
      <c r="Z25" s="37"/>
      <c r="AA25" s="37"/>
      <c r="AB25" s="37"/>
      <c r="AC25" s="37"/>
      <c r="AD25" s="37"/>
      <c r="AE25" s="37" t="s">
        <v>109</v>
      </c>
      <c r="AF25" s="37">
        <v>0</v>
      </c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</row>
    <row r="26" spans="1:60" ht="14.5">
      <c r="A26" s="255" t="s">
        <v>97</v>
      </c>
      <c r="B26" s="256" t="s">
        <v>60</v>
      </c>
      <c r="C26" s="257" t="s">
        <v>59</v>
      </c>
      <c r="D26" s="317"/>
      <c r="E26" s="259"/>
      <c r="F26" s="260"/>
      <c r="G26" s="260">
        <f>SUMIF(AE27:AE64,"&lt;&gt;NOR",G27:G64)</f>
        <v>0</v>
      </c>
      <c r="H26" s="260"/>
      <c r="I26" s="260">
        <f>SUM(I27:I64)</f>
        <v>0</v>
      </c>
      <c r="J26" s="260"/>
      <c r="K26" s="260">
        <f>SUM(K27:K64)</f>
        <v>0</v>
      </c>
      <c r="L26" s="260"/>
      <c r="M26" s="260">
        <f>SUM(M27:M64)</f>
        <v>0</v>
      </c>
      <c r="N26" s="317"/>
      <c r="O26" s="317">
        <f>SUM(O27:O64)</f>
        <v>5.9245400000000004</v>
      </c>
      <c r="P26" s="317"/>
      <c r="Q26" s="317">
        <f>SUM(Q27:Q64)</f>
        <v>0</v>
      </c>
      <c r="R26" s="39"/>
      <c r="S26" s="39"/>
      <c r="T26" s="41"/>
      <c r="U26" s="39" t="e">
        <f>SUM(U27:U64)</f>
        <v>#REF!</v>
      </c>
      <c r="AE26" s="29" t="s">
        <v>98</v>
      </c>
    </row>
    <row r="27" spans="1:60" outlineLevel="1">
      <c r="A27" s="249">
        <v>9</v>
      </c>
      <c r="B27" s="250" t="s">
        <v>147</v>
      </c>
      <c r="C27" s="251" t="s">
        <v>1690</v>
      </c>
      <c r="D27" s="313" t="s">
        <v>121</v>
      </c>
      <c r="E27" s="253">
        <v>50.77</v>
      </c>
      <c r="F27" s="320">
        <f>H27+J27</f>
        <v>0</v>
      </c>
      <c r="G27" s="254">
        <f>ROUND(E27*F27,2)</f>
        <v>0</v>
      </c>
      <c r="H27" s="254"/>
      <c r="I27" s="254">
        <f>ROUND(E27*H27,2)</f>
        <v>0</v>
      </c>
      <c r="J27" s="254"/>
      <c r="K27" s="254">
        <f>ROUND(E27*J27,2)</f>
        <v>0</v>
      </c>
      <c r="L27" s="254">
        <v>15</v>
      </c>
      <c r="M27" s="254">
        <f>G27*(1+L27/100)</f>
        <v>0</v>
      </c>
      <c r="N27" s="313">
        <v>3.2000000000000003E-4</v>
      </c>
      <c r="O27" s="313">
        <f>ROUND(E27*N27,5)</f>
        <v>1.6250000000000001E-2</v>
      </c>
      <c r="P27" s="313">
        <v>0</v>
      </c>
      <c r="Q27" s="313">
        <f>ROUND(E27*P27,5)</f>
        <v>0</v>
      </c>
      <c r="R27" s="34"/>
      <c r="S27" s="34"/>
      <c r="T27" s="36">
        <v>7.0000000000000007E-2</v>
      </c>
      <c r="U27" s="34" t="e">
        <f>ROUND(#REF!*T27,2)</f>
        <v>#REF!</v>
      </c>
      <c r="V27" s="37"/>
      <c r="W27" s="37"/>
      <c r="X27" s="37"/>
      <c r="Y27" s="37"/>
      <c r="Z27" s="37"/>
      <c r="AA27" s="37"/>
      <c r="AB27" s="37"/>
      <c r="AC27" s="37"/>
      <c r="AD27" s="37"/>
      <c r="AE27" s="37" t="s">
        <v>102</v>
      </c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</row>
    <row r="28" spans="1:60" outlineLevel="1">
      <c r="A28" s="249">
        <v>10</v>
      </c>
      <c r="B28" s="250" t="s">
        <v>1220</v>
      </c>
      <c r="C28" s="251" t="s">
        <v>1221</v>
      </c>
      <c r="D28" s="313" t="s">
        <v>121</v>
      </c>
      <c r="E28" s="253">
        <v>50.77</v>
      </c>
      <c r="F28" s="320">
        <f>H28+J28</f>
        <v>0</v>
      </c>
      <c r="G28" s="254">
        <f>ROUND(E28*F28,2)</f>
        <v>0</v>
      </c>
      <c r="H28" s="254"/>
      <c r="I28" s="254">
        <f>ROUND(E28*H28,2)</f>
        <v>0</v>
      </c>
      <c r="J28" s="254"/>
      <c r="K28" s="254">
        <f>ROUND(E28*J28,2)</f>
        <v>0</v>
      </c>
      <c r="L28" s="254">
        <v>15</v>
      </c>
      <c r="M28" s="254">
        <f>G28*(1+L28/100)</f>
        <v>0</v>
      </c>
      <c r="N28" s="313">
        <v>1.5610000000000001E-2</v>
      </c>
      <c r="O28" s="313">
        <f>ROUND(E28*N28,5)</f>
        <v>0.79252</v>
      </c>
      <c r="P28" s="313">
        <v>0</v>
      </c>
      <c r="Q28" s="313">
        <f>ROUND(E28*P28,5)</f>
        <v>0</v>
      </c>
      <c r="R28" s="34"/>
      <c r="S28" s="34"/>
      <c r="T28" s="36">
        <v>0.29075000000000001</v>
      </c>
      <c r="U28" s="34" t="e">
        <f>ROUND(#REF!*T28,2)</f>
        <v>#REF!</v>
      </c>
      <c r="V28" s="37"/>
      <c r="W28" s="37"/>
      <c r="X28" s="37"/>
      <c r="Y28" s="37"/>
      <c r="Z28" s="37"/>
      <c r="AA28" s="37"/>
      <c r="AB28" s="37"/>
      <c r="AC28" s="37"/>
      <c r="AD28" s="37"/>
      <c r="AE28" s="37" t="s">
        <v>102</v>
      </c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</row>
    <row r="29" spans="1:60" outlineLevel="1">
      <c r="A29" s="249"/>
      <c r="B29" s="250"/>
      <c r="C29" s="314" t="s">
        <v>1691</v>
      </c>
      <c r="D29" s="315"/>
      <c r="E29" s="316">
        <v>50.77</v>
      </c>
      <c r="F29" s="254"/>
      <c r="G29" s="254"/>
      <c r="H29" s="254"/>
      <c r="I29" s="254"/>
      <c r="J29" s="254"/>
      <c r="K29" s="254"/>
      <c r="L29" s="254"/>
      <c r="M29" s="254"/>
      <c r="N29" s="313"/>
      <c r="O29" s="313"/>
      <c r="P29" s="313"/>
      <c r="Q29" s="313"/>
      <c r="R29" s="34"/>
      <c r="S29" s="34"/>
      <c r="T29" s="36"/>
      <c r="U29" s="34"/>
      <c r="V29" s="37"/>
      <c r="W29" s="37"/>
      <c r="X29" s="37"/>
      <c r="Y29" s="37"/>
      <c r="Z29" s="37"/>
      <c r="AA29" s="37"/>
      <c r="AB29" s="37"/>
      <c r="AC29" s="37"/>
      <c r="AD29" s="37"/>
      <c r="AE29" s="37" t="s">
        <v>109</v>
      </c>
      <c r="AF29" s="37">
        <v>0</v>
      </c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</row>
    <row r="30" spans="1:60" outlineLevel="1">
      <c r="A30" s="249">
        <v>11</v>
      </c>
      <c r="B30" s="250" t="s">
        <v>885</v>
      </c>
      <c r="C30" s="251" t="s">
        <v>886</v>
      </c>
      <c r="D30" s="313" t="s">
        <v>121</v>
      </c>
      <c r="E30" s="253">
        <v>50.77</v>
      </c>
      <c r="F30" s="320">
        <f>H30+J30</f>
        <v>0</v>
      </c>
      <c r="G30" s="254">
        <f>ROUND(E30*F30,2)</f>
        <v>0</v>
      </c>
      <c r="H30" s="254"/>
      <c r="I30" s="254">
        <f>ROUND(E30*H30,2)</f>
        <v>0</v>
      </c>
      <c r="J30" s="254"/>
      <c r="K30" s="254">
        <f>ROUND(E30*J30,2)</f>
        <v>0</v>
      </c>
      <c r="L30" s="254">
        <v>15</v>
      </c>
      <c r="M30" s="254">
        <f>G30*(1+L30/100)</f>
        <v>0</v>
      </c>
      <c r="N30" s="313">
        <v>8.9599999999999992E-3</v>
      </c>
      <c r="O30" s="313">
        <f>ROUND(E30*N30,5)</f>
        <v>0.45490000000000003</v>
      </c>
      <c r="P30" s="313">
        <v>0</v>
      </c>
      <c r="Q30" s="313">
        <f>ROUND(E30*P30,5)</f>
        <v>0</v>
      </c>
      <c r="R30" s="34"/>
      <c r="S30" s="34"/>
      <c r="T30" s="36">
        <v>0.40400000000000003</v>
      </c>
      <c r="U30" s="34" t="e">
        <f>ROUND(#REF!*T30,2)</f>
        <v>#REF!</v>
      </c>
      <c r="V30" s="37"/>
      <c r="W30" s="37"/>
      <c r="X30" s="37"/>
      <c r="Y30" s="37"/>
      <c r="Z30" s="37"/>
      <c r="AA30" s="37"/>
      <c r="AB30" s="37"/>
      <c r="AC30" s="37"/>
      <c r="AD30" s="37"/>
      <c r="AE30" s="37" t="s">
        <v>102</v>
      </c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</row>
    <row r="31" spans="1:60" outlineLevel="1">
      <c r="A31" s="249">
        <v>12</v>
      </c>
      <c r="B31" s="250" t="s">
        <v>147</v>
      </c>
      <c r="C31" s="251" t="s">
        <v>1692</v>
      </c>
      <c r="D31" s="313" t="s">
        <v>121</v>
      </c>
      <c r="E31" s="253">
        <v>165.90129999999999</v>
      </c>
      <c r="F31" s="320">
        <f>H31+J31</f>
        <v>0</v>
      </c>
      <c r="G31" s="254">
        <f>ROUND(E31*F31,2)</f>
        <v>0</v>
      </c>
      <c r="H31" s="254"/>
      <c r="I31" s="254">
        <f>ROUND(E31*H31,2)</f>
        <v>0</v>
      </c>
      <c r="J31" s="254"/>
      <c r="K31" s="254">
        <f>ROUND(E31*J31,2)</f>
        <v>0</v>
      </c>
      <c r="L31" s="254">
        <v>15</v>
      </c>
      <c r="M31" s="254">
        <f>G31*(1+L31/100)</f>
        <v>0</v>
      </c>
      <c r="N31" s="313">
        <v>3.2000000000000003E-4</v>
      </c>
      <c r="O31" s="313">
        <f>ROUND(E31*N31,5)</f>
        <v>5.3089999999999998E-2</v>
      </c>
      <c r="P31" s="313">
        <v>0</v>
      </c>
      <c r="Q31" s="313">
        <f>ROUND(E31*P31,5)</f>
        <v>0</v>
      </c>
      <c r="R31" s="34"/>
      <c r="S31" s="34"/>
      <c r="T31" s="36">
        <v>7.0000000000000007E-2</v>
      </c>
      <c r="U31" s="34" t="e">
        <f>ROUND(#REF!*T31,2)</f>
        <v>#REF!</v>
      </c>
      <c r="V31" s="37"/>
      <c r="W31" s="37"/>
      <c r="X31" s="37"/>
      <c r="Y31" s="37"/>
      <c r="Z31" s="37"/>
      <c r="AA31" s="37"/>
      <c r="AB31" s="37"/>
      <c r="AC31" s="37"/>
      <c r="AD31" s="37"/>
      <c r="AE31" s="37" t="s">
        <v>102</v>
      </c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</row>
    <row r="32" spans="1:60" outlineLevel="1">
      <c r="A32" s="249"/>
      <c r="B32" s="250"/>
      <c r="C32" s="314" t="s">
        <v>1693</v>
      </c>
      <c r="D32" s="315"/>
      <c r="E32" s="316">
        <v>35.306800000000003</v>
      </c>
      <c r="F32" s="254"/>
      <c r="G32" s="254"/>
      <c r="H32" s="254"/>
      <c r="I32" s="254"/>
      <c r="J32" s="254"/>
      <c r="K32" s="254"/>
      <c r="L32" s="254"/>
      <c r="M32" s="254"/>
      <c r="N32" s="313"/>
      <c r="O32" s="313"/>
      <c r="P32" s="313"/>
      <c r="Q32" s="313"/>
      <c r="R32" s="34"/>
      <c r="S32" s="34"/>
      <c r="T32" s="36"/>
      <c r="U32" s="34"/>
      <c r="V32" s="37"/>
      <c r="W32" s="37"/>
      <c r="X32" s="37"/>
      <c r="Y32" s="37"/>
      <c r="Z32" s="37"/>
      <c r="AA32" s="37"/>
      <c r="AB32" s="37"/>
      <c r="AC32" s="37"/>
      <c r="AD32" s="37"/>
      <c r="AE32" s="37" t="s">
        <v>109</v>
      </c>
      <c r="AF32" s="37">
        <v>0</v>
      </c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</row>
    <row r="33" spans="1:60" outlineLevel="1">
      <c r="A33" s="249"/>
      <c r="B33" s="250"/>
      <c r="C33" s="314" t="s">
        <v>1694</v>
      </c>
      <c r="D33" s="315"/>
      <c r="E33" s="316">
        <v>35.706800000000001</v>
      </c>
      <c r="F33" s="254"/>
      <c r="G33" s="254"/>
      <c r="H33" s="254"/>
      <c r="I33" s="254"/>
      <c r="J33" s="254"/>
      <c r="K33" s="254"/>
      <c r="L33" s="254"/>
      <c r="M33" s="254"/>
      <c r="N33" s="313"/>
      <c r="O33" s="313"/>
      <c r="P33" s="313"/>
      <c r="Q33" s="313"/>
      <c r="R33" s="34"/>
      <c r="S33" s="34"/>
      <c r="T33" s="36"/>
      <c r="U33" s="34"/>
      <c r="V33" s="37"/>
      <c r="W33" s="37"/>
      <c r="X33" s="37"/>
      <c r="Y33" s="37"/>
      <c r="Z33" s="37"/>
      <c r="AA33" s="37"/>
      <c r="AB33" s="37"/>
      <c r="AC33" s="37"/>
      <c r="AD33" s="37"/>
      <c r="AE33" s="37" t="s">
        <v>109</v>
      </c>
      <c r="AF33" s="37">
        <v>0</v>
      </c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</row>
    <row r="34" spans="1:60" outlineLevel="1">
      <c r="A34" s="249"/>
      <c r="B34" s="250"/>
      <c r="C34" s="314" t="s">
        <v>1695</v>
      </c>
      <c r="D34" s="315"/>
      <c r="E34" s="316">
        <v>29.759699999999999</v>
      </c>
      <c r="F34" s="254"/>
      <c r="G34" s="254"/>
      <c r="H34" s="254"/>
      <c r="I34" s="254"/>
      <c r="J34" s="254"/>
      <c r="K34" s="254"/>
      <c r="L34" s="254"/>
      <c r="M34" s="254"/>
      <c r="N34" s="313"/>
      <c r="O34" s="313"/>
      <c r="P34" s="313"/>
      <c r="Q34" s="313"/>
      <c r="R34" s="34"/>
      <c r="S34" s="34"/>
      <c r="T34" s="36"/>
      <c r="U34" s="34"/>
      <c r="V34" s="37"/>
      <c r="W34" s="37"/>
      <c r="X34" s="37"/>
      <c r="Y34" s="37"/>
      <c r="Z34" s="37"/>
      <c r="AA34" s="37"/>
      <c r="AB34" s="37"/>
      <c r="AC34" s="37"/>
      <c r="AD34" s="37"/>
      <c r="AE34" s="37" t="s">
        <v>109</v>
      </c>
      <c r="AF34" s="37">
        <v>0</v>
      </c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</row>
    <row r="35" spans="1:60" outlineLevel="1">
      <c r="A35" s="249"/>
      <c r="B35" s="250"/>
      <c r="C35" s="314" t="s">
        <v>1696</v>
      </c>
      <c r="D35" s="315"/>
      <c r="E35" s="316">
        <v>21.896799999999999</v>
      </c>
      <c r="F35" s="254"/>
      <c r="G35" s="254"/>
      <c r="H35" s="254"/>
      <c r="I35" s="254"/>
      <c r="J35" s="254"/>
      <c r="K35" s="254"/>
      <c r="L35" s="254"/>
      <c r="M35" s="254"/>
      <c r="N35" s="313"/>
      <c r="O35" s="313"/>
      <c r="P35" s="313"/>
      <c r="Q35" s="313"/>
      <c r="R35" s="34"/>
      <c r="S35" s="34"/>
      <c r="T35" s="36"/>
      <c r="U35" s="34"/>
      <c r="V35" s="37"/>
      <c r="W35" s="37"/>
      <c r="X35" s="37"/>
      <c r="Y35" s="37"/>
      <c r="Z35" s="37"/>
      <c r="AA35" s="37"/>
      <c r="AB35" s="37"/>
      <c r="AC35" s="37"/>
      <c r="AD35" s="37"/>
      <c r="AE35" s="37" t="s">
        <v>109</v>
      </c>
      <c r="AF35" s="37">
        <v>0</v>
      </c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</row>
    <row r="36" spans="1:60" outlineLevel="1">
      <c r="A36" s="249"/>
      <c r="B36" s="250"/>
      <c r="C36" s="314" t="s">
        <v>1697</v>
      </c>
      <c r="D36" s="315"/>
      <c r="E36" s="316">
        <v>8.80715</v>
      </c>
      <c r="F36" s="254"/>
      <c r="G36" s="254"/>
      <c r="H36" s="254"/>
      <c r="I36" s="254"/>
      <c r="J36" s="254"/>
      <c r="K36" s="254"/>
      <c r="L36" s="254"/>
      <c r="M36" s="254"/>
      <c r="N36" s="313"/>
      <c r="O36" s="313"/>
      <c r="P36" s="313"/>
      <c r="Q36" s="313"/>
      <c r="R36" s="34"/>
      <c r="S36" s="34"/>
      <c r="T36" s="36"/>
      <c r="U36" s="34"/>
      <c r="V36" s="37"/>
      <c r="W36" s="37"/>
      <c r="X36" s="37"/>
      <c r="Y36" s="37"/>
      <c r="Z36" s="37"/>
      <c r="AA36" s="37"/>
      <c r="AB36" s="37"/>
      <c r="AC36" s="37"/>
      <c r="AD36" s="37"/>
      <c r="AE36" s="37" t="s">
        <v>109</v>
      </c>
      <c r="AF36" s="37">
        <v>0</v>
      </c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</row>
    <row r="37" spans="1:60" outlineLevel="1">
      <c r="A37" s="249"/>
      <c r="B37" s="250"/>
      <c r="C37" s="314" t="s">
        <v>1698</v>
      </c>
      <c r="D37" s="315"/>
      <c r="E37" s="316">
        <v>28.57105</v>
      </c>
      <c r="F37" s="254"/>
      <c r="G37" s="254"/>
      <c r="H37" s="254"/>
      <c r="I37" s="254"/>
      <c r="J37" s="254"/>
      <c r="K37" s="254"/>
      <c r="L37" s="254"/>
      <c r="M37" s="254"/>
      <c r="N37" s="313"/>
      <c r="O37" s="313"/>
      <c r="P37" s="313"/>
      <c r="Q37" s="313"/>
      <c r="R37" s="34"/>
      <c r="S37" s="34"/>
      <c r="T37" s="36"/>
      <c r="U37" s="34"/>
      <c r="V37" s="37"/>
      <c r="W37" s="37"/>
      <c r="X37" s="37"/>
      <c r="Y37" s="37"/>
      <c r="Z37" s="37"/>
      <c r="AA37" s="37"/>
      <c r="AB37" s="37"/>
      <c r="AC37" s="37"/>
      <c r="AD37" s="37"/>
      <c r="AE37" s="37" t="s">
        <v>109</v>
      </c>
      <c r="AF37" s="37">
        <v>0</v>
      </c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</row>
    <row r="38" spans="1:60" ht="20" outlineLevel="1">
      <c r="A38" s="249"/>
      <c r="B38" s="250"/>
      <c r="C38" s="314" t="s">
        <v>1699</v>
      </c>
      <c r="D38" s="315"/>
      <c r="E38" s="316">
        <v>5.8529999999999998</v>
      </c>
      <c r="F38" s="254"/>
      <c r="G38" s="254"/>
      <c r="H38" s="254"/>
      <c r="I38" s="254"/>
      <c r="J38" s="254"/>
      <c r="K38" s="254"/>
      <c r="L38" s="254"/>
      <c r="M38" s="254"/>
      <c r="N38" s="313"/>
      <c r="O38" s="313"/>
      <c r="P38" s="313"/>
      <c r="Q38" s="313"/>
      <c r="R38" s="34"/>
      <c r="S38" s="34"/>
      <c r="T38" s="36"/>
      <c r="U38" s="34"/>
      <c r="V38" s="37"/>
      <c r="W38" s="37"/>
      <c r="X38" s="37"/>
      <c r="Y38" s="37"/>
      <c r="Z38" s="37"/>
      <c r="AA38" s="37"/>
      <c r="AB38" s="37"/>
      <c r="AC38" s="37"/>
      <c r="AD38" s="37"/>
      <c r="AE38" s="37" t="s">
        <v>109</v>
      </c>
      <c r="AF38" s="37">
        <v>0</v>
      </c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</row>
    <row r="39" spans="1:60" ht="20" outlineLevel="1">
      <c r="A39" s="249">
        <v>13</v>
      </c>
      <c r="B39" s="250" t="s">
        <v>160</v>
      </c>
      <c r="C39" s="251" t="s">
        <v>1276</v>
      </c>
      <c r="D39" s="313" t="s">
        <v>121</v>
      </c>
      <c r="E39" s="253">
        <v>12.1501</v>
      </c>
      <c r="F39" s="320">
        <f>H39+J39</f>
        <v>0</v>
      </c>
      <c r="G39" s="254">
        <f>ROUND(E39*F39,2)</f>
        <v>0</v>
      </c>
      <c r="H39" s="254"/>
      <c r="I39" s="254">
        <f>ROUND(E39*H39,2)</f>
        <v>0</v>
      </c>
      <c r="J39" s="254"/>
      <c r="K39" s="254">
        <f>ROUND(E39*J39,2)</f>
        <v>0</v>
      </c>
      <c r="L39" s="254">
        <v>15</v>
      </c>
      <c r="M39" s="254">
        <f>G39*(1+L39/100)</f>
        <v>0</v>
      </c>
      <c r="N39" s="313">
        <v>3.6099999999999999E-3</v>
      </c>
      <c r="O39" s="313">
        <f>ROUND(E39*N39,5)</f>
        <v>4.3860000000000003E-2</v>
      </c>
      <c r="P39" s="313">
        <v>0</v>
      </c>
      <c r="Q39" s="313">
        <f>ROUND(E39*P39,5)</f>
        <v>0</v>
      </c>
      <c r="R39" s="34"/>
      <c r="S39" s="34"/>
      <c r="T39" s="36">
        <v>0.36199999999999999</v>
      </c>
      <c r="U39" s="34" t="e">
        <f>ROUND(#REF!*T39,2)</f>
        <v>#REF!</v>
      </c>
      <c r="V39" s="37"/>
      <c r="W39" s="37"/>
      <c r="X39" s="37"/>
      <c r="Y39" s="37"/>
      <c r="Z39" s="37"/>
      <c r="AA39" s="37"/>
      <c r="AB39" s="37"/>
      <c r="AC39" s="37"/>
      <c r="AD39" s="37"/>
      <c r="AE39" s="37" t="s">
        <v>102</v>
      </c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</row>
    <row r="40" spans="1:60" outlineLevel="1">
      <c r="A40" s="249"/>
      <c r="B40" s="250"/>
      <c r="C40" s="314" t="s">
        <v>1700</v>
      </c>
      <c r="D40" s="315"/>
      <c r="E40" s="316">
        <v>1.8180000000000001</v>
      </c>
      <c r="F40" s="254"/>
      <c r="G40" s="254"/>
      <c r="H40" s="254"/>
      <c r="I40" s="254"/>
      <c r="J40" s="254"/>
      <c r="K40" s="254"/>
      <c r="L40" s="254"/>
      <c r="M40" s="254"/>
      <c r="N40" s="313"/>
      <c r="O40" s="313"/>
      <c r="P40" s="313"/>
      <c r="Q40" s="313"/>
      <c r="R40" s="34"/>
      <c r="S40" s="34"/>
      <c r="T40" s="36"/>
      <c r="U40" s="34"/>
      <c r="V40" s="37"/>
      <c r="W40" s="37"/>
      <c r="X40" s="37"/>
      <c r="Y40" s="37"/>
      <c r="Z40" s="37"/>
      <c r="AA40" s="37"/>
      <c r="AB40" s="37"/>
      <c r="AC40" s="37"/>
      <c r="AD40" s="37"/>
      <c r="AE40" s="37" t="s">
        <v>109</v>
      </c>
      <c r="AF40" s="37">
        <v>0</v>
      </c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</row>
    <row r="41" spans="1:60" outlineLevel="1">
      <c r="A41" s="249"/>
      <c r="B41" s="250"/>
      <c r="C41" s="314" t="s">
        <v>1701</v>
      </c>
      <c r="D41" s="315"/>
      <c r="E41" s="316">
        <v>3.5186000000000002</v>
      </c>
      <c r="F41" s="254"/>
      <c r="G41" s="254"/>
      <c r="H41" s="254"/>
      <c r="I41" s="254"/>
      <c r="J41" s="254"/>
      <c r="K41" s="254"/>
      <c r="L41" s="254"/>
      <c r="M41" s="254"/>
      <c r="N41" s="313"/>
      <c r="O41" s="313"/>
      <c r="P41" s="313"/>
      <c r="Q41" s="313"/>
      <c r="R41" s="34"/>
      <c r="S41" s="34"/>
      <c r="T41" s="36"/>
      <c r="U41" s="34"/>
      <c r="V41" s="37"/>
      <c r="W41" s="37"/>
      <c r="X41" s="37"/>
      <c r="Y41" s="37"/>
      <c r="Z41" s="37"/>
      <c r="AA41" s="37"/>
      <c r="AB41" s="37"/>
      <c r="AC41" s="37"/>
      <c r="AD41" s="37"/>
      <c r="AE41" s="37" t="s">
        <v>109</v>
      </c>
      <c r="AF41" s="37">
        <v>0</v>
      </c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</row>
    <row r="42" spans="1:60" outlineLevel="1">
      <c r="A42" s="249"/>
      <c r="B42" s="250"/>
      <c r="C42" s="314" t="s">
        <v>1702</v>
      </c>
      <c r="D42" s="315"/>
      <c r="E42" s="316">
        <v>1.7005999999999999</v>
      </c>
      <c r="F42" s="254"/>
      <c r="G42" s="254"/>
      <c r="H42" s="254"/>
      <c r="I42" s="254"/>
      <c r="J42" s="254"/>
      <c r="K42" s="254"/>
      <c r="L42" s="254"/>
      <c r="M42" s="254"/>
      <c r="N42" s="313"/>
      <c r="O42" s="313"/>
      <c r="P42" s="313"/>
      <c r="Q42" s="313"/>
      <c r="R42" s="34"/>
      <c r="S42" s="34"/>
      <c r="T42" s="36"/>
      <c r="U42" s="34"/>
      <c r="V42" s="37"/>
      <c r="W42" s="37"/>
      <c r="X42" s="37"/>
      <c r="Y42" s="37"/>
      <c r="Z42" s="37"/>
      <c r="AA42" s="37"/>
      <c r="AB42" s="37"/>
      <c r="AC42" s="37"/>
      <c r="AD42" s="37"/>
      <c r="AE42" s="37" t="s">
        <v>109</v>
      </c>
      <c r="AF42" s="37">
        <v>0</v>
      </c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</row>
    <row r="43" spans="1:60" outlineLevel="1">
      <c r="A43" s="249"/>
      <c r="B43" s="250"/>
      <c r="C43" s="314" t="s">
        <v>1703</v>
      </c>
      <c r="D43" s="315"/>
      <c r="E43" s="316">
        <v>5.1128999999999998</v>
      </c>
      <c r="F43" s="254"/>
      <c r="G43" s="254"/>
      <c r="H43" s="254"/>
      <c r="I43" s="254"/>
      <c r="J43" s="254"/>
      <c r="K43" s="254"/>
      <c r="L43" s="254"/>
      <c r="M43" s="254"/>
      <c r="N43" s="313"/>
      <c r="O43" s="313"/>
      <c r="P43" s="313"/>
      <c r="Q43" s="313"/>
      <c r="R43" s="34"/>
      <c r="S43" s="34"/>
      <c r="T43" s="36"/>
      <c r="U43" s="34"/>
      <c r="V43" s="37"/>
      <c r="W43" s="37"/>
      <c r="X43" s="37"/>
      <c r="Y43" s="37"/>
      <c r="Z43" s="37"/>
      <c r="AA43" s="37"/>
      <c r="AB43" s="37"/>
      <c r="AC43" s="37"/>
      <c r="AD43" s="37"/>
      <c r="AE43" s="37" t="s">
        <v>109</v>
      </c>
      <c r="AF43" s="37">
        <v>0</v>
      </c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</row>
    <row r="44" spans="1:60" outlineLevel="1">
      <c r="A44" s="249">
        <v>14</v>
      </c>
      <c r="B44" s="250" t="s">
        <v>155</v>
      </c>
      <c r="C44" s="251" t="s">
        <v>156</v>
      </c>
      <c r="D44" s="313" t="s">
        <v>121</v>
      </c>
      <c r="E44" s="253">
        <v>139.69895</v>
      </c>
      <c r="F44" s="320">
        <f>H44+J44</f>
        <v>0</v>
      </c>
      <c r="G44" s="254">
        <f>ROUND(E44*F44,2)</f>
        <v>0</v>
      </c>
      <c r="H44" s="254"/>
      <c r="I44" s="254">
        <f>ROUND(E44*H44,2)</f>
        <v>0</v>
      </c>
      <c r="J44" s="254"/>
      <c r="K44" s="254">
        <f>ROUND(E44*J44,2)</f>
        <v>0</v>
      </c>
      <c r="L44" s="254">
        <v>15</v>
      </c>
      <c r="M44" s="254">
        <f>G44*(1+L44/100)</f>
        <v>0</v>
      </c>
      <c r="N44" s="313">
        <v>1.554E-2</v>
      </c>
      <c r="O44" s="313">
        <f>ROUND(E44*N44,5)</f>
        <v>2.1709200000000002</v>
      </c>
      <c r="P44" s="313">
        <v>0</v>
      </c>
      <c r="Q44" s="313">
        <f>ROUND(E44*P44,5)</f>
        <v>0</v>
      </c>
      <c r="R44" s="34"/>
      <c r="S44" s="34"/>
      <c r="T44" s="36">
        <v>0.23580000000000001</v>
      </c>
      <c r="U44" s="34" t="e">
        <f>ROUND(#REF!*T44,2)</f>
        <v>#REF!</v>
      </c>
      <c r="V44" s="37"/>
      <c r="W44" s="37"/>
      <c r="X44" s="37"/>
      <c r="Y44" s="37"/>
      <c r="Z44" s="37"/>
      <c r="AA44" s="37"/>
      <c r="AB44" s="37"/>
      <c r="AC44" s="37"/>
      <c r="AD44" s="37"/>
      <c r="AE44" s="37" t="s">
        <v>102</v>
      </c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</row>
    <row r="45" spans="1:60" outlineLevel="1">
      <c r="A45" s="249"/>
      <c r="B45" s="250"/>
      <c r="C45" s="314" t="s">
        <v>1704</v>
      </c>
      <c r="D45" s="315"/>
      <c r="E45" s="316">
        <v>33.488799999999998</v>
      </c>
      <c r="F45" s="254"/>
      <c r="G45" s="254"/>
      <c r="H45" s="254"/>
      <c r="I45" s="254"/>
      <c r="J45" s="254"/>
      <c r="K45" s="254"/>
      <c r="L45" s="254"/>
      <c r="M45" s="254"/>
      <c r="N45" s="313"/>
      <c r="O45" s="313"/>
      <c r="P45" s="313"/>
      <c r="Q45" s="313"/>
      <c r="R45" s="34"/>
      <c r="S45" s="34"/>
      <c r="T45" s="36"/>
      <c r="U45" s="34"/>
      <c r="V45" s="37"/>
      <c r="W45" s="37"/>
      <c r="X45" s="37"/>
      <c r="Y45" s="37"/>
      <c r="Z45" s="37"/>
      <c r="AA45" s="37"/>
      <c r="AB45" s="37"/>
      <c r="AC45" s="37"/>
      <c r="AD45" s="37"/>
      <c r="AE45" s="37" t="s">
        <v>109</v>
      </c>
      <c r="AF45" s="37">
        <v>0</v>
      </c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</row>
    <row r="46" spans="1:60" outlineLevel="1">
      <c r="A46" s="249"/>
      <c r="B46" s="250"/>
      <c r="C46" s="314" t="s">
        <v>1705</v>
      </c>
      <c r="D46" s="315"/>
      <c r="E46" s="316">
        <v>32.440199999999997</v>
      </c>
      <c r="F46" s="254"/>
      <c r="G46" s="254"/>
      <c r="H46" s="254"/>
      <c r="I46" s="254"/>
      <c r="J46" s="254"/>
      <c r="K46" s="254"/>
      <c r="L46" s="254"/>
      <c r="M46" s="254"/>
      <c r="N46" s="313"/>
      <c r="O46" s="313"/>
      <c r="P46" s="313"/>
      <c r="Q46" s="313"/>
      <c r="R46" s="34"/>
      <c r="S46" s="34"/>
      <c r="T46" s="36"/>
      <c r="U46" s="34"/>
      <c r="V46" s="37"/>
      <c r="W46" s="37"/>
      <c r="X46" s="37"/>
      <c r="Y46" s="37"/>
      <c r="Z46" s="37"/>
      <c r="AA46" s="37"/>
      <c r="AB46" s="37"/>
      <c r="AC46" s="37"/>
      <c r="AD46" s="37"/>
      <c r="AE46" s="37" t="s">
        <v>109</v>
      </c>
      <c r="AF46" s="37">
        <v>0</v>
      </c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</row>
    <row r="47" spans="1:60" outlineLevel="1">
      <c r="A47" s="249"/>
      <c r="B47" s="250"/>
      <c r="C47" s="314" t="s">
        <v>1706</v>
      </c>
      <c r="D47" s="315"/>
      <c r="E47" s="316">
        <v>24.2852</v>
      </c>
      <c r="F47" s="254"/>
      <c r="G47" s="254"/>
      <c r="H47" s="254"/>
      <c r="I47" s="254"/>
      <c r="J47" s="254"/>
      <c r="K47" s="254"/>
      <c r="L47" s="254"/>
      <c r="M47" s="254"/>
      <c r="N47" s="313"/>
      <c r="O47" s="313"/>
      <c r="P47" s="313"/>
      <c r="Q47" s="313"/>
      <c r="R47" s="34"/>
      <c r="S47" s="34"/>
      <c r="T47" s="36"/>
      <c r="U47" s="34"/>
      <c r="V47" s="37"/>
      <c r="W47" s="37"/>
      <c r="X47" s="37"/>
      <c r="Y47" s="37"/>
      <c r="Z47" s="37"/>
      <c r="AA47" s="37"/>
      <c r="AB47" s="37"/>
      <c r="AC47" s="37"/>
      <c r="AD47" s="37"/>
      <c r="AE47" s="37" t="s">
        <v>109</v>
      </c>
      <c r="AF47" s="37">
        <v>0</v>
      </c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</row>
    <row r="48" spans="1:60" outlineLevel="1">
      <c r="A48" s="249"/>
      <c r="B48" s="250"/>
      <c r="C48" s="314" t="s">
        <v>1707</v>
      </c>
      <c r="D48" s="315"/>
      <c r="E48" s="316">
        <v>21.056999999999999</v>
      </c>
      <c r="F48" s="254"/>
      <c r="G48" s="254"/>
      <c r="H48" s="254"/>
      <c r="I48" s="254"/>
      <c r="J48" s="254"/>
      <c r="K48" s="254"/>
      <c r="L48" s="254"/>
      <c r="M48" s="254"/>
      <c r="N48" s="313"/>
      <c r="O48" s="313"/>
      <c r="P48" s="313"/>
      <c r="Q48" s="313"/>
      <c r="R48" s="34"/>
      <c r="S48" s="34"/>
      <c r="T48" s="36"/>
      <c r="U48" s="34"/>
      <c r="V48" s="37"/>
      <c r="W48" s="37"/>
      <c r="X48" s="37"/>
      <c r="Y48" s="37"/>
      <c r="Z48" s="37"/>
      <c r="AA48" s="37"/>
      <c r="AB48" s="37"/>
      <c r="AC48" s="37"/>
      <c r="AD48" s="37"/>
      <c r="AE48" s="37" t="s">
        <v>109</v>
      </c>
      <c r="AF48" s="37">
        <v>0</v>
      </c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</row>
    <row r="49" spans="1:60" outlineLevel="1">
      <c r="A49" s="249"/>
      <c r="B49" s="250"/>
      <c r="C49" s="314" t="s">
        <v>1708</v>
      </c>
      <c r="D49" s="315"/>
      <c r="E49" s="316">
        <v>13.7676</v>
      </c>
      <c r="F49" s="254"/>
      <c r="G49" s="254"/>
      <c r="H49" s="254"/>
      <c r="I49" s="254"/>
      <c r="J49" s="254"/>
      <c r="K49" s="254"/>
      <c r="L49" s="254"/>
      <c r="M49" s="254"/>
      <c r="N49" s="313"/>
      <c r="O49" s="313"/>
      <c r="P49" s="313"/>
      <c r="Q49" s="313"/>
      <c r="R49" s="34"/>
      <c r="S49" s="34"/>
      <c r="T49" s="36"/>
      <c r="U49" s="34"/>
      <c r="V49" s="37"/>
      <c r="W49" s="37"/>
      <c r="X49" s="37"/>
      <c r="Y49" s="37"/>
      <c r="Z49" s="37"/>
      <c r="AA49" s="37"/>
      <c r="AB49" s="37"/>
      <c r="AC49" s="37"/>
      <c r="AD49" s="37"/>
      <c r="AE49" s="37" t="s">
        <v>109</v>
      </c>
      <c r="AF49" s="37">
        <v>0</v>
      </c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</row>
    <row r="50" spans="1:60" outlineLevel="1">
      <c r="A50" s="249"/>
      <c r="B50" s="250"/>
      <c r="C50" s="314" t="s">
        <v>1697</v>
      </c>
      <c r="D50" s="315"/>
      <c r="E50" s="316">
        <v>8.80715</v>
      </c>
      <c r="F50" s="254"/>
      <c r="G50" s="254"/>
      <c r="H50" s="254"/>
      <c r="I50" s="254"/>
      <c r="J50" s="254"/>
      <c r="K50" s="254"/>
      <c r="L50" s="254"/>
      <c r="M50" s="254"/>
      <c r="N50" s="313"/>
      <c r="O50" s="313"/>
      <c r="P50" s="313"/>
      <c r="Q50" s="313"/>
      <c r="R50" s="34"/>
      <c r="S50" s="34"/>
      <c r="T50" s="36"/>
      <c r="U50" s="34"/>
      <c r="V50" s="37"/>
      <c r="W50" s="37"/>
      <c r="X50" s="37"/>
      <c r="Y50" s="37"/>
      <c r="Z50" s="37"/>
      <c r="AA50" s="37"/>
      <c r="AB50" s="37"/>
      <c r="AC50" s="37"/>
      <c r="AD50" s="37"/>
      <c r="AE50" s="37" t="s">
        <v>109</v>
      </c>
      <c r="AF50" s="37">
        <v>0</v>
      </c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</row>
    <row r="51" spans="1:60" ht="20" outlineLevel="1">
      <c r="A51" s="249"/>
      <c r="B51" s="250"/>
      <c r="C51" s="314" t="s">
        <v>1699</v>
      </c>
      <c r="D51" s="315"/>
      <c r="E51" s="316">
        <v>5.8529999999999998</v>
      </c>
      <c r="F51" s="254"/>
      <c r="G51" s="254"/>
      <c r="H51" s="254"/>
      <c r="I51" s="254"/>
      <c r="J51" s="254"/>
      <c r="K51" s="254"/>
      <c r="L51" s="254"/>
      <c r="M51" s="254"/>
      <c r="N51" s="313"/>
      <c r="O51" s="313"/>
      <c r="P51" s="313"/>
      <c r="Q51" s="313"/>
      <c r="R51" s="34"/>
      <c r="S51" s="34"/>
      <c r="T51" s="36"/>
      <c r="U51" s="34"/>
      <c r="V51" s="37"/>
      <c r="W51" s="37"/>
      <c r="X51" s="37"/>
      <c r="Y51" s="37"/>
      <c r="Z51" s="37"/>
      <c r="AA51" s="37"/>
      <c r="AB51" s="37"/>
      <c r="AC51" s="37"/>
      <c r="AD51" s="37"/>
      <c r="AE51" s="37" t="s">
        <v>109</v>
      </c>
      <c r="AF51" s="37">
        <v>0</v>
      </c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</row>
    <row r="52" spans="1:60" outlineLevel="1">
      <c r="A52" s="249">
        <v>15</v>
      </c>
      <c r="B52" s="250" t="s">
        <v>170</v>
      </c>
      <c r="C52" s="251" t="s">
        <v>171</v>
      </c>
      <c r="D52" s="313" t="s">
        <v>121</v>
      </c>
      <c r="E52" s="253">
        <v>144.84285</v>
      </c>
      <c r="F52" s="320">
        <f>H52+J52</f>
        <v>0</v>
      </c>
      <c r="G52" s="254">
        <f>ROUND(E52*F52,2)</f>
        <v>0</v>
      </c>
      <c r="H52" s="254"/>
      <c r="I52" s="254">
        <f>ROUND(E52*H52,2)</f>
        <v>0</v>
      </c>
      <c r="J52" s="254"/>
      <c r="K52" s="254">
        <f>ROUND(E52*J52,2)</f>
        <v>0</v>
      </c>
      <c r="L52" s="254">
        <v>15</v>
      </c>
      <c r="M52" s="254">
        <f>G52*(1+L52/100)</f>
        <v>0</v>
      </c>
      <c r="N52" s="313">
        <v>8.5100000000000002E-3</v>
      </c>
      <c r="O52" s="313">
        <f>ROUND(E52*N52,5)</f>
        <v>1.23261</v>
      </c>
      <c r="P52" s="313">
        <v>0</v>
      </c>
      <c r="Q52" s="313">
        <f>ROUND(E52*P52,5)</f>
        <v>0</v>
      </c>
      <c r="R52" s="34"/>
      <c r="S52" s="34"/>
      <c r="T52" s="36">
        <v>0.32500000000000001</v>
      </c>
      <c r="U52" s="34" t="e">
        <f>ROUND(#REF!*T52,2)</f>
        <v>#REF!</v>
      </c>
      <c r="V52" s="37"/>
      <c r="W52" s="37"/>
      <c r="X52" s="37"/>
      <c r="Y52" s="37"/>
      <c r="Z52" s="37"/>
      <c r="AA52" s="37"/>
      <c r="AB52" s="37"/>
      <c r="AC52" s="37"/>
      <c r="AD52" s="37"/>
      <c r="AE52" s="37" t="s">
        <v>102</v>
      </c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</row>
    <row r="53" spans="1:60" outlineLevel="1">
      <c r="A53" s="249"/>
      <c r="B53" s="250"/>
      <c r="C53" s="314" t="s">
        <v>1693</v>
      </c>
      <c r="D53" s="315"/>
      <c r="E53" s="316">
        <v>35.306800000000003</v>
      </c>
      <c r="F53" s="254"/>
      <c r="G53" s="254"/>
      <c r="H53" s="254"/>
      <c r="I53" s="254"/>
      <c r="J53" s="254"/>
      <c r="K53" s="254"/>
      <c r="L53" s="254"/>
      <c r="M53" s="254"/>
      <c r="N53" s="313"/>
      <c r="O53" s="313"/>
      <c r="P53" s="313"/>
      <c r="Q53" s="313"/>
      <c r="R53" s="34"/>
      <c r="S53" s="34"/>
      <c r="T53" s="36"/>
      <c r="U53" s="34"/>
      <c r="V53" s="37"/>
      <c r="W53" s="37"/>
      <c r="X53" s="37"/>
      <c r="Y53" s="37"/>
      <c r="Z53" s="37"/>
      <c r="AA53" s="37"/>
      <c r="AB53" s="37"/>
      <c r="AC53" s="37"/>
      <c r="AD53" s="37"/>
      <c r="AE53" s="37" t="s">
        <v>109</v>
      </c>
      <c r="AF53" s="37">
        <v>0</v>
      </c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</row>
    <row r="54" spans="1:60" outlineLevel="1">
      <c r="A54" s="249"/>
      <c r="B54" s="250"/>
      <c r="C54" s="314" t="s">
        <v>1709</v>
      </c>
      <c r="D54" s="315"/>
      <c r="E54" s="316">
        <v>35.756799999999998</v>
      </c>
      <c r="F54" s="254"/>
      <c r="G54" s="254"/>
      <c r="H54" s="254"/>
      <c r="I54" s="254"/>
      <c r="J54" s="254"/>
      <c r="K54" s="254"/>
      <c r="L54" s="254"/>
      <c r="M54" s="254"/>
      <c r="N54" s="313"/>
      <c r="O54" s="313"/>
      <c r="P54" s="313"/>
      <c r="Q54" s="313"/>
      <c r="R54" s="34"/>
      <c r="S54" s="34"/>
      <c r="T54" s="36"/>
      <c r="U54" s="34"/>
      <c r="V54" s="37"/>
      <c r="W54" s="37"/>
      <c r="X54" s="37"/>
      <c r="Y54" s="37"/>
      <c r="Z54" s="37"/>
      <c r="AA54" s="37"/>
      <c r="AB54" s="37"/>
      <c r="AC54" s="37"/>
      <c r="AD54" s="37"/>
      <c r="AE54" s="37" t="s">
        <v>109</v>
      </c>
      <c r="AF54" s="37">
        <v>0</v>
      </c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</row>
    <row r="55" spans="1:60" outlineLevel="1">
      <c r="A55" s="249"/>
      <c r="B55" s="250"/>
      <c r="C55" s="314" t="s">
        <v>1710</v>
      </c>
      <c r="D55" s="315"/>
      <c r="E55" s="316">
        <v>28.177800000000001</v>
      </c>
      <c r="F55" s="254"/>
      <c r="G55" s="254"/>
      <c r="H55" s="254"/>
      <c r="I55" s="254"/>
      <c r="J55" s="254"/>
      <c r="K55" s="254"/>
      <c r="L55" s="254"/>
      <c r="M55" s="254"/>
      <c r="N55" s="313"/>
      <c r="O55" s="313"/>
      <c r="P55" s="313"/>
      <c r="Q55" s="313"/>
      <c r="R55" s="34"/>
      <c r="S55" s="34"/>
      <c r="T55" s="36"/>
      <c r="U55" s="34"/>
      <c r="V55" s="37"/>
      <c r="W55" s="37"/>
      <c r="X55" s="37"/>
      <c r="Y55" s="37"/>
      <c r="Z55" s="37"/>
      <c r="AA55" s="37"/>
      <c r="AB55" s="37"/>
      <c r="AC55" s="37"/>
      <c r="AD55" s="37"/>
      <c r="AE55" s="37" t="s">
        <v>109</v>
      </c>
      <c r="AF55" s="37">
        <v>0</v>
      </c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</row>
    <row r="56" spans="1:60" outlineLevel="1">
      <c r="A56" s="249"/>
      <c r="B56" s="250"/>
      <c r="C56" s="314" t="s">
        <v>1711</v>
      </c>
      <c r="D56" s="315"/>
      <c r="E56" s="316">
        <v>23.3108</v>
      </c>
      <c r="F56" s="254"/>
      <c r="G56" s="254"/>
      <c r="H56" s="254"/>
      <c r="I56" s="254"/>
      <c r="J56" s="254"/>
      <c r="K56" s="254"/>
      <c r="L56" s="254"/>
      <c r="M56" s="254"/>
      <c r="N56" s="313"/>
      <c r="O56" s="313"/>
      <c r="P56" s="313"/>
      <c r="Q56" s="313"/>
      <c r="R56" s="34"/>
      <c r="S56" s="34"/>
      <c r="T56" s="36"/>
      <c r="U56" s="34"/>
      <c r="V56" s="37"/>
      <c r="W56" s="37"/>
      <c r="X56" s="37"/>
      <c r="Y56" s="37"/>
      <c r="Z56" s="37"/>
      <c r="AA56" s="37"/>
      <c r="AB56" s="37"/>
      <c r="AC56" s="37"/>
      <c r="AD56" s="37"/>
      <c r="AE56" s="37" t="s">
        <v>109</v>
      </c>
      <c r="AF56" s="37">
        <v>0</v>
      </c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</row>
    <row r="57" spans="1:60" outlineLevel="1">
      <c r="A57" s="249"/>
      <c r="B57" s="250"/>
      <c r="C57" s="314" t="s">
        <v>1712</v>
      </c>
      <c r="D57" s="315"/>
      <c r="E57" s="316">
        <v>10.22115</v>
      </c>
      <c r="F57" s="254"/>
      <c r="G57" s="254"/>
      <c r="H57" s="254"/>
      <c r="I57" s="254"/>
      <c r="J57" s="254"/>
      <c r="K57" s="254"/>
      <c r="L57" s="254"/>
      <c r="M57" s="254"/>
      <c r="N57" s="313"/>
      <c r="O57" s="313"/>
      <c r="P57" s="313"/>
      <c r="Q57" s="313"/>
      <c r="R57" s="34"/>
      <c r="S57" s="34"/>
      <c r="T57" s="36"/>
      <c r="U57" s="34"/>
      <c r="V57" s="37"/>
      <c r="W57" s="37"/>
      <c r="X57" s="37"/>
      <c r="Y57" s="37"/>
      <c r="Z57" s="37"/>
      <c r="AA57" s="37"/>
      <c r="AB57" s="37"/>
      <c r="AC57" s="37"/>
      <c r="AD57" s="37"/>
      <c r="AE57" s="37" t="s">
        <v>109</v>
      </c>
      <c r="AF57" s="37">
        <v>0</v>
      </c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</row>
    <row r="58" spans="1:60" outlineLevel="1">
      <c r="A58" s="249"/>
      <c r="B58" s="250"/>
      <c r="C58" s="314" t="s">
        <v>1713</v>
      </c>
      <c r="D58" s="315"/>
      <c r="E58" s="316">
        <v>6.2164999999999999</v>
      </c>
      <c r="F58" s="254"/>
      <c r="G58" s="254"/>
      <c r="H58" s="254"/>
      <c r="I58" s="254"/>
      <c r="J58" s="254"/>
      <c r="K58" s="254"/>
      <c r="L58" s="254"/>
      <c r="M58" s="254"/>
      <c r="N58" s="313"/>
      <c r="O58" s="313"/>
      <c r="P58" s="313"/>
      <c r="Q58" s="313"/>
      <c r="R58" s="34"/>
      <c r="S58" s="34"/>
      <c r="T58" s="36"/>
      <c r="U58" s="34"/>
      <c r="V58" s="37"/>
      <c r="W58" s="37"/>
      <c r="X58" s="37"/>
      <c r="Y58" s="37"/>
      <c r="Z58" s="37"/>
      <c r="AA58" s="37"/>
      <c r="AB58" s="37"/>
      <c r="AC58" s="37"/>
      <c r="AD58" s="37"/>
      <c r="AE58" s="37" t="s">
        <v>109</v>
      </c>
      <c r="AF58" s="37">
        <v>0</v>
      </c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</row>
    <row r="59" spans="1:60" ht="20" outlineLevel="1">
      <c r="A59" s="249"/>
      <c r="B59" s="250"/>
      <c r="C59" s="314" t="s">
        <v>1699</v>
      </c>
      <c r="D59" s="315"/>
      <c r="E59" s="316">
        <v>5.8529999999999998</v>
      </c>
      <c r="F59" s="254"/>
      <c r="G59" s="254"/>
      <c r="H59" s="254"/>
      <c r="I59" s="254"/>
      <c r="J59" s="254"/>
      <c r="K59" s="254"/>
      <c r="L59" s="254"/>
      <c r="M59" s="254"/>
      <c r="N59" s="313"/>
      <c r="O59" s="313"/>
      <c r="P59" s="313"/>
      <c r="Q59" s="313"/>
      <c r="R59" s="34"/>
      <c r="S59" s="34"/>
      <c r="T59" s="36"/>
      <c r="U59" s="34"/>
      <c r="V59" s="37"/>
      <c r="W59" s="37"/>
      <c r="X59" s="37"/>
      <c r="Y59" s="37"/>
      <c r="Z59" s="37"/>
      <c r="AA59" s="37"/>
      <c r="AB59" s="37"/>
      <c r="AC59" s="37"/>
      <c r="AD59" s="37"/>
      <c r="AE59" s="37" t="s">
        <v>109</v>
      </c>
      <c r="AF59" s="37">
        <v>0</v>
      </c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</row>
    <row r="60" spans="1:60" outlineLevel="1">
      <c r="A60" s="249">
        <v>16</v>
      </c>
      <c r="B60" s="250" t="s">
        <v>175</v>
      </c>
      <c r="C60" s="251" t="s">
        <v>176</v>
      </c>
      <c r="D60" s="313" t="s">
        <v>121</v>
      </c>
      <c r="E60" s="253">
        <v>8.6399000000000008</v>
      </c>
      <c r="F60" s="320">
        <f>H60+J60</f>
        <v>0</v>
      </c>
      <c r="G60" s="254">
        <f>ROUND(E60*F60,2)</f>
        <v>0</v>
      </c>
      <c r="H60" s="254"/>
      <c r="I60" s="254">
        <f>ROUND(E60*H60,2)</f>
        <v>0</v>
      </c>
      <c r="J60" s="254"/>
      <c r="K60" s="254">
        <f>ROUND(E60*J60,2)</f>
        <v>0</v>
      </c>
      <c r="L60" s="254">
        <v>15</v>
      </c>
      <c r="M60" s="254">
        <f>G60*(1+L60/100)</f>
        <v>0</v>
      </c>
      <c r="N60" s="313">
        <v>4.0000000000000003E-5</v>
      </c>
      <c r="O60" s="313">
        <f>ROUND(E60*N60,5)</f>
        <v>3.5E-4</v>
      </c>
      <c r="P60" s="313">
        <v>0</v>
      </c>
      <c r="Q60" s="313">
        <f>ROUND(E60*P60,5)</f>
        <v>0</v>
      </c>
      <c r="R60" s="34"/>
      <c r="S60" s="34"/>
      <c r="T60" s="36">
        <v>7.8E-2</v>
      </c>
      <c r="U60" s="34" t="e">
        <f>ROUND(#REF!*T60,2)</f>
        <v>#REF!</v>
      </c>
      <c r="V60" s="37"/>
      <c r="W60" s="37"/>
      <c r="X60" s="37"/>
      <c r="Y60" s="37"/>
      <c r="Z60" s="37"/>
      <c r="AA60" s="37"/>
      <c r="AB60" s="37"/>
      <c r="AC60" s="37"/>
      <c r="AD60" s="37"/>
      <c r="AE60" s="37" t="s">
        <v>102</v>
      </c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</row>
    <row r="61" spans="1:60" outlineLevel="1">
      <c r="A61" s="249"/>
      <c r="B61" s="250"/>
      <c r="C61" s="314" t="s">
        <v>1714</v>
      </c>
      <c r="D61" s="315"/>
      <c r="E61" s="316">
        <v>8.6399000000000008</v>
      </c>
      <c r="F61" s="254"/>
      <c r="G61" s="254"/>
      <c r="H61" s="254"/>
      <c r="I61" s="254"/>
      <c r="J61" s="254"/>
      <c r="K61" s="254"/>
      <c r="L61" s="254"/>
      <c r="M61" s="254"/>
      <c r="N61" s="313"/>
      <c r="O61" s="313"/>
      <c r="P61" s="313"/>
      <c r="Q61" s="313"/>
      <c r="R61" s="34"/>
      <c r="S61" s="34"/>
      <c r="T61" s="36"/>
      <c r="U61" s="34"/>
      <c r="V61" s="37"/>
      <c r="W61" s="37"/>
      <c r="X61" s="37"/>
      <c r="Y61" s="37"/>
      <c r="Z61" s="37"/>
      <c r="AA61" s="37"/>
      <c r="AB61" s="37"/>
      <c r="AC61" s="37"/>
      <c r="AD61" s="37"/>
      <c r="AE61" s="37" t="s">
        <v>109</v>
      </c>
      <c r="AF61" s="37">
        <v>0</v>
      </c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</row>
    <row r="62" spans="1:60" outlineLevel="1">
      <c r="A62" s="249">
        <v>17</v>
      </c>
      <c r="B62" s="250" t="s">
        <v>166</v>
      </c>
      <c r="C62" s="251" t="s">
        <v>167</v>
      </c>
      <c r="D62" s="313" t="s">
        <v>121</v>
      </c>
      <c r="E62" s="253">
        <v>29.585260000000002</v>
      </c>
      <c r="F62" s="320">
        <f>H62+J62</f>
        <v>0</v>
      </c>
      <c r="G62" s="254">
        <f>ROUND(E62*F62,2)</f>
        <v>0</v>
      </c>
      <c r="H62" s="254"/>
      <c r="I62" s="254">
        <f>ROUND(E62*H62,2)</f>
        <v>0</v>
      </c>
      <c r="J62" s="254"/>
      <c r="K62" s="254">
        <f>ROUND(E62*J62,2)</f>
        <v>0</v>
      </c>
      <c r="L62" s="254">
        <v>15</v>
      </c>
      <c r="M62" s="254">
        <f>G62*(1+L62/100)</f>
        <v>0</v>
      </c>
      <c r="N62" s="313">
        <v>3.9210000000000002E-2</v>
      </c>
      <c r="O62" s="313">
        <f>ROUND(E62*N62,5)</f>
        <v>1.16004</v>
      </c>
      <c r="P62" s="313">
        <v>0</v>
      </c>
      <c r="Q62" s="313">
        <f>ROUND(E62*P62,5)</f>
        <v>0</v>
      </c>
      <c r="R62" s="34"/>
      <c r="S62" s="34"/>
      <c r="T62" s="36">
        <v>0.39600000000000002</v>
      </c>
      <c r="U62" s="34" t="e">
        <f>ROUND(#REF!*T62,2)</f>
        <v>#REF!</v>
      </c>
      <c r="V62" s="37"/>
      <c r="W62" s="37"/>
      <c r="X62" s="37"/>
      <c r="Y62" s="37"/>
      <c r="Z62" s="37"/>
      <c r="AA62" s="37"/>
      <c r="AB62" s="37"/>
      <c r="AC62" s="37"/>
      <c r="AD62" s="37"/>
      <c r="AE62" s="37" t="s">
        <v>102</v>
      </c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</row>
    <row r="63" spans="1:60" outlineLevel="1">
      <c r="A63" s="249"/>
      <c r="B63" s="250"/>
      <c r="C63" s="314" t="s">
        <v>1715</v>
      </c>
      <c r="D63" s="315"/>
      <c r="E63" s="316">
        <v>4.1167999999999996</v>
      </c>
      <c r="F63" s="254"/>
      <c r="G63" s="254"/>
      <c r="H63" s="254"/>
      <c r="I63" s="254"/>
      <c r="J63" s="254"/>
      <c r="K63" s="254"/>
      <c r="L63" s="254"/>
      <c r="M63" s="254"/>
      <c r="N63" s="313"/>
      <c r="O63" s="313"/>
      <c r="P63" s="313"/>
      <c r="Q63" s="313"/>
      <c r="R63" s="34"/>
      <c r="S63" s="34"/>
      <c r="T63" s="36"/>
      <c r="U63" s="34"/>
      <c r="V63" s="37"/>
      <c r="W63" s="37"/>
      <c r="X63" s="37"/>
      <c r="Y63" s="37"/>
      <c r="Z63" s="37"/>
      <c r="AA63" s="37"/>
      <c r="AB63" s="37"/>
      <c r="AC63" s="37"/>
      <c r="AD63" s="37"/>
      <c r="AE63" s="37" t="s">
        <v>109</v>
      </c>
      <c r="AF63" s="37">
        <v>0</v>
      </c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</row>
    <row r="64" spans="1:60" outlineLevel="1">
      <c r="A64" s="249"/>
      <c r="B64" s="250"/>
      <c r="C64" s="314" t="s">
        <v>1716</v>
      </c>
      <c r="D64" s="315"/>
      <c r="E64" s="316">
        <v>25.46846</v>
      </c>
      <c r="F64" s="254"/>
      <c r="G64" s="254"/>
      <c r="H64" s="254"/>
      <c r="I64" s="254"/>
      <c r="J64" s="254"/>
      <c r="K64" s="254"/>
      <c r="L64" s="254"/>
      <c r="M64" s="254"/>
      <c r="N64" s="313"/>
      <c r="O64" s="313"/>
      <c r="P64" s="313"/>
      <c r="Q64" s="313"/>
      <c r="R64" s="34"/>
      <c r="S64" s="34"/>
      <c r="T64" s="36"/>
      <c r="U64" s="34"/>
      <c r="V64" s="37"/>
      <c r="W64" s="37"/>
      <c r="X64" s="37"/>
      <c r="Y64" s="37"/>
      <c r="Z64" s="37"/>
      <c r="AA64" s="37"/>
      <c r="AB64" s="37"/>
      <c r="AC64" s="37"/>
      <c r="AD64" s="37"/>
      <c r="AE64" s="37" t="s">
        <v>109</v>
      </c>
      <c r="AF64" s="37">
        <v>0</v>
      </c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</row>
    <row r="65" spans="1:60" ht="14.5">
      <c r="A65" s="255" t="s">
        <v>97</v>
      </c>
      <c r="B65" s="256" t="s">
        <v>58</v>
      </c>
      <c r="C65" s="257" t="s">
        <v>57</v>
      </c>
      <c r="D65" s="317"/>
      <c r="E65" s="259"/>
      <c r="F65" s="260"/>
      <c r="G65" s="260">
        <f>SUMIF(AE66:AE68,"&lt;&gt;NOR",G66:G68)</f>
        <v>0</v>
      </c>
      <c r="H65" s="260"/>
      <c r="I65" s="260">
        <f>SUM(I66:I68)</f>
        <v>0</v>
      </c>
      <c r="J65" s="260"/>
      <c r="K65" s="260">
        <f>SUM(K66:K68)</f>
        <v>0</v>
      </c>
      <c r="L65" s="260"/>
      <c r="M65" s="260">
        <f>SUM(M66:M68)</f>
        <v>0</v>
      </c>
      <c r="N65" s="317"/>
      <c r="O65" s="317">
        <f>SUM(O66:O68)</f>
        <v>1.4281899999999998</v>
      </c>
      <c r="P65" s="317"/>
      <c r="Q65" s="317">
        <f>SUM(Q66:Q68)</f>
        <v>0</v>
      </c>
      <c r="R65" s="39"/>
      <c r="S65" s="39"/>
      <c r="T65" s="41"/>
      <c r="U65" s="39" t="e">
        <f>SUM(U66:U68)</f>
        <v>#REF!</v>
      </c>
      <c r="AE65" s="29" t="s">
        <v>98</v>
      </c>
    </row>
    <row r="66" spans="1:60" ht="20" outlineLevel="1">
      <c r="A66" s="249">
        <v>18</v>
      </c>
      <c r="B66" s="250" t="s">
        <v>1223</v>
      </c>
      <c r="C66" s="251" t="s">
        <v>1717</v>
      </c>
      <c r="D66" s="313" t="s">
        <v>121</v>
      </c>
      <c r="E66" s="253">
        <v>52.2</v>
      </c>
      <c r="F66" s="320">
        <v>0</v>
      </c>
      <c r="G66" s="254">
        <f>ROUND(E66*F66,2)</f>
        <v>0</v>
      </c>
      <c r="H66" s="254"/>
      <c r="I66" s="254">
        <f>ROUND(E66*H66,2)</f>
        <v>0</v>
      </c>
      <c r="J66" s="254"/>
      <c r="K66" s="254">
        <f>ROUND(E66*J66,2)</f>
        <v>0</v>
      </c>
      <c r="L66" s="254">
        <v>15</v>
      </c>
      <c r="M66" s="254">
        <f>G66*(1+L66/100)</f>
        <v>0</v>
      </c>
      <c r="N66" s="313">
        <v>2.699E-2</v>
      </c>
      <c r="O66" s="313">
        <f>ROUND(E66*N66,5)</f>
        <v>1.4088799999999999</v>
      </c>
      <c r="P66" s="313">
        <v>0</v>
      </c>
      <c r="Q66" s="313">
        <f>ROUND(E66*P66,5)</f>
        <v>0</v>
      </c>
      <c r="R66" s="34"/>
      <c r="S66" s="34"/>
      <c r="T66" s="36">
        <v>0.38750000000000001</v>
      </c>
      <c r="U66" s="34" t="e">
        <f>ROUND(#REF!*T66,2)</f>
        <v>#REF!</v>
      </c>
      <c r="V66" s="37"/>
      <c r="W66" s="37"/>
      <c r="X66" s="37"/>
      <c r="Y66" s="37"/>
      <c r="Z66" s="37"/>
      <c r="AA66" s="37"/>
      <c r="AB66" s="37"/>
      <c r="AC66" s="37"/>
      <c r="AD66" s="37"/>
      <c r="AE66" s="37" t="s">
        <v>102</v>
      </c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</row>
    <row r="67" spans="1:60" outlineLevel="1">
      <c r="A67" s="249"/>
      <c r="B67" s="250"/>
      <c r="C67" s="314" t="s">
        <v>1718</v>
      </c>
      <c r="D67" s="315"/>
      <c r="E67" s="316">
        <v>52.2</v>
      </c>
      <c r="F67" s="254"/>
      <c r="G67" s="254"/>
      <c r="H67" s="254"/>
      <c r="I67" s="254"/>
      <c r="J67" s="254"/>
      <c r="K67" s="254"/>
      <c r="L67" s="254"/>
      <c r="M67" s="254"/>
      <c r="N67" s="313"/>
      <c r="O67" s="313"/>
      <c r="P67" s="313"/>
      <c r="Q67" s="313"/>
      <c r="R67" s="34"/>
      <c r="S67" s="34"/>
      <c r="T67" s="36"/>
      <c r="U67" s="34"/>
      <c r="V67" s="37"/>
      <c r="W67" s="37"/>
      <c r="X67" s="37"/>
      <c r="Y67" s="37"/>
      <c r="Z67" s="37"/>
      <c r="AA67" s="37"/>
      <c r="AB67" s="37"/>
      <c r="AC67" s="37"/>
      <c r="AD67" s="37"/>
      <c r="AE67" s="37" t="s">
        <v>109</v>
      </c>
      <c r="AF67" s="37">
        <v>0</v>
      </c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</row>
    <row r="68" spans="1:60" ht="20" outlineLevel="1">
      <c r="A68" s="249">
        <v>19</v>
      </c>
      <c r="B68" s="250" t="s">
        <v>1222</v>
      </c>
      <c r="C68" s="251" t="s">
        <v>1719</v>
      </c>
      <c r="D68" s="313" t="s">
        <v>121</v>
      </c>
      <c r="E68" s="253">
        <v>52.2</v>
      </c>
      <c r="F68" s="320">
        <f>H68+J68</f>
        <v>0</v>
      </c>
      <c r="G68" s="254">
        <f>ROUND(E68*F68,2)</f>
        <v>0</v>
      </c>
      <c r="H68" s="254"/>
      <c r="I68" s="254">
        <f>ROUND(E68*H68,2)</f>
        <v>0</v>
      </c>
      <c r="J68" s="254"/>
      <c r="K68" s="254">
        <f>ROUND(E68*J68,2)</f>
        <v>0</v>
      </c>
      <c r="L68" s="254">
        <v>15</v>
      </c>
      <c r="M68" s="254">
        <f>G68*(1+L68/100)</f>
        <v>0</v>
      </c>
      <c r="N68" s="313">
        <v>3.6999999999999999E-4</v>
      </c>
      <c r="O68" s="313">
        <f>ROUND(E68*N68,5)</f>
        <v>1.9310000000000001E-2</v>
      </c>
      <c r="P68" s="313">
        <v>0</v>
      </c>
      <c r="Q68" s="313">
        <f>ROUND(E68*P68,5)</f>
        <v>0</v>
      </c>
      <c r="R68" s="34"/>
      <c r="S68" s="34"/>
      <c r="T68" s="36">
        <v>0.09</v>
      </c>
      <c r="U68" s="34" t="e">
        <f>ROUND(#REF!*T68,2)</f>
        <v>#REF!</v>
      </c>
      <c r="V68" s="37"/>
      <c r="W68" s="37"/>
      <c r="X68" s="37"/>
      <c r="Y68" s="37"/>
      <c r="Z68" s="37"/>
      <c r="AA68" s="37"/>
      <c r="AB68" s="37"/>
      <c r="AC68" s="37"/>
      <c r="AD68" s="37"/>
      <c r="AE68" s="37" t="s">
        <v>102</v>
      </c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</row>
    <row r="69" spans="1:60" ht="14.5">
      <c r="A69" s="255" t="s">
        <v>97</v>
      </c>
      <c r="B69" s="256" t="s">
        <v>56</v>
      </c>
      <c r="C69" s="257" t="s">
        <v>55</v>
      </c>
      <c r="D69" s="317"/>
      <c r="E69" s="259"/>
      <c r="F69" s="260"/>
      <c r="G69" s="260">
        <f>SUMIF(AE70:AE70,"&lt;&gt;NOR",G70:G70)</f>
        <v>0</v>
      </c>
      <c r="H69" s="260"/>
      <c r="I69" s="260">
        <f>SUM(I70:I70)</f>
        <v>0</v>
      </c>
      <c r="J69" s="260"/>
      <c r="K69" s="260">
        <f>SUM(K70:K70)</f>
        <v>0</v>
      </c>
      <c r="L69" s="260"/>
      <c r="M69" s="260">
        <f>SUM(M70:M70)</f>
        <v>0</v>
      </c>
      <c r="N69" s="317"/>
      <c r="O69" s="317">
        <f>SUM(O70:O70)</f>
        <v>0</v>
      </c>
      <c r="P69" s="317"/>
      <c r="Q69" s="317">
        <f>SUM(Q70:Q70)</f>
        <v>0</v>
      </c>
      <c r="R69" s="39"/>
      <c r="S69" s="39"/>
      <c r="T69" s="41"/>
      <c r="U69" s="39" t="e">
        <f>SUM(U70:U70)</f>
        <v>#REF!</v>
      </c>
      <c r="AE69" s="29" t="s">
        <v>98</v>
      </c>
    </row>
    <row r="70" spans="1:60" ht="20" outlineLevel="1">
      <c r="A70" s="249">
        <v>20</v>
      </c>
      <c r="B70" s="250" t="s">
        <v>192</v>
      </c>
      <c r="C70" s="251" t="s">
        <v>1720</v>
      </c>
      <c r="D70" s="313" t="s">
        <v>194</v>
      </c>
      <c r="E70" s="253">
        <v>10</v>
      </c>
      <c r="F70" s="320">
        <f>H70+J70</f>
        <v>0</v>
      </c>
      <c r="G70" s="254">
        <f>ROUND(E70*F70,2)</f>
        <v>0</v>
      </c>
      <c r="H70" s="254"/>
      <c r="I70" s="254">
        <f>ROUND(E70*H70,2)</f>
        <v>0</v>
      </c>
      <c r="J70" s="254"/>
      <c r="K70" s="254">
        <f>ROUND(E70*J70,2)</f>
        <v>0</v>
      </c>
      <c r="L70" s="254">
        <v>15</v>
      </c>
      <c r="M70" s="254">
        <f>G70*(1+L70/100)</f>
        <v>0</v>
      </c>
      <c r="N70" s="313">
        <v>0</v>
      </c>
      <c r="O70" s="313">
        <f>ROUND(E70*N70,5)</f>
        <v>0</v>
      </c>
      <c r="P70" s="313">
        <v>0</v>
      </c>
      <c r="Q70" s="313">
        <f>ROUND(E70*P70,5)</f>
        <v>0</v>
      </c>
      <c r="R70" s="34"/>
      <c r="S70" s="34"/>
      <c r="T70" s="36">
        <v>1</v>
      </c>
      <c r="U70" s="34" t="e">
        <f>ROUND(#REF!*T70,2)</f>
        <v>#REF!</v>
      </c>
      <c r="V70" s="37"/>
      <c r="W70" s="37"/>
      <c r="X70" s="37"/>
      <c r="Y70" s="37"/>
      <c r="Z70" s="37"/>
      <c r="AA70" s="37"/>
      <c r="AB70" s="37"/>
      <c r="AC70" s="37"/>
      <c r="AD70" s="37"/>
      <c r="AE70" s="37" t="s">
        <v>102</v>
      </c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</row>
    <row r="71" spans="1:60" ht="14.5">
      <c r="A71" s="255" t="s">
        <v>97</v>
      </c>
      <c r="B71" s="256" t="s">
        <v>54</v>
      </c>
      <c r="C71" s="257" t="s">
        <v>53</v>
      </c>
      <c r="D71" s="317"/>
      <c r="E71" s="259"/>
      <c r="F71" s="260"/>
      <c r="G71" s="260">
        <f>SUMIF(AE72:AE76,"&lt;&gt;NOR",G72:G76)</f>
        <v>0</v>
      </c>
      <c r="H71" s="260"/>
      <c r="I71" s="260">
        <f>SUM(I72:I76)</f>
        <v>0</v>
      </c>
      <c r="J71" s="260"/>
      <c r="K71" s="260">
        <f>SUM(K72:K76)</f>
        <v>0</v>
      </c>
      <c r="L71" s="260"/>
      <c r="M71" s="260">
        <f>SUM(M72:M76)</f>
        <v>0</v>
      </c>
      <c r="N71" s="317"/>
      <c r="O71" s="317">
        <f>SUM(O72:O76)</f>
        <v>6.8809999999999996E-2</v>
      </c>
      <c r="P71" s="317"/>
      <c r="Q71" s="317">
        <f>SUM(Q72:Q76)</f>
        <v>0</v>
      </c>
      <c r="R71" s="39"/>
      <c r="S71" s="39"/>
      <c r="T71" s="41"/>
      <c r="U71" s="39" t="e">
        <f>SUM(U72:U76)</f>
        <v>#REF!</v>
      </c>
      <c r="AE71" s="29" t="s">
        <v>98</v>
      </c>
    </row>
    <row r="72" spans="1:60" outlineLevel="1">
      <c r="A72" s="249">
        <v>21</v>
      </c>
      <c r="B72" s="250" t="s">
        <v>199</v>
      </c>
      <c r="C72" s="251" t="s">
        <v>200</v>
      </c>
      <c r="D72" s="313" t="s">
        <v>101</v>
      </c>
      <c r="E72" s="253">
        <v>2</v>
      </c>
      <c r="F72" s="320">
        <f>H72+J72</f>
        <v>0</v>
      </c>
      <c r="G72" s="254">
        <f>ROUND(E72*F72,2)</f>
        <v>0</v>
      </c>
      <c r="H72" s="254"/>
      <c r="I72" s="254">
        <f>ROUND(E72*H72,2)</f>
        <v>0</v>
      </c>
      <c r="J72" s="254"/>
      <c r="K72" s="254">
        <f>ROUND(E72*J72,2)</f>
        <v>0</v>
      </c>
      <c r="L72" s="254">
        <v>15</v>
      </c>
      <c r="M72" s="254">
        <f>G72*(1+L72/100)</f>
        <v>0</v>
      </c>
      <c r="N72" s="313">
        <v>1.6379999999999999E-2</v>
      </c>
      <c r="O72" s="313">
        <f>ROUND(E72*N72,5)</f>
        <v>3.2759999999999997E-2</v>
      </c>
      <c r="P72" s="313">
        <v>0</v>
      </c>
      <c r="Q72" s="313">
        <f>ROUND(E72*P72,5)</f>
        <v>0</v>
      </c>
      <c r="R72" s="34"/>
      <c r="S72" s="34"/>
      <c r="T72" s="36">
        <v>0.37</v>
      </c>
      <c r="U72" s="34" t="e">
        <f>ROUND(#REF!*T72,2)</f>
        <v>#REF!</v>
      </c>
      <c r="V72" s="37"/>
      <c r="W72" s="37"/>
      <c r="X72" s="37"/>
      <c r="Y72" s="37"/>
      <c r="Z72" s="37"/>
      <c r="AA72" s="37"/>
      <c r="AB72" s="37"/>
      <c r="AC72" s="37"/>
      <c r="AD72" s="37"/>
      <c r="AE72" s="37" t="s">
        <v>102</v>
      </c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</row>
    <row r="73" spans="1:60" outlineLevel="1">
      <c r="A73" s="249">
        <v>22</v>
      </c>
      <c r="B73" s="250" t="s">
        <v>199</v>
      </c>
      <c r="C73" s="251" t="s">
        <v>1721</v>
      </c>
      <c r="D73" s="313" t="s">
        <v>101</v>
      </c>
      <c r="E73" s="253">
        <v>2</v>
      </c>
      <c r="F73" s="320">
        <f>H73+J73</f>
        <v>0</v>
      </c>
      <c r="G73" s="254">
        <f>ROUND(E73*F73,2)</f>
        <v>0</v>
      </c>
      <c r="H73" s="254"/>
      <c r="I73" s="254">
        <f>ROUND(E73*H73,2)</f>
        <v>0</v>
      </c>
      <c r="J73" s="254"/>
      <c r="K73" s="254">
        <f>ROUND(E73*J73,2)</f>
        <v>0</v>
      </c>
      <c r="L73" s="254">
        <v>15</v>
      </c>
      <c r="M73" s="254">
        <f>G73*(1+L73/100)</f>
        <v>0</v>
      </c>
      <c r="N73" s="313">
        <v>1.6379999999999999E-2</v>
      </c>
      <c r="O73" s="313">
        <f>ROUND(E73*N73,5)</f>
        <v>3.2759999999999997E-2</v>
      </c>
      <c r="P73" s="313">
        <v>0</v>
      </c>
      <c r="Q73" s="313">
        <f>ROUND(E73*P73,5)</f>
        <v>0</v>
      </c>
      <c r="R73" s="34"/>
      <c r="S73" s="34"/>
      <c r="T73" s="36">
        <v>0.37</v>
      </c>
      <c r="U73" s="34" t="e">
        <f>ROUND(#REF!*T73,2)</f>
        <v>#REF!</v>
      </c>
      <c r="V73" s="37"/>
      <c r="W73" s="37"/>
      <c r="X73" s="37"/>
      <c r="Y73" s="37"/>
      <c r="Z73" s="37"/>
      <c r="AA73" s="37"/>
      <c r="AB73" s="37"/>
      <c r="AC73" s="37"/>
      <c r="AD73" s="37"/>
      <c r="AE73" s="37" t="s">
        <v>102</v>
      </c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</row>
    <row r="74" spans="1:60" ht="20.5" customHeight="1" outlineLevel="1">
      <c r="A74" s="249"/>
      <c r="B74" s="250"/>
      <c r="C74" s="536" t="s">
        <v>202</v>
      </c>
      <c r="D74" s="537"/>
      <c r="E74" s="538"/>
      <c r="F74" s="539"/>
      <c r="G74" s="540"/>
      <c r="H74" s="254"/>
      <c r="I74" s="254"/>
      <c r="J74" s="254"/>
      <c r="K74" s="254"/>
      <c r="L74" s="254"/>
      <c r="M74" s="254"/>
      <c r="N74" s="313"/>
      <c r="O74" s="313"/>
      <c r="P74" s="313"/>
      <c r="Q74" s="313"/>
      <c r="R74" s="34"/>
      <c r="S74" s="34"/>
      <c r="T74" s="36"/>
      <c r="U74" s="34"/>
      <c r="V74" s="37"/>
      <c r="W74" s="37"/>
      <c r="X74" s="37"/>
      <c r="Y74" s="37"/>
      <c r="Z74" s="37"/>
      <c r="AA74" s="37"/>
      <c r="AB74" s="37"/>
      <c r="AC74" s="37"/>
      <c r="AD74" s="37"/>
      <c r="AE74" s="37" t="s">
        <v>104</v>
      </c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8" t="e">
        <f>#REF!</f>
        <v>#REF!</v>
      </c>
      <c r="BB74" s="37"/>
      <c r="BC74" s="37"/>
      <c r="BD74" s="37"/>
      <c r="BE74" s="37"/>
      <c r="BF74" s="37"/>
      <c r="BG74" s="37"/>
      <c r="BH74" s="37"/>
    </row>
    <row r="75" spans="1:60" outlineLevel="1">
      <c r="A75" s="249">
        <v>23</v>
      </c>
      <c r="B75" s="250" t="s">
        <v>1485</v>
      </c>
      <c r="C75" s="251" t="s">
        <v>1486</v>
      </c>
      <c r="D75" s="313" t="s">
        <v>121</v>
      </c>
      <c r="E75" s="253">
        <v>82.2</v>
      </c>
      <c r="F75" s="320">
        <f>H75+J75</f>
        <v>0</v>
      </c>
      <c r="G75" s="254">
        <f>ROUND(E75*F75,2)</f>
        <v>0</v>
      </c>
      <c r="H75" s="254"/>
      <c r="I75" s="254">
        <f>ROUND(E75*H75,2)</f>
        <v>0</v>
      </c>
      <c r="J75" s="254"/>
      <c r="K75" s="254">
        <f>ROUND(E75*J75,2)</f>
        <v>0</v>
      </c>
      <c r="L75" s="254">
        <v>15</v>
      </c>
      <c r="M75" s="254">
        <f>G75*(1+L75/100)</f>
        <v>0</v>
      </c>
      <c r="N75" s="313">
        <v>4.0000000000000003E-5</v>
      </c>
      <c r="O75" s="313">
        <f>ROUND(E75*N75,5)</f>
        <v>3.29E-3</v>
      </c>
      <c r="P75" s="313">
        <v>0</v>
      </c>
      <c r="Q75" s="313">
        <f>ROUND(E75*P75,5)</f>
        <v>0</v>
      </c>
      <c r="R75" s="34"/>
      <c r="S75" s="34"/>
      <c r="T75" s="36">
        <v>0.35399999999999998</v>
      </c>
      <c r="U75" s="34" t="e">
        <f>ROUND(#REF!*T75,2)</f>
        <v>#REF!</v>
      </c>
      <c r="V75" s="37"/>
      <c r="W75" s="37"/>
      <c r="X75" s="37"/>
      <c r="Y75" s="37"/>
      <c r="Z75" s="37"/>
      <c r="AA75" s="37"/>
      <c r="AB75" s="37"/>
      <c r="AC75" s="37"/>
      <c r="AD75" s="37"/>
      <c r="AE75" s="37" t="s">
        <v>102</v>
      </c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</row>
    <row r="76" spans="1:60" ht="30.5" customHeight="1" outlineLevel="1">
      <c r="A76" s="249"/>
      <c r="B76" s="250"/>
      <c r="C76" s="536" t="s">
        <v>198</v>
      </c>
      <c r="D76" s="537"/>
      <c r="E76" s="538"/>
      <c r="F76" s="539"/>
      <c r="G76" s="540"/>
      <c r="H76" s="254"/>
      <c r="I76" s="254"/>
      <c r="J76" s="254"/>
      <c r="K76" s="254"/>
      <c r="L76" s="254"/>
      <c r="M76" s="254"/>
      <c r="N76" s="313"/>
      <c r="O76" s="313"/>
      <c r="P76" s="313"/>
      <c r="Q76" s="313"/>
      <c r="R76" s="34"/>
      <c r="S76" s="34"/>
      <c r="T76" s="36"/>
      <c r="U76" s="34"/>
      <c r="V76" s="37"/>
      <c r="W76" s="37"/>
      <c r="X76" s="37"/>
      <c r="Y76" s="37"/>
      <c r="Z76" s="37"/>
      <c r="AA76" s="37"/>
      <c r="AB76" s="37"/>
      <c r="AC76" s="37"/>
      <c r="AD76" s="37"/>
      <c r="AE76" s="37" t="s">
        <v>104</v>
      </c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8" t="e">
        <f>#REF!</f>
        <v>#REF!</v>
      </c>
      <c r="BB76" s="37"/>
      <c r="BC76" s="37"/>
      <c r="BD76" s="37"/>
      <c r="BE76" s="37"/>
      <c r="BF76" s="37"/>
      <c r="BG76" s="37"/>
      <c r="BH76" s="37"/>
    </row>
    <row r="77" spans="1:60" ht="14.5">
      <c r="A77" s="255" t="s">
        <v>97</v>
      </c>
      <c r="B77" s="256" t="s">
        <v>52</v>
      </c>
      <c r="C77" s="257" t="s">
        <v>51</v>
      </c>
      <c r="D77" s="317"/>
      <c r="E77" s="259"/>
      <c r="F77" s="260"/>
      <c r="G77" s="260">
        <f>SUMIF(AE78:AE89,"&lt;&gt;NOR",G78:G89)</f>
        <v>0</v>
      </c>
      <c r="H77" s="260"/>
      <c r="I77" s="260">
        <f>SUM(I78:I89)</f>
        <v>0</v>
      </c>
      <c r="J77" s="260"/>
      <c r="K77" s="260">
        <f>SUM(K78:K89)</f>
        <v>0</v>
      </c>
      <c r="L77" s="260"/>
      <c r="M77" s="260">
        <f>SUM(M78:M89)</f>
        <v>0</v>
      </c>
      <c r="N77" s="317"/>
      <c r="O77" s="317">
        <f>SUM(O78:O89)</f>
        <v>1.485E-2</v>
      </c>
      <c r="P77" s="317"/>
      <c r="Q77" s="317">
        <f>SUM(Q78:Q89)</f>
        <v>1.8238999999999999</v>
      </c>
      <c r="R77" s="39"/>
      <c r="S77" s="39"/>
      <c r="T77" s="41"/>
      <c r="U77" s="39" t="e">
        <f>SUM(U78:U89)</f>
        <v>#REF!</v>
      </c>
      <c r="AE77" s="29" t="s">
        <v>98</v>
      </c>
    </row>
    <row r="78" spans="1:60" ht="20" outlineLevel="1">
      <c r="A78" s="249">
        <v>24</v>
      </c>
      <c r="B78" s="250" t="s">
        <v>206</v>
      </c>
      <c r="C78" s="251" t="s">
        <v>1722</v>
      </c>
      <c r="D78" s="313" t="s">
        <v>101</v>
      </c>
      <c r="E78" s="253">
        <v>7</v>
      </c>
      <c r="F78" s="320">
        <f>H78+J78</f>
        <v>0</v>
      </c>
      <c r="G78" s="254">
        <f>ROUND(E78*F78,2)</f>
        <v>0</v>
      </c>
      <c r="H78" s="254"/>
      <c r="I78" s="254">
        <f>ROUND(E78*H78,2)</f>
        <v>0</v>
      </c>
      <c r="J78" s="254"/>
      <c r="K78" s="254">
        <f>ROUND(E78*J78,2)</f>
        <v>0</v>
      </c>
      <c r="L78" s="254">
        <v>15</v>
      </c>
      <c r="M78" s="254">
        <f>G78*(1+L78/100)</f>
        <v>0</v>
      </c>
      <c r="N78" s="313">
        <v>0</v>
      </c>
      <c r="O78" s="313">
        <f>ROUND(E78*N78,5)</f>
        <v>0</v>
      </c>
      <c r="P78" s="313">
        <v>0</v>
      </c>
      <c r="Q78" s="313">
        <f>ROUND(E78*P78,5)</f>
        <v>0</v>
      </c>
      <c r="R78" s="34"/>
      <c r="S78" s="34"/>
      <c r="T78" s="36">
        <v>0.05</v>
      </c>
      <c r="U78" s="34" t="e">
        <f>ROUND(#REF!*T78,2)</f>
        <v>#REF!</v>
      </c>
      <c r="V78" s="37"/>
      <c r="W78" s="37"/>
      <c r="X78" s="37"/>
      <c r="Y78" s="37"/>
      <c r="Z78" s="37"/>
      <c r="AA78" s="37"/>
      <c r="AB78" s="37"/>
      <c r="AC78" s="37"/>
      <c r="AD78" s="37"/>
      <c r="AE78" s="37" t="s">
        <v>102</v>
      </c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</row>
    <row r="79" spans="1:60" outlineLevel="1">
      <c r="A79" s="249">
        <v>25</v>
      </c>
      <c r="B79" s="250" t="s">
        <v>1723</v>
      </c>
      <c r="C79" s="251" t="s">
        <v>1724</v>
      </c>
      <c r="D79" s="313" t="s">
        <v>121</v>
      </c>
      <c r="E79" s="253">
        <v>3.03</v>
      </c>
      <c r="F79" s="320">
        <f>H79+J79</f>
        <v>0</v>
      </c>
      <c r="G79" s="254">
        <f>ROUND(E79*F79,2)</f>
        <v>0</v>
      </c>
      <c r="H79" s="254"/>
      <c r="I79" s="254">
        <f>ROUND(E79*H79,2)</f>
        <v>0</v>
      </c>
      <c r="J79" s="254"/>
      <c r="K79" s="254">
        <f>ROUND(E79*J79,2)</f>
        <v>0</v>
      </c>
      <c r="L79" s="254">
        <v>15</v>
      </c>
      <c r="M79" s="254">
        <f>G79*(1+L79/100)</f>
        <v>0</v>
      </c>
      <c r="N79" s="313">
        <v>1E-3</v>
      </c>
      <c r="O79" s="313">
        <f>ROUND(E79*N79,5)</f>
        <v>3.0300000000000001E-3</v>
      </c>
      <c r="P79" s="313">
        <v>6.3E-2</v>
      </c>
      <c r="Q79" s="313">
        <f>ROUND(E79*P79,5)</f>
        <v>0.19089</v>
      </c>
      <c r="R79" s="34"/>
      <c r="S79" s="34"/>
      <c r="T79" s="36">
        <v>0.71799999999999997</v>
      </c>
      <c r="U79" s="34" t="e">
        <f>ROUND(#REF!*T79,2)</f>
        <v>#REF!</v>
      </c>
      <c r="V79" s="37"/>
      <c r="W79" s="37"/>
      <c r="X79" s="37"/>
      <c r="Y79" s="37"/>
      <c r="Z79" s="37"/>
      <c r="AA79" s="37"/>
      <c r="AB79" s="37"/>
      <c r="AC79" s="37"/>
      <c r="AD79" s="37"/>
      <c r="AE79" s="37" t="s">
        <v>102</v>
      </c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</row>
    <row r="80" spans="1:60" outlineLevel="1">
      <c r="A80" s="249"/>
      <c r="B80" s="250"/>
      <c r="C80" s="314" t="s">
        <v>1725</v>
      </c>
      <c r="D80" s="315"/>
      <c r="E80" s="316">
        <v>3.03</v>
      </c>
      <c r="F80" s="254"/>
      <c r="G80" s="254"/>
      <c r="H80" s="254"/>
      <c r="I80" s="254"/>
      <c r="J80" s="254"/>
      <c r="K80" s="254"/>
      <c r="L80" s="254"/>
      <c r="M80" s="254"/>
      <c r="N80" s="313"/>
      <c r="O80" s="313"/>
      <c r="P80" s="313"/>
      <c r="Q80" s="313"/>
      <c r="R80" s="34"/>
      <c r="S80" s="34"/>
      <c r="T80" s="36"/>
      <c r="U80" s="34"/>
      <c r="V80" s="37"/>
      <c r="W80" s="37"/>
      <c r="X80" s="37"/>
      <c r="Y80" s="37"/>
      <c r="Z80" s="37"/>
      <c r="AA80" s="37"/>
      <c r="AB80" s="37"/>
      <c r="AC80" s="37"/>
      <c r="AD80" s="37"/>
      <c r="AE80" s="37" t="s">
        <v>109</v>
      </c>
      <c r="AF80" s="37">
        <v>0</v>
      </c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</row>
    <row r="81" spans="1:60" outlineLevel="1">
      <c r="A81" s="249">
        <v>26</v>
      </c>
      <c r="B81" s="250" t="s">
        <v>212</v>
      </c>
      <c r="C81" s="251" t="s">
        <v>213</v>
      </c>
      <c r="D81" s="313" t="s">
        <v>121</v>
      </c>
      <c r="E81" s="253">
        <v>10.1</v>
      </c>
      <c r="F81" s="320">
        <f>H81+J81</f>
        <v>0</v>
      </c>
      <c r="G81" s="254">
        <f>ROUND(E81*F81,2)</f>
        <v>0</v>
      </c>
      <c r="H81" s="254"/>
      <c r="I81" s="254">
        <f>ROUND(E81*H81,2)</f>
        <v>0</v>
      </c>
      <c r="J81" s="254"/>
      <c r="K81" s="254">
        <f>ROUND(E81*J81,2)</f>
        <v>0</v>
      </c>
      <c r="L81" s="254">
        <v>15</v>
      </c>
      <c r="M81" s="254">
        <f>G81*(1+L81/100)</f>
        <v>0</v>
      </c>
      <c r="N81" s="313">
        <v>1.17E-3</v>
      </c>
      <c r="O81" s="313">
        <f>ROUND(E81*N81,5)</f>
        <v>1.1820000000000001E-2</v>
      </c>
      <c r="P81" s="313">
        <v>8.7999999999999995E-2</v>
      </c>
      <c r="Q81" s="313">
        <f>ROUND(E81*P81,5)</f>
        <v>0.88880000000000003</v>
      </c>
      <c r="R81" s="34"/>
      <c r="S81" s="34"/>
      <c r="T81" s="36">
        <v>0.55600000000000005</v>
      </c>
      <c r="U81" s="34" t="e">
        <f>ROUND(#REF!*T81,2)</f>
        <v>#REF!</v>
      </c>
      <c r="V81" s="37"/>
      <c r="W81" s="37"/>
      <c r="X81" s="37"/>
      <c r="Y81" s="37"/>
      <c r="Z81" s="37"/>
      <c r="AA81" s="37"/>
      <c r="AB81" s="37"/>
      <c r="AC81" s="37"/>
      <c r="AD81" s="37"/>
      <c r="AE81" s="37" t="s">
        <v>102</v>
      </c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</row>
    <row r="82" spans="1:60" outlineLevel="1">
      <c r="A82" s="249"/>
      <c r="B82" s="250"/>
      <c r="C82" s="314" t="s">
        <v>1726</v>
      </c>
      <c r="D82" s="315"/>
      <c r="E82" s="316">
        <v>7.2720000000000002</v>
      </c>
      <c r="F82" s="254"/>
      <c r="G82" s="254"/>
      <c r="H82" s="254"/>
      <c r="I82" s="254"/>
      <c r="J82" s="254"/>
      <c r="K82" s="254"/>
      <c r="L82" s="254"/>
      <c r="M82" s="254"/>
      <c r="N82" s="313"/>
      <c r="O82" s="313"/>
      <c r="P82" s="313"/>
      <c r="Q82" s="313"/>
      <c r="R82" s="34"/>
      <c r="S82" s="34"/>
      <c r="T82" s="36"/>
      <c r="U82" s="34"/>
      <c r="V82" s="37"/>
      <c r="W82" s="37"/>
      <c r="X82" s="37"/>
      <c r="Y82" s="37"/>
      <c r="Z82" s="37"/>
      <c r="AA82" s="37"/>
      <c r="AB82" s="37"/>
      <c r="AC82" s="37"/>
      <c r="AD82" s="37"/>
      <c r="AE82" s="37" t="s">
        <v>109</v>
      </c>
      <c r="AF82" s="37">
        <v>0</v>
      </c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</row>
    <row r="83" spans="1:60" outlineLevel="1">
      <c r="A83" s="249"/>
      <c r="B83" s="250"/>
      <c r="C83" s="314" t="s">
        <v>1727</v>
      </c>
      <c r="D83" s="315"/>
      <c r="E83" s="316">
        <v>2.8279999999999998</v>
      </c>
      <c r="F83" s="254"/>
      <c r="G83" s="254"/>
      <c r="H83" s="254"/>
      <c r="I83" s="254"/>
      <c r="J83" s="254"/>
      <c r="K83" s="254"/>
      <c r="L83" s="254"/>
      <c r="M83" s="254"/>
      <c r="N83" s="313"/>
      <c r="O83" s="313"/>
      <c r="P83" s="313"/>
      <c r="Q83" s="313"/>
      <c r="R83" s="34"/>
      <c r="S83" s="34"/>
      <c r="T83" s="36"/>
      <c r="U83" s="34"/>
      <c r="V83" s="37"/>
      <c r="W83" s="37"/>
      <c r="X83" s="37"/>
      <c r="Y83" s="37"/>
      <c r="Z83" s="37"/>
      <c r="AA83" s="37"/>
      <c r="AB83" s="37"/>
      <c r="AC83" s="37"/>
      <c r="AD83" s="37"/>
      <c r="AE83" s="37" t="s">
        <v>109</v>
      </c>
      <c r="AF83" s="37">
        <v>0</v>
      </c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</row>
    <row r="84" spans="1:60" ht="20" outlineLevel="1">
      <c r="A84" s="249">
        <v>27</v>
      </c>
      <c r="B84" s="250" t="s">
        <v>221</v>
      </c>
      <c r="C84" s="251" t="s">
        <v>222</v>
      </c>
      <c r="D84" s="313" t="s">
        <v>121</v>
      </c>
      <c r="E84" s="253">
        <v>5.85</v>
      </c>
      <c r="F84" s="320">
        <f>H84+J84</f>
        <v>0</v>
      </c>
      <c r="G84" s="254">
        <f>ROUND(E84*F84,2)</f>
        <v>0</v>
      </c>
      <c r="H84" s="254"/>
      <c r="I84" s="254">
        <f>ROUND(E84*H84,2)</f>
        <v>0</v>
      </c>
      <c r="J84" s="254"/>
      <c r="K84" s="254">
        <f>ROUND(E84*J84,2)</f>
        <v>0</v>
      </c>
      <c r="L84" s="254">
        <v>15</v>
      </c>
      <c r="M84" s="254">
        <f>G84*(1+L84/100)</f>
        <v>0</v>
      </c>
      <c r="N84" s="313">
        <v>0</v>
      </c>
      <c r="O84" s="313">
        <f>ROUND(E84*N84,5)</f>
        <v>0</v>
      </c>
      <c r="P84" s="313">
        <v>0.02</v>
      </c>
      <c r="Q84" s="313">
        <f>ROUND(E84*P84,5)</f>
        <v>0.11700000000000001</v>
      </c>
      <c r="R84" s="34"/>
      <c r="S84" s="34"/>
      <c r="T84" s="36">
        <v>7.8E-2</v>
      </c>
      <c r="U84" s="34" t="e">
        <f>ROUND(#REF!*T84,2)</f>
        <v>#REF!</v>
      </c>
      <c r="V84" s="37"/>
      <c r="W84" s="37"/>
      <c r="X84" s="37"/>
      <c r="Y84" s="37"/>
      <c r="Z84" s="37"/>
      <c r="AA84" s="37"/>
      <c r="AB84" s="37"/>
      <c r="AC84" s="37"/>
      <c r="AD84" s="37"/>
      <c r="AE84" s="37" t="s">
        <v>102</v>
      </c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</row>
    <row r="85" spans="1:60" outlineLevel="1">
      <c r="A85" s="249"/>
      <c r="B85" s="250"/>
      <c r="C85" s="314" t="s">
        <v>1728</v>
      </c>
      <c r="D85" s="315"/>
      <c r="E85" s="316">
        <v>5.85</v>
      </c>
      <c r="F85" s="254"/>
      <c r="G85" s="254"/>
      <c r="H85" s="254"/>
      <c r="I85" s="254"/>
      <c r="J85" s="254"/>
      <c r="K85" s="254"/>
      <c r="L85" s="254"/>
      <c r="M85" s="254"/>
      <c r="N85" s="313"/>
      <c r="O85" s="313"/>
      <c r="P85" s="313"/>
      <c r="Q85" s="313"/>
      <c r="R85" s="34"/>
      <c r="S85" s="34"/>
      <c r="T85" s="36"/>
      <c r="U85" s="34"/>
      <c r="V85" s="37"/>
      <c r="W85" s="37"/>
      <c r="X85" s="37"/>
      <c r="Y85" s="37"/>
      <c r="Z85" s="37"/>
      <c r="AA85" s="37"/>
      <c r="AB85" s="37"/>
      <c r="AC85" s="37"/>
      <c r="AD85" s="37"/>
      <c r="AE85" s="37" t="s">
        <v>109</v>
      </c>
      <c r="AF85" s="37">
        <v>0</v>
      </c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</row>
    <row r="86" spans="1:60" outlineLevel="1">
      <c r="A86" s="249">
        <v>28</v>
      </c>
      <c r="B86" s="250" t="s">
        <v>229</v>
      </c>
      <c r="C86" s="251" t="s">
        <v>230</v>
      </c>
      <c r="D86" s="313" t="s">
        <v>121</v>
      </c>
      <c r="E86" s="253">
        <v>16</v>
      </c>
      <c r="F86" s="320">
        <f>H86+J86</f>
        <v>0</v>
      </c>
      <c r="G86" s="254">
        <f>ROUND(E86*F86,2)</f>
        <v>0</v>
      </c>
      <c r="H86" s="254"/>
      <c r="I86" s="254">
        <f>ROUND(E86*H86,2)</f>
        <v>0</v>
      </c>
      <c r="J86" s="254"/>
      <c r="K86" s="254">
        <f>ROUND(E86*J86,2)</f>
        <v>0</v>
      </c>
      <c r="L86" s="254">
        <v>15</v>
      </c>
      <c r="M86" s="254">
        <f>G86*(1+L86/100)</f>
        <v>0</v>
      </c>
      <c r="N86" s="313">
        <v>0</v>
      </c>
      <c r="O86" s="313">
        <f>ROUND(E86*N86,5)</f>
        <v>0</v>
      </c>
      <c r="P86" s="313">
        <v>3.9E-2</v>
      </c>
      <c r="Q86" s="313">
        <f>ROUND(E86*P86,5)</f>
        <v>0.624</v>
      </c>
      <c r="R86" s="34"/>
      <c r="S86" s="34"/>
      <c r="T86" s="36">
        <v>0.81299999999999994</v>
      </c>
      <c r="U86" s="34" t="e">
        <f>ROUND(#REF!*T86,2)</f>
        <v>#REF!</v>
      </c>
      <c r="V86" s="37"/>
      <c r="W86" s="37"/>
      <c r="X86" s="37"/>
      <c r="Y86" s="37"/>
      <c r="Z86" s="37"/>
      <c r="AA86" s="37"/>
      <c r="AB86" s="37"/>
      <c r="AC86" s="37"/>
      <c r="AD86" s="37"/>
      <c r="AE86" s="37" t="s">
        <v>102</v>
      </c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</row>
    <row r="87" spans="1:60" outlineLevel="1">
      <c r="A87" s="249"/>
      <c r="B87" s="250"/>
      <c r="C87" s="314" t="s">
        <v>1729</v>
      </c>
      <c r="D87" s="315"/>
      <c r="E87" s="316">
        <v>16</v>
      </c>
      <c r="F87" s="254"/>
      <c r="G87" s="254"/>
      <c r="H87" s="254"/>
      <c r="I87" s="254"/>
      <c r="J87" s="254"/>
      <c r="K87" s="254"/>
      <c r="L87" s="254"/>
      <c r="M87" s="254"/>
      <c r="N87" s="313"/>
      <c r="O87" s="313"/>
      <c r="P87" s="313"/>
      <c r="Q87" s="313"/>
      <c r="R87" s="34"/>
      <c r="S87" s="34"/>
      <c r="T87" s="36"/>
      <c r="U87" s="34"/>
      <c r="V87" s="37"/>
      <c r="W87" s="37"/>
      <c r="X87" s="37"/>
      <c r="Y87" s="37"/>
      <c r="Z87" s="37"/>
      <c r="AA87" s="37"/>
      <c r="AB87" s="37"/>
      <c r="AC87" s="37"/>
      <c r="AD87" s="37"/>
      <c r="AE87" s="37" t="s">
        <v>109</v>
      </c>
      <c r="AF87" s="37">
        <v>0</v>
      </c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</row>
    <row r="88" spans="1:60" outlineLevel="1">
      <c r="A88" s="249">
        <v>29</v>
      </c>
      <c r="B88" s="250" t="s">
        <v>1730</v>
      </c>
      <c r="C88" s="251" t="s">
        <v>1731</v>
      </c>
      <c r="D88" s="313" t="s">
        <v>304</v>
      </c>
      <c r="E88" s="253">
        <v>8.02</v>
      </c>
      <c r="F88" s="320">
        <f>H88+J88</f>
        <v>0</v>
      </c>
      <c r="G88" s="254">
        <f>ROUND(E88*F88,2)</f>
        <v>0</v>
      </c>
      <c r="H88" s="254"/>
      <c r="I88" s="254">
        <f>ROUND(E88*H88,2)</f>
        <v>0</v>
      </c>
      <c r="J88" s="254"/>
      <c r="K88" s="254">
        <f>ROUND(E88*J88,2)</f>
        <v>0</v>
      </c>
      <c r="L88" s="254">
        <v>15</v>
      </c>
      <c r="M88" s="254">
        <f>G88*(1+L88/100)</f>
        <v>0</v>
      </c>
      <c r="N88" s="313">
        <v>0</v>
      </c>
      <c r="O88" s="313">
        <f>ROUND(E88*N88,5)</f>
        <v>0</v>
      </c>
      <c r="P88" s="313">
        <v>4.0000000000000002E-4</v>
      </c>
      <c r="Q88" s="313">
        <f>ROUND(E88*P88,5)</f>
        <v>3.2100000000000002E-3</v>
      </c>
      <c r="R88" s="34"/>
      <c r="S88" s="34"/>
      <c r="T88" s="36">
        <v>7.0000000000000007E-2</v>
      </c>
      <c r="U88" s="34" t="e">
        <f>ROUND(#REF!*T88,2)</f>
        <v>#REF!</v>
      </c>
      <c r="V88" s="37"/>
      <c r="W88" s="37"/>
      <c r="X88" s="37"/>
      <c r="Y88" s="37"/>
      <c r="Z88" s="37"/>
      <c r="AA88" s="37"/>
      <c r="AB88" s="37"/>
      <c r="AC88" s="37"/>
      <c r="AD88" s="37"/>
      <c r="AE88" s="37" t="s">
        <v>102</v>
      </c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</row>
    <row r="89" spans="1:60" outlineLevel="1">
      <c r="A89" s="249"/>
      <c r="B89" s="250"/>
      <c r="C89" s="314" t="s">
        <v>1732</v>
      </c>
      <c r="D89" s="315"/>
      <c r="E89" s="316">
        <v>8.02</v>
      </c>
      <c r="F89" s="254"/>
      <c r="G89" s="254"/>
      <c r="H89" s="254"/>
      <c r="I89" s="254"/>
      <c r="J89" s="254"/>
      <c r="K89" s="254"/>
      <c r="L89" s="254"/>
      <c r="M89" s="254"/>
      <c r="N89" s="313"/>
      <c r="O89" s="313"/>
      <c r="P89" s="313"/>
      <c r="Q89" s="313"/>
      <c r="R89" s="34"/>
      <c r="S89" s="34"/>
      <c r="T89" s="36"/>
      <c r="U89" s="34"/>
      <c r="V89" s="37"/>
      <c r="W89" s="37"/>
      <c r="X89" s="37"/>
      <c r="Y89" s="37"/>
      <c r="Z89" s="37"/>
      <c r="AA89" s="37"/>
      <c r="AB89" s="37"/>
      <c r="AC89" s="37"/>
      <c r="AD89" s="37"/>
      <c r="AE89" s="37" t="s">
        <v>109</v>
      </c>
      <c r="AF89" s="37">
        <v>0</v>
      </c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</row>
    <row r="90" spans="1:60" ht="14.5">
      <c r="A90" s="255" t="s">
        <v>97</v>
      </c>
      <c r="B90" s="256" t="s">
        <v>50</v>
      </c>
      <c r="C90" s="257" t="s">
        <v>49</v>
      </c>
      <c r="D90" s="317"/>
      <c r="E90" s="259"/>
      <c r="F90" s="260"/>
      <c r="G90" s="260">
        <f>SUMIF(AE91:AE113,"&lt;&gt;NOR",G91:G113)</f>
        <v>0</v>
      </c>
      <c r="H90" s="260"/>
      <c r="I90" s="260">
        <f>SUM(I91:I113)</f>
        <v>0</v>
      </c>
      <c r="J90" s="260"/>
      <c r="K90" s="260">
        <f>SUM(K91:K113)</f>
        <v>0</v>
      </c>
      <c r="L90" s="260"/>
      <c r="M90" s="260">
        <f>SUM(M91:M113)</f>
        <v>0</v>
      </c>
      <c r="N90" s="317"/>
      <c r="O90" s="317">
        <f>SUM(O91:O113)</f>
        <v>1.6800000000000001E-3</v>
      </c>
      <c r="P90" s="317"/>
      <c r="Q90" s="317">
        <f>SUM(Q91:Q113)</f>
        <v>4.3430300000000006</v>
      </c>
      <c r="R90" s="39"/>
      <c r="S90" s="39"/>
      <c r="T90" s="41"/>
      <c r="U90" s="39" t="e">
        <f>SUM(U91:U113)</f>
        <v>#REF!</v>
      </c>
      <c r="AE90" s="29" t="s">
        <v>98</v>
      </c>
    </row>
    <row r="91" spans="1:60" outlineLevel="1">
      <c r="A91" s="249">
        <v>30</v>
      </c>
      <c r="B91" s="250" t="s">
        <v>235</v>
      </c>
      <c r="C91" s="251" t="s">
        <v>236</v>
      </c>
      <c r="D91" s="313" t="s">
        <v>121</v>
      </c>
      <c r="E91" s="253">
        <v>18.037099999999999</v>
      </c>
      <c r="F91" s="320">
        <f>H91+J91</f>
        <v>0</v>
      </c>
      <c r="G91" s="254">
        <f>ROUND(E91*F91,2)</f>
        <v>0</v>
      </c>
      <c r="H91" s="254"/>
      <c r="I91" s="254">
        <f>ROUND(E91*H91,2)</f>
        <v>0</v>
      </c>
      <c r="J91" s="254"/>
      <c r="K91" s="254">
        <f>ROUND(E91*J91,2)</f>
        <v>0</v>
      </c>
      <c r="L91" s="254">
        <v>15</v>
      </c>
      <c r="M91" s="254">
        <f>G91*(1+L91/100)</f>
        <v>0</v>
      </c>
      <c r="N91" s="313">
        <v>0</v>
      </c>
      <c r="O91" s="313">
        <f>ROUND(E91*N91,5)</f>
        <v>0</v>
      </c>
      <c r="P91" s="313">
        <v>6.8000000000000005E-2</v>
      </c>
      <c r="Q91" s="313">
        <f>ROUND(E91*P91,5)</f>
        <v>1.2265200000000001</v>
      </c>
      <c r="R91" s="34"/>
      <c r="S91" s="34"/>
      <c r="T91" s="36">
        <v>0.3</v>
      </c>
      <c r="U91" s="34" t="e">
        <f>ROUND(#REF!*T91,2)</f>
        <v>#REF!</v>
      </c>
      <c r="V91" s="37"/>
      <c r="W91" s="37"/>
      <c r="X91" s="37"/>
      <c r="Y91" s="37"/>
      <c r="Z91" s="37"/>
      <c r="AA91" s="37"/>
      <c r="AB91" s="37"/>
      <c r="AC91" s="37"/>
      <c r="AD91" s="37"/>
      <c r="AE91" s="37" t="s">
        <v>102</v>
      </c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</row>
    <row r="92" spans="1:60" outlineLevel="1">
      <c r="A92" s="249"/>
      <c r="B92" s="250"/>
      <c r="C92" s="314" t="s">
        <v>1733</v>
      </c>
      <c r="D92" s="315"/>
      <c r="E92" s="316">
        <v>13.920299999999999</v>
      </c>
      <c r="F92" s="254"/>
      <c r="G92" s="254"/>
      <c r="H92" s="254"/>
      <c r="I92" s="254"/>
      <c r="J92" s="254"/>
      <c r="K92" s="254"/>
      <c r="L92" s="254"/>
      <c r="M92" s="254"/>
      <c r="N92" s="313"/>
      <c r="O92" s="313"/>
      <c r="P92" s="313"/>
      <c r="Q92" s="313"/>
      <c r="R92" s="34"/>
      <c r="S92" s="34"/>
      <c r="T92" s="36"/>
      <c r="U92" s="34"/>
      <c r="V92" s="37"/>
      <c r="W92" s="37"/>
      <c r="X92" s="37"/>
      <c r="Y92" s="37"/>
      <c r="Z92" s="37"/>
      <c r="AA92" s="37"/>
      <c r="AB92" s="37"/>
      <c r="AC92" s="37"/>
      <c r="AD92" s="37"/>
      <c r="AE92" s="37" t="s">
        <v>109</v>
      </c>
      <c r="AF92" s="37">
        <v>0</v>
      </c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</row>
    <row r="93" spans="1:60" outlineLevel="1">
      <c r="A93" s="249"/>
      <c r="B93" s="250"/>
      <c r="C93" s="314" t="s">
        <v>1715</v>
      </c>
      <c r="D93" s="315"/>
      <c r="E93" s="316">
        <v>4.1167999999999996</v>
      </c>
      <c r="F93" s="254"/>
      <c r="G93" s="254"/>
      <c r="H93" s="254"/>
      <c r="I93" s="254"/>
      <c r="J93" s="254"/>
      <c r="K93" s="254"/>
      <c r="L93" s="254"/>
      <c r="M93" s="254"/>
      <c r="N93" s="313"/>
      <c r="O93" s="313"/>
      <c r="P93" s="313"/>
      <c r="Q93" s="313"/>
      <c r="R93" s="34"/>
      <c r="S93" s="34"/>
      <c r="T93" s="36"/>
      <c r="U93" s="34"/>
      <c r="V93" s="37"/>
      <c r="W93" s="37"/>
      <c r="X93" s="37"/>
      <c r="Y93" s="37"/>
      <c r="Z93" s="37"/>
      <c r="AA93" s="37"/>
      <c r="AB93" s="37"/>
      <c r="AC93" s="37"/>
      <c r="AD93" s="37"/>
      <c r="AE93" s="37" t="s">
        <v>109</v>
      </c>
      <c r="AF93" s="37">
        <v>0</v>
      </c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</row>
    <row r="94" spans="1:60" outlineLevel="1">
      <c r="A94" s="249">
        <v>31</v>
      </c>
      <c r="B94" s="250" t="s">
        <v>238</v>
      </c>
      <c r="C94" s="251" t="s">
        <v>239</v>
      </c>
      <c r="D94" s="313" t="s">
        <v>121</v>
      </c>
      <c r="E94" s="253">
        <v>25.46846</v>
      </c>
      <c r="F94" s="320">
        <f>H94+J94</f>
        <v>0</v>
      </c>
      <c r="G94" s="254">
        <f>ROUND(E94*F94,2)</f>
        <v>0</v>
      </c>
      <c r="H94" s="254"/>
      <c r="I94" s="254">
        <f>ROUND(E94*H94,2)</f>
        <v>0</v>
      </c>
      <c r="J94" s="254"/>
      <c r="K94" s="254">
        <f>ROUND(E94*J94,2)</f>
        <v>0</v>
      </c>
      <c r="L94" s="254">
        <v>15</v>
      </c>
      <c r="M94" s="254">
        <f>G94*(1+L94/100)</f>
        <v>0</v>
      </c>
      <c r="N94" s="313">
        <v>0</v>
      </c>
      <c r="O94" s="313">
        <f>ROUND(E94*N94,5)</f>
        <v>0</v>
      </c>
      <c r="P94" s="313">
        <v>4.5999999999999999E-2</v>
      </c>
      <c r="Q94" s="313">
        <f>ROUND(E94*P94,5)</f>
        <v>1.1715500000000001</v>
      </c>
      <c r="R94" s="34"/>
      <c r="S94" s="34"/>
      <c r="T94" s="36">
        <v>0.26</v>
      </c>
      <c r="U94" s="34" t="e">
        <f>ROUND(#REF!*T94,2)</f>
        <v>#REF!</v>
      </c>
      <c r="V94" s="37"/>
      <c r="W94" s="37"/>
      <c r="X94" s="37"/>
      <c r="Y94" s="37"/>
      <c r="Z94" s="37"/>
      <c r="AA94" s="37"/>
      <c r="AB94" s="37"/>
      <c r="AC94" s="37"/>
      <c r="AD94" s="37"/>
      <c r="AE94" s="37" t="s">
        <v>102</v>
      </c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</row>
    <row r="95" spans="1:60" outlineLevel="1">
      <c r="A95" s="249"/>
      <c r="B95" s="250"/>
      <c r="C95" s="536" t="s">
        <v>1734</v>
      </c>
      <c r="D95" s="537"/>
      <c r="E95" s="538"/>
      <c r="F95" s="539"/>
      <c r="G95" s="540"/>
      <c r="H95" s="254"/>
      <c r="I95" s="254"/>
      <c r="J95" s="254"/>
      <c r="K95" s="254"/>
      <c r="L95" s="254"/>
      <c r="M95" s="254"/>
      <c r="N95" s="313"/>
      <c r="O95" s="313"/>
      <c r="P95" s="313"/>
      <c r="Q95" s="313"/>
      <c r="R95" s="34"/>
      <c r="S95" s="34"/>
      <c r="T95" s="36"/>
      <c r="U95" s="34"/>
      <c r="V95" s="37"/>
      <c r="W95" s="37"/>
      <c r="X95" s="37"/>
      <c r="Y95" s="37"/>
      <c r="Z95" s="37"/>
      <c r="AA95" s="37"/>
      <c r="AB95" s="37"/>
      <c r="AC95" s="37"/>
      <c r="AD95" s="37"/>
      <c r="AE95" s="37" t="s">
        <v>104</v>
      </c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8" t="e">
        <f>#REF!</f>
        <v>#REF!</v>
      </c>
      <c r="BB95" s="37"/>
      <c r="BC95" s="37"/>
      <c r="BD95" s="37"/>
      <c r="BE95" s="37"/>
      <c r="BF95" s="37"/>
      <c r="BG95" s="37"/>
      <c r="BH95" s="37"/>
    </row>
    <row r="96" spans="1:60" outlineLevel="1">
      <c r="A96" s="249"/>
      <c r="B96" s="250"/>
      <c r="C96" s="314" t="s">
        <v>1735</v>
      </c>
      <c r="D96" s="315"/>
      <c r="E96" s="316">
        <v>25.46846</v>
      </c>
      <c r="F96" s="254"/>
      <c r="G96" s="254"/>
      <c r="H96" s="254"/>
      <c r="I96" s="254"/>
      <c r="J96" s="254"/>
      <c r="K96" s="254"/>
      <c r="L96" s="254"/>
      <c r="M96" s="254"/>
      <c r="N96" s="313"/>
      <c r="O96" s="313"/>
      <c r="P96" s="313"/>
      <c r="Q96" s="313"/>
      <c r="R96" s="34"/>
      <c r="S96" s="34"/>
      <c r="T96" s="36"/>
      <c r="U96" s="34"/>
      <c r="V96" s="37"/>
      <c r="W96" s="37"/>
      <c r="X96" s="37"/>
      <c r="Y96" s="37"/>
      <c r="Z96" s="37"/>
      <c r="AA96" s="37"/>
      <c r="AB96" s="37"/>
      <c r="AC96" s="37"/>
      <c r="AD96" s="37"/>
      <c r="AE96" s="37" t="s">
        <v>109</v>
      </c>
      <c r="AF96" s="37">
        <v>0</v>
      </c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</row>
    <row r="97" spans="1:60" outlineLevel="1">
      <c r="A97" s="249">
        <v>32</v>
      </c>
      <c r="B97" s="250" t="s">
        <v>1224</v>
      </c>
      <c r="C97" s="251" t="s">
        <v>1225</v>
      </c>
      <c r="D97" s="313" t="s">
        <v>121</v>
      </c>
      <c r="E97" s="253">
        <v>50.77</v>
      </c>
      <c r="F97" s="320">
        <f>H97+J97</f>
        <v>0</v>
      </c>
      <c r="G97" s="254">
        <f>ROUND(E97*F97,2)</f>
        <v>0</v>
      </c>
      <c r="H97" s="254"/>
      <c r="I97" s="254">
        <f>ROUND(E97*H97,2)</f>
        <v>0</v>
      </c>
      <c r="J97" s="254"/>
      <c r="K97" s="254">
        <f>ROUND(E97*J97,2)</f>
        <v>0</v>
      </c>
      <c r="L97" s="254">
        <v>15</v>
      </c>
      <c r="M97" s="254">
        <f>G97*(1+L97/100)</f>
        <v>0</v>
      </c>
      <c r="N97" s="313">
        <v>0</v>
      </c>
      <c r="O97" s="313">
        <f>ROUND(E97*N97,5)</f>
        <v>0</v>
      </c>
      <c r="P97" s="313">
        <v>0.01</v>
      </c>
      <c r="Q97" s="313">
        <f>ROUND(E97*P97,5)</f>
        <v>0.50770000000000004</v>
      </c>
      <c r="R97" s="34"/>
      <c r="S97" s="34"/>
      <c r="T97" s="36">
        <v>0.1</v>
      </c>
      <c r="U97" s="34" t="e">
        <f>ROUND(#REF!*T97,2)</f>
        <v>#REF!</v>
      </c>
      <c r="V97" s="37"/>
      <c r="W97" s="37"/>
      <c r="X97" s="37"/>
      <c r="Y97" s="37"/>
      <c r="Z97" s="37"/>
      <c r="AA97" s="37"/>
      <c r="AB97" s="37"/>
      <c r="AC97" s="37"/>
      <c r="AD97" s="37"/>
      <c r="AE97" s="37" t="s">
        <v>102</v>
      </c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</row>
    <row r="98" spans="1:60" outlineLevel="1">
      <c r="A98" s="249">
        <v>33</v>
      </c>
      <c r="B98" s="250" t="s">
        <v>245</v>
      </c>
      <c r="C98" s="251" t="s">
        <v>246</v>
      </c>
      <c r="D98" s="313" t="s">
        <v>121</v>
      </c>
      <c r="E98" s="253">
        <v>134.42585</v>
      </c>
      <c r="F98" s="320">
        <f>H98+J98</f>
        <v>0</v>
      </c>
      <c r="G98" s="254">
        <f>ROUND(E98*F98,2)</f>
        <v>0</v>
      </c>
      <c r="H98" s="254"/>
      <c r="I98" s="254">
        <f>ROUND(E98*H98,2)</f>
        <v>0</v>
      </c>
      <c r="J98" s="254"/>
      <c r="K98" s="254">
        <f>ROUND(E98*J98,2)</f>
        <v>0</v>
      </c>
      <c r="L98" s="254">
        <v>15</v>
      </c>
      <c r="M98" s="254">
        <f>G98*(1+L98/100)</f>
        <v>0</v>
      </c>
      <c r="N98" s="313">
        <v>0</v>
      </c>
      <c r="O98" s="313">
        <f>ROUND(E98*N98,5)</f>
        <v>0</v>
      </c>
      <c r="P98" s="313">
        <v>0.01</v>
      </c>
      <c r="Q98" s="313">
        <f>ROUND(E98*P98,5)</f>
        <v>1.34426</v>
      </c>
      <c r="R98" s="34"/>
      <c r="S98" s="34"/>
      <c r="T98" s="36">
        <v>0.08</v>
      </c>
      <c r="U98" s="34" t="e">
        <f>ROUND(#REF!*T98,2)</f>
        <v>#REF!</v>
      </c>
      <c r="V98" s="37"/>
      <c r="W98" s="37"/>
      <c r="X98" s="37"/>
      <c r="Y98" s="37"/>
      <c r="Z98" s="37"/>
      <c r="AA98" s="37"/>
      <c r="AB98" s="37"/>
      <c r="AC98" s="37"/>
      <c r="AD98" s="37"/>
      <c r="AE98" s="37" t="s">
        <v>102</v>
      </c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</row>
    <row r="99" spans="1:60" outlineLevel="1">
      <c r="A99" s="249"/>
      <c r="B99" s="250"/>
      <c r="C99" s="314" t="s">
        <v>1736</v>
      </c>
      <c r="D99" s="315"/>
      <c r="E99" s="316">
        <v>43.538800000000002</v>
      </c>
      <c r="F99" s="254"/>
      <c r="G99" s="254"/>
      <c r="H99" s="254"/>
      <c r="I99" s="254"/>
      <c r="J99" s="254"/>
      <c r="K99" s="254"/>
      <c r="L99" s="254"/>
      <c r="M99" s="254"/>
      <c r="N99" s="313"/>
      <c r="O99" s="313"/>
      <c r="P99" s="313"/>
      <c r="Q99" s="313"/>
      <c r="R99" s="34"/>
      <c r="S99" s="34"/>
      <c r="T99" s="36"/>
      <c r="U99" s="34"/>
      <c r="V99" s="37"/>
      <c r="W99" s="37"/>
      <c r="X99" s="37"/>
      <c r="Y99" s="37"/>
      <c r="Z99" s="37"/>
      <c r="AA99" s="37"/>
      <c r="AB99" s="37"/>
      <c r="AC99" s="37"/>
      <c r="AD99" s="37"/>
      <c r="AE99" s="37" t="s">
        <v>109</v>
      </c>
      <c r="AF99" s="37">
        <v>0</v>
      </c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</row>
    <row r="100" spans="1:60" outlineLevel="1">
      <c r="A100" s="249"/>
      <c r="B100" s="250"/>
      <c r="C100" s="314" t="s">
        <v>1737</v>
      </c>
      <c r="D100" s="315"/>
      <c r="E100" s="316">
        <v>32.716799999999999</v>
      </c>
      <c r="F100" s="254"/>
      <c r="G100" s="254"/>
      <c r="H100" s="254"/>
      <c r="I100" s="254"/>
      <c r="J100" s="254"/>
      <c r="K100" s="254"/>
      <c r="L100" s="254"/>
      <c r="M100" s="254"/>
      <c r="N100" s="313"/>
      <c r="O100" s="313"/>
      <c r="P100" s="313"/>
      <c r="Q100" s="313"/>
      <c r="R100" s="34"/>
      <c r="S100" s="34"/>
      <c r="T100" s="36"/>
      <c r="U100" s="34"/>
      <c r="V100" s="37"/>
      <c r="W100" s="37"/>
      <c r="X100" s="37"/>
      <c r="Y100" s="37"/>
      <c r="Z100" s="37"/>
      <c r="AA100" s="37"/>
      <c r="AB100" s="37"/>
      <c r="AC100" s="37"/>
      <c r="AD100" s="37"/>
      <c r="AE100" s="37" t="s">
        <v>109</v>
      </c>
      <c r="AF100" s="37">
        <v>0</v>
      </c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</row>
    <row r="101" spans="1:60" outlineLevel="1">
      <c r="A101" s="249"/>
      <c r="B101" s="250"/>
      <c r="C101" s="314" t="s">
        <v>1738</v>
      </c>
      <c r="D101" s="315"/>
      <c r="E101" s="316">
        <v>26.869399999999999</v>
      </c>
      <c r="F101" s="254"/>
      <c r="G101" s="254"/>
      <c r="H101" s="254"/>
      <c r="I101" s="254"/>
      <c r="J101" s="254"/>
      <c r="K101" s="254"/>
      <c r="L101" s="254"/>
      <c r="M101" s="254"/>
      <c r="N101" s="313"/>
      <c r="O101" s="313"/>
      <c r="P101" s="313"/>
      <c r="Q101" s="313"/>
      <c r="R101" s="34"/>
      <c r="S101" s="34"/>
      <c r="T101" s="36"/>
      <c r="U101" s="34"/>
      <c r="V101" s="37"/>
      <c r="W101" s="37"/>
      <c r="X101" s="37"/>
      <c r="Y101" s="37"/>
      <c r="Z101" s="37"/>
      <c r="AA101" s="37"/>
      <c r="AB101" s="37"/>
      <c r="AC101" s="37"/>
      <c r="AD101" s="37"/>
      <c r="AE101" s="37" t="s">
        <v>109</v>
      </c>
      <c r="AF101" s="37">
        <v>0</v>
      </c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</row>
    <row r="102" spans="1:60" outlineLevel="1">
      <c r="A102" s="249"/>
      <c r="B102" s="250"/>
      <c r="C102" s="314" t="s">
        <v>1739</v>
      </c>
      <c r="D102" s="315"/>
      <c r="E102" s="316">
        <v>21.942699999999999</v>
      </c>
      <c r="F102" s="254"/>
      <c r="G102" s="254"/>
      <c r="H102" s="254"/>
      <c r="I102" s="254"/>
      <c r="J102" s="254"/>
      <c r="K102" s="254"/>
      <c r="L102" s="254"/>
      <c r="M102" s="254"/>
      <c r="N102" s="313"/>
      <c r="O102" s="313"/>
      <c r="P102" s="313"/>
      <c r="Q102" s="313"/>
      <c r="R102" s="34"/>
      <c r="S102" s="34"/>
      <c r="T102" s="36"/>
      <c r="U102" s="34"/>
      <c r="V102" s="37"/>
      <c r="W102" s="37"/>
      <c r="X102" s="37"/>
      <c r="Y102" s="37"/>
      <c r="Z102" s="37"/>
      <c r="AA102" s="37"/>
      <c r="AB102" s="37"/>
      <c r="AC102" s="37"/>
      <c r="AD102" s="37"/>
      <c r="AE102" s="37" t="s">
        <v>109</v>
      </c>
      <c r="AF102" s="37">
        <v>0</v>
      </c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</row>
    <row r="103" spans="1:60" outlineLevel="1">
      <c r="A103" s="249"/>
      <c r="B103" s="250"/>
      <c r="C103" s="314" t="s">
        <v>1740</v>
      </c>
      <c r="D103" s="315"/>
      <c r="E103" s="316">
        <v>9.3581500000000002</v>
      </c>
      <c r="F103" s="254"/>
      <c r="G103" s="254"/>
      <c r="H103" s="254"/>
      <c r="I103" s="254"/>
      <c r="J103" s="254"/>
      <c r="K103" s="254"/>
      <c r="L103" s="254"/>
      <c r="M103" s="254"/>
      <c r="N103" s="313"/>
      <c r="O103" s="313"/>
      <c r="P103" s="313"/>
      <c r="Q103" s="313"/>
      <c r="R103" s="34"/>
      <c r="S103" s="34"/>
      <c r="T103" s="36"/>
      <c r="U103" s="34"/>
      <c r="V103" s="37"/>
      <c r="W103" s="37"/>
      <c r="X103" s="37"/>
      <c r="Y103" s="37"/>
      <c r="Z103" s="37"/>
      <c r="AA103" s="37"/>
      <c r="AB103" s="37"/>
      <c r="AC103" s="37"/>
      <c r="AD103" s="37"/>
      <c r="AE103" s="37" t="s">
        <v>109</v>
      </c>
      <c r="AF103" s="37">
        <v>0</v>
      </c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</row>
    <row r="104" spans="1:60" outlineLevel="1">
      <c r="A104" s="249">
        <v>34</v>
      </c>
      <c r="B104" s="250" t="s">
        <v>1741</v>
      </c>
      <c r="C104" s="251" t="s">
        <v>1742</v>
      </c>
      <c r="D104" s="313" t="s">
        <v>101</v>
      </c>
      <c r="E104" s="253">
        <v>2</v>
      </c>
      <c r="F104" s="320">
        <f>H104+J104</f>
        <v>0</v>
      </c>
      <c r="G104" s="254">
        <f>ROUND(E104*F104,2)</f>
        <v>0</v>
      </c>
      <c r="H104" s="254"/>
      <c r="I104" s="254">
        <f>ROUND(E104*H104,2)</f>
        <v>0</v>
      </c>
      <c r="J104" s="254"/>
      <c r="K104" s="254">
        <f>ROUND(E104*J104,2)</f>
        <v>0</v>
      </c>
      <c r="L104" s="254">
        <v>15</v>
      </c>
      <c r="M104" s="254">
        <f>G104*(1+L104/100)</f>
        <v>0</v>
      </c>
      <c r="N104" s="313">
        <v>6.7000000000000002E-4</v>
      </c>
      <c r="O104" s="313">
        <f>ROUND(E104*N104,5)</f>
        <v>1.34E-3</v>
      </c>
      <c r="P104" s="313">
        <v>1.2E-2</v>
      </c>
      <c r="Q104" s="313">
        <f>ROUND(E104*P104,5)</f>
        <v>2.4E-2</v>
      </c>
      <c r="R104" s="34"/>
      <c r="S104" s="34"/>
      <c r="T104" s="36">
        <v>0.96499999999999997</v>
      </c>
      <c r="U104" s="34" t="e">
        <f>ROUND(#REF!*T104,2)</f>
        <v>#REF!</v>
      </c>
      <c r="V104" s="37"/>
      <c r="W104" s="37"/>
      <c r="X104" s="37"/>
      <c r="Y104" s="37"/>
      <c r="Z104" s="37"/>
      <c r="AA104" s="37"/>
      <c r="AB104" s="37"/>
      <c r="AC104" s="37"/>
      <c r="AD104" s="37"/>
      <c r="AE104" s="37" t="s">
        <v>102</v>
      </c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</row>
    <row r="105" spans="1:60" outlineLevel="1">
      <c r="A105" s="249"/>
      <c r="B105" s="250"/>
      <c r="C105" s="536" t="s">
        <v>1743</v>
      </c>
      <c r="D105" s="537"/>
      <c r="E105" s="538"/>
      <c r="F105" s="539"/>
      <c r="G105" s="540"/>
      <c r="H105" s="254"/>
      <c r="I105" s="254"/>
      <c r="J105" s="254"/>
      <c r="K105" s="254"/>
      <c r="L105" s="254"/>
      <c r="M105" s="254"/>
      <c r="N105" s="313"/>
      <c r="O105" s="313"/>
      <c r="P105" s="313"/>
      <c r="Q105" s="313"/>
      <c r="R105" s="34"/>
      <c r="S105" s="34"/>
      <c r="T105" s="36"/>
      <c r="U105" s="34"/>
      <c r="V105" s="37"/>
      <c r="W105" s="37"/>
      <c r="X105" s="37"/>
      <c r="Y105" s="37"/>
      <c r="Z105" s="37"/>
      <c r="AA105" s="37"/>
      <c r="AB105" s="37"/>
      <c r="AC105" s="37"/>
      <c r="AD105" s="37"/>
      <c r="AE105" s="37" t="s">
        <v>104</v>
      </c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8" t="e">
        <f>#REF!</f>
        <v>#REF!</v>
      </c>
      <c r="BB105" s="37"/>
      <c r="BC105" s="37"/>
      <c r="BD105" s="37"/>
      <c r="BE105" s="37"/>
      <c r="BF105" s="37"/>
      <c r="BG105" s="37"/>
      <c r="BH105" s="37"/>
    </row>
    <row r="106" spans="1:60" outlineLevel="1">
      <c r="A106" s="249">
        <v>35</v>
      </c>
      <c r="B106" s="250" t="s">
        <v>1744</v>
      </c>
      <c r="C106" s="251" t="s">
        <v>1745</v>
      </c>
      <c r="D106" s="313" t="s">
        <v>101</v>
      </c>
      <c r="E106" s="253">
        <v>1</v>
      </c>
      <c r="F106" s="320">
        <f>H106+J106</f>
        <v>0</v>
      </c>
      <c r="G106" s="254">
        <f>ROUND(E106*F106,2)</f>
        <v>0</v>
      </c>
      <c r="H106" s="254"/>
      <c r="I106" s="254">
        <f>ROUND(E106*H106,2)</f>
        <v>0</v>
      </c>
      <c r="J106" s="254"/>
      <c r="K106" s="254">
        <f>ROUND(E106*J106,2)</f>
        <v>0</v>
      </c>
      <c r="L106" s="254">
        <v>15</v>
      </c>
      <c r="M106" s="254">
        <f>G106*(1+L106/100)</f>
        <v>0</v>
      </c>
      <c r="N106" s="313">
        <v>3.4000000000000002E-4</v>
      </c>
      <c r="O106" s="313">
        <f>ROUND(E106*N106,5)</f>
        <v>3.4000000000000002E-4</v>
      </c>
      <c r="P106" s="313">
        <v>6.9000000000000006E-2</v>
      </c>
      <c r="Q106" s="313">
        <f>ROUND(E106*P106,5)</f>
        <v>6.9000000000000006E-2</v>
      </c>
      <c r="R106" s="34"/>
      <c r="S106" s="34"/>
      <c r="T106" s="36">
        <v>0.21299999999999999</v>
      </c>
      <c r="U106" s="34" t="e">
        <f>ROUND(#REF!*T106,2)</f>
        <v>#REF!</v>
      </c>
      <c r="V106" s="37"/>
      <c r="W106" s="37"/>
      <c r="X106" s="37"/>
      <c r="Y106" s="37"/>
      <c r="Z106" s="37"/>
      <c r="AA106" s="37"/>
      <c r="AB106" s="37"/>
      <c r="AC106" s="37"/>
      <c r="AD106" s="37"/>
      <c r="AE106" s="37" t="s">
        <v>102</v>
      </c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</row>
    <row r="107" spans="1:60" outlineLevel="1">
      <c r="A107" s="249">
        <v>36</v>
      </c>
      <c r="B107" s="250" t="s">
        <v>249</v>
      </c>
      <c r="C107" s="251" t="s">
        <v>250</v>
      </c>
      <c r="D107" s="313" t="s">
        <v>107</v>
      </c>
      <c r="E107" s="253">
        <v>7.2467600000000001</v>
      </c>
      <c r="F107" s="320">
        <f>H107+J107</f>
        <v>0</v>
      </c>
      <c r="G107" s="254">
        <f>ROUND(E107*F107,2)</f>
        <v>0</v>
      </c>
      <c r="H107" s="254"/>
      <c r="I107" s="254">
        <f>ROUND(E107*H107,2)</f>
        <v>0</v>
      </c>
      <c r="J107" s="254"/>
      <c r="K107" s="254">
        <f>ROUND(E107*J107,2)</f>
        <v>0</v>
      </c>
      <c r="L107" s="254">
        <v>15</v>
      </c>
      <c r="M107" s="254">
        <f>G107*(1+L107/100)</f>
        <v>0</v>
      </c>
      <c r="N107" s="313">
        <v>0</v>
      </c>
      <c r="O107" s="313">
        <f>ROUND(E107*N107,5)</f>
        <v>0</v>
      </c>
      <c r="P107" s="313">
        <v>0</v>
      </c>
      <c r="Q107" s="313">
        <f>ROUND(E107*P107,5)</f>
        <v>0</v>
      </c>
      <c r="R107" s="34"/>
      <c r="S107" s="34"/>
      <c r="T107" s="36">
        <v>0.94199999999999995</v>
      </c>
      <c r="U107" s="34" t="e">
        <f>ROUND(#REF!*T107,2)</f>
        <v>#REF!</v>
      </c>
      <c r="V107" s="37"/>
      <c r="W107" s="37"/>
      <c r="X107" s="37"/>
      <c r="Y107" s="37"/>
      <c r="Z107" s="37"/>
      <c r="AA107" s="37"/>
      <c r="AB107" s="37"/>
      <c r="AC107" s="37"/>
      <c r="AD107" s="37"/>
      <c r="AE107" s="37" t="s">
        <v>102</v>
      </c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</row>
    <row r="108" spans="1:60" outlineLevel="1">
      <c r="A108" s="249"/>
      <c r="B108" s="250"/>
      <c r="C108" s="314" t="s">
        <v>1746</v>
      </c>
      <c r="D108" s="315"/>
      <c r="E108" s="316">
        <v>7.2467600000000001</v>
      </c>
      <c r="F108" s="254"/>
      <c r="G108" s="254"/>
      <c r="H108" s="254"/>
      <c r="I108" s="254"/>
      <c r="J108" s="254"/>
      <c r="K108" s="254"/>
      <c r="L108" s="254"/>
      <c r="M108" s="254"/>
      <c r="N108" s="313"/>
      <c r="O108" s="313"/>
      <c r="P108" s="313"/>
      <c r="Q108" s="313"/>
      <c r="R108" s="34"/>
      <c r="S108" s="34"/>
      <c r="T108" s="36"/>
      <c r="U108" s="34"/>
      <c r="V108" s="37"/>
      <c r="W108" s="37"/>
      <c r="X108" s="37"/>
      <c r="Y108" s="37"/>
      <c r="Z108" s="37"/>
      <c r="AA108" s="37"/>
      <c r="AB108" s="37"/>
      <c r="AC108" s="37"/>
      <c r="AD108" s="37"/>
      <c r="AE108" s="37" t="s">
        <v>109</v>
      </c>
      <c r="AF108" s="37">
        <v>0</v>
      </c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</row>
    <row r="109" spans="1:60" outlineLevel="1">
      <c r="A109" s="249">
        <v>37</v>
      </c>
      <c r="B109" s="250" t="s">
        <v>1168</v>
      </c>
      <c r="C109" s="251" t="s">
        <v>1169</v>
      </c>
      <c r="D109" s="313" t="s">
        <v>107</v>
      </c>
      <c r="E109" s="253">
        <v>7.2467600000000001</v>
      </c>
      <c r="F109" s="320">
        <f>H109+J109</f>
        <v>0</v>
      </c>
      <c r="G109" s="254">
        <f>ROUND(E109*F109,2)</f>
        <v>0</v>
      </c>
      <c r="H109" s="254"/>
      <c r="I109" s="254">
        <f>ROUND(E109*H109,2)</f>
        <v>0</v>
      </c>
      <c r="J109" s="254"/>
      <c r="K109" s="254">
        <f>ROUND(E109*J109,2)</f>
        <v>0</v>
      </c>
      <c r="L109" s="254">
        <v>15</v>
      </c>
      <c r="M109" s="254">
        <f>G109*(1+L109/100)</f>
        <v>0</v>
      </c>
      <c r="N109" s="313">
        <v>0</v>
      </c>
      <c r="O109" s="313">
        <f>ROUND(E109*N109,5)</f>
        <v>0</v>
      </c>
      <c r="P109" s="313">
        <v>0</v>
      </c>
      <c r="Q109" s="313">
        <f>ROUND(E109*P109,5)</f>
        <v>0</v>
      </c>
      <c r="R109" s="34"/>
      <c r="S109" s="34"/>
      <c r="T109" s="36">
        <v>2.0089999999999999</v>
      </c>
      <c r="U109" s="34" t="e">
        <f>ROUND(#REF!*T109,2)</f>
        <v>#REF!</v>
      </c>
      <c r="V109" s="37"/>
      <c r="W109" s="37"/>
      <c r="X109" s="37"/>
      <c r="Y109" s="37"/>
      <c r="Z109" s="37"/>
      <c r="AA109" s="37"/>
      <c r="AB109" s="37"/>
      <c r="AC109" s="37"/>
      <c r="AD109" s="37"/>
      <c r="AE109" s="37" t="s">
        <v>102</v>
      </c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</row>
    <row r="110" spans="1:60" outlineLevel="1">
      <c r="A110" s="249">
        <v>38</v>
      </c>
      <c r="B110" s="250" t="s">
        <v>1511</v>
      </c>
      <c r="C110" s="251" t="s">
        <v>1512</v>
      </c>
      <c r="D110" s="313" t="s">
        <v>107</v>
      </c>
      <c r="E110" s="253">
        <v>7.2467600000000001</v>
      </c>
      <c r="F110" s="320">
        <f>H110+J110</f>
        <v>0</v>
      </c>
      <c r="G110" s="254">
        <f>ROUND(E110*F110,2)</f>
        <v>0</v>
      </c>
      <c r="H110" s="254"/>
      <c r="I110" s="254">
        <f>ROUND(E110*H110,2)</f>
        <v>0</v>
      </c>
      <c r="J110" s="254"/>
      <c r="K110" s="254">
        <f>ROUND(E110*J110,2)</f>
        <v>0</v>
      </c>
      <c r="L110" s="254">
        <v>15</v>
      </c>
      <c r="M110" s="254">
        <f>G110*(1+L110/100)</f>
        <v>0</v>
      </c>
      <c r="N110" s="313">
        <v>0</v>
      </c>
      <c r="O110" s="313">
        <f>ROUND(E110*N110,5)</f>
        <v>0</v>
      </c>
      <c r="P110" s="313">
        <v>0</v>
      </c>
      <c r="Q110" s="313">
        <f>ROUND(E110*P110,5)</f>
        <v>0</v>
      </c>
      <c r="R110" s="34"/>
      <c r="S110" s="34"/>
      <c r="T110" s="36">
        <v>0.65300000000000002</v>
      </c>
      <c r="U110" s="34" t="e">
        <f>ROUND(#REF!*T110,2)</f>
        <v>#REF!</v>
      </c>
      <c r="V110" s="37"/>
      <c r="W110" s="37"/>
      <c r="X110" s="37"/>
      <c r="Y110" s="37"/>
      <c r="Z110" s="37"/>
      <c r="AA110" s="37"/>
      <c r="AB110" s="37"/>
      <c r="AC110" s="37"/>
      <c r="AD110" s="37"/>
      <c r="AE110" s="37" t="s">
        <v>102</v>
      </c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</row>
    <row r="111" spans="1:60" outlineLevel="1">
      <c r="A111" s="249">
        <v>39</v>
      </c>
      <c r="B111" s="250" t="s">
        <v>251</v>
      </c>
      <c r="C111" s="251" t="s">
        <v>252</v>
      </c>
      <c r="D111" s="313" t="s">
        <v>107</v>
      </c>
      <c r="E111" s="253">
        <v>7.2467600000000001</v>
      </c>
      <c r="F111" s="320">
        <f>H111+J111</f>
        <v>0</v>
      </c>
      <c r="G111" s="254">
        <f>ROUND(E111*F111,2)</f>
        <v>0</v>
      </c>
      <c r="H111" s="254"/>
      <c r="I111" s="254">
        <f>ROUND(E111*H111,2)</f>
        <v>0</v>
      </c>
      <c r="J111" s="254"/>
      <c r="K111" s="254">
        <f>ROUND(E111*J111,2)</f>
        <v>0</v>
      </c>
      <c r="L111" s="254">
        <v>15</v>
      </c>
      <c r="M111" s="254">
        <f>G111*(1+L111/100)</f>
        <v>0</v>
      </c>
      <c r="N111" s="313">
        <v>0</v>
      </c>
      <c r="O111" s="313">
        <f>ROUND(E111*N111,5)</f>
        <v>0</v>
      </c>
      <c r="P111" s="313">
        <v>0</v>
      </c>
      <c r="Q111" s="313">
        <f>ROUND(E111*P111,5)</f>
        <v>0</v>
      </c>
      <c r="R111" s="34"/>
      <c r="S111" s="34"/>
      <c r="T111" s="36">
        <v>0.49</v>
      </c>
      <c r="U111" s="34" t="e">
        <f>ROUND(#REF!*T111,2)</f>
        <v>#REF!</v>
      </c>
      <c r="V111" s="37"/>
      <c r="W111" s="37"/>
      <c r="X111" s="37"/>
      <c r="Y111" s="37"/>
      <c r="Z111" s="37"/>
      <c r="AA111" s="37"/>
      <c r="AB111" s="37"/>
      <c r="AC111" s="37"/>
      <c r="AD111" s="37"/>
      <c r="AE111" s="37" t="s">
        <v>102</v>
      </c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</row>
    <row r="112" spans="1:60" outlineLevel="1">
      <c r="A112" s="249">
        <v>40</v>
      </c>
      <c r="B112" s="250" t="s">
        <v>253</v>
      </c>
      <c r="C112" s="251" t="s">
        <v>814</v>
      </c>
      <c r="D112" s="313" t="s">
        <v>107</v>
      </c>
      <c r="E112" s="253">
        <v>7.2467600000000001</v>
      </c>
      <c r="F112" s="320">
        <f>H112+J112</f>
        <v>0</v>
      </c>
      <c r="G112" s="254">
        <f>ROUND(E112*F112,2)</f>
        <v>0</v>
      </c>
      <c r="H112" s="254"/>
      <c r="I112" s="254">
        <f>ROUND(E112*H112,2)</f>
        <v>0</v>
      </c>
      <c r="J112" s="254"/>
      <c r="K112" s="254">
        <f>ROUND(E112*J112,2)</f>
        <v>0</v>
      </c>
      <c r="L112" s="254">
        <v>15</v>
      </c>
      <c r="M112" s="254">
        <f>G112*(1+L112/100)</f>
        <v>0</v>
      </c>
      <c r="N112" s="313">
        <v>0</v>
      </c>
      <c r="O112" s="313">
        <f>ROUND(E112*N112,5)</f>
        <v>0</v>
      </c>
      <c r="P112" s="313">
        <v>0</v>
      </c>
      <c r="Q112" s="313">
        <f>ROUND(E112*P112,5)</f>
        <v>0</v>
      </c>
      <c r="R112" s="34"/>
      <c r="S112" s="34"/>
      <c r="T112" s="36">
        <v>0</v>
      </c>
      <c r="U112" s="34" t="e">
        <f>ROUND(#REF!*T112,2)</f>
        <v>#REF!</v>
      </c>
      <c r="V112" s="37"/>
      <c r="W112" s="37"/>
      <c r="X112" s="37"/>
      <c r="Y112" s="37"/>
      <c r="Z112" s="37"/>
      <c r="AA112" s="37"/>
      <c r="AB112" s="37"/>
      <c r="AC112" s="37"/>
      <c r="AD112" s="37"/>
      <c r="AE112" s="37" t="s">
        <v>102</v>
      </c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</row>
    <row r="113" spans="1:60" ht="20" outlineLevel="1">
      <c r="A113" s="249">
        <v>41</v>
      </c>
      <c r="B113" s="250" t="s">
        <v>255</v>
      </c>
      <c r="C113" s="251" t="s">
        <v>256</v>
      </c>
      <c r="D113" s="313" t="s">
        <v>107</v>
      </c>
      <c r="E113" s="253">
        <v>7.2467600000000001</v>
      </c>
      <c r="F113" s="320">
        <f>H113+J113</f>
        <v>0</v>
      </c>
      <c r="G113" s="254">
        <f>ROUND(E113*F113,2)</f>
        <v>0</v>
      </c>
      <c r="H113" s="254"/>
      <c r="I113" s="254">
        <f>ROUND(E113*H113,2)</f>
        <v>0</v>
      </c>
      <c r="J113" s="254"/>
      <c r="K113" s="254">
        <f>ROUND(E113*J113,2)</f>
        <v>0</v>
      </c>
      <c r="L113" s="254">
        <v>15</v>
      </c>
      <c r="M113" s="254">
        <f>G113*(1+L113/100)</f>
        <v>0</v>
      </c>
      <c r="N113" s="313">
        <v>0</v>
      </c>
      <c r="O113" s="313">
        <f>ROUND(E113*N113,5)</f>
        <v>0</v>
      </c>
      <c r="P113" s="313">
        <v>0</v>
      </c>
      <c r="Q113" s="313">
        <f>ROUND(E113*P113,5)</f>
        <v>0</v>
      </c>
      <c r="R113" s="34"/>
      <c r="S113" s="34"/>
      <c r="T113" s="36">
        <v>0</v>
      </c>
      <c r="U113" s="34" t="e">
        <f>ROUND(#REF!*T113,2)</f>
        <v>#REF!</v>
      </c>
      <c r="V113" s="37"/>
      <c r="W113" s="37"/>
      <c r="X113" s="37"/>
      <c r="Y113" s="37"/>
      <c r="Z113" s="37"/>
      <c r="AA113" s="37"/>
      <c r="AB113" s="37"/>
      <c r="AC113" s="37"/>
      <c r="AD113" s="37"/>
      <c r="AE113" s="37" t="s">
        <v>102</v>
      </c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</row>
    <row r="114" spans="1:60" ht="14.5">
      <c r="A114" s="255" t="s">
        <v>97</v>
      </c>
      <c r="B114" s="256" t="s">
        <v>48</v>
      </c>
      <c r="C114" s="257" t="s">
        <v>47</v>
      </c>
      <c r="D114" s="317"/>
      <c r="E114" s="259"/>
      <c r="F114" s="260"/>
      <c r="G114" s="260">
        <f>SUMIF(AE115:AE116,"&lt;&gt;NOR",G115:G116)</f>
        <v>0</v>
      </c>
      <c r="H114" s="260"/>
      <c r="I114" s="260">
        <f>SUM(I115:I116)</f>
        <v>0</v>
      </c>
      <c r="J114" s="260"/>
      <c r="K114" s="260">
        <f>SUM(K115:K116)</f>
        <v>0</v>
      </c>
      <c r="L114" s="260"/>
      <c r="M114" s="260">
        <f>SUM(M115:M116)</f>
        <v>0</v>
      </c>
      <c r="N114" s="317"/>
      <c r="O114" s="317">
        <f>SUM(O115:O116)</f>
        <v>0</v>
      </c>
      <c r="P114" s="317"/>
      <c r="Q114" s="317">
        <f>SUM(Q115:Q116)</f>
        <v>0</v>
      </c>
      <c r="R114" s="39"/>
      <c r="S114" s="39"/>
      <c r="T114" s="41"/>
      <c r="U114" s="39" t="e">
        <f>SUM(U115:U116)</f>
        <v>#REF!</v>
      </c>
      <c r="AE114" s="29" t="s">
        <v>98</v>
      </c>
    </row>
    <row r="115" spans="1:60" outlineLevel="1">
      <c r="A115" s="249">
        <v>42</v>
      </c>
      <c r="B115" s="250" t="s">
        <v>257</v>
      </c>
      <c r="C115" s="251" t="s">
        <v>258</v>
      </c>
      <c r="D115" s="313" t="s">
        <v>107</v>
      </c>
      <c r="E115" s="253">
        <v>7.7837300000000003</v>
      </c>
      <c r="F115" s="320">
        <f>H115+J115</f>
        <v>0</v>
      </c>
      <c r="G115" s="254">
        <f>ROUND(E115*F115,2)</f>
        <v>0</v>
      </c>
      <c r="H115" s="254"/>
      <c r="I115" s="254">
        <f>ROUND(E115*H115,2)</f>
        <v>0</v>
      </c>
      <c r="J115" s="254"/>
      <c r="K115" s="254">
        <f>ROUND(E115*J115,2)</f>
        <v>0</v>
      </c>
      <c r="L115" s="254">
        <v>15</v>
      </c>
      <c r="M115" s="254">
        <f>G115*(1+L115/100)</f>
        <v>0</v>
      </c>
      <c r="N115" s="313">
        <v>0</v>
      </c>
      <c r="O115" s="313">
        <f>ROUND(E115*N115,5)</f>
        <v>0</v>
      </c>
      <c r="P115" s="313">
        <v>0</v>
      </c>
      <c r="Q115" s="313">
        <f>ROUND(E115*P115,5)</f>
        <v>0</v>
      </c>
      <c r="R115" s="34"/>
      <c r="S115" s="34"/>
      <c r="T115" s="36">
        <v>0.85199999999999998</v>
      </c>
      <c r="U115" s="34" t="e">
        <f>ROUND(#REF!*T115,2)</f>
        <v>#REF!</v>
      </c>
      <c r="V115" s="37"/>
      <c r="W115" s="37"/>
      <c r="X115" s="37"/>
      <c r="Y115" s="37"/>
      <c r="Z115" s="37"/>
      <c r="AA115" s="37"/>
      <c r="AB115" s="37"/>
      <c r="AC115" s="37"/>
      <c r="AD115" s="37"/>
      <c r="AE115" s="37" t="s">
        <v>102</v>
      </c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</row>
    <row r="116" spans="1:60" outlineLevel="1">
      <c r="A116" s="249"/>
      <c r="B116" s="250"/>
      <c r="C116" s="314" t="s">
        <v>1747</v>
      </c>
      <c r="D116" s="315"/>
      <c r="E116" s="316">
        <v>7.7837300000000003</v>
      </c>
      <c r="F116" s="254"/>
      <c r="G116" s="254"/>
      <c r="H116" s="254"/>
      <c r="I116" s="254"/>
      <c r="J116" s="254"/>
      <c r="K116" s="254"/>
      <c r="L116" s="254"/>
      <c r="M116" s="254"/>
      <c r="N116" s="313"/>
      <c r="O116" s="313"/>
      <c r="P116" s="313"/>
      <c r="Q116" s="313"/>
      <c r="R116" s="34"/>
      <c r="S116" s="34"/>
      <c r="T116" s="36"/>
      <c r="U116" s="34"/>
      <c r="V116" s="37"/>
      <c r="W116" s="37"/>
      <c r="X116" s="37"/>
      <c r="Y116" s="37"/>
      <c r="Z116" s="37"/>
      <c r="AA116" s="37"/>
      <c r="AB116" s="37"/>
      <c r="AC116" s="37"/>
      <c r="AD116" s="37"/>
      <c r="AE116" s="37" t="s">
        <v>109</v>
      </c>
      <c r="AF116" s="37">
        <v>0</v>
      </c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</row>
    <row r="117" spans="1:60" ht="14.5">
      <c r="A117" s="255" t="s">
        <v>97</v>
      </c>
      <c r="B117" s="256" t="s">
        <v>46</v>
      </c>
      <c r="C117" s="257" t="s">
        <v>45</v>
      </c>
      <c r="D117" s="317"/>
      <c r="E117" s="259"/>
      <c r="F117" s="260"/>
      <c r="G117" s="260">
        <f>SUMIF(AE118:AE120,"&lt;&gt;NOR",G118:G120)</f>
        <v>0</v>
      </c>
      <c r="H117" s="260"/>
      <c r="I117" s="260">
        <f>SUM(I118:I120)</f>
        <v>0</v>
      </c>
      <c r="J117" s="260"/>
      <c r="K117" s="260">
        <f>SUM(K118:K120)</f>
        <v>0</v>
      </c>
      <c r="L117" s="260"/>
      <c r="M117" s="260">
        <f>SUM(M118:M120)</f>
        <v>0</v>
      </c>
      <c r="N117" s="317"/>
      <c r="O117" s="317">
        <f>SUM(O118:O120)</f>
        <v>2.462E-2</v>
      </c>
      <c r="P117" s="317"/>
      <c r="Q117" s="317">
        <f>SUM(Q118:Q120)</f>
        <v>0</v>
      </c>
      <c r="R117" s="39"/>
      <c r="S117" s="39"/>
      <c r="T117" s="41"/>
      <c r="U117" s="39" t="e">
        <f>SUM(U118:U120)</f>
        <v>#REF!</v>
      </c>
      <c r="AE117" s="29" t="s">
        <v>98</v>
      </c>
    </row>
    <row r="118" spans="1:60" ht="20" outlineLevel="1">
      <c r="A118" s="249">
        <v>43</v>
      </c>
      <c r="B118" s="250" t="s">
        <v>259</v>
      </c>
      <c r="C118" s="251" t="s">
        <v>1748</v>
      </c>
      <c r="D118" s="313" t="s">
        <v>121</v>
      </c>
      <c r="E118" s="253">
        <v>7.24</v>
      </c>
      <c r="F118" s="320">
        <f>H118+J118</f>
        <v>0</v>
      </c>
      <c r="G118" s="254">
        <f>ROUND(E118*F118,2)</f>
        <v>0</v>
      </c>
      <c r="H118" s="254"/>
      <c r="I118" s="254">
        <f>ROUND(E118*H118,2)</f>
        <v>0</v>
      </c>
      <c r="J118" s="254"/>
      <c r="K118" s="254">
        <f>ROUND(E118*J118,2)</f>
        <v>0</v>
      </c>
      <c r="L118" s="254">
        <v>15</v>
      </c>
      <c r="M118" s="254">
        <f>G118*(1+L118/100)</f>
        <v>0</v>
      </c>
      <c r="N118" s="313">
        <v>3.3999999999999998E-3</v>
      </c>
      <c r="O118" s="313">
        <f>ROUND(E118*N118,5)</f>
        <v>2.462E-2</v>
      </c>
      <c r="P118" s="313">
        <v>0</v>
      </c>
      <c r="Q118" s="313">
        <f>ROUND(E118*P118,5)</f>
        <v>0</v>
      </c>
      <c r="R118" s="34"/>
      <c r="S118" s="34"/>
      <c r="T118" s="36">
        <v>0.38500000000000001</v>
      </c>
      <c r="U118" s="34" t="e">
        <f>ROUND(#REF!*T118,2)</f>
        <v>#REF!</v>
      </c>
      <c r="V118" s="37"/>
      <c r="W118" s="37"/>
      <c r="X118" s="37"/>
      <c r="Y118" s="37"/>
      <c r="Z118" s="37"/>
      <c r="AA118" s="37"/>
      <c r="AB118" s="37"/>
      <c r="AC118" s="37"/>
      <c r="AD118" s="37"/>
      <c r="AE118" s="37" t="s">
        <v>102</v>
      </c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</row>
    <row r="119" spans="1:60" outlineLevel="1">
      <c r="A119" s="249"/>
      <c r="B119" s="250"/>
      <c r="C119" s="314" t="s">
        <v>1749</v>
      </c>
      <c r="D119" s="315"/>
      <c r="E119" s="316">
        <v>7.24</v>
      </c>
      <c r="F119" s="254"/>
      <c r="G119" s="254"/>
      <c r="H119" s="254"/>
      <c r="I119" s="254"/>
      <c r="J119" s="254"/>
      <c r="K119" s="254"/>
      <c r="L119" s="254"/>
      <c r="M119" s="254"/>
      <c r="N119" s="313"/>
      <c r="O119" s="313"/>
      <c r="P119" s="313"/>
      <c r="Q119" s="313"/>
      <c r="R119" s="34"/>
      <c r="S119" s="34"/>
      <c r="T119" s="36"/>
      <c r="U119" s="34"/>
      <c r="V119" s="37"/>
      <c r="W119" s="37"/>
      <c r="X119" s="37"/>
      <c r="Y119" s="37"/>
      <c r="Z119" s="37"/>
      <c r="AA119" s="37"/>
      <c r="AB119" s="37"/>
      <c r="AC119" s="37"/>
      <c r="AD119" s="37"/>
      <c r="AE119" s="37" t="s">
        <v>109</v>
      </c>
      <c r="AF119" s="37">
        <v>0</v>
      </c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</row>
    <row r="120" spans="1:60" outlineLevel="1">
      <c r="A120" s="249">
        <v>44</v>
      </c>
      <c r="B120" s="250" t="s">
        <v>262</v>
      </c>
      <c r="C120" s="251" t="s">
        <v>263</v>
      </c>
      <c r="D120" s="313" t="s">
        <v>107</v>
      </c>
      <c r="E120" s="253">
        <v>2.462E-2</v>
      </c>
      <c r="F120" s="320">
        <f>H120+J120</f>
        <v>0</v>
      </c>
      <c r="G120" s="254">
        <f>ROUND(E120*F120,2)</f>
        <v>0</v>
      </c>
      <c r="H120" s="254"/>
      <c r="I120" s="254">
        <f>ROUND(E120*H120,2)</f>
        <v>0</v>
      </c>
      <c r="J120" s="254"/>
      <c r="K120" s="254">
        <f>ROUND(E120*J120,2)</f>
        <v>0</v>
      </c>
      <c r="L120" s="254">
        <v>15</v>
      </c>
      <c r="M120" s="254">
        <f>G120*(1+L120/100)</f>
        <v>0</v>
      </c>
      <c r="N120" s="313">
        <v>0</v>
      </c>
      <c r="O120" s="313">
        <f>ROUND(E120*N120,5)</f>
        <v>0</v>
      </c>
      <c r="P120" s="313">
        <v>0</v>
      </c>
      <c r="Q120" s="313">
        <f>ROUND(E120*P120,5)</f>
        <v>0</v>
      </c>
      <c r="R120" s="34"/>
      <c r="S120" s="34"/>
      <c r="T120" s="36">
        <v>1.5669999999999999</v>
      </c>
      <c r="U120" s="34" t="e">
        <f>ROUND(#REF!*T120,2)</f>
        <v>#REF!</v>
      </c>
      <c r="V120" s="37"/>
      <c r="W120" s="37"/>
      <c r="X120" s="37"/>
      <c r="Y120" s="37"/>
      <c r="Z120" s="37"/>
      <c r="AA120" s="37"/>
      <c r="AB120" s="37"/>
      <c r="AC120" s="37"/>
      <c r="AD120" s="37"/>
      <c r="AE120" s="37" t="s">
        <v>102</v>
      </c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</row>
    <row r="121" spans="1:60" ht="14.5">
      <c r="A121" s="255" t="s">
        <v>97</v>
      </c>
      <c r="B121" s="256" t="s">
        <v>40</v>
      </c>
      <c r="C121" s="257" t="s">
        <v>39</v>
      </c>
      <c r="D121" s="317"/>
      <c r="E121" s="259"/>
      <c r="F121" s="260"/>
      <c r="G121" s="260">
        <f>SUMIF(AE122:AE142,"&lt;&gt;NOR",G122:G142)</f>
        <v>0</v>
      </c>
      <c r="H121" s="260"/>
      <c r="I121" s="260">
        <f>SUM(I122:I142)</f>
        <v>0</v>
      </c>
      <c r="J121" s="260"/>
      <c r="K121" s="260">
        <f>SUM(K122:K142)</f>
        <v>0</v>
      </c>
      <c r="L121" s="260"/>
      <c r="M121" s="260">
        <f>SUM(M122:M142)</f>
        <v>0</v>
      </c>
      <c r="N121" s="317"/>
      <c r="O121" s="317">
        <f>SUM(O122:O142)</f>
        <v>0.20094999999999999</v>
      </c>
      <c r="P121" s="317"/>
      <c r="Q121" s="317">
        <f>SUM(Q122:Q142)</f>
        <v>0.30508000000000002</v>
      </c>
      <c r="R121" s="39"/>
      <c r="S121" s="39"/>
      <c r="T121" s="41"/>
      <c r="U121" s="39" t="e">
        <f>SUM(U122:U142)</f>
        <v>#REF!</v>
      </c>
      <c r="AE121" s="29" t="s">
        <v>98</v>
      </c>
    </row>
    <row r="122" spans="1:60" outlineLevel="1">
      <c r="A122" s="249">
        <v>45</v>
      </c>
      <c r="B122" s="250" t="s">
        <v>1750</v>
      </c>
      <c r="C122" s="251" t="s">
        <v>1751</v>
      </c>
      <c r="D122" s="313" t="s">
        <v>121</v>
      </c>
      <c r="E122" s="253">
        <v>4.6433999999999997</v>
      </c>
      <c r="F122" s="320">
        <f>H122+J122</f>
        <v>0</v>
      </c>
      <c r="G122" s="254">
        <f>ROUND(E122*F122,2)</f>
        <v>0</v>
      </c>
      <c r="H122" s="254"/>
      <c r="I122" s="254">
        <f>ROUND(E122*H122,2)</f>
        <v>0</v>
      </c>
      <c r="J122" s="254"/>
      <c r="K122" s="254">
        <f>ROUND(E122*J122,2)</f>
        <v>0</v>
      </c>
      <c r="L122" s="254">
        <v>15</v>
      </c>
      <c r="M122" s="254">
        <f>G122*(1+L122/100)</f>
        <v>0</v>
      </c>
      <c r="N122" s="313">
        <v>0</v>
      </c>
      <c r="O122" s="313">
        <f>ROUND(E122*N122,5)</f>
        <v>0</v>
      </c>
      <c r="P122" s="313">
        <v>1.098E-2</v>
      </c>
      <c r="Q122" s="313">
        <f>ROUND(E122*P122,5)</f>
        <v>5.0979999999999998E-2</v>
      </c>
      <c r="R122" s="34"/>
      <c r="S122" s="34"/>
      <c r="T122" s="36">
        <v>0.37</v>
      </c>
      <c r="U122" s="34" t="e">
        <f>ROUND(#REF!*T122,2)</f>
        <v>#REF!</v>
      </c>
      <c r="V122" s="37"/>
      <c r="W122" s="37"/>
      <c r="X122" s="37"/>
      <c r="Y122" s="37"/>
      <c r="Z122" s="37"/>
      <c r="AA122" s="37"/>
      <c r="AB122" s="37"/>
      <c r="AC122" s="37"/>
      <c r="AD122" s="37"/>
      <c r="AE122" s="37" t="s">
        <v>102</v>
      </c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</row>
    <row r="123" spans="1:60" outlineLevel="1">
      <c r="A123" s="249"/>
      <c r="B123" s="250"/>
      <c r="C123" s="314" t="s">
        <v>1752</v>
      </c>
      <c r="D123" s="315"/>
      <c r="E123" s="316">
        <v>4.6433999999999997</v>
      </c>
      <c r="F123" s="254"/>
      <c r="G123" s="254"/>
      <c r="H123" s="254"/>
      <c r="I123" s="254"/>
      <c r="J123" s="254"/>
      <c r="K123" s="254"/>
      <c r="L123" s="254"/>
      <c r="M123" s="254"/>
      <c r="N123" s="313"/>
      <c r="O123" s="313"/>
      <c r="P123" s="313"/>
      <c r="Q123" s="313"/>
      <c r="R123" s="34"/>
      <c r="S123" s="34"/>
      <c r="T123" s="36"/>
      <c r="U123" s="34"/>
      <c r="V123" s="37"/>
      <c r="W123" s="37"/>
      <c r="X123" s="37"/>
      <c r="Y123" s="37"/>
      <c r="Z123" s="37"/>
      <c r="AA123" s="37"/>
      <c r="AB123" s="37"/>
      <c r="AC123" s="37"/>
      <c r="AD123" s="37"/>
      <c r="AE123" s="37" t="s">
        <v>109</v>
      </c>
      <c r="AF123" s="37">
        <v>0</v>
      </c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</row>
    <row r="124" spans="1:60" outlineLevel="1">
      <c r="A124" s="249">
        <v>46</v>
      </c>
      <c r="B124" s="250" t="s">
        <v>279</v>
      </c>
      <c r="C124" s="251" t="s">
        <v>1643</v>
      </c>
      <c r="D124" s="313" t="s">
        <v>101</v>
      </c>
      <c r="E124" s="253">
        <v>1</v>
      </c>
      <c r="F124" s="320">
        <f>H124+J124</f>
        <v>0</v>
      </c>
      <c r="G124" s="254">
        <f>ROUND(E124*F124,2)</f>
        <v>0</v>
      </c>
      <c r="H124" s="254"/>
      <c r="I124" s="254">
        <f>ROUND(E124*H124,2)</f>
        <v>0</v>
      </c>
      <c r="J124" s="254"/>
      <c r="K124" s="254">
        <f>ROUND(E124*J124,2)</f>
        <v>0</v>
      </c>
      <c r="L124" s="254">
        <v>15</v>
      </c>
      <c r="M124" s="254">
        <f>G124*(1+L124/100)</f>
        <v>0</v>
      </c>
      <c r="N124" s="313">
        <v>0</v>
      </c>
      <c r="O124" s="313">
        <f>ROUND(E124*N124,5)</f>
        <v>0</v>
      </c>
      <c r="P124" s="313">
        <v>0.16600000000000001</v>
      </c>
      <c r="Q124" s="313">
        <f>ROUND(E124*P124,5)</f>
        <v>0.16600000000000001</v>
      </c>
      <c r="R124" s="34"/>
      <c r="S124" s="34"/>
      <c r="T124" s="36">
        <v>0.88</v>
      </c>
      <c r="U124" s="34" t="e">
        <f>ROUND(#REF!*T124,2)</f>
        <v>#REF!</v>
      </c>
      <c r="V124" s="37"/>
      <c r="W124" s="37"/>
      <c r="X124" s="37"/>
      <c r="Y124" s="37"/>
      <c r="Z124" s="37"/>
      <c r="AA124" s="37"/>
      <c r="AB124" s="37"/>
      <c r="AC124" s="37"/>
      <c r="AD124" s="37"/>
      <c r="AE124" s="37" t="s">
        <v>102</v>
      </c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</row>
    <row r="125" spans="1:60" outlineLevel="1">
      <c r="A125" s="249">
        <v>47</v>
      </c>
      <c r="B125" s="250" t="s">
        <v>917</v>
      </c>
      <c r="C125" s="251" t="s">
        <v>1527</v>
      </c>
      <c r="D125" s="313" t="s">
        <v>101</v>
      </c>
      <c r="E125" s="253">
        <v>1</v>
      </c>
      <c r="F125" s="320">
        <f>H125+J125</f>
        <v>0</v>
      </c>
      <c r="G125" s="254">
        <f>ROUND(E125*F125,2)</f>
        <v>0</v>
      </c>
      <c r="H125" s="254"/>
      <c r="I125" s="254">
        <f>ROUND(E125*H125,2)</f>
        <v>0</v>
      </c>
      <c r="J125" s="254"/>
      <c r="K125" s="254">
        <f>ROUND(E125*J125,2)</f>
        <v>0</v>
      </c>
      <c r="L125" s="254">
        <v>15</v>
      </c>
      <c r="M125" s="254">
        <f>G125*(1+L125/100)</f>
        <v>0</v>
      </c>
      <c r="N125" s="313">
        <v>0</v>
      </c>
      <c r="O125" s="313">
        <f>ROUND(E125*N125,5)</f>
        <v>0</v>
      </c>
      <c r="P125" s="313">
        <v>8.8099999999999998E-2</v>
      </c>
      <c r="Q125" s="313">
        <f>ROUND(E125*P125,5)</f>
        <v>8.8099999999999998E-2</v>
      </c>
      <c r="R125" s="34"/>
      <c r="S125" s="34"/>
      <c r="T125" s="36">
        <v>0.39</v>
      </c>
      <c r="U125" s="34" t="e">
        <f>ROUND(#REF!*T125,2)</f>
        <v>#REF!</v>
      </c>
      <c r="V125" s="37"/>
      <c r="W125" s="37"/>
      <c r="X125" s="37"/>
      <c r="Y125" s="37"/>
      <c r="Z125" s="37"/>
      <c r="AA125" s="37"/>
      <c r="AB125" s="37"/>
      <c r="AC125" s="37"/>
      <c r="AD125" s="37"/>
      <c r="AE125" s="37" t="s">
        <v>102</v>
      </c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</row>
    <row r="126" spans="1:60" outlineLevel="1">
      <c r="A126" s="249"/>
      <c r="B126" s="250"/>
      <c r="C126" s="536" t="s">
        <v>1753</v>
      </c>
      <c r="D126" s="537"/>
      <c r="E126" s="538"/>
      <c r="F126" s="539"/>
      <c r="G126" s="540"/>
      <c r="H126" s="254"/>
      <c r="I126" s="254"/>
      <c r="J126" s="254"/>
      <c r="K126" s="254"/>
      <c r="L126" s="254"/>
      <c r="M126" s="254"/>
      <c r="N126" s="313"/>
      <c r="O126" s="313"/>
      <c r="P126" s="313"/>
      <c r="Q126" s="313"/>
      <c r="R126" s="34"/>
      <c r="S126" s="34"/>
      <c r="T126" s="36"/>
      <c r="U126" s="34"/>
      <c r="V126" s="37"/>
      <c r="W126" s="37"/>
      <c r="X126" s="37"/>
      <c r="Y126" s="37"/>
      <c r="Z126" s="37"/>
      <c r="AA126" s="37"/>
      <c r="AB126" s="37"/>
      <c r="AC126" s="37"/>
      <c r="AD126" s="37"/>
      <c r="AE126" s="37" t="s">
        <v>104</v>
      </c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8" t="e">
        <f>#REF!</f>
        <v>#REF!</v>
      </c>
      <c r="BB126" s="37"/>
      <c r="BC126" s="37"/>
      <c r="BD126" s="37"/>
      <c r="BE126" s="37"/>
      <c r="BF126" s="37"/>
      <c r="BG126" s="37"/>
      <c r="BH126" s="37"/>
    </row>
    <row r="127" spans="1:60" outlineLevel="1">
      <c r="A127" s="249">
        <v>48</v>
      </c>
      <c r="B127" s="250" t="s">
        <v>281</v>
      </c>
      <c r="C127" s="251" t="s">
        <v>282</v>
      </c>
      <c r="D127" s="313" t="s">
        <v>101</v>
      </c>
      <c r="E127" s="253">
        <v>4</v>
      </c>
      <c r="F127" s="320">
        <f t="shared" ref="F127:F135" si="0">H127+J127</f>
        <v>0</v>
      </c>
      <c r="G127" s="254">
        <f t="shared" ref="G127:G135" si="1">ROUND(E127*F127,2)</f>
        <v>0</v>
      </c>
      <c r="H127" s="254"/>
      <c r="I127" s="254">
        <f t="shared" ref="I127:I135" si="2">ROUND(E127*H127,2)</f>
        <v>0</v>
      </c>
      <c r="J127" s="254"/>
      <c r="K127" s="254">
        <f t="shared" ref="K127:K135" si="3">ROUND(E127*J127,2)</f>
        <v>0</v>
      </c>
      <c r="L127" s="254">
        <v>15</v>
      </c>
      <c r="M127" s="254">
        <f t="shared" ref="M127:M135" si="4">G127*(1+L127/100)</f>
        <v>0</v>
      </c>
      <c r="N127" s="313">
        <v>2.0000000000000002E-5</v>
      </c>
      <c r="O127" s="313">
        <f t="shared" ref="O127:O135" si="5">ROUND(E127*N127,5)</f>
        <v>8.0000000000000007E-5</v>
      </c>
      <c r="P127" s="313">
        <v>0</v>
      </c>
      <c r="Q127" s="313">
        <f t="shared" ref="Q127:Q135" si="6">ROUND(E127*P127,5)</f>
        <v>0</v>
      </c>
      <c r="R127" s="34"/>
      <c r="S127" s="34"/>
      <c r="T127" s="36">
        <v>4.0199999999999996</v>
      </c>
      <c r="U127" s="34" t="e">
        <f>ROUND(#REF!*T127,2)</f>
        <v>#REF!</v>
      </c>
      <c r="V127" s="37"/>
      <c r="W127" s="37"/>
      <c r="X127" s="37"/>
      <c r="Y127" s="37"/>
      <c r="Z127" s="37"/>
      <c r="AA127" s="37"/>
      <c r="AB127" s="37"/>
      <c r="AC127" s="37"/>
      <c r="AD127" s="37"/>
      <c r="AE127" s="37" t="s">
        <v>102</v>
      </c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</row>
    <row r="128" spans="1:60" ht="20" outlineLevel="1">
      <c r="A128" s="249">
        <v>49</v>
      </c>
      <c r="B128" s="250" t="s">
        <v>286</v>
      </c>
      <c r="C128" s="251" t="s">
        <v>1754</v>
      </c>
      <c r="D128" s="313" t="s">
        <v>101</v>
      </c>
      <c r="E128" s="253">
        <v>1</v>
      </c>
      <c r="F128" s="320">
        <f t="shared" si="0"/>
        <v>0</v>
      </c>
      <c r="G128" s="254">
        <f t="shared" si="1"/>
        <v>0</v>
      </c>
      <c r="H128" s="254"/>
      <c r="I128" s="254">
        <f t="shared" si="2"/>
        <v>0</v>
      </c>
      <c r="J128" s="254"/>
      <c r="K128" s="254">
        <f t="shared" si="3"/>
        <v>0</v>
      </c>
      <c r="L128" s="254">
        <v>15</v>
      </c>
      <c r="M128" s="254">
        <f t="shared" si="4"/>
        <v>0</v>
      </c>
      <c r="N128" s="313">
        <v>1.6E-2</v>
      </c>
      <c r="O128" s="313">
        <f t="shared" si="5"/>
        <v>1.6E-2</v>
      </c>
      <c r="P128" s="313">
        <v>0</v>
      </c>
      <c r="Q128" s="313">
        <f t="shared" si="6"/>
        <v>0</v>
      </c>
      <c r="R128" s="34"/>
      <c r="S128" s="34"/>
      <c r="T128" s="36">
        <v>0</v>
      </c>
      <c r="U128" s="34" t="e">
        <f>ROUND(#REF!*T128,2)</f>
        <v>#REF!</v>
      </c>
      <c r="V128" s="37"/>
      <c r="W128" s="37"/>
      <c r="X128" s="37"/>
      <c r="Y128" s="37"/>
      <c r="Z128" s="37"/>
      <c r="AA128" s="37"/>
      <c r="AB128" s="37"/>
      <c r="AC128" s="37"/>
      <c r="AD128" s="37"/>
      <c r="AE128" s="37" t="s">
        <v>113</v>
      </c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</row>
    <row r="129" spans="1:60" ht="20" outlineLevel="1">
      <c r="A129" s="249">
        <v>50</v>
      </c>
      <c r="B129" s="250" t="s">
        <v>290</v>
      </c>
      <c r="C129" s="251" t="s">
        <v>1755</v>
      </c>
      <c r="D129" s="313" t="s">
        <v>101</v>
      </c>
      <c r="E129" s="253">
        <v>3</v>
      </c>
      <c r="F129" s="320">
        <f t="shared" si="0"/>
        <v>0</v>
      </c>
      <c r="G129" s="254">
        <f t="shared" si="1"/>
        <v>0</v>
      </c>
      <c r="H129" s="254"/>
      <c r="I129" s="254">
        <f t="shared" si="2"/>
        <v>0</v>
      </c>
      <c r="J129" s="254"/>
      <c r="K129" s="254">
        <f t="shared" si="3"/>
        <v>0</v>
      </c>
      <c r="L129" s="254">
        <v>15</v>
      </c>
      <c r="M129" s="254">
        <f t="shared" si="4"/>
        <v>0</v>
      </c>
      <c r="N129" s="313">
        <v>1.6E-2</v>
      </c>
      <c r="O129" s="313">
        <f t="shared" si="5"/>
        <v>4.8000000000000001E-2</v>
      </c>
      <c r="P129" s="313">
        <v>0</v>
      </c>
      <c r="Q129" s="313">
        <f t="shared" si="6"/>
        <v>0</v>
      </c>
      <c r="R129" s="34"/>
      <c r="S129" s="34"/>
      <c r="T129" s="36">
        <v>0</v>
      </c>
      <c r="U129" s="34" t="e">
        <f>ROUND(#REF!*T129,2)</f>
        <v>#REF!</v>
      </c>
      <c r="V129" s="37"/>
      <c r="W129" s="37"/>
      <c r="X129" s="37"/>
      <c r="Y129" s="37"/>
      <c r="Z129" s="37"/>
      <c r="AA129" s="37"/>
      <c r="AB129" s="37"/>
      <c r="AC129" s="37"/>
      <c r="AD129" s="37"/>
      <c r="AE129" s="37" t="s">
        <v>113</v>
      </c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</row>
    <row r="130" spans="1:60" ht="20" outlineLevel="1">
      <c r="A130" s="249">
        <v>51</v>
      </c>
      <c r="B130" s="250" t="s">
        <v>283</v>
      </c>
      <c r="C130" s="251" t="s">
        <v>912</v>
      </c>
      <c r="D130" s="313" t="s">
        <v>101</v>
      </c>
      <c r="E130" s="253">
        <v>1</v>
      </c>
      <c r="F130" s="320">
        <f t="shared" si="0"/>
        <v>0</v>
      </c>
      <c r="G130" s="254">
        <f t="shared" si="1"/>
        <v>0</v>
      </c>
      <c r="H130" s="254"/>
      <c r="I130" s="254">
        <f t="shared" si="2"/>
        <v>0</v>
      </c>
      <c r="J130" s="254"/>
      <c r="K130" s="254">
        <f t="shared" si="3"/>
        <v>0</v>
      </c>
      <c r="L130" s="254">
        <v>15</v>
      </c>
      <c r="M130" s="254">
        <f t="shared" si="4"/>
        <v>0</v>
      </c>
      <c r="N130" s="313">
        <v>2.937E-2</v>
      </c>
      <c r="O130" s="313">
        <f t="shared" si="5"/>
        <v>2.937E-2</v>
      </c>
      <c r="P130" s="313">
        <v>0</v>
      </c>
      <c r="Q130" s="313">
        <f t="shared" si="6"/>
        <v>0</v>
      </c>
      <c r="R130" s="34"/>
      <c r="S130" s="34"/>
      <c r="T130" s="36">
        <v>1.86</v>
      </c>
      <c r="U130" s="34" t="e">
        <f>ROUND(#REF!*T130,2)</f>
        <v>#REF!</v>
      </c>
      <c r="V130" s="37"/>
      <c r="W130" s="37"/>
      <c r="X130" s="37"/>
      <c r="Y130" s="37"/>
      <c r="Z130" s="37"/>
      <c r="AA130" s="37"/>
      <c r="AB130" s="37"/>
      <c r="AC130" s="37"/>
      <c r="AD130" s="37"/>
      <c r="AE130" s="37" t="s">
        <v>102</v>
      </c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</row>
    <row r="131" spans="1:60" ht="20" outlineLevel="1">
      <c r="A131" s="249">
        <v>52</v>
      </c>
      <c r="B131" s="250" t="s">
        <v>294</v>
      </c>
      <c r="C131" s="251" t="s">
        <v>1756</v>
      </c>
      <c r="D131" s="313" t="s">
        <v>101</v>
      </c>
      <c r="E131" s="253">
        <v>1</v>
      </c>
      <c r="F131" s="320">
        <f t="shared" si="0"/>
        <v>0</v>
      </c>
      <c r="G131" s="254">
        <f t="shared" si="1"/>
        <v>0</v>
      </c>
      <c r="H131" s="254"/>
      <c r="I131" s="254">
        <f t="shared" si="2"/>
        <v>0</v>
      </c>
      <c r="J131" s="254"/>
      <c r="K131" s="254">
        <f t="shared" si="3"/>
        <v>0</v>
      </c>
      <c r="L131" s="254">
        <v>15</v>
      </c>
      <c r="M131" s="254">
        <f t="shared" si="4"/>
        <v>0</v>
      </c>
      <c r="N131" s="313">
        <v>1.4999999999999999E-2</v>
      </c>
      <c r="O131" s="313">
        <f t="shared" si="5"/>
        <v>1.4999999999999999E-2</v>
      </c>
      <c r="P131" s="313">
        <v>0</v>
      </c>
      <c r="Q131" s="313">
        <f t="shared" si="6"/>
        <v>0</v>
      </c>
      <c r="R131" s="34"/>
      <c r="S131" s="34"/>
      <c r="T131" s="36">
        <v>0</v>
      </c>
      <c r="U131" s="34" t="e">
        <f>ROUND(#REF!*T131,2)</f>
        <v>#REF!</v>
      </c>
      <c r="V131" s="37"/>
      <c r="W131" s="37"/>
      <c r="X131" s="37"/>
      <c r="Y131" s="37"/>
      <c r="Z131" s="37"/>
      <c r="AA131" s="37"/>
      <c r="AB131" s="37"/>
      <c r="AC131" s="37"/>
      <c r="AD131" s="37"/>
      <c r="AE131" s="37" t="s">
        <v>113</v>
      </c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</row>
    <row r="132" spans="1:60" ht="20" outlineLevel="1">
      <c r="A132" s="249">
        <v>53</v>
      </c>
      <c r="B132" s="250" t="s">
        <v>294</v>
      </c>
      <c r="C132" s="251" t="s">
        <v>1757</v>
      </c>
      <c r="D132" s="313" t="s">
        <v>101</v>
      </c>
      <c r="E132" s="253">
        <v>1</v>
      </c>
      <c r="F132" s="320">
        <f t="shared" si="0"/>
        <v>0</v>
      </c>
      <c r="G132" s="254">
        <f t="shared" si="1"/>
        <v>0</v>
      </c>
      <c r="H132" s="254"/>
      <c r="I132" s="254">
        <f t="shared" si="2"/>
        <v>0</v>
      </c>
      <c r="J132" s="254"/>
      <c r="K132" s="254">
        <f t="shared" si="3"/>
        <v>0</v>
      </c>
      <c r="L132" s="254">
        <v>15</v>
      </c>
      <c r="M132" s="254">
        <f t="shared" si="4"/>
        <v>0</v>
      </c>
      <c r="N132" s="313">
        <v>1.4999999999999999E-2</v>
      </c>
      <c r="O132" s="313">
        <f t="shared" si="5"/>
        <v>1.4999999999999999E-2</v>
      </c>
      <c r="P132" s="313">
        <v>0</v>
      </c>
      <c r="Q132" s="313">
        <f t="shared" si="6"/>
        <v>0</v>
      </c>
      <c r="R132" s="34"/>
      <c r="S132" s="34"/>
      <c r="T132" s="36">
        <v>0</v>
      </c>
      <c r="U132" s="34" t="e">
        <f>ROUND(#REF!*T132,2)</f>
        <v>#REF!</v>
      </c>
      <c r="V132" s="37"/>
      <c r="W132" s="37"/>
      <c r="X132" s="37"/>
      <c r="Y132" s="37"/>
      <c r="Z132" s="37"/>
      <c r="AA132" s="37"/>
      <c r="AB132" s="37"/>
      <c r="AC132" s="37"/>
      <c r="AD132" s="37"/>
      <c r="AE132" s="37" t="s">
        <v>113</v>
      </c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</row>
    <row r="133" spans="1:60" ht="20" outlineLevel="1">
      <c r="A133" s="249">
        <v>54</v>
      </c>
      <c r="B133" s="250" t="s">
        <v>913</v>
      </c>
      <c r="C133" s="251" t="s">
        <v>1758</v>
      </c>
      <c r="D133" s="313" t="s">
        <v>101</v>
      </c>
      <c r="E133" s="253">
        <v>2</v>
      </c>
      <c r="F133" s="320">
        <f t="shared" si="0"/>
        <v>0</v>
      </c>
      <c r="G133" s="254">
        <f t="shared" si="1"/>
        <v>0</v>
      </c>
      <c r="H133" s="254"/>
      <c r="I133" s="254">
        <f t="shared" si="2"/>
        <v>0</v>
      </c>
      <c r="J133" s="254"/>
      <c r="K133" s="254">
        <f t="shared" si="3"/>
        <v>0</v>
      </c>
      <c r="L133" s="254">
        <v>15</v>
      </c>
      <c r="M133" s="254">
        <f t="shared" si="4"/>
        <v>0</v>
      </c>
      <c r="N133" s="313">
        <v>1.9E-2</v>
      </c>
      <c r="O133" s="313">
        <f t="shared" si="5"/>
        <v>3.7999999999999999E-2</v>
      </c>
      <c r="P133" s="313">
        <v>0</v>
      </c>
      <c r="Q133" s="313">
        <f t="shared" si="6"/>
        <v>0</v>
      </c>
      <c r="R133" s="34"/>
      <c r="S133" s="34"/>
      <c r="T133" s="36">
        <v>0</v>
      </c>
      <c r="U133" s="34" t="e">
        <f>ROUND(#REF!*T133,2)</f>
        <v>#REF!</v>
      </c>
      <c r="V133" s="37"/>
      <c r="W133" s="37"/>
      <c r="X133" s="37"/>
      <c r="Y133" s="37"/>
      <c r="Z133" s="37"/>
      <c r="AA133" s="37"/>
      <c r="AB133" s="37"/>
      <c r="AC133" s="37"/>
      <c r="AD133" s="37"/>
      <c r="AE133" s="37" t="s">
        <v>113</v>
      </c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</row>
    <row r="134" spans="1:60" ht="20" outlineLevel="1">
      <c r="A134" s="249">
        <v>55</v>
      </c>
      <c r="B134" s="250" t="s">
        <v>292</v>
      </c>
      <c r="C134" s="251" t="s">
        <v>1759</v>
      </c>
      <c r="D134" s="313" t="s">
        <v>101</v>
      </c>
      <c r="E134" s="253">
        <v>1</v>
      </c>
      <c r="F134" s="320">
        <f t="shared" si="0"/>
        <v>0</v>
      </c>
      <c r="G134" s="254">
        <f t="shared" si="1"/>
        <v>0</v>
      </c>
      <c r="H134" s="254"/>
      <c r="I134" s="254">
        <f t="shared" si="2"/>
        <v>0</v>
      </c>
      <c r="J134" s="254"/>
      <c r="K134" s="254">
        <f t="shared" si="3"/>
        <v>0</v>
      </c>
      <c r="L134" s="254">
        <v>15</v>
      </c>
      <c r="M134" s="254">
        <f t="shared" si="4"/>
        <v>0</v>
      </c>
      <c r="N134" s="313">
        <v>0.02</v>
      </c>
      <c r="O134" s="313">
        <f t="shared" si="5"/>
        <v>0.02</v>
      </c>
      <c r="P134" s="313">
        <v>0</v>
      </c>
      <c r="Q134" s="313">
        <f t="shared" si="6"/>
        <v>0</v>
      </c>
      <c r="R134" s="34"/>
      <c r="S134" s="34"/>
      <c r="T134" s="36">
        <v>0</v>
      </c>
      <c r="U134" s="34" t="e">
        <f>ROUND(#REF!*T134,2)</f>
        <v>#REF!</v>
      </c>
      <c r="V134" s="37"/>
      <c r="W134" s="37"/>
      <c r="X134" s="37"/>
      <c r="Y134" s="37"/>
      <c r="Z134" s="37"/>
      <c r="AA134" s="37"/>
      <c r="AB134" s="37"/>
      <c r="AC134" s="37"/>
      <c r="AD134" s="37"/>
      <c r="AE134" s="37" t="s">
        <v>113</v>
      </c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</row>
    <row r="135" spans="1:60" outlineLevel="1">
      <c r="A135" s="249">
        <v>56</v>
      </c>
      <c r="B135" s="250" t="s">
        <v>913</v>
      </c>
      <c r="C135" s="251" t="s">
        <v>1760</v>
      </c>
      <c r="D135" s="313" t="s">
        <v>101</v>
      </c>
      <c r="E135" s="253">
        <v>1</v>
      </c>
      <c r="F135" s="320">
        <f t="shared" si="0"/>
        <v>0</v>
      </c>
      <c r="G135" s="254">
        <f t="shared" si="1"/>
        <v>0</v>
      </c>
      <c r="H135" s="254"/>
      <c r="I135" s="254">
        <f t="shared" si="2"/>
        <v>0</v>
      </c>
      <c r="J135" s="254"/>
      <c r="K135" s="254">
        <f t="shared" si="3"/>
        <v>0</v>
      </c>
      <c r="L135" s="254">
        <v>15</v>
      </c>
      <c r="M135" s="254">
        <f t="shared" si="4"/>
        <v>0</v>
      </c>
      <c r="N135" s="313">
        <v>1.9E-2</v>
      </c>
      <c r="O135" s="313">
        <f t="shared" si="5"/>
        <v>1.9E-2</v>
      </c>
      <c r="P135" s="313">
        <v>0</v>
      </c>
      <c r="Q135" s="313">
        <f t="shared" si="6"/>
        <v>0</v>
      </c>
      <c r="R135" s="34"/>
      <c r="S135" s="34"/>
      <c r="T135" s="36">
        <v>0</v>
      </c>
      <c r="U135" s="34" t="e">
        <f>ROUND(#REF!*T135,2)</f>
        <v>#REF!</v>
      </c>
      <c r="V135" s="37"/>
      <c r="W135" s="37"/>
      <c r="X135" s="37"/>
      <c r="Y135" s="37"/>
      <c r="Z135" s="37"/>
      <c r="AA135" s="37"/>
      <c r="AB135" s="37"/>
      <c r="AC135" s="37"/>
      <c r="AD135" s="37"/>
      <c r="AE135" s="37" t="s">
        <v>113</v>
      </c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</row>
    <row r="136" spans="1:60" ht="12.5" customHeight="1" outlineLevel="1">
      <c r="A136" s="249"/>
      <c r="B136" s="250"/>
      <c r="C136" s="536" t="s">
        <v>299</v>
      </c>
      <c r="D136" s="537"/>
      <c r="E136" s="538"/>
      <c r="F136" s="539"/>
      <c r="G136" s="540"/>
      <c r="H136" s="254"/>
      <c r="I136" s="254"/>
      <c r="J136" s="254"/>
      <c r="K136" s="254"/>
      <c r="L136" s="254"/>
      <c r="M136" s="254"/>
      <c r="N136" s="313"/>
      <c r="O136" s="313"/>
      <c r="P136" s="313"/>
      <c r="Q136" s="313"/>
      <c r="R136" s="34"/>
      <c r="S136" s="34"/>
      <c r="T136" s="36"/>
      <c r="U136" s="34"/>
      <c r="V136" s="37"/>
      <c r="W136" s="37"/>
      <c r="X136" s="37"/>
      <c r="Y136" s="37"/>
      <c r="Z136" s="37"/>
      <c r="AA136" s="37"/>
      <c r="AB136" s="37"/>
      <c r="AC136" s="37"/>
      <c r="AD136" s="37"/>
      <c r="AE136" s="37" t="s">
        <v>104</v>
      </c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8" t="e">
        <f>#REF!</f>
        <v>#REF!</v>
      </c>
      <c r="BB136" s="37"/>
      <c r="BC136" s="37"/>
      <c r="BD136" s="37"/>
      <c r="BE136" s="37"/>
      <c r="BF136" s="37"/>
      <c r="BG136" s="37"/>
      <c r="BH136" s="37"/>
    </row>
    <row r="137" spans="1:60" ht="12.5" customHeight="1" outlineLevel="1">
      <c r="A137" s="249"/>
      <c r="B137" s="250"/>
      <c r="C137" s="536" t="s">
        <v>300</v>
      </c>
      <c r="D137" s="537"/>
      <c r="E137" s="538"/>
      <c r="F137" s="539"/>
      <c r="G137" s="540"/>
      <c r="H137" s="254"/>
      <c r="I137" s="254"/>
      <c r="J137" s="254"/>
      <c r="K137" s="254"/>
      <c r="L137" s="254"/>
      <c r="M137" s="254"/>
      <c r="N137" s="313"/>
      <c r="O137" s="313"/>
      <c r="P137" s="313"/>
      <c r="Q137" s="313"/>
      <c r="R137" s="34"/>
      <c r="S137" s="34"/>
      <c r="T137" s="36"/>
      <c r="U137" s="34"/>
      <c r="V137" s="37"/>
      <c r="W137" s="37"/>
      <c r="X137" s="37"/>
      <c r="Y137" s="37"/>
      <c r="Z137" s="37"/>
      <c r="AA137" s="37"/>
      <c r="AB137" s="37"/>
      <c r="AC137" s="37"/>
      <c r="AD137" s="37"/>
      <c r="AE137" s="37" t="s">
        <v>104</v>
      </c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8" t="e">
        <f>#REF!</f>
        <v>#REF!</v>
      </c>
      <c r="BB137" s="37"/>
      <c r="BC137" s="37"/>
      <c r="BD137" s="37"/>
      <c r="BE137" s="37"/>
      <c r="BF137" s="37"/>
      <c r="BG137" s="37"/>
      <c r="BH137" s="37"/>
    </row>
    <row r="138" spans="1:60" outlineLevel="1">
      <c r="A138" s="249">
        <v>57</v>
      </c>
      <c r="B138" s="250" t="s">
        <v>306</v>
      </c>
      <c r="C138" s="251" t="s">
        <v>1761</v>
      </c>
      <c r="D138" s="313" t="s">
        <v>101</v>
      </c>
      <c r="E138" s="253">
        <v>1</v>
      </c>
      <c r="F138" s="320">
        <f>H138+J138</f>
        <v>0</v>
      </c>
      <c r="G138" s="254">
        <f>ROUND(E138*F138,2)</f>
        <v>0</v>
      </c>
      <c r="H138" s="254"/>
      <c r="I138" s="254">
        <f>ROUND(E138*H138,2)</f>
        <v>0</v>
      </c>
      <c r="J138" s="254"/>
      <c r="K138" s="254">
        <f>ROUND(E138*J138,2)</f>
        <v>0</v>
      </c>
      <c r="L138" s="254">
        <v>15</v>
      </c>
      <c r="M138" s="254">
        <f>G138*(1+L138/100)</f>
        <v>0</v>
      </c>
      <c r="N138" s="313">
        <v>0</v>
      </c>
      <c r="O138" s="313">
        <f>ROUND(E138*N138,5)</f>
        <v>0</v>
      </c>
      <c r="P138" s="313">
        <v>0</v>
      </c>
      <c r="Q138" s="313">
        <f>ROUND(E138*P138,5)</f>
        <v>0</v>
      </c>
      <c r="R138" s="34"/>
      <c r="S138" s="34"/>
      <c r="T138" s="36">
        <v>10.728</v>
      </c>
      <c r="U138" s="34" t="e">
        <f>ROUND(#REF!*T138,2)</f>
        <v>#REF!</v>
      </c>
      <c r="V138" s="37"/>
      <c r="W138" s="37"/>
      <c r="X138" s="37"/>
      <c r="Y138" s="37"/>
      <c r="Z138" s="37"/>
      <c r="AA138" s="37"/>
      <c r="AB138" s="37"/>
      <c r="AC138" s="37"/>
      <c r="AD138" s="37"/>
      <c r="AE138" s="37" t="s">
        <v>102</v>
      </c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</row>
    <row r="139" spans="1:60" ht="20.5" customHeight="1" outlineLevel="1">
      <c r="A139" s="249"/>
      <c r="B139" s="250"/>
      <c r="C139" s="536" t="s">
        <v>1762</v>
      </c>
      <c r="D139" s="537"/>
      <c r="E139" s="538"/>
      <c r="F139" s="539"/>
      <c r="G139" s="540"/>
      <c r="H139" s="254"/>
      <c r="I139" s="254"/>
      <c r="J139" s="254"/>
      <c r="K139" s="254"/>
      <c r="L139" s="254"/>
      <c r="M139" s="254"/>
      <c r="N139" s="313"/>
      <c r="O139" s="313"/>
      <c r="P139" s="313"/>
      <c r="Q139" s="313"/>
      <c r="R139" s="34"/>
      <c r="S139" s="34"/>
      <c r="T139" s="36"/>
      <c r="U139" s="34"/>
      <c r="V139" s="37"/>
      <c r="W139" s="37"/>
      <c r="X139" s="37"/>
      <c r="Y139" s="37"/>
      <c r="Z139" s="37"/>
      <c r="AA139" s="37"/>
      <c r="AB139" s="37"/>
      <c r="AC139" s="37"/>
      <c r="AD139" s="37"/>
      <c r="AE139" s="37" t="s">
        <v>104</v>
      </c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8" t="e">
        <f>#REF!</f>
        <v>#REF!</v>
      </c>
      <c r="BB139" s="37"/>
      <c r="BC139" s="37"/>
      <c r="BD139" s="37"/>
      <c r="BE139" s="37"/>
      <c r="BF139" s="37"/>
      <c r="BG139" s="37"/>
      <c r="BH139" s="37"/>
    </row>
    <row r="140" spans="1:60" ht="20" outlineLevel="1">
      <c r="A140" s="249">
        <v>58</v>
      </c>
      <c r="B140" s="250" t="s">
        <v>302</v>
      </c>
      <c r="C140" s="251" t="s">
        <v>1763</v>
      </c>
      <c r="D140" s="313" t="s">
        <v>304</v>
      </c>
      <c r="E140" s="253">
        <v>2.4</v>
      </c>
      <c r="F140" s="320">
        <f>H140+J140</f>
        <v>0</v>
      </c>
      <c r="G140" s="254">
        <f>ROUND(E140*F140,2)</f>
        <v>0</v>
      </c>
      <c r="H140" s="254"/>
      <c r="I140" s="254">
        <f>ROUND(E140*H140,2)</f>
        <v>0</v>
      </c>
      <c r="J140" s="254"/>
      <c r="K140" s="254">
        <f>ROUND(E140*J140,2)</f>
        <v>0</v>
      </c>
      <c r="L140" s="254">
        <v>15</v>
      </c>
      <c r="M140" s="254">
        <f>G140*(1+L140/100)</f>
        <v>0</v>
      </c>
      <c r="N140" s="313">
        <v>2.1000000000000001E-4</v>
      </c>
      <c r="O140" s="313">
        <f>ROUND(E140*N140,5)</f>
        <v>5.0000000000000001E-4</v>
      </c>
      <c r="P140" s="313">
        <v>0</v>
      </c>
      <c r="Q140" s="313">
        <f>ROUND(E140*P140,5)</f>
        <v>0</v>
      </c>
      <c r="R140" s="34"/>
      <c r="S140" s="34"/>
      <c r="T140" s="36">
        <v>0.28000000000000003</v>
      </c>
      <c r="U140" s="34" t="e">
        <f>ROUND(#REF!*T140,2)</f>
        <v>#REF!</v>
      </c>
      <c r="V140" s="37"/>
      <c r="W140" s="37"/>
      <c r="X140" s="37"/>
      <c r="Y140" s="37"/>
      <c r="Z140" s="37"/>
      <c r="AA140" s="37"/>
      <c r="AB140" s="37"/>
      <c r="AC140" s="37"/>
      <c r="AD140" s="37"/>
      <c r="AE140" s="37" t="s">
        <v>102</v>
      </c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</row>
    <row r="141" spans="1:60" outlineLevel="1">
      <c r="A141" s="249"/>
      <c r="B141" s="250"/>
      <c r="C141" s="314" t="s">
        <v>1648</v>
      </c>
      <c r="D141" s="315"/>
      <c r="E141" s="316">
        <v>2.4</v>
      </c>
      <c r="F141" s="254"/>
      <c r="G141" s="254"/>
      <c r="H141" s="254"/>
      <c r="I141" s="254"/>
      <c r="J141" s="254"/>
      <c r="K141" s="254"/>
      <c r="L141" s="254"/>
      <c r="M141" s="254"/>
      <c r="N141" s="313"/>
      <c r="O141" s="313"/>
      <c r="P141" s="313"/>
      <c r="Q141" s="313"/>
      <c r="R141" s="34"/>
      <c r="S141" s="34"/>
      <c r="T141" s="36"/>
      <c r="U141" s="34"/>
      <c r="V141" s="37"/>
      <c r="W141" s="37"/>
      <c r="X141" s="37"/>
      <c r="Y141" s="37"/>
      <c r="Z141" s="37"/>
      <c r="AA141" s="37"/>
      <c r="AB141" s="37"/>
      <c r="AC141" s="37"/>
      <c r="AD141" s="37"/>
      <c r="AE141" s="37" t="s">
        <v>109</v>
      </c>
      <c r="AF141" s="37">
        <v>0</v>
      </c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</row>
    <row r="142" spans="1:60" outlineLevel="1">
      <c r="A142" s="249">
        <v>59</v>
      </c>
      <c r="B142" s="250" t="s">
        <v>310</v>
      </c>
      <c r="C142" s="251" t="s">
        <v>311</v>
      </c>
      <c r="D142" s="313" t="s">
        <v>107</v>
      </c>
      <c r="E142" s="253">
        <v>0.20094999999999999</v>
      </c>
      <c r="F142" s="320">
        <f>H142+J142</f>
        <v>0</v>
      </c>
      <c r="G142" s="254">
        <f>ROUND(E142*F142,2)</f>
        <v>0</v>
      </c>
      <c r="H142" s="254"/>
      <c r="I142" s="254">
        <f>ROUND(E142*H142,2)</f>
        <v>0</v>
      </c>
      <c r="J142" s="254"/>
      <c r="K142" s="254">
        <f>ROUND(E142*J142,2)</f>
        <v>0</v>
      </c>
      <c r="L142" s="254">
        <v>15</v>
      </c>
      <c r="M142" s="254">
        <f>G142*(1+L142/100)</f>
        <v>0</v>
      </c>
      <c r="N142" s="313">
        <v>0</v>
      </c>
      <c r="O142" s="313">
        <f>ROUND(E142*N142,5)</f>
        <v>0</v>
      </c>
      <c r="P142" s="313">
        <v>0</v>
      </c>
      <c r="Q142" s="313">
        <f>ROUND(E142*P142,5)</f>
        <v>0</v>
      </c>
      <c r="R142" s="34"/>
      <c r="S142" s="34"/>
      <c r="T142" s="36">
        <v>2.2549999999999999</v>
      </c>
      <c r="U142" s="34" t="e">
        <f>ROUND(#REF!*T142,2)</f>
        <v>#REF!</v>
      </c>
      <c r="V142" s="37"/>
      <c r="W142" s="37"/>
      <c r="X142" s="37"/>
      <c r="Y142" s="37"/>
      <c r="Z142" s="37"/>
      <c r="AA142" s="37"/>
      <c r="AB142" s="37"/>
      <c r="AC142" s="37"/>
      <c r="AD142" s="37"/>
      <c r="AE142" s="37" t="s">
        <v>102</v>
      </c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</row>
    <row r="143" spans="1:60" ht="14.5">
      <c r="A143" s="255" t="s">
        <v>97</v>
      </c>
      <c r="B143" s="256" t="s">
        <v>38</v>
      </c>
      <c r="C143" s="257" t="s">
        <v>37</v>
      </c>
      <c r="D143" s="317"/>
      <c r="E143" s="259"/>
      <c r="F143" s="260"/>
      <c r="G143" s="260">
        <f>SUMIF(AE144:AE151,"&lt;&gt;NOR",G144:G151)</f>
        <v>0</v>
      </c>
      <c r="H143" s="260"/>
      <c r="I143" s="260">
        <f>SUM(I144:I151)</f>
        <v>0</v>
      </c>
      <c r="J143" s="260"/>
      <c r="K143" s="260">
        <f>SUM(K144:K151)</f>
        <v>0</v>
      </c>
      <c r="L143" s="260"/>
      <c r="M143" s="260">
        <f>SUM(M144:M151)</f>
        <v>0</v>
      </c>
      <c r="N143" s="317"/>
      <c r="O143" s="317">
        <f>SUM(O144:O151)</f>
        <v>0.12537999999999999</v>
      </c>
      <c r="P143" s="317"/>
      <c r="Q143" s="317">
        <f>SUM(Q144:Q151)</f>
        <v>0</v>
      </c>
      <c r="R143" s="39"/>
      <c r="S143" s="39"/>
      <c r="T143" s="41"/>
      <c r="U143" s="39" t="e">
        <f>SUM(U144:U156)</f>
        <v>#REF!</v>
      </c>
      <c r="AE143" s="29" t="s">
        <v>98</v>
      </c>
    </row>
    <row r="144" spans="1:60" outlineLevel="1">
      <c r="A144" s="249">
        <v>60</v>
      </c>
      <c r="B144" s="250" t="s">
        <v>312</v>
      </c>
      <c r="C144" s="251" t="s">
        <v>313</v>
      </c>
      <c r="D144" s="313" t="s">
        <v>121</v>
      </c>
      <c r="E144" s="253">
        <v>4.7</v>
      </c>
      <c r="F144" s="320">
        <f>H144+J144</f>
        <v>0</v>
      </c>
      <c r="G144" s="254">
        <f>ROUND(E144*F144,2)</f>
        <v>0</v>
      </c>
      <c r="H144" s="254"/>
      <c r="I144" s="254">
        <f>ROUND(E144*H144,2)</f>
        <v>0</v>
      </c>
      <c r="J144" s="254"/>
      <c r="K144" s="254">
        <f>ROUND(E144*J144,2)</f>
        <v>0</v>
      </c>
      <c r="L144" s="254">
        <v>15</v>
      </c>
      <c r="M144" s="254">
        <f>G144*(1+L144/100)</f>
        <v>0</v>
      </c>
      <c r="N144" s="313">
        <v>0</v>
      </c>
      <c r="O144" s="313">
        <f>ROUND(E144*N144,5)</f>
        <v>0</v>
      </c>
      <c r="P144" s="313">
        <v>0</v>
      </c>
      <c r="Q144" s="313">
        <f>ROUND(E144*P144,5)</f>
        <v>0</v>
      </c>
      <c r="R144" s="34"/>
      <c r="S144" s="34"/>
      <c r="T144" s="36">
        <v>1.6E-2</v>
      </c>
      <c r="U144" s="34" t="e">
        <f>ROUND(#REF!*T144,2)</f>
        <v>#REF!</v>
      </c>
      <c r="V144" s="37"/>
      <c r="W144" s="37"/>
      <c r="X144" s="37"/>
      <c r="Y144" s="37"/>
      <c r="Z144" s="37"/>
      <c r="AA144" s="37"/>
      <c r="AB144" s="37"/>
      <c r="AC144" s="37"/>
      <c r="AD144" s="37"/>
      <c r="AE144" s="37" t="s">
        <v>102</v>
      </c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</row>
    <row r="145" spans="1:60" outlineLevel="1">
      <c r="A145" s="249"/>
      <c r="B145" s="250"/>
      <c r="C145" s="314" t="s">
        <v>2084</v>
      </c>
      <c r="D145" s="315"/>
      <c r="E145" s="316">
        <v>4.7</v>
      </c>
      <c r="F145" s="254"/>
      <c r="G145" s="254"/>
      <c r="H145" s="254"/>
      <c r="I145" s="254"/>
      <c r="J145" s="254"/>
      <c r="K145" s="254"/>
      <c r="L145" s="254"/>
      <c r="M145" s="254"/>
      <c r="N145" s="313"/>
      <c r="O145" s="313"/>
      <c r="P145" s="313"/>
      <c r="Q145" s="313"/>
      <c r="R145" s="34"/>
      <c r="S145" s="34"/>
      <c r="T145" s="36"/>
      <c r="U145" s="34"/>
      <c r="V145" s="37"/>
      <c r="W145" s="37"/>
      <c r="X145" s="37"/>
      <c r="Y145" s="37"/>
      <c r="Z145" s="37"/>
      <c r="AA145" s="37"/>
      <c r="AB145" s="37"/>
      <c r="AC145" s="37"/>
      <c r="AD145" s="37"/>
      <c r="AE145" s="37" t="s">
        <v>109</v>
      </c>
      <c r="AF145" s="37">
        <v>0</v>
      </c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</row>
    <row r="146" spans="1:60" ht="20" outlineLevel="1">
      <c r="A146" s="249">
        <v>61</v>
      </c>
      <c r="B146" s="250" t="s">
        <v>314</v>
      </c>
      <c r="C146" s="251" t="s">
        <v>1533</v>
      </c>
      <c r="D146" s="313" t="s">
        <v>121</v>
      </c>
      <c r="E146" s="253">
        <v>4.7</v>
      </c>
      <c r="F146" s="320">
        <f>H146+J146</f>
        <v>0</v>
      </c>
      <c r="G146" s="254">
        <f>ROUND(E146*F146,2)</f>
        <v>0</v>
      </c>
      <c r="H146" s="254"/>
      <c r="I146" s="254">
        <f>ROUND(E146*H146,2)</f>
        <v>0</v>
      </c>
      <c r="J146" s="254"/>
      <c r="K146" s="254">
        <f>ROUND(E146*J146,2)</f>
        <v>0</v>
      </c>
      <c r="L146" s="254">
        <v>15</v>
      </c>
      <c r="M146" s="254">
        <f>G146*(1+L146/100)</f>
        <v>0</v>
      </c>
      <c r="N146" s="313">
        <v>2.1000000000000001E-4</v>
      </c>
      <c r="O146" s="313">
        <f>ROUND(E146*N146,5)</f>
        <v>9.8999999999999999E-4</v>
      </c>
      <c r="P146" s="313">
        <v>0</v>
      </c>
      <c r="Q146" s="313">
        <f>ROUND(E146*P146,5)</f>
        <v>0</v>
      </c>
      <c r="R146" s="34"/>
      <c r="S146" s="34"/>
      <c r="T146" s="36">
        <v>0.05</v>
      </c>
      <c r="U146" s="34" t="e">
        <f>ROUND(#REF!*T146,2)</f>
        <v>#REF!</v>
      </c>
      <c r="V146" s="37"/>
      <c r="W146" s="37"/>
      <c r="X146" s="37"/>
      <c r="Y146" s="37"/>
      <c r="Z146" s="37"/>
      <c r="AA146" s="37"/>
      <c r="AB146" s="37"/>
      <c r="AC146" s="37"/>
      <c r="AD146" s="37"/>
      <c r="AE146" s="37" t="s">
        <v>102</v>
      </c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</row>
    <row r="147" spans="1:60" ht="20" outlineLevel="1">
      <c r="A147" s="249">
        <v>62</v>
      </c>
      <c r="B147" s="250" t="s">
        <v>316</v>
      </c>
      <c r="C147" s="251" t="s">
        <v>317</v>
      </c>
      <c r="D147" s="313" t="s">
        <v>121</v>
      </c>
      <c r="E147" s="253">
        <v>4.7</v>
      </c>
      <c r="F147" s="320">
        <f>H147+J147</f>
        <v>0</v>
      </c>
      <c r="G147" s="254">
        <f>ROUND(E147*F147,2)</f>
        <v>0</v>
      </c>
      <c r="H147" s="254"/>
      <c r="I147" s="254">
        <f>ROUND(E147*H147,2)</f>
        <v>0</v>
      </c>
      <c r="J147" s="254"/>
      <c r="K147" s="254">
        <f>ROUND(E147*J147,2)</f>
        <v>0</v>
      </c>
      <c r="L147" s="254">
        <v>15</v>
      </c>
      <c r="M147" s="254">
        <f>G147*(1+L147/100)</f>
        <v>0</v>
      </c>
      <c r="N147" s="313">
        <v>3.7100000000000002E-3</v>
      </c>
      <c r="O147" s="313">
        <f>ROUND(E147*N147,5)</f>
        <v>1.7440000000000001E-2</v>
      </c>
      <c r="P147" s="313">
        <v>0</v>
      </c>
      <c r="Q147" s="313">
        <f>ROUND(E147*P147,5)</f>
        <v>0</v>
      </c>
      <c r="R147" s="34"/>
      <c r="S147" s="34"/>
      <c r="T147" s="36">
        <v>0.98599999999999999</v>
      </c>
      <c r="U147" s="34" t="e">
        <f>ROUND(#REF!*T147,2)</f>
        <v>#REF!</v>
      </c>
      <c r="V147" s="37"/>
      <c r="W147" s="37"/>
      <c r="X147" s="37"/>
      <c r="Y147" s="37"/>
      <c r="Z147" s="37"/>
      <c r="AA147" s="37"/>
      <c r="AB147" s="37"/>
      <c r="AC147" s="37"/>
      <c r="AD147" s="37"/>
      <c r="AE147" s="37" t="s">
        <v>102</v>
      </c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</row>
    <row r="148" spans="1:60" outlineLevel="1">
      <c r="A148" s="249">
        <v>63</v>
      </c>
      <c r="B148" s="250" t="s">
        <v>434</v>
      </c>
      <c r="C148" s="251" t="s">
        <v>1764</v>
      </c>
      <c r="D148" s="313" t="s">
        <v>121</v>
      </c>
      <c r="E148" s="253">
        <v>5.0760000000000005</v>
      </c>
      <c r="F148" s="320">
        <f>H148+J148</f>
        <v>0</v>
      </c>
      <c r="G148" s="254">
        <f>ROUND(E148*F148,2)</f>
        <v>0</v>
      </c>
      <c r="H148" s="254"/>
      <c r="I148" s="254">
        <f>ROUND(E148*H148,2)</f>
        <v>0</v>
      </c>
      <c r="J148" s="254"/>
      <c r="K148" s="254">
        <f>ROUND(E148*J148,2)</f>
        <v>0</v>
      </c>
      <c r="L148" s="254">
        <v>15</v>
      </c>
      <c r="M148" s="254">
        <f>G148*(1+L148/100)</f>
        <v>0</v>
      </c>
      <c r="N148" s="313">
        <v>2.07E-2</v>
      </c>
      <c r="O148" s="313">
        <f>ROUND(E148*N148,5)</f>
        <v>0.10507</v>
      </c>
      <c r="P148" s="313">
        <v>0</v>
      </c>
      <c r="Q148" s="313">
        <f>ROUND(E148*P148,5)</f>
        <v>0</v>
      </c>
      <c r="R148" s="34"/>
      <c r="S148" s="34"/>
      <c r="T148" s="36">
        <v>0</v>
      </c>
      <c r="U148" s="34" t="e">
        <f>ROUND(#REF!*T148,2)</f>
        <v>#REF!</v>
      </c>
      <c r="V148" s="37"/>
      <c r="W148" s="37"/>
      <c r="X148" s="37"/>
      <c r="Y148" s="37"/>
      <c r="Z148" s="37"/>
      <c r="AA148" s="37"/>
      <c r="AB148" s="37"/>
      <c r="AC148" s="37"/>
      <c r="AD148" s="37"/>
      <c r="AE148" s="37" t="s">
        <v>113</v>
      </c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</row>
    <row r="149" spans="1:60" outlineLevel="1">
      <c r="A149" s="249"/>
      <c r="B149" s="250"/>
      <c r="C149" s="314" t="s">
        <v>2085</v>
      </c>
      <c r="D149" s="315"/>
      <c r="E149" s="316">
        <v>5.0759999999999996</v>
      </c>
      <c r="F149" s="254"/>
      <c r="G149" s="254"/>
      <c r="H149" s="254"/>
      <c r="I149" s="254"/>
      <c r="J149" s="254"/>
      <c r="K149" s="254"/>
      <c r="L149" s="254"/>
      <c r="M149" s="254"/>
      <c r="N149" s="313"/>
      <c r="O149" s="313"/>
      <c r="P149" s="313"/>
      <c r="Q149" s="313"/>
      <c r="R149" s="34"/>
      <c r="S149" s="34"/>
      <c r="T149" s="36"/>
      <c r="U149" s="34"/>
      <c r="V149" s="37"/>
      <c r="W149" s="37"/>
      <c r="X149" s="37"/>
      <c r="Y149" s="37"/>
      <c r="Z149" s="37"/>
      <c r="AA149" s="37"/>
      <c r="AB149" s="37"/>
      <c r="AC149" s="37"/>
      <c r="AD149" s="37"/>
      <c r="AE149" s="37" t="s">
        <v>109</v>
      </c>
      <c r="AF149" s="37">
        <v>0</v>
      </c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</row>
    <row r="150" spans="1:60" ht="20" outlineLevel="1">
      <c r="A150" s="249">
        <v>64</v>
      </c>
      <c r="B150" s="250" t="s">
        <v>320</v>
      </c>
      <c r="C150" s="251" t="s">
        <v>1765</v>
      </c>
      <c r="D150" s="313" t="s">
        <v>121</v>
      </c>
      <c r="E150" s="253">
        <v>4.7</v>
      </c>
      <c r="F150" s="320">
        <f>H150+J150</f>
        <v>0</v>
      </c>
      <c r="G150" s="254">
        <f>ROUND(E150*F150,2)</f>
        <v>0</v>
      </c>
      <c r="H150" s="254"/>
      <c r="I150" s="254">
        <f>ROUND(E150*H150,2)</f>
        <v>0</v>
      </c>
      <c r="J150" s="254"/>
      <c r="K150" s="254">
        <f>ROUND(E150*J150,2)</f>
        <v>0</v>
      </c>
      <c r="L150" s="254">
        <v>15</v>
      </c>
      <c r="M150" s="254">
        <f>G150*(1+L150/100)</f>
        <v>0</v>
      </c>
      <c r="N150" s="313">
        <v>4.0000000000000002E-4</v>
      </c>
      <c r="O150" s="313">
        <f>ROUND(E150*N150,5)</f>
        <v>1.8799999999999999E-3</v>
      </c>
      <c r="P150" s="313">
        <v>0</v>
      </c>
      <c r="Q150" s="313">
        <f>ROUND(E150*P150,5)</f>
        <v>0</v>
      </c>
      <c r="R150" s="34"/>
      <c r="S150" s="34"/>
      <c r="T150" s="36"/>
      <c r="U150" s="34"/>
      <c r="V150" s="37"/>
      <c r="W150" s="37"/>
      <c r="X150" s="37"/>
      <c r="Y150" s="37"/>
      <c r="Z150" s="37"/>
      <c r="AA150" s="37"/>
      <c r="AB150" s="37"/>
      <c r="AC150" s="37"/>
      <c r="AD150" s="37"/>
      <c r="AE150" s="37" t="s">
        <v>109</v>
      </c>
      <c r="AF150" s="37">
        <v>0</v>
      </c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</row>
    <row r="151" spans="1:60" outlineLevel="1">
      <c r="A151" s="249">
        <v>65</v>
      </c>
      <c r="B151" s="250" t="s">
        <v>324</v>
      </c>
      <c r="C151" s="251" t="s">
        <v>325</v>
      </c>
      <c r="D151" s="313" t="s">
        <v>107</v>
      </c>
      <c r="E151" s="253">
        <v>0.12537999999999999</v>
      </c>
      <c r="F151" s="320">
        <f>H151+J151</f>
        <v>0</v>
      </c>
      <c r="G151" s="254">
        <f>ROUND(E151*F151,2)</f>
        <v>0</v>
      </c>
      <c r="H151" s="254"/>
      <c r="I151" s="254">
        <f>ROUND(E151*H151,2)</f>
        <v>0</v>
      </c>
      <c r="J151" s="254"/>
      <c r="K151" s="254">
        <f>ROUND(E151*J151,2)</f>
        <v>0</v>
      </c>
      <c r="L151" s="254">
        <v>15</v>
      </c>
      <c r="M151" s="254">
        <f>G151*(1+L151/100)</f>
        <v>0</v>
      </c>
      <c r="N151" s="313">
        <v>0</v>
      </c>
      <c r="O151" s="313">
        <f>ROUND(E151*N151,5)</f>
        <v>0</v>
      </c>
      <c r="P151" s="313">
        <v>0</v>
      </c>
      <c r="Q151" s="313">
        <f>ROUND(E151*P151,5)</f>
        <v>0</v>
      </c>
      <c r="R151" s="34"/>
      <c r="S151" s="34"/>
      <c r="T151" s="36">
        <v>0</v>
      </c>
      <c r="U151" s="34" t="e">
        <f>ROUND(#REF!*T151,2)</f>
        <v>#REF!</v>
      </c>
      <c r="V151" s="37"/>
      <c r="W151" s="37"/>
      <c r="X151" s="37"/>
      <c r="Y151" s="37"/>
      <c r="Z151" s="37"/>
      <c r="AA151" s="37"/>
      <c r="AB151" s="37"/>
      <c r="AC151" s="37"/>
      <c r="AD151" s="37"/>
      <c r="AE151" s="37" t="s">
        <v>102</v>
      </c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</row>
    <row r="152" spans="1:60" ht="14.5" outlineLevel="1">
      <c r="A152" s="255" t="s">
        <v>97</v>
      </c>
      <c r="B152" s="256" t="s">
        <v>36</v>
      </c>
      <c r="C152" s="257" t="s">
        <v>35</v>
      </c>
      <c r="D152" s="317"/>
      <c r="E152" s="259"/>
      <c r="F152" s="260"/>
      <c r="G152" s="260">
        <f>SUMIF(AE153:AE165,"&lt;&gt;NOR",G153:G165)</f>
        <v>0</v>
      </c>
      <c r="H152" s="260"/>
      <c r="I152" s="260">
        <f>SUM(I153:I165)</f>
        <v>0</v>
      </c>
      <c r="J152" s="260"/>
      <c r="K152" s="260">
        <f>SUM(K153:K165)</f>
        <v>0</v>
      </c>
      <c r="L152" s="260"/>
      <c r="M152" s="260">
        <f>SUM(M153:M165)</f>
        <v>0</v>
      </c>
      <c r="N152" s="317"/>
      <c r="O152" s="317">
        <f>SUM(O153:O165)</f>
        <v>0.43107999999999996</v>
      </c>
      <c r="P152" s="317"/>
      <c r="Q152" s="317">
        <f>SUM(Q153:Q165)</f>
        <v>0.75875000000000004</v>
      </c>
      <c r="R152" s="34"/>
      <c r="S152" s="34"/>
      <c r="T152" s="36">
        <v>0.23599999999999999</v>
      </c>
      <c r="U152" s="34" t="e">
        <f>ROUND(#REF!*T152,2)</f>
        <v>#REF!</v>
      </c>
      <c r="V152" s="37"/>
      <c r="W152" s="37"/>
      <c r="X152" s="37"/>
      <c r="Y152" s="37"/>
      <c r="Z152" s="37"/>
      <c r="AA152" s="37"/>
      <c r="AB152" s="37"/>
      <c r="AC152" s="37"/>
      <c r="AD152" s="37"/>
      <c r="AE152" s="37" t="s">
        <v>102</v>
      </c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</row>
    <row r="153" spans="1:60" ht="20" outlineLevel="1">
      <c r="A153" s="249">
        <v>66</v>
      </c>
      <c r="B153" s="250" t="s">
        <v>1232</v>
      </c>
      <c r="C153" s="251" t="s">
        <v>1766</v>
      </c>
      <c r="D153" s="313" t="s">
        <v>121</v>
      </c>
      <c r="E153" s="253">
        <v>30.35</v>
      </c>
      <c r="F153" s="320">
        <f>H153+J153</f>
        <v>0</v>
      </c>
      <c r="G153" s="254">
        <f>ROUND(E153*F153,2)</f>
        <v>0</v>
      </c>
      <c r="H153" s="254"/>
      <c r="I153" s="254">
        <f>ROUND(E153*H153,2)</f>
        <v>0</v>
      </c>
      <c r="J153" s="254"/>
      <c r="K153" s="254">
        <f>ROUND(E153*J153,2)</f>
        <v>0</v>
      </c>
      <c r="L153" s="254">
        <v>15</v>
      </c>
      <c r="M153" s="254">
        <f>G153*(1+L153/100)</f>
        <v>0</v>
      </c>
      <c r="N153" s="313">
        <v>0</v>
      </c>
      <c r="O153" s="313">
        <f>ROUND(E153*N153,5)</f>
        <v>0</v>
      </c>
      <c r="P153" s="313">
        <v>2.5000000000000001E-2</v>
      </c>
      <c r="Q153" s="313">
        <f>ROUND(E153*P153,5)</f>
        <v>0.75875000000000004</v>
      </c>
      <c r="R153" s="34"/>
      <c r="S153" s="34"/>
      <c r="T153" s="36"/>
      <c r="U153" s="34"/>
      <c r="V153" s="37"/>
      <c r="W153" s="37"/>
      <c r="X153" s="37"/>
      <c r="Y153" s="37"/>
      <c r="Z153" s="37"/>
      <c r="AA153" s="37"/>
      <c r="AB153" s="37"/>
      <c r="AC153" s="37"/>
      <c r="AD153" s="37"/>
      <c r="AE153" s="37" t="s">
        <v>109</v>
      </c>
      <c r="AF153" s="37">
        <v>0</v>
      </c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</row>
    <row r="154" spans="1:60" outlineLevel="1">
      <c r="A154" s="249"/>
      <c r="B154" s="250"/>
      <c r="C154" s="314" t="s">
        <v>1767</v>
      </c>
      <c r="D154" s="315"/>
      <c r="E154" s="316">
        <v>30.35</v>
      </c>
      <c r="F154" s="254"/>
      <c r="G154" s="254"/>
      <c r="H154" s="254"/>
      <c r="I154" s="254"/>
      <c r="J154" s="254"/>
      <c r="K154" s="254"/>
      <c r="L154" s="254"/>
      <c r="M154" s="254"/>
      <c r="N154" s="313"/>
      <c r="O154" s="313"/>
      <c r="P154" s="313"/>
      <c r="Q154" s="313"/>
      <c r="R154" s="34"/>
      <c r="S154" s="34"/>
      <c r="T154" s="36">
        <v>0.12</v>
      </c>
      <c r="U154" s="34" t="e">
        <f>ROUND(#REF!*T154,2)</f>
        <v>#REF!</v>
      </c>
      <c r="V154" s="37"/>
      <c r="W154" s="37"/>
      <c r="X154" s="37"/>
      <c r="Y154" s="37"/>
      <c r="Z154" s="37"/>
      <c r="AA154" s="37"/>
      <c r="AB154" s="37"/>
      <c r="AC154" s="37"/>
      <c r="AD154" s="37"/>
      <c r="AE154" s="37" t="s">
        <v>102</v>
      </c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</row>
    <row r="155" spans="1:60" outlineLevel="1">
      <c r="A155" s="249">
        <v>67</v>
      </c>
      <c r="B155" s="250" t="s">
        <v>328</v>
      </c>
      <c r="C155" s="251" t="s">
        <v>329</v>
      </c>
      <c r="D155" s="313" t="s">
        <v>121</v>
      </c>
      <c r="E155" s="253">
        <v>30.35</v>
      </c>
      <c r="F155" s="320">
        <f>H155+J155</f>
        <v>0</v>
      </c>
      <c r="G155" s="254">
        <f>ROUND(E155*F155,2)</f>
        <v>0</v>
      </c>
      <c r="H155" s="254"/>
      <c r="I155" s="254">
        <f>ROUND(E155*H155,2)</f>
        <v>0</v>
      </c>
      <c r="J155" s="254"/>
      <c r="K155" s="254">
        <f>ROUND(E155*J155,2)</f>
        <v>0</v>
      </c>
      <c r="L155" s="254">
        <v>15</v>
      </c>
      <c r="M155" s="254">
        <f>G155*(1+L155/100)</f>
        <v>0</v>
      </c>
      <c r="N155" s="313">
        <v>0</v>
      </c>
      <c r="O155" s="313">
        <f>ROUND(E155*N155,5)</f>
        <v>0</v>
      </c>
      <c r="P155" s="313">
        <v>0</v>
      </c>
      <c r="Q155" s="313">
        <f>ROUND(E155*P155,5)</f>
        <v>0</v>
      </c>
      <c r="R155" s="34"/>
      <c r="S155" s="34"/>
      <c r="T155" s="36"/>
      <c r="U155" s="34"/>
      <c r="V155" s="37"/>
      <c r="W155" s="37"/>
      <c r="X155" s="37"/>
      <c r="Y155" s="37"/>
      <c r="Z155" s="37"/>
      <c r="AA155" s="37"/>
      <c r="AB155" s="37"/>
      <c r="AC155" s="37"/>
      <c r="AD155" s="37"/>
      <c r="AE155" s="37" t="s">
        <v>109</v>
      </c>
      <c r="AF155" s="37">
        <v>0</v>
      </c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</row>
    <row r="156" spans="1:60" outlineLevel="1">
      <c r="A156" s="249">
        <v>68</v>
      </c>
      <c r="B156" s="250" t="s">
        <v>330</v>
      </c>
      <c r="C156" s="251" t="s">
        <v>331</v>
      </c>
      <c r="D156" s="313" t="s">
        <v>121</v>
      </c>
      <c r="E156" s="253">
        <v>47.5</v>
      </c>
      <c r="F156" s="320">
        <f>H156+J156</f>
        <v>0</v>
      </c>
      <c r="G156" s="254">
        <f>ROUND(E156*F156,2)</f>
        <v>0</v>
      </c>
      <c r="H156" s="254"/>
      <c r="I156" s="254">
        <f>ROUND(E156*H156,2)</f>
        <v>0</v>
      </c>
      <c r="J156" s="254"/>
      <c r="K156" s="254">
        <f>ROUND(E156*J156,2)</f>
        <v>0</v>
      </c>
      <c r="L156" s="254">
        <v>15</v>
      </c>
      <c r="M156" s="254">
        <f>G156*(1+L156/100)</f>
        <v>0</v>
      </c>
      <c r="N156" s="313">
        <v>0</v>
      </c>
      <c r="O156" s="313">
        <f>ROUND(E156*N156,5)</f>
        <v>0</v>
      </c>
      <c r="P156" s="313">
        <v>0</v>
      </c>
      <c r="Q156" s="313">
        <f>ROUND(E156*P156,5)</f>
        <v>0</v>
      </c>
      <c r="R156" s="34"/>
      <c r="S156" s="34"/>
      <c r="T156" s="36">
        <v>1.5980000000000001</v>
      </c>
      <c r="U156" s="34" t="e">
        <f>ROUND(#REF!*T156,2)</f>
        <v>#REF!</v>
      </c>
      <c r="V156" s="37"/>
      <c r="W156" s="37"/>
      <c r="X156" s="37"/>
      <c r="Y156" s="37"/>
      <c r="Z156" s="37"/>
      <c r="AA156" s="37"/>
      <c r="AB156" s="37"/>
      <c r="AC156" s="37"/>
      <c r="AD156" s="37"/>
      <c r="AE156" s="37" t="s">
        <v>102</v>
      </c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</row>
    <row r="157" spans="1:60">
      <c r="A157" s="249"/>
      <c r="B157" s="250"/>
      <c r="C157" s="314" t="s">
        <v>2086</v>
      </c>
      <c r="D157" s="315"/>
      <c r="E157" s="316">
        <v>47.5</v>
      </c>
      <c r="F157" s="254"/>
      <c r="G157" s="254"/>
      <c r="H157" s="254"/>
      <c r="I157" s="254"/>
      <c r="J157" s="254"/>
      <c r="K157" s="254"/>
      <c r="L157" s="254"/>
      <c r="M157" s="254"/>
      <c r="N157" s="313"/>
      <c r="O157" s="313"/>
      <c r="P157" s="313"/>
      <c r="Q157" s="313"/>
      <c r="R157" s="39"/>
      <c r="S157" s="39"/>
      <c r="T157" s="41"/>
      <c r="U157" s="39" t="e">
        <f>SUM(U158:U169)</f>
        <v>#REF!</v>
      </c>
      <c r="AE157" s="29" t="s">
        <v>98</v>
      </c>
    </row>
    <row r="158" spans="1:60" ht="20" outlineLevel="1">
      <c r="A158" s="249">
        <v>69</v>
      </c>
      <c r="B158" s="250" t="s">
        <v>332</v>
      </c>
      <c r="C158" s="251" t="s">
        <v>1768</v>
      </c>
      <c r="D158" s="313" t="s">
        <v>121</v>
      </c>
      <c r="E158" s="253">
        <v>51.300000000000004</v>
      </c>
      <c r="F158" s="320">
        <f>H158+J158</f>
        <v>0</v>
      </c>
      <c r="G158" s="254">
        <f>ROUND(E158*F158,2)</f>
        <v>0</v>
      </c>
      <c r="H158" s="254"/>
      <c r="I158" s="254">
        <f>ROUND(E158*H158,2)</f>
        <v>0</v>
      </c>
      <c r="J158" s="254"/>
      <c r="K158" s="254">
        <f>ROUND(E158*J158,2)</f>
        <v>0</v>
      </c>
      <c r="L158" s="254">
        <v>15</v>
      </c>
      <c r="M158" s="254">
        <f>G158*(1+L158/100)</f>
        <v>0</v>
      </c>
      <c r="N158" s="313">
        <v>8.3000000000000001E-3</v>
      </c>
      <c r="O158" s="313">
        <f>ROUND(E158*N158,5)</f>
        <v>0.42579</v>
      </c>
      <c r="P158" s="313">
        <v>0</v>
      </c>
      <c r="Q158" s="313">
        <f>ROUND(E158*P158,5)</f>
        <v>0</v>
      </c>
      <c r="R158" s="34"/>
      <c r="S158" s="34"/>
      <c r="T158" s="36">
        <v>0.2</v>
      </c>
      <c r="U158" s="34" t="e">
        <f>ROUND(#REF!*T158,2)</f>
        <v>#REF!</v>
      </c>
      <c r="V158" s="37"/>
      <c r="W158" s="37"/>
      <c r="X158" s="37"/>
      <c r="Y158" s="37"/>
      <c r="Z158" s="37"/>
      <c r="AA158" s="37"/>
      <c r="AB158" s="37"/>
      <c r="AC158" s="37"/>
      <c r="AD158" s="37"/>
      <c r="AE158" s="37" t="s">
        <v>102</v>
      </c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</row>
    <row r="159" spans="1:60" ht="12.5" customHeight="1" outlineLevel="1">
      <c r="A159" s="249"/>
      <c r="B159" s="250"/>
      <c r="C159" s="536" t="s">
        <v>333</v>
      </c>
      <c r="D159" s="537"/>
      <c r="E159" s="538"/>
      <c r="F159" s="539"/>
      <c r="G159" s="540"/>
      <c r="H159" s="254"/>
      <c r="I159" s="254"/>
      <c r="J159" s="254"/>
      <c r="K159" s="254"/>
      <c r="L159" s="254"/>
      <c r="M159" s="254"/>
      <c r="N159" s="313"/>
      <c r="O159" s="313"/>
      <c r="P159" s="313"/>
      <c r="Q159" s="313"/>
      <c r="R159" s="34"/>
      <c r="S159" s="34"/>
      <c r="T159" s="36"/>
      <c r="U159" s="34"/>
      <c r="V159" s="37"/>
      <c r="W159" s="37"/>
      <c r="X159" s="37"/>
      <c r="Y159" s="37"/>
      <c r="Z159" s="37"/>
      <c r="AA159" s="37"/>
      <c r="AB159" s="37"/>
      <c r="AC159" s="37"/>
      <c r="AD159" s="37"/>
      <c r="AE159" s="37" t="s">
        <v>109</v>
      </c>
      <c r="AF159" s="37">
        <v>0</v>
      </c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</row>
    <row r="160" spans="1:60" outlineLevel="1">
      <c r="A160" s="249"/>
      <c r="B160" s="250"/>
      <c r="C160" s="314" t="s">
        <v>2087</v>
      </c>
      <c r="D160" s="315"/>
      <c r="E160" s="316">
        <v>51.3</v>
      </c>
      <c r="F160" s="254"/>
      <c r="G160" s="254"/>
      <c r="H160" s="254"/>
      <c r="I160" s="254"/>
      <c r="J160" s="254"/>
      <c r="K160" s="254"/>
      <c r="L160" s="254"/>
      <c r="M160" s="254"/>
      <c r="N160" s="313"/>
      <c r="O160" s="313"/>
      <c r="P160" s="313"/>
      <c r="Q160" s="313"/>
      <c r="R160" s="34"/>
      <c r="S160" s="34"/>
      <c r="T160" s="36">
        <v>1.6E-2</v>
      </c>
      <c r="U160" s="34" t="e">
        <f>ROUND(#REF!*T160,2)</f>
        <v>#REF!</v>
      </c>
      <c r="V160" s="37"/>
      <c r="W160" s="37"/>
      <c r="X160" s="37"/>
      <c r="Y160" s="37"/>
      <c r="Z160" s="37"/>
      <c r="AA160" s="37"/>
      <c r="AB160" s="37"/>
      <c r="AC160" s="37"/>
      <c r="AD160" s="37"/>
      <c r="AE160" s="37" t="s">
        <v>102</v>
      </c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</row>
    <row r="161" spans="1:60" outlineLevel="1">
      <c r="A161" s="249">
        <v>70</v>
      </c>
      <c r="B161" s="250" t="s">
        <v>334</v>
      </c>
      <c r="C161" s="251" t="s">
        <v>1651</v>
      </c>
      <c r="D161" s="313" t="s">
        <v>304</v>
      </c>
      <c r="E161" s="253">
        <v>42.370000000000005</v>
      </c>
      <c r="F161" s="320">
        <f>H161+J161</f>
        <v>0</v>
      </c>
      <c r="G161" s="254">
        <f>ROUND(E161*F161,2)</f>
        <v>0</v>
      </c>
      <c r="H161" s="254"/>
      <c r="I161" s="254">
        <f>ROUND(E161*H161,2)</f>
        <v>0</v>
      </c>
      <c r="J161" s="254"/>
      <c r="K161" s="254">
        <f>ROUND(E161*J161,2)</f>
        <v>0</v>
      </c>
      <c r="L161" s="254">
        <v>15</v>
      </c>
      <c r="M161" s="254">
        <f>G161*(1+L161/100)</f>
        <v>0</v>
      </c>
      <c r="N161" s="313">
        <v>6.0000000000000002E-5</v>
      </c>
      <c r="O161" s="313">
        <f>ROUND(E161*N161,5)</f>
        <v>2.5400000000000002E-3</v>
      </c>
      <c r="P161" s="313">
        <v>0</v>
      </c>
      <c r="Q161" s="313">
        <f>ROUND(E161*P161,5)</f>
        <v>0</v>
      </c>
      <c r="R161" s="34"/>
      <c r="S161" s="34"/>
      <c r="T161" s="36">
        <v>0.55000000000000004</v>
      </c>
      <c r="U161" s="34" t="e">
        <f>ROUND(#REF!*T161,2)</f>
        <v>#REF!</v>
      </c>
      <c r="V161" s="37"/>
      <c r="W161" s="37"/>
      <c r="X161" s="37"/>
      <c r="Y161" s="37"/>
      <c r="Z161" s="37"/>
      <c r="AA161" s="37"/>
      <c r="AB161" s="37"/>
      <c r="AC161" s="37"/>
      <c r="AD161" s="37"/>
      <c r="AE161" s="37" t="s">
        <v>102</v>
      </c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</row>
    <row r="162" spans="1:60" outlineLevel="1">
      <c r="A162" s="249"/>
      <c r="B162" s="250"/>
      <c r="C162" s="314" t="s">
        <v>2088</v>
      </c>
      <c r="D162" s="315"/>
      <c r="E162" s="316">
        <v>42.37</v>
      </c>
      <c r="F162" s="254"/>
      <c r="G162" s="254"/>
      <c r="H162" s="254"/>
      <c r="I162" s="254"/>
      <c r="J162" s="254"/>
      <c r="K162" s="254"/>
      <c r="L162" s="254"/>
      <c r="M162" s="254"/>
      <c r="N162" s="313"/>
      <c r="O162" s="313"/>
      <c r="P162" s="313"/>
      <c r="Q162" s="313"/>
      <c r="R162" s="34"/>
      <c r="S162" s="34"/>
      <c r="T162" s="36">
        <v>0</v>
      </c>
      <c r="U162" s="34" t="e">
        <f>ROUND(#REF!*T162,2)</f>
        <v>#REF!</v>
      </c>
      <c r="V162" s="37"/>
      <c r="W162" s="37"/>
      <c r="X162" s="37"/>
      <c r="Y162" s="37"/>
      <c r="Z162" s="37"/>
      <c r="AA162" s="37"/>
      <c r="AB162" s="37"/>
      <c r="AC162" s="37"/>
      <c r="AD162" s="37"/>
      <c r="AE162" s="37" t="s">
        <v>113</v>
      </c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</row>
    <row r="163" spans="1:60" outlineLevel="1">
      <c r="A163" s="249">
        <v>71</v>
      </c>
      <c r="B163" s="250" t="s">
        <v>334</v>
      </c>
      <c r="C163" s="251" t="s">
        <v>1769</v>
      </c>
      <c r="D163" s="313" t="s">
        <v>304</v>
      </c>
      <c r="E163" s="253">
        <v>45.759599999999999</v>
      </c>
      <c r="F163" s="320">
        <f>H163+J163</f>
        <v>0</v>
      </c>
      <c r="G163" s="254">
        <f>ROUND(E163*F163,2)</f>
        <v>0</v>
      </c>
      <c r="H163" s="254"/>
      <c r="I163" s="254">
        <f>ROUND(E163*H163,2)</f>
        <v>0</v>
      </c>
      <c r="J163" s="254"/>
      <c r="K163" s="254">
        <f>ROUND(E163*J163,2)</f>
        <v>0</v>
      </c>
      <c r="L163" s="254">
        <v>15</v>
      </c>
      <c r="M163" s="254">
        <f>G163*(1+L163/100)</f>
        <v>0</v>
      </c>
      <c r="N163" s="313">
        <v>6.0000000000000002E-5</v>
      </c>
      <c r="O163" s="313">
        <f>ROUND(E163*N163,5)</f>
        <v>2.7499999999999998E-3</v>
      </c>
      <c r="P163" s="313">
        <v>0</v>
      </c>
      <c r="Q163" s="313">
        <f>ROUND(E163*P163,5)</f>
        <v>0</v>
      </c>
      <c r="R163" s="34"/>
      <c r="S163" s="34"/>
      <c r="T163" s="36"/>
      <c r="U163" s="34"/>
      <c r="V163" s="37"/>
      <c r="W163" s="37"/>
      <c r="X163" s="37"/>
      <c r="Y163" s="37"/>
      <c r="Z163" s="37"/>
      <c r="AA163" s="37"/>
      <c r="AB163" s="37"/>
      <c r="AC163" s="37"/>
      <c r="AD163" s="37"/>
      <c r="AE163" s="37" t="s">
        <v>104</v>
      </c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8" t="e">
        <f>#REF!</f>
        <v>#REF!</v>
      </c>
      <c r="BB163" s="37"/>
      <c r="BC163" s="37"/>
      <c r="BD163" s="37"/>
      <c r="BE163" s="37"/>
      <c r="BF163" s="37"/>
      <c r="BG163" s="37"/>
      <c r="BH163" s="37"/>
    </row>
    <row r="164" spans="1:60" outlineLevel="1">
      <c r="A164" s="249"/>
      <c r="B164" s="250"/>
      <c r="C164" s="314" t="s">
        <v>2089</v>
      </c>
      <c r="D164" s="315"/>
      <c r="E164" s="316">
        <v>45.759599999999999</v>
      </c>
      <c r="F164" s="254"/>
      <c r="G164" s="254"/>
      <c r="H164" s="254"/>
      <c r="I164" s="254"/>
      <c r="J164" s="254"/>
      <c r="K164" s="254"/>
      <c r="L164" s="254"/>
      <c r="M164" s="254"/>
      <c r="N164" s="313"/>
      <c r="O164" s="313"/>
      <c r="P164" s="313"/>
      <c r="Q164" s="313"/>
      <c r="R164" s="34"/>
      <c r="S164" s="34"/>
      <c r="T164" s="36"/>
      <c r="U164" s="34"/>
      <c r="V164" s="37"/>
      <c r="W164" s="37"/>
      <c r="X164" s="37"/>
      <c r="Y164" s="37"/>
      <c r="Z164" s="37"/>
      <c r="AA164" s="37"/>
      <c r="AB164" s="37"/>
      <c r="AC164" s="37"/>
      <c r="AD164" s="37"/>
      <c r="AE164" s="37" t="s">
        <v>109</v>
      </c>
      <c r="AF164" s="37">
        <v>0</v>
      </c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</row>
    <row r="165" spans="1:60" outlineLevel="1">
      <c r="A165" s="249">
        <v>72</v>
      </c>
      <c r="B165" s="250" t="s">
        <v>338</v>
      </c>
      <c r="C165" s="251" t="s">
        <v>339</v>
      </c>
      <c r="D165" s="313" t="s">
        <v>107</v>
      </c>
      <c r="E165" s="253">
        <v>0.43108000000000002</v>
      </c>
      <c r="F165" s="320">
        <f>H165+J165</f>
        <v>0</v>
      </c>
      <c r="G165" s="254">
        <f>ROUND(E165*F165,2)</f>
        <v>0</v>
      </c>
      <c r="H165" s="254"/>
      <c r="I165" s="254">
        <f>ROUND(E165*H165,2)</f>
        <v>0</v>
      </c>
      <c r="J165" s="254"/>
      <c r="K165" s="254">
        <f>ROUND(E165*J165,2)</f>
        <v>0</v>
      </c>
      <c r="L165" s="254">
        <v>15</v>
      </c>
      <c r="M165" s="254">
        <f>G165*(1+L165/100)</f>
        <v>0</v>
      </c>
      <c r="N165" s="313">
        <v>0</v>
      </c>
      <c r="O165" s="313">
        <f>ROUND(E165*N165,5)</f>
        <v>0</v>
      </c>
      <c r="P165" s="313">
        <v>0</v>
      </c>
      <c r="Q165" s="313">
        <f>ROUND(E165*P165,5)</f>
        <v>0</v>
      </c>
      <c r="R165" s="34"/>
      <c r="S165" s="34"/>
      <c r="T165" s="36">
        <v>0.152</v>
      </c>
      <c r="U165" s="34" t="e">
        <f>ROUND(#REF!*T165,2)</f>
        <v>#REF!</v>
      </c>
      <c r="V165" s="37"/>
      <c r="W165" s="37"/>
      <c r="X165" s="37"/>
      <c r="Y165" s="37"/>
      <c r="Z165" s="37"/>
      <c r="AA165" s="37"/>
      <c r="AB165" s="37"/>
      <c r="AC165" s="37"/>
      <c r="AD165" s="37"/>
      <c r="AE165" s="37" t="s">
        <v>102</v>
      </c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</row>
    <row r="166" spans="1:60" ht="14.5" outlineLevel="1">
      <c r="A166" s="255" t="s">
        <v>97</v>
      </c>
      <c r="B166" s="256" t="s">
        <v>34</v>
      </c>
      <c r="C166" s="257" t="s">
        <v>33</v>
      </c>
      <c r="D166" s="317"/>
      <c r="E166" s="259"/>
      <c r="F166" s="260"/>
      <c r="G166" s="260">
        <f>SUMIF(AE167:AE168,"&lt;&gt;NOR",G167:G168)</f>
        <v>0</v>
      </c>
      <c r="H166" s="260"/>
      <c r="I166" s="260">
        <f>SUM(I167:I168)</f>
        <v>0</v>
      </c>
      <c r="J166" s="260"/>
      <c r="K166" s="260">
        <f>SUM(K167:K168)</f>
        <v>0</v>
      </c>
      <c r="L166" s="260"/>
      <c r="M166" s="260">
        <f>SUM(M167:M168)</f>
        <v>0</v>
      </c>
      <c r="N166" s="317"/>
      <c r="O166" s="317">
        <f>SUM(O167:O168)</f>
        <v>0</v>
      </c>
      <c r="P166" s="317"/>
      <c r="Q166" s="317">
        <f>SUM(Q167:Q168)</f>
        <v>1.6E-2</v>
      </c>
      <c r="R166" s="34"/>
      <c r="S166" s="34"/>
      <c r="T166" s="36"/>
      <c r="U166" s="34"/>
      <c r="V166" s="37"/>
      <c r="W166" s="37"/>
      <c r="X166" s="37"/>
      <c r="Y166" s="37"/>
      <c r="Z166" s="37"/>
      <c r="AA166" s="37"/>
      <c r="AB166" s="37"/>
      <c r="AC166" s="37"/>
      <c r="AD166" s="37"/>
      <c r="AE166" s="37" t="s">
        <v>109</v>
      </c>
      <c r="AF166" s="37">
        <v>0</v>
      </c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</row>
    <row r="167" spans="1:60" ht="20" outlineLevel="1">
      <c r="A167" s="249">
        <v>73</v>
      </c>
      <c r="B167" s="250" t="s">
        <v>343</v>
      </c>
      <c r="C167" s="251" t="s">
        <v>344</v>
      </c>
      <c r="D167" s="313" t="s">
        <v>121</v>
      </c>
      <c r="E167" s="253">
        <v>16</v>
      </c>
      <c r="F167" s="320">
        <f>H167+J167</f>
        <v>0</v>
      </c>
      <c r="G167" s="254">
        <f>ROUND(E167*F167,2)</f>
        <v>0</v>
      </c>
      <c r="H167" s="254"/>
      <c r="I167" s="254">
        <f>ROUND(E167*H167,2)</f>
        <v>0</v>
      </c>
      <c r="J167" s="254"/>
      <c r="K167" s="254">
        <f>ROUND(E167*J167,2)</f>
        <v>0</v>
      </c>
      <c r="L167" s="254">
        <v>15</v>
      </c>
      <c r="M167" s="254">
        <f>G167*(1+L167/100)</f>
        <v>0</v>
      </c>
      <c r="N167" s="313">
        <v>0</v>
      </c>
      <c r="O167" s="313">
        <f>ROUND(E167*N167,5)</f>
        <v>0</v>
      </c>
      <c r="P167" s="313">
        <v>1E-3</v>
      </c>
      <c r="Q167" s="313">
        <f>ROUND(E167*P167,5)</f>
        <v>1.6E-2</v>
      </c>
      <c r="R167" s="34"/>
      <c r="S167" s="34"/>
      <c r="T167" s="36">
        <v>0.152</v>
      </c>
      <c r="U167" s="34" t="e">
        <f>ROUND(#REF!*T167,2)</f>
        <v>#REF!</v>
      </c>
      <c r="V167" s="37"/>
      <c r="W167" s="37"/>
      <c r="X167" s="37"/>
      <c r="Y167" s="37"/>
      <c r="Z167" s="37"/>
      <c r="AA167" s="37"/>
      <c r="AB167" s="37"/>
      <c r="AC167" s="37"/>
      <c r="AD167" s="37"/>
      <c r="AE167" s="37" t="s">
        <v>102</v>
      </c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</row>
    <row r="168" spans="1:60" outlineLevel="1">
      <c r="A168" s="249"/>
      <c r="B168" s="250"/>
      <c r="C168" s="314" t="s">
        <v>1770</v>
      </c>
      <c r="D168" s="315"/>
      <c r="E168" s="316">
        <v>16</v>
      </c>
      <c r="F168" s="254"/>
      <c r="G168" s="254"/>
      <c r="H168" s="254"/>
      <c r="I168" s="254"/>
      <c r="J168" s="254"/>
      <c r="K168" s="254"/>
      <c r="L168" s="254"/>
      <c r="M168" s="254"/>
      <c r="N168" s="313"/>
      <c r="O168" s="313"/>
      <c r="P168" s="313"/>
      <c r="Q168" s="313"/>
      <c r="R168" s="34"/>
      <c r="S168" s="34"/>
      <c r="T168" s="36"/>
      <c r="U168" s="34"/>
      <c r="V168" s="37"/>
      <c r="W168" s="37"/>
      <c r="X168" s="37"/>
      <c r="Y168" s="37"/>
      <c r="Z168" s="37"/>
      <c r="AA168" s="37"/>
      <c r="AB168" s="37"/>
      <c r="AC168" s="37"/>
      <c r="AD168" s="37"/>
      <c r="AE168" s="37" t="s">
        <v>109</v>
      </c>
      <c r="AF168" s="37">
        <v>0</v>
      </c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</row>
    <row r="169" spans="1:60" ht="14.5" outlineLevel="1">
      <c r="A169" s="255" t="s">
        <v>97</v>
      </c>
      <c r="B169" s="256" t="s">
        <v>32</v>
      </c>
      <c r="C169" s="257" t="s">
        <v>31</v>
      </c>
      <c r="D169" s="317"/>
      <c r="E169" s="259"/>
      <c r="F169" s="260"/>
      <c r="G169" s="260">
        <f>SUMIF(AE170:AE185,"&lt;&gt;NOR",G170:G185)</f>
        <v>0</v>
      </c>
      <c r="H169" s="260"/>
      <c r="I169" s="260">
        <f>SUM(I170:I185)</f>
        <v>0</v>
      </c>
      <c r="J169" s="260"/>
      <c r="K169" s="260">
        <f>SUM(K170:K185)</f>
        <v>0</v>
      </c>
      <c r="L169" s="260"/>
      <c r="M169" s="260">
        <f>SUM(M170:M185)</f>
        <v>0</v>
      </c>
      <c r="N169" s="317"/>
      <c r="O169" s="317">
        <f>SUM(O170:O185)</f>
        <v>0.65851000000000004</v>
      </c>
      <c r="P169" s="317"/>
      <c r="Q169" s="317">
        <f>SUM(Q170:Q185)</f>
        <v>0</v>
      </c>
      <c r="R169" s="34"/>
      <c r="S169" s="34"/>
      <c r="T169" s="36">
        <v>2.4009999999999998</v>
      </c>
      <c r="U169" s="34" t="e">
        <f>ROUND(#REF!*T169,2)</f>
        <v>#REF!</v>
      </c>
      <c r="V169" s="37"/>
      <c r="W169" s="37"/>
      <c r="X169" s="37"/>
      <c r="Y169" s="37"/>
      <c r="Z169" s="37"/>
      <c r="AA169" s="37"/>
      <c r="AB169" s="37"/>
      <c r="AC169" s="37"/>
      <c r="AD169" s="37"/>
      <c r="AE169" s="37" t="s">
        <v>102</v>
      </c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</row>
    <row r="170" spans="1:60" ht="20">
      <c r="A170" s="249">
        <v>74</v>
      </c>
      <c r="B170" s="250" t="s">
        <v>350</v>
      </c>
      <c r="C170" s="251" t="s">
        <v>351</v>
      </c>
      <c r="D170" s="313" t="s">
        <v>121</v>
      </c>
      <c r="E170" s="253">
        <v>24.825500000000002</v>
      </c>
      <c r="F170" s="320">
        <v>0</v>
      </c>
      <c r="G170" s="254">
        <f>ROUND(E170*F170,2)</f>
        <v>0</v>
      </c>
      <c r="H170" s="254"/>
      <c r="I170" s="254">
        <f>ROUND(E170*H170,2)</f>
        <v>0</v>
      </c>
      <c r="J170" s="254"/>
      <c r="K170" s="254">
        <f>ROUND(E170*J170,2)</f>
        <v>0</v>
      </c>
      <c r="L170" s="254">
        <v>15</v>
      </c>
      <c r="M170" s="254">
        <f>G170*(1+L170/100)</f>
        <v>0</v>
      </c>
      <c r="N170" s="313">
        <v>1.6000000000000001E-4</v>
      </c>
      <c r="O170" s="313">
        <f>ROUND(E170*N170,5)</f>
        <v>3.9699999999999996E-3</v>
      </c>
      <c r="P170" s="313">
        <v>0</v>
      </c>
      <c r="Q170" s="313">
        <f>ROUND(E170*P170,5)</f>
        <v>0</v>
      </c>
      <c r="R170" s="39"/>
      <c r="S170" s="39"/>
      <c r="T170" s="41"/>
      <c r="U170" s="39" t="e">
        <f>SUM(U171:U172)</f>
        <v>#REF!</v>
      </c>
      <c r="AE170" s="29" t="s">
        <v>98</v>
      </c>
    </row>
    <row r="171" spans="1:60" outlineLevel="1">
      <c r="A171" s="249"/>
      <c r="B171" s="250"/>
      <c r="C171" s="314" t="s">
        <v>1771</v>
      </c>
      <c r="D171" s="315"/>
      <c r="E171" s="316">
        <v>22.833500000000001</v>
      </c>
      <c r="F171" s="254"/>
      <c r="G171" s="254"/>
      <c r="H171" s="254"/>
      <c r="I171" s="254"/>
      <c r="J171" s="254"/>
      <c r="K171" s="254"/>
      <c r="L171" s="254"/>
      <c r="M171" s="254"/>
      <c r="N171" s="313"/>
      <c r="O171" s="313"/>
      <c r="P171" s="313"/>
      <c r="Q171" s="313"/>
      <c r="R171" s="34"/>
      <c r="S171" s="34"/>
      <c r="T171" s="36">
        <v>0.26800000000000002</v>
      </c>
      <c r="U171" s="34" t="e">
        <f>ROUND(#REF!*T171,2)</f>
        <v>#REF!</v>
      </c>
      <c r="V171" s="37"/>
      <c r="W171" s="37"/>
      <c r="X171" s="37"/>
      <c r="Y171" s="37"/>
      <c r="Z171" s="37"/>
      <c r="AA171" s="37"/>
      <c r="AB171" s="37"/>
      <c r="AC171" s="37"/>
      <c r="AD171" s="37"/>
      <c r="AE171" s="37" t="s">
        <v>102</v>
      </c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</row>
    <row r="172" spans="1:60" outlineLevel="1">
      <c r="A172" s="249"/>
      <c r="B172" s="250"/>
      <c r="C172" s="314" t="s">
        <v>1772</v>
      </c>
      <c r="D172" s="315"/>
      <c r="E172" s="316">
        <v>1.992</v>
      </c>
      <c r="F172" s="254"/>
      <c r="G172" s="254"/>
      <c r="H172" s="254"/>
      <c r="I172" s="254"/>
      <c r="J172" s="254"/>
      <c r="K172" s="254"/>
      <c r="L172" s="254"/>
      <c r="M172" s="254"/>
      <c r="N172" s="313"/>
      <c r="O172" s="313"/>
      <c r="P172" s="313"/>
      <c r="Q172" s="313"/>
      <c r="R172" s="34"/>
      <c r="S172" s="34"/>
      <c r="T172" s="36"/>
      <c r="U172" s="34"/>
      <c r="V172" s="37"/>
      <c r="W172" s="37"/>
      <c r="X172" s="37"/>
      <c r="Y172" s="37"/>
      <c r="Z172" s="37"/>
      <c r="AA172" s="37"/>
      <c r="AB172" s="37"/>
      <c r="AC172" s="37"/>
      <c r="AD172" s="37"/>
      <c r="AE172" s="37" t="s">
        <v>109</v>
      </c>
      <c r="AF172" s="37">
        <v>0</v>
      </c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</row>
    <row r="173" spans="1:60" ht="20">
      <c r="A173" s="249">
        <v>75</v>
      </c>
      <c r="B173" s="250" t="s">
        <v>353</v>
      </c>
      <c r="C173" s="251" t="s">
        <v>1773</v>
      </c>
      <c r="D173" s="313" t="s">
        <v>121</v>
      </c>
      <c r="E173" s="253">
        <v>22.833500000000001</v>
      </c>
      <c r="F173" s="320">
        <f>H173+J173</f>
        <v>0</v>
      </c>
      <c r="G173" s="254">
        <f>ROUND(E173*F173,2)</f>
        <v>0</v>
      </c>
      <c r="H173" s="254"/>
      <c r="I173" s="254">
        <f>ROUND(E173*H173,2)</f>
        <v>0</v>
      </c>
      <c r="J173" s="254"/>
      <c r="K173" s="254">
        <f>ROUND(E173*J173,2)</f>
        <v>0</v>
      </c>
      <c r="L173" s="254">
        <v>15</v>
      </c>
      <c r="M173" s="254">
        <f>G173*(1+L173/100)</f>
        <v>0</v>
      </c>
      <c r="N173" s="313">
        <v>3.9100000000000003E-3</v>
      </c>
      <c r="O173" s="313">
        <f>ROUND(E173*N173,5)</f>
        <v>8.9279999999999998E-2</v>
      </c>
      <c r="P173" s="313">
        <v>0</v>
      </c>
      <c r="Q173" s="313">
        <f>ROUND(E173*P173,5)</f>
        <v>0</v>
      </c>
      <c r="R173" s="39"/>
      <c r="S173" s="39"/>
      <c r="T173" s="41"/>
      <c r="U173" s="39" t="e">
        <f>SUM(U174:U189)</f>
        <v>#REF!</v>
      </c>
      <c r="AE173" s="29" t="s">
        <v>98</v>
      </c>
    </row>
    <row r="174" spans="1:60" ht="12.5" customHeight="1" outlineLevel="1">
      <c r="A174" s="249"/>
      <c r="B174" s="250"/>
      <c r="C174" s="536" t="s">
        <v>355</v>
      </c>
      <c r="D174" s="537"/>
      <c r="E174" s="538"/>
      <c r="F174" s="539"/>
      <c r="G174" s="540"/>
      <c r="H174" s="254"/>
      <c r="I174" s="254"/>
      <c r="J174" s="254"/>
      <c r="K174" s="254"/>
      <c r="L174" s="254"/>
      <c r="M174" s="254"/>
      <c r="N174" s="313"/>
      <c r="O174" s="313"/>
      <c r="P174" s="313"/>
      <c r="Q174" s="313"/>
      <c r="R174" s="34"/>
      <c r="S174" s="34"/>
      <c r="T174" s="36">
        <v>0.05</v>
      </c>
      <c r="U174" s="34" t="e">
        <f>ROUND(#REF!*T174,2)</f>
        <v>#REF!</v>
      </c>
      <c r="V174" s="37"/>
      <c r="W174" s="37"/>
      <c r="X174" s="37"/>
      <c r="Y174" s="37"/>
      <c r="Z174" s="37"/>
      <c r="AA174" s="37"/>
      <c r="AB174" s="37"/>
      <c r="AC174" s="37"/>
      <c r="AD174" s="37"/>
      <c r="AE174" s="37" t="s">
        <v>102</v>
      </c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</row>
    <row r="175" spans="1:60" outlineLevel="1">
      <c r="A175" s="249"/>
      <c r="B175" s="250"/>
      <c r="C175" s="314" t="s">
        <v>1774</v>
      </c>
      <c r="D175" s="315"/>
      <c r="E175" s="316">
        <v>22.833500000000001</v>
      </c>
      <c r="F175" s="254"/>
      <c r="G175" s="254"/>
      <c r="H175" s="254"/>
      <c r="I175" s="254"/>
      <c r="J175" s="254"/>
      <c r="K175" s="254"/>
      <c r="L175" s="254"/>
      <c r="M175" s="254"/>
      <c r="N175" s="313"/>
      <c r="O175" s="313"/>
      <c r="P175" s="313"/>
      <c r="Q175" s="313"/>
      <c r="R175" s="34"/>
      <c r="S175" s="34"/>
      <c r="T175" s="36"/>
      <c r="U175" s="34"/>
      <c r="V175" s="37"/>
      <c r="W175" s="37"/>
      <c r="X175" s="37"/>
      <c r="Y175" s="37"/>
      <c r="Z175" s="37"/>
      <c r="AA175" s="37"/>
      <c r="AB175" s="37"/>
      <c r="AC175" s="37"/>
      <c r="AD175" s="37"/>
      <c r="AE175" s="37" t="s">
        <v>109</v>
      </c>
      <c r="AF175" s="37">
        <v>0</v>
      </c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</row>
    <row r="176" spans="1:60" outlineLevel="1">
      <c r="A176" s="249">
        <v>76</v>
      </c>
      <c r="B176" s="250" t="s">
        <v>1775</v>
      </c>
      <c r="C176" s="251" t="s">
        <v>1776</v>
      </c>
      <c r="D176" s="313" t="s">
        <v>121</v>
      </c>
      <c r="E176" s="253">
        <v>24.66018</v>
      </c>
      <c r="F176" s="320">
        <f>H176+J176</f>
        <v>0</v>
      </c>
      <c r="G176" s="254">
        <f>ROUND(E176*F176,2)</f>
        <v>0</v>
      </c>
      <c r="H176" s="254"/>
      <c r="I176" s="254">
        <f>ROUND(E176*H176,2)</f>
        <v>0</v>
      </c>
      <c r="J176" s="254"/>
      <c r="K176" s="254">
        <f>ROUND(E176*J176,2)</f>
        <v>0</v>
      </c>
      <c r="L176" s="254">
        <v>15</v>
      </c>
      <c r="M176" s="254">
        <f>G176*(1+L176/100)</f>
        <v>0</v>
      </c>
      <c r="N176" s="313">
        <v>2.07E-2</v>
      </c>
      <c r="O176" s="313">
        <f>ROUND(E176*N176,5)</f>
        <v>0.51046999999999998</v>
      </c>
      <c r="P176" s="313">
        <v>0</v>
      </c>
      <c r="Q176" s="313">
        <f>ROUND(E176*P176,5)</f>
        <v>0</v>
      </c>
      <c r="R176" s="34"/>
      <c r="S176" s="34"/>
      <c r="T176" s="36"/>
      <c r="U176" s="34"/>
      <c r="V176" s="37"/>
      <c r="W176" s="37"/>
      <c r="X176" s="37"/>
      <c r="Y176" s="37"/>
      <c r="Z176" s="37"/>
      <c r="AA176" s="37"/>
      <c r="AB176" s="37"/>
      <c r="AC176" s="37"/>
      <c r="AD176" s="37"/>
      <c r="AE176" s="37" t="s">
        <v>109</v>
      </c>
      <c r="AF176" s="37">
        <v>0</v>
      </c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</row>
    <row r="177" spans="1:60" outlineLevel="1">
      <c r="A177" s="249"/>
      <c r="B177" s="250"/>
      <c r="C177" s="314" t="s">
        <v>1777</v>
      </c>
      <c r="D177" s="315"/>
      <c r="E177" s="316">
        <v>24.66018</v>
      </c>
      <c r="F177" s="254"/>
      <c r="G177" s="254"/>
      <c r="H177" s="254"/>
      <c r="I177" s="254"/>
      <c r="J177" s="254"/>
      <c r="K177" s="254"/>
      <c r="L177" s="254"/>
      <c r="M177" s="254"/>
      <c r="N177" s="313"/>
      <c r="O177" s="313"/>
      <c r="P177" s="313"/>
      <c r="Q177" s="313"/>
      <c r="R177" s="34"/>
      <c r="S177" s="34"/>
      <c r="T177" s="36">
        <v>1.1040000000000001</v>
      </c>
      <c r="U177" s="34" t="e">
        <f>ROUND(#REF!*T177,2)</f>
        <v>#REF!</v>
      </c>
      <c r="V177" s="37"/>
      <c r="W177" s="37"/>
      <c r="X177" s="37"/>
      <c r="Y177" s="37"/>
      <c r="Z177" s="37"/>
      <c r="AA177" s="37"/>
      <c r="AB177" s="37"/>
      <c r="AC177" s="37"/>
      <c r="AD177" s="37"/>
      <c r="AE177" s="37" t="s">
        <v>102</v>
      </c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</row>
    <row r="178" spans="1:60" ht="20" outlineLevel="1">
      <c r="A178" s="249">
        <v>77</v>
      </c>
      <c r="B178" s="250" t="s">
        <v>359</v>
      </c>
      <c r="C178" s="251" t="s">
        <v>360</v>
      </c>
      <c r="D178" s="313" t="s">
        <v>121</v>
      </c>
      <c r="E178" s="253">
        <v>1.992</v>
      </c>
      <c r="F178" s="320">
        <f>H178+J178</f>
        <v>0</v>
      </c>
      <c r="G178" s="254">
        <f>ROUND(E178*F178,2)</f>
        <v>0</v>
      </c>
      <c r="H178" s="254"/>
      <c r="I178" s="254">
        <f>ROUND(E178*H178,2)</f>
        <v>0</v>
      </c>
      <c r="J178" s="254"/>
      <c r="K178" s="254">
        <f>ROUND(E178*J178,2)</f>
        <v>0</v>
      </c>
      <c r="L178" s="254">
        <v>15</v>
      </c>
      <c r="M178" s="254">
        <f>G178*(1+L178/100)</f>
        <v>0</v>
      </c>
      <c r="N178" s="313">
        <v>3.98E-3</v>
      </c>
      <c r="O178" s="313">
        <f>ROUND(E178*N178,5)</f>
        <v>7.9299999999999995E-3</v>
      </c>
      <c r="P178" s="313">
        <v>0</v>
      </c>
      <c r="Q178" s="313">
        <f>ROUND(E178*P178,5)</f>
        <v>0</v>
      </c>
      <c r="R178" s="34"/>
      <c r="S178" s="34"/>
      <c r="T178" s="36"/>
      <c r="U178" s="34"/>
      <c r="V178" s="37"/>
      <c r="W178" s="37"/>
      <c r="X178" s="37"/>
      <c r="Y178" s="37"/>
      <c r="Z178" s="37"/>
      <c r="AA178" s="37"/>
      <c r="AB178" s="37"/>
      <c r="AC178" s="37"/>
      <c r="AD178" s="37"/>
      <c r="AE178" s="37" t="s">
        <v>104</v>
      </c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8" t="e">
        <f>#REF!</f>
        <v>#REF!</v>
      </c>
      <c r="BB178" s="37"/>
      <c r="BC178" s="37"/>
      <c r="BD178" s="37"/>
      <c r="BE178" s="37"/>
      <c r="BF178" s="37"/>
      <c r="BG178" s="37"/>
      <c r="BH178" s="37"/>
    </row>
    <row r="179" spans="1:60" outlineLevel="1">
      <c r="A179" s="249"/>
      <c r="B179" s="250"/>
      <c r="C179" s="314" t="s">
        <v>1778</v>
      </c>
      <c r="D179" s="315"/>
      <c r="E179" s="316">
        <v>1.992</v>
      </c>
      <c r="F179" s="254"/>
      <c r="G179" s="254"/>
      <c r="H179" s="254"/>
      <c r="I179" s="254"/>
      <c r="J179" s="254"/>
      <c r="K179" s="254"/>
      <c r="L179" s="254"/>
      <c r="M179" s="254"/>
      <c r="N179" s="313"/>
      <c r="O179" s="313"/>
      <c r="P179" s="313"/>
      <c r="Q179" s="313"/>
      <c r="R179" s="34"/>
      <c r="S179" s="34"/>
      <c r="T179" s="36"/>
      <c r="U179" s="34"/>
      <c r="V179" s="37"/>
      <c r="W179" s="37"/>
      <c r="X179" s="37"/>
      <c r="Y179" s="37"/>
      <c r="Z179" s="37"/>
      <c r="AA179" s="37"/>
      <c r="AB179" s="37"/>
      <c r="AC179" s="37"/>
      <c r="AD179" s="37"/>
      <c r="AE179" s="37" t="s">
        <v>109</v>
      </c>
      <c r="AF179" s="37">
        <v>0</v>
      </c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</row>
    <row r="180" spans="1:60" outlineLevel="1">
      <c r="A180" s="249">
        <v>78</v>
      </c>
      <c r="B180" s="250" t="s">
        <v>1779</v>
      </c>
      <c r="C180" s="251" t="s">
        <v>1780</v>
      </c>
      <c r="D180" s="313" t="s">
        <v>121</v>
      </c>
      <c r="E180" s="253">
        <v>2.1513599999999999</v>
      </c>
      <c r="F180" s="320">
        <f>H180+J180</f>
        <v>0</v>
      </c>
      <c r="G180" s="254">
        <f>ROUND(E180*F180,2)</f>
        <v>0</v>
      </c>
      <c r="H180" s="254"/>
      <c r="I180" s="254">
        <f>ROUND(E180*H180,2)</f>
        <v>0</v>
      </c>
      <c r="J180" s="254"/>
      <c r="K180" s="254">
        <f>ROUND(E180*J180,2)</f>
        <v>0</v>
      </c>
      <c r="L180" s="254">
        <v>15</v>
      </c>
      <c r="M180" s="254">
        <f>G180*(1+L180/100)</f>
        <v>0</v>
      </c>
      <c r="N180" s="313">
        <v>2.07E-2</v>
      </c>
      <c r="O180" s="313">
        <f>ROUND(E180*N180,5)</f>
        <v>4.453E-2</v>
      </c>
      <c r="P180" s="313">
        <v>0</v>
      </c>
      <c r="Q180" s="313">
        <f>ROUND(E180*P180,5)</f>
        <v>0</v>
      </c>
      <c r="R180" s="34"/>
      <c r="S180" s="34"/>
      <c r="T180" s="36">
        <v>0</v>
      </c>
      <c r="U180" s="34" t="e">
        <f>ROUND(#REF!*T180,2)</f>
        <v>#REF!</v>
      </c>
      <c r="V180" s="37"/>
      <c r="W180" s="37"/>
      <c r="X180" s="37"/>
      <c r="Y180" s="37"/>
      <c r="Z180" s="37"/>
      <c r="AA180" s="37"/>
      <c r="AB180" s="37"/>
      <c r="AC180" s="37"/>
      <c r="AD180" s="37"/>
      <c r="AE180" s="37" t="s">
        <v>113</v>
      </c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</row>
    <row r="181" spans="1:60" outlineLevel="1">
      <c r="A181" s="249"/>
      <c r="B181" s="250"/>
      <c r="C181" s="314" t="s">
        <v>1781</v>
      </c>
      <c r="D181" s="315"/>
      <c r="E181" s="316">
        <v>2.1513599999999999</v>
      </c>
      <c r="F181" s="254"/>
      <c r="G181" s="254"/>
      <c r="H181" s="254"/>
      <c r="I181" s="254"/>
      <c r="J181" s="254"/>
      <c r="K181" s="254"/>
      <c r="L181" s="254"/>
      <c r="M181" s="254"/>
      <c r="N181" s="313"/>
      <c r="O181" s="313"/>
      <c r="P181" s="313"/>
      <c r="Q181" s="313"/>
      <c r="R181" s="34"/>
      <c r="S181" s="34"/>
      <c r="T181" s="36"/>
      <c r="U181" s="34"/>
      <c r="V181" s="37"/>
      <c r="W181" s="37"/>
      <c r="X181" s="37"/>
      <c r="Y181" s="37"/>
      <c r="Z181" s="37"/>
      <c r="AA181" s="37"/>
      <c r="AB181" s="37"/>
      <c r="AC181" s="37"/>
      <c r="AD181" s="37"/>
      <c r="AE181" s="37" t="s">
        <v>109</v>
      </c>
      <c r="AF181" s="37">
        <v>0</v>
      </c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</row>
    <row r="182" spans="1:60" ht="20" outlineLevel="1">
      <c r="A182" s="249">
        <v>79</v>
      </c>
      <c r="B182" s="250" t="s">
        <v>323</v>
      </c>
      <c r="C182" s="251" t="s">
        <v>1782</v>
      </c>
      <c r="D182" s="313" t="s">
        <v>304</v>
      </c>
      <c r="E182" s="253">
        <v>23.28</v>
      </c>
      <c r="F182" s="320">
        <f>H182+J182</f>
        <v>0</v>
      </c>
      <c r="G182" s="254">
        <f>ROUND(E182*F182,2)</f>
        <v>0</v>
      </c>
      <c r="H182" s="254"/>
      <c r="I182" s="254">
        <f>ROUND(E182*H182,2)</f>
        <v>0</v>
      </c>
      <c r="J182" s="254"/>
      <c r="K182" s="254">
        <f>ROUND(E182*J182,2)</f>
        <v>0</v>
      </c>
      <c r="L182" s="254">
        <v>15</v>
      </c>
      <c r="M182" s="254">
        <f>G182*(1+L182/100)</f>
        <v>0</v>
      </c>
      <c r="N182" s="313">
        <v>1E-4</v>
      </c>
      <c r="O182" s="313">
        <f>ROUND(E182*N182,5)</f>
        <v>2.33E-3</v>
      </c>
      <c r="P182" s="313">
        <v>0</v>
      </c>
      <c r="Q182" s="313">
        <f>ROUND(E182*P182,5)</f>
        <v>0</v>
      </c>
      <c r="R182" s="34"/>
      <c r="S182" s="34"/>
      <c r="T182" s="36">
        <v>1.448</v>
      </c>
      <c r="U182" s="34" t="e">
        <f>ROUND(#REF!*T182,2)</f>
        <v>#REF!</v>
      </c>
      <c r="V182" s="37"/>
      <c r="W182" s="37"/>
      <c r="X182" s="37"/>
      <c r="Y182" s="37"/>
      <c r="Z182" s="37"/>
      <c r="AA182" s="37"/>
      <c r="AB182" s="37"/>
      <c r="AC182" s="37"/>
      <c r="AD182" s="37"/>
      <c r="AE182" s="37" t="s">
        <v>102</v>
      </c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</row>
    <row r="183" spans="1:60" outlineLevel="1">
      <c r="A183" s="249"/>
      <c r="B183" s="250"/>
      <c r="C183" s="314" t="s">
        <v>1783</v>
      </c>
      <c r="D183" s="315"/>
      <c r="E183" s="316">
        <v>11.6</v>
      </c>
      <c r="F183" s="254"/>
      <c r="G183" s="254"/>
      <c r="H183" s="254"/>
      <c r="I183" s="254"/>
      <c r="J183" s="254"/>
      <c r="K183" s="254"/>
      <c r="L183" s="254"/>
      <c r="M183" s="254"/>
      <c r="N183" s="313"/>
      <c r="O183" s="313"/>
      <c r="P183" s="313"/>
      <c r="Q183" s="313"/>
      <c r="R183" s="34"/>
      <c r="S183" s="34"/>
      <c r="T183" s="36"/>
      <c r="U183" s="34"/>
      <c r="V183" s="37"/>
      <c r="W183" s="37"/>
      <c r="X183" s="37"/>
      <c r="Y183" s="37"/>
      <c r="Z183" s="37"/>
      <c r="AA183" s="37"/>
      <c r="AB183" s="37"/>
      <c r="AC183" s="37"/>
      <c r="AD183" s="37"/>
      <c r="AE183" s="37" t="s">
        <v>109</v>
      </c>
      <c r="AF183" s="37">
        <v>0</v>
      </c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</row>
    <row r="184" spans="1:60" outlineLevel="1">
      <c r="A184" s="249"/>
      <c r="B184" s="250"/>
      <c r="C184" s="314" t="s">
        <v>1784</v>
      </c>
      <c r="D184" s="315"/>
      <c r="E184" s="316">
        <v>11.68</v>
      </c>
      <c r="F184" s="254"/>
      <c r="G184" s="254"/>
      <c r="H184" s="254"/>
      <c r="I184" s="254"/>
      <c r="J184" s="254"/>
      <c r="K184" s="254"/>
      <c r="L184" s="254"/>
      <c r="M184" s="254"/>
      <c r="N184" s="313"/>
      <c r="O184" s="313"/>
      <c r="P184" s="313"/>
      <c r="Q184" s="313"/>
      <c r="R184" s="34"/>
      <c r="S184" s="34"/>
      <c r="T184" s="36">
        <v>0</v>
      </c>
      <c r="U184" s="34" t="e">
        <f>ROUND(#REF!*T184,2)</f>
        <v>#REF!</v>
      </c>
      <c r="V184" s="37"/>
      <c r="W184" s="37"/>
      <c r="X184" s="37"/>
      <c r="Y184" s="37"/>
      <c r="Z184" s="37"/>
      <c r="AA184" s="37"/>
      <c r="AB184" s="37"/>
      <c r="AC184" s="37"/>
      <c r="AD184" s="37"/>
      <c r="AE184" s="37" t="s">
        <v>113</v>
      </c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</row>
    <row r="185" spans="1:60" outlineLevel="1">
      <c r="A185" s="249">
        <v>80</v>
      </c>
      <c r="B185" s="250" t="s">
        <v>366</v>
      </c>
      <c r="C185" s="251" t="s">
        <v>367</v>
      </c>
      <c r="D185" s="313" t="s">
        <v>107</v>
      </c>
      <c r="E185" s="253">
        <v>0.65851000000000004</v>
      </c>
      <c r="F185" s="320">
        <f>H185+J185</f>
        <v>0</v>
      </c>
      <c r="G185" s="254">
        <f>ROUND(E185*F185,2)</f>
        <v>0</v>
      </c>
      <c r="H185" s="254"/>
      <c r="I185" s="254">
        <f>ROUND(E185*H185,2)</f>
        <v>0</v>
      </c>
      <c r="J185" s="254"/>
      <c r="K185" s="254">
        <f>ROUND(E185*J185,2)</f>
        <v>0</v>
      </c>
      <c r="L185" s="254">
        <v>15</v>
      </c>
      <c r="M185" s="254">
        <f>G185*(1+L185/100)</f>
        <v>0</v>
      </c>
      <c r="N185" s="313">
        <v>0</v>
      </c>
      <c r="O185" s="313">
        <f>ROUND(E185*N185,5)</f>
        <v>0</v>
      </c>
      <c r="P185" s="313">
        <v>0</v>
      </c>
      <c r="Q185" s="313">
        <f>ROUND(E185*P185,5)</f>
        <v>0</v>
      </c>
      <c r="R185" s="34"/>
      <c r="S185" s="34"/>
      <c r="T185" s="36"/>
      <c r="U185" s="34"/>
      <c r="V185" s="37"/>
      <c r="W185" s="37"/>
      <c r="X185" s="37"/>
      <c r="Y185" s="37"/>
      <c r="Z185" s="37"/>
      <c r="AA185" s="37"/>
      <c r="AB185" s="37"/>
      <c r="AC185" s="37"/>
      <c r="AD185" s="37"/>
      <c r="AE185" s="37" t="s">
        <v>109</v>
      </c>
      <c r="AF185" s="37">
        <v>0</v>
      </c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</row>
    <row r="186" spans="1:60" ht="14.5" outlineLevel="1">
      <c r="A186" s="255" t="s">
        <v>97</v>
      </c>
      <c r="B186" s="256" t="s">
        <v>30</v>
      </c>
      <c r="C186" s="257" t="s">
        <v>29</v>
      </c>
      <c r="D186" s="317"/>
      <c r="E186" s="259"/>
      <c r="F186" s="260"/>
      <c r="G186" s="260">
        <f>SUMIF(AE187:AE203,"&lt;&gt;NOR",G187:G203)</f>
        <v>0</v>
      </c>
      <c r="H186" s="260"/>
      <c r="I186" s="260">
        <f>SUM(I187:I203)</f>
        <v>0</v>
      </c>
      <c r="J186" s="260"/>
      <c r="K186" s="260">
        <f>SUM(K187:K203)</f>
        <v>0</v>
      </c>
      <c r="L186" s="260"/>
      <c r="M186" s="260">
        <f>SUM(M187:M203)</f>
        <v>0</v>
      </c>
      <c r="N186" s="317"/>
      <c r="O186" s="317">
        <f>SUM(O187:O203)</f>
        <v>0.14102999999999999</v>
      </c>
      <c r="P186" s="317"/>
      <c r="Q186" s="317">
        <f>SUM(Q187:Q203)</f>
        <v>0</v>
      </c>
      <c r="R186" s="34"/>
      <c r="S186" s="34"/>
      <c r="T186" s="36">
        <v>0.12</v>
      </c>
      <c r="U186" s="34" t="e">
        <f>ROUND(#REF!*T186,2)</f>
        <v>#REF!</v>
      </c>
      <c r="V186" s="37"/>
      <c r="W186" s="37"/>
      <c r="X186" s="37"/>
      <c r="Y186" s="37"/>
      <c r="Z186" s="37"/>
      <c r="AA186" s="37"/>
      <c r="AB186" s="37"/>
      <c r="AC186" s="37"/>
      <c r="AD186" s="37"/>
      <c r="AE186" s="37" t="s">
        <v>102</v>
      </c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</row>
    <row r="187" spans="1:60" outlineLevel="1">
      <c r="A187" s="249">
        <v>81</v>
      </c>
      <c r="B187" s="250" t="s">
        <v>368</v>
      </c>
      <c r="C187" s="251" t="s">
        <v>369</v>
      </c>
      <c r="D187" s="313" t="s">
        <v>121</v>
      </c>
      <c r="E187" s="253">
        <v>173.04535000000001</v>
      </c>
      <c r="F187" s="320">
        <v>0</v>
      </c>
      <c r="G187" s="254">
        <f>ROUND(E187*F187,2)</f>
        <v>0</v>
      </c>
      <c r="H187" s="254"/>
      <c r="I187" s="254">
        <f>ROUND(E187*H187,2)</f>
        <v>0</v>
      </c>
      <c r="J187" s="254"/>
      <c r="K187" s="254">
        <f>ROUND(E187*J187,2)</f>
        <v>0</v>
      </c>
      <c r="L187" s="254">
        <v>15</v>
      </c>
      <c r="M187" s="254">
        <f>G187*(1+L187/100)</f>
        <v>0</v>
      </c>
      <c r="N187" s="313">
        <v>0</v>
      </c>
      <c r="O187" s="313">
        <f>ROUND(E187*N187,5)</f>
        <v>0</v>
      </c>
      <c r="P187" s="313">
        <v>0</v>
      </c>
      <c r="Q187" s="313">
        <f>ROUND(E187*P187,5)</f>
        <v>0</v>
      </c>
      <c r="R187" s="34"/>
      <c r="S187" s="34"/>
      <c r="T187" s="36"/>
      <c r="U187" s="34"/>
      <c r="V187" s="37"/>
      <c r="W187" s="37"/>
      <c r="X187" s="37"/>
      <c r="Y187" s="37"/>
      <c r="Z187" s="37"/>
      <c r="AA187" s="37"/>
      <c r="AB187" s="37"/>
      <c r="AC187" s="37"/>
      <c r="AD187" s="37"/>
      <c r="AE187" s="37" t="s">
        <v>109</v>
      </c>
      <c r="AF187" s="37">
        <v>0</v>
      </c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</row>
    <row r="188" spans="1:60" outlineLevel="1">
      <c r="A188" s="249"/>
      <c r="B188" s="250"/>
      <c r="C188" s="314" t="s">
        <v>1785</v>
      </c>
      <c r="D188" s="315"/>
      <c r="E188" s="316">
        <v>47.576799999999999</v>
      </c>
      <c r="F188" s="254"/>
      <c r="G188" s="254"/>
      <c r="H188" s="254"/>
      <c r="I188" s="254"/>
      <c r="J188" s="254"/>
      <c r="K188" s="254"/>
      <c r="L188" s="254"/>
      <c r="M188" s="254"/>
      <c r="N188" s="313"/>
      <c r="O188" s="313"/>
      <c r="P188" s="313"/>
      <c r="Q188" s="313"/>
      <c r="R188" s="34"/>
      <c r="S188" s="34"/>
      <c r="T188" s="36"/>
      <c r="U188" s="34"/>
      <c r="V188" s="37"/>
      <c r="W188" s="37"/>
      <c r="X188" s="37"/>
      <c r="Y188" s="37"/>
      <c r="Z188" s="37"/>
      <c r="AA188" s="37"/>
      <c r="AB188" s="37"/>
      <c r="AC188" s="37"/>
      <c r="AD188" s="37"/>
      <c r="AE188" s="37" t="s">
        <v>109</v>
      </c>
      <c r="AF188" s="37">
        <v>0</v>
      </c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</row>
    <row r="189" spans="1:60" outlineLevel="1">
      <c r="A189" s="249"/>
      <c r="B189" s="250"/>
      <c r="C189" s="314" t="s">
        <v>1786</v>
      </c>
      <c r="D189" s="315"/>
      <c r="E189" s="316">
        <v>48.076799999999999</v>
      </c>
      <c r="F189" s="254"/>
      <c r="G189" s="254"/>
      <c r="H189" s="254"/>
      <c r="I189" s="254"/>
      <c r="J189" s="254"/>
      <c r="K189" s="254"/>
      <c r="L189" s="254"/>
      <c r="M189" s="254"/>
      <c r="N189" s="313"/>
      <c r="O189" s="313"/>
      <c r="P189" s="313"/>
      <c r="Q189" s="313"/>
      <c r="R189" s="34"/>
      <c r="S189" s="34"/>
      <c r="T189" s="36">
        <v>1.5980000000000001</v>
      </c>
      <c r="U189" s="34" t="e">
        <f>ROUND(#REF!*T189,2)</f>
        <v>#REF!</v>
      </c>
      <c r="V189" s="37"/>
      <c r="W189" s="37"/>
      <c r="X189" s="37"/>
      <c r="Y189" s="37"/>
      <c r="Z189" s="37"/>
      <c r="AA189" s="37"/>
      <c r="AB189" s="37"/>
      <c r="AC189" s="37"/>
      <c r="AD189" s="37"/>
      <c r="AE189" s="37" t="s">
        <v>102</v>
      </c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</row>
    <row r="190" spans="1:60" ht="20">
      <c r="A190" s="249"/>
      <c r="B190" s="250"/>
      <c r="C190" s="314" t="s">
        <v>1787</v>
      </c>
      <c r="D190" s="315"/>
      <c r="E190" s="316">
        <v>35.056600000000003</v>
      </c>
      <c r="F190" s="254"/>
      <c r="G190" s="254"/>
      <c r="H190" s="254"/>
      <c r="I190" s="254"/>
      <c r="J190" s="254"/>
      <c r="K190" s="254"/>
      <c r="L190" s="254"/>
      <c r="M190" s="254"/>
      <c r="N190" s="313"/>
      <c r="O190" s="313"/>
      <c r="P190" s="313"/>
      <c r="Q190" s="313"/>
      <c r="R190" s="39"/>
      <c r="S190" s="39"/>
      <c r="T190" s="41"/>
      <c r="U190" s="39" t="e">
        <f>SUM(U191:U207)</f>
        <v>#REF!</v>
      </c>
      <c r="AE190" s="29" t="s">
        <v>98</v>
      </c>
    </row>
    <row r="191" spans="1:60" outlineLevel="1">
      <c r="A191" s="249"/>
      <c r="B191" s="250"/>
      <c r="C191" s="314" t="s">
        <v>1788</v>
      </c>
      <c r="D191" s="315"/>
      <c r="E191" s="316">
        <v>27.027999999999999</v>
      </c>
      <c r="F191" s="254"/>
      <c r="G191" s="254"/>
      <c r="H191" s="254"/>
      <c r="I191" s="254"/>
      <c r="J191" s="254"/>
      <c r="K191" s="254"/>
      <c r="L191" s="254"/>
      <c r="M191" s="254"/>
      <c r="N191" s="313"/>
      <c r="O191" s="313"/>
      <c r="P191" s="313"/>
      <c r="Q191" s="313"/>
      <c r="R191" s="34"/>
      <c r="S191" s="34"/>
      <c r="T191" s="36">
        <v>6.9709999999999994E-2</v>
      </c>
      <c r="U191" s="34" t="e">
        <f>ROUND(#REF!*T191,2)</f>
        <v>#REF!</v>
      </c>
      <c r="V191" s="37"/>
      <c r="W191" s="37"/>
      <c r="X191" s="37"/>
      <c r="Y191" s="37"/>
      <c r="Z191" s="37"/>
      <c r="AA191" s="37"/>
      <c r="AB191" s="37"/>
      <c r="AC191" s="37"/>
      <c r="AD191" s="37"/>
      <c r="AE191" s="37" t="s">
        <v>102</v>
      </c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</row>
    <row r="192" spans="1:60" outlineLevel="1">
      <c r="A192" s="249"/>
      <c r="B192" s="250"/>
      <c r="C192" s="314" t="s">
        <v>1789</v>
      </c>
      <c r="D192" s="315"/>
      <c r="E192" s="316">
        <v>10.39715</v>
      </c>
      <c r="F192" s="254"/>
      <c r="G192" s="254"/>
      <c r="H192" s="254"/>
      <c r="I192" s="254"/>
      <c r="J192" s="254"/>
      <c r="K192" s="254"/>
      <c r="L192" s="254"/>
      <c r="M192" s="254"/>
      <c r="N192" s="313"/>
      <c r="O192" s="313"/>
      <c r="P192" s="313"/>
      <c r="Q192" s="313"/>
      <c r="R192" s="34"/>
      <c r="S192" s="34"/>
      <c r="T192" s="36"/>
      <c r="U192" s="34"/>
      <c r="V192" s="37"/>
      <c r="W192" s="37"/>
      <c r="X192" s="37"/>
      <c r="Y192" s="37"/>
      <c r="Z192" s="37"/>
      <c r="AA192" s="37"/>
      <c r="AB192" s="37"/>
      <c r="AC192" s="37"/>
      <c r="AD192" s="37"/>
      <c r="AE192" s="37" t="s">
        <v>109</v>
      </c>
      <c r="AF192" s="37">
        <v>0</v>
      </c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</row>
    <row r="193" spans="1:60" outlineLevel="1">
      <c r="A193" s="249"/>
      <c r="B193" s="250"/>
      <c r="C193" s="314" t="s">
        <v>1790</v>
      </c>
      <c r="D193" s="315"/>
      <c r="E193" s="316">
        <v>4.91</v>
      </c>
      <c r="F193" s="254"/>
      <c r="G193" s="254"/>
      <c r="H193" s="254"/>
      <c r="I193" s="254"/>
      <c r="J193" s="254"/>
      <c r="K193" s="254"/>
      <c r="L193" s="254"/>
      <c r="M193" s="254"/>
      <c r="N193" s="313"/>
      <c r="O193" s="313"/>
      <c r="P193" s="313"/>
      <c r="Q193" s="313"/>
      <c r="R193" s="34"/>
      <c r="S193" s="34"/>
      <c r="T193" s="36"/>
      <c r="U193" s="34"/>
      <c r="V193" s="37"/>
      <c r="W193" s="37"/>
      <c r="X193" s="37"/>
      <c r="Y193" s="37"/>
      <c r="Z193" s="37"/>
      <c r="AA193" s="37"/>
      <c r="AB193" s="37"/>
      <c r="AC193" s="37"/>
      <c r="AD193" s="37"/>
      <c r="AE193" s="37" t="s">
        <v>109</v>
      </c>
      <c r="AF193" s="37">
        <v>0</v>
      </c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</row>
    <row r="194" spans="1:60" outlineLevel="1">
      <c r="A194" s="249">
        <v>82</v>
      </c>
      <c r="B194" s="250" t="s">
        <v>370</v>
      </c>
      <c r="C194" s="251" t="s">
        <v>371</v>
      </c>
      <c r="D194" s="313" t="s">
        <v>121</v>
      </c>
      <c r="E194" s="253">
        <v>52.2</v>
      </c>
      <c r="F194" s="320">
        <v>0</v>
      </c>
      <c r="G194" s="254">
        <f>ROUND(E194*F194,2)</f>
        <v>0</v>
      </c>
      <c r="H194" s="254"/>
      <c r="I194" s="254">
        <f>ROUND(E194*H194,2)</f>
        <v>0</v>
      </c>
      <c r="J194" s="254"/>
      <c r="K194" s="254">
        <f>ROUND(E194*J194,2)</f>
        <v>0</v>
      </c>
      <c r="L194" s="254">
        <v>15</v>
      </c>
      <c r="M194" s="254">
        <f>G194*(1+L194/100)</f>
        <v>0</v>
      </c>
      <c r="N194" s="313">
        <v>3.5E-4</v>
      </c>
      <c r="O194" s="313">
        <f>ROUND(E194*N194,5)</f>
        <v>1.8270000000000002E-2</v>
      </c>
      <c r="P194" s="313">
        <v>0</v>
      </c>
      <c r="Q194" s="313">
        <f>ROUND(E194*P194,5)</f>
        <v>0</v>
      </c>
      <c r="R194" s="34"/>
      <c r="S194" s="34"/>
      <c r="T194" s="36"/>
      <c r="U194" s="34"/>
      <c r="V194" s="37"/>
      <c r="W194" s="37"/>
      <c r="X194" s="37"/>
      <c r="Y194" s="37"/>
      <c r="Z194" s="37"/>
      <c r="AA194" s="37"/>
      <c r="AB194" s="37"/>
      <c r="AC194" s="37"/>
      <c r="AD194" s="37"/>
      <c r="AE194" s="37" t="s">
        <v>109</v>
      </c>
      <c r="AF194" s="37">
        <v>0</v>
      </c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</row>
    <row r="195" spans="1:60" outlineLevel="1">
      <c r="A195" s="249"/>
      <c r="B195" s="250"/>
      <c r="C195" s="314" t="s">
        <v>1718</v>
      </c>
      <c r="D195" s="315"/>
      <c r="E195" s="316">
        <v>52.2</v>
      </c>
      <c r="F195" s="254"/>
      <c r="G195" s="254"/>
      <c r="H195" s="254"/>
      <c r="I195" s="254"/>
      <c r="J195" s="254"/>
      <c r="K195" s="254"/>
      <c r="L195" s="254"/>
      <c r="M195" s="254"/>
      <c r="N195" s="313"/>
      <c r="O195" s="313"/>
      <c r="P195" s="313"/>
      <c r="Q195" s="313"/>
      <c r="R195" s="34"/>
      <c r="S195" s="34"/>
      <c r="T195" s="36"/>
      <c r="U195" s="34"/>
      <c r="V195" s="37"/>
      <c r="W195" s="37"/>
      <c r="X195" s="37"/>
      <c r="Y195" s="37"/>
      <c r="Z195" s="37"/>
      <c r="AA195" s="37"/>
      <c r="AB195" s="37"/>
      <c r="AC195" s="37"/>
      <c r="AD195" s="37"/>
      <c r="AE195" s="37" t="s">
        <v>109</v>
      </c>
      <c r="AF195" s="37">
        <v>0</v>
      </c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</row>
    <row r="196" spans="1:60" outlineLevel="1">
      <c r="A196" s="249">
        <v>83</v>
      </c>
      <c r="B196" s="250" t="s">
        <v>372</v>
      </c>
      <c r="C196" s="251" t="s">
        <v>1555</v>
      </c>
      <c r="D196" s="313" t="s">
        <v>121</v>
      </c>
      <c r="E196" s="253">
        <v>201.2484</v>
      </c>
      <c r="F196" s="320">
        <f>H196+J196</f>
        <v>0</v>
      </c>
      <c r="G196" s="254">
        <f>ROUND(E196*F196,2)</f>
        <v>0</v>
      </c>
      <c r="H196" s="254"/>
      <c r="I196" s="254">
        <f>ROUND(E196*H196,2)</f>
        <v>0</v>
      </c>
      <c r="J196" s="254"/>
      <c r="K196" s="254">
        <f>ROUND(E196*J196,2)</f>
        <v>0</v>
      </c>
      <c r="L196" s="254">
        <v>15</v>
      </c>
      <c r="M196" s="254">
        <f>G196*(1+L196/100)</f>
        <v>0</v>
      </c>
      <c r="N196" s="313">
        <v>1.4999999999999999E-4</v>
      </c>
      <c r="O196" s="313">
        <f>ROUND(E196*N196,5)</f>
        <v>3.0190000000000002E-2</v>
      </c>
      <c r="P196" s="313">
        <v>0</v>
      </c>
      <c r="Q196" s="313">
        <f>ROUND(E196*P196,5)</f>
        <v>0</v>
      </c>
      <c r="R196" s="34"/>
      <c r="S196" s="34"/>
      <c r="T196" s="36"/>
      <c r="U196" s="34"/>
      <c r="V196" s="37"/>
      <c r="W196" s="37"/>
      <c r="X196" s="37"/>
      <c r="Y196" s="37"/>
      <c r="Z196" s="37"/>
      <c r="AA196" s="37"/>
      <c r="AB196" s="37"/>
      <c r="AC196" s="37"/>
      <c r="AD196" s="37"/>
      <c r="AE196" s="37" t="s">
        <v>109</v>
      </c>
      <c r="AF196" s="37">
        <v>0</v>
      </c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</row>
    <row r="197" spans="1:60" outlineLevel="1">
      <c r="A197" s="249"/>
      <c r="B197" s="250"/>
      <c r="C197" s="314" t="s">
        <v>1791</v>
      </c>
      <c r="D197" s="315"/>
      <c r="E197" s="316">
        <v>54.44</v>
      </c>
      <c r="F197" s="254"/>
      <c r="G197" s="254"/>
      <c r="H197" s="254"/>
      <c r="I197" s="254"/>
      <c r="J197" s="254"/>
      <c r="K197" s="254"/>
      <c r="L197" s="254"/>
      <c r="M197" s="254"/>
      <c r="N197" s="313"/>
      <c r="O197" s="313"/>
      <c r="P197" s="313"/>
      <c r="Q197" s="313"/>
      <c r="R197" s="34"/>
      <c r="S197" s="34"/>
      <c r="T197" s="36"/>
      <c r="U197" s="34"/>
      <c r="V197" s="37"/>
      <c r="W197" s="37"/>
      <c r="X197" s="37"/>
      <c r="Y197" s="37"/>
      <c r="Z197" s="37"/>
      <c r="AA197" s="37"/>
      <c r="AB197" s="37"/>
      <c r="AC197" s="37"/>
      <c r="AD197" s="37"/>
      <c r="AE197" s="37" t="s">
        <v>109</v>
      </c>
      <c r="AF197" s="37">
        <v>0</v>
      </c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</row>
    <row r="198" spans="1:60" outlineLevel="1">
      <c r="A198" s="249"/>
      <c r="B198" s="250"/>
      <c r="C198" s="314" t="s">
        <v>1792</v>
      </c>
      <c r="D198" s="315"/>
      <c r="E198" s="316">
        <v>55.49</v>
      </c>
      <c r="F198" s="254"/>
      <c r="G198" s="254"/>
      <c r="H198" s="254"/>
      <c r="I198" s="254"/>
      <c r="J198" s="254"/>
      <c r="K198" s="254"/>
      <c r="L198" s="254"/>
      <c r="M198" s="254"/>
      <c r="N198" s="313"/>
      <c r="O198" s="313"/>
      <c r="P198" s="313"/>
      <c r="Q198" s="313"/>
      <c r="R198" s="34"/>
      <c r="S198" s="34"/>
      <c r="T198" s="36">
        <v>1.35E-2</v>
      </c>
      <c r="U198" s="34" t="e">
        <f>ROUND(#REF!*T198,2)</f>
        <v>#REF!</v>
      </c>
      <c r="V198" s="37"/>
      <c r="W198" s="37"/>
      <c r="X198" s="37"/>
      <c r="Y198" s="37"/>
      <c r="Z198" s="37"/>
      <c r="AA198" s="37"/>
      <c r="AB198" s="37"/>
      <c r="AC198" s="37"/>
      <c r="AD198" s="37"/>
      <c r="AE198" s="37" t="s">
        <v>102</v>
      </c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</row>
    <row r="199" spans="1:60" outlineLevel="1">
      <c r="A199" s="249"/>
      <c r="B199" s="250"/>
      <c r="C199" s="314" t="s">
        <v>1793</v>
      </c>
      <c r="D199" s="315"/>
      <c r="E199" s="316">
        <v>45.81</v>
      </c>
      <c r="F199" s="254"/>
      <c r="G199" s="254"/>
      <c r="H199" s="254"/>
      <c r="I199" s="254"/>
      <c r="J199" s="254"/>
      <c r="K199" s="254"/>
      <c r="L199" s="254"/>
      <c r="M199" s="254"/>
      <c r="N199" s="313"/>
      <c r="O199" s="313"/>
      <c r="P199" s="313"/>
      <c r="Q199" s="313"/>
      <c r="R199" s="34"/>
      <c r="S199" s="34"/>
      <c r="T199" s="36"/>
      <c r="U199" s="34"/>
      <c r="V199" s="37"/>
      <c r="W199" s="37"/>
      <c r="X199" s="37"/>
      <c r="Y199" s="37"/>
      <c r="Z199" s="37"/>
      <c r="AA199" s="37"/>
      <c r="AB199" s="37"/>
      <c r="AC199" s="37"/>
      <c r="AD199" s="37"/>
      <c r="AE199" s="37" t="s">
        <v>109</v>
      </c>
      <c r="AF199" s="37">
        <v>0</v>
      </c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</row>
    <row r="200" spans="1:60" outlineLevel="1">
      <c r="A200" s="249"/>
      <c r="B200" s="250"/>
      <c r="C200" s="314" t="s">
        <v>1794</v>
      </c>
      <c r="D200" s="315"/>
      <c r="E200" s="316">
        <v>35.31</v>
      </c>
      <c r="F200" s="254"/>
      <c r="G200" s="254"/>
      <c r="H200" s="254"/>
      <c r="I200" s="254"/>
      <c r="J200" s="254"/>
      <c r="K200" s="254"/>
      <c r="L200" s="254"/>
      <c r="M200" s="254"/>
      <c r="N200" s="313"/>
      <c r="O200" s="313"/>
      <c r="P200" s="313"/>
      <c r="Q200" s="313"/>
      <c r="R200" s="34"/>
      <c r="S200" s="34"/>
      <c r="T200" s="36">
        <v>3.2480000000000002E-2</v>
      </c>
      <c r="U200" s="34" t="e">
        <f>ROUND(#REF!*T200,2)</f>
        <v>#REF!</v>
      </c>
      <c r="V200" s="37"/>
      <c r="W200" s="37"/>
      <c r="X200" s="37"/>
      <c r="Y200" s="37"/>
      <c r="Z200" s="37"/>
      <c r="AA200" s="37"/>
      <c r="AB200" s="37"/>
      <c r="AC200" s="37"/>
      <c r="AD200" s="37"/>
      <c r="AE200" s="37" t="s">
        <v>102</v>
      </c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</row>
    <row r="201" spans="1:60" outlineLevel="1">
      <c r="A201" s="249"/>
      <c r="B201" s="250"/>
      <c r="C201" s="314" t="s">
        <v>1795</v>
      </c>
      <c r="D201" s="315"/>
      <c r="E201" s="316">
        <v>5.1984000000000004</v>
      </c>
      <c r="F201" s="254"/>
      <c r="G201" s="254"/>
      <c r="H201" s="254"/>
      <c r="I201" s="254"/>
      <c r="J201" s="254"/>
      <c r="K201" s="254"/>
      <c r="L201" s="254"/>
      <c r="M201" s="254"/>
      <c r="N201" s="313"/>
      <c r="O201" s="313"/>
      <c r="P201" s="313"/>
      <c r="Q201" s="313"/>
      <c r="R201" s="34"/>
      <c r="S201" s="34"/>
      <c r="T201" s="36"/>
      <c r="U201" s="34"/>
      <c r="V201" s="37"/>
      <c r="W201" s="37"/>
      <c r="X201" s="37"/>
      <c r="Y201" s="37"/>
      <c r="Z201" s="37"/>
      <c r="AA201" s="37"/>
      <c r="AB201" s="37"/>
      <c r="AC201" s="37"/>
      <c r="AD201" s="37"/>
      <c r="AE201" s="37" t="s">
        <v>109</v>
      </c>
      <c r="AF201" s="37">
        <v>0</v>
      </c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</row>
    <row r="202" spans="1:60" outlineLevel="1">
      <c r="A202" s="249"/>
      <c r="B202" s="250"/>
      <c r="C202" s="314" t="s">
        <v>1796</v>
      </c>
      <c r="D202" s="315"/>
      <c r="E202" s="316">
        <v>5</v>
      </c>
      <c r="F202" s="254"/>
      <c r="G202" s="254"/>
      <c r="H202" s="254"/>
      <c r="I202" s="254"/>
      <c r="J202" s="254"/>
      <c r="K202" s="254"/>
      <c r="L202" s="254"/>
      <c r="M202" s="254"/>
      <c r="N202" s="313"/>
      <c r="O202" s="313"/>
      <c r="P202" s="313"/>
      <c r="Q202" s="313"/>
      <c r="R202" s="34"/>
      <c r="S202" s="34"/>
      <c r="T202" s="36"/>
      <c r="U202" s="34"/>
      <c r="V202" s="37"/>
      <c r="W202" s="37"/>
      <c r="X202" s="37"/>
      <c r="Y202" s="37"/>
      <c r="Z202" s="37"/>
      <c r="AA202" s="37"/>
      <c r="AB202" s="37"/>
      <c r="AC202" s="37"/>
      <c r="AD202" s="37"/>
      <c r="AE202" s="37" t="s">
        <v>109</v>
      </c>
      <c r="AF202" s="37">
        <v>0</v>
      </c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</row>
    <row r="203" spans="1:60" outlineLevel="1">
      <c r="A203" s="249">
        <v>84</v>
      </c>
      <c r="B203" s="250" t="s">
        <v>380</v>
      </c>
      <c r="C203" s="251" t="s">
        <v>1673</v>
      </c>
      <c r="D203" s="313" t="s">
        <v>121</v>
      </c>
      <c r="E203" s="253">
        <v>201.2484</v>
      </c>
      <c r="F203" s="320">
        <v>0</v>
      </c>
      <c r="G203" s="254">
        <f>ROUND(E203*F203,2)</f>
        <v>0</v>
      </c>
      <c r="H203" s="254"/>
      <c r="I203" s="254">
        <f>ROUND(E203*H203,2)</f>
        <v>0</v>
      </c>
      <c r="J203" s="254"/>
      <c r="K203" s="254">
        <f>ROUND(E203*J203,2)</f>
        <v>0</v>
      </c>
      <c r="L203" s="254">
        <v>15</v>
      </c>
      <c r="M203" s="254">
        <f>G203*(1+L203/100)</f>
        <v>0</v>
      </c>
      <c r="N203" s="313">
        <v>4.6000000000000001E-4</v>
      </c>
      <c r="O203" s="313">
        <f>ROUND(E203*N203,5)</f>
        <v>9.257E-2</v>
      </c>
      <c r="P203" s="313">
        <v>0</v>
      </c>
      <c r="Q203" s="313">
        <f>ROUND(E203*P203,5)</f>
        <v>0</v>
      </c>
      <c r="R203" s="34"/>
      <c r="S203" s="34"/>
      <c r="T203" s="36"/>
      <c r="U203" s="34"/>
      <c r="V203" s="37"/>
      <c r="W203" s="37"/>
      <c r="X203" s="37"/>
      <c r="Y203" s="37"/>
      <c r="Z203" s="37"/>
      <c r="AA203" s="37"/>
      <c r="AB203" s="37"/>
      <c r="AC203" s="37"/>
      <c r="AD203" s="37"/>
      <c r="AE203" s="37" t="s">
        <v>109</v>
      </c>
      <c r="AF203" s="37">
        <v>0</v>
      </c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</row>
    <row r="204" spans="1:60" ht="14.5" outlineLevel="1">
      <c r="A204" s="255" t="s">
        <v>97</v>
      </c>
      <c r="B204" s="256" t="s">
        <v>27</v>
      </c>
      <c r="C204" s="257" t="s">
        <v>28</v>
      </c>
      <c r="D204" s="317"/>
      <c r="E204" s="259"/>
      <c r="F204" s="260"/>
      <c r="G204" s="260">
        <f>SUMIF(AE205:AE205,"&lt;&gt;NOR",G205:G205)</f>
        <v>0</v>
      </c>
      <c r="H204" s="260"/>
      <c r="I204" s="260">
        <f>SUM(I205:I205)</f>
        <v>0</v>
      </c>
      <c r="J204" s="260"/>
      <c r="K204" s="260">
        <f>SUM(K205:K205)</f>
        <v>0</v>
      </c>
      <c r="L204" s="260"/>
      <c r="M204" s="260">
        <f>SUM(M205:M205)</f>
        <v>0</v>
      </c>
      <c r="N204" s="317"/>
      <c r="O204" s="317">
        <f>SUM(O205:O205)</f>
        <v>0</v>
      </c>
      <c r="P204" s="317"/>
      <c r="Q204" s="317">
        <f>SUM(Q205:Q205)</f>
        <v>0</v>
      </c>
      <c r="R204" s="34"/>
      <c r="S204" s="34"/>
      <c r="T204" s="36"/>
      <c r="U204" s="34"/>
      <c r="V204" s="37"/>
      <c r="W204" s="37"/>
      <c r="X204" s="37"/>
      <c r="Y204" s="37"/>
      <c r="Z204" s="37"/>
      <c r="AA204" s="37"/>
      <c r="AB204" s="37"/>
      <c r="AC204" s="37"/>
      <c r="AD204" s="37"/>
      <c r="AE204" s="37" t="s">
        <v>109</v>
      </c>
      <c r="AF204" s="37">
        <v>0</v>
      </c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</row>
    <row r="205" spans="1:60" outlineLevel="1">
      <c r="A205" s="261">
        <v>85</v>
      </c>
      <c r="B205" s="262" t="s">
        <v>382</v>
      </c>
      <c r="C205" s="263" t="s">
        <v>383</v>
      </c>
      <c r="D205" s="318" t="s">
        <v>384</v>
      </c>
      <c r="E205" s="265">
        <v>1</v>
      </c>
      <c r="F205" s="321">
        <v>0</v>
      </c>
      <c r="G205" s="266">
        <f>ROUND(E205*F205,2)</f>
        <v>0</v>
      </c>
      <c r="H205" s="266"/>
      <c r="I205" s="266">
        <f>ROUND(E205*H205,2)</f>
        <v>0</v>
      </c>
      <c r="J205" s="266"/>
      <c r="K205" s="266">
        <f>ROUND(E205*J205,2)</f>
        <v>0</v>
      </c>
      <c r="L205" s="266">
        <v>15</v>
      </c>
      <c r="M205" s="266">
        <f>G205*(1+L205/100)</f>
        <v>0</v>
      </c>
      <c r="N205" s="318">
        <v>0</v>
      </c>
      <c r="O205" s="318">
        <f>ROUND(E205*N205,5)</f>
        <v>0</v>
      </c>
      <c r="P205" s="318">
        <v>0</v>
      </c>
      <c r="Q205" s="318">
        <f>ROUND(E205*P205,5)</f>
        <v>0</v>
      </c>
      <c r="R205" s="34"/>
      <c r="S205" s="34"/>
      <c r="T205" s="36"/>
      <c r="U205" s="34"/>
      <c r="V205" s="37"/>
      <c r="W205" s="37"/>
      <c r="X205" s="37"/>
      <c r="Y205" s="37"/>
      <c r="Z205" s="37"/>
      <c r="AA205" s="37"/>
      <c r="AB205" s="37"/>
      <c r="AC205" s="37"/>
      <c r="AD205" s="37"/>
      <c r="AE205" s="37" t="s">
        <v>109</v>
      </c>
      <c r="AF205" s="37">
        <v>0</v>
      </c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</row>
    <row r="206" spans="1:60" ht="14.5" outlineLevel="1">
      <c r="A206" s="322"/>
      <c r="B206" s="323" t="s">
        <v>385</v>
      </c>
      <c r="C206" s="324" t="s">
        <v>385</v>
      </c>
      <c r="D206" s="322"/>
      <c r="E206" s="322"/>
      <c r="F206" s="322"/>
      <c r="G206" s="322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4"/>
      <c r="S206" s="34"/>
      <c r="T206" s="36"/>
      <c r="U206" s="34"/>
      <c r="V206" s="37"/>
      <c r="W206" s="37"/>
      <c r="X206" s="37"/>
      <c r="Y206" s="37"/>
      <c r="Z206" s="37"/>
      <c r="AA206" s="37"/>
      <c r="AB206" s="37"/>
      <c r="AC206" s="37"/>
      <c r="AD206" s="37"/>
      <c r="AE206" s="37" t="s">
        <v>109</v>
      </c>
      <c r="AF206" s="37">
        <v>0</v>
      </c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</row>
    <row r="207" spans="1:60" ht="14.5" outlineLevel="1">
      <c r="A207" s="325"/>
      <c r="B207" s="326" t="s">
        <v>2203</v>
      </c>
      <c r="C207" s="327" t="s">
        <v>385</v>
      </c>
      <c r="D207" s="328"/>
      <c r="E207" s="328"/>
      <c r="F207" s="328"/>
      <c r="G207" s="329">
        <f>G8+G26+G65+G69+G71+G77+G90+G114+G117+G121+G143+G152+G166+G169+G186</f>
        <v>0</v>
      </c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4"/>
      <c r="S207" s="34"/>
      <c r="T207" s="36">
        <v>0.10191</v>
      </c>
      <c r="U207" s="34" t="e">
        <f>ROUND(#REF!*T207,2)</f>
        <v>#REF!</v>
      </c>
      <c r="V207" s="37"/>
      <c r="W207" s="37"/>
      <c r="X207" s="37"/>
      <c r="Y207" s="37"/>
      <c r="Z207" s="37"/>
      <c r="AA207" s="37"/>
      <c r="AB207" s="37"/>
      <c r="AC207" s="37"/>
      <c r="AD207" s="37"/>
      <c r="AE207" s="37" t="s">
        <v>102</v>
      </c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</row>
    <row r="208" spans="1:60">
      <c r="R208" s="39"/>
      <c r="S208" s="39"/>
      <c r="T208" s="41"/>
      <c r="U208" s="39" t="e">
        <f>SUM(U209:U209)</f>
        <v>#REF!</v>
      </c>
      <c r="AE208" s="29" t="s">
        <v>98</v>
      </c>
    </row>
    <row r="209" spans="2:60" outlineLevel="1">
      <c r="R209" s="42"/>
      <c r="S209" s="42"/>
      <c r="T209" s="44">
        <v>0</v>
      </c>
      <c r="U209" s="42" t="e">
        <f>ROUND(#REF!*T209,2)</f>
        <v>#REF!</v>
      </c>
      <c r="V209" s="37"/>
      <c r="W209" s="37"/>
      <c r="X209" s="37"/>
      <c r="Y209" s="37"/>
      <c r="Z209" s="37"/>
      <c r="AA209" s="37"/>
      <c r="AB209" s="37"/>
      <c r="AC209" s="37"/>
      <c r="AD209" s="37"/>
      <c r="AE209" s="37" t="s">
        <v>102</v>
      </c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</row>
    <row r="210" spans="2:60">
      <c r="R210" s="45"/>
      <c r="S210" s="45"/>
      <c r="T210" s="45"/>
      <c r="U210" s="45"/>
      <c r="AC210" s="29">
        <v>15</v>
      </c>
      <c r="AD210" s="29">
        <v>21</v>
      </c>
    </row>
    <row r="211" spans="2:60">
      <c r="B211" s="46" t="s">
        <v>2142</v>
      </c>
      <c r="G211" s="418">
        <f>G8+G26+G65+G69+G71+G77+G90+G114</f>
        <v>0</v>
      </c>
      <c r="AE211" s="29" t="s">
        <v>386</v>
      </c>
    </row>
    <row r="212" spans="2:60">
      <c r="B212" s="46" t="s">
        <v>2143</v>
      </c>
      <c r="G212" s="418">
        <f>G117+G121+G143+G152+G166+G169+G186</f>
        <v>0</v>
      </c>
    </row>
    <row r="213" spans="2:60">
      <c r="B213" s="46" t="s">
        <v>2162</v>
      </c>
      <c r="G213" s="418">
        <f>G204</f>
        <v>0</v>
      </c>
    </row>
  </sheetData>
  <sheetProtection password="CD92" sheet="1" objects="1" scenarios="1" selectLockedCells="1"/>
  <mergeCells count="15">
    <mergeCell ref="C159:G159"/>
    <mergeCell ref="C174:G174"/>
    <mergeCell ref="C74:G74"/>
    <mergeCell ref="A1:G1"/>
    <mergeCell ref="C2:G2"/>
    <mergeCell ref="C3:G3"/>
    <mergeCell ref="C4:G4"/>
    <mergeCell ref="C22:G22"/>
    <mergeCell ref="C139:G139"/>
    <mergeCell ref="C76:G76"/>
    <mergeCell ref="C95:G95"/>
    <mergeCell ref="C105:G105"/>
    <mergeCell ref="C126:G126"/>
    <mergeCell ref="C136:G136"/>
    <mergeCell ref="C137:G137"/>
  </mergeCells>
  <pageMargins left="0.39370078740157499" right="0.196850393700787" top="0.78740157499999996" bottom="0.78740157499999996" header="0.3" footer="0.3"/>
  <pageSetup paperSize="9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I3286"/>
  <sheetViews>
    <sheetView view="pageBreakPreview" zoomScaleNormal="100" zoomScaleSheetLayoutView="100" workbookViewId="0">
      <selection activeCell="E41" sqref="E41"/>
    </sheetView>
  </sheetViews>
  <sheetFormatPr defaultColWidth="8.90625" defaultRowHeight="12.5"/>
  <cols>
    <col min="1" max="1" width="10.54296875" style="54" customWidth="1"/>
    <col min="2" max="2" width="51.6328125" style="55" customWidth="1"/>
    <col min="3" max="3" width="6.90625" style="56" customWidth="1"/>
    <col min="4" max="4" width="8.90625" style="54" customWidth="1"/>
    <col min="5" max="5" width="13.453125" style="52" customWidth="1"/>
    <col min="6" max="6" width="8.54296875" style="52" hidden="1" customWidth="1"/>
    <col min="7" max="7" width="12.90625" style="52" customWidth="1"/>
    <col min="8" max="8" width="14.54296875" style="52" customWidth="1"/>
    <col min="9" max="9" width="13.90625" style="52" customWidth="1"/>
    <col min="10" max="256" width="8.90625" style="47"/>
    <col min="257" max="257" width="10.54296875" style="47" customWidth="1"/>
    <col min="258" max="258" width="51.6328125" style="47" customWidth="1"/>
    <col min="259" max="259" width="6.90625" style="47" customWidth="1"/>
    <col min="260" max="260" width="8.90625" style="47" customWidth="1"/>
    <col min="261" max="261" width="13.453125" style="47" customWidth="1"/>
    <col min="262" max="262" width="0" style="47" hidden="1" customWidth="1"/>
    <col min="263" max="263" width="12.90625" style="47" customWidth="1"/>
    <col min="264" max="264" width="14.54296875" style="47" customWidth="1"/>
    <col min="265" max="265" width="13.90625" style="47" customWidth="1"/>
    <col min="266" max="512" width="8.90625" style="47"/>
    <col min="513" max="513" width="10.54296875" style="47" customWidth="1"/>
    <col min="514" max="514" width="51.6328125" style="47" customWidth="1"/>
    <col min="515" max="515" width="6.90625" style="47" customWidth="1"/>
    <col min="516" max="516" width="8.90625" style="47" customWidth="1"/>
    <col min="517" max="517" width="13.453125" style="47" customWidth="1"/>
    <col min="518" max="518" width="0" style="47" hidden="1" customWidth="1"/>
    <col min="519" max="519" width="12.90625" style="47" customWidth="1"/>
    <col min="520" max="520" width="14.54296875" style="47" customWidth="1"/>
    <col min="521" max="521" width="13.90625" style="47" customWidth="1"/>
    <col min="522" max="768" width="8.90625" style="47"/>
    <col min="769" max="769" width="10.54296875" style="47" customWidth="1"/>
    <col min="770" max="770" width="51.6328125" style="47" customWidth="1"/>
    <col min="771" max="771" width="6.90625" style="47" customWidth="1"/>
    <col min="772" max="772" width="8.90625" style="47" customWidth="1"/>
    <col min="773" max="773" width="13.453125" style="47" customWidth="1"/>
    <col min="774" max="774" width="0" style="47" hidden="1" customWidth="1"/>
    <col min="775" max="775" width="12.90625" style="47" customWidth="1"/>
    <col min="776" max="776" width="14.54296875" style="47" customWidth="1"/>
    <col min="777" max="777" width="13.90625" style="47" customWidth="1"/>
    <col min="778" max="1024" width="8.90625" style="47"/>
    <col min="1025" max="1025" width="10.54296875" style="47" customWidth="1"/>
    <col min="1026" max="1026" width="51.6328125" style="47" customWidth="1"/>
    <col min="1027" max="1027" width="6.90625" style="47" customWidth="1"/>
    <col min="1028" max="1028" width="8.90625" style="47" customWidth="1"/>
    <col min="1029" max="1029" width="13.453125" style="47" customWidth="1"/>
    <col min="1030" max="1030" width="0" style="47" hidden="1" customWidth="1"/>
    <col min="1031" max="1031" width="12.90625" style="47" customWidth="1"/>
    <col min="1032" max="1032" width="14.54296875" style="47" customWidth="1"/>
    <col min="1033" max="1033" width="13.90625" style="47" customWidth="1"/>
    <col min="1034" max="1280" width="8.90625" style="47"/>
    <col min="1281" max="1281" width="10.54296875" style="47" customWidth="1"/>
    <col min="1282" max="1282" width="51.6328125" style="47" customWidth="1"/>
    <col min="1283" max="1283" width="6.90625" style="47" customWidth="1"/>
    <col min="1284" max="1284" width="8.90625" style="47" customWidth="1"/>
    <col min="1285" max="1285" width="13.453125" style="47" customWidth="1"/>
    <col min="1286" max="1286" width="0" style="47" hidden="1" customWidth="1"/>
    <col min="1287" max="1287" width="12.90625" style="47" customWidth="1"/>
    <col min="1288" max="1288" width="14.54296875" style="47" customWidth="1"/>
    <col min="1289" max="1289" width="13.90625" style="47" customWidth="1"/>
    <col min="1290" max="1536" width="8.90625" style="47"/>
    <col min="1537" max="1537" width="10.54296875" style="47" customWidth="1"/>
    <col min="1538" max="1538" width="51.6328125" style="47" customWidth="1"/>
    <col min="1539" max="1539" width="6.90625" style="47" customWidth="1"/>
    <col min="1540" max="1540" width="8.90625" style="47" customWidth="1"/>
    <col min="1541" max="1541" width="13.453125" style="47" customWidth="1"/>
    <col min="1542" max="1542" width="0" style="47" hidden="1" customWidth="1"/>
    <col min="1543" max="1543" width="12.90625" style="47" customWidth="1"/>
    <col min="1544" max="1544" width="14.54296875" style="47" customWidth="1"/>
    <col min="1545" max="1545" width="13.90625" style="47" customWidth="1"/>
    <col min="1546" max="1792" width="8.90625" style="47"/>
    <col min="1793" max="1793" width="10.54296875" style="47" customWidth="1"/>
    <col min="1794" max="1794" width="51.6328125" style="47" customWidth="1"/>
    <col min="1795" max="1795" width="6.90625" style="47" customWidth="1"/>
    <col min="1796" max="1796" width="8.90625" style="47" customWidth="1"/>
    <col min="1797" max="1797" width="13.453125" style="47" customWidth="1"/>
    <col min="1798" max="1798" width="0" style="47" hidden="1" customWidth="1"/>
    <col min="1799" max="1799" width="12.90625" style="47" customWidth="1"/>
    <col min="1800" max="1800" width="14.54296875" style="47" customWidth="1"/>
    <col min="1801" max="1801" width="13.90625" style="47" customWidth="1"/>
    <col min="1802" max="2048" width="8.90625" style="47"/>
    <col min="2049" max="2049" width="10.54296875" style="47" customWidth="1"/>
    <col min="2050" max="2050" width="51.6328125" style="47" customWidth="1"/>
    <col min="2051" max="2051" width="6.90625" style="47" customWidth="1"/>
    <col min="2052" max="2052" width="8.90625" style="47" customWidth="1"/>
    <col min="2053" max="2053" width="13.453125" style="47" customWidth="1"/>
    <col min="2054" max="2054" width="0" style="47" hidden="1" customWidth="1"/>
    <col min="2055" max="2055" width="12.90625" style="47" customWidth="1"/>
    <col min="2056" max="2056" width="14.54296875" style="47" customWidth="1"/>
    <col min="2057" max="2057" width="13.90625" style="47" customWidth="1"/>
    <col min="2058" max="2304" width="8.90625" style="47"/>
    <col min="2305" max="2305" width="10.54296875" style="47" customWidth="1"/>
    <col min="2306" max="2306" width="51.6328125" style="47" customWidth="1"/>
    <col min="2307" max="2307" width="6.90625" style="47" customWidth="1"/>
    <col min="2308" max="2308" width="8.90625" style="47" customWidth="1"/>
    <col min="2309" max="2309" width="13.453125" style="47" customWidth="1"/>
    <col min="2310" max="2310" width="0" style="47" hidden="1" customWidth="1"/>
    <col min="2311" max="2311" width="12.90625" style="47" customWidth="1"/>
    <col min="2312" max="2312" width="14.54296875" style="47" customWidth="1"/>
    <col min="2313" max="2313" width="13.90625" style="47" customWidth="1"/>
    <col min="2314" max="2560" width="8.90625" style="47"/>
    <col min="2561" max="2561" width="10.54296875" style="47" customWidth="1"/>
    <col min="2562" max="2562" width="51.6328125" style="47" customWidth="1"/>
    <col min="2563" max="2563" width="6.90625" style="47" customWidth="1"/>
    <col min="2564" max="2564" width="8.90625" style="47" customWidth="1"/>
    <col min="2565" max="2565" width="13.453125" style="47" customWidth="1"/>
    <col min="2566" max="2566" width="0" style="47" hidden="1" customWidth="1"/>
    <col min="2567" max="2567" width="12.90625" style="47" customWidth="1"/>
    <col min="2568" max="2568" width="14.54296875" style="47" customWidth="1"/>
    <col min="2569" max="2569" width="13.90625" style="47" customWidth="1"/>
    <col min="2570" max="2816" width="8.90625" style="47"/>
    <col min="2817" max="2817" width="10.54296875" style="47" customWidth="1"/>
    <col min="2818" max="2818" width="51.6328125" style="47" customWidth="1"/>
    <col min="2819" max="2819" width="6.90625" style="47" customWidth="1"/>
    <col min="2820" max="2820" width="8.90625" style="47" customWidth="1"/>
    <col min="2821" max="2821" width="13.453125" style="47" customWidth="1"/>
    <col min="2822" max="2822" width="0" style="47" hidden="1" customWidth="1"/>
    <col min="2823" max="2823" width="12.90625" style="47" customWidth="1"/>
    <col min="2824" max="2824" width="14.54296875" style="47" customWidth="1"/>
    <col min="2825" max="2825" width="13.90625" style="47" customWidth="1"/>
    <col min="2826" max="3072" width="8.90625" style="47"/>
    <col min="3073" max="3073" width="10.54296875" style="47" customWidth="1"/>
    <col min="3074" max="3074" width="51.6328125" style="47" customWidth="1"/>
    <col min="3075" max="3075" width="6.90625" style="47" customWidth="1"/>
    <col min="3076" max="3076" width="8.90625" style="47" customWidth="1"/>
    <col min="3077" max="3077" width="13.453125" style="47" customWidth="1"/>
    <col min="3078" max="3078" width="0" style="47" hidden="1" customWidth="1"/>
    <col min="3079" max="3079" width="12.90625" style="47" customWidth="1"/>
    <col min="3080" max="3080" width="14.54296875" style="47" customWidth="1"/>
    <col min="3081" max="3081" width="13.90625" style="47" customWidth="1"/>
    <col min="3082" max="3328" width="8.90625" style="47"/>
    <col min="3329" max="3329" width="10.54296875" style="47" customWidth="1"/>
    <col min="3330" max="3330" width="51.6328125" style="47" customWidth="1"/>
    <col min="3331" max="3331" width="6.90625" style="47" customWidth="1"/>
    <col min="3332" max="3332" width="8.90625" style="47" customWidth="1"/>
    <col min="3333" max="3333" width="13.453125" style="47" customWidth="1"/>
    <col min="3334" max="3334" width="0" style="47" hidden="1" customWidth="1"/>
    <col min="3335" max="3335" width="12.90625" style="47" customWidth="1"/>
    <col min="3336" max="3336" width="14.54296875" style="47" customWidth="1"/>
    <col min="3337" max="3337" width="13.90625" style="47" customWidth="1"/>
    <col min="3338" max="3584" width="8.90625" style="47"/>
    <col min="3585" max="3585" width="10.54296875" style="47" customWidth="1"/>
    <col min="3586" max="3586" width="51.6328125" style="47" customWidth="1"/>
    <col min="3587" max="3587" width="6.90625" style="47" customWidth="1"/>
    <col min="3588" max="3588" width="8.90625" style="47" customWidth="1"/>
    <col min="3589" max="3589" width="13.453125" style="47" customWidth="1"/>
    <col min="3590" max="3590" width="0" style="47" hidden="1" customWidth="1"/>
    <col min="3591" max="3591" width="12.90625" style="47" customWidth="1"/>
    <col min="3592" max="3592" width="14.54296875" style="47" customWidth="1"/>
    <col min="3593" max="3593" width="13.90625" style="47" customWidth="1"/>
    <col min="3594" max="3840" width="8.90625" style="47"/>
    <col min="3841" max="3841" width="10.54296875" style="47" customWidth="1"/>
    <col min="3842" max="3842" width="51.6328125" style="47" customWidth="1"/>
    <col min="3843" max="3843" width="6.90625" style="47" customWidth="1"/>
    <col min="3844" max="3844" width="8.90625" style="47" customWidth="1"/>
    <col min="3845" max="3845" width="13.453125" style="47" customWidth="1"/>
    <col min="3846" max="3846" width="0" style="47" hidden="1" customWidth="1"/>
    <col min="3847" max="3847" width="12.90625" style="47" customWidth="1"/>
    <col min="3848" max="3848" width="14.54296875" style="47" customWidth="1"/>
    <col min="3849" max="3849" width="13.90625" style="47" customWidth="1"/>
    <col min="3850" max="4096" width="8.90625" style="47"/>
    <col min="4097" max="4097" width="10.54296875" style="47" customWidth="1"/>
    <col min="4098" max="4098" width="51.6328125" style="47" customWidth="1"/>
    <col min="4099" max="4099" width="6.90625" style="47" customWidth="1"/>
    <col min="4100" max="4100" width="8.90625" style="47" customWidth="1"/>
    <col min="4101" max="4101" width="13.453125" style="47" customWidth="1"/>
    <col min="4102" max="4102" width="0" style="47" hidden="1" customWidth="1"/>
    <col min="4103" max="4103" width="12.90625" style="47" customWidth="1"/>
    <col min="4104" max="4104" width="14.54296875" style="47" customWidth="1"/>
    <col min="4105" max="4105" width="13.90625" style="47" customWidth="1"/>
    <col min="4106" max="4352" width="8.90625" style="47"/>
    <col min="4353" max="4353" width="10.54296875" style="47" customWidth="1"/>
    <col min="4354" max="4354" width="51.6328125" style="47" customWidth="1"/>
    <col min="4355" max="4355" width="6.90625" style="47" customWidth="1"/>
    <col min="4356" max="4356" width="8.90625" style="47" customWidth="1"/>
    <col min="4357" max="4357" width="13.453125" style="47" customWidth="1"/>
    <col min="4358" max="4358" width="0" style="47" hidden="1" customWidth="1"/>
    <col min="4359" max="4359" width="12.90625" style="47" customWidth="1"/>
    <col min="4360" max="4360" width="14.54296875" style="47" customWidth="1"/>
    <col min="4361" max="4361" width="13.90625" style="47" customWidth="1"/>
    <col min="4362" max="4608" width="8.90625" style="47"/>
    <col min="4609" max="4609" width="10.54296875" style="47" customWidth="1"/>
    <col min="4610" max="4610" width="51.6328125" style="47" customWidth="1"/>
    <col min="4611" max="4611" width="6.90625" style="47" customWidth="1"/>
    <col min="4612" max="4612" width="8.90625" style="47" customWidth="1"/>
    <col min="4613" max="4613" width="13.453125" style="47" customWidth="1"/>
    <col min="4614" max="4614" width="0" style="47" hidden="1" customWidth="1"/>
    <col min="4615" max="4615" width="12.90625" style="47" customWidth="1"/>
    <col min="4616" max="4616" width="14.54296875" style="47" customWidth="1"/>
    <col min="4617" max="4617" width="13.90625" style="47" customWidth="1"/>
    <col min="4618" max="4864" width="8.90625" style="47"/>
    <col min="4865" max="4865" width="10.54296875" style="47" customWidth="1"/>
    <col min="4866" max="4866" width="51.6328125" style="47" customWidth="1"/>
    <col min="4867" max="4867" width="6.90625" style="47" customWidth="1"/>
    <col min="4868" max="4868" width="8.90625" style="47" customWidth="1"/>
    <col min="4869" max="4869" width="13.453125" style="47" customWidth="1"/>
    <col min="4870" max="4870" width="0" style="47" hidden="1" customWidth="1"/>
    <col min="4871" max="4871" width="12.90625" style="47" customWidth="1"/>
    <col min="4872" max="4872" width="14.54296875" style="47" customWidth="1"/>
    <col min="4873" max="4873" width="13.90625" style="47" customWidth="1"/>
    <col min="4874" max="5120" width="8.90625" style="47"/>
    <col min="5121" max="5121" width="10.54296875" style="47" customWidth="1"/>
    <col min="5122" max="5122" width="51.6328125" style="47" customWidth="1"/>
    <col min="5123" max="5123" width="6.90625" style="47" customWidth="1"/>
    <col min="5124" max="5124" width="8.90625" style="47" customWidth="1"/>
    <col min="5125" max="5125" width="13.453125" style="47" customWidth="1"/>
    <col min="5126" max="5126" width="0" style="47" hidden="1" customWidth="1"/>
    <col min="5127" max="5127" width="12.90625" style="47" customWidth="1"/>
    <col min="5128" max="5128" width="14.54296875" style="47" customWidth="1"/>
    <col min="5129" max="5129" width="13.90625" style="47" customWidth="1"/>
    <col min="5130" max="5376" width="8.90625" style="47"/>
    <col min="5377" max="5377" width="10.54296875" style="47" customWidth="1"/>
    <col min="5378" max="5378" width="51.6328125" style="47" customWidth="1"/>
    <col min="5379" max="5379" width="6.90625" style="47" customWidth="1"/>
    <col min="5380" max="5380" width="8.90625" style="47" customWidth="1"/>
    <col min="5381" max="5381" width="13.453125" style="47" customWidth="1"/>
    <col min="5382" max="5382" width="0" style="47" hidden="1" customWidth="1"/>
    <col min="5383" max="5383" width="12.90625" style="47" customWidth="1"/>
    <col min="5384" max="5384" width="14.54296875" style="47" customWidth="1"/>
    <col min="5385" max="5385" width="13.90625" style="47" customWidth="1"/>
    <col min="5386" max="5632" width="8.90625" style="47"/>
    <col min="5633" max="5633" width="10.54296875" style="47" customWidth="1"/>
    <col min="5634" max="5634" width="51.6328125" style="47" customWidth="1"/>
    <col min="5635" max="5635" width="6.90625" style="47" customWidth="1"/>
    <col min="5636" max="5636" width="8.90625" style="47" customWidth="1"/>
    <col min="5637" max="5637" width="13.453125" style="47" customWidth="1"/>
    <col min="5638" max="5638" width="0" style="47" hidden="1" customWidth="1"/>
    <col min="5639" max="5639" width="12.90625" style="47" customWidth="1"/>
    <col min="5640" max="5640" width="14.54296875" style="47" customWidth="1"/>
    <col min="5641" max="5641" width="13.90625" style="47" customWidth="1"/>
    <col min="5642" max="5888" width="8.90625" style="47"/>
    <col min="5889" max="5889" width="10.54296875" style="47" customWidth="1"/>
    <col min="5890" max="5890" width="51.6328125" style="47" customWidth="1"/>
    <col min="5891" max="5891" width="6.90625" style="47" customWidth="1"/>
    <col min="5892" max="5892" width="8.90625" style="47" customWidth="1"/>
    <col min="5893" max="5893" width="13.453125" style="47" customWidth="1"/>
    <col min="5894" max="5894" width="0" style="47" hidden="1" customWidth="1"/>
    <col min="5895" max="5895" width="12.90625" style="47" customWidth="1"/>
    <col min="5896" max="5896" width="14.54296875" style="47" customWidth="1"/>
    <col min="5897" max="5897" width="13.90625" style="47" customWidth="1"/>
    <col min="5898" max="6144" width="8.90625" style="47"/>
    <col min="6145" max="6145" width="10.54296875" style="47" customWidth="1"/>
    <col min="6146" max="6146" width="51.6328125" style="47" customWidth="1"/>
    <col min="6147" max="6147" width="6.90625" style="47" customWidth="1"/>
    <col min="6148" max="6148" width="8.90625" style="47" customWidth="1"/>
    <col min="6149" max="6149" width="13.453125" style="47" customWidth="1"/>
    <col min="6150" max="6150" width="0" style="47" hidden="1" customWidth="1"/>
    <col min="6151" max="6151" width="12.90625" style="47" customWidth="1"/>
    <col min="6152" max="6152" width="14.54296875" style="47" customWidth="1"/>
    <col min="6153" max="6153" width="13.90625" style="47" customWidth="1"/>
    <col min="6154" max="6400" width="8.90625" style="47"/>
    <col min="6401" max="6401" width="10.54296875" style="47" customWidth="1"/>
    <col min="6402" max="6402" width="51.6328125" style="47" customWidth="1"/>
    <col min="6403" max="6403" width="6.90625" style="47" customWidth="1"/>
    <col min="6404" max="6404" width="8.90625" style="47" customWidth="1"/>
    <col min="6405" max="6405" width="13.453125" style="47" customWidth="1"/>
    <col min="6406" max="6406" width="0" style="47" hidden="1" customWidth="1"/>
    <col min="6407" max="6407" width="12.90625" style="47" customWidth="1"/>
    <col min="6408" max="6408" width="14.54296875" style="47" customWidth="1"/>
    <col min="6409" max="6409" width="13.90625" style="47" customWidth="1"/>
    <col min="6410" max="6656" width="8.90625" style="47"/>
    <col min="6657" max="6657" width="10.54296875" style="47" customWidth="1"/>
    <col min="6658" max="6658" width="51.6328125" style="47" customWidth="1"/>
    <col min="6659" max="6659" width="6.90625" style="47" customWidth="1"/>
    <col min="6660" max="6660" width="8.90625" style="47" customWidth="1"/>
    <col min="6661" max="6661" width="13.453125" style="47" customWidth="1"/>
    <col min="6662" max="6662" width="0" style="47" hidden="1" customWidth="1"/>
    <col min="6663" max="6663" width="12.90625" style="47" customWidth="1"/>
    <col min="6664" max="6664" width="14.54296875" style="47" customWidth="1"/>
    <col min="6665" max="6665" width="13.90625" style="47" customWidth="1"/>
    <col min="6666" max="6912" width="8.90625" style="47"/>
    <col min="6913" max="6913" width="10.54296875" style="47" customWidth="1"/>
    <col min="6914" max="6914" width="51.6328125" style="47" customWidth="1"/>
    <col min="6915" max="6915" width="6.90625" style="47" customWidth="1"/>
    <col min="6916" max="6916" width="8.90625" style="47" customWidth="1"/>
    <col min="6917" max="6917" width="13.453125" style="47" customWidth="1"/>
    <col min="6918" max="6918" width="0" style="47" hidden="1" customWidth="1"/>
    <col min="6919" max="6919" width="12.90625" style="47" customWidth="1"/>
    <col min="6920" max="6920" width="14.54296875" style="47" customWidth="1"/>
    <col min="6921" max="6921" width="13.90625" style="47" customWidth="1"/>
    <col min="6922" max="7168" width="8.90625" style="47"/>
    <col min="7169" max="7169" width="10.54296875" style="47" customWidth="1"/>
    <col min="7170" max="7170" width="51.6328125" style="47" customWidth="1"/>
    <col min="7171" max="7171" width="6.90625" style="47" customWidth="1"/>
    <col min="7172" max="7172" width="8.90625" style="47" customWidth="1"/>
    <col min="7173" max="7173" width="13.453125" style="47" customWidth="1"/>
    <col min="7174" max="7174" width="0" style="47" hidden="1" customWidth="1"/>
    <col min="7175" max="7175" width="12.90625" style="47" customWidth="1"/>
    <col min="7176" max="7176" width="14.54296875" style="47" customWidth="1"/>
    <col min="7177" max="7177" width="13.90625" style="47" customWidth="1"/>
    <col min="7178" max="7424" width="8.90625" style="47"/>
    <col min="7425" max="7425" width="10.54296875" style="47" customWidth="1"/>
    <col min="7426" max="7426" width="51.6328125" style="47" customWidth="1"/>
    <col min="7427" max="7427" width="6.90625" style="47" customWidth="1"/>
    <col min="7428" max="7428" width="8.90625" style="47" customWidth="1"/>
    <col min="7429" max="7429" width="13.453125" style="47" customWidth="1"/>
    <col min="7430" max="7430" width="0" style="47" hidden="1" customWidth="1"/>
    <col min="7431" max="7431" width="12.90625" style="47" customWidth="1"/>
    <col min="7432" max="7432" width="14.54296875" style="47" customWidth="1"/>
    <col min="7433" max="7433" width="13.90625" style="47" customWidth="1"/>
    <col min="7434" max="7680" width="8.90625" style="47"/>
    <col min="7681" max="7681" width="10.54296875" style="47" customWidth="1"/>
    <col min="7682" max="7682" width="51.6328125" style="47" customWidth="1"/>
    <col min="7683" max="7683" width="6.90625" style="47" customWidth="1"/>
    <col min="7684" max="7684" width="8.90625" style="47" customWidth="1"/>
    <col min="7685" max="7685" width="13.453125" style="47" customWidth="1"/>
    <col min="7686" max="7686" width="0" style="47" hidden="1" customWidth="1"/>
    <col min="7687" max="7687" width="12.90625" style="47" customWidth="1"/>
    <col min="7688" max="7688" width="14.54296875" style="47" customWidth="1"/>
    <col min="7689" max="7689" width="13.90625" style="47" customWidth="1"/>
    <col min="7690" max="7936" width="8.90625" style="47"/>
    <col min="7937" max="7937" width="10.54296875" style="47" customWidth="1"/>
    <col min="7938" max="7938" width="51.6328125" style="47" customWidth="1"/>
    <col min="7939" max="7939" width="6.90625" style="47" customWidth="1"/>
    <col min="7940" max="7940" width="8.90625" style="47" customWidth="1"/>
    <col min="7941" max="7941" width="13.453125" style="47" customWidth="1"/>
    <col min="7942" max="7942" width="0" style="47" hidden="1" customWidth="1"/>
    <col min="7943" max="7943" width="12.90625" style="47" customWidth="1"/>
    <col min="7944" max="7944" width="14.54296875" style="47" customWidth="1"/>
    <col min="7945" max="7945" width="13.90625" style="47" customWidth="1"/>
    <col min="7946" max="8192" width="8.90625" style="47"/>
    <col min="8193" max="8193" width="10.54296875" style="47" customWidth="1"/>
    <col min="8194" max="8194" width="51.6328125" style="47" customWidth="1"/>
    <col min="8195" max="8195" width="6.90625" style="47" customWidth="1"/>
    <col min="8196" max="8196" width="8.90625" style="47" customWidth="1"/>
    <col min="8197" max="8197" width="13.453125" style="47" customWidth="1"/>
    <col min="8198" max="8198" width="0" style="47" hidden="1" customWidth="1"/>
    <col min="8199" max="8199" width="12.90625" style="47" customWidth="1"/>
    <col min="8200" max="8200" width="14.54296875" style="47" customWidth="1"/>
    <col min="8201" max="8201" width="13.90625" style="47" customWidth="1"/>
    <col min="8202" max="8448" width="8.90625" style="47"/>
    <col min="8449" max="8449" width="10.54296875" style="47" customWidth="1"/>
    <col min="8450" max="8450" width="51.6328125" style="47" customWidth="1"/>
    <col min="8451" max="8451" width="6.90625" style="47" customWidth="1"/>
    <col min="8452" max="8452" width="8.90625" style="47" customWidth="1"/>
    <col min="8453" max="8453" width="13.453125" style="47" customWidth="1"/>
    <col min="8454" max="8454" width="0" style="47" hidden="1" customWidth="1"/>
    <col min="8455" max="8455" width="12.90625" style="47" customWidth="1"/>
    <col min="8456" max="8456" width="14.54296875" style="47" customWidth="1"/>
    <col min="8457" max="8457" width="13.90625" style="47" customWidth="1"/>
    <col min="8458" max="8704" width="8.90625" style="47"/>
    <col min="8705" max="8705" width="10.54296875" style="47" customWidth="1"/>
    <col min="8706" max="8706" width="51.6328125" style="47" customWidth="1"/>
    <col min="8707" max="8707" width="6.90625" style="47" customWidth="1"/>
    <col min="8708" max="8708" width="8.90625" style="47" customWidth="1"/>
    <col min="8709" max="8709" width="13.453125" style="47" customWidth="1"/>
    <col min="8710" max="8710" width="0" style="47" hidden="1" customWidth="1"/>
    <col min="8711" max="8711" width="12.90625" style="47" customWidth="1"/>
    <col min="8712" max="8712" width="14.54296875" style="47" customWidth="1"/>
    <col min="8713" max="8713" width="13.90625" style="47" customWidth="1"/>
    <col min="8714" max="8960" width="8.90625" style="47"/>
    <col min="8961" max="8961" width="10.54296875" style="47" customWidth="1"/>
    <col min="8962" max="8962" width="51.6328125" style="47" customWidth="1"/>
    <col min="8963" max="8963" width="6.90625" style="47" customWidth="1"/>
    <col min="8964" max="8964" width="8.90625" style="47" customWidth="1"/>
    <col min="8965" max="8965" width="13.453125" style="47" customWidth="1"/>
    <col min="8966" max="8966" width="0" style="47" hidden="1" customWidth="1"/>
    <col min="8967" max="8967" width="12.90625" style="47" customWidth="1"/>
    <col min="8968" max="8968" width="14.54296875" style="47" customWidth="1"/>
    <col min="8969" max="8969" width="13.90625" style="47" customWidth="1"/>
    <col min="8970" max="9216" width="8.90625" style="47"/>
    <col min="9217" max="9217" width="10.54296875" style="47" customWidth="1"/>
    <col min="9218" max="9218" width="51.6328125" style="47" customWidth="1"/>
    <col min="9219" max="9219" width="6.90625" style="47" customWidth="1"/>
    <col min="9220" max="9220" width="8.90625" style="47" customWidth="1"/>
    <col min="9221" max="9221" width="13.453125" style="47" customWidth="1"/>
    <col min="9222" max="9222" width="0" style="47" hidden="1" customWidth="1"/>
    <col min="9223" max="9223" width="12.90625" style="47" customWidth="1"/>
    <col min="9224" max="9224" width="14.54296875" style="47" customWidth="1"/>
    <col min="9225" max="9225" width="13.90625" style="47" customWidth="1"/>
    <col min="9226" max="9472" width="8.90625" style="47"/>
    <col min="9473" max="9473" width="10.54296875" style="47" customWidth="1"/>
    <col min="9474" max="9474" width="51.6328125" style="47" customWidth="1"/>
    <col min="9475" max="9475" width="6.90625" style="47" customWidth="1"/>
    <col min="9476" max="9476" width="8.90625" style="47" customWidth="1"/>
    <col min="9477" max="9477" width="13.453125" style="47" customWidth="1"/>
    <col min="9478" max="9478" width="0" style="47" hidden="1" customWidth="1"/>
    <col min="9479" max="9479" width="12.90625" style="47" customWidth="1"/>
    <col min="9480" max="9480" width="14.54296875" style="47" customWidth="1"/>
    <col min="9481" max="9481" width="13.90625" style="47" customWidth="1"/>
    <col min="9482" max="9728" width="8.90625" style="47"/>
    <col min="9729" max="9729" width="10.54296875" style="47" customWidth="1"/>
    <col min="9730" max="9730" width="51.6328125" style="47" customWidth="1"/>
    <col min="9731" max="9731" width="6.90625" style="47" customWidth="1"/>
    <col min="9732" max="9732" width="8.90625" style="47" customWidth="1"/>
    <col min="9733" max="9733" width="13.453125" style="47" customWidth="1"/>
    <col min="9734" max="9734" width="0" style="47" hidden="1" customWidth="1"/>
    <col min="9735" max="9735" width="12.90625" style="47" customWidth="1"/>
    <col min="9736" max="9736" width="14.54296875" style="47" customWidth="1"/>
    <col min="9737" max="9737" width="13.90625" style="47" customWidth="1"/>
    <col min="9738" max="9984" width="8.90625" style="47"/>
    <col min="9985" max="9985" width="10.54296875" style="47" customWidth="1"/>
    <col min="9986" max="9986" width="51.6328125" style="47" customWidth="1"/>
    <col min="9987" max="9987" width="6.90625" style="47" customWidth="1"/>
    <col min="9988" max="9988" width="8.90625" style="47" customWidth="1"/>
    <col min="9989" max="9989" width="13.453125" style="47" customWidth="1"/>
    <col min="9990" max="9990" width="0" style="47" hidden="1" customWidth="1"/>
    <col min="9991" max="9991" width="12.90625" style="47" customWidth="1"/>
    <col min="9992" max="9992" width="14.54296875" style="47" customWidth="1"/>
    <col min="9993" max="9993" width="13.90625" style="47" customWidth="1"/>
    <col min="9994" max="10240" width="8.90625" style="47"/>
    <col min="10241" max="10241" width="10.54296875" style="47" customWidth="1"/>
    <col min="10242" max="10242" width="51.6328125" style="47" customWidth="1"/>
    <col min="10243" max="10243" width="6.90625" style="47" customWidth="1"/>
    <col min="10244" max="10244" width="8.90625" style="47" customWidth="1"/>
    <col min="10245" max="10245" width="13.453125" style="47" customWidth="1"/>
    <col min="10246" max="10246" width="0" style="47" hidden="1" customWidth="1"/>
    <col min="10247" max="10247" width="12.90625" style="47" customWidth="1"/>
    <col min="10248" max="10248" width="14.54296875" style="47" customWidth="1"/>
    <col min="10249" max="10249" width="13.90625" style="47" customWidth="1"/>
    <col min="10250" max="10496" width="8.90625" style="47"/>
    <col min="10497" max="10497" width="10.54296875" style="47" customWidth="1"/>
    <col min="10498" max="10498" width="51.6328125" style="47" customWidth="1"/>
    <col min="10499" max="10499" width="6.90625" style="47" customWidth="1"/>
    <col min="10500" max="10500" width="8.90625" style="47" customWidth="1"/>
    <col min="10501" max="10501" width="13.453125" style="47" customWidth="1"/>
    <col min="10502" max="10502" width="0" style="47" hidden="1" customWidth="1"/>
    <col min="10503" max="10503" width="12.90625" style="47" customWidth="1"/>
    <col min="10504" max="10504" width="14.54296875" style="47" customWidth="1"/>
    <col min="10505" max="10505" width="13.90625" style="47" customWidth="1"/>
    <col min="10506" max="10752" width="8.90625" style="47"/>
    <col min="10753" max="10753" width="10.54296875" style="47" customWidth="1"/>
    <col min="10754" max="10754" width="51.6328125" style="47" customWidth="1"/>
    <col min="10755" max="10755" width="6.90625" style="47" customWidth="1"/>
    <col min="10756" max="10756" width="8.90625" style="47" customWidth="1"/>
    <col min="10757" max="10757" width="13.453125" style="47" customWidth="1"/>
    <col min="10758" max="10758" width="0" style="47" hidden="1" customWidth="1"/>
    <col min="10759" max="10759" width="12.90625" style="47" customWidth="1"/>
    <col min="10760" max="10760" width="14.54296875" style="47" customWidth="1"/>
    <col min="10761" max="10761" width="13.90625" style="47" customWidth="1"/>
    <col min="10762" max="11008" width="8.90625" style="47"/>
    <col min="11009" max="11009" width="10.54296875" style="47" customWidth="1"/>
    <col min="11010" max="11010" width="51.6328125" style="47" customWidth="1"/>
    <col min="11011" max="11011" width="6.90625" style="47" customWidth="1"/>
    <col min="11012" max="11012" width="8.90625" style="47" customWidth="1"/>
    <col min="11013" max="11013" width="13.453125" style="47" customWidth="1"/>
    <col min="11014" max="11014" width="0" style="47" hidden="1" customWidth="1"/>
    <col min="11015" max="11015" width="12.90625" style="47" customWidth="1"/>
    <col min="11016" max="11016" width="14.54296875" style="47" customWidth="1"/>
    <col min="11017" max="11017" width="13.90625" style="47" customWidth="1"/>
    <col min="11018" max="11264" width="8.90625" style="47"/>
    <col min="11265" max="11265" width="10.54296875" style="47" customWidth="1"/>
    <col min="11266" max="11266" width="51.6328125" style="47" customWidth="1"/>
    <col min="11267" max="11267" width="6.90625" style="47" customWidth="1"/>
    <col min="11268" max="11268" width="8.90625" style="47" customWidth="1"/>
    <col min="11269" max="11269" width="13.453125" style="47" customWidth="1"/>
    <col min="11270" max="11270" width="0" style="47" hidden="1" customWidth="1"/>
    <col min="11271" max="11271" width="12.90625" style="47" customWidth="1"/>
    <col min="11272" max="11272" width="14.54296875" style="47" customWidth="1"/>
    <col min="11273" max="11273" width="13.90625" style="47" customWidth="1"/>
    <col min="11274" max="11520" width="8.90625" style="47"/>
    <col min="11521" max="11521" width="10.54296875" style="47" customWidth="1"/>
    <col min="11522" max="11522" width="51.6328125" style="47" customWidth="1"/>
    <col min="11523" max="11523" width="6.90625" style="47" customWidth="1"/>
    <col min="11524" max="11524" width="8.90625" style="47" customWidth="1"/>
    <col min="11525" max="11525" width="13.453125" style="47" customWidth="1"/>
    <col min="11526" max="11526" width="0" style="47" hidden="1" customWidth="1"/>
    <col min="11527" max="11527" width="12.90625" style="47" customWidth="1"/>
    <col min="11528" max="11528" width="14.54296875" style="47" customWidth="1"/>
    <col min="11529" max="11529" width="13.90625" style="47" customWidth="1"/>
    <col min="11530" max="11776" width="8.90625" style="47"/>
    <col min="11777" max="11777" width="10.54296875" style="47" customWidth="1"/>
    <col min="11778" max="11778" width="51.6328125" style="47" customWidth="1"/>
    <col min="11779" max="11779" width="6.90625" style="47" customWidth="1"/>
    <col min="11780" max="11780" width="8.90625" style="47" customWidth="1"/>
    <col min="11781" max="11781" width="13.453125" style="47" customWidth="1"/>
    <col min="11782" max="11782" width="0" style="47" hidden="1" customWidth="1"/>
    <col min="11783" max="11783" width="12.90625" style="47" customWidth="1"/>
    <col min="11784" max="11784" width="14.54296875" style="47" customWidth="1"/>
    <col min="11785" max="11785" width="13.90625" style="47" customWidth="1"/>
    <col min="11786" max="12032" width="8.90625" style="47"/>
    <col min="12033" max="12033" width="10.54296875" style="47" customWidth="1"/>
    <col min="12034" max="12034" width="51.6328125" style="47" customWidth="1"/>
    <col min="12035" max="12035" width="6.90625" style="47" customWidth="1"/>
    <col min="12036" max="12036" width="8.90625" style="47" customWidth="1"/>
    <col min="12037" max="12037" width="13.453125" style="47" customWidth="1"/>
    <col min="12038" max="12038" width="0" style="47" hidden="1" customWidth="1"/>
    <col min="12039" max="12039" width="12.90625" style="47" customWidth="1"/>
    <col min="12040" max="12040" width="14.54296875" style="47" customWidth="1"/>
    <col min="12041" max="12041" width="13.90625" style="47" customWidth="1"/>
    <col min="12042" max="12288" width="8.90625" style="47"/>
    <col min="12289" max="12289" width="10.54296875" style="47" customWidth="1"/>
    <col min="12290" max="12290" width="51.6328125" style="47" customWidth="1"/>
    <col min="12291" max="12291" width="6.90625" style="47" customWidth="1"/>
    <col min="12292" max="12292" width="8.90625" style="47" customWidth="1"/>
    <col min="12293" max="12293" width="13.453125" style="47" customWidth="1"/>
    <col min="12294" max="12294" width="0" style="47" hidden="1" customWidth="1"/>
    <col min="12295" max="12295" width="12.90625" style="47" customWidth="1"/>
    <col min="12296" max="12296" width="14.54296875" style="47" customWidth="1"/>
    <col min="12297" max="12297" width="13.90625" style="47" customWidth="1"/>
    <col min="12298" max="12544" width="8.90625" style="47"/>
    <col min="12545" max="12545" width="10.54296875" style="47" customWidth="1"/>
    <col min="12546" max="12546" width="51.6328125" style="47" customWidth="1"/>
    <col min="12547" max="12547" width="6.90625" style="47" customWidth="1"/>
    <col min="12548" max="12548" width="8.90625" style="47" customWidth="1"/>
    <col min="12549" max="12549" width="13.453125" style="47" customWidth="1"/>
    <col min="12550" max="12550" width="0" style="47" hidden="1" customWidth="1"/>
    <col min="12551" max="12551" width="12.90625" style="47" customWidth="1"/>
    <col min="12552" max="12552" width="14.54296875" style="47" customWidth="1"/>
    <col min="12553" max="12553" width="13.90625" style="47" customWidth="1"/>
    <col min="12554" max="12800" width="8.90625" style="47"/>
    <col min="12801" max="12801" width="10.54296875" style="47" customWidth="1"/>
    <col min="12802" max="12802" width="51.6328125" style="47" customWidth="1"/>
    <col min="12803" max="12803" width="6.90625" style="47" customWidth="1"/>
    <col min="12804" max="12804" width="8.90625" style="47" customWidth="1"/>
    <col min="12805" max="12805" width="13.453125" style="47" customWidth="1"/>
    <col min="12806" max="12806" width="0" style="47" hidden="1" customWidth="1"/>
    <col min="12807" max="12807" width="12.90625" style="47" customWidth="1"/>
    <col min="12808" max="12808" width="14.54296875" style="47" customWidth="1"/>
    <col min="12809" max="12809" width="13.90625" style="47" customWidth="1"/>
    <col min="12810" max="13056" width="8.90625" style="47"/>
    <col min="13057" max="13057" width="10.54296875" style="47" customWidth="1"/>
    <col min="13058" max="13058" width="51.6328125" style="47" customWidth="1"/>
    <col min="13059" max="13059" width="6.90625" style="47" customWidth="1"/>
    <col min="13060" max="13060" width="8.90625" style="47" customWidth="1"/>
    <col min="13061" max="13061" width="13.453125" style="47" customWidth="1"/>
    <col min="13062" max="13062" width="0" style="47" hidden="1" customWidth="1"/>
    <col min="13063" max="13063" width="12.90625" style="47" customWidth="1"/>
    <col min="13064" max="13064" width="14.54296875" style="47" customWidth="1"/>
    <col min="13065" max="13065" width="13.90625" style="47" customWidth="1"/>
    <col min="13066" max="13312" width="8.90625" style="47"/>
    <col min="13313" max="13313" width="10.54296875" style="47" customWidth="1"/>
    <col min="13314" max="13314" width="51.6328125" style="47" customWidth="1"/>
    <col min="13315" max="13315" width="6.90625" style="47" customWidth="1"/>
    <col min="13316" max="13316" width="8.90625" style="47" customWidth="1"/>
    <col min="13317" max="13317" width="13.453125" style="47" customWidth="1"/>
    <col min="13318" max="13318" width="0" style="47" hidden="1" customWidth="1"/>
    <col min="13319" max="13319" width="12.90625" style="47" customWidth="1"/>
    <col min="13320" max="13320" width="14.54296875" style="47" customWidth="1"/>
    <col min="13321" max="13321" width="13.90625" style="47" customWidth="1"/>
    <col min="13322" max="13568" width="8.90625" style="47"/>
    <col min="13569" max="13569" width="10.54296875" style="47" customWidth="1"/>
    <col min="13570" max="13570" width="51.6328125" style="47" customWidth="1"/>
    <col min="13571" max="13571" width="6.90625" style="47" customWidth="1"/>
    <col min="13572" max="13572" width="8.90625" style="47" customWidth="1"/>
    <col min="13573" max="13573" width="13.453125" style="47" customWidth="1"/>
    <col min="13574" max="13574" width="0" style="47" hidden="1" customWidth="1"/>
    <col min="13575" max="13575" width="12.90625" style="47" customWidth="1"/>
    <col min="13576" max="13576" width="14.54296875" style="47" customWidth="1"/>
    <col min="13577" max="13577" width="13.90625" style="47" customWidth="1"/>
    <col min="13578" max="13824" width="8.90625" style="47"/>
    <col min="13825" max="13825" width="10.54296875" style="47" customWidth="1"/>
    <col min="13826" max="13826" width="51.6328125" style="47" customWidth="1"/>
    <col min="13827" max="13827" width="6.90625" style="47" customWidth="1"/>
    <col min="13828" max="13828" width="8.90625" style="47" customWidth="1"/>
    <col min="13829" max="13829" width="13.453125" style="47" customWidth="1"/>
    <col min="13830" max="13830" width="0" style="47" hidden="1" customWidth="1"/>
    <col min="13831" max="13831" width="12.90625" style="47" customWidth="1"/>
    <col min="13832" max="13832" width="14.54296875" style="47" customWidth="1"/>
    <col min="13833" max="13833" width="13.90625" style="47" customWidth="1"/>
    <col min="13834" max="14080" width="8.90625" style="47"/>
    <col min="14081" max="14081" width="10.54296875" style="47" customWidth="1"/>
    <col min="14082" max="14082" width="51.6328125" style="47" customWidth="1"/>
    <col min="14083" max="14083" width="6.90625" style="47" customWidth="1"/>
    <col min="14084" max="14084" width="8.90625" style="47" customWidth="1"/>
    <col min="14085" max="14085" width="13.453125" style="47" customWidth="1"/>
    <col min="14086" max="14086" width="0" style="47" hidden="1" customWidth="1"/>
    <col min="14087" max="14087" width="12.90625" style="47" customWidth="1"/>
    <col min="14088" max="14088" width="14.54296875" style="47" customWidth="1"/>
    <col min="14089" max="14089" width="13.90625" style="47" customWidth="1"/>
    <col min="14090" max="14336" width="8.90625" style="47"/>
    <col min="14337" max="14337" width="10.54296875" style="47" customWidth="1"/>
    <col min="14338" max="14338" width="51.6328125" style="47" customWidth="1"/>
    <col min="14339" max="14339" width="6.90625" style="47" customWidth="1"/>
    <col min="14340" max="14340" width="8.90625" style="47" customWidth="1"/>
    <col min="14341" max="14341" width="13.453125" style="47" customWidth="1"/>
    <col min="14342" max="14342" width="0" style="47" hidden="1" customWidth="1"/>
    <col min="14343" max="14343" width="12.90625" style="47" customWidth="1"/>
    <col min="14344" max="14344" width="14.54296875" style="47" customWidth="1"/>
    <col min="14345" max="14345" width="13.90625" style="47" customWidth="1"/>
    <col min="14346" max="14592" width="8.90625" style="47"/>
    <col min="14593" max="14593" width="10.54296875" style="47" customWidth="1"/>
    <col min="14594" max="14594" width="51.6328125" style="47" customWidth="1"/>
    <col min="14595" max="14595" width="6.90625" style="47" customWidth="1"/>
    <col min="14596" max="14596" width="8.90625" style="47" customWidth="1"/>
    <col min="14597" max="14597" width="13.453125" style="47" customWidth="1"/>
    <col min="14598" max="14598" width="0" style="47" hidden="1" customWidth="1"/>
    <col min="14599" max="14599" width="12.90625" style="47" customWidth="1"/>
    <col min="14600" max="14600" width="14.54296875" style="47" customWidth="1"/>
    <col min="14601" max="14601" width="13.90625" style="47" customWidth="1"/>
    <col min="14602" max="14848" width="8.90625" style="47"/>
    <col min="14849" max="14849" width="10.54296875" style="47" customWidth="1"/>
    <col min="14850" max="14850" width="51.6328125" style="47" customWidth="1"/>
    <col min="14851" max="14851" width="6.90625" style="47" customWidth="1"/>
    <col min="14852" max="14852" width="8.90625" style="47" customWidth="1"/>
    <col min="14853" max="14853" width="13.453125" style="47" customWidth="1"/>
    <col min="14854" max="14854" width="0" style="47" hidden="1" customWidth="1"/>
    <col min="14855" max="14855" width="12.90625" style="47" customWidth="1"/>
    <col min="14856" max="14856" width="14.54296875" style="47" customWidth="1"/>
    <col min="14857" max="14857" width="13.90625" style="47" customWidth="1"/>
    <col min="14858" max="15104" width="8.90625" style="47"/>
    <col min="15105" max="15105" width="10.54296875" style="47" customWidth="1"/>
    <col min="15106" max="15106" width="51.6328125" style="47" customWidth="1"/>
    <col min="15107" max="15107" width="6.90625" style="47" customWidth="1"/>
    <col min="15108" max="15108" width="8.90625" style="47" customWidth="1"/>
    <col min="15109" max="15109" width="13.453125" style="47" customWidth="1"/>
    <col min="15110" max="15110" width="0" style="47" hidden="1" customWidth="1"/>
    <col min="15111" max="15111" width="12.90625" style="47" customWidth="1"/>
    <col min="15112" max="15112" width="14.54296875" style="47" customWidth="1"/>
    <col min="15113" max="15113" width="13.90625" style="47" customWidth="1"/>
    <col min="15114" max="15360" width="8.90625" style="47"/>
    <col min="15361" max="15361" width="10.54296875" style="47" customWidth="1"/>
    <col min="15362" max="15362" width="51.6328125" style="47" customWidth="1"/>
    <col min="15363" max="15363" width="6.90625" style="47" customWidth="1"/>
    <col min="15364" max="15364" width="8.90625" style="47" customWidth="1"/>
    <col min="15365" max="15365" width="13.453125" style="47" customWidth="1"/>
    <col min="15366" max="15366" width="0" style="47" hidden="1" customWidth="1"/>
    <col min="15367" max="15367" width="12.90625" style="47" customWidth="1"/>
    <col min="15368" max="15368" width="14.54296875" style="47" customWidth="1"/>
    <col min="15369" max="15369" width="13.90625" style="47" customWidth="1"/>
    <col min="15370" max="15616" width="8.90625" style="47"/>
    <col min="15617" max="15617" width="10.54296875" style="47" customWidth="1"/>
    <col min="15618" max="15618" width="51.6328125" style="47" customWidth="1"/>
    <col min="15619" max="15619" width="6.90625" style="47" customWidth="1"/>
    <col min="15620" max="15620" width="8.90625" style="47" customWidth="1"/>
    <col min="15621" max="15621" width="13.453125" style="47" customWidth="1"/>
    <col min="15622" max="15622" width="0" style="47" hidden="1" customWidth="1"/>
    <col min="15623" max="15623" width="12.90625" style="47" customWidth="1"/>
    <col min="15624" max="15624" width="14.54296875" style="47" customWidth="1"/>
    <col min="15625" max="15625" width="13.90625" style="47" customWidth="1"/>
    <col min="15626" max="15872" width="8.90625" style="47"/>
    <col min="15873" max="15873" width="10.54296875" style="47" customWidth="1"/>
    <col min="15874" max="15874" width="51.6328125" style="47" customWidth="1"/>
    <col min="15875" max="15875" width="6.90625" style="47" customWidth="1"/>
    <col min="15876" max="15876" width="8.90625" style="47" customWidth="1"/>
    <col min="15877" max="15877" width="13.453125" style="47" customWidth="1"/>
    <col min="15878" max="15878" width="0" style="47" hidden="1" customWidth="1"/>
    <col min="15879" max="15879" width="12.90625" style="47" customWidth="1"/>
    <col min="15880" max="15880" width="14.54296875" style="47" customWidth="1"/>
    <col min="15881" max="15881" width="13.90625" style="47" customWidth="1"/>
    <col min="15882" max="16128" width="8.90625" style="47"/>
    <col min="16129" max="16129" width="10.54296875" style="47" customWidth="1"/>
    <col min="16130" max="16130" width="51.6328125" style="47" customWidth="1"/>
    <col min="16131" max="16131" width="6.90625" style="47" customWidth="1"/>
    <col min="16132" max="16132" width="8.90625" style="47" customWidth="1"/>
    <col min="16133" max="16133" width="13.453125" style="47" customWidth="1"/>
    <col min="16134" max="16134" width="0" style="47" hidden="1" customWidth="1"/>
    <col min="16135" max="16135" width="12.90625" style="47" customWidth="1"/>
    <col min="16136" max="16136" width="14.54296875" style="47" customWidth="1"/>
    <col min="16137" max="16137" width="13.90625" style="47" customWidth="1"/>
    <col min="16138" max="16384" width="8.90625" style="47"/>
  </cols>
  <sheetData>
    <row r="1" spans="1:9" ht="13.5" customHeight="1" thickTop="1">
      <c r="A1" s="547" t="s">
        <v>389</v>
      </c>
      <c r="B1" s="547" t="s">
        <v>64</v>
      </c>
      <c r="C1" s="547" t="s">
        <v>390</v>
      </c>
      <c r="D1" s="547" t="s">
        <v>391</v>
      </c>
      <c r="E1" s="547" t="s">
        <v>392</v>
      </c>
      <c r="F1" s="547" t="s">
        <v>393</v>
      </c>
      <c r="G1" s="547" t="s">
        <v>394</v>
      </c>
      <c r="H1" s="547" t="s">
        <v>395</v>
      </c>
      <c r="I1" s="547" t="s">
        <v>396</v>
      </c>
    </row>
    <row r="2" spans="1:9" ht="13.5" customHeight="1" thickBot="1">
      <c r="A2" s="548" t="s">
        <v>397</v>
      </c>
      <c r="B2" s="548" t="s">
        <v>64</v>
      </c>
      <c r="C2" s="548" t="s">
        <v>390</v>
      </c>
      <c r="D2" s="548" t="s">
        <v>391</v>
      </c>
      <c r="E2" s="548"/>
      <c r="F2" s="548"/>
      <c r="G2" s="548"/>
      <c r="H2" s="548"/>
      <c r="I2" s="548"/>
    </row>
    <row r="3" spans="1:9" ht="24" customHeight="1" thickTop="1">
      <c r="A3" s="269"/>
      <c r="B3" s="270" t="s">
        <v>1797</v>
      </c>
      <c r="C3" s="269"/>
      <c r="D3" s="269"/>
      <c r="E3" s="271"/>
      <c r="F3" s="271"/>
      <c r="G3" s="272"/>
      <c r="H3" s="271"/>
      <c r="I3" s="272"/>
    </row>
    <row r="4" spans="1:9" s="48" customFormat="1" ht="35.25" customHeight="1">
      <c r="A4" s="273"/>
      <c r="B4" s="274" t="s">
        <v>399</v>
      </c>
      <c r="C4" s="275"/>
      <c r="D4" s="273"/>
      <c r="E4" s="304"/>
      <c r="F4" s="304"/>
      <c r="G4" s="268"/>
      <c r="H4" s="268"/>
      <c r="I4" s="268"/>
    </row>
    <row r="5" spans="1:9" s="48" customFormat="1" ht="17.25" customHeight="1">
      <c r="A5" s="273"/>
      <c r="B5" s="267"/>
      <c r="C5" s="276"/>
      <c r="D5" s="273"/>
      <c r="E5" s="277"/>
      <c r="F5" s="278"/>
      <c r="G5" s="277"/>
      <c r="H5" s="277"/>
      <c r="I5" s="277"/>
    </row>
    <row r="6" spans="1:9" s="48" customFormat="1" ht="21" customHeight="1">
      <c r="A6" s="545" t="s">
        <v>400</v>
      </c>
      <c r="B6" s="279" t="s">
        <v>1234</v>
      </c>
      <c r="C6" s="546" t="s">
        <v>402</v>
      </c>
      <c r="D6" s="546">
        <v>1</v>
      </c>
      <c r="E6" s="277">
        <v>0</v>
      </c>
      <c r="F6" s="278">
        <v>25</v>
      </c>
      <c r="G6" s="277">
        <f>ROUND(E6*F6/100,0)</f>
        <v>0</v>
      </c>
      <c r="H6" s="277">
        <f>E6*D6</f>
        <v>0</v>
      </c>
      <c r="I6" s="277">
        <f>G6*D6</f>
        <v>0</v>
      </c>
    </row>
    <row r="7" spans="1:9" s="48" customFormat="1" ht="21" customHeight="1">
      <c r="A7" s="545"/>
      <c r="B7" s="279" t="s">
        <v>406</v>
      </c>
      <c r="C7" s="546"/>
      <c r="D7" s="546"/>
      <c r="E7" s="277"/>
      <c r="F7" s="278"/>
      <c r="G7" s="277"/>
      <c r="H7" s="277"/>
      <c r="I7" s="277"/>
    </row>
    <row r="8" spans="1:9" s="48" customFormat="1" ht="21" customHeight="1">
      <c r="A8" s="545" t="s">
        <v>404</v>
      </c>
      <c r="B8" s="279" t="s">
        <v>429</v>
      </c>
      <c r="C8" s="550" t="s">
        <v>402</v>
      </c>
      <c r="D8" s="550">
        <v>1</v>
      </c>
      <c r="E8" s="277">
        <v>0</v>
      </c>
      <c r="F8" s="278">
        <v>30</v>
      </c>
      <c r="G8" s="277">
        <f>ROUND(E8*F8/100,0)</f>
        <v>0</v>
      </c>
      <c r="H8" s="277">
        <f>E8*D8</f>
        <v>0</v>
      </c>
      <c r="I8" s="277">
        <f>G8*D8</f>
        <v>0</v>
      </c>
    </row>
    <row r="9" spans="1:9" s="48" customFormat="1" ht="21" customHeight="1">
      <c r="A9" s="545"/>
      <c r="B9" s="279" t="s">
        <v>430</v>
      </c>
      <c r="C9" s="550"/>
      <c r="D9" s="550"/>
      <c r="E9" s="277"/>
      <c r="F9" s="278"/>
      <c r="G9" s="277"/>
      <c r="H9" s="277"/>
      <c r="I9" s="277"/>
    </row>
    <row r="10" spans="1:9" s="48" customFormat="1" ht="21" customHeight="1">
      <c r="A10" s="545" t="s">
        <v>407</v>
      </c>
      <c r="B10" s="279" t="s">
        <v>420</v>
      </c>
      <c r="C10" s="546" t="s">
        <v>409</v>
      </c>
      <c r="D10" s="546">
        <v>2</v>
      </c>
      <c r="E10" s="277">
        <v>0</v>
      </c>
      <c r="F10" s="278">
        <v>50</v>
      </c>
      <c r="G10" s="277">
        <f>ROUND(E10*F10/100,0)</f>
        <v>0</v>
      </c>
      <c r="H10" s="277">
        <f>E10*D10</f>
        <v>0</v>
      </c>
      <c r="I10" s="277">
        <f>G10*D10</f>
        <v>0</v>
      </c>
    </row>
    <row r="11" spans="1:9" s="48" customFormat="1" ht="21" customHeight="1">
      <c r="A11" s="545"/>
      <c r="B11" s="279" t="s">
        <v>421</v>
      </c>
      <c r="C11" s="546"/>
      <c r="D11" s="546"/>
      <c r="E11" s="277"/>
      <c r="F11" s="278"/>
      <c r="G11" s="277"/>
      <c r="H11" s="277"/>
      <c r="I11" s="277"/>
    </row>
    <row r="12" spans="1:9" s="48" customFormat="1" ht="21.65" customHeight="1">
      <c r="A12" s="545"/>
      <c r="B12" s="279"/>
      <c r="C12" s="546"/>
      <c r="D12" s="546"/>
      <c r="E12" s="277"/>
      <c r="F12" s="278"/>
      <c r="G12" s="277"/>
      <c r="H12" s="277"/>
      <c r="I12" s="277"/>
    </row>
    <row r="13" spans="1:9" s="48" customFormat="1" ht="21" customHeight="1" thickBot="1">
      <c r="A13" s="545"/>
      <c r="B13" s="279"/>
      <c r="C13" s="546"/>
      <c r="D13" s="546"/>
      <c r="E13" s="277"/>
      <c r="F13" s="278"/>
      <c r="G13" s="277"/>
      <c r="H13" s="277"/>
      <c r="I13" s="277"/>
    </row>
    <row r="14" spans="1:9" s="48" customFormat="1" ht="35.25" customHeight="1" thickTop="1" thickBot="1">
      <c r="A14" s="280"/>
      <c r="B14" s="280"/>
      <c r="C14" s="280"/>
      <c r="D14" s="280"/>
      <c r="E14" s="280"/>
      <c r="F14" s="280"/>
      <c r="G14" s="280"/>
      <c r="H14" s="280">
        <f>SUM(H5:H13)</f>
        <v>0</v>
      </c>
      <c r="I14" s="280">
        <f>SUM(I5:I13)</f>
        <v>0</v>
      </c>
    </row>
    <row r="15" spans="1:9" s="48" customFormat="1" ht="24" customHeight="1" thickTop="1">
      <c r="A15" s="277"/>
      <c r="B15" s="278"/>
      <c r="C15" s="277"/>
      <c r="D15" s="273"/>
      <c r="E15" s="277"/>
      <c r="F15" s="278"/>
      <c r="G15" s="277"/>
      <c r="H15" s="277"/>
      <c r="I15" s="277"/>
    </row>
    <row r="16" spans="1:9" s="48" customFormat="1" ht="35.25" customHeight="1">
      <c r="A16" s="273"/>
      <c r="B16" s="274" t="s">
        <v>423</v>
      </c>
      <c r="C16" s="275"/>
      <c r="D16" s="273"/>
      <c r="E16" s="304"/>
      <c r="F16" s="304"/>
      <c r="G16" s="268"/>
      <c r="H16" s="268"/>
      <c r="I16" s="268"/>
    </row>
    <row r="17" spans="1:9" s="48" customFormat="1" ht="17.25" customHeight="1">
      <c r="A17" s="273"/>
      <c r="B17" s="267"/>
      <c r="C17" s="276"/>
      <c r="D17" s="273"/>
      <c r="E17" s="277"/>
      <c r="F17" s="278"/>
      <c r="G17" s="277"/>
      <c r="H17" s="277"/>
      <c r="I17" s="277"/>
    </row>
    <row r="18" spans="1:9" s="48" customFormat="1" ht="21" customHeight="1">
      <c r="A18" s="545" t="s">
        <v>424</v>
      </c>
      <c r="B18" s="279" t="s">
        <v>425</v>
      </c>
      <c r="C18" s="546" t="s">
        <v>402</v>
      </c>
      <c r="D18" s="546">
        <v>1</v>
      </c>
      <c r="E18" s="277">
        <v>0</v>
      </c>
      <c r="F18" s="278">
        <v>25</v>
      </c>
      <c r="G18" s="277">
        <f>ROUND(E18*F18/100,0)</f>
        <v>0</v>
      </c>
      <c r="H18" s="277">
        <f>E18*D18</f>
        <v>0</v>
      </c>
      <c r="I18" s="277">
        <f>G18*D18</f>
        <v>0</v>
      </c>
    </row>
    <row r="19" spans="1:9" s="48" customFormat="1" ht="21" customHeight="1">
      <c r="A19" s="545"/>
      <c r="B19" s="279"/>
      <c r="C19" s="546"/>
      <c r="D19" s="546"/>
      <c r="E19" s="277"/>
      <c r="F19" s="278"/>
      <c r="G19" s="277"/>
      <c r="H19" s="277"/>
      <c r="I19" s="277"/>
    </row>
    <row r="20" spans="1:9" s="48" customFormat="1" ht="21" customHeight="1">
      <c r="A20" s="545" t="s">
        <v>426</v>
      </c>
      <c r="B20" s="279" t="s">
        <v>427</v>
      </c>
      <c r="C20" s="546" t="s">
        <v>402</v>
      </c>
      <c r="D20" s="546">
        <v>1</v>
      </c>
      <c r="E20" s="277">
        <v>0</v>
      </c>
      <c r="F20" s="278">
        <v>0</v>
      </c>
      <c r="G20" s="277">
        <f>ROUND(E20*F20/100,0)</f>
        <v>0</v>
      </c>
      <c r="H20" s="277">
        <f>E20*D20</f>
        <v>0</v>
      </c>
      <c r="I20" s="277">
        <f>G20*D20</f>
        <v>0</v>
      </c>
    </row>
    <row r="21" spans="1:9" s="48" customFormat="1" ht="21" customHeight="1">
      <c r="A21" s="545"/>
      <c r="B21" s="279"/>
      <c r="C21" s="546"/>
      <c r="D21" s="546"/>
      <c r="E21" s="277"/>
      <c r="F21" s="278"/>
      <c r="G21" s="277"/>
      <c r="H21" s="277"/>
      <c r="I21" s="277"/>
    </row>
    <row r="22" spans="1:9" s="48" customFormat="1" ht="21" customHeight="1">
      <c r="A22" s="545" t="s">
        <v>428</v>
      </c>
      <c r="B22" s="279" t="s">
        <v>1798</v>
      </c>
      <c r="C22" s="546" t="s">
        <v>409</v>
      </c>
      <c r="D22" s="546">
        <v>3</v>
      </c>
      <c r="E22" s="277">
        <v>0</v>
      </c>
      <c r="F22" s="278">
        <v>50</v>
      </c>
      <c r="G22" s="277">
        <f>ROUND(E22*F22/100,0)</f>
        <v>0</v>
      </c>
      <c r="H22" s="277">
        <f>E22*D22</f>
        <v>0</v>
      </c>
      <c r="I22" s="277">
        <f>G22*D22</f>
        <v>0</v>
      </c>
    </row>
    <row r="23" spans="1:9" s="48" customFormat="1" ht="21" customHeight="1">
      <c r="A23" s="545"/>
      <c r="B23" s="279" t="s">
        <v>1799</v>
      </c>
      <c r="C23" s="546"/>
      <c r="D23" s="546"/>
      <c r="E23" s="277"/>
      <c r="F23" s="278"/>
      <c r="G23" s="277"/>
      <c r="H23" s="277"/>
      <c r="I23" s="277"/>
    </row>
    <row r="24" spans="1:9" s="48" customFormat="1" ht="21" customHeight="1">
      <c r="A24" s="545" t="s">
        <v>431</v>
      </c>
      <c r="B24" s="279" t="s">
        <v>420</v>
      </c>
      <c r="C24" s="546" t="s">
        <v>409</v>
      </c>
      <c r="D24" s="546">
        <v>1</v>
      </c>
      <c r="E24" s="277">
        <v>0</v>
      </c>
      <c r="F24" s="278">
        <v>50</v>
      </c>
      <c r="G24" s="277">
        <f>ROUND(E24*F24/100,0)</f>
        <v>0</v>
      </c>
      <c r="H24" s="277">
        <f>E24*D24</f>
        <v>0</v>
      </c>
      <c r="I24" s="277">
        <f>G24*D24</f>
        <v>0</v>
      </c>
    </row>
    <row r="25" spans="1:9" s="48" customFormat="1" ht="21" customHeight="1">
      <c r="A25" s="545"/>
      <c r="B25" s="279" t="s">
        <v>421</v>
      </c>
      <c r="C25" s="546"/>
      <c r="D25" s="546"/>
      <c r="E25" s="277"/>
      <c r="F25" s="278"/>
      <c r="G25" s="277"/>
      <c r="H25" s="277"/>
      <c r="I25" s="277"/>
    </row>
    <row r="26" spans="1:9" s="48" customFormat="1" ht="21" customHeight="1">
      <c r="A26" s="545"/>
      <c r="B26" s="279"/>
      <c r="C26" s="546"/>
      <c r="D26" s="546"/>
      <c r="E26" s="277"/>
      <c r="F26" s="278"/>
      <c r="G26" s="277"/>
      <c r="H26" s="277"/>
      <c r="I26" s="277"/>
    </row>
    <row r="27" spans="1:9" s="48" customFormat="1" ht="21" customHeight="1" thickBot="1">
      <c r="A27" s="545"/>
      <c r="B27" s="279"/>
      <c r="C27" s="546"/>
      <c r="D27" s="546"/>
      <c r="E27" s="277"/>
      <c r="F27" s="278"/>
      <c r="G27" s="277"/>
      <c r="H27" s="277"/>
      <c r="I27" s="277"/>
    </row>
    <row r="28" spans="1:9" s="48" customFormat="1" ht="35.25" customHeight="1" thickTop="1" thickBot="1">
      <c r="A28" s="280"/>
      <c r="B28" s="280"/>
      <c r="C28" s="280"/>
      <c r="D28" s="280"/>
      <c r="E28" s="280"/>
      <c r="F28" s="280"/>
      <c r="G28" s="280"/>
      <c r="H28" s="280">
        <f>SUM(H17:H27)</f>
        <v>0</v>
      </c>
      <c r="I28" s="280">
        <f>SUM(I17:I27)</f>
        <v>0</v>
      </c>
    </row>
    <row r="29" spans="1:9" s="48" customFormat="1" ht="20.25" customHeight="1" thickTop="1">
      <c r="A29" s="281"/>
      <c r="B29" s="282"/>
      <c r="C29" s="281"/>
      <c r="D29" s="281"/>
      <c r="E29" s="304"/>
      <c r="F29" s="304"/>
      <c r="G29" s="268"/>
      <c r="H29" s="268"/>
      <c r="I29" s="268"/>
    </row>
    <row r="30" spans="1:9" s="48" customFormat="1" ht="34.5" customHeight="1">
      <c r="A30" s="283"/>
      <c r="B30" s="284" t="s">
        <v>432</v>
      </c>
      <c r="C30" s="310"/>
      <c r="D30" s="273"/>
      <c r="E30" s="283"/>
      <c r="F30" s="285"/>
      <c r="G30" s="286"/>
      <c r="H30" s="286"/>
      <c r="I30" s="286"/>
    </row>
    <row r="31" spans="1:9" s="48" customFormat="1" ht="18" customHeight="1">
      <c r="A31" s="273"/>
      <c r="B31" s="309"/>
      <c r="C31" s="275"/>
      <c r="D31" s="273"/>
      <c r="E31" s="287"/>
      <c r="F31" s="285"/>
      <c r="G31" s="288"/>
      <c r="H31" s="287"/>
      <c r="I31" s="288"/>
    </row>
    <row r="32" spans="1:9" s="48" customFormat="1" ht="18" customHeight="1">
      <c r="A32" s="545"/>
      <c r="B32" s="279" t="s">
        <v>433</v>
      </c>
      <c r="C32" s="546" t="s">
        <v>308</v>
      </c>
      <c r="D32" s="549" t="s">
        <v>434</v>
      </c>
      <c r="E32" s="277">
        <v>0</v>
      </c>
      <c r="F32" s="278">
        <v>0</v>
      </c>
      <c r="G32" s="277">
        <f>ROUND(E32*F32/100,0)</f>
        <v>0</v>
      </c>
      <c r="H32" s="277">
        <f>E32*D32</f>
        <v>0</v>
      </c>
      <c r="I32" s="277">
        <f>G32*D32</f>
        <v>0</v>
      </c>
    </row>
    <row r="33" spans="1:9" s="48" customFormat="1" ht="18" customHeight="1">
      <c r="A33" s="545"/>
      <c r="B33" s="289"/>
      <c r="C33" s="546"/>
      <c r="D33" s="549"/>
      <c r="E33" s="277"/>
      <c r="F33" s="278"/>
      <c r="G33" s="277"/>
      <c r="H33" s="277"/>
      <c r="I33" s="277"/>
    </row>
    <row r="34" spans="1:9" s="48" customFormat="1" ht="18" customHeight="1">
      <c r="A34" s="545"/>
      <c r="B34" s="279" t="s">
        <v>435</v>
      </c>
      <c r="C34" s="546" t="s">
        <v>308</v>
      </c>
      <c r="D34" s="549" t="s">
        <v>434</v>
      </c>
      <c r="E34" s="277">
        <v>0</v>
      </c>
      <c r="F34" s="278">
        <v>8</v>
      </c>
      <c r="G34" s="277">
        <v>0</v>
      </c>
      <c r="H34" s="277">
        <f>E34*D34</f>
        <v>0</v>
      </c>
      <c r="I34" s="277">
        <f>G34*D34</f>
        <v>0</v>
      </c>
    </row>
    <row r="35" spans="1:9" s="48" customFormat="1" ht="18" customHeight="1">
      <c r="A35" s="545"/>
      <c r="B35" s="279"/>
      <c r="C35" s="546"/>
      <c r="D35" s="549"/>
      <c r="E35" s="277"/>
      <c r="F35" s="278"/>
      <c r="G35" s="277"/>
      <c r="H35" s="277"/>
      <c r="I35" s="277"/>
    </row>
    <row r="36" spans="1:9" s="48" customFormat="1" ht="18" customHeight="1">
      <c r="A36" s="545"/>
      <c r="B36" s="279" t="s">
        <v>1968</v>
      </c>
      <c r="C36" s="546" t="s">
        <v>308</v>
      </c>
      <c r="D36" s="549" t="s">
        <v>434</v>
      </c>
      <c r="E36" s="277">
        <v>0</v>
      </c>
      <c r="F36" s="278">
        <v>8</v>
      </c>
      <c r="G36" s="277">
        <v>0</v>
      </c>
      <c r="H36" s="277">
        <f>E36*D36</f>
        <v>0</v>
      </c>
      <c r="I36" s="277">
        <f>G36*D36</f>
        <v>0</v>
      </c>
    </row>
    <row r="37" spans="1:9" s="48" customFormat="1" ht="18" customHeight="1">
      <c r="A37" s="545"/>
      <c r="B37" s="279"/>
      <c r="C37" s="546"/>
      <c r="D37" s="549"/>
      <c r="E37" s="277"/>
      <c r="F37" s="278"/>
      <c r="G37" s="277"/>
      <c r="H37" s="277"/>
      <c r="I37" s="277"/>
    </row>
    <row r="38" spans="1:9" s="48" customFormat="1" ht="18" customHeight="1">
      <c r="A38" s="545"/>
      <c r="B38" s="279" t="s">
        <v>437</v>
      </c>
      <c r="C38" s="546" t="s">
        <v>308</v>
      </c>
      <c r="D38" s="549" t="s">
        <v>941</v>
      </c>
      <c r="E38" s="277">
        <v>0</v>
      </c>
      <c r="F38" s="278">
        <v>0</v>
      </c>
      <c r="G38" s="277">
        <v>0</v>
      </c>
      <c r="H38" s="277">
        <f>E38*D38</f>
        <v>0</v>
      </c>
      <c r="I38" s="277">
        <v>0</v>
      </c>
    </row>
    <row r="39" spans="1:9" s="48" customFormat="1" ht="18" customHeight="1">
      <c r="A39" s="545"/>
      <c r="B39" s="289"/>
      <c r="C39" s="546"/>
      <c r="D39" s="549"/>
      <c r="E39" s="277"/>
      <c r="F39" s="278"/>
      <c r="G39" s="277"/>
      <c r="H39" s="277"/>
      <c r="I39" s="277"/>
    </row>
    <row r="40" spans="1:9" s="48" customFormat="1" ht="35.25" customHeight="1">
      <c r="A40" s="545"/>
      <c r="B40" s="279" t="s">
        <v>439</v>
      </c>
      <c r="C40" s="546" t="s">
        <v>308</v>
      </c>
      <c r="D40" s="549" t="s">
        <v>434</v>
      </c>
      <c r="E40" s="277">
        <v>0</v>
      </c>
      <c r="F40" s="278">
        <v>0</v>
      </c>
      <c r="G40" s="277">
        <v>0</v>
      </c>
      <c r="H40" s="277">
        <f>E40*D40</f>
        <v>0</v>
      </c>
      <c r="I40" s="277">
        <f>G40*D40</f>
        <v>0</v>
      </c>
    </row>
    <row r="41" spans="1:9" s="48" customFormat="1" ht="20.25" customHeight="1" thickBot="1">
      <c r="A41" s="545"/>
      <c r="B41" s="289"/>
      <c r="C41" s="546"/>
      <c r="D41" s="549"/>
      <c r="E41" s="277"/>
      <c r="F41" s="278"/>
      <c r="G41" s="277"/>
      <c r="H41" s="277"/>
      <c r="I41" s="277"/>
    </row>
    <row r="42" spans="1:9" s="53" customFormat="1" ht="13.5" thickTop="1" thickBot="1">
      <c r="A42" s="290"/>
      <c r="B42" s="291"/>
      <c r="C42" s="292"/>
      <c r="D42" s="290"/>
      <c r="E42" s="280"/>
      <c r="F42" s="280"/>
      <c r="G42" s="293"/>
      <c r="H42" s="280">
        <f>SUM(H31:H41)</f>
        <v>0</v>
      </c>
      <c r="I42" s="280">
        <f>SUM(I31:I41)</f>
        <v>0</v>
      </c>
    </row>
    <row r="43" spans="1:9" s="53" customFormat="1" ht="13" thickTop="1">
      <c r="A43" s="281"/>
      <c r="B43" s="294"/>
      <c r="C43" s="295"/>
      <c r="D43" s="281"/>
      <c r="E43" s="283"/>
      <c r="F43" s="285"/>
      <c r="G43" s="286"/>
      <c r="H43" s="286"/>
      <c r="I43" s="286"/>
    </row>
    <row r="44" spans="1:9" s="53" customFormat="1">
      <c r="A44" s="296"/>
      <c r="B44" s="297" t="s">
        <v>440</v>
      </c>
      <c r="C44" s="298"/>
      <c r="D44" s="296"/>
      <c r="E44" s="299"/>
      <c r="F44" s="299"/>
      <c r="G44" s="299"/>
      <c r="H44" s="299">
        <f>H42+H28+H14</f>
        <v>0</v>
      </c>
      <c r="I44" s="299">
        <f>I42+I28+I14</f>
        <v>0</v>
      </c>
    </row>
    <row r="45" spans="1:9" s="53" customFormat="1">
      <c r="A45" s="296"/>
      <c r="B45" s="297"/>
      <c r="C45" s="298"/>
      <c r="D45" s="296"/>
      <c r="E45" s="299"/>
      <c r="F45" s="299"/>
      <c r="G45" s="299"/>
      <c r="H45" s="299"/>
      <c r="I45" s="299"/>
    </row>
    <row r="46" spans="1:9" s="53" customFormat="1" ht="13">
      <c r="A46" s="300"/>
      <c r="B46" s="301" t="s">
        <v>441</v>
      </c>
      <c r="C46" s="302"/>
      <c r="D46" s="300"/>
      <c r="E46" s="303"/>
      <c r="F46" s="303"/>
      <c r="G46" s="303"/>
      <c r="H46" s="303">
        <f>H44+I44</f>
        <v>0</v>
      </c>
      <c r="I46" s="303" t="s">
        <v>12</v>
      </c>
    </row>
    <row r="47" spans="1:9" s="53" customFormat="1">
      <c r="A47" s="49"/>
      <c r="B47" s="50"/>
      <c r="C47" s="51"/>
      <c r="D47" s="49"/>
      <c r="E47" s="52"/>
      <c r="F47" s="52"/>
      <c r="G47" s="52"/>
      <c r="H47" s="52"/>
      <c r="I47" s="52"/>
    </row>
    <row r="48" spans="1:9" s="53" customFormat="1">
      <c r="A48" s="49"/>
      <c r="B48" s="50"/>
      <c r="C48" s="51"/>
      <c r="D48" s="49"/>
      <c r="E48" s="52"/>
      <c r="F48" s="52"/>
      <c r="G48" s="52"/>
      <c r="H48" s="52"/>
      <c r="I48" s="52"/>
    </row>
    <row r="49" spans="1:9" s="53" customFormat="1">
      <c r="A49" s="49"/>
      <c r="B49" s="50"/>
      <c r="C49" s="51"/>
      <c r="D49" s="49"/>
      <c r="E49" s="52"/>
      <c r="F49" s="52"/>
      <c r="G49" s="52"/>
      <c r="H49" s="52"/>
      <c r="I49" s="52"/>
    </row>
    <row r="50" spans="1:9" s="53" customFormat="1">
      <c r="A50" s="49"/>
      <c r="B50" s="50"/>
      <c r="C50" s="51"/>
      <c r="D50" s="49"/>
      <c r="E50" s="52"/>
      <c r="F50" s="52"/>
      <c r="G50" s="52"/>
      <c r="H50" s="52"/>
      <c r="I50" s="52"/>
    </row>
    <row r="51" spans="1:9" s="53" customFormat="1">
      <c r="A51" s="49"/>
      <c r="B51" s="50"/>
      <c r="C51" s="51"/>
      <c r="D51" s="49"/>
      <c r="E51" s="52"/>
      <c r="F51" s="52"/>
      <c r="G51" s="52"/>
      <c r="H51" s="52"/>
      <c r="I51" s="52"/>
    </row>
    <row r="52" spans="1:9" s="53" customFormat="1">
      <c r="A52" s="49"/>
      <c r="B52" s="50"/>
      <c r="C52" s="51"/>
      <c r="D52" s="49"/>
      <c r="E52" s="52"/>
      <c r="F52" s="52"/>
      <c r="G52" s="52"/>
      <c r="H52" s="52"/>
      <c r="I52" s="52"/>
    </row>
    <row r="53" spans="1:9" s="53" customFormat="1">
      <c r="A53" s="49"/>
      <c r="B53" s="50"/>
      <c r="C53" s="51"/>
      <c r="D53" s="49"/>
      <c r="E53" s="52"/>
      <c r="F53" s="52"/>
      <c r="G53" s="52"/>
      <c r="H53" s="52"/>
      <c r="I53" s="52"/>
    </row>
    <row r="54" spans="1:9" s="53" customFormat="1">
      <c r="A54" s="49"/>
      <c r="B54" s="50"/>
      <c r="C54" s="51"/>
      <c r="D54" s="49"/>
      <c r="E54" s="52"/>
      <c r="F54" s="52"/>
      <c r="G54" s="52"/>
      <c r="H54" s="52"/>
      <c r="I54" s="52"/>
    </row>
    <row r="55" spans="1:9" s="53" customFormat="1">
      <c r="A55" s="49"/>
      <c r="B55" s="50"/>
      <c r="C55" s="51"/>
      <c r="D55" s="49"/>
      <c r="E55" s="52"/>
      <c r="F55" s="52"/>
      <c r="G55" s="52"/>
      <c r="H55" s="52"/>
      <c r="I55" s="52"/>
    </row>
    <row r="56" spans="1:9" s="53" customFormat="1">
      <c r="A56" s="49"/>
      <c r="B56" s="50"/>
      <c r="C56" s="51"/>
      <c r="D56" s="49"/>
      <c r="E56" s="52"/>
      <c r="F56" s="52"/>
      <c r="G56" s="52"/>
      <c r="H56" s="52"/>
      <c r="I56" s="52"/>
    </row>
    <row r="57" spans="1:9" s="53" customFormat="1">
      <c r="A57" s="49"/>
      <c r="B57" s="50"/>
      <c r="C57" s="51"/>
      <c r="D57" s="49"/>
      <c r="E57" s="52"/>
      <c r="F57" s="52"/>
      <c r="G57" s="52"/>
      <c r="H57" s="52"/>
      <c r="I57" s="52"/>
    </row>
    <row r="58" spans="1:9" s="53" customFormat="1">
      <c r="A58" s="49"/>
      <c r="B58" s="50"/>
      <c r="C58" s="51"/>
      <c r="D58" s="49"/>
      <c r="E58" s="52"/>
      <c r="F58" s="52"/>
      <c r="G58" s="52"/>
      <c r="H58" s="52"/>
      <c r="I58" s="52"/>
    </row>
    <row r="59" spans="1:9" s="53" customFormat="1">
      <c r="A59" s="49"/>
      <c r="B59" s="50"/>
      <c r="C59" s="51"/>
      <c r="D59" s="49"/>
      <c r="E59" s="52"/>
      <c r="F59" s="52"/>
      <c r="G59" s="52"/>
      <c r="H59" s="52"/>
      <c r="I59" s="52"/>
    </row>
    <row r="60" spans="1:9" s="53" customFormat="1">
      <c r="A60" s="49"/>
      <c r="B60" s="50"/>
      <c r="C60" s="51"/>
      <c r="D60" s="49"/>
      <c r="E60" s="52"/>
      <c r="F60" s="52"/>
      <c r="G60" s="52"/>
      <c r="H60" s="52"/>
      <c r="I60" s="52"/>
    </row>
    <row r="61" spans="1:9" s="53" customFormat="1">
      <c r="A61" s="49"/>
      <c r="B61" s="50"/>
      <c r="C61" s="51"/>
      <c r="D61" s="49"/>
      <c r="E61" s="52"/>
      <c r="F61" s="52"/>
      <c r="G61" s="52"/>
      <c r="H61" s="52"/>
      <c r="I61" s="52"/>
    </row>
    <row r="62" spans="1:9" s="53" customFormat="1">
      <c r="A62" s="49"/>
      <c r="B62" s="50"/>
      <c r="C62" s="51"/>
      <c r="D62" s="49"/>
      <c r="E62" s="52"/>
      <c r="F62" s="52"/>
      <c r="G62" s="52"/>
      <c r="H62" s="52"/>
      <c r="I62" s="52"/>
    </row>
    <row r="63" spans="1:9" s="53" customFormat="1">
      <c r="A63" s="49"/>
      <c r="B63" s="50"/>
      <c r="C63" s="51"/>
      <c r="D63" s="49"/>
      <c r="E63" s="52"/>
      <c r="F63" s="52"/>
      <c r="G63" s="52"/>
      <c r="H63" s="52"/>
      <c r="I63" s="52"/>
    </row>
    <row r="64" spans="1:9" s="53" customFormat="1">
      <c r="A64" s="49"/>
      <c r="B64" s="50"/>
      <c r="C64" s="51"/>
      <c r="D64" s="49"/>
      <c r="E64" s="52"/>
      <c r="F64" s="52"/>
      <c r="G64" s="52"/>
      <c r="H64" s="52"/>
      <c r="I64" s="52"/>
    </row>
    <row r="65" spans="1:9" s="53" customFormat="1">
      <c r="A65" s="49"/>
      <c r="B65" s="50"/>
      <c r="C65" s="51"/>
      <c r="D65" s="49"/>
      <c r="E65" s="52"/>
      <c r="F65" s="52"/>
      <c r="G65" s="52"/>
      <c r="H65" s="52"/>
      <c r="I65" s="52"/>
    </row>
    <row r="66" spans="1:9" s="53" customFormat="1">
      <c r="A66" s="49"/>
      <c r="B66" s="50"/>
      <c r="C66" s="51"/>
      <c r="D66" s="49"/>
      <c r="E66" s="52"/>
      <c r="F66" s="52"/>
      <c r="G66" s="52"/>
      <c r="H66" s="52"/>
      <c r="I66" s="52"/>
    </row>
    <row r="67" spans="1:9" s="53" customFormat="1">
      <c r="A67" s="49"/>
      <c r="B67" s="50"/>
      <c r="C67" s="51"/>
      <c r="D67" s="49"/>
      <c r="E67" s="52"/>
      <c r="F67" s="52"/>
      <c r="G67" s="52"/>
      <c r="H67" s="52"/>
      <c r="I67" s="52"/>
    </row>
    <row r="68" spans="1:9" s="53" customFormat="1">
      <c r="A68" s="49"/>
      <c r="B68" s="50"/>
      <c r="C68" s="51"/>
      <c r="D68" s="49"/>
      <c r="E68" s="52"/>
      <c r="F68" s="52"/>
      <c r="G68" s="52"/>
      <c r="H68" s="52"/>
      <c r="I68" s="52"/>
    </row>
    <row r="69" spans="1:9" s="53" customFormat="1">
      <c r="A69" s="49"/>
      <c r="B69" s="50"/>
      <c r="C69" s="51"/>
      <c r="D69" s="49"/>
      <c r="E69" s="52"/>
      <c r="F69" s="52"/>
      <c r="G69" s="52"/>
      <c r="H69" s="52"/>
      <c r="I69" s="52"/>
    </row>
    <row r="70" spans="1:9" s="53" customFormat="1">
      <c r="A70" s="49"/>
      <c r="B70" s="50"/>
      <c r="C70" s="51"/>
      <c r="D70" s="49"/>
      <c r="E70" s="52"/>
      <c r="F70" s="52"/>
      <c r="G70" s="52"/>
      <c r="H70" s="52"/>
      <c r="I70" s="52"/>
    </row>
    <row r="71" spans="1:9" s="53" customFormat="1">
      <c r="A71" s="49"/>
      <c r="B71" s="50"/>
      <c r="C71" s="51"/>
      <c r="D71" s="49"/>
      <c r="E71" s="52"/>
      <c r="F71" s="52"/>
      <c r="G71" s="52"/>
      <c r="H71" s="52"/>
      <c r="I71" s="52"/>
    </row>
    <row r="72" spans="1:9" s="53" customFormat="1">
      <c r="A72" s="49"/>
      <c r="B72" s="50"/>
      <c r="C72" s="51"/>
      <c r="D72" s="49"/>
      <c r="E72" s="52"/>
      <c r="F72" s="52"/>
      <c r="G72" s="52"/>
      <c r="H72" s="52"/>
      <c r="I72" s="52"/>
    </row>
    <row r="73" spans="1:9" s="53" customFormat="1">
      <c r="A73" s="49"/>
      <c r="B73" s="50"/>
      <c r="C73" s="51"/>
      <c r="D73" s="49"/>
      <c r="E73" s="52"/>
      <c r="F73" s="52"/>
      <c r="G73" s="52"/>
      <c r="H73" s="52"/>
      <c r="I73" s="52"/>
    </row>
    <row r="74" spans="1:9" s="53" customFormat="1">
      <c r="A74" s="49"/>
      <c r="B74" s="50"/>
      <c r="C74" s="51"/>
      <c r="D74" s="49"/>
      <c r="E74" s="52"/>
      <c r="F74" s="52"/>
      <c r="G74" s="52"/>
      <c r="H74" s="52"/>
      <c r="I74" s="52"/>
    </row>
    <row r="75" spans="1:9" s="53" customFormat="1">
      <c r="A75" s="49"/>
      <c r="B75" s="50"/>
      <c r="C75" s="51"/>
      <c r="D75" s="49"/>
      <c r="E75" s="52"/>
      <c r="F75" s="52"/>
      <c r="G75" s="52"/>
      <c r="H75" s="52"/>
      <c r="I75" s="52"/>
    </row>
    <row r="76" spans="1:9" s="53" customFormat="1">
      <c r="A76" s="49"/>
      <c r="B76" s="50"/>
      <c r="C76" s="51"/>
      <c r="D76" s="49"/>
      <c r="E76" s="52"/>
      <c r="F76" s="52"/>
      <c r="G76" s="52"/>
      <c r="H76" s="52"/>
      <c r="I76" s="52"/>
    </row>
    <row r="77" spans="1:9" s="53" customFormat="1">
      <c r="A77" s="49"/>
      <c r="B77" s="50"/>
      <c r="C77" s="51"/>
      <c r="D77" s="49"/>
      <c r="E77" s="52"/>
      <c r="F77" s="52"/>
      <c r="G77" s="52"/>
      <c r="H77" s="52"/>
      <c r="I77" s="52"/>
    </row>
    <row r="78" spans="1:9" s="53" customFormat="1">
      <c r="A78" s="49"/>
      <c r="B78" s="50"/>
      <c r="C78" s="51"/>
      <c r="D78" s="49"/>
      <c r="E78" s="52"/>
      <c r="F78" s="52"/>
      <c r="G78" s="52"/>
      <c r="H78" s="52"/>
      <c r="I78" s="52"/>
    </row>
    <row r="79" spans="1:9" s="53" customFormat="1">
      <c r="A79" s="49"/>
      <c r="B79" s="50"/>
      <c r="C79" s="51"/>
      <c r="D79" s="49"/>
      <c r="E79" s="52"/>
      <c r="F79" s="52"/>
      <c r="G79" s="52"/>
      <c r="H79" s="52"/>
      <c r="I79" s="52"/>
    </row>
    <row r="80" spans="1:9" s="53" customFormat="1">
      <c r="A80" s="49"/>
      <c r="B80" s="50"/>
      <c r="C80" s="51"/>
      <c r="D80" s="49"/>
      <c r="E80" s="52"/>
      <c r="F80" s="52"/>
      <c r="G80" s="52"/>
      <c r="H80" s="52"/>
      <c r="I80" s="52"/>
    </row>
    <row r="81" spans="1:9" s="53" customFormat="1">
      <c r="A81" s="49"/>
      <c r="B81" s="50"/>
      <c r="C81" s="51"/>
      <c r="D81" s="49"/>
      <c r="E81" s="52"/>
      <c r="F81" s="52"/>
      <c r="G81" s="52"/>
      <c r="H81" s="52"/>
      <c r="I81" s="52"/>
    </row>
    <row r="82" spans="1:9" s="53" customFormat="1">
      <c r="A82" s="49"/>
      <c r="B82" s="50"/>
      <c r="C82" s="51"/>
      <c r="D82" s="49"/>
      <c r="E82" s="52"/>
      <c r="F82" s="52"/>
      <c r="G82" s="52"/>
      <c r="H82" s="52"/>
      <c r="I82" s="52"/>
    </row>
    <row r="83" spans="1:9" s="53" customFormat="1">
      <c r="A83" s="49"/>
      <c r="B83" s="50"/>
      <c r="C83" s="51"/>
      <c r="D83" s="49"/>
      <c r="E83" s="52"/>
      <c r="F83" s="52"/>
      <c r="G83" s="52"/>
      <c r="H83" s="52"/>
      <c r="I83" s="52"/>
    </row>
    <row r="84" spans="1:9" s="53" customFormat="1">
      <c r="A84" s="49"/>
      <c r="B84" s="50"/>
      <c r="C84" s="51"/>
      <c r="D84" s="49"/>
      <c r="E84" s="52"/>
      <c r="F84" s="52"/>
      <c r="G84" s="52"/>
      <c r="H84" s="52"/>
      <c r="I84" s="52"/>
    </row>
    <row r="85" spans="1:9" s="53" customFormat="1">
      <c r="A85" s="49"/>
      <c r="B85" s="50"/>
      <c r="C85" s="51"/>
      <c r="D85" s="49"/>
      <c r="E85" s="52"/>
      <c r="F85" s="52"/>
      <c r="G85" s="52"/>
      <c r="H85" s="52"/>
      <c r="I85" s="52"/>
    </row>
    <row r="86" spans="1:9" s="53" customFormat="1">
      <c r="A86" s="49"/>
      <c r="B86" s="50"/>
      <c r="C86" s="51"/>
      <c r="D86" s="49"/>
      <c r="E86" s="52"/>
      <c r="F86" s="52"/>
      <c r="G86" s="52"/>
      <c r="H86" s="52"/>
      <c r="I86" s="52"/>
    </row>
    <row r="87" spans="1:9" s="53" customFormat="1">
      <c r="A87" s="49"/>
      <c r="B87" s="50"/>
      <c r="C87" s="51"/>
      <c r="D87" s="49"/>
      <c r="E87" s="52"/>
      <c r="F87" s="52"/>
      <c r="G87" s="52"/>
      <c r="H87" s="52"/>
      <c r="I87" s="52"/>
    </row>
    <row r="88" spans="1:9" s="53" customFormat="1">
      <c r="A88" s="49"/>
      <c r="B88" s="50"/>
      <c r="C88" s="51"/>
      <c r="D88" s="49"/>
      <c r="E88" s="52"/>
      <c r="F88" s="52"/>
      <c r="G88" s="52"/>
      <c r="H88" s="52"/>
      <c r="I88" s="52"/>
    </row>
    <row r="89" spans="1:9" s="53" customFormat="1">
      <c r="A89" s="49"/>
      <c r="B89" s="50"/>
      <c r="C89" s="51"/>
      <c r="D89" s="49"/>
      <c r="E89" s="52"/>
      <c r="F89" s="52"/>
      <c r="G89" s="52"/>
      <c r="H89" s="52"/>
      <c r="I89" s="52"/>
    </row>
    <row r="90" spans="1:9" s="53" customFormat="1">
      <c r="A90" s="49"/>
      <c r="B90" s="50"/>
      <c r="C90" s="51"/>
      <c r="D90" s="49"/>
      <c r="E90" s="52"/>
      <c r="F90" s="52"/>
      <c r="G90" s="52"/>
      <c r="H90" s="52"/>
      <c r="I90" s="52"/>
    </row>
    <row r="91" spans="1:9" s="53" customFormat="1">
      <c r="A91" s="49"/>
      <c r="B91" s="50"/>
      <c r="C91" s="51"/>
      <c r="D91" s="49"/>
      <c r="E91" s="52"/>
      <c r="F91" s="52"/>
      <c r="G91" s="52"/>
      <c r="H91" s="52"/>
      <c r="I91" s="52"/>
    </row>
    <row r="92" spans="1:9" s="53" customFormat="1">
      <c r="A92" s="49"/>
      <c r="B92" s="50"/>
      <c r="C92" s="51"/>
      <c r="D92" s="49"/>
      <c r="E92" s="52"/>
      <c r="F92" s="52"/>
      <c r="G92" s="52"/>
      <c r="H92" s="52"/>
      <c r="I92" s="52"/>
    </row>
    <row r="93" spans="1:9" s="53" customFormat="1">
      <c r="A93" s="49"/>
      <c r="B93" s="50"/>
      <c r="C93" s="51"/>
      <c r="D93" s="49"/>
      <c r="E93" s="52"/>
      <c r="F93" s="52"/>
      <c r="G93" s="52"/>
      <c r="H93" s="52"/>
      <c r="I93" s="52"/>
    </row>
    <row r="94" spans="1:9" s="53" customFormat="1">
      <c r="A94" s="49"/>
      <c r="B94" s="50"/>
      <c r="C94" s="51"/>
      <c r="D94" s="49"/>
      <c r="E94" s="52"/>
      <c r="F94" s="52"/>
      <c r="G94" s="52"/>
      <c r="H94" s="52"/>
      <c r="I94" s="52"/>
    </row>
    <row r="95" spans="1:9" s="53" customFormat="1">
      <c r="A95" s="49"/>
      <c r="B95" s="50"/>
      <c r="C95" s="51"/>
      <c r="D95" s="49"/>
      <c r="E95" s="52"/>
      <c r="F95" s="52"/>
      <c r="G95" s="52"/>
      <c r="H95" s="52"/>
      <c r="I95" s="52"/>
    </row>
    <row r="96" spans="1:9" s="53" customFormat="1">
      <c r="A96" s="49"/>
      <c r="B96" s="50"/>
      <c r="C96" s="51"/>
      <c r="D96" s="49"/>
      <c r="E96" s="52"/>
      <c r="F96" s="52"/>
      <c r="G96" s="52"/>
      <c r="H96" s="52"/>
      <c r="I96" s="52"/>
    </row>
    <row r="97" spans="1:9" s="53" customFormat="1">
      <c r="A97" s="49"/>
      <c r="B97" s="50"/>
      <c r="C97" s="51"/>
      <c r="D97" s="49"/>
      <c r="E97" s="52"/>
      <c r="F97" s="52"/>
      <c r="G97" s="52"/>
      <c r="H97" s="52"/>
      <c r="I97" s="52"/>
    </row>
    <row r="98" spans="1:9" s="53" customFormat="1">
      <c r="A98" s="49"/>
      <c r="B98" s="50"/>
      <c r="C98" s="51"/>
      <c r="D98" s="49"/>
      <c r="E98" s="52"/>
      <c r="F98" s="52"/>
      <c r="G98" s="52"/>
      <c r="H98" s="52"/>
      <c r="I98" s="52"/>
    </row>
    <row r="99" spans="1:9" s="53" customFormat="1">
      <c r="A99" s="49"/>
      <c r="B99" s="50"/>
      <c r="C99" s="51"/>
      <c r="D99" s="49"/>
      <c r="E99" s="52"/>
      <c r="F99" s="52"/>
      <c r="G99" s="52"/>
      <c r="H99" s="52"/>
      <c r="I99" s="52"/>
    </row>
    <row r="100" spans="1:9" s="53" customFormat="1">
      <c r="A100" s="49"/>
      <c r="B100" s="50"/>
      <c r="C100" s="51"/>
      <c r="D100" s="49"/>
      <c r="E100" s="52"/>
      <c r="F100" s="52"/>
      <c r="G100" s="52"/>
      <c r="H100" s="52"/>
      <c r="I100" s="52"/>
    </row>
    <row r="101" spans="1:9" s="53" customFormat="1">
      <c r="A101" s="49"/>
      <c r="B101" s="50"/>
      <c r="C101" s="51"/>
      <c r="D101" s="49"/>
      <c r="E101" s="52"/>
      <c r="F101" s="52"/>
      <c r="G101" s="52"/>
      <c r="H101" s="52"/>
      <c r="I101" s="52"/>
    </row>
    <row r="102" spans="1:9" s="53" customFormat="1">
      <c r="A102" s="49"/>
      <c r="B102" s="50"/>
      <c r="C102" s="51"/>
      <c r="D102" s="49"/>
      <c r="E102" s="52"/>
      <c r="F102" s="52"/>
      <c r="G102" s="52"/>
      <c r="H102" s="52"/>
      <c r="I102" s="52"/>
    </row>
    <row r="103" spans="1:9" s="53" customFormat="1">
      <c r="A103" s="49"/>
      <c r="B103" s="50"/>
      <c r="C103" s="51"/>
      <c r="D103" s="49"/>
      <c r="E103" s="52"/>
      <c r="F103" s="52"/>
      <c r="G103" s="52"/>
      <c r="H103" s="52"/>
      <c r="I103" s="52"/>
    </row>
    <row r="104" spans="1:9" s="53" customFormat="1">
      <c r="A104" s="49"/>
      <c r="B104" s="50"/>
      <c r="C104" s="51"/>
      <c r="D104" s="49"/>
      <c r="E104" s="52"/>
      <c r="F104" s="52"/>
      <c r="G104" s="52"/>
      <c r="H104" s="52"/>
      <c r="I104" s="52"/>
    </row>
    <row r="105" spans="1:9" s="53" customFormat="1">
      <c r="A105" s="49"/>
      <c r="B105" s="50"/>
      <c r="C105" s="51"/>
      <c r="D105" s="49"/>
      <c r="E105" s="52"/>
      <c r="F105" s="52"/>
      <c r="G105" s="52"/>
      <c r="H105" s="52"/>
      <c r="I105" s="52"/>
    </row>
    <row r="106" spans="1:9" s="53" customFormat="1">
      <c r="A106" s="49"/>
      <c r="B106" s="50"/>
      <c r="C106" s="51"/>
      <c r="D106" s="49"/>
      <c r="E106" s="52"/>
      <c r="F106" s="52"/>
      <c r="G106" s="52"/>
      <c r="H106" s="52"/>
      <c r="I106" s="52"/>
    </row>
    <row r="107" spans="1:9" s="53" customFormat="1">
      <c r="A107" s="49"/>
      <c r="B107" s="50"/>
      <c r="C107" s="51"/>
      <c r="D107" s="49"/>
      <c r="E107" s="52"/>
      <c r="F107" s="52"/>
      <c r="G107" s="52"/>
      <c r="H107" s="52"/>
      <c r="I107" s="52"/>
    </row>
    <row r="108" spans="1:9" s="53" customFormat="1">
      <c r="A108" s="49"/>
      <c r="B108" s="50"/>
      <c r="C108" s="51"/>
      <c r="D108" s="49"/>
      <c r="E108" s="52"/>
      <c r="F108" s="52"/>
      <c r="G108" s="52"/>
      <c r="H108" s="52"/>
      <c r="I108" s="52"/>
    </row>
    <row r="109" spans="1:9" s="53" customFormat="1">
      <c r="A109" s="49"/>
      <c r="B109" s="50"/>
      <c r="C109" s="51"/>
      <c r="D109" s="49"/>
      <c r="E109" s="52"/>
      <c r="F109" s="52"/>
      <c r="G109" s="52"/>
      <c r="H109" s="52"/>
      <c r="I109" s="52"/>
    </row>
    <row r="110" spans="1:9" s="53" customFormat="1">
      <c r="A110" s="49"/>
      <c r="B110" s="50"/>
      <c r="C110" s="51"/>
      <c r="D110" s="49"/>
      <c r="E110" s="52"/>
      <c r="F110" s="52"/>
      <c r="G110" s="52"/>
      <c r="H110" s="52"/>
      <c r="I110" s="52"/>
    </row>
    <row r="111" spans="1:9" s="53" customFormat="1">
      <c r="A111" s="49"/>
      <c r="B111" s="50"/>
      <c r="C111" s="51"/>
      <c r="D111" s="49"/>
      <c r="E111" s="52"/>
      <c r="F111" s="52"/>
      <c r="G111" s="52"/>
      <c r="H111" s="52"/>
      <c r="I111" s="52"/>
    </row>
    <row r="112" spans="1:9" s="53" customFormat="1">
      <c r="A112" s="49"/>
      <c r="B112" s="50"/>
      <c r="C112" s="51"/>
      <c r="D112" s="49"/>
      <c r="E112" s="52"/>
      <c r="F112" s="52"/>
      <c r="G112" s="52"/>
      <c r="H112" s="52"/>
      <c r="I112" s="52"/>
    </row>
    <row r="113" spans="1:9" s="53" customFormat="1">
      <c r="A113" s="49"/>
      <c r="B113" s="50"/>
      <c r="C113" s="51"/>
      <c r="D113" s="49"/>
      <c r="E113" s="52"/>
      <c r="F113" s="52"/>
      <c r="G113" s="52"/>
      <c r="H113" s="52"/>
      <c r="I113" s="52"/>
    </row>
    <row r="114" spans="1:9" s="53" customFormat="1">
      <c r="A114" s="49"/>
      <c r="B114" s="50"/>
      <c r="C114" s="51"/>
      <c r="D114" s="49"/>
      <c r="E114" s="52"/>
      <c r="F114" s="52"/>
      <c r="G114" s="52"/>
      <c r="H114" s="52"/>
      <c r="I114" s="52"/>
    </row>
    <row r="115" spans="1:9" s="53" customFormat="1">
      <c r="A115" s="49"/>
      <c r="B115" s="50"/>
      <c r="C115" s="51"/>
      <c r="D115" s="49"/>
      <c r="E115" s="52"/>
      <c r="F115" s="52"/>
      <c r="G115" s="52"/>
      <c r="H115" s="52"/>
      <c r="I115" s="52"/>
    </row>
    <row r="116" spans="1:9" s="53" customFormat="1">
      <c r="A116" s="49"/>
      <c r="B116" s="50"/>
      <c r="C116" s="51"/>
      <c r="D116" s="49"/>
      <c r="E116" s="52"/>
      <c r="F116" s="52"/>
      <c r="G116" s="52"/>
      <c r="H116" s="52"/>
      <c r="I116" s="52"/>
    </row>
    <row r="117" spans="1:9" s="53" customFormat="1">
      <c r="A117" s="49"/>
      <c r="B117" s="50"/>
      <c r="C117" s="51"/>
      <c r="D117" s="49"/>
      <c r="E117" s="52"/>
      <c r="F117" s="52"/>
      <c r="G117" s="52"/>
      <c r="H117" s="52"/>
      <c r="I117" s="52"/>
    </row>
    <row r="118" spans="1:9" s="53" customFormat="1">
      <c r="A118" s="49"/>
      <c r="B118" s="50"/>
      <c r="C118" s="51"/>
      <c r="D118" s="49"/>
      <c r="E118" s="52"/>
      <c r="F118" s="52"/>
      <c r="G118" s="52"/>
      <c r="H118" s="52"/>
      <c r="I118" s="52"/>
    </row>
    <row r="119" spans="1:9" s="53" customFormat="1">
      <c r="A119" s="49"/>
      <c r="B119" s="50"/>
      <c r="C119" s="51"/>
      <c r="D119" s="49"/>
      <c r="E119" s="52"/>
      <c r="F119" s="52"/>
      <c r="G119" s="52"/>
      <c r="H119" s="52"/>
      <c r="I119" s="52"/>
    </row>
    <row r="120" spans="1:9" s="53" customFormat="1">
      <c r="A120" s="49"/>
      <c r="B120" s="50"/>
      <c r="C120" s="51"/>
      <c r="D120" s="49"/>
      <c r="E120" s="52"/>
      <c r="F120" s="52"/>
      <c r="G120" s="52"/>
      <c r="H120" s="52"/>
      <c r="I120" s="52"/>
    </row>
    <row r="121" spans="1:9" s="53" customFormat="1">
      <c r="A121" s="49"/>
      <c r="B121" s="50"/>
      <c r="C121" s="51"/>
      <c r="D121" s="49"/>
      <c r="E121" s="52"/>
      <c r="F121" s="52"/>
      <c r="G121" s="52"/>
      <c r="H121" s="52"/>
      <c r="I121" s="52"/>
    </row>
    <row r="122" spans="1:9" s="53" customFormat="1">
      <c r="A122" s="49"/>
      <c r="B122" s="50"/>
      <c r="C122" s="51"/>
      <c r="D122" s="49"/>
      <c r="E122" s="52"/>
      <c r="F122" s="52"/>
      <c r="G122" s="52"/>
      <c r="H122" s="52"/>
      <c r="I122" s="52"/>
    </row>
    <row r="123" spans="1:9" s="53" customFormat="1">
      <c r="A123" s="49"/>
      <c r="B123" s="50"/>
      <c r="C123" s="51"/>
      <c r="D123" s="49"/>
      <c r="E123" s="52"/>
      <c r="F123" s="52"/>
      <c r="G123" s="52"/>
      <c r="H123" s="52"/>
      <c r="I123" s="52"/>
    </row>
    <row r="124" spans="1:9" s="53" customFormat="1">
      <c r="A124" s="49"/>
      <c r="B124" s="50"/>
      <c r="C124" s="51"/>
      <c r="D124" s="49"/>
      <c r="E124" s="52"/>
      <c r="F124" s="52"/>
      <c r="G124" s="52"/>
      <c r="H124" s="52"/>
      <c r="I124" s="52"/>
    </row>
    <row r="125" spans="1:9" s="53" customFormat="1">
      <c r="A125" s="49"/>
      <c r="B125" s="50"/>
      <c r="C125" s="51"/>
      <c r="D125" s="49"/>
      <c r="E125" s="52"/>
      <c r="F125" s="52"/>
      <c r="G125" s="52"/>
      <c r="H125" s="52"/>
      <c r="I125" s="52"/>
    </row>
    <row r="126" spans="1:9" s="53" customFormat="1">
      <c r="A126" s="49"/>
      <c r="B126" s="50"/>
      <c r="C126" s="51"/>
      <c r="D126" s="49"/>
      <c r="E126" s="52"/>
      <c r="F126" s="52"/>
      <c r="G126" s="52"/>
      <c r="H126" s="52"/>
      <c r="I126" s="52"/>
    </row>
    <row r="127" spans="1:9" s="53" customFormat="1">
      <c r="A127" s="49"/>
      <c r="B127" s="50"/>
      <c r="C127" s="51"/>
      <c r="D127" s="49"/>
      <c r="E127" s="52"/>
      <c r="F127" s="52"/>
      <c r="G127" s="52"/>
      <c r="H127" s="52"/>
      <c r="I127" s="52"/>
    </row>
    <row r="128" spans="1:9" s="53" customFormat="1">
      <c r="A128" s="49"/>
      <c r="B128" s="50"/>
      <c r="C128" s="51"/>
      <c r="D128" s="49"/>
      <c r="E128" s="52"/>
      <c r="F128" s="52"/>
      <c r="G128" s="52"/>
      <c r="H128" s="52"/>
      <c r="I128" s="52"/>
    </row>
    <row r="129" spans="1:9" s="53" customFormat="1">
      <c r="A129" s="49"/>
      <c r="B129" s="50"/>
      <c r="C129" s="51"/>
      <c r="D129" s="49"/>
      <c r="E129" s="52"/>
      <c r="F129" s="52"/>
      <c r="G129" s="52"/>
      <c r="H129" s="52"/>
      <c r="I129" s="52"/>
    </row>
    <row r="130" spans="1:9" s="53" customFormat="1">
      <c r="A130" s="49"/>
      <c r="B130" s="50"/>
      <c r="C130" s="51"/>
      <c r="D130" s="49"/>
      <c r="E130" s="52"/>
      <c r="F130" s="52"/>
      <c r="G130" s="52"/>
      <c r="H130" s="52"/>
      <c r="I130" s="52"/>
    </row>
    <row r="131" spans="1:9" s="53" customFormat="1">
      <c r="A131" s="49"/>
      <c r="B131" s="50"/>
      <c r="C131" s="51"/>
      <c r="D131" s="49"/>
      <c r="E131" s="52"/>
      <c r="F131" s="52"/>
      <c r="G131" s="52"/>
      <c r="H131" s="52"/>
      <c r="I131" s="52"/>
    </row>
    <row r="132" spans="1:9" s="53" customFormat="1">
      <c r="A132" s="49"/>
      <c r="B132" s="50"/>
      <c r="C132" s="51"/>
      <c r="D132" s="49"/>
      <c r="E132" s="52"/>
      <c r="F132" s="52"/>
      <c r="G132" s="52"/>
      <c r="H132" s="52"/>
      <c r="I132" s="52"/>
    </row>
    <row r="133" spans="1:9" s="53" customFormat="1">
      <c r="A133" s="49"/>
      <c r="B133" s="50"/>
      <c r="C133" s="51"/>
      <c r="D133" s="49"/>
      <c r="E133" s="52"/>
      <c r="F133" s="52"/>
      <c r="G133" s="52"/>
      <c r="H133" s="52"/>
      <c r="I133" s="52"/>
    </row>
    <row r="134" spans="1:9" s="53" customFormat="1">
      <c r="A134" s="49"/>
      <c r="B134" s="50"/>
      <c r="C134" s="51"/>
      <c r="D134" s="49"/>
      <c r="E134" s="52"/>
      <c r="F134" s="52"/>
      <c r="G134" s="52"/>
      <c r="H134" s="52"/>
      <c r="I134" s="52"/>
    </row>
    <row r="135" spans="1:9" s="53" customFormat="1">
      <c r="A135" s="49"/>
      <c r="B135" s="50"/>
      <c r="C135" s="51"/>
      <c r="D135" s="49"/>
      <c r="E135" s="52"/>
      <c r="F135" s="52"/>
      <c r="G135" s="52"/>
      <c r="H135" s="52"/>
      <c r="I135" s="52"/>
    </row>
    <row r="136" spans="1:9" s="53" customFormat="1">
      <c r="A136" s="49"/>
      <c r="B136" s="50"/>
      <c r="C136" s="51"/>
      <c r="D136" s="49"/>
      <c r="E136" s="52"/>
      <c r="F136" s="52"/>
      <c r="G136" s="52"/>
      <c r="H136" s="52"/>
      <c r="I136" s="52"/>
    </row>
    <row r="137" spans="1:9" s="53" customFormat="1">
      <c r="A137" s="49"/>
      <c r="B137" s="50"/>
      <c r="C137" s="51"/>
      <c r="D137" s="49"/>
      <c r="E137" s="52"/>
      <c r="F137" s="52"/>
      <c r="G137" s="52"/>
      <c r="H137" s="52"/>
      <c r="I137" s="52"/>
    </row>
    <row r="138" spans="1:9" s="53" customFormat="1">
      <c r="A138" s="49"/>
      <c r="B138" s="50"/>
      <c r="C138" s="51"/>
      <c r="D138" s="49"/>
      <c r="E138" s="52"/>
      <c r="F138" s="52"/>
      <c r="G138" s="52"/>
      <c r="H138" s="52"/>
      <c r="I138" s="52"/>
    </row>
    <row r="139" spans="1:9" s="53" customFormat="1">
      <c r="A139" s="49"/>
      <c r="B139" s="50"/>
      <c r="C139" s="51"/>
      <c r="D139" s="49"/>
      <c r="E139" s="52"/>
      <c r="F139" s="52"/>
      <c r="G139" s="52"/>
      <c r="H139" s="52"/>
      <c r="I139" s="52"/>
    </row>
    <row r="140" spans="1:9" s="53" customFormat="1">
      <c r="A140" s="49"/>
      <c r="B140" s="50"/>
      <c r="C140" s="51"/>
      <c r="D140" s="49"/>
      <c r="E140" s="52"/>
      <c r="F140" s="52"/>
      <c r="G140" s="52"/>
      <c r="H140" s="52"/>
      <c r="I140" s="52"/>
    </row>
    <row r="141" spans="1:9" s="53" customFormat="1">
      <c r="A141" s="49"/>
      <c r="B141" s="50"/>
      <c r="C141" s="51"/>
      <c r="D141" s="49"/>
      <c r="E141" s="52"/>
      <c r="F141" s="52"/>
      <c r="G141" s="52"/>
      <c r="H141" s="52"/>
      <c r="I141" s="52"/>
    </row>
    <row r="142" spans="1:9" s="53" customFormat="1">
      <c r="A142" s="49"/>
      <c r="B142" s="50"/>
      <c r="C142" s="51"/>
      <c r="D142" s="49"/>
      <c r="E142" s="52"/>
      <c r="F142" s="52"/>
      <c r="G142" s="52"/>
      <c r="H142" s="52"/>
      <c r="I142" s="52"/>
    </row>
    <row r="143" spans="1:9" s="53" customFormat="1">
      <c r="A143" s="49"/>
      <c r="B143" s="50"/>
      <c r="C143" s="51"/>
      <c r="D143" s="49"/>
      <c r="E143" s="52"/>
      <c r="F143" s="52"/>
      <c r="G143" s="52"/>
      <c r="H143" s="52"/>
      <c r="I143" s="52"/>
    </row>
    <row r="144" spans="1:9" s="53" customFormat="1">
      <c r="A144" s="49"/>
      <c r="B144" s="50"/>
      <c r="C144" s="51"/>
      <c r="D144" s="49"/>
      <c r="E144" s="52"/>
      <c r="F144" s="52"/>
      <c r="G144" s="52"/>
      <c r="H144" s="52"/>
      <c r="I144" s="52"/>
    </row>
    <row r="145" spans="1:9" s="53" customFormat="1">
      <c r="A145" s="49"/>
      <c r="B145" s="50"/>
      <c r="C145" s="51"/>
      <c r="D145" s="49"/>
      <c r="E145" s="52"/>
      <c r="F145" s="52"/>
      <c r="G145" s="52"/>
      <c r="H145" s="52"/>
      <c r="I145" s="52"/>
    </row>
    <row r="146" spans="1:9" s="53" customFormat="1">
      <c r="A146" s="49"/>
      <c r="B146" s="50"/>
      <c r="C146" s="51"/>
      <c r="D146" s="49"/>
      <c r="E146" s="52"/>
      <c r="F146" s="52"/>
      <c r="G146" s="52"/>
      <c r="H146" s="52"/>
      <c r="I146" s="52"/>
    </row>
    <row r="147" spans="1:9" s="53" customFormat="1">
      <c r="A147" s="49"/>
      <c r="B147" s="50"/>
      <c r="C147" s="51"/>
      <c r="D147" s="49"/>
      <c r="E147" s="52"/>
      <c r="F147" s="52"/>
      <c r="G147" s="52"/>
      <c r="H147" s="52"/>
      <c r="I147" s="52"/>
    </row>
    <row r="148" spans="1:9" s="53" customFormat="1">
      <c r="A148" s="49"/>
      <c r="B148" s="50"/>
      <c r="C148" s="51"/>
      <c r="D148" s="49"/>
      <c r="E148" s="52"/>
      <c r="F148" s="52"/>
      <c r="G148" s="52"/>
      <c r="H148" s="52"/>
      <c r="I148" s="52"/>
    </row>
    <row r="149" spans="1:9" s="53" customFormat="1">
      <c r="A149" s="49"/>
      <c r="B149" s="50"/>
      <c r="C149" s="51"/>
      <c r="D149" s="49"/>
      <c r="E149" s="52"/>
      <c r="F149" s="52"/>
      <c r="G149" s="52"/>
      <c r="H149" s="52"/>
      <c r="I149" s="52"/>
    </row>
    <row r="150" spans="1:9" s="53" customFormat="1">
      <c r="A150" s="49"/>
      <c r="B150" s="50"/>
      <c r="C150" s="51"/>
      <c r="D150" s="49"/>
      <c r="E150" s="52"/>
      <c r="F150" s="52"/>
      <c r="G150" s="52"/>
      <c r="H150" s="52"/>
      <c r="I150" s="52"/>
    </row>
    <row r="151" spans="1:9" s="53" customFormat="1">
      <c r="A151" s="49"/>
      <c r="B151" s="50"/>
      <c r="C151" s="51"/>
      <c r="D151" s="49"/>
      <c r="E151" s="52"/>
      <c r="F151" s="52"/>
      <c r="G151" s="52"/>
      <c r="H151" s="52"/>
      <c r="I151" s="52"/>
    </row>
    <row r="152" spans="1:9" s="53" customFormat="1">
      <c r="A152" s="49"/>
      <c r="B152" s="50"/>
      <c r="C152" s="51"/>
      <c r="D152" s="49"/>
      <c r="E152" s="52"/>
      <c r="F152" s="52"/>
      <c r="G152" s="52"/>
      <c r="H152" s="52"/>
      <c r="I152" s="52"/>
    </row>
    <row r="153" spans="1:9" s="53" customFormat="1">
      <c r="A153" s="49"/>
      <c r="B153" s="50"/>
      <c r="C153" s="51"/>
      <c r="D153" s="49"/>
      <c r="E153" s="52"/>
      <c r="F153" s="52"/>
      <c r="G153" s="52"/>
      <c r="H153" s="52"/>
      <c r="I153" s="52"/>
    </row>
    <row r="154" spans="1:9" s="53" customFormat="1">
      <c r="A154" s="49"/>
      <c r="B154" s="50"/>
      <c r="C154" s="51"/>
      <c r="D154" s="49"/>
      <c r="E154" s="52"/>
      <c r="F154" s="52"/>
      <c r="G154" s="52"/>
      <c r="H154" s="52"/>
      <c r="I154" s="52"/>
    </row>
    <row r="155" spans="1:9" s="53" customFormat="1">
      <c r="A155" s="49"/>
      <c r="B155" s="50"/>
      <c r="C155" s="51"/>
      <c r="D155" s="49"/>
      <c r="E155" s="52"/>
      <c r="F155" s="52"/>
      <c r="G155" s="52"/>
      <c r="H155" s="52"/>
      <c r="I155" s="52"/>
    </row>
    <row r="156" spans="1:9" s="53" customFormat="1">
      <c r="A156" s="49"/>
      <c r="B156" s="50"/>
      <c r="C156" s="51"/>
      <c r="D156" s="49"/>
      <c r="E156" s="52"/>
      <c r="F156" s="52"/>
      <c r="G156" s="52"/>
      <c r="H156" s="52"/>
      <c r="I156" s="52"/>
    </row>
    <row r="157" spans="1:9" s="53" customFormat="1">
      <c r="A157" s="49"/>
      <c r="B157" s="50"/>
      <c r="C157" s="51"/>
      <c r="D157" s="49"/>
      <c r="E157" s="52"/>
      <c r="F157" s="52"/>
      <c r="G157" s="52"/>
      <c r="H157" s="52"/>
      <c r="I157" s="52"/>
    </row>
    <row r="158" spans="1:9" s="53" customFormat="1">
      <c r="A158" s="49"/>
      <c r="B158" s="50"/>
      <c r="C158" s="51"/>
      <c r="D158" s="49"/>
      <c r="E158" s="52"/>
      <c r="F158" s="52"/>
      <c r="G158" s="52"/>
      <c r="H158" s="52"/>
      <c r="I158" s="52"/>
    </row>
    <row r="159" spans="1:9" s="53" customFormat="1">
      <c r="A159" s="49"/>
      <c r="B159" s="50"/>
      <c r="C159" s="51"/>
      <c r="D159" s="49"/>
      <c r="E159" s="52"/>
      <c r="F159" s="52"/>
      <c r="G159" s="52"/>
      <c r="H159" s="52"/>
      <c r="I159" s="52"/>
    </row>
    <row r="160" spans="1:9" s="53" customFormat="1">
      <c r="A160" s="49"/>
      <c r="B160" s="50"/>
      <c r="C160" s="51"/>
      <c r="D160" s="49"/>
      <c r="E160" s="52"/>
      <c r="F160" s="52"/>
      <c r="G160" s="52"/>
      <c r="H160" s="52"/>
      <c r="I160" s="52"/>
    </row>
    <row r="161" spans="1:9" s="53" customFormat="1">
      <c r="A161" s="49"/>
      <c r="B161" s="50"/>
      <c r="C161" s="51"/>
      <c r="D161" s="49"/>
      <c r="E161" s="52"/>
      <c r="F161" s="52"/>
      <c r="G161" s="52"/>
      <c r="H161" s="52"/>
      <c r="I161" s="52"/>
    </row>
    <row r="162" spans="1:9" s="53" customFormat="1">
      <c r="A162" s="49"/>
      <c r="B162" s="50"/>
      <c r="C162" s="51"/>
      <c r="D162" s="49"/>
      <c r="E162" s="52"/>
      <c r="F162" s="52"/>
      <c r="G162" s="52"/>
      <c r="H162" s="52"/>
      <c r="I162" s="52"/>
    </row>
    <row r="163" spans="1:9" s="53" customFormat="1">
      <c r="A163" s="49"/>
      <c r="B163" s="50"/>
      <c r="C163" s="51"/>
      <c r="D163" s="49"/>
      <c r="E163" s="52"/>
      <c r="F163" s="52"/>
      <c r="G163" s="52"/>
      <c r="H163" s="52"/>
      <c r="I163" s="52"/>
    </row>
    <row r="164" spans="1:9" s="53" customFormat="1">
      <c r="A164" s="49"/>
      <c r="B164" s="50"/>
      <c r="C164" s="51"/>
      <c r="D164" s="49"/>
      <c r="E164" s="52"/>
      <c r="F164" s="52"/>
      <c r="G164" s="52"/>
      <c r="H164" s="52"/>
      <c r="I164" s="52"/>
    </row>
    <row r="165" spans="1:9" s="53" customFormat="1">
      <c r="A165" s="49"/>
      <c r="B165" s="50"/>
      <c r="C165" s="51"/>
      <c r="D165" s="49"/>
      <c r="E165" s="52"/>
      <c r="F165" s="52"/>
      <c r="G165" s="52"/>
      <c r="H165" s="52"/>
      <c r="I165" s="52"/>
    </row>
    <row r="166" spans="1:9" s="53" customFormat="1">
      <c r="A166" s="49"/>
      <c r="B166" s="50"/>
      <c r="C166" s="51"/>
      <c r="D166" s="49"/>
      <c r="E166" s="52"/>
      <c r="F166" s="52"/>
      <c r="G166" s="52"/>
      <c r="H166" s="52"/>
      <c r="I166" s="52"/>
    </row>
    <row r="167" spans="1:9" s="53" customFormat="1">
      <c r="A167" s="49"/>
      <c r="B167" s="50"/>
      <c r="C167" s="51"/>
      <c r="D167" s="49"/>
      <c r="E167" s="52"/>
      <c r="F167" s="52"/>
      <c r="G167" s="52"/>
      <c r="H167" s="52"/>
      <c r="I167" s="52"/>
    </row>
    <row r="168" spans="1:9" s="53" customFormat="1">
      <c r="A168" s="49"/>
      <c r="B168" s="50"/>
      <c r="C168" s="51"/>
      <c r="D168" s="49"/>
      <c r="E168" s="52"/>
      <c r="F168" s="52"/>
      <c r="G168" s="52"/>
      <c r="H168" s="52"/>
      <c r="I168" s="52"/>
    </row>
    <row r="169" spans="1:9" s="53" customFormat="1">
      <c r="A169" s="49"/>
      <c r="B169" s="50"/>
      <c r="C169" s="51"/>
      <c r="D169" s="49"/>
      <c r="E169" s="52"/>
      <c r="F169" s="52"/>
      <c r="G169" s="52"/>
      <c r="H169" s="52"/>
      <c r="I169" s="52"/>
    </row>
    <row r="170" spans="1:9" s="53" customFormat="1">
      <c r="A170" s="49"/>
      <c r="B170" s="50"/>
      <c r="C170" s="51"/>
      <c r="D170" s="49"/>
      <c r="E170" s="52"/>
      <c r="F170" s="52"/>
      <c r="G170" s="52"/>
      <c r="H170" s="52"/>
      <c r="I170" s="52"/>
    </row>
    <row r="171" spans="1:9" s="53" customFormat="1">
      <c r="A171" s="49"/>
      <c r="B171" s="50"/>
      <c r="C171" s="51"/>
      <c r="D171" s="49"/>
      <c r="E171" s="52"/>
      <c r="F171" s="52"/>
      <c r="G171" s="52"/>
      <c r="H171" s="52"/>
      <c r="I171" s="52"/>
    </row>
    <row r="172" spans="1:9" s="53" customFormat="1">
      <c r="A172" s="49"/>
      <c r="B172" s="50"/>
      <c r="C172" s="51"/>
      <c r="D172" s="49"/>
      <c r="E172" s="52"/>
      <c r="F172" s="52"/>
      <c r="G172" s="52"/>
      <c r="H172" s="52"/>
      <c r="I172" s="52"/>
    </row>
    <row r="173" spans="1:9" s="53" customFormat="1">
      <c r="A173" s="49"/>
      <c r="B173" s="50"/>
      <c r="C173" s="51"/>
      <c r="D173" s="49"/>
      <c r="E173" s="52"/>
      <c r="F173" s="52"/>
      <c r="G173" s="52"/>
      <c r="H173" s="52"/>
      <c r="I173" s="52"/>
    </row>
    <row r="174" spans="1:9" s="53" customFormat="1">
      <c r="A174" s="49"/>
      <c r="B174" s="50"/>
      <c r="C174" s="51"/>
      <c r="D174" s="49"/>
      <c r="E174" s="52"/>
      <c r="F174" s="52"/>
      <c r="G174" s="52"/>
      <c r="H174" s="52"/>
      <c r="I174" s="52"/>
    </row>
    <row r="175" spans="1:9" s="53" customFormat="1">
      <c r="A175" s="49"/>
      <c r="B175" s="50"/>
      <c r="C175" s="51"/>
      <c r="D175" s="49"/>
      <c r="E175" s="52"/>
      <c r="F175" s="52"/>
      <c r="G175" s="52"/>
      <c r="H175" s="52"/>
      <c r="I175" s="52"/>
    </row>
    <row r="176" spans="1:9" s="53" customFormat="1">
      <c r="A176" s="49"/>
      <c r="B176" s="50"/>
      <c r="C176" s="51"/>
      <c r="D176" s="49"/>
      <c r="E176" s="52"/>
      <c r="F176" s="52"/>
      <c r="G176" s="52"/>
      <c r="H176" s="52"/>
      <c r="I176" s="52"/>
    </row>
    <row r="177" spans="1:9" s="53" customFormat="1">
      <c r="A177" s="49"/>
      <c r="B177" s="50"/>
      <c r="C177" s="51"/>
      <c r="D177" s="49"/>
      <c r="E177" s="52"/>
      <c r="F177" s="52"/>
      <c r="G177" s="52"/>
      <c r="H177" s="52"/>
      <c r="I177" s="52"/>
    </row>
    <row r="178" spans="1:9" s="53" customFormat="1">
      <c r="A178" s="49"/>
      <c r="B178" s="50"/>
      <c r="C178" s="51"/>
      <c r="D178" s="49"/>
      <c r="E178" s="52"/>
      <c r="F178" s="52"/>
      <c r="G178" s="52"/>
      <c r="H178" s="52"/>
      <c r="I178" s="52"/>
    </row>
    <row r="179" spans="1:9" s="53" customFormat="1">
      <c r="A179" s="49"/>
      <c r="B179" s="50"/>
      <c r="C179" s="51"/>
      <c r="D179" s="49"/>
      <c r="E179" s="52"/>
      <c r="F179" s="52"/>
      <c r="G179" s="52"/>
      <c r="H179" s="52"/>
      <c r="I179" s="52"/>
    </row>
    <row r="180" spans="1:9" s="53" customFormat="1">
      <c r="A180" s="49"/>
      <c r="B180" s="50"/>
      <c r="C180" s="51"/>
      <c r="D180" s="49"/>
      <c r="E180" s="52"/>
      <c r="F180" s="52"/>
      <c r="G180" s="52"/>
      <c r="H180" s="52"/>
      <c r="I180" s="52"/>
    </row>
    <row r="181" spans="1:9" s="53" customFormat="1">
      <c r="A181" s="49"/>
      <c r="B181" s="50"/>
      <c r="C181" s="51"/>
      <c r="D181" s="49"/>
      <c r="E181" s="52"/>
      <c r="F181" s="52"/>
      <c r="G181" s="52"/>
      <c r="H181" s="52"/>
      <c r="I181" s="52"/>
    </row>
    <row r="182" spans="1:9" s="53" customFormat="1">
      <c r="A182" s="49"/>
      <c r="B182" s="50"/>
      <c r="C182" s="51"/>
      <c r="D182" s="49"/>
      <c r="E182" s="52"/>
      <c r="F182" s="52"/>
      <c r="G182" s="52"/>
      <c r="H182" s="52"/>
      <c r="I182" s="52"/>
    </row>
    <row r="183" spans="1:9" s="53" customFormat="1">
      <c r="A183" s="49"/>
      <c r="B183" s="50"/>
      <c r="C183" s="51"/>
      <c r="D183" s="49"/>
      <c r="E183" s="52"/>
      <c r="F183" s="52"/>
      <c r="G183" s="52"/>
      <c r="H183" s="52"/>
      <c r="I183" s="52"/>
    </row>
    <row r="184" spans="1:9" s="53" customFormat="1">
      <c r="A184" s="49"/>
      <c r="B184" s="50"/>
      <c r="C184" s="51"/>
      <c r="D184" s="49"/>
      <c r="E184" s="52"/>
      <c r="F184" s="52"/>
      <c r="G184" s="52"/>
      <c r="H184" s="52"/>
      <c r="I184" s="52"/>
    </row>
    <row r="185" spans="1:9" s="53" customFormat="1">
      <c r="A185" s="49"/>
      <c r="B185" s="50"/>
      <c r="C185" s="51"/>
      <c r="D185" s="49"/>
      <c r="E185" s="52"/>
      <c r="F185" s="52"/>
      <c r="G185" s="52"/>
      <c r="H185" s="52"/>
      <c r="I185" s="52"/>
    </row>
    <row r="186" spans="1:9" s="53" customFormat="1">
      <c r="A186" s="49"/>
      <c r="B186" s="50"/>
      <c r="C186" s="51"/>
      <c r="D186" s="49"/>
      <c r="E186" s="52"/>
      <c r="F186" s="52"/>
      <c r="G186" s="52"/>
      <c r="H186" s="52"/>
      <c r="I186" s="52"/>
    </row>
    <row r="187" spans="1:9" s="53" customFormat="1">
      <c r="A187" s="49"/>
      <c r="B187" s="50"/>
      <c r="C187" s="51"/>
      <c r="D187" s="49"/>
      <c r="E187" s="52"/>
      <c r="F187" s="52"/>
      <c r="G187" s="52"/>
      <c r="H187" s="52"/>
      <c r="I187" s="52"/>
    </row>
    <row r="188" spans="1:9" s="53" customFormat="1">
      <c r="A188" s="49"/>
      <c r="B188" s="50"/>
      <c r="C188" s="51"/>
      <c r="D188" s="49"/>
      <c r="E188" s="52"/>
      <c r="F188" s="52"/>
      <c r="G188" s="52"/>
      <c r="H188" s="52"/>
      <c r="I188" s="52"/>
    </row>
    <row r="189" spans="1:9" s="53" customFormat="1">
      <c r="A189" s="49"/>
      <c r="B189" s="50"/>
      <c r="C189" s="51"/>
      <c r="D189" s="49"/>
      <c r="E189" s="52"/>
      <c r="F189" s="52"/>
      <c r="G189" s="52"/>
      <c r="H189" s="52"/>
      <c r="I189" s="52"/>
    </row>
    <row r="190" spans="1:9" s="53" customFormat="1">
      <c r="A190" s="49"/>
      <c r="B190" s="50"/>
      <c r="C190" s="51"/>
      <c r="D190" s="49"/>
      <c r="E190" s="52"/>
      <c r="F190" s="52"/>
      <c r="G190" s="52"/>
      <c r="H190" s="52"/>
      <c r="I190" s="52"/>
    </row>
    <row r="191" spans="1:9" s="53" customFormat="1">
      <c r="A191" s="49"/>
      <c r="B191" s="50"/>
      <c r="C191" s="51"/>
      <c r="D191" s="49"/>
      <c r="E191" s="52"/>
      <c r="F191" s="52"/>
      <c r="G191" s="52"/>
      <c r="H191" s="52"/>
      <c r="I191" s="52"/>
    </row>
    <row r="192" spans="1:9" s="53" customFormat="1">
      <c r="A192" s="49"/>
      <c r="B192" s="50"/>
      <c r="C192" s="51"/>
      <c r="D192" s="49"/>
      <c r="E192" s="52"/>
      <c r="F192" s="52"/>
      <c r="G192" s="52"/>
      <c r="H192" s="52"/>
      <c r="I192" s="52"/>
    </row>
    <row r="193" spans="1:9" s="53" customFormat="1">
      <c r="A193" s="49"/>
      <c r="B193" s="50"/>
      <c r="C193" s="51"/>
      <c r="D193" s="49"/>
      <c r="E193" s="52"/>
      <c r="F193" s="52"/>
      <c r="G193" s="52"/>
      <c r="H193" s="52"/>
      <c r="I193" s="52"/>
    </row>
    <row r="194" spans="1:9" s="53" customFormat="1">
      <c r="A194" s="49"/>
      <c r="B194" s="50"/>
      <c r="C194" s="51"/>
      <c r="D194" s="49"/>
      <c r="E194" s="52"/>
      <c r="F194" s="52"/>
      <c r="G194" s="52"/>
      <c r="H194" s="52"/>
      <c r="I194" s="52"/>
    </row>
    <row r="195" spans="1:9" s="53" customFormat="1">
      <c r="A195" s="49"/>
      <c r="B195" s="50"/>
      <c r="C195" s="51"/>
      <c r="D195" s="49"/>
      <c r="E195" s="52"/>
      <c r="F195" s="52"/>
      <c r="G195" s="52"/>
      <c r="H195" s="52"/>
      <c r="I195" s="52"/>
    </row>
    <row r="196" spans="1:9" s="53" customFormat="1">
      <c r="A196" s="49"/>
      <c r="B196" s="50"/>
      <c r="C196" s="51"/>
      <c r="D196" s="49"/>
      <c r="E196" s="52"/>
      <c r="F196" s="52"/>
      <c r="G196" s="52"/>
      <c r="H196" s="52"/>
      <c r="I196" s="52"/>
    </row>
    <row r="197" spans="1:9" s="53" customFormat="1">
      <c r="A197" s="49"/>
      <c r="B197" s="50"/>
      <c r="C197" s="51"/>
      <c r="D197" s="49"/>
      <c r="E197" s="52"/>
      <c r="F197" s="52"/>
      <c r="G197" s="52"/>
      <c r="H197" s="52"/>
      <c r="I197" s="52"/>
    </row>
    <row r="198" spans="1:9" s="53" customFormat="1">
      <c r="A198" s="49"/>
      <c r="B198" s="50"/>
      <c r="C198" s="51"/>
      <c r="D198" s="49"/>
      <c r="E198" s="52"/>
      <c r="F198" s="52"/>
      <c r="G198" s="52"/>
      <c r="H198" s="52"/>
      <c r="I198" s="52"/>
    </row>
    <row r="199" spans="1:9" s="53" customFormat="1">
      <c r="A199" s="49"/>
      <c r="B199" s="50"/>
      <c r="C199" s="51"/>
      <c r="D199" s="49"/>
      <c r="E199" s="52"/>
      <c r="F199" s="52"/>
      <c r="G199" s="52"/>
      <c r="H199" s="52"/>
      <c r="I199" s="52"/>
    </row>
    <row r="200" spans="1:9" s="53" customFormat="1">
      <c r="A200" s="49"/>
      <c r="B200" s="50"/>
      <c r="C200" s="51"/>
      <c r="D200" s="49"/>
      <c r="E200" s="52"/>
      <c r="F200" s="52"/>
      <c r="G200" s="52"/>
      <c r="H200" s="52"/>
      <c r="I200" s="52"/>
    </row>
    <row r="201" spans="1:9" s="53" customFormat="1">
      <c r="A201" s="49"/>
      <c r="B201" s="50"/>
      <c r="C201" s="51"/>
      <c r="D201" s="49"/>
      <c r="E201" s="52"/>
      <c r="F201" s="52"/>
      <c r="G201" s="52"/>
      <c r="H201" s="52"/>
      <c r="I201" s="52"/>
    </row>
    <row r="202" spans="1:9" s="53" customFormat="1">
      <c r="A202" s="49"/>
      <c r="B202" s="50"/>
      <c r="C202" s="51"/>
      <c r="D202" s="49"/>
      <c r="E202" s="52"/>
      <c r="F202" s="52"/>
      <c r="G202" s="52"/>
      <c r="H202" s="52"/>
      <c r="I202" s="52"/>
    </row>
    <row r="203" spans="1:9" s="53" customFormat="1">
      <c r="A203" s="49"/>
      <c r="B203" s="50"/>
      <c r="C203" s="51"/>
      <c r="D203" s="49"/>
      <c r="E203" s="52"/>
      <c r="F203" s="52"/>
      <c r="G203" s="52"/>
      <c r="H203" s="52"/>
      <c r="I203" s="52"/>
    </row>
    <row r="204" spans="1:9" s="53" customFormat="1">
      <c r="A204" s="49"/>
      <c r="B204" s="50"/>
      <c r="C204" s="51"/>
      <c r="D204" s="49"/>
      <c r="E204" s="52"/>
      <c r="F204" s="52"/>
      <c r="G204" s="52"/>
      <c r="H204" s="52"/>
      <c r="I204" s="52"/>
    </row>
    <row r="205" spans="1:9" s="53" customFormat="1">
      <c r="A205" s="49"/>
      <c r="B205" s="50"/>
      <c r="C205" s="51"/>
      <c r="D205" s="49"/>
      <c r="E205" s="52"/>
      <c r="F205" s="52"/>
      <c r="G205" s="52"/>
      <c r="H205" s="52"/>
      <c r="I205" s="52"/>
    </row>
    <row r="206" spans="1:9" s="53" customFormat="1">
      <c r="A206" s="49"/>
      <c r="B206" s="50"/>
      <c r="C206" s="51"/>
      <c r="D206" s="49"/>
      <c r="E206" s="52"/>
      <c r="F206" s="52"/>
      <c r="G206" s="52"/>
      <c r="H206" s="52"/>
      <c r="I206" s="52"/>
    </row>
    <row r="207" spans="1:9" s="53" customFormat="1">
      <c r="A207" s="49"/>
      <c r="B207" s="50"/>
      <c r="C207" s="51"/>
      <c r="D207" s="49"/>
      <c r="E207" s="52"/>
      <c r="F207" s="52"/>
      <c r="G207" s="52"/>
      <c r="H207" s="52"/>
      <c r="I207" s="52"/>
    </row>
    <row r="208" spans="1:9" s="53" customFormat="1">
      <c r="A208" s="49"/>
      <c r="B208" s="50"/>
      <c r="C208" s="51"/>
      <c r="D208" s="49"/>
      <c r="E208" s="52"/>
      <c r="F208" s="52"/>
      <c r="G208" s="52"/>
      <c r="H208" s="52"/>
      <c r="I208" s="52"/>
    </row>
    <row r="209" spans="1:9" s="53" customFormat="1">
      <c r="A209" s="49"/>
      <c r="B209" s="50"/>
      <c r="C209" s="51"/>
      <c r="D209" s="49"/>
      <c r="E209" s="52"/>
      <c r="F209" s="52"/>
      <c r="G209" s="52"/>
      <c r="H209" s="52"/>
      <c r="I209" s="52"/>
    </row>
    <row r="210" spans="1:9" s="53" customFormat="1">
      <c r="A210" s="49"/>
      <c r="B210" s="50"/>
      <c r="C210" s="51"/>
      <c r="D210" s="49"/>
      <c r="E210" s="52"/>
      <c r="F210" s="52"/>
      <c r="G210" s="52"/>
      <c r="H210" s="52"/>
      <c r="I210" s="52"/>
    </row>
    <row r="211" spans="1:9" s="53" customFormat="1">
      <c r="A211" s="49"/>
      <c r="B211" s="50"/>
      <c r="C211" s="51"/>
      <c r="D211" s="49"/>
      <c r="E211" s="52"/>
      <c r="F211" s="52"/>
      <c r="G211" s="52"/>
      <c r="H211" s="52"/>
      <c r="I211" s="52"/>
    </row>
    <row r="212" spans="1:9" s="53" customFormat="1">
      <c r="A212" s="49"/>
      <c r="B212" s="50"/>
      <c r="C212" s="51"/>
      <c r="D212" s="49"/>
      <c r="E212" s="52"/>
      <c r="F212" s="52"/>
      <c r="G212" s="52"/>
      <c r="H212" s="52"/>
      <c r="I212" s="52"/>
    </row>
    <row r="213" spans="1:9" s="53" customFormat="1">
      <c r="A213" s="49"/>
      <c r="B213" s="50"/>
      <c r="C213" s="51"/>
      <c r="D213" s="49"/>
      <c r="E213" s="52"/>
      <c r="F213" s="52"/>
      <c r="G213" s="52"/>
      <c r="H213" s="52"/>
      <c r="I213" s="52"/>
    </row>
    <row r="214" spans="1:9" s="53" customFormat="1">
      <c r="A214" s="49"/>
      <c r="B214" s="50"/>
      <c r="C214" s="51"/>
      <c r="D214" s="49"/>
      <c r="E214" s="52"/>
      <c r="F214" s="52"/>
      <c r="G214" s="52"/>
      <c r="H214" s="52"/>
      <c r="I214" s="52"/>
    </row>
    <row r="215" spans="1:9" s="53" customFormat="1">
      <c r="A215" s="49"/>
      <c r="B215" s="50"/>
      <c r="C215" s="51"/>
      <c r="D215" s="49"/>
      <c r="E215" s="52"/>
      <c r="F215" s="52"/>
      <c r="G215" s="52"/>
      <c r="H215" s="52"/>
      <c r="I215" s="52"/>
    </row>
    <row r="216" spans="1:9" s="53" customFormat="1">
      <c r="A216" s="49"/>
      <c r="B216" s="50"/>
      <c r="C216" s="51"/>
      <c r="D216" s="49"/>
      <c r="E216" s="52"/>
      <c r="F216" s="52"/>
      <c r="G216" s="52"/>
      <c r="H216" s="52"/>
      <c r="I216" s="52"/>
    </row>
    <row r="217" spans="1:9" s="53" customFormat="1">
      <c r="A217" s="49"/>
      <c r="B217" s="50"/>
      <c r="C217" s="51"/>
      <c r="D217" s="49"/>
      <c r="E217" s="52"/>
      <c r="F217" s="52"/>
      <c r="G217" s="52"/>
      <c r="H217" s="52"/>
      <c r="I217" s="52"/>
    </row>
    <row r="218" spans="1:9" s="53" customFormat="1">
      <c r="A218" s="49"/>
      <c r="B218" s="50"/>
      <c r="C218" s="51"/>
      <c r="D218" s="49"/>
      <c r="E218" s="52"/>
      <c r="F218" s="52"/>
      <c r="G218" s="52"/>
      <c r="H218" s="52"/>
      <c r="I218" s="52"/>
    </row>
    <row r="219" spans="1:9" s="53" customFormat="1">
      <c r="A219" s="49"/>
      <c r="B219" s="50"/>
      <c r="C219" s="51"/>
      <c r="D219" s="49"/>
      <c r="E219" s="52"/>
      <c r="F219" s="52"/>
      <c r="G219" s="52"/>
      <c r="H219" s="52"/>
      <c r="I219" s="52"/>
    </row>
    <row r="220" spans="1:9" s="53" customFormat="1">
      <c r="A220" s="49"/>
      <c r="B220" s="50"/>
      <c r="C220" s="51"/>
      <c r="D220" s="49"/>
      <c r="E220" s="52"/>
      <c r="F220" s="52"/>
      <c r="G220" s="52"/>
      <c r="H220" s="52"/>
      <c r="I220" s="52"/>
    </row>
    <row r="221" spans="1:9" s="53" customFormat="1">
      <c r="A221" s="49"/>
      <c r="B221" s="50"/>
      <c r="C221" s="51"/>
      <c r="D221" s="49"/>
      <c r="E221" s="52"/>
      <c r="F221" s="52"/>
      <c r="G221" s="52"/>
      <c r="H221" s="52"/>
      <c r="I221" s="52"/>
    </row>
    <row r="222" spans="1:9" s="53" customFormat="1">
      <c r="A222" s="49"/>
      <c r="B222" s="50"/>
      <c r="C222" s="51"/>
      <c r="D222" s="49"/>
      <c r="E222" s="52"/>
      <c r="F222" s="52"/>
      <c r="G222" s="52"/>
      <c r="H222" s="52"/>
      <c r="I222" s="52"/>
    </row>
    <row r="223" spans="1:9" s="53" customFormat="1">
      <c r="A223" s="49"/>
      <c r="B223" s="50"/>
      <c r="C223" s="51"/>
      <c r="D223" s="49"/>
      <c r="E223" s="52"/>
      <c r="F223" s="52"/>
      <c r="G223" s="52"/>
      <c r="H223" s="52"/>
      <c r="I223" s="52"/>
    </row>
    <row r="224" spans="1:9" s="53" customFormat="1">
      <c r="A224" s="49"/>
      <c r="B224" s="50"/>
      <c r="C224" s="51"/>
      <c r="D224" s="49"/>
      <c r="E224" s="52"/>
      <c r="F224" s="52"/>
      <c r="G224" s="52"/>
      <c r="H224" s="52"/>
      <c r="I224" s="52"/>
    </row>
    <row r="225" spans="1:9" s="53" customFormat="1">
      <c r="A225" s="49"/>
      <c r="B225" s="50"/>
      <c r="C225" s="51"/>
      <c r="D225" s="49"/>
      <c r="E225" s="52"/>
      <c r="F225" s="52"/>
      <c r="G225" s="52"/>
      <c r="H225" s="52"/>
      <c r="I225" s="52"/>
    </row>
    <row r="226" spans="1:9" s="53" customFormat="1">
      <c r="A226" s="49"/>
      <c r="B226" s="50"/>
      <c r="C226" s="51"/>
      <c r="D226" s="49"/>
      <c r="E226" s="52"/>
      <c r="F226" s="52"/>
      <c r="G226" s="52"/>
      <c r="H226" s="52"/>
      <c r="I226" s="52"/>
    </row>
    <row r="227" spans="1:9" s="53" customFormat="1">
      <c r="A227" s="49"/>
      <c r="B227" s="50"/>
      <c r="C227" s="51"/>
      <c r="D227" s="49"/>
      <c r="E227" s="52"/>
      <c r="F227" s="52"/>
      <c r="G227" s="52"/>
      <c r="H227" s="52"/>
      <c r="I227" s="52"/>
    </row>
    <row r="228" spans="1:9" s="53" customFormat="1">
      <c r="A228" s="49"/>
      <c r="B228" s="50"/>
      <c r="C228" s="51"/>
      <c r="D228" s="49"/>
      <c r="E228" s="52"/>
      <c r="F228" s="52"/>
      <c r="G228" s="52"/>
      <c r="H228" s="52"/>
      <c r="I228" s="52"/>
    </row>
    <row r="229" spans="1:9" s="53" customFormat="1">
      <c r="A229" s="49"/>
      <c r="B229" s="50"/>
      <c r="C229" s="51"/>
      <c r="D229" s="49"/>
      <c r="E229" s="52"/>
      <c r="F229" s="52"/>
      <c r="G229" s="52"/>
      <c r="H229" s="52"/>
      <c r="I229" s="52"/>
    </row>
    <row r="230" spans="1:9" s="53" customFormat="1">
      <c r="A230" s="49"/>
      <c r="B230" s="50"/>
      <c r="C230" s="51"/>
      <c r="D230" s="49"/>
      <c r="E230" s="52"/>
      <c r="F230" s="52"/>
      <c r="G230" s="52"/>
      <c r="H230" s="52"/>
      <c r="I230" s="52"/>
    </row>
    <row r="231" spans="1:9" s="53" customFormat="1">
      <c r="A231" s="49"/>
      <c r="B231" s="50"/>
      <c r="C231" s="51"/>
      <c r="D231" s="49"/>
      <c r="E231" s="52"/>
      <c r="F231" s="52"/>
      <c r="G231" s="52"/>
      <c r="H231" s="52"/>
      <c r="I231" s="52"/>
    </row>
    <row r="232" spans="1:9" s="53" customFormat="1">
      <c r="A232" s="49"/>
      <c r="B232" s="50"/>
      <c r="C232" s="51"/>
      <c r="D232" s="49"/>
      <c r="E232" s="52"/>
      <c r="F232" s="52"/>
      <c r="G232" s="52"/>
      <c r="H232" s="52"/>
      <c r="I232" s="52"/>
    </row>
    <row r="233" spans="1:9" s="53" customFormat="1">
      <c r="A233" s="49"/>
      <c r="B233" s="50"/>
      <c r="C233" s="51"/>
      <c r="D233" s="49"/>
      <c r="E233" s="52"/>
      <c r="F233" s="52"/>
      <c r="G233" s="52"/>
      <c r="H233" s="52"/>
      <c r="I233" s="52"/>
    </row>
    <row r="234" spans="1:9" s="53" customFormat="1">
      <c r="A234" s="49"/>
      <c r="B234" s="50"/>
      <c r="C234" s="51"/>
      <c r="D234" s="49"/>
      <c r="E234" s="52"/>
      <c r="F234" s="52"/>
      <c r="G234" s="52"/>
      <c r="H234" s="52"/>
      <c r="I234" s="52"/>
    </row>
    <row r="235" spans="1:9" s="53" customFormat="1">
      <c r="A235" s="49"/>
      <c r="B235" s="50"/>
      <c r="C235" s="51"/>
      <c r="D235" s="49"/>
      <c r="E235" s="52"/>
      <c r="F235" s="52"/>
      <c r="G235" s="52"/>
      <c r="H235" s="52"/>
      <c r="I235" s="52"/>
    </row>
    <row r="236" spans="1:9" s="53" customFormat="1">
      <c r="A236" s="49"/>
      <c r="B236" s="50"/>
      <c r="C236" s="51"/>
      <c r="D236" s="49"/>
      <c r="E236" s="52"/>
      <c r="F236" s="52"/>
      <c r="G236" s="52"/>
      <c r="H236" s="52"/>
      <c r="I236" s="52"/>
    </row>
    <row r="237" spans="1:9" s="53" customFormat="1">
      <c r="A237" s="49"/>
      <c r="B237" s="50"/>
      <c r="C237" s="51"/>
      <c r="D237" s="49"/>
      <c r="E237" s="52"/>
      <c r="F237" s="52"/>
      <c r="G237" s="52"/>
      <c r="H237" s="52"/>
      <c r="I237" s="52"/>
    </row>
    <row r="238" spans="1:9" s="53" customFormat="1">
      <c r="A238" s="49"/>
      <c r="B238" s="50"/>
      <c r="C238" s="51"/>
      <c r="D238" s="49"/>
      <c r="E238" s="52"/>
      <c r="F238" s="52"/>
      <c r="G238" s="52"/>
      <c r="H238" s="52"/>
      <c r="I238" s="52"/>
    </row>
    <row r="239" spans="1:9" s="53" customFormat="1">
      <c r="A239" s="49"/>
      <c r="B239" s="50"/>
      <c r="C239" s="51"/>
      <c r="D239" s="49"/>
      <c r="E239" s="52"/>
      <c r="F239" s="52"/>
      <c r="G239" s="52"/>
      <c r="H239" s="52"/>
      <c r="I239" s="52"/>
    </row>
    <row r="240" spans="1:9" s="53" customFormat="1">
      <c r="A240" s="49"/>
      <c r="B240" s="50"/>
      <c r="C240" s="51"/>
      <c r="D240" s="49"/>
      <c r="E240" s="52"/>
      <c r="F240" s="52"/>
      <c r="G240" s="52"/>
      <c r="H240" s="52"/>
      <c r="I240" s="52"/>
    </row>
    <row r="241" spans="1:9" s="53" customFormat="1">
      <c r="A241" s="49"/>
      <c r="B241" s="50"/>
      <c r="C241" s="51"/>
      <c r="D241" s="49"/>
      <c r="E241" s="52"/>
      <c r="F241" s="52"/>
      <c r="G241" s="52"/>
      <c r="H241" s="52"/>
      <c r="I241" s="52"/>
    </row>
    <row r="242" spans="1:9" s="53" customFormat="1">
      <c r="A242" s="49"/>
      <c r="B242" s="50"/>
      <c r="C242" s="51"/>
      <c r="D242" s="49"/>
      <c r="E242" s="52"/>
      <c r="F242" s="52"/>
      <c r="G242" s="52"/>
      <c r="H242" s="52"/>
      <c r="I242" s="52"/>
    </row>
    <row r="243" spans="1:9" s="53" customFormat="1">
      <c r="A243" s="49"/>
      <c r="B243" s="50"/>
      <c r="C243" s="51"/>
      <c r="D243" s="49"/>
      <c r="E243" s="52"/>
      <c r="F243" s="52"/>
      <c r="G243" s="52"/>
      <c r="H243" s="52"/>
      <c r="I243" s="52"/>
    </row>
    <row r="244" spans="1:9" s="53" customFormat="1">
      <c r="A244" s="49"/>
      <c r="B244" s="50"/>
      <c r="C244" s="51"/>
      <c r="D244" s="49"/>
      <c r="E244" s="52"/>
      <c r="F244" s="52"/>
      <c r="G244" s="52"/>
      <c r="H244" s="52"/>
      <c r="I244" s="52"/>
    </row>
    <row r="245" spans="1:9" s="53" customFormat="1">
      <c r="A245" s="49"/>
      <c r="B245" s="50"/>
      <c r="C245" s="51"/>
      <c r="D245" s="49"/>
      <c r="E245" s="52"/>
      <c r="F245" s="52"/>
      <c r="G245" s="52"/>
      <c r="H245" s="52"/>
      <c r="I245" s="52"/>
    </row>
    <row r="246" spans="1:9" s="53" customFormat="1">
      <c r="A246" s="49"/>
      <c r="B246" s="50"/>
      <c r="C246" s="51"/>
      <c r="D246" s="49"/>
      <c r="E246" s="52"/>
      <c r="F246" s="52"/>
      <c r="G246" s="52"/>
      <c r="H246" s="52"/>
      <c r="I246" s="52"/>
    </row>
    <row r="247" spans="1:9" s="53" customFormat="1">
      <c r="A247" s="49"/>
      <c r="B247" s="50"/>
      <c r="C247" s="51"/>
      <c r="D247" s="49"/>
      <c r="E247" s="52"/>
      <c r="F247" s="52"/>
      <c r="G247" s="52"/>
      <c r="H247" s="52"/>
      <c r="I247" s="52"/>
    </row>
    <row r="248" spans="1:9" s="53" customFormat="1">
      <c r="A248" s="49"/>
      <c r="B248" s="50"/>
      <c r="C248" s="51"/>
      <c r="D248" s="49"/>
      <c r="E248" s="52"/>
      <c r="F248" s="52"/>
      <c r="G248" s="52"/>
      <c r="H248" s="52"/>
      <c r="I248" s="52"/>
    </row>
    <row r="249" spans="1:9" s="53" customFormat="1">
      <c r="A249" s="49"/>
      <c r="B249" s="50"/>
      <c r="C249" s="51"/>
      <c r="D249" s="49"/>
      <c r="E249" s="52"/>
      <c r="F249" s="52"/>
      <c r="G249" s="52"/>
      <c r="H249" s="52"/>
      <c r="I249" s="52"/>
    </row>
    <row r="250" spans="1:9" s="53" customFormat="1">
      <c r="A250" s="49"/>
      <c r="B250" s="50"/>
      <c r="C250" s="51"/>
      <c r="D250" s="49"/>
      <c r="E250" s="52"/>
      <c r="F250" s="52"/>
      <c r="G250" s="52"/>
      <c r="H250" s="52"/>
      <c r="I250" s="52"/>
    </row>
    <row r="251" spans="1:9" s="53" customFormat="1">
      <c r="A251" s="49"/>
      <c r="B251" s="50"/>
      <c r="C251" s="51"/>
      <c r="D251" s="49"/>
      <c r="E251" s="52"/>
      <c r="F251" s="52"/>
      <c r="G251" s="52"/>
      <c r="H251" s="52"/>
      <c r="I251" s="52"/>
    </row>
    <row r="252" spans="1:9" s="53" customFormat="1">
      <c r="A252" s="49"/>
      <c r="B252" s="50"/>
      <c r="C252" s="51"/>
      <c r="D252" s="49"/>
      <c r="E252" s="52"/>
      <c r="F252" s="52"/>
      <c r="G252" s="52"/>
      <c r="H252" s="52"/>
      <c r="I252" s="52"/>
    </row>
    <row r="253" spans="1:9" s="53" customFormat="1">
      <c r="A253" s="49"/>
      <c r="B253" s="50"/>
      <c r="C253" s="51"/>
      <c r="D253" s="49"/>
      <c r="E253" s="52"/>
      <c r="F253" s="52"/>
      <c r="G253" s="52"/>
      <c r="H253" s="52"/>
      <c r="I253" s="52"/>
    </row>
    <row r="254" spans="1:9" s="53" customFormat="1">
      <c r="A254" s="49"/>
      <c r="B254" s="50"/>
      <c r="C254" s="51"/>
      <c r="D254" s="49"/>
      <c r="E254" s="52"/>
      <c r="F254" s="52"/>
      <c r="G254" s="52"/>
      <c r="H254" s="52"/>
      <c r="I254" s="52"/>
    </row>
    <row r="255" spans="1:9" s="53" customFormat="1">
      <c r="A255" s="49"/>
      <c r="B255" s="50"/>
      <c r="C255" s="51"/>
      <c r="D255" s="49"/>
      <c r="E255" s="52"/>
      <c r="F255" s="52"/>
      <c r="G255" s="52"/>
      <c r="H255" s="52"/>
      <c r="I255" s="52"/>
    </row>
    <row r="256" spans="1:9" s="53" customFormat="1">
      <c r="A256" s="49"/>
      <c r="B256" s="50"/>
      <c r="C256" s="51"/>
      <c r="D256" s="49"/>
      <c r="E256" s="52"/>
      <c r="F256" s="52"/>
      <c r="G256" s="52"/>
      <c r="H256" s="52"/>
      <c r="I256" s="52"/>
    </row>
    <row r="257" spans="1:9" s="53" customFormat="1">
      <c r="A257" s="49"/>
      <c r="B257" s="50"/>
      <c r="C257" s="51"/>
      <c r="D257" s="49"/>
      <c r="E257" s="52"/>
      <c r="F257" s="52"/>
      <c r="G257" s="52"/>
      <c r="H257" s="52"/>
      <c r="I257" s="52"/>
    </row>
    <row r="258" spans="1:9" s="53" customFormat="1">
      <c r="A258" s="49"/>
      <c r="B258" s="50"/>
      <c r="C258" s="51"/>
      <c r="D258" s="49"/>
      <c r="E258" s="52"/>
      <c r="F258" s="52"/>
      <c r="G258" s="52"/>
      <c r="H258" s="52"/>
      <c r="I258" s="52"/>
    </row>
    <row r="259" spans="1:9" s="53" customFormat="1">
      <c r="A259" s="49"/>
      <c r="B259" s="50"/>
      <c r="C259" s="51"/>
      <c r="D259" s="49"/>
      <c r="E259" s="52"/>
      <c r="F259" s="52"/>
      <c r="G259" s="52"/>
      <c r="H259" s="52"/>
      <c r="I259" s="52"/>
    </row>
    <row r="260" spans="1:9" s="53" customFormat="1">
      <c r="A260" s="49"/>
      <c r="B260" s="50"/>
      <c r="C260" s="51"/>
      <c r="D260" s="49"/>
      <c r="E260" s="52"/>
      <c r="F260" s="52"/>
      <c r="G260" s="52"/>
      <c r="H260" s="52"/>
      <c r="I260" s="52"/>
    </row>
    <row r="261" spans="1:9" s="53" customFormat="1">
      <c r="A261" s="49"/>
      <c r="B261" s="50"/>
      <c r="C261" s="51"/>
      <c r="D261" s="49"/>
      <c r="E261" s="52"/>
      <c r="F261" s="52"/>
      <c r="G261" s="52"/>
      <c r="H261" s="52"/>
      <c r="I261" s="52"/>
    </row>
    <row r="262" spans="1:9" s="53" customFormat="1">
      <c r="A262" s="49"/>
      <c r="B262" s="50"/>
      <c r="C262" s="51"/>
      <c r="D262" s="49"/>
      <c r="E262" s="52"/>
      <c r="F262" s="52"/>
      <c r="G262" s="52"/>
      <c r="H262" s="52"/>
      <c r="I262" s="52"/>
    </row>
    <row r="263" spans="1:9" s="53" customFormat="1">
      <c r="A263" s="49"/>
      <c r="B263" s="50"/>
      <c r="C263" s="51"/>
      <c r="D263" s="49"/>
      <c r="E263" s="52"/>
      <c r="F263" s="52"/>
      <c r="G263" s="52"/>
      <c r="H263" s="52"/>
      <c r="I263" s="52"/>
    </row>
    <row r="264" spans="1:9" s="53" customFormat="1">
      <c r="A264" s="49"/>
      <c r="B264" s="50"/>
      <c r="C264" s="51"/>
      <c r="D264" s="49"/>
      <c r="E264" s="52"/>
      <c r="F264" s="52"/>
      <c r="G264" s="52"/>
      <c r="H264" s="52"/>
      <c r="I264" s="52"/>
    </row>
    <row r="265" spans="1:9" s="53" customFormat="1">
      <c r="A265" s="49"/>
      <c r="B265" s="50"/>
      <c r="C265" s="51"/>
      <c r="D265" s="49"/>
      <c r="E265" s="52"/>
      <c r="F265" s="52"/>
      <c r="G265" s="52"/>
      <c r="H265" s="52"/>
      <c r="I265" s="52"/>
    </row>
    <row r="266" spans="1:9" s="53" customFormat="1">
      <c r="A266" s="49"/>
      <c r="B266" s="50"/>
      <c r="C266" s="51"/>
      <c r="D266" s="49"/>
      <c r="E266" s="52"/>
      <c r="F266" s="52"/>
      <c r="G266" s="52"/>
      <c r="H266" s="52"/>
      <c r="I266" s="52"/>
    </row>
    <row r="267" spans="1:9" s="53" customFormat="1">
      <c r="A267" s="49"/>
      <c r="B267" s="50"/>
      <c r="C267" s="51"/>
      <c r="D267" s="49"/>
      <c r="E267" s="52"/>
      <c r="F267" s="52"/>
      <c r="G267" s="52"/>
      <c r="H267" s="52"/>
      <c r="I267" s="52"/>
    </row>
    <row r="268" spans="1:9" s="53" customFormat="1">
      <c r="A268" s="49"/>
      <c r="B268" s="50"/>
      <c r="C268" s="51"/>
      <c r="D268" s="49"/>
      <c r="E268" s="52"/>
      <c r="F268" s="52"/>
      <c r="G268" s="52"/>
      <c r="H268" s="52"/>
      <c r="I268" s="52"/>
    </row>
    <row r="269" spans="1:9" s="53" customFormat="1">
      <c r="A269" s="49"/>
      <c r="B269" s="50"/>
      <c r="C269" s="51"/>
      <c r="D269" s="49"/>
      <c r="E269" s="52"/>
      <c r="F269" s="52"/>
      <c r="G269" s="52"/>
      <c r="H269" s="52"/>
      <c r="I269" s="52"/>
    </row>
    <row r="270" spans="1:9" s="53" customFormat="1">
      <c r="A270" s="49"/>
      <c r="B270" s="50"/>
      <c r="C270" s="51"/>
      <c r="D270" s="49"/>
      <c r="E270" s="52"/>
      <c r="F270" s="52"/>
      <c r="G270" s="52"/>
      <c r="H270" s="52"/>
      <c r="I270" s="52"/>
    </row>
    <row r="271" spans="1:9" s="53" customFormat="1">
      <c r="A271" s="49"/>
      <c r="B271" s="50"/>
      <c r="C271" s="51"/>
      <c r="D271" s="49"/>
      <c r="E271" s="52"/>
      <c r="F271" s="52"/>
      <c r="G271" s="52"/>
      <c r="H271" s="52"/>
      <c r="I271" s="52"/>
    </row>
    <row r="272" spans="1:9" s="53" customFormat="1">
      <c r="A272" s="49"/>
      <c r="B272" s="50"/>
      <c r="C272" s="51"/>
      <c r="D272" s="49"/>
      <c r="E272" s="52"/>
      <c r="F272" s="52"/>
      <c r="G272" s="52"/>
      <c r="H272" s="52"/>
      <c r="I272" s="52"/>
    </row>
    <row r="273" spans="1:9" s="53" customFormat="1">
      <c r="A273" s="49"/>
      <c r="B273" s="50"/>
      <c r="C273" s="51"/>
      <c r="D273" s="49"/>
      <c r="E273" s="52"/>
      <c r="F273" s="52"/>
      <c r="G273" s="52"/>
      <c r="H273" s="52"/>
      <c r="I273" s="52"/>
    </row>
    <row r="274" spans="1:9" s="53" customFormat="1">
      <c r="A274" s="49"/>
      <c r="B274" s="50"/>
      <c r="C274" s="51"/>
      <c r="D274" s="49"/>
      <c r="E274" s="52"/>
      <c r="F274" s="52"/>
      <c r="G274" s="52"/>
      <c r="H274" s="52"/>
      <c r="I274" s="52"/>
    </row>
    <row r="275" spans="1:9" s="53" customFormat="1">
      <c r="A275" s="49"/>
      <c r="B275" s="50"/>
      <c r="C275" s="51"/>
      <c r="D275" s="49"/>
      <c r="E275" s="52"/>
      <c r="F275" s="52"/>
      <c r="G275" s="52"/>
      <c r="H275" s="52"/>
      <c r="I275" s="52"/>
    </row>
    <row r="276" spans="1:9" s="53" customFormat="1">
      <c r="A276" s="49"/>
      <c r="B276" s="50"/>
      <c r="C276" s="51"/>
      <c r="D276" s="49"/>
      <c r="E276" s="52"/>
      <c r="F276" s="52"/>
      <c r="G276" s="52"/>
      <c r="H276" s="52"/>
      <c r="I276" s="52"/>
    </row>
    <row r="277" spans="1:9" s="53" customFormat="1">
      <c r="A277" s="49"/>
      <c r="B277" s="50"/>
      <c r="C277" s="51"/>
      <c r="D277" s="49"/>
      <c r="E277" s="52"/>
      <c r="F277" s="52"/>
      <c r="G277" s="52"/>
      <c r="H277" s="52"/>
      <c r="I277" s="52"/>
    </row>
    <row r="278" spans="1:9" s="53" customFormat="1">
      <c r="A278" s="49"/>
      <c r="B278" s="50"/>
      <c r="C278" s="51"/>
      <c r="D278" s="49"/>
      <c r="E278" s="52"/>
      <c r="F278" s="52"/>
      <c r="G278" s="52"/>
      <c r="H278" s="52"/>
      <c r="I278" s="52"/>
    </row>
    <row r="279" spans="1:9" s="53" customFormat="1">
      <c r="A279" s="49"/>
      <c r="B279" s="50"/>
      <c r="C279" s="51"/>
      <c r="D279" s="49"/>
      <c r="E279" s="52"/>
      <c r="F279" s="52"/>
      <c r="G279" s="52"/>
      <c r="H279" s="52"/>
      <c r="I279" s="52"/>
    </row>
    <row r="280" spans="1:9" s="53" customFormat="1">
      <c r="A280" s="49"/>
      <c r="B280" s="50"/>
      <c r="C280" s="51"/>
      <c r="D280" s="49"/>
      <c r="E280" s="52"/>
      <c r="F280" s="52"/>
      <c r="G280" s="52"/>
      <c r="H280" s="52"/>
      <c r="I280" s="52"/>
    </row>
    <row r="281" spans="1:9" s="53" customFormat="1">
      <c r="A281" s="49"/>
      <c r="B281" s="50"/>
      <c r="C281" s="51"/>
      <c r="D281" s="49"/>
      <c r="E281" s="52"/>
      <c r="F281" s="52"/>
      <c r="G281" s="52"/>
      <c r="H281" s="52"/>
      <c r="I281" s="52"/>
    </row>
    <row r="282" spans="1:9" s="53" customFormat="1">
      <c r="A282" s="49"/>
      <c r="B282" s="50"/>
      <c r="C282" s="51"/>
      <c r="D282" s="49"/>
      <c r="E282" s="52"/>
      <c r="F282" s="52"/>
      <c r="G282" s="52"/>
      <c r="H282" s="52"/>
      <c r="I282" s="52"/>
    </row>
    <row r="283" spans="1:9" s="53" customFormat="1">
      <c r="A283" s="49"/>
      <c r="B283" s="50"/>
      <c r="C283" s="51"/>
      <c r="D283" s="49"/>
      <c r="E283" s="52"/>
      <c r="F283" s="52"/>
      <c r="G283" s="52"/>
      <c r="H283" s="52"/>
      <c r="I283" s="52"/>
    </row>
    <row r="284" spans="1:9" s="53" customFormat="1">
      <c r="A284" s="49"/>
      <c r="B284" s="50"/>
      <c r="C284" s="51"/>
      <c r="D284" s="49"/>
      <c r="E284" s="52"/>
      <c r="F284" s="52"/>
      <c r="G284" s="52"/>
      <c r="H284" s="52"/>
      <c r="I284" s="52"/>
    </row>
    <row r="285" spans="1:9" s="53" customFormat="1">
      <c r="A285" s="49"/>
      <c r="B285" s="50"/>
      <c r="C285" s="51"/>
      <c r="D285" s="49"/>
      <c r="E285" s="52"/>
      <c r="F285" s="52"/>
      <c r="G285" s="52"/>
      <c r="H285" s="52"/>
      <c r="I285" s="52"/>
    </row>
    <row r="286" spans="1:9" s="53" customFormat="1">
      <c r="A286" s="49"/>
      <c r="B286" s="50"/>
      <c r="C286" s="51"/>
      <c r="D286" s="49"/>
      <c r="E286" s="52"/>
      <c r="F286" s="52"/>
      <c r="G286" s="52"/>
      <c r="H286" s="52"/>
      <c r="I286" s="52"/>
    </row>
    <row r="287" spans="1:9" s="53" customFormat="1">
      <c r="A287" s="49"/>
      <c r="B287" s="50"/>
      <c r="C287" s="51"/>
      <c r="D287" s="49"/>
      <c r="E287" s="52"/>
      <c r="F287" s="52"/>
      <c r="G287" s="52"/>
      <c r="H287" s="52"/>
      <c r="I287" s="52"/>
    </row>
    <row r="288" spans="1:9" s="53" customFormat="1">
      <c r="A288" s="49"/>
      <c r="B288" s="50"/>
      <c r="C288" s="51"/>
      <c r="D288" s="49"/>
      <c r="E288" s="52"/>
      <c r="F288" s="52"/>
      <c r="G288" s="52"/>
      <c r="H288" s="52"/>
      <c r="I288" s="52"/>
    </row>
    <row r="289" spans="1:9" s="53" customFormat="1">
      <c r="A289" s="49"/>
      <c r="B289" s="50"/>
      <c r="C289" s="51"/>
      <c r="D289" s="49"/>
      <c r="E289" s="52"/>
      <c r="F289" s="52"/>
      <c r="G289" s="52"/>
      <c r="H289" s="52"/>
      <c r="I289" s="52"/>
    </row>
    <row r="290" spans="1:9" s="53" customFormat="1">
      <c r="A290" s="49"/>
      <c r="B290" s="50"/>
      <c r="C290" s="51"/>
      <c r="D290" s="49"/>
      <c r="E290" s="52"/>
      <c r="F290" s="52"/>
      <c r="G290" s="52"/>
      <c r="H290" s="52"/>
      <c r="I290" s="52"/>
    </row>
    <row r="291" spans="1:9" s="53" customFormat="1">
      <c r="A291" s="49"/>
      <c r="B291" s="50"/>
      <c r="C291" s="51"/>
      <c r="D291" s="49"/>
      <c r="E291" s="52"/>
      <c r="F291" s="52"/>
      <c r="G291" s="52"/>
      <c r="H291" s="52"/>
      <c r="I291" s="52"/>
    </row>
    <row r="292" spans="1:9" s="53" customFormat="1">
      <c r="A292" s="49"/>
      <c r="B292" s="50"/>
      <c r="C292" s="51"/>
      <c r="D292" s="49"/>
      <c r="E292" s="52"/>
      <c r="F292" s="52"/>
      <c r="G292" s="52"/>
      <c r="H292" s="52"/>
      <c r="I292" s="52"/>
    </row>
    <row r="293" spans="1:9" s="53" customFormat="1">
      <c r="A293" s="49"/>
      <c r="B293" s="50"/>
      <c r="C293" s="51"/>
      <c r="D293" s="49"/>
      <c r="E293" s="52"/>
      <c r="F293" s="52"/>
      <c r="G293" s="52"/>
      <c r="H293" s="52"/>
      <c r="I293" s="52"/>
    </row>
    <row r="294" spans="1:9" s="53" customFormat="1">
      <c r="A294" s="49"/>
      <c r="B294" s="50"/>
      <c r="C294" s="51"/>
      <c r="D294" s="49"/>
      <c r="E294" s="52"/>
      <c r="F294" s="52"/>
      <c r="G294" s="52"/>
      <c r="H294" s="52"/>
      <c r="I294" s="52"/>
    </row>
    <row r="295" spans="1:9" s="53" customFormat="1">
      <c r="A295" s="49"/>
      <c r="B295" s="50"/>
      <c r="C295" s="51"/>
      <c r="D295" s="49"/>
      <c r="E295" s="52"/>
      <c r="F295" s="52"/>
      <c r="G295" s="52"/>
      <c r="H295" s="52"/>
      <c r="I295" s="52"/>
    </row>
    <row r="296" spans="1:9" s="53" customFormat="1">
      <c r="A296" s="49"/>
      <c r="B296" s="50"/>
      <c r="C296" s="51"/>
      <c r="D296" s="49"/>
      <c r="E296" s="52"/>
      <c r="F296" s="52"/>
      <c r="G296" s="52"/>
      <c r="H296" s="52"/>
      <c r="I296" s="52"/>
    </row>
    <row r="297" spans="1:9" s="53" customFormat="1">
      <c r="A297" s="49"/>
      <c r="B297" s="50"/>
      <c r="C297" s="51"/>
      <c r="D297" s="49"/>
      <c r="E297" s="52"/>
      <c r="F297" s="52"/>
      <c r="G297" s="52"/>
      <c r="H297" s="52"/>
      <c r="I297" s="52"/>
    </row>
    <row r="298" spans="1:9" s="53" customFormat="1">
      <c r="A298" s="49"/>
      <c r="B298" s="50"/>
      <c r="C298" s="51"/>
      <c r="D298" s="49"/>
      <c r="E298" s="52"/>
      <c r="F298" s="52"/>
      <c r="G298" s="52"/>
      <c r="H298" s="52"/>
      <c r="I298" s="52"/>
    </row>
    <row r="299" spans="1:9" s="53" customFormat="1">
      <c r="A299" s="49"/>
      <c r="B299" s="50"/>
      <c r="C299" s="51"/>
      <c r="D299" s="49"/>
      <c r="E299" s="52"/>
      <c r="F299" s="52"/>
      <c r="G299" s="52"/>
      <c r="H299" s="52"/>
      <c r="I299" s="52"/>
    </row>
    <row r="300" spans="1:9" s="53" customFormat="1">
      <c r="A300" s="49"/>
      <c r="B300" s="50"/>
      <c r="C300" s="51"/>
      <c r="D300" s="49"/>
      <c r="E300" s="52"/>
      <c r="F300" s="52"/>
      <c r="G300" s="52"/>
      <c r="H300" s="52"/>
      <c r="I300" s="52"/>
    </row>
    <row r="301" spans="1:9" s="53" customFormat="1">
      <c r="A301" s="49"/>
      <c r="B301" s="50"/>
      <c r="C301" s="51"/>
      <c r="D301" s="49"/>
      <c r="E301" s="52"/>
      <c r="F301" s="52"/>
      <c r="G301" s="52"/>
      <c r="H301" s="52"/>
      <c r="I301" s="52"/>
    </row>
    <row r="302" spans="1:9" s="53" customFormat="1">
      <c r="A302" s="49"/>
      <c r="B302" s="50"/>
      <c r="C302" s="51"/>
      <c r="D302" s="49"/>
      <c r="E302" s="52"/>
      <c r="F302" s="52"/>
      <c r="G302" s="52"/>
      <c r="H302" s="52"/>
      <c r="I302" s="52"/>
    </row>
    <row r="303" spans="1:9" s="53" customFormat="1">
      <c r="A303" s="49"/>
      <c r="B303" s="50"/>
      <c r="C303" s="51"/>
      <c r="D303" s="49"/>
      <c r="E303" s="52"/>
      <c r="F303" s="52"/>
      <c r="G303" s="52"/>
      <c r="H303" s="52"/>
      <c r="I303" s="52"/>
    </row>
    <row r="304" spans="1:9" s="53" customFormat="1">
      <c r="A304" s="49"/>
      <c r="B304" s="50"/>
      <c r="C304" s="51"/>
      <c r="D304" s="49"/>
      <c r="E304" s="52"/>
      <c r="F304" s="52"/>
      <c r="G304" s="52"/>
      <c r="H304" s="52"/>
      <c r="I304" s="52"/>
    </row>
    <row r="305" spans="1:9" s="53" customFormat="1">
      <c r="A305" s="49"/>
      <c r="B305" s="50"/>
      <c r="C305" s="51"/>
      <c r="D305" s="49"/>
      <c r="E305" s="52"/>
      <c r="F305" s="52"/>
      <c r="G305" s="52"/>
      <c r="H305" s="52"/>
      <c r="I305" s="52"/>
    </row>
    <row r="306" spans="1:9" s="53" customFormat="1">
      <c r="A306" s="49"/>
      <c r="B306" s="50"/>
      <c r="C306" s="51"/>
      <c r="D306" s="49"/>
      <c r="E306" s="52"/>
      <c r="F306" s="52"/>
      <c r="G306" s="52"/>
      <c r="H306" s="52"/>
      <c r="I306" s="52"/>
    </row>
    <row r="307" spans="1:9" s="53" customFormat="1">
      <c r="A307" s="49"/>
      <c r="B307" s="50"/>
      <c r="C307" s="51"/>
      <c r="D307" s="49"/>
      <c r="E307" s="52"/>
      <c r="F307" s="52"/>
      <c r="G307" s="52"/>
      <c r="H307" s="52"/>
      <c r="I307" s="52"/>
    </row>
    <row r="308" spans="1:9" s="53" customFormat="1">
      <c r="A308" s="49"/>
      <c r="B308" s="50"/>
      <c r="C308" s="51"/>
      <c r="D308" s="49"/>
      <c r="E308" s="52"/>
      <c r="F308" s="52"/>
      <c r="G308" s="52"/>
      <c r="H308" s="52"/>
      <c r="I308" s="52"/>
    </row>
    <row r="309" spans="1:9" s="53" customFormat="1">
      <c r="A309" s="49"/>
      <c r="B309" s="50"/>
      <c r="C309" s="51"/>
      <c r="D309" s="49"/>
      <c r="E309" s="52"/>
      <c r="F309" s="52"/>
      <c r="G309" s="52"/>
      <c r="H309" s="52"/>
      <c r="I309" s="52"/>
    </row>
    <row r="310" spans="1:9" s="53" customFormat="1">
      <c r="A310" s="49"/>
      <c r="B310" s="50"/>
      <c r="C310" s="51"/>
      <c r="D310" s="49"/>
      <c r="E310" s="52"/>
      <c r="F310" s="52"/>
      <c r="G310" s="52"/>
      <c r="H310" s="52"/>
      <c r="I310" s="52"/>
    </row>
    <row r="311" spans="1:9" s="53" customFormat="1">
      <c r="A311" s="49"/>
      <c r="B311" s="50"/>
      <c r="C311" s="51"/>
      <c r="D311" s="49"/>
      <c r="E311" s="52"/>
      <c r="F311" s="52"/>
      <c r="G311" s="52"/>
      <c r="H311" s="52"/>
      <c r="I311" s="52"/>
    </row>
    <row r="312" spans="1:9" s="53" customFormat="1">
      <c r="A312" s="49"/>
      <c r="B312" s="50"/>
      <c r="C312" s="51"/>
      <c r="D312" s="49"/>
      <c r="E312" s="52"/>
      <c r="F312" s="52"/>
      <c r="G312" s="52"/>
      <c r="H312" s="52"/>
      <c r="I312" s="52"/>
    </row>
    <row r="313" spans="1:9" s="53" customFormat="1">
      <c r="A313" s="49"/>
      <c r="B313" s="50"/>
      <c r="C313" s="51"/>
      <c r="D313" s="49"/>
      <c r="E313" s="52"/>
      <c r="F313" s="52"/>
      <c r="G313" s="52"/>
      <c r="H313" s="52"/>
      <c r="I313" s="52"/>
    </row>
    <row r="314" spans="1:9" s="53" customFormat="1">
      <c r="A314" s="49"/>
      <c r="B314" s="50"/>
      <c r="C314" s="51"/>
      <c r="D314" s="49"/>
      <c r="E314" s="52"/>
      <c r="F314" s="52"/>
      <c r="G314" s="52"/>
      <c r="H314" s="52"/>
      <c r="I314" s="52"/>
    </row>
    <row r="315" spans="1:9" s="53" customFormat="1">
      <c r="A315" s="49"/>
      <c r="B315" s="50"/>
      <c r="C315" s="51"/>
      <c r="D315" s="49"/>
      <c r="E315" s="52"/>
      <c r="F315" s="52"/>
      <c r="G315" s="52"/>
      <c r="H315" s="52"/>
      <c r="I315" s="52"/>
    </row>
    <row r="316" spans="1:9" s="53" customFormat="1">
      <c r="A316" s="49"/>
      <c r="B316" s="50"/>
      <c r="C316" s="51"/>
      <c r="D316" s="49"/>
      <c r="E316" s="52"/>
      <c r="F316" s="52"/>
      <c r="G316" s="52"/>
      <c r="H316" s="52"/>
      <c r="I316" s="52"/>
    </row>
    <row r="317" spans="1:9" s="53" customFormat="1">
      <c r="A317" s="49"/>
      <c r="B317" s="50"/>
      <c r="C317" s="51"/>
      <c r="D317" s="49"/>
      <c r="E317" s="52"/>
      <c r="F317" s="52"/>
      <c r="G317" s="52"/>
      <c r="H317" s="52"/>
      <c r="I317" s="52"/>
    </row>
    <row r="318" spans="1:9" s="53" customFormat="1">
      <c r="A318" s="49"/>
      <c r="B318" s="50"/>
      <c r="C318" s="51"/>
      <c r="D318" s="49"/>
      <c r="E318" s="52"/>
      <c r="F318" s="52"/>
      <c r="G318" s="52"/>
      <c r="H318" s="52"/>
      <c r="I318" s="52"/>
    </row>
    <row r="319" spans="1:9" s="53" customFormat="1">
      <c r="A319" s="49"/>
      <c r="B319" s="50"/>
      <c r="C319" s="51"/>
      <c r="D319" s="49"/>
      <c r="E319" s="52"/>
      <c r="F319" s="52"/>
      <c r="G319" s="52"/>
      <c r="H319" s="52"/>
      <c r="I319" s="52"/>
    </row>
    <row r="320" spans="1:9" s="53" customFormat="1">
      <c r="A320" s="49"/>
      <c r="B320" s="50"/>
      <c r="C320" s="51"/>
      <c r="D320" s="49"/>
      <c r="E320" s="52"/>
      <c r="F320" s="52"/>
      <c r="G320" s="52"/>
      <c r="H320" s="52"/>
      <c r="I320" s="52"/>
    </row>
    <row r="321" spans="1:9" s="53" customFormat="1">
      <c r="A321" s="49"/>
      <c r="B321" s="50"/>
      <c r="C321" s="51"/>
      <c r="D321" s="49"/>
      <c r="E321" s="52"/>
      <c r="F321" s="52"/>
      <c r="G321" s="52"/>
      <c r="H321" s="52"/>
      <c r="I321" s="52"/>
    </row>
    <row r="322" spans="1:9" s="53" customFormat="1">
      <c r="A322" s="49"/>
      <c r="B322" s="50"/>
      <c r="C322" s="51"/>
      <c r="D322" s="49"/>
      <c r="E322" s="52"/>
      <c r="F322" s="52"/>
      <c r="G322" s="52"/>
      <c r="H322" s="52"/>
      <c r="I322" s="52"/>
    </row>
    <row r="323" spans="1:9" s="53" customFormat="1">
      <c r="A323" s="49"/>
      <c r="B323" s="50"/>
      <c r="C323" s="51"/>
      <c r="D323" s="49"/>
      <c r="E323" s="52"/>
      <c r="F323" s="52"/>
      <c r="G323" s="52"/>
      <c r="H323" s="52"/>
      <c r="I323" s="52"/>
    </row>
    <row r="324" spans="1:9" s="53" customFormat="1">
      <c r="A324" s="49"/>
      <c r="B324" s="50"/>
      <c r="C324" s="51"/>
      <c r="D324" s="49"/>
      <c r="E324" s="52"/>
      <c r="F324" s="52"/>
      <c r="G324" s="52"/>
      <c r="H324" s="52"/>
      <c r="I324" s="52"/>
    </row>
    <row r="325" spans="1:9" s="53" customFormat="1">
      <c r="A325" s="49"/>
      <c r="B325" s="50"/>
      <c r="C325" s="51"/>
      <c r="D325" s="49"/>
      <c r="E325" s="52"/>
      <c r="F325" s="52"/>
      <c r="G325" s="52"/>
      <c r="H325" s="52"/>
      <c r="I325" s="52"/>
    </row>
    <row r="326" spans="1:9" s="53" customFormat="1">
      <c r="A326" s="49"/>
      <c r="B326" s="50"/>
      <c r="C326" s="51"/>
      <c r="D326" s="49"/>
      <c r="E326" s="52"/>
      <c r="F326" s="52"/>
      <c r="G326" s="52"/>
      <c r="H326" s="52"/>
      <c r="I326" s="52"/>
    </row>
    <row r="327" spans="1:9" s="53" customFormat="1">
      <c r="A327" s="49"/>
      <c r="B327" s="50"/>
      <c r="C327" s="51"/>
      <c r="D327" s="49"/>
      <c r="E327" s="52"/>
      <c r="F327" s="52"/>
      <c r="G327" s="52"/>
      <c r="H327" s="52"/>
      <c r="I327" s="52"/>
    </row>
    <row r="328" spans="1:9" s="53" customFormat="1">
      <c r="A328" s="49"/>
      <c r="B328" s="50"/>
      <c r="C328" s="51"/>
      <c r="D328" s="49"/>
      <c r="E328" s="52"/>
      <c r="F328" s="52"/>
      <c r="G328" s="52"/>
      <c r="H328" s="52"/>
      <c r="I328" s="52"/>
    </row>
    <row r="329" spans="1:9" s="53" customFormat="1">
      <c r="A329" s="49"/>
      <c r="B329" s="50"/>
      <c r="C329" s="51"/>
      <c r="D329" s="49"/>
      <c r="E329" s="52"/>
      <c r="F329" s="52"/>
      <c r="G329" s="52"/>
      <c r="H329" s="52"/>
      <c r="I329" s="52"/>
    </row>
    <row r="330" spans="1:9" s="53" customFormat="1">
      <c r="A330" s="49"/>
      <c r="B330" s="50"/>
      <c r="C330" s="51"/>
      <c r="D330" s="49"/>
      <c r="E330" s="52"/>
      <c r="F330" s="52"/>
      <c r="G330" s="52"/>
      <c r="H330" s="52"/>
      <c r="I330" s="52"/>
    </row>
    <row r="331" spans="1:9" s="53" customFormat="1">
      <c r="A331" s="49"/>
      <c r="B331" s="50"/>
      <c r="C331" s="51"/>
      <c r="D331" s="49"/>
      <c r="E331" s="52"/>
      <c r="F331" s="52"/>
      <c r="G331" s="52"/>
      <c r="H331" s="52"/>
      <c r="I331" s="52"/>
    </row>
    <row r="332" spans="1:9" s="53" customFormat="1">
      <c r="A332" s="49"/>
      <c r="B332" s="50"/>
      <c r="C332" s="51"/>
      <c r="D332" s="49"/>
      <c r="E332" s="52"/>
      <c r="F332" s="52"/>
      <c r="G332" s="52"/>
      <c r="H332" s="52"/>
      <c r="I332" s="52"/>
    </row>
    <row r="333" spans="1:9" s="53" customFormat="1">
      <c r="A333" s="49"/>
      <c r="B333" s="50"/>
      <c r="C333" s="51"/>
      <c r="D333" s="49"/>
      <c r="E333" s="52"/>
      <c r="F333" s="52"/>
      <c r="G333" s="52"/>
      <c r="H333" s="52"/>
      <c r="I333" s="52"/>
    </row>
    <row r="334" spans="1:9" s="53" customFormat="1">
      <c r="A334" s="49"/>
      <c r="B334" s="50"/>
      <c r="C334" s="51"/>
      <c r="D334" s="49"/>
      <c r="E334" s="52"/>
      <c r="F334" s="52"/>
      <c r="G334" s="52"/>
      <c r="H334" s="52"/>
      <c r="I334" s="52"/>
    </row>
    <row r="335" spans="1:9" s="53" customFormat="1">
      <c r="A335" s="49"/>
      <c r="B335" s="50"/>
      <c r="C335" s="51"/>
      <c r="D335" s="49"/>
      <c r="E335" s="52"/>
      <c r="F335" s="52"/>
      <c r="G335" s="52"/>
      <c r="H335" s="52"/>
      <c r="I335" s="52"/>
    </row>
    <row r="336" spans="1:9" s="53" customFormat="1">
      <c r="A336" s="49"/>
      <c r="B336" s="50"/>
      <c r="C336" s="51"/>
      <c r="D336" s="49"/>
      <c r="E336" s="52"/>
      <c r="F336" s="52"/>
      <c r="G336" s="52"/>
      <c r="H336" s="52"/>
      <c r="I336" s="52"/>
    </row>
    <row r="337" spans="1:9" s="53" customFormat="1">
      <c r="A337" s="49"/>
      <c r="B337" s="50"/>
      <c r="C337" s="51"/>
      <c r="D337" s="49"/>
      <c r="E337" s="52"/>
      <c r="F337" s="52"/>
      <c r="G337" s="52"/>
      <c r="H337" s="52"/>
      <c r="I337" s="52"/>
    </row>
    <row r="338" spans="1:9" s="53" customFormat="1">
      <c r="A338" s="49"/>
      <c r="B338" s="50"/>
      <c r="C338" s="51"/>
      <c r="D338" s="49"/>
      <c r="E338" s="52"/>
      <c r="F338" s="52"/>
      <c r="G338" s="52"/>
      <c r="H338" s="52"/>
      <c r="I338" s="52"/>
    </row>
    <row r="339" spans="1:9" s="53" customFormat="1">
      <c r="A339" s="49"/>
      <c r="B339" s="50"/>
      <c r="C339" s="51"/>
      <c r="D339" s="49"/>
      <c r="E339" s="52"/>
      <c r="F339" s="52"/>
      <c r="G339" s="52"/>
      <c r="H339" s="52"/>
      <c r="I339" s="52"/>
    </row>
    <row r="340" spans="1:9" s="53" customFormat="1">
      <c r="A340" s="49"/>
      <c r="B340" s="50"/>
      <c r="C340" s="51"/>
      <c r="D340" s="49"/>
      <c r="E340" s="52"/>
      <c r="F340" s="52"/>
      <c r="G340" s="52"/>
      <c r="H340" s="52"/>
      <c r="I340" s="52"/>
    </row>
    <row r="341" spans="1:9" s="53" customFormat="1">
      <c r="A341" s="49"/>
      <c r="B341" s="50"/>
      <c r="C341" s="51"/>
      <c r="D341" s="49"/>
      <c r="E341" s="52"/>
      <c r="F341" s="52"/>
      <c r="G341" s="52"/>
      <c r="H341" s="52"/>
      <c r="I341" s="52"/>
    </row>
    <row r="342" spans="1:9" s="53" customFormat="1">
      <c r="A342" s="49"/>
      <c r="B342" s="50"/>
      <c r="C342" s="51"/>
      <c r="D342" s="49"/>
      <c r="E342" s="52"/>
      <c r="F342" s="52"/>
      <c r="G342" s="52"/>
      <c r="H342" s="52"/>
      <c r="I342" s="52"/>
    </row>
    <row r="343" spans="1:9" s="53" customFormat="1">
      <c r="A343" s="49"/>
      <c r="B343" s="50"/>
      <c r="C343" s="51"/>
      <c r="D343" s="49"/>
      <c r="E343" s="52"/>
      <c r="F343" s="52"/>
      <c r="G343" s="52"/>
      <c r="H343" s="52"/>
      <c r="I343" s="52"/>
    </row>
    <row r="344" spans="1:9" s="53" customFormat="1">
      <c r="A344" s="49"/>
      <c r="B344" s="50"/>
      <c r="C344" s="51"/>
      <c r="D344" s="49"/>
      <c r="E344" s="52"/>
      <c r="F344" s="52"/>
      <c r="G344" s="52"/>
      <c r="H344" s="52"/>
      <c r="I344" s="52"/>
    </row>
    <row r="345" spans="1:9" s="53" customFormat="1">
      <c r="A345" s="49"/>
      <c r="B345" s="50"/>
      <c r="C345" s="51"/>
      <c r="D345" s="49"/>
      <c r="E345" s="52"/>
      <c r="F345" s="52"/>
      <c r="G345" s="52"/>
      <c r="H345" s="52"/>
      <c r="I345" s="52"/>
    </row>
    <row r="346" spans="1:9" s="53" customFormat="1">
      <c r="A346" s="49"/>
      <c r="B346" s="50"/>
      <c r="C346" s="51"/>
      <c r="D346" s="49"/>
      <c r="E346" s="52"/>
      <c r="F346" s="52"/>
      <c r="G346" s="52"/>
      <c r="H346" s="52"/>
      <c r="I346" s="52"/>
    </row>
    <row r="347" spans="1:9" s="53" customFormat="1">
      <c r="A347" s="49"/>
      <c r="B347" s="50"/>
      <c r="C347" s="51"/>
      <c r="D347" s="49"/>
      <c r="E347" s="52"/>
      <c r="F347" s="52"/>
      <c r="G347" s="52"/>
      <c r="H347" s="52"/>
      <c r="I347" s="52"/>
    </row>
    <row r="348" spans="1:9" s="53" customFormat="1">
      <c r="A348" s="49"/>
      <c r="B348" s="50"/>
      <c r="C348" s="51"/>
      <c r="D348" s="49"/>
      <c r="E348" s="52"/>
      <c r="F348" s="52"/>
      <c r="G348" s="52"/>
      <c r="H348" s="52"/>
      <c r="I348" s="52"/>
    </row>
    <row r="349" spans="1:9" s="53" customFormat="1">
      <c r="A349" s="49"/>
      <c r="B349" s="50"/>
      <c r="C349" s="51"/>
      <c r="D349" s="49"/>
      <c r="E349" s="52"/>
      <c r="F349" s="52"/>
      <c r="G349" s="52"/>
      <c r="H349" s="52"/>
      <c r="I349" s="52"/>
    </row>
    <row r="350" spans="1:9" s="53" customFormat="1">
      <c r="A350" s="49"/>
      <c r="B350" s="50"/>
      <c r="C350" s="51"/>
      <c r="D350" s="49"/>
      <c r="E350" s="52"/>
      <c r="F350" s="52"/>
      <c r="G350" s="52"/>
      <c r="H350" s="52"/>
      <c r="I350" s="52"/>
    </row>
    <row r="351" spans="1:9" s="53" customFormat="1">
      <c r="A351" s="49"/>
      <c r="B351" s="50"/>
      <c r="C351" s="51"/>
      <c r="D351" s="49"/>
      <c r="E351" s="52"/>
      <c r="F351" s="52"/>
      <c r="G351" s="52"/>
      <c r="H351" s="52"/>
      <c r="I351" s="52"/>
    </row>
    <row r="352" spans="1:9" s="53" customFormat="1">
      <c r="A352" s="49"/>
      <c r="B352" s="50"/>
      <c r="C352" s="51"/>
      <c r="D352" s="49"/>
      <c r="E352" s="52"/>
      <c r="F352" s="52"/>
      <c r="G352" s="52"/>
      <c r="H352" s="52"/>
      <c r="I352" s="52"/>
    </row>
    <row r="353" spans="1:9" s="53" customFormat="1">
      <c r="A353" s="49"/>
      <c r="B353" s="50"/>
      <c r="C353" s="51"/>
      <c r="D353" s="49"/>
      <c r="E353" s="52"/>
      <c r="F353" s="52"/>
      <c r="G353" s="52"/>
      <c r="H353" s="52"/>
      <c r="I353" s="52"/>
    </row>
    <row r="354" spans="1:9" s="53" customFormat="1">
      <c r="A354" s="49"/>
      <c r="B354" s="50"/>
      <c r="C354" s="51"/>
      <c r="D354" s="49"/>
      <c r="E354" s="52"/>
      <c r="F354" s="52"/>
      <c r="G354" s="52"/>
      <c r="H354" s="52"/>
      <c r="I354" s="52"/>
    </row>
    <row r="355" spans="1:9" s="53" customFormat="1">
      <c r="A355" s="49"/>
      <c r="B355" s="50"/>
      <c r="C355" s="51"/>
      <c r="D355" s="49"/>
      <c r="E355" s="52"/>
      <c r="F355" s="52"/>
      <c r="G355" s="52"/>
      <c r="H355" s="52"/>
      <c r="I355" s="52"/>
    </row>
    <row r="356" spans="1:9" s="53" customFormat="1">
      <c r="A356" s="49"/>
      <c r="B356" s="50"/>
      <c r="C356" s="51"/>
      <c r="D356" s="49"/>
      <c r="E356" s="52"/>
      <c r="F356" s="52"/>
      <c r="G356" s="52"/>
      <c r="H356" s="52"/>
      <c r="I356" s="52"/>
    </row>
    <row r="357" spans="1:9" s="53" customFormat="1">
      <c r="A357" s="49"/>
      <c r="B357" s="50"/>
      <c r="C357" s="51"/>
      <c r="D357" s="49"/>
      <c r="E357" s="52"/>
      <c r="F357" s="52"/>
      <c r="G357" s="52"/>
      <c r="H357" s="52"/>
      <c r="I357" s="52"/>
    </row>
    <row r="358" spans="1:9" s="53" customFormat="1">
      <c r="A358" s="49"/>
      <c r="B358" s="50"/>
      <c r="C358" s="51"/>
      <c r="D358" s="49"/>
      <c r="E358" s="52"/>
      <c r="F358" s="52"/>
      <c r="G358" s="52"/>
      <c r="H358" s="52"/>
      <c r="I358" s="52"/>
    </row>
    <row r="359" spans="1:9" s="53" customFormat="1">
      <c r="A359" s="49"/>
      <c r="B359" s="50"/>
      <c r="C359" s="51"/>
      <c r="D359" s="49"/>
      <c r="E359" s="52"/>
      <c r="F359" s="52"/>
      <c r="G359" s="52"/>
      <c r="H359" s="52"/>
      <c r="I359" s="52"/>
    </row>
    <row r="360" spans="1:9" s="53" customFormat="1">
      <c r="A360" s="49"/>
      <c r="B360" s="50"/>
      <c r="C360" s="51"/>
      <c r="D360" s="49"/>
      <c r="E360" s="52"/>
      <c r="F360" s="52"/>
      <c r="G360" s="52"/>
      <c r="H360" s="52"/>
      <c r="I360" s="52"/>
    </row>
    <row r="361" spans="1:9" s="53" customFormat="1">
      <c r="A361" s="49"/>
      <c r="B361" s="50"/>
      <c r="C361" s="51"/>
      <c r="D361" s="49"/>
      <c r="E361" s="52"/>
      <c r="F361" s="52"/>
      <c r="G361" s="52"/>
      <c r="H361" s="52"/>
      <c r="I361" s="52"/>
    </row>
    <row r="362" spans="1:9" s="53" customFormat="1">
      <c r="A362" s="49"/>
      <c r="B362" s="50"/>
      <c r="C362" s="51"/>
      <c r="D362" s="49"/>
      <c r="E362" s="52"/>
      <c r="F362" s="52"/>
      <c r="G362" s="52"/>
      <c r="H362" s="52"/>
      <c r="I362" s="52"/>
    </row>
    <row r="363" spans="1:9" s="53" customFormat="1">
      <c r="A363" s="49"/>
      <c r="B363" s="50"/>
      <c r="C363" s="51"/>
      <c r="D363" s="49"/>
      <c r="E363" s="52"/>
      <c r="F363" s="52"/>
      <c r="G363" s="52"/>
      <c r="H363" s="52"/>
      <c r="I363" s="52"/>
    </row>
    <row r="364" spans="1:9" s="53" customFormat="1">
      <c r="A364" s="49"/>
      <c r="B364" s="50"/>
      <c r="C364" s="51"/>
      <c r="D364" s="49"/>
      <c r="E364" s="52"/>
      <c r="F364" s="52"/>
      <c r="G364" s="52"/>
      <c r="H364" s="52"/>
      <c r="I364" s="52"/>
    </row>
    <row r="365" spans="1:9" s="53" customFormat="1">
      <c r="A365" s="49"/>
      <c r="B365" s="50"/>
      <c r="C365" s="51"/>
      <c r="D365" s="49"/>
      <c r="E365" s="52"/>
      <c r="F365" s="52"/>
      <c r="G365" s="52"/>
      <c r="H365" s="52"/>
      <c r="I365" s="52"/>
    </row>
    <row r="366" spans="1:9" s="53" customFormat="1">
      <c r="A366" s="49"/>
      <c r="B366" s="50"/>
      <c r="C366" s="51"/>
      <c r="D366" s="49"/>
      <c r="E366" s="52"/>
      <c r="F366" s="52"/>
      <c r="G366" s="52"/>
      <c r="H366" s="52"/>
      <c r="I366" s="52"/>
    </row>
    <row r="367" spans="1:9" s="53" customFormat="1">
      <c r="A367" s="49"/>
      <c r="B367" s="50"/>
      <c r="C367" s="51"/>
      <c r="D367" s="49"/>
      <c r="E367" s="52"/>
      <c r="F367" s="52"/>
      <c r="G367" s="52"/>
      <c r="H367" s="52"/>
      <c r="I367" s="52"/>
    </row>
    <row r="368" spans="1:9" s="53" customFormat="1">
      <c r="A368" s="49"/>
      <c r="B368" s="50"/>
      <c r="C368" s="51"/>
      <c r="D368" s="49"/>
      <c r="E368" s="52"/>
      <c r="F368" s="52"/>
      <c r="G368" s="52"/>
      <c r="H368" s="52"/>
      <c r="I368" s="52"/>
    </row>
    <row r="369" spans="1:9" s="53" customFormat="1">
      <c r="A369" s="49"/>
      <c r="B369" s="50"/>
      <c r="C369" s="51"/>
      <c r="D369" s="49"/>
      <c r="E369" s="52"/>
      <c r="F369" s="52"/>
      <c r="G369" s="52"/>
      <c r="H369" s="52"/>
      <c r="I369" s="52"/>
    </row>
    <row r="370" spans="1:9" s="53" customFormat="1">
      <c r="A370" s="49"/>
      <c r="B370" s="50"/>
      <c r="C370" s="51"/>
      <c r="D370" s="49"/>
      <c r="E370" s="52"/>
      <c r="F370" s="52"/>
      <c r="G370" s="52"/>
      <c r="H370" s="52"/>
      <c r="I370" s="52"/>
    </row>
    <row r="371" spans="1:9" s="53" customFormat="1">
      <c r="A371" s="49"/>
      <c r="B371" s="50"/>
      <c r="C371" s="51"/>
      <c r="D371" s="49"/>
      <c r="E371" s="52"/>
      <c r="F371" s="52"/>
      <c r="G371" s="52"/>
      <c r="H371" s="52"/>
      <c r="I371" s="52"/>
    </row>
    <row r="372" spans="1:9" s="53" customFormat="1">
      <c r="A372" s="49"/>
      <c r="B372" s="50"/>
      <c r="C372" s="51"/>
      <c r="D372" s="49"/>
      <c r="E372" s="52"/>
      <c r="F372" s="52"/>
      <c r="G372" s="52"/>
      <c r="H372" s="52"/>
      <c r="I372" s="52"/>
    </row>
    <row r="373" spans="1:9" s="53" customFormat="1">
      <c r="A373" s="49"/>
      <c r="B373" s="50"/>
      <c r="C373" s="51"/>
      <c r="D373" s="49"/>
      <c r="E373" s="52"/>
      <c r="F373" s="52"/>
      <c r="G373" s="52"/>
      <c r="H373" s="52"/>
      <c r="I373" s="52"/>
    </row>
    <row r="374" spans="1:9" s="53" customFormat="1">
      <c r="A374" s="49"/>
      <c r="B374" s="50"/>
      <c r="C374" s="51"/>
      <c r="D374" s="49"/>
      <c r="E374" s="52"/>
      <c r="F374" s="52"/>
      <c r="G374" s="52"/>
      <c r="H374" s="52"/>
      <c r="I374" s="52"/>
    </row>
    <row r="375" spans="1:9" s="53" customFormat="1">
      <c r="A375" s="49"/>
      <c r="B375" s="50"/>
      <c r="C375" s="51"/>
      <c r="D375" s="49"/>
      <c r="E375" s="52"/>
      <c r="F375" s="52"/>
      <c r="G375" s="52"/>
      <c r="H375" s="52"/>
      <c r="I375" s="52"/>
    </row>
    <row r="376" spans="1:9" s="53" customFormat="1">
      <c r="A376" s="49"/>
      <c r="B376" s="50"/>
      <c r="C376" s="51"/>
      <c r="D376" s="49"/>
      <c r="E376" s="52"/>
      <c r="F376" s="52"/>
      <c r="G376" s="52"/>
      <c r="H376" s="52"/>
      <c r="I376" s="52"/>
    </row>
    <row r="377" spans="1:9" s="53" customFormat="1">
      <c r="A377" s="49"/>
      <c r="B377" s="50"/>
      <c r="C377" s="51"/>
      <c r="D377" s="49"/>
      <c r="E377" s="52"/>
      <c r="F377" s="52"/>
      <c r="G377" s="52"/>
      <c r="H377" s="52"/>
      <c r="I377" s="52"/>
    </row>
    <row r="378" spans="1:9" s="53" customFormat="1">
      <c r="A378" s="49"/>
      <c r="B378" s="50"/>
      <c r="C378" s="51"/>
      <c r="D378" s="49"/>
      <c r="E378" s="52"/>
      <c r="F378" s="52"/>
      <c r="G378" s="52"/>
      <c r="H378" s="52"/>
      <c r="I378" s="52"/>
    </row>
    <row r="379" spans="1:9" s="53" customFormat="1">
      <c r="A379" s="49"/>
      <c r="B379" s="50"/>
      <c r="C379" s="51"/>
      <c r="D379" s="49"/>
      <c r="E379" s="52"/>
      <c r="F379" s="52"/>
      <c r="G379" s="52"/>
      <c r="H379" s="52"/>
      <c r="I379" s="52"/>
    </row>
    <row r="380" spans="1:9" s="53" customFormat="1">
      <c r="A380" s="49"/>
      <c r="B380" s="50"/>
      <c r="C380" s="51"/>
      <c r="D380" s="49"/>
      <c r="E380" s="52"/>
      <c r="F380" s="52"/>
      <c r="G380" s="52"/>
      <c r="H380" s="52"/>
      <c r="I380" s="52"/>
    </row>
    <row r="381" spans="1:9" s="53" customFormat="1">
      <c r="A381" s="49"/>
      <c r="B381" s="50"/>
      <c r="C381" s="51"/>
      <c r="D381" s="49"/>
      <c r="E381" s="52"/>
      <c r="F381" s="52"/>
      <c r="G381" s="52"/>
      <c r="H381" s="52"/>
      <c r="I381" s="52"/>
    </row>
    <row r="382" spans="1:9" s="53" customFormat="1">
      <c r="A382" s="49"/>
      <c r="B382" s="50"/>
      <c r="C382" s="51"/>
      <c r="D382" s="49"/>
      <c r="E382" s="52"/>
      <c r="F382" s="52"/>
      <c r="G382" s="52"/>
      <c r="H382" s="52"/>
      <c r="I382" s="52"/>
    </row>
    <row r="383" spans="1:9" s="53" customFormat="1">
      <c r="A383" s="49"/>
      <c r="B383" s="50"/>
      <c r="C383" s="51"/>
      <c r="D383" s="49"/>
      <c r="E383" s="52"/>
      <c r="F383" s="52"/>
      <c r="G383" s="52"/>
      <c r="H383" s="52"/>
      <c r="I383" s="52"/>
    </row>
    <row r="384" spans="1:9" s="53" customFormat="1">
      <c r="A384" s="49"/>
      <c r="B384" s="50"/>
      <c r="C384" s="51"/>
      <c r="D384" s="49"/>
      <c r="E384" s="52"/>
      <c r="F384" s="52"/>
      <c r="G384" s="52"/>
      <c r="H384" s="52"/>
      <c r="I384" s="52"/>
    </row>
    <row r="385" spans="1:9" s="53" customFormat="1">
      <c r="A385" s="49"/>
      <c r="B385" s="50"/>
      <c r="C385" s="51"/>
      <c r="D385" s="49"/>
      <c r="E385" s="52"/>
      <c r="F385" s="52"/>
      <c r="G385" s="52"/>
      <c r="H385" s="52"/>
      <c r="I385" s="52"/>
    </row>
    <row r="386" spans="1:9" s="53" customFormat="1">
      <c r="A386" s="49"/>
      <c r="B386" s="50"/>
      <c r="C386" s="51"/>
      <c r="D386" s="49"/>
      <c r="E386" s="52"/>
      <c r="F386" s="52"/>
      <c r="G386" s="52"/>
      <c r="H386" s="52"/>
      <c r="I386" s="52"/>
    </row>
    <row r="387" spans="1:9" s="53" customFormat="1">
      <c r="A387" s="49"/>
      <c r="B387" s="50"/>
      <c r="C387" s="51"/>
      <c r="D387" s="49"/>
      <c r="E387" s="52"/>
      <c r="F387" s="52"/>
      <c r="G387" s="52"/>
      <c r="H387" s="52"/>
      <c r="I387" s="52"/>
    </row>
    <row r="388" spans="1:9" s="53" customFormat="1">
      <c r="A388" s="49"/>
      <c r="B388" s="50"/>
      <c r="C388" s="51"/>
      <c r="D388" s="49"/>
      <c r="E388" s="52"/>
      <c r="F388" s="52"/>
      <c r="G388" s="52"/>
      <c r="H388" s="52"/>
      <c r="I388" s="52"/>
    </row>
    <row r="389" spans="1:9" s="53" customFormat="1">
      <c r="A389" s="49"/>
      <c r="B389" s="50"/>
      <c r="C389" s="51"/>
      <c r="D389" s="49"/>
      <c r="E389" s="52"/>
      <c r="F389" s="52"/>
      <c r="G389" s="52"/>
      <c r="H389" s="52"/>
      <c r="I389" s="52"/>
    </row>
    <row r="390" spans="1:9" s="53" customFormat="1">
      <c r="A390" s="49"/>
      <c r="B390" s="50"/>
      <c r="C390" s="51"/>
      <c r="D390" s="49"/>
      <c r="E390" s="52"/>
      <c r="F390" s="52"/>
      <c r="G390" s="52"/>
      <c r="H390" s="52"/>
      <c r="I390" s="52"/>
    </row>
    <row r="391" spans="1:9" s="53" customFormat="1">
      <c r="A391" s="49"/>
      <c r="B391" s="50"/>
      <c r="C391" s="51"/>
      <c r="D391" s="49"/>
      <c r="E391" s="52"/>
      <c r="F391" s="52"/>
      <c r="G391" s="52"/>
      <c r="H391" s="52"/>
      <c r="I391" s="52"/>
    </row>
    <row r="392" spans="1:9" s="53" customFormat="1">
      <c r="A392" s="49"/>
      <c r="B392" s="50"/>
      <c r="C392" s="51"/>
      <c r="D392" s="49"/>
      <c r="E392" s="52"/>
      <c r="F392" s="52"/>
      <c r="G392" s="52"/>
      <c r="H392" s="52"/>
      <c r="I392" s="52"/>
    </row>
    <row r="393" spans="1:9" s="53" customFormat="1">
      <c r="A393" s="49"/>
      <c r="B393" s="50"/>
      <c r="C393" s="51"/>
      <c r="D393" s="49"/>
      <c r="E393" s="52"/>
      <c r="F393" s="52"/>
      <c r="G393" s="52"/>
      <c r="H393" s="52"/>
      <c r="I393" s="52"/>
    </row>
    <row r="394" spans="1:9" s="53" customFormat="1">
      <c r="A394" s="49"/>
      <c r="B394" s="50"/>
      <c r="C394" s="51"/>
      <c r="D394" s="49"/>
      <c r="E394" s="52"/>
      <c r="F394" s="52"/>
      <c r="G394" s="52"/>
      <c r="H394" s="52"/>
      <c r="I394" s="52"/>
    </row>
    <row r="395" spans="1:9" s="53" customFormat="1">
      <c r="A395" s="49"/>
      <c r="B395" s="50"/>
      <c r="C395" s="51"/>
      <c r="D395" s="49"/>
      <c r="E395" s="52"/>
      <c r="F395" s="52"/>
      <c r="G395" s="52"/>
      <c r="H395" s="52"/>
      <c r="I395" s="52"/>
    </row>
    <row r="396" spans="1:9" s="53" customFormat="1">
      <c r="A396" s="49"/>
      <c r="B396" s="50"/>
      <c r="C396" s="51"/>
      <c r="D396" s="49"/>
      <c r="E396" s="52"/>
      <c r="F396" s="52"/>
      <c r="G396" s="52"/>
      <c r="H396" s="52"/>
      <c r="I396" s="52"/>
    </row>
    <row r="397" spans="1:9" s="53" customFormat="1">
      <c r="A397" s="49"/>
      <c r="B397" s="50"/>
      <c r="C397" s="51"/>
      <c r="D397" s="49"/>
      <c r="E397" s="52"/>
      <c r="F397" s="52"/>
      <c r="G397" s="52"/>
      <c r="H397" s="52"/>
      <c r="I397" s="52"/>
    </row>
    <row r="398" spans="1:9" s="53" customFormat="1">
      <c r="A398" s="49"/>
      <c r="B398" s="50"/>
      <c r="C398" s="51"/>
      <c r="D398" s="49"/>
      <c r="E398" s="52"/>
      <c r="F398" s="52"/>
      <c r="G398" s="52"/>
      <c r="H398" s="52"/>
      <c r="I398" s="52"/>
    </row>
    <row r="399" spans="1:9" s="53" customFormat="1">
      <c r="A399" s="49"/>
      <c r="B399" s="50"/>
      <c r="C399" s="51"/>
      <c r="D399" s="49"/>
      <c r="E399" s="52"/>
      <c r="F399" s="52"/>
      <c r="G399" s="52"/>
      <c r="H399" s="52"/>
      <c r="I399" s="52"/>
    </row>
    <row r="400" spans="1:9" s="53" customFormat="1">
      <c r="A400" s="49"/>
      <c r="B400" s="50"/>
      <c r="C400" s="51"/>
      <c r="D400" s="49"/>
      <c r="E400" s="52"/>
      <c r="F400" s="52"/>
      <c r="G400" s="52"/>
      <c r="H400" s="52"/>
      <c r="I400" s="52"/>
    </row>
    <row r="401" spans="1:9" s="53" customFormat="1">
      <c r="A401" s="49"/>
      <c r="B401" s="50"/>
      <c r="C401" s="51"/>
      <c r="D401" s="49"/>
      <c r="E401" s="52"/>
      <c r="F401" s="52"/>
      <c r="G401" s="52"/>
      <c r="H401" s="52"/>
      <c r="I401" s="52"/>
    </row>
    <row r="402" spans="1:9" s="53" customFormat="1">
      <c r="A402" s="49"/>
      <c r="B402" s="50"/>
      <c r="C402" s="51"/>
      <c r="D402" s="49"/>
      <c r="E402" s="52"/>
      <c r="F402" s="52"/>
      <c r="G402" s="52"/>
      <c r="H402" s="52"/>
      <c r="I402" s="52"/>
    </row>
    <row r="403" spans="1:9" s="53" customFormat="1">
      <c r="A403" s="49"/>
      <c r="B403" s="50"/>
      <c r="C403" s="51"/>
      <c r="D403" s="49"/>
      <c r="E403" s="52"/>
      <c r="F403" s="52"/>
      <c r="G403" s="52"/>
      <c r="H403" s="52"/>
      <c r="I403" s="52"/>
    </row>
    <row r="404" spans="1:9" s="53" customFormat="1">
      <c r="A404" s="49"/>
      <c r="B404" s="50"/>
      <c r="C404" s="51"/>
      <c r="D404" s="49"/>
      <c r="E404" s="52"/>
      <c r="F404" s="52"/>
      <c r="G404" s="52"/>
      <c r="H404" s="52"/>
      <c r="I404" s="52"/>
    </row>
    <row r="405" spans="1:9" s="53" customFormat="1">
      <c r="A405" s="49"/>
      <c r="B405" s="50"/>
      <c r="C405" s="51"/>
      <c r="D405" s="49"/>
      <c r="E405" s="52"/>
      <c r="F405" s="52"/>
      <c r="G405" s="52"/>
      <c r="H405" s="52"/>
      <c r="I405" s="52"/>
    </row>
    <row r="406" spans="1:9" s="53" customFormat="1">
      <c r="A406" s="49"/>
      <c r="B406" s="50"/>
      <c r="C406" s="51"/>
      <c r="D406" s="49"/>
      <c r="E406" s="52"/>
      <c r="F406" s="52"/>
      <c r="G406" s="52"/>
      <c r="H406" s="52"/>
      <c r="I406" s="52"/>
    </row>
    <row r="407" spans="1:9" s="53" customFormat="1">
      <c r="A407" s="49"/>
      <c r="B407" s="50"/>
      <c r="C407" s="51"/>
      <c r="D407" s="49"/>
      <c r="E407" s="52"/>
      <c r="F407" s="52"/>
      <c r="G407" s="52"/>
      <c r="H407" s="52"/>
      <c r="I407" s="52"/>
    </row>
    <row r="408" spans="1:9" s="53" customFormat="1">
      <c r="A408" s="49"/>
      <c r="B408" s="50"/>
      <c r="C408" s="51"/>
      <c r="D408" s="49"/>
      <c r="E408" s="52"/>
      <c r="F408" s="52"/>
      <c r="G408" s="52"/>
      <c r="H408" s="52"/>
      <c r="I408" s="52"/>
    </row>
    <row r="409" spans="1:9" s="53" customFormat="1">
      <c r="A409" s="49"/>
      <c r="B409" s="50"/>
      <c r="C409" s="51"/>
      <c r="D409" s="49"/>
      <c r="E409" s="52"/>
      <c r="F409" s="52"/>
      <c r="G409" s="52"/>
      <c r="H409" s="52"/>
      <c r="I409" s="52"/>
    </row>
    <row r="410" spans="1:9" s="53" customFormat="1">
      <c r="A410" s="49"/>
      <c r="B410" s="50"/>
      <c r="C410" s="51"/>
      <c r="D410" s="49"/>
      <c r="E410" s="52"/>
      <c r="F410" s="52"/>
      <c r="G410" s="52"/>
      <c r="H410" s="52"/>
      <c r="I410" s="52"/>
    </row>
    <row r="411" spans="1:9" s="53" customFormat="1">
      <c r="A411" s="49"/>
      <c r="B411" s="50"/>
      <c r="C411" s="51"/>
      <c r="D411" s="49"/>
      <c r="E411" s="52"/>
      <c r="F411" s="52"/>
      <c r="G411" s="52"/>
      <c r="H411" s="52"/>
      <c r="I411" s="52"/>
    </row>
    <row r="412" spans="1:9" s="53" customFormat="1">
      <c r="A412" s="49"/>
      <c r="B412" s="50"/>
      <c r="C412" s="51"/>
      <c r="D412" s="49"/>
      <c r="E412" s="52"/>
      <c r="F412" s="52"/>
      <c r="G412" s="52"/>
      <c r="H412" s="52"/>
      <c r="I412" s="52"/>
    </row>
    <row r="413" spans="1:9" s="53" customFormat="1">
      <c r="A413" s="49"/>
      <c r="B413" s="50"/>
      <c r="C413" s="51"/>
      <c r="D413" s="49"/>
      <c r="E413" s="52"/>
      <c r="F413" s="52"/>
      <c r="G413" s="52"/>
      <c r="H413" s="52"/>
      <c r="I413" s="52"/>
    </row>
    <row r="414" spans="1:9" s="53" customFormat="1">
      <c r="A414" s="49"/>
      <c r="B414" s="50"/>
      <c r="C414" s="51"/>
      <c r="D414" s="49"/>
      <c r="E414" s="52"/>
      <c r="F414" s="52"/>
      <c r="G414" s="52"/>
      <c r="H414" s="52"/>
      <c r="I414" s="52"/>
    </row>
    <row r="415" spans="1:9" s="53" customFormat="1">
      <c r="A415" s="49"/>
      <c r="B415" s="50"/>
      <c r="C415" s="51"/>
      <c r="D415" s="49"/>
      <c r="E415" s="52"/>
      <c r="F415" s="52"/>
      <c r="G415" s="52"/>
      <c r="H415" s="52"/>
      <c r="I415" s="52"/>
    </row>
    <row r="416" spans="1:9" s="53" customFormat="1">
      <c r="A416" s="49"/>
      <c r="B416" s="50"/>
      <c r="C416" s="51"/>
      <c r="D416" s="49"/>
      <c r="E416" s="52"/>
      <c r="F416" s="52"/>
      <c r="G416" s="52"/>
      <c r="H416" s="52"/>
      <c r="I416" s="52"/>
    </row>
    <row r="417" spans="1:9" s="53" customFormat="1">
      <c r="A417" s="49"/>
      <c r="B417" s="50"/>
      <c r="C417" s="51"/>
      <c r="D417" s="49"/>
      <c r="E417" s="52"/>
      <c r="F417" s="52"/>
      <c r="G417" s="52"/>
      <c r="H417" s="52"/>
      <c r="I417" s="52"/>
    </row>
    <row r="418" spans="1:9" s="53" customFormat="1">
      <c r="A418" s="49"/>
      <c r="B418" s="50"/>
      <c r="C418" s="51"/>
      <c r="D418" s="49"/>
      <c r="E418" s="52"/>
      <c r="F418" s="52"/>
      <c r="G418" s="52"/>
      <c r="H418" s="52"/>
      <c r="I418" s="52"/>
    </row>
    <row r="419" spans="1:9" s="53" customFormat="1">
      <c r="A419" s="49"/>
      <c r="B419" s="50"/>
      <c r="C419" s="51"/>
      <c r="D419" s="49"/>
      <c r="E419" s="52"/>
      <c r="F419" s="52"/>
      <c r="G419" s="52"/>
      <c r="H419" s="52"/>
      <c r="I419" s="52"/>
    </row>
    <row r="420" spans="1:9" s="53" customFormat="1">
      <c r="A420" s="49"/>
      <c r="B420" s="50"/>
      <c r="C420" s="51"/>
      <c r="D420" s="49"/>
      <c r="E420" s="52"/>
      <c r="F420" s="52"/>
      <c r="G420" s="52"/>
      <c r="H420" s="52"/>
      <c r="I420" s="52"/>
    </row>
    <row r="421" spans="1:9" s="53" customFormat="1">
      <c r="A421" s="49"/>
      <c r="B421" s="50"/>
      <c r="C421" s="51"/>
      <c r="D421" s="49"/>
      <c r="E421" s="52"/>
      <c r="F421" s="52"/>
      <c r="G421" s="52"/>
      <c r="H421" s="52"/>
      <c r="I421" s="52"/>
    </row>
    <row r="422" spans="1:9" s="53" customFormat="1">
      <c r="A422" s="49"/>
      <c r="B422" s="50"/>
      <c r="C422" s="51"/>
      <c r="D422" s="49"/>
      <c r="E422" s="52"/>
      <c r="F422" s="52"/>
      <c r="G422" s="52"/>
      <c r="H422" s="52"/>
      <c r="I422" s="52"/>
    </row>
    <row r="423" spans="1:9" s="53" customFormat="1">
      <c r="A423" s="49"/>
      <c r="B423" s="50"/>
      <c r="C423" s="51"/>
      <c r="D423" s="49"/>
      <c r="E423" s="52"/>
      <c r="F423" s="52"/>
      <c r="G423" s="52"/>
      <c r="H423" s="52"/>
      <c r="I423" s="52"/>
    </row>
    <row r="424" spans="1:9" s="53" customFormat="1">
      <c r="A424" s="49"/>
      <c r="B424" s="50"/>
      <c r="C424" s="51"/>
      <c r="D424" s="49"/>
      <c r="E424" s="52"/>
      <c r="F424" s="52"/>
      <c r="G424" s="52"/>
      <c r="H424" s="52"/>
      <c r="I424" s="52"/>
    </row>
    <row r="425" spans="1:9" s="53" customFormat="1">
      <c r="A425" s="49"/>
      <c r="B425" s="50"/>
      <c r="C425" s="51"/>
      <c r="D425" s="49"/>
      <c r="E425" s="52"/>
      <c r="F425" s="52"/>
      <c r="G425" s="52"/>
      <c r="H425" s="52"/>
      <c r="I425" s="52"/>
    </row>
    <row r="426" spans="1:9" s="53" customFormat="1">
      <c r="A426" s="49"/>
      <c r="B426" s="50"/>
      <c r="C426" s="51"/>
      <c r="D426" s="49"/>
      <c r="E426" s="52"/>
      <c r="F426" s="52"/>
      <c r="G426" s="52"/>
      <c r="H426" s="52"/>
      <c r="I426" s="52"/>
    </row>
    <row r="427" spans="1:9" s="53" customFormat="1">
      <c r="A427" s="49"/>
      <c r="B427" s="50"/>
      <c r="C427" s="51"/>
      <c r="D427" s="49"/>
      <c r="E427" s="52"/>
      <c r="F427" s="52"/>
      <c r="G427" s="52"/>
      <c r="H427" s="52"/>
      <c r="I427" s="52"/>
    </row>
    <row r="428" spans="1:9" s="53" customFormat="1">
      <c r="A428" s="49"/>
      <c r="B428" s="50"/>
      <c r="C428" s="51"/>
      <c r="D428" s="49"/>
      <c r="E428" s="52"/>
      <c r="F428" s="52"/>
      <c r="G428" s="52"/>
      <c r="H428" s="52"/>
      <c r="I428" s="52"/>
    </row>
    <row r="429" spans="1:9" s="53" customFormat="1">
      <c r="A429" s="49"/>
      <c r="B429" s="50"/>
      <c r="C429" s="51"/>
      <c r="D429" s="49"/>
      <c r="E429" s="52"/>
      <c r="F429" s="52"/>
      <c r="G429" s="52"/>
      <c r="H429" s="52"/>
      <c r="I429" s="52"/>
    </row>
    <row r="430" spans="1:9" s="53" customFormat="1">
      <c r="A430" s="49"/>
      <c r="B430" s="50"/>
      <c r="C430" s="51"/>
      <c r="D430" s="49"/>
      <c r="E430" s="52"/>
      <c r="F430" s="52"/>
      <c r="G430" s="52"/>
      <c r="H430" s="52"/>
      <c r="I430" s="52"/>
    </row>
    <row r="431" spans="1:9" s="53" customFormat="1">
      <c r="A431" s="49"/>
      <c r="B431" s="50"/>
      <c r="C431" s="51"/>
      <c r="D431" s="49"/>
      <c r="E431" s="52"/>
      <c r="F431" s="52"/>
      <c r="G431" s="52"/>
      <c r="H431" s="52"/>
      <c r="I431" s="52"/>
    </row>
    <row r="432" spans="1:9" s="53" customFormat="1">
      <c r="A432" s="49"/>
      <c r="B432" s="50"/>
      <c r="C432" s="51"/>
      <c r="D432" s="49"/>
      <c r="E432" s="52"/>
      <c r="F432" s="52"/>
      <c r="G432" s="52"/>
      <c r="H432" s="52"/>
      <c r="I432" s="52"/>
    </row>
    <row r="433" spans="1:9" s="53" customFormat="1">
      <c r="A433" s="49"/>
      <c r="B433" s="50"/>
      <c r="C433" s="51"/>
      <c r="D433" s="49"/>
      <c r="E433" s="52"/>
      <c r="F433" s="52"/>
      <c r="G433" s="52"/>
      <c r="H433" s="52"/>
      <c r="I433" s="52"/>
    </row>
    <row r="434" spans="1:9" s="53" customFormat="1">
      <c r="A434" s="49"/>
      <c r="B434" s="50"/>
      <c r="C434" s="51"/>
      <c r="D434" s="49"/>
      <c r="E434" s="52"/>
      <c r="F434" s="52"/>
      <c r="G434" s="52"/>
      <c r="H434" s="52"/>
      <c r="I434" s="52"/>
    </row>
    <row r="435" spans="1:9" s="53" customFormat="1">
      <c r="A435" s="49"/>
      <c r="B435" s="50"/>
      <c r="C435" s="51"/>
      <c r="D435" s="49"/>
      <c r="E435" s="52"/>
      <c r="F435" s="52"/>
      <c r="G435" s="52"/>
      <c r="H435" s="52"/>
      <c r="I435" s="52"/>
    </row>
    <row r="436" spans="1:9" s="53" customFormat="1">
      <c r="A436" s="49"/>
      <c r="B436" s="50"/>
      <c r="C436" s="51"/>
      <c r="D436" s="49"/>
      <c r="E436" s="52"/>
      <c r="F436" s="52"/>
      <c r="G436" s="52"/>
      <c r="H436" s="52"/>
      <c r="I436" s="52"/>
    </row>
    <row r="437" spans="1:9" s="53" customFormat="1">
      <c r="A437" s="49"/>
      <c r="B437" s="50"/>
      <c r="C437" s="51"/>
      <c r="D437" s="49"/>
      <c r="E437" s="52"/>
      <c r="F437" s="52"/>
      <c r="G437" s="52"/>
      <c r="H437" s="52"/>
      <c r="I437" s="52"/>
    </row>
    <row r="438" spans="1:9" s="53" customFormat="1">
      <c r="A438" s="49"/>
      <c r="B438" s="50"/>
      <c r="C438" s="51"/>
      <c r="D438" s="49"/>
      <c r="E438" s="52"/>
      <c r="F438" s="52"/>
      <c r="G438" s="52"/>
      <c r="H438" s="52"/>
      <c r="I438" s="52"/>
    </row>
    <row r="439" spans="1:9" s="53" customFormat="1">
      <c r="A439" s="49"/>
      <c r="B439" s="50"/>
      <c r="C439" s="51"/>
      <c r="D439" s="49"/>
      <c r="E439" s="52"/>
      <c r="F439" s="52"/>
      <c r="G439" s="52"/>
      <c r="H439" s="52"/>
      <c r="I439" s="52"/>
    </row>
    <row r="440" spans="1:9" s="53" customFormat="1">
      <c r="A440" s="49"/>
      <c r="B440" s="50"/>
      <c r="C440" s="51"/>
      <c r="D440" s="49"/>
      <c r="E440" s="52"/>
      <c r="F440" s="52"/>
      <c r="G440" s="52"/>
      <c r="H440" s="52"/>
      <c r="I440" s="52"/>
    </row>
    <row r="441" spans="1:9" s="53" customFormat="1">
      <c r="A441" s="49"/>
      <c r="B441" s="50"/>
      <c r="C441" s="51"/>
      <c r="D441" s="49"/>
      <c r="E441" s="52"/>
      <c r="F441" s="52"/>
      <c r="G441" s="52"/>
      <c r="H441" s="52"/>
      <c r="I441" s="52"/>
    </row>
    <row r="442" spans="1:9" s="53" customFormat="1">
      <c r="A442" s="49"/>
      <c r="B442" s="50"/>
      <c r="C442" s="51"/>
      <c r="D442" s="49"/>
      <c r="E442" s="52"/>
      <c r="F442" s="52"/>
      <c r="G442" s="52"/>
      <c r="H442" s="52"/>
      <c r="I442" s="52"/>
    </row>
    <row r="443" spans="1:9" s="53" customFormat="1">
      <c r="A443" s="49"/>
      <c r="B443" s="50"/>
      <c r="C443" s="51"/>
      <c r="D443" s="49"/>
      <c r="E443" s="52"/>
      <c r="F443" s="52"/>
      <c r="G443" s="52"/>
      <c r="H443" s="52"/>
      <c r="I443" s="52"/>
    </row>
    <row r="444" spans="1:9" s="53" customFormat="1">
      <c r="A444" s="49"/>
      <c r="B444" s="50"/>
      <c r="C444" s="51"/>
      <c r="D444" s="49"/>
      <c r="E444" s="52"/>
      <c r="F444" s="52"/>
      <c r="G444" s="52"/>
      <c r="H444" s="52"/>
      <c r="I444" s="52"/>
    </row>
    <row r="445" spans="1:9" s="53" customFormat="1">
      <c r="A445" s="49"/>
      <c r="B445" s="50"/>
      <c r="C445" s="51"/>
      <c r="D445" s="49"/>
      <c r="E445" s="52"/>
      <c r="F445" s="52"/>
      <c r="G445" s="52"/>
      <c r="H445" s="52"/>
      <c r="I445" s="52"/>
    </row>
    <row r="446" spans="1:9" s="53" customFormat="1">
      <c r="A446" s="49"/>
      <c r="B446" s="50"/>
      <c r="C446" s="51"/>
      <c r="D446" s="49"/>
      <c r="E446" s="52"/>
      <c r="F446" s="52"/>
      <c r="G446" s="52"/>
      <c r="H446" s="52"/>
      <c r="I446" s="52"/>
    </row>
    <row r="447" spans="1:9" s="53" customFormat="1">
      <c r="A447" s="49"/>
      <c r="B447" s="50"/>
      <c r="C447" s="51"/>
      <c r="D447" s="49"/>
      <c r="E447" s="52"/>
      <c r="F447" s="52"/>
      <c r="G447" s="52"/>
      <c r="H447" s="52"/>
      <c r="I447" s="52"/>
    </row>
    <row r="448" spans="1:9" s="53" customFormat="1">
      <c r="A448" s="49"/>
      <c r="B448" s="50"/>
      <c r="C448" s="51"/>
      <c r="D448" s="49"/>
      <c r="E448" s="52"/>
      <c r="F448" s="52"/>
      <c r="G448" s="52"/>
      <c r="H448" s="52"/>
      <c r="I448" s="52"/>
    </row>
    <row r="449" spans="1:9" s="53" customFormat="1">
      <c r="A449" s="49"/>
      <c r="B449" s="50"/>
      <c r="C449" s="51"/>
      <c r="D449" s="49"/>
      <c r="E449" s="52"/>
      <c r="F449" s="52"/>
      <c r="G449" s="52"/>
      <c r="H449" s="52"/>
      <c r="I449" s="52"/>
    </row>
    <row r="450" spans="1:9" s="53" customFormat="1">
      <c r="A450" s="49"/>
      <c r="B450" s="50"/>
      <c r="C450" s="51"/>
      <c r="D450" s="49"/>
      <c r="E450" s="52"/>
      <c r="F450" s="52"/>
      <c r="G450" s="52"/>
      <c r="H450" s="52"/>
      <c r="I450" s="52"/>
    </row>
    <row r="451" spans="1:9" s="53" customFormat="1">
      <c r="A451" s="49"/>
      <c r="B451" s="50"/>
      <c r="C451" s="51"/>
      <c r="D451" s="49"/>
      <c r="E451" s="52"/>
      <c r="F451" s="52"/>
      <c r="G451" s="52"/>
      <c r="H451" s="52"/>
      <c r="I451" s="52"/>
    </row>
    <row r="452" spans="1:9" s="53" customFormat="1">
      <c r="A452" s="49"/>
      <c r="B452" s="50"/>
      <c r="C452" s="51"/>
      <c r="D452" s="49"/>
      <c r="E452" s="52"/>
      <c r="F452" s="52"/>
      <c r="G452" s="52"/>
      <c r="H452" s="52"/>
      <c r="I452" s="52"/>
    </row>
    <row r="453" spans="1:9" s="53" customFormat="1">
      <c r="A453" s="49"/>
      <c r="B453" s="50"/>
      <c r="C453" s="51"/>
      <c r="D453" s="49"/>
      <c r="E453" s="52"/>
      <c r="F453" s="52"/>
      <c r="G453" s="52"/>
      <c r="H453" s="52"/>
      <c r="I453" s="52"/>
    </row>
    <row r="454" spans="1:9" s="53" customFormat="1">
      <c r="A454" s="49"/>
      <c r="B454" s="50"/>
      <c r="C454" s="51"/>
      <c r="D454" s="49"/>
      <c r="E454" s="52"/>
      <c r="F454" s="52"/>
      <c r="G454" s="52"/>
      <c r="H454" s="52"/>
      <c r="I454" s="52"/>
    </row>
    <row r="455" spans="1:9" s="53" customFormat="1">
      <c r="A455" s="49"/>
      <c r="B455" s="50"/>
      <c r="C455" s="51"/>
      <c r="D455" s="49"/>
      <c r="E455" s="52"/>
      <c r="F455" s="52"/>
      <c r="G455" s="52"/>
      <c r="H455" s="52"/>
      <c r="I455" s="52"/>
    </row>
    <row r="456" spans="1:9" s="53" customFormat="1">
      <c r="A456" s="49"/>
      <c r="B456" s="50"/>
      <c r="C456" s="51"/>
      <c r="D456" s="49"/>
      <c r="E456" s="52"/>
      <c r="F456" s="52"/>
      <c r="G456" s="52"/>
      <c r="H456" s="52"/>
      <c r="I456" s="52"/>
    </row>
    <row r="457" spans="1:9" s="53" customFormat="1">
      <c r="A457" s="49"/>
      <c r="B457" s="50"/>
      <c r="C457" s="51"/>
      <c r="D457" s="49"/>
      <c r="E457" s="52"/>
      <c r="F457" s="52"/>
      <c r="G457" s="52"/>
      <c r="H457" s="52"/>
      <c r="I457" s="52"/>
    </row>
    <row r="458" spans="1:9" s="53" customFormat="1">
      <c r="A458" s="49"/>
      <c r="B458" s="50"/>
      <c r="C458" s="51"/>
      <c r="D458" s="49"/>
      <c r="E458" s="52"/>
      <c r="F458" s="52"/>
      <c r="G458" s="52"/>
      <c r="H458" s="52"/>
      <c r="I458" s="52"/>
    </row>
    <row r="459" spans="1:9" s="53" customFormat="1">
      <c r="A459" s="49"/>
      <c r="B459" s="50"/>
      <c r="C459" s="51"/>
      <c r="D459" s="49"/>
      <c r="E459" s="52"/>
      <c r="F459" s="52"/>
      <c r="G459" s="52"/>
      <c r="H459" s="52"/>
      <c r="I459" s="52"/>
    </row>
    <row r="460" spans="1:9" s="53" customFormat="1">
      <c r="A460" s="49"/>
      <c r="B460" s="50"/>
      <c r="C460" s="51"/>
      <c r="D460" s="49"/>
      <c r="E460" s="52"/>
      <c r="F460" s="52"/>
      <c r="G460" s="52"/>
      <c r="H460" s="52"/>
      <c r="I460" s="52"/>
    </row>
    <row r="461" spans="1:9" s="53" customFormat="1">
      <c r="A461" s="49"/>
      <c r="B461" s="50"/>
      <c r="C461" s="51"/>
      <c r="D461" s="49"/>
      <c r="E461" s="52"/>
      <c r="F461" s="52"/>
      <c r="G461" s="52"/>
      <c r="H461" s="52"/>
      <c r="I461" s="52"/>
    </row>
    <row r="462" spans="1:9" s="53" customFormat="1">
      <c r="A462" s="49"/>
      <c r="B462" s="50"/>
      <c r="C462" s="51"/>
      <c r="D462" s="49"/>
      <c r="E462" s="52"/>
      <c r="F462" s="52"/>
      <c r="G462" s="52"/>
      <c r="H462" s="52"/>
      <c r="I462" s="52"/>
    </row>
    <row r="463" spans="1:9" s="53" customFormat="1">
      <c r="A463" s="49"/>
      <c r="B463" s="50"/>
      <c r="C463" s="51"/>
      <c r="D463" s="49"/>
      <c r="E463" s="52"/>
      <c r="F463" s="52"/>
      <c r="G463" s="52"/>
      <c r="H463" s="52"/>
      <c r="I463" s="52"/>
    </row>
    <row r="464" spans="1:9" s="53" customFormat="1">
      <c r="A464" s="49"/>
      <c r="B464" s="50"/>
      <c r="C464" s="51"/>
      <c r="D464" s="49"/>
      <c r="E464" s="52"/>
      <c r="F464" s="52"/>
      <c r="G464" s="52"/>
      <c r="H464" s="52"/>
      <c r="I464" s="52"/>
    </row>
    <row r="465" spans="1:9" s="53" customFormat="1">
      <c r="A465" s="49"/>
      <c r="B465" s="50"/>
      <c r="C465" s="51"/>
      <c r="D465" s="49"/>
      <c r="E465" s="52"/>
      <c r="F465" s="52"/>
      <c r="G465" s="52"/>
      <c r="H465" s="52"/>
      <c r="I465" s="52"/>
    </row>
    <row r="466" spans="1:9" s="53" customFormat="1">
      <c r="A466" s="49"/>
      <c r="B466" s="50"/>
      <c r="C466" s="51"/>
      <c r="D466" s="49"/>
      <c r="E466" s="52"/>
      <c r="F466" s="52"/>
      <c r="G466" s="52"/>
      <c r="H466" s="52"/>
      <c r="I466" s="52"/>
    </row>
    <row r="467" spans="1:9" s="53" customFormat="1">
      <c r="A467" s="49"/>
      <c r="B467" s="50"/>
      <c r="C467" s="51"/>
      <c r="D467" s="49"/>
      <c r="E467" s="52"/>
      <c r="F467" s="52"/>
      <c r="G467" s="52"/>
      <c r="H467" s="52"/>
      <c r="I467" s="52"/>
    </row>
    <row r="468" spans="1:9" s="53" customFormat="1">
      <c r="A468" s="49"/>
      <c r="B468" s="50"/>
      <c r="C468" s="51"/>
      <c r="D468" s="49"/>
      <c r="E468" s="52"/>
      <c r="F468" s="52"/>
      <c r="G468" s="52"/>
      <c r="H468" s="52"/>
      <c r="I468" s="52"/>
    </row>
    <row r="469" spans="1:9" s="53" customFormat="1">
      <c r="A469" s="49"/>
      <c r="B469" s="50"/>
      <c r="C469" s="51"/>
      <c r="D469" s="49"/>
      <c r="E469" s="52"/>
      <c r="F469" s="52"/>
      <c r="G469" s="52"/>
      <c r="H469" s="52"/>
      <c r="I469" s="52"/>
    </row>
    <row r="470" spans="1:9" s="53" customFormat="1">
      <c r="A470" s="49"/>
      <c r="B470" s="50"/>
      <c r="C470" s="51"/>
      <c r="D470" s="49"/>
      <c r="E470" s="52"/>
      <c r="F470" s="52"/>
      <c r="G470" s="52"/>
      <c r="H470" s="52"/>
      <c r="I470" s="52"/>
    </row>
    <row r="471" spans="1:9" s="53" customFormat="1">
      <c r="A471" s="49"/>
      <c r="B471" s="50"/>
      <c r="C471" s="51"/>
      <c r="D471" s="49"/>
      <c r="E471" s="52"/>
      <c r="F471" s="52"/>
      <c r="G471" s="52"/>
      <c r="H471" s="52"/>
      <c r="I471" s="52"/>
    </row>
    <row r="472" spans="1:9" s="53" customFormat="1">
      <c r="A472" s="49"/>
      <c r="B472" s="50"/>
      <c r="C472" s="51"/>
      <c r="D472" s="49"/>
      <c r="E472" s="52"/>
      <c r="F472" s="52"/>
      <c r="G472" s="52"/>
      <c r="H472" s="52"/>
      <c r="I472" s="52"/>
    </row>
    <row r="473" spans="1:9" s="53" customFormat="1">
      <c r="A473" s="49"/>
      <c r="B473" s="50"/>
      <c r="C473" s="51"/>
      <c r="D473" s="49"/>
      <c r="E473" s="52"/>
      <c r="F473" s="52"/>
      <c r="G473" s="52"/>
      <c r="H473" s="52"/>
      <c r="I473" s="52"/>
    </row>
    <row r="474" spans="1:9" s="53" customFormat="1">
      <c r="A474" s="49"/>
      <c r="B474" s="50"/>
      <c r="C474" s="51"/>
      <c r="D474" s="49"/>
      <c r="E474" s="52"/>
      <c r="F474" s="52"/>
      <c r="G474" s="52"/>
      <c r="H474" s="52"/>
      <c r="I474" s="52"/>
    </row>
    <row r="475" spans="1:9" s="53" customFormat="1">
      <c r="A475" s="49"/>
      <c r="B475" s="50"/>
      <c r="C475" s="51"/>
      <c r="D475" s="49"/>
      <c r="E475" s="52"/>
      <c r="F475" s="52"/>
      <c r="G475" s="52"/>
      <c r="H475" s="52"/>
      <c r="I475" s="52"/>
    </row>
    <row r="476" spans="1:9" s="53" customFormat="1">
      <c r="A476" s="49"/>
      <c r="B476" s="50"/>
      <c r="C476" s="51"/>
      <c r="D476" s="49"/>
      <c r="E476" s="52"/>
      <c r="F476" s="52"/>
      <c r="G476" s="52"/>
      <c r="H476" s="52"/>
      <c r="I476" s="52"/>
    </row>
    <row r="477" spans="1:9" s="53" customFormat="1">
      <c r="A477" s="49"/>
      <c r="B477" s="50"/>
      <c r="C477" s="51"/>
      <c r="D477" s="49"/>
      <c r="E477" s="52"/>
      <c r="F477" s="52"/>
      <c r="G477" s="52"/>
      <c r="H477" s="52"/>
      <c r="I477" s="52"/>
    </row>
    <row r="478" spans="1:9" s="53" customFormat="1">
      <c r="A478" s="49"/>
      <c r="B478" s="50"/>
      <c r="C478" s="51"/>
      <c r="D478" s="49"/>
      <c r="E478" s="52"/>
      <c r="F478" s="52"/>
      <c r="G478" s="52"/>
      <c r="H478" s="52"/>
      <c r="I478" s="52"/>
    </row>
    <row r="479" spans="1:9" s="53" customFormat="1">
      <c r="A479" s="49"/>
      <c r="B479" s="50"/>
      <c r="C479" s="51"/>
      <c r="D479" s="49"/>
      <c r="E479" s="52"/>
      <c r="F479" s="52"/>
      <c r="G479" s="52"/>
      <c r="H479" s="52"/>
      <c r="I479" s="52"/>
    </row>
    <row r="480" spans="1:9" s="53" customFormat="1">
      <c r="A480" s="49"/>
      <c r="B480" s="50"/>
      <c r="C480" s="51"/>
      <c r="D480" s="49"/>
      <c r="E480" s="52"/>
      <c r="F480" s="52"/>
      <c r="G480" s="52"/>
      <c r="H480" s="52"/>
      <c r="I480" s="52"/>
    </row>
    <row r="481" spans="1:9" s="53" customFormat="1">
      <c r="A481" s="49"/>
      <c r="B481" s="50"/>
      <c r="C481" s="51"/>
      <c r="D481" s="49"/>
      <c r="E481" s="52"/>
      <c r="F481" s="52"/>
      <c r="G481" s="52"/>
      <c r="H481" s="52"/>
      <c r="I481" s="52"/>
    </row>
    <row r="482" spans="1:9" s="53" customFormat="1">
      <c r="A482" s="49"/>
      <c r="B482" s="50"/>
      <c r="C482" s="51"/>
      <c r="D482" s="49"/>
      <c r="E482" s="52"/>
      <c r="F482" s="52"/>
      <c r="G482" s="52"/>
      <c r="H482" s="52"/>
      <c r="I482" s="52"/>
    </row>
    <row r="483" spans="1:9" s="53" customFormat="1">
      <c r="A483" s="49"/>
      <c r="B483" s="50"/>
      <c r="C483" s="51"/>
      <c r="D483" s="49"/>
      <c r="E483" s="52"/>
      <c r="F483" s="52"/>
      <c r="G483" s="52"/>
      <c r="H483" s="52"/>
      <c r="I483" s="52"/>
    </row>
    <row r="484" spans="1:9" s="53" customFormat="1">
      <c r="A484" s="49"/>
      <c r="B484" s="50"/>
      <c r="C484" s="51"/>
      <c r="D484" s="49"/>
      <c r="E484" s="52"/>
      <c r="F484" s="52"/>
      <c r="G484" s="52"/>
      <c r="H484" s="52"/>
      <c r="I484" s="52"/>
    </row>
    <row r="485" spans="1:9" s="53" customFormat="1">
      <c r="A485" s="49"/>
      <c r="B485" s="50"/>
      <c r="C485" s="51"/>
      <c r="D485" s="49"/>
      <c r="E485" s="52"/>
      <c r="F485" s="52"/>
      <c r="G485" s="52"/>
      <c r="H485" s="52"/>
      <c r="I485" s="52"/>
    </row>
    <row r="486" spans="1:9" s="53" customFormat="1">
      <c r="A486" s="49"/>
      <c r="B486" s="50"/>
      <c r="C486" s="51"/>
      <c r="D486" s="49"/>
      <c r="E486" s="52"/>
      <c r="F486" s="52"/>
      <c r="G486" s="52"/>
      <c r="H486" s="52"/>
      <c r="I486" s="52"/>
    </row>
    <row r="487" spans="1:9" s="53" customFormat="1">
      <c r="A487" s="49"/>
      <c r="B487" s="50"/>
      <c r="C487" s="51"/>
      <c r="D487" s="49"/>
      <c r="E487" s="52"/>
      <c r="F487" s="52"/>
      <c r="G487" s="52"/>
      <c r="H487" s="52"/>
      <c r="I487" s="52"/>
    </row>
    <row r="488" spans="1:9" s="53" customFormat="1">
      <c r="A488" s="49"/>
      <c r="B488" s="50"/>
      <c r="C488" s="51"/>
      <c r="D488" s="49"/>
      <c r="E488" s="52"/>
      <c r="F488" s="52"/>
      <c r="G488" s="52"/>
      <c r="H488" s="52"/>
      <c r="I488" s="52"/>
    </row>
    <row r="489" spans="1:9" s="53" customFormat="1">
      <c r="A489" s="49"/>
      <c r="B489" s="50"/>
      <c r="C489" s="51"/>
      <c r="D489" s="49"/>
      <c r="E489" s="52"/>
      <c r="F489" s="52"/>
      <c r="G489" s="52"/>
      <c r="H489" s="52"/>
      <c r="I489" s="52"/>
    </row>
    <row r="490" spans="1:9" s="53" customFormat="1">
      <c r="A490" s="49"/>
      <c r="B490" s="50"/>
      <c r="C490" s="51"/>
      <c r="D490" s="49"/>
      <c r="E490" s="52"/>
      <c r="F490" s="52"/>
      <c r="G490" s="52"/>
      <c r="H490" s="52"/>
      <c r="I490" s="52"/>
    </row>
    <row r="491" spans="1:9" s="53" customFormat="1">
      <c r="A491" s="49"/>
      <c r="B491" s="50"/>
      <c r="C491" s="51"/>
      <c r="D491" s="49"/>
      <c r="E491" s="52"/>
      <c r="F491" s="52"/>
      <c r="G491" s="52"/>
      <c r="H491" s="52"/>
      <c r="I491" s="52"/>
    </row>
    <row r="492" spans="1:9" s="53" customFormat="1">
      <c r="A492" s="49"/>
      <c r="B492" s="50"/>
      <c r="C492" s="51"/>
      <c r="D492" s="49"/>
      <c r="E492" s="52"/>
      <c r="F492" s="52"/>
      <c r="G492" s="52"/>
      <c r="H492" s="52"/>
      <c r="I492" s="52"/>
    </row>
    <row r="493" spans="1:9" s="53" customFormat="1">
      <c r="A493" s="49"/>
      <c r="B493" s="50"/>
      <c r="C493" s="51"/>
      <c r="D493" s="49"/>
      <c r="E493" s="52"/>
      <c r="F493" s="52"/>
      <c r="G493" s="52"/>
      <c r="H493" s="52"/>
      <c r="I493" s="52"/>
    </row>
    <row r="494" spans="1:9" s="53" customFormat="1">
      <c r="A494" s="49"/>
      <c r="B494" s="50"/>
      <c r="C494" s="51"/>
      <c r="D494" s="49"/>
      <c r="E494" s="52"/>
      <c r="F494" s="52"/>
      <c r="G494" s="52"/>
      <c r="H494" s="52"/>
      <c r="I494" s="52"/>
    </row>
    <row r="495" spans="1:9" s="53" customFormat="1">
      <c r="A495" s="49"/>
      <c r="B495" s="50"/>
      <c r="C495" s="51"/>
      <c r="D495" s="49"/>
      <c r="E495" s="52"/>
      <c r="F495" s="52"/>
      <c r="G495" s="52"/>
      <c r="H495" s="52"/>
      <c r="I495" s="52"/>
    </row>
    <row r="496" spans="1:9" s="53" customFormat="1">
      <c r="A496" s="49"/>
      <c r="B496" s="50"/>
      <c r="C496" s="51"/>
      <c r="D496" s="49"/>
      <c r="E496" s="52"/>
      <c r="F496" s="52"/>
      <c r="G496" s="52"/>
      <c r="H496" s="52"/>
      <c r="I496" s="52"/>
    </row>
    <row r="497" spans="1:9" s="53" customFormat="1">
      <c r="A497" s="49"/>
      <c r="B497" s="50"/>
      <c r="C497" s="51"/>
      <c r="D497" s="49"/>
      <c r="E497" s="52"/>
      <c r="F497" s="52"/>
      <c r="G497" s="52"/>
      <c r="H497" s="52"/>
      <c r="I497" s="52"/>
    </row>
    <row r="498" spans="1:9" s="53" customFormat="1">
      <c r="A498" s="49"/>
      <c r="B498" s="50"/>
      <c r="C498" s="51"/>
      <c r="D498" s="49"/>
      <c r="E498" s="52"/>
      <c r="F498" s="52"/>
      <c r="G498" s="52"/>
      <c r="H498" s="52"/>
      <c r="I498" s="52"/>
    </row>
    <row r="499" spans="1:9" s="53" customFormat="1">
      <c r="A499" s="49"/>
      <c r="B499" s="50"/>
      <c r="C499" s="51"/>
      <c r="D499" s="49"/>
      <c r="E499" s="52"/>
      <c r="F499" s="52"/>
      <c r="G499" s="52"/>
      <c r="H499" s="52"/>
      <c r="I499" s="52"/>
    </row>
    <row r="500" spans="1:9" s="53" customFormat="1">
      <c r="A500" s="49"/>
      <c r="B500" s="50"/>
      <c r="C500" s="51"/>
      <c r="D500" s="49"/>
      <c r="E500" s="52"/>
      <c r="F500" s="52"/>
      <c r="G500" s="52"/>
      <c r="H500" s="52"/>
      <c r="I500" s="52"/>
    </row>
    <row r="501" spans="1:9" s="53" customFormat="1">
      <c r="A501" s="49"/>
      <c r="B501" s="50"/>
      <c r="C501" s="51"/>
      <c r="D501" s="49"/>
      <c r="E501" s="52"/>
      <c r="F501" s="52"/>
      <c r="G501" s="52"/>
      <c r="H501" s="52"/>
      <c r="I501" s="52"/>
    </row>
    <row r="502" spans="1:9" s="53" customFormat="1">
      <c r="A502" s="49"/>
      <c r="B502" s="50"/>
      <c r="C502" s="51"/>
      <c r="D502" s="49"/>
      <c r="E502" s="52"/>
      <c r="F502" s="52"/>
      <c r="G502" s="52"/>
      <c r="H502" s="52"/>
      <c r="I502" s="52"/>
    </row>
    <row r="503" spans="1:9" s="53" customFormat="1">
      <c r="A503" s="49"/>
      <c r="B503" s="50"/>
      <c r="C503" s="51"/>
      <c r="D503" s="49"/>
      <c r="E503" s="52"/>
      <c r="F503" s="52"/>
      <c r="G503" s="52"/>
      <c r="H503" s="52"/>
      <c r="I503" s="52"/>
    </row>
    <row r="504" spans="1:9" s="53" customFormat="1">
      <c r="A504" s="49"/>
      <c r="B504" s="50"/>
      <c r="C504" s="51"/>
      <c r="D504" s="49"/>
      <c r="E504" s="52"/>
      <c r="F504" s="52"/>
      <c r="G504" s="52"/>
      <c r="H504" s="52"/>
      <c r="I504" s="52"/>
    </row>
    <row r="505" spans="1:9" s="53" customFormat="1">
      <c r="A505" s="49"/>
      <c r="B505" s="50"/>
      <c r="C505" s="51"/>
      <c r="D505" s="49"/>
      <c r="E505" s="52"/>
      <c r="F505" s="52"/>
      <c r="G505" s="52"/>
      <c r="H505" s="52"/>
      <c r="I505" s="52"/>
    </row>
    <row r="506" spans="1:9" s="53" customFormat="1">
      <c r="A506" s="49"/>
      <c r="B506" s="50"/>
      <c r="C506" s="51"/>
      <c r="D506" s="49"/>
      <c r="E506" s="52"/>
      <c r="F506" s="52"/>
      <c r="G506" s="52"/>
      <c r="H506" s="52"/>
      <c r="I506" s="52"/>
    </row>
    <row r="507" spans="1:9" s="53" customFormat="1">
      <c r="A507" s="49"/>
      <c r="B507" s="50"/>
      <c r="C507" s="51"/>
      <c r="D507" s="49"/>
      <c r="E507" s="52"/>
      <c r="F507" s="52"/>
      <c r="G507" s="52"/>
      <c r="H507" s="52"/>
      <c r="I507" s="52"/>
    </row>
    <row r="508" spans="1:9" s="53" customFormat="1">
      <c r="A508" s="49"/>
      <c r="B508" s="50"/>
      <c r="C508" s="51"/>
      <c r="D508" s="49"/>
      <c r="E508" s="52"/>
      <c r="F508" s="52"/>
      <c r="G508" s="52"/>
      <c r="H508" s="52"/>
      <c r="I508" s="52"/>
    </row>
    <row r="509" spans="1:9" s="53" customFormat="1">
      <c r="A509" s="49"/>
      <c r="B509" s="50"/>
      <c r="C509" s="51"/>
      <c r="D509" s="49"/>
      <c r="E509" s="52"/>
      <c r="F509" s="52"/>
      <c r="G509" s="52"/>
      <c r="H509" s="52"/>
      <c r="I509" s="52"/>
    </row>
    <row r="510" spans="1:9" s="53" customFormat="1">
      <c r="A510" s="49"/>
      <c r="B510" s="50"/>
      <c r="C510" s="51"/>
      <c r="D510" s="49"/>
      <c r="E510" s="52"/>
      <c r="F510" s="52"/>
      <c r="G510" s="52"/>
      <c r="H510" s="52"/>
      <c r="I510" s="52"/>
    </row>
    <row r="511" spans="1:9" s="53" customFormat="1">
      <c r="A511" s="49"/>
      <c r="B511" s="50"/>
      <c r="C511" s="51"/>
      <c r="D511" s="49"/>
      <c r="E511" s="52"/>
      <c r="F511" s="52"/>
      <c r="G511" s="52"/>
      <c r="H511" s="52"/>
      <c r="I511" s="52"/>
    </row>
    <row r="512" spans="1:9" s="53" customFormat="1">
      <c r="A512" s="49"/>
      <c r="B512" s="50"/>
      <c r="C512" s="51"/>
      <c r="D512" s="49"/>
      <c r="E512" s="52"/>
      <c r="F512" s="52"/>
      <c r="G512" s="52"/>
      <c r="H512" s="52"/>
      <c r="I512" s="52"/>
    </row>
    <row r="513" spans="1:9" s="53" customFormat="1">
      <c r="A513" s="49"/>
      <c r="B513" s="50"/>
      <c r="C513" s="51"/>
      <c r="D513" s="49"/>
      <c r="E513" s="52"/>
      <c r="F513" s="52"/>
      <c r="G513" s="52"/>
      <c r="H513" s="52"/>
      <c r="I513" s="52"/>
    </row>
    <row r="514" spans="1:9" s="53" customFormat="1">
      <c r="A514" s="49"/>
      <c r="B514" s="50"/>
      <c r="C514" s="51"/>
      <c r="D514" s="49"/>
      <c r="E514" s="52"/>
      <c r="F514" s="52"/>
      <c r="G514" s="52"/>
      <c r="H514" s="52"/>
      <c r="I514" s="52"/>
    </row>
    <row r="515" spans="1:9" s="53" customFormat="1">
      <c r="A515" s="49"/>
      <c r="B515" s="50"/>
      <c r="C515" s="51"/>
      <c r="D515" s="49"/>
      <c r="E515" s="52"/>
      <c r="F515" s="52"/>
      <c r="G515" s="52"/>
      <c r="H515" s="52"/>
      <c r="I515" s="52"/>
    </row>
    <row r="516" spans="1:9" s="53" customFormat="1">
      <c r="A516" s="49"/>
      <c r="B516" s="50"/>
      <c r="C516" s="51"/>
      <c r="D516" s="49"/>
      <c r="E516" s="52"/>
      <c r="F516" s="52"/>
      <c r="G516" s="52"/>
      <c r="H516" s="52"/>
      <c r="I516" s="52"/>
    </row>
    <row r="517" spans="1:9" s="53" customFormat="1">
      <c r="A517" s="49"/>
      <c r="B517" s="50"/>
      <c r="C517" s="51"/>
      <c r="D517" s="49"/>
      <c r="E517" s="52"/>
      <c r="F517" s="52"/>
      <c r="G517" s="52"/>
      <c r="H517" s="52"/>
      <c r="I517" s="52"/>
    </row>
    <row r="518" spans="1:9" s="53" customFormat="1">
      <c r="A518" s="49"/>
      <c r="B518" s="50"/>
      <c r="C518" s="51"/>
      <c r="D518" s="49"/>
      <c r="E518" s="52"/>
      <c r="F518" s="52"/>
      <c r="G518" s="52"/>
      <c r="H518" s="52"/>
      <c r="I518" s="52"/>
    </row>
    <row r="519" spans="1:9" s="53" customFormat="1">
      <c r="A519" s="49"/>
      <c r="B519" s="50"/>
      <c r="C519" s="51"/>
      <c r="D519" s="49"/>
      <c r="E519" s="52"/>
      <c r="F519" s="52"/>
      <c r="G519" s="52"/>
      <c r="H519" s="52"/>
      <c r="I519" s="52"/>
    </row>
    <row r="520" spans="1:9" s="53" customFormat="1">
      <c r="A520" s="49"/>
      <c r="B520" s="50"/>
      <c r="C520" s="51"/>
      <c r="D520" s="49"/>
      <c r="E520" s="52"/>
      <c r="F520" s="52"/>
      <c r="G520" s="52"/>
      <c r="H520" s="52"/>
      <c r="I520" s="52"/>
    </row>
    <row r="521" spans="1:9" s="53" customFormat="1">
      <c r="A521" s="49"/>
      <c r="B521" s="50"/>
      <c r="C521" s="51"/>
      <c r="D521" s="49"/>
      <c r="E521" s="52"/>
      <c r="F521" s="52"/>
      <c r="G521" s="52"/>
      <c r="H521" s="52"/>
      <c r="I521" s="52"/>
    </row>
    <row r="522" spans="1:9" s="53" customFormat="1">
      <c r="A522" s="49"/>
      <c r="B522" s="50"/>
      <c r="C522" s="51"/>
      <c r="D522" s="49"/>
      <c r="E522" s="52"/>
      <c r="F522" s="52"/>
      <c r="G522" s="52"/>
      <c r="H522" s="52"/>
      <c r="I522" s="52"/>
    </row>
    <row r="523" spans="1:9" s="53" customFormat="1">
      <c r="A523" s="49"/>
      <c r="B523" s="50"/>
      <c r="C523" s="51"/>
      <c r="D523" s="49"/>
      <c r="E523" s="52"/>
      <c r="F523" s="52"/>
      <c r="G523" s="52"/>
      <c r="H523" s="52"/>
      <c r="I523" s="52"/>
    </row>
    <row r="524" spans="1:9" s="53" customFormat="1">
      <c r="A524" s="49"/>
      <c r="B524" s="50"/>
      <c r="C524" s="51"/>
      <c r="D524" s="49"/>
      <c r="E524" s="52"/>
      <c r="F524" s="52"/>
      <c r="G524" s="52"/>
      <c r="H524" s="52"/>
      <c r="I524" s="52"/>
    </row>
    <row r="525" spans="1:9" s="53" customFormat="1">
      <c r="A525" s="49"/>
      <c r="B525" s="50"/>
      <c r="C525" s="51"/>
      <c r="D525" s="49"/>
      <c r="E525" s="52"/>
      <c r="F525" s="52"/>
      <c r="G525" s="52"/>
      <c r="H525" s="52"/>
      <c r="I525" s="52"/>
    </row>
    <row r="526" spans="1:9" s="53" customFormat="1">
      <c r="A526" s="49"/>
      <c r="B526" s="50"/>
      <c r="C526" s="51"/>
      <c r="D526" s="49"/>
      <c r="E526" s="52"/>
      <c r="F526" s="52"/>
      <c r="G526" s="52"/>
      <c r="H526" s="52"/>
      <c r="I526" s="52"/>
    </row>
    <row r="527" spans="1:9" s="53" customFormat="1">
      <c r="A527" s="49"/>
      <c r="B527" s="50"/>
      <c r="C527" s="51"/>
      <c r="D527" s="49"/>
      <c r="E527" s="52"/>
      <c r="F527" s="52"/>
      <c r="G527" s="52"/>
      <c r="H527" s="52"/>
      <c r="I527" s="52"/>
    </row>
    <row r="528" spans="1:9" s="53" customFormat="1">
      <c r="A528" s="49"/>
      <c r="B528" s="50"/>
      <c r="C528" s="51"/>
      <c r="D528" s="49"/>
      <c r="E528" s="52"/>
      <c r="F528" s="52"/>
      <c r="G528" s="52"/>
      <c r="H528" s="52"/>
      <c r="I528" s="52"/>
    </row>
    <row r="529" spans="1:9" s="53" customFormat="1">
      <c r="A529" s="49"/>
      <c r="B529" s="50"/>
      <c r="C529" s="51"/>
      <c r="D529" s="49"/>
      <c r="E529" s="52"/>
      <c r="F529" s="52"/>
      <c r="G529" s="52"/>
      <c r="H529" s="52"/>
      <c r="I529" s="52"/>
    </row>
    <row r="530" spans="1:9" s="53" customFormat="1">
      <c r="A530" s="49"/>
      <c r="B530" s="50"/>
      <c r="C530" s="51"/>
      <c r="D530" s="49"/>
      <c r="E530" s="52"/>
      <c r="F530" s="52"/>
      <c r="G530" s="52"/>
      <c r="H530" s="52"/>
      <c r="I530" s="52"/>
    </row>
    <row r="531" spans="1:9" s="53" customFormat="1">
      <c r="A531" s="49"/>
      <c r="B531" s="50"/>
      <c r="C531" s="51"/>
      <c r="D531" s="49"/>
      <c r="E531" s="52"/>
      <c r="F531" s="52"/>
      <c r="G531" s="52"/>
      <c r="H531" s="52"/>
      <c r="I531" s="52"/>
    </row>
    <row r="532" spans="1:9" s="53" customFormat="1">
      <c r="A532" s="49"/>
      <c r="B532" s="50"/>
      <c r="C532" s="51"/>
      <c r="D532" s="49"/>
      <c r="E532" s="52"/>
      <c r="F532" s="52"/>
      <c r="G532" s="52"/>
      <c r="H532" s="52"/>
      <c r="I532" s="52"/>
    </row>
    <row r="533" spans="1:9" s="53" customFormat="1">
      <c r="A533" s="49"/>
      <c r="B533" s="50"/>
      <c r="C533" s="51"/>
      <c r="D533" s="49"/>
      <c r="E533" s="52"/>
      <c r="F533" s="52"/>
      <c r="G533" s="52"/>
      <c r="H533" s="52"/>
      <c r="I533" s="52"/>
    </row>
    <row r="534" spans="1:9" s="53" customFormat="1">
      <c r="A534" s="49"/>
      <c r="B534" s="50"/>
      <c r="C534" s="51"/>
      <c r="D534" s="49"/>
      <c r="E534" s="52"/>
      <c r="F534" s="52"/>
      <c r="G534" s="52"/>
      <c r="H534" s="52"/>
      <c r="I534" s="52"/>
    </row>
    <row r="535" spans="1:9" s="53" customFormat="1">
      <c r="A535" s="49"/>
      <c r="B535" s="50"/>
      <c r="C535" s="51"/>
      <c r="D535" s="49"/>
      <c r="E535" s="52"/>
      <c r="F535" s="52"/>
      <c r="G535" s="52"/>
      <c r="H535" s="52"/>
      <c r="I535" s="52"/>
    </row>
    <row r="536" spans="1:9" s="53" customFormat="1">
      <c r="A536" s="49"/>
      <c r="B536" s="50"/>
      <c r="C536" s="51"/>
      <c r="D536" s="49"/>
      <c r="E536" s="52"/>
      <c r="F536" s="52"/>
      <c r="G536" s="52"/>
      <c r="H536" s="52"/>
      <c r="I536" s="52"/>
    </row>
    <row r="537" spans="1:9" s="53" customFormat="1">
      <c r="A537" s="49"/>
      <c r="B537" s="50"/>
      <c r="C537" s="51"/>
      <c r="D537" s="49"/>
      <c r="E537" s="52"/>
      <c r="F537" s="52"/>
      <c r="G537" s="52"/>
      <c r="H537" s="52"/>
      <c r="I537" s="52"/>
    </row>
    <row r="538" spans="1:9" s="53" customFormat="1">
      <c r="A538" s="49"/>
      <c r="B538" s="50"/>
      <c r="C538" s="51"/>
      <c r="D538" s="49"/>
      <c r="E538" s="52"/>
      <c r="F538" s="52"/>
      <c r="G538" s="52"/>
      <c r="H538" s="52"/>
      <c r="I538" s="52"/>
    </row>
    <row r="539" spans="1:9" s="53" customFormat="1">
      <c r="A539" s="49"/>
      <c r="B539" s="50"/>
      <c r="C539" s="51"/>
      <c r="D539" s="49"/>
      <c r="E539" s="52"/>
      <c r="F539" s="52"/>
      <c r="G539" s="52"/>
      <c r="H539" s="52"/>
      <c r="I539" s="52"/>
    </row>
    <row r="540" spans="1:9" s="53" customFormat="1">
      <c r="A540" s="49"/>
      <c r="B540" s="50"/>
      <c r="C540" s="51"/>
      <c r="D540" s="49"/>
      <c r="E540" s="52"/>
      <c r="F540" s="52"/>
      <c r="G540" s="52"/>
      <c r="H540" s="52"/>
      <c r="I540" s="52"/>
    </row>
    <row r="541" spans="1:9" s="53" customFormat="1">
      <c r="A541" s="49"/>
      <c r="B541" s="50"/>
      <c r="C541" s="51"/>
      <c r="D541" s="49"/>
      <c r="E541" s="52"/>
      <c r="F541" s="52"/>
      <c r="G541" s="52"/>
      <c r="H541" s="52"/>
      <c r="I541" s="52"/>
    </row>
    <row r="542" spans="1:9" s="53" customFormat="1">
      <c r="A542" s="49"/>
      <c r="B542" s="50"/>
      <c r="C542" s="51"/>
      <c r="D542" s="49"/>
      <c r="E542" s="52"/>
      <c r="F542" s="52"/>
      <c r="G542" s="52"/>
      <c r="H542" s="52"/>
      <c r="I542" s="52"/>
    </row>
    <row r="543" spans="1:9" s="53" customFormat="1">
      <c r="A543" s="49"/>
      <c r="B543" s="50"/>
      <c r="C543" s="51"/>
      <c r="D543" s="49"/>
      <c r="E543" s="52"/>
      <c r="F543" s="52"/>
      <c r="G543" s="52"/>
      <c r="H543" s="52"/>
      <c r="I543" s="52"/>
    </row>
    <row r="544" spans="1:9" s="53" customFormat="1">
      <c r="A544" s="49"/>
      <c r="B544" s="50"/>
      <c r="C544" s="51"/>
      <c r="D544" s="49"/>
      <c r="E544" s="52"/>
      <c r="F544" s="52"/>
      <c r="G544" s="52"/>
      <c r="H544" s="52"/>
      <c r="I544" s="52"/>
    </row>
    <row r="545" spans="1:9" s="53" customFormat="1">
      <c r="A545" s="49"/>
      <c r="B545" s="50"/>
      <c r="C545" s="51"/>
      <c r="D545" s="49"/>
      <c r="E545" s="52"/>
      <c r="F545" s="52"/>
      <c r="G545" s="52"/>
      <c r="H545" s="52"/>
      <c r="I545" s="52"/>
    </row>
    <row r="546" spans="1:9" s="53" customFormat="1">
      <c r="A546" s="49"/>
      <c r="B546" s="50"/>
      <c r="C546" s="51"/>
      <c r="D546" s="49"/>
      <c r="E546" s="52"/>
      <c r="F546" s="52"/>
      <c r="G546" s="52"/>
      <c r="H546" s="52"/>
      <c r="I546" s="52"/>
    </row>
    <row r="547" spans="1:9" s="53" customFormat="1">
      <c r="A547" s="49"/>
      <c r="B547" s="50"/>
      <c r="C547" s="51"/>
      <c r="D547" s="49"/>
      <c r="E547" s="52"/>
      <c r="F547" s="52"/>
      <c r="G547" s="52"/>
      <c r="H547" s="52"/>
      <c r="I547" s="52"/>
    </row>
    <row r="548" spans="1:9" s="53" customFormat="1">
      <c r="A548" s="49"/>
      <c r="B548" s="50"/>
      <c r="C548" s="51"/>
      <c r="D548" s="49"/>
      <c r="E548" s="52"/>
      <c r="F548" s="52"/>
      <c r="G548" s="52"/>
      <c r="H548" s="52"/>
      <c r="I548" s="52"/>
    </row>
    <row r="549" spans="1:9" s="53" customFormat="1">
      <c r="A549" s="49"/>
      <c r="B549" s="50"/>
      <c r="C549" s="51"/>
      <c r="D549" s="49"/>
      <c r="E549" s="52"/>
      <c r="F549" s="52"/>
      <c r="G549" s="52"/>
      <c r="H549" s="52"/>
      <c r="I549" s="52"/>
    </row>
    <row r="550" spans="1:9" s="53" customFormat="1">
      <c r="A550" s="49"/>
      <c r="B550" s="50"/>
      <c r="C550" s="51"/>
      <c r="D550" s="49"/>
      <c r="E550" s="52"/>
      <c r="F550" s="52"/>
      <c r="G550" s="52"/>
      <c r="H550" s="52"/>
      <c r="I550" s="52"/>
    </row>
    <row r="551" spans="1:9" s="53" customFormat="1">
      <c r="A551" s="49"/>
      <c r="B551" s="50"/>
      <c r="C551" s="51"/>
      <c r="D551" s="49"/>
      <c r="E551" s="52"/>
      <c r="F551" s="52"/>
      <c r="G551" s="52"/>
      <c r="H551" s="52"/>
      <c r="I551" s="52"/>
    </row>
    <row r="552" spans="1:9" s="53" customFormat="1">
      <c r="A552" s="49"/>
      <c r="B552" s="50"/>
      <c r="C552" s="51"/>
      <c r="D552" s="49"/>
      <c r="E552" s="52"/>
      <c r="F552" s="52"/>
      <c r="G552" s="52"/>
      <c r="H552" s="52"/>
      <c r="I552" s="52"/>
    </row>
    <row r="553" spans="1:9" s="53" customFormat="1">
      <c r="A553" s="49"/>
      <c r="B553" s="50"/>
      <c r="C553" s="51"/>
      <c r="D553" s="49"/>
      <c r="E553" s="52"/>
      <c r="F553" s="52"/>
      <c r="G553" s="52"/>
      <c r="H553" s="52"/>
      <c r="I553" s="52"/>
    </row>
    <row r="554" spans="1:9" s="53" customFormat="1">
      <c r="A554" s="49"/>
      <c r="B554" s="50"/>
      <c r="C554" s="51"/>
      <c r="D554" s="49"/>
      <c r="E554" s="52"/>
      <c r="F554" s="52"/>
      <c r="G554" s="52"/>
      <c r="H554" s="52"/>
      <c r="I554" s="52"/>
    </row>
    <row r="555" spans="1:9" s="53" customFormat="1">
      <c r="A555" s="49"/>
      <c r="B555" s="50"/>
      <c r="C555" s="51"/>
      <c r="D555" s="49"/>
      <c r="E555" s="52"/>
      <c r="F555" s="52"/>
      <c r="G555" s="52"/>
      <c r="H555" s="52"/>
      <c r="I555" s="52"/>
    </row>
    <row r="556" spans="1:9" s="53" customFormat="1">
      <c r="A556" s="49"/>
      <c r="B556" s="50"/>
      <c r="C556" s="51"/>
      <c r="D556" s="49"/>
      <c r="E556" s="52"/>
      <c r="F556" s="52"/>
      <c r="G556" s="52"/>
      <c r="H556" s="52"/>
      <c r="I556" s="52"/>
    </row>
    <row r="557" spans="1:9" s="53" customFormat="1">
      <c r="A557" s="49"/>
      <c r="B557" s="50"/>
      <c r="C557" s="51"/>
      <c r="D557" s="49"/>
      <c r="E557" s="52"/>
      <c r="F557" s="52"/>
      <c r="G557" s="52"/>
      <c r="H557" s="52"/>
      <c r="I557" s="52"/>
    </row>
    <row r="558" spans="1:9" s="53" customFormat="1">
      <c r="A558" s="49"/>
      <c r="B558" s="50"/>
      <c r="C558" s="51"/>
      <c r="D558" s="49"/>
      <c r="E558" s="52"/>
      <c r="F558" s="52"/>
      <c r="G558" s="52"/>
      <c r="H558" s="52"/>
      <c r="I558" s="52"/>
    </row>
    <row r="559" spans="1:9" s="53" customFormat="1">
      <c r="A559" s="49"/>
      <c r="B559" s="50"/>
      <c r="C559" s="51"/>
      <c r="D559" s="49"/>
      <c r="E559" s="52"/>
      <c r="F559" s="52"/>
      <c r="G559" s="52"/>
      <c r="H559" s="52"/>
      <c r="I559" s="52"/>
    </row>
    <row r="560" spans="1:9" s="53" customFormat="1">
      <c r="A560" s="49"/>
      <c r="B560" s="50"/>
      <c r="C560" s="51"/>
      <c r="D560" s="49"/>
      <c r="E560" s="52"/>
      <c r="F560" s="52"/>
      <c r="G560" s="52"/>
      <c r="H560" s="52"/>
      <c r="I560" s="52"/>
    </row>
    <row r="561" spans="1:9" s="53" customFormat="1">
      <c r="A561" s="49"/>
      <c r="B561" s="50"/>
      <c r="C561" s="51"/>
      <c r="D561" s="49"/>
      <c r="E561" s="52"/>
      <c r="F561" s="52"/>
      <c r="G561" s="52"/>
      <c r="H561" s="52"/>
      <c r="I561" s="52"/>
    </row>
    <row r="562" spans="1:9" s="53" customFormat="1">
      <c r="A562" s="49"/>
      <c r="B562" s="50"/>
      <c r="C562" s="51"/>
      <c r="D562" s="49"/>
      <c r="E562" s="52"/>
      <c r="F562" s="52"/>
      <c r="G562" s="52"/>
      <c r="H562" s="52"/>
      <c r="I562" s="52"/>
    </row>
    <row r="563" spans="1:9" s="53" customFormat="1">
      <c r="A563" s="49"/>
      <c r="B563" s="50"/>
      <c r="C563" s="51"/>
      <c r="D563" s="49"/>
      <c r="E563" s="52"/>
      <c r="F563" s="52"/>
      <c r="G563" s="52"/>
      <c r="H563" s="52"/>
      <c r="I563" s="52"/>
    </row>
    <row r="564" spans="1:9" s="53" customFormat="1">
      <c r="A564" s="49"/>
      <c r="B564" s="50"/>
      <c r="C564" s="51"/>
      <c r="D564" s="49"/>
      <c r="E564" s="52"/>
      <c r="F564" s="52"/>
      <c r="G564" s="52"/>
      <c r="H564" s="52"/>
      <c r="I564" s="52"/>
    </row>
    <row r="565" spans="1:9" s="53" customFormat="1">
      <c r="A565" s="49"/>
      <c r="B565" s="50"/>
      <c r="C565" s="51"/>
      <c r="D565" s="49"/>
      <c r="E565" s="52"/>
      <c r="F565" s="52"/>
      <c r="G565" s="52"/>
      <c r="H565" s="52"/>
      <c r="I565" s="52"/>
    </row>
    <row r="566" spans="1:9" s="53" customFormat="1">
      <c r="A566" s="49"/>
      <c r="B566" s="50"/>
      <c r="C566" s="51"/>
      <c r="D566" s="49"/>
      <c r="E566" s="52"/>
      <c r="F566" s="52"/>
      <c r="G566" s="52"/>
      <c r="H566" s="52"/>
      <c r="I566" s="52"/>
    </row>
    <row r="567" spans="1:9" s="53" customFormat="1">
      <c r="A567" s="49"/>
      <c r="B567" s="50"/>
      <c r="C567" s="51"/>
      <c r="D567" s="49"/>
      <c r="E567" s="52"/>
      <c r="F567" s="52"/>
      <c r="G567" s="52"/>
      <c r="H567" s="52"/>
      <c r="I567" s="52"/>
    </row>
    <row r="568" spans="1:9" s="53" customFormat="1">
      <c r="A568" s="49"/>
      <c r="B568" s="50"/>
      <c r="C568" s="51"/>
      <c r="D568" s="49"/>
      <c r="E568" s="52"/>
      <c r="F568" s="52"/>
      <c r="G568" s="52"/>
      <c r="H568" s="52"/>
      <c r="I568" s="52"/>
    </row>
    <row r="569" spans="1:9" s="53" customFormat="1">
      <c r="A569" s="49"/>
      <c r="B569" s="50"/>
      <c r="C569" s="51"/>
      <c r="D569" s="49"/>
      <c r="E569" s="52"/>
      <c r="F569" s="52"/>
      <c r="G569" s="52"/>
      <c r="H569" s="52"/>
      <c r="I569" s="52"/>
    </row>
    <row r="570" spans="1:9" s="53" customFormat="1">
      <c r="A570" s="49"/>
      <c r="B570" s="50"/>
      <c r="C570" s="51"/>
      <c r="D570" s="49"/>
      <c r="E570" s="52"/>
      <c r="F570" s="52"/>
      <c r="G570" s="52"/>
      <c r="H570" s="52"/>
      <c r="I570" s="52"/>
    </row>
    <row r="571" spans="1:9" s="53" customFormat="1">
      <c r="A571" s="49"/>
      <c r="B571" s="50"/>
      <c r="C571" s="51"/>
      <c r="D571" s="49"/>
      <c r="E571" s="52"/>
      <c r="F571" s="52"/>
      <c r="G571" s="52"/>
      <c r="H571" s="52"/>
      <c r="I571" s="52"/>
    </row>
    <row r="572" spans="1:9" s="53" customFormat="1">
      <c r="A572" s="49"/>
      <c r="B572" s="50"/>
      <c r="C572" s="51"/>
      <c r="D572" s="49"/>
      <c r="E572" s="52"/>
      <c r="F572" s="52"/>
      <c r="G572" s="52"/>
      <c r="H572" s="52"/>
      <c r="I572" s="52"/>
    </row>
    <row r="573" spans="1:9" s="53" customFormat="1">
      <c r="A573" s="49"/>
      <c r="B573" s="50"/>
      <c r="C573" s="51"/>
      <c r="D573" s="49"/>
      <c r="E573" s="52"/>
      <c r="F573" s="52"/>
      <c r="G573" s="52"/>
      <c r="H573" s="52"/>
      <c r="I573" s="52"/>
    </row>
    <row r="574" spans="1:9" s="53" customFormat="1">
      <c r="A574" s="49"/>
      <c r="B574" s="50"/>
      <c r="C574" s="51"/>
      <c r="D574" s="49"/>
      <c r="E574" s="52"/>
      <c r="F574" s="52"/>
      <c r="G574" s="52"/>
      <c r="H574" s="52"/>
      <c r="I574" s="52"/>
    </row>
    <row r="575" spans="1:9" s="53" customFormat="1">
      <c r="A575" s="49"/>
      <c r="B575" s="50"/>
      <c r="C575" s="51"/>
      <c r="D575" s="49"/>
      <c r="E575" s="52"/>
      <c r="F575" s="52"/>
      <c r="G575" s="52"/>
      <c r="H575" s="52"/>
      <c r="I575" s="52"/>
    </row>
    <row r="576" spans="1:9" s="53" customFormat="1">
      <c r="A576" s="49"/>
      <c r="B576" s="50"/>
      <c r="C576" s="51"/>
      <c r="D576" s="49"/>
      <c r="E576" s="52"/>
      <c r="F576" s="52"/>
      <c r="G576" s="52"/>
      <c r="H576" s="52"/>
      <c r="I576" s="52"/>
    </row>
    <row r="577" spans="1:9" s="53" customFormat="1">
      <c r="A577" s="49"/>
      <c r="B577" s="50"/>
      <c r="C577" s="51"/>
      <c r="D577" s="49"/>
      <c r="E577" s="52"/>
      <c r="F577" s="52"/>
      <c r="G577" s="52"/>
      <c r="H577" s="52"/>
      <c r="I577" s="52"/>
    </row>
    <row r="578" spans="1:9" s="53" customFormat="1">
      <c r="A578" s="49"/>
      <c r="B578" s="50"/>
      <c r="C578" s="51"/>
      <c r="D578" s="49"/>
      <c r="E578" s="52"/>
      <c r="F578" s="52"/>
      <c r="G578" s="52"/>
      <c r="H578" s="52"/>
      <c r="I578" s="52"/>
    </row>
    <row r="579" spans="1:9" s="53" customFormat="1">
      <c r="A579" s="49"/>
      <c r="B579" s="50"/>
      <c r="C579" s="51"/>
      <c r="D579" s="49"/>
      <c r="E579" s="52"/>
      <c r="F579" s="52"/>
      <c r="G579" s="52"/>
      <c r="H579" s="52"/>
      <c r="I579" s="52"/>
    </row>
    <row r="580" spans="1:9" s="53" customFormat="1">
      <c r="A580" s="49"/>
      <c r="B580" s="50"/>
      <c r="C580" s="51"/>
      <c r="D580" s="49"/>
      <c r="E580" s="52"/>
      <c r="F580" s="52"/>
      <c r="G580" s="52"/>
      <c r="H580" s="52"/>
      <c r="I580" s="52"/>
    </row>
    <row r="581" spans="1:9" s="53" customFormat="1">
      <c r="A581" s="49"/>
      <c r="B581" s="50"/>
      <c r="C581" s="51"/>
      <c r="D581" s="49"/>
      <c r="E581" s="52"/>
      <c r="F581" s="52"/>
      <c r="G581" s="52"/>
      <c r="H581" s="52"/>
      <c r="I581" s="52"/>
    </row>
    <row r="582" spans="1:9" s="53" customFormat="1">
      <c r="A582" s="49"/>
      <c r="B582" s="50"/>
      <c r="C582" s="51"/>
      <c r="D582" s="49"/>
      <c r="E582" s="52"/>
      <c r="F582" s="52"/>
      <c r="G582" s="52"/>
      <c r="H582" s="52"/>
      <c r="I582" s="52"/>
    </row>
    <row r="583" spans="1:9" s="53" customFormat="1">
      <c r="A583" s="49"/>
      <c r="B583" s="50"/>
      <c r="C583" s="51"/>
      <c r="D583" s="49"/>
      <c r="E583" s="52"/>
      <c r="F583" s="52"/>
      <c r="G583" s="52"/>
      <c r="H583" s="52"/>
      <c r="I583" s="52"/>
    </row>
    <row r="584" spans="1:9" s="53" customFormat="1">
      <c r="A584" s="49"/>
      <c r="B584" s="50"/>
      <c r="C584" s="51"/>
      <c r="D584" s="49"/>
      <c r="E584" s="52"/>
      <c r="F584" s="52"/>
      <c r="G584" s="52"/>
      <c r="H584" s="52"/>
      <c r="I584" s="52"/>
    </row>
    <row r="585" spans="1:9" s="53" customFormat="1">
      <c r="A585" s="49"/>
      <c r="B585" s="50"/>
      <c r="C585" s="51"/>
      <c r="D585" s="49"/>
      <c r="E585" s="52"/>
      <c r="F585" s="52"/>
      <c r="G585" s="52"/>
      <c r="H585" s="52"/>
      <c r="I585" s="52"/>
    </row>
    <row r="586" spans="1:9" s="53" customFormat="1">
      <c r="A586" s="49"/>
      <c r="B586" s="50"/>
      <c r="C586" s="51"/>
      <c r="D586" s="49"/>
      <c r="E586" s="52"/>
      <c r="F586" s="52"/>
      <c r="G586" s="52"/>
      <c r="H586" s="52"/>
      <c r="I586" s="52"/>
    </row>
    <row r="587" spans="1:9" s="53" customFormat="1">
      <c r="A587" s="49"/>
      <c r="B587" s="50"/>
      <c r="C587" s="51"/>
      <c r="D587" s="49"/>
      <c r="E587" s="52"/>
      <c r="F587" s="52"/>
      <c r="G587" s="52"/>
      <c r="H587" s="52"/>
      <c r="I587" s="52"/>
    </row>
    <row r="588" spans="1:9" s="53" customFormat="1">
      <c r="A588" s="49"/>
      <c r="B588" s="50"/>
      <c r="C588" s="51"/>
      <c r="D588" s="49"/>
      <c r="E588" s="52"/>
      <c r="F588" s="52"/>
      <c r="G588" s="52"/>
      <c r="H588" s="52"/>
      <c r="I588" s="52"/>
    </row>
    <row r="589" spans="1:9" s="53" customFormat="1">
      <c r="A589" s="49"/>
      <c r="B589" s="50"/>
      <c r="C589" s="51"/>
      <c r="D589" s="49"/>
      <c r="E589" s="52"/>
      <c r="F589" s="52"/>
      <c r="G589" s="52"/>
      <c r="H589" s="52"/>
      <c r="I589" s="52"/>
    </row>
    <row r="590" spans="1:9" s="53" customFormat="1">
      <c r="A590" s="49"/>
      <c r="B590" s="50"/>
      <c r="C590" s="51"/>
      <c r="D590" s="49"/>
      <c r="E590" s="52"/>
      <c r="F590" s="52"/>
      <c r="G590" s="52"/>
      <c r="H590" s="52"/>
      <c r="I590" s="52"/>
    </row>
    <row r="591" spans="1:9" s="53" customFormat="1">
      <c r="A591" s="49"/>
      <c r="B591" s="50"/>
      <c r="C591" s="51"/>
      <c r="D591" s="49"/>
      <c r="E591" s="52"/>
      <c r="F591" s="52"/>
      <c r="G591" s="52"/>
      <c r="H591" s="52"/>
      <c r="I591" s="52"/>
    </row>
    <row r="592" spans="1:9" s="53" customFormat="1">
      <c r="A592" s="49"/>
      <c r="B592" s="50"/>
      <c r="C592" s="51"/>
      <c r="D592" s="49"/>
      <c r="E592" s="52"/>
      <c r="F592" s="52"/>
      <c r="G592" s="52"/>
      <c r="H592" s="52"/>
      <c r="I592" s="52"/>
    </row>
    <row r="593" spans="1:9" s="53" customFormat="1">
      <c r="A593" s="49"/>
      <c r="B593" s="50"/>
      <c r="C593" s="51"/>
      <c r="D593" s="49"/>
      <c r="E593" s="52"/>
      <c r="F593" s="52"/>
      <c r="G593" s="52"/>
      <c r="H593" s="52"/>
      <c r="I593" s="52"/>
    </row>
    <row r="594" spans="1:9" s="53" customFormat="1">
      <c r="A594" s="49"/>
      <c r="B594" s="50"/>
      <c r="C594" s="51"/>
      <c r="D594" s="49"/>
      <c r="E594" s="52"/>
      <c r="F594" s="52"/>
      <c r="G594" s="52"/>
      <c r="H594" s="52"/>
      <c r="I594" s="52"/>
    </row>
    <row r="595" spans="1:9" s="53" customFormat="1">
      <c r="A595" s="49"/>
      <c r="B595" s="50"/>
      <c r="C595" s="51"/>
      <c r="D595" s="49"/>
      <c r="E595" s="52"/>
      <c r="F595" s="52"/>
      <c r="G595" s="52"/>
      <c r="H595" s="52"/>
      <c r="I595" s="52"/>
    </row>
    <row r="596" spans="1:9" s="53" customFormat="1">
      <c r="A596" s="49"/>
      <c r="B596" s="50"/>
      <c r="C596" s="51"/>
      <c r="D596" s="49"/>
      <c r="E596" s="52"/>
      <c r="F596" s="52"/>
      <c r="G596" s="52"/>
      <c r="H596" s="52"/>
      <c r="I596" s="52"/>
    </row>
    <row r="597" spans="1:9" s="53" customFormat="1">
      <c r="A597" s="49"/>
      <c r="B597" s="50"/>
      <c r="C597" s="51"/>
      <c r="D597" s="49"/>
      <c r="E597" s="52"/>
      <c r="F597" s="52"/>
      <c r="G597" s="52"/>
      <c r="H597" s="52"/>
      <c r="I597" s="52"/>
    </row>
    <row r="598" spans="1:9" s="53" customFormat="1">
      <c r="A598" s="49"/>
      <c r="B598" s="50"/>
      <c r="C598" s="51"/>
      <c r="D598" s="49"/>
      <c r="E598" s="52"/>
      <c r="F598" s="52"/>
      <c r="G598" s="52"/>
      <c r="H598" s="52"/>
      <c r="I598" s="52"/>
    </row>
    <row r="599" spans="1:9" s="53" customFormat="1">
      <c r="A599" s="49"/>
      <c r="B599" s="50"/>
      <c r="C599" s="51"/>
      <c r="D599" s="49"/>
      <c r="E599" s="52"/>
      <c r="F599" s="52"/>
      <c r="G599" s="52"/>
      <c r="H599" s="52"/>
      <c r="I599" s="52"/>
    </row>
    <row r="600" spans="1:9" s="53" customFormat="1">
      <c r="A600" s="49"/>
      <c r="B600" s="50"/>
      <c r="C600" s="51"/>
      <c r="D600" s="49"/>
      <c r="E600" s="52"/>
      <c r="F600" s="52"/>
      <c r="G600" s="52"/>
      <c r="H600" s="52"/>
      <c r="I600" s="52"/>
    </row>
    <row r="601" spans="1:9" s="53" customFormat="1">
      <c r="A601" s="49"/>
      <c r="B601" s="50"/>
      <c r="C601" s="51"/>
      <c r="D601" s="49"/>
      <c r="E601" s="52"/>
      <c r="F601" s="52"/>
      <c r="G601" s="52"/>
      <c r="H601" s="52"/>
      <c r="I601" s="52"/>
    </row>
    <row r="602" spans="1:9" s="53" customFormat="1">
      <c r="A602" s="49"/>
      <c r="B602" s="50"/>
      <c r="C602" s="51"/>
      <c r="D602" s="49"/>
      <c r="E602" s="52"/>
      <c r="F602" s="52"/>
      <c r="G602" s="52"/>
      <c r="H602" s="52"/>
      <c r="I602" s="52"/>
    </row>
    <row r="603" spans="1:9" s="53" customFormat="1">
      <c r="A603" s="49"/>
      <c r="B603" s="50"/>
      <c r="C603" s="51"/>
      <c r="D603" s="49"/>
      <c r="E603" s="52"/>
      <c r="F603" s="52"/>
      <c r="G603" s="52"/>
      <c r="H603" s="52"/>
      <c r="I603" s="52"/>
    </row>
    <row r="604" spans="1:9" s="53" customFormat="1">
      <c r="A604" s="49"/>
      <c r="B604" s="50"/>
      <c r="C604" s="51"/>
      <c r="D604" s="49"/>
      <c r="E604" s="52"/>
      <c r="F604" s="52"/>
      <c r="G604" s="52"/>
      <c r="H604" s="52"/>
      <c r="I604" s="52"/>
    </row>
    <row r="605" spans="1:9" s="53" customFormat="1">
      <c r="A605" s="49"/>
      <c r="B605" s="50"/>
      <c r="C605" s="51"/>
      <c r="D605" s="49"/>
      <c r="E605" s="52"/>
      <c r="F605" s="52"/>
      <c r="G605" s="52"/>
      <c r="H605" s="52"/>
      <c r="I605" s="52"/>
    </row>
    <row r="606" spans="1:9" s="53" customFormat="1">
      <c r="A606" s="49"/>
      <c r="B606" s="50"/>
      <c r="C606" s="51"/>
      <c r="D606" s="49"/>
      <c r="E606" s="52"/>
      <c r="F606" s="52"/>
      <c r="G606" s="52"/>
      <c r="H606" s="52"/>
      <c r="I606" s="52"/>
    </row>
    <row r="607" spans="1:9" s="53" customFormat="1">
      <c r="A607" s="49"/>
      <c r="B607" s="50"/>
      <c r="C607" s="51"/>
      <c r="D607" s="49"/>
      <c r="E607" s="52"/>
      <c r="F607" s="52"/>
      <c r="G607" s="52"/>
      <c r="H607" s="52"/>
      <c r="I607" s="52"/>
    </row>
    <row r="608" spans="1:9" s="53" customFormat="1">
      <c r="A608" s="49"/>
      <c r="B608" s="50"/>
      <c r="C608" s="51"/>
      <c r="D608" s="49"/>
      <c r="E608" s="52"/>
      <c r="F608" s="52"/>
      <c r="G608" s="52"/>
      <c r="H608" s="52"/>
      <c r="I608" s="52"/>
    </row>
    <row r="609" spans="1:9" s="53" customFormat="1">
      <c r="A609" s="49"/>
      <c r="B609" s="50"/>
      <c r="C609" s="51"/>
      <c r="D609" s="49"/>
      <c r="E609" s="52"/>
      <c r="F609" s="52"/>
      <c r="G609" s="52"/>
      <c r="H609" s="52"/>
      <c r="I609" s="52"/>
    </row>
    <row r="610" spans="1:9" s="53" customFormat="1">
      <c r="A610" s="49"/>
      <c r="B610" s="50"/>
      <c r="C610" s="51"/>
      <c r="D610" s="49"/>
      <c r="E610" s="52"/>
      <c r="F610" s="52"/>
      <c r="G610" s="52"/>
      <c r="H610" s="52"/>
      <c r="I610" s="52"/>
    </row>
    <row r="611" spans="1:9" s="53" customFormat="1">
      <c r="A611" s="49"/>
      <c r="B611" s="50"/>
      <c r="C611" s="51"/>
      <c r="D611" s="49"/>
      <c r="E611" s="52"/>
      <c r="F611" s="52"/>
      <c r="G611" s="52"/>
      <c r="H611" s="52"/>
      <c r="I611" s="52"/>
    </row>
    <row r="612" spans="1:9" s="53" customFormat="1">
      <c r="A612" s="49"/>
      <c r="B612" s="50"/>
      <c r="C612" s="51"/>
      <c r="D612" s="49"/>
      <c r="E612" s="52"/>
      <c r="F612" s="52"/>
      <c r="G612" s="52"/>
      <c r="H612" s="52"/>
      <c r="I612" s="52"/>
    </row>
    <row r="613" spans="1:9" s="53" customFormat="1">
      <c r="A613" s="49"/>
      <c r="B613" s="50"/>
      <c r="C613" s="51"/>
      <c r="D613" s="49"/>
      <c r="E613" s="52"/>
      <c r="F613" s="52"/>
      <c r="G613" s="52"/>
      <c r="H613" s="52"/>
      <c r="I613" s="52"/>
    </row>
    <row r="614" spans="1:9" s="53" customFormat="1">
      <c r="A614" s="49"/>
      <c r="B614" s="50"/>
      <c r="C614" s="51"/>
      <c r="D614" s="49"/>
      <c r="E614" s="52"/>
      <c r="F614" s="52"/>
      <c r="G614" s="52"/>
      <c r="H614" s="52"/>
      <c r="I614" s="52"/>
    </row>
    <row r="615" spans="1:9" s="53" customFormat="1">
      <c r="A615" s="49"/>
      <c r="B615" s="50"/>
      <c r="C615" s="51"/>
      <c r="D615" s="49"/>
      <c r="E615" s="52"/>
      <c r="F615" s="52"/>
      <c r="G615" s="52"/>
      <c r="H615" s="52"/>
      <c r="I615" s="52"/>
    </row>
    <row r="616" spans="1:9" s="53" customFormat="1">
      <c r="A616" s="49"/>
      <c r="B616" s="50"/>
      <c r="C616" s="51"/>
      <c r="D616" s="49"/>
      <c r="E616" s="52"/>
      <c r="F616" s="52"/>
      <c r="G616" s="52"/>
      <c r="H616" s="52"/>
      <c r="I616" s="52"/>
    </row>
    <row r="617" spans="1:9" s="53" customFormat="1">
      <c r="A617" s="49"/>
      <c r="B617" s="50"/>
      <c r="C617" s="51"/>
      <c r="D617" s="49"/>
      <c r="E617" s="52"/>
      <c r="F617" s="52"/>
      <c r="G617" s="52"/>
      <c r="H617" s="52"/>
      <c r="I617" s="52"/>
    </row>
    <row r="618" spans="1:9" s="53" customFormat="1">
      <c r="A618" s="49"/>
      <c r="B618" s="50"/>
      <c r="C618" s="51"/>
      <c r="D618" s="49"/>
      <c r="E618" s="52"/>
      <c r="F618" s="52"/>
      <c r="G618" s="52"/>
      <c r="H618" s="52"/>
      <c r="I618" s="52"/>
    </row>
    <row r="619" spans="1:9" s="53" customFormat="1">
      <c r="A619" s="49"/>
      <c r="B619" s="50"/>
      <c r="C619" s="51"/>
      <c r="D619" s="49"/>
      <c r="E619" s="52"/>
      <c r="F619" s="52"/>
      <c r="G619" s="52"/>
      <c r="H619" s="52"/>
      <c r="I619" s="52"/>
    </row>
    <row r="620" spans="1:9" s="53" customFormat="1">
      <c r="A620" s="49"/>
      <c r="B620" s="50"/>
      <c r="C620" s="51"/>
      <c r="D620" s="49"/>
      <c r="E620" s="52"/>
      <c r="F620" s="52"/>
      <c r="G620" s="52"/>
      <c r="H620" s="52"/>
      <c r="I620" s="52"/>
    </row>
    <row r="621" spans="1:9" s="53" customFormat="1">
      <c r="A621" s="49"/>
      <c r="B621" s="50"/>
      <c r="C621" s="51"/>
      <c r="D621" s="49"/>
      <c r="E621" s="52"/>
      <c r="F621" s="52"/>
      <c r="G621" s="52"/>
      <c r="H621" s="52"/>
      <c r="I621" s="52"/>
    </row>
    <row r="622" spans="1:9" s="53" customFormat="1">
      <c r="A622" s="49"/>
      <c r="B622" s="50"/>
      <c r="C622" s="51"/>
      <c r="D622" s="49"/>
      <c r="E622" s="52"/>
      <c r="F622" s="52"/>
      <c r="G622" s="52"/>
      <c r="H622" s="52"/>
      <c r="I622" s="52"/>
    </row>
    <row r="623" spans="1:9" s="53" customFormat="1">
      <c r="A623" s="49"/>
      <c r="B623" s="50"/>
      <c r="C623" s="51"/>
      <c r="D623" s="49"/>
      <c r="E623" s="52"/>
      <c r="F623" s="52"/>
      <c r="G623" s="52"/>
      <c r="H623" s="52"/>
      <c r="I623" s="52"/>
    </row>
    <row r="624" spans="1:9" s="53" customFormat="1">
      <c r="A624" s="49"/>
      <c r="B624" s="50"/>
      <c r="C624" s="51"/>
      <c r="D624" s="49"/>
      <c r="E624" s="52"/>
      <c r="F624" s="52"/>
      <c r="G624" s="52"/>
      <c r="H624" s="52"/>
      <c r="I624" s="52"/>
    </row>
    <row r="625" spans="1:9" s="53" customFormat="1">
      <c r="A625" s="49"/>
      <c r="B625" s="50"/>
      <c r="C625" s="51"/>
      <c r="D625" s="49"/>
      <c r="E625" s="52"/>
      <c r="F625" s="52"/>
      <c r="G625" s="52"/>
      <c r="H625" s="52"/>
      <c r="I625" s="52"/>
    </row>
    <row r="626" spans="1:9" s="53" customFormat="1">
      <c r="A626" s="49"/>
      <c r="B626" s="50"/>
      <c r="C626" s="51"/>
      <c r="D626" s="49"/>
      <c r="E626" s="52"/>
      <c r="F626" s="52"/>
      <c r="G626" s="52"/>
      <c r="H626" s="52"/>
      <c r="I626" s="52"/>
    </row>
    <row r="627" spans="1:9" s="53" customFormat="1">
      <c r="A627" s="49"/>
      <c r="B627" s="50"/>
      <c r="C627" s="51"/>
      <c r="D627" s="49"/>
      <c r="E627" s="52"/>
      <c r="F627" s="52"/>
      <c r="G627" s="52"/>
      <c r="H627" s="52"/>
      <c r="I627" s="52"/>
    </row>
    <row r="628" spans="1:9" s="53" customFormat="1">
      <c r="A628" s="49"/>
      <c r="B628" s="50"/>
      <c r="C628" s="51"/>
      <c r="D628" s="49"/>
      <c r="E628" s="52"/>
      <c r="F628" s="52"/>
      <c r="G628" s="52"/>
      <c r="H628" s="52"/>
      <c r="I628" s="52"/>
    </row>
    <row r="629" spans="1:9" s="53" customFormat="1">
      <c r="A629" s="49"/>
      <c r="B629" s="50"/>
      <c r="C629" s="51"/>
      <c r="D629" s="49"/>
      <c r="E629" s="52"/>
      <c r="F629" s="52"/>
      <c r="G629" s="52"/>
      <c r="H629" s="52"/>
      <c r="I629" s="52"/>
    </row>
    <row r="630" spans="1:9" s="53" customFormat="1">
      <c r="A630" s="49"/>
      <c r="B630" s="50"/>
      <c r="C630" s="51"/>
      <c r="D630" s="49"/>
      <c r="E630" s="52"/>
      <c r="F630" s="52"/>
      <c r="G630" s="52"/>
      <c r="H630" s="52"/>
      <c r="I630" s="52"/>
    </row>
    <row r="631" spans="1:9" s="53" customFormat="1">
      <c r="A631" s="49"/>
      <c r="B631" s="50"/>
      <c r="C631" s="51"/>
      <c r="D631" s="49"/>
      <c r="E631" s="52"/>
      <c r="F631" s="52"/>
      <c r="G631" s="52"/>
      <c r="H631" s="52"/>
      <c r="I631" s="52"/>
    </row>
    <row r="632" spans="1:9" s="53" customFormat="1">
      <c r="A632" s="49"/>
      <c r="B632" s="50"/>
      <c r="C632" s="51"/>
      <c r="D632" s="49"/>
      <c r="E632" s="52"/>
      <c r="F632" s="52"/>
      <c r="G632" s="52"/>
      <c r="H632" s="52"/>
      <c r="I632" s="52"/>
    </row>
    <row r="633" spans="1:9" s="53" customFormat="1">
      <c r="A633" s="49"/>
      <c r="B633" s="50"/>
      <c r="C633" s="51"/>
      <c r="D633" s="49"/>
      <c r="E633" s="52"/>
      <c r="F633" s="52"/>
      <c r="G633" s="52"/>
      <c r="H633" s="52"/>
      <c r="I633" s="52"/>
    </row>
    <row r="634" spans="1:9" s="53" customFormat="1">
      <c r="A634" s="49"/>
      <c r="B634" s="50"/>
      <c r="C634" s="51"/>
      <c r="D634" s="49"/>
      <c r="E634" s="52"/>
      <c r="F634" s="52"/>
      <c r="G634" s="52"/>
      <c r="H634" s="52"/>
      <c r="I634" s="52"/>
    </row>
    <row r="635" spans="1:9" s="53" customFormat="1">
      <c r="A635" s="49"/>
      <c r="B635" s="50"/>
      <c r="C635" s="51"/>
      <c r="D635" s="49"/>
      <c r="E635" s="52"/>
      <c r="F635" s="52"/>
      <c r="G635" s="52"/>
      <c r="H635" s="52"/>
      <c r="I635" s="52"/>
    </row>
    <row r="636" spans="1:9" s="53" customFormat="1">
      <c r="A636" s="49"/>
      <c r="B636" s="50"/>
      <c r="C636" s="51"/>
      <c r="D636" s="49"/>
      <c r="E636" s="52"/>
      <c r="F636" s="52"/>
      <c r="G636" s="52"/>
      <c r="H636" s="52"/>
      <c r="I636" s="52"/>
    </row>
    <row r="637" spans="1:9" s="53" customFormat="1">
      <c r="A637" s="49"/>
      <c r="B637" s="50"/>
      <c r="C637" s="51"/>
      <c r="D637" s="49"/>
      <c r="E637" s="52"/>
      <c r="F637" s="52"/>
      <c r="G637" s="52"/>
      <c r="H637" s="52"/>
      <c r="I637" s="52"/>
    </row>
    <row r="638" spans="1:9" s="53" customFormat="1">
      <c r="A638" s="49"/>
      <c r="B638" s="50"/>
      <c r="C638" s="51"/>
      <c r="D638" s="49"/>
      <c r="E638" s="52"/>
      <c r="F638" s="52"/>
      <c r="G638" s="52"/>
      <c r="H638" s="52"/>
      <c r="I638" s="52"/>
    </row>
    <row r="639" spans="1:9" s="53" customFormat="1">
      <c r="A639" s="49"/>
      <c r="B639" s="50"/>
      <c r="C639" s="51"/>
      <c r="D639" s="49"/>
      <c r="E639" s="52"/>
      <c r="F639" s="52"/>
      <c r="G639" s="52"/>
      <c r="H639" s="52"/>
      <c r="I639" s="52"/>
    </row>
    <row r="640" spans="1:9" s="53" customFormat="1">
      <c r="A640" s="49"/>
      <c r="B640" s="50"/>
      <c r="C640" s="51"/>
      <c r="D640" s="49"/>
      <c r="E640" s="52"/>
      <c r="F640" s="52"/>
      <c r="G640" s="52"/>
      <c r="H640" s="52"/>
      <c r="I640" s="52"/>
    </row>
    <row r="641" spans="1:9" s="53" customFormat="1">
      <c r="A641" s="49"/>
      <c r="B641" s="50"/>
      <c r="C641" s="51"/>
      <c r="D641" s="49"/>
      <c r="E641" s="52"/>
      <c r="F641" s="52"/>
      <c r="G641" s="52"/>
      <c r="H641" s="52"/>
      <c r="I641" s="52"/>
    </row>
    <row r="642" spans="1:9" s="53" customFormat="1">
      <c r="A642" s="49"/>
      <c r="B642" s="50"/>
      <c r="C642" s="51"/>
      <c r="D642" s="49"/>
      <c r="E642" s="52"/>
      <c r="F642" s="52"/>
      <c r="G642" s="52"/>
      <c r="H642" s="52"/>
      <c r="I642" s="52"/>
    </row>
    <row r="643" spans="1:9" s="53" customFormat="1">
      <c r="A643" s="49"/>
      <c r="B643" s="50"/>
      <c r="C643" s="51"/>
      <c r="D643" s="49"/>
      <c r="E643" s="52"/>
      <c r="F643" s="52"/>
      <c r="G643" s="52"/>
      <c r="H643" s="52"/>
      <c r="I643" s="52"/>
    </row>
    <row r="644" spans="1:9" s="53" customFormat="1">
      <c r="A644" s="49"/>
      <c r="B644" s="50"/>
      <c r="C644" s="51"/>
      <c r="D644" s="49"/>
      <c r="E644" s="52"/>
      <c r="F644" s="52"/>
      <c r="G644" s="52"/>
      <c r="H644" s="52"/>
      <c r="I644" s="52"/>
    </row>
    <row r="645" spans="1:9" s="53" customFormat="1">
      <c r="A645" s="49"/>
      <c r="B645" s="50"/>
      <c r="C645" s="51"/>
      <c r="D645" s="49"/>
      <c r="E645" s="52"/>
      <c r="F645" s="52"/>
      <c r="G645" s="52"/>
      <c r="H645" s="52"/>
      <c r="I645" s="52"/>
    </row>
    <row r="646" spans="1:9" s="53" customFormat="1">
      <c r="A646" s="49"/>
      <c r="B646" s="50"/>
      <c r="C646" s="51"/>
      <c r="D646" s="49"/>
      <c r="E646" s="52"/>
      <c r="F646" s="52"/>
      <c r="G646" s="52"/>
      <c r="H646" s="52"/>
      <c r="I646" s="52"/>
    </row>
    <row r="647" spans="1:9" s="53" customFormat="1">
      <c r="A647" s="49"/>
      <c r="B647" s="50"/>
      <c r="C647" s="51"/>
      <c r="D647" s="49"/>
      <c r="E647" s="52"/>
      <c r="F647" s="52"/>
      <c r="G647" s="52"/>
      <c r="H647" s="52"/>
      <c r="I647" s="52"/>
    </row>
    <row r="648" spans="1:9" s="53" customFormat="1">
      <c r="A648" s="49"/>
      <c r="B648" s="50"/>
      <c r="C648" s="51"/>
      <c r="D648" s="49"/>
      <c r="E648" s="52"/>
      <c r="F648" s="52"/>
      <c r="G648" s="52"/>
      <c r="H648" s="52"/>
      <c r="I648" s="52"/>
    </row>
    <row r="649" spans="1:9" s="53" customFormat="1">
      <c r="A649" s="49"/>
      <c r="B649" s="50"/>
      <c r="C649" s="51"/>
      <c r="D649" s="49"/>
      <c r="E649" s="52"/>
      <c r="F649" s="52"/>
      <c r="G649" s="52"/>
      <c r="H649" s="52"/>
      <c r="I649" s="52"/>
    </row>
    <row r="650" spans="1:9" s="53" customFormat="1">
      <c r="A650" s="49"/>
      <c r="B650" s="50"/>
      <c r="C650" s="51"/>
      <c r="D650" s="49"/>
      <c r="E650" s="52"/>
      <c r="F650" s="52"/>
      <c r="G650" s="52"/>
      <c r="H650" s="52"/>
      <c r="I650" s="52"/>
    </row>
    <row r="651" spans="1:9" s="53" customFormat="1">
      <c r="A651" s="49"/>
      <c r="B651" s="50"/>
      <c r="C651" s="51"/>
      <c r="D651" s="49"/>
      <c r="E651" s="52"/>
      <c r="F651" s="52"/>
      <c r="G651" s="52"/>
      <c r="H651" s="52"/>
      <c r="I651" s="52"/>
    </row>
    <row r="652" spans="1:9" s="53" customFormat="1">
      <c r="A652" s="49"/>
      <c r="B652" s="50"/>
      <c r="C652" s="51"/>
      <c r="D652" s="49"/>
      <c r="E652" s="52"/>
      <c r="F652" s="52"/>
      <c r="G652" s="52"/>
      <c r="H652" s="52"/>
      <c r="I652" s="52"/>
    </row>
    <row r="653" spans="1:9" s="53" customFormat="1">
      <c r="A653" s="49"/>
      <c r="B653" s="50"/>
      <c r="C653" s="51"/>
      <c r="D653" s="49"/>
      <c r="E653" s="52"/>
      <c r="F653" s="52"/>
      <c r="G653" s="52"/>
      <c r="H653" s="52"/>
      <c r="I653" s="52"/>
    </row>
    <row r="654" spans="1:9" s="53" customFormat="1">
      <c r="A654" s="49"/>
      <c r="B654" s="50"/>
      <c r="C654" s="51"/>
      <c r="D654" s="49"/>
      <c r="E654" s="52"/>
      <c r="F654" s="52"/>
      <c r="G654" s="52"/>
      <c r="H654" s="52"/>
      <c r="I654" s="52"/>
    </row>
    <row r="655" spans="1:9" s="53" customFormat="1">
      <c r="A655" s="49"/>
      <c r="B655" s="50"/>
      <c r="C655" s="51"/>
      <c r="D655" s="49"/>
      <c r="E655" s="52"/>
      <c r="F655" s="52"/>
      <c r="G655" s="52"/>
      <c r="H655" s="52"/>
      <c r="I655" s="52"/>
    </row>
    <row r="656" spans="1:9" s="53" customFormat="1">
      <c r="A656" s="49"/>
      <c r="B656" s="50"/>
      <c r="C656" s="51"/>
      <c r="D656" s="49"/>
      <c r="E656" s="52"/>
      <c r="F656" s="52"/>
      <c r="G656" s="52"/>
      <c r="H656" s="52"/>
      <c r="I656" s="52"/>
    </row>
    <row r="657" spans="1:9" s="53" customFormat="1">
      <c r="A657" s="49"/>
      <c r="B657" s="50"/>
      <c r="C657" s="51"/>
      <c r="D657" s="49"/>
      <c r="E657" s="52"/>
      <c r="F657" s="52"/>
      <c r="G657" s="52"/>
      <c r="H657" s="52"/>
      <c r="I657" s="52"/>
    </row>
    <row r="658" spans="1:9" s="53" customFormat="1">
      <c r="A658" s="49"/>
      <c r="B658" s="50"/>
      <c r="C658" s="51"/>
      <c r="D658" s="49"/>
      <c r="E658" s="52"/>
      <c r="F658" s="52"/>
      <c r="G658" s="52"/>
      <c r="H658" s="52"/>
      <c r="I658" s="52"/>
    </row>
    <row r="659" spans="1:9" s="53" customFormat="1">
      <c r="A659" s="49"/>
      <c r="B659" s="50"/>
      <c r="C659" s="51"/>
      <c r="D659" s="49"/>
      <c r="E659" s="52"/>
      <c r="F659" s="52"/>
      <c r="G659" s="52"/>
      <c r="H659" s="52"/>
      <c r="I659" s="52"/>
    </row>
    <row r="660" spans="1:9" s="53" customFormat="1">
      <c r="A660" s="49"/>
      <c r="B660" s="50"/>
      <c r="C660" s="51"/>
      <c r="D660" s="49"/>
      <c r="E660" s="52"/>
      <c r="F660" s="52"/>
      <c r="G660" s="52"/>
      <c r="H660" s="52"/>
      <c r="I660" s="52"/>
    </row>
    <row r="661" spans="1:9" s="53" customFormat="1">
      <c r="A661" s="49"/>
      <c r="B661" s="50"/>
      <c r="C661" s="51"/>
      <c r="D661" s="49"/>
      <c r="E661" s="52"/>
      <c r="F661" s="52"/>
      <c r="G661" s="52"/>
      <c r="H661" s="52"/>
      <c r="I661" s="52"/>
    </row>
    <row r="662" spans="1:9" s="53" customFormat="1">
      <c r="A662" s="49"/>
      <c r="B662" s="50"/>
      <c r="C662" s="51"/>
      <c r="D662" s="49"/>
      <c r="E662" s="52"/>
      <c r="F662" s="52"/>
      <c r="G662" s="52"/>
      <c r="H662" s="52"/>
      <c r="I662" s="52"/>
    </row>
    <row r="663" spans="1:9" s="53" customFormat="1">
      <c r="A663" s="49"/>
      <c r="B663" s="50"/>
      <c r="C663" s="51"/>
      <c r="D663" s="49"/>
      <c r="E663" s="52"/>
      <c r="F663" s="52"/>
      <c r="G663" s="52"/>
      <c r="H663" s="52"/>
      <c r="I663" s="52"/>
    </row>
    <row r="664" spans="1:9" s="53" customFormat="1">
      <c r="A664" s="49"/>
      <c r="B664" s="50"/>
      <c r="C664" s="51"/>
      <c r="D664" s="49"/>
      <c r="E664" s="52"/>
      <c r="F664" s="52"/>
      <c r="G664" s="52"/>
      <c r="H664" s="52"/>
      <c r="I664" s="52"/>
    </row>
    <row r="665" spans="1:9" s="53" customFormat="1">
      <c r="A665" s="49"/>
      <c r="B665" s="50"/>
      <c r="C665" s="51"/>
      <c r="D665" s="49"/>
      <c r="E665" s="52"/>
      <c r="F665" s="52"/>
      <c r="G665" s="52"/>
      <c r="H665" s="52"/>
      <c r="I665" s="52"/>
    </row>
    <row r="666" spans="1:9" s="53" customFormat="1">
      <c r="A666" s="49"/>
      <c r="B666" s="50"/>
      <c r="C666" s="51"/>
      <c r="D666" s="49"/>
      <c r="E666" s="52"/>
      <c r="F666" s="52"/>
      <c r="G666" s="52"/>
      <c r="H666" s="52"/>
      <c r="I666" s="52"/>
    </row>
    <row r="667" spans="1:9" s="53" customFormat="1">
      <c r="A667" s="49"/>
      <c r="B667" s="50"/>
      <c r="C667" s="51"/>
      <c r="D667" s="49"/>
      <c r="E667" s="52"/>
      <c r="F667" s="52"/>
      <c r="G667" s="52"/>
      <c r="H667" s="52"/>
      <c r="I667" s="52"/>
    </row>
    <row r="668" spans="1:9" s="53" customFormat="1">
      <c r="A668" s="49"/>
      <c r="B668" s="50"/>
      <c r="C668" s="51"/>
      <c r="D668" s="49"/>
      <c r="E668" s="52"/>
      <c r="F668" s="52"/>
      <c r="G668" s="52"/>
      <c r="H668" s="52"/>
      <c r="I668" s="52"/>
    </row>
    <row r="669" spans="1:9" s="53" customFormat="1">
      <c r="A669" s="49"/>
      <c r="B669" s="50"/>
      <c r="C669" s="51"/>
      <c r="D669" s="49"/>
      <c r="E669" s="52"/>
      <c r="F669" s="52"/>
      <c r="G669" s="52"/>
      <c r="H669" s="52"/>
      <c r="I669" s="52"/>
    </row>
    <row r="670" spans="1:9" s="53" customFormat="1">
      <c r="A670" s="49"/>
      <c r="B670" s="50"/>
      <c r="C670" s="51"/>
      <c r="D670" s="49"/>
      <c r="E670" s="52"/>
      <c r="F670" s="52"/>
      <c r="G670" s="52"/>
      <c r="H670" s="52"/>
      <c r="I670" s="52"/>
    </row>
    <row r="671" spans="1:9" s="53" customFormat="1">
      <c r="A671" s="49"/>
      <c r="B671" s="50"/>
      <c r="C671" s="51"/>
      <c r="D671" s="49"/>
      <c r="E671" s="52"/>
      <c r="F671" s="52"/>
      <c r="G671" s="52"/>
      <c r="H671" s="52"/>
      <c r="I671" s="52"/>
    </row>
    <row r="672" spans="1:9" s="53" customFormat="1">
      <c r="A672" s="49"/>
      <c r="B672" s="50"/>
      <c r="C672" s="51"/>
      <c r="D672" s="49"/>
      <c r="E672" s="52"/>
      <c r="F672" s="52"/>
      <c r="G672" s="52"/>
      <c r="H672" s="52"/>
      <c r="I672" s="52"/>
    </row>
    <row r="673" spans="1:9" s="53" customFormat="1">
      <c r="A673" s="49"/>
      <c r="B673" s="50"/>
      <c r="C673" s="51"/>
      <c r="D673" s="49"/>
      <c r="E673" s="52"/>
      <c r="F673" s="52"/>
      <c r="G673" s="52"/>
      <c r="H673" s="52"/>
      <c r="I673" s="52"/>
    </row>
    <row r="674" spans="1:9" s="53" customFormat="1">
      <c r="A674" s="49"/>
      <c r="B674" s="50"/>
      <c r="C674" s="51"/>
      <c r="D674" s="49"/>
      <c r="E674" s="52"/>
      <c r="F674" s="52"/>
      <c r="G674" s="52"/>
      <c r="H674" s="52"/>
      <c r="I674" s="52"/>
    </row>
    <row r="675" spans="1:9" s="53" customFormat="1">
      <c r="A675" s="49"/>
      <c r="B675" s="50"/>
      <c r="C675" s="51"/>
      <c r="D675" s="49"/>
      <c r="E675" s="52"/>
      <c r="F675" s="52"/>
      <c r="G675" s="52"/>
      <c r="H675" s="52"/>
      <c r="I675" s="52"/>
    </row>
    <row r="676" spans="1:9" s="53" customFormat="1">
      <c r="A676" s="49"/>
      <c r="B676" s="50"/>
      <c r="C676" s="51"/>
      <c r="D676" s="49"/>
      <c r="E676" s="52"/>
      <c r="F676" s="52"/>
      <c r="G676" s="52"/>
      <c r="H676" s="52"/>
      <c r="I676" s="52"/>
    </row>
    <row r="677" spans="1:9" s="53" customFormat="1">
      <c r="A677" s="49"/>
      <c r="B677" s="50"/>
      <c r="C677" s="51"/>
      <c r="D677" s="49"/>
      <c r="E677" s="52"/>
      <c r="F677" s="52"/>
      <c r="G677" s="52"/>
      <c r="H677" s="52"/>
      <c r="I677" s="52"/>
    </row>
    <row r="678" spans="1:9" s="53" customFormat="1">
      <c r="A678" s="49"/>
      <c r="B678" s="50"/>
      <c r="C678" s="51"/>
      <c r="D678" s="49"/>
      <c r="E678" s="52"/>
      <c r="F678" s="52"/>
      <c r="G678" s="52"/>
      <c r="H678" s="52"/>
      <c r="I678" s="52"/>
    </row>
    <row r="679" spans="1:9" s="53" customFormat="1">
      <c r="A679" s="49"/>
      <c r="B679" s="50"/>
      <c r="C679" s="51"/>
      <c r="D679" s="49"/>
      <c r="E679" s="52"/>
      <c r="F679" s="52"/>
      <c r="G679" s="52"/>
      <c r="H679" s="52"/>
      <c r="I679" s="52"/>
    </row>
    <row r="680" spans="1:9" s="53" customFormat="1">
      <c r="A680" s="49"/>
      <c r="B680" s="50"/>
      <c r="C680" s="51"/>
      <c r="D680" s="49"/>
      <c r="E680" s="52"/>
      <c r="F680" s="52"/>
      <c r="G680" s="52"/>
      <c r="H680" s="52"/>
      <c r="I680" s="52"/>
    </row>
    <row r="681" spans="1:9" s="53" customFormat="1">
      <c r="A681" s="49"/>
      <c r="B681" s="50"/>
      <c r="C681" s="51"/>
      <c r="D681" s="49"/>
      <c r="E681" s="52"/>
      <c r="F681" s="52"/>
      <c r="G681" s="52"/>
      <c r="H681" s="52"/>
      <c r="I681" s="52"/>
    </row>
    <row r="682" spans="1:9" s="53" customFormat="1">
      <c r="A682" s="49"/>
      <c r="B682" s="50"/>
      <c r="C682" s="51"/>
      <c r="D682" s="49"/>
      <c r="E682" s="52"/>
      <c r="F682" s="52"/>
      <c r="G682" s="52"/>
      <c r="H682" s="52"/>
      <c r="I682" s="52"/>
    </row>
    <row r="683" spans="1:9" s="53" customFormat="1">
      <c r="A683" s="49"/>
      <c r="B683" s="50"/>
      <c r="C683" s="51"/>
      <c r="D683" s="49"/>
      <c r="E683" s="52"/>
      <c r="F683" s="52"/>
      <c r="G683" s="52"/>
      <c r="H683" s="52"/>
      <c r="I683" s="52"/>
    </row>
    <row r="684" spans="1:9" s="53" customFormat="1">
      <c r="A684" s="49"/>
      <c r="B684" s="50"/>
      <c r="C684" s="51"/>
      <c r="D684" s="49"/>
      <c r="E684" s="52"/>
      <c r="F684" s="52"/>
      <c r="G684" s="52"/>
      <c r="H684" s="52"/>
      <c r="I684" s="52"/>
    </row>
    <row r="685" spans="1:9" s="53" customFormat="1">
      <c r="A685" s="49"/>
      <c r="B685" s="50"/>
      <c r="C685" s="51"/>
      <c r="D685" s="49"/>
      <c r="E685" s="52"/>
      <c r="F685" s="52"/>
      <c r="G685" s="52"/>
      <c r="H685" s="52"/>
      <c r="I685" s="52"/>
    </row>
    <row r="686" spans="1:9" s="53" customFormat="1">
      <c r="A686" s="49"/>
      <c r="B686" s="50"/>
      <c r="C686" s="51"/>
      <c r="D686" s="49"/>
      <c r="E686" s="52"/>
      <c r="F686" s="52"/>
      <c r="G686" s="52"/>
      <c r="H686" s="52"/>
      <c r="I686" s="52"/>
    </row>
    <row r="687" spans="1:9" s="53" customFormat="1">
      <c r="A687" s="49"/>
      <c r="B687" s="50"/>
      <c r="C687" s="51"/>
      <c r="D687" s="49"/>
      <c r="E687" s="52"/>
      <c r="F687" s="52"/>
      <c r="G687" s="52"/>
      <c r="H687" s="52"/>
      <c r="I687" s="52"/>
    </row>
    <row r="688" spans="1:9" s="53" customFormat="1">
      <c r="A688" s="49"/>
      <c r="B688" s="50"/>
      <c r="C688" s="51"/>
      <c r="D688" s="49"/>
      <c r="E688" s="52"/>
      <c r="F688" s="52"/>
      <c r="G688" s="52"/>
      <c r="H688" s="52"/>
      <c r="I688" s="52"/>
    </row>
    <row r="689" spans="1:9" s="53" customFormat="1">
      <c r="A689" s="49"/>
      <c r="B689" s="50"/>
      <c r="C689" s="51"/>
      <c r="D689" s="49"/>
      <c r="E689" s="52"/>
      <c r="F689" s="52"/>
      <c r="G689" s="52"/>
      <c r="H689" s="52"/>
      <c r="I689" s="52"/>
    </row>
    <row r="690" spans="1:9" s="53" customFormat="1">
      <c r="A690" s="49"/>
      <c r="B690" s="50"/>
      <c r="C690" s="51"/>
      <c r="D690" s="49"/>
      <c r="E690" s="52"/>
      <c r="F690" s="52"/>
      <c r="G690" s="52"/>
      <c r="H690" s="52"/>
      <c r="I690" s="52"/>
    </row>
    <row r="691" spans="1:9" s="53" customFormat="1">
      <c r="A691" s="49"/>
      <c r="B691" s="50"/>
      <c r="C691" s="51"/>
      <c r="D691" s="49"/>
      <c r="E691" s="52"/>
      <c r="F691" s="52"/>
      <c r="G691" s="52"/>
      <c r="H691" s="52"/>
      <c r="I691" s="52"/>
    </row>
    <row r="692" spans="1:9" s="53" customFormat="1">
      <c r="A692" s="49"/>
      <c r="B692" s="50"/>
      <c r="C692" s="51"/>
      <c r="D692" s="49"/>
      <c r="E692" s="52"/>
      <c r="F692" s="52"/>
      <c r="G692" s="52"/>
      <c r="H692" s="52"/>
      <c r="I692" s="52"/>
    </row>
    <row r="693" spans="1:9" s="53" customFormat="1">
      <c r="A693" s="49"/>
      <c r="B693" s="50"/>
      <c r="C693" s="51"/>
      <c r="D693" s="49"/>
      <c r="E693" s="52"/>
      <c r="F693" s="52"/>
      <c r="G693" s="52"/>
      <c r="H693" s="52"/>
      <c r="I693" s="52"/>
    </row>
    <row r="694" spans="1:9" s="53" customFormat="1">
      <c r="A694" s="49"/>
      <c r="B694" s="50"/>
      <c r="C694" s="51"/>
      <c r="D694" s="49"/>
      <c r="E694" s="52"/>
      <c r="F694" s="52"/>
      <c r="G694" s="52"/>
      <c r="H694" s="52"/>
      <c r="I694" s="52"/>
    </row>
    <row r="695" spans="1:9" s="53" customFormat="1">
      <c r="A695" s="49"/>
      <c r="B695" s="50"/>
      <c r="C695" s="51"/>
      <c r="D695" s="49"/>
      <c r="E695" s="52"/>
      <c r="F695" s="52"/>
      <c r="G695" s="52"/>
      <c r="H695" s="52"/>
      <c r="I695" s="52"/>
    </row>
    <row r="696" spans="1:9" s="53" customFormat="1">
      <c r="A696" s="49"/>
      <c r="B696" s="50"/>
      <c r="C696" s="51"/>
      <c r="D696" s="49"/>
      <c r="E696" s="52"/>
      <c r="F696" s="52"/>
      <c r="G696" s="52"/>
      <c r="H696" s="52"/>
      <c r="I696" s="52"/>
    </row>
    <row r="697" spans="1:9" s="53" customFormat="1">
      <c r="A697" s="49"/>
      <c r="B697" s="50"/>
      <c r="C697" s="51"/>
      <c r="D697" s="49"/>
      <c r="E697" s="52"/>
      <c r="F697" s="52"/>
      <c r="G697" s="52"/>
      <c r="H697" s="52"/>
      <c r="I697" s="52"/>
    </row>
    <row r="698" spans="1:9" s="53" customFormat="1">
      <c r="A698" s="49"/>
      <c r="B698" s="50"/>
      <c r="C698" s="51"/>
      <c r="D698" s="49"/>
      <c r="E698" s="52"/>
      <c r="F698" s="52"/>
      <c r="G698" s="52"/>
      <c r="H698" s="52"/>
      <c r="I698" s="52"/>
    </row>
    <row r="699" spans="1:9" s="53" customFormat="1">
      <c r="A699" s="49"/>
      <c r="B699" s="50"/>
      <c r="C699" s="51"/>
      <c r="D699" s="49"/>
      <c r="E699" s="52"/>
      <c r="F699" s="52"/>
      <c r="G699" s="52"/>
      <c r="H699" s="52"/>
      <c r="I699" s="52"/>
    </row>
    <row r="700" spans="1:9" s="53" customFormat="1">
      <c r="A700" s="49"/>
      <c r="B700" s="50"/>
      <c r="C700" s="51"/>
      <c r="D700" s="49"/>
      <c r="E700" s="52"/>
      <c r="F700" s="52"/>
      <c r="G700" s="52"/>
      <c r="H700" s="52"/>
      <c r="I700" s="52"/>
    </row>
    <row r="701" spans="1:9" s="53" customFormat="1">
      <c r="A701" s="49"/>
      <c r="B701" s="50"/>
      <c r="C701" s="51"/>
      <c r="D701" s="49"/>
      <c r="E701" s="52"/>
      <c r="F701" s="52"/>
      <c r="G701" s="52"/>
      <c r="H701" s="52"/>
      <c r="I701" s="52"/>
    </row>
    <row r="702" spans="1:9" s="53" customFormat="1">
      <c r="A702" s="49"/>
      <c r="B702" s="50"/>
      <c r="C702" s="51"/>
      <c r="D702" s="49"/>
      <c r="E702" s="52"/>
      <c r="F702" s="52"/>
      <c r="G702" s="52"/>
      <c r="H702" s="52"/>
      <c r="I702" s="52"/>
    </row>
    <row r="703" spans="1:9" s="53" customFormat="1">
      <c r="A703" s="49"/>
      <c r="B703" s="50"/>
      <c r="C703" s="51"/>
      <c r="D703" s="49"/>
      <c r="E703" s="52"/>
      <c r="F703" s="52"/>
      <c r="G703" s="52"/>
      <c r="H703" s="52"/>
      <c r="I703" s="52"/>
    </row>
    <row r="704" spans="1:9" s="53" customFormat="1">
      <c r="A704" s="49"/>
      <c r="B704" s="50"/>
      <c r="C704" s="51"/>
      <c r="D704" s="49"/>
      <c r="E704" s="52"/>
      <c r="F704" s="52"/>
      <c r="G704" s="52"/>
      <c r="H704" s="52"/>
      <c r="I704" s="52"/>
    </row>
    <row r="705" spans="1:9" s="53" customFormat="1">
      <c r="A705" s="49"/>
      <c r="B705" s="50"/>
      <c r="C705" s="51"/>
      <c r="D705" s="49"/>
      <c r="E705" s="52"/>
      <c r="F705" s="52"/>
      <c r="G705" s="52"/>
      <c r="H705" s="52"/>
      <c r="I705" s="52"/>
    </row>
    <row r="706" spans="1:9" s="53" customFormat="1">
      <c r="A706" s="49"/>
      <c r="B706" s="50"/>
      <c r="C706" s="51"/>
      <c r="D706" s="49"/>
      <c r="E706" s="52"/>
      <c r="F706" s="52"/>
      <c r="G706" s="52"/>
      <c r="H706" s="52"/>
      <c r="I706" s="52"/>
    </row>
    <row r="707" spans="1:9" s="53" customFormat="1">
      <c r="A707" s="49"/>
      <c r="B707" s="50"/>
      <c r="C707" s="51"/>
      <c r="D707" s="49"/>
      <c r="E707" s="52"/>
      <c r="F707" s="52"/>
      <c r="G707" s="52"/>
      <c r="H707" s="52"/>
      <c r="I707" s="52"/>
    </row>
    <row r="708" spans="1:9" s="53" customFormat="1">
      <c r="A708" s="49"/>
      <c r="B708" s="50"/>
      <c r="C708" s="51"/>
      <c r="D708" s="49"/>
      <c r="E708" s="52"/>
      <c r="F708" s="52"/>
      <c r="G708" s="52"/>
      <c r="H708" s="52"/>
      <c r="I708" s="52"/>
    </row>
    <row r="709" spans="1:9" s="53" customFormat="1">
      <c r="A709" s="49"/>
      <c r="B709" s="50"/>
      <c r="C709" s="51"/>
      <c r="D709" s="49"/>
      <c r="E709" s="52"/>
      <c r="F709" s="52"/>
      <c r="G709" s="52"/>
      <c r="H709" s="52"/>
      <c r="I709" s="52"/>
    </row>
    <row r="710" spans="1:9" s="53" customFormat="1">
      <c r="A710" s="49"/>
      <c r="B710" s="50"/>
      <c r="C710" s="51"/>
      <c r="D710" s="49"/>
      <c r="E710" s="52"/>
      <c r="F710" s="52"/>
      <c r="G710" s="52"/>
      <c r="H710" s="52"/>
      <c r="I710" s="52"/>
    </row>
    <row r="711" spans="1:9" s="53" customFormat="1">
      <c r="A711" s="49"/>
      <c r="B711" s="50"/>
      <c r="C711" s="51"/>
      <c r="D711" s="49"/>
      <c r="E711" s="52"/>
      <c r="F711" s="52"/>
      <c r="G711" s="52"/>
      <c r="H711" s="52"/>
      <c r="I711" s="52"/>
    </row>
    <row r="712" spans="1:9" s="53" customFormat="1">
      <c r="A712" s="49"/>
      <c r="B712" s="50"/>
      <c r="C712" s="51"/>
      <c r="D712" s="49"/>
      <c r="E712" s="52"/>
      <c r="F712" s="52"/>
      <c r="G712" s="52"/>
      <c r="H712" s="52"/>
      <c r="I712" s="52"/>
    </row>
    <row r="713" spans="1:9" s="53" customFormat="1">
      <c r="A713" s="49"/>
      <c r="B713" s="50"/>
      <c r="C713" s="51"/>
      <c r="D713" s="49"/>
      <c r="E713" s="52"/>
      <c r="F713" s="52"/>
      <c r="G713" s="52"/>
      <c r="H713" s="52"/>
      <c r="I713" s="52"/>
    </row>
    <row r="714" spans="1:9" s="53" customFormat="1">
      <c r="A714" s="49"/>
      <c r="B714" s="50"/>
      <c r="C714" s="51"/>
      <c r="D714" s="49"/>
      <c r="E714" s="52"/>
      <c r="F714" s="52"/>
      <c r="G714" s="52"/>
      <c r="H714" s="52"/>
      <c r="I714" s="52"/>
    </row>
    <row r="715" spans="1:9" s="53" customFormat="1">
      <c r="A715" s="49"/>
      <c r="B715" s="50"/>
      <c r="C715" s="51"/>
      <c r="D715" s="49"/>
      <c r="E715" s="52"/>
      <c r="F715" s="52"/>
      <c r="G715" s="52"/>
      <c r="H715" s="52"/>
      <c r="I715" s="52"/>
    </row>
    <row r="716" spans="1:9" s="53" customFormat="1">
      <c r="A716" s="49"/>
      <c r="B716" s="50"/>
      <c r="C716" s="51"/>
      <c r="D716" s="49"/>
      <c r="E716" s="52"/>
      <c r="F716" s="52"/>
      <c r="G716" s="52"/>
      <c r="H716" s="52"/>
      <c r="I716" s="52"/>
    </row>
    <row r="717" spans="1:9" s="53" customFormat="1">
      <c r="A717" s="49"/>
      <c r="B717" s="50"/>
      <c r="C717" s="51"/>
      <c r="D717" s="49"/>
      <c r="E717" s="52"/>
      <c r="F717" s="52"/>
      <c r="G717" s="52"/>
      <c r="H717" s="52"/>
      <c r="I717" s="52"/>
    </row>
    <row r="718" spans="1:9" s="53" customFormat="1">
      <c r="A718" s="49"/>
      <c r="B718" s="50"/>
      <c r="C718" s="51"/>
      <c r="D718" s="49"/>
      <c r="E718" s="52"/>
      <c r="F718" s="52"/>
      <c r="G718" s="52"/>
      <c r="H718" s="52"/>
      <c r="I718" s="52"/>
    </row>
    <row r="719" spans="1:9" s="53" customFormat="1">
      <c r="A719" s="49"/>
      <c r="B719" s="50"/>
      <c r="C719" s="51"/>
      <c r="D719" s="49"/>
      <c r="E719" s="52"/>
      <c r="F719" s="52"/>
      <c r="G719" s="52"/>
      <c r="H719" s="52"/>
      <c r="I719" s="52"/>
    </row>
    <row r="720" spans="1:9" s="53" customFormat="1">
      <c r="A720" s="49"/>
      <c r="B720" s="50"/>
      <c r="C720" s="51"/>
      <c r="D720" s="49"/>
      <c r="E720" s="52"/>
      <c r="F720" s="52"/>
      <c r="G720" s="52"/>
      <c r="H720" s="52"/>
      <c r="I720" s="52"/>
    </row>
    <row r="721" spans="1:9" s="53" customFormat="1">
      <c r="A721" s="49"/>
      <c r="B721" s="50"/>
      <c r="C721" s="51"/>
      <c r="D721" s="49"/>
      <c r="E721" s="52"/>
      <c r="F721" s="52"/>
      <c r="G721" s="52"/>
      <c r="H721" s="52"/>
      <c r="I721" s="52"/>
    </row>
    <row r="722" spans="1:9" s="53" customFormat="1">
      <c r="A722" s="49"/>
      <c r="B722" s="50"/>
      <c r="C722" s="51"/>
      <c r="D722" s="49"/>
      <c r="E722" s="52"/>
      <c r="F722" s="52"/>
      <c r="G722" s="52"/>
      <c r="H722" s="52"/>
      <c r="I722" s="52"/>
    </row>
    <row r="723" spans="1:9" s="53" customFormat="1">
      <c r="A723" s="49"/>
      <c r="B723" s="50"/>
      <c r="C723" s="51"/>
      <c r="D723" s="49"/>
      <c r="E723" s="52"/>
      <c r="F723" s="52"/>
      <c r="G723" s="52"/>
      <c r="H723" s="52"/>
      <c r="I723" s="52"/>
    </row>
    <row r="724" spans="1:9" s="53" customFormat="1">
      <c r="A724" s="49"/>
      <c r="B724" s="50"/>
      <c r="C724" s="51"/>
      <c r="D724" s="49"/>
      <c r="E724" s="52"/>
      <c r="F724" s="52"/>
      <c r="G724" s="52"/>
      <c r="H724" s="52"/>
      <c r="I724" s="52"/>
    </row>
    <row r="725" spans="1:9" s="53" customFormat="1">
      <c r="A725" s="49"/>
      <c r="B725" s="50"/>
      <c r="C725" s="51"/>
      <c r="D725" s="49"/>
      <c r="E725" s="52"/>
      <c r="F725" s="52"/>
      <c r="G725" s="52"/>
      <c r="H725" s="52"/>
      <c r="I725" s="52"/>
    </row>
    <row r="726" spans="1:9" s="53" customFormat="1">
      <c r="A726" s="49"/>
      <c r="B726" s="50"/>
      <c r="C726" s="51"/>
      <c r="D726" s="49"/>
      <c r="E726" s="52"/>
      <c r="F726" s="52"/>
      <c r="G726" s="52"/>
      <c r="H726" s="52"/>
      <c r="I726" s="52"/>
    </row>
    <row r="727" spans="1:9" s="53" customFormat="1">
      <c r="A727" s="49"/>
      <c r="B727" s="50"/>
      <c r="C727" s="51"/>
      <c r="D727" s="49"/>
      <c r="E727" s="52"/>
      <c r="F727" s="52"/>
      <c r="G727" s="52"/>
      <c r="H727" s="52"/>
      <c r="I727" s="52"/>
    </row>
    <row r="728" spans="1:9" s="53" customFormat="1">
      <c r="A728" s="49"/>
      <c r="B728" s="50"/>
      <c r="C728" s="51"/>
      <c r="D728" s="49"/>
      <c r="E728" s="52"/>
      <c r="F728" s="52"/>
      <c r="G728" s="52"/>
      <c r="H728" s="52"/>
      <c r="I728" s="52"/>
    </row>
    <row r="729" spans="1:9" s="53" customFormat="1">
      <c r="A729" s="49"/>
      <c r="B729" s="50"/>
      <c r="C729" s="51"/>
      <c r="D729" s="49"/>
      <c r="E729" s="52"/>
      <c r="F729" s="52"/>
      <c r="G729" s="52"/>
      <c r="H729" s="52"/>
      <c r="I729" s="52"/>
    </row>
    <row r="730" spans="1:9" s="53" customFormat="1">
      <c r="A730" s="49"/>
      <c r="B730" s="50"/>
      <c r="C730" s="51"/>
      <c r="D730" s="49"/>
      <c r="E730" s="52"/>
      <c r="F730" s="52"/>
      <c r="G730" s="52"/>
      <c r="H730" s="52"/>
      <c r="I730" s="52"/>
    </row>
    <row r="731" spans="1:9" s="53" customFormat="1">
      <c r="A731" s="49"/>
      <c r="B731" s="50"/>
      <c r="C731" s="51"/>
      <c r="D731" s="49"/>
      <c r="E731" s="52"/>
      <c r="F731" s="52"/>
      <c r="G731" s="52"/>
      <c r="H731" s="52"/>
      <c r="I731" s="52"/>
    </row>
    <row r="732" spans="1:9" s="53" customFormat="1">
      <c r="A732" s="49"/>
      <c r="B732" s="50"/>
      <c r="C732" s="51"/>
      <c r="D732" s="49"/>
      <c r="E732" s="52"/>
      <c r="F732" s="52"/>
      <c r="G732" s="52"/>
      <c r="H732" s="52"/>
      <c r="I732" s="52"/>
    </row>
    <row r="733" spans="1:9" s="53" customFormat="1">
      <c r="A733" s="49"/>
      <c r="B733" s="50"/>
      <c r="C733" s="51"/>
      <c r="D733" s="49"/>
      <c r="E733" s="52"/>
      <c r="F733" s="52"/>
      <c r="G733" s="52"/>
      <c r="H733" s="52"/>
      <c r="I733" s="52"/>
    </row>
    <row r="734" spans="1:9" s="53" customFormat="1">
      <c r="A734" s="49"/>
      <c r="B734" s="50"/>
      <c r="C734" s="51"/>
      <c r="D734" s="49"/>
      <c r="E734" s="52"/>
      <c r="F734" s="52"/>
      <c r="G734" s="52"/>
      <c r="H734" s="52"/>
      <c r="I734" s="52"/>
    </row>
    <row r="735" spans="1:9" s="53" customFormat="1">
      <c r="A735" s="49"/>
      <c r="B735" s="50"/>
      <c r="C735" s="51"/>
      <c r="D735" s="49"/>
      <c r="E735" s="52"/>
      <c r="F735" s="52"/>
      <c r="G735" s="52"/>
      <c r="H735" s="52"/>
      <c r="I735" s="52"/>
    </row>
    <row r="736" spans="1:9" s="53" customFormat="1">
      <c r="A736" s="49"/>
      <c r="B736" s="50"/>
      <c r="C736" s="51"/>
      <c r="D736" s="49"/>
      <c r="E736" s="52"/>
      <c r="F736" s="52"/>
      <c r="G736" s="52"/>
      <c r="H736" s="52"/>
      <c r="I736" s="52"/>
    </row>
    <row r="737" spans="1:9" s="53" customFormat="1">
      <c r="A737" s="49"/>
      <c r="B737" s="50"/>
      <c r="C737" s="51"/>
      <c r="D737" s="49"/>
      <c r="E737" s="52"/>
      <c r="F737" s="52"/>
      <c r="G737" s="52"/>
      <c r="H737" s="52"/>
      <c r="I737" s="52"/>
    </row>
    <row r="738" spans="1:9" s="53" customFormat="1">
      <c r="A738" s="49"/>
      <c r="B738" s="50"/>
      <c r="C738" s="51"/>
      <c r="D738" s="49"/>
      <c r="E738" s="52"/>
      <c r="F738" s="52"/>
      <c r="G738" s="52"/>
      <c r="H738" s="52"/>
      <c r="I738" s="52"/>
    </row>
    <row r="739" spans="1:9" s="53" customFormat="1">
      <c r="A739" s="49"/>
      <c r="B739" s="50"/>
      <c r="C739" s="51"/>
      <c r="D739" s="49"/>
      <c r="E739" s="52"/>
      <c r="F739" s="52"/>
      <c r="G739" s="52"/>
      <c r="H739" s="52"/>
      <c r="I739" s="52"/>
    </row>
    <row r="740" spans="1:9" s="53" customFormat="1">
      <c r="A740" s="49"/>
      <c r="B740" s="50"/>
      <c r="C740" s="51"/>
      <c r="D740" s="49"/>
      <c r="E740" s="52"/>
      <c r="F740" s="52"/>
      <c r="G740" s="52"/>
      <c r="H740" s="52"/>
      <c r="I740" s="52"/>
    </row>
    <row r="741" spans="1:9" s="53" customFormat="1">
      <c r="A741" s="49"/>
      <c r="B741" s="50"/>
      <c r="C741" s="51"/>
      <c r="D741" s="49"/>
      <c r="E741" s="52"/>
      <c r="F741" s="52"/>
      <c r="G741" s="52"/>
      <c r="H741" s="52"/>
      <c r="I741" s="52"/>
    </row>
    <row r="742" spans="1:9" s="53" customFormat="1">
      <c r="A742" s="49"/>
      <c r="B742" s="50"/>
      <c r="C742" s="51"/>
      <c r="D742" s="49"/>
      <c r="E742" s="52"/>
      <c r="F742" s="52"/>
      <c r="G742" s="52"/>
      <c r="H742" s="52"/>
      <c r="I742" s="52"/>
    </row>
    <row r="743" spans="1:9" s="53" customFormat="1">
      <c r="A743" s="49"/>
      <c r="B743" s="50"/>
      <c r="C743" s="51"/>
      <c r="D743" s="49"/>
      <c r="E743" s="52"/>
      <c r="F743" s="52"/>
      <c r="G743" s="52"/>
      <c r="H743" s="52"/>
      <c r="I743" s="52"/>
    </row>
    <row r="744" spans="1:9" s="53" customFormat="1">
      <c r="A744" s="49"/>
      <c r="B744" s="50"/>
      <c r="C744" s="51"/>
      <c r="D744" s="49"/>
      <c r="E744" s="52"/>
      <c r="F744" s="52"/>
      <c r="G744" s="52"/>
      <c r="H744" s="52"/>
      <c r="I744" s="52"/>
    </row>
    <row r="745" spans="1:9" s="53" customFormat="1">
      <c r="A745" s="49"/>
      <c r="B745" s="50"/>
      <c r="C745" s="51"/>
      <c r="D745" s="49"/>
      <c r="E745" s="52"/>
      <c r="F745" s="52"/>
      <c r="G745" s="52"/>
      <c r="H745" s="52"/>
      <c r="I745" s="52"/>
    </row>
    <row r="746" spans="1:9" s="53" customFormat="1">
      <c r="A746" s="49"/>
      <c r="B746" s="50"/>
      <c r="C746" s="51"/>
      <c r="D746" s="49"/>
      <c r="E746" s="52"/>
      <c r="F746" s="52"/>
      <c r="G746" s="52"/>
      <c r="H746" s="52"/>
      <c r="I746" s="52"/>
    </row>
    <row r="747" spans="1:9" s="53" customFormat="1">
      <c r="A747" s="49"/>
      <c r="B747" s="50"/>
      <c r="C747" s="51"/>
      <c r="D747" s="49"/>
      <c r="E747" s="52"/>
      <c r="F747" s="52"/>
      <c r="G747" s="52"/>
      <c r="H747" s="52"/>
      <c r="I747" s="52"/>
    </row>
    <row r="748" spans="1:9" s="53" customFormat="1">
      <c r="A748" s="49"/>
      <c r="B748" s="50"/>
      <c r="C748" s="51"/>
      <c r="D748" s="49"/>
      <c r="E748" s="52"/>
      <c r="F748" s="52"/>
      <c r="G748" s="52"/>
      <c r="H748" s="52"/>
      <c r="I748" s="52"/>
    </row>
    <row r="749" spans="1:9" s="53" customFormat="1">
      <c r="A749" s="49"/>
      <c r="B749" s="50"/>
      <c r="C749" s="51"/>
      <c r="D749" s="49"/>
      <c r="E749" s="52"/>
      <c r="F749" s="52"/>
      <c r="G749" s="52"/>
      <c r="H749" s="52"/>
      <c r="I749" s="52"/>
    </row>
    <row r="750" spans="1:9" s="53" customFormat="1">
      <c r="A750" s="49"/>
      <c r="B750" s="50"/>
      <c r="C750" s="51"/>
      <c r="D750" s="49"/>
      <c r="E750" s="52"/>
      <c r="F750" s="52"/>
      <c r="G750" s="52"/>
      <c r="H750" s="52"/>
      <c r="I750" s="52"/>
    </row>
    <row r="751" spans="1:9" s="53" customFormat="1">
      <c r="A751" s="49"/>
      <c r="B751" s="50"/>
      <c r="C751" s="51"/>
      <c r="D751" s="49"/>
      <c r="E751" s="52"/>
      <c r="F751" s="52"/>
      <c r="G751" s="52"/>
      <c r="H751" s="52"/>
      <c r="I751" s="52"/>
    </row>
    <row r="752" spans="1:9" s="53" customFormat="1">
      <c r="A752" s="49"/>
      <c r="B752" s="50"/>
      <c r="C752" s="51"/>
      <c r="D752" s="49"/>
      <c r="E752" s="52"/>
      <c r="F752" s="52"/>
      <c r="G752" s="52"/>
      <c r="H752" s="52"/>
      <c r="I752" s="52"/>
    </row>
    <row r="753" spans="1:9" s="53" customFormat="1">
      <c r="A753" s="49"/>
      <c r="B753" s="50"/>
      <c r="C753" s="51"/>
      <c r="D753" s="49"/>
      <c r="E753" s="52"/>
      <c r="F753" s="52"/>
      <c r="G753" s="52"/>
      <c r="H753" s="52"/>
      <c r="I753" s="52"/>
    </row>
    <row r="754" spans="1:9" s="53" customFormat="1">
      <c r="A754" s="49"/>
      <c r="B754" s="50"/>
      <c r="C754" s="51"/>
      <c r="D754" s="49"/>
      <c r="E754" s="52"/>
      <c r="F754" s="52"/>
      <c r="G754" s="52"/>
      <c r="H754" s="52"/>
      <c r="I754" s="52"/>
    </row>
    <row r="755" spans="1:9" s="53" customFormat="1">
      <c r="A755" s="49"/>
      <c r="B755" s="50"/>
      <c r="C755" s="51"/>
      <c r="D755" s="49"/>
      <c r="E755" s="52"/>
      <c r="F755" s="52"/>
      <c r="G755" s="52"/>
      <c r="H755" s="52"/>
      <c r="I755" s="52"/>
    </row>
    <row r="756" spans="1:9" s="53" customFormat="1">
      <c r="A756" s="49"/>
      <c r="B756" s="50"/>
      <c r="C756" s="51"/>
      <c r="D756" s="49"/>
      <c r="E756" s="52"/>
      <c r="F756" s="52"/>
      <c r="G756" s="52"/>
      <c r="H756" s="52"/>
      <c r="I756" s="52"/>
    </row>
    <row r="757" spans="1:9" s="53" customFormat="1">
      <c r="A757" s="49"/>
      <c r="B757" s="50"/>
      <c r="C757" s="51"/>
      <c r="D757" s="49"/>
      <c r="E757" s="52"/>
      <c r="F757" s="52"/>
      <c r="G757" s="52"/>
      <c r="H757" s="52"/>
      <c r="I757" s="52"/>
    </row>
    <row r="758" spans="1:9" s="53" customFormat="1">
      <c r="A758" s="49"/>
      <c r="B758" s="50"/>
      <c r="C758" s="51"/>
      <c r="D758" s="49"/>
      <c r="E758" s="52"/>
      <c r="F758" s="52"/>
      <c r="G758" s="52"/>
      <c r="H758" s="52"/>
      <c r="I758" s="52"/>
    </row>
    <row r="759" spans="1:9" s="53" customFormat="1">
      <c r="A759" s="49"/>
      <c r="B759" s="50"/>
      <c r="C759" s="51"/>
      <c r="D759" s="49"/>
      <c r="E759" s="52"/>
      <c r="F759" s="52"/>
      <c r="G759" s="52"/>
      <c r="H759" s="52"/>
      <c r="I759" s="52"/>
    </row>
    <row r="760" spans="1:9" s="53" customFormat="1">
      <c r="A760" s="49"/>
      <c r="B760" s="50"/>
      <c r="C760" s="51"/>
      <c r="D760" s="49"/>
      <c r="E760" s="52"/>
      <c r="F760" s="52"/>
      <c r="G760" s="52"/>
      <c r="H760" s="52"/>
      <c r="I760" s="52"/>
    </row>
    <row r="761" spans="1:9" s="53" customFormat="1">
      <c r="A761" s="49"/>
      <c r="B761" s="50"/>
      <c r="C761" s="51"/>
      <c r="D761" s="49"/>
      <c r="E761" s="52"/>
      <c r="F761" s="52"/>
      <c r="G761" s="52"/>
      <c r="H761" s="52"/>
      <c r="I761" s="52"/>
    </row>
    <row r="762" spans="1:9" s="53" customFormat="1">
      <c r="A762" s="49"/>
      <c r="B762" s="50"/>
      <c r="C762" s="51"/>
      <c r="D762" s="49"/>
      <c r="E762" s="52"/>
      <c r="F762" s="52"/>
      <c r="G762" s="52"/>
      <c r="H762" s="52"/>
      <c r="I762" s="52"/>
    </row>
    <row r="763" spans="1:9" s="53" customFormat="1">
      <c r="A763" s="49"/>
      <c r="B763" s="50"/>
      <c r="C763" s="51"/>
      <c r="D763" s="49"/>
      <c r="E763" s="52"/>
      <c r="F763" s="52"/>
      <c r="G763" s="52"/>
      <c r="H763" s="52"/>
      <c r="I763" s="52"/>
    </row>
    <row r="764" spans="1:9" s="53" customFormat="1">
      <c r="A764" s="49"/>
      <c r="B764" s="50"/>
      <c r="C764" s="51"/>
      <c r="D764" s="49"/>
      <c r="E764" s="52"/>
      <c r="F764" s="52"/>
      <c r="G764" s="52"/>
      <c r="H764" s="52"/>
      <c r="I764" s="52"/>
    </row>
    <row r="765" spans="1:9" s="53" customFormat="1">
      <c r="A765" s="49"/>
      <c r="B765" s="50"/>
      <c r="C765" s="51"/>
      <c r="D765" s="49"/>
      <c r="E765" s="52"/>
      <c r="F765" s="52"/>
      <c r="G765" s="52"/>
      <c r="H765" s="52"/>
      <c r="I765" s="52"/>
    </row>
    <row r="766" spans="1:9" s="53" customFormat="1">
      <c r="A766" s="49"/>
      <c r="B766" s="50"/>
      <c r="C766" s="51"/>
      <c r="D766" s="49"/>
      <c r="E766" s="52"/>
      <c r="F766" s="52"/>
      <c r="G766" s="52"/>
      <c r="H766" s="52"/>
      <c r="I766" s="52"/>
    </row>
    <row r="767" spans="1:9" s="53" customFormat="1">
      <c r="A767" s="49"/>
      <c r="B767" s="50"/>
      <c r="C767" s="51"/>
      <c r="D767" s="49"/>
      <c r="E767" s="52"/>
      <c r="F767" s="52"/>
      <c r="G767" s="52"/>
      <c r="H767" s="52"/>
      <c r="I767" s="52"/>
    </row>
    <row r="768" spans="1:9" s="53" customFormat="1">
      <c r="A768" s="49"/>
      <c r="B768" s="50"/>
      <c r="C768" s="51"/>
      <c r="D768" s="49"/>
      <c r="E768" s="52"/>
      <c r="F768" s="52"/>
      <c r="G768" s="52"/>
      <c r="H768" s="52"/>
      <c r="I768" s="52"/>
    </row>
    <row r="769" spans="1:9" s="53" customFormat="1">
      <c r="A769" s="49"/>
      <c r="B769" s="50"/>
      <c r="C769" s="51"/>
      <c r="D769" s="49"/>
      <c r="E769" s="52"/>
      <c r="F769" s="52"/>
      <c r="G769" s="52"/>
      <c r="H769" s="52"/>
      <c r="I769" s="52"/>
    </row>
    <row r="770" spans="1:9" s="53" customFormat="1">
      <c r="A770" s="49"/>
      <c r="B770" s="50"/>
      <c r="C770" s="51"/>
      <c r="D770" s="49"/>
      <c r="E770" s="52"/>
      <c r="F770" s="52"/>
      <c r="G770" s="52"/>
      <c r="H770" s="52"/>
      <c r="I770" s="52"/>
    </row>
    <row r="771" spans="1:9" s="53" customFormat="1">
      <c r="A771" s="49"/>
      <c r="B771" s="50"/>
      <c r="C771" s="51"/>
      <c r="D771" s="49"/>
      <c r="E771" s="52"/>
      <c r="F771" s="52"/>
      <c r="G771" s="52"/>
      <c r="H771" s="52"/>
      <c r="I771" s="52"/>
    </row>
    <row r="772" spans="1:9" s="53" customFormat="1">
      <c r="A772" s="49"/>
      <c r="B772" s="50"/>
      <c r="C772" s="51"/>
      <c r="D772" s="49"/>
      <c r="E772" s="52"/>
      <c r="F772" s="52"/>
      <c r="G772" s="52"/>
      <c r="H772" s="52"/>
      <c r="I772" s="52"/>
    </row>
    <row r="773" spans="1:9" s="53" customFormat="1">
      <c r="A773" s="49"/>
      <c r="B773" s="50"/>
      <c r="C773" s="51"/>
      <c r="D773" s="49"/>
      <c r="E773" s="52"/>
      <c r="F773" s="52"/>
      <c r="G773" s="52"/>
      <c r="H773" s="52"/>
      <c r="I773" s="52"/>
    </row>
    <row r="774" spans="1:9" s="53" customFormat="1">
      <c r="A774" s="49"/>
      <c r="B774" s="50"/>
      <c r="C774" s="51"/>
      <c r="D774" s="49"/>
      <c r="E774" s="52"/>
      <c r="F774" s="52"/>
      <c r="G774" s="52"/>
      <c r="H774" s="52"/>
      <c r="I774" s="52"/>
    </row>
    <row r="775" spans="1:9" s="53" customFormat="1">
      <c r="A775" s="49"/>
      <c r="B775" s="50"/>
      <c r="C775" s="51"/>
      <c r="D775" s="49"/>
      <c r="E775" s="52"/>
      <c r="F775" s="52"/>
      <c r="G775" s="52"/>
      <c r="H775" s="52"/>
      <c r="I775" s="52"/>
    </row>
    <row r="776" spans="1:9" s="53" customFormat="1">
      <c r="A776" s="49"/>
      <c r="B776" s="50"/>
      <c r="C776" s="51"/>
      <c r="D776" s="49"/>
      <c r="E776" s="52"/>
      <c r="F776" s="52"/>
      <c r="G776" s="52"/>
      <c r="H776" s="52"/>
      <c r="I776" s="52"/>
    </row>
    <row r="777" spans="1:9" s="53" customFormat="1">
      <c r="A777" s="49"/>
      <c r="B777" s="50"/>
      <c r="C777" s="51"/>
      <c r="D777" s="49"/>
      <c r="E777" s="52"/>
      <c r="F777" s="52"/>
      <c r="G777" s="52"/>
      <c r="H777" s="52"/>
      <c r="I777" s="52"/>
    </row>
    <row r="778" spans="1:9" s="53" customFormat="1">
      <c r="A778" s="49"/>
      <c r="B778" s="50"/>
      <c r="C778" s="51"/>
      <c r="D778" s="49"/>
      <c r="E778" s="52"/>
      <c r="F778" s="52"/>
      <c r="G778" s="52"/>
      <c r="H778" s="52"/>
      <c r="I778" s="52"/>
    </row>
    <row r="779" spans="1:9" s="53" customFormat="1">
      <c r="A779" s="49"/>
      <c r="B779" s="50"/>
      <c r="C779" s="51"/>
      <c r="D779" s="49"/>
      <c r="E779" s="52"/>
      <c r="F779" s="52"/>
      <c r="G779" s="52"/>
      <c r="H779" s="52"/>
      <c r="I779" s="52"/>
    </row>
    <row r="780" spans="1:9" s="53" customFormat="1">
      <c r="A780" s="49"/>
      <c r="B780" s="50"/>
      <c r="C780" s="51"/>
      <c r="D780" s="49"/>
      <c r="E780" s="52"/>
      <c r="F780" s="52"/>
      <c r="G780" s="52"/>
      <c r="H780" s="52"/>
      <c r="I780" s="52"/>
    </row>
    <row r="781" spans="1:9" s="53" customFormat="1">
      <c r="A781" s="49"/>
      <c r="B781" s="50"/>
      <c r="C781" s="51"/>
      <c r="D781" s="49"/>
      <c r="E781" s="52"/>
      <c r="F781" s="52"/>
      <c r="G781" s="52"/>
      <c r="H781" s="52"/>
      <c r="I781" s="52"/>
    </row>
    <row r="782" spans="1:9" s="53" customFormat="1">
      <c r="A782" s="49"/>
      <c r="B782" s="50"/>
      <c r="C782" s="51"/>
      <c r="D782" s="49"/>
      <c r="E782" s="52"/>
      <c r="F782" s="52"/>
      <c r="G782" s="52"/>
      <c r="H782" s="52"/>
      <c r="I782" s="52"/>
    </row>
    <row r="783" spans="1:9" s="53" customFormat="1">
      <c r="A783" s="49"/>
      <c r="B783" s="50"/>
      <c r="C783" s="51"/>
      <c r="D783" s="49"/>
      <c r="E783" s="52"/>
      <c r="F783" s="52"/>
      <c r="G783" s="52"/>
      <c r="H783" s="52"/>
      <c r="I783" s="52"/>
    </row>
    <row r="784" spans="1:9" s="53" customFormat="1">
      <c r="A784" s="49"/>
      <c r="B784" s="50"/>
      <c r="C784" s="51"/>
      <c r="D784" s="49"/>
      <c r="E784" s="52"/>
      <c r="F784" s="52"/>
      <c r="G784" s="52"/>
      <c r="H784" s="52"/>
      <c r="I784" s="52"/>
    </row>
    <row r="785" spans="1:9" s="53" customFormat="1">
      <c r="A785" s="49"/>
      <c r="B785" s="50"/>
      <c r="C785" s="51"/>
      <c r="D785" s="49"/>
      <c r="E785" s="52"/>
      <c r="F785" s="52"/>
      <c r="G785" s="52"/>
      <c r="H785" s="52"/>
      <c r="I785" s="52"/>
    </row>
    <row r="786" spans="1:9" s="53" customFormat="1">
      <c r="A786" s="49"/>
      <c r="B786" s="50"/>
      <c r="C786" s="51"/>
      <c r="D786" s="49"/>
      <c r="E786" s="52"/>
      <c r="F786" s="52"/>
      <c r="G786" s="52"/>
      <c r="H786" s="52"/>
      <c r="I786" s="52"/>
    </row>
    <row r="787" spans="1:9" s="53" customFormat="1">
      <c r="A787" s="49"/>
      <c r="B787" s="50"/>
      <c r="C787" s="51"/>
      <c r="D787" s="49"/>
      <c r="E787" s="52"/>
      <c r="F787" s="52"/>
      <c r="G787" s="52"/>
      <c r="H787" s="52"/>
      <c r="I787" s="52"/>
    </row>
    <row r="788" spans="1:9" s="53" customFormat="1">
      <c r="A788" s="49"/>
      <c r="B788" s="50"/>
      <c r="C788" s="51"/>
      <c r="D788" s="49"/>
      <c r="E788" s="52"/>
      <c r="F788" s="52"/>
      <c r="G788" s="52"/>
      <c r="H788" s="52"/>
      <c r="I788" s="52"/>
    </row>
    <row r="789" spans="1:9" s="53" customFormat="1">
      <c r="A789" s="49"/>
      <c r="B789" s="50"/>
      <c r="C789" s="51"/>
      <c r="D789" s="49"/>
      <c r="E789" s="52"/>
      <c r="F789" s="52"/>
      <c r="G789" s="52"/>
      <c r="H789" s="52"/>
      <c r="I789" s="52"/>
    </row>
    <row r="790" spans="1:9" s="53" customFormat="1">
      <c r="A790" s="49"/>
      <c r="B790" s="50"/>
      <c r="C790" s="51"/>
      <c r="D790" s="49"/>
      <c r="E790" s="52"/>
      <c r="F790" s="52"/>
      <c r="G790" s="52"/>
      <c r="H790" s="52"/>
      <c r="I790" s="52"/>
    </row>
    <row r="791" spans="1:9" s="53" customFormat="1">
      <c r="A791" s="49"/>
      <c r="B791" s="50"/>
      <c r="C791" s="51"/>
      <c r="D791" s="49"/>
      <c r="E791" s="52"/>
      <c r="F791" s="52"/>
      <c r="G791" s="52"/>
      <c r="H791" s="52"/>
      <c r="I791" s="52"/>
    </row>
    <row r="792" spans="1:9" s="53" customFormat="1">
      <c r="A792" s="49"/>
      <c r="B792" s="50"/>
      <c r="C792" s="51"/>
      <c r="D792" s="49"/>
      <c r="E792" s="52"/>
      <c r="F792" s="52"/>
      <c r="G792" s="52"/>
      <c r="H792" s="52"/>
      <c r="I792" s="52"/>
    </row>
    <row r="793" spans="1:9" s="53" customFormat="1">
      <c r="A793" s="49"/>
      <c r="B793" s="50"/>
      <c r="C793" s="51"/>
      <c r="D793" s="49"/>
      <c r="E793" s="52"/>
      <c r="F793" s="52"/>
      <c r="G793" s="52"/>
      <c r="H793" s="52"/>
      <c r="I793" s="52"/>
    </row>
    <row r="794" spans="1:9" s="53" customFormat="1">
      <c r="A794" s="49"/>
      <c r="B794" s="50"/>
      <c r="C794" s="51"/>
      <c r="D794" s="49"/>
      <c r="E794" s="52"/>
      <c r="F794" s="52"/>
      <c r="G794" s="52"/>
      <c r="H794" s="52"/>
      <c r="I794" s="52"/>
    </row>
    <row r="795" spans="1:9" s="53" customFormat="1">
      <c r="A795" s="49"/>
      <c r="B795" s="50"/>
      <c r="C795" s="51"/>
      <c r="D795" s="49"/>
      <c r="E795" s="52"/>
      <c r="F795" s="52"/>
      <c r="G795" s="52"/>
      <c r="H795" s="52"/>
      <c r="I795" s="52"/>
    </row>
    <row r="796" spans="1:9" s="53" customFormat="1">
      <c r="A796" s="49"/>
      <c r="B796" s="50"/>
      <c r="C796" s="51"/>
      <c r="D796" s="49"/>
      <c r="E796" s="52"/>
      <c r="F796" s="52"/>
      <c r="G796" s="52"/>
      <c r="H796" s="52"/>
      <c r="I796" s="52"/>
    </row>
    <row r="797" spans="1:9" s="53" customFormat="1">
      <c r="A797" s="49"/>
      <c r="B797" s="50"/>
      <c r="C797" s="51"/>
      <c r="D797" s="49"/>
      <c r="E797" s="52"/>
      <c r="F797" s="52"/>
      <c r="G797" s="52"/>
      <c r="H797" s="52"/>
      <c r="I797" s="52"/>
    </row>
    <row r="798" spans="1:9" s="53" customFormat="1">
      <c r="A798" s="49"/>
      <c r="B798" s="50"/>
      <c r="C798" s="51"/>
      <c r="D798" s="49"/>
      <c r="E798" s="52"/>
      <c r="F798" s="52"/>
      <c r="G798" s="52"/>
      <c r="H798" s="52"/>
      <c r="I798" s="52"/>
    </row>
    <row r="799" spans="1:9" s="53" customFormat="1">
      <c r="A799" s="49"/>
      <c r="B799" s="50"/>
      <c r="C799" s="51"/>
      <c r="D799" s="49"/>
      <c r="E799" s="52"/>
      <c r="F799" s="52"/>
      <c r="G799" s="52"/>
      <c r="H799" s="52"/>
      <c r="I799" s="52"/>
    </row>
    <row r="800" spans="1:9" s="53" customFormat="1">
      <c r="A800" s="49"/>
      <c r="B800" s="50"/>
      <c r="C800" s="51"/>
      <c r="D800" s="49"/>
      <c r="E800" s="52"/>
      <c r="F800" s="52"/>
      <c r="G800" s="52"/>
      <c r="H800" s="52"/>
      <c r="I800" s="52"/>
    </row>
    <row r="801" spans="1:9" s="53" customFormat="1">
      <c r="A801" s="49"/>
      <c r="B801" s="50"/>
      <c r="C801" s="51"/>
      <c r="D801" s="49"/>
      <c r="E801" s="52"/>
      <c r="F801" s="52"/>
      <c r="G801" s="52"/>
      <c r="H801" s="52"/>
      <c r="I801" s="52"/>
    </row>
    <row r="802" spans="1:9" s="53" customFormat="1">
      <c r="A802" s="49"/>
      <c r="B802" s="50"/>
      <c r="C802" s="51"/>
      <c r="D802" s="49"/>
      <c r="E802" s="52"/>
      <c r="F802" s="52"/>
      <c r="G802" s="52"/>
      <c r="H802" s="52"/>
      <c r="I802" s="52"/>
    </row>
    <row r="803" spans="1:9" s="53" customFormat="1">
      <c r="A803" s="49"/>
      <c r="B803" s="50"/>
      <c r="C803" s="51"/>
      <c r="D803" s="49"/>
      <c r="E803" s="52"/>
      <c r="F803" s="52"/>
      <c r="G803" s="52"/>
      <c r="H803" s="52"/>
      <c r="I803" s="52"/>
    </row>
    <row r="804" spans="1:9" s="53" customFormat="1">
      <c r="A804" s="49"/>
      <c r="B804" s="50"/>
      <c r="C804" s="51"/>
      <c r="D804" s="49"/>
      <c r="E804" s="52"/>
      <c r="F804" s="52"/>
      <c r="G804" s="52"/>
      <c r="H804" s="52"/>
      <c r="I804" s="52"/>
    </row>
    <row r="805" spans="1:9" s="53" customFormat="1">
      <c r="A805" s="49"/>
      <c r="B805" s="50"/>
      <c r="C805" s="51"/>
      <c r="D805" s="49"/>
      <c r="E805" s="52"/>
      <c r="F805" s="52"/>
      <c r="G805" s="52"/>
      <c r="H805" s="52"/>
      <c r="I805" s="52"/>
    </row>
    <row r="806" spans="1:9" s="53" customFormat="1">
      <c r="A806" s="49"/>
      <c r="B806" s="50"/>
      <c r="C806" s="51"/>
      <c r="D806" s="49"/>
      <c r="E806" s="52"/>
      <c r="F806" s="52"/>
      <c r="G806" s="52"/>
      <c r="H806" s="52"/>
      <c r="I806" s="52"/>
    </row>
    <row r="807" spans="1:9" s="53" customFormat="1">
      <c r="A807" s="49"/>
      <c r="B807" s="50"/>
      <c r="C807" s="51"/>
      <c r="D807" s="49"/>
      <c r="E807" s="52"/>
      <c r="F807" s="52"/>
      <c r="G807" s="52"/>
      <c r="H807" s="52"/>
      <c r="I807" s="52"/>
    </row>
    <row r="808" spans="1:9" s="53" customFormat="1">
      <c r="A808" s="49"/>
      <c r="B808" s="50"/>
      <c r="C808" s="51"/>
      <c r="D808" s="49"/>
      <c r="E808" s="52"/>
      <c r="F808" s="52"/>
      <c r="G808" s="52"/>
      <c r="H808" s="52"/>
      <c r="I808" s="52"/>
    </row>
    <row r="809" spans="1:9" s="53" customFormat="1">
      <c r="A809" s="49"/>
      <c r="B809" s="50"/>
      <c r="C809" s="51"/>
      <c r="D809" s="49"/>
      <c r="E809" s="52"/>
      <c r="F809" s="52"/>
      <c r="G809" s="52"/>
      <c r="H809" s="52"/>
      <c r="I809" s="52"/>
    </row>
    <row r="810" spans="1:9" s="53" customFormat="1">
      <c r="A810" s="49"/>
      <c r="B810" s="50"/>
      <c r="C810" s="51"/>
      <c r="D810" s="49"/>
      <c r="E810" s="52"/>
      <c r="F810" s="52"/>
      <c r="G810" s="52"/>
      <c r="H810" s="52"/>
      <c r="I810" s="52"/>
    </row>
    <row r="811" spans="1:9" s="53" customFormat="1">
      <c r="A811" s="49"/>
      <c r="B811" s="50"/>
      <c r="C811" s="51"/>
      <c r="D811" s="49"/>
      <c r="E811" s="52"/>
      <c r="F811" s="52"/>
      <c r="G811" s="52"/>
      <c r="H811" s="52"/>
      <c r="I811" s="52"/>
    </row>
    <row r="812" spans="1:9" s="53" customFormat="1">
      <c r="A812" s="49"/>
      <c r="B812" s="50"/>
      <c r="C812" s="51"/>
      <c r="D812" s="49"/>
      <c r="E812" s="52"/>
      <c r="F812" s="52"/>
      <c r="G812" s="52"/>
      <c r="H812" s="52"/>
      <c r="I812" s="52"/>
    </row>
    <row r="813" spans="1:9" s="53" customFormat="1">
      <c r="A813" s="49"/>
      <c r="B813" s="50"/>
      <c r="C813" s="51"/>
      <c r="D813" s="49"/>
      <c r="E813" s="52"/>
      <c r="F813" s="52"/>
      <c r="G813" s="52"/>
      <c r="H813" s="52"/>
      <c r="I813" s="52"/>
    </row>
    <row r="814" spans="1:9" s="53" customFormat="1">
      <c r="A814" s="49"/>
      <c r="B814" s="50"/>
      <c r="C814" s="51"/>
      <c r="D814" s="49"/>
      <c r="E814" s="52"/>
      <c r="F814" s="52"/>
      <c r="G814" s="52"/>
      <c r="H814" s="52"/>
      <c r="I814" s="52"/>
    </row>
    <row r="815" spans="1:9" s="53" customFormat="1">
      <c r="A815" s="49"/>
      <c r="B815" s="50"/>
      <c r="C815" s="51"/>
      <c r="D815" s="49"/>
      <c r="E815" s="52"/>
      <c r="F815" s="52"/>
      <c r="G815" s="52"/>
      <c r="H815" s="52"/>
      <c r="I815" s="52"/>
    </row>
    <row r="816" spans="1:9" s="53" customFormat="1">
      <c r="A816" s="49"/>
      <c r="B816" s="50"/>
      <c r="C816" s="51"/>
      <c r="D816" s="49"/>
      <c r="E816" s="52"/>
      <c r="F816" s="52"/>
      <c r="G816" s="52"/>
      <c r="H816" s="52"/>
      <c r="I816" s="52"/>
    </row>
    <row r="817" spans="1:9" s="53" customFormat="1">
      <c r="A817" s="49"/>
      <c r="B817" s="50"/>
      <c r="C817" s="51"/>
      <c r="D817" s="49"/>
      <c r="E817" s="52"/>
      <c r="F817" s="52"/>
      <c r="G817" s="52"/>
      <c r="H817" s="52"/>
      <c r="I817" s="52"/>
    </row>
    <row r="818" spans="1:9" s="53" customFormat="1">
      <c r="A818" s="49"/>
      <c r="B818" s="50"/>
      <c r="C818" s="51"/>
      <c r="D818" s="49"/>
      <c r="E818" s="52"/>
      <c r="F818" s="52"/>
      <c r="G818" s="52"/>
      <c r="H818" s="52"/>
      <c r="I818" s="52"/>
    </row>
    <row r="819" spans="1:9" s="53" customFormat="1">
      <c r="A819" s="49"/>
      <c r="B819" s="50"/>
      <c r="C819" s="51"/>
      <c r="D819" s="49"/>
      <c r="E819" s="52"/>
      <c r="F819" s="52"/>
      <c r="G819" s="52"/>
      <c r="H819" s="52"/>
      <c r="I819" s="52"/>
    </row>
    <row r="820" spans="1:9" s="53" customFormat="1">
      <c r="A820" s="49"/>
      <c r="B820" s="50"/>
      <c r="C820" s="51"/>
      <c r="D820" s="49"/>
      <c r="E820" s="52"/>
      <c r="F820" s="52"/>
      <c r="G820" s="52"/>
      <c r="H820" s="52"/>
      <c r="I820" s="52"/>
    </row>
    <row r="821" spans="1:9" s="53" customFormat="1">
      <c r="A821" s="49"/>
      <c r="B821" s="50"/>
      <c r="C821" s="51"/>
      <c r="D821" s="49"/>
      <c r="E821" s="52"/>
      <c r="F821" s="52"/>
      <c r="G821" s="52"/>
      <c r="H821" s="52"/>
      <c r="I821" s="52"/>
    </row>
    <row r="822" spans="1:9" s="53" customFormat="1">
      <c r="A822" s="49"/>
      <c r="B822" s="50"/>
      <c r="C822" s="51"/>
      <c r="D822" s="49"/>
      <c r="E822" s="52"/>
      <c r="F822" s="52"/>
      <c r="G822" s="52"/>
      <c r="H822" s="52"/>
      <c r="I822" s="52"/>
    </row>
    <row r="823" spans="1:9" s="53" customFormat="1">
      <c r="A823" s="49"/>
      <c r="B823" s="50"/>
      <c r="C823" s="51"/>
      <c r="D823" s="49"/>
      <c r="E823" s="52"/>
      <c r="F823" s="52"/>
      <c r="G823" s="52"/>
      <c r="H823" s="52"/>
      <c r="I823" s="52"/>
    </row>
    <row r="824" spans="1:9" s="53" customFormat="1">
      <c r="A824" s="49"/>
      <c r="B824" s="50"/>
      <c r="C824" s="51"/>
      <c r="D824" s="49"/>
      <c r="E824" s="52"/>
      <c r="F824" s="52"/>
      <c r="G824" s="52"/>
      <c r="H824" s="52"/>
      <c r="I824" s="52"/>
    </row>
    <row r="825" spans="1:9" s="53" customFormat="1">
      <c r="A825" s="49"/>
      <c r="B825" s="50"/>
      <c r="C825" s="51"/>
      <c r="D825" s="49"/>
      <c r="E825" s="52"/>
      <c r="F825" s="52"/>
      <c r="G825" s="52"/>
      <c r="H825" s="52"/>
      <c r="I825" s="52"/>
    </row>
    <row r="826" spans="1:9" s="53" customFormat="1">
      <c r="A826" s="49"/>
      <c r="B826" s="50"/>
      <c r="C826" s="51"/>
      <c r="D826" s="49"/>
      <c r="E826" s="52"/>
      <c r="F826" s="52"/>
      <c r="G826" s="52"/>
      <c r="H826" s="52"/>
      <c r="I826" s="52"/>
    </row>
    <row r="827" spans="1:9" s="53" customFormat="1">
      <c r="A827" s="49"/>
      <c r="B827" s="50"/>
      <c r="C827" s="51"/>
      <c r="D827" s="49"/>
      <c r="E827" s="52"/>
      <c r="F827" s="52"/>
      <c r="G827" s="52"/>
      <c r="H827" s="52"/>
      <c r="I827" s="52"/>
    </row>
    <row r="828" spans="1:9" s="53" customFormat="1">
      <c r="A828" s="49"/>
      <c r="B828" s="50"/>
      <c r="C828" s="51"/>
      <c r="D828" s="49"/>
      <c r="E828" s="52"/>
      <c r="F828" s="52"/>
      <c r="G828" s="52"/>
      <c r="H828" s="52"/>
      <c r="I828" s="52"/>
    </row>
    <row r="829" spans="1:9" s="53" customFormat="1">
      <c r="A829" s="49"/>
      <c r="B829" s="50"/>
      <c r="C829" s="51"/>
      <c r="D829" s="49"/>
      <c r="E829" s="52"/>
      <c r="F829" s="52"/>
      <c r="G829" s="52"/>
      <c r="H829" s="52"/>
      <c r="I829" s="52"/>
    </row>
    <row r="830" spans="1:9" s="53" customFormat="1">
      <c r="A830" s="49"/>
      <c r="B830" s="50"/>
      <c r="C830" s="51"/>
      <c r="D830" s="49"/>
      <c r="E830" s="52"/>
      <c r="F830" s="52"/>
      <c r="G830" s="52"/>
      <c r="H830" s="52"/>
      <c r="I830" s="52"/>
    </row>
    <row r="831" spans="1:9" s="53" customFormat="1">
      <c r="A831" s="49"/>
      <c r="B831" s="50"/>
      <c r="C831" s="51"/>
      <c r="D831" s="49"/>
      <c r="E831" s="52"/>
      <c r="F831" s="52"/>
      <c r="G831" s="52"/>
      <c r="H831" s="52"/>
      <c r="I831" s="52"/>
    </row>
    <row r="832" spans="1:9" s="53" customFormat="1">
      <c r="A832" s="49"/>
      <c r="B832" s="50"/>
      <c r="C832" s="51"/>
      <c r="D832" s="49"/>
      <c r="E832" s="52"/>
      <c r="F832" s="52"/>
      <c r="G832" s="52"/>
      <c r="H832" s="52"/>
      <c r="I832" s="52"/>
    </row>
    <row r="833" spans="1:9" s="53" customFormat="1">
      <c r="A833" s="49"/>
      <c r="B833" s="50"/>
      <c r="C833" s="51"/>
      <c r="D833" s="49"/>
      <c r="E833" s="52"/>
      <c r="F833" s="52"/>
      <c r="G833" s="52"/>
      <c r="H833" s="52"/>
      <c r="I833" s="52"/>
    </row>
    <row r="834" spans="1:9" s="53" customFormat="1">
      <c r="A834" s="49"/>
      <c r="B834" s="50"/>
      <c r="C834" s="51"/>
      <c r="D834" s="49"/>
      <c r="E834" s="52"/>
      <c r="F834" s="52"/>
      <c r="G834" s="52"/>
      <c r="H834" s="52"/>
      <c r="I834" s="52"/>
    </row>
    <row r="835" spans="1:9" s="53" customFormat="1">
      <c r="A835" s="49"/>
      <c r="B835" s="50"/>
      <c r="C835" s="51"/>
      <c r="D835" s="49"/>
      <c r="E835" s="52"/>
      <c r="F835" s="52"/>
      <c r="G835" s="52"/>
      <c r="H835" s="52"/>
      <c r="I835" s="52"/>
    </row>
    <row r="836" spans="1:9" s="53" customFormat="1">
      <c r="A836" s="49"/>
      <c r="B836" s="50"/>
      <c r="C836" s="51"/>
      <c r="D836" s="49"/>
      <c r="E836" s="52"/>
      <c r="F836" s="52"/>
      <c r="G836" s="52"/>
      <c r="H836" s="52"/>
      <c r="I836" s="52"/>
    </row>
    <row r="837" spans="1:9" s="53" customFormat="1">
      <c r="A837" s="49"/>
      <c r="B837" s="50"/>
      <c r="C837" s="51"/>
      <c r="D837" s="49"/>
      <c r="E837" s="52"/>
      <c r="F837" s="52"/>
      <c r="G837" s="52"/>
      <c r="H837" s="52"/>
      <c r="I837" s="52"/>
    </row>
    <row r="838" spans="1:9" s="53" customFormat="1">
      <c r="A838" s="49"/>
      <c r="B838" s="50"/>
      <c r="C838" s="51"/>
      <c r="D838" s="49"/>
      <c r="E838" s="52"/>
      <c r="F838" s="52"/>
      <c r="G838" s="52"/>
      <c r="H838" s="52"/>
      <c r="I838" s="52"/>
    </row>
    <row r="839" spans="1:9" s="53" customFormat="1">
      <c r="A839" s="49"/>
      <c r="B839" s="50"/>
      <c r="C839" s="51"/>
      <c r="D839" s="49"/>
      <c r="E839" s="52"/>
      <c r="F839" s="52"/>
      <c r="G839" s="52"/>
      <c r="H839" s="52"/>
      <c r="I839" s="52"/>
    </row>
    <row r="840" spans="1:9" s="53" customFormat="1">
      <c r="A840" s="49"/>
      <c r="B840" s="50"/>
      <c r="C840" s="51"/>
      <c r="D840" s="49"/>
      <c r="E840" s="52"/>
      <c r="F840" s="52"/>
      <c r="G840" s="52"/>
      <c r="H840" s="52"/>
      <c r="I840" s="52"/>
    </row>
    <row r="841" spans="1:9" s="53" customFormat="1">
      <c r="A841" s="49"/>
      <c r="B841" s="50"/>
      <c r="C841" s="51"/>
      <c r="D841" s="49"/>
      <c r="E841" s="52"/>
      <c r="F841" s="52"/>
      <c r="G841" s="52"/>
      <c r="H841" s="52"/>
      <c r="I841" s="52"/>
    </row>
    <row r="842" spans="1:9" s="53" customFormat="1">
      <c r="A842" s="49"/>
      <c r="B842" s="50"/>
      <c r="C842" s="51"/>
      <c r="D842" s="49"/>
      <c r="E842" s="52"/>
      <c r="F842" s="52"/>
      <c r="G842" s="52"/>
      <c r="H842" s="52"/>
      <c r="I842" s="52"/>
    </row>
    <row r="843" spans="1:9" s="53" customFormat="1">
      <c r="A843" s="49"/>
      <c r="B843" s="50"/>
      <c r="C843" s="51"/>
      <c r="D843" s="49"/>
      <c r="E843" s="52"/>
      <c r="F843" s="52"/>
      <c r="G843" s="52"/>
      <c r="H843" s="52"/>
      <c r="I843" s="52"/>
    </row>
    <row r="844" spans="1:9" s="53" customFormat="1">
      <c r="A844" s="49"/>
      <c r="B844" s="50"/>
      <c r="C844" s="51"/>
      <c r="D844" s="49"/>
      <c r="E844" s="52"/>
      <c r="F844" s="52"/>
      <c r="G844" s="52"/>
      <c r="H844" s="52"/>
      <c r="I844" s="52"/>
    </row>
    <row r="845" spans="1:9" s="53" customFormat="1">
      <c r="A845" s="49"/>
      <c r="B845" s="50"/>
      <c r="C845" s="51"/>
      <c r="D845" s="49"/>
      <c r="E845" s="52"/>
      <c r="F845" s="52"/>
      <c r="G845" s="52"/>
      <c r="H845" s="52"/>
      <c r="I845" s="52"/>
    </row>
    <row r="846" spans="1:9" s="53" customFormat="1">
      <c r="A846" s="49"/>
      <c r="B846" s="50"/>
      <c r="C846" s="51"/>
      <c r="D846" s="49"/>
      <c r="E846" s="52"/>
      <c r="F846" s="52"/>
      <c r="G846" s="52"/>
      <c r="H846" s="52"/>
      <c r="I846" s="52"/>
    </row>
    <row r="847" spans="1:9" s="53" customFormat="1">
      <c r="A847" s="49"/>
      <c r="B847" s="50"/>
      <c r="C847" s="51"/>
      <c r="D847" s="49"/>
      <c r="E847" s="52"/>
      <c r="F847" s="52"/>
      <c r="G847" s="52"/>
      <c r="H847" s="52"/>
      <c r="I847" s="52"/>
    </row>
    <row r="848" spans="1:9" s="53" customFormat="1">
      <c r="A848" s="49"/>
      <c r="B848" s="50"/>
      <c r="C848" s="51"/>
      <c r="D848" s="49"/>
      <c r="E848" s="52"/>
      <c r="F848" s="52"/>
      <c r="G848" s="52"/>
      <c r="H848" s="52"/>
      <c r="I848" s="52"/>
    </row>
    <row r="849" spans="1:9" s="53" customFormat="1">
      <c r="A849" s="49"/>
      <c r="B849" s="50"/>
      <c r="C849" s="51"/>
      <c r="D849" s="49"/>
      <c r="E849" s="52"/>
      <c r="F849" s="52"/>
      <c r="G849" s="52"/>
      <c r="H849" s="52"/>
      <c r="I849" s="52"/>
    </row>
    <row r="850" spans="1:9" s="53" customFormat="1">
      <c r="A850" s="49"/>
      <c r="B850" s="50"/>
      <c r="C850" s="51"/>
      <c r="D850" s="49"/>
      <c r="E850" s="52"/>
      <c r="F850" s="52"/>
      <c r="G850" s="52"/>
      <c r="H850" s="52"/>
      <c r="I850" s="52"/>
    </row>
    <row r="851" spans="1:9" s="53" customFormat="1">
      <c r="A851" s="49"/>
      <c r="B851" s="50"/>
      <c r="C851" s="51"/>
      <c r="D851" s="49"/>
      <c r="E851" s="52"/>
      <c r="F851" s="52"/>
      <c r="G851" s="52"/>
      <c r="H851" s="52"/>
      <c r="I851" s="52"/>
    </row>
    <row r="852" spans="1:9" s="53" customFormat="1">
      <c r="A852" s="49"/>
      <c r="B852" s="50"/>
      <c r="C852" s="51"/>
      <c r="D852" s="49"/>
      <c r="E852" s="52"/>
      <c r="F852" s="52"/>
      <c r="G852" s="52"/>
      <c r="H852" s="52"/>
      <c r="I852" s="52"/>
    </row>
    <row r="853" spans="1:9" s="53" customFormat="1">
      <c r="A853" s="49"/>
      <c r="B853" s="50"/>
      <c r="C853" s="51"/>
      <c r="D853" s="49"/>
      <c r="E853" s="52"/>
      <c r="F853" s="52"/>
      <c r="G853" s="52"/>
      <c r="H853" s="52"/>
      <c r="I853" s="52"/>
    </row>
    <row r="854" spans="1:9" s="53" customFormat="1">
      <c r="A854" s="49"/>
      <c r="B854" s="50"/>
      <c r="C854" s="51"/>
      <c r="D854" s="49"/>
      <c r="E854" s="52"/>
      <c r="F854" s="52"/>
      <c r="G854" s="52"/>
      <c r="H854" s="52"/>
      <c r="I854" s="52"/>
    </row>
    <row r="855" spans="1:9" s="53" customFormat="1">
      <c r="A855" s="49"/>
      <c r="B855" s="50"/>
      <c r="C855" s="51"/>
      <c r="D855" s="49"/>
      <c r="E855" s="52"/>
      <c r="F855" s="52"/>
      <c r="G855" s="52"/>
      <c r="H855" s="52"/>
      <c r="I855" s="52"/>
    </row>
    <row r="856" spans="1:9" s="53" customFormat="1">
      <c r="A856" s="49"/>
      <c r="B856" s="50"/>
      <c r="C856" s="51"/>
      <c r="D856" s="49"/>
      <c r="E856" s="52"/>
      <c r="F856" s="52"/>
      <c r="G856" s="52"/>
      <c r="H856" s="52"/>
      <c r="I856" s="52"/>
    </row>
    <row r="857" spans="1:9" s="53" customFormat="1">
      <c r="A857" s="49"/>
      <c r="B857" s="50"/>
      <c r="C857" s="51"/>
      <c r="D857" s="49"/>
      <c r="E857" s="52"/>
      <c r="F857" s="52"/>
      <c r="G857" s="52"/>
      <c r="H857" s="52"/>
      <c r="I857" s="52"/>
    </row>
    <row r="858" spans="1:9" s="53" customFormat="1">
      <c r="A858" s="49"/>
      <c r="B858" s="50"/>
      <c r="C858" s="51"/>
      <c r="D858" s="49"/>
      <c r="E858" s="52"/>
      <c r="F858" s="52"/>
      <c r="G858" s="52"/>
      <c r="H858" s="52"/>
      <c r="I858" s="52"/>
    </row>
    <row r="859" spans="1:9" s="53" customFormat="1">
      <c r="A859" s="49"/>
      <c r="B859" s="50"/>
      <c r="C859" s="51"/>
      <c r="D859" s="49"/>
      <c r="E859" s="52"/>
      <c r="F859" s="52"/>
      <c r="G859" s="52"/>
      <c r="H859" s="52"/>
      <c r="I859" s="52"/>
    </row>
    <row r="860" spans="1:9" s="53" customFormat="1">
      <c r="A860" s="49"/>
      <c r="B860" s="50"/>
      <c r="C860" s="51"/>
      <c r="D860" s="49"/>
      <c r="E860" s="52"/>
      <c r="F860" s="52"/>
      <c r="G860" s="52"/>
      <c r="H860" s="52"/>
      <c r="I860" s="52"/>
    </row>
    <row r="861" spans="1:9" s="53" customFormat="1">
      <c r="A861" s="49"/>
      <c r="B861" s="50"/>
      <c r="C861" s="51"/>
      <c r="D861" s="49"/>
      <c r="E861" s="52"/>
      <c r="F861" s="52"/>
      <c r="G861" s="52"/>
      <c r="H861" s="52"/>
      <c r="I861" s="52"/>
    </row>
    <row r="862" spans="1:9" s="53" customFormat="1">
      <c r="A862" s="49"/>
      <c r="B862" s="50"/>
      <c r="C862" s="51"/>
      <c r="D862" s="49"/>
      <c r="E862" s="52"/>
      <c r="F862" s="52"/>
      <c r="G862" s="52"/>
      <c r="H862" s="52"/>
      <c r="I862" s="52"/>
    </row>
    <row r="863" spans="1:9" s="53" customFormat="1">
      <c r="A863" s="49"/>
      <c r="B863" s="50"/>
      <c r="C863" s="51"/>
      <c r="D863" s="49"/>
      <c r="E863" s="52"/>
      <c r="F863" s="52"/>
      <c r="G863" s="52"/>
      <c r="H863" s="52"/>
      <c r="I863" s="52"/>
    </row>
    <row r="864" spans="1:9" s="53" customFormat="1">
      <c r="A864" s="49"/>
      <c r="B864" s="50"/>
      <c r="C864" s="51"/>
      <c r="D864" s="49"/>
      <c r="E864" s="52"/>
      <c r="F864" s="52"/>
      <c r="G864" s="52"/>
      <c r="H864" s="52"/>
      <c r="I864" s="52"/>
    </row>
    <row r="865" spans="1:9" s="53" customFormat="1">
      <c r="A865" s="49"/>
      <c r="B865" s="50"/>
      <c r="C865" s="51"/>
      <c r="D865" s="49"/>
      <c r="E865" s="52"/>
      <c r="F865" s="52"/>
      <c r="G865" s="52"/>
      <c r="H865" s="52"/>
      <c r="I865" s="52"/>
    </row>
    <row r="866" spans="1:9" s="53" customFormat="1">
      <c r="A866" s="49"/>
      <c r="B866" s="50"/>
      <c r="C866" s="51"/>
      <c r="D866" s="49"/>
      <c r="E866" s="52"/>
      <c r="F866" s="52"/>
      <c r="G866" s="52"/>
      <c r="H866" s="52"/>
      <c r="I866" s="52"/>
    </row>
    <row r="867" spans="1:9" s="53" customFormat="1">
      <c r="A867" s="49"/>
      <c r="B867" s="50"/>
      <c r="C867" s="51"/>
      <c r="D867" s="49"/>
      <c r="E867" s="52"/>
      <c r="F867" s="52"/>
      <c r="G867" s="52"/>
      <c r="H867" s="52"/>
      <c r="I867" s="52"/>
    </row>
    <row r="868" spans="1:9" s="53" customFormat="1">
      <c r="A868" s="49"/>
      <c r="B868" s="50"/>
      <c r="C868" s="51"/>
      <c r="D868" s="49"/>
      <c r="E868" s="52"/>
      <c r="F868" s="52"/>
      <c r="G868" s="52"/>
      <c r="H868" s="52"/>
      <c r="I868" s="52"/>
    </row>
    <row r="869" spans="1:9" s="53" customFormat="1">
      <c r="A869" s="49"/>
      <c r="B869" s="50"/>
      <c r="C869" s="51"/>
      <c r="D869" s="49"/>
      <c r="E869" s="52"/>
      <c r="F869" s="52"/>
      <c r="G869" s="52"/>
      <c r="H869" s="52"/>
      <c r="I869" s="52"/>
    </row>
    <row r="870" spans="1:9" s="53" customFormat="1">
      <c r="A870" s="49"/>
      <c r="B870" s="50"/>
      <c r="C870" s="51"/>
      <c r="D870" s="49"/>
      <c r="E870" s="52"/>
      <c r="F870" s="52"/>
      <c r="G870" s="52"/>
      <c r="H870" s="52"/>
      <c r="I870" s="52"/>
    </row>
    <row r="871" spans="1:9" s="53" customFormat="1">
      <c r="A871" s="49"/>
      <c r="B871" s="50"/>
      <c r="C871" s="51"/>
      <c r="D871" s="49"/>
      <c r="E871" s="52"/>
      <c r="F871" s="52"/>
      <c r="G871" s="52"/>
      <c r="H871" s="52"/>
      <c r="I871" s="52"/>
    </row>
    <row r="872" spans="1:9" s="53" customFormat="1">
      <c r="A872" s="49"/>
      <c r="B872" s="50"/>
      <c r="C872" s="51"/>
      <c r="D872" s="49"/>
      <c r="E872" s="52"/>
      <c r="F872" s="52"/>
      <c r="G872" s="52"/>
      <c r="H872" s="52"/>
      <c r="I872" s="52"/>
    </row>
    <row r="873" spans="1:9" s="53" customFormat="1">
      <c r="A873" s="49"/>
      <c r="B873" s="50"/>
      <c r="C873" s="51"/>
      <c r="D873" s="49"/>
      <c r="E873" s="52"/>
      <c r="F873" s="52"/>
      <c r="G873" s="52"/>
      <c r="H873" s="52"/>
      <c r="I873" s="52"/>
    </row>
    <row r="874" spans="1:9" s="53" customFormat="1">
      <c r="A874" s="49"/>
      <c r="B874" s="50"/>
      <c r="C874" s="51"/>
      <c r="D874" s="49"/>
      <c r="E874" s="52"/>
      <c r="F874" s="52"/>
      <c r="G874" s="52"/>
      <c r="H874" s="52"/>
      <c r="I874" s="52"/>
    </row>
    <row r="875" spans="1:9" s="53" customFormat="1">
      <c r="A875" s="49"/>
      <c r="B875" s="50"/>
      <c r="C875" s="51"/>
      <c r="D875" s="49"/>
      <c r="E875" s="52"/>
      <c r="F875" s="52"/>
      <c r="G875" s="52"/>
      <c r="H875" s="52"/>
      <c r="I875" s="52"/>
    </row>
    <row r="876" spans="1:9" s="53" customFormat="1">
      <c r="A876" s="49"/>
      <c r="B876" s="50"/>
      <c r="C876" s="51"/>
      <c r="D876" s="49"/>
      <c r="E876" s="52"/>
      <c r="F876" s="52"/>
      <c r="G876" s="52"/>
      <c r="H876" s="52"/>
      <c r="I876" s="52"/>
    </row>
    <row r="877" spans="1:9" s="53" customFormat="1">
      <c r="A877" s="49"/>
      <c r="B877" s="50"/>
      <c r="C877" s="51"/>
      <c r="D877" s="49"/>
      <c r="E877" s="52"/>
      <c r="F877" s="52"/>
      <c r="G877" s="52"/>
      <c r="H877" s="52"/>
      <c r="I877" s="52"/>
    </row>
    <row r="878" spans="1:9" s="53" customFormat="1">
      <c r="A878" s="49"/>
      <c r="B878" s="50"/>
      <c r="C878" s="51"/>
      <c r="D878" s="49"/>
      <c r="E878" s="52"/>
      <c r="F878" s="52"/>
      <c r="G878" s="52"/>
      <c r="H878" s="52"/>
      <c r="I878" s="52"/>
    </row>
    <row r="879" spans="1:9" s="53" customFormat="1">
      <c r="A879" s="49"/>
      <c r="B879" s="50"/>
      <c r="C879" s="51"/>
      <c r="D879" s="49"/>
      <c r="E879" s="52"/>
      <c r="F879" s="52"/>
      <c r="G879" s="52"/>
      <c r="H879" s="52"/>
      <c r="I879" s="52"/>
    </row>
    <row r="880" spans="1:9" s="53" customFormat="1">
      <c r="A880" s="49"/>
      <c r="B880" s="50"/>
      <c r="C880" s="51"/>
      <c r="D880" s="49"/>
      <c r="E880" s="52"/>
      <c r="F880" s="52"/>
      <c r="G880" s="52"/>
      <c r="H880" s="52"/>
      <c r="I880" s="52"/>
    </row>
    <row r="881" spans="1:9" s="53" customFormat="1">
      <c r="A881" s="49"/>
      <c r="B881" s="50"/>
      <c r="C881" s="51"/>
      <c r="D881" s="49"/>
      <c r="E881" s="52"/>
      <c r="F881" s="52"/>
      <c r="G881" s="52"/>
      <c r="H881" s="52"/>
      <c r="I881" s="52"/>
    </row>
    <row r="882" spans="1:9" s="53" customFormat="1">
      <c r="A882" s="49"/>
      <c r="B882" s="50"/>
      <c r="C882" s="51"/>
      <c r="D882" s="49"/>
      <c r="E882" s="52"/>
      <c r="F882" s="52"/>
      <c r="G882" s="52"/>
      <c r="H882" s="52"/>
      <c r="I882" s="52"/>
    </row>
    <row r="883" spans="1:9" s="53" customFormat="1">
      <c r="A883" s="49"/>
      <c r="B883" s="50"/>
      <c r="C883" s="51"/>
      <c r="D883" s="49"/>
      <c r="E883" s="52"/>
      <c r="F883" s="52"/>
      <c r="G883" s="52"/>
      <c r="H883" s="52"/>
      <c r="I883" s="52"/>
    </row>
    <row r="884" spans="1:9" s="53" customFormat="1">
      <c r="A884" s="49"/>
      <c r="B884" s="50"/>
      <c r="C884" s="51"/>
      <c r="D884" s="49"/>
      <c r="E884" s="52"/>
      <c r="F884" s="52"/>
      <c r="G884" s="52"/>
      <c r="H884" s="52"/>
      <c r="I884" s="52"/>
    </row>
    <row r="885" spans="1:9" s="53" customFormat="1">
      <c r="A885" s="49"/>
      <c r="B885" s="50"/>
      <c r="C885" s="51"/>
      <c r="D885" s="49"/>
      <c r="E885" s="52"/>
      <c r="F885" s="52"/>
      <c r="G885" s="52"/>
      <c r="H885" s="52"/>
      <c r="I885" s="52"/>
    </row>
    <row r="886" spans="1:9" s="53" customFormat="1">
      <c r="A886" s="49"/>
      <c r="B886" s="50"/>
      <c r="C886" s="51"/>
      <c r="D886" s="49"/>
      <c r="E886" s="52"/>
      <c r="F886" s="52"/>
      <c r="G886" s="52"/>
      <c r="H886" s="52"/>
      <c r="I886" s="52"/>
    </row>
    <row r="887" spans="1:9" s="53" customFormat="1">
      <c r="A887" s="49"/>
      <c r="B887" s="50"/>
      <c r="C887" s="51"/>
      <c r="D887" s="49"/>
      <c r="E887" s="52"/>
      <c r="F887" s="52"/>
      <c r="G887" s="52"/>
      <c r="H887" s="52"/>
      <c r="I887" s="52"/>
    </row>
    <row r="888" spans="1:9" s="53" customFormat="1">
      <c r="A888" s="49"/>
      <c r="B888" s="50"/>
      <c r="C888" s="51"/>
      <c r="D888" s="49"/>
      <c r="E888" s="52"/>
      <c r="F888" s="52"/>
      <c r="G888" s="52"/>
      <c r="H888" s="52"/>
      <c r="I888" s="52"/>
    </row>
    <row r="889" spans="1:9" s="53" customFormat="1">
      <c r="A889" s="49"/>
      <c r="B889" s="50"/>
      <c r="C889" s="51"/>
      <c r="D889" s="49"/>
      <c r="E889" s="52"/>
      <c r="F889" s="52"/>
      <c r="G889" s="52"/>
      <c r="H889" s="52"/>
      <c r="I889" s="52"/>
    </row>
    <row r="890" spans="1:9" s="53" customFormat="1">
      <c r="A890" s="49"/>
      <c r="B890" s="50"/>
      <c r="C890" s="51"/>
      <c r="D890" s="49"/>
      <c r="E890" s="52"/>
      <c r="F890" s="52"/>
      <c r="G890" s="52"/>
      <c r="H890" s="52"/>
      <c r="I890" s="52"/>
    </row>
    <row r="891" spans="1:9" s="53" customFormat="1">
      <c r="A891" s="49"/>
      <c r="B891" s="50"/>
      <c r="C891" s="51"/>
      <c r="D891" s="49"/>
      <c r="E891" s="52"/>
      <c r="F891" s="52"/>
      <c r="G891" s="52"/>
      <c r="H891" s="52"/>
      <c r="I891" s="52"/>
    </row>
    <row r="892" spans="1:9" s="53" customFormat="1">
      <c r="A892" s="49"/>
      <c r="B892" s="50"/>
      <c r="C892" s="51"/>
      <c r="D892" s="49"/>
      <c r="E892" s="52"/>
      <c r="F892" s="52"/>
      <c r="G892" s="52"/>
      <c r="H892" s="52"/>
      <c r="I892" s="52"/>
    </row>
    <row r="893" spans="1:9" s="53" customFormat="1">
      <c r="A893" s="49"/>
      <c r="B893" s="50"/>
      <c r="C893" s="51"/>
      <c r="D893" s="49"/>
      <c r="E893" s="52"/>
      <c r="F893" s="52"/>
      <c r="G893" s="52"/>
      <c r="H893" s="52"/>
      <c r="I893" s="52"/>
    </row>
    <row r="894" spans="1:9" s="53" customFormat="1">
      <c r="A894" s="49"/>
      <c r="B894" s="50"/>
      <c r="C894" s="51"/>
      <c r="D894" s="49"/>
      <c r="E894" s="52"/>
      <c r="F894" s="52"/>
      <c r="G894" s="52"/>
      <c r="H894" s="52"/>
      <c r="I894" s="52"/>
    </row>
    <row r="895" spans="1:9" s="53" customFormat="1">
      <c r="A895" s="49"/>
      <c r="B895" s="50"/>
      <c r="C895" s="51"/>
      <c r="D895" s="49"/>
      <c r="E895" s="52"/>
      <c r="F895" s="52"/>
      <c r="G895" s="52"/>
      <c r="H895" s="52"/>
      <c r="I895" s="52"/>
    </row>
    <row r="896" spans="1:9" s="53" customFormat="1">
      <c r="A896" s="49"/>
      <c r="B896" s="50"/>
      <c r="C896" s="51"/>
      <c r="D896" s="49"/>
      <c r="E896" s="52"/>
      <c r="F896" s="52"/>
      <c r="G896" s="52"/>
      <c r="H896" s="52"/>
      <c r="I896" s="52"/>
    </row>
    <row r="897" spans="1:9" s="53" customFormat="1">
      <c r="A897" s="49"/>
      <c r="B897" s="50"/>
      <c r="C897" s="51"/>
      <c r="D897" s="49"/>
      <c r="E897" s="52"/>
      <c r="F897" s="52"/>
      <c r="G897" s="52"/>
      <c r="H897" s="52"/>
      <c r="I897" s="52"/>
    </row>
    <row r="898" spans="1:9" s="53" customFormat="1">
      <c r="A898" s="49"/>
      <c r="B898" s="50"/>
      <c r="C898" s="51"/>
      <c r="D898" s="49"/>
      <c r="E898" s="52"/>
      <c r="F898" s="52"/>
      <c r="G898" s="52"/>
      <c r="H898" s="52"/>
      <c r="I898" s="52"/>
    </row>
    <row r="899" spans="1:9" s="53" customFormat="1">
      <c r="A899" s="49"/>
      <c r="B899" s="50"/>
      <c r="C899" s="51"/>
      <c r="D899" s="49"/>
      <c r="E899" s="52"/>
      <c r="F899" s="52"/>
      <c r="G899" s="52"/>
      <c r="H899" s="52"/>
      <c r="I899" s="52"/>
    </row>
    <row r="900" spans="1:9" s="53" customFormat="1">
      <c r="A900" s="49"/>
      <c r="B900" s="50"/>
      <c r="C900" s="51"/>
      <c r="D900" s="49"/>
      <c r="E900" s="52"/>
      <c r="F900" s="52"/>
      <c r="G900" s="52"/>
      <c r="H900" s="52"/>
      <c r="I900" s="52"/>
    </row>
    <row r="901" spans="1:9" s="53" customFormat="1">
      <c r="A901" s="49"/>
      <c r="B901" s="50"/>
      <c r="C901" s="51"/>
      <c r="D901" s="49"/>
      <c r="E901" s="52"/>
      <c r="F901" s="52"/>
      <c r="G901" s="52"/>
      <c r="H901" s="52"/>
      <c r="I901" s="52"/>
    </row>
    <row r="902" spans="1:9" s="53" customFormat="1">
      <c r="A902" s="49"/>
      <c r="B902" s="50"/>
      <c r="C902" s="51"/>
      <c r="D902" s="49"/>
      <c r="E902" s="52"/>
      <c r="F902" s="52"/>
      <c r="G902" s="52"/>
      <c r="H902" s="52"/>
      <c r="I902" s="52"/>
    </row>
    <row r="903" spans="1:9" s="53" customFormat="1">
      <c r="A903" s="49"/>
      <c r="B903" s="50"/>
      <c r="C903" s="51"/>
      <c r="D903" s="49"/>
      <c r="E903" s="52"/>
      <c r="F903" s="52"/>
      <c r="G903" s="52"/>
      <c r="H903" s="52"/>
      <c r="I903" s="52"/>
    </row>
    <row r="904" spans="1:9" s="53" customFormat="1">
      <c r="A904" s="49"/>
      <c r="B904" s="50"/>
      <c r="C904" s="51"/>
      <c r="D904" s="49"/>
      <c r="E904" s="52"/>
      <c r="F904" s="52"/>
      <c r="G904" s="52"/>
      <c r="H904" s="52"/>
      <c r="I904" s="52"/>
    </row>
    <row r="905" spans="1:9" s="53" customFormat="1">
      <c r="A905" s="49"/>
      <c r="B905" s="50"/>
      <c r="C905" s="51"/>
      <c r="D905" s="49"/>
      <c r="E905" s="52"/>
      <c r="F905" s="52"/>
      <c r="G905" s="52"/>
      <c r="H905" s="52"/>
      <c r="I905" s="52"/>
    </row>
    <row r="906" spans="1:9" s="53" customFormat="1">
      <c r="A906" s="49"/>
      <c r="B906" s="50"/>
      <c r="C906" s="51"/>
      <c r="D906" s="49"/>
      <c r="E906" s="52"/>
      <c r="F906" s="52"/>
      <c r="G906" s="52"/>
      <c r="H906" s="52"/>
      <c r="I906" s="52"/>
    </row>
    <row r="907" spans="1:9" s="53" customFormat="1">
      <c r="A907" s="49"/>
      <c r="B907" s="50"/>
      <c r="C907" s="51"/>
      <c r="D907" s="49"/>
      <c r="E907" s="52"/>
      <c r="F907" s="52"/>
      <c r="G907" s="52"/>
      <c r="H907" s="52"/>
      <c r="I907" s="52"/>
    </row>
    <row r="908" spans="1:9" s="53" customFormat="1">
      <c r="A908" s="49"/>
      <c r="B908" s="50"/>
      <c r="C908" s="51"/>
      <c r="D908" s="49"/>
      <c r="E908" s="52"/>
      <c r="F908" s="52"/>
      <c r="G908" s="52"/>
      <c r="H908" s="52"/>
      <c r="I908" s="52"/>
    </row>
    <row r="909" spans="1:9" s="53" customFormat="1">
      <c r="A909" s="49"/>
      <c r="B909" s="50"/>
      <c r="C909" s="51"/>
      <c r="D909" s="49"/>
      <c r="E909" s="52"/>
      <c r="F909" s="52"/>
      <c r="G909" s="52"/>
      <c r="H909" s="52"/>
      <c r="I909" s="52"/>
    </row>
    <row r="910" spans="1:9" s="53" customFormat="1">
      <c r="A910" s="49"/>
      <c r="B910" s="50"/>
      <c r="C910" s="51"/>
      <c r="D910" s="49"/>
      <c r="E910" s="52"/>
      <c r="F910" s="52"/>
      <c r="G910" s="52"/>
      <c r="H910" s="52"/>
      <c r="I910" s="52"/>
    </row>
    <row r="911" spans="1:9" s="53" customFormat="1">
      <c r="A911" s="49"/>
      <c r="B911" s="50"/>
      <c r="C911" s="51"/>
      <c r="D911" s="49"/>
      <c r="E911" s="52"/>
      <c r="F911" s="52"/>
      <c r="G911" s="52"/>
      <c r="H911" s="52"/>
      <c r="I911" s="52"/>
    </row>
    <row r="912" spans="1:9" s="53" customFormat="1">
      <c r="A912" s="49"/>
      <c r="B912" s="50"/>
      <c r="C912" s="51"/>
      <c r="D912" s="49"/>
      <c r="E912" s="52"/>
      <c r="F912" s="52"/>
      <c r="G912" s="52"/>
      <c r="H912" s="52"/>
      <c r="I912" s="52"/>
    </row>
    <row r="913" spans="1:9" s="53" customFormat="1">
      <c r="A913" s="49"/>
      <c r="B913" s="50"/>
      <c r="C913" s="51"/>
      <c r="D913" s="49"/>
      <c r="E913" s="52"/>
      <c r="F913" s="52"/>
      <c r="G913" s="52"/>
      <c r="H913" s="52"/>
      <c r="I913" s="52"/>
    </row>
    <row r="914" spans="1:9" s="53" customFormat="1">
      <c r="A914" s="49"/>
      <c r="B914" s="50"/>
      <c r="C914" s="51"/>
      <c r="D914" s="49"/>
      <c r="E914" s="52"/>
      <c r="F914" s="52"/>
      <c r="G914" s="52"/>
      <c r="H914" s="52"/>
      <c r="I914" s="52"/>
    </row>
    <row r="915" spans="1:9" s="53" customFormat="1">
      <c r="A915" s="49"/>
      <c r="B915" s="50"/>
      <c r="C915" s="51"/>
      <c r="D915" s="49"/>
      <c r="E915" s="52"/>
      <c r="F915" s="52"/>
      <c r="G915" s="52"/>
      <c r="H915" s="52"/>
      <c r="I915" s="52"/>
    </row>
    <row r="916" spans="1:9" s="53" customFormat="1">
      <c r="A916" s="49"/>
      <c r="B916" s="50"/>
      <c r="C916" s="51"/>
      <c r="D916" s="49"/>
      <c r="E916" s="52"/>
      <c r="F916" s="52"/>
      <c r="G916" s="52"/>
      <c r="H916" s="52"/>
      <c r="I916" s="52"/>
    </row>
    <row r="917" spans="1:9" s="53" customFormat="1">
      <c r="A917" s="49"/>
      <c r="B917" s="50"/>
      <c r="C917" s="51"/>
      <c r="D917" s="49"/>
      <c r="E917" s="52"/>
      <c r="F917" s="52"/>
      <c r="G917" s="52"/>
      <c r="H917" s="52"/>
      <c r="I917" s="52"/>
    </row>
    <row r="918" spans="1:9" s="53" customFormat="1">
      <c r="A918" s="49"/>
      <c r="B918" s="50"/>
      <c r="C918" s="51"/>
      <c r="D918" s="49"/>
      <c r="E918" s="52"/>
      <c r="F918" s="52"/>
      <c r="G918" s="52"/>
      <c r="H918" s="52"/>
      <c r="I918" s="52"/>
    </row>
    <row r="919" spans="1:9" s="53" customFormat="1">
      <c r="A919" s="49"/>
      <c r="B919" s="50"/>
      <c r="C919" s="51"/>
      <c r="D919" s="49"/>
      <c r="E919" s="52"/>
      <c r="F919" s="52"/>
      <c r="G919" s="52"/>
      <c r="H919" s="52"/>
      <c r="I919" s="52"/>
    </row>
    <row r="920" spans="1:9" s="53" customFormat="1">
      <c r="A920" s="49"/>
      <c r="B920" s="50"/>
      <c r="C920" s="51"/>
      <c r="D920" s="49"/>
      <c r="E920" s="52"/>
      <c r="F920" s="52"/>
      <c r="G920" s="52"/>
      <c r="H920" s="52"/>
      <c r="I920" s="52"/>
    </row>
    <row r="921" spans="1:9" s="53" customFormat="1">
      <c r="A921" s="49"/>
      <c r="B921" s="50"/>
      <c r="C921" s="51"/>
      <c r="D921" s="49"/>
      <c r="E921" s="52"/>
      <c r="F921" s="52"/>
      <c r="G921" s="52"/>
      <c r="H921" s="52"/>
      <c r="I921" s="52"/>
    </row>
    <row r="922" spans="1:9" s="53" customFormat="1">
      <c r="A922" s="49"/>
      <c r="B922" s="50"/>
      <c r="C922" s="51"/>
      <c r="D922" s="49"/>
      <c r="E922" s="52"/>
      <c r="F922" s="52"/>
      <c r="G922" s="52"/>
      <c r="H922" s="52"/>
      <c r="I922" s="52"/>
    </row>
    <row r="923" spans="1:9" s="53" customFormat="1">
      <c r="A923" s="49"/>
      <c r="B923" s="50"/>
      <c r="C923" s="51"/>
      <c r="D923" s="49"/>
      <c r="E923" s="52"/>
      <c r="F923" s="52"/>
      <c r="G923" s="52"/>
      <c r="H923" s="52"/>
      <c r="I923" s="52"/>
    </row>
    <row r="924" spans="1:9" s="53" customFormat="1">
      <c r="A924" s="49"/>
      <c r="B924" s="50"/>
      <c r="C924" s="51"/>
      <c r="D924" s="49"/>
      <c r="E924" s="52"/>
      <c r="F924" s="52"/>
      <c r="G924" s="52"/>
      <c r="H924" s="52"/>
      <c r="I924" s="52"/>
    </row>
    <row r="925" spans="1:9" s="53" customFormat="1">
      <c r="A925" s="49"/>
      <c r="B925" s="50"/>
      <c r="C925" s="51"/>
      <c r="D925" s="49"/>
      <c r="E925" s="52"/>
      <c r="F925" s="52"/>
      <c r="G925" s="52"/>
      <c r="H925" s="52"/>
      <c r="I925" s="52"/>
    </row>
    <row r="926" spans="1:9" s="53" customFormat="1">
      <c r="A926" s="49"/>
      <c r="B926" s="50"/>
      <c r="C926" s="51"/>
      <c r="D926" s="49"/>
      <c r="E926" s="52"/>
      <c r="F926" s="52"/>
      <c r="G926" s="52"/>
      <c r="H926" s="52"/>
      <c r="I926" s="52"/>
    </row>
    <row r="927" spans="1:9" s="53" customFormat="1">
      <c r="A927" s="49"/>
      <c r="B927" s="50"/>
      <c r="C927" s="51"/>
      <c r="D927" s="49"/>
      <c r="E927" s="52"/>
      <c r="F927" s="52"/>
      <c r="G927" s="52"/>
      <c r="H927" s="52"/>
      <c r="I927" s="52"/>
    </row>
    <row r="928" spans="1:9" s="53" customFormat="1">
      <c r="A928" s="49"/>
      <c r="B928" s="50"/>
      <c r="C928" s="51"/>
      <c r="D928" s="49"/>
      <c r="E928" s="52"/>
      <c r="F928" s="52"/>
      <c r="G928" s="52"/>
      <c r="H928" s="52"/>
      <c r="I928" s="52"/>
    </row>
    <row r="929" spans="1:9" s="53" customFormat="1">
      <c r="A929" s="49"/>
      <c r="B929" s="50"/>
      <c r="C929" s="51"/>
      <c r="D929" s="49"/>
      <c r="E929" s="52"/>
      <c r="F929" s="52"/>
      <c r="G929" s="52"/>
      <c r="H929" s="52"/>
      <c r="I929" s="52"/>
    </row>
    <row r="930" spans="1:9" s="53" customFormat="1">
      <c r="A930" s="49"/>
      <c r="B930" s="50"/>
      <c r="C930" s="51"/>
      <c r="D930" s="49"/>
      <c r="E930" s="52"/>
      <c r="F930" s="52"/>
      <c r="G930" s="52"/>
      <c r="H930" s="52"/>
      <c r="I930" s="52"/>
    </row>
    <row r="931" spans="1:9" s="53" customFormat="1">
      <c r="A931" s="49"/>
      <c r="B931" s="50"/>
      <c r="C931" s="51"/>
      <c r="D931" s="49"/>
      <c r="E931" s="52"/>
      <c r="F931" s="52"/>
      <c r="G931" s="52"/>
      <c r="H931" s="52"/>
      <c r="I931" s="52"/>
    </row>
    <row r="932" spans="1:9" s="53" customFormat="1">
      <c r="A932" s="49"/>
      <c r="B932" s="50"/>
      <c r="C932" s="51"/>
      <c r="D932" s="49"/>
      <c r="E932" s="52"/>
      <c r="F932" s="52"/>
      <c r="G932" s="52"/>
      <c r="H932" s="52"/>
      <c r="I932" s="52"/>
    </row>
    <row r="933" spans="1:9" s="53" customFormat="1">
      <c r="A933" s="49"/>
      <c r="B933" s="50"/>
      <c r="C933" s="51"/>
      <c r="D933" s="49"/>
      <c r="E933" s="52"/>
      <c r="F933" s="52"/>
      <c r="G933" s="52"/>
      <c r="H933" s="52"/>
      <c r="I933" s="52"/>
    </row>
    <row r="934" spans="1:9" s="53" customFormat="1">
      <c r="A934" s="49"/>
      <c r="B934" s="50"/>
      <c r="C934" s="51"/>
      <c r="D934" s="49"/>
      <c r="E934" s="52"/>
      <c r="F934" s="52"/>
      <c r="G934" s="52"/>
      <c r="H934" s="52"/>
      <c r="I934" s="52"/>
    </row>
    <row r="935" spans="1:9" s="53" customFormat="1">
      <c r="A935" s="49"/>
      <c r="B935" s="50"/>
      <c r="C935" s="51"/>
      <c r="D935" s="49"/>
      <c r="E935" s="52"/>
      <c r="F935" s="52"/>
      <c r="G935" s="52"/>
      <c r="H935" s="52"/>
      <c r="I935" s="52"/>
    </row>
    <row r="936" spans="1:9" s="53" customFormat="1">
      <c r="A936" s="49"/>
      <c r="B936" s="50"/>
      <c r="C936" s="51"/>
      <c r="D936" s="49"/>
      <c r="E936" s="52"/>
      <c r="F936" s="52"/>
      <c r="G936" s="52"/>
      <c r="H936" s="52"/>
      <c r="I936" s="52"/>
    </row>
    <row r="937" spans="1:9" s="53" customFormat="1">
      <c r="A937" s="49"/>
      <c r="B937" s="50"/>
      <c r="C937" s="51"/>
      <c r="D937" s="49"/>
      <c r="E937" s="52"/>
      <c r="F937" s="52"/>
      <c r="G937" s="52"/>
      <c r="H937" s="52"/>
      <c r="I937" s="52"/>
    </row>
    <row r="938" spans="1:9" s="53" customFormat="1">
      <c r="A938" s="49"/>
      <c r="B938" s="50"/>
      <c r="C938" s="51"/>
      <c r="D938" s="49"/>
      <c r="E938" s="52"/>
      <c r="F938" s="52"/>
      <c r="G938" s="52"/>
      <c r="H938" s="52"/>
      <c r="I938" s="52"/>
    </row>
    <row r="939" spans="1:9" s="53" customFormat="1">
      <c r="A939" s="49"/>
      <c r="B939" s="50"/>
      <c r="C939" s="51"/>
      <c r="D939" s="49"/>
      <c r="E939" s="52"/>
      <c r="F939" s="52"/>
      <c r="G939" s="52"/>
      <c r="H939" s="52"/>
      <c r="I939" s="52"/>
    </row>
    <row r="940" spans="1:9" s="53" customFormat="1">
      <c r="A940" s="49"/>
      <c r="B940" s="50"/>
      <c r="C940" s="51"/>
      <c r="D940" s="49"/>
      <c r="E940" s="52"/>
      <c r="F940" s="52"/>
      <c r="G940" s="52"/>
      <c r="H940" s="52"/>
      <c r="I940" s="52"/>
    </row>
    <row r="941" spans="1:9" s="53" customFormat="1">
      <c r="A941" s="49"/>
      <c r="B941" s="50"/>
      <c r="C941" s="51"/>
      <c r="D941" s="49"/>
      <c r="E941" s="52"/>
      <c r="F941" s="52"/>
      <c r="G941" s="52"/>
      <c r="H941" s="52"/>
      <c r="I941" s="52"/>
    </row>
    <row r="942" spans="1:9" s="53" customFormat="1">
      <c r="A942" s="49"/>
      <c r="B942" s="50"/>
      <c r="C942" s="51"/>
      <c r="D942" s="49"/>
      <c r="E942" s="52"/>
      <c r="F942" s="52"/>
      <c r="G942" s="52"/>
      <c r="H942" s="52"/>
      <c r="I942" s="52"/>
    </row>
    <row r="943" spans="1:9" s="53" customFormat="1">
      <c r="A943" s="49"/>
      <c r="B943" s="50"/>
      <c r="C943" s="51"/>
      <c r="D943" s="49"/>
      <c r="E943" s="52"/>
      <c r="F943" s="52"/>
      <c r="G943" s="52"/>
      <c r="H943" s="52"/>
      <c r="I943" s="52"/>
    </row>
    <row r="944" spans="1:9" s="53" customFormat="1">
      <c r="A944" s="49"/>
      <c r="B944" s="50"/>
      <c r="C944" s="51"/>
      <c r="D944" s="49"/>
      <c r="E944" s="52"/>
      <c r="F944" s="52"/>
      <c r="G944" s="52"/>
      <c r="H944" s="52"/>
      <c r="I944" s="52"/>
    </row>
    <row r="945" spans="1:9" s="53" customFormat="1">
      <c r="A945" s="49"/>
      <c r="B945" s="50"/>
      <c r="C945" s="51"/>
      <c r="D945" s="49"/>
      <c r="E945" s="52"/>
      <c r="F945" s="52"/>
      <c r="G945" s="52"/>
      <c r="H945" s="52"/>
      <c r="I945" s="52"/>
    </row>
    <row r="946" spans="1:9" s="53" customFormat="1">
      <c r="A946" s="49"/>
      <c r="B946" s="50"/>
      <c r="C946" s="51"/>
      <c r="D946" s="49"/>
      <c r="E946" s="52"/>
      <c r="F946" s="52"/>
      <c r="G946" s="52"/>
      <c r="H946" s="52"/>
      <c r="I946" s="52"/>
    </row>
    <row r="947" spans="1:9" s="53" customFormat="1">
      <c r="A947" s="49"/>
      <c r="B947" s="50"/>
      <c r="C947" s="51"/>
      <c r="D947" s="49"/>
      <c r="E947" s="52"/>
      <c r="F947" s="52"/>
      <c r="G947" s="52"/>
      <c r="H947" s="52"/>
      <c r="I947" s="52"/>
    </row>
    <row r="948" spans="1:9" s="53" customFormat="1">
      <c r="A948" s="49"/>
      <c r="B948" s="50"/>
      <c r="C948" s="51"/>
      <c r="D948" s="49"/>
      <c r="E948" s="52"/>
      <c r="F948" s="52"/>
      <c r="G948" s="52"/>
      <c r="H948" s="52"/>
      <c r="I948" s="52"/>
    </row>
    <row r="949" spans="1:9" s="53" customFormat="1">
      <c r="A949" s="49"/>
      <c r="B949" s="50"/>
      <c r="C949" s="51"/>
      <c r="D949" s="49"/>
      <c r="E949" s="52"/>
      <c r="F949" s="52"/>
      <c r="G949" s="52"/>
      <c r="H949" s="52"/>
      <c r="I949" s="52"/>
    </row>
    <row r="950" spans="1:9" s="53" customFormat="1">
      <c r="A950" s="49"/>
      <c r="B950" s="50"/>
      <c r="C950" s="51"/>
      <c r="D950" s="49"/>
      <c r="E950" s="52"/>
      <c r="F950" s="52"/>
      <c r="G950" s="52"/>
      <c r="H950" s="52"/>
      <c r="I950" s="52"/>
    </row>
    <row r="951" spans="1:9" s="53" customFormat="1">
      <c r="A951" s="49"/>
      <c r="B951" s="50"/>
      <c r="C951" s="51"/>
      <c r="D951" s="49"/>
      <c r="E951" s="52"/>
      <c r="F951" s="52"/>
      <c r="G951" s="52"/>
      <c r="H951" s="52"/>
      <c r="I951" s="52"/>
    </row>
    <row r="952" spans="1:9" s="53" customFormat="1">
      <c r="A952" s="49"/>
      <c r="B952" s="50"/>
      <c r="C952" s="51"/>
      <c r="D952" s="49"/>
      <c r="E952" s="52"/>
      <c r="F952" s="52"/>
      <c r="G952" s="52"/>
      <c r="H952" s="52"/>
      <c r="I952" s="52"/>
    </row>
    <row r="953" spans="1:9" s="53" customFormat="1">
      <c r="A953" s="49"/>
      <c r="B953" s="50"/>
      <c r="C953" s="51"/>
      <c r="D953" s="49"/>
      <c r="E953" s="52"/>
      <c r="F953" s="52"/>
      <c r="G953" s="52"/>
      <c r="H953" s="52"/>
      <c r="I953" s="52"/>
    </row>
    <row r="954" spans="1:9" s="53" customFormat="1">
      <c r="A954" s="49"/>
      <c r="B954" s="50"/>
      <c r="C954" s="51"/>
      <c r="D954" s="49"/>
      <c r="E954" s="52"/>
      <c r="F954" s="52"/>
      <c r="G954" s="52"/>
      <c r="H954" s="52"/>
      <c r="I954" s="52"/>
    </row>
    <row r="955" spans="1:9" s="53" customFormat="1">
      <c r="A955" s="49"/>
      <c r="B955" s="50"/>
      <c r="C955" s="51"/>
      <c r="D955" s="49"/>
      <c r="E955" s="52"/>
      <c r="F955" s="52"/>
      <c r="G955" s="52"/>
      <c r="H955" s="52"/>
      <c r="I955" s="52"/>
    </row>
    <row r="956" spans="1:9" s="53" customFormat="1">
      <c r="A956" s="49"/>
      <c r="B956" s="50"/>
      <c r="C956" s="51"/>
      <c r="D956" s="49"/>
      <c r="E956" s="52"/>
      <c r="F956" s="52"/>
      <c r="G956" s="52"/>
      <c r="H956" s="52"/>
      <c r="I956" s="52"/>
    </row>
    <row r="957" spans="1:9" s="53" customFormat="1">
      <c r="A957" s="49"/>
      <c r="B957" s="50"/>
      <c r="C957" s="51"/>
      <c r="D957" s="49"/>
      <c r="E957" s="52"/>
      <c r="F957" s="52"/>
      <c r="G957" s="52"/>
      <c r="H957" s="52"/>
      <c r="I957" s="52"/>
    </row>
    <row r="958" spans="1:9" s="53" customFormat="1">
      <c r="A958" s="49"/>
      <c r="B958" s="50"/>
      <c r="C958" s="51"/>
      <c r="D958" s="49"/>
      <c r="E958" s="52"/>
      <c r="F958" s="52"/>
      <c r="G958" s="52"/>
      <c r="H958" s="52"/>
      <c r="I958" s="52"/>
    </row>
    <row r="959" spans="1:9" s="53" customFormat="1">
      <c r="A959" s="49"/>
      <c r="B959" s="50"/>
      <c r="C959" s="51"/>
      <c r="D959" s="49"/>
      <c r="E959" s="52"/>
      <c r="F959" s="52"/>
      <c r="G959" s="52"/>
      <c r="H959" s="52"/>
      <c r="I959" s="52"/>
    </row>
    <row r="960" spans="1:9" s="53" customFormat="1">
      <c r="A960" s="49"/>
      <c r="B960" s="50"/>
      <c r="C960" s="51"/>
      <c r="D960" s="49"/>
      <c r="E960" s="52"/>
      <c r="F960" s="52"/>
      <c r="G960" s="52"/>
      <c r="H960" s="52"/>
      <c r="I960" s="52"/>
    </row>
    <row r="961" spans="1:9" s="53" customFormat="1">
      <c r="A961" s="49"/>
      <c r="B961" s="50"/>
      <c r="C961" s="51"/>
      <c r="D961" s="49"/>
      <c r="E961" s="52"/>
      <c r="F961" s="52"/>
      <c r="G961" s="52"/>
      <c r="H961" s="52"/>
      <c r="I961" s="52"/>
    </row>
    <row r="962" spans="1:9" s="53" customFormat="1">
      <c r="A962" s="49"/>
      <c r="B962" s="50"/>
      <c r="C962" s="51"/>
      <c r="D962" s="49"/>
      <c r="E962" s="52"/>
      <c r="F962" s="52"/>
      <c r="G962" s="52"/>
      <c r="H962" s="52"/>
      <c r="I962" s="52"/>
    </row>
    <row r="963" spans="1:9" s="53" customFormat="1">
      <c r="A963" s="49"/>
      <c r="B963" s="50"/>
      <c r="C963" s="51"/>
      <c r="D963" s="49"/>
      <c r="E963" s="52"/>
      <c r="F963" s="52"/>
      <c r="G963" s="52"/>
      <c r="H963" s="52"/>
      <c r="I963" s="52"/>
    </row>
    <row r="964" spans="1:9" s="53" customFormat="1">
      <c r="A964" s="49"/>
      <c r="B964" s="50"/>
      <c r="C964" s="51"/>
      <c r="D964" s="49"/>
      <c r="E964" s="52"/>
      <c r="F964" s="52"/>
      <c r="G964" s="52"/>
      <c r="H964" s="52"/>
      <c r="I964" s="52"/>
    </row>
    <row r="965" spans="1:9" s="53" customFormat="1">
      <c r="A965" s="49"/>
      <c r="B965" s="50"/>
      <c r="C965" s="51"/>
      <c r="D965" s="49"/>
      <c r="E965" s="52"/>
      <c r="F965" s="52"/>
      <c r="G965" s="52"/>
      <c r="H965" s="52"/>
      <c r="I965" s="52"/>
    </row>
    <row r="966" spans="1:9" s="53" customFormat="1">
      <c r="A966" s="49"/>
      <c r="B966" s="50"/>
      <c r="C966" s="51"/>
      <c r="D966" s="49"/>
      <c r="E966" s="52"/>
      <c r="F966" s="52"/>
      <c r="G966" s="52"/>
      <c r="H966" s="52"/>
      <c r="I966" s="52"/>
    </row>
    <row r="967" spans="1:9" s="53" customFormat="1">
      <c r="A967" s="49"/>
      <c r="B967" s="50"/>
      <c r="C967" s="51"/>
      <c r="D967" s="49"/>
      <c r="E967" s="52"/>
      <c r="F967" s="52"/>
      <c r="G967" s="52"/>
      <c r="H967" s="52"/>
      <c r="I967" s="52"/>
    </row>
    <row r="968" spans="1:9" s="53" customFormat="1">
      <c r="A968" s="49"/>
      <c r="B968" s="50"/>
      <c r="C968" s="51"/>
      <c r="D968" s="49"/>
      <c r="E968" s="52"/>
      <c r="F968" s="52"/>
      <c r="G968" s="52"/>
      <c r="H968" s="52"/>
      <c r="I968" s="52"/>
    </row>
    <row r="969" spans="1:9" s="53" customFormat="1">
      <c r="A969" s="49"/>
      <c r="B969" s="50"/>
      <c r="C969" s="51"/>
      <c r="D969" s="49"/>
      <c r="E969" s="52"/>
      <c r="F969" s="52"/>
      <c r="G969" s="52"/>
      <c r="H969" s="52"/>
      <c r="I969" s="52"/>
    </row>
    <row r="970" spans="1:9" s="53" customFormat="1">
      <c r="A970" s="49"/>
      <c r="B970" s="50"/>
      <c r="C970" s="51"/>
      <c r="D970" s="49"/>
      <c r="E970" s="52"/>
      <c r="F970" s="52"/>
      <c r="G970" s="52"/>
      <c r="H970" s="52"/>
      <c r="I970" s="52"/>
    </row>
    <row r="971" spans="1:9" s="53" customFormat="1">
      <c r="A971" s="49"/>
      <c r="B971" s="50"/>
      <c r="C971" s="51"/>
      <c r="D971" s="49"/>
      <c r="E971" s="52"/>
      <c r="F971" s="52"/>
      <c r="G971" s="52"/>
      <c r="H971" s="52"/>
      <c r="I971" s="52"/>
    </row>
    <row r="972" spans="1:9" s="53" customFormat="1">
      <c r="A972" s="49"/>
      <c r="B972" s="50"/>
      <c r="C972" s="51"/>
      <c r="D972" s="49"/>
      <c r="E972" s="52"/>
      <c r="F972" s="52"/>
      <c r="G972" s="52"/>
      <c r="H972" s="52"/>
      <c r="I972" s="52"/>
    </row>
    <row r="973" spans="1:9" s="53" customFormat="1">
      <c r="A973" s="49"/>
      <c r="B973" s="50"/>
      <c r="C973" s="51"/>
      <c r="D973" s="49"/>
      <c r="E973" s="52"/>
      <c r="F973" s="52"/>
      <c r="G973" s="52"/>
      <c r="H973" s="52"/>
      <c r="I973" s="52"/>
    </row>
    <row r="974" spans="1:9" s="53" customFormat="1">
      <c r="A974" s="49"/>
      <c r="B974" s="50"/>
      <c r="C974" s="51"/>
      <c r="D974" s="49"/>
      <c r="E974" s="52"/>
      <c r="F974" s="52"/>
      <c r="G974" s="52"/>
      <c r="H974" s="52"/>
      <c r="I974" s="52"/>
    </row>
    <row r="975" spans="1:9" s="53" customFormat="1">
      <c r="A975" s="49"/>
      <c r="B975" s="50"/>
      <c r="C975" s="51"/>
      <c r="D975" s="49"/>
      <c r="E975" s="52"/>
      <c r="F975" s="52"/>
      <c r="G975" s="52"/>
      <c r="H975" s="52"/>
      <c r="I975" s="52"/>
    </row>
    <row r="976" spans="1:9" s="53" customFormat="1">
      <c r="A976" s="49"/>
      <c r="B976" s="50"/>
      <c r="C976" s="51"/>
      <c r="D976" s="49"/>
      <c r="E976" s="52"/>
      <c r="F976" s="52"/>
      <c r="G976" s="52"/>
      <c r="H976" s="52"/>
      <c r="I976" s="52"/>
    </row>
    <row r="977" spans="1:9" s="53" customFormat="1">
      <c r="A977" s="49"/>
      <c r="B977" s="50"/>
      <c r="C977" s="51"/>
      <c r="D977" s="49"/>
      <c r="E977" s="52"/>
      <c r="F977" s="52"/>
      <c r="G977" s="52"/>
      <c r="H977" s="52"/>
      <c r="I977" s="52"/>
    </row>
    <row r="978" spans="1:9" s="53" customFormat="1">
      <c r="A978" s="49"/>
      <c r="B978" s="50"/>
      <c r="C978" s="51"/>
      <c r="D978" s="49"/>
      <c r="E978" s="52"/>
      <c r="F978" s="52"/>
      <c r="G978" s="52"/>
      <c r="H978" s="52"/>
      <c r="I978" s="52"/>
    </row>
    <row r="979" spans="1:9" s="53" customFormat="1">
      <c r="A979" s="49"/>
      <c r="B979" s="50"/>
      <c r="C979" s="51"/>
      <c r="D979" s="49"/>
      <c r="E979" s="52"/>
      <c r="F979" s="52"/>
      <c r="G979" s="52"/>
      <c r="H979" s="52"/>
      <c r="I979" s="52"/>
    </row>
    <row r="980" spans="1:9" s="53" customFormat="1">
      <c r="A980" s="49"/>
      <c r="B980" s="50"/>
      <c r="C980" s="51"/>
      <c r="D980" s="49"/>
      <c r="E980" s="52"/>
      <c r="F980" s="52"/>
      <c r="G980" s="52"/>
      <c r="H980" s="52"/>
      <c r="I980" s="52"/>
    </row>
    <row r="981" spans="1:9" s="53" customFormat="1">
      <c r="A981" s="49"/>
      <c r="B981" s="50"/>
      <c r="C981" s="51"/>
      <c r="D981" s="49"/>
      <c r="E981" s="52"/>
      <c r="F981" s="52"/>
      <c r="G981" s="52"/>
      <c r="H981" s="52"/>
      <c r="I981" s="52"/>
    </row>
    <row r="982" spans="1:9" s="53" customFormat="1">
      <c r="A982" s="49"/>
      <c r="B982" s="50"/>
      <c r="C982" s="51"/>
      <c r="D982" s="49"/>
      <c r="E982" s="52"/>
      <c r="F982" s="52"/>
      <c r="G982" s="52"/>
      <c r="H982" s="52"/>
      <c r="I982" s="52"/>
    </row>
    <row r="983" spans="1:9" s="53" customFormat="1">
      <c r="A983" s="49"/>
      <c r="B983" s="50"/>
      <c r="C983" s="51"/>
      <c r="D983" s="49"/>
      <c r="E983" s="52"/>
      <c r="F983" s="52"/>
      <c r="G983" s="52"/>
      <c r="H983" s="52"/>
      <c r="I983" s="52"/>
    </row>
    <row r="984" spans="1:9" s="53" customFormat="1">
      <c r="A984" s="49"/>
      <c r="B984" s="50"/>
      <c r="C984" s="51"/>
      <c r="D984" s="49"/>
      <c r="E984" s="52"/>
      <c r="F984" s="52"/>
      <c r="G984" s="52"/>
      <c r="H984" s="52"/>
      <c r="I984" s="52"/>
    </row>
    <row r="985" spans="1:9" s="53" customFormat="1">
      <c r="A985" s="49"/>
      <c r="B985" s="50"/>
      <c r="C985" s="51"/>
      <c r="D985" s="49"/>
      <c r="E985" s="52"/>
      <c r="F985" s="52"/>
      <c r="G985" s="52"/>
      <c r="H985" s="52"/>
      <c r="I985" s="52"/>
    </row>
    <row r="986" spans="1:9" s="53" customFormat="1">
      <c r="A986" s="49"/>
      <c r="B986" s="50"/>
      <c r="C986" s="51"/>
      <c r="D986" s="49"/>
      <c r="E986" s="52"/>
      <c r="F986" s="52"/>
      <c r="G986" s="52"/>
      <c r="H986" s="52"/>
      <c r="I986" s="52"/>
    </row>
    <row r="987" spans="1:9" s="53" customFormat="1">
      <c r="A987" s="49"/>
      <c r="B987" s="50"/>
      <c r="C987" s="51"/>
      <c r="D987" s="49"/>
      <c r="E987" s="52"/>
      <c r="F987" s="52"/>
      <c r="G987" s="52"/>
      <c r="H987" s="52"/>
      <c r="I987" s="52"/>
    </row>
    <row r="988" spans="1:9" s="53" customFormat="1">
      <c r="A988" s="49"/>
      <c r="B988" s="50"/>
      <c r="C988" s="51"/>
      <c r="D988" s="49"/>
      <c r="E988" s="52"/>
      <c r="F988" s="52"/>
      <c r="G988" s="52"/>
      <c r="H988" s="52"/>
      <c r="I988" s="52"/>
    </row>
    <row r="989" spans="1:9" s="53" customFormat="1">
      <c r="A989" s="49"/>
      <c r="B989" s="50"/>
      <c r="C989" s="51"/>
      <c r="D989" s="49"/>
      <c r="E989" s="52"/>
      <c r="F989" s="52"/>
      <c r="G989" s="52"/>
      <c r="H989" s="52"/>
      <c r="I989" s="52"/>
    </row>
    <row r="990" spans="1:9" s="53" customFormat="1">
      <c r="A990" s="49"/>
      <c r="B990" s="50"/>
      <c r="C990" s="51"/>
      <c r="D990" s="49"/>
      <c r="E990" s="52"/>
      <c r="F990" s="52"/>
      <c r="G990" s="52"/>
      <c r="H990" s="52"/>
      <c r="I990" s="52"/>
    </row>
    <row r="991" spans="1:9" s="53" customFormat="1">
      <c r="A991" s="49"/>
      <c r="B991" s="50"/>
      <c r="C991" s="51"/>
      <c r="D991" s="49"/>
      <c r="E991" s="52"/>
      <c r="F991" s="52"/>
      <c r="G991" s="52"/>
      <c r="H991" s="52"/>
      <c r="I991" s="52"/>
    </row>
    <row r="992" spans="1:9" s="53" customFormat="1">
      <c r="A992" s="49"/>
      <c r="B992" s="50"/>
      <c r="C992" s="51"/>
      <c r="D992" s="49"/>
      <c r="E992" s="52"/>
      <c r="F992" s="52"/>
      <c r="G992" s="52"/>
      <c r="H992" s="52"/>
      <c r="I992" s="52"/>
    </row>
    <row r="993" spans="1:9" s="53" customFormat="1">
      <c r="A993" s="49"/>
      <c r="B993" s="50"/>
      <c r="C993" s="51"/>
      <c r="D993" s="49"/>
      <c r="E993" s="52"/>
      <c r="F993" s="52"/>
      <c r="G993" s="52"/>
      <c r="H993" s="52"/>
      <c r="I993" s="52"/>
    </row>
    <row r="994" spans="1:9" s="53" customFormat="1">
      <c r="A994" s="49"/>
      <c r="B994" s="50"/>
      <c r="C994" s="51"/>
      <c r="D994" s="49"/>
      <c r="E994" s="52"/>
      <c r="F994" s="52"/>
      <c r="G994" s="52"/>
      <c r="H994" s="52"/>
      <c r="I994" s="52"/>
    </row>
    <row r="995" spans="1:9" s="53" customFormat="1">
      <c r="A995" s="49"/>
      <c r="B995" s="50"/>
      <c r="C995" s="51"/>
      <c r="D995" s="49"/>
      <c r="E995" s="52"/>
      <c r="F995" s="52"/>
      <c r="G995" s="52"/>
      <c r="H995" s="52"/>
      <c r="I995" s="52"/>
    </row>
    <row r="996" spans="1:9" s="53" customFormat="1">
      <c r="A996" s="49"/>
      <c r="B996" s="50"/>
      <c r="C996" s="51"/>
      <c r="D996" s="49"/>
      <c r="E996" s="52"/>
      <c r="F996" s="52"/>
      <c r="G996" s="52"/>
      <c r="H996" s="52"/>
      <c r="I996" s="52"/>
    </row>
    <row r="997" spans="1:9" s="53" customFormat="1">
      <c r="A997" s="49"/>
      <c r="B997" s="50"/>
      <c r="C997" s="51"/>
      <c r="D997" s="49"/>
      <c r="E997" s="52"/>
      <c r="F997" s="52"/>
      <c r="G997" s="52"/>
      <c r="H997" s="52"/>
      <c r="I997" s="52"/>
    </row>
    <row r="998" spans="1:9" s="53" customFormat="1">
      <c r="A998" s="49"/>
      <c r="B998" s="50"/>
      <c r="C998" s="51"/>
      <c r="D998" s="49"/>
      <c r="E998" s="52"/>
      <c r="F998" s="52"/>
      <c r="G998" s="52"/>
      <c r="H998" s="52"/>
      <c r="I998" s="52"/>
    </row>
    <row r="999" spans="1:9" s="53" customFormat="1">
      <c r="A999" s="49"/>
      <c r="B999" s="50"/>
      <c r="C999" s="51"/>
      <c r="D999" s="49"/>
      <c r="E999" s="52"/>
      <c r="F999" s="52"/>
      <c r="G999" s="52"/>
      <c r="H999" s="52"/>
      <c r="I999" s="52"/>
    </row>
    <row r="1000" spans="1:9" s="53" customFormat="1">
      <c r="A1000" s="49"/>
      <c r="B1000" s="50"/>
      <c r="C1000" s="51"/>
      <c r="D1000" s="49"/>
      <c r="E1000" s="52"/>
      <c r="F1000" s="52"/>
      <c r="G1000" s="52"/>
      <c r="H1000" s="52"/>
      <c r="I1000" s="52"/>
    </row>
    <row r="1001" spans="1:9" s="53" customFormat="1">
      <c r="A1001" s="49"/>
      <c r="B1001" s="50"/>
      <c r="C1001" s="51"/>
      <c r="D1001" s="49"/>
      <c r="E1001" s="52"/>
      <c r="F1001" s="52"/>
      <c r="G1001" s="52"/>
      <c r="H1001" s="52"/>
      <c r="I1001" s="52"/>
    </row>
    <row r="1002" spans="1:9" s="53" customFormat="1">
      <c r="A1002" s="49"/>
      <c r="B1002" s="50"/>
      <c r="C1002" s="51"/>
      <c r="D1002" s="49"/>
      <c r="E1002" s="52"/>
      <c r="F1002" s="52"/>
      <c r="G1002" s="52"/>
      <c r="H1002" s="52"/>
      <c r="I1002" s="52"/>
    </row>
    <row r="1003" spans="1:9" s="53" customFormat="1">
      <c r="A1003" s="49"/>
      <c r="B1003" s="50"/>
      <c r="C1003" s="51"/>
      <c r="D1003" s="49"/>
      <c r="E1003" s="52"/>
      <c r="F1003" s="52"/>
      <c r="G1003" s="52"/>
      <c r="H1003" s="52"/>
      <c r="I1003" s="52"/>
    </row>
    <row r="1004" spans="1:9" s="53" customFormat="1">
      <c r="A1004" s="49"/>
      <c r="B1004" s="50"/>
      <c r="C1004" s="51"/>
      <c r="D1004" s="49"/>
      <c r="E1004" s="52"/>
      <c r="F1004" s="52"/>
      <c r="G1004" s="52"/>
      <c r="H1004" s="52"/>
      <c r="I1004" s="52"/>
    </row>
    <row r="1005" spans="1:9" s="53" customFormat="1">
      <c r="A1005" s="49"/>
      <c r="B1005" s="50"/>
      <c r="C1005" s="51"/>
      <c r="D1005" s="49"/>
      <c r="E1005" s="52"/>
      <c r="F1005" s="52"/>
      <c r="G1005" s="52"/>
      <c r="H1005" s="52"/>
      <c r="I1005" s="52"/>
    </row>
    <row r="1006" spans="1:9" s="53" customFormat="1">
      <c r="A1006" s="49"/>
      <c r="B1006" s="50"/>
      <c r="C1006" s="51"/>
      <c r="D1006" s="49"/>
      <c r="E1006" s="52"/>
      <c r="F1006" s="52"/>
      <c r="G1006" s="52"/>
      <c r="H1006" s="52"/>
      <c r="I1006" s="52"/>
    </row>
    <row r="1007" spans="1:9" s="53" customFormat="1">
      <c r="A1007" s="49"/>
      <c r="B1007" s="50"/>
      <c r="C1007" s="51"/>
      <c r="D1007" s="49"/>
      <c r="E1007" s="52"/>
      <c r="F1007" s="52"/>
      <c r="G1007" s="52"/>
      <c r="H1007" s="52"/>
      <c r="I1007" s="52"/>
    </row>
    <row r="1008" spans="1:9" s="53" customFormat="1">
      <c r="A1008" s="49"/>
      <c r="B1008" s="50"/>
      <c r="C1008" s="51"/>
      <c r="D1008" s="49"/>
      <c r="E1008" s="52"/>
      <c r="F1008" s="52"/>
      <c r="G1008" s="52"/>
      <c r="H1008" s="52"/>
      <c r="I1008" s="52"/>
    </row>
    <row r="1009" spans="1:9" s="53" customFormat="1">
      <c r="A1009" s="49"/>
      <c r="B1009" s="50"/>
      <c r="C1009" s="51"/>
      <c r="D1009" s="49"/>
      <c r="E1009" s="52"/>
      <c r="F1009" s="52"/>
      <c r="G1009" s="52"/>
      <c r="H1009" s="52"/>
      <c r="I1009" s="52"/>
    </row>
    <row r="1010" spans="1:9" s="53" customFormat="1">
      <c r="A1010" s="49"/>
      <c r="B1010" s="50"/>
      <c r="C1010" s="51"/>
      <c r="D1010" s="49"/>
      <c r="E1010" s="52"/>
      <c r="F1010" s="52"/>
      <c r="G1010" s="52"/>
      <c r="H1010" s="52"/>
      <c r="I1010" s="52"/>
    </row>
    <row r="1011" spans="1:9" s="53" customFormat="1">
      <c r="A1011" s="49"/>
      <c r="B1011" s="50"/>
      <c r="C1011" s="51"/>
      <c r="D1011" s="49"/>
      <c r="E1011" s="52"/>
      <c r="F1011" s="52"/>
      <c r="G1011" s="52"/>
      <c r="H1011" s="52"/>
      <c r="I1011" s="52"/>
    </row>
    <row r="1012" spans="1:9" s="53" customFormat="1">
      <c r="A1012" s="49"/>
      <c r="B1012" s="50"/>
      <c r="C1012" s="51"/>
      <c r="D1012" s="49"/>
      <c r="E1012" s="52"/>
      <c r="F1012" s="52"/>
      <c r="G1012" s="52"/>
      <c r="H1012" s="52"/>
      <c r="I1012" s="52"/>
    </row>
    <row r="1013" spans="1:9" s="53" customFormat="1">
      <c r="A1013" s="49"/>
      <c r="B1013" s="50"/>
      <c r="C1013" s="51"/>
      <c r="D1013" s="49"/>
      <c r="E1013" s="52"/>
      <c r="F1013" s="52"/>
      <c r="G1013" s="52"/>
      <c r="H1013" s="52"/>
      <c r="I1013" s="52"/>
    </row>
    <row r="1014" spans="1:9" s="53" customFormat="1">
      <c r="A1014" s="49"/>
      <c r="B1014" s="50"/>
      <c r="C1014" s="51"/>
      <c r="D1014" s="49"/>
      <c r="E1014" s="52"/>
      <c r="F1014" s="52"/>
      <c r="G1014" s="52"/>
      <c r="H1014" s="52"/>
      <c r="I1014" s="52"/>
    </row>
    <row r="1015" spans="1:9" s="53" customFormat="1">
      <c r="A1015" s="49"/>
      <c r="B1015" s="50"/>
      <c r="C1015" s="51"/>
      <c r="D1015" s="49"/>
      <c r="E1015" s="52"/>
      <c r="F1015" s="52"/>
      <c r="G1015" s="52"/>
      <c r="H1015" s="52"/>
      <c r="I1015" s="52"/>
    </row>
    <row r="1016" spans="1:9" s="53" customFormat="1">
      <c r="A1016" s="49"/>
      <c r="B1016" s="50"/>
      <c r="C1016" s="51"/>
      <c r="D1016" s="49"/>
      <c r="E1016" s="52"/>
      <c r="F1016" s="52"/>
      <c r="G1016" s="52"/>
      <c r="H1016" s="52"/>
      <c r="I1016" s="52"/>
    </row>
    <row r="1017" spans="1:9" s="53" customFormat="1">
      <c r="A1017" s="49"/>
      <c r="B1017" s="50"/>
      <c r="C1017" s="51"/>
      <c r="D1017" s="49"/>
      <c r="E1017" s="52"/>
      <c r="F1017" s="52"/>
      <c r="G1017" s="52"/>
      <c r="H1017" s="52"/>
      <c r="I1017" s="52"/>
    </row>
    <row r="1018" spans="1:9" s="53" customFormat="1">
      <c r="A1018" s="49"/>
      <c r="B1018" s="50"/>
      <c r="C1018" s="51"/>
      <c r="D1018" s="49"/>
      <c r="E1018" s="52"/>
      <c r="F1018" s="52"/>
      <c r="G1018" s="52"/>
      <c r="H1018" s="52"/>
      <c r="I1018" s="52"/>
    </row>
    <row r="1019" spans="1:9" s="53" customFormat="1">
      <c r="A1019" s="49"/>
      <c r="B1019" s="50"/>
      <c r="C1019" s="51"/>
      <c r="D1019" s="49"/>
      <c r="E1019" s="52"/>
      <c r="F1019" s="52"/>
      <c r="G1019" s="52"/>
      <c r="H1019" s="52"/>
      <c r="I1019" s="52"/>
    </row>
    <row r="1020" spans="1:9" s="53" customFormat="1">
      <c r="A1020" s="49"/>
      <c r="B1020" s="50"/>
      <c r="C1020" s="51"/>
      <c r="D1020" s="49"/>
      <c r="E1020" s="52"/>
      <c r="F1020" s="52"/>
      <c r="G1020" s="52"/>
      <c r="H1020" s="52"/>
      <c r="I1020" s="52"/>
    </row>
    <row r="1021" spans="1:9" s="53" customFormat="1">
      <c r="A1021" s="49"/>
      <c r="B1021" s="50"/>
      <c r="C1021" s="51"/>
      <c r="D1021" s="49"/>
      <c r="E1021" s="52"/>
      <c r="F1021" s="52"/>
      <c r="G1021" s="52"/>
      <c r="H1021" s="52"/>
      <c r="I1021" s="52"/>
    </row>
    <row r="1022" spans="1:9" s="53" customFormat="1">
      <c r="A1022" s="49"/>
      <c r="B1022" s="50"/>
      <c r="C1022" s="51"/>
      <c r="D1022" s="49"/>
      <c r="E1022" s="52"/>
      <c r="F1022" s="52"/>
      <c r="G1022" s="52"/>
      <c r="H1022" s="52"/>
      <c r="I1022" s="52"/>
    </row>
    <row r="1023" spans="1:9" s="53" customFormat="1">
      <c r="A1023" s="49"/>
      <c r="B1023" s="50"/>
      <c r="C1023" s="51"/>
      <c r="D1023" s="49"/>
      <c r="E1023" s="52"/>
      <c r="F1023" s="52"/>
      <c r="G1023" s="52"/>
      <c r="H1023" s="52"/>
      <c r="I1023" s="52"/>
    </row>
    <row r="1024" spans="1:9" s="53" customFormat="1">
      <c r="A1024" s="49"/>
      <c r="B1024" s="50"/>
      <c r="C1024" s="51"/>
      <c r="D1024" s="49"/>
      <c r="E1024" s="52"/>
      <c r="F1024" s="52"/>
      <c r="G1024" s="52"/>
      <c r="H1024" s="52"/>
      <c r="I1024" s="52"/>
    </row>
    <row r="1025" spans="1:9" s="53" customFormat="1">
      <c r="A1025" s="49"/>
      <c r="B1025" s="50"/>
      <c r="C1025" s="51"/>
      <c r="D1025" s="49"/>
      <c r="E1025" s="52"/>
      <c r="F1025" s="52"/>
      <c r="G1025" s="52"/>
      <c r="H1025" s="52"/>
      <c r="I1025" s="52"/>
    </row>
    <row r="1026" spans="1:9" s="53" customFormat="1">
      <c r="A1026" s="49"/>
      <c r="B1026" s="50"/>
      <c r="C1026" s="51"/>
      <c r="D1026" s="49"/>
      <c r="E1026" s="52"/>
      <c r="F1026" s="52"/>
      <c r="G1026" s="52"/>
      <c r="H1026" s="52"/>
      <c r="I1026" s="52"/>
    </row>
    <row r="1027" spans="1:9" s="53" customFormat="1">
      <c r="A1027" s="49"/>
      <c r="B1027" s="50"/>
      <c r="C1027" s="51"/>
      <c r="D1027" s="49"/>
      <c r="E1027" s="52"/>
      <c r="F1027" s="52"/>
      <c r="G1027" s="52"/>
      <c r="H1027" s="52"/>
      <c r="I1027" s="52"/>
    </row>
    <row r="1028" spans="1:9" s="53" customFormat="1">
      <c r="A1028" s="49"/>
      <c r="B1028" s="50"/>
      <c r="C1028" s="51"/>
      <c r="D1028" s="49"/>
      <c r="E1028" s="52"/>
      <c r="F1028" s="52"/>
      <c r="G1028" s="52"/>
      <c r="H1028" s="52"/>
      <c r="I1028" s="52"/>
    </row>
    <row r="1029" spans="1:9" s="53" customFormat="1">
      <c r="A1029" s="49"/>
      <c r="B1029" s="50"/>
      <c r="C1029" s="51"/>
      <c r="D1029" s="49"/>
      <c r="E1029" s="52"/>
      <c r="F1029" s="52"/>
      <c r="G1029" s="52"/>
      <c r="H1029" s="52"/>
      <c r="I1029" s="52"/>
    </row>
    <row r="1030" spans="1:9" s="53" customFormat="1">
      <c r="A1030" s="49"/>
      <c r="B1030" s="50"/>
      <c r="C1030" s="51"/>
      <c r="D1030" s="49"/>
      <c r="E1030" s="52"/>
      <c r="F1030" s="52"/>
      <c r="G1030" s="52"/>
      <c r="H1030" s="52"/>
      <c r="I1030" s="52"/>
    </row>
    <row r="1031" spans="1:9" s="53" customFormat="1">
      <c r="A1031" s="49"/>
      <c r="B1031" s="50"/>
      <c r="C1031" s="51"/>
      <c r="D1031" s="49"/>
      <c r="E1031" s="52"/>
      <c r="F1031" s="52"/>
      <c r="G1031" s="52"/>
      <c r="H1031" s="52"/>
      <c r="I1031" s="52"/>
    </row>
    <row r="1032" spans="1:9" s="53" customFormat="1">
      <c r="A1032" s="49"/>
      <c r="B1032" s="50"/>
      <c r="C1032" s="51"/>
      <c r="D1032" s="49"/>
      <c r="E1032" s="52"/>
      <c r="F1032" s="52"/>
      <c r="G1032" s="52"/>
      <c r="H1032" s="52"/>
      <c r="I1032" s="52"/>
    </row>
    <row r="1033" spans="1:9" s="53" customFormat="1">
      <c r="A1033" s="49"/>
      <c r="B1033" s="50"/>
      <c r="C1033" s="51"/>
      <c r="D1033" s="49"/>
      <c r="E1033" s="52"/>
      <c r="F1033" s="52"/>
      <c r="G1033" s="52"/>
      <c r="H1033" s="52"/>
      <c r="I1033" s="52"/>
    </row>
    <row r="1034" spans="1:9" s="53" customFormat="1">
      <c r="A1034" s="49"/>
      <c r="B1034" s="50"/>
      <c r="C1034" s="51"/>
      <c r="D1034" s="49"/>
      <c r="E1034" s="52"/>
      <c r="F1034" s="52"/>
      <c r="G1034" s="52"/>
      <c r="H1034" s="52"/>
      <c r="I1034" s="52"/>
    </row>
    <row r="1035" spans="1:9" s="53" customFormat="1">
      <c r="A1035" s="49"/>
      <c r="B1035" s="50"/>
      <c r="C1035" s="51"/>
      <c r="D1035" s="49"/>
      <c r="E1035" s="52"/>
      <c r="F1035" s="52"/>
      <c r="G1035" s="52"/>
      <c r="H1035" s="52"/>
      <c r="I1035" s="52"/>
    </row>
    <row r="1036" spans="1:9" s="53" customFormat="1">
      <c r="A1036" s="49"/>
      <c r="B1036" s="50"/>
      <c r="C1036" s="51"/>
      <c r="D1036" s="49"/>
      <c r="E1036" s="52"/>
      <c r="F1036" s="52"/>
      <c r="G1036" s="52"/>
      <c r="H1036" s="52"/>
      <c r="I1036" s="52"/>
    </row>
    <row r="1037" spans="1:9" s="53" customFormat="1">
      <c r="A1037" s="49"/>
      <c r="B1037" s="50"/>
      <c r="C1037" s="51"/>
      <c r="D1037" s="49"/>
      <c r="E1037" s="52"/>
      <c r="F1037" s="52"/>
      <c r="G1037" s="52"/>
      <c r="H1037" s="52"/>
      <c r="I1037" s="52"/>
    </row>
    <row r="1038" spans="1:9" s="53" customFormat="1">
      <c r="A1038" s="49"/>
      <c r="B1038" s="50"/>
      <c r="C1038" s="51"/>
      <c r="D1038" s="49"/>
      <c r="E1038" s="52"/>
      <c r="F1038" s="52"/>
      <c r="G1038" s="52"/>
      <c r="H1038" s="52"/>
      <c r="I1038" s="52"/>
    </row>
    <row r="1039" spans="1:9" s="53" customFormat="1">
      <c r="A1039" s="49"/>
      <c r="B1039" s="50"/>
      <c r="C1039" s="51"/>
      <c r="D1039" s="49"/>
      <c r="E1039" s="52"/>
      <c r="F1039" s="52"/>
      <c r="G1039" s="52"/>
      <c r="H1039" s="52"/>
      <c r="I1039" s="52"/>
    </row>
    <row r="1040" spans="1:9" s="53" customFormat="1">
      <c r="A1040" s="49"/>
      <c r="B1040" s="50"/>
      <c r="C1040" s="51"/>
      <c r="D1040" s="49"/>
      <c r="E1040" s="52"/>
      <c r="F1040" s="52"/>
      <c r="G1040" s="52"/>
      <c r="H1040" s="52"/>
      <c r="I1040" s="52"/>
    </row>
    <row r="1041" spans="1:9" s="53" customFormat="1">
      <c r="A1041" s="49"/>
      <c r="B1041" s="50"/>
      <c r="C1041" s="51"/>
      <c r="D1041" s="49"/>
      <c r="E1041" s="52"/>
      <c r="F1041" s="52"/>
      <c r="G1041" s="52"/>
      <c r="H1041" s="52"/>
      <c r="I1041" s="52"/>
    </row>
    <row r="1042" spans="1:9" s="53" customFormat="1">
      <c r="A1042" s="49"/>
      <c r="B1042" s="50"/>
      <c r="C1042" s="51"/>
      <c r="D1042" s="49"/>
      <c r="E1042" s="52"/>
      <c r="F1042" s="52"/>
      <c r="G1042" s="52"/>
      <c r="H1042" s="52"/>
      <c r="I1042" s="52"/>
    </row>
    <row r="1043" spans="1:9" s="53" customFormat="1">
      <c r="A1043" s="49"/>
      <c r="B1043" s="50"/>
      <c r="C1043" s="51"/>
      <c r="D1043" s="49"/>
      <c r="E1043" s="52"/>
      <c r="F1043" s="52"/>
      <c r="G1043" s="52"/>
      <c r="H1043" s="52"/>
      <c r="I1043" s="52"/>
    </row>
    <row r="1044" spans="1:9" s="53" customFormat="1">
      <c r="A1044" s="49"/>
      <c r="B1044" s="50"/>
      <c r="C1044" s="51"/>
      <c r="D1044" s="49"/>
      <c r="E1044" s="52"/>
      <c r="F1044" s="52"/>
      <c r="G1044" s="52"/>
      <c r="H1044" s="52"/>
      <c r="I1044" s="52"/>
    </row>
    <row r="1045" spans="1:9" s="53" customFormat="1">
      <c r="A1045" s="49"/>
      <c r="B1045" s="50"/>
      <c r="C1045" s="51"/>
      <c r="D1045" s="49"/>
      <c r="E1045" s="52"/>
      <c r="F1045" s="52"/>
      <c r="G1045" s="52"/>
      <c r="H1045" s="52"/>
      <c r="I1045" s="52"/>
    </row>
    <row r="1046" spans="1:9" s="53" customFormat="1">
      <c r="A1046" s="49"/>
      <c r="B1046" s="50"/>
      <c r="C1046" s="51"/>
      <c r="D1046" s="49"/>
      <c r="E1046" s="52"/>
      <c r="F1046" s="52"/>
      <c r="G1046" s="52"/>
      <c r="H1046" s="52"/>
      <c r="I1046" s="52"/>
    </row>
    <row r="1047" spans="1:9" s="53" customFormat="1">
      <c r="A1047" s="49"/>
      <c r="B1047" s="50"/>
      <c r="C1047" s="51"/>
      <c r="D1047" s="49"/>
      <c r="E1047" s="52"/>
      <c r="F1047" s="52"/>
      <c r="G1047" s="52"/>
      <c r="H1047" s="52"/>
      <c r="I1047" s="52"/>
    </row>
    <row r="1048" spans="1:9" s="53" customFormat="1">
      <c r="A1048" s="49"/>
      <c r="B1048" s="50"/>
      <c r="C1048" s="51"/>
      <c r="D1048" s="49"/>
      <c r="E1048" s="52"/>
      <c r="F1048" s="52"/>
      <c r="G1048" s="52"/>
      <c r="H1048" s="52"/>
      <c r="I1048" s="52"/>
    </row>
    <row r="1049" spans="1:9" s="53" customFormat="1">
      <c r="A1049" s="49"/>
      <c r="B1049" s="50"/>
      <c r="C1049" s="51"/>
      <c r="D1049" s="49"/>
      <c r="E1049" s="52"/>
      <c r="F1049" s="52"/>
      <c r="G1049" s="52"/>
      <c r="H1049" s="52"/>
      <c r="I1049" s="52"/>
    </row>
    <row r="1050" spans="1:9" s="53" customFormat="1">
      <c r="A1050" s="49"/>
      <c r="B1050" s="50"/>
      <c r="C1050" s="51"/>
      <c r="D1050" s="49"/>
      <c r="E1050" s="52"/>
      <c r="F1050" s="52"/>
      <c r="G1050" s="52"/>
      <c r="H1050" s="52"/>
      <c r="I1050" s="52"/>
    </row>
    <row r="1051" spans="1:9" s="53" customFormat="1">
      <c r="A1051" s="49"/>
      <c r="B1051" s="50"/>
      <c r="C1051" s="51"/>
      <c r="D1051" s="49"/>
      <c r="E1051" s="52"/>
      <c r="F1051" s="52"/>
      <c r="G1051" s="52"/>
      <c r="H1051" s="52"/>
      <c r="I1051" s="52"/>
    </row>
    <row r="1052" spans="1:9" s="53" customFormat="1">
      <c r="A1052" s="49"/>
      <c r="B1052" s="50"/>
      <c r="C1052" s="51"/>
      <c r="D1052" s="49"/>
      <c r="E1052" s="52"/>
      <c r="F1052" s="52"/>
      <c r="G1052" s="52"/>
      <c r="H1052" s="52"/>
      <c r="I1052" s="52"/>
    </row>
    <row r="1053" spans="1:9" s="53" customFormat="1">
      <c r="A1053" s="49"/>
      <c r="B1053" s="50"/>
      <c r="C1053" s="51"/>
      <c r="D1053" s="49"/>
      <c r="E1053" s="52"/>
      <c r="F1053" s="52"/>
      <c r="G1053" s="52"/>
      <c r="H1053" s="52"/>
      <c r="I1053" s="52"/>
    </row>
    <row r="1054" spans="1:9" s="53" customFormat="1">
      <c r="A1054" s="49"/>
      <c r="B1054" s="50"/>
      <c r="C1054" s="51"/>
      <c r="D1054" s="49"/>
      <c r="E1054" s="52"/>
      <c r="F1054" s="52"/>
      <c r="G1054" s="52"/>
      <c r="H1054" s="52"/>
      <c r="I1054" s="52"/>
    </row>
    <row r="1055" spans="1:9" s="53" customFormat="1">
      <c r="A1055" s="49"/>
      <c r="B1055" s="50"/>
      <c r="C1055" s="51"/>
      <c r="D1055" s="49"/>
      <c r="E1055" s="52"/>
      <c r="F1055" s="52"/>
      <c r="G1055" s="52"/>
      <c r="H1055" s="52"/>
      <c r="I1055" s="52"/>
    </row>
    <row r="1056" spans="1:9" s="53" customFormat="1">
      <c r="A1056" s="49"/>
      <c r="B1056" s="50"/>
      <c r="C1056" s="51"/>
      <c r="D1056" s="49"/>
      <c r="E1056" s="52"/>
      <c r="F1056" s="52"/>
      <c r="G1056" s="52"/>
      <c r="H1056" s="52"/>
      <c r="I1056" s="52"/>
    </row>
    <row r="1057" spans="1:9" s="53" customFormat="1">
      <c r="A1057" s="49"/>
      <c r="B1057" s="50"/>
      <c r="C1057" s="51"/>
      <c r="D1057" s="49"/>
      <c r="E1057" s="52"/>
      <c r="F1057" s="52"/>
      <c r="G1057" s="52"/>
      <c r="H1057" s="52"/>
      <c r="I1057" s="52"/>
    </row>
    <row r="1058" spans="1:9" s="53" customFormat="1">
      <c r="A1058" s="49"/>
      <c r="B1058" s="50"/>
      <c r="C1058" s="51"/>
      <c r="D1058" s="49"/>
      <c r="E1058" s="52"/>
      <c r="F1058" s="52"/>
      <c r="G1058" s="52"/>
      <c r="H1058" s="52"/>
      <c r="I1058" s="52"/>
    </row>
    <row r="1059" spans="1:9" s="53" customFormat="1">
      <c r="A1059" s="49"/>
      <c r="B1059" s="50"/>
      <c r="C1059" s="51"/>
      <c r="D1059" s="49"/>
      <c r="E1059" s="52"/>
      <c r="F1059" s="52"/>
      <c r="G1059" s="52"/>
      <c r="H1059" s="52"/>
      <c r="I1059" s="52"/>
    </row>
    <row r="1060" spans="1:9" s="53" customFormat="1">
      <c r="A1060" s="49"/>
      <c r="B1060" s="50"/>
      <c r="C1060" s="51"/>
      <c r="D1060" s="49"/>
      <c r="E1060" s="52"/>
      <c r="F1060" s="52"/>
      <c r="G1060" s="52"/>
      <c r="H1060" s="52"/>
      <c r="I1060" s="52"/>
    </row>
    <row r="1061" spans="1:9" s="53" customFormat="1">
      <c r="A1061" s="49"/>
      <c r="B1061" s="50"/>
      <c r="C1061" s="51"/>
      <c r="D1061" s="49"/>
      <c r="E1061" s="52"/>
      <c r="F1061" s="52"/>
      <c r="G1061" s="52"/>
      <c r="H1061" s="52"/>
      <c r="I1061" s="52"/>
    </row>
    <row r="1062" spans="1:9" s="53" customFormat="1">
      <c r="A1062" s="49"/>
      <c r="B1062" s="50"/>
      <c r="C1062" s="51"/>
      <c r="D1062" s="49"/>
      <c r="E1062" s="52"/>
      <c r="F1062" s="52"/>
      <c r="G1062" s="52"/>
      <c r="H1062" s="52"/>
      <c r="I1062" s="52"/>
    </row>
    <row r="1063" spans="1:9" s="53" customFormat="1">
      <c r="A1063" s="49"/>
      <c r="B1063" s="50"/>
      <c r="C1063" s="51"/>
      <c r="D1063" s="49"/>
      <c r="E1063" s="52"/>
      <c r="F1063" s="52"/>
      <c r="G1063" s="52"/>
      <c r="H1063" s="52"/>
      <c r="I1063" s="52"/>
    </row>
    <row r="1064" spans="1:9" s="53" customFormat="1">
      <c r="A1064" s="49"/>
      <c r="B1064" s="50"/>
      <c r="C1064" s="51"/>
      <c r="D1064" s="49"/>
      <c r="E1064" s="52"/>
      <c r="F1064" s="52"/>
      <c r="G1064" s="52"/>
      <c r="H1064" s="52"/>
      <c r="I1064" s="52"/>
    </row>
    <row r="1065" spans="1:9" s="53" customFormat="1">
      <c r="A1065" s="49"/>
      <c r="B1065" s="50"/>
      <c r="C1065" s="51"/>
      <c r="D1065" s="49"/>
      <c r="E1065" s="52"/>
      <c r="F1065" s="52"/>
      <c r="G1065" s="52"/>
      <c r="H1065" s="52"/>
      <c r="I1065" s="52"/>
    </row>
    <row r="1066" spans="1:9" s="53" customFormat="1">
      <c r="A1066" s="49"/>
      <c r="B1066" s="50"/>
      <c r="C1066" s="51"/>
      <c r="D1066" s="49"/>
      <c r="E1066" s="52"/>
      <c r="F1066" s="52"/>
      <c r="G1066" s="52"/>
      <c r="H1066" s="52"/>
      <c r="I1066" s="52"/>
    </row>
    <row r="1067" spans="1:9" s="53" customFormat="1">
      <c r="A1067" s="49"/>
      <c r="B1067" s="50"/>
      <c r="C1067" s="51"/>
      <c r="D1067" s="49"/>
      <c r="E1067" s="52"/>
      <c r="F1067" s="52"/>
      <c r="G1067" s="52"/>
      <c r="H1067" s="52"/>
      <c r="I1067" s="52"/>
    </row>
    <row r="1068" spans="1:9" s="53" customFormat="1">
      <c r="A1068" s="49"/>
      <c r="B1068" s="50"/>
      <c r="C1068" s="51"/>
      <c r="D1068" s="49"/>
      <c r="E1068" s="52"/>
      <c r="F1068" s="52"/>
      <c r="G1068" s="52"/>
      <c r="H1068" s="52"/>
      <c r="I1068" s="52"/>
    </row>
    <row r="1069" spans="1:9" s="53" customFormat="1">
      <c r="A1069" s="49"/>
      <c r="B1069" s="50"/>
      <c r="C1069" s="51"/>
      <c r="D1069" s="49"/>
      <c r="E1069" s="52"/>
      <c r="F1069" s="52"/>
      <c r="G1069" s="52"/>
      <c r="H1069" s="52"/>
      <c r="I1069" s="52"/>
    </row>
    <row r="1070" spans="1:9" s="53" customFormat="1">
      <c r="A1070" s="49"/>
      <c r="B1070" s="50"/>
      <c r="C1070" s="51"/>
      <c r="D1070" s="49"/>
      <c r="E1070" s="52"/>
      <c r="F1070" s="52"/>
      <c r="G1070" s="52"/>
      <c r="H1070" s="52"/>
      <c r="I1070" s="52"/>
    </row>
    <row r="1071" spans="1:9" s="53" customFormat="1">
      <c r="A1071" s="49"/>
      <c r="B1071" s="50"/>
      <c r="C1071" s="51"/>
      <c r="D1071" s="49"/>
      <c r="E1071" s="52"/>
      <c r="F1071" s="52"/>
      <c r="G1071" s="52"/>
      <c r="H1071" s="52"/>
      <c r="I1071" s="52"/>
    </row>
    <row r="1072" spans="1:9" s="53" customFormat="1">
      <c r="A1072" s="49"/>
      <c r="B1072" s="50"/>
      <c r="C1072" s="51"/>
      <c r="D1072" s="49"/>
      <c r="E1072" s="52"/>
      <c r="F1072" s="52"/>
      <c r="G1072" s="52"/>
      <c r="H1072" s="52"/>
      <c r="I1072" s="52"/>
    </row>
    <row r="1073" spans="1:9" s="53" customFormat="1">
      <c r="A1073" s="49"/>
      <c r="B1073" s="50"/>
      <c r="C1073" s="51"/>
      <c r="D1073" s="49"/>
      <c r="E1073" s="52"/>
      <c r="F1073" s="52"/>
      <c r="G1073" s="52"/>
      <c r="H1073" s="52"/>
      <c r="I1073" s="52"/>
    </row>
    <row r="1074" spans="1:9" s="53" customFormat="1">
      <c r="A1074" s="49"/>
      <c r="B1074" s="50"/>
      <c r="C1074" s="51"/>
      <c r="D1074" s="49"/>
      <c r="E1074" s="52"/>
      <c r="F1074" s="52"/>
      <c r="G1074" s="52"/>
      <c r="H1074" s="52"/>
      <c r="I1074" s="52"/>
    </row>
    <row r="1075" spans="1:9" s="53" customFormat="1">
      <c r="A1075" s="49"/>
      <c r="B1075" s="50"/>
      <c r="C1075" s="51"/>
      <c r="D1075" s="49"/>
      <c r="E1075" s="52"/>
      <c r="F1075" s="52"/>
      <c r="G1075" s="52"/>
      <c r="H1075" s="52"/>
      <c r="I1075" s="52"/>
    </row>
    <row r="1076" spans="1:9" s="53" customFormat="1">
      <c r="A1076" s="49"/>
      <c r="B1076" s="50"/>
      <c r="C1076" s="51"/>
      <c r="D1076" s="49"/>
      <c r="E1076" s="52"/>
      <c r="F1076" s="52"/>
      <c r="G1076" s="52"/>
      <c r="H1076" s="52"/>
      <c r="I1076" s="52"/>
    </row>
    <row r="1077" spans="1:9" s="53" customFormat="1">
      <c r="A1077" s="49"/>
      <c r="B1077" s="50"/>
      <c r="C1077" s="51"/>
      <c r="D1077" s="49"/>
      <c r="E1077" s="52"/>
      <c r="F1077" s="52"/>
      <c r="G1077" s="52"/>
      <c r="H1077" s="52"/>
      <c r="I1077" s="52"/>
    </row>
    <row r="1078" spans="1:9" s="53" customFormat="1">
      <c r="A1078" s="49"/>
      <c r="B1078" s="50"/>
      <c r="C1078" s="51"/>
      <c r="D1078" s="49"/>
      <c r="E1078" s="52"/>
      <c r="F1078" s="52"/>
      <c r="G1078" s="52"/>
      <c r="H1078" s="52"/>
      <c r="I1078" s="52"/>
    </row>
    <row r="1079" spans="1:9" s="53" customFormat="1">
      <c r="A1079" s="49"/>
      <c r="B1079" s="50"/>
      <c r="C1079" s="51"/>
      <c r="D1079" s="49"/>
      <c r="E1079" s="52"/>
      <c r="F1079" s="52"/>
      <c r="G1079" s="52"/>
      <c r="H1079" s="52"/>
      <c r="I1079" s="52"/>
    </row>
    <row r="1080" spans="1:9" s="53" customFormat="1">
      <c r="A1080" s="49"/>
      <c r="B1080" s="50"/>
      <c r="C1080" s="51"/>
      <c r="D1080" s="49"/>
      <c r="E1080" s="52"/>
      <c r="F1080" s="52"/>
      <c r="G1080" s="52"/>
      <c r="H1080" s="52"/>
      <c r="I1080" s="52"/>
    </row>
    <row r="1081" spans="1:9" s="53" customFormat="1">
      <c r="A1081" s="49"/>
      <c r="B1081" s="50"/>
      <c r="C1081" s="51"/>
      <c r="D1081" s="49"/>
      <c r="E1081" s="52"/>
      <c r="F1081" s="52"/>
      <c r="G1081" s="52"/>
      <c r="H1081" s="52"/>
      <c r="I1081" s="52"/>
    </row>
    <row r="1082" spans="1:9" s="53" customFormat="1">
      <c r="A1082" s="49"/>
      <c r="B1082" s="50"/>
      <c r="C1082" s="51"/>
      <c r="D1082" s="49"/>
      <c r="E1082" s="52"/>
      <c r="F1082" s="52"/>
      <c r="G1082" s="52"/>
      <c r="H1082" s="52"/>
      <c r="I1082" s="52"/>
    </row>
    <row r="1083" spans="1:9" s="53" customFormat="1">
      <c r="A1083" s="49"/>
      <c r="B1083" s="50"/>
      <c r="C1083" s="51"/>
      <c r="D1083" s="49"/>
      <c r="E1083" s="52"/>
      <c r="F1083" s="52"/>
      <c r="G1083" s="52"/>
      <c r="H1083" s="52"/>
      <c r="I1083" s="52"/>
    </row>
    <row r="1084" spans="1:9" s="53" customFormat="1">
      <c r="A1084" s="49"/>
      <c r="B1084" s="50"/>
      <c r="C1084" s="51"/>
      <c r="D1084" s="49"/>
      <c r="E1084" s="52"/>
      <c r="F1084" s="52"/>
      <c r="G1084" s="52"/>
      <c r="H1084" s="52"/>
      <c r="I1084" s="52"/>
    </row>
    <row r="1085" spans="1:9" s="53" customFormat="1">
      <c r="A1085" s="49"/>
      <c r="B1085" s="50"/>
      <c r="C1085" s="51"/>
      <c r="D1085" s="49"/>
      <c r="E1085" s="52"/>
      <c r="F1085" s="52"/>
      <c r="G1085" s="52"/>
      <c r="H1085" s="52"/>
      <c r="I1085" s="52"/>
    </row>
    <row r="1086" spans="1:9" s="53" customFormat="1">
      <c r="A1086" s="49"/>
      <c r="B1086" s="50"/>
      <c r="C1086" s="51"/>
      <c r="D1086" s="49"/>
      <c r="E1086" s="52"/>
      <c r="F1086" s="52"/>
      <c r="G1086" s="52"/>
      <c r="H1086" s="52"/>
      <c r="I1086" s="52"/>
    </row>
    <row r="1087" spans="1:9" s="53" customFormat="1">
      <c r="A1087" s="49"/>
      <c r="B1087" s="50"/>
      <c r="C1087" s="51"/>
      <c r="D1087" s="49"/>
      <c r="E1087" s="52"/>
      <c r="F1087" s="52"/>
      <c r="G1087" s="52"/>
      <c r="H1087" s="52"/>
      <c r="I1087" s="52"/>
    </row>
    <row r="1088" spans="1:9" s="53" customFormat="1">
      <c r="A1088" s="49"/>
      <c r="B1088" s="50"/>
      <c r="C1088" s="51"/>
      <c r="D1088" s="49"/>
      <c r="E1088" s="52"/>
      <c r="F1088" s="52"/>
      <c r="G1088" s="52"/>
      <c r="H1088" s="52"/>
      <c r="I1088" s="52"/>
    </row>
    <row r="1089" spans="1:9" s="53" customFormat="1">
      <c r="A1089" s="49"/>
      <c r="B1089" s="50"/>
      <c r="C1089" s="51"/>
      <c r="D1089" s="49"/>
      <c r="E1089" s="52"/>
      <c r="F1089" s="52"/>
      <c r="G1089" s="52"/>
      <c r="H1089" s="52"/>
      <c r="I1089" s="52"/>
    </row>
    <row r="1090" spans="1:9" s="53" customFormat="1">
      <c r="A1090" s="49"/>
      <c r="B1090" s="50"/>
      <c r="C1090" s="51"/>
      <c r="D1090" s="49"/>
      <c r="E1090" s="52"/>
      <c r="F1090" s="52"/>
      <c r="G1090" s="52"/>
      <c r="H1090" s="52"/>
      <c r="I1090" s="52"/>
    </row>
    <row r="1091" spans="1:9" s="53" customFormat="1">
      <c r="A1091" s="49"/>
      <c r="B1091" s="50"/>
      <c r="C1091" s="51"/>
      <c r="D1091" s="49"/>
      <c r="E1091" s="52"/>
      <c r="F1091" s="52"/>
      <c r="G1091" s="52"/>
      <c r="H1091" s="52"/>
      <c r="I1091" s="52"/>
    </row>
    <row r="1092" spans="1:9" s="53" customFormat="1">
      <c r="A1092" s="49"/>
      <c r="B1092" s="50"/>
      <c r="C1092" s="51"/>
      <c r="D1092" s="49"/>
      <c r="E1092" s="52"/>
      <c r="F1092" s="52"/>
      <c r="G1092" s="52"/>
      <c r="H1092" s="52"/>
      <c r="I1092" s="52"/>
    </row>
    <row r="1093" spans="1:9" s="53" customFormat="1">
      <c r="A1093" s="49"/>
      <c r="B1093" s="50"/>
      <c r="C1093" s="51"/>
      <c r="D1093" s="49"/>
      <c r="E1093" s="52"/>
      <c r="F1093" s="52"/>
      <c r="G1093" s="52"/>
      <c r="H1093" s="52"/>
      <c r="I1093" s="52"/>
    </row>
    <row r="1094" spans="1:9" s="53" customFormat="1">
      <c r="A1094" s="49"/>
      <c r="B1094" s="50"/>
      <c r="C1094" s="51"/>
      <c r="D1094" s="49"/>
      <c r="E1094" s="52"/>
      <c r="F1094" s="52"/>
      <c r="G1094" s="52"/>
      <c r="H1094" s="52"/>
      <c r="I1094" s="52"/>
    </row>
    <row r="1095" spans="1:9" s="53" customFormat="1">
      <c r="A1095" s="49"/>
      <c r="B1095" s="50"/>
      <c r="C1095" s="51"/>
      <c r="D1095" s="49"/>
      <c r="E1095" s="52"/>
      <c r="F1095" s="52"/>
      <c r="G1095" s="52"/>
      <c r="H1095" s="52"/>
      <c r="I1095" s="52"/>
    </row>
    <row r="1096" spans="1:9" s="53" customFormat="1">
      <c r="A1096" s="49"/>
      <c r="B1096" s="50"/>
      <c r="C1096" s="51"/>
      <c r="D1096" s="49"/>
      <c r="E1096" s="52"/>
      <c r="F1096" s="52"/>
      <c r="G1096" s="52"/>
      <c r="H1096" s="52"/>
      <c r="I1096" s="52"/>
    </row>
    <row r="1097" spans="1:9" s="53" customFormat="1">
      <c r="A1097" s="49"/>
      <c r="B1097" s="50"/>
      <c r="C1097" s="51"/>
      <c r="D1097" s="49"/>
      <c r="E1097" s="52"/>
      <c r="F1097" s="52"/>
      <c r="G1097" s="52"/>
      <c r="H1097" s="52"/>
      <c r="I1097" s="52"/>
    </row>
    <row r="1098" spans="1:9" s="53" customFormat="1">
      <c r="A1098" s="49"/>
      <c r="B1098" s="50"/>
      <c r="C1098" s="51"/>
      <c r="D1098" s="49"/>
      <c r="E1098" s="52"/>
      <c r="F1098" s="52"/>
      <c r="G1098" s="52"/>
      <c r="H1098" s="52"/>
      <c r="I1098" s="52"/>
    </row>
    <row r="1099" spans="1:9" s="53" customFormat="1">
      <c r="A1099" s="49"/>
      <c r="B1099" s="50"/>
      <c r="C1099" s="51"/>
      <c r="D1099" s="49"/>
      <c r="E1099" s="52"/>
      <c r="F1099" s="52"/>
      <c r="G1099" s="52"/>
      <c r="H1099" s="52"/>
      <c r="I1099" s="52"/>
    </row>
    <row r="1100" spans="1:9" s="53" customFormat="1">
      <c r="A1100" s="49"/>
      <c r="B1100" s="50"/>
      <c r="C1100" s="51"/>
      <c r="D1100" s="49"/>
      <c r="E1100" s="52"/>
      <c r="F1100" s="52"/>
      <c r="G1100" s="52"/>
      <c r="H1100" s="52"/>
      <c r="I1100" s="52"/>
    </row>
    <row r="1101" spans="1:9" s="53" customFormat="1">
      <c r="A1101" s="49"/>
      <c r="B1101" s="50"/>
      <c r="C1101" s="51"/>
      <c r="D1101" s="49"/>
      <c r="E1101" s="52"/>
      <c r="F1101" s="52"/>
      <c r="G1101" s="52"/>
      <c r="H1101" s="52"/>
      <c r="I1101" s="52"/>
    </row>
    <row r="1102" spans="1:9" s="53" customFormat="1">
      <c r="A1102" s="49"/>
      <c r="B1102" s="50"/>
      <c r="C1102" s="51"/>
      <c r="D1102" s="49"/>
      <c r="E1102" s="52"/>
      <c r="F1102" s="52"/>
      <c r="G1102" s="52"/>
      <c r="H1102" s="52"/>
      <c r="I1102" s="52"/>
    </row>
    <row r="1103" spans="1:9" s="53" customFormat="1">
      <c r="A1103" s="49"/>
      <c r="B1103" s="50"/>
      <c r="C1103" s="51"/>
      <c r="D1103" s="49"/>
      <c r="E1103" s="52"/>
      <c r="F1103" s="52"/>
      <c r="G1103" s="52"/>
      <c r="H1103" s="52"/>
      <c r="I1103" s="52"/>
    </row>
    <row r="1104" spans="1:9" s="53" customFormat="1">
      <c r="A1104" s="49"/>
      <c r="B1104" s="50"/>
      <c r="C1104" s="51"/>
      <c r="D1104" s="49"/>
      <c r="E1104" s="52"/>
      <c r="F1104" s="52"/>
      <c r="G1104" s="52"/>
      <c r="H1104" s="52"/>
      <c r="I1104" s="52"/>
    </row>
    <row r="1105" spans="1:9" s="53" customFormat="1">
      <c r="A1105" s="49"/>
      <c r="B1105" s="50"/>
      <c r="C1105" s="51"/>
      <c r="D1105" s="49"/>
      <c r="E1105" s="52"/>
      <c r="F1105" s="52"/>
      <c r="G1105" s="52"/>
      <c r="H1105" s="52"/>
      <c r="I1105" s="52"/>
    </row>
    <row r="1106" spans="1:9" s="53" customFormat="1">
      <c r="A1106" s="49"/>
      <c r="B1106" s="50"/>
      <c r="C1106" s="51"/>
      <c r="D1106" s="49"/>
      <c r="E1106" s="52"/>
      <c r="F1106" s="52"/>
      <c r="G1106" s="52"/>
      <c r="H1106" s="52"/>
      <c r="I1106" s="52"/>
    </row>
    <row r="1107" spans="1:9" s="53" customFormat="1">
      <c r="A1107" s="49"/>
      <c r="B1107" s="50"/>
      <c r="C1107" s="51"/>
      <c r="D1107" s="49"/>
      <c r="E1107" s="52"/>
      <c r="F1107" s="52"/>
      <c r="G1107" s="52"/>
      <c r="H1107" s="52"/>
      <c r="I1107" s="52"/>
    </row>
    <row r="1108" spans="1:9" s="53" customFormat="1">
      <c r="A1108" s="49"/>
      <c r="B1108" s="50"/>
      <c r="C1108" s="51"/>
      <c r="D1108" s="49"/>
      <c r="E1108" s="52"/>
      <c r="F1108" s="52"/>
      <c r="G1108" s="52"/>
      <c r="H1108" s="52"/>
      <c r="I1108" s="52"/>
    </row>
    <row r="1109" spans="1:9" s="53" customFormat="1">
      <c r="A1109" s="49"/>
      <c r="B1109" s="50"/>
      <c r="C1109" s="51"/>
      <c r="D1109" s="49"/>
      <c r="E1109" s="52"/>
      <c r="F1109" s="52"/>
      <c r="G1109" s="52"/>
      <c r="H1109" s="52"/>
      <c r="I1109" s="52"/>
    </row>
    <row r="1110" spans="1:9" s="53" customFormat="1">
      <c r="A1110" s="49"/>
      <c r="B1110" s="50"/>
      <c r="C1110" s="51"/>
      <c r="D1110" s="49"/>
      <c r="E1110" s="52"/>
      <c r="F1110" s="52"/>
      <c r="G1110" s="52"/>
      <c r="H1110" s="52"/>
      <c r="I1110" s="52"/>
    </row>
    <row r="1111" spans="1:9" s="53" customFormat="1">
      <c r="A1111" s="49"/>
      <c r="B1111" s="50"/>
      <c r="C1111" s="51"/>
      <c r="D1111" s="49"/>
      <c r="E1111" s="52"/>
      <c r="F1111" s="52"/>
      <c r="G1111" s="52"/>
      <c r="H1111" s="52"/>
      <c r="I1111" s="52"/>
    </row>
    <row r="1112" spans="1:9" s="53" customFormat="1">
      <c r="A1112" s="49"/>
      <c r="B1112" s="50"/>
      <c r="C1112" s="51"/>
      <c r="D1112" s="49"/>
      <c r="E1112" s="52"/>
      <c r="F1112" s="52"/>
      <c r="G1112" s="52"/>
      <c r="H1112" s="52"/>
      <c r="I1112" s="52"/>
    </row>
    <row r="1113" spans="1:9" s="53" customFormat="1">
      <c r="A1113" s="49"/>
      <c r="B1113" s="50"/>
      <c r="C1113" s="51"/>
      <c r="D1113" s="49"/>
      <c r="E1113" s="52"/>
      <c r="F1113" s="52"/>
      <c r="G1113" s="52"/>
      <c r="H1113" s="52"/>
      <c r="I1113" s="52"/>
    </row>
    <row r="1114" spans="1:9" s="53" customFormat="1">
      <c r="A1114" s="49"/>
      <c r="B1114" s="50"/>
      <c r="C1114" s="51"/>
      <c r="D1114" s="49"/>
      <c r="E1114" s="52"/>
      <c r="F1114" s="52"/>
      <c r="G1114" s="52"/>
      <c r="H1114" s="52"/>
      <c r="I1114" s="52"/>
    </row>
    <row r="1115" spans="1:9" s="53" customFormat="1">
      <c r="A1115" s="49"/>
      <c r="B1115" s="50"/>
      <c r="C1115" s="51"/>
      <c r="D1115" s="49"/>
      <c r="E1115" s="52"/>
      <c r="F1115" s="52"/>
      <c r="G1115" s="52"/>
      <c r="H1115" s="52"/>
      <c r="I1115" s="52"/>
    </row>
    <row r="1116" spans="1:9" s="53" customFormat="1">
      <c r="A1116" s="49"/>
      <c r="B1116" s="50"/>
      <c r="C1116" s="51"/>
      <c r="D1116" s="49"/>
      <c r="E1116" s="52"/>
      <c r="F1116" s="52"/>
      <c r="G1116" s="52"/>
      <c r="H1116" s="52"/>
      <c r="I1116" s="52"/>
    </row>
    <row r="1117" spans="1:9" s="53" customFormat="1">
      <c r="A1117" s="49"/>
      <c r="B1117" s="50"/>
      <c r="C1117" s="51"/>
      <c r="D1117" s="49"/>
      <c r="E1117" s="52"/>
      <c r="F1117" s="52"/>
      <c r="G1117" s="52"/>
      <c r="H1117" s="52"/>
      <c r="I1117" s="52"/>
    </row>
    <row r="1118" spans="1:9" s="53" customFormat="1">
      <c r="A1118" s="49"/>
      <c r="B1118" s="50"/>
      <c r="C1118" s="51"/>
      <c r="D1118" s="49"/>
      <c r="E1118" s="52"/>
      <c r="F1118" s="52"/>
      <c r="G1118" s="52"/>
      <c r="H1118" s="52"/>
      <c r="I1118" s="52"/>
    </row>
    <row r="1119" spans="1:9" s="53" customFormat="1">
      <c r="A1119" s="49"/>
      <c r="B1119" s="50"/>
      <c r="C1119" s="51"/>
      <c r="D1119" s="49"/>
      <c r="E1119" s="52"/>
      <c r="F1119" s="52"/>
      <c r="G1119" s="52"/>
      <c r="H1119" s="52"/>
      <c r="I1119" s="52"/>
    </row>
    <row r="1120" spans="1:9" s="53" customFormat="1">
      <c r="A1120" s="49"/>
      <c r="B1120" s="50"/>
      <c r="C1120" s="51"/>
      <c r="D1120" s="49"/>
      <c r="E1120" s="52"/>
      <c r="F1120" s="52"/>
      <c r="G1120" s="52"/>
      <c r="H1120" s="52"/>
      <c r="I1120" s="52"/>
    </row>
    <row r="1121" spans="1:9" s="53" customFormat="1">
      <c r="A1121" s="49"/>
      <c r="B1121" s="50"/>
      <c r="C1121" s="51"/>
      <c r="D1121" s="49"/>
      <c r="E1121" s="52"/>
      <c r="F1121" s="52"/>
      <c r="G1121" s="52"/>
      <c r="H1121" s="52"/>
      <c r="I1121" s="52"/>
    </row>
    <row r="1122" spans="1:9" s="53" customFormat="1">
      <c r="A1122" s="49"/>
      <c r="B1122" s="50"/>
      <c r="C1122" s="51"/>
      <c r="D1122" s="49"/>
      <c r="E1122" s="52"/>
      <c r="F1122" s="52"/>
      <c r="G1122" s="52"/>
      <c r="H1122" s="52"/>
      <c r="I1122" s="52"/>
    </row>
    <row r="1123" spans="1:9" s="53" customFormat="1">
      <c r="A1123" s="49"/>
      <c r="B1123" s="50"/>
      <c r="C1123" s="51"/>
      <c r="D1123" s="49"/>
      <c r="E1123" s="52"/>
      <c r="F1123" s="52"/>
      <c r="G1123" s="52"/>
      <c r="H1123" s="52"/>
      <c r="I1123" s="52"/>
    </row>
    <row r="1124" spans="1:9" s="53" customFormat="1">
      <c r="A1124" s="49"/>
      <c r="B1124" s="50"/>
      <c r="C1124" s="51"/>
      <c r="D1124" s="49"/>
      <c r="E1124" s="52"/>
      <c r="F1124" s="52"/>
      <c r="G1124" s="52"/>
      <c r="H1124" s="52"/>
      <c r="I1124" s="52"/>
    </row>
    <row r="1125" spans="1:9" s="53" customFormat="1">
      <c r="A1125" s="49"/>
      <c r="B1125" s="50"/>
      <c r="C1125" s="51"/>
      <c r="D1125" s="49"/>
      <c r="E1125" s="52"/>
      <c r="F1125" s="52"/>
      <c r="G1125" s="52"/>
      <c r="H1125" s="52"/>
      <c r="I1125" s="52"/>
    </row>
    <row r="1126" spans="1:9" s="53" customFormat="1">
      <c r="A1126" s="49"/>
      <c r="B1126" s="50"/>
      <c r="C1126" s="51"/>
      <c r="D1126" s="49"/>
      <c r="E1126" s="52"/>
      <c r="F1126" s="52"/>
      <c r="G1126" s="52"/>
      <c r="H1126" s="52"/>
      <c r="I1126" s="52"/>
    </row>
    <row r="1127" spans="1:9" s="53" customFormat="1">
      <c r="A1127" s="49"/>
      <c r="B1127" s="50"/>
      <c r="C1127" s="51"/>
      <c r="D1127" s="49"/>
      <c r="E1127" s="52"/>
      <c r="F1127" s="52"/>
      <c r="G1127" s="52"/>
      <c r="H1127" s="52"/>
      <c r="I1127" s="52"/>
    </row>
    <row r="1128" spans="1:9" s="53" customFormat="1">
      <c r="A1128" s="49"/>
      <c r="B1128" s="50"/>
      <c r="C1128" s="51"/>
      <c r="D1128" s="49"/>
      <c r="E1128" s="52"/>
      <c r="F1128" s="52"/>
      <c r="G1128" s="52"/>
      <c r="H1128" s="52"/>
      <c r="I1128" s="52"/>
    </row>
    <row r="1129" spans="1:9" s="53" customFormat="1">
      <c r="A1129" s="49"/>
      <c r="B1129" s="50"/>
      <c r="C1129" s="51"/>
      <c r="D1129" s="49"/>
      <c r="E1129" s="52"/>
      <c r="F1129" s="52"/>
      <c r="G1129" s="52"/>
      <c r="H1129" s="52"/>
      <c r="I1129" s="52"/>
    </row>
    <row r="1130" spans="1:9" s="53" customFormat="1">
      <c r="A1130" s="49"/>
      <c r="B1130" s="50"/>
      <c r="C1130" s="51"/>
      <c r="D1130" s="49"/>
      <c r="E1130" s="52"/>
      <c r="F1130" s="52"/>
      <c r="G1130" s="52"/>
      <c r="H1130" s="52"/>
      <c r="I1130" s="52"/>
    </row>
    <row r="1131" spans="1:9" s="53" customFormat="1">
      <c r="A1131" s="49"/>
      <c r="B1131" s="50"/>
      <c r="C1131" s="51"/>
      <c r="D1131" s="49"/>
      <c r="E1131" s="52"/>
      <c r="F1131" s="52"/>
      <c r="G1131" s="52"/>
      <c r="H1131" s="52"/>
      <c r="I1131" s="52"/>
    </row>
    <row r="1132" spans="1:9" s="53" customFormat="1">
      <c r="A1132" s="49"/>
      <c r="B1132" s="50"/>
      <c r="C1132" s="51"/>
      <c r="D1132" s="49"/>
      <c r="E1132" s="52"/>
      <c r="F1132" s="52"/>
      <c r="G1132" s="52"/>
      <c r="H1132" s="52"/>
      <c r="I1132" s="52"/>
    </row>
    <row r="1133" spans="1:9" s="53" customFormat="1">
      <c r="A1133" s="49"/>
      <c r="B1133" s="50"/>
      <c r="C1133" s="51"/>
      <c r="D1133" s="49"/>
      <c r="E1133" s="52"/>
      <c r="F1133" s="52"/>
      <c r="G1133" s="52"/>
      <c r="H1133" s="52"/>
      <c r="I1133" s="52"/>
    </row>
    <row r="1134" spans="1:9" s="53" customFormat="1">
      <c r="A1134" s="49"/>
      <c r="B1134" s="50"/>
      <c r="C1134" s="51"/>
      <c r="D1134" s="49"/>
      <c r="E1134" s="52"/>
      <c r="F1134" s="52"/>
      <c r="G1134" s="52"/>
      <c r="H1134" s="52"/>
      <c r="I1134" s="52"/>
    </row>
    <row r="1135" spans="1:9" s="53" customFormat="1">
      <c r="A1135" s="49"/>
      <c r="B1135" s="50"/>
      <c r="C1135" s="51"/>
      <c r="D1135" s="49"/>
      <c r="E1135" s="52"/>
      <c r="F1135" s="52"/>
      <c r="G1135" s="52"/>
      <c r="H1135" s="52"/>
      <c r="I1135" s="52"/>
    </row>
    <row r="1136" spans="1:9" s="53" customFormat="1">
      <c r="A1136" s="49"/>
      <c r="B1136" s="50"/>
      <c r="C1136" s="51"/>
      <c r="D1136" s="49"/>
      <c r="E1136" s="52"/>
      <c r="F1136" s="52"/>
      <c r="G1136" s="52"/>
      <c r="H1136" s="52"/>
      <c r="I1136" s="52"/>
    </row>
    <row r="1137" spans="1:9" s="53" customFormat="1">
      <c r="A1137" s="49"/>
      <c r="B1137" s="50"/>
      <c r="C1137" s="51"/>
      <c r="D1137" s="49"/>
      <c r="E1137" s="52"/>
      <c r="F1137" s="52"/>
      <c r="G1137" s="52"/>
      <c r="H1137" s="52"/>
      <c r="I1137" s="52"/>
    </row>
    <row r="1138" spans="1:9" s="53" customFormat="1">
      <c r="A1138" s="49"/>
      <c r="B1138" s="50"/>
      <c r="C1138" s="51"/>
      <c r="D1138" s="49"/>
      <c r="E1138" s="52"/>
      <c r="F1138" s="52"/>
      <c r="G1138" s="52"/>
      <c r="H1138" s="52"/>
      <c r="I1138" s="52"/>
    </row>
    <row r="1139" spans="1:9" s="53" customFormat="1">
      <c r="A1139" s="49"/>
      <c r="B1139" s="50"/>
      <c r="C1139" s="51"/>
      <c r="D1139" s="49"/>
      <c r="E1139" s="52"/>
      <c r="F1139" s="52"/>
      <c r="G1139" s="52"/>
      <c r="H1139" s="52"/>
      <c r="I1139" s="52"/>
    </row>
    <row r="1140" spans="1:9" s="53" customFormat="1">
      <c r="A1140" s="49"/>
      <c r="B1140" s="50"/>
      <c r="C1140" s="51"/>
      <c r="D1140" s="49"/>
      <c r="E1140" s="52"/>
      <c r="F1140" s="52"/>
      <c r="G1140" s="52"/>
      <c r="H1140" s="52"/>
      <c r="I1140" s="52"/>
    </row>
    <row r="1141" spans="1:9" s="53" customFormat="1">
      <c r="A1141" s="49"/>
      <c r="B1141" s="50"/>
      <c r="C1141" s="51"/>
      <c r="D1141" s="49"/>
      <c r="E1141" s="52"/>
      <c r="F1141" s="52"/>
      <c r="G1141" s="52"/>
      <c r="H1141" s="52"/>
      <c r="I1141" s="52"/>
    </row>
    <row r="1142" spans="1:9" s="53" customFormat="1">
      <c r="A1142" s="49"/>
      <c r="B1142" s="50"/>
      <c r="C1142" s="51"/>
      <c r="D1142" s="49"/>
      <c r="E1142" s="52"/>
      <c r="F1142" s="52"/>
      <c r="G1142" s="52"/>
      <c r="H1142" s="52"/>
      <c r="I1142" s="52"/>
    </row>
    <row r="1143" spans="1:9" s="53" customFormat="1">
      <c r="A1143" s="49"/>
      <c r="B1143" s="50"/>
      <c r="C1143" s="51"/>
      <c r="D1143" s="49"/>
      <c r="E1143" s="52"/>
      <c r="F1143" s="52"/>
      <c r="G1143" s="52"/>
      <c r="H1143" s="52"/>
      <c r="I1143" s="52"/>
    </row>
    <row r="1144" spans="1:9" s="53" customFormat="1">
      <c r="A1144" s="49"/>
      <c r="B1144" s="50"/>
      <c r="C1144" s="51"/>
      <c r="D1144" s="49"/>
      <c r="E1144" s="52"/>
      <c r="F1144" s="52"/>
      <c r="G1144" s="52"/>
      <c r="H1144" s="52"/>
      <c r="I1144" s="52"/>
    </row>
    <row r="1145" spans="1:9" s="53" customFormat="1">
      <c r="A1145" s="49"/>
      <c r="B1145" s="50"/>
      <c r="C1145" s="51"/>
      <c r="D1145" s="49"/>
      <c r="E1145" s="52"/>
      <c r="F1145" s="52"/>
      <c r="G1145" s="52"/>
      <c r="H1145" s="52"/>
      <c r="I1145" s="52"/>
    </row>
    <row r="1146" spans="1:9" s="53" customFormat="1">
      <c r="A1146" s="49"/>
      <c r="B1146" s="50"/>
      <c r="C1146" s="51"/>
      <c r="D1146" s="49"/>
      <c r="E1146" s="52"/>
      <c r="F1146" s="52"/>
      <c r="G1146" s="52"/>
      <c r="H1146" s="52"/>
      <c r="I1146" s="52"/>
    </row>
    <row r="1147" spans="1:9" s="53" customFormat="1">
      <c r="A1147" s="49"/>
      <c r="B1147" s="50"/>
      <c r="C1147" s="51"/>
      <c r="D1147" s="49"/>
      <c r="E1147" s="52"/>
      <c r="F1147" s="52"/>
      <c r="G1147" s="52"/>
      <c r="H1147" s="52"/>
      <c r="I1147" s="52"/>
    </row>
    <row r="1148" spans="1:9" s="53" customFormat="1">
      <c r="A1148" s="49"/>
      <c r="B1148" s="50"/>
      <c r="C1148" s="51"/>
      <c r="D1148" s="49"/>
      <c r="E1148" s="52"/>
      <c r="F1148" s="52"/>
      <c r="G1148" s="52"/>
      <c r="H1148" s="52"/>
      <c r="I1148" s="52"/>
    </row>
    <row r="1149" spans="1:9" s="53" customFormat="1">
      <c r="A1149" s="49"/>
      <c r="B1149" s="50"/>
      <c r="C1149" s="51"/>
      <c r="D1149" s="49"/>
      <c r="E1149" s="52"/>
      <c r="F1149" s="52"/>
      <c r="G1149" s="52"/>
      <c r="H1149" s="52"/>
      <c r="I1149" s="52"/>
    </row>
    <row r="1150" spans="1:9" s="53" customFormat="1">
      <c r="A1150" s="49"/>
      <c r="B1150" s="50"/>
      <c r="C1150" s="51"/>
      <c r="D1150" s="49"/>
      <c r="E1150" s="52"/>
      <c r="F1150" s="52"/>
      <c r="G1150" s="52"/>
      <c r="H1150" s="52"/>
      <c r="I1150" s="52"/>
    </row>
    <row r="1151" spans="1:9" s="53" customFormat="1">
      <c r="A1151" s="49"/>
      <c r="B1151" s="50"/>
      <c r="C1151" s="51"/>
      <c r="D1151" s="49"/>
      <c r="E1151" s="52"/>
      <c r="F1151" s="52"/>
      <c r="G1151" s="52"/>
      <c r="H1151" s="52"/>
      <c r="I1151" s="52"/>
    </row>
    <row r="1152" spans="1:9" s="53" customFormat="1">
      <c r="A1152" s="49"/>
      <c r="B1152" s="50"/>
      <c r="C1152" s="51"/>
      <c r="D1152" s="49"/>
      <c r="E1152" s="52"/>
      <c r="F1152" s="52"/>
      <c r="G1152" s="52"/>
      <c r="H1152" s="52"/>
      <c r="I1152" s="52"/>
    </row>
    <row r="1153" spans="1:9" s="53" customFormat="1">
      <c r="A1153" s="49"/>
      <c r="B1153" s="50"/>
      <c r="C1153" s="51"/>
      <c r="D1153" s="49"/>
      <c r="E1153" s="52"/>
      <c r="F1153" s="52"/>
      <c r="G1153" s="52"/>
      <c r="H1153" s="52"/>
      <c r="I1153" s="52"/>
    </row>
    <row r="1154" spans="1:9" s="53" customFormat="1">
      <c r="A1154" s="49"/>
      <c r="B1154" s="50"/>
      <c r="C1154" s="51"/>
      <c r="D1154" s="49"/>
      <c r="E1154" s="52"/>
      <c r="F1154" s="52"/>
      <c r="G1154" s="52"/>
      <c r="H1154" s="52"/>
      <c r="I1154" s="52"/>
    </row>
    <row r="1155" spans="1:9" s="53" customFormat="1">
      <c r="A1155" s="49"/>
      <c r="B1155" s="50"/>
      <c r="C1155" s="51"/>
      <c r="D1155" s="49"/>
      <c r="E1155" s="52"/>
      <c r="F1155" s="52"/>
      <c r="G1155" s="52"/>
      <c r="H1155" s="52"/>
      <c r="I1155" s="52"/>
    </row>
    <row r="1156" spans="1:9" s="53" customFormat="1">
      <c r="A1156" s="49"/>
      <c r="B1156" s="50"/>
      <c r="C1156" s="51"/>
      <c r="D1156" s="49"/>
      <c r="E1156" s="52"/>
      <c r="F1156" s="52"/>
      <c r="G1156" s="52"/>
      <c r="H1156" s="52"/>
      <c r="I1156" s="52"/>
    </row>
    <row r="1157" spans="1:9" s="53" customFormat="1">
      <c r="A1157" s="49"/>
      <c r="B1157" s="50"/>
      <c r="C1157" s="51"/>
      <c r="D1157" s="49"/>
      <c r="E1157" s="52"/>
      <c r="F1157" s="52"/>
      <c r="G1157" s="52"/>
      <c r="H1157" s="52"/>
      <c r="I1157" s="52"/>
    </row>
    <row r="1158" spans="1:9" s="53" customFormat="1">
      <c r="A1158" s="49"/>
      <c r="B1158" s="50"/>
      <c r="C1158" s="51"/>
      <c r="D1158" s="49"/>
      <c r="E1158" s="52"/>
      <c r="F1158" s="52"/>
      <c r="G1158" s="52"/>
      <c r="H1158" s="52"/>
      <c r="I1158" s="52"/>
    </row>
    <row r="1159" spans="1:9" s="53" customFormat="1">
      <c r="A1159" s="49"/>
      <c r="B1159" s="50"/>
      <c r="C1159" s="51"/>
      <c r="D1159" s="49"/>
      <c r="E1159" s="52"/>
      <c r="F1159" s="52"/>
      <c r="G1159" s="52"/>
      <c r="H1159" s="52"/>
      <c r="I1159" s="52"/>
    </row>
    <row r="1160" spans="1:9" s="53" customFormat="1">
      <c r="A1160" s="49"/>
      <c r="B1160" s="50"/>
      <c r="C1160" s="51"/>
      <c r="D1160" s="49"/>
      <c r="E1160" s="52"/>
      <c r="F1160" s="52"/>
      <c r="G1160" s="52"/>
      <c r="H1160" s="52"/>
      <c r="I1160" s="52"/>
    </row>
    <row r="1161" spans="1:9" s="53" customFormat="1">
      <c r="A1161" s="49"/>
      <c r="B1161" s="50"/>
      <c r="C1161" s="51"/>
      <c r="D1161" s="49"/>
      <c r="E1161" s="52"/>
      <c r="F1161" s="52"/>
      <c r="G1161" s="52"/>
      <c r="H1161" s="52"/>
      <c r="I1161" s="52"/>
    </row>
    <row r="1162" spans="1:9" s="53" customFormat="1">
      <c r="A1162" s="49"/>
      <c r="B1162" s="50"/>
      <c r="C1162" s="51"/>
      <c r="D1162" s="49"/>
      <c r="E1162" s="52"/>
      <c r="F1162" s="52"/>
      <c r="G1162" s="52"/>
      <c r="H1162" s="52"/>
      <c r="I1162" s="52"/>
    </row>
    <row r="1163" spans="1:9" s="53" customFormat="1">
      <c r="A1163" s="49"/>
      <c r="B1163" s="50"/>
      <c r="C1163" s="51"/>
      <c r="D1163" s="49"/>
      <c r="E1163" s="52"/>
      <c r="F1163" s="52"/>
      <c r="G1163" s="52"/>
      <c r="H1163" s="52"/>
      <c r="I1163" s="52"/>
    </row>
    <row r="1164" spans="1:9" s="53" customFormat="1">
      <c r="A1164" s="49"/>
      <c r="B1164" s="50"/>
      <c r="C1164" s="51"/>
      <c r="D1164" s="49"/>
      <c r="E1164" s="52"/>
      <c r="F1164" s="52"/>
      <c r="G1164" s="52"/>
      <c r="H1164" s="52"/>
      <c r="I1164" s="52"/>
    </row>
    <row r="1165" spans="1:9" s="53" customFormat="1">
      <c r="A1165" s="49"/>
      <c r="B1165" s="50"/>
      <c r="C1165" s="51"/>
      <c r="D1165" s="49"/>
      <c r="E1165" s="52"/>
      <c r="F1165" s="52"/>
      <c r="G1165" s="52"/>
      <c r="H1165" s="52"/>
      <c r="I1165" s="52"/>
    </row>
    <row r="1166" spans="1:9" s="53" customFormat="1">
      <c r="A1166" s="49"/>
      <c r="B1166" s="50"/>
      <c r="C1166" s="51"/>
      <c r="D1166" s="49"/>
      <c r="E1166" s="52"/>
      <c r="F1166" s="52"/>
      <c r="G1166" s="52"/>
      <c r="H1166" s="52"/>
      <c r="I1166" s="52"/>
    </row>
    <row r="1167" spans="1:9" s="53" customFormat="1">
      <c r="A1167" s="49"/>
      <c r="B1167" s="50"/>
      <c r="C1167" s="51"/>
      <c r="D1167" s="49"/>
      <c r="E1167" s="52"/>
      <c r="F1167" s="52"/>
      <c r="G1167" s="52"/>
      <c r="H1167" s="52"/>
      <c r="I1167" s="52"/>
    </row>
    <row r="1168" spans="1:9" s="53" customFormat="1">
      <c r="A1168" s="49"/>
      <c r="B1168" s="50"/>
      <c r="C1168" s="51"/>
      <c r="D1168" s="49"/>
      <c r="E1168" s="52"/>
      <c r="F1168" s="52"/>
      <c r="G1168" s="52"/>
      <c r="H1168" s="52"/>
      <c r="I1168" s="52"/>
    </row>
    <row r="1169" spans="1:9" s="53" customFormat="1">
      <c r="A1169" s="49"/>
      <c r="B1169" s="50"/>
      <c r="C1169" s="51"/>
      <c r="D1169" s="49"/>
      <c r="E1169" s="52"/>
      <c r="F1169" s="52"/>
      <c r="G1169" s="52"/>
      <c r="H1169" s="52"/>
      <c r="I1169" s="52"/>
    </row>
    <row r="1170" spans="1:9" s="53" customFormat="1">
      <c r="A1170" s="49"/>
      <c r="B1170" s="50"/>
      <c r="C1170" s="51"/>
      <c r="D1170" s="49"/>
      <c r="E1170" s="52"/>
      <c r="F1170" s="52"/>
      <c r="G1170" s="52"/>
      <c r="H1170" s="52"/>
      <c r="I1170" s="52"/>
    </row>
    <row r="1171" spans="1:9" s="53" customFormat="1">
      <c r="A1171" s="49"/>
      <c r="B1171" s="50"/>
      <c r="C1171" s="51"/>
      <c r="D1171" s="49"/>
      <c r="E1171" s="52"/>
      <c r="F1171" s="52"/>
      <c r="G1171" s="52"/>
      <c r="H1171" s="52"/>
      <c r="I1171" s="52"/>
    </row>
    <row r="1172" spans="1:9" s="53" customFormat="1">
      <c r="A1172" s="49"/>
      <c r="B1172" s="50"/>
      <c r="C1172" s="51"/>
      <c r="D1172" s="49"/>
      <c r="E1172" s="52"/>
      <c r="F1172" s="52"/>
      <c r="G1172" s="52"/>
      <c r="H1172" s="52"/>
      <c r="I1172" s="52"/>
    </row>
    <row r="1173" spans="1:9" s="53" customFormat="1">
      <c r="A1173" s="49"/>
      <c r="B1173" s="50"/>
      <c r="C1173" s="51"/>
      <c r="D1173" s="49"/>
      <c r="E1173" s="52"/>
      <c r="F1173" s="52"/>
      <c r="G1173" s="52"/>
      <c r="H1173" s="52"/>
      <c r="I1173" s="52"/>
    </row>
    <row r="1174" spans="1:9" s="53" customFormat="1">
      <c r="A1174" s="49"/>
      <c r="B1174" s="50"/>
      <c r="C1174" s="51"/>
      <c r="D1174" s="49"/>
      <c r="E1174" s="52"/>
      <c r="F1174" s="52"/>
      <c r="G1174" s="52"/>
      <c r="H1174" s="52"/>
      <c r="I1174" s="52"/>
    </row>
    <row r="1175" spans="1:9" s="53" customFormat="1">
      <c r="A1175" s="49"/>
      <c r="B1175" s="50"/>
      <c r="C1175" s="51"/>
      <c r="D1175" s="49"/>
      <c r="E1175" s="52"/>
      <c r="F1175" s="52"/>
      <c r="G1175" s="52"/>
      <c r="H1175" s="52"/>
      <c r="I1175" s="52"/>
    </row>
    <row r="1176" spans="1:9" s="53" customFormat="1">
      <c r="A1176" s="49"/>
      <c r="B1176" s="50"/>
      <c r="C1176" s="51"/>
      <c r="D1176" s="49"/>
      <c r="E1176" s="52"/>
      <c r="F1176" s="52"/>
      <c r="G1176" s="52"/>
      <c r="H1176" s="52"/>
      <c r="I1176" s="52"/>
    </row>
    <row r="1177" spans="1:9" s="53" customFormat="1">
      <c r="A1177" s="49"/>
      <c r="B1177" s="50"/>
      <c r="C1177" s="51"/>
      <c r="D1177" s="49"/>
      <c r="E1177" s="52"/>
      <c r="F1177" s="52"/>
      <c r="G1177" s="52"/>
      <c r="H1177" s="52"/>
      <c r="I1177" s="52"/>
    </row>
    <row r="1178" spans="1:9" s="53" customFormat="1">
      <c r="A1178" s="49"/>
      <c r="B1178" s="50"/>
      <c r="C1178" s="51"/>
      <c r="D1178" s="49"/>
      <c r="E1178" s="52"/>
      <c r="F1178" s="52"/>
      <c r="G1178" s="52"/>
      <c r="H1178" s="52"/>
      <c r="I1178" s="52"/>
    </row>
    <row r="1179" spans="1:9" s="53" customFormat="1">
      <c r="A1179" s="49"/>
      <c r="B1179" s="50"/>
      <c r="C1179" s="51"/>
      <c r="D1179" s="49"/>
      <c r="E1179" s="52"/>
      <c r="F1179" s="52"/>
      <c r="G1179" s="52"/>
      <c r="H1179" s="52"/>
      <c r="I1179" s="52"/>
    </row>
    <row r="1180" spans="1:9" s="53" customFormat="1">
      <c r="A1180" s="49"/>
      <c r="B1180" s="50"/>
      <c r="C1180" s="51"/>
      <c r="D1180" s="49"/>
      <c r="E1180" s="52"/>
      <c r="F1180" s="52"/>
      <c r="G1180" s="52"/>
      <c r="H1180" s="52"/>
      <c r="I1180" s="52"/>
    </row>
    <row r="1181" spans="1:9" s="53" customFormat="1">
      <c r="A1181" s="49"/>
      <c r="B1181" s="50"/>
      <c r="C1181" s="51"/>
      <c r="D1181" s="49"/>
      <c r="E1181" s="52"/>
      <c r="F1181" s="52"/>
      <c r="G1181" s="52"/>
      <c r="H1181" s="52"/>
      <c r="I1181" s="52"/>
    </row>
    <row r="1182" spans="1:9" s="53" customFormat="1">
      <c r="A1182" s="49"/>
      <c r="B1182" s="50"/>
      <c r="C1182" s="51"/>
      <c r="D1182" s="49"/>
      <c r="E1182" s="52"/>
      <c r="F1182" s="52"/>
      <c r="G1182" s="52"/>
      <c r="H1182" s="52"/>
      <c r="I1182" s="52"/>
    </row>
    <row r="1183" spans="1:9" s="53" customFormat="1">
      <c r="A1183" s="49"/>
      <c r="B1183" s="50"/>
      <c r="C1183" s="51"/>
      <c r="D1183" s="49"/>
      <c r="E1183" s="52"/>
      <c r="F1183" s="52"/>
      <c r="G1183" s="52"/>
      <c r="H1183" s="52"/>
      <c r="I1183" s="52"/>
    </row>
    <row r="1184" spans="1:9" s="53" customFormat="1">
      <c r="A1184" s="49"/>
      <c r="B1184" s="50"/>
      <c r="C1184" s="51"/>
      <c r="D1184" s="49"/>
      <c r="E1184" s="52"/>
      <c r="F1184" s="52"/>
      <c r="G1184" s="52"/>
      <c r="H1184" s="52"/>
      <c r="I1184" s="52"/>
    </row>
    <row r="1185" spans="1:9" s="53" customFormat="1">
      <c r="A1185" s="49"/>
      <c r="B1185" s="50"/>
      <c r="C1185" s="51"/>
      <c r="D1185" s="49"/>
      <c r="E1185" s="52"/>
      <c r="F1185" s="52"/>
      <c r="G1185" s="52"/>
      <c r="H1185" s="52"/>
      <c r="I1185" s="52"/>
    </row>
    <row r="1186" spans="1:9" s="53" customFormat="1">
      <c r="A1186" s="49"/>
      <c r="B1186" s="50"/>
      <c r="C1186" s="51"/>
      <c r="D1186" s="49"/>
      <c r="E1186" s="52"/>
      <c r="F1186" s="52"/>
      <c r="G1186" s="52"/>
      <c r="H1186" s="52"/>
      <c r="I1186" s="52"/>
    </row>
    <row r="1187" spans="1:9" s="53" customFormat="1">
      <c r="A1187" s="49"/>
      <c r="B1187" s="50"/>
      <c r="C1187" s="51"/>
      <c r="D1187" s="49"/>
      <c r="E1187" s="52"/>
      <c r="F1187" s="52"/>
      <c r="G1187" s="52"/>
      <c r="H1187" s="52"/>
      <c r="I1187" s="52"/>
    </row>
    <row r="1188" spans="1:9" s="53" customFormat="1">
      <c r="A1188" s="49"/>
      <c r="B1188" s="50"/>
      <c r="C1188" s="51"/>
      <c r="D1188" s="49"/>
      <c r="E1188" s="52"/>
      <c r="F1188" s="52"/>
      <c r="G1188" s="52"/>
      <c r="H1188" s="52"/>
      <c r="I1188" s="52"/>
    </row>
    <row r="1189" spans="1:9" s="53" customFormat="1">
      <c r="A1189" s="49"/>
      <c r="B1189" s="50"/>
      <c r="C1189" s="51"/>
      <c r="D1189" s="49"/>
      <c r="E1189" s="52"/>
      <c r="F1189" s="52"/>
      <c r="G1189" s="52"/>
      <c r="H1189" s="52"/>
      <c r="I1189" s="52"/>
    </row>
    <row r="1190" spans="1:9" s="53" customFormat="1">
      <c r="A1190" s="49"/>
      <c r="B1190" s="50"/>
      <c r="C1190" s="51"/>
      <c r="D1190" s="49"/>
      <c r="E1190" s="52"/>
      <c r="F1190" s="52"/>
      <c r="G1190" s="52"/>
      <c r="H1190" s="52"/>
      <c r="I1190" s="52"/>
    </row>
    <row r="1191" spans="1:9" s="53" customFormat="1">
      <c r="A1191" s="49"/>
      <c r="B1191" s="50"/>
      <c r="C1191" s="51"/>
      <c r="D1191" s="49"/>
      <c r="E1191" s="52"/>
      <c r="F1191" s="52"/>
      <c r="G1191" s="52"/>
      <c r="H1191" s="52"/>
      <c r="I1191" s="52"/>
    </row>
    <row r="1192" spans="1:9" s="53" customFormat="1">
      <c r="A1192" s="49"/>
      <c r="B1192" s="50"/>
      <c r="C1192" s="51"/>
      <c r="D1192" s="49"/>
      <c r="E1192" s="52"/>
      <c r="F1192" s="52"/>
      <c r="G1192" s="52"/>
      <c r="H1192" s="52"/>
      <c r="I1192" s="52"/>
    </row>
    <row r="1193" spans="1:9" s="53" customFormat="1">
      <c r="A1193" s="49"/>
      <c r="B1193" s="50"/>
      <c r="C1193" s="51"/>
      <c r="D1193" s="49"/>
      <c r="E1193" s="52"/>
      <c r="F1193" s="52"/>
      <c r="G1193" s="52"/>
      <c r="H1193" s="52"/>
      <c r="I1193" s="52"/>
    </row>
    <row r="1194" spans="1:9" s="53" customFormat="1">
      <c r="A1194" s="49"/>
      <c r="B1194" s="50"/>
      <c r="C1194" s="51"/>
      <c r="D1194" s="49"/>
      <c r="E1194" s="52"/>
      <c r="F1194" s="52"/>
      <c r="G1194" s="52"/>
      <c r="H1194" s="52"/>
      <c r="I1194" s="52"/>
    </row>
    <row r="1195" spans="1:9" s="53" customFormat="1">
      <c r="A1195" s="49"/>
      <c r="B1195" s="50"/>
      <c r="C1195" s="51"/>
      <c r="D1195" s="49"/>
      <c r="E1195" s="52"/>
      <c r="F1195" s="52"/>
      <c r="G1195" s="52"/>
      <c r="H1195" s="52"/>
      <c r="I1195" s="52"/>
    </row>
    <row r="1196" spans="1:9" s="53" customFormat="1">
      <c r="A1196" s="49"/>
      <c r="B1196" s="50"/>
      <c r="C1196" s="51"/>
      <c r="D1196" s="49"/>
      <c r="E1196" s="52"/>
      <c r="F1196" s="52"/>
      <c r="G1196" s="52"/>
      <c r="H1196" s="52"/>
      <c r="I1196" s="52"/>
    </row>
    <row r="1197" spans="1:9" s="53" customFormat="1">
      <c r="A1197" s="49"/>
      <c r="B1197" s="50"/>
      <c r="C1197" s="51"/>
      <c r="D1197" s="49"/>
      <c r="E1197" s="52"/>
      <c r="F1197" s="52"/>
      <c r="G1197" s="52"/>
      <c r="H1197" s="52"/>
      <c r="I1197" s="52"/>
    </row>
    <row r="1198" spans="1:9" s="53" customFormat="1">
      <c r="A1198" s="49"/>
      <c r="B1198" s="50"/>
      <c r="C1198" s="51"/>
      <c r="D1198" s="49"/>
      <c r="E1198" s="52"/>
      <c r="F1198" s="52"/>
      <c r="G1198" s="52"/>
      <c r="H1198" s="52"/>
      <c r="I1198" s="52"/>
    </row>
    <row r="1199" spans="1:9" s="53" customFormat="1">
      <c r="A1199" s="49"/>
      <c r="B1199" s="50"/>
      <c r="C1199" s="51"/>
      <c r="D1199" s="49"/>
      <c r="E1199" s="52"/>
      <c r="F1199" s="52"/>
      <c r="G1199" s="52"/>
      <c r="H1199" s="52"/>
      <c r="I1199" s="52"/>
    </row>
    <row r="1200" spans="1:9" s="53" customFormat="1">
      <c r="A1200" s="49"/>
      <c r="B1200" s="50"/>
      <c r="C1200" s="51"/>
      <c r="D1200" s="49"/>
      <c r="E1200" s="52"/>
      <c r="F1200" s="52"/>
      <c r="G1200" s="52"/>
      <c r="H1200" s="52"/>
      <c r="I1200" s="52"/>
    </row>
    <row r="1201" spans="1:9" s="53" customFormat="1">
      <c r="A1201" s="49"/>
      <c r="B1201" s="50"/>
      <c r="C1201" s="51"/>
      <c r="D1201" s="49"/>
      <c r="E1201" s="52"/>
      <c r="F1201" s="52"/>
      <c r="G1201" s="52"/>
      <c r="H1201" s="52"/>
      <c r="I1201" s="52"/>
    </row>
    <row r="1202" spans="1:9" s="53" customFormat="1">
      <c r="A1202" s="49"/>
      <c r="B1202" s="50"/>
      <c r="C1202" s="51"/>
      <c r="D1202" s="49"/>
      <c r="E1202" s="52"/>
      <c r="F1202" s="52"/>
      <c r="G1202" s="52"/>
      <c r="H1202" s="52"/>
      <c r="I1202" s="52"/>
    </row>
    <row r="1203" spans="1:9" s="53" customFormat="1">
      <c r="A1203" s="49"/>
      <c r="B1203" s="50"/>
      <c r="C1203" s="51"/>
      <c r="D1203" s="49"/>
      <c r="E1203" s="52"/>
      <c r="F1203" s="52"/>
      <c r="G1203" s="52"/>
      <c r="H1203" s="52"/>
      <c r="I1203" s="52"/>
    </row>
    <row r="1204" spans="1:9" s="53" customFormat="1">
      <c r="A1204" s="49"/>
      <c r="B1204" s="50"/>
      <c r="C1204" s="51"/>
      <c r="D1204" s="49"/>
      <c r="E1204" s="52"/>
      <c r="F1204" s="52"/>
      <c r="G1204" s="52"/>
      <c r="H1204" s="52"/>
      <c r="I1204" s="52"/>
    </row>
    <row r="1205" spans="1:9" s="53" customFormat="1">
      <c r="A1205" s="49"/>
      <c r="B1205" s="50"/>
      <c r="C1205" s="51"/>
      <c r="D1205" s="49"/>
      <c r="E1205" s="52"/>
      <c r="F1205" s="52"/>
      <c r="G1205" s="52"/>
      <c r="H1205" s="52"/>
      <c r="I1205" s="52"/>
    </row>
    <row r="1206" spans="1:9" s="53" customFormat="1">
      <c r="A1206" s="49"/>
      <c r="B1206" s="50"/>
      <c r="C1206" s="51"/>
      <c r="D1206" s="49"/>
      <c r="E1206" s="52"/>
      <c r="F1206" s="52"/>
      <c r="G1206" s="52"/>
      <c r="H1206" s="52"/>
      <c r="I1206" s="52"/>
    </row>
    <row r="1207" spans="1:9" s="53" customFormat="1">
      <c r="A1207" s="49"/>
      <c r="B1207" s="50"/>
      <c r="C1207" s="51"/>
      <c r="D1207" s="49"/>
      <c r="E1207" s="52"/>
      <c r="F1207" s="52"/>
      <c r="G1207" s="52"/>
      <c r="H1207" s="52"/>
      <c r="I1207" s="52"/>
    </row>
    <row r="1208" spans="1:9" s="53" customFormat="1">
      <c r="A1208" s="49"/>
      <c r="B1208" s="50"/>
      <c r="C1208" s="51"/>
      <c r="D1208" s="49"/>
      <c r="E1208" s="52"/>
      <c r="F1208" s="52"/>
      <c r="G1208" s="52"/>
      <c r="H1208" s="52"/>
      <c r="I1208" s="52"/>
    </row>
    <row r="1209" spans="1:9" s="53" customFormat="1">
      <c r="A1209" s="49"/>
      <c r="B1209" s="50"/>
      <c r="C1209" s="51"/>
      <c r="D1209" s="49"/>
      <c r="E1209" s="52"/>
      <c r="F1209" s="52"/>
      <c r="G1209" s="52"/>
      <c r="H1209" s="52"/>
      <c r="I1209" s="52"/>
    </row>
    <row r="1210" spans="1:9" s="53" customFormat="1">
      <c r="A1210" s="49"/>
      <c r="B1210" s="50"/>
      <c r="C1210" s="51"/>
      <c r="D1210" s="49"/>
      <c r="E1210" s="52"/>
      <c r="F1210" s="52"/>
      <c r="G1210" s="52"/>
      <c r="H1210" s="52"/>
      <c r="I1210" s="52"/>
    </row>
    <row r="1211" spans="1:9" s="53" customFormat="1">
      <c r="A1211" s="49"/>
      <c r="B1211" s="50"/>
      <c r="C1211" s="51"/>
      <c r="D1211" s="49"/>
      <c r="E1211" s="52"/>
      <c r="F1211" s="52"/>
      <c r="G1211" s="52"/>
      <c r="H1211" s="52"/>
      <c r="I1211" s="52"/>
    </row>
    <row r="1212" spans="1:9" s="53" customFormat="1">
      <c r="A1212" s="49"/>
      <c r="B1212" s="50"/>
      <c r="C1212" s="51"/>
      <c r="D1212" s="49"/>
      <c r="E1212" s="52"/>
      <c r="F1212" s="52"/>
      <c r="G1212" s="52"/>
      <c r="H1212" s="52"/>
      <c r="I1212" s="52"/>
    </row>
    <row r="1213" spans="1:9" s="53" customFormat="1">
      <c r="A1213" s="49"/>
      <c r="B1213" s="50"/>
      <c r="C1213" s="51"/>
      <c r="D1213" s="49"/>
      <c r="E1213" s="52"/>
      <c r="F1213" s="52"/>
      <c r="G1213" s="52"/>
      <c r="H1213" s="52"/>
      <c r="I1213" s="52"/>
    </row>
    <row r="1214" spans="1:9" s="53" customFormat="1">
      <c r="A1214" s="49"/>
      <c r="B1214" s="50"/>
      <c r="C1214" s="51"/>
      <c r="D1214" s="49"/>
      <c r="E1214" s="52"/>
      <c r="F1214" s="52"/>
      <c r="G1214" s="52"/>
      <c r="H1214" s="52"/>
      <c r="I1214" s="52"/>
    </row>
    <row r="1215" spans="1:9" s="53" customFormat="1">
      <c r="A1215" s="49"/>
      <c r="B1215" s="50"/>
      <c r="C1215" s="51"/>
      <c r="D1215" s="49"/>
      <c r="E1215" s="52"/>
      <c r="F1215" s="52"/>
      <c r="G1215" s="52"/>
      <c r="H1215" s="52"/>
      <c r="I1215" s="52"/>
    </row>
    <row r="1216" spans="1:9" s="53" customFormat="1">
      <c r="A1216" s="49"/>
      <c r="B1216" s="50"/>
      <c r="C1216" s="51"/>
      <c r="D1216" s="49"/>
      <c r="E1216" s="52"/>
      <c r="F1216" s="52"/>
      <c r="G1216" s="52"/>
      <c r="H1216" s="52"/>
      <c r="I1216" s="52"/>
    </row>
    <row r="1217" spans="1:9" s="53" customFormat="1">
      <c r="A1217" s="49"/>
      <c r="B1217" s="50"/>
      <c r="C1217" s="51"/>
      <c r="D1217" s="49"/>
      <c r="E1217" s="52"/>
      <c r="F1217" s="52"/>
      <c r="G1217" s="52"/>
      <c r="H1217" s="52"/>
      <c r="I1217" s="52"/>
    </row>
    <row r="1218" spans="1:9" s="53" customFormat="1">
      <c r="A1218" s="49"/>
      <c r="B1218" s="50"/>
      <c r="C1218" s="51"/>
      <c r="D1218" s="49"/>
      <c r="E1218" s="52"/>
      <c r="F1218" s="52"/>
      <c r="G1218" s="52"/>
      <c r="H1218" s="52"/>
      <c r="I1218" s="52"/>
    </row>
    <row r="1219" spans="1:9" s="53" customFormat="1">
      <c r="A1219" s="49"/>
      <c r="B1219" s="50"/>
      <c r="C1219" s="51"/>
      <c r="D1219" s="49"/>
      <c r="E1219" s="52"/>
      <c r="F1219" s="52"/>
      <c r="G1219" s="52"/>
      <c r="H1219" s="52"/>
      <c r="I1219" s="52"/>
    </row>
    <row r="1220" spans="1:9" s="53" customFormat="1">
      <c r="A1220" s="49"/>
      <c r="B1220" s="50"/>
      <c r="C1220" s="51"/>
      <c r="D1220" s="49"/>
      <c r="E1220" s="52"/>
      <c r="F1220" s="52"/>
      <c r="G1220" s="52"/>
      <c r="H1220" s="52"/>
      <c r="I1220" s="52"/>
    </row>
    <row r="1221" spans="1:9" s="53" customFormat="1">
      <c r="A1221" s="49"/>
      <c r="B1221" s="50"/>
      <c r="C1221" s="51"/>
      <c r="D1221" s="49"/>
      <c r="E1221" s="52"/>
      <c r="F1221" s="52"/>
      <c r="G1221" s="52"/>
      <c r="H1221" s="52"/>
      <c r="I1221" s="52"/>
    </row>
    <row r="1222" spans="1:9" s="53" customFormat="1">
      <c r="A1222" s="49"/>
      <c r="B1222" s="50"/>
      <c r="C1222" s="51"/>
      <c r="D1222" s="49"/>
      <c r="E1222" s="52"/>
      <c r="F1222" s="52"/>
      <c r="G1222" s="52"/>
      <c r="H1222" s="52"/>
      <c r="I1222" s="52"/>
    </row>
    <row r="1223" spans="1:9" s="53" customFormat="1">
      <c r="A1223" s="49"/>
      <c r="B1223" s="50"/>
      <c r="C1223" s="51"/>
      <c r="D1223" s="49"/>
      <c r="E1223" s="52"/>
      <c r="F1223" s="52"/>
      <c r="G1223" s="52"/>
      <c r="H1223" s="52"/>
      <c r="I1223" s="52"/>
    </row>
    <row r="1224" spans="1:9" s="53" customFormat="1">
      <c r="A1224" s="49"/>
      <c r="B1224" s="50"/>
      <c r="C1224" s="51"/>
      <c r="D1224" s="49"/>
      <c r="E1224" s="52"/>
      <c r="F1224" s="52"/>
      <c r="G1224" s="52"/>
      <c r="H1224" s="52"/>
      <c r="I1224" s="52"/>
    </row>
    <row r="1225" spans="1:9" s="53" customFormat="1">
      <c r="A1225" s="49"/>
      <c r="B1225" s="50"/>
      <c r="C1225" s="51"/>
      <c r="D1225" s="49"/>
      <c r="E1225" s="52"/>
      <c r="F1225" s="52"/>
      <c r="G1225" s="52"/>
      <c r="H1225" s="52"/>
      <c r="I1225" s="52"/>
    </row>
    <row r="1226" spans="1:9" s="53" customFormat="1">
      <c r="A1226" s="49"/>
      <c r="B1226" s="50"/>
      <c r="C1226" s="51"/>
      <c r="D1226" s="49"/>
      <c r="E1226" s="52"/>
      <c r="F1226" s="52"/>
      <c r="G1226" s="52"/>
      <c r="H1226" s="52"/>
      <c r="I1226" s="52"/>
    </row>
    <row r="1227" spans="1:9" s="53" customFormat="1">
      <c r="A1227" s="49"/>
      <c r="B1227" s="50"/>
      <c r="C1227" s="51"/>
      <c r="D1227" s="49"/>
      <c r="E1227" s="52"/>
      <c r="F1227" s="52"/>
      <c r="G1227" s="52"/>
      <c r="H1227" s="52"/>
      <c r="I1227" s="52"/>
    </row>
    <row r="1228" spans="1:9" s="53" customFormat="1">
      <c r="A1228" s="49"/>
      <c r="B1228" s="50"/>
      <c r="C1228" s="51"/>
      <c r="D1228" s="49"/>
      <c r="E1228" s="52"/>
      <c r="F1228" s="52"/>
      <c r="G1228" s="52"/>
      <c r="H1228" s="52"/>
      <c r="I1228" s="52"/>
    </row>
    <row r="1229" spans="1:9" s="53" customFormat="1">
      <c r="A1229" s="49"/>
      <c r="B1229" s="50"/>
      <c r="C1229" s="51"/>
      <c r="D1229" s="49"/>
      <c r="E1229" s="52"/>
      <c r="F1229" s="52"/>
      <c r="G1229" s="52"/>
      <c r="H1229" s="52"/>
      <c r="I1229" s="52"/>
    </row>
    <row r="1230" spans="1:9" s="53" customFormat="1">
      <c r="A1230" s="49"/>
      <c r="B1230" s="50"/>
      <c r="C1230" s="51"/>
      <c r="D1230" s="49"/>
      <c r="E1230" s="52"/>
      <c r="F1230" s="52"/>
      <c r="G1230" s="52"/>
      <c r="H1230" s="52"/>
      <c r="I1230" s="52"/>
    </row>
    <row r="1231" spans="1:9" s="53" customFormat="1">
      <c r="A1231" s="49"/>
      <c r="B1231" s="50"/>
      <c r="C1231" s="51"/>
      <c r="D1231" s="49"/>
      <c r="E1231" s="52"/>
      <c r="F1231" s="52"/>
      <c r="G1231" s="52"/>
      <c r="H1231" s="52"/>
      <c r="I1231" s="52"/>
    </row>
    <row r="1232" spans="1:9" s="53" customFormat="1">
      <c r="A1232" s="49"/>
      <c r="B1232" s="50"/>
      <c r="C1232" s="51"/>
      <c r="D1232" s="49"/>
      <c r="E1232" s="52"/>
      <c r="F1232" s="52"/>
      <c r="G1232" s="52"/>
      <c r="H1232" s="52"/>
      <c r="I1232" s="52"/>
    </row>
    <row r="1233" spans="1:9" s="53" customFormat="1">
      <c r="A1233" s="49"/>
      <c r="B1233" s="50"/>
      <c r="C1233" s="51"/>
      <c r="D1233" s="49"/>
      <c r="E1233" s="52"/>
      <c r="F1233" s="52"/>
      <c r="G1233" s="52"/>
      <c r="H1233" s="52"/>
      <c r="I1233" s="52"/>
    </row>
    <row r="1234" spans="1:9" s="53" customFormat="1">
      <c r="A1234" s="49"/>
      <c r="B1234" s="50"/>
      <c r="C1234" s="51"/>
      <c r="D1234" s="49"/>
      <c r="E1234" s="52"/>
      <c r="F1234" s="52"/>
      <c r="G1234" s="52"/>
      <c r="H1234" s="52"/>
      <c r="I1234" s="52"/>
    </row>
    <row r="1235" spans="1:9" s="53" customFormat="1">
      <c r="A1235" s="49"/>
      <c r="B1235" s="50"/>
      <c r="C1235" s="51"/>
      <c r="D1235" s="49"/>
      <c r="E1235" s="52"/>
      <c r="F1235" s="52"/>
      <c r="G1235" s="52"/>
      <c r="H1235" s="52"/>
      <c r="I1235" s="52"/>
    </row>
    <row r="1236" spans="1:9" s="53" customFormat="1">
      <c r="A1236" s="49"/>
      <c r="B1236" s="50"/>
      <c r="C1236" s="51"/>
      <c r="D1236" s="49"/>
      <c r="E1236" s="52"/>
      <c r="F1236" s="52"/>
      <c r="G1236" s="52"/>
      <c r="H1236" s="52"/>
      <c r="I1236" s="52"/>
    </row>
    <row r="1237" spans="1:9" s="53" customFormat="1">
      <c r="A1237" s="49"/>
      <c r="B1237" s="50"/>
      <c r="C1237" s="51"/>
      <c r="D1237" s="49"/>
      <c r="E1237" s="52"/>
      <c r="F1237" s="52"/>
      <c r="G1237" s="52"/>
      <c r="H1237" s="52"/>
      <c r="I1237" s="52"/>
    </row>
    <row r="1238" spans="1:9" s="53" customFormat="1">
      <c r="A1238" s="49"/>
      <c r="B1238" s="50"/>
      <c r="C1238" s="51"/>
      <c r="D1238" s="49"/>
      <c r="E1238" s="52"/>
      <c r="F1238" s="52"/>
      <c r="G1238" s="52"/>
      <c r="H1238" s="52"/>
      <c r="I1238" s="52"/>
    </row>
    <row r="1239" spans="1:9" s="53" customFormat="1">
      <c r="A1239" s="49"/>
      <c r="B1239" s="50"/>
      <c r="C1239" s="51"/>
      <c r="D1239" s="49"/>
      <c r="E1239" s="52"/>
      <c r="F1239" s="52"/>
      <c r="G1239" s="52"/>
      <c r="H1239" s="52"/>
      <c r="I1239" s="52"/>
    </row>
    <row r="1240" spans="1:9" s="53" customFormat="1">
      <c r="A1240" s="49"/>
      <c r="B1240" s="50"/>
      <c r="C1240" s="51"/>
      <c r="D1240" s="49"/>
      <c r="E1240" s="52"/>
      <c r="F1240" s="52"/>
      <c r="G1240" s="52"/>
      <c r="H1240" s="52"/>
      <c r="I1240" s="52"/>
    </row>
    <row r="1241" spans="1:9" s="53" customFormat="1">
      <c r="A1241" s="49"/>
      <c r="B1241" s="50"/>
      <c r="C1241" s="51"/>
      <c r="D1241" s="49"/>
      <c r="E1241" s="52"/>
      <c r="F1241" s="52"/>
      <c r="G1241" s="52"/>
      <c r="H1241" s="52"/>
      <c r="I1241" s="52"/>
    </row>
    <row r="1242" spans="1:9" s="53" customFormat="1">
      <c r="A1242" s="49"/>
      <c r="B1242" s="50"/>
      <c r="C1242" s="51"/>
      <c r="D1242" s="49"/>
      <c r="E1242" s="52"/>
      <c r="F1242" s="52"/>
      <c r="G1242" s="52"/>
      <c r="H1242" s="52"/>
      <c r="I1242" s="52"/>
    </row>
    <row r="1243" spans="1:9" s="53" customFormat="1">
      <c r="A1243" s="49"/>
      <c r="B1243" s="50"/>
      <c r="C1243" s="51"/>
      <c r="D1243" s="49"/>
      <c r="E1243" s="52"/>
      <c r="F1243" s="52"/>
      <c r="G1243" s="52"/>
      <c r="H1243" s="52"/>
      <c r="I1243" s="52"/>
    </row>
    <row r="1244" spans="1:9" s="53" customFormat="1">
      <c r="A1244" s="49"/>
      <c r="B1244" s="50"/>
      <c r="C1244" s="51"/>
      <c r="D1244" s="49"/>
      <c r="E1244" s="52"/>
      <c r="F1244" s="52"/>
      <c r="G1244" s="52"/>
      <c r="H1244" s="52"/>
      <c r="I1244" s="52"/>
    </row>
    <row r="1245" spans="1:9" s="53" customFormat="1">
      <c r="A1245" s="49"/>
      <c r="B1245" s="50"/>
      <c r="C1245" s="51"/>
      <c r="D1245" s="49"/>
      <c r="E1245" s="52"/>
      <c r="F1245" s="52"/>
      <c r="G1245" s="52"/>
      <c r="H1245" s="52"/>
      <c r="I1245" s="52"/>
    </row>
    <row r="1246" spans="1:9" s="53" customFormat="1">
      <c r="A1246" s="49"/>
      <c r="B1246" s="50"/>
      <c r="C1246" s="51"/>
      <c r="D1246" s="49"/>
      <c r="E1246" s="52"/>
      <c r="F1246" s="52"/>
      <c r="G1246" s="52"/>
      <c r="H1246" s="52"/>
      <c r="I1246" s="52"/>
    </row>
    <row r="1247" spans="1:9" s="53" customFormat="1">
      <c r="A1247" s="49"/>
      <c r="B1247" s="50"/>
      <c r="C1247" s="51"/>
      <c r="D1247" s="49"/>
      <c r="E1247" s="52"/>
      <c r="F1247" s="52"/>
      <c r="G1247" s="52"/>
      <c r="H1247" s="52"/>
      <c r="I1247" s="52"/>
    </row>
    <row r="1248" spans="1:9" s="53" customFormat="1">
      <c r="A1248" s="49"/>
      <c r="B1248" s="50"/>
      <c r="C1248" s="51"/>
      <c r="D1248" s="49"/>
      <c r="E1248" s="52"/>
      <c r="F1248" s="52"/>
      <c r="G1248" s="52"/>
      <c r="H1248" s="52"/>
      <c r="I1248" s="52"/>
    </row>
    <row r="1249" spans="1:9" s="53" customFormat="1">
      <c r="A1249" s="49"/>
      <c r="B1249" s="50"/>
      <c r="C1249" s="51"/>
      <c r="D1249" s="49"/>
      <c r="E1249" s="52"/>
      <c r="F1249" s="52"/>
      <c r="G1249" s="52"/>
      <c r="H1249" s="52"/>
      <c r="I1249" s="52"/>
    </row>
    <row r="1250" spans="1:9" s="53" customFormat="1">
      <c r="A1250" s="49"/>
      <c r="B1250" s="50"/>
      <c r="C1250" s="51"/>
      <c r="D1250" s="49"/>
      <c r="E1250" s="52"/>
      <c r="F1250" s="52"/>
      <c r="G1250" s="52"/>
      <c r="H1250" s="52"/>
      <c r="I1250" s="52"/>
    </row>
    <row r="1251" spans="1:9" s="53" customFormat="1">
      <c r="A1251" s="49"/>
      <c r="B1251" s="50"/>
      <c r="C1251" s="51"/>
      <c r="D1251" s="49"/>
      <c r="E1251" s="52"/>
      <c r="F1251" s="52"/>
      <c r="G1251" s="52"/>
      <c r="H1251" s="52"/>
      <c r="I1251" s="52"/>
    </row>
    <row r="1252" spans="1:9" s="53" customFormat="1">
      <c r="A1252" s="49"/>
      <c r="B1252" s="50"/>
      <c r="C1252" s="51"/>
      <c r="D1252" s="49"/>
      <c r="E1252" s="52"/>
      <c r="F1252" s="52"/>
      <c r="G1252" s="52"/>
      <c r="H1252" s="52"/>
      <c r="I1252" s="52"/>
    </row>
    <row r="1253" spans="1:9" s="53" customFormat="1">
      <c r="A1253" s="49"/>
      <c r="B1253" s="50"/>
      <c r="C1253" s="51"/>
      <c r="D1253" s="49"/>
      <c r="E1253" s="52"/>
      <c r="F1253" s="52"/>
      <c r="G1253" s="52"/>
      <c r="H1253" s="52"/>
      <c r="I1253" s="52"/>
    </row>
    <row r="1254" spans="1:9" s="53" customFormat="1">
      <c r="A1254" s="49"/>
      <c r="B1254" s="50"/>
      <c r="C1254" s="51"/>
      <c r="D1254" s="49"/>
      <c r="E1254" s="52"/>
      <c r="F1254" s="52"/>
      <c r="G1254" s="52"/>
      <c r="H1254" s="52"/>
      <c r="I1254" s="52"/>
    </row>
    <row r="1255" spans="1:9" s="53" customFormat="1">
      <c r="A1255" s="49"/>
      <c r="B1255" s="50"/>
      <c r="C1255" s="51"/>
      <c r="D1255" s="49"/>
      <c r="E1255" s="52"/>
      <c r="F1255" s="52"/>
      <c r="G1255" s="52"/>
      <c r="H1255" s="52"/>
      <c r="I1255" s="52"/>
    </row>
    <row r="1256" spans="1:9" s="53" customFormat="1">
      <c r="A1256" s="49"/>
      <c r="B1256" s="50"/>
      <c r="C1256" s="51"/>
      <c r="D1256" s="49"/>
      <c r="E1256" s="52"/>
      <c r="F1256" s="52"/>
      <c r="G1256" s="52"/>
      <c r="H1256" s="52"/>
      <c r="I1256" s="52"/>
    </row>
    <row r="1257" spans="1:9" s="53" customFormat="1">
      <c r="A1257" s="49"/>
      <c r="B1257" s="50"/>
      <c r="C1257" s="51"/>
      <c r="D1257" s="49"/>
      <c r="E1257" s="52"/>
      <c r="F1257" s="52"/>
      <c r="G1257" s="52"/>
      <c r="H1257" s="52"/>
      <c r="I1257" s="52"/>
    </row>
    <row r="1258" spans="1:9" s="53" customFormat="1">
      <c r="A1258" s="49"/>
      <c r="B1258" s="50"/>
      <c r="C1258" s="51"/>
      <c r="D1258" s="49"/>
      <c r="E1258" s="52"/>
      <c r="F1258" s="52"/>
      <c r="G1258" s="52"/>
      <c r="H1258" s="52"/>
      <c r="I1258" s="52"/>
    </row>
    <row r="1259" spans="1:9" s="53" customFormat="1">
      <c r="A1259" s="49"/>
      <c r="B1259" s="50"/>
      <c r="C1259" s="51"/>
      <c r="D1259" s="49"/>
      <c r="E1259" s="52"/>
      <c r="F1259" s="52"/>
      <c r="G1259" s="52"/>
      <c r="H1259" s="52"/>
      <c r="I1259" s="52"/>
    </row>
    <row r="1260" spans="1:9" s="53" customFormat="1">
      <c r="A1260" s="49"/>
      <c r="B1260" s="50"/>
      <c r="C1260" s="51"/>
      <c r="D1260" s="49"/>
      <c r="E1260" s="52"/>
      <c r="F1260" s="52"/>
      <c r="G1260" s="52"/>
      <c r="H1260" s="52"/>
      <c r="I1260" s="52"/>
    </row>
    <row r="1261" spans="1:9" s="53" customFormat="1">
      <c r="A1261" s="49"/>
      <c r="B1261" s="50"/>
      <c r="C1261" s="51"/>
      <c r="D1261" s="49"/>
      <c r="E1261" s="52"/>
      <c r="F1261" s="52"/>
      <c r="G1261" s="52"/>
      <c r="H1261" s="52"/>
      <c r="I1261" s="52"/>
    </row>
    <row r="1262" spans="1:9" s="53" customFormat="1">
      <c r="A1262" s="49"/>
      <c r="B1262" s="50"/>
      <c r="C1262" s="51"/>
      <c r="D1262" s="49"/>
      <c r="E1262" s="52"/>
      <c r="F1262" s="52"/>
      <c r="G1262" s="52"/>
      <c r="H1262" s="52"/>
      <c r="I1262" s="52"/>
    </row>
    <row r="1263" spans="1:9" s="53" customFormat="1">
      <c r="A1263" s="49"/>
      <c r="B1263" s="50"/>
      <c r="C1263" s="51"/>
      <c r="D1263" s="49"/>
      <c r="E1263" s="52"/>
      <c r="F1263" s="52"/>
      <c r="G1263" s="52"/>
      <c r="H1263" s="52"/>
      <c r="I1263" s="52"/>
    </row>
    <row r="1264" spans="1:9" s="53" customFormat="1">
      <c r="A1264" s="49"/>
      <c r="B1264" s="50"/>
      <c r="C1264" s="51"/>
      <c r="D1264" s="49"/>
      <c r="E1264" s="52"/>
      <c r="F1264" s="52"/>
      <c r="G1264" s="52"/>
      <c r="H1264" s="52"/>
      <c r="I1264" s="52"/>
    </row>
    <row r="1265" spans="1:9" s="53" customFormat="1">
      <c r="A1265" s="49"/>
      <c r="B1265" s="50"/>
      <c r="C1265" s="51"/>
      <c r="D1265" s="49"/>
      <c r="E1265" s="52"/>
      <c r="F1265" s="52"/>
      <c r="G1265" s="52"/>
      <c r="H1265" s="52"/>
      <c r="I1265" s="52"/>
    </row>
    <row r="1266" spans="1:9" s="53" customFormat="1">
      <c r="A1266" s="49"/>
      <c r="B1266" s="50"/>
      <c r="C1266" s="51"/>
      <c r="D1266" s="49"/>
      <c r="E1266" s="52"/>
      <c r="F1266" s="52"/>
      <c r="G1266" s="52"/>
      <c r="H1266" s="52"/>
      <c r="I1266" s="52"/>
    </row>
    <row r="1267" spans="1:9" s="53" customFormat="1">
      <c r="A1267" s="49"/>
      <c r="B1267" s="50"/>
      <c r="C1267" s="51"/>
      <c r="D1267" s="49"/>
      <c r="E1267" s="52"/>
      <c r="F1267" s="52"/>
      <c r="G1267" s="52"/>
      <c r="H1267" s="52"/>
      <c r="I1267" s="52"/>
    </row>
    <row r="1268" spans="1:9" s="53" customFormat="1">
      <c r="A1268" s="49"/>
      <c r="B1268" s="50"/>
      <c r="C1268" s="51"/>
      <c r="D1268" s="49"/>
      <c r="E1268" s="52"/>
      <c r="F1268" s="52"/>
      <c r="G1268" s="52"/>
      <c r="H1268" s="52"/>
      <c r="I1268" s="52"/>
    </row>
    <row r="1269" spans="1:9" s="53" customFormat="1">
      <c r="A1269" s="49"/>
      <c r="B1269" s="50"/>
      <c r="C1269" s="51"/>
      <c r="D1269" s="49"/>
      <c r="E1269" s="52"/>
      <c r="F1269" s="52"/>
      <c r="G1269" s="52"/>
      <c r="H1269" s="52"/>
      <c r="I1269" s="52"/>
    </row>
    <row r="1270" spans="1:9" s="53" customFormat="1">
      <c r="A1270" s="49"/>
      <c r="B1270" s="50"/>
      <c r="C1270" s="51"/>
      <c r="D1270" s="49"/>
      <c r="E1270" s="52"/>
      <c r="F1270" s="52"/>
      <c r="G1270" s="52"/>
      <c r="H1270" s="52"/>
      <c r="I1270" s="52"/>
    </row>
    <row r="1271" spans="1:9" s="53" customFormat="1">
      <c r="A1271" s="49"/>
      <c r="B1271" s="50"/>
      <c r="C1271" s="51"/>
      <c r="D1271" s="49"/>
      <c r="E1271" s="52"/>
      <c r="F1271" s="52"/>
      <c r="G1271" s="52"/>
      <c r="H1271" s="52"/>
      <c r="I1271" s="52"/>
    </row>
    <row r="1272" spans="1:9" s="53" customFormat="1">
      <c r="A1272" s="49"/>
      <c r="B1272" s="50"/>
      <c r="C1272" s="51"/>
      <c r="D1272" s="49"/>
      <c r="E1272" s="52"/>
      <c r="F1272" s="52"/>
      <c r="G1272" s="52"/>
      <c r="H1272" s="52"/>
      <c r="I1272" s="52"/>
    </row>
    <row r="1273" spans="1:9" s="53" customFormat="1">
      <c r="A1273" s="49"/>
      <c r="B1273" s="50"/>
      <c r="C1273" s="51"/>
      <c r="D1273" s="49"/>
      <c r="E1273" s="52"/>
      <c r="F1273" s="52"/>
      <c r="G1273" s="52"/>
      <c r="H1273" s="52"/>
      <c r="I1273" s="52"/>
    </row>
    <row r="1274" spans="1:9" s="53" customFormat="1">
      <c r="A1274" s="49"/>
      <c r="B1274" s="50"/>
      <c r="C1274" s="51"/>
      <c r="D1274" s="49"/>
      <c r="E1274" s="52"/>
      <c r="F1274" s="52"/>
      <c r="G1274" s="52"/>
      <c r="H1274" s="52"/>
      <c r="I1274" s="52"/>
    </row>
    <row r="1275" spans="1:9" s="53" customFormat="1">
      <c r="A1275" s="49"/>
      <c r="B1275" s="50"/>
      <c r="C1275" s="51"/>
      <c r="D1275" s="49"/>
      <c r="E1275" s="52"/>
      <c r="F1275" s="52"/>
      <c r="G1275" s="52"/>
      <c r="H1275" s="52"/>
      <c r="I1275" s="52"/>
    </row>
    <row r="1276" spans="1:9" s="53" customFormat="1">
      <c r="A1276" s="49"/>
      <c r="B1276" s="50"/>
      <c r="C1276" s="51"/>
      <c r="D1276" s="49"/>
      <c r="E1276" s="52"/>
      <c r="F1276" s="52"/>
      <c r="G1276" s="52"/>
      <c r="H1276" s="52"/>
      <c r="I1276" s="52"/>
    </row>
    <row r="1277" spans="1:9" s="53" customFormat="1">
      <c r="A1277" s="49"/>
      <c r="B1277" s="50"/>
      <c r="C1277" s="51"/>
      <c r="D1277" s="49"/>
      <c r="E1277" s="52"/>
      <c r="F1277" s="52"/>
      <c r="G1277" s="52"/>
      <c r="H1277" s="52"/>
      <c r="I1277" s="52"/>
    </row>
    <row r="1278" spans="1:9" s="53" customFormat="1">
      <c r="A1278" s="49"/>
      <c r="B1278" s="50"/>
      <c r="C1278" s="51"/>
      <c r="D1278" s="49"/>
      <c r="E1278" s="52"/>
      <c r="F1278" s="52"/>
      <c r="G1278" s="52"/>
      <c r="H1278" s="52"/>
      <c r="I1278" s="52"/>
    </row>
    <row r="1279" spans="1:9" s="53" customFormat="1">
      <c r="A1279" s="49"/>
      <c r="B1279" s="50"/>
      <c r="C1279" s="51"/>
      <c r="D1279" s="49"/>
      <c r="E1279" s="52"/>
      <c r="F1279" s="52"/>
      <c r="G1279" s="52"/>
      <c r="H1279" s="52"/>
      <c r="I1279" s="52"/>
    </row>
    <row r="1280" spans="1:9" s="53" customFormat="1">
      <c r="A1280" s="49"/>
      <c r="B1280" s="50"/>
      <c r="C1280" s="51"/>
      <c r="D1280" s="49"/>
      <c r="E1280" s="52"/>
      <c r="F1280" s="52"/>
      <c r="G1280" s="52"/>
      <c r="H1280" s="52"/>
      <c r="I1280" s="52"/>
    </row>
    <row r="1281" spans="1:9" s="53" customFormat="1">
      <c r="A1281" s="49"/>
      <c r="B1281" s="50"/>
      <c r="C1281" s="51"/>
      <c r="D1281" s="49"/>
      <c r="E1281" s="52"/>
      <c r="F1281" s="52"/>
      <c r="G1281" s="52"/>
      <c r="H1281" s="52"/>
      <c r="I1281" s="52"/>
    </row>
    <row r="1282" spans="1:9" s="53" customFormat="1">
      <c r="A1282" s="49"/>
      <c r="B1282" s="50"/>
      <c r="C1282" s="51"/>
      <c r="D1282" s="49"/>
      <c r="E1282" s="52"/>
      <c r="F1282" s="52"/>
      <c r="G1282" s="52"/>
      <c r="H1282" s="52"/>
      <c r="I1282" s="52"/>
    </row>
    <row r="1283" spans="1:9" s="53" customFormat="1">
      <c r="A1283" s="49"/>
      <c r="B1283" s="50"/>
      <c r="C1283" s="51"/>
      <c r="D1283" s="49"/>
      <c r="E1283" s="52"/>
      <c r="F1283" s="52"/>
      <c r="G1283" s="52"/>
      <c r="H1283" s="52"/>
      <c r="I1283" s="52"/>
    </row>
    <row r="1284" spans="1:9" s="53" customFormat="1">
      <c r="A1284" s="49"/>
      <c r="B1284" s="50"/>
      <c r="C1284" s="51"/>
      <c r="D1284" s="49"/>
      <c r="E1284" s="52"/>
      <c r="F1284" s="52"/>
      <c r="G1284" s="52"/>
      <c r="H1284" s="52"/>
      <c r="I1284" s="52"/>
    </row>
    <row r="1285" spans="1:9" s="53" customFormat="1">
      <c r="A1285" s="49"/>
      <c r="B1285" s="50"/>
      <c r="C1285" s="51"/>
      <c r="D1285" s="49"/>
      <c r="E1285" s="52"/>
      <c r="F1285" s="52"/>
      <c r="G1285" s="52"/>
      <c r="H1285" s="52"/>
      <c r="I1285" s="52"/>
    </row>
    <row r="1286" spans="1:9" s="53" customFormat="1">
      <c r="A1286" s="49"/>
      <c r="B1286" s="50"/>
      <c r="C1286" s="51"/>
      <c r="D1286" s="49"/>
      <c r="E1286" s="52"/>
      <c r="F1286" s="52"/>
      <c r="G1286" s="52"/>
      <c r="H1286" s="52"/>
      <c r="I1286" s="52"/>
    </row>
    <row r="1287" spans="1:9" s="53" customFormat="1">
      <c r="A1287" s="49"/>
      <c r="B1287" s="50"/>
      <c r="C1287" s="51"/>
      <c r="D1287" s="49"/>
      <c r="E1287" s="52"/>
      <c r="F1287" s="52"/>
      <c r="G1287" s="52"/>
      <c r="H1287" s="52"/>
      <c r="I1287" s="52"/>
    </row>
    <row r="1288" spans="1:9" s="53" customFormat="1">
      <c r="A1288" s="49"/>
      <c r="B1288" s="50"/>
      <c r="C1288" s="51"/>
      <c r="D1288" s="49"/>
      <c r="E1288" s="52"/>
      <c r="F1288" s="52"/>
      <c r="G1288" s="52"/>
      <c r="H1288" s="52"/>
      <c r="I1288" s="52"/>
    </row>
    <row r="1289" spans="1:9" s="53" customFormat="1">
      <c r="A1289" s="49"/>
      <c r="B1289" s="50"/>
      <c r="C1289" s="51"/>
      <c r="D1289" s="49"/>
      <c r="E1289" s="52"/>
      <c r="F1289" s="52"/>
      <c r="G1289" s="52"/>
      <c r="H1289" s="52"/>
      <c r="I1289" s="52"/>
    </row>
    <row r="1290" spans="1:9" s="53" customFormat="1">
      <c r="A1290" s="49"/>
      <c r="B1290" s="50"/>
      <c r="C1290" s="51"/>
      <c r="D1290" s="49"/>
      <c r="E1290" s="52"/>
      <c r="F1290" s="52"/>
      <c r="G1290" s="52"/>
      <c r="H1290" s="52"/>
      <c r="I1290" s="52"/>
    </row>
    <row r="1291" spans="1:9" s="53" customFormat="1">
      <c r="A1291" s="49"/>
      <c r="B1291" s="50"/>
      <c r="C1291" s="51"/>
      <c r="D1291" s="49"/>
      <c r="E1291" s="52"/>
      <c r="F1291" s="52"/>
      <c r="G1291" s="52"/>
      <c r="H1291" s="52"/>
      <c r="I1291" s="52"/>
    </row>
    <row r="1292" spans="1:9" s="53" customFormat="1">
      <c r="A1292" s="49"/>
      <c r="B1292" s="50"/>
      <c r="C1292" s="51"/>
      <c r="D1292" s="49"/>
      <c r="E1292" s="52"/>
      <c r="F1292" s="52"/>
      <c r="G1292" s="52"/>
      <c r="H1292" s="52"/>
      <c r="I1292" s="52"/>
    </row>
    <row r="1293" spans="1:9" s="53" customFormat="1">
      <c r="A1293" s="49"/>
      <c r="B1293" s="50"/>
      <c r="C1293" s="51"/>
      <c r="D1293" s="49"/>
      <c r="E1293" s="52"/>
      <c r="F1293" s="52"/>
      <c r="G1293" s="52"/>
      <c r="H1293" s="52"/>
      <c r="I1293" s="52"/>
    </row>
    <row r="1294" spans="1:9" s="53" customFormat="1">
      <c r="A1294" s="49"/>
      <c r="B1294" s="50"/>
      <c r="C1294" s="51"/>
      <c r="D1294" s="49"/>
      <c r="E1294" s="52"/>
      <c r="F1294" s="52"/>
      <c r="G1294" s="52"/>
      <c r="H1294" s="52"/>
      <c r="I1294" s="52"/>
    </row>
    <row r="1295" spans="1:9" s="53" customFormat="1">
      <c r="A1295" s="49"/>
      <c r="B1295" s="50"/>
      <c r="C1295" s="51"/>
      <c r="D1295" s="49"/>
      <c r="E1295" s="52"/>
      <c r="F1295" s="52"/>
      <c r="G1295" s="52"/>
      <c r="H1295" s="52"/>
      <c r="I1295" s="52"/>
    </row>
    <row r="1296" spans="1:9" s="53" customFormat="1">
      <c r="A1296" s="49"/>
      <c r="B1296" s="50"/>
      <c r="C1296" s="51"/>
      <c r="D1296" s="49"/>
      <c r="E1296" s="52"/>
      <c r="F1296" s="52"/>
      <c r="G1296" s="52"/>
      <c r="H1296" s="52"/>
      <c r="I1296" s="52"/>
    </row>
    <row r="1297" spans="1:9" s="53" customFormat="1">
      <c r="A1297" s="49"/>
      <c r="B1297" s="50"/>
      <c r="C1297" s="51"/>
      <c r="D1297" s="49"/>
      <c r="E1297" s="52"/>
      <c r="F1297" s="52"/>
      <c r="G1297" s="52"/>
      <c r="H1297" s="52"/>
      <c r="I1297" s="52"/>
    </row>
    <row r="1298" spans="1:9" s="53" customFormat="1">
      <c r="A1298" s="49"/>
      <c r="B1298" s="50"/>
      <c r="C1298" s="51"/>
      <c r="D1298" s="49"/>
      <c r="E1298" s="52"/>
      <c r="F1298" s="52"/>
      <c r="G1298" s="52"/>
      <c r="H1298" s="52"/>
      <c r="I1298" s="52"/>
    </row>
    <row r="1299" spans="1:9" s="53" customFormat="1">
      <c r="A1299" s="49"/>
      <c r="B1299" s="50"/>
      <c r="C1299" s="51"/>
      <c r="D1299" s="49"/>
      <c r="E1299" s="52"/>
      <c r="F1299" s="52"/>
      <c r="G1299" s="52"/>
      <c r="H1299" s="52"/>
      <c r="I1299" s="52"/>
    </row>
    <row r="1300" spans="1:9" s="53" customFormat="1">
      <c r="A1300" s="49"/>
      <c r="B1300" s="50"/>
      <c r="C1300" s="51"/>
      <c r="D1300" s="49"/>
      <c r="E1300" s="52"/>
      <c r="F1300" s="52"/>
      <c r="G1300" s="52"/>
      <c r="H1300" s="52"/>
      <c r="I1300" s="52"/>
    </row>
    <row r="1301" spans="1:9" s="53" customFormat="1">
      <c r="A1301" s="49"/>
      <c r="B1301" s="50"/>
      <c r="C1301" s="51"/>
      <c r="D1301" s="49"/>
      <c r="E1301" s="52"/>
      <c r="F1301" s="52"/>
      <c r="G1301" s="52"/>
      <c r="H1301" s="52"/>
      <c r="I1301" s="52"/>
    </row>
    <row r="1302" spans="1:9" s="53" customFormat="1">
      <c r="A1302" s="49"/>
      <c r="B1302" s="50"/>
      <c r="C1302" s="51"/>
      <c r="D1302" s="49"/>
      <c r="E1302" s="52"/>
      <c r="F1302" s="52"/>
      <c r="G1302" s="52"/>
      <c r="H1302" s="52"/>
      <c r="I1302" s="52"/>
    </row>
    <row r="1303" spans="1:9" s="53" customFormat="1">
      <c r="A1303" s="49"/>
      <c r="B1303" s="50"/>
      <c r="C1303" s="51"/>
      <c r="D1303" s="49"/>
      <c r="E1303" s="52"/>
      <c r="F1303" s="52"/>
      <c r="G1303" s="52"/>
      <c r="H1303" s="52"/>
      <c r="I1303" s="52"/>
    </row>
    <row r="1304" spans="1:9" s="53" customFormat="1">
      <c r="A1304" s="49"/>
      <c r="B1304" s="50"/>
      <c r="C1304" s="51"/>
      <c r="D1304" s="49"/>
      <c r="E1304" s="52"/>
      <c r="F1304" s="52"/>
      <c r="G1304" s="52"/>
      <c r="H1304" s="52"/>
      <c r="I1304" s="52"/>
    </row>
    <row r="1305" spans="1:9" s="53" customFormat="1">
      <c r="A1305" s="49"/>
      <c r="B1305" s="50"/>
      <c r="C1305" s="51"/>
      <c r="D1305" s="49"/>
      <c r="E1305" s="52"/>
      <c r="F1305" s="52"/>
      <c r="G1305" s="52"/>
      <c r="H1305" s="52"/>
      <c r="I1305" s="52"/>
    </row>
    <row r="1306" spans="1:9" s="53" customFormat="1">
      <c r="A1306" s="49"/>
      <c r="B1306" s="50"/>
      <c r="C1306" s="51"/>
      <c r="D1306" s="49"/>
      <c r="E1306" s="52"/>
      <c r="F1306" s="52"/>
      <c r="G1306" s="52"/>
      <c r="H1306" s="52"/>
      <c r="I1306" s="52"/>
    </row>
    <row r="1307" spans="1:9" s="53" customFormat="1">
      <c r="A1307" s="49"/>
      <c r="B1307" s="50"/>
      <c r="C1307" s="51"/>
      <c r="D1307" s="49"/>
      <c r="E1307" s="52"/>
      <c r="F1307" s="52"/>
      <c r="G1307" s="52"/>
      <c r="H1307" s="52"/>
      <c r="I1307" s="52"/>
    </row>
    <row r="1308" spans="1:9" s="53" customFormat="1">
      <c r="A1308" s="49"/>
      <c r="B1308" s="50"/>
      <c r="C1308" s="51"/>
      <c r="D1308" s="49"/>
      <c r="E1308" s="52"/>
      <c r="F1308" s="52"/>
      <c r="G1308" s="52"/>
      <c r="H1308" s="52"/>
      <c r="I1308" s="52"/>
    </row>
    <row r="1309" spans="1:9" s="53" customFormat="1">
      <c r="A1309" s="49"/>
      <c r="B1309" s="50"/>
      <c r="C1309" s="51"/>
      <c r="D1309" s="49"/>
      <c r="E1309" s="52"/>
      <c r="F1309" s="52"/>
      <c r="G1309" s="52"/>
      <c r="H1309" s="52"/>
      <c r="I1309" s="52"/>
    </row>
    <row r="1310" spans="1:9" s="53" customFormat="1">
      <c r="A1310" s="49"/>
      <c r="B1310" s="50"/>
      <c r="C1310" s="51"/>
      <c r="D1310" s="49"/>
      <c r="E1310" s="52"/>
      <c r="F1310" s="52"/>
      <c r="G1310" s="52"/>
      <c r="H1310" s="52"/>
      <c r="I1310" s="52"/>
    </row>
    <row r="1311" spans="1:9" s="53" customFormat="1">
      <c r="A1311" s="49"/>
      <c r="B1311" s="50"/>
      <c r="C1311" s="51"/>
      <c r="D1311" s="49"/>
      <c r="E1311" s="52"/>
      <c r="F1311" s="52"/>
      <c r="G1311" s="52"/>
      <c r="H1311" s="52"/>
      <c r="I1311" s="52"/>
    </row>
    <row r="1312" spans="1:9" s="53" customFormat="1">
      <c r="A1312" s="49"/>
      <c r="B1312" s="50"/>
      <c r="C1312" s="51"/>
      <c r="D1312" s="49"/>
      <c r="E1312" s="52"/>
      <c r="F1312" s="52"/>
      <c r="G1312" s="52"/>
      <c r="H1312" s="52"/>
      <c r="I1312" s="52"/>
    </row>
    <row r="1313" spans="1:9" s="53" customFormat="1">
      <c r="A1313" s="49"/>
      <c r="B1313" s="50"/>
      <c r="C1313" s="51"/>
      <c r="D1313" s="49"/>
      <c r="E1313" s="52"/>
      <c r="F1313" s="52"/>
      <c r="G1313" s="52"/>
      <c r="H1313" s="52"/>
      <c r="I1313" s="52"/>
    </row>
    <row r="1314" spans="1:9" s="53" customFormat="1">
      <c r="A1314" s="49"/>
      <c r="B1314" s="50"/>
      <c r="C1314" s="51"/>
      <c r="D1314" s="49"/>
      <c r="E1314" s="52"/>
      <c r="F1314" s="52"/>
      <c r="G1314" s="52"/>
      <c r="H1314" s="52"/>
      <c r="I1314" s="52"/>
    </row>
    <row r="1315" spans="1:9" s="53" customFormat="1">
      <c r="A1315" s="49"/>
      <c r="B1315" s="50"/>
      <c r="C1315" s="51"/>
      <c r="D1315" s="49"/>
      <c r="E1315" s="52"/>
      <c r="F1315" s="52"/>
      <c r="G1315" s="52"/>
      <c r="H1315" s="52"/>
      <c r="I1315" s="52"/>
    </row>
    <row r="1316" spans="1:9" s="53" customFormat="1">
      <c r="A1316" s="49"/>
      <c r="B1316" s="50"/>
      <c r="C1316" s="51"/>
      <c r="D1316" s="49"/>
      <c r="E1316" s="52"/>
      <c r="F1316" s="52"/>
      <c r="G1316" s="52"/>
      <c r="H1316" s="52"/>
      <c r="I1316" s="52"/>
    </row>
    <row r="1317" spans="1:9" s="53" customFormat="1">
      <c r="A1317" s="49"/>
      <c r="B1317" s="50"/>
      <c r="C1317" s="51"/>
      <c r="D1317" s="49"/>
      <c r="E1317" s="52"/>
      <c r="F1317" s="52"/>
      <c r="G1317" s="52"/>
      <c r="H1317" s="52"/>
      <c r="I1317" s="52"/>
    </row>
    <row r="1318" spans="1:9" s="53" customFormat="1">
      <c r="A1318" s="49"/>
      <c r="B1318" s="50"/>
      <c r="C1318" s="51"/>
      <c r="D1318" s="49"/>
      <c r="E1318" s="52"/>
      <c r="F1318" s="52"/>
      <c r="G1318" s="52"/>
      <c r="H1318" s="52"/>
      <c r="I1318" s="52"/>
    </row>
    <row r="1319" spans="1:9" s="53" customFormat="1">
      <c r="A1319" s="49"/>
      <c r="B1319" s="50"/>
      <c r="C1319" s="51"/>
      <c r="D1319" s="49"/>
      <c r="E1319" s="52"/>
      <c r="F1319" s="52"/>
      <c r="G1319" s="52"/>
      <c r="H1319" s="52"/>
      <c r="I1319" s="52"/>
    </row>
    <row r="1320" spans="1:9" s="53" customFormat="1">
      <c r="A1320" s="49"/>
      <c r="B1320" s="50"/>
      <c r="C1320" s="51"/>
      <c r="D1320" s="49"/>
      <c r="E1320" s="52"/>
      <c r="F1320" s="52"/>
      <c r="G1320" s="52"/>
      <c r="H1320" s="52"/>
      <c r="I1320" s="52"/>
    </row>
    <row r="1321" spans="1:9" s="53" customFormat="1">
      <c r="A1321" s="49"/>
      <c r="B1321" s="50"/>
      <c r="C1321" s="51"/>
      <c r="D1321" s="49"/>
      <c r="E1321" s="52"/>
      <c r="F1321" s="52"/>
      <c r="G1321" s="52"/>
      <c r="H1321" s="52"/>
      <c r="I1321" s="52"/>
    </row>
    <row r="1322" spans="1:9" s="53" customFormat="1">
      <c r="A1322" s="49"/>
      <c r="B1322" s="50"/>
      <c r="C1322" s="51"/>
      <c r="D1322" s="49"/>
      <c r="E1322" s="52"/>
      <c r="F1322" s="52"/>
      <c r="G1322" s="52"/>
      <c r="H1322" s="52"/>
      <c r="I1322" s="52"/>
    </row>
    <row r="1323" spans="1:9" s="53" customFormat="1">
      <c r="A1323" s="49"/>
      <c r="B1323" s="50"/>
      <c r="C1323" s="51"/>
      <c r="D1323" s="49"/>
      <c r="E1323" s="52"/>
      <c r="F1323" s="52"/>
      <c r="G1323" s="52"/>
      <c r="H1323" s="52"/>
      <c r="I1323" s="52"/>
    </row>
    <row r="1324" spans="1:9" s="53" customFormat="1">
      <c r="A1324" s="49"/>
      <c r="B1324" s="50"/>
      <c r="C1324" s="51"/>
      <c r="D1324" s="49"/>
      <c r="E1324" s="52"/>
      <c r="F1324" s="52"/>
      <c r="G1324" s="52"/>
      <c r="H1324" s="52"/>
      <c r="I1324" s="52"/>
    </row>
    <row r="1325" spans="1:9" s="53" customFormat="1">
      <c r="A1325" s="49"/>
      <c r="B1325" s="50"/>
      <c r="C1325" s="51"/>
      <c r="D1325" s="49"/>
      <c r="E1325" s="52"/>
      <c r="F1325" s="52"/>
      <c r="G1325" s="52"/>
      <c r="H1325" s="52"/>
      <c r="I1325" s="52"/>
    </row>
    <row r="1326" spans="1:9" s="53" customFormat="1">
      <c r="A1326" s="49"/>
      <c r="B1326" s="50"/>
      <c r="C1326" s="51"/>
      <c r="D1326" s="49"/>
      <c r="E1326" s="52"/>
      <c r="F1326" s="52"/>
      <c r="G1326" s="52"/>
      <c r="H1326" s="52"/>
      <c r="I1326" s="52"/>
    </row>
    <row r="1327" spans="1:9" s="53" customFormat="1">
      <c r="A1327" s="49"/>
      <c r="B1327" s="50"/>
      <c r="C1327" s="51"/>
      <c r="D1327" s="49"/>
      <c r="E1327" s="52"/>
      <c r="F1327" s="52"/>
      <c r="G1327" s="52"/>
      <c r="H1327" s="52"/>
      <c r="I1327" s="52"/>
    </row>
    <row r="1328" spans="1:9" s="53" customFormat="1">
      <c r="A1328" s="49"/>
      <c r="B1328" s="50"/>
      <c r="C1328" s="51"/>
      <c r="D1328" s="49"/>
      <c r="E1328" s="52"/>
      <c r="F1328" s="52"/>
      <c r="G1328" s="52"/>
      <c r="H1328" s="52"/>
      <c r="I1328" s="52"/>
    </row>
    <row r="1329" spans="1:9" s="53" customFormat="1">
      <c r="A1329" s="49"/>
      <c r="B1329" s="50"/>
      <c r="C1329" s="51"/>
      <c r="D1329" s="49"/>
      <c r="E1329" s="52"/>
      <c r="F1329" s="52"/>
      <c r="G1329" s="52"/>
      <c r="H1329" s="52"/>
      <c r="I1329" s="52"/>
    </row>
    <row r="1330" spans="1:9" s="53" customFormat="1">
      <c r="A1330" s="49"/>
      <c r="B1330" s="50"/>
      <c r="C1330" s="51"/>
      <c r="D1330" s="49"/>
      <c r="E1330" s="52"/>
      <c r="F1330" s="52"/>
      <c r="G1330" s="52"/>
      <c r="H1330" s="52"/>
      <c r="I1330" s="52"/>
    </row>
    <row r="1331" spans="1:9" s="53" customFormat="1">
      <c r="A1331" s="49"/>
      <c r="B1331" s="50"/>
      <c r="C1331" s="51"/>
      <c r="D1331" s="49"/>
      <c r="E1331" s="52"/>
      <c r="F1331" s="52"/>
      <c r="G1331" s="52"/>
      <c r="H1331" s="52"/>
      <c r="I1331" s="52"/>
    </row>
    <row r="1332" spans="1:9" s="53" customFormat="1">
      <c r="A1332" s="49"/>
      <c r="B1332" s="50"/>
      <c r="C1332" s="51"/>
      <c r="D1332" s="49"/>
      <c r="E1332" s="52"/>
      <c r="F1332" s="52"/>
      <c r="G1332" s="52"/>
      <c r="H1332" s="52"/>
      <c r="I1332" s="52"/>
    </row>
    <row r="1333" spans="1:9" s="53" customFormat="1">
      <c r="A1333" s="49"/>
      <c r="B1333" s="50"/>
      <c r="C1333" s="51"/>
      <c r="D1333" s="49"/>
      <c r="E1333" s="52"/>
      <c r="F1333" s="52"/>
      <c r="G1333" s="52"/>
      <c r="H1333" s="52"/>
      <c r="I1333" s="52"/>
    </row>
    <row r="1334" spans="1:9" s="53" customFormat="1">
      <c r="A1334" s="49"/>
      <c r="B1334" s="50"/>
      <c r="C1334" s="51"/>
      <c r="D1334" s="49"/>
      <c r="E1334" s="52"/>
      <c r="F1334" s="52"/>
      <c r="G1334" s="52"/>
      <c r="H1334" s="52"/>
      <c r="I1334" s="52"/>
    </row>
    <row r="1335" spans="1:9" s="53" customFormat="1">
      <c r="A1335" s="49"/>
      <c r="B1335" s="50"/>
      <c r="C1335" s="51"/>
      <c r="D1335" s="49"/>
      <c r="E1335" s="52"/>
      <c r="F1335" s="52"/>
      <c r="G1335" s="52"/>
      <c r="H1335" s="52"/>
      <c r="I1335" s="52"/>
    </row>
    <row r="1336" spans="1:9" s="53" customFormat="1">
      <c r="A1336" s="49"/>
      <c r="B1336" s="50"/>
      <c r="C1336" s="51"/>
      <c r="D1336" s="49"/>
      <c r="E1336" s="52"/>
      <c r="F1336" s="52"/>
      <c r="G1336" s="52"/>
      <c r="H1336" s="52"/>
      <c r="I1336" s="52"/>
    </row>
    <row r="1337" spans="1:9" s="53" customFormat="1">
      <c r="A1337" s="49"/>
      <c r="B1337" s="50"/>
      <c r="C1337" s="51"/>
      <c r="D1337" s="49"/>
      <c r="E1337" s="52"/>
      <c r="F1337" s="52"/>
      <c r="G1337" s="52"/>
      <c r="H1337" s="52"/>
      <c r="I1337" s="52"/>
    </row>
    <row r="1338" spans="1:9" s="53" customFormat="1">
      <c r="A1338" s="49"/>
      <c r="B1338" s="50"/>
      <c r="C1338" s="51"/>
      <c r="D1338" s="49"/>
      <c r="E1338" s="52"/>
      <c r="F1338" s="52"/>
      <c r="G1338" s="52"/>
      <c r="H1338" s="52"/>
      <c r="I1338" s="52"/>
    </row>
    <row r="1339" spans="1:9" s="53" customFormat="1">
      <c r="A1339" s="49"/>
      <c r="B1339" s="50"/>
      <c r="C1339" s="51"/>
      <c r="D1339" s="49"/>
      <c r="E1339" s="52"/>
      <c r="F1339" s="52"/>
      <c r="G1339" s="52"/>
      <c r="H1339" s="52"/>
      <c r="I1339" s="52"/>
    </row>
    <row r="1340" spans="1:9" s="53" customFormat="1">
      <c r="A1340" s="49"/>
      <c r="B1340" s="50"/>
      <c r="C1340" s="51"/>
      <c r="D1340" s="49"/>
      <c r="E1340" s="52"/>
      <c r="F1340" s="52"/>
      <c r="G1340" s="52"/>
      <c r="H1340" s="52"/>
      <c r="I1340" s="52"/>
    </row>
    <row r="1341" spans="1:9" s="53" customFormat="1">
      <c r="A1341" s="49"/>
      <c r="B1341" s="50"/>
      <c r="C1341" s="51"/>
      <c r="D1341" s="49"/>
      <c r="E1341" s="52"/>
      <c r="F1341" s="52"/>
      <c r="G1341" s="52"/>
      <c r="H1341" s="52"/>
      <c r="I1341" s="52"/>
    </row>
    <row r="1342" spans="1:9" s="53" customFormat="1">
      <c r="A1342" s="49"/>
      <c r="B1342" s="50"/>
      <c r="C1342" s="51"/>
      <c r="D1342" s="49"/>
      <c r="E1342" s="52"/>
      <c r="F1342" s="52"/>
      <c r="G1342" s="52"/>
      <c r="H1342" s="52"/>
      <c r="I1342" s="52"/>
    </row>
    <row r="1343" spans="1:9" s="53" customFormat="1">
      <c r="A1343" s="49"/>
      <c r="B1343" s="50"/>
      <c r="C1343" s="51"/>
      <c r="D1343" s="49"/>
      <c r="E1343" s="52"/>
      <c r="F1343" s="52"/>
      <c r="G1343" s="52"/>
      <c r="H1343" s="52"/>
      <c r="I1343" s="52"/>
    </row>
    <row r="1344" spans="1:9" s="53" customFormat="1">
      <c r="A1344" s="49"/>
      <c r="B1344" s="50"/>
      <c r="C1344" s="51"/>
      <c r="D1344" s="49"/>
      <c r="E1344" s="52"/>
      <c r="F1344" s="52"/>
      <c r="G1344" s="52"/>
      <c r="H1344" s="52"/>
      <c r="I1344" s="52"/>
    </row>
    <row r="1345" spans="1:9" s="53" customFormat="1">
      <c r="A1345" s="49"/>
      <c r="B1345" s="50"/>
      <c r="C1345" s="51"/>
      <c r="D1345" s="49"/>
      <c r="E1345" s="52"/>
      <c r="F1345" s="52"/>
      <c r="G1345" s="52"/>
      <c r="H1345" s="52"/>
      <c r="I1345" s="52"/>
    </row>
    <row r="1346" spans="1:9" s="53" customFormat="1">
      <c r="A1346" s="49"/>
      <c r="B1346" s="50"/>
      <c r="C1346" s="51"/>
      <c r="D1346" s="49"/>
      <c r="E1346" s="52"/>
      <c r="F1346" s="52"/>
      <c r="G1346" s="52"/>
      <c r="H1346" s="52"/>
      <c r="I1346" s="52"/>
    </row>
    <row r="1347" spans="1:9" s="53" customFormat="1">
      <c r="A1347" s="49"/>
      <c r="B1347" s="50"/>
      <c r="C1347" s="51"/>
      <c r="D1347" s="49"/>
      <c r="E1347" s="52"/>
      <c r="F1347" s="52"/>
      <c r="G1347" s="52"/>
      <c r="H1347" s="52"/>
      <c r="I1347" s="52"/>
    </row>
    <row r="1348" spans="1:9" s="53" customFormat="1">
      <c r="A1348" s="49"/>
      <c r="B1348" s="50"/>
      <c r="C1348" s="51"/>
      <c r="D1348" s="49"/>
      <c r="E1348" s="52"/>
      <c r="F1348" s="52"/>
      <c r="G1348" s="52"/>
      <c r="H1348" s="52"/>
      <c r="I1348" s="52"/>
    </row>
    <row r="1349" spans="1:9" s="53" customFormat="1">
      <c r="A1349" s="49"/>
      <c r="B1349" s="50"/>
      <c r="C1349" s="51"/>
      <c r="D1349" s="49"/>
      <c r="E1349" s="52"/>
      <c r="F1349" s="52"/>
      <c r="G1349" s="52"/>
      <c r="H1349" s="52"/>
      <c r="I1349" s="52"/>
    </row>
    <row r="1350" spans="1:9" s="53" customFormat="1">
      <c r="A1350" s="49"/>
      <c r="B1350" s="50"/>
      <c r="C1350" s="51"/>
      <c r="D1350" s="49"/>
      <c r="E1350" s="52"/>
      <c r="F1350" s="52"/>
      <c r="G1350" s="52"/>
      <c r="H1350" s="52"/>
      <c r="I1350" s="52"/>
    </row>
    <row r="1351" spans="1:9" s="53" customFormat="1">
      <c r="A1351" s="49"/>
      <c r="B1351" s="50"/>
      <c r="C1351" s="51"/>
      <c r="D1351" s="49"/>
      <c r="E1351" s="52"/>
      <c r="F1351" s="52"/>
      <c r="G1351" s="52"/>
      <c r="H1351" s="52"/>
      <c r="I1351" s="52"/>
    </row>
    <row r="1352" spans="1:9" s="53" customFormat="1">
      <c r="A1352" s="49"/>
      <c r="B1352" s="50"/>
      <c r="C1352" s="51"/>
      <c r="D1352" s="49"/>
      <c r="E1352" s="52"/>
      <c r="F1352" s="52"/>
      <c r="G1352" s="52"/>
      <c r="H1352" s="52"/>
      <c r="I1352" s="52"/>
    </row>
    <row r="1353" spans="1:9" s="53" customFormat="1">
      <c r="A1353" s="49"/>
      <c r="B1353" s="50"/>
      <c r="C1353" s="51"/>
      <c r="D1353" s="49"/>
      <c r="E1353" s="52"/>
      <c r="F1353" s="52"/>
      <c r="G1353" s="52"/>
      <c r="H1353" s="52"/>
      <c r="I1353" s="52"/>
    </row>
    <row r="1354" spans="1:9" s="53" customFormat="1">
      <c r="A1354" s="49"/>
      <c r="B1354" s="50"/>
      <c r="C1354" s="51"/>
      <c r="D1354" s="49"/>
      <c r="E1354" s="52"/>
      <c r="F1354" s="52"/>
      <c r="G1354" s="52"/>
      <c r="H1354" s="52"/>
      <c r="I1354" s="52"/>
    </row>
    <row r="1355" spans="1:9" s="53" customFormat="1">
      <c r="A1355" s="49"/>
      <c r="B1355" s="50"/>
      <c r="C1355" s="51"/>
      <c r="D1355" s="49"/>
      <c r="E1355" s="52"/>
      <c r="F1355" s="52"/>
      <c r="G1355" s="52"/>
      <c r="H1355" s="52"/>
      <c r="I1355" s="52"/>
    </row>
    <row r="1356" spans="1:9" s="53" customFormat="1">
      <c r="A1356" s="49"/>
      <c r="B1356" s="50"/>
      <c r="C1356" s="51"/>
      <c r="D1356" s="49"/>
      <c r="E1356" s="52"/>
      <c r="F1356" s="52"/>
      <c r="G1356" s="52"/>
      <c r="H1356" s="52"/>
      <c r="I1356" s="52"/>
    </row>
    <row r="1357" spans="1:9" s="53" customFormat="1">
      <c r="A1357" s="49"/>
      <c r="B1357" s="50"/>
      <c r="C1357" s="51"/>
      <c r="D1357" s="49"/>
      <c r="E1357" s="52"/>
      <c r="F1357" s="52"/>
      <c r="G1357" s="52"/>
      <c r="H1357" s="52"/>
      <c r="I1357" s="52"/>
    </row>
    <row r="1358" spans="1:9" s="53" customFormat="1">
      <c r="A1358" s="49"/>
      <c r="B1358" s="50"/>
      <c r="C1358" s="51"/>
      <c r="D1358" s="49"/>
      <c r="E1358" s="52"/>
      <c r="F1358" s="52"/>
      <c r="G1358" s="52"/>
      <c r="H1358" s="52"/>
      <c r="I1358" s="52"/>
    </row>
    <row r="1359" spans="1:9" s="53" customFormat="1">
      <c r="A1359" s="49"/>
      <c r="B1359" s="50"/>
      <c r="C1359" s="51"/>
      <c r="D1359" s="49"/>
      <c r="E1359" s="52"/>
      <c r="F1359" s="52"/>
      <c r="G1359" s="52"/>
      <c r="H1359" s="52"/>
      <c r="I1359" s="52"/>
    </row>
    <row r="1360" spans="1:9" s="53" customFormat="1">
      <c r="A1360" s="49"/>
      <c r="B1360" s="50"/>
      <c r="C1360" s="51"/>
      <c r="D1360" s="49"/>
      <c r="E1360" s="52"/>
      <c r="F1360" s="52"/>
      <c r="G1360" s="52"/>
      <c r="H1360" s="52"/>
      <c r="I1360" s="52"/>
    </row>
    <row r="1361" spans="1:9" s="53" customFormat="1">
      <c r="A1361" s="49"/>
      <c r="B1361" s="50"/>
      <c r="C1361" s="51"/>
      <c r="D1361" s="49"/>
      <c r="E1361" s="52"/>
      <c r="F1361" s="52"/>
      <c r="G1361" s="52"/>
      <c r="H1361" s="52"/>
      <c r="I1361" s="52"/>
    </row>
    <row r="1362" spans="1:9" s="53" customFormat="1">
      <c r="A1362" s="49"/>
      <c r="B1362" s="50"/>
      <c r="C1362" s="51"/>
      <c r="D1362" s="49"/>
      <c r="E1362" s="52"/>
      <c r="F1362" s="52"/>
      <c r="G1362" s="52"/>
      <c r="H1362" s="52"/>
      <c r="I1362" s="52"/>
    </row>
    <row r="1363" spans="1:9" s="53" customFormat="1">
      <c r="A1363" s="49"/>
      <c r="B1363" s="50"/>
      <c r="C1363" s="51"/>
      <c r="D1363" s="49"/>
      <c r="E1363" s="52"/>
      <c r="F1363" s="52"/>
      <c r="G1363" s="52"/>
      <c r="H1363" s="52"/>
      <c r="I1363" s="52"/>
    </row>
    <row r="1364" spans="1:9" s="53" customFormat="1">
      <c r="A1364" s="49"/>
      <c r="B1364" s="50"/>
      <c r="C1364" s="51"/>
      <c r="D1364" s="49"/>
      <c r="E1364" s="52"/>
      <c r="F1364" s="52"/>
      <c r="G1364" s="52"/>
      <c r="H1364" s="52"/>
      <c r="I1364" s="52"/>
    </row>
    <row r="1365" spans="1:9" s="53" customFormat="1">
      <c r="A1365" s="49"/>
      <c r="B1365" s="50"/>
      <c r="C1365" s="51"/>
      <c r="D1365" s="49"/>
      <c r="E1365" s="52"/>
      <c r="F1365" s="52"/>
      <c r="G1365" s="52"/>
      <c r="H1365" s="52"/>
      <c r="I1365" s="52"/>
    </row>
    <row r="1366" spans="1:9" s="53" customFormat="1">
      <c r="A1366" s="49"/>
      <c r="B1366" s="50"/>
      <c r="C1366" s="51"/>
      <c r="D1366" s="49"/>
      <c r="E1366" s="52"/>
      <c r="F1366" s="52"/>
      <c r="G1366" s="52"/>
      <c r="H1366" s="52"/>
      <c r="I1366" s="52"/>
    </row>
    <row r="1367" spans="1:9" s="53" customFormat="1">
      <c r="A1367" s="49"/>
      <c r="B1367" s="50"/>
      <c r="C1367" s="51"/>
      <c r="D1367" s="49"/>
      <c r="E1367" s="52"/>
      <c r="F1367" s="52"/>
      <c r="G1367" s="52"/>
      <c r="H1367" s="52"/>
      <c r="I1367" s="52"/>
    </row>
    <row r="1368" spans="1:9" s="53" customFormat="1">
      <c r="A1368" s="49"/>
      <c r="B1368" s="50"/>
      <c r="C1368" s="51"/>
      <c r="D1368" s="49"/>
      <c r="E1368" s="52"/>
      <c r="F1368" s="52"/>
      <c r="G1368" s="52"/>
      <c r="H1368" s="52"/>
      <c r="I1368" s="52"/>
    </row>
    <row r="1369" spans="1:9" s="53" customFormat="1">
      <c r="A1369" s="49"/>
      <c r="B1369" s="50"/>
      <c r="C1369" s="51"/>
      <c r="D1369" s="49"/>
      <c r="E1369" s="52"/>
      <c r="F1369" s="52"/>
      <c r="G1369" s="52"/>
      <c r="H1369" s="52"/>
      <c r="I1369" s="52"/>
    </row>
    <row r="1370" spans="1:9" s="53" customFormat="1">
      <c r="A1370" s="49"/>
      <c r="B1370" s="50"/>
      <c r="C1370" s="51"/>
      <c r="D1370" s="49"/>
      <c r="E1370" s="52"/>
      <c r="F1370" s="52"/>
      <c r="G1370" s="52"/>
      <c r="H1370" s="52"/>
      <c r="I1370" s="52"/>
    </row>
    <row r="1371" spans="1:9" s="53" customFormat="1">
      <c r="A1371" s="49"/>
      <c r="B1371" s="50"/>
      <c r="C1371" s="51"/>
      <c r="D1371" s="49"/>
      <c r="E1371" s="52"/>
      <c r="F1371" s="52"/>
      <c r="G1371" s="52"/>
      <c r="H1371" s="52"/>
      <c r="I1371" s="52"/>
    </row>
    <row r="1372" spans="1:9" s="53" customFormat="1">
      <c r="A1372" s="49"/>
      <c r="B1372" s="50"/>
      <c r="C1372" s="51"/>
      <c r="D1372" s="49"/>
      <c r="E1372" s="52"/>
      <c r="F1372" s="52"/>
      <c r="G1372" s="52"/>
      <c r="H1372" s="52"/>
      <c r="I1372" s="52"/>
    </row>
    <row r="1373" spans="1:9" s="53" customFormat="1">
      <c r="A1373" s="49"/>
      <c r="B1373" s="50"/>
      <c r="C1373" s="51"/>
      <c r="D1373" s="49"/>
      <c r="E1373" s="52"/>
      <c r="F1373" s="52"/>
      <c r="G1373" s="52"/>
      <c r="H1373" s="52"/>
      <c r="I1373" s="52"/>
    </row>
    <row r="1374" spans="1:9" s="53" customFormat="1">
      <c r="A1374" s="49"/>
      <c r="B1374" s="50"/>
      <c r="C1374" s="51"/>
      <c r="D1374" s="49"/>
      <c r="E1374" s="52"/>
      <c r="F1374" s="52"/>
      <c r="G1374" s="52"/>
      <c r="H1374" s="52"/>
      <c r="I1374" s="52"/>
    </row>
    <row r="1375" spans="1:9" s="53" customFormat="1">
      <c r="A1375" s="49"/>
      <c r="B1375" s="50"/>
      <c r="C1375" s="51"/>
      <c r="D1375" s="49"/>
      <c r="E1375" s="52"/>
      <c r="F1375" s="52"/>
      <c r="G1375" s="52"/>
      <c r="H1375" s="52"/>
      <c r="I1375" s="52"/>
    </row>
    <row r="1376" spans="1:9" s="53" customFormat="1">
      <c r="A1376" s="49"/>
      <c r="B1376" s="50"/>
      <c r="C1376" s="51"/>
      <c r="D1376" s="49"/>
      <c r="E1376" s="52"/>
      <c r="F1376" s="52"/>
      <c r="G1376" s="52"/>
      <c r="H1376" s="52"/>
      <c r="I1376" s="52"/>
    </row>
    <row r="1377" spans="1:9" s="53" customFormat="1">
      <c r="A1377" s="49"/>
      <c r="B1377" s="50"/>
      <c r="C1377" s="51"/>
      <c r="D1377" s="49"/>
      <c r="E1377" s="52"/>
      <c r="F1377" s="52"/>
      <c r="G1377" s="52"/>
      <c r="H1377" s="52"/>
      <c r="I1377" s="52"/>
    </row>
    <row r="1378" spans="1:9" s="53" customFormat="1">
      <c r="A1378" s="49"/>
      <c r="B1378" s="50"/>
      <c r="C1378" s="51"/>
      <c r="D1378" s="49"/>
      <c r="E1378" s="52"/>
      <c r="F1378" s="52"/>
      <c r="G1378" s="52"/>
      <c r="H1378" s="52"/>
      <c r="I1378" s="52"/>
    </row>
    <row r="1379" spans="1:9" s="53" customFormat="1">
      <c r="A1379" s="49"/>
      <c r="B1379" s="50"/>
      <c r="C1379" s="51"/>
      <c r="D1379" s="49"/>
      <c r="E1379" s="52"/>
      <c r="F1379" s="52"/>
      <c r="G1379" s="52"/>
      <c r="H1379" s="52"/>
      <c r="I1379" s="52"/>
    </row>
    <row r="1380" spans="1:9" s="53" customFormat="1">
      <c r="A1380" s="49"/>
      <c r="B1380" s="50"/>
      <c r="C1380" s="51"/>
      <c r="D1380" s="49"/>
      <c r="E1380" s="52"/>
      <c r="F1380" s="52"/>
      <c r="G1380" s="52"/>
      <c r="H1380" s="52"/>
      <c r="I1380" s="52"/>
    </row>
    <row r="1381" spans="1:9" s="53" customFormat="1">
      <c r="A1381" s="49"/>
      <c r="B1381" s="50"/>
      <c r="C1381" s="51"/>
      <c r="D1381" s="49"/>
      <c r="E1381" s="52"/>
      <c r="F1381" s="52"/>
      <c r="G1381" s="52"/>
      <c r="H1381" s="52"/>
      <c r="I1381" s="52"/>
    </row>
    <row r="1382" spans="1:9" s="53" customFormat="1">
      <c r="A1382" s="49"/>
      <c r="B1382" s="50"/>
      <c r="C1382" s="51"/>
      <c r="D1382" s="49"/>
      <c r="E1382" s="52"/>
      <c r="F1382" s="52"/>
      <c r="G1382" s="52"/>
      <c r="H1382" s="52"/>
      <c r="I1382" s="52"/>
    </row>
    <row r="1383" spans="1:9" s="53" customFormat="1">
      <c r="A1383" s="49"/>
      <c r="B1383" s="50"/>
      <c r="C1383" s="51"/>
      <c r="D1383" s="49"/>
      <c r="E1383" s="52"/>
      <c r="F1383" s="52"/>
      <c r="G1383" s="52"/>
      <c r="H1383" s="52"/>
      <c r="I1383" s="52"/>
    </row>
    <row r="1384" spans="1:9" s="53" customFormat="1">
      <c r="A1384" s="49"/>
      <c r="B1384" s="50"/>
      <c r="C1384" s="51"/>
      <c r="D1384" s="49"/>
      <c r="E1384" s="52"/>
      <c r="F1384" s="52"/>
      <c r="G1384" s="52"/>
      <c r="H1384" s="52"/>
      <c r="I1384" s="52"/>
    </row>
    <row r="1385" spans="1:9" s="53" customFormat="1">
      <c r="A1385" s="49"/>
      <c r="B1385" s="50"/>
      <c r="C1385" s="51"/>
      <c r="D1385" s="49"/>
      <c r="E1385" s="52"/>
      <c r="F1385" s="52"/>
      <c r="G1385" s="52"/>
      <c r="H1385" s="52"/>
      <c r="I1385" s="52"/>
    </row>
    <row r="1386" spans="1:9" s="53" customFormat="1">
      <c r="A1386" s="49"/>
      <c r="B1386" s="50"/>
      <c r="C1386" s="51"/>
      <c r="D1386" s="49"/>
      <c r="E1386" s="52"/>
      <c r="F1386" s="52"/>
      <c r="G1386" s="52"/>
      <c r="H1386" s="52"/>
      <c r="I1386" s="52"/>
    </row>
    <row r="1387" spans="1:9" s="53" customFormat="1">
      <c r="A1387" s="49"/>
      <c r="B1387" s="50"/>
      <c r="C1387" s="51"/>
      <c r="D1387" s="49"/>
      <c r="E1387" s="52"/>
      <c r="F1387" s="52"/>
      <c r="G1387" s="52"/>
      <c r="H1387" s="52"/>
      <c r="I1387" s="52"/>
    </row>
    <row r="1388" spans="1:9" s="53" customFormat="1">
      <c r="A1388" s="49"/>
      <c r="B1388" s="50"/>
      <c r="C1388" s="51"/>
      <c r="D1388" s="49"/>
      <c r="E1388" s="52"/>
      <c r="F1388" s="52"/>
      <c r="G1388" s="52"/>
      <c r="H1388" s="52"/>
      <c r="I1388" s="52"/>
    </row>
    <row r="1389" spans="1:9" s="53" customFormat="1">
      <c r="A1389" s="49"/>
      <c r="B1389" s="50"/>
      <c r="C1389" s="51"/>
      <c r="D1389" s="49"/>
      <c r="E1389" s="52"/>
      <c r="F1389" s="52"/>
      <c r="G1389" s="52"/>
      <c r="H1389" s="52"/>
      <c r="I1389" s="52"/>
    </row>
    <row r="1390" spans="1:9" s="53" customFormat="1">
      <c r="A1390" s="49"/>
      <c r="B1390" s="50"/>
      <c r="C1390" s="51"/>
      <c r="D1390" s="49"/>
      <c r="E1390" s="52"/>
      <c r="F1390" s="52"/>
      <c r="G1390" s="52"/>
      <c r="H1390" s="52"/>
      <c r="I1390" s="52"/>
    </row>
    <row r="1391" spans="1:9" s="53" customFormat="1">
      <c r="A1391" s="49"/>
      <c r="B1391" s="50"/>
      <c r="C1391" s="51"/>
      <c r="D1391" s="49"/>
      <c r="E1391" s="52"/>
      <c r="F1391" s="52"/>
      <c r="G1391" s="52"/>
      <c r="H1391" s="52"/>
      <c r="I1391" s="52"/>
    </row>
    <row r="1392" spans="1:9" s="53" customFormat="1">
      <c r="A1392" s="49"/>
      <c r="B1392" s="50"/>
      <c r="C1392" s="51"/>
      <c r="D1392" s="49"/>
      <c r="E1392" s="52"/>
      <c r="F1392" s="52"/>
      <c r="G1392" s="52"/>
      <c r="H1392" s="52"/>
      <c r="I1392" s="52"/>
    </row>
    <row r="1393" spans="1:9" s="53" customFormat="1">
      <c r="A1393" s="49"/>
      <c r="B1393" s="50"/>
      <c r="C1393" s="51"/>
      <c r="D1393" s="49"/>
      <c r="E1393" s="52"/>
      <c r="F1393" s="52"/>
      <c r="G1393" s="52"/>
      <c r="H1393" s="52"/>
      <c r="I1393" s="52"/>
    </row>
    <row r="1394" spans="1:9" s="53" customFormat="1">
      <c r="A1394" s="49"/>
      <c r="B1394" s="50"/>
      <c r="C1394" s="51"/>
      <c r="D1394" s="49"/>
      <c r="E1394" s="52"/>
      <c r="F1394" s="52"/>
      <c r="G1394" s="52"/>
      <c r="H1394" s="52"/>
      <c r="I1394" s="52"/>
    </row>
    <row r="1395" spans="1:9" s="53" customFormat="1">
      <c r="A1395" s="49"/>
      <c r="B1395" s="50"/>
      <c r="C1395" s="51"/>
      <c r="D1395" s="49"/>
      <c r="E1395" s="52"/>
      <c r="F1395" s="52"/>
      <c r="G1395" s="52"/>
      <c r="H1395" s="52"/>
      <c r="I1395" s="52"/>
    </row>
    <row r="1396" spans="1:9" s="53" customFormat="1">
      <c r="A1396" s="49"/>
      <c r="B1396" s="50"/>
      <c r="C1396" s="51"/>
      <c r="D1396" s="49"/>
      <c r="E1396" s="52"/>
      <c r="F1396" s="52"/>
      <c r="G1396" s="52"/>
      <c r="H1396" s="52"/>
      <c r="I1396" s="52"/>
    </row>
    <row r="1397" spans="1:9" s="53" customFormat="1">
      <c r="A1397" s="49"/>
      <c r="B1397" s="50"/>
      <c r="C1397" s="51"/>
      <c r="D1397" s="49"/>
      <c r="E1397" s="52"/>
      <c r="F1397" s="52"/>
      <c r="G1397" s="52"/>
      <c r="H1397" s="52"/>
      <c r="I1397" s="52"/>
    </row>
    <row r="1398" spans="1:9" s="53" customFormat="1">
      <c r="A1398" s="49"/>
      <c r="B1398" s="50"/>
      <c r="C1398" s="51"/>
      <c r="D1398" s="49"/>
      <c r="E1398" s="52"/>
      <c r="F1398" s="52"/>
      <c r="G1398" s="52"/>
      <c r="H1398" s="52"/>
      <c r="I1398" s="52"/>
    </row>
    <row r="1399" spans="1:9" s="53" customFormat="1">
      <c r="A1399" s="49"/>
      <c r="B1399" s="50"/>
      <c r="C1399" s="51"/>
      <c r="D1399" s="49"/>
      <c r="E1399" s="52"/>
      <c r="F1399" s="52"/>
      <c r="G1399" s="52"/>
      <c r="H1399" s="52"/>
      <c r="I1399" s="52"/>
    </row>
    <row r="1400" spans="1:9" s="53" customFormat="1">
      <c r="A1400" s="49"/>
      <c r="B1400" s="50"/>
      <c r="C1400" s="51"/>
      <c r="D1400" s="49"/>
      <c r="E1400" s="52"/>
      <c r="F1400" s="52"/>
      <c r="G1400" s="52"/>
      <c r="H1400" s="52"/>
      <c r="I1400" s="52"/>
    </row>
    <row r="1401" spans="1:9" s="53" customFormat="1">
      <c r="A1401" s="49"/>
      <c r="B1401" s="50"/>
      <c r="C1401" s="51"/>
      <c r="D1401" s="49"/>
      <c r="E1401" s="52"/>
      <c r="F1401" s="52"/>
      <c r="G1401" s="52"/>
      <c r="H1401" s="52"/>
      <c r="I1401" s="52"/>
    </row>
    <row r="1402" spans="1:9" s="53" customFormat="1">
      <c r="A1402" s="49"/>
      <c r="B1402" s="50"/>
      <c r="C1402" s="51"/>
      <c r="D1402" s="49"/>
      <c r="E1402" s="52"/>
      <c r="F1402" s="52"/>
      <c r="G1402" s="52"/>
      <c r="H1402" s="52"/>
      <c r="I1402" s="52"/>
    </row>
    <row r="1403" spans="1:9" s="53" customFormat="1">
      <c r="A1403" s="49"/>
      <c r="B1403" s="50"/>
      <c r="C1403" s="51"/>
      <c r="D1403" s="49"/>
      <c r="E1403" s="52"/>
      <c r="F1403" s="52"/>
      <c r="G1403" s="52"/>
      <c r="H1403" s="52"/>
      <c r="I1403" s="52"/>
    </row>
    <row r="1404" spans="1:9" s="53" customFormat="1">
      <c r="A1404" s="49"/>
      <c r="B1404" s="50"/>
      <c r="C1404" s="51"/>
      <c r="D1404" s="49"/>
      <c r="E1404" s="52"/>
      <c r="F1404" s="52"/>
      <c r="G1404" s="52"/>
      <c r="H1404" s="52"/>
      <c r="I1404" s="52"/>
    </row>
    <row r="1405" spans="1:9" s="53" customFormat="1">
      <c r="A1405" s="49"/>
      <c r="B1405" s="50"/>
      <c r="C1405" s="51"/>
      <c r="D1405" s="49"/>
      <c r="E1405" s="52"/>
      <c r="F1405" s="52"/>
      <c r="G1405" s="52"/>
      <c r="H1405" s="52"/>
      <c r="I1405" s="52"/>
    </row>
    <row r="1406" spans="1:9" s="53" customFormat="1">
      <c r="A1406" s="49"/>
      <c r="B1406" s="50"/>
      <c r="C1406" s="51"/>
      <c r="D1406" s="49"/>
      <c r="E1406" s="52"/>
      <c r="F1406" s="52"/>
      <c r="G1406" s="52"/>
      <c r="H1406" s="52"/>
      <c r="I1406" s="52"/>
    </row>
    <row r="1407" spans="1:9" s="53" customFormat="1">
      <c r="A1407" s="49"/>
      <c r="B1407" s="50"/>
      <c r="C1407" s="51"/>
      <c r="D1407" s="49"/>
      <c r="E1407" s="52"/>
      <c r="F1407" s="52"/>
      <c r="G1407" s="52"/>
      <c r="H1407" s="52"/>
      <c r="I1407" s="52"/>
    </row>
    <row r="1408" spans="1:9" s="53" customFormat="1">
      <c r="A1408" s="49"/>
      <c r="B1408" s="50"/>
      <c r="C1408" s="51"/>
      <c r="D1408" s="49"/>
      <c r="E1408" s="52"/>
      <c r="F1408" s="52"/>
      <c r="G1408" s="52"/>
      <c r="H1408" s="52"/>
      <c r="I1408" s="52"/>
    </row>
    <row r="1409" spans="1:9" s="53" customFormat="1">
      <c r="A1409" s="49"/>
      <c r="B1409" s="50"/>
      <c r="C1409" s="51"/>
      <c r="D1409" s="49"/>
      <c r="E1409" s="52"/>
      <c r="F1409" s="52"/>
      <c r="G1409" s="52"/>
      <c r="H1409" s="52"/>
      <c r="I1409" s="52"/>
    </row>
    <row r="1410" spans="1:9" s="53" customFormat="1">
      <c r="A1410" s="49"/>
      <c r="B1410" s="50"/>
      <c r="C1410" s="51"/>
      <c r="D1410" s="49"/>
      <c r="E1410" s="52"/>
      <c r="F1410" s="52"/>
      <c r="G1410" s="52"/>
      <c r="H1410" s="52"/>
      <c r="I1410" s="52"/>
    </row>
    <row r="1411" spans="1:9" s="53" customFormat="1">
      <c r="A1411" s="49"/>
      <c r="B1411" s="50"/>
      <c r="C1411" s="51"/>
      <c r="D1411" s="49"/>
      <c r="E1411" s="52"/>
      <c r="F1411" s="52"/>
      <c r="G1411" s="52"/>
      <c r="H1411" s="52"/>
      <c r="I1411" s="52"/>
    </row>
    <row r="1412" spans="1:9" s="53" customFormat="1">
      <c r="A1412" s="49"/>
      <c r="B1412" s="50"/>
      <c r="C1412" s="51"/>
      <c r="D1412" s="49"/>
      <c r="E1412" s="52"/>
      <c r="F1412" s="52"/>
      <c r="G1412" s="52"/>
      <c r="H1412" s="52"/>
      <c r="I1412" s="52"/>
    </row>
    <row r="1413" spans="1:9" s="53" customFormat="1">
      <c r="A1413" s="49"/>
      <c r="B1413" s="50"/>
      <c r="C1413" s="51"/>
      <c r="D1413" s="49"/>
      <c r="E1413" s="52"/>
      <c r="F1413" s="52"/>
      <c r="G1413" s="52"/>
      <c r="H1413" s="52"/>
      <c r="I1413" s="52"/>
    </row>
    <row r="1414" spans="1:9" s="53" customFormat="1">
      <c r="A1414" s="49"/>
      <c r="B1414" s="50"/>
      <c r="C1414" s="51"/>
      <c r="D1414" s="49"/>
      <c r="E1414" s="52"/>
      <c r="F1414" s="52"/>
      <c r="G1414" s="52"/>
      <c r="H1414" s="52"/>
      <c r="I1414" s="52"/>
    </row>
    <row r="1415" spans="1:9" s="53" customFormat="1">
      <c r="A1415" s="49"/>
      <c r="B1415" s="50"/>
      <c r="C1415" s="51"/>
      <c r="D1415" s="49"/>
      <c r="E1415" s="52"/>
      <c r="F1415" s="52"/>
      <c r="G1415" s="52"/>
      <c r="H1415" s="52"/>
      <c r="I1415" s="52"/>
    </row>
    <row r="1416" spans="1:9" s="53" customFormat="1">
      <c r="A1416" s="49"/>
      <c r="B1416" s="50"/>
      <c r="C1416" s="51"/>
      <c r="D1416" s="49"/>
      <c r="E1416" s="52"/>
      <c r="F1416" s="52"/>
      <c r="G1416" s="52"/>
      <c r="H1416" s="52"/>
      <c r="I1416" s="52"/>
    </row>
    <row r="1417" spans="1:9" s="53" customFormat="1">
      <c r="A1417" s="49"/>
      <c r="B1417" s="50"/>
      <c r="C1417" s="51"/>
      <c r="D1417" s="49"/>
      <c r="E1417" s="52"/>
      <c r="F1417" s="52"/>
      <c r="G1417" s="52"/>
      <c r="H1417" s="52"/>
      <c r="I1417" s="52"/>
    </row>
    <row r="1418" spans="1:9" s="53" customFormat="1">
      <c r="A1418" s="49"/>
      <c r="B1418" s="50"/>
      <c r="C1418" s="51"/>
      <c r="D1418" s="49"/>
      <c r="E1418" s="52"/>
      <c r="F1418" s="52"/>
      <c r="G1418" s="52"/>
      <c r="H1418" s="52"/>
      <c r="I1418" s="52"/>
    </row>
    <row r="1419" spans="1:9" s="53" customFormat="1">
      <c r="A1419" s="49"/>
      <c r="B1419" s="50"/>
      <c r="C1419" s="51"/>
      <c r="D1419" s="49"/>
      <c r="E1419" s="52"/>
      <c r="F1419" s="52"/>
      <c r="G1419" s="52"/>
      <c r="H1419" s="52"/>
      <c r="I1419" s="52"/>
    </row>
    <row r="1420" spans="1:9" s="53" customFormat="1">
      <c r="A1420" s="49"/>
      <c r="B1420" s="50"/>
      <c r="C1420" s="51"/>
      <c r="D1420" s="49"/>
      <c r="E1420" s="52"/>
      <c r="F1420" s="52"/>
      <c r="G1420" s="52"/>
      <c r="H1420" s="52"/>
      <c r="I1420" s="52"/>
    </row>
    <row r="1421" spans="1:9" s="53" customFormat="1">
      <c r="A1421" s="49"/>
      <c r="B1421" s="50"/>
      <c r="C1421" s="51"/>
      <c r="D1421" s="49"/>
      <c r="E1421" s="52"/>
      <c r="F1421" s="52"/>
      <c r="G1421" s="52"/>
      <c r="H1421" s="52"/>
      <c r="I1421" s="52"/>
    </row>
    <row r="1422" spans="1:9" s="53" customFormat="1">
      <c r="A1422" s="49"/>
      <c r="B1422" s="50"/>
      <c r="C1422" s="51"/>
      <c r="D1422" s="49"/>
      <c r="E1422" s="52"/>
      <c r="F1422" s="52"/>
      <c r="G1422" s="52"/>
      <c r="H1422" s="52"/>
      <c r="I1422" s="52"/>
    </row>
    <row r="1423" spans="1:9" s="53" customFormat="1">
      <c r="A1423" s="49"/>
      <c r="B1423" s="50"/>
      <c r="C1423" s="51"/>
      <c r="D1423" s="49"/>
      <c r="E1423" s="52"/>
      <c r="F1423" s="52"/>
      <c r="G1423" s="52"/>
      <c r="H1423" s="52"/>
      <c r="I1423" s="52"/>
    </row>
    <row r="1424" spans="1:9" s="53" customFormat="1">
      <c r="A1424" s="49"/>
      <c r="B1424" s="50"/>
      <c r="C1424" s="51"/>
      <c r="D1424" s="49"/>
      <c r="E1424" s="52"/>
      <c r="F1424" s="52"/>
      <c r="G1424" s="52"/>
      <c r="H1424" s="52"/>
      <c r="I1424" s="52"/>
    </row>
    <row r="1425" spans="1:9" s="53" customFormat="1">
      <c r="A1425" s="49"/>
      <c r="B1425" s="50"/>
      <c r="C1425" s="51"/>
      <c r="D1425" s="49"/>
      <c r="E1425" s="52"/>
      <c r="F1425" s="52"/>
      <c r="G1425" s="52"/>
      <c r="H1425" s="52"/>
      <c r="I1425" s="52"/>
    </row>
    <row r="1426" spans="1:9" s="53" customFormat="1">
      <c r="A1426" s="49"/>
      <c r="B1426" s="50"/>
      <c r="C1426" s="51"/>
      <c r="D1426" s="49"/>
      <c r="E1426" s="52"/>
      <c r="F1426" s="52"/>
      <c r="G1426" s="52"/>
      <c r="H1426" s="52"/>
      <c r="I1426" s="52"/>
    </row>
    <row r="1427" spans="1:9" s="53" customFormat="1">
      <c r="A1427" s="49"/>
      <c r="B1427" s="50"/>
      <c r="C1427" s="51"/>
      <c r="D1427" s="49"/>
      <c r="E1427" s="52"/>
      <c r="F1427" s="52"/>
      <c r="G1427" s="52"/>
      <c r="H1427" s="52"/>
      <c r="I1427" s="52"/>
    </row>
    <row r="1428" spans="1:9" s="53" customFormat="1">
      <c r="A1428" s="49"/>
      <c r="B1428" s="50"/>
      <c r="C1428" s="51"/>
      <c r="D1428" s="49"/>
      <c r="E1428" s="52"/>
      <c r="F1428" s="52"/>
      <c r="G1428" s="52"/>
      <c r="H1428" s="52"/>
      <c r="I1428" s="52"/>
    </row>
    <row r="1429" spans="1:9" s="53" customFormat="1">
      <c r="A1429" s="49"/>
      <c r="B1429" s="50"/>
      <c r="C1429" s="51"/>
      <c r="D1429" s="49"/>
      <c r="E1429" s="52"/>
      <c r="F1429" s="52"/>
      <c r="G1429" s="52"/>
      <c r="H1429" s="52"/>
      <c r="I1429" s="52"/>
    </row>
    <row r="1430" spans="1:9" s="53" customFormat="1">
      <c r="A1430" s="49"/>
      <c r="B1430" s="50"/>
      <c r="C1430" s="51"/>
      <c r="D1430" s="49"/>
      <c r="E1430" s="52"/>
      <c r="F1430" s="52"/>
      <c r="G1430" s="52"/>
      <c r="H1430" s="52"/>
      <c r="I1430" s="52"/>
    </row>
    <row r="1431" spans="1:9" s="53" customFormat="1">
      <c r="A1431" s="49"/>
      <c r="B1431" s="50"/>
      <c r="C1431" s="51"/>
      <c r="D1431" s="49"/>
      <c r="E1431" s="52"/>
      <c r="F1431" s="52"/>
      <c r="G1431" s="52"/>
      <c r="H1431" s="52"/>
      <c r="I1431" s="52"/>
    </row>
    <row r="1432" spans="1:9" s="53" customFormat="1">
      <c r="A1432" s="49"/>
      <c r="B1432" s="50"/>
      <c r="C1432" s="51"/>
      <c r="D1432" s="49"/>
      <c r="E1432" s="52"/>
      <c r="F1432" s="52"/>
      <c r="G1432" s="52"/>
      <c r="H1432" s="52"/>
      <c r="I1432" s="52"/>
    </row>
    <row r="1433" spans="1:9" s="53" customFormat="1">
      <c r="A1433" s="49"/>
      <c r="B1433" s="50"/>
      <c r="C1433" s="51"/>
      <c r="D1433" s="49"/>
      <c r="E1433" s="52"/>
      <c r="F1433" s="52"/>
      <c r="G1433" s="52"/>
      <c r="H1433" s="52"/>
      <c r="I1433" s="52"/>
    </row>
    <row r="1434" spans="1:9" s="53" customFormat="1">
      <c r="A1434" s="49"/>
      <c r="B1434" s="50"/>
      <c r="C1434" s="51"/>
      <c r="D1434" s="49"/>
      <c r="E1434" s="52"/>
      <c r="F1434" s="52"/>
      <c r="G1434" s="52"/>
      <c r="H1434" s="52"/>
      <c r="I1434" s="52"/>
    </row>
    <row r="1435" spans="1:9" s="53" customFormat="1">
      <c r="A1435" s="49"/>
      <c r="B1435" s="50"/>
      <c r="C1435" s="51"/>
      <c r="D1435" s="49"/>
      <c r="E1435" s="52"/>
      <c r="F1435" s="52"/>
      <c r="G1435" s="52"/>
      <c r="H1435" s="52"/>
      <c r="I1435" s="52"/>
    </row>
    <row r="1436" spans="1:9" s="53" customFormat="1">
      <c r="A1436" s="49"/>
      <c r="B1436" s="50"/>
      <c r="C1436" s="51"/>
      <c r="D1436" s="49"/>
      <c r="E1436" s="52"/>
      <c r="F1436" s="52"/>
      <c r="G1436" s="52"/>
      <c r="H1436" s="52"/>
      <c r="I1436" s="52"/>
    </row>
    <row r="1437" spans="1:9" s="53" customFormat="1">
      <c r="A1437" s="49"/>
      <c r="B1437" s="50"/>
      <c r="C1437" s="51"/>
      <c r="D1437" s="49"/>
      <c r="E1437" s="52"/>
      <c r="F1437" s="52"/>
      <c r="G1437" s="52"/>
      <c r="H1437" s="52"/>
      <c r="I1437" s="52"/>
    </row>
    <row r="1438" spans="1:9" s="53" customFormat="1">
      <c r="A1438" s="49"/>
      <c r="B1438" s="50"/>
      <c r="C1438" s="51"/>
      <c r="D1438" s="49"/>
      <c r="E1438" s="52"/>
      <c r="F1438" s="52"/>
      <c r="G1438" s="52"/>
      <c r="H1438" s="52"/>
      <c r="I1438" s="52"/>
    </row>
    <row r="1439" spans="1:9" s="53" customFormat="1">
      <c r="A1439" s="49"/>
      <c r="B1439" s="50"/>
      <c r="C1439" s="51"/>
      <c r="D1439" s="49"/>
      <c r="E1439" s="52"/>
      <c r="F1439" s="52"/>
      <c r="G1439" s="52"/>
      <c r="H1439" s="52"/>
      <c r="I1439" s="52"/>
    </row>
    <row r="1440" spans="1:9" s="53" customFormat="1">
      <c r="A1440" s="49"/>
      <c r="B1440" s="50"/>
      <c r="C1440" s="51"/>
      <c r="D1440" s="49"/>
      <c r="E1440" s="52"/>
      <c r="F1440" s="52"/>
      <c r="G1440" s="52"/>
      <c r="H1440" s="52"/>
      <c r="I1440" s="52"/>
    </row>
    <row r="1441" spans="1:9" s="53" customFormat="1">
      <c r="A1441" s="49"/>
      <c r="B1441" s="50"/>
      <c r="C1441" s="51"/>
      <c r="D1441" s="49"/>
      <c r="E1441" s="52"/>
      <c r="F1441" s="52"/>
      <c r="G1441" s="52"/>
      <c r="H1441" s="52"/>
      <c r="I1441" s="52"/>
    </row>
    <row r="1442" spans="1:9" s="53" customFormat="1">
      <c r="A1442" s="49"/>
      <c r="B1442" s="50"/>
      <c r="C1442" s="51"/>
      <c r="D1442" s="49"/>
      <c r="E1442" s="52"/>
      <c r="F1442" s="52"/>
      <c r="G1442" s="52"/>
      <c r="H1442" s="52"/>
      <c r="I1442" s="52"/>
    </row>
    <row r="1443" spans="1:9" s="53" customFormat="1">
      <c r="A1443" s="49"/>
      <c r="B1443" s="50"/>
      <c r="C1443" s="51"/>
      <c r="D1443" s="49"/>
      <c r="E1443" s="52"/>
      <c r="F1443" s="52"/>
      <c r="G1443" s="52"/>
      <c r="H1443" s="52"/>
      <c r="I1443" s="52"/>
    </row>
    <row r="1444" spans="1:9" s="53" customFormat="1">
      <c r="A1444" s="49"/>
      <c r="B1444" s="50"/>
      <c r="C1444" s="51"/>
      <c r="D1444" s="49"/>
      <c r="E1444" s="52"/>
      <c r="F1444" s="52"/>
      <c r="G1444" s="52"/>
      <c r="H1444" s="52"/>
      <c r="I1444" s="52"/>
    </row>
    <row r="1445" spans="1:9" s="53" customFormat="1">
      <c r="A1445" s="49"/>
      <c r="B1445" s="50"/>
      <c r="C1445" s="51"/>
      <c r="D1445" s="49"/>
      <c r="E1445" s="52"/>
      <c r="F1445" s="52"/>
      <c r="G1445" s="52"/>
      <c r="H1445" s="52"/>
      <c r="I1445" s="52"/>
    </row>
    <row r="1446" spans="1:9" s="53" customFormat="1">
      <c r="A1446" s="49"/>
      <c r="B1446" s="50"/>
      <c r="C1446" s="51"/>
      <c r="D1446" s="49"/>
      <c r="E1446" s="52"/>
      <c r="F1446" s="52"/>
      <c r="G1446" s="52"/>
      <c r="H1446" s="52"/>
      <c r="I1446" s="52"/>
    </row>
    <row r="1447" spans="1:9" s="53" customFormat="1">
      <c r="A1447" s="49"/>
      <c r="B1447" s="50"/>
      <c r="C1447" s="51"/>
      <c r="D1447" s="49"/>
      <c r="E1447" s="52"/>
      <c r="F1447" s="52"/>
      <c r="G1447" s="52"/>
      <c r="H1447" s="52"/>
      <c r="I1447" s="52"/>
    </row>
    <row r="1448" spans="1:9" s="53" customFormat="1">
      <c r="A1448" s="49"/>
      <c r="B1448" s="50"/>
      <c r="C1448" s="51"/>
      <c r="D1448" s="49"/>
      <c r="E1448" s="52"/>
      <c r="F1448" s="52"/>
      <c r="G1448" s="52"/>
      <c r="H1448" s="52"/>
      <c r="I1448" s="52"/>
    </row>
    <row r="1449" spans="1:9" s="53" customFormat="1">
      <c r="A1449" s="49"/>
      <c r="B1449" s="50"/>
      <c r="C1449" s="51"/>
      <c r="D1449" s="49"/>
      <c r="E1449" s="52"/>
      <c r="F1449" s="52"/>
      <c r="G1449" s="52"/>
      <c r="H1449" s="52"/>
      <c r="I1449" s="52"/>
    </row>
    <row r="1450" spans="1:9" s="53" customFormat="1">
      <c r="A1450" s="49"/>
      <c r="B1450" s="50"/>
      <c r="C1450" s="51"/>
      <c r="D1450" s="49"/>
      <c r="E1450" s="52"/>
      <c r="F1450" s="52"/>
      <c r="G1450" s="52"/>
      <c r="H1450" s="52"/>
      <c r="I1450" s="52"/>
    </row>
    <row r="1451" spans="1:9" s="53" customFormat="1">
      <c r="A1451" s="49"/>
      <c r="B1451" s="50"/>
      <c r="C1451" s="51"/>
      <c r="D1451" s="49"/>
      <c r="E1451" s="52"/>
      <c r="F1451" s="52"/>
      <c r="G1451" s="52"/>
      <c r="H1451" s="52"/>
      <c r="I1451" s="52"/>
    </row>
    <row r="1452" spans="1:9" s="53" customFormat="1">
      <c r="A1452" s="49"/>
      <c r="B1452" s="50"/>
      <c r="C1452" s="51"/>
      <c r="D1452" s="49"/>
      <c r="E1452" s="52"/>
      <c r="F1452" s="52"/>
      <c r="G1452" s="52"/>
      <c r="H1452" s="52"/>
      <c r="I1452" s="52"/>
    </row>
    <row r="1453" spans="1:9" s="53" customFormat="1">
      <c r="A1453" s="49"/>
      <c r="B1453" s="50"/>
      <c r="C1453" s="51"/>
      <c r="D1453" s="49"/>
      <c r="E1453" s="52"/>
      <c r="F1453" s="52"/>
      <c r="G1453" s="52"/>
      <c r="H1453" s="52"/>
      <c r="I1453" s="52"/>
    </row>
    <row r="1454" spans="1:9" s="53" customFormat="1">
      <c r="A1454" s="49"/>
      <c r="B1454" s="50"/>
      <c r="C1454" s="51"/>
      <c r="D1454" s="49"/>
      <c r="E1454" s="52"/>
      <c r="F1454" s="52"/>
      <c r="G1454" s="52"/>
      <c r="H1454" s="52"/>
      <c r="I1454" s="52"/>
    </row>
    <row r="1455" spans="1:9" s="53" customFormat="1">
      <c r="A1455" s="49"/>
      <c r="B1455" s="50"/>
      <c r="C1455" s="51"/>
      <c r="D1455" s="49"/>
      <c r="E1455" s="52"/>
      <c r="F1455" s="52"/>
      <c r="G1455" s="52"/>
      <c r="H1455" s="52"/>
      <c r="I1455" s="52"/>
    </row>
    <row r="1456" spans="1:9" s="53" customFormat="1">
      <c r="A1456" s="49"/>
      <c r="B1456" s="50"/>
      <c r="C1456" s="51"/>
      <c r="D1456" s="49"/>
      <c r="E1456" s="52"/>
      <c r="F1456" s="52"/>
      <c r="G1456" s="52"/>
      <c r="H1456" s="52"/>
      <c r="I1456" s="52"/>
    </row>
    <row r="1457" spans="1:9" s="53" customFormat="1">
      <c r="A1457" s="49"/>
      <c r="B1457" s="50"/>
      <c r="C1457" s="51"/>
      <c r="D1457" s="49"/>
      <c r="E1457" s="52"/>
      <c r="F1457" s="52"/>
      <c r="G1457" s="52"/>
      <c r="H1457" s="52"/>
      <c r="I1457" s="52"/>
    </row>
    <row r="1458" spans="1:9" s="53" customFormat="1">
      <c r="A1458" s="49"/>
      <c r="B1458" s="50"/>
      <c r="C1458" s="51"/>
      <c r="D1458" s="49"/>
      <c r="E1458" s="52"/>
      <c r="F1458" s="52"/>
      <c r="G1458" s="52"/>
      <c r="H1458" s="52"/>
      <c r="I1458" s="52"/>
    </row>
    <row r="1459" spans="1:9" s="53" customFormat="1">
      <c r="A1459" s="49"/>
      <c r="B1459" s="50"/>
      <c r="C1459" s="51"/>
      <c r="D1459" s="49"/>
      <c r="E1459" s="52"/>
      <c r="F1459" s="52"/>
      <c r="G1459" s="52"/>
      <c r="H1459" s="52"/>
      <c r="I1459" s="52"/>
    </row>
    <row r="1460" spans="1:9" s="53" customFormat="1">
      <c r="A1460" s="49"/>
      <c r="B1460" s="50"/>
      <c r="C1460" s="51"/>
      <c r="D1460" s="49"/>
      <c r="E1460" s="52"/>
      <c r="F1460" s="52"/>
      <c r="G1460" s="52"/>
      <c r="H1460" s="52"/>
      <c r="I1460" s="52"/>
    </row>
    <row r="1461" spans="1:9" s="53" customFormat="1">
      <c r="A1461" s="49"/>
      <c r="B1461" s="50"/>
      <c r="C1461" s="51"/>
      <c r="D1461" s="49"/>
      <c r="E1461" s="52"/>
      <c r="F1461" s="52"/>
      <c r="G1461" s="52"/>
      <c r="H1461" s="52"/>
      <c r="I1461" s="52"/>
    </row>
    <row r="1462" spans="1:9" s="53" customFormat="1">
      <c r="A1462" s="49"/>
      <c r="B1462" s="50"/>
      <c r="C1462" s="51"/>
      <c r="D1462" s="49"/>
      <c r="E1462" s="52"/>
      <c r="F1462" s="52"/>
      <c r="G1462" s="52"/>
      <c r="H1462" s="52"/>
      <c r="I1462" s="52"/>
    </row>
    <row r="1463" spans="1:9" s="53" customFormat="1">
      <c r="A1463" s="49"/>
      <c r="B1463" s="50"/>
      <c r="C1463" s="51"/>
      <c r="D1463" s="49"/>
      <c r="E1463" s="52"/>
      <c r="F1463" s="52"/>
      <c r="G1463" s="52"/>
      <c r="H1463" s="52"/>
      <c r="I1463" s="52"/>
    </row>
    <row r="1464" spans="1:9" s="53" customFormat="1">
      <c r="A1464" s="49"/>
      <c r="B1464" s="50"/>
      <c r="C1464" s="51"/>
      <c r="D1464" s="49"/>
      <c r="E1464" s="52"/>
      <c r="F1464" s="52"/>
      <c r="G1464" s="52"/>
      <c r="H1464" s="52"/>
      <c r="I1464" s="52"/>
    </row>
    <row r="1465" spans="1:9" s="53" customFormat="1">
      <c r="A1465" s="49"/>
      <c r="B1465" s="50"/>
      <c r="C1465" s="51"/>
      <c r="D1465" s="49"/>
      <c r="E1465" s="52"/>
      <c r="F1465" s="52"/>
      <c r="G1465" s="52"/>
      <c r="H1465" s="52"/>
      <c r="I1465" s="52"/>
    </row>
    <row r="1466" spans="1:9" s="53" customFormat="1">
      <c r="A1466" s="49"/>
      <c r="B1466" s="50"/>
      <c r="C1466" s="51"/>
      <c r="D1466" s="49"/>
      <c r="E1466" s="52"/>
      <c r="F1466" s="52"/>
      <c r="G1466" s="52"/>
      <c r="H1466" s="52"/>
      <c r="I1466" s="52"/>
    </row>
    <row r="1467" spans="1:9" s="53" customFormat="1">
      <c r="A1467" s="49"/>
      <c r="B1467" s="50"/>
      <c r="C1467" s="51"/>
      <c r="D1467" s="49"/>
      <c r="E1467" s="52"/>
      <c r="F1467" s="52"/>
      <c r="G1467" s="52"/>
      <c r="H1467" s="52"/>
      <c r="I1467" s="52"/>
    </row>
    <row r="1468" spans="1:9" s="53" customFormat="1">
      <c r="A1468" s="49"/>
      <c r="B1468" s="50"/>
      <c r="C1468" s="51"/>
      <c r="D1468" s="49"/>
      <c r="E1468" s="52"/>
      <c r="F1468" s="52"/>
      <c r="G1468" s="52"/>
      <c r="H1468" s="52"/>
      <c r="I1468" s="52"/>
    </row>
    <row r="1469" spans="1:9" s="53" customFormat="1">
      <c r="A1469" s="49"/>
      <c r="B1469" s="50"/>
      <c r="C1469" s="51"/>
      <c r="D1469" s="49"/>
      <c r="E1469" s="52"/>
      <c r="F1469" s="52"/>
      <c r="G1469" s="52"/>
      <c r="H1469" s="52"/>
      <c r="I1469" s="52"/>
    </row>
    <row r="1470" spans="1:9" s="53" customFormat="1">
      <c r="A1470" s="49"/>
      <c r="B1470" s="50"/>
      <c r="C1470" s="51"/>
      <c r="D1470" s="49"/>
      <c r="E1470" s="52"/>
      <c r="F1470" s="52"/>
      <c r="G1470" s="52"/>
      <c r="H1470" s="52"/>
      <c r="I1470" s="52"/>
    </row>
    <row r="1471" spans="1:9" s="53" customFormat="1">
      <c r="A1471" s="49"/>
      <c r="B1471" s="50"/>
      <c r="C1471" s="51"/>
      <c r="D1471" s="49"/>
      <c r="E1471" s="52"/>
      <c r="F1471" s="52"/>
      <c r="G1471" s="52"/>
      <c r="H1471" s="52"/>
      <c r="I1471" s="52"/>
    </row>
    <row r="1472" spans="1:9" s="53" customFormat="1">
      <c r="A1472" s="49"/>
      <c r="B1472" s="50"/>
      <c r="C1472" s="51"/>
      <c r="D1472" s="49"/>
      <c r="E1472" s="52"/>
      <c r="F1472" s="52"/>
      <c r="G1472" s="52"/>
      <c r="H1472" s="52"/>
      <c r="I1472" s="52"/>
    </row>
    <row r="1473" spans="1:9" s="53" customFormat="1">
      <c r="A1473" s="49"/>
      <c r="B1473" s="50"/>
      <c r="C1473" s="51"/>
      <c r="D1473" s="49"/>
      <c r="E1473" s="52"/>
      <c r="F1473" s="52"/>
      <c r="G1473" s="52"/>
      <c r="H1473" s="52"/>
      <c r="I1473" s="52"/>
    </row>
    <row r="1474" spans="1:9" s="53" customFormat="1">
      <c r="A1474" s="49"/>
      <c r="B1474" s="50"/>
      <c r="C1474" s="51"/>
      <c r="D1474" s="49"/>
      <c r="E1474" s="52"/>
      <c r="F1474" s="52"/>
      <c r="G1474" s="52"/>
      <c r="H1474" s="52"/>
      <c r="I1474" s="52"/>
    </row>
    <row r="1475" spans="1:9" s="53" customFormat="1">
      <c r="A1475" s="49"/>
      <c r="B1475" s="50"/>
      <c r="C1475" s="51"/>
      <c r="D1475" s="49"/>
      <c r="E1475" s="52"/>
      <c r="F1475" s="52"/>
      <c r="G1475" s="52"/>
      <c r="H1475" s="52"/>
      <c r="I1475" s="52"/>
    </row>
    <row r="1476" spans="1:9" s="53" customFormat="1">
      <c r="A1476" s="49"/>
      <c r="B1476" s="50"/>
      <c r="C1476" s="51"/>
      <c r="D1476" s="49"/>
      <c r="E1476" s="52"/>
      <c r="F1476" s="52"/>
      <c r="G1476" s="52"/>
      <c r="H1476" s="52"/>
      <c r="I1476" s="52"/>
    </row>
    <row r="1477" spans="1:9" s="53" customFormat="1">
      <c r="A1477" s="49"/>
      <c r="B1477" s="50"/>
      <c r="C1477" s="51"/>
      <c r="D1477" s="49"/>
      <c r="E1477" s="52"/>
      <c r="F1477" s="52"/>
      <c r="G1477" s="52"/>
      <c r="H1477" s="52"/>
      <c r="I1477" s="52"/>
    </row>
    <row r="1478" spans="1:9" s="53" customFormat="1">
      <c r="A1478" s="49"/>
      <c r="B1478" s="50"/>
      <c r="C1478" s="51"/>
      <c r="D1478" s="49"/>
      <c r="E1478" s="52"/>
      <c r="F1478" s="52"/>
      <c r="G1478" s="52"/>
      <c r="H1478" s="52"/>
      <c r="I1478" s="52"/>
    </row>
    <row r="1479" spans="1:9" s="53" customFormat="1">
      <c r="A1479" s="49"/>
      <c r="B1479" s="50"/>
      <c r="C1479" s="51"/>
      <c r="D1479" s="49"/>
      <c r="E1479" s="52"/>
      <c r="F1479" s="52"/>
      <c r="G1479" s="52"/>
      <c r="H1479" s="52"/>
      <c r="I1479" s="52"/>
    </row>
    <row r="1480" spans="1:9" s="53" customFormat="1">
      <c r="A1480" s="49"/>
      <c r="B1480" s="50"/>
      <c r="C1480" s="51"/>
      <c r="D1480" s="49"/>
      <c r="E1480" s="52"/>
      <c r="F1480" s="52"/>
      <c r="G1480" s="52"/>
      <c r="H1480" s="52"/>
      <c r="I1480" s="52"/>
    </row>
    <row r="1481" spans="1:9" s="53" customFormat="1">
      <c r="A1481" s="49"/>
      <c r="B1481" s="50"/>
      <c r="C1481" s="51"/>
      <c r="D1481" s="49"/>
      <c r="E1481" s="52"/>
      <c r="F1481" s="52"/>
      <c r="G1481" s="52"/>
      <c r="H1481" s="52"/>
      <c r="I1481" s="52"/>
    </row>
    <row r="1482" spans="1:9" s="53" customFormat="1">
      <c r="A1482" s="49"/>
      <c r="B1482" s="50"/>
      <c r="C1482" s="51"/>
      <c r="D1482" s="49"/>
      <c r="E1482" s="52"/>
      <c r="F1482" s="52"/>
      <c r="G1482" s="52"/>
      <c r="H1482" s="52"/>
      <c r="I1482" s="52"/>
    </row>
    <row r="1483" spans="1:9" s="53" customFormat="1">
      <c r="A1483" s="49"/>
      <c r="B1483" s="50"/>
      <c r="C1483" s="51"/>
      <c r="D1483" s="49"/>
      <c r="E1483" s="52"/>
      <c r="F1483" s="52"/>
      <c r="G1483" s="52"/>
      <c r="H1483" s="52"/>
      <c r="I1483" s="52"/>
    </row>
    <row r="1484" spans="1:9" s="53" customFormat="1">
      <c r="A1484" s="49"/>
      <c r="B1484" s="50"/>
      <c r="C1484" s="51"/>
      <c r="D1484" s="49"/>
      <c r="E1484" s="52"/>
      <c r="F1484" s="52"/>
      <c r="G1484" s="52"/>
      <c r="H1484" s="52"/>
      <c r="I1484" s="52"/>
    </row>
    <row r="1485" spans="1:9" s="53" customFormat="1">
      <c r="A1485" s="49"/>
      <c r="B1485" s="50"/>
      <c r="C1485" s="51"/>
      <c r="D1485" s="49"/>
      <c r="E1485" s="52"/>
      <c r="F1485" s="52"/>
      <c r="G1485" s="52"/>
      <c r="H1485" s="52"/>
      <c r="I1485" s="52"/>
    </row>
    <row r="1486" spans="1:9" s="53" customFormat="1">
      <c r="A1486" s="49"/>
      <c r="B1486" s="50"/>
      <c r="C1486" s="51"/>
      <c r="D1486" s="49"/>
      <c r="E1486" s="52"/>
      <c r="F1486" s="52"/>
      <c r="G1486" s="52"/>
      <c r="H1486" s="52"/>
      <c r="I1486" s="52"/>
    </row>
    <row r="1487" spans="1:9" s="53" customFormat="1">
      <c r="A1487" s="49"/>
      <c r="B1487" s="50"/>
      <c r="C1487" s="51"/>
      <c r="D1487" s="49"/>
      <c r="E1487" s="52"/>
      <c r="F1487" s="52"/>
      <c r="G1487" s="52"/>
      <c r="H1487" s="52"/>
      <c r="I1487" s="52"/>
    </row>
    <row r="1488" spans="1:9" s="53" customFormat="1">
      <c r="A1488" s="49"/>
      <c r="B1488" s="50"/>
      <c r="C1488" s="51"/>
      <c r="D1488" s="49"/>
      <c r="E1488" s="52"/>
      <c r="F1488" s="52"/>
      <c r="G1488" s="52"/>
      <c r="H1488" s="52"/>
      <c r="I1488" s="52"/>
    </row>
    <row r="1489" spans="1:9" s="53" customFormat="1">
      <c r="A1489" s="49"/>
      <c r="B1489" s="50"/>
      <c r="C1489" s="51"/>
      <c r="D1489" s="49"/>
      <c r="E1489" s="52"/>
      <c r="F1489" s="52"/>
      <c r="G1489" s="52"/>
      <c r="H1489" s="52"/>
      <c r="I1489" s="52"/>
    </row>
    <row r="1490" spans="1:9" s="53" customFormat="1">
      <c r="A1490" s="49"/>
      <c r="B1490" s="50"/>
      <c r="C1490" s="51"/>
      <c r="D1490" s="49"/>
      <c r="E1490" s="52"/>
      <c r="F1490" s="52"/>
      <c r="G1490" s="52"/>
      <c r="H1490" s="52"/>
      <c r="I1490" s="52"/>
    </row>
    <row r="1491" spans="1:9" s="53" customFormat="1">
      <c r="A1491" s="49"/>
      <c r="B1491" s="50"/>
      <c r="C1491" s="51"/>
      <c r="D1491" s="49"/>
      <c r="E1491" s="52"/>
      <c r="F1491" s="52"/>
      <c r="G1491" s="52"/>
      <c r="H1491" s="52"/>
      <c r="I1491" s="52"/>
    </row>
    <row r="1492" spans="1:9" s="53" customFormat="1">
      <c r="A1492" s="49"/>
      <c r="B1492" s="50"/>
      <c r="C1492" s="51"/>
      <c r="D1492" s="49"/>
      <c r="E1492" s="52"/>
      <c r="F1492" s="52"/>
      <c r="G1492" s="52"/>
      <c r="H1492" s="52"/>
      <c r="I1492" s="52"/>
    </row>
    <row r="1493" spans="1:9" s="53" customFormat="1">
      <c r="A1493" s="49"/>
      <c r="B1493" s="50"/>
      <c r="C1493" s="51"/>
      <c r="D1493" s="49"/>
      <c r="E1493" s="52"/>
      <c r="F1493" s="52"/>
      <c r="G1493" s="52"/>
      <c r="H1493" s="52"/>
      <c r="I1493" s="52"/>
    </row>
    <row r="1494" spans="1:9" s="53" customFormat="1">
      <c r="A1494" s="49"/>
      <c r="B1494" s="50"/>
      <c r="C1494" s="51"/>
      <c r="D1494" s="49"/>
      <c r="E1494" s="52"/>
      <c r="F1494" s="52"/>
      <c r="G1494" s="52"/>
      <c r="H1494" s="52"/>
      <c r="I1494" s="52"/>
    </row>
    <row r="1495" spans="1:9" s="53" customFormat="1">
      <c r="A1495" s="49"/>
      <c r="B1495" s="50"/>
      <c r="C1495" s="51"/>
      <c r="D1495" s="49"/>
      <c r="E1495" s="52"/>
      <c r="F1495" s="52"/>
      <c r="G1495" s="52"/>
      <c r="H1495" s="52"/>
      <c r="I1495" s="52"/>
    </row>
    <row r="1496" spans="1:9" s="53" customFormat="1">
      <c r="A1496" s="49"/>
      <c r="B1496" s="50"/>
      <c r="C1496" s="51"/>
      <c r="D1496" s="49"/>
      <c r="E1496" s="52"/>
      <c r="F1496" s="52"/>
      <c r="G1496" s="52"/>
      <c r="H1496" s="52"/>
      <c r="I1496" s="52"/>
    </row>
    <row r="1497" spans="1:9" s="53" customFormat="1">
      <c r="A1497" s="49"/>
      <c r="B1497" s="50"/>
      <c r="C1497" s="51"/>
      <c r="D1497" s="49"/>
      <c r="E1497" s="52"/>
      <c r="F1497" s="52"/>
      <c r="G1497" s="52"/>
      <c r="H1497" s="52"/>
      <c r="I1497" s="52"/>
    </row>
    <row r="1498" spans="1:9" s="53" customFormat="1">
      <c r="A1498" s="49"/>
      <c r="B1498" s="50"/>
      <c r="C1498" s="51"/>
      <c r="D1498" s="49"/>
      <c r="E1498" s="52"/>
      <c r="F1498" s="52"/>
      <c r="G1498" s="52"/>
      <c r="H1498" s="52"/>
      <c r="I1498" s="52"/>
    </row>
    <row r="1499" spans="1:9" s="53" customFormat="1">
      <c r="A1499" s="49"/>
      <c r="B1499" s="50"/>
      <c r="C1499" s="51"/>
      <c r="D1499" s="49"/>
      <c r="E1499" s="52"/>
      <c r="F1499" s="52"/>
      <c r="G1499" s="52"/>
      <c r="H1499" s="52"/>
      <c r="I1499" s="52"/>
    </row>
    <row r="1500" spans="1:9" s="53" customFormat="1">
      <c r="A1500" s="49"/>
      <c r="B1500" s="50"/>
      <c r="C1500" s="51"/>
      <c r="D1500" s="49"/>
      <c r="E1500" s="52"/>
      <c r="F1500" s="52"/>
      <c r="G1500" s="52"/>
      <c r="H1500" s="52"/>
      <c r="I1500" s="52"/>
    </row>
    <row r="1501" spans="1:9" s="53" customFormat="1">
      <c r="A1501" s="49"/>
      <c r="B1501" s="50"/>
      <c r="C1501" s="51"/>
      <c r="D1501" s="49"/>
      <c r="E1501" s="52"/>
      <c r="F1501" s="52"/>
      <c r="G1501" s="52"/>
      <c r="H1501" s="52"/>
      <c r="I1501" s="52"/>
    </row>
    <row r="1502" spans="1:9" s="53" customFormat="1">
      <c r="A1502" s="49"/>
      <c r="B1502" s="50"/>
      <c r="C1502" s="51"/>
      <c r="D1502" s="49"/>
      <c r="E1502" s="52"/>
      <c r="F1502" s="52"/>
      <c r="G1502" s="52"/>
      <c r="H1502" s="52"/>
      <c r="I1502" s="52"/>
    </row>
    <row r="1503" spans="1:9" s="53" customFormat="1">
      <c r="A1503" s="49"/>
      <c r="B1503" s="50"/>
      <c r="C1503" s="51"/>
      <c r="D1503" s="49"/>
      <c r="E1503" s="52"/>
      <c r="F1503" s="52"/>
      <c r="G1503" s="52"/>
      <c r="H1503" s="52"/>
      <c r="I1503" s="52"/>
    </row>
    <row r="1504" spans="1:9" s="53" customFormat="1">
      <c r="A1504" s="49"/>
      <c r="B1504" s="50"/>
      <c r="C1504" s="51"/>
      <c r="D1504" s="49"/>
      <c r="E1504" s="52"/>
      <c r="F1504" s="52"/>
      <c r="G1504" s="52"/>
      <c r="H1504" s="52"/>
      <c r="I1504" s="52"/>
    </row>
    <row r="1505" spans="1:9" s="53" customFormat="1">
      <c r="A1505" s="49"/>
      <c r="B1505" s="50"/>
      <c r="C1505" s="51"/>
      <c r="D1505" s="49"/>
      <c r="E1505" s="52"/>
      <c r="F1505" s="52"/>
      <c r="G1505" s="52"/>
      <c r="H1505" s="52"/>
      <c r="I1505" s="52"/>
    </row>
    <row r="1506" spans="1:9" s="53" customFormat="1">
      <c r="A1506" s="49"/>
      <c r="B1506" s="50"/>
      <c r="C1506" s="51"/>
      <c r="D1506" s="49"/>
      <c r="E1506" s="52"/>
      <c r="F1506" s="52"/>
      <c r="G1506" s="52"/>
      <c r="H1506" s="52"/>
      <c r="I1506" s="52"/>
    </row>
    <row r="1507" spans="1:9" s="53" customFormat="1">
      <c r="A1507" s="49"/>
      <c r="B1507" s="50"/>
      <c r="C1507" s="51"/>
      <c r="D1507" s="49"/>
      <c r="E1507" s="52"/>
      <c r="F1507" s="52"/>
      <c r="G1507" s="52"/>
      <c r="H1507" s="52"/>
      <c r="I1507" s="52"/>
    </row>
    <row r="1508" spans="1:9" s="53" customFormat="1">
      <c r="A1508" s="49"/>
      <c r="B1508" s="50"/>
      <c r="C1508" s="51"/>
      <c r="D1508" s="49"/>
      <c r="E1508" s="52"/>
      <c r="F1508" s="52"/>
      <c r="G1508" s="52"/>
      <c r="H1508" s="52"/>
      <c r="I1508" s="52"/>
    </row>
    <row r="1509" spans="1:9" s="53" customFormat="1">
      <c r="A1509" s="49"/>
      <c r="B1509" s="50"/>
      <c r="C1509" s="51"/>
      <c r="D1509" s="49"/>
      <c r="E1509" s="52"/>
      <c r="F1509" s="52"/>
      <c r="G1509" s="52"/>
      <c r="H1509" s="52"/>
      <c r="I1509" s="52"/>
    </row>
    <row r="1510" spans="1:9" s="53" customFormat="1">
      <c r="A1510" s="49"/>
      <c r="B1510" s="50"/>
      <c r="C1510" s="51"/>
      <c r="D1510" s="49"/>
      <c r="E1510" s="52"/>
      <c r="F1510" s="52"/>
      <c r="G1510" s="52"/>
      <c r="H1510" s="52"/>
      <c r="I1510" s="52"/>
    </row>
    <row r="1511" spans="1:9" s="53" customFormat="1">
      <c r="A1511" s="49"/>
      <c r="B1511" s="50"/>
      <c r="C1511" s="51"/>
      <c r="D1511" s="49"/>
      <c r="E1511" s="52"/>
      <c r="F1511" s="52"/>
      <c r="G1511" s="52"/>
      <c r="H1511" s="52"/>
      <c r="I1511" s="52"/>
    </row>
    <row r="1512" spans="1:9" s="53" customFormat="1">
      <c r="A1512" s="49"/>
      <c r="B1512" s="50"/>
      <c r="C1512" s="51"/>
      <c r="D1512" s="49"/>
      <c r="E1512" s="52"/>
      <c r="F1512" s="52"/>
      <c r="G1512" s="52"/>
      <c r="H1512" s="52"/>
      <c r="I1512" s="52"/>
    </row>
    <row r="1513" spans="1:9" s="53" customFormat="1">
      <c r="A1513" s="49"/>
      <c r="B1513" s="50"/>
      <c r="C1513" s="51"/>
      <c r="D1513" s="49"/>
      <c r="E1513" s="52"/>
      <c r="F1513" s="52"/>
      <c r="G1513" s="52"/>
      <c r="H1513" s="52"/>
      <c r="I1513" s="52"/>
    </row>
    <row r="1514" spans="1:9" s="53" customFormat="1">
      <c r="A1514" s="49"/>
      <c r="B1514" s="50"/>
      <c r="C1514" s="51"/>
      <c r="D1514" s="49"/>
      <c r="E1514" s="52"/>
      <c r="F1514" s="52"/>
      <c r="G1514" s="52"/>
      <c r="H1514" s="52"/>
      <c r="I1514" s="52"/>
    </row>
    <row r="1515" spans="1:9" s="53" customFormat="1">
      <c r="A1515" s="49"/>
      <c r="B1515" s="50"/>
      <c r="C1515" s="51"/>
      <c r="D1515" s="49"/>
      <c r="E1515" s="52"/>
      <c r="F1515" s="52"/>
      <c r="G1515" s="52"/>
      <c r="H1515" s="52"/>
      <c r="I1515" s="52"/>
    </row>
    <row r="1516" spans="1:9" s="53" customFormat="1">
      <c r="A1516" s="49"/>
      <c r="B1516" s="50"/>
      <c r="C1516" s="51"/>
      <c r="D1516" s="49"/>
      <c r="E1516" s="52"/>
      <c r="F1516" s="52"/>
      <c r="G1516" s="52"/>
      <c r="H1516" s="52"/>
      <c r="I1516" s="52"/>
    </row>
    <row r="1517" spans="1:9" s="53" customFormat="1">
      <c r="A1517" s="49"/>
      <c r="B1517" s="50"/>
      <c r="C1517" s="51"/>
      <c r="D1517" s="49"/>
      <c r="E1517" s="52"/>
      <c r="F1517" s="52"/>
      <c r="G1517" s="52"/>
      <c r="H1517" s="52"/>
      <c r="I1517" s="52"/>
    </row>
    <row r="1518" spans="1:9" s="53" customFormat="1">
      <c r="A1518" s="49"/>
      <c r="B1518" s="50"/>
      <c r="C1518" s="51"/>
      <c r="D1518" s="49"/>
      <c r="E1518" s="52"/>
      <c r="F1518" s="52"/>
      <c r="G1518" s="52"/>
      <c r="H1518" s="52"/>
      <c r="I1518" s="52"/>
    </row>
    <row r="1519" spans="1:9" s="53" customFormat="1">
      <c r="A1519" s="49"/>
      <c r="B1519" s="50"/>
      <c r="C1519" s="51"/>
      <c r="D1519" s="49"/>
      <c r="E1519" s="52"/>
      <c r="F1519" s="52"/>
      <c r="G1519" s="52"/>
      <c r="H1519" s="52"/>
      <c r="I1519" s="52"/>
    </row>
    <row r="1520" spans="1:9" s="53" customFormat="1">
      <c r="A1520" s="49"/>
      <c r="B1520" s="50"/>
      <c r="C1520" s="51"/>
      <c r="D1520" s="49"/>
      <c r="E1520" s="52"/>
      <c r="F1520" s="52"/>
      <c r="G1520" s="52"/>
      <c r="H1520" s="52"/>
      <c r="I1520" s="52"/>
    </row>
    <row r="1521" spans="1:9" s="53" customFormat="1">
      <c r="A1521" s="49"/>
      <c r="B1521" s="50"/>
      <c r="C1521" s="51"/>
      <c r="D1521" s="49"/>
      <c r="E1521" s="52"/>
      <c r="F1521" s="52"/>
      <c r="G1521" s="52"/>
      <c r="H1521" s="52"/>
      <c r="I1521" s="52"/>
    </row>
    <row r="1522" spans="1:9" s="53" customFormat="1">
      <c r="A1522" s="49"/>
      <c r="B1522" s="50"/>
      <c r="C1522" s="51"/>
      <c r="D1522" s="49"/>
      <c r="E1522" s="52"/>
      <c r="F1522" s="52"/>
      <c r="G1522" s="52"/>
      <c r="H1522" s="52"/>
      <c r="I1522" s="52"/>
    </row>
    <row r="1523" spans="1:9" s="53" customFormat="1">
      <c r="A1523" s="49"/>
      <c r="B1523" s="50"/>
      <c r="C1523" s="51"/>
      <c r="D1523" s="49"/>
      <c r="E1523" s="52"/>
      <c r="F1523" s="52"/>
      <c r="G1523" s="52"/>
      <c r="H1523" s="52"/>
      <c r="I1523" s="52"/>
    </row>
    <row r="1524" spans="1:9" s="53" customFormat="1">
      <c r="A1524" s="49"/>
      <c r="B1524" s="50"/>
      <c r="C1524" s="51"/>
      <c r="D1524" s="49"/>
      <c r="E1524" s="52"/>
      <c r="F1524" s="52"/>
      <c r="G1524" s="52"/>
      <c r="H1524" s="52"/>
      <c r="I1524" s="52"/>
    </row>
    <row r="1525" spans="1:9" s="53" customFormat="1">
      <c r="A1525" s="49"/>
      <c r="B1525" s="50"/>
      <c r="C1525" s="51"/>
      <c r="D1525" s="49"/>
      <c r="E1525" s="52"/>
      <c r="F1525" s="52"/>
      <c r="G1525" s="52"/>
      <c r="H1525" s="52"/>
      <c r="I1525" s="52"/>
    </row>
    <row r="1526" spans="1:9" s="53" customFormat="1">
      <c r="A1526" s="49"/>
      <c r="B1526" s="50"/>
      <c r="C1526" s="51"/>
      <c r="D1526" s="49"/>
      <c r="E1526" s="52"/>
      <c r="F1526" s="52"/>
      <c r="G1526" s="52"/>
      <c r="H1526" s="52"/>
      <c r="I1526" s="52"/>
    </row>
    <row r="1527" spans="1:9" s="53" customFormat="1">
      <c r="A1527" s="49"/>
      <c r="B1527" s="50"/>
      <c r="C1527" s="51"/>
      <c r="D1527" s="49"/>
      <c r="E1527" s="52"/>
      <c r="F1527" s="52"/>
      <c r="G1527" s="52"/>
      <c r="H1527" s="52"/>
      <c r="I1527" s="52"/>
    </row>
    <row r="1528" spans="1:9" s="53" customFormat="1">
      <c r="A1528" s="49"/>
      <c r="B1528" s="50"/>
      <c r="C1528" s="51"/>
      <c r="D1528" s="49"/>
      <c r="E1528" s="52"/>
      <c r="F1528" s="52"/>
      <c r="G1528" s="52"/>
      <c r="H1528" s="52"/>
      <c r="I1528" s="52"/>
    </row>
    <row r="1529" spans="1:9" s="53" customFormat="1">
      <c r="A1529" s="49"/>
      <c r="B1529" s="50"/>
      <c r="C1529" s="51"/>
      <c r="D1529" s="49"/>
      <c r="E1529" s="52"/>
      <c r="F1529" s="52"/>
      <c r="G1529" s="52"/>
      <c r="H1529" s="52"/>
      <c r="I1529" s="52"/>
    </row>
    <row r="1530" spans="1:9" s="53" customFormat="1">
      <c r="A1530" s="49"/>
      <c r="B1530" s="50"/>
      <c r="C1530" s="51"/>
      <c r="D1530" s="49"/>
      <c r="E1530" s="52"/>
      <c r="F1530" s="52"/>
      <c r="G1530" s="52"/>
      <c r="H1530" s="52"/>
      <c r="I1530" s="52"/>
    </row>
    <row r="1531" spans="1:9" s="53" customFormat="1">
      <c r="A1531" s="49"/>
      <c r="B1531" s="50"/>
      <c r="C1531" s="51"/>
      <c r="D1531" s="49"/>
      <c r="E1531" s="52"/>
      <c r="F1531" s="52"/>
      <c r="G1531" s="52"/>
      <c r="H1531" s="52"/>
      <c r="I1531" s="52"/>
    </row>
    <row r="1532" spans="1:9" s="53" customFormat="1">
      <c r="A1532" s="49"/>
      <c r="B1532" s="50"/>
      <c r="C1532" s="51"/>
      <c r="D1532" s="49"/>
      <c r="E1532" s="52"/>
      <c r="F1532" s="52"/>
      <c r="G1532" s="52"/>
      <c r="H1532" s="52"/>
      <c r="I1532" s="52"/>
    </row>
    <row r="1533" spans="1:9" s="53" customFormat="1">
      <c r="A1533" s="49"/>
      <c r="B1533" s="50"/>
      <c r="C1533" s="51"/>
      <c r="D1533" s="49"/>
      <c r="E1533" s="52"/>
      <c r="F1533" s="52"/>
      <c r="G1533" s="52"/>
      <c r="H1533" s="52"/>
      <c r="I1533" s="52"/>
    </row>
    <row r="1534" spans="1:9" s="53" customFormat="1">
      <c r="A1534" s="49"/>
      <c r="B1534" s="50"/>
      <c r="C1534" s="51"/>
      <c r="D1534" s="49"/>
      <c r="E1534" s="52"/>
      <c r="F1534" s="52"/>
      <c r="G1534" s="52"/>
      <c r="H1534" s="52"/>
      <c r="I1534" s="52"/>
    </row>
    <row r="1535" spans="1:9" s="53" customFormat="1">
      <c r="A1535" s="49"/>
      <c r="B1535" s="50"/>
      <c r="C1535" s="51"/>
      <c r="D1535" s="49"/>
      <c r="E1535" s="52"/>
      <c r="F1535" s="52"/>
      <c r="G1535" s="52"/>
      <c r="H1535" s="52"/>
      <c r="I1535" s="52"/>
    </row>
    <row r="1536" spans="1:9" s="53" customFormat="1">
      <c r="A1536" s="49"/>
      <c r="B1536" s="50"/>
      <c r="C1536" s="51"/>
      <c r="D1536" s="49"/>
      <c r="E1536" s="52"/>
      <c r="F1536" s="52"/>
      <c r="G1536" s="52"/>
      <c r="H1536" s="52"/>
      <c r="I1536" s="52"/>
    </row>
    <row r="1537" spans="1:9" s="53" customFormat="1">
      <c r="A1537" s="49"/>
      <c r="B1537" s="50"/>
      <c r="C1537" s="51"/>
      <c r="D1537" s="49"/>
      <c r="E1537" s="52"/>
      <c r="F1537" s="52"/>
      <c r="G1537" s="52"/>
      <c r="H1537" s="52"/>
      <c r="I1537" s="52"/>
    </row>
    <row r="1538" spans="1:9" s="53" customFormat="1">
      <c r="A1538" s="49"/>
      <c r="B1538" s="50"/>
      <c r="C1538" s="51"/>
      <c r="D1538" s="49"/>
      <c r="E1538" s="52"/>
      <c r="F1538" s="52"/>
      <c r="G1538" s="52"/>
      <c r="H1538" s="52"/>
      <c r="I1538" s="52"/>
    </row>
    <row r="1539" spans="1:9" s="53" customFormat="1">
      <c r="A1539" s="49"/>
      <c r="B1539" s="50"/>
      <c r="C1539" s="51"/>
      <c r="D1539" s="49"/>
      <c r="E1539" s="52"/>
      <c r="F1539" s="52"/>
      <c r="G1539" s="52"/>
      <c r="H1539" s="52"/>
      <c r="I1539" s="52"/>
    </row>
    <row r="1540" spans="1:9" s="53" customFormat="1">
      <c r="A1540" s="49"/>
      <c r="B1540" s="50"/>
      <c r="C1540" s="51"/>
      <c r="D1540" s="49"/>
      <c r="E1540" s="52"/>
      <c r="F1540" s="52"/>
      <c r="G1540" s="52"/>
      <c r="H1540" s="52"/>
      <c r="I1540" s="52"/>
    </row>
    <row r="1541" spans="1:9" s="53" customFormat="1">
      <c r="A1541" s="49"/>
      <c r="B1541" s="50"/>
      <c r="C1541" s="51"/>
      <c r="D1541" s="49"/>
      <c r="E1541" s="52"/>
      <c r="F1541" s="52"/>
      <c r="G1541" s="52"/>
      <c r="H1541" s="52"/>
      <c r="I1541" s="52"/>
    </row>
    <row r="1542" spans="1:9" s="53" customFormat="1">
      <c r="A1542" s="49"/>
      <c r="B1542" s="50"/>
      <c r="C1542" s="51"/>
      <c r="D1542" s="49"/>
      <c r="E1542" s="52"/>
      <c r="F1542" s="52"/>
      <c r="G1542" s="52"/>
      <c r="H1542" s="52"/>
      <c r="I1542" s="52"/>
    </row>
    <row r="1543" spans="1:9" s="53" customFormat="1">
      <c r="A1543" s="49"/>
      <c r="B1543" s="50"/>
      <c r="C1543" s="51"/>
      <c r="D1543" s="49"/>
      <c r="E1543" s="52"/>
      <c r="F1543" s="52"/>
      <c r="G1543" s="52"/>
      <c r="H1543" s="52"/>
      <c r="I1543" s="52"/>
    </row>
    <row r="1544" spans="1:9" s="53" customFormat="1">
      <c r="A1544" s="49"/>
      <c r="B1544" s="50"/>
      <c r="C1544" s="51"/>
      <c r="D1544" s="49"/>
      <c r="E1544" s="52"/>
      <c r="F1544" s="52"/>
      <c r="G1544" s="52"/>
      <c r="H1544" s="52"/>
      <c r="I1544" s="52"/>
    </row>
    <row r="1545" spans="1:9" s="53" customFormat="1">
      <c r="A1545" s="49"/>
      <c r="B1545" s="50"/>
      <c r="C1545" s="51"/>
      <c r="D1545" s="49"/>
      <c r="E1545" s="52"/>
      <c r="F1545" s="52"/>
      <c r="G1545" s="52"/>
      <c r="H1545" s="52"/>
      <c r="I1545" s="52"/>
    </row>
    <row r="1546" spans="1:9" s="53" customFormat="1">
      <c r="A1546" s="49"/>
      <c r="B1546" s="50"/>
      <c r="C1546" s="51"/>
      <c r="D1546" s="49"/>
      <c r="E1546" s="52"/>
      <c r="F1546" s="52"/>
      <c r="G1546" s="52"/>
      <c r="H1546" s="52"/>
      <c r="I1546" s="52"/>
    </row>
    <row r="1547" spans="1:9" s="53" customFormat="1">
      <c r="A1547" s="49"/>
      <c r="B1547" s="50"/>
      <c r="C1547" s="51"/>
      <c r="D1547" s="49"/>
      <c r="E1547" s="52"/>
      <c r="F1547" s="52"/>
      <c r="G1547" s="52"/>
      <c r="H1547" s="52"/>
      <c r="I1547" s="52"/>
    </row>
    <row r="1548" spans="1:9" s="53" customFormat="1">
      <c r="A1548" s="49"/>
      <c r="B1548" s="50"/>
      <c r="C1548" s="51"/>
      <c r="D1548" s="49"/>
      <c r="E1548" s="52"/>
      <c r="F1548" s="52"/>
      <c r="G1548" s="52"/>
      <c r="H1548" s="52"/>
      <c r="I1548" s="52"/>
    </row>
    <row r="1549" spans="1:9" s="53" customFormat="1">
      <c r="A1549" s="49"/>
      <c r="B1549" s="50"/>
      <c r="C1549" s="51"/>
      <c r="D1549" s="49"/>
      <c r="E1549" s="52"/>
      <c r="F1549" s="52"/>
      <c r="G1549" s="52"/>
      <c r="H1549" s="52"/>
      <c r="I1549" s="52"/>
    </row>
    <row r="1550" spans="1:9" s="53" customFormat="1">
      <c r="A1550" s="49"/>
      <c r="B1550" s="50"/>
      <c r="C1550" s="51"/>
      <c r="D1550" s="49"/>
      <c r="E1550" s="52"/>
      <c r="F1550" s="52"/>
      <c r="G1550" s="52"/>
      <c r="H1550" s="52"/>
      <c r="I1550" s="52"/>
    </row>
    <row r="1551" spans="1:9" s="53" customFormat="1">
      <c r="A1551" s="49"/>
      <c r="B1551" s="50"/>
      <c r="C1551" s="51"/>
      <c r="D1551" s="49"/>
      <c r="E1551" s="52"/>
      <c r="F1551" s="52"/>
      <c r="G1551" s="52"/>
      <c r="H1551" s="52"/>
      <c r="I1551" s="52"/>
    </row>
    <row r="1552" spans="1:9" s="53" customFormat="1">
      <c r="A1552" s="49"/>
      <c r="B1552" s="50"/>
      <c r="C1552" s="51"/>
      <c r="D1552" s="49"/>
      <c r="E1552" s="52"/>
      <c r="F1552" s="52"/>
      <c r="G1552" s="52"/>
      <c r="H1552" s="52"/>
      <c r="I1552" s="52"/>
    </row>
    <row r="1553" spans="1:9" s="53" customFormat="1">
      <c r="A1553" s="49"/>
      <c r="B1553" s="50"/>
      <c r="C1553" s="51"/>
      <c r="D1553" s="49"/>
      <c r="E1553" s="52"/>
      <c r="F1553" s="52"/>
      <c r="G1553" s="52"/>
      <c r="H1553" s="52"/>
      <c r="I1553" s="52"/>
    </row>
    <row r="1554" spans="1:9" s="53" customFormat="1">
      <c r="A1554" s="49"/>
      <c r="B1554" s="50"/>
      <c r="C1554" s="51"/>
      <c r="D1554" s="49"/>
      <c r="E1554" s="52"/>
      <c r="F1554" s="52"/>
      <c r="G1554" s="52"/>
      <c r="H1554" s="52"/>
      <c r="I1554" s="52"/>
    </row>
    <row r="1555" spans="1:9" s="53" customFormat="1">
      <c r="A1555" s="49"/>
      <c r="B1555" s="50"/>
      <c r="C1555" s="51"/>
      <c r="D1555" s="49"/>
      <c r="E1555" s="52"/>
      <c r="F1555" s="52"/>
      <c r="G1555" s="52"/>
      <c r="H1555" s="52"/>
      <c r="I1555" s="52"/>
    </row>
    <row r="1556" spans="1:9" s="53" customFormat="1">
      <c r="A1556" s="49"/>
      <c r="B1556" s="50"/>
      <c r="C1556" s="51"/>
      <c r="D1556" s="49"/>
      <c r="E1556" s="52"/>
      <c r="F1556" s="52"/>
      <c r="G1556" s="52"/>
      <c r="H1556" s="52"/>
      <c r="I1556" s="52"/>
    </row>
    <row r="1557" spans="1:9" s="53" customFormat="1">
      <c r="A1557" s="49"/>
      <c r="B1557" s="50"/>
      <c r="C1557" s="51"/>
      <c r="D1557" s="49"/>
      <c r="E1557" s="52"/>
      <c r="F1557" s="52"/>
      <c r="G1557" s="52"/>
      <c r="H1557" s="52"/>
      <c r="I1557" s="52"/>
    </row>
    <row r="1558" spans="1:9" s="53" customFormat="1">
      <c r="A1558" s="49"/>
      <c r="B1558" s="50"/>
      <c r="C1558" s="51"/>
      <c r="D1558" s="49"/>
      <c r="E1558" s="52"/>
      <c r="F1558" s="52"/>
      <c r="G1558" s="52"/>
      <c r="H1558" s="52"/>
      <c r="I1558" s="52"/>
    </row>
    <row r="1559" spans="1:9" s="53" customFormat="1">
      <c r="A1559" s="49"/>
      <c r="B1559" s="50"/>
      <c r="C1559" s="51"/>
      <c r="D1559" s="49"/>
      <c r="E1559" s="52"/>
      <c r="F1559" s="52"/>
      <c r="G1559" s="52"/>
      <c r="H1559" s="52"/>
      <c r="I1559" s="52"/>
    </row>
    <row r="1560" spans="1:9" s="53" customFormat="1">
      <c r="A1560" s="49"/>
      <c r="B1560" s="50"/>
      <c r="C1560" s="51"/>
      <c r="D1560" s="49"/>
      <c r="E1560" s="52"/>
      <c r="F1560" s="52"/>
      <c r="G1560" s="52"/>
      <c r="H1560" s="52"/>
      <c r="I1560" s="52"/>
    </row>
    <row r="1561" spans="1:9" s="53" customFormat="1">
      <c r="A1561" s="49"/>
      <c r="B1561" s="50"/>
      <c r="C1561" s="51"/>
      <c r="D1561" s="49"/>
      <c r="E1561" s="52"/>
      <c r="F1561" s="52"/>
      <c r="G1561" s="52"/>
      <c r="H1561" s="52"/>
      <c r="I1561" s="52"/>
    </row>
    <row r="1562" spans="1:9" s="53" customFormat="1">
      <c r="A1562" s="49"/>
      <c r="B1562" s="50"/>
      <c r="C1562" s="51"/>
      <c r="D1562" s="49"/>
      <c r="E1562" s="52"/>
      <c r="F1562" s="52"/>
      <c r="G1562" s="52"/>
      <c r="H1562" s="52"/>
      <c r="I1562" s="52"/>
    </row>
    <row r="1563" spans="1:9" s="53" customFormat="1">
      <c r="A1563" s="49"/>
      <c r="B1563" s="50"/>
      <c r="C1563" s="51"/>
      <c r="D1563" s="49"/>
      <c r="E1563" s="52"/>
      <c r="F1563" s="52"/>
      <c r="G1563" s="52"/>
      <c r="H1563" s="52"/>
      <c r="I1563" s="52"/>
    </row>
    <row r="1564" spans="1:9" s="53" customFormat="1">
      <c r="A1564" s="49"/>
      <c r="B1564" s="50"/>
      <c r="C1564" s="51"/>
      <c r="D1564" s="49"/>
      <c r="E1564" s="52"/>
      <c r="F1564" s="52"/>
      <c r="G1564" s="52"/>
      <c r="H1564" s="52"/>
      <c r="I1564" s="52"/>
    </row>
    <row r="1565" spans="1:9" s="53" customFormat="1">
      <c r="A1565" s="49"/>
      <c r="B1565" s="50"/>
      <c r="C1565" s="51"/>
      <c r="D1565" s="49"/>
      <c r="E1565" s="52"/>
      <c r="F1565" s="52"/>
      <c r="G1565" s="52"/>
      <c r="H1565" s="52"/>
      <c r="I1565" s="52"/>
    </row>
    <row r="1566" spans="1:9" s="53" customFormat="1">
      <c r="A1566" s="49"/>
      <c r="B1566" s="50"/>
      <c r="C1566" s="51"/>
      <c r="D1566" s="49"/>
      <c r="E1566" s="52"/>
      <c r="F1566" s="52"/>
      <c r="G1566" s="52"/>
      <c r="H1566" s="52"/>
      <c r="I1566" s="52"/>
    </row>
    <row r="1567" spans="1:9" s="53" customFormat="1">
      <c r="A1567" s="49"/>
      <c r="B1567" s="50"/>
      <c r="C1567" s="51"/>
      <c r="D1567" s="49"/>
      <c r="E1567" s="52"/>
      <c r="F1567" s="52"/>
      <c r="G1567" s="52"/>
      <c r="H1567" s="52"/>
      <c r="I1567" s="52"/>
    </row>
    <row r="1568" spans="1:9" s="53" customFormat="1">
      <c r="A1568" s="49"/>
      <c r="B1568" s="50"/>
      <c r="C1568" s="51"/>
      <c r="D1568" s="49"/>
      <c r="E1568" s="52"/>
      <c r="F1568" s="52"/>
      <c r="G1568" s="52"/>
      <c r="H1568" s="52"/>
      <c r="I1568" s="52"/>
    </row>
    <row r="1569" spans="1:9" s="53" customFormat="1">
      <c r="A1569" s="49"/>
      <c r="B1569" s="50"/>
      <c r="C1569" s="51"/>
      <c r="D1569" s="49"/>
      <c r="E1569" s="52"/>
      <c r="F1569" s="52"/>
      <c r="G1569" s="52"/>
      <c r="H1569" s="52"/>
      <c r="I1569" s="52"/>
    </row>
    <row r="1570" spans="1:9" s="53" customFormat="1">
      <c r="A1570" s="49"/>
      <c r="B1570" s="50"/>
      <c r="C1570" s="51"/>
      <c r="D1570" s="49"/>
      <c r="E1570" s="52"/>
      <c r="F1570" s="52"/>
      <c r="G1570" s="52"/>
      <c r="H1570" s="52"/>
      <c r="I1570" s="52"/>
    </row>
    <row r="1571" spans="1:9" s="53" customFormat="1">
      <c r="A1571" s="49"/>
      <c r="B1571" s="50"/>
      <c r="C1571" s="51"/>
      <c r="D1571" s="49"/>
      <c r="E1571" s="52"/>
      <c r="F1571" s="52"/>
      <c r="G1571" s="52"/>
      <c r="H1571" s="52"/>
      <c r="I1571" s="52"/>
    </row>
    <row r="1572" spans="1:9" s="53" customFormat="1">
      <c r="A1572" s="49"/>
      <c r="B1572" s="50"/>
      <c r="C1572" s="51"/>
      <c r="D1572" s="49"/>
      <c r="E1572" s="52"/>
      <c r="F1572" s="52"/>
      <c r="G1572" s="52"/>
      <c r="H1572" s="52"/>
      <c r="I1572" s="52"/>
    </row>
    <row r="1573" spans="1:9" s="53" customFormat="1">
      <c r="A1573" s="49"/>
      <c r="B1573" s="50"/>
      <c r="C1573" s="51"/>
      <c r="D1573" s="49"/>
      <c r="E1573" s="52"/>
      <c r="F1573" s="52"/>
      <c r="G1573" s="52"/>
      <c r="H1573" s="52"/>
      <c r="I1573" s="52"/>
    </row>
    <row r="1574" spans="1:9" s="53" customFormat="1">
      <c r="A1574" s="49"/>
      <c r="B1574" s="50"/>
      <c r="C1574" s="51"/>
      <c r="D1574" s="49"/>
      <c r="E1574" s="52"/>
      <c r="F1574" s="52"/>
      <c r="G1574" s="52"/>
      <c r="H1574" s="52"/>
      <c r="I1574" s="52"/>
    </row>
    <row r="1575" spans="1:9" s="53" customFormat="1">
      <c r="A1575" s="49"/>
      <c r="B1575" s="50"/>
      <c r="C1575" s="51"/>
      <c r="D1575" s="49"/>
      <c r="E1575" s="52"/>
      <c r="F1575" s="52"/>
      <c r="G1575" s="52"/>
      <c r="H1575" s="52"/>
      <c r="I1575" s="52"/>
    </row>
    <row r="1576" spans="1:9" s="53" customFormat="1">
      <c r="A1576" s="49"/>
      <c r="B1576" s="50"/>
      <c r="C1576" s="51"/>
      <c r="D1576" s="49"/>
      <c r="E1576" s="52"/>
      <c r="F1576" s="52"/>
      <c r="G1576" s="52"/>
      <c r="H1576" s="52"/>
      <c r="I1576" s="52"/>
    </row>
    <row r="1577" spans="1:9" s="53" customFormat="1">
      <c r="A1577" s="49"/>
      <c r="B1577" s="50"/>
      <c r="C1577" s="51"/>
      <c r="D1577" s="49"/>
      <c r="E1577" s="52"/>
      <c r="F1577" s="52"/>
      <c r="G1577" s="52"/>
      <c r="H1577" s="52"/>
      <c r="I1577" s="52"/>
    </row>
    <row r="1578" spans="1:9" s="53" customFormat="1">
      <c r="A1578" s="49"/>
      <c r="B1578" s="50"/>
      <c r="C1578" s="51"/>
      <c r="D1578" s="49"/>
      <c r="E1578" s="52"/>
      <c r="F1578" s="52"/>
      <c r="G1578" s="52"/>
      <c r="H1578" s="52"/>
      <c r="I1578" s="52"/>
    </row>
    <row r="1579" spans="1:9" s="53" customFormat="1">
      <c r="A1579" s="49"/>
      <c r="B1579" s="50"/>
      <c r="C1579" s="51"/>
      <c r="D1579" s="49"/>
      <c r="E1579" s="52"/>
      <c r="F1579" s="52"/>
      <c r="G1579" s="52"/>
      <c r="H1579" s="52"/>
      <c r="I1579" s="52"/>
    </row>
    <row r="1580" spans="1:9" s="53" customFormat="1">
      <c r="A1580" s="49"/>
      <c r="B1580" s="50"/>
      <c r="C1580" s="51"/>
      <c r="D1580" s="49"/>
      <c r="E1580" s="52"/>
      <c r="F1580" s="52"/>
      <c r="G1580" s="52"/>
      <c r="H1580" s="52"/>
      <c r="I1580" s="52"/>
    </row>
    <row r="1581" spans="1:9" s="53" customFormat="1">
      <c r="A1581" s="49"/>
      <c r="B1581" s="50"/>
      <c r="C1581" s="51"/>
      <c r="D1581" s="49"/>
      <c r="E1581" s="52"/>
      <c r="F1581" s="52"/>
      <c r="G1581" s="52"/>
      <c r="H1581" s="52"/>
      <c r="I1581" s="52"/>
    </row>
    <row r="1582" spans="1:9" s="53" customFormat="1">
      <c r="A1582" s="49"/>
      <c r="B1582" s="50"/>
      <c r="C1582" s="51"/>
      <c r="D1582" s="49"/>
      <c r="E1582" s="52"/>
      <c r="F1582" s="52"/>
      <c r="G1582" s="52"/>
      <c r="H1582" s="52"/>
      <c r="I1582" s="52"/>
    </row>
    <row r="1583" spans="1:9" s="53" customFormat="1">
      <c r="A1583" s="49"/>
      <c r="B1583" s="50"/>
      <c r="C1583" s="51"/>
      <c r="D1583" s="49"/>
      <c r="E1583" s="52"/>
      <c r="F1583" s="52"/>
      <c r="G1583" s="52"/>
      <c r="H1583" s="52"/>
      <c r="I1583" s="52"/>
    </row>
    <row r="1584" spans="1:9" s="53" customFormat="1">
      <c r="A1584" s="49"/>
      <c r="B1584" s="50"/>
      <c r="C1584" s="51"/>
      <c r="D1584" s="49"/>
      <c r="E1584" s="52"/>
      <c r="F1584" s="52"/>
      <c r="G1584" s="52"/>
      <c r="H1584" s="52"/>
      <c r="I1584" s="52"/>
    </row>
    <row r="1585" spans="1:9" s="53" customFormat="1">
      <c r="A1585" s="49"/>
      <c r="B1585" s="50"/>
      <c r="C1585" s="51"/>
      <c r="D1585" s="49"/>
      <c r="E1585" s="52"/>
      <c r="F1585" s="52"/>
      <c r="G1585" s="52"/>
      <c r="H1585" s="52"/>
      <c r="I1585" s="52"/>
    </row>
    <row r="1586" spans="1:9" s="53" customFormat="1">
      <c r="A1586" s="49"/>
      <c r="B1586" s="50"/>
      <c r="C1586" s="51"/>
      <c r="D1586" s="49"/>
      <c r="E1586" s="52"/>
      <c r="F1586" s="52"/>
      <c r="G1586" s="52"/>
      <c r="H1586" s="52"/>
      <c r="I1586" s="52"/>
    </row>
    <row r="1587" spans="1:9" s="53" customFormat="1">
      <c r="A1587" s="49"/>
      <c r="B1587" s="50"/>
      <c r="C1587" s="51"/>
      <c r="D1587" s="49"/>
      <c r="E1587" s="52"/>
      <c r="F1587" s="52"/>
      <c r="G1587" s="52"/>
      <c r="H1587" s="52"/>
      <c r="I1587" s="52"/>
    </row>
    <row r="1588" spans="1:9" s="53" customFormat="1">
      <c r="A1588" s="49"/>
      <c r="B1588" s="50"/>
      <c r="C1588" s="51"/>
      <c r="D1588" s="49"/>
      <c r="E1588" s="52"/>
      <c r="F1588" s="52"/>
      <c r="G1588" s="52"/>
      <c r="H1588" s="52"/>
      <c r="I1588" s="52"/>
    </row>
    <row r="1589" spans="1:9" s="53" customFormat="1">
      <c r="A1589" s="49"/>
      <c r="B1589" s="50"/>
      <c r="C1589" s="51"/>
      <c r="D1589" s="49"/>
      <c r="E1589" s="52"/>
      <c r="F1589" s="52"/>
      <c r="G1589" s="52"/>
      <c r="H1589" s="52"/>
      <c r="I1589" s="52"/>
    </row>
    <row r="1590" spans="1:9" s="53" customFormat="1">
      <c r="A1590" s="49"/>
      <c r="B1590" s="50"/>
      <c r="C1590" s="51"/>
      <c r="D1590" s="49"/>
      <c r="E1590" s="52"/>
      <c r="F1590" s="52"/>
      <c r="G1590" s="52"/>
      <c r="H1590" s="52"/>
      <c r="I1590" s="52"/>
    </row>
    <row r="1591" spans="1:9" s="53" customFormat="1">
      <c r="A1591" s="49"/>
      <c r="B1591" s="50"/>
      <c r="C1591" s="51"/>
      <c r="D1591" s="49"/>
      <c r="E1591" s="52"/>
      <c r="F1591" s="52"/>
      <c r="G1591" s="52"/>
      <c r="H1591" s="52"/>
      <c r="I1591" s="52"/>
    </row>
    <row r="1592" spans="1:9" s="53" customFormat="1">
      <c r="A1592" s="49"/>
      <c r="B1592" s="50"/>
      <c r="C1592" s="51"/>
      <c r="D1592" s="49"/>
      <c r="E1592" s="52"/>
      <c r="F1592" s="52"/>
      <c r="G1592" s="52"/>
      <c r="H1592" s="52"/>
      <c r="I1592" s="52"/>
    </row>
    <row r="1593" spans="1:9" s="53" customFormat="1">
      <c r="A1593" s="49"/>
      <c r="B1593" s="50"/>
      <c r="C1593" s="51"/>
      <c r="D1593" s="49"/>
      <c r="E1593" s="52"/>
      <c r="F1593" s="52"/>
      <c r="G1593" s="52"/>
      <c r="H1593" s="52"/>
      <c r="I1593" s="52"/>
    </row>
    <row r="1594" spans="1:9" s="53" customFormat="1">
      <c r="A1594" s="49"/>
      <c r="B1594" s="50"/>
      <c r="C1594" s="51"/>
      <c r="D1594" s="49"/>
      <c r="E1594" s="52"/>
      <c r="F1594" s="52"/>
      <c r="G1594" s="52"/>
      <c r="H1594" s="52"/>
      <c r="I1594" s="52"/>
    </row>
    <row r="1595" spans="1:9" s="53" customFormat="1">
      <c r="A1595" s="49"/>
      <c r="B1595" s="50"/>
      <c r="C1595" s="51"/>
      <c r="D1595" s="49"/>
      <c r="E1595" s="52"/>
      <c r="F1595" s="52"/>
      <c r="G1595" s="52"/>
      <c r="H1595" s="52"/>
      <c r="I1595" s="52"/>
    </row>
    <row r="1596" spans="1:9" s="53" customFormat="1">
      <c r="A1596" s="49"/>
      <c r="B1596" s="50"/>
      <c r="C1596" s="51"/>
      <c r="D1596" s="49"/>
      <c r="E1596" s="52"/>
      <c r="F1596" s="52"/>
      <c r="G1596" s="52"/>
      <c r="H1596" s="52"/>
      <c r="I1596" s="52"/>
    </row>
    <row r="1597" spans="1:9" s="53" customFormat="1">
      <c r="A1597" s="49"/>
      <c r="B1597" s="50"/>
      <c r="C1597" s="51"/>
      <c r="D1597" s="49"/>
      <c r="E1597" s="52"/>
      <c r="F1597" s="52"/>
      <c r="G1597" s="52"/>
      <c r="H1597" s="52"/>
      <c r="I1597" s="52"/>
    </row>
    <row r="1598" spans="1:9" s="53" customFormat="1">
      <c r="A1598" s="49"/>
      <c r="B1598" s="50"/>
      <c r="C1598" s="51"/>
      <c r="D1598" s="49"/>
      <c r="E1598" s="52"/>
      <c r="F1598" s="52"/>
      <c r="G1598" s="52"/>
      <c r="H1598" s="52"/>
      <c r="I1598" s="52"/>
    </row>
    <row r="1599" spans="1:9" s="53" customFormat="1">
      <c r="A1599" s="49"/>
      <c r="B1599" s="50"/>
      <c r="C1599" s="51"/>
      <c r="D1599" s="49"/>
      <c r="E1599" s="52"/>
      <c r="F1599" s="52"/>
      <c r="G1599" s="52"/>
      <c r="H1599" s="52"/>
      <c r="I1599" s="52"/>
    </row>
    <row r="1600" spans="1:9" s="53" customFormat="1">
      <c r="A1600" s="49"/>
      <c r="B1600" s="50"/>
      <c r="C1600" s="51"/>
      <c r="D1600" s="49"/>
      <c r="E1600" s="52"/>
      <c r="F1600" s="52"/>
      <c r="G1600" s="52"/>
      <c r="H1600" s="52"/>
      <c r="I1600" s="52"/>
    </row>
    <row r="1601" spans="1:9" s="53" customFormat="1">
      <c r="A1601" s="49"/>
      <c r="B1601" s="50"/>
      <c r="C1601" s="51"/>
      <c r="D1601" s="49"/>
      <c r="E1601" s="52"/>
      <c r="F1601" s="52"/>
      <c r="G1601" s="52"/>
      <c r="H1601" s="52"/>
      <c r="I1601" s="52"/>
    </row>
    <row r="1602" spans="1:9" s="53" customFormat="1">
      <c r="A1602" s="49"/>
      <c r="B1602" s="50"/>
      <c r="C1602" s="51"/>
      <c r="D1602" s="49"/>
      <c r="E1602" s="52"/>
      <c r="F1602" s="52"/>
      <c r="G1602" s="52"/>
      <c r="H1602" s="52"/>
      <c r="I1602" s="52"/>
    </row>
    <row r="1603" spans="1:9" s="53" customFormat="1">
      <c r="A1603" s="49"/>
      <c r="B1603" s="50"/>
      <c r="C1603" s="51"/>
      <c r="D1603" s="49"/>
      <c r="E1603" s="52"/>
      <c r="F1603" s="52"/>
      <c r="G1603" s="52"/>
      <c r="H1603" s="52"/>
      <c r="I1603" s="52"/>
    </row>
    <row r="1604" spans="1:9" s="53" customFormat="1">
      <c r="A1604" s="49"/>
      <c r="B1604" s="50"/>
      <c r="C1604" s="51"/>
      <c r="D1604" s="49"/>
      <c r="E1604" s="52"/>
      <c r="F1604" s="52"/>
      <c r="G1604" s="52"/>
      <c r="H1604" s="52"/>
      <c r="I1604" s="52"/>
    </row>
    <row r="1605" spans="1:9" s="53" customFormat="1">
      <c r="A1605" s="49"/>
      <c r="B1605" s="50"/>
      <c r="C1605" s="51"/>
      <c r="D1605" s="49"/>
      <c r="E1605" s="52"/>
      <c r="F1605" s="52"/>
      <c r="G1605" s="52"/>
      <c r="H1605" s="52"/>
      <c r="I1605" s="52"/>
    </row>
    <row r="1606" spans="1:9" s="53" customFormat="1">
      <c r="A1606" s="49"/>
      <c r="B1606" s="50"/>
      <c r="C1606" s="51"/>
      <c r="D1606" s="49"/>
      <c r="E1606" s="52"/>
      <c r="F1606" s="52"/>
      <c r="G1606" s="52"/>
      <c r="H1606" s="52"/>
      <c r="I1606" s="52"/>
    </row>
    <row r="1607" spans="1:9" s="53" customFormat="1">
      <c r="A1607" s="49"/>
      <c r="B1607" s="50"/>
      <c r="C1607" s="51"/>
      <c r="D1607" s="49"/>
      <c r="E1607" s="52"/>
      <c r="F1607" s="52"/>
      <c r="G1607" s="52"/>
      <c r="H1607" s="52"/>
      <c r="I1607" s="52"/>
    </row>
    <row r="1608" spans="1:9" s="53" customFormat="1">
      <c r="A1608" s="49"/>
      <c r="B1608" s="50"/>
      <c r="C1608" s="51"/>
      <c r="D1608" s="49"/>
      <c r="E1608" s="52"/>
      <c r="F1608" s="52"/>
      <c r="G1608" s="52"/>
      <c r="H1608" s="52"/>
      <c r="I1608" s="52"/>
    </row>
    <row r="1609" spans="1:9" s="53" customFormat="1">
      <c r="A1609" s="49"/>
      <c r="B1609" s="50"/>
      <c r="C1609" s="51"/>
      <c r="D1609" s="49"/>
      <c r="E1609" s="52"/>
      <c r="F1609" s="52"/>
      <c r="G1609" s="52"/>
      <c r="H1609" s="52"/>
      <c r="I1609" s="52"/>
    </row>
    <row r="1610" spans="1:9" s="53" customFormat="1">
      <c r="A1610" s="49"/>
      <c r="B1610" s="50"/>
      <c r="C1610" s="51"/>
      <c r="D1610" s="49"/>
      <c r="E1610" s="52"/>
      <c r="F1610" s="52"/>
      <c r="G1610" s="52"/>
      <c r="H1610" s="52"/>
      <c r="I1610" s="52"/>
    </row>
    <row r="1611" spans="1:9" s="53" customFormat="1">
      <c r="A1611" s="49"/>
      <c r="B1611" s="50"/>
      <c r="C1611" s="51"/>
      <c r="D1611" s="49"/>
      <c r="E1611" s="52"/>
      <c r="F1611" s="52"/>
      <c r="G1611" s="52"/>
      <c r="H1611" s="52"/>
      <c r="I1611" s="52"/>
    </row>
    <row r="1612" spans="1:9" s="53" customFormat="1">
      <c r="A1612" s="49"/>
      <c r="B1612" s="50"/>
      <c r="C1612" s="51"/>
      <c r="D1612" s="49"/>
      <c r="E1612" s="52"/>
      <c r="F1612" s="52"/>
      <c r="G1612" s="52"/>
      <c r="H1612" s="52"/>
      <c r="I1612" s="52"/>
    </row>
    <row r="1613" spans="1:9" s="53" customFormat="1">
      <c r="A1613" s="49"/>
      <c r="B1613" s="50"/>
      <c r="C1613" s="51"/>
      <c r="D1613" s="49"/>
      <c r="E1613" s="52"/>
      <c r="F1613" s="52"/>
      <c r="G1613" s="52"/>
      <c r="H1613" s="52"/>
      <c r="I1613" s="52"/>
    </row>
    <row r="1614" spans="1:9" s="53" customFormat="1">
      <c r="A1614" s="49"/>
      <c r="B1614" s="50"/>
      <c r="C1614" s="51"/>
      <c r="D1614" s="49"/>
      <c r="E1614" s="52"/>
      <c r="F1614" s="52"/>
      <c r="G1614" s="52"/>
      <c r="H1614" s="52"/>
      <c r="I1614" s="52"/>
    </row>
    <row r="1615" spans="1:9" s="53" customFormat="1">
      <c r="A1615" s="49"/>
      <c r="B1615" s="50"/>
      <c r="C1615" s="51"/>
      <c r="D1615" s="49"/>
      <c r="E1615" s="52"/>
      <c r="F1615" s="52"/>
      <c r="G1615" s="52"/>
      <c r="H1615" s="52"/>
      <c r="I1615" s="52"/>
    </row>
    <row r="1616" spans="1:9" s="53" customFormat="1">
      <c r="A1616" s="49"/>
      <c r="B1616" s="50"/>
      <c r="C1616" s="51"/>
      <c r="D1616" s="49"/>
      <c r="E1616" s="52"/>
      <c r="F1616" s="52"/>
      <c r="G1616" s="52"/>
      <c r="H1616" s="52"/>
      <c r="I1616" s="52"/>
    </row>
    <row r="1617" spans="1:9" s="53" customFormat="1">
      <c r="A1617" s="49"/>
      <c r="B1617" s="50"/>
      <c r="C1617" s="51"/>
      <c r="D1617" s="49"/>
      <c r="E1617" s="52"/>
      <c r="F1617" s="52"/>
      <c r="G1617" s="52"/>
      <c r="H1617" s="52"/>
      <c r="I1617" s="52"/>
    </row>
    <row r="1618" spans="1:9" s="53" customFormat="1">
      <c r="A1618" s="49"/>
      <c r="B1618" s="50"/>
      <c r="C1618" s="51"/>
      <c r="D1618" s="49"/>
      <c r="E1618" s="52"/>
      <c r="F1618" s="52"/>
      <c r="G1618" s="52"/>
      <c r="H1618" s="52"/>
      <c r="I1618" s="52"/>
    </row>
    <row r="1619" spans="1:9" s="53" customFormat="1">
      <c r="A1619" s="49"/>
      <c r="B1619" s="50"/>
      <c r="C1619" s="51"/>
      <c r="D1619" s="49"/>
      <c r="E1619" s="52"/>
      <c r="F1619" s="52"/>
      <c r="G1619" s="52"/>
      <c r="H1619" s="52"/>
      <c r="I1619" s="52"/>
    </row>
    <row r="1620" spans="1:9" s="53" customFormat="1">
      <c r="A1620" s="49"/>
      <c r="B1620" s="50"/>
      <c r="C1620" s="51"/>
      <c r="D1620" s="49"/>
      <c r="E1620" s="52"/>
      <c r="F1620" s="52"/>
      <c r="G1620" s="52"/>
      <c r="H1620" s="52"/>
      <c r="I1620" s="52"/>
    </row>
    <row r="1621" spans="1:9" s="53" customFormat="1">
      <c r="A1621" s="49"/>
      <c r="B1621" s="50"/>
      <c r="C1621" s="51"/>
      <c r="D1621" s="49"/>
      <c r="E1621" s="52"/>
      <c r="F1621" s="52"/>
      <c r="G1621" s="52"/>
      <c r="H1621" s="52"/>
      <c r="I1621" s="52"/>
    </row>
    <row r="1622" spans="1:9" s="53" customFormat="1">
      <c r="A1622" s="49"/>
      <c r="B1622" s="50"/>
      <c r="C1622" s="51"/>
      <c r="D1622" s="49"/>
      <c r="E1622" s="52"/>
      <c r="F1622" s="52"/>
      <c r="G1622" s="52"/>
      <c r="H1622" s="52"/>
      <c r="I1622" s="52"/>
    </row>
    <row r="1623" spans="1:9" s="53" customFormat="1">
      <c r="A1623" s="49"/>
      <c r="B1623" s="50"/>
      <c r="C1623" s="51"/>
      <c r="D1623" s="49"/>
      <c r="E1623" s="52"/>
      <c r="F1623" s="52"/>
      <c r="G1623" s="52"/>
      <c r="H1623" s="52"/>
      <c r="I1623" s="52"/>
    </row>
    <row r="1624" spans="1:9" s="53" customFormat="1">
      <c r="A1624" s="49"/>
      <c r="B1624" s="50"/>
      <c r="C1624" s="51"/>
      <c r="D1624" s="49"/>
      <c r="E1624" s="52"/>
      <c r="F1624" s="52"/>
      <c r="G1624" s="52"/>
      <c r="H1624" s="52"/>
      <c r="I1624" s="52"/>
    </row>
    <row r="1625" spans="1:9" s="53" customFormat="1">
      <c r="A1625" s="49"/>
      <c r="B1625" s="50"/>
      <c r="C1625" s="51"/>
      <c r="D1625" s="49"/>
      <c r="E1625" s="52"/>
      <c r="F1625" s="52"/>
      <c r="G1625" s="52"/>
      <c r="H1625" s="52"/>
      <c r="I1625" s="52"/>
    </row>
    <row r="1626" spans="1:9" s="53" customFormat="1">
      <c r="A1626" s="49"/>
      <c r="B1626" s="50"/>
      <c r="C1626" s="51"/>
      <c r="D1626" s="49"/>
      <c r="E1626" s="52"/>
      <c r="F1626" s="52"/>
      <c r="G1626" s="52"/>
      <c r="H1626" s="52"/>
      <c r="I1626" s="52"/>
    </row>
    <row r="1627" spans="1:9" s="53" customFormat="1">
      <c r="A1627" s="49"/>
      <c r="B1627" s="50"/>
      <c r="C1627" s="51"/>
      <c r="D1627" s="49"/>
      <c r="E1627" s="52"/>
      <c r="F1627" s="52"/>
      <c r="G1627" s="52"/>
      <c r="H1627" s="52"/>
      <c r="I1627" s="52"/>
    </row>
    <row r="1628" spans="1:9" s="53" customFormat="1">
      <c r="A1628" s="49"/>
      <c r="B1628" s="50"/>
      <c r="C1628" s="51"/>
      <c r="D1628" s="49"/>
      <c r="E1628" s="52"/>
      <c r="F1628" s="52"/>
      <c r="G1628" s="52"/>
      <c r="H1628" s="52"/>
      <c r="I1628" s="52"/>
    </row>
    <row r="1629" spans="1:9" s="53" customFormat="1">
      <c r="A1629" s="49"/>
      <c r="B1629" s="50"/>
      <c r="C1629" s="51"/>
      <c r="D1629" s="49"/>
      <c r="E1629" s="52"/>
      <c r="F1629" s="52"/>
      <c r="G1629" s="52"/>
      <c r="H1629" s="52"/>
      <c r="I1629" s="52"/>
    </row>
    <row r="1630" spans="1:9" s="53" customFormat="1">
      <c r="A1630" s="49"/>
      <c r="B1630" s="50"/>
      <c r="C1630" s="51"/>
      <c r="D1630" s="49"/>
      <c r="E1630" s="52"/>
      <c r="F1630" s="52"/>
      <c r="G1630" s="52"/>
      <c r="H1630" s="52"/>
      <c r="I1630" s="52"/>
    </row>
    <row r="1631" spans="1:9" s="53" customFormat="1">
      <c r="A1631" s="49"/>
      <c r="B1631" s="50"/>
      <c r="C1631" s="51"/>
      <c r="D1631" s="49"/>
      <c r="E1631" s="52"/>
      <c r="F1631" s="52"/>
      <c r="G1631" s="52"/>
      <c r="H1631" s="52"/>
      <c r="I1631" s="52"/>
    </row>
    <row r="1632" spans="1:9" s="53" customFormat="1">
      <c r="A1632" s="49"/>
      <c r="B1632" s="50"/>
      <c r="C1632" s="51"/>
      <c r="D1632" s="49"/>
      <c r="E1632" s="52"/>
      <c r="F1632" s="52"/>
      <c r="G1632" s="52"/>
      <c r="H1632" s="52"/>
      <c r="I1632" s="52"/>
    </row>
    <row r="1633" spans="1:9" s="53" customFormat="1">
      <c r="A1633" s="49"/>
      <c r="B1633" s="50"/>
      <c r="C1633" s="51"/>
      <c r="D1633" s="49"/>
      <c r="E1633" s="52"/>
      <c r="F1633" s="52"/>
      <c r="G1633" s="52"/>
      <c r="H1633" s="52"/>
      <c r="I1633" s="52"/>
    </row>
    <row r="1634" spans="1:9" s="53" customFormat="1">
      <c r="A1634" s="49"/>
      <c r="B1634" s="50"/>
      <c r="C1634" s="51"/>
      <c r="D1634" s="49"/>
      <c r="E1634" s="52"/>
      <c r="F1634" s="52"/>
      <c r="G1634" s="52"/>
      <c r="H1634" s="52"/>
      <c r="I1634" s="52"/>
    </row>
    <row r="1635" spans="1:9" s="53" customFormat="1">
      <c r="A1635" s="49"/>
      <c r="B1635" s="50"/>
      <c r="C1635" s="51"/>
      <c r="D1635" s="49"/>
      <c r="E1635" s="52"/>
      <c r="F1635" s="52"/>
      <c r="G1635" s="52"/>
      <c r="H1635" s="52"/>
      <c r="I1635" s="52"/>
    </row>
    <row r="1636" spans="1:9" s="53" customFormat="1">
      <c r="A1636" s="49"/>
      <c r="B1636" s="50"/>
      <c r="C1636" s="51"/>
      <c r="D1636" s="49"/>
      <c r="E1636" s="52"/>
      <c r="F1636" s="52"/>
      <c r="G1636" s="52"/>
      <c r="H1636" s="52"/>
      <c r="I1636" s="52"/>
    </row>
    <row r="1637" spans="1:9" s="53" customFormat="1">
      <c r="A1637" s="49"/>
      <c r="B1637" s="50"/>
      <c r="C1637" s="51"/>
      <c r="D1637" s="49"/>
      <c r="E1637" s="52"/>
      <c r="F1637" s="52"/>
      <c r="G1637" s="52"/>
      <c r="H1637" s="52"/>
      <c r="I1637" s="52"/>
    </row>
    <row r="1638" spans="1:9" s="53" customFormat="1">
      <c r="A1638" s="49"/>
      <c r="B1638" s="50"/>
      <c r="C1638" s="51"/>
      <c r="D1638" s="49"/>
      <c r="E1638" s="52"/>
      <c r="F1638" s="52"/>
      <c r="G1638" s="52"/>
      <c r="H1638" s="52"/>
      <c r="I1638" s="52"/>
    </row>
    <row r="1639" spans="1:9" s="53" customFormat="1">
      <c r="A1639" s="49"/>
      <c r="B1639" s="50"/>
      <c r="C1639" s="51"/>
      <c r="D1639" s="49"/>
      <c r="E1639" s="52"/>
      <c r="F1639" s="52"/>
      <c r="G1639" s="52"/>
      <c r="H1639" s="52"/>
      <c r="I1639" s="52"/>
    </row>
    <row r="1640" spans="1:9" s="53" customFormat="1">
      <c r="A1640" s="49"/>
      <c r="B1640" s="50"/>
      <c r="C1640" s="51"/>
      <c r="D1640" s="49"/>
      <c r="E1640" s="52"/>
      <c r="F1640" s="52"/>
      <c r="G1640" s="52"/>
      <c r="H1640" s="52"/>
      <c r="I1640" s="52"/>
    </row>
    <row r="1641" spans="1:9" s="53" customFormat="1">
      <c r="A1641" s="49"/>
      <c r="B1641" s="50"/>
      <c r="C1641" s="51"/>
      <c r="D1641" s="49"/>
      <c r="E1641" s="52"/>
      <c r="F1641" s="52"/>
      <c r="G1641" s="52"/>
      <c r="H1641" s="52"/>
      <c r="I1641" s="52"/>
    </row>
    <row r="1642" spans="1:9" s="53" customFormat="1">
      <c r="A1642" s="49"/>
      <c r="B1642" s="50"/>
      <c r="C1642" s="51"/>
      <c r="D1642" s="49"/>
      <c r="E1642" s="52"/>
      <c r="F1642" s="52"/>
      <c r="G1642" s="52"/>
      <c r="H1642" s="52"/>
      <c r="I1642" s="52"/>
    </row>
    <row r="1643" spans="1:9" s="53" customFormat="1">
      <c r="A1643" s="49"/>
      <c r="B1643" s="50"/>
      <c r="C1643" s="51"/>
      <c r="D1643" s="49"/>
      <c r="E1643" s="52"/>
      <c r="F1643" s="52"/>
      <c r="G1643" s="52"/>
      <c r="H1643" s="52"/>
      <c r="I1643" s="52"/>
    </row>
    <row r="1644" spans="1:9" s="53" customFormat="1">
      <c r="A1644" s="49"/>
      <c r="B1644" s="50"/>
      <c r="C1644" s="51"/>
      <c r="D1644" s="49"/>
      <c r="E1644" s="52"/>
      <c r="F1644" s="52"/>
      <c r="G1644" s="52"/>
      <c r="H1644" s="52"/>
      <c r="I1644" s="52"/>
    </row>
    <row r="1645" spans="1:9" s="53" customFormat="1">
      <c r="A1645" s="49"/>
      <c r="B1645" s="50"/>
      <c r="C1645" s="51"/>
      <c r="D1645" s="49"/>
      <c r="E1645" s="52"/>
      <c r="F1645" s="52"/>
      <c r="G1645" s="52"/>
      <c r="H1645" s="52"/>
      <c r="I1645" s="52"/>
    </row>
    <row r="1646" spans="1:9" s="53" customFormat="1">
      <c r="A1646" s="49"/>
      <c r="B1646" s="50"/>
      <c r="C1646" s="51"/>
      <c r="D1646" s="49"/>
      <c r="E1646" s="52"/>
      <c r="F1646" s="52"/>
      <c r="G1646" s="52"/>
      <c r="H1646" s="52"/>
      <c r="I1646" s="52"/>
    </row>
    <row r="1647" spans="1:9" s="53" customFormat="1">
      <c r="A1647" s="49"/>
      <c r="B1647" s="50"/>
      <c r="C1647" s="51"/>
      <c r="D1647" s="49"/>
      <c r="E1647" s="52"/>
      <c r="F1647" s="52"/>
      <c r="G1647" s="52"/>
      <c r="H1647" s="52"/>
      <c r="I1647" s="52"/>
    </row>
    <row r="1648" spans="1:9" s="53" customFormat="1">
      <c r="A1648" s="49"/>
      <c r="B1648" s="50"/>
      <c r="C1648" s="51"/>
      <c r="D1648" s="49"/>
      <c r="E1648" s="52"/>
      <c r="F1648" s="52"/>
      <c r="G1648" s="52"/>
      <c r="H1648" s="52"/>
      <c r="I1648" s="52"/>
    </row>
    <row r="1649" spans="1:9" s="53" customFormat="1">
      <c r="A1649" s="49"/>
      <c r="B1649" s="50"/>
      <c r="C1649" s="51"/>
      <c r="D1649" s="49"/>
      <c r="E1649" s="52"/>
      <c r="F1649" s="52"/>
      <c r="G1649" s="52"/>
      <c r="H1649" s="52"/>
      <c r="I1649" s="52"/>
    </row>
    <row r="1650" spans="1:9" s="53" customFormat="1">
      <c r="A1650" s="49"/>
      <c r="B1650" s="50"/>
      <c r="C1650" s="51"/>
      <c r="D1650" s="49"/>
      <c r="E1650" s="52"/>
      <c r="F1650" s="52"/>
      <c r="G1650" s="52"/>
      <c r="H1650" s="52"/>
      <c r="I1650" s="52"/>
    </row>
    <row r="1651" spans="1:9" s="53" customFormat="1">
      <c r="A1651" s="49"/>
      <c r="B1651" s="50"/>
      <c r="C1651" s="51"/>
      <c r="D1651" s="49"/>
      <c r="E1651" s="52"/>
      <c r="F1651" s="52"/>
      <c r="G1651" s="52"/>
      <c r="H1651" s="52"/>
      <c r="I1651" s="52"/>
    </row>
    <row r="1652" spans="1:9" s="53" customFormat="1">
      <c r="A1652" s="49"/>
      <c r="B1652" s="50"/>
      <c r="C1652" s="51"/>
      <c r="D1652" s="49"/>
      <c r="E1652" s="52"/>
      <c r="F1652" s="52"/>
      <c r="G1652" s="52"/>
      <c r="H1652" s="52"/>
      <c r="I1652" s="52"/>
    </row>
    <row r="1653" spans="1:9" s="53" customFormat="1">
      <c r="A1653" s="49"/>
      <c r="B1653" s="50"/>
      <c r="C1653" s="51"/>
      <c r="D1653" s="49"/>
      <c r="E1653" s="52"/>
      <c r="F1653" s="52"/>
      <c r="G1653" s="52"/>
      <c r="H1653" s="52"/>
      <c r="I1653" s="52"/>
    </row>
    <row r="1654" spans="1:9" s="53" customFormat="1">
      <c r="A1654" s="49"/>
      <c r="B1654" s="50"/>
      <c r="C1654" s="51"/>
      <c r="D1654" s="49"/>
      <c r="E1654" s="52"/>
      <c r="F1654" s="52"/>
      <c r="G1654" s="52"/>
      <c r="H1654" s="52"/>
      <c r="I1654" s="52"/>
    </row>
    <row r="1655" spans="1:9" s="53" customFormat="1">
      <c r="A1655" s="49"/>
      <c r="B1655" s="50"/>
      <c r="C1655" s="51"/>
      <c r="D1655" s="49"/>
      <c r="E1655" s="52"/>
      <c r="F1655" s="52"/>
      <c r="G1655" s="52"/>
      <c r="H1655" s="52"/>
      <c r="I1655" s="52"/>
    </row>
    <row r="1656" spans="1:9" s="53" customFormat="1">
      <c r="A1656" s="49"/>
      <c r="B1656" s="50"/>
      <c r="C1656" s="51"/>
      <c r="D1656" s="49"/>
      <c r="E1656" s="52"/>
      <c r="F1656" s="52"/>
      <c r="G1656" s="52"/>
      <c r="H1656" s="52"/>
      <c r="I1656" s="52"/>
    </row>
    <row r="1657" spans="1:9" s="53" customFormat="1">
      <c r="A1657" s="49"/>
      <c r="B1657" s="50"/>
      <c r="C1657" s="51"/>
      <c r="D1657" s="49"/>
      <c r="E1657" s="52"/>
      <c r="F1657" s="52"/>
      <c r="G1657" s="52"/>
      <c r="H1657" s="52"/>
      <c r="I1657" s="52"/>
    </row>
    <row r="1658" spans="1:9" s="53" customFormat="1">
      <c r="A1658" s="49"/>
      <c r="B1658" s="50"/>
      <c r="C1658" s="51"/>
      <c r="D1658" s="49"/>
      <c r="E1658" s="52"/>
      <c r="F1658" s="52"/>
      <c r="G1658" s="52"/>
      <c r="H1658" s="52"/>
      <c r="I1658" s="52"/>
    </row>
    <row r="1659" spans="1:9" s="53" customFormat="1">
      <c r="A1659" s="49"/>
      <c r="B1659" s="50"/>
      <c r="C1659" s="51"/>
      <c r="D1659" s="49"/>
      <c r="E1659" s="52"/>
      <c r="F1659" s="52"/>
      <c r="G1659" s="52"/>
      <c r="H1659" s="52"/>
      <c r="I1659" s="52"/>
    </row>
    <row r="1660" spans="1:9" s="53" customFormat="1">
      <c r="A1660" s="49"/>
      <c r="B1660" s="50"/>
      <c r="C1660" s="51"/>
      <c r="D1660" s="49"/>
      <c r="E1660" s="52"/>
      <c r="F1660" s="52"/>
      <c r="G1660" s="52"/>
      <c r="H1660" s="52"/>
      <c r="I1660" s="52"/>
    </row>
    <row r="1661" spans="1:9" s="53" customFormat="1">
      <c r="A1661" s="49"/>
      <c r="B1661" s="50"/>
      <c r="C1661" s="51"/>
      <c r="D1661" s="49"/>
      <c r="E1661" s="52"/>
      <c r="F1661" s="52"/>
      <c r="G1661" s="52"/>
      <c r="H1661" s="52"/>
      <c r="I1661" s="52"/>
    </row>
    <row r="1662" spans="1:9" s="53" customFormat="1">
      <c r="A1662" s="49"/>
      <c r="B1662" s="50"/>
      <c r="C1662" s="51"/>
      <c r="D1662" s="49"/>
      <c r="E1662" s="52"/>
      <c r="F1662" s="52"/>
      <c r="G1662" s="52"/>
      <c r="H1662" s="52"/>
      <c r="I1662" s="52"/>
    </row>
    <row r="1663" spans="1:9" s="53" customFormat="1">
      <c r="A1663" s="49"/>
      <c r="B1663" s="50"/>
      <c r="C1663" s="51"/>
      <c r="D1663" s="49"/>
      <c r="E1663" s="52"/>
      <c r="F1663" s="52"/>
      <c r="G1663" s="52"/>
      <c r="H1663" s="52"/>
      <c r="I1663" s="52"/>
    </row>
    <row r="1664" spans="1:9" s="53" customFormat="1">
      <c r="A1664" s="49"/>
      <c r="B1664" s="50"/>
      <c r="C1664" s="51"/>
      <c r="D1664" s="49"/>
      <c r="E1664" s="52"/>
      <c r="F1664" s="52"/>
      <c r="G1664" s="52"/>
      <c r="H1664" s="52"/>
      <c r="I1664" s="52"/>
    </row>
    <row r="1665" spans="1:9" s="53" customFormat="1">
      <c r="A1665" s="49"/>
      <c r="B1665" s="50"/>
      <c r="C1665" s="51"/>
      <c r="D1665" s="49"/>
      <c r="E1665" s="52"/>
      <c r="F1665" s="52"/>
      <c r="G1665" s="52"/>
      <c r="H1665" s="52"/>
      <c r="I1665" s="52"/>
    </row>
    <row r="1666" spans="1:9" s="53" customFormat="1">
      <c r="A1666" s="49"/>
      <c r="B1666" s="50"/>
      <c r="C1666" s="51"/>
      <c r="D1666" s="49"/>
      <c r="E1666" s="52"/>
      <c r="F1666" s="52"/>
      <c r="G1666" s="52"/>
      <c r="H1666" s="52"/>
      <c r="I1666" s="52"/>
    </row>
    <row r="1667" spans="1:9" s="53" customFormat="1">
      <c r="A1667" s="49"/>
      <c r="B1667" s="50"/>
      <c r="C1667" s="51"/>
      <c r="D1667" s="49"/>
      <c r="E1667" s="52"/>
      <c r="F1667" s="52"/>
      <c r="G1667" s="52"/>
      <c r="H1667" s="52"/>
      <c r="I1667" s="52"/>
    </row>
    <row r="1668" spans="1:9" s="53" customFormat="1">
      <c r="A1668" s="49"/>
      <c r="B1668" s="50"/>
      <c r="C1668" s="51"/>
      <c r="D1668" s="49"/>
      <c r="E1668" s="52"/>
      <c r="F1668" s="52"/>
      <c r="G1668" s="52"/>
      <c r="H1668" s="52"/>
      <c r="I1668" s="52"/>
    </row>
    <row r="1669" spans="1:9" s="53" customFormat="1">
      <c r="A1669" s="49"/>
      <c r="B1669" s="50"/>
      <c r="C1669" s="51"/>
      <c r="D1669" s="49"/>
      <c r="E1669" s="52"/>
      <c r="F1669" s="52"/>
      <c r="G1669" s="52"/>
      <c r="H1669" s="52"/>
      <c r="I1669" s="52"/>
    </row>
    <row r="1670" spans="1:9" s="53" customFormat="1">
      <c r="A1670" s="49"/>
      <c r="B1670" s="50"/>
      <c r="C1670" s="51"/>
      <c r="D1670" s="49"/>
      <c r="E1670" s="52"/>
      <c r="F1670" s="52"/>
      <c r="G1670" s="52"/>
      <c r="H1670" s="52"/>
      <c r="I1670" s="52"/>
    </row>
    <row r="1671" spans="1:9" s="53" customFormat="1">
      <c r="A1671" s="49"/>
      <c r="B1671" s="50"/>
      <c r="C1671" s="51"/>
      <c r="D1671" s="49"/>
      <c r="E1671" s="52"/>
      <c r="F1671" s="52"/>
      <c r="G1671" s="52"/>
      <c r="H1671" s="52"/>
      <c r="I1671" s="52"/>
    </row>
    <row r="1672" spans="1:9" s="53" customFormat="1">
      <c r="A1672" s="49"/>
      <c r="B1672" s="50"/>
      <c r="C1672" s="51"/>
      <c r="D1672" s="49"/>
      <c r="E1672" s="52"/>
      <c r="F1672" s="52"/>
      <c r="G1672" s="52"/>
      <c r="H1672" s="52"/>
      <c r="I1672" s="52"/>
    </row>
    <row r="1673" spans="1:9" s="53" customFormat="1">
      <c r="A1673" s="49"/>
      <c r="B1673" s="50"/>
      <c r="C1673" s="51"/>
      <c r="D1673" s="49"/>
      <c r="E1673" s="52"/>
      <c r="F1673" s="52"/>
      <c r="G1673" s="52"/>
      <c r="H1673" s="52"/>
      <c r="I1673" s="52"/>
    </row>
    <row r="1674" spans="1:9" s="53" customFormat="1">
      <c r="A1674" s="49"/>
      <c r="B1674" s="50"/>
      <c r="C1674" s="51"/>
      <c r="D1674" s="49"/>
      <c r="E1674" s="52"/>
      <c r="F1674" s="52"/>
      <c r="G1674" s="52"/>
      <c r="H1674" s="52"/>
      <c r="I1674" s="52"/>
    </row>
    <row r="1675" spans="1:9" s="53" customFormat="1">
      <c r="A1675" s="49"/>
      <c r="B1675" s="50"/>
      <c r="C1675" s="51"/>
      <c r="D1675" s="49"/>
      <c r="E1675" s="52"/>
      <c r="F1675" s="52"/>
      <c r="G1675" s="52"/>
      <c r="H1675" s="52"/>
      <c r="I1675" s="52"/>
    </row>
    <row r="1676" spans="1:9" s="53" customFormat="1">
      <c r="A1676" s="49"/>
      <c r="B1676" s="50"/>
      <c r="C1676" s="51"/>
      <c r="D1676" s="49"/>
      <c r="E1676" s="52"/>
      <c r="F1676" s="52"/>
      <c r="G1676" s="52"/>
      <c r="H1676" s="52"/>
      <c r="I1676" s="52"/>
    </row>
    <row r="1677" spans="1:9" s="53" customFormat="1">
      <c r="A1677" s="49"/>
      <c r="B1677" s="50"/>
      <c r="C1677" s="51"/>
      <c r="D1677" s="49"/>
      <c r="E1677" s="52"/>
      <c r="F1677" s="52"/>
      <c r="G1677" s="52"/>
      <c r="H1677" s="52"/>
      <c r="I1677" s="52"/>
    </row>
    <row r="1678" spans="1:9" s="53" customFormat="1">
      <c r="A1678" s="49"/>
      <c r="B1678" s="50"/>
      <c r="C1678" s="51"/>
      <c r="D1678" s="49"/>
      <c r="E1678" s="52"/>
      <c r="F1678" s="52"/>
      <c r="G1678" s="52"/>
      <c r="H1678" s="52"/>
      <c r="I1678" s="52"/>
    </row>
    <row r="1679" spans="1:9" s="53" customFormat="1">
      <c r="A1679" s="49"/>
      <c r="B1679" s="50"/>
      <c r="C1679" s="51"/>
      <c r="D1679" s="49"/>
      <c r="E1679" s="52"/>
      <c r="F1679" s="52"/>
      <c r="G1679" s="52"/>
      <c r="H1679" s="52"/>
      <c r="I1679" s="52"/>
    </row>
    <row r="1680" spans="1:9" s="53" customFormat="1">
      <c r="A1680" s="49"/>
      <c r="B1680" s="50"/>
      <c r="C1680" s="51"/>
      <c r="D1680" s="49"/>
      <c r="E1680" s="52"/>
      <c r="F1680" s="52"/>
      <c r="G1680" s="52"/>
      <c r="H1680" s="52"/>
      <c r="I1680" s="52"/>
    </row>
    <row r="1681" spans="1:9" s="53" customFormat="1">
      <c r="A1681" s="49"/>
      <c r="B1681" s="50"/>
      <c r="C1681" s="51"/>
      <c r="D1681" s="49"/>
      <c r="E1681" s="52"/>
      <c r="F1681" s="52"/>
      <c r="G1681" s="52"/>
      <c r="H1681" s="52"/>
      <c r="I1681" s="52"/>
    </row>
    <row r="1682" spans="1:9" s="53" customFormat="1">
      <c r="A1682" s="49"/>
      <c r="B1682" s="50"/>
      <c r="C1682" s="51"/>
      <c r="D1682" s="49"/>
      <c r="E1682" s="52"/>
      <c r="F1682" s="52"/>
      <c r="G1682" s="52"/>
      <c r="H1682" s="52"/>
      <c r="I1682" s="52"/>
    </row>
    <row r="1683" spans="1:9" s="53" customFormat="1">
      <c r="A1683" s="49"/>
      <c r="B1683" s="50"/>
      <c r="C1683" s="51"/>
      <c r="D1683" s="49"/>
      <c r="E1683" s="52"/>
      <c r="F1683" s="52"/>
      <c r="G1683" s="52"/>
      <c r="H1683" s="52"/>
      <c r="I1683" s="52"/>
    </row>
    <row r="1684" spans="1:9" s="53" customFormat="1">
      <c r="A1684" s="49"/>
      <c r="B1684" s="50"/>
      <c r="C1684" s="51"/>
      <c r="D1684" s="49"/>
      <c r="E1684" s="52"/>
      <c r="F1684" s="52"/>
      <c r="G1684" s="52"/>
      <c r="H1684" s="52"/>
      <c r="I1684" s="52"/>
    </row>
    <row r="1685" spans="1:9" s="53" customFormat="1">
      <c r="A1685" s="49"/>
      <c r="B1685" s="50"/>
      <c r="C1685" s="51"/>
      <c r="D1685" s="49"/>
      <c r="E1685" s="52"/>
      <c r="F1685" s="52"/>
      <c r="G1685" s="52"/>
      <c r="H1685" s="52"/>
      <c r="I1685" s="52"/>
    </row>
    <row r="1686" spans="1:9" s="53" customFormat="1">
      <c r="A1686" s="49"/>
      <c r="B1686" s="50"/>
      <c r="C1686" s="51"/>
      <c r="D1686" s="49"/>
      <c r="E1686" s="52"/>
      <c r="F1686" s="52"/>
      <c r="G1686" s="52"/>
      <c r="H1686" s="52"/>
      <c r="I1686" s="52"/>
    </row>
    <row r="1687" spans="1:9" s="53" customFormat="1">
      <c r="A1687" s="49"/>
      <c r="B1687" s="50"/>
      <c r="C1687" s="51"/>
      <c r="D1687" s="49"/>
      <c r="E1687" s="52"/>
      <c r="F1687" s="52"/>
      <c r="G1687" s="52"/>
      <c r="H1687" s="52"/>
      <c r="I1687" s="52"/>
    </row>
    <row r="1688" spans="1:9" s="53" customFormat="1">
      <c r="A1688" s="49"/>
      <c r="B1688" s="50"/>
      <c r="C1688" s="51"/>
      <c r="D1688" s="49"/>
      <c r="E1688" s="52"/>
      <c r="F1688" s="52"/>
      <c r="G1688" s="52"/>
      <c r="H1688" s="52"/>
      <c r="I1688" s="52"/>
    </row>
    <row r="1689" spans="1:9" s="53" customFormat="1">
      <c r="A1689" s="49"/>
      <c r="B1689" s="50"/>
      <c r="C1689" s="51"/>
      <c r="D1689" s="49"/>
      <c r="E1689" s="52"/>
      <c r="F1689" s="52"/>
      <c r="G1689" s="52"/>
      <c r="H1689" s="52"/>
      <c r="I1689" s="52"/>
    </row>
    <row r="1690" spans="1:9" s="53" customFormat="1">
      <c r="A1690" s="49"/>
      <c r="B1690" s="50"/>
      <c r="C1690" s="51"/>
      <c r="D1690" s="49"/>
      <c r="E1690" s="52"/>
      <c r="F1690" s="52"/>
      <c r="G1690" s="52"/>
      <c r="H1690" s="52"/>
      <c r="I1690" s="52"/>
    </row>
    <row r="1691" spans="1:9" s="53" customFormat="1">
      <c r="A1691" s="49"/>
      <c r="B1691" s="50"/>
      <c r="C1691" s="51"/>
      <c r="D1691" s="49"/>
      <c r="E1691" s="52"/>
      <c r="F1691" s="52"/>
      <c r="G1691" s="52"/>
      <c r="H1691" s="52"/>
      <c r="I1691" s="52"/>
    </row>
    <row r="1692" spans="1:9" s="53" customFormat="1">
      <c r="A1692" s="49"/>
      <c r="B1692" s="50"/>
      <c r="C1692" s="51"/>
      <c r="D1692" s="49"/>
      <c r="E1692" s="52"/>
      <c r="F1692" s="52"/>
      <c r="G1692" s="52"/>
      <c r="H1692" s="52"/>
      <c r="I1692" s="52"/>
    </row>
    <row r="1693" spans="1:9" s="53" customFormat="1">
      <c r="A1693" s="49"/>
      <c r="B1693" s="50"/>
      <c r="C1693" s="51"/>
      <c r="D1693" s="49"/>
      <c r="E1693" s="52"/>
      <c r="F1693" s="52"/>
      <c r="G1693" s="52"/>
      <c r="H1693" s="52"/>
      <c r="I1693" s="52"/>
    </row>
    <row r="1694" spans="1:9" s="53" customFormat="1">
      <c r="A1694" s="49"/>
      <c r="B1694" s="50"/>
      <c r="C1694" s="51"/>
      <c r="D1694" s="49"/>
      <c r="E1694" s="52"/>
      <c r="F1694" s="52"/>
      <c r="G1694" s="52"/>
      <c r="H1694" s="52"/>
      <c r="I1694" s="52"/>
    </row>
    <row r="1695" spans="1:9" s="53" customFormat="1">
      <c r="A1695" s="49"/>
      <c r="B1695" s="50"/>
      <c r="C1695" s="51"/>
      <c r="D1695" s="49"/>
      <c r="E1695" s="52"/>
      <c r="F1695" s="52"/>
      <c r="G1695" s="52"/>
      <c r="H1695" s="52"/>
      <c r="I1695" s="52"/>
    </row>
    <row r="1696" spans="1:9" s="53" customFormat="1">
      <c r="A1696" s="49"/>
      <c r="B1696" s="50"/>
      <c r="C1696" s="51"/>
      <c r="D1696" s="49"/>
      <c r="E1696" s="52"/>
      <c r="F1696" s="52"/>
      <c r="G1696" s="52"/>
      <c r="H1696" s="52"/>
      <c r="I1696" s="52"/>
    </row>
    <row r="1697" spans="1:9" s="53" customFormat="1">
      <c r="A1697" s="49"/>
      <c r="B1697" s="50"/>
      <c r="C1697" s="51"/>
      <c r="D1697" s="49"/>
      <c r="E1697" s="52"/>
      <c r="F1697" s="52"/>
      <c r="G1697" s="52"/>
      <c r="H1697" s="52"/>
      <c r="I1697" s="52"/>
    </row>
    <row r="1698" spans="1:9" s="53" customFormat="1">
      <c r="A1698" s="49"/>
      <c r="B1698" s="50"/>
      <c r="C1698" s="51"/>
      <c r="D1698" s="49"/>
      <c r="E1698" s="52"/>
      <c r="F1698" s="52"/>
      <c r="G1698" s="52"/>
      <c r="H1698" s="52"/>
      <c r="I1698" s="52"/>
    </row>
    <row r="1699" spans="1:9" s="53" customFormat="1">
      <c r="A1699" s="49"/>
      <c r="B1699" s="50"/>
      <c r="C1699" s="51"/>
      <c r="D1699" s="49"/>
      <c r="E1699" s="52"/>
      <c r="F1699" s="52"/>
      <c r="G1699" s="52"/>
      <c r="H1699" s="52"/>
      <c r="I1699" s="52"/>
    </row>
    <row r="1700" spans="1:9" s="53" customFormat="1">
      <c r="A1700" s="49"/>
      <c r="B1700" s="50"/>
      <c r="C1700" s="51"/>
      <c r="D1700" s="49"/>
      <c r="E1700" s="52"/>
      <c r="F1700" s="52"/>
      <c r="G1700" s="52"/>
      <c r="H1700" s="52"/>
      <c r="I1700" s="52"/>
    </row>
    <row r="1701" spans="1:9" s="53" customFormat="1">
      <c r="A1701" s="49"/>
      <c r="B1701" s="50"/>
      <c r="C1701" s="51"/>
      <c r="D1701" s="49"/>
      <c r="E1701" s="52"/>
      <c r="F1701" s="52"/>
      <c r="G1701" s="52"/>
      <c r="H1701" s="52"/>
      <c r="I1701" s="52"/>
    </row>
    <row r="1702" spans="1:9" s="53" customFormat="1">
      <c r="A1702" s="49"/>
      <c r="B1702" s="50"/>
      <c r="C1702" s="51"/>
      <c r="D1702" s="49"/>
      <c r="E1702" s="52"/>
      <c r="F1702" s="52"/>
      <c r="G1702" s="52"/>
      <c r="H1702" s="52"/>
      <c r="I1702" s="52"/>
    </row>
    <row r="1703" spans="1:9" s="53" customFormat="1">
      <c r="A1703" s="49"/>
      <c r="B1703" s="50"/>
      <c r="C1703" s="51"/>
      <c r="D1703" s="49"/>
      <c r="E1703" s="52"/>
      <c r="F1703" s="52"/>
      <c r="G1703" s="52"/>
      <c r="H1703" s="52"/>
      <c r="I1703" s="52"/>
    </row>
    <row r="1704" spans="1:9" s="53" customFormat="1">
      <c r="A1704" s="49"/>
      <c r="B1704" s="50"/>
      <c r="C1704" s="51"/>
      <c r="D1704" s="49"/>
      <c r="E1704" s="52"/>
      <c r="F1704" s="52"/>
      <c r="G1704" s="52"/>
      <c r="H1704" s="52"/>
      <c r="I1704" s="52"/>
    </row>
    <row r="1705" spans="1:9" s="53" customFormat="1">
      <c r="A1705" s="49"/>
      <c r="B1705" s="50"/>
      <c r="C1705" s="51"/>
      <c r="D1705" s="49"/>
      <c r="E1705" s="52"/>
      <c r="F1705" s="52"/>
      <c r="G1705" s="52"/>
      <c r="H1705" s="52"/>
      <c r="I1705" s="52"/>
    </row>
    <row r="1706" spans="1:9" s="53" customFormat="1">
      <c r="A1706" s="49"/>
      <c r="B1706" s="50"/>
      <c r="C1706" s="51"/>
      <c r="D1706" s="49"/>
      <c r="E1706" s="52"/>
      <c r="F1706" s="52"/>
      <c r="G1706" s="52"/>
      <c r="H1706" s="52"/>
      <c r="I1706" s="52"/>
    </row>
    <row r="1707" spans="1:9" s="53" customFormat="1">
      <c r="A1707" s="49"/>
      <c r="B1707" s="50"/>
      <c r="C1707" s="51"/>
      <c r="D1707" s="49"/>
      <c r="E1707" s="52"/>
      <c r="F1707" s="52"/>
      <c r="G1707" s="52"/>
      <c r="H1707" s="52"/>
      <c r="I1707" s="52"/>
    </row>
    <row r="1708" spans="1:9" s="53" customFormat="1">
      <c r="A1708" s="49"/>
      <c r="B1708" s="50"/>
      <c r="C1708" s="51"/>
      <c r="D1708" s="49"/>
      <c r="E1708" s="52"/>
      <c r="F1708" s="52"/>
      <c r="G1708" s="52"/>
      <c r="H1708" s="52"/>
      <c r="I1708" s="52"/>
    </row>
    <row r="1709" spans="1:9" s="53" customFormat="1">
      <c r="A1709" s="49"/>
      <c r="B1709" s="50"/>
      <c r="C1709" s="51"/>
      <c r="D1709" s="49"/>
      <c r="E1709" s="52"/>
      <c r="F1709" s="52"/>
      <c r="G1709" s="52"/>
      <c r="H1709" s="52"/>
      <c r="I1709" s="52"/>
    </row>
    <row r="1710" spans="1:9" s="53" customFormat="1">
      <c r="A1710" s="49"/>
      <c r="B1710" s="50"/>
      <c r="C1710" s="51"/>
      <c r="D1710" s="49"/>
      <c r="E1710" s="52"/>
      <c r="F1710" s="52"/>
      <c r="G1710" s="52"/>
      <c r="H1710" s="52"/>
      <c r="I1710" s="52"/>
    </row>
    <row r="1711" spans="1:9" s="53" customFormat="1">
      <c r="A1711" s="49"/>
      <c r="B1711" s="50"/>
      <c r="C1711" s="51"/>
      <c r="D1711" s="49"/>
      <c r="E1711" s="52"/>
      <c r="F1711" s="52"/>
      <c r="G1711" s="52"/>
      <c r="H1711" s="52"/>
      <c r="I1711" s="52"/>
    </row>
    <row r="1712" spans="1:9" s="53" customFormat="1">
      <c r="A1712" s="49"/>
      <c r="B1712" s="50"/>
      <c r="C1712" s="51"/>
      <c r="D1712" s="49"/>
      <c r="E1712" s="52"/>
      <c r="F1712" s="52"/>
      <c r="G1712" s="52"/>
      <c r="H1712" s="52"/>
      <c r="I1712" s="52"/>
    </row>
    <row r="1713" spans="1:9" s="53" customFormat="1">
      <c r="A1713" s="49"/>
      <c r="B1713" s="50"/>
      <c r="C1713" s="51"/>
      <c r="D1713" s="49"/>
      <c r="E1713" s="52"/>
      <c r="F1713" s="52"/>
      <c r="G1713" s="52"/>
      <c r="H1713" s="52"/>
      <c r="I1713" s="52"/>
    </row>
    <row r="1714" spans="1:9" s="53" customFormat="1">
      <c r="A1714" s="49"/>
      <c r="B1714" s="50"/>
      <c r="C1714" s="51"/>
      <c r="D1714" s="49"/>
      <c r="E1714" s="52"/>
      <c r="F1714" s="52"/>
      <c r="G1714" s="52"/>
      <c r="H1714" s="52"/>
      <c r="I1714" s="52"/>
    </row>
    <row r="1715" spans="1:9" s="53" customFormat="1">
      <c r="A1715" s="49"/>
      <c r="B1715" s="50"/>
      <c r="C1715" s="51"/>
      <c r="D1715" s="49"/>
      <c r="E1715" s="52"/>
      <c r="F1715" s="52"/>
      <c r="G1715" s="52"/>
      <c r="H1715" s="52"/>
      <c r="I1715" s="52"/>
    </row>
    <row r="1716" spans="1:9" s="53" customFormat="1">
      <c r="A1716" s="49"/>
      <c r="B1716" s="50"/>
      <c r="C1716" s="51"/>
      <c r="D1716" s="49"/>
      <c r="E1716" s="52"/>
      <c r="F1716" s="52"/>
      <c r="G1716" s="52"/>
      <c r="H1716" s="52"/>
      <c r="I1716" s="52"/>
    </row>
    <row r="1717" spans="1:9" s="53" customFormat="1">
      <c r="A1717" s="49"/>
      <c r="B1717" s="50"/>
      <c r="C1717" s="51"/>
      <c r="D1717" s="49"/>
      <c r="E1717" s="52"/>
      <c r="F1717" s="52"/>
      <c r="G1717" s="52"/>
      <c r="H1717" s="52"/>
      <c r="I1717" s="52"/>
    </row>
    <row r="1718" spans="1:9" s="53" customFormat="1">
      <c r="A1718" s="49"/>
      <c r="B1718" s="50"/>
      <c r="C1718" s="51"/>
      <c r="D1718" s="49"/>
      <c r="E1718" s="52"/>
      <c r="F1718" s="52"/>
      <c r="G1718" s="52"/>
      <c r="H1718" s="52"/>
      <c r="I1718" s="52"/>
    </row>
    <row r="1719" spans="1:9" s="53" customFormat="1">
      <c r="A1719" s="49"/>
      <c r="B1719" s="50"/>
      <c r="C1719" s="51"/>
      <c r="D1719" s="49"/>
      <c r="E1719" s="52"/>
      <c r="F1719" s="52"/>
      <c r="G1719" s="52"/>
      <c r="H1719" s="52"/>
      <c r="I1719" s="52"/>
    </row>
    <row r="1720" spans="1:9" s="53" customFormat="1">
      <c r="A1720" s="49"/>
      <c r="B1720" s="50"/>
      <c r="C1720" s="51"/>
      <c r="D1720" s="49"/>
      <c r="E1720" s="52"/>
      <c r="F1720" s="52"/>
      <c r="G1720" s="52"/>
      <c r="H1720" s="52"/>
      <c r="I1720" s="52"/>
    </row>
    <row r="1721" spans="1:9" s="53" customFormat="1">
      <c r="A1721" s="49"/>
      <c r="B1721" s="50"/>
      <c r="C1721" s="51"/>
      <c r="D1721" s="49"/>
      <c r="E1721" s="52"/>
      <c r="F1721" s="52"/>
      <c r="G1721" s="52"/>
      <c r="H1721" s="52"/>
      <c r="I1721" s="52"/>
    </row>
    <row r="1722" spans="1:9" s="53" customFormat="1">
      <c r="A1722" s="49"/>
      <c r="B1722" s="50"/>
      <c r="C1722" s="51"/>
      <c r="D1722" s="49"/>
      <c r="E1722" s="52"/>
      <c r="F1722" s="52"/>
      <c r="G1722" s="52"/>
      <c r="H1722" s="52"/>
      <c r="I1722" s="52"/>
    </row>
    <row r="1723" spans="1:9" s="53" customFormat="1">
      <c r="A1723" s="49"/>
      <c r="B1723" s="50"/>
      <c r="C1723" s="51"/>
      <c r="D1723" s="49"/>
      <c r="E1723" s="52"/>
      <c r="F1723" s="52"/>
      <c r="G1723" s="52"/>
      <c r="H1723" s="52"/>
      <c r="I1723" s="52"/>
    </row>
    <row r="1724" spans="1:9" s="53" customFormat="1">
      <c r="A1724" s="49"/>
      <c r="B1724" s="50"/>
      <c r="C1724" s="51"/>
      <c r="D1724" s="49"/>
      <c r="E1724" s="52"/>
      <c r="F1724" s="52"/>
      <c r="G1724" s="52"/>
      <c r="H1724" s="52"/>
      <c r="I1724" s="52"/>
    </row>
    <row r="1725" spans="1:9" s="53" customFormat="1">
      <c r="A1725" s="49"/>
      <c r="B1725" s="50"/>
      <c r="C1725" s="51"/>
      <c r="D1725" s="49"/>
      <c r="E1725" s="52"/>
      <c r="F1725" s="52"/>
      <c r="G1725" s="52"/>
      <c r="H1725" s="52"/>
      <c r="I1725" s="52"/>
    </row>
    <row r="1726" spans="1:9" s="53" customFormat="1">
      <c r="A1726" s="49"/>
      <c r="B1726" s="50"/>
      <c r="C1726" s="51"/>
      <c r="D1726" s="49"/>
      <c r="E1726" s="52"/>
      <c r="F1726" s="52"/>
      <c r="G1726" s="52"/>
      <c r="H1726" s="52"/>
      <c r="I1726" s="52"/>
    </row>
    <row r="1727" spans="1:9" s="53" customFormat="1">
      <c r="A1727" s="49"/>
      <c r="B1727" s="50"/>
      <c r="C1727" s="51"/>
      <c r="D1727" s="49"/>
      <c r="E1727" s="52"/>
      <c r="F1727" s="52"/>
      <c r="G1727" s="52"/>
      <c r="H1727" s="52"/>
      <c r="I1727" s="52"/>
    </row>
    <row r="1728" spans="1:9" s="53" customFormat="1">
      <c r="A1728" s="49"/>
      <c r="B1728" s="50"/>
      <c r="C1728" s="51"/>
      <c r="D1728" s="49"/>
      <c r="E1728" s="52"/>
      <c r="F1728" s="52"/>
      <c r="G1728" s="52"/>
      <c r="H1728" s="52"/>
      <c r="I1728" s="52"/>
    </row>
    <row r="1729" spans="1:9" s="53" customFormat="1">
      <c r="A1729" s="49"/>
      <c r="B1729" s="50"/>
      <c r="C1729" s="51"/>
      <c r="D1729" s="49"/>
      <c r="E1729" s="52"/>
      <c r="F1729" s="52"/>
      <c r="G1729" s="52"/>
      <c r="H1729" s="52"/>
      <c r="I1729" s="52"/>
    </row>
    <row r="1730" spans="1:9" s="53" customFormat="1">
      <c r="A1730" s="49"/>
      <c r="B1730" s="50"/>
      <c r="C1730" s="51"/>
      <c r="D1730" s="49"/>
      <c r="E1730" s="52"/>
      <c r="F1730" s="52"/>
      <c r="G1730" s="52"/>
      <c r="H1730" s="52"/>
      <c r="I1730" s="52"/>
    </row>
    <row r="1731" spans="1:9" s="53" customFormat="1">
      <c r="A1731" s="49"/>
      <c r="B1731" s="50"/>
      <c r="C1731" s="51"/>
      <c r="D1731" s="49"/>
      <c r="E1731" s="52"/>
      <c r="F1731" s="52"/>
      <c r="G1731" s="52"/>
      <c r="H1731" s="52"/>
      <c r="I1731" s="52"/>
    </row>
    <row r="1732" spans="1:9" s="53" customFormat="1">
      <c r="A1732" s="49"/>
      <c r="B1732" s="50"/>
      <c r="C1732" s="51"/>
      <c r="D1732" s="49"/>
      <c r="E1732" s="52"/>
      <c r="F1732" s="52"/>
      <c r="G1732" s="52"/>
      <c r="H1732" s="52"/>
      <c r="I1732" s="52"/>
    </row>
    <row r="1733" spans="1:9" s="53" customFormat="1">
      <c r="A1733" s="49"/>
      <c r="B1733" s="50"/>
      <c r="C1733" s="51"/>
      <c r="D1733" s="49"/>
      <c r="E1733" s="52"/>
      <c r="F1733" s="52"/>
      <c r="G1733" s="52"/>
      <c r="H1733" s="52"/>
      <c r="I1733" s="52"/>
    </row>
    <row r="1734" spans="1:9" s="53" customFormat="1">
      <c r="A1734" s="49"/>
      <c r="B1734" s="50"/>
      <c r="C1734" s="51"/>
      <c r="D1734" s="49"/>
      <c r="E1734" s="52"/>
      <c r="F1734" s="52"/>
      <c r="G1734" s="52"/>
      <c r="H1734" s="52"/>
      <c r="I1734" s="52"/>
    </row>
    <row r="1735" spans="1:9" s="53" customFormat="1">
      <c r="A1735" s="49"/>
      <c r="B1735" s="50"/>
      <c r="C1735" s="51"/>
      <c r="D1735" s="49"/>
      <c r="E1735" s="52"/>
      <c r="F1735" s="52"/>
      <c r="G1735" s="52"/>
      <c r="H1735" s="52"/>
      <c r="I1735" s="52"/>
    </row>
    <row r="1736" spans="1:9" s="53" customFormat="1">
      <c r="A1736" s="49"/>
      <c r="B1736" s="50"/>
      <c r="C1736" s="51"/>
      <c r="D1736" s="49"/>
      <c r="E1736" s="52"/>
      <c r="F1736" s="52"/>
      <c r="G1736" s="52"/>
      <c r="H1736" s="52"/>
      <c r="I1736" s="52"/>
    </row>
    <row r="1737" spans="1:9" s="53" customFormat="1">
      <c r="A1737" s="49"/>
      <c r="B1737" s="50"/>
      <c r="C1737" s="51"/>
      <c r="D1737" s="49"/>
      <c r="E1737" s="52"/>
      <c r="F1737" s="52"/>
      <c r="G1737" s="52"/>
      <c r="H1737" s="52"/>
      <c r="I1737" s="52"/>
    </row>
    <row r="1738" spans="1:9" s="53" customFormat="1">
      <c r="A1738" s="49"/>
      <c r="B1738" s="50"/>
      <c r="C1738" s="51"/>
      <c r="D1738" s="49"/>
      <c r="E1738" s="52"/>
      <c r="F1738" s="52"/>
      <c r="G1738" s="52"/>
      <c r="H1738" s="52"/>
      <c r="I1738" s="52"/>
    </row>
    <row r="1739" spans="1:9" s="53" customFormat="1">
      <c r="A1739" s="49"/>
      <c r="B1739" s="50"/>
      <c r="C1739" s="51"/>
      <c r="D1739" s="49"/>
      <c r="E1739" s="52"/>
      <c r="F1739" s="52"/>
      <c r="G1739" s="52"/>
      <c r="H1739" s="52"/>
      <c r="I1739" s="52"/>
    </row>
    <row r="1740" spans="1:9" s="53" customFormat="1">
      <c r="A1740" s="49"/>
      <c r="B1740" s="50"/>
      <c r="C1740" s="51"/>
      <c r="D1740" s="49"/>
      <c r="E1740" s="52"/>
      <c r="F1740" s="52"/>
      <c r="G1740" s="52"/>
      <c r="H1740" s="52"/>
      <c r="I1740" s="52"/>
    </row>
    <row r="1741" spans="1:9" s="53" customFormat="1">
      <c r="A1741" s="49"/>
      <c r="B1741" s="50"/>
      <c r="C1741" s="51"/>
      <c r="D1741" s="49"/>
      <c r="E1741" s="52"/>
      <c r="F1741" s="52"/>
      <c r="G1741" s="52"/>
      <c r="H1741" s="52"/>
      <c r="I1741" s="52"/>
    </row>
    <row r="1742" spans="1:9" s="53" customFormat="1">
      <c r="A1742" s="49"/>
      <c r="B1742" s="50"/>
      <c r="C1742" s="51"/>
      <c r="D1742" s="49"/>
      <c r="E1742" s="52"/>
      <c r="F1742" s="52"/>
      <c r="G1742" s="52"/>
      <c r="H1742" s="52"/>
      <c r="I1742" s="52"/>
    </row>
    <row r="1743" spans="1:9" s="53" customFormat="1">
      <c r="A1743" s="49"/>
      <c r="B1743" s="50"/>
      <c r="C1743" s="51"/>
      <c r="D1743" s="49"/>
      <c r="E1743" s="52"/>
      <c r="F1743" s="52"/>
      <c r="G1743" s="52"/>
      <c r="H1743" s="52"/>
      <c r="I1743" s="52"/>
    </row>
    <row r="1744" spans="1:9" s="53" customFormat="1">
      <c r="A1744" s="49"/>
      <c r="B1744" s="50"/>
      <c r="C1744" s="51"/>
      <c r="D1744" s="49"/>
      <c r="E1744" s="52"/>
      <c r="F1744" s="52"/>
      <c r="G1744" s="52"/>
      <c r="H1744" s="52"/>
      <c r="I1744" s="52"/>
    </row>
    <row r="1745" spans="1:9" s="53" customFormat="1">
      <c r="A1745" s="49"/>
      <c r="B1745" s="50"/>
      <c r="C1745" s="51"/>
      <c r="D1745" s="49"/>
      <c r="E1745" s="52"/>
      <c r="F1745" s="52"/>
      <c r="G1745" s="52"/>
      <c r="H1745" s="52"/>
      <c r="I1745" s="52"/>
    </row>
    <row r="1746" spans="1:9" s="53" customFormat="1">
      <c r="A1746" s="49"/>
      <c r="B1746" s="50"/>
      <c r="C1746" s="51"/>
      <c r="D1746" s="49"/>
      <c r="E1746" s="52"/>
      <c r="F1746" s="52"/>
      <c r="G1746" s="52"/>
      <c r="H1746" s="52"/>
      <c r="I1746" s="52"/>
    </row>
    <row r="1747" spans="1:9" s="53" customFormat="1">
      <c r="A1747" s="49"/>
      <c r="B1747" s="50"/>
      <c r="C1747" s="51"/>
      <c r="D1747" s="49"/>
      <c r="E1747" s="52"/>
      <c r="F1747" s="52"/>
      <c r="G1747" s="52"/>
      <c r="H1747" s="52"/>
      <c r="I1747" s="52"/>
    </row>
    <row r="1748" spans="1:9" s="53" customFormat="1">
      <c r="A1748" s="49"/>
      <c r="B1748" s="50"/>
      <c r="C1748" s="51"/>
      <c r="D1748" s="49"/>
      <c r="E1748" s="52"/>
      <c r="F1748" s="52"/>
      <c r="G1748" s="52"/>
      <c r="H1748" s="52"/>
      <c r="I1748" s="52"/>
    </row>
    <row r="1749" spans="1:9" s="53" customFormat="1">
      <c r="A1749" s="49"/>
      <c r="B1749" s="50"/>
      <c r="C1749" s="51"/>
      <c r="D1749" s="49"/>
      <c r="E1749" s="52"/>
      <c r="F1749" s="52"/>
      <c r="G1749" s="52"/>
      <c r="H1749" s="52"/>
      <c r="I1749" s="52"/>
    </row>
    <row r="1750" spans="1:9" s="53" customFormat="1">
      <c r="A1750" s="49"/>
      <c r="B1750" s="50"/>
      <c r="C1750" s="51"/>
      <c r="D1750" s="49"/>
      <c r="E1750" s="52"/>
      <c r="F1750" s="52"/>
      <c r="G1750" s="52"/>
      <c r="H1750" s="52"/>
      <c r="I1750" s="52"/>
    </row>
    <row r="1751" spans="1:9" s="53" customFormat="1">
      <c r="A1751" s="49"/>
      <c r="B1751" s="50"/>
      <c r="C1751" s="51"/>
      <c r="D1751" s="49"/>
      <c r="E1751" s="52"/>
      <c r="F1751" s="52"/>
      <c r="G1751" s="52"/>
      <c r="H1751" s="52"/>
      <c r="I1751" s="52"/>
    </row>
    <row r="1752" spans="1:9" s="53" customFormat="1">
      <c r="A1752" s="49"/>
      <c r="B1752" s="50"/>
      <c r="C1752" s="51"/>
      <c r="D1752" s="49"/>
      <c r="E1752" s="52"/>
      <c r="F1752" s="52"/>
      <c r="G1752" s="52"/>
      <c r="H1752" s="52"/>
      <c r="I1752" s="52"/>
    </row>
    <row r="1753" spans="1:9" s="53" customFormat="1">
      <c r="A1753" s="49"/>
      <c r="B1753" s="50"/>
      <c r="C1753" s="51"/>
      <c r="D1753" s="49"/>
      <c r="E1753" s="52"/>
      <c r="F1753" s="52"/>
      <c r="G1753" s="52"/>
      <c r="H1753" s="52"/>
      <c r="I1753" s="52"/>
    </row>
    <row r="1754" spans="1:9" s="53" customFormat="1">
      <c r="A1754" s="49"/>
      <c r="B1754" s="50"/>
      <c r="C1754" s="51"/>
      <c r="D1754" s="49"/>
      <c r="E1754" s="52"/>
      <c r="F1754" s="52"/>
      <c r="G1754" s="52"/>
      <c r="H1754" s="52"/>
      <c r="I1754" s="52"/>
    </row>
    <row r="1755" spans="1:9" s="53" customFormat="1">
      <c r="A1755" s="49"/>
      <c r="B1755" s="50"/>
      <c r="C1755" s="51"/>
      <c r="D1755" s="49"/>
      <c r="E1755" s="52"/>
      <c r="F1755" s="52"/>
      <c r="G1755" s="52"/>
      <c r="H1755" s="52"/>
      <c r="I1755" s="52"/>
    </row>
    <row r="1756" spans="1:9" s="53" customFormat="1">
      <c r="A1756" s="49"/>
      <c r="B1756" s="50"/>
      <c r="C1756" s="51"/>
      <c r="D1756" s="49"/>
      <c r="E1756" s="52"/>
      <c r="F1756" s="52"/>
      <c r="G1756" s="52"/>
      <c r="H1756" s="52"/>
      <c r="I1756" s="52"/>
    </row>
    <row r="1757" spans="1:9" s="53" customFormat="1">
      <c r="A1757" s="49"/>
      <c r="B1757" s="50"/>
      <c r="C1757" s="51"/>
      <c r="D1757" s="49"/>
      <c r="E1757" s="52"/>
      <c r="F1757" s="52"/>
      <c r="G1757" s="52"/>
      <c r="H1757" s="52"/>
      <c r="I1757" s="52"/>
    </row>
    <row r="1758" spans="1:9" s="53" customFormat="1">
      <c r="A1758" s="49"/>
      <c r="B1758" s="50"/>
      <c r="C1758" s="51"/>
      <c r="D1758" s="49"/>
      <c r="E1758" s="52"/>
      <c r="F1758" s="52"/>
      <c r="G1758" s="52"/>
      <c r="H1758" s="52"/>
      <c r="I1758" s="52"/>
    </row>
    <row r="1759" spans="1:9" s="53" customFormat="1">
      <c r="A1759" s="49"/>
      <c r="B1759" s="50"/>
      <c r="C1759" s="51"/>
      <c r="D1759" s="49"/>
      <c r="E1759" s="52"/>
      <c r="F1759" s="52"/>
      <c r="G1759" s="52"/>
      <c r="H1759" s="52"/>
      <c r="I1759" s="52"/>
    </row>
    <row r="1760" spans="1:9" s="53" customFormat="1">
      <c r="A1760" s="49"/>
      <c r="B1760" s="50"/>
      <c r="C1760" s="51"/>
      <c r="D1760" s="49"/>
      <c r="E1760" s="52"/>
      <c r="F1760" s="52"/>
      <c r="G1760" s="52"/>
      <c r="H1760" s="52"/>
      <c r="I1760" s="52"/>
    </row>
    <row r="1761" spans="1:9" s="53" customFormat="1">
      <c r="A1761" s="49"/>
      <c r="B1761" s="50"/>
      <c r="C1761" s="51"/>
      <c r="D1761" s="49"/>
      <c r="E1761" s="52"/>
      <c r="F1761" s="52"/>
      <c r="G1761" s="52"/>
      <c r="H1761" s="52"/>
      <c r="I1761" s="52"/>
    </row>
    <row r="1762" spans="1:9" s="53" customFormat="1">
      <c r="A1762" s="49"/>
      <c r="B1762" s="50"/>
      <c r="C1762" s="51"/>
      <c r="D1762" s="49"/>
      <c r="E1762" s="52"/>
      <c r="F1762" s="52"/>
      <c r="G1762" s="52"/>
      <c r="H1762" s="52"/>
      <c r="I1762" s="52"/>
    </row>
    <row r="1763" spans="1:9" s="53" customFormat="1">
      <c r="A1763" s="49"/>
      <c r="B1763" s="50"/>
      <c r="C1763" s="51"/>
      <c r="D1763" s="49"/>
      <c r="E1763" s="52"/>
      <c r="F1763" s="52"/>
      <c r="G1763" s="52"/>
      <c r="H1763" s="52"/>
      <c r="I1763" s="52"/>
    </row>
    <row r="1764" spans="1:9" s="53" customFormat="1">
      <c r="A1764" s="49"/>
      <c r="B1764" s="50"/>
      <c r="C1764" s="51"/>
      <c r="D1764" s="49"/>
      <c r="E1764" s="52"/>
      <c r="F1764" s="52"/>
      <c r="G1764" s="52"/>
      <c r="H1764" s="52"/>
      <c r="I1764" s="52"/>
    </row>
    <row r="1765" spans="1:9" s="53" customFormat="1">
      <c r="A1765" s="49"/>
      <c r="B1765" s="50"/>
      <c r="C1765" s="51"/>
      <c r="D1765" s="49"/>
      <c r="E1765" s="52"/>
      <c r="F1765" s="52"/>
      <c r="G1765" s="52"/>
      <c r="H1765" s="52"/>
      <c r="I1765" s="52"/>
    </row>
    <row r="1766" spans="1:9" s="53" customFormat="1">
      <c r="A1766" s="49"/>
      <c r="B1766" s="50"/>
      <c r="C1766" s="51"/>
      <c r="D1766" s="49"/>
      <c r="E1766" s="52"/>
      <c r="F1766" s="52"/>
      <c r="G1766" s="52"/>
      <c r="H1766" s="52"/>
      <c r="I1766" s="52"/>
    </row>
    <row r="1767" spans="1:9" s="53" customFormat="1">
      <c r="A1767" s="49"/>
      <c r="B1767" s="50"/>
      <c r="C1767" s="51"/>
      <c r="D1767" s="49"/>
      <c r="E1767" s="52"/>
      <c r="F1767" s="52"/>
      <c r="G1767" s="52"/>
      <c r="H1767" s="52"/>
      <c r="I1767" s="52"/>
    </row>
    <row r="1768" spans="1:9" s="53" customFormat="1">
      <c r="A1768" s="49"/>
      <c r="B1768" s="50"/>
      <c r="C1768" s="51"/>
      <c r="D1768" s="49"/>
      <c r="E1768" s="52"/>
      <c r="F1768" s="52"/>
      <c r="G1768" s="52"/>
      <c r="H1768" s="52"/>
      <c r="I1768" s="52"/>
    </row>
    <row r="1769" spans="1:9" s="53" customFormat="1">
      <c r="A1769" s="49"/>
      <c r="B1769" s="50"/>
      <c r="C1769" s="51"/>
      <c r="D1769" s="49"/>
      <c r="E1769" s="52"/>
      <c r="F1769" s="52"/>
      <c r="G1769" s="52"/>
      <c r="H1769" s="52"/>
      <c r="I1769" s="52"/>
    </row>
    <row r="1770" spans="1:9" s="53" customFormat="1">
      <c r="A1770" s="49"/>
      <c r="B1770" s="50"/>
      <c r="C1770" s="51"/>
      <c r="D1770" s="49"/>
      <c r="E1770" s="52"/>
      <c r="F1770" s="52"/>
      <c r="G1770" s="52"/>
      <c r="H1770" s="52"/>
      <c r="I1770" s="52"/>
    </row>
    <row r="1771" spans="1:9" s="53" customFormat="1">
      <c r="A1771" s="49"/>
      <c r="B1771" s="50"/>
      <c r="C1771" s="51"/>
      <c r="D1771" s="49"/>
      <c r="E1771" s="52"/>
      <c r="F1771" s="52"/>
      <c r="G1771" s="52"/>
      <c r="H1771" s="52"/>
      <c r="I1771" s="52"/>
    </row>
    <row r="1772" spans="1:9" s="53" customFormat="1">
      <c r="A1772" s="49"/>
      <c r="B1772" s="50"/>
      <c r="C1772" s="51"/>
      <c r="D1772" s="49"/>
      <c r="E1772" s="52"/>
      <c r="F1772" s="52"/>
      <c r="G1772" s="52"/>
      <c r="H1772" s="52"/>
      <c r="I1772" s="52"/>
    </row>
    <row r="1773" spans="1:9" s="53" customFormat="1">
      <c r="A1773" s="49"/>
      <c r="B1773" s="50"/>
      <c r="C1773" s="51"/>
      <c r="D1773" s="49"/>
      <c r="E1773" s="52"/>
      <c r="F1773" s="52"/>
      <c r="G1773" s="52"/>
      <c r="H1773" s="52"/>
      <c r="I1773" s="52"/>
    </row>
    <row r="1774" spans="1:9" s="53" customFormat="1">
      <c r="A1774" s="49"/>
      <c r="B1774" s="50"/>
      <c r="C1774" s="51"/>
      <c r="D1774" s="49"/>
      <c r="E1774" s="52"/>
      <c r="F1774" s="52"/>
      <c r="G1774" s="52"/>
      <c r="H1774" s="52"/>
      <c r="I1774" s="52"/>
    </row>
    <row r="1775" spans="1:9" s="53" customFormat="1">
      <c r="A1775" s="49"/>
      <c r="B1775" s="50"/>
      <c r="C1775" s="51"/>
      <c r="D1775" s="49"/>
      <c r="E1775" s="52"/>
      <c r="F1775" s="52"/>
      <c r="G1775" s="52"/>
      <c r="H1775" s="52"/>
      <c r="I1775" s="52"/>
    </row>
    <row r="1776" spans="1:9" s="53" customFormat="1">
      <c r="A1776" s="49"/>
      <c r="B1776" s="50"/>
      <c r="C1776" s="51"/>
      <c r="D1776" s="49"/>
      <c r="E1776" s="52"/>
      <c r="F1776" s="52"/>
      <c r="G1776" s="52"/>
      <c r="H1776" s="52"/>
      <c r="I1776" s="52"/>
    </row>
    <row r="1777" spans="1:9" s="53" customFormat="1">
      <c r="A1777" s="49"/>
      <c r="B1777" s="50"/>
      <c r="C1777" s="51"/>
      <c r="D1777" s="49"/>
      <c r="E1777" s="52"/>
      <c r="F1777" s="52"/>
      <c r="G1777" s="52"/>
      <c r="H1777" s="52"/>
      <c r="I1777" s="52"/>
    </row>
    <row r="1778" spans="1:9" s="53" customFormat="1">
      <c r="A1778" s="49"/>
      <c r="B1778" s="50"/>
      <c r="C1778" s="51"/>
      <c r="D1778" s="49"/>
      <c r="E1778" s="52"/>
      <c r="F1778" s="52"/>
      <c r="G1778" s="52"/>
      <c r="H1778" s="52"/>
      <c r="I1778" s="52"/>
    </row>
    <row r="1779" spans="1:9" s="53" customFormat="1">
      <c r="A1779" s="49"/>
      <c r="B1779" s="50"/>
      <c r="C1779" s="51"/>
      <c r="D1779" s="49"/>
      <c r="E1779" s="52"/>
      <c r="F1779" s="52"/>
      <c r="G1779" s="52"/>
      <c r="H1779" s="52"/>
      <c r="I1779" s="52"/>
    </row>
    <row r="1780" spans="1:9" s="53" customFormat="1">
      <c r="A1780" s="49"/>
      <c r="B1780" s="50"/>
      <c r="C1780" s="51"/>
      <c r="D1780" s="49"/>
      <c r="E1780" s="52"/>
      <c r="F1780" s="52"/>
      <c r="G1780" s="52"/>
      <c r="H1780" s="52"/>
      <c r="I1780" s="52"/>
    </row>
    <row r="1781" spans="1:9" s="53" customFormat="1">
      <c r="A1781" s="49"/>
      <c r="B1781" s="50"/>
      <c r="C1781" s="51"/>
      <c r="D1781" s="49"/>
      <c r="E1781" s="52"/>
      <c r="F1781" s="52"/>
      <c r="G1781" s="52"/>
      <c r="H1781" s="52"/>
      <c r="I1781" s="52"/>
    </row>
    <row r="1782" spans="1:9" s="53" customFormat="1">
      <c r="A1782" s="49"/>
      <c r="B1782" s="50"/>
      <c r="C1782" s="51"/>
      <c r="D1782" s="49"/>
      <c r="E1782" s="52"/>
      <c r="F1782" s="52"/>
      <c r="G1782" s="52"/>
      <c r="H1782" s="52"/>
      <c r="I1782" s="52"/>
    </row>
    <row r="1783" spans="1:9" s="53" customFormat="1">
      <c r="A1783" s="49"/>
      <c r="B1783" s="50"/>
      <c r="C1783" s="51"/>
      <c r="D1783" s="49"/>
      <c r="E1783" s="52"/>
      <c r="F1783" s="52"/>
      <c r="G1783" s="52"/>
      <c r="H1783" s="52"/>
      <c r="I1783" s="52"/>
    </row>
    <row r="1784" spans="1:9" s="53" customFormat="1">
      <c r="A1784" s="49"/>
      <c r="B1784" s="50"/>
      <c r="C1784" s="51"/>
      <c r="D1784" s="49"/>
      <c r="E1784" s="52"/>
      <c r="F1784" s="52"/>
      <c r="G1784" s="52"/>
      <c r="H1784" s="52"/>
      <c r="I1784" s="52"/>
    </row>
    <row r="1785" spans="1:9" s="53" customFormat="1">
      <c r="A1785" s="49"/>
      <c r="B1785" s="50"/>
      <c r="C1785" s="51"/>
      <c r="D1785" s="49"/>
      <c r="E1785" s="52"/>
      <c r="F1785" s="52"/>
      <c r="G1785" s="52"/>
      <c r="H1785" s="52"/>
      <c r="I1785" s="52"/>
    </row>
    <row r="1786" spans="1:9" s="53" customFormat="1">
      <c r="A1786" s="49"/>
      <c r="B1786" s="50"/>
      <c r="C1786" s="51"/>
      <c r="D1786" s="49"/>
      <c r="E1786" s="52"/>
      <c r="F1786" s="52"/>
      <c r="G1786" s="52"/>
      <c r="H1786" s="52"/>
      <c r="I1786" s="52"/>
    </row>
    <row r="1787" spans="1:9" s="53" customFormat="1">
      <c r="A1787" s="49"/>
      <c r="B1787" s="50"/>
      <c r="C1787" s="51"/>
      <c r="D1787" s="49"/>
      <c r="E1787" s="52"/>
      <c r="F1787" s="52"/>
      <c r="G1787" s="52"/>
      <c r="H1787" s="52"/>
      <c r="I1787" s="52"/>
    </row>
    <row r="1788" spans="1:9" s="53" customFormat="1">
      <c r="A1788" s="49"/>
      <c r="B1788" s="50"/>
      <c r="C1788" s="51"/>
      <c r="D1788" s="49"/>
      <c r="E1788" s="52"/>
      <c r="F1788" s="52"/>
      <c r="G1788" s="52"/>
      <c r="H1788" s="52"/>
      <c r="I1788" s="52"/>
    </row>
    <row r="1789" spans="1:9" s="53" customFormat="1">
      <c r="A1789" s="49"/>
      <c r="B1789" s="50"/>
      <c r="C1789" s="51"/>
      <c r="D1789" s="49"/>
      <c r="E1789" s="52"/>
      <c r="F1789" s="52"/>
      <c r="G1789" s="52"/>
      <c r="H1789" s="52"/>
      <c r="I1789" s="52"/>
    </row>
    <row r="1790" spans="1:9" s="53" customFormat="1">
      <c r="A1790" s="49"/>
      <c r="B1790" s="50"/>
      <c r="C1790" s="51"/>
      <c r="D1790" s="49"/>
      <c r="E1790" s="52"/>
      <c r="F1790" s="52"/>
      <c r="G1790" s="52"/>
      <c r="H1790" s="52"/>
      <c r="I1790" s="52"/>
    </row>
    <row r="1791" spans="1:9" s="53" customFormat="1">
      <c r="A1791" s="49"/>
      <c r="B1791" s="50"/>
      <c r="C1791" s="51"/>
      <c r="D1791" s="49"/>
      <c r="E1791" s="52"/>
      <c r="F1791" s="52"/>
      <c r="G1791" s="52"/>
      <c r="H1791" s="52"/>
      <c r="I1791" s="52"/>
    </row>
    <row r="1792" spans="1:9" s="53" customFormat="1">
      <c r="A1792" s="49"/>
      <c r="B1792" s="50"/>
      <c r="C1792" s="51"/>
      <c r="D1792" s="49"/>
      <c r="E1792" s="52"/>
      <c r="F1792" s="52"/>
      <c r="G1792" s="52"/>
      <c r="H1792" s="52"/>
      <c r="I1792" s="52"/>
    </row>
    <row r="1793" spans="1:9" s="53" customFormat="1">
      <c r="A1793" s="49"/>
      <c r="B1793" s="50"/>
      <c r="C1793" s="51"/>
      <c r="D1793" s="49"/>
      <c r="E1793" s="52"/>
      <c r="F1793" s="52"/>
      <c r="G1793" s="52"/>
      <c r="H1793" s="52"/>
      <c r="I1793" s="52"/>
    </row>
    <row r="1794" spans="1:9" s="53" customFormat="1">
      <c r="A1794" s="49"/>
      <c r="B1794" s="50"/>
      <c r="C1794" s="51"/>
      <c r="D1794" s="49"/>
      <c r="E1794" s="52"/>
      <c r="F1794" s="52"/>
      <c r="G1794" s="52"/>
      <c r="H1794" s="52"/>
      <c r="I1794" s="52"/>
    </row>
    <row r="1795" spans="1:9" s="53" customFormat="1">
      <c r="A1795" s="49"/>
      <c r="B1795" s="50"/>
      <c r="C1795" s="51"/>
      <c r="D1795" s="49"/>
      <c r="E1795" s="52"/>
      <c r="F1795" s="52"/>
      <c r="G1795" s="52"/>
      <c r="H1795" s="52"/>
      <c r="I1795" s="52"/>
    </row>
    <row r="1796" spans="1:9" s="53" customFormat="1">
      <c r="A1796" s="49"/>
      <c r="B1796" s="50"/>
      <c r="C1796" s="51"/>
      <c r="D1796" s="49"/>
      <c r="E1796" s="52"/>
      <c r="F1796" s="52"/>
      <c r="G1796" s="52"/>
      <c r="H1796" s="52"/>
      <c r="I1796" s="52"/>
    </row>
    <row r="1797" spans="1:9" s="53" customFormat="1">
      <c r="A1797" s="49"/>
      <c r="B1797" s="50"/>
      <c r="C1797" s="51"/>
      <c r="D1797" s="49"/>
      <c r="E1797" s="52"/>
      <c r="F1797" s="52"/>
      <c r="G1797" s="52"/>
      <c r="H1797" s="52"/>
      <c r="I1797" s="52"/>
    </row>
    <row r="1798" spans="1:9" s="53" customFormat="1">
      <c r="A1798" s="49"/>
      <c r="B1798" s="50"/>
      <c r="C1798" s="51"/>
      <c r="D1798" s="49"/>
      <c r="E1798" s="52"/>
      <c r="F1798" s="52"/>
      <c r="G1798" s="52"/>
      <c r="H1798" s="52"/>
      <c r="I1798" s="52"/>
    </row>
    <row r="1799" spans="1:9" s="53" customFormat="1">
      <c r="A1799" s="49"/>
      <c r="B1799" s="50"/>
      <c r="C1799" s="51"/>
      <c r="D1799" s="49"/>
      <c r="E1799" s="52"/>
      <c r="F1799" s="52"/>
      <c r="G1799" s="52"/>
      <c r="H1799" s="52"/>
      <c r="I1799" s="52"/>
    </row>
    <row r="1800" spans="1:9" s="53" customFormat="1">
      <c r="A1800" s="49"/>
      <c r="B1800" s="50"/>
      <c r="C1800" s="51"/>
      <c r="D1800" s="49"/>
      <c r="E1800" s="52"/>
      <c r="F1800" s="52"/>
      <c r="G1800" s="52"/>
      <c r="H1800" s="52"/>
      <c r="I1800" s="52"/>
    </row>
    <row r="1801" spans="1:9" s="53" customFormat="1">
      <c r="A1801" s="49"/>
      <c r="B1801" s="50"/>
      <c r="C1801" s="51"/>
      <c r="D1801" s="49"/>
      <c r="E1801" s="52"/>
      <c r="F1801" s="52"/>
      <c r="G1801" s="52"/>
      <c r="H1801" s="52"/>
      <c r="I1801" s="52"/>
    </row>
    <row r="1802" spans="1:9" s="53" customFormat="1">
      <c r="A1802" s="49"/>
      <c r="B1802" s="50"/>
      <c r="C1802" s="51"/>
      <c r="D1802" s="49"/>
      <c r="E1802" s="52"/>
      <c r="F1802" s="52"/>
      <c r="G1802" s="52"/>
      <c r="H1802" s="52"/>
      <c r="I1802" s="52"/>
    </row>
    <row r="1803" spans="1:9" s="53" customFormat="1">
      <c r="A1803" s="49"/>
      <c r="B1803" s="50"/>
      <c r="C1803" s="51"/>
      <c r="D1803" s="49"/>
      <c r="E1803" s="52"/>
      <c r="F1803" s="52"/>
      <c r="G1803" s="52"/>
      <c r="H1803" s="52"/>
      <c r="I1803" s="52"/>
    </row>
    <row r="1804" spans="1:9" s="53" customFormat="1">
      <c r="A1804" s="49"/>
      <c r="B1804" s="50"/>
      <c r="C1804" s="51"/>
      <c r="D1804" s="49"/>
      <c r="E1804" s="52"/>
      <c r="F1804" s="52"/>
      <c r="G1804" s="52"/>
      <c r="H1804" s="52"/>
      <c r="I1804" s="52"/>
    </row>
    <row r="1805" spans="1:9" s="53" customFormat="1">
      <c r="A1805" s="49"/>
      <c r="B1805" s="50"/>
      <c r="C1805" s="51"/>
      <c r="D1805" s="49"/>
      <c r="E1805" s="52"/>
      <c r="F1805" s="52"/>
      <c r="G1805" s="52"/>
      <c r="H1805" s="52"/>
      <c r="I1805" s="52"/>
    </row>
    <row r="1806" spans="1:9" s="53" customFormat="1">
      <c r="A1806" s="49"/>
      <c r="B1806" s="50"/>
      <c r="C1806" s="51"/>
      <c r="D1806" s="49"/>
      <c r="E1806" s="52"/>
      <c r="F1806" s="52"/>
      <c r="G1806" s="52"/>
      <c r="H1806" s="52"/>
      <c r="I1806" s="52"/>
    </row>
    <row r="1807" spans="1:9" s="53" customFormat="1">
      <c r="A1807" s="49"/>
      <c r="B1807" s="50"/>
      <c r="C1807" s="51"/>
      <c r="D1807" s="49"/>
      <c r="E1807" s="52"/>
      <c r="F1807" s="52"/>
      <c r="G1807" s="52"/>
      <c r="H1807" s="52"/>
      <c r="I1807" s="52"/>
    </row>
    <row r="1808" spans="1:9" s="53" customFormat="1">
      <c r="A1808" s="49"/>
      <c r="B1808" s="50"/>
      <c r="C1808" s="51"/>
      <c r="D1808" s="49"/>
      <c r="E1808" s="52"/>
      <c r="F1808" s="52"/>
      <c r="G1808" s="52"/>
      <c r="H1808" s="52"/>
      <c r="I1808" s="52"/>
    </row>
    <row r="1809" spans="1:9" s="53" customFormat="1">
      <c r="A1809" s="49"/>
      <c r="B1809" s="50"/>
      <c r="C1809" s="51"/>
      <c r="D1809" s="49"/>
      <c r="E1809" s="52"/>
      <c r="F1809" s="52"/>
      <c r="G1809" s="52"/>
      <c r="H1809" s="52"/>
      <c r="I1809" s="52"/>
    </row>
    <row r="1810" spans="1:9" s="53" customFormat="1">
      <c r="A1810" s="49"/>
      <c r="B1810" s="50"/>
      <c r="C1810" s="51"/>
      <c r="D1810" s="49"/>
      <c r="E1810" s="52"/>
      <c r="F1810" s="52"/>
      <c r="G1810" s="52"/>
      <c r="H1810" s="52"/>
      <c r="I1810" s="52"/>
    </row>
    <row r="1811" spans="1:9" s="53" customFormat="1">
      <c r="A1811" s="49"/>
      <c r="B1811" s="50"/>
      <c r="C1811" s="51"/>
      <c r="D1811" s="49"/>
      <c r="E1811" s="52"/>
      <c r="F1811" s="52"/>
      <c r="G1811" s="52"/>
      <c r="H1811" s="52"/>
      <c r="I1811" s="52"/>
    </row>
    <row r="1812" spans="1:9" s="53" customFormat="1">
      <c r="A1812" s="49"/>
      <c r="B1812" s="50"/>
      <c r="C1812" s="51"/>
      <c r="D1812" s="49"/>
      <c r="E1812" s="52"/>
      <c r="F1812" s="52"/>
      <c r="G1812" s="52"/>
      <c r="H1812" s="52"/>
      <c r="I1812" s="52"/>
    </row>
    <row r="1813" spans="1:9" s="53" customFormat="1">
      <c r="A1813" s="49"/>
      <c r="B1813" s="50"/>
      <c r="C1813" s="51"/>
      <c r="D1813" s="49"/>
      <c r="E1813" s="52"/>
      <c r="F1813" s="52"/>
      <c r="G1813" s="52"/>
      <c r="H1813" s="52"/>
      <c r="I1813" s="52"/>
    </row>
    <row r="1814" spans="1:9" s="53" customFormat="1">
      <c r="A1814" s="49"/>
      <c r="B1814" s="50"/>
      <c r="C1814" s="51"/>
      <c r="D1814" s="49"/>
      <c r="E1814" s="52"/>
      <c r="F1814" s="52"/>
      <c r="G1814" s="52"/>
      <c r="H1814" s="52"/>
      <c r="I1814" s="52"/>
    </row>
    <row r="1815" spans="1:9" s="53" customFormat="1">
      <c r="A1815" s="49"/>
      <c r="B1815" s="50"/>
      <c r="C1815" s="51"/>
      <c r="D1815" s="49"/>
      <c r="E1815" s="52"/>
      <c r="F1815" s="52"/>
      <c r="G1815" s="52"/>
      <c r="H1815" s="52"/>
      <c r="I1815" s="52"/>
    </row>
    <row r="1816" spans="1:9" s="53" customFormat="1">
      <c r="A1816" s="49"/>
      <c r="B1816" s="50"/>
      <c r="C1816" s="51"/>
      <c r="D1816" s="49"/>
      <c r="E1816" s="52"/>
      <c r="F1816" s="52"/>
      <c r="G1816" s="52"/>
      <c r="H1816" s="52"/>
      <c r="I1816" s="52"/>
    </row>
    <row r="1817" spans="1:9" s="53" customFormat="1">
      <c r="A1817" s="49"/>
      <c r="B1817" s="50"/>
      <c r="C1817" s="51"/>
      <c r="D1817" s="49"/>
      <c r="E1817" s="52"/>
      <c r="F1817" s="52"/>
      <c r="G1817" s="52"/>
      <c r="H1817" s="52"/>
      <c r="I1817" s="52"/>
    </row>
    <row r="1818" spans="1:9" s="53" customFormat="1">
      <c r="A1818" s="49"/>
      <c r="B1818" s="50"/>
      <c r="C1818" s="51"/>
      <c r="D1818" s="49"/>
      <c r="E1818" s="52"/>
      <c r="F1818" s="52"/>
      <c r="G1818" s="52"/>
      <c r="H1818" s="52"/>
      <c r="I1818" s="52"/>
    </row>
    <row r="1819" spans="1:9" s="53" customFormat="1">
      <c r="A1819" s="49"/>
      <c r="B1819" s="50"/>
      <c r="C1819" s="51"/>
      <c r="D1819" s="49"/>
      <c r="E1819" s="52"/>
      <c r="F1819" s="52"/>
      <c r="G1819" s="52"/>
      <c r="H1819" s="52"/>
      <c r="I1819" s="52"/>
    </row>
    <row r="1820" spans="1:9" s="53" customFormat="1">
      <c r="A1820" s="49"/>
      <c r="B1820" s="50"/>
      <c r="C1820" s="51"/>
      <c r="D1820" s="49"/>
      <c r="E1820" s="52"/>
      <c r="F1820" s="52"/>
      <c r="G1820" s="52"/>
      <c r="H1820" s="52"/>
      <c r="I1820" s="52"/>
    </row>
    <row r="1821" spans="1:9" s="53" customFormat="1">
      <c r="A1821" s="49"/>
      <c r="B1821" s="50"/>
      <c r="C1821" s="51"/>
      <c r="D1821" s="49"/>
      <c r="E1821" s="52"/>
      <c r="F1821" s="52"/>
      <c r="G1821" s="52"/>
      <c r="H1821" s="52"/>
      <c r="I1821" s="52"/>
    </row>
    <row r="1822" spans="1:9" s="53" customFormat="1">
      <c r="A1822" s="49"/>
      <c r="B1822" s="50"/>
      <c r="C1822" s="51"/>
      <c r="D1822" s="49"/>
      <c r="E1822" s="52"/>
      <c r="F1822" s="52"/>
      <c r="G1822" s="52"/>
      <c r="H1822" s="52"/>
      <c r="I1822" s="52"/>
    </row>
    <row r="1823" spans="1:9" s="53" customFormat="1">
      <c r="A1823" s="49"/>
      <c r="B1823" s="50"/>
      <c r="C1823" s="51"/>
      <c r="D1823" s="49"/>
      <c r="E1823" s="52"/>
      <c r="F1823" s="52"/>
      <c r="G1823" s="52"/>
      <c r="H1823" s="52"/>
      <c r="I1823" s="52"/>
    </row>
    <row r="1824" spans="1:9" s="53" customFormat="1">
      <c r="A1824" s="49"/>
      <c r="B1824" s="50"/>
      <c r="C1824" s="51"/>
      <c r="D1824" s="49"/>
      <c r="E1824" s="52"/>
      <c r="F1824" s="52"/>
      <c r="G1824" s="52"/>
      <c r="H1824" s="52"/>
      <c r="I1824" s="52"/>
    </row>
    <row r="1825" spans="1:9" s="53" customFormat="1">
      <c r="A1825" s="49"/>
      <c r="B1825" s="50"/>
      <c r="C1825" s="51"/>
      <c r="D1825" s="49"/>
      <c r="E1825" s="52"/>
      <c r="F1825" s="52"/>
      <c r="G1825" s="52"/>
      <c r="H1825" s="52"/>
      <c r="I1825" s="52"/>
    </row>
    <row r="1826" spans="1:9" s="53" customFormat="1">
      <c r="A1826" s="49"/>
      <c r="B1826" s="50"/>
      <c r="C1826" s="51"/>
      <c r="D1826" s="49"/>
      <c r="E1826" s="52"/>
      <c r="F1826" s="52"/>
      <c r="G1826" s="52"/>
      <c r="H1826" s="52"/>
      <c r="I1826" s="52"/>
    </row>
    <row r="1827" spans="1:9" s="53" customFormat="1">
      <c r="A1827" s="49"/>
      <c r="B1827" s="50"/>
      <c r="C1827" s="51"/>
      <c r="D1827" s="49"/>
      <c r="E1827" s="52"/>
      <c r="F1827" s="52"/>
      <c r="G1827" s="52"/>
      <c r="H1827" s="52"/>
      <c r="I1827" s="52"/>
    </row>
    <row r="1828" spans="1:9" s="53" customFormat="1">
      <c r="A1828" s="49"/>
      <c r="B1828" s="50"/>
      <c r="C1828" s="51"/>
      <c r="D1828" s="49"/>
      <c r="E1828" s="52"/>
      <c r="F1828" s="52"/>
      <c r="G1828" s="52"/>
      <c r="H1828" s="52"/>
      <c r="I1828" s="52"/>
    </row>
    <row r="1829" spans="1:9" s="53" customFormat="1">
      <c r="A1829" s="49"/>
      <c r="B1829" s="50"/>
      <c r="C1829" s="51"/>
      <c r="D1829" s="49"/>
      <c r="E1829" s="52"/>
      <c r="F1829" s="52"/>
      <c r="G1829" s="52"/>
      <c r="H1829" s="52"/>
      <c r="I1829" s="52"/>
    </row>
    <row r="1830" spans="1:9" s="53" customFormat="1">
      <c r="A1830" s="49"/>
      <c r="B1830" s="50"/>
      <c r="C1830" s="51"/>
      <c r="D1830" s="49"/>
      <c r="E1830" s="52"/>
      <c r="F1830" s="52"/>
      <c r="G1830" s="52"/>
      <c r="H1830" s="52"/>
      <c r="I1830" s="52"/>
    </row>
    <row r="1831" spans="1:9" s="53" customFormat="1">
      <c r="A1831" s="49"/>
      <c r="B1831" s="50"/>
      <c r="C1831" s="51"/>
      <c r="D1831" s="49"/>
      <c r="E1831" s="52"/>
      <c r="F1831" s="52"/>
      <c r="G1831" s="52"/>
      <c r="H1831" s="52"/>
      <c r="I1831" s="52"/>
    </row>
    <row r="1832" spans="1:9" s="53" customFormat="1">
      <c r="A1832" s="49"/>
      <c r="B1832" s="50"/>
      <c r="C1832" s="51"/>
      <c r="D1832" s="49"/>
      <c r="E1832" s="52"/>
      <c r="F1832" s="52"/>
      <c r="G1832" s="52"/>
      <c r="H1832" s="52"/>
      <c r="I1832" s="52"/>
    </row>
    <row r="1833" spans="1:9" s="53" customFormat="1">
      <c r="A1833" s="49"/>
      <c r="B1833" s="50"/>
      <c r="C1833" s="51"/>
      <c r="D1833" s="49"/>
      <c r="E1833" s="52"/>
      <c r="F1833" s="52"/>
      <c r="G1833" s="52"/>
      <c r="H1833" s="52"/>
      <c r="I1833" s="52"/>
    </row>
    <row r="1834" spans="1:9" s="53" customFormat="1">
      <c r="A1834" s="49"/>
      <c r="B1834" s="50"/>
      <c r="C1834" s="51"/>
      <c r="D1834" s="49"/>
      <c r="E1834" s="52"/>
      <c r="F1834" s="52"/>
      <c r="G1834" s="52"/>
      <c r="H1834" s="52"/>
      <c r="I1834" s="52"/>
    </row>
    <row r="1835" spans="1:9" s="53" customFormat="1">
      <c r="A1835" s="49"/>
      <c r="B1835" s="50"/>
      <c r="C1835" s="51"/>
      <c r="D1835" s="49"/>
      <c r="E1835" s="52"/>
      <c r="F1835" s="52"/>
      <c r="G1835" s="52"/>
      <c r="H1835" s="52"/>
      <c r="I1835" s="52"/>
    </row>
    <row r="1836" spans="1:9" s="53" customFormat="1">
      <c r="A1836" s="49"/>
      <c r="B1836" s="50"/>
      <c r="C1836" s="51"/>
      <c r="D1836" s="49"/>
      <c r="E1836" s="52"/>
      <c r="F1836" s="52"/>
      <c r="G1836" s="52"/>
      <c r="H1836" s="52"/>
      <c r="I1836" s="52"/>
    </row>
    <row r="1837" spans="1:9" s="53" customFormat="1">
      <c r="A1837" s="49"/>
      <c r="B1837" s="50"/>
      <c r="C1837" s="51"/>
      <c r="D1837" s="49"/>
      <c r="E1837" s="52"/>
      <c r="F1837" s="52"/>
      <c r="G1837" s="52"/>
      <c r="H1837" s="52"/>
      <c r="I1837" s="52"/>
    </row>
    <row r="1838" spans="1:9" s="53" customFormat="1">
      <c r="A1838" s="49"/>
      <c r="B1838" s="50"/>
      <c r="C1838" s="51"/>
      <c r="D1838" s="49"/>
      <c r="E1838" s="52"/>
      <c r="F1838" s="52"/>
      <c r="G1838" s="52"/>
      <c r="H1838" s="52"/>
      <c r="I1838" s="52"/>
    </row>
    <row r="1839" spans="1:9" s="53" customFormat="1">
      <c r="A1839" s="49"/>
      <c r="B1839" s="50"/>
      <c r="C1839" s="51"/>
      <c r="D1839" s="49"/>
      <c r="E1839" s="52"/>
      <c r="F1839" s="52"/>
      <c r="G1839" s="52"/>
      <c r="H1839" s="52"/>
      <c r="I1839" s="52"/>
    </row>
    <row r="1840" spans="1:9" s="53" customFormat="1">
      <c r="A1840" s="49"/>
      <c r="B1840" s="50"/>
      <c r="C1840" s="51"/>
      <c r="D1840" s="49"/>
      <c r="E1840" s="52"/>
      <c r="F1840" s="52"/>
      <c r="G1840" s="52"/>
      <c r="H1840" s="52"/>
      <c r="I1840" s="52"/>
    </row>
    <row r="1841" spans="1:9" s="53" customFormat="1">
      <c r="A1841" s="49"/>
      <c r="B1841" s="50"/>
      <c r="C1841" s="51"/>
      <c r="D1841" s="49"/>
      <c r="E1841" s="52"/>
      <c r="F1841" s="52"/>
      <c r="G1841" s="52"/>
      <c r="H1841" s="52"/>
      <c r="I1841" s="52"/>
    </row>
    <row r="1842" spans="1:9" s="53" customFormat="1">
      <c r="A1842" s="49"/>
      <c r="B1842" s="50"/>
      <c r="C1842" s="51"/>
      <c r="D1842" s="49"/>
      <c r="E1842" s="52"/>
      <c r="F1842" s="52"/>
      <c r="G1842" s="52"/>
      <c r="H1842" s="52"/>
      <c r="I1842" s="52"/>
    </row>
    <row r="1843" spans="1:9" s="53" customFormat="1">
      <c r="A1843" s="49"/>
      <c r="B1843" s="50"/>
      <c r="C1843" s="51"/>
      <c r="D1843" s="49"/>
      <c r="E1843" s="52"/>
      <c r="F1843" s="52"/>
      <c r="G1843" s="52"/>
      <c r="H1843" s="52"/>
      <c r="I1843" s="52"/>
    </row>
    <row r="1844" spans="1:9" s="53" customFormat="1">
      <c r="A1844" s="49"/>
      <c r="B1844" s="50"/>
      <c r="C1844" s="51"/>
      <c r="D1844" s="49"/>
      <c r="E1844" s="52"/>
      <c r="F1844" s="52"/>
      <c r="G1844" s="52"/>
      <c r="H1844" s="52"/>
      <c r="I1844" s="52"/>
    </row>
    <row r="1845" spans="1:9" s="53" customFormat="1">
      <c r="A1845" s="49"/>
      <c r="B1845" s="50"/>
      <c r="C1845" s="51"/>
      <c r="D1845" s="49"/>
      <c r="E1845" s="52"/>
      <c r="F1845" s="52"/>
      <c r="G1845" s="52"/>
      <c r="H1845" s="52"/>
      <c r="I1845" s="52"/>
    </row>
    <row r="1846" spans="1:9" s="53" customFormat="1">
      <c r="A1846" s="49"/>
      <c r="B1846" s="50"/>
      <c r="C1846" s="51"/>
      <c r="D1846" s="49"/>
      <c r="E1846" s="52"/>
      <c r="F1846" s="52"/>
      <c r="G1846" s="52"/>
      <c r="H1846" s="52"/>
      <c r="I1846" s="52"/>
    </row>
    <row r="1847" spans="1:9" s="53" customFormat="1">
      <c r="A1847" s="49"/>
      <c r="B1847" s="50"/>
      <c r="C1847" s="51"/>
      <c r="D1847" s="49"/>
      <c r="E1847" s="52"/>
      <c r="F1847" s="52"/>
      <c r="G1847" s="52"/>
      <c r="H1847" s="52"/>
      <c r="I1847" s="52"/>
    </row>
    <row r="1848" spans="1:9" s="53" customFormat="1">
      <c r="A1848" s="49"/>
      <c r="B1848" s="50"/>
      <c r="C1848" s="51"/>
      <c r="D1848" s="49"/>
      <c r="E1848" s="52"/>
      <c r="F1848" s="52"/>
      <c r="G1848" s="52"/>
      <c r="H1848" s="52"/>
      <c r="I1848" s="52"/>
    </row>
    <row r="1849" spans="1:9" s="53" customFormat="1">
      <c r="A1849" s="49"/>
      <c r="B1849" s="50"/>
      <c r="C1849" s="51"/>
      <c r="D1849" s="49"/>
      <c r="E1849" s="52"/>
      <c r="F1849" s="52"/>
      <c r="G1849" s="52"/>
      <c r="H1849" s="52"/>
      <c r="I1849" s="52"/>
    </row>
    <row r="1850" spans="1:9" s="53" customFormat="1">
      <c r="A1850" s="49"/>
      <c r="B1850" s="50"/>
      <c r="C1850" s="51"/>
      <c r="D1850" s="49"/>
      <c r="E1850" s="52"/>
      <c r="F1850" s="52"/>
      <c r="G1850" s="52"/>
      <c r="H1850" s="52"/>
      <c r="I1850" s="52"/>
    </row>
    <row r="1851" spans="1:9" s="53" customFormat="1">
      <c r="A1851" s="49"/>
      <c r="B1851" s="50"/>
      <c r="C1851" s="51"/>
      <c r="D1851" s="49"/>
      <c r="E1851" s="52"/>
      <c r="F1851" s="52"/>
      <c r="G1851" s="52"/>
      <c r="H1851" s="52"/>
      <c r="I1851" s="52"/>
    </row>
    <row r="1852" spans="1:9" s="53" customFormat="1">
      <c r="A1852" s="49"/>
      <c r="B1852" s="50"/>
      <c r="C1852" s="51"/>
      <c r="D1852" s="49"/>
      <c r="E1852" s="52"/>
      <c r="F1852" s="52"/>
      <c r="G1852" s="52"/>
      <c r="H1852" s="52"/>
      <c r="I1852" s="52"/>
    </row>
    <row r="1853" spans="1:9" s="53" customFormat="1">
      <c r="A1853" s="49"/>
      <c r="B1853" s="50"/>
      <c r="C1853" s="51"/>
      <c r="D1853" s="49"/>
      <c r="E1853" s="52"/>
      <c r="F1853" s="52"/>
      <c r="G1853" s="52"/>
      <c r="H1853" s="52"/>
      <c r="I1853" s="52"/>
    </row>
    <row r="1854" spans="1:9" s="53" customFormat="1">
      <c r="A1854" s="49"/>
      <c r="B1854" s="50"/>
      <c r="C1854" s="51"/>
      <c r="D1854" s="49"/>
      <c r="E1854" s="52"/>
      <c r="F1854" s="52"/>
      <c r="G1854" s="52"/>
      <c r="H1854" s="52"/>
      <c r="I1854" s="52"/>
    </row>
    <row r="1855" spans="1:9" s="53" customFormat="1">
      <c r="A1855" s="49"/>
      <c r="B1855" s="50"/>
      <c r="C1855" s="51"/>
      <c r="D1855" s="49"/>
      <c r="E1855" s="52"/>
      <c r="F1855" s="52"/>
      <c r="G1855" s="52"/>
      <c r="H1855" s="52"/>
      <c r="I1855" s="52"/>
    </row>
    <row r="1856" spans="1:9" s="53" customFormat="1">
      <c r="A1856" s="49"/>
      <c r="B1856" s="50"/>
      <c r="C1856" s="51"/>
      <c r="D1856" s="49"/>
      <c r="E1856" s="52"/>
      <c r="F1856" s="52"/>
      <c r="G1856" s="52"/>
      <c r="H1856" s="52"/>
      <c r="I1856" s="52"/>
    </row>
    <row r="1857" spans="1:9" s="53" customFormat="1">
      <c r="A1857" s="49"/>
      <c r="B1857" s="50"/>
      <c r="C1857" s="51"/>
      <c r="D1857" s="49"/>
      <c r="E1857" s="52"/>
      <c r="F1857" s="52"/>
      <c r="G1857" s="52"/>
      <c r="H1857" s="52"/>
      <c r="I1857" s="52"/>
    </row>
    <row r="1858" spans="1:9" s="53" customFormat="1">
      <c r="A1858" s="49"/>
      <c r="B1858" s="50"/>
      <c r="C1858" s="51"/>
      <c r="D1858" s="49"/>
      <c r="E1858" s="52"/>
      <c r="F1858" s="52"/>
      <c r="G1858" s="52"/>
      <c r="H1858" s="52"/>
      <c r="I1858" s="52"/>
    </row>
    <row r="1859" spans="1:9" s="53" customFormat="1">
      <c r="A1859" s="49"/>
      <c r="B1859" s="50"/>
      <c r="C1859" s="51"/>
      <c r="D1859" s="49"/>
      <c r="E1859" s="52"/>
      <c r="F1859" s="52"/>
      <c r="G1859" s="52"/>
      <c r="H1859" s="52"/>
      <c r="I1859" s="52"/>
    </row>
    <row r="1860" spans="1:9" s="53" customFormat="1">
      <c r="A1860" s="49"/>
      <c r="B1860" s="50"/>
      <c r="C1860" s="51"/>
      <c r="D1860" s="49"/>
      <c r="E1860" s="52"/>
      <c r="F1860" s="52"/>
      <c r="G1860" s="52"/>
      <c r="H1860" s="52"/>
      <c r="I1860" s="52"/>
    </row>
    <row r="1861" spans="1:9" s="53" customFormat="1">
      <c r="A1861" s="49"/>
      <c r="B1861" s="50"/>
      <c r="C1861" s="51"/>
      <c r="D1861" s="49"/>
      <c r="E1861" s="52"/>
      <c r="F1861" s="52"/>
      <c r="G1861" s="52"/>
      <c r="H1861" s="52"/>
      <c r="I1861" s="52"/>
    </row>
    <row r="1862" spans="1:9" s="53" customFormat="1">
      <c r="A1862" s="49"/>
      <c r="B1862" s="50"/>
      <c r="C1862" s="51"/>
      <c r="D1862" s="49"/>
      <c r="E1862" s="52"/>
      <c r="F1862" s="52"/>
      <c r="G1862" s="52"/>
      <c r="H1862" s="52"/>
      <c r="I1862" s="52"/>
    </row>
    <row r="1863" spans="1:9" s="53" customFormat="1">
      <c r="A1863" s="49"/>
      <c r="B1863" s="50"/>
      <c r="C1863" s="51"/>
      <c r="D1863" s="49"/>
      <c r="E1863" s="52"/>
      <c r="F1863" s="52"/>
      <c r="G1863" s="52"/>
      <c r="H1863" s="52"/>
      <c r="I1863" s="52"/>
    </row>
    <row r="1864" spans="1:9" s="53" customFormat="1">
      <c r="A1864" s="49"/>
      <c r="B1864" s="50"/>
      <c r="C1864" s="51"/>
      <c r="D1864" s="49"/>
      <c r="E1864" s="52"/>
      <c r="F1864" s="52"/>
      <c r="G1864" s="52"/>
      <c r="H1864" s="52"/>
      <c r="I1864" s="52"/>
    </row>
    <row r="1865" spans="1:9" s="53" customFormat="1">
      <c r="A1865" s="49"/>
      <c r="B1865" s="50"/>
      <c r="C1865" s="51"/>
      <c r="D1865" s="49"/>
      <c r="E1865" s="52"/>
      <c r="F1865" s="52"/>
      <c r="G1865" s="52"/>
      <c r="H1865" s="52"/>
      <c r="I1865" s="52"/>
    </row>
    <row r="1866" spans="1:9" s="53" customFormat="1">
      <c r="A1866" s="49"/>
      <c r="B1866" s="50"/>
      <c r="C1866" s="51"/>
      <c r="D1866" s="49"/>
      <c r="E1866" s="52"/>
      <c r="F1866" s="52"/>
      <c r="G1866" s="52"/>
      <c r="H1866" s="52"/>
      <c r="I1866" s="52"/>
    </row>
    <row r="1867" spans="1:9" s="53" customFormat="1">
      <c r="A1867" s="49"/>
      <c r="B1867" s="50"/>
      <c r="C1867" s="51"/>
      <c r="D1867" s="49"/>
      <c r="E1867" s="52"/>
      <c r="F1867" s="52"/>
      <c r="G1867" s="52"/>
      <c r="H1867" s="52"/>
      <c r="I1867" s="52"/>
    </row>
    <row r="1868" spans="1:9" s="53" customFormat="1">
      <c r="A1868" s="49"/>
      <c r="B1868" s="50"/>
      <c r="C1868" s="51"/>
      <c r="D1868" s="49"/>
      <c r="E1868" s="52"/>
      <c r="F1868" s="52"/>
      <c r="G1868" s="52"/>
      <c r="H1868" s="52"/>
      <c r="I1868" s="52"/>
    </row>
    <row r="1869" spans="1:9" s="53" customFormat="1">
      <c r="A1869" s="49"/>
      <c r="B1869" s="50"/>
      <c r="C1869" s="51"/>
      <c r="D1869" s="49"/>
      <c r="E1869" s="52"/>
      <c r="F1869" s="52"/>
      <c r="G1869" s="52"/>
      <c r="H1869" s="52"/>
      <c r="I1869" s="52"/>
    </row>
    <row r="1870" spans="1:9" s="53" customFormat="1">
      <c r="A1870" s="49"/>
      <c r="B1870" s="50"/>
      <c r="C1870" s="51"/>
      <c r="D1870" s="49"/>
      <c r="E1870" s="52"/>
      <c r="F1870" s="52"/>
      <c r="G1870" s="52"/>
      <c r="H1870" s="52"/>
      <c r="I1870" s="52"/>
    </row>
    <row r="1871" spans="1:9" s="53" customFormat="1">
      <c r="A1871" s="49"/>
      <c r="B1871" s="50"/>
      <c r="C1871" s="51"/>
      <c r="D1871" s="49"/>
      <c r="E1871" s="52"/>
      <c r="F1871" s="52"/>
      <c r="G1871" s="52"/>
      <c r="H1871" s="52"/>
      <c r="I1871" s="52"/>
    </row>
    <row r="1872" spans="1:9" s="53" customFormat="1">
      <c r="A1872" s="49"/>
      <c r="B1872" s="50"/>
      <c r="C1872" s="51"/>
      <c r="D1872" s="49"/>
      <c r="E1872" s="52"/>
      <c r="F1872" s="52"/>
      <c r="G1872" s="52"/>
      <c r="H1872" s="52"/>
      <c r="I1872" s="52"/>
    </row>
    <row r="1873" spans="1:9" s="53" customFormat="1">
      <c r="A1873" s="49"/>
      <c r="B1873" s="50"/>
      <c r="C1873" s="51"/>
      <c r="D1873" s="49"/>
      <c r="E1873" s="52"/>
      <c r="F1873" s="52"/>
      <c r="G1873" s="52"/>
      <c r="H1873" s="52"/>
      <c r="I1873" s="52"/>
    </row>
    <row r="1874" spans="1:9" s="53" customFormat="1">
      <c r="A1874" s="49"/>
      <c r="B1874" s="50"/>
      <c r="C1874" s="51"/>
      <c r="D1874" s="49"/>
      <c r="E1874" s="52"/>
      <c r="F1874" s="52"/>
      <c r="G1874" s="52"/>
      <c r="H1874" s="52"/>
      <c r="I1874" s="52"/>
    </row>
    <row r="1875" spans="1:9" s="53" customFormat="1">
      <c r="A1875" s="49"/>
      <c r="B1875" s="50"/>
      <c r="C1875" s="51"/>
      <c r="D1875" s="49"/>
      <c r="E1875" s="52"/>
      <c r="F1875" s="52"/>
      <c r="G1875" s="52"/>
      <c r="H1875" s="52"/>
      <c r="I1875" s="52"/>
    </row>
    <row r="1876" spans="1:9" s="53" customFormat="1">
      <c r="A1876" s="49"/>
      <c r="B1876" s="50"/>
      <c r="C1876" s="51"/>
      <c r="D1876" s="49"/>
      <c r="E1876" s="52"/>
      <c r="F1876" s="52"/>
      <c r="G1876" s="52"/>
      <c r="H1876" s="52"/>
      <c r="I1876" s="52"/>
    </row>
    <row r="1877" spans="1:9" s="53" customFormat="1">
      <c r="A1877" s="49"/>
      <c r="B1877" s="50"/>
      <c r="C1877" s="51"/>
      <c r="D1877" s="49"/>
      <c r="E1877" s="52"/>
      <c r="F1877" s="52"/>
      <c r="G1877" s="52"/>
      <c r="H1877" s="52"/>
      <c r="I1877" s="52"/>
    </row>
    <row r="1878" spans="1:9" s="53" customFormat="1">
      <c r="A1878" s="49"/>
      <c r="B1878" s="50"/>
      <c r="C1878" s="51"/>
      <c r="D1878" s="49"/>
      <c r="E1878" s="52"/>
      <c r="F1878" s="52"/>
      <c r="G1878" s="52"/>
      <c r="H1878" s="52"/>
      <c r="I1878" s="52"/>
    </row>
    <row r="1879" spans="1:9" s="53" customFormat="1">
      <c r="A1879" s="49"/>
      <c r="B1879" s="50"/>
      <c r="C1879" s="51"/>
      <c r="D1879" s="49"/>
      <c r="E1879" s="52"/>
      <c r="F1879" s="52"/>
      <c r="G1879" s="52"/>
      <c r="H1879" s="52"/>
      <c r="I1879" s="52"/>
    </row>
    <row r="1880" spans="1:9" s="53" customFormat="1">
      <c r="A1880" s="49"/>
      <c r="B1880" s="50"/>
      <c r="C1880" s="51"/>
      <c r="D1880" s="49"/>
      <c r="E1880" s="52"/>
      <c r="F1880" s="52"/>
      <c r="G1880" s="52"/>
      <c r="H1880" s="52"/>
      <c r="I1880" s="52"/>
    </row>
    <row r="1881" spans="1:9" s="53" customFormat="1">
      <c r="A1881" s="49"/>
      <c r="B1881" s="50"/>
      <c r="C1881" s="51"/>
      <c r="D1881" s="49"/>
      <c r="E1881" s="52"/>
      <c r="F1881" s="52"/>
      <c r="G1881" s="52"/>
      <c r="H1881" s="52"/>
      <c r="I1881" s="52"/>
    </row>
    <row r="1882" spans="1:9" s="53" customFormat="1">
      <c r="A1882" s="49"/>
      <c r="B1882" s="50"/>
      <c r="C1882" s="51"/>
      <c r="D1882" s="49"/>
      <c r="E1882" s="52"/>
      <c r="F1882" s="52"/>
      <c r="G1882" s="52"/>
      <c r="H1882" s="52"/>
      <c r="I1882" s="52"/>
    </row>
    <row r="1883" spans="1:9" s="53" customFormat="1">
      <c r="A1883" s="49"/>
      <c r="B1883" s="50"/>
      <c r="C1883" s="51"/>
      <c r="D1883" s="49"/>
      <c r="E1883" s="52"/>
      <c r="F1883" s="52"/>
      <c r="G1883" s="52"/>
      <c r="H1883" s="52"/>
      <c r="I1883" s="52"/>
    </row>
    <row r="1884" spans="1:9" s="53" customFormat="1">
      <c r="A1884" s="49"/>
      <c r="B1884" s="50"/>
      <c r="C1884" s="51"/>
      <c r="D1884" s="49"/>
      <c r="E1884" s="52"/>
      <c r="F1884" s="52"/>
      <c r="G1884" s="52"/>
      <c r="H1884" s="52"/>
      <c r="I1884" s="52"/>
    </row>
    <row r="1885" spans="1:9" s="53" customFormat="1">
      <c r="A1885" s="49"/>
      <c r="B1885" s="50"/>
      <c r="C1885" s="51"/>
      <c r="D1885" s="49"/>
      <c r="E1885" s="52"/>
      <c r="F1885" s="52"/>
      <c r="G1885" s="52"/>
      <c r="H1885" s="52"/>
      <c r="I1885" s="52"/>
    </row>
    <row r="1886" spans="1:9" s="53" customFormat="1">
      <c r="A1886" s="49"/>
      <c r="B1886" s="50"/>
      <c r="C1886" s="51"/>
      <c r="D1886" s="49"/>
      <c r="E1886" s="52"/>
      <c r="F1886" s="52"/>
      <c r="G1886" s="52"/>
      <c r="H1886" s="52"/>
      <c r="I1886" s="52"/>
    </row>
    <row r="1887" spans="1:9" s="53" customFormat="1">
      <c r="A1887" s="49"/>
      <c r="B1887" s="50"/>
      <c r="C1887" s="51"/>
      <c r="D1887" s="49"/>
      <c r="E1887" s="52"/>
      <c r="F1887" s="52"/>
      <c r="G1887" s="52"/>
      <c r="H1887" s="52"/>
      <c r="I1887" s="52"/>
    </row>
    <row r="1888" spans="1:9" s="53" customFormat="1">
      <c r="A1888" s="49"/>
      <c r="B1888" s="50"/>
      <c r="C1888" s="51"/>
      <c r="D1888" s="49"/>
      <c r="E1888" s="52"/>
      <c r="F1888" s="52"/>
      <c r="G1888" s="52"/>
      <c r="H1888" s="52"/>
      <c r="I1888" s="52"/>
    </row>
    <row r="1889" spans="1:9" s="53" customFormat="1">
      <c r="A1889" s="49"/>
      <c r="B1889" s="50"/>
      <c r="C1889" s="51"/>
      <c r="D1889" s="49"/>
      <c r="E1889" s="52"/>
      <c r="F1889" s="52"/>
      <c r="G1889" s="52"/>
      <c r="H1889" s="52"/>
      <c r="I1889" s="52"/>
    </row>
    <row r="1890" spans="1:9" s="53" customFormat="1">
      <c r="A1890" s="49"/>
      <c r="B1890" s="50"/>
      <c r="C1890" s="51"/>
      <c r="D1890" s="49"/>
      <c r="E1890" s="52"/>
      <c r="F1890" s="52"/>
      <c r="G1890" s="52"/>
      <c r="H1890" s="52"/>
      <c r="I1890" s="52"/>
    </row>
    <row r="1891" spans="1:9" s="53" customFormat="1">
      <c r="A1891" s="49"/>
      <c r="B1891" s="50"/>
      <c r="C1891" s="51"/>
      <c r="D1891" s="49"/>
      <c r="E1891" s="52"/>
      <c r="F1891" s="52"/>
      <c r="G1891" s="52"/>
      <c r="H1891" s="52"/>
      <c r="I1891" s="52"/>
    </row>
    <row r="1892" spans="1:9" s="53" customFormat="1">
      <c r="A1892" s="49"/>
      <c r="B1892" s="50"/>
      <c r="C1892" s="51"/>
      <c r="D1892" s="49"/>
      <c r="E1892" s="52"/>
      <c r="F1892" s="52"/>
      <c r="G1892" s="52"/>
      <c r="H1892" s="52"/>
      <c r="I1892" s="52"/>
    </row>
    <row r="1893" spans="1:9" s="53" customFormat="1">
      <c r="A1893" s="49"/>
      <c r="B1893" s="50"/>
      <c r="C1893" s="51"/>
      <c r="D1893" s="49"/>
      <c r="E1893" s="52"/>
      <c r="F1893" s="52"/>
      <c r="G1893" s="52"/>
      <c r="H1893" s="52"/>
      <c r="I1893" s="52"/>
    </row>
    <row r="1894" spans="1:9" s="53" customFormat="1">
      <c r="A1894" s="49"/>
      <c r="B1894" s="50"/>
      <c r="C1894" s="51"/>
      <c r="D1894" s="49"/>
      <c r="E1894" s="52"/>
      <c r="F1894" s="52"/>
      <c r="G1894" s="52"/>
      <c r="H1894" s="52"/>
      <c r="I1894" s="52"/>
    </row>
    <row r="1895" spans="1:9" s="53" customFormat="1">
      <c r="A1895" s="49"/>
      <c r="B1895" s="50"/>
      <c r="C1895" s="51"/>
      <c r="D1895" s="49"/>
      <c r="E1895" s="52"/>
      <c r="F1895" s="52"/>
      <c r="G1895" s="52"/>
      <c r="H1895" s="52"/>
      <c r="I1895" s="52"/>
    </row>
    <row r="1896" spans="1:9" s="53" customFormat="1">
      <c r="A1896" s="49"/>
      <c r="B1896" s="50"/>
      <c r="C1896" s="51"/>
      <c r="D1896" s="49"/>
      <c r="E1896" s="52"/>
      <c r="F1896" s="52"/>
      <c r="G1896" s="52"/>
      <c r="H1896" s="52"/>
      <c r="I1896" s="52"/>
    </row>
    <row r="1897" spans="1:9" s="53" customFormat="1">
      <c r="A1897" s="49"/>
      <c r="B1897" s="50"/>
      <c r="C1897" s="51"/>
      <c r="D1897" s="49"/>
      <c r="E1897" s="52"/>
      <c r="F1897" s="52"/>
      <c r="G1897" s="52"/>
      <c r="H1897" s="52"/>
      <c r="I1897" s="52"/>
    </row>
    <row r="1898" spans="1:9" s="53" customFormat="1">
      <c r="A1898" s="49"/>
      <c r="B1898" s="50"/>
      <c r="C1898" s="51"/>
      <c r="D1898" s="49"/>
      <c r="E1898" s="52"/>
      <c r="F1898" s="52"/>
      <c r="G1898" s="52"/>
      <c r="H1898" s="52"/>
      <c r="I1898" s="52"/>
    </row>
    <row r="1899" spans="1:9" s="53" customFormat="1">
      <c r="A1899" s="49"/>
      <c r="B1899" s="50"/>
      <c r="C1899" s="51"/>
      <c r="D1899" s="49"/>
      <c r="E1899" s="52"/>
      <c r="F1899" s="52"/>
      <c r="G1899" s="52"/>
      <c r="H1899" s="52"/>
      <c r="I1899" s="52"/>
    </row>
    <row r="1900" spans="1:9" s="53" customFormat="1">
      <c r="A1900" s="49"/>
      <c r="B1900" s="50"/>
      <c r="C1900" s="51"/>
      <c r="D1900" s="49"/>
      <c r="E1900" s="52"/>
      <c r="F1900" s="52"/>
      <c r="G1900" s="52"/>
      <c r="H1900" s="52"/>
      <c r="I1900" s="52"/>
    </row>
    <row r="1901" spans="1:9" s="53" customFormat="1">
      <c r="A1901" s="49"/>
      <c r="B1901" s="50"/>
      <c r="C1901" s="51"/>
      <c r="D1901" s="49"/>
      <c r="E1901" s="52"/>
      <c r="F1901" s="52"/>
      <c r="G1901" s="52"/>
      <c r="H1901" s="52"/>
      <c r="I1901" s="52"/>
    </row>
    <row r="1902" spans="1:9" s="53" customFormat="1">
      <c r="A1902" s="49"/>
      <c r="B1902" s="50"/>
      <c r="C1902" s="51"/>
      <c r="D1902" s="49"/>
      <c r="E1902" s="52"/>
      <c r="F1902" s="52"/>
      <c r="G1902" s="52"/>
      <c r="H1902" s="52"/>
      <c r="I1902" s="52"/>
    </row>
    <row r="1903" spans="1:9" s="53" customFormat="1">
      <c r="A1903" s="49"/>
      <c r="B1903" s="50"/>
      <c r="C1903" s="51"/>
      <c r="D1903" s="49"/>
      <c r="E1903" s="52"/>
      <c r="F1903" s="52"/>
      <c r="G1903" s="52"/>
      <c r="H1903" s="52"/>
      <c r="I1903" s="52"/>
    </row>
    <row r="1904" spans="1:9" s="53" customFormat="1">
      <c r="A1904" s="49"/>
      <c r="B1904" s="50"/>
      <c r="C1904" s="51"/>
      <c r="D1904" s="49"/>
      <c r="E1904" s="52"/>
      <c r="F1904" s="52"/>
      <c r="G1904" s="52"/>
      <c r="H1904" s="52"/>
      <c r="I1904" s="52"/>
    </row>
    <row r="1905" spans="1:9" s="53" customFormat="1">
      <c r="A1905" s="49"/>
      <c r="B1905" s="50"/>
      <c r="C1905" s="51"/>
      <c r="D1905" s="49"/>
      <c r="E1905" s="52"/>
      <c r="F1905" s="52"/>
      <c r="G1905" s="52"/>
      <c r="H1905" s="52"/>
      <c r="I1905" s="52"/>
    </row>
    <row r="1906" spans="1:9" s="53" customFormat="1">
      <c r="A1906" s="49"/>
      <c r="B1906" s="50"/>
      <c r="C1906" s="51"/>
      <c r="D1906" s="49"/>
      <c r="E1906" s="52"/>
      <c r="F1906" s="52"/>
      <c r="G1906" s="52"/>
      <c r="H1906" s="52"/>
      <c r="I1906" s="52"/>
    </row>
    <row r="1907" spans="1:9" s="53" customFormat="1">
      <c r="A1907" s="49"/>
      <c r="B1907" s="50"/>
      <c r="C1907" s="51"/>
      <c r="D1907" s="49"/>
      <c r="E1907" s="52"/>
      <c r="F1907" s="52"/>
      <c r="G1907" s="52"/>
      <c r="H1907" s="52"/>
      <c r="I1907" s="52"/>
    </row>
    <row r="1908" spans="1:9" s="53" customFormat="1">
      <c r="A1908" s="49"/>
      <c r="B1908" s="50"/>
      <c r="C1908" s="51"/>
      <c r="D1908" s="49"/>
      <c r="E1908" s="52"/>
      <c r="F1908" s="52"/>
      <c r="G1908" s="52"/>
      <c r="H1908" s="52"/>
      <c r="I1908" s="52"/>
    </row>
    <row r="1909" spans="1:9" s="53" customFormat="1">
      <c r="A1909" s="49"/>
      <c r="B1909" s="50"/>
      <c r="C1909" s="51"/>
      <c r="D1909" s="49"/>
      <c r="E1909" s="52"/>
      <c r="F1909" s="52"/>
      <c r="G1909" s="52"/>
      <c r="H1909" s="52"/>
      <c r="I1909" s="52"/>
    </row>
    <row r="1910" spans="1:9" s="53" customFormat="1">
      <c r="A1910" s="49"/>
      <c r="B1910" s="50"/>
      <c r="C1910" s="51"/>
      <c r="D1910" s="49"/>
      <c r="E1910" s="52"/>
      <c r="F1910" s="52"/>
      <c r="G1910" s="52"/>
      <c r="H1910" s="52"/>
      <c r="I1910" s="52"/>
    </row>
    <row r="1911" spans="1:9" s="53" customFormat="1">
      <c r="A1911" s="49"/>
      <c r="B1911" s="50"/>
      <c r="C1911" s="51"/>
      <c r="D1911" s="49"/>
      <c r="E1911" s="52"/>
      <c r="F1911" s="52"/>
      <c r="G1911" s="52"/>
      <c r="H1911" s="52"/>
      <c r="I1911" s="52"/>
    </row>
    <row r="1912" spans="1:9" s="53" customFormat="1">
      <c r="A1912" s="49"/>
      <c r="B1912" s="50"/>
      <c r="C1912" s="51"/>
      <c r="D1912" s="49"/>
      <c r="E1912" s="52"/>
      <c r="F1912" s="52"/>
      <c r="G1912" s="52"/>
      <c r="H1912" s="52"/>
      <c r="I1912" s="52"/>
    </row>
    <row r="1913" spans="1:9" s="53" customFormat="1">
      <c r="A1913" s="49"/>
      <c r="B1913" s="50"/>
      <c r="C1913" s="51"/>
      <c r="D1913" s="49"/>
      <c r="E1913" s="52"/>
      <c r="F1913" s="52"/>
      <c r="G1913" s="52"/>
      <c r="H1913" s="52"/>
      <c r="I1913" s="52"/>
    </row>
    <row r="1914" spans="1:9" s="53" customFormat="1">
      <c r="A1914" s="49"/>
      <c r="B1914" s="50"/>
      <c r="C1914" s="51"/>
      <c r="D1914" s="49"/>
      <c r="E1914" s="52"/>
      <c r="F1914" s="52"/>
      <c r="G1914" s="52"/>
      <c r="H1914" s="52"/>
      <c r="I1914" s="52"/>
    </row>
    <row r="1915" spans="1:9" s="53" customFormat="1">
      <c r="A1915" s="49"/>
      <c r="B1915" s="50"/>
      <c r="C1915" s="51"/>
      <c r="D1915" s="49"/>
      <c r="E1915" s="52"/>
      <c r="F1915" s="52"/>
      <c r="G1915" s="52"/>
      <c r="H1915" s="52"/>
      <c r="I1915" s="52"/>
    </row>
    <row r="1916" spans="1:9" s="53" customFormat="1">
      <c r="A1916" s="49"/>
      <c r="B1916" s="50"/>
      <c r="C1916" s="51"/>
      <c r="D1916" s="49"/>
      <c r="E1916" s="52"/>
      <c r="F1916" s="52"/>
      <c r="G1916" s="52"/>
      <c r="H1916" s="52"/>
      <c r="I1916" s="52"/>
    </row>
    <row r="1917" spans="1:9" s="53" customFormat="1">
      <c r="A1917" s="49"/>
      <c r="B1917" s="50"/>
      <c r="C1917" s="51"/>
      <c r="D1917" s="49"/>
      <c r="E1917" s="52"/>
      <c r="F1917" s="52"/>
      <c r="G1917" s="52"/>
      <c r="H1917" s="52"/>
      <c r="I1917" s="52"/>
    </row>
    <row r="1918" spans="1:9" s="53" customFormat="1">
      <c r="A1918" s="49"/>
      <c r="B1918" s="50"/>
      <c r="C1918" s="51"/>
      <c r="D1918" s="49"/>
      <c r="E1918" s="52"/>
      <c r="F1918" s="52"/>
      <c r="G1918" s="52"/>
      <c r="H1918" s="52"/>
      <c r="I1918" s="52"/>
    </row>
    <row r="1919" spans="1:9" s="53" customFormat="1">
      <c r="A1919" s="49"/>
      <c r="B1919" s="50"/>
      <c r="C1919" s="51"/>
      <c r="D1919" s="49"/>
      <c r="E1919" s="52"/>
      <c r="F1919" s="52"/>
      <c r="G1919" s="52"/>
      <c r="H1919" s="52"/>
      <c r="I1919" s="52"/>
    </row>
    <row r="1920" spans="1:9" s="53" customFormat="1">
      <c r="A1920" s="49"/>
      <c r="B1920" s="50"/>
      <c r="C1920" s="51"/>
      <c r="D1920" s="49"/>
      <c r="E1920" s="52"/>
      <c r="F1920" s="52"/>
      <c r="G1920" s="52"/>
      <c r="H1920" s="52"/>
      <c r="I1920" s="52"/>
    </row>
    <row r="1921" spans="1:9" s="53" customFormat="1">
      <c r="A1921" s="49"/>
      <c r="B1921" s="50"/>
      <c r="C1921" s="51"/>
      <c r="D1921" s="49"/>
      <c r="E1921" s="52"/>
      <c r="F1921" s="52"/>
      <c r="G1921" s="52"/>
      <c r="H1921" s="52"/>
      <c r="I1921" s="52"/>
    </row>
    <row r="1922" spans="1:9" s="53" customFormat="1">
      <c r="A1922" s="49"/>
      <c r="B1922" s="50"/>
      <c r="C1922" s="51"/>
      <c r="D1922" s="49"/>
      <c r="E1922" s="52"/>
      <c r="F1922" s="52"/>
      <c r="G1922" s="52"/>
      <c r="H1922" s="52"/>
      <c r="I1922" s="52"/>
    </row>
    <row r="1923" spans="1:9" s="53" customFormat="1">
      <c r="A1923" s="49"/>
      <c r="B1923" s="50"/>
      <c r="C1923" s="51"/>
      <c r="D1923" s="49"/>
      <c r="E1923" s="52"/>
      <c r="F1923" s="52"/>
      <c r="G1923" s="52"/>
      <c r="H1923" s="52"/>
      <c r="I1923" s="52"/>
    </row>
    <row r="1924" spans="1:9" s="53" customFormat="1">
      <c r="A1924" s="49"/>
      <c r="B1924" s="50"/>
      <c r="C1924" s="51"/>
      <c r="D1924" s="49"/>
      <c r="E1924" s="52"/>
      <c r="F1924" s="52"/>
      <c r="G1924" s="52"/>
      <c r="H1924" s="52"/>
      <c r="I1924" s="52"/>
    </row>
    <row r="1925" spans="1:9" s="53" customFormat="1">
      <c r="A1925" s="49"/>
      <c r="B1925" s="50"/>
      <c r="C1925" s="51"/>
      <c r="D1925" s="49"/>
      <c r="E1925" s="52"/>
      <c r="F1925" s="52"/>
      <c r="G1925" s="52"/>
      <c r="H1925" s="52"/>
      <c r="I1925" s="52"/>
    </row>
    <row r="1926" spans="1:9" s="53" customFormat="1">
      <c r="A1926" s="49"/>
      <c r="B1926" s="50"/>
      <c r="C1926" s="51"/>
      <c r="D1926" s="49"/>
      <c r="E1926" s="52"/>
      <c r="F1926" s="52"/>
      <c r="G1926" s="52"/>
      <c r="H1926" s="52"/>
      <c r="I1926" s="52"/>
    </row>
    <row r="1927" spans="1:9" s="53" customFormat="1">
      <c r="A1927" s="49"/>
      <c r="B1927" s="50"/>
      <c r="C1927" s="51"/>
      <c r="D1927" s="49"/>
      <c r="E1927" s="52"/>
      <c r="F1927" s="52"/>
      <c r="G1927" s="52"/>
      <c r="H1927" s="52"/>
      <c r="I1927" s="52"/>
    </row>
    <row r="1928" spans="1:9" s="53" customFormat="1">
      <c r="A1928" s="49"/>
      <c r="B1928" s="50"/>
      <c r="C1928" s="51"/>
      <c r="D1928" s="49"/>
      <c r="E1928" s="52"/>
      <c r="F1928" s="52"/>
      <c r="G1928" s="52"/>
      <c r="H1928" s="52"/>
      <c r="I1928" s="52"/>
    </row>
    <row r="1929" spans="1:9" s="53" customFormat="1">
      <c r="A1929" s="49"/>
      <c r="B1929" s="50"/>
      <c r="C1929" s="51"/>
      <c r="D1929" s="49"/>
      <c r="E1929" s="52"/>
      <c r="F1929" s="52"/>
      <c r="G1929" s="52"/>
      <c r="H1929" s="52"/>
      <c r="I1929" s="52"/>
    </row>
    <row r="1930" spans="1:9" s="53" customFormat="1">
      <c r="A1930" s="49"/>
      <c r="B1930" s="50"/>
      <c r="C1930" s="51"/>
      <c r="D1930" s="49"/>
      <c r="E1930" s="52"/>
      <c r="F1930" s="52"/>
      <c r="G1930" s="52"/>
      <c r="H1930" s="52"/>
      <c r="I1930" s="52"/>
    </row>
    <row r="1931" spans="1:9" s="53" customFormat="1">
      <c r="A1931" s="49"/>
      <c r="B1931" s="50"/>
      <c r="C1931" s="51"/>
      <c r="D1931" s="49"/>
      <c r="E1931" s="52"/>
      <c r="F1931" s="52"/>
      <c r="G1931" s="52"/>
      <c r="H1931" s="52"/>
      <c r="I1931" s="52"/>
    </row>
    <row r="1932" spans="1:9" s="53" customFormat="1">
      <c r="A1932" s="49"/>
      <c r="B1932" s="50"/>
      <c r="C1932" s="51"/>
      <c r="D1932" s="49"/>
      <c r="E1932" s="52"/>
      <c r="F1932" s="52"/>
      <c r="G1932" s="52"/>
      <c r="H1932" s="52"/>
      <c r="I1932" s="52"/>
    </row>
    <row r="1933" spans="1:9" s="53" customFormat="1">
      <c r="A1933" s="49"/>
      <c r="B1933" s="50"/>
      <c r="C1933" s="51"/>
      <c r="D1933" s="49"/>
      <c r="E1933" s="52"/>
      <c r="F1933" s="52"/>
      <c r="G1933" s="52"/>
      <c r="H1933" s="52"/>
      <c r="I1933" s="52"/>
    </row>
    <row r="1934" spans="1:9" s="53" customFormat="1">
      <c r="A1934" s="49"/>
      <c r="B1934" s="50"/>
      <c r="C1934" s="51"/>
      <c r="D1934" s="49"/>
      <c r="E1934" s="52"/>
      <c r="F1934" s="52"/>
      <c r="G1934" s="52"/>
      <c r="H1934" s="52"/>
      <c r="I1934" s="52"/>
    </row>
    <row r="1935" spans="1:9" s="53" customFormat="1">
      <c r="A1935" s="49"/>
      <c r="B1935" s="50"/>
      <c r="C1935" s="51"/>
      <c r="D1935" s="49"/>
      <c r="E1935" s="52"/>
      <c r="F1935" s="52"/>
      <c r="G1935" s="52"/>
      <c r="H1935" s="52"/>
      <c r="I1935" s="52"/>
    </row>
    <row r="1936" spans="1:9" s="53" customFormat="1">
      <c r="A1936" s="49"/>
      <c r="B1936" s="50"/>
      <c r="C1936" s="51"/>
      <c r="D1936" s="49"/>
      <c r="E1936" s="52"/>
      <c r="F1936" s="52"/>
      <c r="G1936" s="52"/>
      <c r="H1936" s="52"/>
      <c r="I1936" s="52"/>
    </row>
    <row r="1937" spans="1:9" s="53" customFormat="1">
      <c r="A1937" s="49"/>
      <c r="B1937" s="50"/>
      <c r="C1937" s="51"/>
      <c r="D1937" s="49"/>
      <c r="E1937" s="52"/>
      <c r="F1937" s="52"/>
      <c r="G1937" s="52"/>
      <c r="H1937" s="52"/>
      <c r="I1937" s="52"/>
    </row>
    <row r="1938" spans="1:9" s="53" customFormat="1">
      <c r="A1938" s="49"/>
      <c r="B1938" s="50"/>
      <c r="C1938" s="51"/>
      <c r="D1938" s="49"/>
      <c r="E1938" s="52"/>
      <c r="F1938" s="52"/>
      <c r="G1938" s="52"/>
      <c r="H1938" s="52"/>
      <c r="I1938" s="52"/>
    </row>
    <row r="1939" spans="1:9" s="53" customFormat="1">
      <c r="A1939" s="49"/>
      <c r="B1939" s="50"/>
      <c r="C1939" s="51"/>
      <c r="D1939" s="49"/>
      <c r="E1939" s="52"/>
      <c r="F1939" s="52"/>
      <c r="G1939" s="52"/>
      <c r="H1939" s="52"/>
      <c r="I1939" s="52"/>
    </row>
    <row r="1940" spans="1:9" s="53" customFormat="1">
      <c r="A1940" s="49"/>
      <c r="B1940" s="50"/>
      <c r="C1940" s="51"/>
      <c r="D1940" s="49"/>
      <c r="E1940" s="52"/>
      <c r="F1940" s="52"/>
      <c r="G1940" s="52"/>
      <c r="H1940" s="52"/>
      <c r="I1940" s="52"/>
    </row>
    <row r="1941" spans="1:9" s="53" customFormat="1">
      <c r="A1941" s="49"/>
      <c r="B1941" s="50"/>
      <c r="C1941" s="51"/>
      <c r="D1941" s="49"/>
      <c r="E1941" s="52"/>
      <c r="F1941" s="52"/>
      <c r="G1941" s="52"/>
      <c r="H1941" s="52"/>
      <c r="I1941" s="52"/>
    </row>
    <row r="1942" spans="1:9" s="53" customFormat="1">
      <c r="A1942" s="49"/>
      <c r="B1942" s="50"/>
      <c r="C1942" s="51"/>
      <c r="D1942" s="49"/>
      <c r="E1942" s="52"/>
      <c r="F1942" s="52"/>
      <c r="G1942" s="52"/>
      <c r="H1942" s="52"/>
      <c r="I1942" s="52"/>
    </row>
    <row r="1943" spans="1:9" s="53" customFormat="1">
      <c r="A1943" s="49"/>
      <c r="B1943" s="50"/>
      <c r="C1943" s="51"/>
      <c r="D1943" s="49"/>
      <c r="E1943" s="52"/>
      <c r="F1943" s="52"/>
      <c r="G1943" s="52"/>
      <c r="H1943" s="52"/>
      <c r="I1943" s="52"/>
    </row>
    <row r="1944" spans="1:9" s="53" customFormat="1">
      <c r="A1944" s="49"/>
      <c r="B1944" s="50"/>
      <c r="C1944" s="51"/>
      <c r="D1944" s="49"/>
      <c r="E1944" s="52"/>
      <c r="F1944" s="52"/>
      <c r="G1944" s="52"/>
      <c r="H1944" s="52"/>
      <c r="I1944" s="52"/>
    </row>
    <row r="1945" spans="1:9" s="53" customFormat="1">
      <c r="A1945" s="49"/>
      <c r="B1945" s="50"/>
      <c r="C1945" s="51"/>
      <c r="D1945" s="49"/>
      <c r="E1945" s="52"/>
      <c r="F1945" s="52"/>
      <c r="G1945" s="52"/>
      <c r="H1945" s="52"/>
      <c r="I1945" s="52"/>
    </row>
    <row r="1946" spans="1:9" s="53" customFormat="1">
      <c r="A1946" s="49"/>
      <c r="B1946" s="50"/>
      <c r="C1946" s="51"/>
      <c r="D1946" s="49"/>
      <c r="E1946" s="52"/>
      <c r="F1946" s="52"/>
      <c r="G1946" s="52"/>
      <c r="H1946" s="52"/>
      <c r="I1946" s="52"/>
    </row>
    <row r="1947" spans="1:9" s="53" customFormat="1">
      <c r="A1947" s="49"/>
      <c r="B1947" s="50"/>
      <c r="C1947" s="51"/>
      <c r="D1947" s="49"/>
      <c r="E1947" s="52"/>
      <c r="F1947" s="52"/>
      <c r="G1947" s="52"/>
      <c r="H1947" s="52"/>
      <c r="I1947" s="52"/>
    </row>
    <row r="1948" spans="1:9" s="53" customFormat="1">
      <c r="A1948" s="49"/>
      <c r="B1948" s="50"/>
      <c r="C1948" s="51"/>
      <c r="D1948" s="49"/>
      <c r="E1948" s="52"/>
      <c r="F1948" s="52"/>
      <c r="G1948" s="52"/>
      <c r="H1948" s="52"/>
      <c r="I1948" s="52"/>
    </row>
    <row r="1949" spans="1:9" s="53" customFormat="1">
      <c r="A1949" s="49"/>
      <c r="B1949" s="50"/>
      <c r="C1949" s="51"/>
      <c r="D1949" s="49"/>
      <c r="E1949" s="52"/>
      <c r="F1949" s="52"/>
      <c r="G1949" s="52"/>
      <c r="H1949" s="52"/>
      <c r="I1949" s="52"/>
    </row>
    <row r="1950" spans="1:9" s="53" customFormat="1">
      <c r="A1950" s="49"/>
      <c r="B1950" s="50"/>
      <c r="C1950" s="51"/>
      <c r="D1950" s="49"/>
      <c r="E1950" s="52"/>
      <c r="F1950" s="52"/>
      <c r="G1950" s="52"/>
      <c r="H1950" s="52"/>
      <c r="I1950" s="52"/>
    </row>
    <row r="1951" spans="1:9" s="53" customFormat="1">
      <c r="A1951" s="49"/>
      <c r="B1951" s="50"/>
      <c r="C1951" s="51"/>
      <c r="D1951" s="49"/>
      <c r="E1951" s="52"/>
      <c r="F1951" s="52"/>
      <c r="G1951" s="52"/>
      <c r="H1951" s="52"/>
      <c r="I1951" s="52"/>
    </row>
    <row r="1952" spans="1:9" s="53" customFormat="1">
      <c r="A1952" s="49"/>
      <c r="B1952" s="50"/>
      <c r="C1952" s="51"/>
      <c r="D1952" s="49"/>
      <c r="E1952" s="52"/>
      <c r="F1952" s="52"/>
      <c r="G1952" s="52"/>
      <c r="H1952" s="52"/>
      <c r="I1952" s="52"/>
    </row>
    <row r="1953" spans="1:9" s="53" customFormat="1">
      <c r="A1953" s="49"/>
      <c r="B1953" s="50"/>
      <c r="C1953" s="51"/>
      <c r="D1953" s="49"/>
      <c r="E1953" s="52"/>
      <c r="F1953" s="52"/>
      <c r="G1953" s="52"/>
      <c r="H1953" s="52"/>
      <c r="I1953" s="52"/>
    </row>
    <row r="1954" spans="1:9" s="53" customFormat="1">
      <c r="A1954" s="49"/>
      <c r="B1954" s="50"/>
      <c r="C1954" s="51"/>
      <c r="D1954" s="49"/>
      <c r="E1954" s="52"/>
      <c r="F1954" s="52"/>
      <c r="G1954" s="52"/>
      <c r="H1954" s="52"/>
      <c r="I1954" s="52"/>
    </row>
    <row r="1955" spans="1:9" s="53" customFormat="1">
      <c r="A1955" s="49"/>
      <c r="B1955" s="50"/>
      <c r="C1955" s="51"/>
      <c r="D1955" s="49"/>
      <c r="E1955" s="52"/>
      <c r="F1955" s="52"/>
      <c r="G1955" s="52"/>
      <c r="H1955" s="52"/>
      <c r="I1955" s="52"/>
    </row>
    <row r="1956" spans="1:9" s="53" customFormat="1">
      <c r="A1956" s="49"/>
      <c r="B1956" s="50"/>
      <c r="C1956" s="51"/>
      <c r="D1956" s="49"/>
      <c r="E1956" s="52"/>
      <c r="F1956" s="52"/>
      <c r="G1956" s="52"/>
      <c r="H1956" s="52"/>
      <c r="I1956" s="52"/>
    </row>
    <row r="1957" spans="1:9" s="53" customFormat="1">
      <c r="A1957" s="49"/>
      <c r="B1957" s="50"/>
      <c r="C1957" s="51"/>
      <c r="D1957" s="49"/>
      <c r="E1957" s="52"/>
      <c r="F1957" s="52"/>
      <c r="G1957" s="52"/>
      <c r="H1957" s="52"/>
      <c r="I1957" s="52"/>
    </row>
    <row r="1958" spans="1:9" s="53" customFormat="1">
      <c r="A1958" s="49"/>
      <c r="B1958" s="50"/>
      <c r="C1958" s="51"/>
      <c r="D1958" s="49"/>
      <c r="E1958" s="52"/>
      <c r="F1958" s="52"/>
      <c r="G1958" s="52"/>
      <c r="H1958" s="52"/>
      <c r="I1958" s="52"/>
    </row>
    <row r="1959" spans="1:9" s="53" customFormat="1">
      <c r="A1959" s="49"/>
      <c r="B1959" s="50"/>
      <c r="C1959" s="51"/>
      <c r="D1959" s="49"/>
      <c r="E1959" s="52"/>
      <c r="F1959" s="52"/>
      <c r="G1959" s="52"/>
      <c r="H1959" s="52"/>
      <c r="I1959" s="52"/>
    </row>
    <row r="1960" spans="1:9" s="53" customFormat="1">
      <c r="A1960" s="49"/>
      <c r="B1960" s="50"/>
      <c r="C1960" s="51"/>
      <c r="D1960" s="49"/>
      <c r="E1960" s="52"/>
      <c r="F1960" s="52"/>
      <c r="G1960" s="52"/>
      <c r="H1960" s="52"/>
      <c r="I1960" s="52"/>
    </row>
    <row r="1961" spans="1:9" s="53" customFormat="1">
      <c r="A1961" s="49"/>
      <c r="B1961" s="50"/>
      <c r="C1961" s="51"/>
      <c r="D1961" s="49"/>
      <c r="E1961" s="52"/>
      <c r="F1961" s="52"/>
      <c r="G1961" s="52"/>
      <c r="H1961" s="52"/>
      <c r="I1961" s="52"/>
    </row>
    <row r="1962" spans="1:9" s="53" customFormat="1">
      <c r="A1962" s="49"/>
      <c r="B1962" s="50"/>
      <c r="C1962" s="51"/>
      <c r="D1962" s="49"/>
      <c r="E1962" s="52"/>
      <c r="F1962" s="52"/>
      <c r="G1962" s="52"/>
      <c r="H1962" s="52"/>
      <c r="I1962" s="52"/>
    </row>
    <row r="1963" spans="1:9" s="53" customFormat="1">
      <c r="A1963" s="49"/>
      <c r="B1963" s="50"/>
      <c r="C1963" s="51"/>
      <c r="D1963" s="49"/>
      <c r="E1963" s="52"/>
      <c r="F1963" s="52"/>
      <c r="G1963" s="52"/>
      <c r="H1963" s="52"/>
      <c r="I1963" s="52"/>
    </row>
    <row r="1964" spans="1:9" s="53" customFormat="1">
      <c r="A1964" s="49"/>
      <c r="B1964" s="50"/>
      <c r="C1964" s="51"/>
      <c r="D1964" s="49"/>
      <c r="E1964" s="52"/>
      <c r="F1964" s="52"/>
      <c r="G1964" s="52"/>
      <c r="H1964" s="52"/>
      <c r="I1964" s="52"/>
    </row>
    <row r="1965" spans="1:9" s="53" customFormat="1">
      <c r="A1965" s="49"/>
      <c r="B1965" s="50"/>
      <c r="C1965" s="51"/>
      <c r="D1965" s="49"/>
      <c r="E1965" s="52"/>
      <c r="F1965" s="52"/>
      <c r="G1965" s="52"/>
      <c r="H1965" s="52"/>
      <c r="I1965" s="52"/>
    </row>
    <row r="1966" spans="1:9" s="53" customFormat="1">
      <c r="A1966" s="49"/>
      <c r="B1966" s="50"/>
      <c r="C1966" s="51"/>
      <c r="D1966" s="49"/>
      <c r="E1966" s="52"/>
      <c r="F1966" s="52"/>
      <c r="G1966" s="52"/>
      <c r="H1966" s="52"/>
      <c r="I1966" s="52"/>
    </row>
    <row r="1967" spans="1:9" s="53" customFormat="1">
      <c r="A1967" s="49"/>
      <c r="B1967" s="50"/>
      <c r="C1967" s="51"/>
      <c r="D1967" s="49"/>
      <c r="E1967" s="52"/>
      <c r="F1967" s="52"/>
      <c r="G1967" s="52"/>
      <c r="H1967" s="52"/>
      <c r="I1967" s="52"/>
    </row>
    <row r="1968" spans="1:9" s="53" customFormat="1">
      <c r="A1968" s="49"/>
      <c r="B1968" s="50"/>
      <c r="C1968" s="51"/>
      <c r="D1968" s="49"/>
      <c r="E1968" s="52"/>
      <c r="F1968" s="52"/>
      <c r="G1968" s="52"/>
      <c r="H1968" s="52"/>
      <c r="I1968" s="52"/>
    </row>
    <row r="1969" spans="1:9" s="53" customFormat="1">
      <c r="A1969" s="49"/>
      <c r="B1969" s="50"/>
      <c r="C1969" s="51"/>
      <c r="D1969" s="49"/>
      <c r="E1969" s="52"/>
      <c r="F1969" s="52"/>
      <c r="G1969" s="52"/>
      <c r="H1969" s="52"/>
      <c r="I1969" s="52"/>
    </row>
    <row r="1970" spans="1:9" s="53" customFormat="1">
      <c r="A1970" s="49"/>
      <c r="B1970" s="50"/>
      <c r="C1970" s="51"/>
      <c r="D1970" s="49"/>
      <c r="E1970" s="52"/>
      <c r="F1970" s="52"/>
      <c r="G1970" s="52"/>
      <c r="H1970" s="52"/>
      <c r="I1970" s="52"/>
    </row>
    <row r="1971" spans="1:9" s="53" customFormat="1">
      <c r="A1971" s="49"/>
      <c r="B1971" s="50"/>
      <c r="C1971" s="51"/>
      <c r="D1971" s="49"/>
      <c r="E1971" s="52"/>
      <c r="F1971" s="52"/>
      <c r="G1971" s="52"/>
      <c r="H1971" s="52"/>
      <c r="I1971" s="52"/>
    </row>
    <row r="1972" spans="1:9" s="53" customFormat="1">
      <c r="A1972" s="49"/>
      <c r="B1972" s="50"/>
      <c r="C1972" s="51"/>
      <c r="D1972" s="49"/>
      <c r="E1972" s="52"/>
      <c r="F1972" s="52"/>
      <c r="G1972" s="52"/>
      <c r="H1972" s="52"/>
      <c r="I1972" s="52"/>
    </row>
    <row r="1973" spans="1:9" s="53" customFormat="1">
      <c r="A1973" s="49"/>
      <c r="B1973" s="50"/>
      <c r="C1973" s="51"/>
      <c r="D1973" s="49"/>
      <c r="E1973" s="52"/>
      <c r="F1973" s="52"/>
      <c r="G1973" s="52"/>
      <c r="H1973" s="52"/>
      <c r="I1973" s="52"/>
    </row>
    <row r="1974" spans="1:9" s="53" customFormat="1">
      <c r="A1974" s="49"/>
      <c r="B1974" s="50"/>
      <c r="C1974" s="51"/>
      <c r="D1974" s="49"/>
      <c r="E1974" s="52"/>
      <c r="F1974" s="52"/>
      <c r="G1974" s="52"/>
      <c r="H1974" s="52"/>
      <c r="I1974" s="52"/>
    </row>
    <row r="1975" spans="1:9" s="53" customFormat="1">
      <c r="A1975" s="49"/>
      <c r="B1975" s="50"/>
      <c r="C1975" s="51"/>
      <c r="D1975" s="49"/>
      <c r="E1975" s="52"/>
      <c r="F1975" s="52"/>
      <c r="G1975" s="52"/>
      <c r="H1975" s="52"/>
      <c r="I1975" s="52"/>
    </row>
    <row r="1976" spans="1:9" s="53" customFormat="1">
      <c r="A1976" s="49"/>
      <c r="B1976" s="50"/>
      <c r="C1976" s="51"/>
      <c r="D1976" s="49"/>
      <c r="E1976" s="52"/>
      <c r="F1976" s="52"/>
      <c r="G1976" s="52"/>
      <c r="H1976" s="52"/>
      <c r="I1976" s="52"/>
    </row>
    <row r="1977" spans="1:9" s="53" customFormat="1">
      <c r="A1977" s="49"/>
      <c r="B1977" s="50"/>
      <c r="C1977" s="51"/>
      <c r="D1977" s="49"/>
      <c r="E1977" s="52"/>
      <c r="F1977" s="52"/>
      <c r="G1977" s="52"/>
      <c r="H1977" s="52"/>
      <c r="I1977" s="52"/>
    </row>
    <row r="1978" spans="1:9" s="53" customFormat="1">
      <c r="A1978" s="49"/>
      <c r="B1978" s="50"/>
      <c r="C1978" s="51"/>
      <c r="D1978" s="49"/>
      <c r="E1978" s="52"/>
      <c r="F1978" s="52"/>
      <c r="G1978" s="52"/>
      <c r="H1978" s="52"/>
      <c r="I1978" s="52"/>
    </row>
    <row r="1979" spans="1:9" s="53" customFormat="1">
      <c r="A1979" s="49"/>
      <c r="B1979" s="50"/>
      <c r="C1979" s="51"/>
      <c r="D1979" s="49"/>
      <c r="E1979" s="52"/>
      <c r="F1979" s="52"/>
      <c r="G1979" s="52"/>
      <c r="H1979" s="52"/>
      <c r="I1979" s="52"/>
    </row>
    <row r="1980" spans="1:9" s="53" customFormat="1">
      <c r="A1980" s="49"/>
      <c r="B1980" s="50"/>
      <c r="C1980" s="51"/>
      <c r="D1980" s="49"/>
      <c r="E1980" s="52"/>
      <c r="F1980" s="52"/>
      <c r="G1980" s="52"/>
      <c r="H1980" s="52"/>
      <c r="I1980" s="52"/>
    </row>
    <row r="1981" spans="1:9" s="53" customFormat="1">
      <c r="A1981" s="49"/>
      <c r="B1981" s="50"/>
      <c r="C1981" s="51"/>
      <c r="D1981" s="49"/>
      <c r="E1981" s="52"/>
      <c r="F1981" s="52"/>
      <c r="G1981" s="52"/>
      <c r="H1981" s="52"/>
      <c r="I1981" s="52"/>
    </row>
    <row r="1982" spans="1:9" s="53" customFormat="1">
      <c r="A1982" s="49"/>
      <c r="B1982" s="50"/>
      <c r="C1982" s="51"/>
      <c r="D1982" s="49"/>
      <c r="E1982" s="52"/>
      <c r="F1982" s="52"/>
      <c r="G1982" s="52"/>
      <c r="H1982" s="52"/>
      <c r="I1982" s="52"/>
    </row>
    <row r="1983" spans="1:9" s="53" customFormat="1">
      <c r="A1983" s="49"/>
      <c r="B1983" s="50"/>
      <c r="C1983" s="51"/>
      <c r="D1983" s="49"/>
      <c r="E1983" s="52"/>
      <c r="F1983" s="52"/>
      <c r="G1983" s="52"/>
      <c r="H1983" s="52"/>
      <c r="I1983" s="52"/>
    </row>
    <row r="1984" spans="1:9" s="53" customFormat="1">
      <c r="A1984" s="49"/>
      <c r="B1984" s="50"/>
      <c r="C1984" s="51"/>
      <c r="D1984" s="49"/>
      <c r="E1984" s="52"/>
      <c r="F1984" s="52"/>
      <c r="G1984" s="52"/>
      <c r="H1984" s="52"/>
      <c r="I1984" s="52"/>
    </row>
    <row r="1985" spans="1:9" s="53" customFormat="1">
      <c r="A1985" s="49"/>
      <c r="B1985" s="50"/>
      <c r="C1985" s="51"/>
      <c r="D1985" s="49"/>
      <c r="E1985" s="52"/>
      <c r="F1985" s="52"/>
      <c r="G1985" s="52"/>
      <c r="H1985" s="52"/>
      <c r="I1985" s="52"/>
    </row>
    <row r="1986" spans="1:9" s="53" customFormat="1">
      <c r="A1986" s="49"/>
      <c r="B1986" s="50"/>
      <c r="C1986" s="51"/>
      <c r="D1986" s="49"/>
      <c r="E1986" s="52"/>
      <c r="F1986" s="52"/>
      <c r="G1986" s="52"/>
      <c r="H1986" s="52"/>
      <c r="I1986" s="52"/>
    </row>
    <row r="1987" spans="1:9" s="53" customFormat="1">
      <c r="A1987" s="49"/>
      <c r="B1987" s="50"/>
      <c r="C1987" s="51"/>
      <c r="D1987" s="49"/>
      <c r="E1987" s="52"/>
      <c r="F1987" s="52"/>
      <c r="G1987" s="52"/>
      <c r="H1987" s="52"/>
      <c r="I1987" s="52"/>
    </row>
    <row r="1988" spans="1:9" s="53" customFormat="1">
      <c r="A1988" s="49"/>
      <c r="B1988" s="50"/>
      <c r="C1988" s="51"/>
      <c r="D1988" s="49"/>
      <c r="E1988" s="52"/>
      <c r="F1988" s="52"/>
      <c r="G1988" s="52"/>
      <c r="H1988" s="52"/>
      <c r="I1988" s="52"/>
    </row>
    <row r="1989" spans="1:9" s="53" customFormat="1">
      <c r="A1989" s="49"/>
      <c r="B1989" s="50"/>
      <c r="C1989" s="51"/>
      <c r="D1989" s="49"/>
      <c r="E1989" s="52"/>
      <c r="F1989" s="52"/>
      <c r="G1989" s="52"/>
      <c r="H1989" s="52"/>
      <c r="I1989" s="52"/>
    </row>
    <row r="1990" spans="1:9" s="53" customFormat="1">
      <c r="A1990" s="49"/>
      <c r="B1990" s="50"/>
      <c r="C1990" s="51"/>
      <c r="D1990" s="49"/>
      <c r="E1990" s="52"/>
      <c r="F1990" s="52"/>
      <c r="G1990" s="52"/>
      <c r="H1990" s="52"/>
      <c r="I1990" s="52"/>
    </row>
    <row r="1991" spans="1:9" s="53" customFormat="1">
      <c r="A1991" s="49"/>
      <c r="B1991" s="50"/>
      <c r="C1991" s="51"/>
      <c r="D1991" s="49"/>
      <c r="E1991" s="52"/>
      <c r="F1991" s="52"/>
      <c r="G1991" s="52"/>
      <c r="H1991" s="52"/>
      <c r="I1991" s="52"/>
    </row>
    <row r="1992" spans="1:9" s="53" customFormat="1">
      <c r="A1992" s="49"/>
      <c r="B1992" s="50"/>
      <c r="C1992" s="51"/>
      <c r="D1992" s="49"/>
      <c r="E1992" s="52"/>
      <c r="F1992" s="52"/>
      <c r="G1992" s="52"/>
      <c r="H1992" s="52"/>
      <c r="I1992" s="52"/>
    </row>
    <row r="1993" spans="1:9" s="53" customFormat="1">
      <c r="A1993" s="49"/>
      <c r="B1993" s="50"/>
      <c r="C1993" s="51"/>
      <c r="D1993" s="49"/>
      <c r="E1993" s="52"/>
      <c r="F1993" s="52"/>
      <c r="G1993" s="52"/>
      <c r="H1993" s="52"/>
      <c r="I1993" s="52"/>
    </row>
    <row r="1994" spans="1:9" s="53" customFormat="1">
      <c r="A1994" s="49"/>
      <c r="B1994" s="50"/>
      <c r="C1994" s="51"/>
      <c r="D1994" s="49"/>
      <c r="E1994" s="52"/>
      <c r="F1994" s="52"/>
      <c r="G1994" s="52"/>
      <c r="H1994" s="52"/>
      <c r="I1994" s="52"/>
    </row>
    <row r="1995" spans="1:9" s="53" customFormat="1">
      <c r="A1995" s="49"/>
      <c r="B1995" s="50"/>
      <c r="C1995" s="51"/>
      <c r="D1995" s="49"/>
      <c r="E1995" s="52"/>
      <c r="F1995" s="52"/>
      <c r="G1995" s="52"/>
      <c r="H1995" s="52"/>
      <c r="I1995" s="52"/>
    </row>
    <row r="1996" spans="1:9" s="53" customFormat="1">
      <c r="A1996" s="49"/>
      <c r="B1996" s="50"/>
      <c r="C1996" s="51"/>
      <c r="D1996" s="49"/>
      <c r="E1996" s="52"/>
      <c r="F1996" s="52"/>
      <c r="G1996" s="52"/>
      <c r="H1996" s="52"/>
      <c r="I1996" s="52"/>
    </row>
    <row r="1997" spans="1:9" s="53" customFormat="1">
      <c r="A1997" s="49"/>
      <c r="B1997" s="50"/>
      <c r="C1997" s="51"/>
      <c r="D1997" s="49"/>
      <c r="E1997" s="52"/>
      <c r="F1997" s="52"/>
      <c r="G1997" s="52"/>
      <c r="H1997" s="52"/>
      <c r="I1997" s="52"/>
    </row>
    <row r="1998" spans="1:9" s="53" customFormat="1">
      <c r="A1998" s="49"/>
      <c r="B1998" s="50"/>
      <c r="C1998" s="51"/>
      <c r="D1998" s="49"/>
      <c r="E1998" s="52"/>
      <c r="F1998" s="52"/>
      <c r="G1998" s="52"/>
      <c r="H1998" s="52"/>
      <c r="I1998" s="52"/>
    </row>
    <row r="1999" spans="1:9" s="53" customFormat="1">
      <c r="A1999" s="49"/>
      <c r="B1999" s="50"/>
      <c r="C1999" s="51"/>
      <c r="D1999" s="49"/>
      <c r="E1999" s="52"/>
      <c r="F1999" s="52"/>
      <c r="G1999" s="52"/>
      <c r="H1999" s="52"/>
      <c r="I1999" s="52"/>
    </row>
    <row r="2000" spans="1:9" s="53" customFormat="1">
      <c r="A2000" s="49"/>
      <c r="B2000" s="50"/>
      <c r="C2000" s="51"/>
      <c r="D2000" s="49"/>
      <c r="E2000" s="52"/>
      <c r="F2000" s="52"/>
      <c r="G2000" s="52"/>
      <c r="H2000" s="52"/>
      <c r="I2000" s="52"/>
    </row>
    <row r="2001" spans="1:9" s="53" customFormat="1">
      <c r="A2001" s="49"/>
      <c r="B2001" s="50"/>
      <c r="C2001" s="51"/>
      <c r="D2001" s="49"/>
      <c r="E2001" s="52"/>
      <c r="F2001" s="52"/>
      <c r="G2001" s="52"/>
      <c r="H2001" s="52"/>
      <c r="I2001" s="52"/>
    </row>
    <row r="2002" spans="1:9" s="53" customFormat="1">
      <c r="A2002" s="49"/>
      <c r="B2002" s="50"/>
      <c r="C2002" s="51"/>
      <c r="D2002" s="49"/>
      <c r="E2002" s="52"/>
      <c r="F2002" s="52"/>
      <c r="G2002" s="52"/>
      <c r="H2002" s="52"/>
      <c r="I2002" s="52"/>
    </row>
    <row r="2003" spans="1:9" s="53" customFormat="1">
      <c r="A2003" s="49"/>
      <c r="B2003" s="50"/>
      <c r="C2003" s="51"/>
      <c r="D2003" s="49"/>
      <c r="E2003" s="52"/>
      <c r="F2003" s="52"/>
      <c r="G2003" s="52"/>
      <c r="H2003" s="52"/>
      <c r="I2003" s="52"/>
    </row>
    <row r="2004" spans="1:9" s="53" customFormat="1">
      <c r="A2004" s="49"/>
      <c r="B2004" s="50"/>
      <c r="C2004" s="51"/>
      <c r="D2004" s="49"/>
      <c r="E2004" s="52"/>
      <c r="F2004" s="52"/>
      <c r="G2004" s="52"/>
      <c r="H2004" s="52"/>
      <c r="I2004" s="52"/>
    </row>
    <row r="2005" spans="1:9" s="53" customFormat="1">
      <c r="A2005" s="49"/>
      <c r="B2005" s="50"/>
      <c r="C2005" s="51"/>
      <c r="D2005" s="49"/>
      <c r="E2005" s="52"/>
      <c r="F2005" s="52"/>
      <c r="G2005" s="52"/>
      <c r="H2005" s="52"/>
      <c r="I2005" s="52"/>
    </row>
    <row r="2006" spans="1:9" s="53" customFormat="1">
      <c r="A2006" s="49"/>
      <c r="B2006" s="50"/>
      <c r="C2006" s="51"/>
      <c r="D2006" s="49"/>
      <c r="E2006" s="52"/>
      <c r="F2006" s="52"/>
      <c r="G2006" s="52"/>
      <c r="H2006" s="52"/>
      <c r="I2006" s="52"/>
    </row>
    <row r="2007" spans="1:9" s="53" customFormat="1">
      <c r="A2007" s="49"/>
      <c r="B2007" s="50"/>
      <c r="C2007" s="51"/>
      <c r="D2007" s="49"/>
      <c r="E2007" s="52"/>
      <c r="F2007" s="52"/>
      <c r="G2007" s="52"/>
      <c r="H2007" s="52"/>
      <c r="I2007" s="52"/>
    </row>
    <row r="2008" spans="1:9" s="53" customFormat="1">
      <c r="A2008" s="49"/>
      <c r="B2008" s="50"/>
      <c r="C2008" s="51"/>
      <c r="D2008" s="49"/>
      <c r="E2008" s="52"/>
      <c r="F2008" s="52"/>
      <c r="G2008" s="52"/>
      <c r="H2008" s="52"/>
      <c r="I2008" s="52"/>
    </row>
    <row r="2009" spans="1:9" s="53" customFormat="1">
      <c r="A2009" s="49"/>
      <c r="B2009" s="50"/>
      <c r="C2009" s="51"/>
      <c r="D2009" s="49"/>
      <c r="E2009" s="52"/>
      <c r="F2009" s="52"/>
      <c r="G2009" s="52"/>
      <c r="H2009" s="52"/>
      <c r="I2009" s="52"/>
    </row>
    <row r="2010" spans="1:9" s="53" customFormat="1">
      <c r="A2010" s="49"/>
      <c r="B2010" s="50"/>
      <c r="C2010" s="51"/>
      <c r="D2010" s="49"/>
      <c r="E2010" s="52"/>
      <c r="F2010" s="52"/>
      <c r="G2010" s="52"/>
      <c r="H2010" s="52"/>
      <c r="I2010" s="52"/>
    </row>
    <row r="2011" spans="1:9" s="53" customFormat="1">
      <c r="A2011" s="49"/>
      <c r="B2011" s="50"/>
      <c r="C2011" s="51"/>
      <c r="D2011" s="49"/>
      <c r="E2011" s="52"/>
      <c r="F2011" s="52"/>
      <c r="G2011" s="52"/>
      <c r="H2011" s="52"/>
      <c r="I2011" s="52"/>
    </row>
    <row r="2012" spans="1:9" s="53" customFormat="1">
      <c r="A2012" s="49"/>
      <c r="B2012" s="50"/>
      <c r="C2012" s="51"/>
      <c r="D2012" s="49"/>
      <c r="E2012" s="52"/>
      <c r="F2012" s="52"/>
      <c r="G2012" s="52"/>
      <c r="H2012" s="52"/>
      <c r="I2012" s="52"/>
    </row>
    <row r="2013" spans="1:9" s="53" customFormat="1">
      <c r="A2013" s="49"/>
      <c r="B2013" s="50"/>
      <c r="C2013" s="51"/>
      <c r="D2013" s="49"/>
      <c r="E2013" s="52"/>
      <c r="F2013" s="52"/>
      <c r="G2013" s="52"/>
      <c r="H2013" s="52"/>
      <c r="I2013" s="52"/>
    </row>
    <row r="2014" spans="1:9" s="53" customFormat="1">
      <c r="A2014" s="49"/>
      <c r="B2014" s="50"/>
      <c r="C2014" s="51"/>
      <c r="D2014" s="49"/>
      <c r="E2014" s="52"/>
      <c r="F2014" s="52"/>
      <c r="G2014" s="52"/>
      <c r="H2014" s="52"/>
      <c r="I2014" s="52"/>
    </row>
    <row r="2015" spans="1:9" s="53" customFormat="1">
      <c r="A2015" s="49"/>
      <c r="B2015" s="50"/>
      <c r="C2015" s="51"/>
      <c r="D2015" s="49"/>
      <c r="E2015" s="52"/>
      <c r="F2015" s="52"/>
      <c r="G2015" s="52"/>
      <c r="H2015" s="52"/>
      <c r="I2015" s="52"/>
    </row>
    <row r="2016" spans="1:9" s="53" customFormat="1">
      <c r="A2016" s="49"/>
      <c r="B2016" s="50"/>
      <c r="C2016" s="51"/>
      <c r="D2016" s="49"/>
      <c r="E2016" s="52"/>
      <c r="F2016" s="52"/>
      <c r="G2016" s="52"/>
      <c r="H2016" s="52"/>
      <c r="I2016" s="52"/>
    </row>
    <row r="2017" spans="1:9" s="53" customFormat="1">
      <c r="A2017" s="49"/>
      <c r="B2017" s="50"/>
      <c r="C2017" s="51"/>
      <c r="D2017" s="49"/>
      <c r="E2017" s="52"/>
      <c r="F2017" s="52"/>
      <c r="G2017" s="52"/>
      <c r="H2017" s="52"/>
      <c r="I2017" s="52"/>
    </row>
    <row r="2018" spans="1:9" s="53" customFormat="1">
      <c r="A2018" s="49"/>
      <c r="B2018" s="50"/>
      <c r="C2018" s="51"/>
      <c r="D2018" s="49"/>
      <c r="E2018" s="52"/>
      <c r="F2018" s="52"/>
      <c r="G2018" s="52"/>
      <c r="H2018" s="52"/>
      <c r="I2018" s="52"/>
    </row>
    <row r="2019" spans="1:9" s="53" customFormat="1">
      <c r="A2019" s="49"/>
      <c r="B2019" s="50"/>
      <c r="C2019" s="51"/>
      <c r="D2019" s="49"/>
      <c r="E2019" s="52"/>
      <c r="F2019" s="52"/>
      <c r="G2019" s="52"/>
      <c r="H2019" s="52"/>
      <c r="I2019" s="52"/>
    </row>
    <row r="2020" spans="1:9" s="53" customFormat="1">
      <c r="A2020" s="49"/>
      <c r="B2020" s="50"/>
      <c r="C2020" s="51"/>
      <c r="D2020" s="49"/>
      <c r="E2020" s="52"/>
      <c r="F2020" s="52"/>
      <c r="G2020" s="52"/>
      <c r="H2020" s="52"/>
      <c r="I2020" s="52"/>
    </row>
    <row r="2021" spans="1:9" s="53" customFormat="1">
      <c r="A2021" s="49"/>
      <c r="B2021" s="50"/>
      <c r="C2021" s="51"/>
      <c r="D2021" s="49"/>
      <c r="E2021" s="52"/>
      <c r="F2021" s="52"/>
      <c r="G2021" s="52"/>
      <c r="H2021" s="52"/>
      <c r="I2021" s="52"/>
    </row>
    <row r="2022" spans="1:9" s="53" customFormat="1">
      <c r="A2022" s="49"/>
      <c r="B2022" s="50"/>
      <c r="C2022" s="51"/>
      <c r="D2022" s="49"/>
      <c r="E2022" s="52"/>
      <c r="F2022" s="52"/>
      <c r="G2022" s="52"/>
      <c r="H2022" s="52"/>
      <c r="I2022" s="52"/>
    </row>
    <row r="2023" spans="1:9" s="53" customFormat="1">
      <c r="A2023" s="49"/>
      <c r="B2023" s="50"/>
      <c r="C2023" s="51"/>
      <c r="D2023" s="49"/>
      <c r="E2023" s="52"/>
      <c r="F2023" s="52"/>
      <c r="G2023" s="52"/>
      <c r="H2023" s="52"/>
      <c r="I2023" s="52"/>
    </row>
    <row r="2024" spans="1:9" s="53" customFormat="1">
      <c r="A2024" s="49"/>
      <c r="B2024" s="50"/>
      <c r="C2024" s="51"/>
      <c r="D2024" s="49"/>
      <c r="E2024" s="52"/>
      <c r="F2024" s="52"/>
      <c r="G2024" s="52"/>
      <c r="H2024" s="52"/>
      <c r="I2024" s="52"/>
    </row>
    <row r="2025" spans="1:9" s="53" customFormat="1">
      <c r="A2025" s="49"/>
      <c r="B2025" s="50"/>
      <c r="C2025" s="51"/>
      <c r="D2025" s="49"/>
      <c r="E2025" s="52"/>
      <c r="F2025" s="52"/>
      <c r="G2025" s="52"/>
      <c r="H2025" s="52"/>
      <c r="I2025" s="52"/>
    </row>
    <row r="2026" spans="1:9" s="53" customFormat="1">
      <c r="A2026" s="49"/>
      <c r="B2026" s="50"/>
      <c r="C2026" s="51"/>
      <c r="D2026" s="49"/>
      <c r="E2026" s="52"/>
      <c r="F2026" s="52"/>
      <c r="G2026" s="52"/>
      <c r="H2026" s="52"/>
      <c r="I2026" s="52"/>
    </row>
    <row r="2027" spans="1:9" s="53" customFormat="1">
      <c r="A2027" s="49"/>
      <c r="B2027" s="50"/>
      <c r="C2027" s="51"/>
      <c r="D2027" s="49"/>
      <c r="E2027" s="52"/>
      <c r="F2027" s="52"/>
      <c r="G2027" s="52"/>
      <c r="H2027" s="52"/>
      <c r="I2027" s="52"/>
    </row>
    <row r="2028" spans="1:9" s="53" customFormat="1">
      <c r="A2028" s="49"/>
      <c r="B2028" s="50"/>
      <c r="C2028" s="51"/>
      <c r="D2028" s="49"/>
      <c r="E2028" s="52"/>
      <c r="F2028" s="52"/>
      <c r="G2028" s="52"/>
      <c r="H2028" s="52"/>
      <c r="I2028" s="52"/>
    </row>
    <row r="2029" spans="1:9" s="53" customFormat="1">
      <c r="A2029" s="49"/>
      <c r="B2029" s="50"/>
      <c r="C2029" s="51"/>
      <c r="D2029" s="49"/>
      <c r="E2029" s="52"/>
      <c r="F2029" s="52"/>
      <c r="G2029" s="52"/>
      <c r="H2029" s="52"/>
      <c r="I2029" s="52"/>
    </row>
    <row r="2030" spans="1:9" s="53" customFormat="1">
      <c r="A2030" s="49"/>
      <c r="B2030" s="50"/>
      <c r="C2030" s="51"/>
      <c r="D2030" s="49"/>
      <c r="E2030" s="52"/>
      <c r="F2030" s="52"/>
      <c r="G2030" s="52"/>
      <c r="H2030" s="52"/>
      <c r="I2030" s="52"/>
    </row>
    <row r="2031" spans="1:9" s="53" customFormat="1">
      <c r="A2031" s="49"/>
      <c r="B2031" s="50"/>
      <c r="C2031" s="51"/>
      <c r="D2031" s="49"/>
      <c r="E2031" s="52"/>
      <c r="F2031" s="52"/>
      <c r="G2031" s="52"/>
      <c r="H2031" s="52"/>
      <c r="I2031" s="52"/>
    </row>
    <row r="2032" spans="1:9" s="53" customFormat="1">
      <c r="A2032" s="49"/>
      <c r="B2032" s="50"/>
      <c r="C2032" s="51"/>
      <c r="D2032" s="49"/>
      <c r="E2032" s="52"/>
      <c r="F2032" s="52"/>
      <c r="G2032" s="52"/>
      <c r="H2032" s="52"/>
      <c r="I2032" s="52"/>
    </row>
    <row r="2033" spans="1:9" s="53" customFormat="1">
      <c r="A2033" s="49"/>
      <c r="B2033" s="50"/>
      <c r="C2033" s="51"/>
      <c r="D2033" s="49"/>
      <c r="E2033" s="52"/>
      <c r="F2033" s="52"/>
      <c r="G2033" s="52"/>
      <c r="H2033" s="52"/>
      <c r="I2033" s="52"/>
    </row>
    <row r="2034" spans="1:9" s="53" customFormat="1">
      <c r="A2034" s="49"/>
      <c r="B2034" s="50"/>
      <c r="C2034" s="51"/>
      <c r="D2034" s="49"/>
      <c r="E2034" s="52"/>
      <c r="F2034" s="52"/>
      <c r="G2034" s="52"/>
      <c r="H2034" s="52"/>
      <c r="I2034" s="52"/>
    </row>
    <row r="2035" spans="1:9" s="53" customFormat="1">
      <c r="A2035" s="49"/>
      <c r="B2035" s="50"/>
      <c r="C2035" s="51"/>
      <c r="D2035" s="49"/>
      <c r="E2035" s="52"/>
      <c r="F2035" s="52"/>
      <c r="G2035" s="52"/>
      <c r="H2035" s="52"/>
      <c r="I2035" s="52"/>
    </row>
    <row r="2036" spans="1:9" s="53" customFormat="1">
      <c r="A2036" s="49"/>
      <c r="B2036" s="50"/>
      <c r="C2036" s="51"/>
      <c r="D2036" s="49"/>
      <c r="E2036" s="52"/>
      <c r="F2036" s="52"/>
      <c r="G2036" s="52"/>
      <c r="H2036" s="52"/>
      <c r="I2036" s="52"/>
    </row>
    <row r="2037" spans="1:9" s="53" customFormat="1">
      <c r="A2037" s="49"/>
      <c r="B2037" s="50"/>
      <c r="C2037" s="51"/>
      <c r="D2037" s="49"/>
      <c r="E2037" s="52"/>
      <c r="F2037" s="52"/>
      <c r="G2037" s="52"/>
      <c r="H2037" s="52"/>
      <c r="I2037" s="52"/>
    </row>
    <row r="2038" spans="1:9" s="53" customFormat="1">
      <c r="A2038" s="49"/>
      <c r="B2038" s="50"/>
      <c r="C2038" s="51"/>
      <c r="D2038" s="49"/>
      <c r="E2038" s="52"/>
      <c r="F2038" s="52"/>
      <c r="G2038" s="52"/>
      <c r="H2038" s="52"/>
      <c r="I2038" s="52"/>
    </row>
    <row r="2039" spans="1:9" s="53" customFormat="1">
      <c r="A2039" s="49"/>
      <c r="B2039" s="50"/>
      <c r="C2039" s="51"/>
      <c r="D2039" s="49"/>
      <c r="E2039" s="52"/>
      <c r="F2039" s="52"/>
      <c r="G2039" s="52"/>
      <c r="H2039" s="52"/>
      <c r="I2039" s="52"/>
    </row>
    <row r="2040" spans="1:9" s="53" customFormat="1">
      <c r="A2040" s="49"/>
      <c r="B2040" s="50"/>
      <c r="C2040" s="51"/>
      <c r="D2040" s="49"/>
      <c r="E2040" s="52"/>
      <c r="F2040" s="52"/>
      <c r="G2040" s="52"/>
      <c r="H2040" s="52"/>
      <c r="I2040" s="52"/>
    </row>
    <row r="2041" spans="1:9" s="53" customFormat="1">
      <c r="A2041" s="49"/>
      <c r="B2041" s="50"/>
      <c r="C2041" s="51"/>
      <c r="D2041" s="49"/>
      <c r="E2041" s="52"/>
      <c r="F2041" s="52"/>
      <c r="G2041" s="52"/>
      <c r="H2041" s="52"/>
      <c r="I2041" s="52"/>
    </row>
    <row r="2042" spans="1:9" s="53" customFormat="1">
      <c r="A2042" s="49"/>
      <c r="B2042" s="50"/>
      <c r="C2042" s="51"/>
      <c r="D2042" s="49"/>
      <c r="E2042" s="52"/>
      <c r="F2042" s="52"/>
      <c r="G2042" s="52"/>
      <c r="H2042" s="52"/>
      <c r="I2042" s="52"/>
    </row>
    <row r="2043" spans="1:9" s="53" customFormat="1">
      <c r="A2043" s="49"/>
      <c r="B2043" s="50"/>
      <c r="C2043" s="51"/>
      <c r="D2043" s="49"/>
      <c r="E2043" s="52"/>
      <c r="F2043" s="52"/>
      <c r="G2043" s="52"/>
      <c r="H2043" s="52"/>
      <c r="I2043" s="52"/>
    </row>
    <row r="2044" spans="1:9" s="53" customFormat="1">
      <c r="A2044" s="49"/>
      <c r="B2044" s="50"/>
      <c r="C2044" s="51"/>
      <c r="D2044" s="49"/>
      <c r="E2044" s="52"/>
      <c r="F2044" s="52"/>
      <c r="G2044" s="52"/>
      <c r="H2044" s="52"/>
      <c r="I2044" s="52"/>
    </row>
    <row r="2045" spans="1:9" s="53" customFormat="1">
      <c r="A2045" s="49"/>
      <c r="B2045" s="50"/>
      <c r="C2045" s="51"/>
      <c r="D2045" s="49"/>
      <c r="E2045" s="52"/>
      <c r="F2045" s="52"/>
      <c r="G2045" s="52"/>
      <c r="H2045" s="52"/>
      <c r="I2045" s="52"/>
    </row>
    <row r="2046" spans="1:9" s="53" customFormat="1">
      <c r="A2046" s="49"/>
      <c r="B2046" s="50"/>
      <c r="C2046" s="51"/>
      <c r="D2046" s="49"/>
      <c r="E2046" s="52"/>
      <c r="F2046" s="52"/>
      <c r="G2046" s="52"/>
      <c r="H2046" s="52"/>
      <c r="I2046" s="52"/>
    </row>
    <row r="2047" spans="1:9" s="53" customFormat="1">
      <c r="A2047" s="49"/>
      <c r="B2047" s="50"/>
      <c r="C2047" s="51"/>
      <c r="D2047" s="49"/>
      <c r="E2047" s="52"/>
      <c r="F2047" s="52"/>
      <c r="G2047" s="52"/>
      <c r="H2047" s="52"/>
      <c r="I2047" s="52"/>
    </row>
    <row r="2048" spans="1:9" s="53" customFormat="1">
      <c r="A2048" s="49"/>
      <c r="B2048" s="50"/>
      <c r="C2048" s="51"/>
      <c r="D2048" s="49"/>
      <c r="E2048" s="52"/>
      <c r="F2048" s="52"/>
      <c r="G2048" s="52"/>
      <c r="H2048" s="52"/>
      <c r="I2048" s="52"/>
    </row>
    <row r="2049" spans="1:9" s="53" customFormat="1">
      <c r="A2049" s="49"/>
      <c r="B2049" s="50"/>
      <c r="C2049" s="51"/>
      <c r="D2049" s="49"/>
      <c r="E2049" s="52"/>
      <c r="F2049" s="52"/>
      <c r="G2049" s="52"/>
      <c r="H2049" s="52"/>
      <c r="I2049" s="52"/>
    </row>
    <row r="2050" spans="1:9" s="53" customFormat="1">
      <c r="A2050" s="49"/>
      <c r="B2050" s="50"/>
      <c r="C2050" s="51"/>
      <c r="D2050" s="49"/>
      <c r="E2050" s="52"/>
      <c r="F2050" s="52"/>
      <c r="G2050" s="52"/>
      <c r="H2050" s="52"/>
      <c r="I2050" s="52"/>
    </row>
    <row r="2051" spans="1:9" s="53" customFormat="1">
      <c r="A2051" s="49"/>
      <c r="B2051" s="50"/>
      <c r="C2051" s="51"/>
      <c r="D2051" s="49"/>
      <c r="E2051" s="52"/>
      <c r="F2051" s="52"/>
      <c r="G2051" s="52"/>
      <c r="H2051" s="52"/>
      <c r="I2051" s="52"/>
    </row>
    <row r="2052" spans="1:9" s="53" customFormat="1">
      <c r="A2052" s="49"/>
      <c r="B2052" s="50"/>
      <c r="C2052" s="51"/>
      <c r="D2052" s="49"/>
      <c r="E2052" s="52"/>
      <c r="F2052" s="52"/>
      <c r="G2052" s="52"/>
      <c r="H2052" s="52"/>
      <c r="I2052" s="52"/>
    </row>
    <row r="2053" spans="1:9" s="53" customFormat="1">
      <c r="A2053" s="49"/>
      <c r="B2053" s="50"/>
      <c r="C2053" s="51"/>
      <c r="D2053" s="49"/>
      <c r="E2053" s="52"/>
      <c r="F2053" s="52"/>
      <c r="G2053" s="52"/>
      <c r="H2053" s="52"/>
      <c r="I2053" s="52"/>
    </row>
    <row r="2054" spans="1:9" s="53" customFormat="1">
      <c r="A2054" s="49"/>
      <c r="B2054" s="50"/>
      <c r="C2054" s="51"/>
      <c r="D2054" s="49"/>
      <c r="E2054" s="52"/>
      <c r="F2054" s="52"/>
      <c r="G2054" s="52"/>
      <c r="H2054" s="52"/>
      <c r="I2054" s="52"/>
    </row>
    <row r="2055" spans="1:9" s="53" customFormat="1">
      <c r="A2055" s="49"/>
      <c r="B2055" s="50"/>
      <c r="C2055" s="51"/>
      <c r="D2055" s="49"/>
      <c r="E2055" s="52"/>
      <c r="F2055" s="52"/>
      <c r="G2055" s="52"/>
      <c r="H2055" s="52"/>
      <c r="I2055" s="52"/>
    </row>
    <row r="2056" spans="1:9" s="53" customFormat="1">
      <c r="A2056" s="49"/>
      <c r="B2056" s="50"/>
      <c r="C2056" s="51"/>
      <c r="D2056" s="49"/>
      <c r="E2056" s="52"/>
      <c r="F2056" s="52"/>
      <c r="G2056" s="52"/>
      <c r="H2056" s="52"/>
      <c r="I2056" s="52"/>
    </row>
    <row r="2057" spans="1:9" s="53" customFormat="1">
      <c r="A2057" s="49"/>
      <c r="B2057" s="50"/>
      <c r="C2057" s="51"/>
      <c r="D2057" s="49"/>
      <c r="E2057" s="52"/>
      <c r="F2057" s="52"/>
      <c r="G2057" s="52"/>
      <c r="H2057" s="52"/>
      <c r="I2057" s="52"/>
    </row>
    <row r="2058" spans="1:9" s="53" customFormat="1">
      <c r="A2058" s="49"/>
      <c r="B2058" s="50"/>
      <c r="C2058" s="51"/>
      <c r="D2058" s="49"/>
      <c r="E2058" s="52"/>
      <c r="F2058" s="52"/>
      <c r="G2058" s="52"/>
      <c r="H2058" s="52"/>
      <c r="I2058" s="52"/>
    </row>
    <row r="2059" spans="1:9" s="53" customFormat="1">
      <c r="A2059" s="49"/>
      <c r="B2059" s="50"/>
      <c r="C2059" s="51"/>
      <c r="D2059" s="49"/>
      <c r="E2059" s="52"/>
      <c r="F2059" s="52"/>
      <c r="G2059" s="52"/>
      <c r="H2059" s="52"/>
      <c r="I2059" s="52"/>
    </row>
    <row r="2060" spans="1:9" s="53" customFormat="1">
      <c r="A2060" s="49"/>
      <c r="B2060" s="50"/>
      <c r="C2060" s="51"/>
      <c r="D2060" s="49"/>
      <c r="E2060" s="52"/>
      <c r="F2060" s="52"/>
      <c r="G2060" s="52"/>
      <c r="H2060" s="52"/>
      <c r="I2060" s="52"/>
    </row>
    <row r="2061" spans="1:9" s="53" customFormat="1">
      <c r="A2061" s="49"/>
      <c r="B2061" s="50"/>
      <c r="C2061" s="51"/>
      <c r="D2061" s="49"/>
      <c r="E2061" s="52"/>
      <c r="F2061" s="52"/>
      <c r="G2061" s="52"/>
      <c r="H2061" s="52"/>
      <c r="I2061" s="52"/>
    </row>
    <row r="2062" spans="1:9" s="53" customFormat="1">
      <c r="A2062" s="49"/>
      <c r="B2062" s="50"/>
      <c r="C2062" s="51"/>
      <c r="D2062" s="49"/>
      <c r="E2062" s="52"/>
      <c r="F2062" s="52"/>
      <c r="G2062" s="52"/>
      <c r="H2062" s="52"/>
      <c r="I2062" s="52"/>
    </row>
    <row r="2063" spans="1:9" s="53" customFormat="1">
      <c r="A2063" s="49"/>
      <c r="B2063" s="50"/>
      <c r="C2063" s="51"/>
      <c r="D2063" s="49"/>
      <c r="E2063" s="52"/>
      <c r="F2063" s="52"/>
      <c r="G2063" s="52"/>
      <c r="H2063" s="52"/>
      <c r="I2063" s="52"/>
    </row>
    <row r="2064" spans="1:9" s="53" customFormat="1">
      <c r="A2064" s="49"/>
      <c r="B2064" s="50"/>
      <c r="C2064" s="51"/>
      <c r="D2064" s="49"/>
      <c r="E2064" s="52"/>
      <c r="F2064" s="52"/>
      <c r="G2064" s="52"/>
      <c r="H2064" s="52"/>
      <c r="I2064" s="52"/>
    </row>
    <row r="2065" spans="1:9" s="53" customFormat="1">
      <c r="A2065" s="49"/>
      <c r="B2065" s="50"/>
      <c r="C2065" s="51"/>
      <c r="D2065" s="49"/>
      <c r="E2065" s="52"/>
      <c r="F2065" s="52"/>
      <c r="G2065" s="52"/>
      <c r="H2065" s="52"/>
      <c r="I2065" s="52"/>
    </row>
    <row r="2066" spans="1:9" s="53" customFormat="1">
      <c r="A2066" s="49"/>
      <c r="B2066" s="50"/>
      <c r="C2066" s="51"/>
      <c r="D2066" s="49"/>
      <c r="E2066" s="52"/>
      <c r="F2066" s="52"/>
      <c r="G2066" s="52"/>
      <c r="H2066" s="52"/>
      <c r="I2066" s="52"/>
    </row>
    <row r="2067" spans="1:9" s="53" customFormat="1">
      <c r="A2067" s="49"/>
      <c r="B2067" s="50"/>
      <c r="C2067" s="51"/>
      <c r="D2067" s="49"/>
      <c r="E2067" s="52"/>
      <c r="F2067" s="52"/>
      <c r="G2067" s="52"/>
      <c r="H2067" s="52"/>
      <c r="I2067" s="52"/>
    </row>
    <row r="2068" spans="1:9" s="53" customFormat="1">
      <c r="A2068" s="49"/>
      <c r="B2068" s="50"/>
      <c r="C2068" s="51"/>
      <c r="D2068" s="49"/>
      <c r="E2068" s="52"/>
      <c r="F2068" s="52"/>
      <c r="G2068" s="52"/>
      <c r="H2068" s="52"/>
      <c r="I2068" s="52"/>
    </row>
    <row r="2069" spans="1:9" s="53" customFormat="1">
      <c r="A2069" s="49"/>
      <c r="B2069" s="50"/>
      <c r="C2069" s="51"/>
      <c r="D2069" s="49"/>
      <c r="E2069" s="52"/>
      <c r="F2069" s="52"/>
      <c r="G2069" s="52"/>
      <c r="H2069" s="52"/>
      <c r="I2069" s="52"/>
    </row>
    <row r="2070" spans="1:9" s="53" customFormat="1">
      <c r="A2070" s="49"/>
      <c r="B2070" s="50"/>
      <c r="C2070" s="51"/>
      <c r="D2070" s="49"/>
      <c r="E2070" s="52"/>
      <c r="F2070" s="52"/>
      <c r="G2070" s="52"/>
      <c r="H2070" s="52"/>
      <c r="I2070" s="52"/>
    </row>
    <row r="2071" spans="1:9" s="53" customFormat="1">
      <c r="A2071" s="49"/>
      <c r="B2071" s="50"/>
      <c r="C2071" s="51"/>
      <c r="D2071" s="49"/>
      <c r="E2071" s="52"/>
      <c r="F2071" s="52"/>
      <c r="G2071" s="52"/>
      <c r="H2071" s="52"/>
      <c r="I2071" s="52"/>
    </row>
    <row r="2072" spans="1:9" s="53" customFormat="1">
      <c r="A2072" s="49"/>
      <c r="B2072" s="50"/>
      <c r="C2072" s="51"/>
      <c r="D2072" s="49"/>
      <c r="E2072" s="52"/>
      <c r="F2072" s="52"/>
      <c r="G2072" s="52"/>
      <c r="H2072" s="52"/>
      <c r="I2072" s="52"/>
    </row>
    <row r="2073" spans="1:9" s="53" customFormat="1">
      <c r="A2073" s="49"/>
      <c r="B2073" s="50"/>
      <c r="C2073" s="51"/>
      <c r="D2073" s="49"/>
      <c r="E2073" s="52"/>
      <c r="F2073" s="52"/>
      <c r="G2073" s="52"/>
      <c r="H2073" s="52"/>
      <c r="I2073" s="52"/>
    </row>
    <row r="2074" spans="1:9" s="53" customFormat="1">
      <c r="A2074" s="49"/>
      <c r="B2074" s="50"/>
      <c r="C2074" s="51"/>
      <c r="D2074" s="49"/>
      <c r="E2074" s="52"/>
      <c r="F2074" s="52"/>
      <c r="G2074" s="52"/>
      <c r="H2074" s="52"/>
      <c r="I2074" s="52"/>
    </row>
    <row r="2075" spans="1:9" s="53" customFormat="1">
      <c r="A2075" s="49"/>
      <c r="B2075" s="50"/>
      <c r="C2075" s="51"/>
      <c r="D2075" s="49"/>
      <c r="E2075" s="52"/>
      <c r="F2075" s="52"/>
      <c r="G2075" s="52"/>
      <c r="H2075" s="52"/>
      <c r="I2075" s="52"/>
    </row>
    <row r="2076" spans="1:9" s="53" customFormat="1">
      <c r="A2076" s="49"/>
      <c r="B2076" s="50"/>
      <c r="C2076" s="51"/>
      <c r="D2076" s="49"/>
      <c r="E2076" s="52"/>
      <c r="F2076" s="52"/>
      <c r="G2076" s="52"/>
      <c r="H2076" s="52"/>
      <c r="I2076" s="52"/>
    </row>
    <row r="2077" spans="1:9" s="53" customFormat="1">
      <c r="A2077" s="49"/>
      <c r="B2077" s="50"/>
      <c r="C2077" s="51"/>
      <c r="D2077" s="49"/>
      <c r="E2077" s="52"/>
      <c r="F2077" s="52"/>
      <c r="G2077" s="52"/>
      <c r="H2077" s="52"/>
      <c r="I2077" s="52"/>
    </row>
    <row r="2078" spans="1:9" s="53" customFormat="1">
      <c r="A2078" s="49"/>
      <c r="B2078" s="50"/>
      <c r="C2078" s="51"/>
      <c r="D2078" s="49"/>
      <c r="E2078" s="52"/>
      <c r="F2078" s="52"/>
      <c r="G2078" s="52"/>
      <c r="H2078" s="52"/>
      <c r="I2078" s="52"/>
    </row>
    <row r="2079" spans="1:9" s="53" customFormat="1">
      <c r="A2079" s="49"/>
      <c r="B2079" s="50"/>
      <c r="C2079" s="51"/>
      <c r="D2079" s="49"/>
      <c r="E2079" s="52"/>
      <c r="F2079" s="52"/>
      <c r="G2079" s="52"/>
      <c r="H2079" s="52"/>
      <c r="I2079" s="52"/>
    </row>
    <row r="2080" spans="1:9" s="53" customFormat="1">
      <c r="A2080" s="49"/>
      <c r="B2080" s="50"/>
      <c r="C2080" s="51"/>
      <c r="D2080" s="49"/>
      <c r="E2080" s="52"/>
      <c r="F2080" s="52"/>
      <c r="G2080" s="52"/>
      <c r="H2080" s="52"/>
      <c r="I2080" s="52"/>
    </row>
    <row r="2081" spans="1:9" s="53" customFormat="1">
      <c r="A2081" s="49"/>
      <c r="B2081" s="50"/>
      <c r="C2081" s="51"/>
      <c r="D2081" s="49"/>
      <c r="E2081" s="52"/>
      <c r="F2081" s="52"/>
      <c r="G2081" s="52"/>
      <c r="H2081" s="52"/>
      <c r="I2081" s="52"/>
    </row>
    <row r="2082" spans="1:9" s="53" customFormat="1">
      <c r="A2082" s="49"/>
      <c r="B2082" s="50"/>
      <c r="C2082" s="51"/>
      <c r="D2082" s="49"/>
      <c r="E2082" s="52"/>
      <c r="F2082" s="52"/>
      <c r="G2082" s="52"/>
      <c r="H2082" s="52"/>
      <c r="I2082" s="52"/>
    </row>
    <row r="2083" spans="1:9" s="53" customFormat="1">
      <c r="A2083" s="49"/>
      <c r="B2083" s="50"/>
      <c r="C2083" s="51"/>
      <c r="D2083" s="49"/>
      <c r="E2083" s="52"/>
      <c r="F2083" s="52"/>
      <c r="G2083" s="52"/>
      <c r="H2083" s="52"/>
      <c r="I2083" s="52"/>
    </row>
    <row r="2084" spans="1:9" s="53" customFormat="1">
      <c r="A2084" s="49"/>
      <c r="B2084" s="50"/>
      <c r="C2084" s="51"/>
      <c r="D2084" s="49"/>
      <c r="E2084" s="52"/>
      <c r="F2084" s="52"/>
      <c r="G2084" s="52"/>
      <c r="H2084" s="52"/>
      <c r="I2084" s="52"/>
    </row>
    <row r="2085" spans="1:9" s="53" customFormat="1">
      <c r="A2085" s="49"/>
      <c r="B2085" s="50"/>
      <c r="C2085" s="51"/>
      <c r="D2085" s="49"/>
      <c r="E2085" s="52"/>
      <c r="F2085" s="52"/>
      <c r="G2085" s="52"/>
      <c r="H2085" s="52"/>
      <c r="I2085" s="52"/>
    </row>
    <row r="2086" spans="1:9" s="53" customFormat="1">
      <c r="A2086" s="49"/>
      <c r="B2086" s="50"/>
      <c r="C2086" s="51"/>
      <c r="D2086" s="49"/>
      <c r="E2086" s="52"/>
      <c r="F2086" s="52"/>
      <c r="G2086" s="52"/>
      <c r="H2086" s="52"/>
      <c r="I2086" s="52"/>
    </row>
    <row r="2087" spans="1:9" s="53" customFormat="1">
      <c r="A2087" s="49"/>
      <c r="B2087" s="50"/>
      <c r="C2087" s="51"/>
      <c r="D2087" s="49"/>
      <c r="E2087" s="52"/>
      <c r="F2087" s="52"/>
      <c r="G2087" s="52"/>
      <c r="H2087" s="52"/>
      <c r="I2087" s="52"/>
    </row>
    <row r="2088" spans="1:9" s="53" customFormat="1">
      <c r="A2088" s="49"/>
      <c r="B2088" s="50"/>
      <c r="C2088" s="51"/>
      <c r="D2088" s="49"/>
      <c r="E2088" s="52"/>
      <c r="F2088" s="52"/>
      <c r="G2088" s="52"/>
      <c r="H2088" s="52"/>
      <c r="I2088" s="52"/>
    </row>
    <row r="2089" spans="1:9" s="53" customFormat="1">
      <c r="A2089" s="49"/>
      <c r="B2089" s="50"/>
      <c r="C2089" s="51"/>
      <c r="D2089" s="49"/>
      <c r="E2089" s="52"/>
      <c r="F2089" s="52"/>
      <c r="G2089" s="52"/>
      <c r="H2089" s="52"/>
      <c r="I2089" s="52"/>
    </row>
    <row r="2090" spans="1:9" s="53" customFormat="1">
      <c r="A2090" s="49"/>
      <c r="B2090" s="50"/>
      <c r="C2090" s="51"/>
      <c r="D2090" s="49"/>
      <c r="E2090" s="52"/>
      <c r="F2090" s="52"/>
      <c r="G2090" s="52"/>
      <c r="H2090" s="52"/>
      <c r="I2090" s="52"/>
    </row>
    <row r="2091" spans="1:9" s="53" customFormat="1">
      <c r="A2091" s="49"/>
      <c r="B2091" s="50"/>
      <c r="C2091" s="51"/>
      <c r="D2091" s="49"/>
      <c r="E2091" s="52"/>
      <c r="F2091" s="52"/>
      <c r="G2091" s="52"/>
      <c r="H2091" s="52"/>
      <c r="I2091" s="52"/>
    </row>
    <row r="2092" spans="1:9" s="53" customFormat="1">
      <c r="A2092" s="49"/>
      <c r="B2092" s="50"/>
      <c r="C2092" s="51"/>
      <c r="D2092" s="49"/>
      <c r="E2092" s="52"/>
      <c r="F2092" s="52"/>
      <c r="G2092" s="52"/>
      <c r="H2092" s="52"/>
      <c r="I2092" s="52"/>
    </row>
    <row r="2093" spans="1:9" s="53" customFormat="1">
      <c r="A2093" s="49"/>
      <c r="B2093" s="50"/>
      <c r="C2093" s="51"/>
      <c r="D2093" s="49"/>
      <c r="E2093" s="52"/>
      <c r="F2093" s="52"/>
      <c r="G2093" s="52"/>
      <c r="H2093" s="52"/>
      <c r="I2093" s="52"/>
    </row>
    <row r="2094" spans="1:9" s="53" customFormat="1">
      <c r="A2094" s="49"/>
      <c r="B2094" s="50"/>
      <c r="C2094" s="51"/>
      <c r="D2094" s="49"/>
      <c r="E2094" s="52"/>
      <c r="F2094" s="52"/>
      <c r="G2094" s="52"/>
      <c r="H2094" s="52"/>
      <c r="I2094" s="52"/>
    </row>
    <row r="2095" spans="1:9" s="53" customFormat="1">
      <c r="A2095" s="49"/>
      <c r="B2095" s="50"/>
      <c r="C2095" s="51"/>
      <c r="D2095" s="49"/>
      <c r="E2095" s="52"/>
      <c r="F2095" s="52"/>
      <c r="G2095" s="52"/>
      <c r="H2095" s="52"/>
      <c r="I2095" s="52"/>
    </row>
    <row r="2096" spans="1:9" s="53" customFormat="1">
      <c r="A2096" s="49"/>
      <c r="B2096" s="50"/>
      <c r="C2096" s="51"/>
      <c r="D2096" s="49"/>
      <c r="E2096" s="52"/>
      <c r="F2096" s="52"/>
      <c r="G2096" s="52"/>
      <c r="H2096" s="52"/>
      <c r="I2096" s="52"/>
    </row>
    <row r="2097" spans="1:9" s="53" customFormat="1">
      <c r="A2097" s="49"/>
      <c r="B2097" s="50"/>
      <c r="C2097" s="51"/>
      <c r="D2097" s="49"/>
      <c r="E2097" s="52"/>
      <c r="F2097" s="52"/>
      <c r="G2097" s="52"/>
      <c r="H2097" s="52"/>
      <c r="I2097" s="52"/>
    </row>
    <row r="2098" spans="1:9" s="53" customFormat="1">
      <c r="A2098" s="49"/>
      <c r="B2098" s="50"/>
      <c r="C2098" s="51"/>
      <c r="D2098" s="49"/>
      <c r="E2098" s="52"/>
      <c r="F2098" s="52"/>
      <c r="G2098" s="52"/>
      <c r="H2098" s="52"/>
      <c r="I2098" s="52"/>
    </row>
    <row r="2099" spans="1:9" s="53" customFormat="1">
      <c r="A2099" s="49"/>
      <c r="B2099" s="50"/>
      <c r="C2099" s="51"/>
      <c r="D2099" s="49"/>
      <c r="E2099" s="52"/>
      <c r="F2099" s="52"/>
      <c r="G2099" s="52"/>
      <c r="H2099" s="52"/>
      <c r="I2099" s="52"/>
    </row>
    <row r="2100" spans="1:9" s="53" customFormat="1">
      <c r="A2100" s="49"/>
      <c r="B2100" s="50"/>
      <c r="C2100" s="51"/>
      <c r="D2100" s="49"/>
      <c r="E2100" s="52"/>
      <c r="F2100" s="52"/>
      <c r="G2100" s="52"/>
      <c r="H2100" s="52"/>
      <c r="I2100" s="52"/>
    </row>
    <row r="2101" spans="1:9" s="53" customFormat="1">
      <c r="A2101" s="49"/>
      <c r="B2101" s="50"/>
      <c r="C2101" s="51"/>
      <c r="D2101" s="49"/>
      <c r="E2101" s="52"/>
      <c r="F2101" s="52"/>
      <c r="G2101" s="52"/>
      <c r="H2101" s="52"/>
      <c r="I2101" s="52"/>
    </row>
    <row r="2102" spans="1:9" s="53" customFormat="1">
      <c r="A2102" s="49"/>
      <c r="B2102" s="50"/>
      <c r="C2102" s="51"/>
      <c r="D2102" s="49"/>
      <c r="E2102" s="52"/>
      <c r="F2102" s="52"/>
      <c r="G2102" s="52"/>
      <c r="H2102" s="52"/>
      <c r="I2102" s="52"/>
    </row>
    <row r="2103" spans="1:9" s="53" customFormat="1">
      <c r="A2103" s="49"/>
      <c r="B2103" s="50"/>
      <c r="C2103" s="51"/>
      <c r="D2103" s="49"/>
      <c r="E2103" s="52"/>
      <c r="F2103" s="52"/>
      <c r="G2103" s="52"/>
      <c r="H2103" s="52"/>
      <c r="I2103" s="52"/>
    </row>
    <row r="2104" spans="1:9" s="53" customFormat="1">
      <c r="A2104" s="49"/>
      <c r="B2104" s="50"/>
      <c r="C2104" s="51"/>
      <c r="D2104" s="49"/>
      <c r="E2104" s="52"/>
      <c r="F2104" s="52"/>
      <c r="G2104" s="52"/>
      <c r="H2104" s="52"/>
      <c r="I2104" s="52"/>
    </row>
    <row r="2105" spans="1:9" s="53" customFormat="1">
      <c r="A2105" s="49"/>
      <c r="B2105" s="50"/>
      <c r="C2105" s="51"/>
      <c r="D2105" s="49"/>
      <c r="E2105" s="52"/>
      <c r="F2105" s="52"/>
      <c r="G2105" s="52"/>
      <c r="H2105" s="52"/>
      <c r="I2105" s="52"/>
    </row>
    <row r="2106" spans="1:9" s="53" customFormat="1">
      <c r="A2106" s="49"/>
      <c r="B2106" s="50"/>
      <c r="C2106" s="51"/>
      <c r="D2106" s="49"/>
      <c r="E2106" s="52"/>
      <c r="F2106" s="52"/>
      <c r="G2106" s="52"/>
      <c r="H2106" s="52"/>
      <c r="I2106" s="52"/>
    </row>
    <row r="2107" spans="1:9" s="53" customFormat="1">
      <c r="A2107" s="49"/>
      <c r="B2107" s="50"/>
      <c r="C2107" s="51"/>
      <c r="D2107" s="49"/>
      <c r="E2107" s="52"/>
      <c r="F2107" s="52"/>
      <c r="G2107" s="52"/>
      <c r="H2107" s="52"/>
      <c r="I2107" s="52"/>
    </row>
    <row r="2108" spans="1:9" s="53" customFormat="1">
      <c r="A2108" s="49"/>
      <c r="B2108" s="50"/>
      <c r="C2108" s="51"/>
      <c r="D2108" s="49"/>
      <c r="E2108" s="52"/>
      <c r="F2108" s="52"/>
      <c r="G2108" s="52"/>
      <c r="H2108" s="52"/>
      <c r="I2108" s="52"/>
    </row>
    <row r="2109" spans="1:9" s="53" customFormat="1">
      <c r="A2109" s="49"/>
      <c r="B2109" s="50"/>
      <c r="C2109" s="51"/>
      <c r="D2109" s="49"/>
      <c r="E2109" s="52"/>
      <c r="F2109" s="52"/>
      <c r="G2109" s="52"/>
      <c r="H2109" s="52"/>
      <c r="I2109" s="52"/>
    </row>
    <row r="2110" spans="1:9" s="53" customFormat="1">
      <c r="A2110" s="49"/>
      <c r="B2110" s="50"/>
      <c r="C2110" s="51"/>
      <c r="D2110" s="49"/>
      <c r="E2110" s="52"/>
      <c r="F2110" s="52"/>
      <c r="G2110" s="52"/>
      <c r="H2110" s="52"/>
      <c r="I2110" s="52"/>
    </row>
    <row r="2111" spans="1:9" s="53" customFormat="1">
      <c r="A2111" s="49"/>
      <c r="B2111" s="50"/>
      <c r="C2111" s="51"/>
      <c r="D2111" s="49"/>
      <c r="E2111" s="52"/>
      <c r="F2111" s="52"/>
      <c r="G2111" s="52"/>
      <c r="H2111" s="52"/>
      <c r="I2111" s="52"/>
    </row>
    <row r="2112" spans="1:9" s="53" customFormat="1">
      <c r="A2112" s="49"/>
      <c r="B2112" s="50"/>
      <c r="C2112" s="51"/>
      <c r="D2112" s="49"/>
      <c r="E2112" s="52"/>
      <c r="F2112" s="52"/>
      <c r="G2112" s="52"/>
      <c r="H2112" s="52"/>
      <c r="I2112" s="52"/>
    </row>
    <row r="2113" spans="1:9" s="53" customFormat="1">
      <c r="A2113" s="49"/>
      <c r="B2113" s="50"/>
      <c r="C2113" s="51"/>
      <c r="D2113" s="49"/>
      <c r="E2113" s="52"/>
      <c r="F2113" s="52"/>
      <c r="G2113" s="52"/>
      <c r="H2113" s="52"/>
      <c r="I2113" s="52"/>
    </row>
    <row r="2114" spans="1:9" s="53" customFormat="1">
      <c r="A2114" s="49"/>
      <c r="B2114" s="50"/>
      <c r="C2114" s="51"/>
      <c r="D2114" s="49"/>
      <c r="E2114" s="52"/>
      <c r="F2114" s="52"/>
      <c r="G2114" s="52"/>
      <c r="H2114" s="52"/>
      <c r="I2114" s="52"/>
    </row>
    <row r="2115" spans="1:9" s="53" customFormat="1">
      <c r="A2115" s="49"/>
      <c r="B2115" s="50"/>
      <c r="C2115" s="51"/>
      <c r="D2115" s="49"/>
      <c r="E2115" s="52"/>
      <c r="F2115" s="52"/>
      <c r="G2115" s="52"/>
      <c r="H2115" s="52"/>
      <c r="I2115" s="52"/>
    </row>
    <row r="2116" spans="1:9" s="53" customFormat="1">
      <c r="A2116" s="49"/>
      <c r="B2116" s="50"/>
      <c r="C2116" s="51"/>
      <c r="D2116" s="49"/>
      <c r="E2116" s="52"/>
      <c r="F2116" s="52"/>
      <c r="G2116" s="52"/>
      <c r="H2116" s="52"/>
      <c r="I2116" s="52"/>
    </row>
    <row r="2117" spans="1:9" s="53" customFormat="1">
      <c r="A2117" s="49"/>
      <c r="B2117" s="50"/>
      <c r="C2117" s="51"/>
      <c r="D2117" s="49"/>
      <c r="E2117" s="52"/>
      <c r="F2117" s="52"/>
      <c r="G2117" s="52"/>
      <c r="H2117" s="52"/>
      <c r="I2117" s="52"/>
    </row>
    <row r="2118" spans="1:9" s="53" customFormat="1">
      <c r="A2118" s="49"/>
      <c r="B2118" s="50"/>
      <c r="C2118" s="51"/>
      <c r="D2118" s="49"/>
      <c r="E2118" s="52"/>
      <c r="F2118" s="52"/>
      <c r="G2118" s="52"/>
      <c r="H2118" s="52"/>
      <c r="I2118" s="52"/>
    </row>
    <row r="2119" spans="1:9" s="53" customFormat="1">
      <c r="A2119" s="49"/>
      <c r="B2119" s="50"/>
      <c r="C2119" s="51"/>
      <c r="D2119" s="49"/>
      <c r="E2119" s="52"/>
      <c r="F2119" s="52"/>
      <c r="G2119" s="52"/>
      <c r="H2119" s="52"/>
      <c r="I2119" s="52"/>
    </row>
    <row r="2120" spans="1:9" s="53" customFormat="1">
      <c r="A2120" s="49"/>
      <c r="B2120" s="50"/>
      <c r="C2120" s="51"/>
      <c r="D2120" s="49"/>
      <c r="E2120" s="52"/>
      <c r="F2120" s="52"/>
      <c r="G2120" s="52"/>
      <c r="H2120" s="52"/>
      <c r="I2120" s="52"/>
    </row>
    <row r="2121" spans="1:9" s="53" customFormat="1">
      <c r="A2121" s="49"/>
      <c r="B2121" s="50"/>
      <c r="C2121" s="51"/>
      <c r="D2121" s="49"/>
      <c r="E2121" s="52"/>
      <c r="F2121" s="52"/>
      <c r="G2121" s="52"/>
      <c r="H2121" s="52"/>
      <c r="I2121" s="52"/>
    </row>
    <row r="2122" spans="1:9" s="53" customFormat="1">
      <c r="A2122" s="49"/>
      <c r="B2122" s="50"/>
      <c r="C2122" s="51"/>
      <c r="D2122" s="49"/>
      <c r="E2122" s="52"/>
      <c r="F2122" s="52"/>
      <c r="G2122" s="52"/>
      <c r="H2122" s="52"/>
      <c r="I2122" s="52"/>
    </row>
    <row r="2123" spans="1:9" s="53" customFormat="1">
      <c r="A2123" s="49"/>
      <c r="B2123" s="50"/>
      <c r="C2123" s="51"/>
      <c r="D2123" s="49"/>
      <c r="E2123" s="52"/>
      <c r="F2123" s="52"/>
      <c r="G2123" s="52"/>
      <c r="H2123" s="52"/>
      <c r="I2123" s="52"/>
    </row>
    <row r="2124" spans="1:9" s="53" customFormat="1">
      <c r="A2124" s="49"/>
      <c r="B2124" s="50"/>
      <c r="C2124" s="51"/>
      <c r="D2124" s="49"/>
      <c r="E2124" s="52"/>
      <c r="F2124" s="52"/>
      <c r="G2124" s="52"/>
      <c r="H2124" s="52"/>
      <c r="I2124" s="52"/>
    </row>
    <row r="2125" spans="1:9" s="53" customFormat="1">
      <c r="A2125" s="49"/>
      <c r="B2125" s="50"/>
      <c r="C2125" s="51"/>
      <c r="D2125" s="49"/>
      <c r="E2125" s="52"/>
      <c r="F2125" s="52"/>
      <c r="G2125" s="52"/>
      <c r="H2125" s="52"/>
      <c r="I2125" s="52"/>
    </row>
    <row r="2126" spans="1:9" s="53" customFormat="1">
      <c r="A2126" s="49"/>
      <c r="B2126" s="50"/>
      <c r="C2126" s="51"/>
      <c r="D2126" s="49"/>
      <c r="E2126" s="52"/>
      <c r="F2126" s="52"/>
      <c r="G2126" s="52"/>
      <c r="H2126" s="52"/>
      <c r="I2126" s="52"/>
    </row>
    <row r="2127" spans="1:9" s="53" customFormat="1">
      <c r="A2127" s="49"/>
      <c r="B2127" s="50"/>
      <c r="C2127" s="51"/>
      <c r="D2127" s="49"/>
      <c r="E2127" s="52"/>
      <c r="F2127" s="52"/>
      <c r="G2127" s="52"/>
      <c r="H2127" s="52"/>
      <c r="I2127" s="52"/>
    </row>
    <row r="2128" spans="1:9" s="53" customFormat="1">
      <c r="A2128" s="49"/>
      <c r="B2128" s="50"/>
      <c r="C2128" s="51"/>
      <c r="D2128" s="49"/>
      <c r="E2128" s="52"/>
      <c r="F2128" s="52"/>
      <c r="G2128" s="52"/>
      <c r="H2128" s="52"/>
      <c r="I2128" s="52"/>
    </row>
    <row r="2129" spans="1:9" s="53" customFormat="1">
      <c r="A2129" s="49"/>
      <c r="B2129" s="50"/>
      <c r="C2129" s="51"/>
      <c r="D2129" s="49"/>
      <c r="E2129" s="52"/>
      <c r="F2129" s="52"/>
      <c r="G2129" s="52"/>
      <c r="H2129" s="52"/>
      <c r="I2129" s="52"/>
    </row>
    <row r="2130" spans="1:9" s="53" customFormat="1">
      <c r="A2130" s="49"/>
      <c r="B2130" s="50"/>
      <c r="C2130" s="51"/>
      <c r="D2130" s="49"/>
      <c r="E2130" s="52"/>
      <c r="F2130" s="52"/>
      <c r="G2130" s="52"/>
      <c r="H2130" s="52"/>
      <c r="I2130" s="52"/>
    </row>
    <row r="2131" spans="1:9" s="53" customFormat="1">
      <c r="A2131" s="49"/>
      <c r="B2131" s="50"/>
      <c r="C2131" s="51"/>
      <c r="D2131" s="49"/>
      <c r="E2131" s="52"/>
      <c r="F2131" s="52"/>
      <c r="G2131" s="52"/>
      <c r="H2131" s="52"/>
      <c r="I2131" s="52"/>
    </row>
    <row r="2132" spans="1:9" s="53" customFormat="1">
      <c r="A2132" s="49"/>
      <c r="B2132" s="50"/>
      <c r="C2132" s="51"/>
      <c r="D2132" s="49"/>
      <c r="E2132" s="52"/>
      <c r="F2132" s="52"/>
      <c r="G2132" s="52"/>
      <c r="H2132" s="52"/>
      <c r="I2132" s="52"/>
    </row>
    <row r="2133" spans="1:9" s="53" customFormat="1">
      <c r="A2133" s="49"/>
      <c r="B2133" s="50"/>
      <c r="C2133" s="51"/>
      <c r="D2133" s="49"/>
      <c r="E2133" s="52"/>
      <c r="F2133" s="52"/>
      <c r="G2133" s="52"/>
      <c r="H2133" s="52"/>
      <c r="I2133" s="52"/>
    </row>
    <row r="2134" spans="1:9" s="53" customFormat="1">
      <c r="A2134" s="49"/>
      <c r="B2134" s="50"/>
      <c r="C2134" s="51"/>
      <c r="D2134" s="49"/>
      <c r="E2134" s="52"/>
      <c r="F2134" s="52"/>
      <c r="G2134" s="52"/>
      <c r="H2134" s="52"/>
      <c r="I2134" s="52"/>
    </row>
    <row r="2135" spans="1:9" s="53" customFormat="1">
      <c r="A2135" s="49"/>
      <c r="B2135" s="50"/>
      <c r="C2135" s="51"/>
      <c r="D2135" s="49"/>
      <c r="E2135" s="52"/>
      <c r="F2135" s="52"/>
      <c r="G2135" s="52"/>
      <c r="H2135" s="52"/>
      <c r="I2135" s="52"/>
    </row>
    <row r="2136" spans="1:9" s="53" customFormat="1">
      <c r="A2136" s="49"/>
      <c r="B2136" s="50"/>
      <c r="C2136" s="51"/>
      <c r="D2136" s="49"/>
      <c r="E2136" s="52"/>
      <c r="F2136" s="52"/>
      <c r="G2136" s="52"/>
      <c r="H2136" s="52"/>
      <c r="I2136" s="52"/>
    </row>
    <row r="2137" spans="1:9" s="53" customFormat="1">
      <c r="A2137" s="49"/>
      <c r="B2137" s="50"/>
      <c r="C2137" s="51"/>
      <c r="D2137" s="49"/>
      <c r="E2137" s="52"/>
      <c r="F2137" s="52"/>
      <c r="G2137" s="52"/>
      <c r="H2137" s="52"/>
      <c r="I2137" s="52"/>
    </row>
    <row r="2138" spans="1:9" s="53" customFormat="1">
      <c r="A2138" s="49"/>
      <c r="B2138" s="50"/>
      <c r="C2138" s="51"/>
      <c r="D2138" s="49"/>
      <c r="E2138" s="52"/>
      <c r="F2138" s="52"/>
      <c r="G2138" s="52"/>
      <c r="H2138" s="52"/>
      <c r="I2138" s="52"/>
    </row>
    <row r="2139" spans="1:9" s="53" customFormat="1">
      <c r="A2139" s="49"/>
      <c r="B2139" s="50"/>
      <c r="C2139" s="51"/>
      <c r="D2139" s="49"/>
      <c r="E2139" s="52"/>
      <c r="F2139" s="52"/>
      <c r="G2139" s="52"/>
      <c r="H2139" s="52"/>
      <c r="I2139" s="52"/>
    </row>
    <row r="2140" spans="1:9" s="53" customFormat="1">
      <c r="A2140" s="49"/>
      <c r="B2140" s="50"/>
      <c r="C2140" s="51"/>
      <c r="D2140" s="49"/>
      <c r="E2140" s="52"/>
      <c r="F2140" s="52"/>
      <c r="G2140" s="52"/>
      <c r="H2140" s="52"/>
      <c r="I2140" s="52"/>
    </row>
    <row r="2141" spans="1:9" s="53" customFormat="1">
      <c r="A2141" s="49"/>
      <c r="B2141" s="50"/>
      <c r="C2141" s="51"/>
      <c r="D2141" s="49"/>
      <c r="E2141" s="52"/>
      <c r="F2141" s="52"/>
      <c r="G2141" s="52"/>
      <c r="H2141" s="52"/>
      <c r="I2141" s="52"/>
    </row>
    <row r="2142" spans="1:9" s="53" customFormat="1">
      <c r="A2142" s="49"/>
      <c r="B2142" s="50"/>
      <c r="C2142" s="51"/>
      <c r="D2142" s="49"/>
      <c r="E2142" s="52"/>
      <c r="F2142" s="52"/>
      <c r="G2142" s="52"/>
      <c r="H2142" s="52"/>
      <c r="I2142" s="52"/>
    </row>
    <row r="2143" spans="1:9" s="53" customFormat="1">
      <c r="A2143" s="49"/>
      <c r="B2143" s="50"/>
      <c r="C2143" s="51"/>
      <c r="D2143" s="49"/>
      <c r="E2143" s="52"/>
      <c r="F2143" s="52"/>
      <c r="G2143" s="52"/>
      <c r="H2143" s="52"/>
      <c r="I2143" s="52"/>
    </row>
    <row r="2144" spans="1:9" s="53" customFormat="1">
      <c r="A2144" s="49"/>
      <c r="B2144" s="50"/>
      <c r="C2144" s="51"/>
      <c r="D2144" s="49"/>
      <c r="E2144" s="52"/>
      <c r="F2144" s="52"/>
      <c r="G2144" s="52"/>
      <c r="H2144" s="52"/>
      <c r="I2144" s="52"/>
    </row>
    <row r="2145" spans="1:9" s="53" customFormat="1">
      <c r="A2145" s="49"/>
      <c r="B2145" s="50"/>
      <c r="C2145" s="51"/>
      <c r="D2145" s="49"/>
      <c r="E2145" s="52"/>
      <c r="F2145" s="52"/>
      <c r="G2145" s="52"/>
      <c r="H2145" s="52"/>
      <c r="I2145" s="52"/>
    </row>
    <row r="2146" spans="1:9" s="53" customFormat="1">
      <c r="A2146" s="49"/>
      <c r="B2146" s="50"/>
      <c r="C2146" s="51"/>
      <c r="D2146" s="49"/>
      <c r="E2146" s="52"/>
      <c r="F2146" s="52"/>
      <c r="G2146" s="52"/>
      <c r="H2146" s="52"/>
      <c r="I2146" s="52"/>
    </row>
    <row r="2147" spans="1:9" s="53" customFormat="1">
      <c r="A2147" s="49"/>
      <c r="B2147" s="50"/>
      <c r="C2147" s="51"/>
      <c r="D2147" s="49"/>
      <c r="E2147" s="52"/>
      <c r="F2147" s="52"/>
      <c r="G2147" s="52"/>
      <c r="H2147" s="52"/>
      <c r="I2147" s="52"/>
    </row>
    <row r="2148" spans="1:9" s="53" customFormat="1">
      <c r="A2148" s="49"/>
      <c r="B2148" s="50"/>
      <c r="C2148" s="51"/>
      <c r="D2148" s="49"/>
      <c r="E2148" s="52"/>
      <c r="F2148" s="52"/>
      <c r="G2148" s="52"/>
      <c r="H2148" s="52"/>
      <c r="I2148" s="52"/>
    </row>
    <row r="2149" spans="1:9" s="53" customFormat="1">
      <c r="A2149" s="49"/>
      <c r="B2149" s="50"/>
      <c r="C2149" s="51"/>
      <c r="D2149" s="49"/>
      <c r="E2149" s="52"/>
      <c r="F2149" s="52"/>
      <c r="G2149" s="52"/>
      <c r="H2149" s="52"/>
      <c r="I2149" s="52"/>
    </row>
    <row r="2150" spans="1:9" s="53" customFormat="1">
      <c r="A2150" s="49"/>
      <c r="B2150" s="50"/>
      <c r="C2150" s="51"/>
      <c r="D2150" s="49"/>
      <c r="E2150" s="52"/>
      <c r="F2150" s="52"/>
      <c r="G2150" s="52"/>
      <c r="H2150" s="52"/>
      <c r="I2150" s="52"/>
    </row>
    <row r="2151" spans="1:9" s="53" customFormat="1">
      <c r="A2151" s="49"/>
      <c r="B2151" s="50"/>
      <c r="C2151" s="51"/>
      <c r="D2151" s="49"/>
      <c r="E2151" s="52"/>
      <c r="F2151" s="52"/>
      <c r="G2151" s="52"/>
      <c r="H2151" s="52"/>
      <c r="I2151" s="52"/>
    </row>
    <row r="2152" spans="1:9" s="53" customFormat="1">
      <c r="A2152" s="49"/>
      <c r="B2152" s="50"/>
      <c r="C2152" s="51"/>
      <c r="D2152" s="49"/>
      <c r="E2152" s="52"/>
      <c r="F2152" s="52"/>
      <c r="G2152" s="52"/>
      <c r="H2152" s="52"/>
      <c r="I2152" s="52"/>
    </row>
    <row r="2153" spans="1:9" s="53" customFormat="1">
      <c r="A2153" s="49"/>
      <c r="B2153" s="50"/>
      <c r="C2153" s="51"/>
      <c r="D2153" s="49"/>
      <c r="E2153" s="52"/>
      <c r="F2153" s="52"/>
      <c r="G2153" s="52"/>
      <c r="H2153" s="52"/>
      <c r="I2153" s="52"/>
    </row>
    <row r="2154" spans="1:9" s="53" customFormat="1">
      <c r="A2154" s="49"/>
      <c r="B2154" s="50"/>
      <c r="C2154" s="51"/>
      <c r="D2154" s="49"/>
      <c r="E2154" s="52"/>
      <c r="F2154" s="52"/>
      <c r="G2154" s="52"/>
      <c r="H2154" s="52"/>
      <c r="I2154" s="52"/>
    </row>
    <row r="2155" spans="1:9" s="53" customFormat="1">
      <c r="A2155" s="49"/>
      <c r="B2155" s="50"/>
      <c r="C2155" s="51"/>
      <c r="D2155" s="49"/>
      <c r="E2155" s="52"/>
      <c r="F2155" s="52"/>
      <c r="G2155" s="52"/>
      <c r="H2155" s="52"/>
      <c r="I2155" s="52"/>
    </row>
    <row r="2156" spans="1:9" s="53" customFormat="1">
      <c r="A2156" s="49"/>
      <c r="B2156" s="50"/>
      <c r="C2156" s="51"/>
      <c r="D2156" s="49"/>
      <c r="E2156" s="52"/>
      <c r="F2156" s="52"/>
      <c r="G2156" s="52"/>
      <c r="H2156" s="52"/>
      <c r="I2156" s="52"/>
    </row>
    <row r="2157" spans="1:9" s="53" customFormat="1">
      <c r="A2157" s="49"/>
      <c r="B2157" s="50"/>
      <c r="C2157" s="51"/>
      <c r="D2157" s="49"/>
      <c r="E2157" s="52"/>
      <c r="F2157" s="52"/>
      <c r="G2157" s="52"/>
      <c r="H2157" s="52"/>
      <c r="I2157" s="52"/>
    </row>
    <row r="2158" spans="1:9" s="53" customFormat="1">
      <c r="A2158" s="49"/>
      <c r="B2158" s="50"/>
      <c r="C2158" s="51"/>
      <c r="D2158" s="49"/>
      <c r="E2158" s="52"/>
      <c r="F2158" s="52"/>
      <c r="G2158" s="52"/>
      <c r="H2158" s="52"/>
      <c r="I2158" s="52"/>
    </row>
    <row r="2159" spans="1:9" s="53" customFormat="1">
      <c r="A2159" s="49"/>
      <c r="B2159" s="50"/>
      <c r="C2159" s="51"/>
      <c r="D2159" s="49"/>
      <c r="E2159" s="52"/>
      <c r="F2159" s="52"/>
      <c r="G2159" s="52"/>
      <c r="H2159" s="52"/>
      <c r="I2159" s="52"/>
    </row>
    <row r="2160" spans="1:9" s="53" customFormat="1">
      <c r="A2160" s="49"/>
      <c r="B2160" s="50"/>
      <c r="C2160" s="51"/>
      <c r="D2160" s="49"/>
      <c r="E2160" s="52"/>
      <c r="F2160" s="52"/>
      <c r="G2160" s="52"/>
      <c r="H2160" s="52"/>
      <c r="I2160" s="52"/>
    </row>
    <row r="2161" spans="1:9" s="53" customFormat="1">
      <c r="A2161" s="49"/>
      <c r="B2161" s="50"/>
      <c r="C2161" s="51"/>
      <c r="D2161" s="49"/>
      <c r="E2161" s="52"/>
      <c r="F2161" s="52"/>
      <c r="G2161" s="52"/>
      <c r="H2161" s="52"/>
      <c r="I2161" s="52"/>
    </row>
    <row r="2162" spans="1:9" s="53" customFormat="1">
      <c r="A2162" s="49"/>
      <c r="B2162" s="50"/>
      <c r="C2162" s="51"/>
      <c r="D2162" s="49"/>
      <c r="E2162" s="52"/>
      <c r="F2162" s="52"/>
      <c r="G2162" s="52"/>
      <c r="H2162" s="52"/>
      <c r="I2162" s="52"/>
    </row>
    <row r="2163" spans="1:9" s="53" customFormat="1">
      <c r="A2163" s="49"/>
      <c r="B2163" s="50"/>
      <c r="C2163" s="51"/>
      <c r="D2163" s="49"/>
      <c r="E2163" s="52"/>
      <c r="F2163" s="52"/>
      <c r="G2163" s="52"/>
      <c r="H2163" s="52"/>
      <c r="I2163" s="52"/>
    </row>
    <row r="2164" spans="1:9" s="53" customFormat="1">
      <c r="A2164" s="49"/>
      <c r="B2164" s="50"/>
      <c r="C2164" s="51"/>
      <c r="D2164" s="49"/>
      <c r="E2164" s="52"/>
      <c r="F2164" s="52"/>
      <c r="G2164" s="52"/>
      <c r="H2164" s="52"/>
      <c r="I2164" s="52"/>
    </row>
    <row r="2165" spans="1:9" s="53" customFormat="1">
      <c r="A2165" s="49"/>
      <c r="B2165" s="50"/>
      <c r="C2165" s="51"/>
      <c r="D2165" s="49"/>
      <c r="E2165" s="52"/>
      <c r="F2165" s="52"/>
      <c r="G2165" s="52"/>
      <c r="H2165" s="52"/>
      <c r="I2165" s="52"/>
    </row>
    <row r="2166" spans="1:9" s="53" customFormat="1">
      <c r="A2166" s="49"/>
      <c r="B2166" s="50"/>
      <c r="C2166" s="51"/>
      <c r="D2166" s="49"/>
      <c r="E2166" s="52"/>
      <c r="F2166" s="52"/>
      <c r="G2166" s="52"/>
      <c r="H2166" s="52"/>
      <c r="I2166" s="52"/>
    </row>
    <row r="2167" spans="1:9" s="53" customFormat="1">
      <c r="A2167" s="49"/>
      <c r="B2167" s="50"/>
      <c r="C2167" s="51"/>
      <c r="D2167" s="49"/>
      <c r="E2167" s="52"/>
      <c r="F2167" s="52"/>
      <c r="G2167" s="52"/>
      <c r="H2167" s="52"/>
      <c r="I2167" s="52"/>
    </row>
    <row r="2168" spans="1:9" s="53" customFormat="1">
      <c r="A2168" s="49"/>
      <c r="B2168" s="50"/>
      <c r="C2168" s="51"/>
      <c r="D2168" s="49"/>
      <c r="E2168" s="52"/>
      <c r="F2168" s="52"/>
      <c r="G2168" s="52"/>
      <c r="H2168" s="52"/>
      <c r="I2168" s="52"/>
    </row>
    <row r="2169" spans="1:9" s="53" customFormat="1">
      <c r="A2169" s="49"/>
      <c r="B2169" s="50"/>
      <c r="C2169" s="51"/>
      <c r="D2169" s="49"/>
      <c r="E2169" s="52"/>
      <c r="F2169" s="52"/>
      <c r="G2169" s="52"/>
      <c r="H2169" s="52"/>
      <c r="I2169" s="52"/>
    </row>
    <row r="2170" spans="1:9" s="53" customFormat="1">
      <c r="A2170" s="49"/>
      <c r="B2170" s="50"/>
      <c r="C2170" s="51"/>
      <c r="D2170" s="49"/>
      <c r="E2170" s="52"/>
      <c r="F2170" s="52"/>
      <c r="G2170" s="52"/>
      <c r="H2170" s="52"/>
      <c r="I2170" s="52"/>
    </row>
    <row r="2171" spans="1:9" s="53" customFormat="1">
      <c r="A2171" s="49"/>
      <c r="B2171" s="50"/>
      <c r="C2171" s="51"/>
      <c r="D2171" s="49"/>
      <c r="E2171" s="52"/>
      <c r="F2171" s="52"/>
      <c r="G2171" s="52"/>
      <c r="H2171" s="52"/>
      <c r="I2171" s="52"/>
    </row>
    <row r="2172" spans="1:9" s="53" customFormat="1">
      <c r="A2172" s="49"/>
      <c r="B2172" s="50"/>
      <c r="C2172" s="51"/>
      <c r="D2172" s="49"/>
      <c r="E2172" s="52"/>
      <c r="F2172" s="52"/>
      <c r="G2172" s="52"/>
      <c r="H2172" s="52"/>
      <c r="I2172" s="52"/>
    </row>
    <row r="2173" spans="1:9" s="53" customFormat="1">
      <c r="A2173" s="49"/>
      <c r="B2173" s="50"/>
      <c r="C2173" s="51"/>
      <c r="D2173" s="49"/>
      <c r="E2173" s="52"/>
      <c r="F2173" s="52"/>
      <c r="G2173" s="52"/>
      <c r="H2173" s="52"/>
      <c r="I2173" s="52"/>
    </row>
    <row r="2174" spans="1:9" s="53" customFormat="1">
      <c r="A2174" s="49"/>
      <c r="B2174" s="50"/>
      <c r="C2174" s="51"/>
      <c r="D2174" s="49"/>
      <c r="E2174" s="52"/>
      <c r="F2174" s="52"/>
      <c r="G2174" s="52"/>
      <c r="H2174" s="52"/>
      <c r="I2174" s="52"/>
    </row>
    <row r="2175" spans="1:9" s="53" customFormat="1">
      <c r="A2175" s="49"/>
      <c r="B2175" s="50"/>
      <c r="C2175" s="51"/>
      <c r="D2175" s="49"/>
      <c r="E2175" s="52"/>
      <c r="F2175" s="52"/>
      <c r="G2175" s="52"/>
      <c r="H2175" s="52"/>
      <c r="I2175" s="52"/>
    </row>
    <row r="2176" spans="1:9" s="53" customFormat="1">
      <c r="A2176" s="49"/>
      <c r="B2176" s="50"/>
      <c r="C2176" s="51"/>
      <c r="D2176" s="49"/>
      <c r="E2176" s="52"/>
      <c r="F2176" s="52"/>
      <c r="G2176" s="52"/>
      <c r="H2176" s="52"/>
      <c r="I2176" s="52"/>
    </row>
    <row r="2177" spans="1:9" s="53" customFormat="1">
      <c r="A2177" s="49"/>
      <c r="B2177" s="50"/>
      <c r="C2177" s="51"/>
      <c r="D2177" s="49"/>
      <c r="E2177" s="52"/>
      <c r="F2177" s="52"/>
      <c r="G2177" s="52"/>
      <c r="H2177" s="52"/>
      <c r="I2177" s="52"/>
    </row>
    <row r="2178" spans="1:9" s="53" customFormat="1">
      <c r="A2178" s="49"/>
      <c r="B2178" s="50"/>
      <c r="C2178" s="51"/>
      <c r="D2178" s="49"/>
      <c r="E2178" s="52"/>
      <c r="F2178" s="52"/>
      <c r="G2178" s="52"/>
      <c r="H2178" s="52"/>
      <c r="I2178" s="52"/>
    </row>
    <row r="2179" spans="1:9" s="53" customFormat="1">
      <c r="A2179" s="49"/>
      <c r="B2179" s="50"/>
      <c r="C2179" s="51"/>
      <c r="D2179" s="49"/>
      <c r="E2179" s="52"/>
      <c r="F2179" s="52"/>
      <c r="G2179" s="52"/>
      <c r="H2179" s="52"/>
      <c r="I2179" s="52"/>
    </row>
    <row r="2180" spans="1:9" s="53" customFormat="1">
      <c r="A2180" s="49"/>
      <c r="B2180" s="50"/>
      <c r="C2180" s="51"/>
      <c r="D2180" s="49"/>
      <c r="E2180" s="52"/>
      <c r="F2180" s="52"/>
      <c r="G2180" s="52"/>
      <c r="H2180" s="52"/>
      <c r="I2180" s="52"/>
    </row>
    <row r="2181" spans="1:9" s="53" customFormat="1">
      <c r="A2181" s="49"/>
      <c r="B2181" s="50"/>
      <c r="C2181" s="51"/>
      <c r="D2181" s="49"/>
      <c r="E2181" s="52"/>
      <c r="F2181" s="52"/>
      <c r="G2181" s="52"/>
      <c r="H2181" s="52"/>
      <c r="I2181" s="52"/>
    </row>
    <row r="2182" spans="1:9" s="53" customFormat="1">
      <c r="A2182" s="49"/>
      <c r="B2182" s="50"/>
      <c r="C2182" s="51"/>
      <c r="D2182" s="49"/>
      <c r="E2182" s="52"/>
      <c r="F2182" s="52"/>
      <c r="G2182" s="52"/>
      <c r="H2182" s="52"/>
      <c r="I2182" s="52"/>
    </row>
    <row r="2183" spans="1:9" s="53" customFormat="1">
      <c r="A2183" s="49"/>
      <c r="B2183" s="50"/>
      <c r="C2183" s="51"/>
      <c r="D2183" s="49"/>
      <c r="E2183" s="52"/>
      <c r="F2183" s="52"/>
      <c r="G2183" s="52"/>
      <c r="H2183" s="52"/>
      <c r="I2183" s="52"/>
    </row>
    <row r="2184" spans="1:9" s="53" customFormat="1">
      <c r="A2184" s="49"/>
      <c r="B2184" s="50"/>
      <c r="C2184" s="51"/>
      <c r="D2184" s="49"/>
      <c r="E2184" s="52"/>
      <c r="F2184" s="52"/>
      <c r="G2184" s="52"/>
      <c r="H2184" s="52"/>
      <c r="I2184" s="52"/>
    </row>
    <row r="2185" spans="1:9" s="53" customFormat="1">
      <c r="A2185" s="49"/>
      <c r="B2185" s="50"/>
      <c r="C2185" s="51"/>
      <c r="D2185" s="49"/>
      <c r="E2185" s="52"/>
      <c r="F2185" s="52"/>
      <c r="G2185" s="52"/>
      <c r="H2185" s="52"/>
      <c r="I2185" s="52"/>
    </row>
    <row r="2186" spans="1:9" s="53" customFormat="1">
      <c r="A2186" s="49"/>
      <c r="B2186" s="50"/>
      <c r="C2186" s="51"/>
      <c r="D2186" s="49"/>
      <c r="E2186" s="52"/>
      <c r="F2186" s="52"/>
      <c r="G2186" s="52"/>
      <c r="H2186" s="52"/>
      <c r="I2186" s="52"/>
    </row>
    <row r="2187" spans="1:9" s="53" customFormat="1">
      <c r="A2187" s="49"/>
      <c r="B2187" s="50"/>
      <c r="C2187" s="51"/>
      <c r="D2187" s="49"/>
      <c r="E2187" s="52"/>
      <c r="F2187" s="52"/>
      <c r="G2187" s="52"/>
      <c r="H2187" s="52"/>
      <c r="I2187" s="52"/>
    </row>
    <row r="2188" spans="1:9" s="53" customFormat="1">
      <c r="A2188" s="49"/>
      <c r="B2188" s="50"/>
      <c r="C2188" s="51"/>
      <c r="D2188" s="49"/>
      <c r="E2188" s="52"/>
      <c r="F2188" s="52"/>
      <c r="G2188" s="52"/>
      <c r="H2188" s="52"/>
      <c r="I2188" s="52"/>
    </row>
    <row r="2189" spans="1:9" s="53" customFormat="1">
      <c r="A2189" s="49"/>
      <c r="B2189" s="50"/>
      <c r="C2189" s="51"/>
      <c r="D2189" s="49"/>
      <c r="E2189" s="52"/>
      <c r="F2189" s="52"/>
      <c r="G2189" s="52"/>
      <c r="H2189" s="52"/>
      <c r="I2189" s="52"/>
    </row>
    <row r="2190" spans="1:9" s="53" customFormat="1">
      <c r="A2190" s="49"/>
      <c r="B2190" s="50"/>
      <c r="C2190" s="51"/>
      <c r="D2190" s="49"/>
      <c r="E2190" s="52"/>
      <c r="F2190" s="52"/>
      <c r="G2190" s="52"/>
      <c r="H2190" s="52"/>
      <c r="I2190" s="52"/>
    </row>
    <row r="2191" spans="1:9" s="53" customFormat="1">
      <c r="A2191" s="49"/>
      <c r="B2191" s="50"/>
      <c r="C2191" s="51"/>
      <c r="D2191" s="49"/>
      <c r="E2191" s="52"/>
      <c r="F2191" s="52"/>
      <c r="G2191" s="52"/>
      <c r="H2191" s="52"/>
      <c r="I2191" s="52"/>
    </row>
    <row r="2192" spans="1:9" s="53" customFormat="1">
      <c r="A2192" s="49"/>
      <c r="B2192" s="50"/>
      <c r="C2192" s="51"/>
      <c r="D2192" s="49"/>
      <c r="E2192" s="52"/>
      <c r="F2192" s="52"/>
      <c r="G2192" s="52"/>
      <c r="H2192" s="52"/>
      <c r="I2192" s="52"/>
    </row>
    <row r="2193" spans="1:9" s="53" customFormat="1">
      <c r="A2193" s="49"/>
      <c r="B2193" s="50"/>
      <c r="C2193" s="51"/>
      <c r="D2193" s="49"/>
      <c r="E2193" s="52"/>
      <c r="F2193" s="52"/>
      <c r="G2193" s="52"/>
      <c r="H2193" s="52"/>
      <c r="I2193" s="52"/>
    </row>
    <row r="2194" spans="1:9" s="53" customFormat="1">
      <c r="A2194" s="49"/>
      <c r="B2194" s="50"/>
      <c r="C2194" s="51"/>
      <c r="D2194" s="49"/>
      <c r="E2194" s="52"/>
      <c r="F2194" s="52"/>
      <c r="G2194" s="52"/>
      <c r="H2194" s="52"/>
      <c r="I2194" s="52"/>
    </row>
    <row r="2195" spans="1:9" s="53" customFormat="1">
      <c r="A2195" s="49"/>
      <c r="B2195" s="50"/>
      <c r="C2195" s="51"/>
      <c r="D2195" s="49"/>
      <c r="E2195" s="52"/>
      <c r="F2195" s="52"/>
      <c r="G2195" s="52"/>
      <c r="H2195" s="52"/>
      <c r="I2195" s="52"/>
    </row>
    <row r="2196" spans="1:9" s="53" customFormat="1">
      <c r="A2196" s="49"/>
      <c r="B2196" s="50"/>
      <c r="C2196" s="51"/>
      <c r="D2196" s="49"/>
      <c r="E2196" s="52"/>
      <c r="F2196" s="52"/>
      <c r="G2196" s="52"/>
      <c r="H2196" s="52"/>
      <c r="I2196" s="52"/>
    </row>
    <row r="2197" spans="1:9" s="53" customFormat="1">
      <c r="A2197" s="49"/>
      <c r="B2197" s="50"/>
      <c r="C2197" s="51"/>
      <c r="D2197" s="49"/>
      <c r="E2197" s="52"/>
      <c r="F2197" s="52"/>
      <c r="G2197" s="52"/>
      <c r="H2197" s="52"/>
      <c r="I2197" s="52"/>
    </row>
    <row r="2198" spans="1:9" s="53" customFormat="1">
      <c r="A2198" s="49"/>
      <c r="B2198" s="50"/>
      <c r="C2198" s="51"/>
      <c r="D2198" s="49"/>
      <c r="E2198" s="52"/>
      <c r="F2198" s="52"/>
      <c r="G2198" s="52"/>
      <c r="H2198" s="52"/>
      <c r="I2198" s="52"/>
    </row>
    <row r="2199" spans="1:9" s="53" customFormat="1">
      <c r="A2199" s="49"/>
      <c r="B2199" s="50"/>
      <c r="C2199" s="51"/>
      <c r="D2199" s="49"/>
      <c r="E2199" s="52"/>
      <c r="F2199" s="52"/>
      <c r="G2199" s="52"/>
      <c r="H2199" s="52"/>
      <c r="I2199" s="52"/>
    </row>
    <row r="2200" spans="1:9" s="53" customFormat="1">
      <c r="A2200" s="49"/>
      <c r="B2200" s="50"/>
      <c r="C2200" s="51"/>
      <c r="D2200" s="49"/>
      <c r="E2200" s="52"/>
      <c r="F2200" s="52"/>
      <c r="G2200" s="52"/>
      <c r="H2200" s="52"/>
      <c r="I2200" s="52"/>
    </row>
    <row r="2201" spans="1:9" s="53" customFormat="1">
      <c r="A2201" s="49"/>
      <c r="B2201" s="50"/>
      <c r="C2201" s="51"/>
      <c r="D2201" s="49"/>
      <c r="E2201" s="52"/>
      <c r="F2201" s="52"/>
      <c r="G2201" s="52"/>
      <c r="H2201" s="52"/>
      <c r="I2201" s="52"/>
    </row>
    <row r="2202" spans="1:9" s="53" customFormat="1">
      <c r="A2202" s="49"/>
      <c r="B2202" s="50"/>
      <c r="C2202" s="51"/>
      <c r="D2202" s="49"/>
      <c r="E2202" s="52"/>
      <c r="F2202" s="52"/>
      <c r="G2202" s="52"/>
      <c r="H2202" s="52"/>
      <c r="I2202" s="52"/>
    </row>
    <row r="2203" spans="1:9" s="53" customFormat="1">
      <c r="A2203" s="49"/>
      <c r="B2203" s="50"/>
      <c r="C2203" s="51"/>
      <c r="D2203" s="49"/>
      <c r="E2203" s="52"/>
      <c r="F2203" s="52"/>
      <c r="G2203" s="52"/>
      <c r="H2203" s="52"/>
      <c r="I2203" s="52"/>
    </row>
    <row r="2204" spans="1:9" s="53" customFormat="1">
      <c r="A2204" s="49"/>
      <c r="B2204" s="50"/>
      <c r="C2204" s="51"/>
      <c r="D2204" s="49"/>
      <c r="E2204" s="52"/>
      <c r="F2204" s="52"/>
      <c r="G2204" s="52"/>
      <c r="H2204" s="52"/>
      <c r="I2204" s="52"/>
    </row>
    <row r="2205" spans="1:9" s="53" customFormat="1">
      <c r="A2205" s="49"/>
      <c r="B2205" s="50"/>
      <c r="C2205" s="51"/>
      <c r="D2205" s="49"/>
      <c r="E2205" s="52"/>
      <c r="F2205" s="52"/>
      <c r="G2205" s="52"/>
      <c r="H2205" s="52"/>
      <c r="I2205" s="52"/>
    </row>
    <row r="2206" spans="1:9" s="53" customFormat="1">
      <c r="A2206" s="49"/>
      <c r="B2206" s="50"/>
      <c r="C2206" s="51"/>
      <c r="D2206" s="49"/>
      <c r="E2206" s="52"/>
      <c r="F2206" s="52"/>
      <c r="G2206" s="52"/>
      <c r="H2206" s="52"/>
      <c r="I2206" s="52"/>
    </row>
    <row r="2207" spans="1:9" s="53" customFormat="1">
      <c r="A2207" s="49"/>
      <c r="B2207" s="50"/>
      <c r="C2207" s="51"/>
      <c r="D2207" s="49"/>
      <c r="E2207" s="52"/>
      <c r="F2207" s="52"/>
      <c r="G2207" s="52"/>
      <c r="H2207" s="52"/>
      <c r="I2207" s="52"/>
    </row>
    <row r="2208" spans="1:9" s="53" customFormat="1">
      <c r="A2208" s="49"/>
      <c r="B2208" s="50"/>
      <c r="C2208" s="51"/>
      <c r="D2208" s="49"/>
      <c r="E2208" s="52"/>
      <c r="F2208" s="52"/>
      <c r="G2208" s="52"/>
      <c r="H2208" s="52"/>
      <c r="I2208" s="52"/>
    </row>
    <row r="2209" spans="1:9" s="53" customFormat="1">
      <c r="A2209" s="49"/>
      <c r="B2209" s="50"/>
      <c r="C2209" s="51"/>
      <c r="D2209" s="49"/>
      <c r="E2209" s="52"/>
      <c r="F2209" s="52"/>
      <c r="G2209" s="52"/>
      <c r="H2209" s="52"/>
      <c r="I2209" s="52"/>
    </row>
    <row r="2210" spans="1:9" s="53" customFormat="1">
      <c r="A2210" s="49"/>
      <c r="B2210" s="50"/>
      <c r="C2210" s="51"/>
      <c r="D2210" s="49"/>
      <c r="E2210" s="52"/>
      <c r="F2210" s="52"/>
      <c r="G2210" s="52"/>
      <c r="H2210" s="52"/>
      <c r="I2210" s="52"/>
    </row>
    <row r="2211" spans="1:9" s="53" customFormat="1">
      <c r="A2211" s="49"/>
      <c r="B2211" s="50"/>
      <c r="C2211" s="51"/>
      <c r="D2211" s="49"/>
      <c r="E2211" s="52"/>
      <c r="F2211" s="52"/>
      <c r="G2211" s="52"/>
      <c r="H2211" s="52"/>
      <c r="I2211" s="52"/>
    </row>
    <row r="2212" spans="1:9" s="53" customFormat="1">
      <c r="A2212" s="49"/>
      <c r="B2212" s="50"/>
      <c r="C2212" s="51"/>
      <c r="D2212" s="49"/>
      <c r="E2212" s="52"/>
      <c r="F2212" s="52"/>
      <c r="G2212" s="52"/>
      <c r="H2212" s="52"/>
      <c r="I2212" s="52"/>
    </row>
    <row r="2213" spans="1:9" s="53" customFormat="1">
      <c r="A2213" s="49"/>
      <c r="B2213" s="50"/>
      <c r="C2213" s="51"/>
      <c r="D2213" s="49"/>
      <c r="E2213" s="52"/>
      <c r="F2213" s="52"/>
      <c r="G2213" s="52"/>
      <c r="H2213" s="52"/>
      <c r="I2213" s="52"/>
    </row>
    <row r="2214" spans="1:9" s="53" customFormat="1">
      <c r="A2214" s="49"/>
      <c r="B2214" s="50"/>
      <c r="C2214" s="51"/>
      <c r="D2214" s="49"/>
      <c r="E2214" s="52"/>
      <c r="F2214" s="52"/>
      <c r="G2214" s="52"/>
      <c r="H2214" s="52"/>
      <c r="I2214" s="52"/>
    </row>
    <row r="2215" spans="1:9" s="53" customFormat="1">
      <c r="A2215" s="49"/>
      <c r="B2215" s="50"/>
      <c r="C2215" s="51"/>
      <c r="D2215" s="49"/>
      <c r="E2215" s="52"/>
      <c r="F2215" s="52"/>
      <c r="G2215" s="52"/>
      <c r="H2215" s="52"/>
      <c r="I2215" s="52"/>
    </row>
    <row r="2216" spans="1:9" s="53" customFormat="1">
      <c r="A2216" s="49"/>
      <c r="B2216" s="50"/>
      <c r="C2216" s="51"/>
      <c r="D2216" s="49"/>
      <c r="E2216" s="52"/>
      <c r="F2216" s="52"/>
      <c r="G2216" s="52"/>
      <c r="H2216" s="52"/>
      <c r="I2216" s="52"/>
    </row>
    <row r="2217" spans="1:9" s="53" customFormat="1">
      <c r="A2217" s="49"/>
      <c r="B2217" s="50"/>
      <c r="C2217" s="51"/>
      <c r="D2217" s="49"/>
      <c r="E2217" s="52"/>
      <c r="F2217" s="52"/>
      <c r="G2217" s="52"/>
      <c r="H2217" s="52"/>
      <c r="I2217" s="52"/>
    </row>
    <row r="2218" spans="1:9" s="53" customFormat="1">
      <c r="A2218" s="49"/>
      <c r="B2218" s="50"/>
      <c r="C2218" s="51"/>
      <c r="D2218" s="49"/>
      <c r="E2218" s="52"/>
      <c r="F2218" s="52"/>
      <c r="G2218" s="52"/>
      <c r="H2218" s="52"/>
      <c r="I2218" s="52"/>
    </row>
    <row r="2219" spans="1:9" s="53" customFormat="1">
      <c r="A2219" s="49"/>
      <c r="B2219" s="50"/>
      <c r="C2219" s="51"/>
      <c r="D2219" s="49"/>
      <c r="E2219" s="52"/>
      <c r="F2219" s="52"/>
      <c r="G2219" s="52"/>
      <c r="H2219" s="52"/>
      <c r="I2219" s="52"/>
    </row>
    <row r="2220" spans="1:9" s="53" customFormat="1">
      <c r="A2220" s="49"/>
      <c r="B2220" s="50"/>
      <c r="C2220" s="51"/>
      <c r="D2220" s="49"/>
      <c r="E2220" s="52"/>
      <c r="F2220" s="52"/>
      <c r="G2220" s="52"/>
      <c r="H2220" s="52"/>
      <c r="I2220" s="52"/>
    </row>
    <row r="2221" spans="1:9" s="53" customFormat="1">
      <c r="A2221" s="49"/>
      <c r="B2221" s="50"/>
      <c r="C2221" s="51"/>
      <c r="D2221" s="49"/>
      <c r="E2221" s="52"/>
      <c r="F2221" s="52"/>
      <c r="G2221" s="52"/>
      <c r="H2221" s="52"/>
      <c r="I2221" s="52"/>
    </row>
    <row r="2222" spans="1:9" s="53" customFormat="1">
      <c r="A2222" s="49"/>
      <c r="B2222" s="50"/>
      <c r="C2222" s="51"/>
      <c r="D2222" s="49"/>
      <c r="E2222" s="52"/>
      <c r="F2222" s="52"/>
      <c r="G2222" s="52"/>
      <c r="H2222" s="52"/>
      <c r="I2222" s="52"/>
    </row>
    <row r="2223" spans="1:9" s="53" customFormat="1">
      <c r="A2223" s="49"/>
      <c r="B2223" s="50"/>
      <c r="C2223" s="51"/>
      <c r="D2223" s="49"/>
      <c r="E2223" s="52"/>
      <c r="F2223" s="52"/>
      <c r="G2223" s="52"/>
      <c r="H2223" s="52"/>
      <c r="I2223" s="52"/>
    </row>
    <row r="2224" spans="1:9" s="53" customFormat="1">
      <c r="A2224" s="49"/>
      <c r="B2224" s="50"/>
      <c r="C2224" s="51"/>
      <c r="D2224" s="49"/>
      <c r="E2224" s="52"/>
      <c r="F2224" s="52"/>
      <c r="G2224" s="52"/>
      <c r="H2224" s="52"/>
      <c r="I2224" s="52"/>
    </row>
    <row r="2225" spans="1:9" s="53" customFormat="1">
      <c r="A2225" s="49"/>
      <c r="B2225" s="50"/>
      <c r="C2225" s="51"/>
      <c r="D2225" s="49"/>
      <c r="E2225" s="52"/>
      <c r="F2225" s="52"/>
      <c r="G2225" s="52"/>
      <c r="H2225" s="52"/>
      <c r="I2225" s="52"/>
    </row>
    <row r="2226" spans="1:9" s="53" customFormat="1">
      <c r="A2226" s="49"/>
      <c r="B2226" s="50"/>
      <c r="C2226" s="51"/>
      <c r="D2226" s="49"/>
      <c r="E2226" s="52"/>
      <c r="F2226" s="52"/>
      <c r="G2226" s="52"/>
      <c r="H2226" s="52"/>
      <c r="I2226" s="52"/>
    </row>
    <row r="2227" spans="1:9" s="53" customFormat="1">
      <c r="A2227" s="49"/>
      <c r="B2227" s="50"/>
      <c r="C2227" s="51"/>
      <c r="D2227" s="49"/>
      <c r="E2227" s="52"/>
      <c r="F2227" s="52"/>
      <c r="G2227" s="52"/>
      <c r="H2227" s="52"/>
      <c r="I2227" s="52"/>
    </row>
    <row r="2228" spans="1:9" s="53" customFormat="1">
      <c r="A2228" s="49"/>
      <c r="B2228" s="50"/>
      <c r="C2228" s="51"/>
      <c r="D2228" s="49"/>
      <c r="E2228" s="52"/>
      <c r="F2228" s="52"/>
      <c r="G2228" s="52"/>
      <c r="H2228" s="52"/>
      <c r="I2228" s="52"/>
    </row>
    <row r="2229" spans="1:9" s="53" customFormat="1">
      <c r="A2229" s="49"/>
      <c r="B2229" s="50"/>
      <c r="C2229" s="51"/>
      <c r="D2229" s="49"/>
      <c r="E2229" s="52"/>
      <c r="F2229" s="52"/>
      <c r="G2229" s="52"/>
      <c r="H2229" s="52"/>
      <c r="I2229" s="52"/>
    </row>
    <row r="2230" spans="1:9" s="53" customFormat="1">
      <c r="A2230" s="49"/>
      <c r="B2230" s="50"/>
      <c r="C2230" s="51"/>
      <c r="D2230" s="49"/>
      <c r="E2230" s="52"/>
      <c r="F2230" s="52"/>
      <c r="G2230" s="52"/>
      <c r="H2230" s="52"/>
      <c r="I2230" s="52"/>
    </row>
    <row r="2231" spans="1:9" s="53" customFormat="1">
      <c r="A2231" s="49"/>
      <c r="B2231" s="50"/>
      <c r="C2231" s="51"/>
      <c r="D2231" s="49"/>
      <c r="E2231" s="52"/>
      <c r="F2231" s="52"/>
      <c r="G2231" s="52"/>
      <c r="H2231" s="52"/>
      <c r="I2231" s="52"/>
    </row>
    <row r="2232" spans="1:9" s="53" customFormat="1">
      <c r="A2232" s="49"/>
      <c r="B2232" s="50"/>
      <c r="C2232" s="51"/>
      <c r="D2232" s="49"/>
      <c r="E2232" s="52"/>
      <c r="F2232" s="52"/>
      <c r="G2232" s="52"/>
      <c r="H2232" s="52"/>
      <c r="I2232" s="52"/>
    </row>
    <row r="2233" spans="1:9" s="53" customFormat="1">
      <c r="A2233" s="49"/>
      <c r="B2233" s="50"/>
      <c r="C2233" s="51"/>
      <c r="D2233" s="49"/>
      <c r="E2233" s="52"/>
      <c r="F2233" s="52"/>
      <c r="G2233" s="52"/>
      <c r="H2233" s="52"/>
      <c r="I2233" s="52"/>
    </row>
    <row r="2234" spans="1:9" s="53" customFormat="1">
      <c r="A2234" s="49"/>
      <c r="B2234" s="50"/>
      <c r="C2234" s="51"/>
      <c r="D2234" s="49"/>
      <c r="E2234" s="52"/>
      <c r="F2234" s="52"/>
      <c r="G2234" s="52"/>
      <c r="H2234" s="52"/>
      <c r="I2234" s="52"/>
    </row>
    <row r="2235" spans="1:9" s="53" customFormat="1">
      <c r="A2235" s="49"/>
      <c r="B2235" s="50"/>
      <c r="C2235" s="51"/>
      <c r="D2235" s="49"/>
      <c r="E2235" s="52"/>
      <c r="F2235" s="52"/>
      <c r="G2235" s="52"/>
      <c r="H2235" s="52"/>
      <c r="I2235" s="52"/>
    </row>
    <row r="2236" spans="1:9" s="53" customFormat="1">
      <c r="A2236" s="49"/>
      <c r="B2236" s="50"/>
      <c r="C2236" s="51"/>
      <c r="D2236" s="49"/>
      <c r="E2236" s="52"/>
      <c r="F2236" s="52"/>
      <c r="G2236" s="52"/>
      <c r="H2236" s="52"/>
      <c r="I2236" s="52"/>
    </row>
    <row r="2237" spans="1:9" s="53" customFormat="1">
      <c r="A2237" s="49"/>
      <c r="B2237" s="50"/>
      <c r="C2237" s="51"/>
      <c r="D2237" s="49"/>
      <c r="E2237" s="52"/>
      <c r="F2237" s="52"/>
      <c r="G2237" s="52"/>
      <c r="H2237" s="52"/>
      <c r="I2237" s="52"/>
    </row>
    <row r="2238" spans="1:9" s="53" customFormat="1">
      <c r="A2238" s="49"/>
      <c r="B2238" s="50"/>
      <c r="C2238" s="51"/>
      <c r="D2238" s="49"/>
      <c r="E2238" s="52"/>
      <c r="F2238" s="52"/>
      <c r="G2238" s="52"/>
      <c r="H2238" s="52"/>
      <c r="I2238" s="52"/>
    </row>
    <row r="2239" spans="1:9" s="53" customFormat="1">
      <c r="A2239" s="49"/>
      <c r="B2239" s="50"/>
      <c r="C2239" s="51"/>
      <c r="D2239" s="49"/>
      <c r="E2239" s="52"/>
      <c r="F2239" s="52"/>
      <c r="G2239" s="52"/>
      <c r="H2239" s="52"/>
      <c r="I2239" s="52"/>
    </row>
    <row r="2240" spans="1:9" s="53" customFormat="1">
      <c r="A2240" s="49"/>
      <c r="B2240" s="50"/>
      <c r="C2240" s="51"/>
      <c r="D2240" s="49"/>
      <c r="E2240" s="52"/>
      <c r="F2240" s="52"/>
      <c r="G2240" s="52"/>
      <c r="H2240" s="52"/>
      <c r="I2240" s="52"/>
    </row>
    <row r="2241" spans="1:9" s="53" customFormat="1">
      <c r="A2241" s="49"/>
      <c r="B2241" s="50"/>
      <c r="C2241" s="51"/>
      <c r="D2241" s="49"/>
      <c r="E2241" s="52"/>
      <c r="F2241" s="52"/>
      <c r="G2241" s="52"/>
      <c r="H2241" s="52"/>
      <c r="I2241" s="52"/>
    </row>
    <row r="2242" spans="1:9" s="53" customFormat="1">
      <c r="A2242" s="49"/>
      <c r="B2242" s="50"/>
      <c r="C2242" s="51"/>
      <c r="D2242" s="49"/>
      <c r="E2242" s="52"/>
      <c r="F2242" s="52"/>
      <c r="G2242" s="52"/>
      <c r="H2242" s="52"/>
      <c r="I2242" s="52"/>
    </row>
    <row r="2243" spans="1:9" s="53" customFormat="1">
      <c r="A2243" s="49"/>
      <c r="B2243" s="50"/>
      <c r="C2243" s="51"/>
      <c r="D2243" s="49"/>
      <c r="E2243" s="52"/>
      <c r="F2243" s="52"/>
      <c r="G2243" s="52"/>
      <c r="H2243" s="52"/>
      <c r="I2243" s="52"/>
    </row>
    <row r="2244" spans="1:9" s="53" customFormat="1">
      <c r="A2244" s="49"/>
      <c r="B2244" s="50"/>
      <c r="C2244" s="51"/>
      <c r="D2244" s="49"/>
      <c r="E2244" s="52"/>
      <c r="F2244" s="52"/>
      <c r="G2244" s="52"/>
      <c r="H2244" s="52"/>
      <c r="I2244" s="52"/>
    </row>
    <row r="2245" spans="1:9" s="53" customFormat="1">
      <c r="A2245" s="49"/>
      <c r="B2245" s="50"/>
      <c r="C2245" s="51"/>
      <c r="D2245" s="49"/>
      <c r="E2245" s="52"/>
      <c r="F2245" s="52"/>
      <c r="G2245" s="52"/>
      <c r="H2245" s="52"/>
      <c r="I2245" s="52"/>
    </row>
    <row r="2246" spans="1:9" s="53" customFormat="1">
      <c r="A2246" s="49"/>
      <c r="B2246" s="50"/>
      <c r="C2246" s="51"/>
      <c r="D2246" s="49"/>
      <c r="E2246" s="52"/>
      <c r="F2246" s="52"/>
      <c r="G2246" s="52"/>
      <c r="H2246" s="52"/>
      <c r="I2246" s="52"/>
    </row>
    <row r="2247" spans="1:9" s="53" customFormat="1">
      <c r="A2247" s="49"/>
      <c r="B2247" s="50"/>
      <c r="C2247" s="51"/>
      <c r="D2247" s="49"/>
      <c r="E2247" s="52"/>
      <c r="F2247" s="52"/>
      <c r="G2247" s="52"/>
      <c r="H2247" s="52"/>
      <c r="I2247" s="52"/>
    </row>
    <row r="2248" spans="1:9" s="53" customFormat="1">
      <c r="A2248" s="49"/>
      <c r="B2248" s="50"/>
      <c r="C2248" s="51"/>
      <c r="D2248" s="49"/>
      <c r="E2248" s="52"/>
      <c r="F2248" s="52"/>
      <c r="G2248" s="52"/>
      <c r="H2248" s="52"/>
      <c r="I2248" s="52"/>
    </row>
    <row r="2249" spans="1:9" s="53" customFormat="1">
      <c r="A2249" s="49"/>
      <c r="B2249" s="50"/>
      <c r="C2249" s="51"/>
      <c r="D2249" s="49"/>
      <c r="E2249" s="52"/>
      <c r="F2249" s="52"/>
      <c r="G2249" s="52"/>
      <c r="H2249" s="52"/>
      <c r="I2249" s="52"/>
    </row>
    <row r="2250" spans="1:9" s="53" customFormat="1">
      <c r="A2250" s="49"/>
      <c r="B2250" s="50"/>
      <c r="C2250" s="51"/>
      <c r="D2250" s="49"/>
      <c r="E2250" s="52"/>
      <c r="F2250" s="52"/>
      <c r="G2250" s="52"/>
      <c r="H2250" s="52"/>
      <c r="I2250" s="52"/>
    </row>
    <row r="2251" spans="1:9" s="53" customFormat="1">
      <c r="A2251" s="49"/>
      <c r="B2251" s="50"/>
      <c r="C2251" s="51"/>
      <c r="D2251" s="49"/>
      <c r="E2251" s="52"/>
      <c r="F2251" s="52"/>
      <c r="G2251" s="52"/>
      <c r="H2251" s="52"/>
      <c r="I2251" s="52"/>
    </row>
    <row r="2252" spans="1:9" s="53" customFormat="1">
      <c r="A2252" s="49"/>
      <c r="B2252" s="50"/>
      <c r="C2252" s="51"/>
      <c r="D2252" s="49"/>
      <c r="E2252" s="52"/>
      <c r="F2252" s="52"/>
      <c r="G2252" s="52"/>
      <c r="H2252" s="52"/>
      <c r="I2252" s="52"/>
    </row>
    <row r="2253" spans="1:9" s="53" customFormat="1">
      <c r="A2253" s="49"/>
      <c r="B2253" s="50"/>
      <c r="C2253" s="51"/>
      <c r="D2253" s="49"/>
      <c r="E2253" s="52"/>
      <c r="F2253" s="52"/>
      <c r="G2253" s="52"/>
      <c r="H2253" s="52"/>
      <c r="I2253" s="52"/>
    </row>
    <row r="2254" spans="1:9" s="53" customFormat="1">
      <c r="A2254" s="49"/>
      <c r="B2254" s="50"/>
      <c r="C2254" s="51"/>
      <c r="D2254" s="49"/>
      <c r="E2254" s="52"/>
      <c r="F2254" s="52"/>
      <c r="G2254" s="52"/>
      <c r="H2254" s="52"/>
      <c r="I2254" s="52"/>
    </row>
    <row r="2255" spans="1:9" s="53" customFormat="1">
      <c r="A2255" s="49"/>
      <c r="B2255" s="50"/>
      <c r="C2255" s="51"/>
      <c r="D2255" s="49"/>
      <c r="E2255" s="52"/>
      <c r="F2255" s="52"/>
      <c r="G2255" s="52"/>
      <c r="H2255" s="52"/>
      <c r="I2255" s="52"/>
    </row>
    <row r="2256" spans="1:9" s="53" customFormat="1">
      <c r="A2256" s="49"/>
      <c r="B2256" s="50"/>
      <c r="C2256" s="51"/>
      <c r="D2256" s="49"/>
      <c r="E2256" s="52"/>
      <c r="F2256" s="52"/>
      <c r="G2256" s="52"/>
      <c r="H2256" s="52"/>
      <c r="I2256" s="52"/>
    </row>
    <row r="2257" spans="1:9" s="53" customFormat="1">
      <c r="A2257" s="49"/>
      <c r="B2257" s="50"/>
      <c r="C2257" s="51"/>
      <c r="D2257" s="49"/>
      <c r="E2257" s="52"/>
      <c r="F2257" s="52"/>
      <c r="G2257" s="52"/>
      <c r="H2257" s="52"/>
      <c r="I2257" s="52"/>
    </row>
    <row r="2258" spans="1:9" s="53" customFormat="1">
      <c r="A2258" s="49"/>
      <c r="B2258" s="50"/>
      <c r="C2258" s="51"/>
      <c r="D2258" s="49"/>
      <c r="E2258" s="52"/>
      <c r="F2258" s="52"/>
      <c r="G2258" s="52"/>
      <c r="H2258" s="52"/>
      <c r="I2258" s="52"/>
    </row>
    <row r="2259" spans="1:9" s="53" customFormat="1">
      <c r="A2259" s="49"/>
      <c r="B2259" s="50"/>
      <c r="C2259" s="51"/>
      <c r="D2259" s="49"/>
      <c r="E2259" s="52"/>
      <c r="F2259" s="52"/>
      <c r="G2259" s="52"/>
      <c r="H2259" s="52"/>
      <c r="I2259" s="52"/>
    </row>
    <row r="2260" spans="1:9" s="53" customFormat="1">
      <c r="A2260" s="49"/>
      <c r="B2260" s="50"/>
      <c r="C2260" s="51"/>
      <c r="D2260" s="49"/>
      <c r="E2260" s="52"/>
      <c r="F2260" s="52"/>
      <c r="G2260" s="52"/>
      <c r="H2260" s="52"/>
      <c r="I2260" s="52"/>
    </row>
    <row r="2261" spans="1:9" s="53" customFormat="1">
      <c r="A2261" s="49"/>
      <c r="B2261" s="50"/>
      <c r="C2261" s="51"/>
      <c r="D2261" s="49"/>
      <c r="E2261" s="52"/>
      <c r="F2261" s="52"/>
      <c r="G2261" s="52"/>
      <c r="H2261" s="52"/>
      <c r="I2261" s="52"/>
    </row>
    <row r="2262" spans="1:9" s="53" customFormat="1">
      <c r="A2262" s="49"/>
      <c r="B2262" s="50"/>
      <c r="C2262" s="51"/>
      <c r="D2262" s="49"/>
      <c r="E2262" s="52"/>
      <c r="F2262" s="52"/>
      <c r="G2262" s="52"/>
      <c r="H2262" s="52"/>
      <c r="I2262" s="52"/>
    </row>
    <row r="2263" spans="1:9" s="53" customFormat="1">
      <c r="A2263" s="49"/>
      <c r="B2263" s="50"/>
      <c r="C2263" s="51"/>
      <c r="D2263" s="49"/>
      <c r="E2263" s="52"/>
      <c r="F2263" s="52"/>
      <c r="G2263" s="52"/>
      <c r="H2263" s="52"/>
      <c r="I2263" s="52"/>
    </row>
    <row r="2264" spans="1:9" s="53" customFormat="1">
      <c r="A2264" s="49"/>
      <c r="B2264" s="50"/>
      <c r="C2264" s="51"/>
      <c r="D2264" s="49"/>
      <c r="E2264" s="52"/>
      <c r="F2264" s="52"/>
      <c r="G2264" s="52"/>
      <c r="H2264" s="52"/>
      <c r="I2264" s="52"/>
    </row>
    <row r="2265" spans="1:9" s="53" customFormat="1">
      <c r="A2265" s="49"/>
      <c r="B2265" s="50"/>
      <c r="C2265" s="51"/>
      <c r="D2265" s="49"/>
      <c r="E2265" s="52"/>
      <c r="F2265" s="52"/>
      <c r="G2265" s="52"/>
      <c r="H2265" s="52"/>
      <c r="I2265" s="52"/>
    </row>
    <row r="2266" spans="1:9" s="53" customFormat="1">
      <c r="A2266" s="49"/>
      <c r="B2266" s="50"/>
      <c r="C2266" s="51"/>
      <c r="D2266" s="49"/>
      <c r="E2266" s="52"/>
      <c r="F2266" s="52"/>
      <c r="G2266" s="52"/>
      <c r="H2266" s="52"/>
      <c r="I2266" s="52"/>
    </row>
    <row r="2267" spans="1:9" s="53" customFormat="1">
      <c r="A2267" s="49"/>
      <c r="B2267" s="50"/>
      <c r="C2267" s="51"/>
      <c r="D2267" s="49"/>
      <c r="E2267" s="52"/>
      <c r="F2267" s="52"/>
      <c r="G2267" s="52"/>
      <c r="H2267" s="52"/>
      <c r="I2267" s="52"/>
    </row>
    <row r="2268" spans="1:9" s="53" customFormat="1">
      <c r="A2268" s="49"/>
      <c r="B2268" s="50"/>
      <c r="C2268" s="51"/>
      <c r="D2268" s="49"/>
      <c r="E2268" s="52"/>
      <c r="F2268" s="52"/>
      <c r="G2268" s="52"/>
      <c r="H2268" s="52"/>
      <c r="I2268" s="52"/>
    </row>
    <row r="2269" spans="1:9" s="53" customFormat="1">
      <c r="A2269" s="49"/>
      <c r="B2269" s="50"/>
      <c r="C2269" s="51"/>
      <c r="D2269" s="49"/>
      <c r="E2269" s="52"/>
      <c r="F2269" s="52"/>
      <c r="G2269" s="52"/>
      <c r="H2269" s="52"/>
      <c r="I2269" s="52"/>
    </row>
    <row r="2270" spans="1:9" s="53" customFormat="1">
      <c r="A2270" s="49"/>
      <c r="B2270" s="50"/>
      <c r="C2270" s="51"/>
      <c r="D2270" s="49"/>
      <c r="E2270" s="52"/>
      <c r="F2270" s="52"/>
      <c r="G2270" s="52"/>
      <c r="H2270" s="52"/>
      <c r="I2270" s="52"/>
    </row>
    <row r="2271" spans="1:9" s="53" customFormat="1">
      <c r="A2271" s="49"/>
      <c r="B2271" s="50"/>
      <c r="C2271" s="51"/>
      <c r="D2271" s="49"/>
      <c r="E2271" s="52"/>
      <c r="F2271" s="52"/>
      <c r="G2271" s="52"/>
      <c r="H2271" s="52"/>
      <c r="I2271" s="52"/>
    </row>
    <row r="2272" spans="1:9" s="53" customFormat="1">
      <c r="A2272" s="49"/>
      <c r="B2272" s="50"/>
      <c r="C2272" s="51"/>
      <c r="D2272" s="49"/>
      <c r="E2272" s="52"/>
      <c r="F2272" s="52"/>
      <c r="G2272" s="52"/>
      <c r="H2272" s="52"/>
      <c r="I2272" s="52"/>
    </row>
    <row r="2273" spans="1:9" s="53" customFormat="1">
      <c r="A2273" s="49"/>
      <c r="B2273" s="50"/>
      <c r="C2273" s="51"/>
      <c r="D2273" s="49"/>
      <c r="E2273" s="52"/>
      <c r="F2273" s="52"/>
      <c r="G2273" s="52"/>
      <c r="H2273" s="52"/>
      <c r="I2273" s="52"/>
    </row>
    <row r="2274" spans="1:9" s="53" customFormat="1">
      <c r="A2274" s="49"/>
      <c r="B2274" s="50"/>
      <c r="C2274" s="51"/>
      <c r="D2274" s="49"/>
      <c r="E2274" s="52"/>
      <c r="F2274" s="52"/>
      <c r="G2274" s="52"/>
      <c r="H2274" s="52"/>
      <c r="I2274" s="52"/>
    </row>
    <row r="2275" spans="1:9" s="53" customFormat="1">
      <c r="A2275" s="49"/>
      <c r="B2275" s="50"/>
      <c r="C2275" s="51"/>
      <c r="D2275" s="49"/>
      <c r="E2275" s="52"/>
      <c r="F2275" s="52"/>
      <c r="G2275" s="52"/>
      <c r="H2275" s="52"/>
      <c r="I2275" s="52"/>
    </row>
    <row r="2276" spans="1:9" s="53" customFormat="1">
      <c r="A2276" s="49"/>
      <c r="B2276" s="50"/>
      <c r="C2276" s="51"/>
      <c r="D2276" s="49"/>
      <c r="E2276" s="52"/>
      <c r="F2276" s="52"/>
      <c r="G2276" s="52"/>
      <c r="H2276" s="52"/>
      <c r="I2276" s="52"/>
    </row>
    <row r="2277" spans="1:9" s="53" customFormat="1">
      <c r="A2277" s="49"/>
      <c r="B2277" s="50"/>
      <c r="C2277" s="51"/>
      <c r="D2277" s="49"/>
      <c r="E2277" s="52"/>
      <c r="F2277" s="52"/>
      <c r="G2277" s="52"/>
      <c r="H2277" s="52"/>
      <c r="I2277" s="52"/>
    </row>
    <row r="2278" spans="1:9" s="53" customFormat="1">
      <c r="A2278" s="49"/>
      <c r="B2278" s="50"/>
      <c r="C2278" s="51"/>
      <c r="D2278" s="49"/>
      <c r="E2278" s="52"/>
      <c r="F2278" s="52"/>
      <c r="G2278" s="52"/>
      <c r="H2278" s="52"/>
      <c r="I2278" s="52"/>
    </row>
    <row r="2279" spans="1:9" s="53" customFormat="1">
      <c r="A2279" s="49"/>
      <c r="B2279" s="50"/>
      <c r="C2279" s="51"/>
      <c r="D2279" s="49"/>
      <c r="E2279" s="52"/>
      <c r="F2279" s="52"/>
      <c r="G2279" s="52"/>
      <c r="H2279" s="52"/>
      <c r="I2279" s="52"/>
    </row>
    <row r="2280" spans="1:9" s="53" customFormat="1">
      <c r="A2280" s="49"/>
      <c r="B2280" s="50"/>
      <c r="C2280" s="51"/>
      <c r="D2280" s="49"/>
      <c r="E2280" s="52"/>
      <c r="F2280" s="52"/>
      <c r="G2280" s="52"/>
      <c r="H2280" s="52"/>
      <c r="I2280" s="52"/>
    </row>
    <row r="2281" spans="1:9" s="53" customFormat="1">
      <c r="A2281" s="49"/>
      <c r="B2281" s="50"/>
      <c r="C2281" s="51"/>
      <c r="D2281" s="49"/>
      <c r="E2281" s="52"/>
      <c r="F2281" s="52"/>
      <c r="G2281" s="52"/>
      <c r="H2281" s="52"/>
      <c r="I2281" s="52"/>
    </row>
    <row r="2282" spans="1:9" s="53" customFormat="1">
      <c r="A2282" s="49"/>
      <c r="B2282" s="50"/>
      <c r="C2282" s="51"/>
      <c r="D2282" s="49"/>
      <c r="E2282" s="52"/>
      <c r="F2282" s="52"/>
      <c r="G2282" s="52"/>
      <c r="H2282" s="52"/>
      <c r="I2282" s="52"/>
    </row>
    <row r="2283" spans="1:9" s="53" customFormat="1">
      <c r="A2283" s="49"/>
      <c r="B2283" s="50"/>
      <c r="C2283" s="51"/>
      <c r="D2283" s="49"/>
      <c r="E2283" s="52"/>
      <c r="F2283" s="52"/>
      <c r="G2283" s="52"/>
      <c r="H2283" s="52"/>
      <c r="I2283" s="52"/>
    </row>
    <row r="2284" spans="1:9" s="53" customFormat="1">
      <c r="A2284" s="49"/>
      <c r="B2284" s="50"/>
      <c r="C2284" s="51"/>
      <c r="D2284" s="49"/>
      <c r="E2284" s="52"/>
      <c r="F2284" s="52"/>
      <c r="G2284" s="52"/>
      <c r="H2284" s="52"/>
      <c r="I2284" s="52"/>
    </row>
    <row r="2285" spans="1:9" s="53" customFormat="1">
      <c r="A2285" s="49"/>
      <c r="B2285" s="50"/>
      <c r="C2285" s="51"/>
      <c r="D2285" s="49"/>
      <c r="E2285" s="52"/>
      <c r="F2285" s="52"/>
      <c r="G2285" s="52"/>
      <c r="H2285" s="52"/>
      <c r="I2285" s="52"/>
    </row>
    <row r="2286" spans="1:9" s="53" customFormat="1">
      <c r="A2286" s="49"/>
      <c r="B2286" s="50"/>
      <c r="C2286" s="51"/>
      <c r="D2286" s="49"/>
      <c r="E2286" s="52"/>
      <c r="F2286" s="52"/>
      <c r="G2286" s="52"/>
      <c r="H2286" s="52"/>
      <c r="I2286" s="52"/>
    </row>
    <row r="2287" spans="1:9" s="53" customFormat="1">
      <c r="A2287" s="49"/>
      <c r="B2287" s="50"/>
      <c r="C2287" s="51"/>
      <c r="D2287" s="49"/>
      <c r="E2287" s="52"/>
      <c r="F2287" s="52"/>
      <c r="G2287" s="52"/>
      <c r="H2287" s="52"/>
      <c r="I2287" s="52"/>
    </row>
    <row r="2288" spans="1:9" s="53" customFormat="1">
      <c r="A2288" s="49"/>
      <c r="B2288" s="50"/>
      <c r="C2288" s="51"/>
      <c r="D2288" s="49"/>
      <c r="E2288" s="52"/>
      <c r="F2288" s="52"/>
      <c r="G2288" s="52"/>
      <c r="H2288" s="52"/>
      <c r="I2288" s="52"/>
    </row>
    <row r="2289" spans="1:9" s="53" customFormat="1">
      <c r="A2289" s="49"/>
      <c r="B2289" s="50"/>
      <c r="C2289" s="51"/>
      <c r="D2289" s="49"/>
      <c r="E2289" s="52"/>
      <c r="F2289" s="52"/>
      <c r="G2289" s="52"/>
      <c r="H2289" s="52"/>
      <c r="I2289" s="52"/>
    </row>
    <row r="2290" spans="1:9" s="53" customFormat="1">
      <c r="A2290" s="49"/>
      <c r="B2290" s="50"/>
      <c r="C2290" s="51"/>
      <c r="D2290" s="49"/>
      <c r="E2290" s="52"/>
      <c r="F2290" s="52"/>
      <c r="G2290" s="52"/>
      <c r="H2290" s="52"/>
      <c r="I2290" s="52"/>
    </row>
    <row r="2291" spans="1:9" s="53" customFormat="1">
      <c r="A2291" s="49"/>
      <c r="B2291" s="50"/>
      <c r="C2291" s="51"/>
      <c r="D2291" s="49"/>
      <c r="E2291" s="52"/>
      <c r="F2291" s="52"/>
      <c r="G2291" s="52"/>
      <c r="H2291" s="52"/>
      <c r="I2291" s="52"/>
    </row>
    <row r="2292" spans="1:9" s="53" customFormat="1">
      <c r="A2292" s="49"/>
      <c r="B2292" s="50"/>
      <c r="C2292" s="51"/>
      <c r="D2292" s="49"/>
      <c r="E2292" s="52"/>
      <c r="F2292" s="52"/>
      <c r="G2292" s="52"/>
      <c r="H2292" s="52"/>
      <c r="I2292" s="52"/>
    </row>
    <row r="2293" spans="1:9" s="53" customFormat="1">
      <c r="A2293" s="49"/>
      <c r="B2293" s="50"/>
      <c r="C2293" s="51"/>
      <c r="D2293" s="49"/>
      <c r="E2293" s="52"/>
      <c r="F2293" s="52"/>
      <c r="G2293" s="52"/>
      <c r="H2293" s="52"/>
      <c r="I2293" s="52"/>
    </row>
    <row r="2294" spans="1:9" s="53" customFormat="1">
      <c r="A2294" s="49"/>
      <c r="B2294" s="50"/>
      <c r="C2294" s="51"/>
      <c r="D2294" s="49"/>
      <c r="E2294" s="52"/>
      <c r="F2294" s="52"/>
      <c r="G2294" s="52"/>
      <c r="H2294" s="52"/>
      <c r="I2294" s="52"/>
    </row>
    <row r="2295" spans="1:9" s="53" customFormat="1">
      <c r="A2295" s="49"/>
      <c r="B2295" s="50"/>
      <c r="C2295" s="51"/>
      <c r="D2295" s="49"/>
      <c r="E2295" s="52"/>
      <c r="F2295" s="52"/>
      <c r="G2295" s="52"/>
      <c r="H2295" s="52"/>
      <c r="I2295" s="52"/>
    </row>
    <row r="2296" spans="1:9" s="53" customFormat="1">
      <c r="A2296" s="49"/>
      <c r="B2296" s="50"/>
      <c r="C2296" s="51"/>
      <c r="D2296" s="49"/>
      <c r="E2296" s="52"/>
      <c r="F2296" s="52"/>
      <c r="G2296" s="52"/>
      <c r="H2296" s="52"/>
      <c r="I2296" s="52"/>
    </row>
    <row r="2297" spans="1:9" s="53" customFormat="1">
      <c r="A2297" s="49"/>
      <c r="B2297" s="50"/>
      <c r="C2297" s="51"/>
      <c r="D2297" s="49"/>
      <c r="E2297" s="52"/>
      <c r="F2297" s="52"/>
      <c r="G2297" s="52"/>
      <c r="H2297" s="52"/>
      <c r="I2297" s="52"/>
    </row>
    <row r="2298" spans="1:9" s="53" customFormat="1">
      <c r="A2298" s="49"/>
      <c r="B2298" s="50"/>
      <c r="C2298" s="51"/>
      <c r="D2298" s="49"/>
      <c r="E2298" s="52"/>
      <c r="F2298" s="52"/>
      <c r="G2298" s="52"/>
      <c r="H2298" s="52"/>
      <c r="I2298" s="52"/>
    </row>
    <row r="2299" spans="1:9" s="53" customFormat="1">
      <c r="A2299" s="49"/>
      <c r="B2299" s="50"/>
      <c r="C2299" s="51"/>
      <c r="D2299" s="49"/>
      <c r="E2299" s="52"/>
      <c r="F2299" s="52"/>
      <c r="G2299" s="52"/>
      <c r="H2299" s="52"/>
      <c r="I2299" s="52"/>
    </row>
    <row r="2300" spans="1:9" s="53" customFormat="1">
      <c r="A2300" s="49"/>
      <c r="B2300" s="50"/>
      <c r="C2300" s="51"/>
      <c r="D2300" s="49"/>
      <c r="E2300" s="52"/>
      <c r="F2300" s="52"/>
      <c r="G2300" s="52"/>
      <c r="H2300" s="52"/>
      <c r="I2300" s="52"/>
    </row>
    <row r="2301" spans="1:9" s="53" customFormat="1">
      <c r="A2301" s="49"/>
      <c r="B2301" s="50"/>
      <c r="C2301" s="51"/>
      <c r="D2301" s="49"/>
      <c r="E2301" s="52"/>
      <c r="F2301" s="52"/>
      <c r="G2301" s="52"/>
      <c r="H2301" s="52"/>
      <c r="I2301" s="52"/>
    </row>
    <row r="2302" spans="1:9" s="53" customFormat="1">
      <c r="A2302" s="49"/>
      <c r="B2302" s="50"/>
      <c r="C2302" s="51"/>
      <c r="D2302" s="49"/>
      <c r="E2302" s="52"/>
      <c r="F2302" s="52"/>
      <c r="G2302" s="52"/>
      <c r="H2302" s="52"/>
      <c r="I2302" s="52"/>
    </row>
    <row r="2303" spans="1:9" s="53" customFormat="1">
      <c r="A2303" s="49"/>
      <c r="B2303" s="50"/>
      <c r="C2303" s="51"/>
      <c r="D2303" s="49"/>
      <c r="E2303" s="52"/>
      <c r="F2303" s="52"/>
      <c r="G2303" s="52"/>
      <c r="H2303" s="52"/>
      <c r="I2303" s="52"/>
    </row>
    <row r="2304" spans="1:9" s="53" customFormat="1">
      <c r="A2304" s="49"/>
      <c r="B2304" s="50"/>
      <c r="C2304" s="51"/>
      <c r="D2304" s="49"/>
      <c r="E2304" s="52"/>
      <c r="F2304" s="52"/>
      <c r="G2304" s="52"/>
      <c r="H2304" s="52"/>
      <c r="I2304" s="52"/>
    </row>
    <row r="2305" spans="1:9" s="53" customFormat="1">
      <c r="A2305" s="49"/>
      <c r="B2305" s="50"/>
      <c r="C2305" s="51"/>
      <c r="D2305" s="49"/>
      <c r="E2305" s="52"/>
      <c r="F2305" s="52"/>
      <c r="G2305" s="52"/>
      <c r="H2305" s="52"/>
      <c r="I2305" s="52"/>
    </row>
    <row r="2306" spans="1:9" s="53" customFormat="1">
      <c r="A2306" s="49"/>
      <c r="B2306" s="50"/>
      <c r="C2306" s="51"/>
      <c r="D2306" s="49"/>
      <c r="E2306" s="52"/>
      <c r="F2306" s="52"/>
      <c r="G2306" s="52"/>
      <c r="H2306" s="52"/>
      <c r="I2306" s="52"/>
    </row>
    <row r="2307" spans="1:9" s="53" customFormat="1">
      <c r="A2307" s="49"/>
      <c r="B2307" s="50"/>
      <c r="C2307" s="51"/>
      <c r="D2307" s="49"/>
      <c r="E2307" s="52"/>
      <c r="F2307" s="52"/>
      <c r="G2307" s="52"/>
      <c r="H2307" s="52"/>
      <c r="I2307" s="52"/>
    </row>
    <row r="2308" spans="1:9" s="53" customFormat="1">
      <c r="A2308" s="49"/>
      <c r="B2308" s="50"/>
      <c r="C2308" s="51"/>
      <c r="D2308" s="49"/>
      <c r="E2308" s="52"/>
      <c r="F2308" s="52"/>
      <c r="G2308" s="52"/>
      <c r="H2308" s="52"/>
      <c r="I2308" s="52"/>
    </row>
    <row r="2309" spans="1:9" s="53" customFormat="1">
      <c r="A2309" s="49"/>
      <c r="B2309" s="50"/>
      <c r="C2309" s="51"/>
      <c r="D2309" s="49"/>
      <c r="E2309" s="52"/>
      <c r="F2309" s="52"/>
      <c r="G2309" s="52"/>
      <c r="H2309" s="52"/>
      <c r="I2309" s="52"/>
    </row>
    <row r="2310" spans="1:9" s="53" customFormat="1">
      <c r="A2310" s="49"/>
      <c r="B2310" s="50"/>
      <c r="C2310" s="51"/>
      <c r="D2310" s="49"/>
      <c r="E2310" s="52"/>
      <c r="F2310" s="52"/>
      <c r="G2310" s="52"/>
      <c r="H2310" s="52"/>
      <c r="I2310" s="52"/>
    </row>
    <row r="2311" spans="1:9" s="53" customFormat="1">
      <c r="A2311" s="49"/>
      <c r="B2311" s="50"/>
      <c r="C2311" s="51"/>
      <c r="D2311" s="49"/>
      <c r="E2311" s="52"/>
      <c r="F2311" s="52"/>
      <c r="G2311" s="52"/>
      <c r="H2311" s="52"/>
      <c r="I2311" s="52"/>
    </row>
    <row r="2312" spans="1:9" s="53" customFormat="1">
      <c r="A2312" s="49"/>
      <c r="B2312" s="50"/>
      <c r="C2312" s="51"/>
      <c r="D2312" s="49"/>
      <c r="E2312" s="52"/>
      <c r="F2312" s="52"/>
      <c r="G2312" s="52"/>
      <c r="H2312" s="52"/>
      <c r="I2312" s="52"/>
    </row>
    <row r="2313" spans="1:9" s="53" customFormat="1">
      <c r="A2313" s="49"/>
      <c r="B2313" s="50"/>
      <c r="C2313" s="51"/>
      <c r="D2313" s="49"/>
      <c r="E2313" s="52"/>
      <c r="F2313" s="52"/>
      <c r="G2313" s="52"/>
      <c r="H2313" s="52"/>
      <c r="I2313" s="52"/>
    </row>
    <row r="2314" spans="1:9" s="53" customFormat="1">
      <c r="A2314" s="49"/>
      <c r="B2314" s="50"/>
      <c r="C2314" s="51"/>
      <c r="D2314" s="49"/>
      <c r="E2314" s="52"/>
      <c r="F2314" s="52"/>
      <c r="G2314" s="52"/>
      <c r="H2314" s="52"/>
      <c r="I2314" s="52"/>
    </row>
    <row r="2315" spans="1:9" s="53" customFormat="1">
      <c r="A2315" s="49"/>
      <c r="B2315" s="50"/>
      <c r="C2315" s="51"/>
      <c r="D2315" s="49"/>
      <c r="E2315" s="52"/>
      <c r="F2315" s="52"/>
      <c r="G2315" s="52"/>
      <c r="H2315" s="52"/>
      <c r="I2315" s="52"/>
    </row>
    <row r="2316" spans="1:9" s="53" customFormat="1">
      <c r="A2316" s="49"/>
      <c r="B2316" s="50"/>
      <c r="C2316" s="51"/>
      <c r="D2316" s="49"/>
      <c r="E2316" s="52"/>
      <c r="F2316" s="52"/>
      <c r="G2316" s="52"/>
      <c r="H2316" s="52"/>
      <c r="I2316" s="52"/>
    </row>
    <row r="2317" spans="1:9" s="53" customFormat="1">
      <c r="A2317" s="49"/>
      <c r="B2317" s="50"/>
      <c r="C2317" s="51"/>
      <c r="D2317" s="49"/>
      <c r="E2317" s="52"/>
      <c r="F2317" s="52"/>
      <c r="G2317" s="52"/>
      <c r="H2317" s="52"/>
      <c r="I2317" s="52"/>
    </row>
    <row r="2318" spans="1:9" s="53" customFormat="1">
      <c r="A2318" s="49"/>
      <c r="B2318" s="50"/>
      <c r="C2318" s="51"/>
      <c r="D2318" s="49"/>
      <c r="E2318" s="52"/>
      <c r="F2318" s="52"/>
      <c r="G2318" s="52"/>
      <c r="H2318" s="52"/>
      <c r="I2318" s="52"/>
    </row>
    <row r="2319" spans="1:9" s="53" customFormat="1">
      <c r="A2319" s="49"/>
      <c r="B2319" s="50"/>
      <c r="C2319" s="51"/>
      <c r="D2319" s="49"/>
      <c r="E2319" s="52"/>
      <c r="F2319" s="52"/>
      <c r="G2319" s="52"/>
      <c r="H2319" s="52"/>
      <c r="I2319" s="52"/>
    </row>
    <row r="2320" spans="1:9" s="53" customFormat="1">
      <c r="A2320" s="49"/>
      <c r="B2320" s="50"/>
      <c r="C2320" s="51"/>
      <c r="D2320" s="49"/>
      <c r="E2320" s="52"/>
      <c r="F2320" s="52"/>
      <c r="G2320" s="52"/>
      <c r="H2320" s="52"/>
      <c r="I2320" s="52"/>
    </row>
    <row r="2321" spans="1:9" s="53" customFormat="1">
      <c r="A2321" s="49"/>
      <c r="B2321" s="50"/>
      <c r="C2321" s="51"/>
      <c r="D2321" s="49"/>
      <c r="E2321" s="52"/>
      <c r="F2321" s="52"/>
      <c r="G2321" s="52"/>
      <c r="H2321" s="52"/>
      <c r="I2321" s="52"/>
    </row>
    <row r="2322" spans="1:9" s="53" customFormat="1">
      <c r="A2322" s="49"/>
      <c r="B2322" s="50"/>
      <c r="C2322" s="51"/>
      <c r="D2322" s="49"/>
      <c r="E2322" s="52"/>
      <c r="F2322" s="52"/>
      <c r="G2322" s="52"/>
      <c r="H2322" s="52"/>
      <c r="I2322" s="52"/>
    </row>
    <row r="2323" spans="1:9" s="53" customFormat="1">
      <c r="A2323" s="49"/>
      <c r="B2323" s="50"/>
      <c r="C2323" s="51"/>
      <c r="D2323" s="49"/>
      <c r="E2323" s="52"/>
      <c r="F2323" s="52"/>
      <c r="G2323" s="52"/>
      <c r="H2323" s="52"/>
      <c r="I2323" s="52"/>
    </row>
    <row r="2324" spans="1:9" s="53" customFormat="1">
      <c r="A2324" s="49"/>
      <c r="B2324" s="50"/>
      <c r="C2324" s="51"/>
      <c r="D2324" s="49"/>
      <c r="E2324" s="52"/>
      <c r="F2324" s="52"/>
      <c r="G2324" s="52"/>
      <c r="H2324" s="52"/>
      <c r="I2324" s="52"/>
    </row>
    <row r="2325" spans="1:9" s="53" customFormat="1">
      <c r="A2325" s="49"/>
      <c r="B2325" s="50"/>
      <c r="C2325" s="51"/>
      <c r="D2325" s="49"/>
      <c r="E2325" s="52"/>
      <c r="F2325" s="52"/>
      <c r="G2325" s="52"/>
      <c r="H2325" s="52"/>
      <c r="I2325" s="52"/>
    </row>
    <row r="2326" spans="1:9" s="53" customFormat="1">
      <c r="A2326" s="49"/>
      <c r="B2326" s="50"/>
      <c r="C2326" s="51"/>
      <c r="D2326" s="49"/>
      <c r="E2326" s="52"/>
      <c r="F2326" s="52"/>
      <c r="G2326" s="52"/>
      <c r="H2326" s="52"/>
      <c r="I2326" s="52"/>
    </row>
    <row r="2327" spans="1:9" s="53" customFormat="1">
      <c r="A2327" s="49"/>
      <c r="B2327" s="50"/>
      <c r="C2327" s="51"/>
      <c r="D2327" s="49"/>
      <c r="E2327" s="52"/>
      <c r="F2327" s="52"/>
      <c r="G2327" s="52"/>
      <c r="H2327" s="52"/>
      <c r="I2327" s="52"/>
    </row>
    <row r="2328" spans="1:9" s="53" customFormat="1">
      <c r="A2328" s="49"/>
      <c r="B2328" s="50"/>
      <c r="C2328" s="51"/>
      <c r="D2328" s="49"/>
      <c r="E2328" s="52"/>
      <c r="F2328" s="52"/>
      <c r="G2328" s="52"/>
      <c r="H2328" s="52"/>
      <c r="I2328" s="52"/>
    </row>
    <row r="2329" spans="1:9" s="53" customFormat="1">
      <c r="A2329" s="49"/>
      <c r="B2329" s="50"/>
      <c r="C2329" s="51"/>
      <c r="D2329" s="49"/>
      <c r="E2329" s="52"/>
      <c r="F2329" s="52"/>
      <c r="G2329" s="52"/>
      <c r="H2329" s="52"/>
      <c r="I2329" s="52"/>
    </row>
    <row r="2330" spans="1:9" s="53" customFormat="1">
      <c r="A2330" s="49"/>
      <c r="B2330" s="50"/>
      <c r="C2330" s="51"/>
      <c r="D2330" s="49"/>
      <c r="E2330" s="52"/>
      <c r="F2330" s="52"/>
      <c r="G2330" s="52"/>
      <c r="H2330" s="52"/>
      <c r="I2330" s="52"/>
    </row>
    <row r="2331" spans="1:9" s="53" customFormat="1">
      <c r="A2331" s="49"/>
      <c r="B2331" s="50"/>
      <c r="C2331" s="51"/>
      <c r="D2331" s="49"/>
      <c r="E2331" s="52"/>
      <c r="F2331" s="52"/>
      <c r="G2331" s="52"/>
      <c r="H2331" s="52"/>
      <c r="I2331" s="52"/>
    </row>
    <row r="2332" spans="1:9" s="53" customFormat="1">
      <c r="A2332" s="49"/>
      <c r="B2332" s="50"/>
      <c r="C2332" s="51"/>
      <c r="D2332" s="49"/>
      <c r="E2332" s="52"/>
      <c r="F2332" s="52"/>
      <c r="G2332" s="52"/>
      <c r="H2332" s="52"/>
      <c r="I2332" s="52"/>
    </row>
    <row r="2333" spans="1:9" s="53" customFormat="1">
      <c r="A2333" s="49"/>
      <c r="B2333" s="50"/>
      <c r="C2333" s="51"/>
      <c r="D2333" s="49"/>
      <c r="E2333" s="52"/>
      <c r="F2333" s="52"/>
      <c r="G2333" s="52"/>
      <c r="H2333" s="52"/>
      <c r="I2333" s="52"/>
    </row>
    <row r="2334" spans="1:9" s="53" customFormat="1">
      <c r="A2334" s="49"/>
      <c r="B2334" s="50"/>
      <c r="C2334" s="51"/>
      <c r="D2334" s="49"/>
      <c r="E2334" s="52"/>
      <c r="F2334" s="52"/>
      <c r="G2334" s="52"/>
      <c r="H2334" s="52"/>
      <c r="I2334" s="52"/>
    </row>
    <row r="2335" spans="1:9" s="53" customFormat="1">
      <c r="A2335" s="49"/>
      <c r="B2335" s="50"/>
      <c r="C2335" s="51"/>
      <c r="D2335" s="49"/>
      <c r="E2335" s="52"/>
      <c r="F2335" s="52"/>
      <c r="G2335" s="52"/>
      <c r="H2335" s="52"/>
      <c r="I2335" s="52"/>
    </row>
    <row r="2336" spans="1:9" s="53" customFormat="1">
      <c r="A2336" s="49"/>
      <c r="B2336" s="50"/>
      <c r="C2336" s="51"/>
      <c r="D2336" s="49"/>
      <c r="E2336" s="52"/>
      <c r="F2336" s="52"/>
      <c r="G2336" s="52"/>
      <c r="H2336" s="52"/>
      <c r="I2336" s="52"/>
    </row>
    <row r="2337" spans="1:9" s="53" customFormat="1">
      <c r="A2337" s="49"/>
      <c r="B2337" s="50"/>
      <c r="C2337" s="51"/>
      <c r="D2337" s="49"/>
      <c r="E2337" s="52"/>
      <c r="F2337" s="52"/>
      <c r="G2337" s="52"/>
      <c r="H2337" s="52"/>
      <c r="I2337" s="52"/>
    </row>
    <row r="2338" spans="1:9" s="53" customFormat="1">
      <c r="A2338" s="49"/>
      <c r="B2338" s="50"/>
      <c r="C2338" s="51"/>
      <c r="D2338" s="49"/>
      <c r="E2338" s="52"/>
      <c r="F2338" s="52"/>
      <c r="G2338" s="52"/>
      <c r="H2338" s="52"/>
      <c r="I2338" s="52"/>
    </row>
    <row r="2339" spans="1:9" s="53" customFormat="1">
      <c r="A2339" s="49"/>
      <c r="B2339" s="50"/>
      <c r="C2339" s="51"/>
      <c r="D2339" s="49"/>
      <c r="E2339" s="52"/>
      <c r="F2339" s="52"/>
      <c r="G2339" s="52"/>
      <c r="H2339" s="52"/>
      <c r="I2339" s="52"/>
    </row>
    <row r="2340" spans="1:9" s="53" customFormat="1">
      <c r="A2340" s="49"/>
      <c r="B2340" s="50"/>
      <c r="C2340" s="51"/>
      <c r="D2340" s="49"/>
      <c r="E2340" s="52"/>
      <c r="F2340" s="52"/>
      <c r="G2340" s="52"/>
      <c r="H2340" s="52"/>
      <c r="I2340" s="52"/>
    </row>
    <row r="2341" spans="1:9" s="53" customFormat="1">
      <c r="A2341" s="49"/>
      <c r="B2341" s="50"/>
      <c r="C2341" s="51"/>
      <c r="D2341" s="49"/>
      <c r="E2341" s="52"/>
      <c r="F2341" s="52"/>
      <c r="G2341" s="52"/>
      <c r="H2341" s="52"/>
      <c r="I2341" s="52"/>
    </row>
    <row r="2342" spans="1:9" s="53" customFormat="1">
      <c r="A2342" s="49"/>
      <c r="B2342" s="50"/>
      <c r="C2342" s="51"/>
      <c r="D2342" s="49"/>
      <c r="E2342" s="52"/>
      <c r="F2342" s="52"/>
      <c r="G2342" s="52"/>
      <c r="H2342" s="52"/>
      <c r="I2342" s="52"/>
    </row>
    <row r="2343" spans="1:9" s="53" customFormat="1">
      <c r="A2343" s="49"/>
      <c r="B2343" s="50"/>
      <c r="C2343" s="51"/>
      <c r="D2343" s="49"/>
      <c r="E2343" s="52"/>
      <c r="F2343" s="52"/>
      <c r="G2343" s="52"/>
      <c r="H2343" s="52"/>
      <c r="I2343" s="52"/>
    </row>
    <row r="2344" spans="1:9" s="53" customFormat="1">
      <c r="A2344" s="49"/>
      <c r="B2344" s="50"/>
      <c r="C2344" s="51"/>
      <c r="D2344" s="49"/>
      <c r="E2344" s="52"/>
      <c r="F2344" s="52"/>
      <c r="G2344" s="52"/>
      <c r="H2344" s="52"/>
      <c r="I2344" s="52"/>
    </row>
    <row r="2345" spans="1:9" s="53" customFormat="1">
      <c r="A2345" s="49"/>
      <c r="B2345" s="50"/>
      <c r="C2345" s="51"/>
      <c r="D2345" s="49"/>
      <c r="E2345" s="52"/>
      <c r="F2345" s="52"/>
      <c r="G2345" s="52"/>
      <c r="H2345" s="52"/>
      <c r="I2345" s="52"/>
    </row>
    <row r="2346" spans="1:9" s="53" customFormat="1">
      <c r="A2346" s="49"/>
      <c r="B2346" s="50"/>
      <c r="C2346" s="51"/>
      <c r="D2346" s="49"/>
      <c r="E2346" s="52"/>
      <c r="F2346" s="52"/>
      <c r="G2346" s="52"/>
      <c r="H2346" s="52"/>
      <c r="I2346" s="52"/>
    </row>
    <row r="2347" spans="1:9" s="53" customFormat="1">
      <c r="A2347" s="49"/>
      <c r="B2347" s="50"/>
      <c r="C2347" s="51"/>
      <c r="D2347" s="49"/>
      <c r="E2347" s="52"/>
      <c r="F2347" s="52"/>
      <c r="G2347" s="52"/>
      <c r="H2347" s="52"/>
      <c r="I2347" s="52"/>
    </row>
    <row r="2348" spans="1:9" s="53" customFormat="1">
      <c r="A2348" s="49"/>
      <c r="B2348" s="50"/>
      <c r="C2348" s="51"/>
      <c r="D2348" s="49"/>
      <c r="E2348" s="52"/>
      <c r="F2348" s="52"/>
      <c r="G2348" s="52"/>
      <c r="H2348" s="52"/>
      <c r="I2348" s="52"/>
    </row>
    <row r="2349" spans="1:9" s="53" customFormat="1">
      <c r="A2349" s="49"/>
      <c r="B2349" s="50"/>
      <c r="C2349" s="51"/>
      <c r="D2349" s="49"/>
      <c r="E2349" s="52"/>
      <c r="F2349" s="52"/>
      <c r="G2349" s="52"/>
      <c r="H2349" s="52"/>
      <c r="I2349" s="52"/>
    </row>
    <row r="2350" spans="1:9" s="53" customFormat="1">
      <c r="A2350" s="49"/>
      <c r="B2350" s="50"/>
      <c r="C2350" s="51"/>
      <c r="D2350" s="49"/>
      <c r="E2350" s="52"/>
      <c r="F2350" s="52"/>
      <c r="G2350" s="52"/>
      <c r="H2350" s="52"/>
      <c r="I2350" s="52"/>
    </row>
    <row r="2351" spans="1:9" s="53" customFormat="1">
      <c r="A2351" s="49"/>
      <c r="B2351" s="50"/>
      <c r="C2351" s="51"/>
      <c r="D2351" s="49"/>
      <c r="E2351" s="52"/>
      <c r="F2351" s="52"/>
      <c r="G2351" s="52"/>
      <c r="H2351" s="52"/>
      <c r="I2351" s="52"/>
    </row>
    <row r="2352" spans="1:9" s="53" customFormat="1">
      <c r="A2352" s="49"/>
      <c r="B2352" s="50"/>
      <c r="C2352" s="51"/>
      <c r="D2352" s="49"/>
      <c r="E2352" s="52"/>
      <c r="F2352" s="52"/>
      <c r="G2352" s="52"/>
      <c r="H2352" s="52"/>
      <c r="I2352" s="52"/>
    </row>
    <row r="2353" spans="1:9" s="53" customFormat="1">
      <c r="A2353" s="49"/>
      <c r="B2353" s="50"/>
      <c r="C2353" s="51"/>
      <c r="D2353" s="49"/>
      <c r="E2353" s="52"/>
      <c r="F2353" s="52"/>
      <c r="G2353" s="52"/>
      <c r="H2353" s="52"/>
      <c r="I2353" s="52"/>
    </row>
    <row r="2354" spans="1:9" s="53" customFormat="1">
      <c r="A2354" s="49"/>
      <c r="B2354" s="50"/>
      <c r="C2354" s="51"/>
      <c r="D2354" s="49"/>
      <c r="E2354" s="52"/>
      <c r="F2354" s="52"/>
      <c r="G2354" s="52"/>
      <c r="H2354" s="52"/>
      <c r="I2354" s="52"/>
    </row>
    <row r="2355" spans="1:9" s="53" customFormat="1">
      <c r="A2355" s="49"/>
      <c r="B2355" s="50"/>
      <c r="C2355" s="51"/>
      <c r="D2355" s="49"/>
      <c r="E2355" s="52"/>
      <c r="F2355" s="52"/>
      <c r="G2355" s="52"/>
      <c r="H2355" s="52"/>
      <c r="I2355" s="52"/>
    </row>
    <row r="2356" spans="1:9" s="53" customFormat="1">
      <c r="A2356" s="49"/>
      <c r="B2356" s="50"/>
      <c r="C2356" s="51"/>
      <c r="D2356" s="49"/>
      <c r="E2356" s="52"/>
      <c r="F2356" s="52"/>
      <c r="G2356" s="52"/>
      <c r="H2356" s="52"/>
      <c r="I2356" s="52"/>
    </row>
    <row r="2357" spans="1:9" s="53" customFormat="1">
      <c r="A2357" s="49"/>
      <c r="B2357" s="50"/>
      <c r="C2357" s="51"/>
      <c r="D2357" s="49"/>
      <c r="E2357" s="52"/>
      <c r="F2357" s="52"/>
      <c r="G2357" s="52"/>
      <c r="H2357" s="52"/>
      <c r="I2357" s="52"/>
    </row>
    <row r="2358" spans="1:9" s="53" customFormat="1">
      <c r="A2358" s="49"/>
      <c r="B2358" s="50"/>
      <c r="C2358" s="51"/>
      <c r="D2358" s="49"/>
      <c r="E2358" s="52"/>
      <c r="F2358" s="52"/>
      <c r="G2358" s="52"/>
      <c r="H2358" s="52"/>
      <c r="I2358" s="52"/>
    </row>
    <row r="2359" spans="1:9" s="53" customFormat="1">
      <c r="A2359" s="49"/>
      <c r="B2359" s="50"/>
      <c r="C2359" s="51"/>
      <c r="D2359" s="49"/>
      <c r="E2359" s="52"/>
      <c r="F2359" s="52"/>
      <c r="G2359" s="52"/>
      <c r="H2359" s="52"/>
      <c r="I2359" s="52"/>
    </row>
    <row r="2360" spans="1:9" s="53" customFormat="1">
      <c r="A2360" s="49"/>
      <c r="B2360" s="50"/>
      <c r="C2360" s="51"/>
      <c r="D2360" s="49"/>
      <c r="E2360" s="52"/>
      <c r="F2360" s="52"/>
      <c r="G2360" s="52"/>
      <c r="H2360" s="52"/>
      <c r="I2360" s="52"/>
    </row>
    <row r="2361" spans="1:9" s="53" customFormat="1">
      <c r="A2361" s="49"/>
      <c r="B2361" s="50"/>
      <c r="C2361" s="51"/>
      <c r="D2361" s="49"/>
      <c r="E2361" s="52"/>
      <c r="F2361" s="52"/>
      <c r="G2361" s="52"/>
      <c r="H2361" s="52"/>
      <c r="I2361" s="52"/>
    </row>
    <row r="2362" spans="1:9" s="53" customFormat="1">
      <c r="A2362" s="49"/>
      <c r="B2362" s="50"/>
      <c r="C2362" s="51"/>
      <c r="D2362" s="49"/>
      <c r="E2362" s="52"/>
      <c r="F2362" s="52"/>
      <c r="G2362" s="52"/>
      <c r="H2362" s="52"/>
      <c r="I2362" s="52"/>
    </row>
    <row r="2363" spans="1:9" s="53" customFormat="1">
      <c r="A2363" s="49"/>
      <c r="B2363" s="50"/>
      <c r="C2363" s="51"/>
      <c r="D2363" s="49"/>
      <c r="E2363" s="52"/>
      <c r="F2363" s="52"/>
      <c r="G2363" s="52"/>
      <c r="H2363" s="52"/>
      <c r="I2363" s="52"/>
    </row>
    <row r="2364" spans="1:9" s="53" customFormat="1">
      <c r="A2364" s="49"/>
      <c r="B2364" s="50"/>
      <c r="C2364" s="51"/>
      <c r="D2364" s="49"/>
      <c r="E2364" s="52"/>
      <c r="F2364" s="52"/>
      <c r="G2364" s="52"/>
      <c r="H2364" s="52"/>
      <c r="I2364" s="52"/>
    </row>
    <row r="2365" spans="1:9" s="53" customFormat="1">
      <c r="A2365" s="49"/>
      <c r="B2365" s="50"/>
      <c r="C2365" s="51"/>
      <c r="D2365" s="49"/>
      <c r="E2365" s="52"/>
      <c r="F2365" s="52"/>
      <c r="G2365" s="52"/>
      <c r="H2365" s="52"/>
      <c r="I2365" s="52"/>
    </row>
    <row r="2366" spans="1:9" s="53" customFormat="1">
      <c r="A2366" s="49"/>
      <c r="B2366" s="50"/>
      <c r="C2366" s="51"/>
      <c r="D2366" s="49"/>
      <c r="E2366" s="52"/>
      <c r="F2366" s="52"/>
      <c r="G2366" s="52"/>
      <c r="H2366" s="52"/>
      <c r="I2366" s="52"/>
    </row>
    <row r="2367" spans="1:9" s="53" customFormat="1">
      <c r="A2367" s="49"/>
      <c r="B2367" s="50"/>
      <c r="C2367" s="51"/>
      <c r="D2367" s="49"/>
      <c r="E2367" s="52"/>
      <c r="F2367" s="52"/>
      <c r="G2367" s="52"/>
      <c r="H2367" s="52"/>
      <c r="I2367" s="52"/>
    </row>
    <row r="2368" spans="1:9" s="53" customFormat="1">
      <c r="A2368" s="49"/>
      <c r="B2368" s="50"/>
      <c r="C2368" s="51"/>
      <c r="D2368" s="49"/>
      <c r="E2368" s="52"/>
      <c r="F2368" s="52"/>
      <c r="G2368" s="52"/>
      <c r="H2368" s="52"/>
      <c r="I2368" s="52"/>
    </row>
    <row r="2369" spans="1:9" s="53" customFormat="1">
      <c r="A2369" s="49"/>
      <c r="B2369" s="50"/>
      <c r="C2369" s="51"/>
      <c r="D2369" s="49"/>
      <c r="E2369" s="52"/>
      <c r="F2369" s="52"/>
      <c r="G2369" s="52"/>
      <c r="H2369" s="52"/>
      <c r="I2369" s="52"/>
    </row>
    <row r="2370" spans="1:9" s="53" customFormat="1">
      <c r="A2370" s="49"/>
      <c r="B2370" s="50"/>
      <c r="C2370" s="51"/>
      <c r="D2370" s="49"/>
      <c r="E2370" s="52"/>
      <c r="F2370" s="52"/>
      <c r="G2370" s="52"/>
      <c r="H2370" s="52"/>
      <c r="I2370" s="52"/>
    </row>
    <row r="2371" spans="1:9" s="53" customFormat="1">
      <c r="A2371" s="49"/>
      <c r="B2371" s="50"/>
      <c r="C2371" s="51"/>
      <c r="D2371" s="49"/>
      <c r="E2371" s="52"/>
      <c r="F2371" s="52"/>
      <c r="G2371" s="52"/>
      <c r="H2371" s="52"/>
      <c r="I2371" s="52"/>
    </row>
    <row r="2372" spans="1:9" s="53" customFormat="1">
      <c r="A2372" s="49"/>
      <c r="B2372" s="50"/>
      <c r="C2372" s="51"/>
      <c r="D2372" s="49"/>
      <c r="E2372" s="52"/>
      <c r="F2372" s="52"/>
      <c r="G2372" s="52"/>
      <c r="H2372" s="52"/>
      <c r="I2372" s="52"/>
    </row>
    <row r="2373" spans="1:9" s="53" customFormat="1">
      <c r="A2373" s="49"/>
      <c r="B2373" s="50"/>
      <c r="C2373" s="51"/>
      <c r="D2373" s="49"/>
      <c r="E2373" s="52"/>
      <c r="F2373" s="52"/>
      <c r="G2373" s="52"/>
      <c r="H2373" s="52"/>
      <c r="I2373" s="52"/>
    </row>
    <row r="2374" spans="1:9" s="53" customFormat="1">
      <c r="A2374" s="49"/>
      <c r="B2374" s="50"/>
      <c r="C2374" s="51"/>
      <c r="D2374" s="49"/>
      <c r="E2374" s="52"/>
      <c r="F2374" s="52"/>
      <c r="G2374" s="52"/>
      <c r="H2374" s="52"/>
      <c r="I2374" s="52"/>
    </row>
    <row r="2375" spans="1:9" s="53" customFormat="1">
      <c r="A2375" s="49"/>
      <c r="B2375" s="50"/>
      <c r="C2375" s="51"/>
      <c r="D2375" s="49"/>
      <c r="E2375" s="52"/>
      <c r="F2375" s="52"/>
      <c r="G2375" s="52"/>
      <c r="H2375" s="52"/>
      <c r="I2375" s="52"/>
    </row>
    <row r="2376" spans="1:9" s="53" customFormat="1">
      <c r="A2376" s="49"/>
      <c r="B2376" s="50"/>
      <c r="C2376" s="51"/>
      <c r="D2376" s="49"/>
      <c r="E2376" s="52"/>
      <c r="F2376" s="52"/>
      <c r="G2376" s="52"/>
      <c r="H2376" s="52"/>
      <c r="I2376" s="52"/>
    </row>
    <row r="2377" spans="1:9" s="53" customFormat="1">
      <c r="A2377" s="49"/>
      <c r="B2377" s="50"/>
      <c r="C2377" s="51"/>
      <c r="D2377" s="49"/>
      <c r="E2377" s="52"/>
      <c r="F2377" s="52"/>
      <c r="G2377" s="52"/>
      <c r="H2377" s="52"/>
      <c r="I2377" s="52"/>
    </row>
    <row r="2378" spans="1:9" s="53" customFormat="1">
      <c r="A2378" s="49"/>
      <c r="B2378" s="50"/>
      <c r="C2378" s="51"/>
      <c r="D2378" s="49"/>
      <c r="E2378" s="52"/>
      <c r="F2378" s="52"/>
      <c r="G2378" s="52"/>
      <c r="H2378" s="52"/>
      <c r="I2378" s="52"/>
    </row>
    <row r="2379" spans="1:9" s="53" customFormat="1">
      <c r="A2379" s="49"/>
      <c r="B2379" s="50"/>
      <c r="C2379" s="51"/>
      <c r="D2379" s="49"/>
      <c r="E2379" s="52"/>
      <c r="F2379" s="52"/>
      <c r="G2379" s="52"/>
      <c r="H2379" s="52"/>
      <c r="I2379" s="52"/>
    </row>
    <row r="2380" spans="1:9" s="53" customFormat="1">
      <c r="A2380" s="49"/>
      <c r="B2380" s="50"/>
      <c r="C2380" s="51"/>
      <c r="D2380" s="49"/>
      <c r="E2380" s="52"/>
      <c r="F2380" s="52"/>
      <c r="G2380" s="52"/>
      <c r="H2380" s="52"/>
      <c r="I2380" s="52"/>
    </row>
    <row r="2381" spans="1:9" s="53" customFormat="1">
      <c r="A2381" s="49"/>
      <c r="B2381" s="50"/>
      <c r="C2381" s="51"/>
      <c r="D2381" s="49"/>
      <c r="E2381" s="52"/>
      <c r="F2381" s="52"/>
      <c r="G2381" s="52"/>
      <c r="H2381" s="52"/>
      <c r="I2381" s="52"/>
    </row>
    <row r="2382" spans="1:9" s="53" customFormat="1">
      <c r="A2382" s="49"/>
      <c r="B2382" s="50"/>
      <c r="C2382" s="51"/>
      <c r="D2382" s="49"/>
      <c r="E2382" s="52"/>
      <c r="F2382" s="52"/>
      <c r="G2382" s="52"/>
      <c r="H2382" s="52"/>
      <c r="I2382" s="52"/>
    </row>
    <row r="2383" spans="1:9" s="53" customFormat="1">
      <c r="A2383" s="49"/>
      <c r="B2383" s="50"/>
      <c r="C2383" s="51"/>
      <c r="D2383" s="49"/>
      <c r="E2383" s="52"/>
      <c r="F2383" s="52"/>
      <c r="G2383" s="52"/>
      <c r="H2383" s="52"/>
      <c r="I2383" s="52"/>
    </row>
    <row r="2384" spans="1:9" s="53" customFormat="1">
      <c r="A2384" s="49"/>
      <c r="B2384" s="50"/>
      <c r="C2384" s="51"/>
      <c r="D2384" s="49"/>
      <c r="E2384" s="52"/>
      <c r="F2384" s="52"/>
      <c r="G2384" s="52"/>
      <c r="H2384" s="52"/>
      <c r="I2384" s="52"/>
    </row>
    <row r="2385" spans="1:9" s="53" customFormat="1">
      <c r="A2385" s="49"/>
      <c r="B2385" s="50"/>
      <c r="C2385" s="51"/>
      <c r="D2385" s="49"/>
      <c r="E2385" s="52"/>
      <c r="F2385" s="52"/>
      <c r="G2385" s="52"/>
      <c r="H2385" s="52"/>
      <c r="I2385" s="52"/>
    </row>
    <row r="2386" spans="1:9" s="53" customFormat="1">
      <c r="A2386" s="49"/>
      <c r="B2386" s="50"/>
      <c r="C2386" s="51"/>
      <c r="D2386" s="49"/>
      <c r="E2386" s="52"/>
      <c r="F2386" s="52"/>
      <c r="G2386" s="52"/>
      <c r="H2386" s="52"/>
      <c r="I2386" s="52"/>
    </row>
    <row r="2387" spans="1:9" s="53" customFormat="1">
      <c r="A2387" s="49"/>
      <c r="B2387" s="50"/>
      <c r="C2387" s="51"/>
      <c r="D2387" s="49"/>
      <c r="E2387" s="52"/>
      <c r="F2387" s="52"/>
      <c r="G2387" s="52"/>
      <c r="H2387" s="52"/>
      <c r="I2387" s="52"/>
    </row>
    <row r="2388" spans="1:9" s="53" customFormat="1">
      <c r="A2388" s="49"/>
      <c r="B2388" s="50"/>
      <c r="C2388" s="51"/>
      <c r="D2388" s="49"/>
      <c r="E2388" s="52"/>
      <c r="F2388" s="52"/>
      <c r="G2388" s="52"/>
      <c r="H2388" s="52"/>
      <c r="I2388" s="52"/>
    </row>
    <row r="2389" spans="1:9" s="53" customFormat="1">
      <c r="A2389" s="49"/>
      <c r="B2389" s="50"/>
      <c r="C2389" s="51"/>
      <c r="D2389" s="49"/>
      <c r="E2389" s="52"/>
      <c r="F2389" s="52"/>
      <c r="G2389" s="52"/>
      <c r="H2389" s="52"/>
      <c r="I2389" s="52"/>
    </row>
    <row r="2390" spans="1:9" s="53" customFormat="1">
      <c r="A2390" s="49"/>
      <c r="B2390" s="50"/>
      <c r="C2390" s="51"/>
      <c r="D2390" s="49"/>
      <c r="E2390" s="52"/>
      <c r="F2390" s="52"/>
      <c r="G2390" s="52"/>
      <c r="H2390" s="52"/>
      <c r="I2390" s="52"/>
    </row>
    <row r="2391" spans="1:9" s="53" customFormat="1">
      <c r="A2391" s="49"/>
      <c r="B2391" s="50"/>
      <c r="C2391" s="51"/>
      <c r="D2391" s="49"/>
      <c r="E2391" s="52"/>
      <c r="F2391" s="52"/>
      <c r="G2391" s="52"/>
      <c r="H2391" s="52"/>
      <c r="I2391" s="52"/>
    </row>
    <row r="2392" spans="1:9" s="53" customFormat="1">
      <c r="A2392" s="49"/>
      <c r="B2392" s="50"/>
      <c r="C2392" s="51"/>
      <c r="D2392" s="49"/>
      <c r="E2392" s="52"/>
      <c r="F2392" s="52"/>
      <c r="G2392" s="52"/>
      <c r="H2392" s="52"/>
      <c r="I2392" s="52"/>
    </row>
    <row r="2393" spans="1:9" s="53" customFormat="1">
      <c r="A2393" s="49"/>
      <c r="B2393" s="50"/>
      <c r="C2393" s="51"/>
      <c r="D2393" s="49"/>
      <c r="E2393" s="52"/>
      <c r="F2393" s="52"/>
      <c r="G2393" s="52"/>
      <c r="H2393" s="52"/>
      <c r="I2393" s="52"/>
    </row>
    <row r="2394" spans="1:9" s="53" customFormat="1">
      <c r="A2394" s="49"/>
      <c r="B2394" s="50"/>
      <c r="C2394" s="51"/>
      <c r="D2394" s="49"/>
      <c r="E2394" s="52"/>
      <c r="F2394" s="52"/>
      <c r="G2394" s="52"/>
      <c r="H2394" s="52"/>
      <c r="I2394" s="52"/>
    </row>
    <row r="2395" spans="1:9" s="53" customFormat="1">
      <c r="A2395" s="49"/>
      <c r="B2395" s="50"/>
      <c r="C2395" s="51"/>
      <c r="D2395" s="49"/>
      <c r="E2395" s="52"/>
      <c r="F2395" s="52"/>
      <c r="G2395" s="52"/>
      <c r="H2395" s="52"/>
      <c r="I2395" s="52"/>
    </row>
    <row r="2396" spans="1:9" s="53" customFormat="1">
      <c r="A2396" s="49"/>
      <c r="B2396" s="50"/>
      <c r="C2396" s="51"/>
      <c r="D2396" s="49"/>
      <c r="E2396" s="52"/>
      <c r="F2396" s="52"/>
      <c r="G2396" s="52"/>
      <c r="H2396" s="52"/>
      <c r="I2396" s="52"/>
    </row>
    <row r="2397" spans="1:9" s="53" customFormat="1">
      <c r="A2397" s="49"/>
      <c r="B2397" s="50"/>
      <c r="C2397" s="51"/>
      <c r="D2397" s="49"/>
      <c r="E2397" s="52"/>
      <c r="F2397" s="52"/>
      <c r="G2397" s="52"/>
      <c r="H2397" s="52"/>
      <c r="I2397" s="52"/>
    </row>
    <row r="2398" spans="1:9" s="53" customFormat="1">
      <c r="A2398" s="49"/>
      <c r="B2398" s="50"/>
      <c r="C2398" s="51"/>
      <c r="D2398" s="49"/>
      <c r="E2398" s="52"/>
      <c r="F2398" s="52"/>
      <c r="G2398" s="52"/>
      <c r="H2398" s="52"/>
      <c r="I2398" s="52"/>
    </row>
    <row r="2399" spans="1:9" s="53" customFormat="1">
      <c r="A2399" s="49"/>
      <c r="B2399" s="50"/>
      <c r="C2399" s="51"/>
      <c r="D2399" s="49"/>
      <c r="E2399" s="52"/>
      <c r="F2399" s="52"/>
      <c r="G2399" s="52"/>
      <c r="H2399" s="52"/>
      <c r="I2399" s="52"/>
    </row>
    <row r="2400" spans="1:9" s="53" customFormat="1">
      <c r="A2400" s="49"/>
      <c r="B2400" s="50"/>
      <c r="C2400" s="51"/>
      <c r="D2400" s="49"/>
      <c r="E2400" s="52"/>
      <c r="F2400" s="52"/>
      <c r="G2400" s="52"/>
      <c r="H2400" s="52"/>
      <c r="I2400" s="52"/>
    </row>
    <row r="2401" spans="1:9" s="53" customFormat="1">
      <c r="A2401" s="49"/>
      <c r="B2401" s="50"/>
      <c r="C2401" s="51"/>
      <c r="D2401" s="49"/>
      <c r="E2401" s="52"/>
      <c r="F2401" s="52"/>
      <c r="G2401" s="52"/>
      <c r="H2401" s="52"/>
      <c r="I2401" s="52"/>
    </row>
    <row r="2402" spans="1:9" s="53" customFormat="1">
      <c r="A2402" s="49"/>
      <c r="B2402" s="50"/>
      <c r="C2402" s="51"/>
      <c r="D2402" s="49"/>
      <c r="E2402" s="52"/>
      <c r="F2402" s="52"/>
      <c r="G2402" s="52"/>
      <c r="H2402" s="52"/>
      <c r="I2402" s="52"/>
    </row>
    <row r="2403" spans="1:9" s="53" customFormat="1">
      <c r="A2403" s="49"/>
      <c r="B2403" s="50"/>
      <c r="C2403" s="51"/>
      <c r="D2403" s="49"/>
      <c r="E2403" s="52"/>
      <c r="F2403" s="52"/>
      <c r="G2403" s="52"/>
      <c r="H2403" s="52"/>
      <c r="I2403" s="52"/>
    </row>
    <row r="2404" spans="1:9" s="53" customFormat="1">
      <c r="A2404" s="49"/>
      <c r="B2404" s="50"/>
      <c r="C2404" s="51"/>
      <c r="D2404" s="49"/>
      <c r="E2404" s="52"/>
      <c r="F2404" s="52"/>
      <c r="G2404" s="52"/>
      <c r="H2404" s="52"/>
      <c r="I2404" s="52"/>
    </row>
    <row r="2405" spans="1:9" s="53" customFormat="1">
      <c r="A2405" s="49"/>
      <c r="B2405" s="50"/>
      <c r="C2405" s="51"/>
      <c r="D2405" s="49"/>
      <c r="E2405" s="52"/>
      <c r="F2405" s="52"/>
      <c r="G2405" s="52"/>
      <c r="H2405" s="52"/>
      <c r="I2405" s="52"/>
    </row>
    <row r="2406" spans="1:9" s="53" customFormat="1">
      <c r="A2406" s="49"/>
      <c r="B2406" s="50"/>
      <c r="C2406" s="51"/>
      <c r="D2406" s="49"/>
      <c r="E2406" s="52"/>
      <c r="F2406" s="52"/>
      <c r="G2406" s="52"/>
      <c r="H2406" s="52"/>
      <c r="I2406" s="52"/>
    </row>
    <row r="2407" spans="1:9" s="53" customFormat="1">
      <c r="A2407" s="49"/>
      <c r="B2407" s="50"/>
      <c r="C2407" s="51"/>
      <c r="D2407" s="49"/>
      <c r="E2407" s="52"/>
      <c r="F2407" s="52"/>
      <c r="G2407" s="52"/>
      <c r="H2407" s="52"/>
      <c r="I2407" s="52"/>
    </row>
    <row r="2408" spans="1:9" s="53" customFormat="1">
      <c r="A2408" s="49"/>
      <c r="B2408" s="50"/>
      <c r="C2408" s="51"/>
      <c r="D2408" s="49"/>
      <c r="E2408" s="52"/>
      <c r="F2408" s="52"/>
      <c r="G2408" s="52"/>
      <c r="H2408" s="52"/>
      <c r="I2408" s="52"/>
    </row>
    <row r="2409" spans="1:9" s="53" customFormat="1">
      <c r="A2409" s="49"/>
      <c r="B2409" s="50"/>
      <c r="C2409" s="51"/>
      <c r="D2409" s="49"/>
      <c r="E2409" s="52"/>
      <c r="F2409" s="52"/>
      <c r="G2409" s="52"/>
      <c r="H2409" s="52"/>
      <c r="I2409" s="52"/>
    </row>
    <row r="2410" spans="1:9" s="53" customFormat="1">
      <c r="A2410" s="49"/>
      <c r="B2410" s="50"/>
      <c r="C2410" s="51"/>
      <c r="D2410" s="49"/>
      <c r="E2410" s="52"/>
      <c r="F2410" s="52"/>
      <c r="G2410" s="52"/>
      <c r="H2410" s="52"/>
      <c r="I2410" s="52"/>
    </row>
    <row r="2411" spans="1:9" s="53" customFormat="1">
      <c r="A2411" s="49"/>
      <c r="B2411" s="50"/>
      <c r="C2411" s="51"/>
      <c r="D2411" s="49"/>
      <c r="E2411" s="52"/>
      <c r="F2411" s="52"/>
      <c r="G2411" s="52"/>
      <c r="H2411" s="52"/>
      <c r="I2411" s="52"/>
    </row>
    <row r="2412" spans="1:9" s="53" customFormat="1">
      <c r="A2412" s="49"/>
      <c r="B2412" s="50"/>
      <c r="C2412" s="51"/>
      <c r="D2412" s="49"/>
      <c r="E2412" s="52"/>
      <c r="F2412" s="52"/>
      <c r="G2412" s="52"/>
      <c r="H2412" s="52"/>
      <c r="I2412" s="52"/>
    </row>
    <row r="2413" spans="1:9" s="53" customFormat="1">
      <c r="A2413" s="49"/>
      <c r="B2413" s="50"/>
      <c r="C2413" s="51"/>
      <c r="D2413" s="49"/>
      <c r="E2413" s="52"/>
      <c r="F2413" s="52"/>
      <c r="G2413" s="52"/>
      <c r="H2413" s="52"/>
      <c r="I2413" s="52"/>
    </row>
    <row r="2414" spans="1:9" s="53" customFormat="1">
      <c r="A2414" s="49"/>
      <c r="B2414" s="50"/>
      <c r="C2414" s="51"/>
      <c r="D2414" s="49"/>
      <c r="E2414" s="52"/>
      <c r="F2414" s="52"/>
      <c r="G2414" s="52"/>
      <c r="H2414" s="52"/>
      <c r="I2414" s="52"/>
    </row>
    <row r="2415" spans="1:9" s="53" customFormat="1">
      <c r="A2415" s="49"/>
      <c r="B2415" s="50"/>
      <c r="C2415" s="51"/>
      <c r="D2415" s="49"/>
      <c r="E2415" s="52"/>
      <c r="F2415" s="52"/>
      <c r="G2415" s="52"/>
      <c r="H2415" s="52"/>
      <c r="I2415" s="52"/>
    </row>
    <row r="2416" spans="1:9" s="53" customFormat="1">
      <c r="A2416" s="49"/>
      <c r="B2416" s="50"/>
      <c r="C2416" s="51"/>
      <c r="D2416" s="49"/>
      <c r="E2416" s="52"/>
      <c r="F2416" s="52"/>
      <c r="G2416" s="52"/>
      <c r="H2416" s="52"/>
      <c r="I2416" s="52"/>
    </row>
    <row r="2417" spans="1:9" s="53" customFormat="1">
      <c r="A2417" s="49"/>
      <c r="B2417" s="50"/>
      <c r="C2417" s="51"/>
      <c r="D2417" s="49"/>
      <c r="E2417" s="52"/>
      <c r="F2417" s="52"/>
      <c r="G2417" s="52"/>
      <c r="H2417" s="52"/>
      <c r="I2417" s="52"/>
    </row>
    <row r="2418" spans="1:9" s="53" customFormat="1">
      <c r="A2418" s="49"/>
      <c r="B2418" s="50"/>
      <c r="C2418" s="51"/>
      <c r="D2418" s="49"/>
      <c r="E2418" s="52"/>
      <c r="F2418" s="52"/>
      <c r="G2418" s="52"/>
      <c r="H2418" s="52"/>
      <c r="I2418" s="52"/>
    </row>
    <row r="2419" spans="1:9" s="53" customFormat="1">
      <c r="A2419" s="49"/>
      <c r="B2419" s="50"/>
      <c r="C2419" s="51"/>
      <c r="D2419" s="49"/>
      <c r="E2419" s="52"/>
      <c r="F2419" s="52"/>
      <c r="G2419" s="52"/>
      <c r="H2419" s="52"/>
      <c r="I2419" s="52"/>
    </row>
    <row r="2420" spans="1:9" s="53" customFormat="1">
      <c r="A2420" s="49"/>
      <c r="B2420" s="50"/>
      <c r="C2420" s="51"/>
      <c r="D2420" s="49"/>
      <c r="E2420" s="52"/>
      <c r="F2420" s="52"/>
      <c r="G2420" s="52"/>
      <c r="H2420" s="52"/>
      <c r="I2420" s="52"/>
    </row>
    <row r="2421" spans="1:9" s="53" customFormat="1">
      <c r="A2421" s="49"/>
      <c r="B2421" s="50"/>
      <c r="C2421" s="51"/>
      <c r="D2421" s="49"/>
      <c r="E2421" s="52"/>
      <c r="F2421" s="52"/>
      <c r="G2421" s="52"/>
      <c r="H2421" s="52"/>
      <c r="I2421" s="52"/>
    </row>
    <row r="2422" spans="1:9" s="53" customFormat="1">
      <c r="A2422" s="49"/>
      <c r="B2422" s="50"/>
      <c r="C2422" s="51"/>
      <c r="D2422" s="49"/>
      <c r="E2422" s="52"/>
      <c r="F2422" s="52"/>
      <c r="G2422" s="52"/>
      <c r="H2422" s="52"/>
      <c r="I2422" s="52"/>
    </row>
    <row r="2423" spans="1:9" s="53" customFormat="1">
      <c r="A2423" s="49"/>
      <c r="B2423" s="50"/>
      <c r="C2423" s="51"/>
      <c r="D2423" s="49"/>
      <c r="E2423" s="52"/>
      <c r="F2423" s="52"/>
      <c r="G2423" s="52"/>
      <c r="H2423" s="52"/>
      <c r="I2423" s="52"/>
    </row>
    <row r="2424" spans="1:9" s="53" customFormat="1">
      <c r="A2424" s="49"/>
      <c r="B2424" s="50"/>
      <c r="C2424" s="51"/>
      <c r="D2424" s="49"/>
      <c r="E2424" s="52"/>
      <c r="F2424" s="52"/>
      <c r="G2424" s="52"/>
      <c r="H2424" s="52"/>
      <c r="I2424" s="52"/>
    </row>
    <row r="2425" spans="1:9" s="53" customFormat="1">
      <c r="A2425" s="49"/>
      <c r="B2425" s="50"/>
      <c r="C2425" s="51"/>
      <c r="D2425" s="49"/>
      <c r="E2425" s="52"/>
      <c r="F2425" s="52"/>
      <c r="G2425" s="52"/>
      <c r="H2425" s="52"/>
      <c r="I2425" s="52"/>
    </row>
    <row r="2426" spans="1:9" s="53" customFormat="1">
      <c r="A2426" s="49"/>
      <c r="B2426" s="50"/>
      <c r="C2426" s="51"/>
      <c r="D2426" s="49"/>
      <c r="E2426" s="52"/>
      <c r="F2426" s="52"/>
      <c r="G2426" s="52"/>
      <c r="H2426" s="52"/>
      <c r="I2426" s="52"/>
    </row>
    <row r="2427" spans="1:9" s="53" customFormat="1">
      <c r="A2427" s="49"/>
      <c r="B2427" s="50"/>
      <c r="C2427" s="51"/>
      <c r="D2427" s="49"/>
      <c r="E2427" s="52"/>
      <c r="F2427" s="52"/>
      <c r="G2427" s="52"/>
      <c r="H2427" s="52"/>
      <c r="I2427" s="52"/>
    </row>
    <row r="2428" spans="1:9" s="53" customFormat="1">
      <c r="A2428" s="49"/>
      <c r="B2428" s="50"/>
      <c r="C2428" s="51"/>
      <c r="D2428" s="49"/>
      <c r="E2428" s="52"/>
      <c r="F2428" s="52"/>
      <c r="G2428" s="52"/>
      <c r="H2428" s="52"/>
      <c r="I2428" s="52"/>
    </row>
    <row r="2429" spans="1:9" s="53" customFormat="1">
      <c r="A2429" s="49"/>
      <c r="B2429" s="50"/>
      <c r="C2429" s="51"/>
      <c r="D2429" s="49"/>
      <c r="E2429" s="52"/>
      <c r="F2429" s="52"/>
      <c r="G2429" s="52"/>
      <c r="H2429" s="52"/>
      <c r="I2429" s="52"/>
    </row>
    <row r="2430" spans="1:9" s="53" customFormat="1">
      <c r="A2430" s="49"/>
      <c r="B2430" s="50"/>
      <c r="C2430" s="51"/>
      <c r="D2430" s="49"/>
      <c r="E2430" s="52"/>
      <c r="F2430" s="52"/>
      <c r="G2430" s="52"/>
      <c r="H2430" s="52"/>
      <c r="I2430" s="52"/>
    </row>
    <row r="2431" spans="1:9" s="53" customFormat="1">
      <c r="A2431" s="49"/>
      <c r="B2431" s="50"/>
      <c r="C2431" s="51"/>
      <c r="D2431" s="49"/>
      <c r="E2431" s="52"/>
      <c r="F2431" s="52"/>
      <c r="G2431" s="52"/>
      <c r="H2431" s="52"/>
      <c r="I2431" s="52"/>
    </row>
    <row r="2432" spans="1:9" s="53" customFormat="1">
      <c r="A2432" s="49"/>
      <c r="B2432" s="50"/>
      <c r="C2432" s="51"/>
      <c r="D2432" s="49"/>
      <c r="E2432" s="52"/>
      <c r="F2432" s="52"/>
      <c r="G2432" s="52"/>
      <c r="H2432" s="52"/>
      <c r="I2432" s="52"/>
    </row>
    <row r="2433" spans="1:9" s="53" customFormat="1">
      <c r="A2433" s="49"/>
      <c r="B2433" s="50"/>
      <c r="C2433" s="51"/>
      <c r="D2433" s="49"/>
      <c r="E2433" s="52"/>
      <c r="F2433" s="52"/>
      <c r="G2433" s="52"/>
      <c r="H2433" s="52"/>
      <c r="I2433" s="52"/>
    </row>
    <row r="2434" spans="1:9" s="53" customFormat="1">
      <c r="A2434" s="49"/>
      <c r="B2434" s="50"/>
      <c r="C2434" s="51"/>
      <c r="D2434" s="49"/>
      <c r="E2434" s="52"/>
      <c r="F2434" s="52"/>
      <c r="G2434" s="52"/>
      <c r="H2434" s="52"/>
      <c r="I2434" s="52"/>
    </row>
    <row r="2435" spans="1:9" s="53" customFormat="1">
      <c r="A2435" s="49"/>
      <c r="B2435" s="50"/>
      <c r="C2435" s="51"/>
      <c r="D2435" s="49"/>
      <c r="E2435" s="52"/>
      <c r="F2435" s="52"/>
      <c r="G2435" s="52"/>
      <c r="H2435" s="52"/>
      <c r="I2435" s="52"/>
    </row>
    <row r="2436" spans="1:9" s="53" customFormat="1">
      <c r="A2436" s="49"/>
      <c r="B2436" s="50"/>
      <c r="C2436" s="51"/>
      <c r="D2436" s="49"/>
      <c r="E2436" s="52"/>
      <c r="F2436" s="52"/>
      <c r="G2436" s="52"/>
      <c r="H2436" s="52"/>
      <c r="I2436" s="52"/>
    </row>
    <row r="2437" spans="1:9" s="53" customFormat="1">
      <c r="A2437" s="49"/>
      <c r="B2437" s="50"/>
      <c r="C2437" s="51"/>
      <c r="D2437" s="49"/>
      <c r="E2437" s="52"/>
      <c r="F2437" s="52"/>
      <c r="G2437" s="52"/>
      <c r="H2437" s="52"/>
      <c r="I2437" s="52"/>
    </row>
    <row r="2438" spans="1:9" s="53" customFormat="1">
      <c r="A2438" s="49"/>
      <c r="B2438" s="50"/>
      <c r="C2438" s="51"/>
      <c r="D2438" s="49"/>
      <c r="E2438" s="52"/>
      <c r="F2438" s="52"/>
      <c r="G2438" s="52"/>
      <c r="H2438" s="52"/>
      <c r="I2438" s="52"/>
    </row>
    <row r="2439" spans="1:9" s="53" customFormat="1">
      <c r="A2439" s="49"/>
      <c r="B2439" s="50"/>
      <c r="C2439" s="51"/>
      <c r="D2439" s="49"/>
      <c r="E2439" s="52"/>
      <c r="F2439" s="52"/>
      <c r="G2439" s="52"/>
      <c r="H2439" s="52"/>
      <c r="I2439" s="52"/>
    </row>
    <row r="2440" spans="1:9" s="53" customFormat="1">
      <c r="A2440" s="49"/>
      <c r="B2440" s="50"/>
      <c r="C2440" s="51"/>
      <c r="D2440" s="49"/>
      <c r="E2440" s="52"/>
      <c r="F2440" s="52"/>
      <c r="G2440" s="52"/>
      <c r="H2440" s="52"/>
      <c r="I2440" s="52"/>
    </row>
    <row r="2441" spans="1:9" s="53" customFormat="1">
      <c r="A2441" s="49"/>
      <c r="B2441" s="50"/>
      <c r="C2441" s="51"/>
      <c r="D2441" s="49"/>
      <c r="E2441" s="52"/>
      <c r="F2441" s="52"/>
      <c r="G2441" s="52"/>
      <c r="H2441" s="52"/>
      <c r="I2441" s="52"/>
    </row>
    <row r="2442" spans="1:9" s="53" customFormat="1">
      <c r="A2442" s="49"/>
      <c r="B2442" s="50"/>
      <c r="C2442" s="51"/>
      <c r="D2442" s="49"/>
      <c r="E2442" s="52"/>
      <c r="F2442" s="52"/>
      <c r="G2442" s="52"/>
      <c r="H2442" s="52"/>
      <c r="I2442" s="52"/>
    </row>
    <row r="2443" spans="1:9" s="53" customFormat="1">
      <c r="A2443" s="49"/>
      <c r="B2443" s="50"/>
      <c r="C2443" s="51"/>
      <c r="D2443" s="49"/>
      <c r="E2443" s="52"/>
      <c r="F2443" s="52"/>
      <c r="G2443" s="52"/>
      <c r="H2443" s="52"/>
      <c r="I2443" s="52"/>
    </row>
    <row r="2444" spans="1:9" s="53" customFormat="1">
      <c r="A2444" s="49"/>
      <c r="B2444" s="50"/>
      <c r="C2444" s="51"/>
      <c r="D2444" s="49"/>
      <c r="E2444" s="52"/>
      <c r="F2444" s="52"/>
      <c r="G2444" s="52"/>
      <c r="H2444" s="52"/>
      <c r="I2444" s="52"/>
    </row>
    <row r="2445" spans="1:9" s="53" customFormat="1">
      <c r="A2445" s="49"/>
      <c r="B2445" s="50"/>
      <c r="C2445" s="51"/>
      <c r="D2445" s="49"/>
      <c r="E2445" s="52"/>
      <c r="F2445" s="52"/>
      <c r="G2445" s="52"/>
      <c r="H2445" s="52"/>
      <c r="I2445" s="52"/>
    </row>
    <row r="2446" spans="1:9" s="53" customFormat="1">
      <c r="A2446" s="49"/>
      <c r="B2446" s="50"/>
      <c r="C2446" s="51"/>
      <c r="D2446" s="49"/>
      <c r="E2446" s="52"/>
      <c r="F2446" s="52"/>
      <c r="G2446" s="52"/>
      <c r="H2446" s="52"/>
      <c r="I2446" s="52"/>
    </row>
    <row r="2447" spans="1:9" s="53" customFormat="1">
      <c r="A2447" s="49"/>
      <c r="B2447" s="50"/>
      <c r="C2447" s="51"/>
      <c r="D2447" s="49"/>
      <c r="E2447" s="52"/>
      <c r="F2447" s="52"/>
      <c r="G2447" s="52"/>
      <c r="H2447" s="52"/>
      <c r="I2447" s="52"/>
    </row>
    <row r="2448" spans="1:9" s="53" customFormat="1">
      <c r="A2448" s="49"/>
      <c r="B2448" s="50"/>
      <c r="C2448" s="51"/>
      <c r="D2448" s="49"/>
      <c r="E2448" s="52"/>
      <c r="F2448" s="52"/>
      <c r="G2448" s="52"/>
      <c r="H2448" s="52"/>
      <c r="I2448" s="52"/>
    </row>
    <row r="2449" spans="1:9" s="53" customFormat="1">
      <c r="A2449" s="49"/>
      <c r="B2449" s="50"/>
      <c r="C2449" s="51"/>
      <c r="D2449" s="49"/>
      <c r="E2449" s="52"/>
      <c r="F2449" s="52"/>
      <c r="G2449" s="52"/>
      <c r="H2449" s="52"/>
      <c r="I2449" s="52"/>
    </row>
    <row r="2450" spans="1:9" s="53" customFormat="1">
      <c r="A2450" s="49"/>
      <c r="B2450" s="50"/>
      <c r="C2450" s="51"/>
      <c r="D2450" s="49"/>
      <c r="E2450" s="52"/>
      <c r="F2450" s="52"/>
      <c r="G2450" s="52"/>
      <c r="H2450" s="52"/>
      <c r="I2450" s="52"/>
    </row>
    <row r="2451" spans="1:9" s="53" customFormat="1">
      <c r="A2451" s="49"/>
      <c r="B2451" s="50"/>
      <c r="C2451" s="51"/>
      <c r="D2451" s="49"/>
      <c r="E2451" s="52"/>
      <c r="F2451" s="52"/>
      <c r="G2451" s="52"/>
      <c r="H2451" s="52"/>
      <c r="I2451" s="52"/>
    </row>
    <row r="2452" spans="1:9" s="53" customFormat="1">
      <c r="A2452" s="49"/>
      <c r="B2452" s="50"/>
      <c r="C2452" s="51"/>
      <c r="D2452" s="49"/>
      <c r="E2452" s="52"/>
      <c r="F2452" s="52"/>
      <c r="G2452" s="52"/>
      <c r="H2452" s="52"/>
      <c r="I2452" s="52"/>
    </row>
    <row r="2453" spans="1:9" s="53" customFormat="1">
      <c r="A2453" s="49"/>
      <c r="B2453" s="50"/>
      <c r="C2453" s="51"/>
      <c r="D2453" s="49"/>
      <c r="E2453" s="52"/>
      <c r="F2453" s="52"/>
      <c r="G2453" s="52"/>
      <c r="H2453" s="52"/>
      <c r="I2453" s="52"/>
    </row>
    <row r="2454" spans="1:9" s="53" customFormat="1">
      <c r="A2454" s="49"/>
      <c r="B2454" s="50"/>
      <c r="C2454" s="51"/>
      <c r="D2454" s="49"/>
      <c r="E2454" s="52"/>
      <c r="F2454" s="52"/>
      <c r="G2454" s="52"/>
      <c r="H2454" s="52"/>
      <c r="I2454" s="52"/>
    </row>
    <row r="2455" spans="1:9" s="53" customFormat="1">
      <c r="A2455" s="49"/>
      <c r="B2455" s="50"/>
      <c r="C2455" s="51"/>
      <c r="D2455" s="49"/>
      <c r="E2455" s="52"/>
      <c r="F2455" s="52"/>
      <c r="G2455" s="52"/>
      <c r="H2455" s="52"/>
      <c r="I2455" s="52"/>
    </row>
    <row r="2456" spans="1:9" s="53" customFormat="1">
      <c r="A2456" s="49"/>
      <c r="B2456" s="50"/>
      <c r="C2456" s="51"/>
      <c r="D2456" s="49"/>
      <c r="E2456" s="52"/>
      <c r="F2456" s="52"/>
      <c r="G2456" s="52"/>
      <c r="H2456" s="52"/>
      <c r="I2456" s="52"/>
    </row>
    <row r="2457" spans="1:9" s="53" customFormat="1">
      <c r="A2457" s="49"/>
      <c r="B2457" s="50"/>
      <c r="C2457" s="51"/>
      <c r="D2457" s="49"/>
      <c r="E2457" s="52"/>
      <c r="F2457" s="52"/>
      <c r="G2457" s="52"/>
      <c r="H2457" s="52"/>
      <c r="I2457" s="52"/>
    </row>
    <row r="2458" spans="1:9" s="53" customFormat="1">
      <c r="A2458" s="49"/>
      <c r="B2458" s="50"/>
      <c r="C2458" s="51"/>
      <c r="D2458" s="49"/>
      <c r="E2458" s="52"/>
      <c r="F2458" s="52"/>
      <c r="G2458" s="52"/>
      <c r="H2458" s="52"/>
      <c r="I2458" s="52"/>
    </row>
    <row r="2459" spans="1:9" s="53" customFormat="1">
      <c r="A2459" s="49"/>
      <c r="B2459" s="50"/>
      <c r="C2459" s="51"/>
      <c r="D2459" s="49"/>
      <c r="E2459" s="52"/>
      <c r="F2459" s="52"/>
      <c r="G2459" s="52"/>
      <c r="H2459" s="52"/>
      <c r="I2459" s="52"/>
    </row>
    <row r="2460" spans="1:9" s="53" customFormat="1">
      <c r="A2460" s="49"/>
      <c r="B2460" s="50"/>
      <c r="C2460" s="51"/>
      <c r="D2460" s="49"/>
      <c r="E2460" s="52"/>
      <c r="F2460" s="52"/>
      <c r="G2460" s="52"/>
      <c r="H2460" s="52"/>
      <c r="I2460" s="52"/>
    </row>
    <row r="2461" spans="1:9" s="53" customFormat="1">
      <c r="A2461" s="49"/>
      <c r="B2461" s="50"/>
      <c r="C2461" s="51"/>
      <c r="D2461" s="49"/>
      <c r="E2461" s="52"/>
      <c r="F2461" s="52"/>
      <c r="G2461" s="52"/>
      <c r="H2461" s="52"/>
      <c r="I2461" s="52"/>
    </row>
    <row r="2462" spans="1:9" s="53" customFormat="1">
      <c r="A2462" s="49"/>
      <c r="B2462" s="50"/>
      <c r="C2462" s="51"/>
      <c r="D2462" s="49"/>
      <c r="E2462" s="52"/>
      <c r="F2462" s="52"/>
      <c r="G2462" s="52"/>
      <c r="H2462" s="52"/>
      <c r="I2462" s="52"/>
    </row>
    <row r="2463" spans="1:9" s="53" customFormat="1">
      <c r="A2463" s="49"/>
      <c r="B2463" s="50"/>
      <c r="C2463" s="51"/>
      <c r="D2463" s="49"/>
      <c r="E2463" s="52"/>
      <c r="F2463" s="52"/>
      <c r="G2463" s="52"/>
      <c r="H2463" s="52"/>
      <c r="I2463" s="52"/>
    </row>
    <row r="2464" spans="1:9" s="53" customFormat="1">
      <c r="A2464" s="49"/>
      <c r="B2464" s="50"/>
      <c r="C2464" s="51"/>
      <c r="D2464" s="49"/>
      <c r="E2464" s="52"/>
      <c r="F2464" s="52"/>
      <c r="G2464" s="52"/>
      <c r="H2464" s="52"/>
      <c r="I2464" s="52"/>
    </row>
    <row r="2465" spans="1:9" s="53" customFormat="1">
      <c r="A2465" s="49"/>
      <c r="B2465" s="50"/>
      <c r="C2465" s="51"/>
      <c r="D2465" s="49"/>
      <c r="E2465" s="52"/>
      <c r="F2465" s="52"/>
      <c r="G2465" s="52"/>
      <c r="H2465" s="52"/>
      <c r="I2465" s="52"/>
    </row>
    <row r="2466" spans="1:9" s="53" customFormat="1">
      <c r="A2466" s="49"/>
      <c r="B2466" s="50"/>
      <c r="C2466" s="51"/>
      <c r="D2466" s="49"/>
      <c r="E2466" s="52"/>
      <c r="F2466" s="52"/>
      <c r="G2466" s="52"/>
      <c r="H2466" s="52"/>
      <c r="I2466" s="52"/>
    </row>
    <row r="2467" spans="1:9" s="53" customFormat="1">
      <c r="A2467" s="49"/>
      <c r="B2467" s="50"/>
      <c r="C2467" s="51"/>
      <c r="D2467" s="49"/>
      <c r="E2467" s="52"/>
      <c r="F2467" s="52"/>
      <c r="G2467" s="52"/>
      <c r="H2467" s="52"/>
      <c r="I2467" s="52"/>
    </row>
    <row r="2468" spans="1:9" s="53" customFormat="1">
      <c r="A2468" s="49"/>
      <c r="B2468" s="50"/>
      <c r="C2468" s="51"/>
      <c r="D2468" s="49"/>
      <c r="E2468" s="52"/>
      <c r="F2468" s="52"/>
      <c r="G2468" s="52"/>
      <c r="H2468" s="52"/>
      <c r="I2468" s="52"/>
    </row>
    <row r="2469" spans="1:9" s="53" customFormat="1">
      <c r="A2469" s="49"/>
      <c r="B2469" s="50"/>
      <c r="C2469" s="51"/>
      <c r="D2469" s="49"/>
      <c r="E2469" s="52"/>
      <c r="F2469" s="52"/>
      <c r="G2469" s="52"/>
      <c r="H2469" s="52"/>
      <c r="I2469" s="52"/>
    </row>
    <row r="2470" spans="1:9" s="53" customFormat="1">
      <c r="A2470" s="49"/>
      <c r="B2470" s="50"/>
      <c r="C2470" s="51"/>
      <c r="D2470" s="49"/>
      <c r="E2470" s="52"/>
      <c r="F2470" s="52"/>
      <c r="G2470" s="52"/>
      <c r="H2470" s="52"/>
      <c r="I2470" s="52"/>
    </row>
    <row r="2471" spans="1:9" s="53" customFormat="1">
      <c r="A2471" s="49"/>
      <c r="B2471" s="50"/>
      <c r="C2471" s="51"/>
      <c r="D2471" s="49"/>
      <c r="E2471" s="52"/>
      <c r="F2471" s="52"/>
      <c r="G2471" s="52"/>
      <c r="H2471" s="52"/>
      <c r="I2471" s="52"/>
    </row>
    <row r="2472" spans="1:9" s="53" customFormat="1">
      <c r="A2472" s="49"/>
      <c r="B2472" s="50"/>
      <c r="C2472" s="51"/>
      <c r="D2472" s="49"/>
      <c r="E2472" s="52"/>
      <c r="F2472" s="52"/>
      <c r="G2472" s="52"/>
      <c r="H2472" s="52"/>
      <c r="I2472" s="52"/>
    </row>
    <row r="2473" spans="1:9" s="53" customFormat="1">
      <c r="A2473" s="49"/>
      <c r="B2473" s="50"/>
      <c r="C2473" s="51"/>
      <c r="D2473" s="49"/>
      <c r="E2473" s="52"/>
      <c r="F2473" s="52"/>
      <c r="G2473" s="52"/>
      <c r="H2473" s="52"/>
      <c r="I2473" s="52"/>
    </row>
    <row r="2474" spans="1:9" s="53" customFormat="1">
      <c r="A2474" s="49"/>
      <c r="B2474" s="50"/>
      <c r="C2474" s="51"/>
      <c r="D2474" s="49"/>
      <c r="E2474" s="52"/>
      <c r="F2474" s="52"/>
      <c r="G2474" s="52"/>
      <c r="H2474" s="52"/>
      <c r="I2474" s="52"/>
    </row>
    <row r="2475" spans="1:9" s="53" customFormat="1">
      <c r="A2475" s="49"/>
      <c r="B2475" s="50"/>
      <c r="C2475" s="51"/>
      <c r="D2475" s="49"/>
      <c r="E2475" s="52"/>
      <c r="F2475" s="52"/>
      <c r="G2475" s="52"/>
      <c r="H2475" s="52"/>
      <c r="I2475" s="52"/>
    </row>
    <row r="2476" spans="1:9" s="53" customFormat="1">
      <c r="A2476" s="49"/>
      <c r="B2476" s="50"/>
      <c r="C2476" s="51"/>
      <c r="D2476" s="49"/>
      <c r="E2476" s="52"/>
      <c r="F2476" s="52"/>
      <c r="G2476" s="52"/>
      <c r="H2476" s="52"/>
      <c r="I2476" s="52"/>
    </row>
    <row r="2477" spans="1:9" s="53" customFormat="1">
      <c r="A2477" s="49"/>
      <c r="B2477" s="50"/>
      <c r="C2477" s="51"/>
      <c r="D2477" s="49"/>
      <c r="E2477" s="52"/>
      <c r="F2477" s="52"/>
      <c r="G2477" s="52"/>
      <c r="H2477" s="52"/>
      <c r="I2477" s="52"/>
    </row>
    <row r="2478" spans="1:9" s="53" customFormat="1">
      <c r="A2478" s="49"/>
      <c r="B2478" s="50"/>
      <c r="C2478" s="51"/>
      <c r="D2478" s="49"/>
      <c r="E2478" s="52"/>
      <c r="F2478" s="52"/>
      <c r="G2478" s="52"/>
      <c r="H2478" s="52"/>
      <c r="I2478" s="52"/>
    </row>
    <row r="2479" spans="1:9" s="53" customFormat="1">
      <c r="A2479" s="49"/>
      <c r="B2479" s="50"/>
      <c r="C2479" s="51"/>
      <c r="D2479" s="49"/>
      <c r="E2479" s="52"/>
      <c r="F2479" s="52"/>
      <c r="G2479" s="52"/>
      <c r="H2479" s="52"/>
      <c r="I2479" s="52"/>
    </row>
    <row r="2480" spans="1:9" s="53" customFormat="1">
      <c r="A2480" s="49"/>
      <c r="B2480" s="50"/>
      <c r="C2480" s="51"/>
      <c r="D2480" s="49"/>
      <c r="E2480" s="52"/>
      <c r="F2480" s="52"/>
      <c r="G2480" s="52"/>
      <c r="H2480" s="52"/>
      <c r="I2480" s="52"/>
    </row>
    <row r="2481" spans="1:9" s="53" customFormat="1">
      <c r="A2481" s="49"/>
      <c r="B2481" s="50"/>
      <c r="C2481" s="51"/>
      <c r="D2481" s="49"/>
      <c r="E2481" s="52"/>
      <c r="F2481" s="52"/>
      <c r="G2481" s="52"/>
      <c r="H2481" s="52"/>
      <c r="I2481" s="52"/>
    </row>
    <row r="2482" spans="1:9" s="53" customFormat="1">
      <c r="A2482" s="49"/>
      <c r="B2482" s="50"/>
      <c r="C2482" s="51"/>
      <c r="D2482" s="49"/>
      <c r="E2482" s="52"/>
      <c r="F2482" s="52"/>
      <c r="G2482" s="52"/>
      <c r="H2482" s="52"/>
      <c r="I2482" s="52"/>
    </row>
    <row r="2483" spans="1:9" s="53" customFormat="1">
      <c r="A2483" s="49"/>
      <c r="B2483" s="50"/>
      <c r="C2483" s="51"/>
      <c r="D2483" s="49"/>
      <c r="E2483" s="52"/>
      <c r="F2483" s="52"/>
      <c r="G2483" s="52"/>
      <c r="H2483" s="52"/>
      <c r="I2483" s="52"/>
    </row>
    <row r="2484" spans="1:9" s="53" customFormat="1">
      <c r="A2484" s="49"/>
      <c r="B2484" s="50"/>
      <c r="C2484" s="51"/>
      <c r="D2484" s="49"/>
      <c r="E2484" s="52"/>
      <c r="F2484" s="52"/>
      <c r="G2484" s="52"/>
      <c r="H2484" s="52"/>
      <c r="I2484" s="52"/>
    </row>
    <row r="2485" spans="1:9" s="53" customFormat="1">
      <c r="A2485" s="49"/>
      <c r="B2485" s="50"/>
      <c r="C2485" s="51"/>
      <c r="D2485" s="49"/>
      <c r="E2485" s="52"/>
      <c r="F2485" s="52"/>
      <c r="G2485" s="52"/>
      <c r="H2485" s="52"/>
      <c r="I2485" s="52"/>
    </row>
    <row r="2486" spans="1:9" s="53" customFormat="1">
      <c r="A2486" s="49"/>
      <c r="B2486" s="50"/>
      <c r="C2486" s="51"/>
      <c r="D2486" s="49"/>
      <c r="E2486" s="52"/>
      <c r="F2486" s="52"/>
      <c r="G2486" s="52"/>
      <c r="H2486" s="52"/>
      <c r="I2486" s="52"/>
    </row>
    <row r="2487" spans="1:9" s="53" customFormat="1">
      <c r="A2487" s="49"/>
      <c r="B2487" s="50"/>
      <c r="C2487" s="51"/>
      <c r="D2487" s="49"/>
      <c r="E2487" s="52"/>
      <c r="F2487" s="52"/>
      <c r="G2487" s="52"/>
      <c r="H2487" s="52"/>
      <c r="I2487" s="52"/>
    </row>
    <row r="2488" spans="1:9" s="53" customFormat="1">
      <c r="A2488" s="49"/>
      <c r="B2488" s="50"/>
      <c r="C2488" s="51"/>
      <c r="D2488" s="49"/>
      <c r="E2488" s="52"/>
      <c r="F2488" s="52"/>
      <c r="G2488" s="52"/>
      <c r="H2488" s="52"/>
      <c r="I2488" s="52"/>
    </row>
    <row r="2489" spans="1:9" s="53" customFormat="1">
      <c r="A2489" s="49"/>
      <c r="B2489" s="50"/>
      <c r="C2489" s="51"/>
      <c r="D2489" s="49"/>
      <c r="E2489" s="52"/>
      <c r="F2489" s="52"/>
      <c r="G2489" s="52"/>
      <c r="H2489" s="52"/>
      <c r="I2489" s="52"/>
    </row>
    <row r="2490" spans="1:9" s="53" customFormat="1">
      <c r="A2490" s="49"/>
      <c r="B2490" s="50"/>
      <c r="C2490" s="51"/>
      <c r="D2490" s="49"/>
      <c r="E2490" s="52"/>
      <c r="F2490" s="52"/>
      <c r="G2490" s="52"/>
      <c r="H2490" s="52"/>
      <c r="I2490" s="52"/>
    </row>
    <row r="2491" spans="1:9" s="53" customFormat="1">
      <c r="A2491" s="49"/>
      <c r="B2491" s="50"/>
      <c r="C2491" s="51"/>
      <c r="D2491" s="49"/>
      <c r="E2491" s="52"/>
      <c r="F2491" s="52"/>
      <c r="G2491" s="52"/>
      <c r="H2491" s="52"/>
      <c r="I2491" s="52"/>
    </row>
    <row r="2492" spans="1:9" s="53" customFormat="1">
      <c r="A2492" s="49"/>
      <c r="B2492" s="50"/>
      <c r="C2492" s="51"/>
      <c r="D2492" s="49"/>
      <c r="E2492" s="52"/>
      <c r="F2492" s="52"/>
      <c r="G2492" s="52"/>
      <c r="H2492" s="52"/>
      <c r="I2492" s="52"/>
    </row>
    <row r="2493" spans="1:9" s="53" customFormat="1">
      <c r="A2493" s="49"/>
      <c r="B2493" s="50"/>
      <c r="C2493" s="51"/>
      <c r="D2493" s="49"/>
      <c r="E2493" s="52"/>
      <c r="F2493" s="52"/>
      <c r="G2493" s="52"/>
      <c r="H2493" s="52"/>
      <c r="I2493" s="52"/>
    </row>
    <row r="2494" spans="1:9" s="53" customFormat="1">
      <c r="A2494" s="49"/>
      <c r="B2494" s="50"/>
      <c r="C2494" s="51"/>
      <c r="D2494" s="49"/>
      <c r="E2494" s="52"/>
      <c r="F2494" s="52"/>
      <c r="G2494" s="52"/>
      <c r="H2494" s="52"/>
      <c r="I2494" s="52"/>
    </row>
    <row r="2495" spans="1:9" s="53" customFormat="1">
      <c r="A2495" s="49"/>
      <c r="B2495" s="50"/>
      <c r="C2495" s="51"/>
      <c r="D2495" s="49"/>
      <c r="E2495" s="52"/>
      <c r="F2495" s="52"/>
      <c r="G2495" s="52"/>
      <c r="H2495" s="52"/>
      <c r="I2495" s="52"/>
    </row>
    <row r="2496" spans="1:9" s="53" customFormat="1">
      <c r="A2496" s="49"/>
      <c r="B2496" s="50"/>
      <c r="C2496" s="51"/>
      <c r="D2496" s="49"/>
      <c r="E2496" s="52"/>
      <c r="F2496" s="52"/>
      <c r="G2496" s="52"/>
      <c r="H2496" s="52"/>
      <c r="I2496" s="52"/>
    </row>
    <row r="2497" spans="1:9" s="53" customFormat="1">
      <c r="A2497" s="49"/>
      <c r="B2497" s="50"/>
      <c r="C2497" s="51"/>
      <c r="D2497" s="49"/>
      <c r="E2497" s="52"/>
      <c r="F2497" s="52"/>
      <c r="G2497" s="52"/>
      <c r="H2497" s="52"/>
      <c r="I2497" s="52"/>
    </row>
    <row r="2498" spans="1:9" s="53" customFormat="1">
      <c r="A2498" s="49"/>
      <c r="B2498" s="50"/>
      <c r="C2498" s="51"/>
      <c r="D2498" s="49"/>
      <c r="E2498" s="52"/>
      <c r="F2498" s="52"/>
      <c r="G2498" s="52"/>
      <c r="H2498" s="52"/>
      <c r="I2498" s="52"/>
    </row>
    <row r="2499" spans="1:9" s="53" customFormat="1">
      <c r="A2499" s="49"/>
      <c r="B2499" s="50"/>
      <c r="C2499" s="51"/>
      <c r="D2499" s="49"/>
      <c r="E2499" s="52"/>
      <c r="F2499" s="52"/>
      <c r="G2499" s="52"/>
      <c r="H2499" s="52"/>
      <c r="I2499" s="52"/>
    </row>
    <row r="2500" spans="1:9" s="53" customFormat="1">
      <c r="A2500" s="49"/>
      <c r="B2500" s="50"/>
      <c r="C2500" s="51"/>
      <c r="D2500" s="49"/>
      <c r="E2500" s="52"/>
      <c r="F2500" s="52"/>
      <c r="G2500" s="52"/>
      <c r="H2500" s="52"/>
      <c r="I2500" s="52"/>
    </row>
    <row r="2501" spans="1:9" s="53" customFormat="1">
      <c r="A2501" s="49"/>
      <c r="B2501" s="50"/>
      <c r="C2501" s="51"/>
      <c r="D2501" s="49"/>
      <c r="E2501" s="52"/>
      <c r="F2501" s="52"/>
      <c r="G2501" s="52"/>
      <c r="H2501" s="52"/>
      <c r="I2501" s="52"/>
    </row>
    <row r="2502" spans="1:9" s="53" customFormat="1">
      <c r="A2502" s="49"/>
      <c r="B2502" s="50"/>
      <c r="C2502" s="51"/>
      <c r="D2502" s="49"/>
      <c r="E2502" s="52"/>
      <c r="F2502" s="52"/>
      <c r="G2502" s="52"/>
      <c r="H2502" s="52"/>
      <c r="I2502" s="52"/>
    </row>
    <row r="2503" spans="1:9" s="53" customFormat="1">
      <c r="A2503" s="49"/>
      <c r="B2503" s="50"/>
      <c r="C2503" s="51"/>
      <c r="D2503" s="49"/>
      <c r="E2503" s="52"/>
      <c r="F2503" s="52"/>
      <c r="G2503" s="52"/>
      <c r="H2503" s="52"/>
      <c r="I2503" s="52"/>
    </row>
    <row r="2504" spans="1:9" s="53" customFormat="1">
      <c r="A2504" s="49"/>
      <c r="B2504" s="50"/>
      <c r="C2504" s="51"/>
      <c r="D2504" s="49"/>
      <c r="E2504" s="52"/>
      <c r="F2504" s="52"/>
      <c r="G2504" s="52"/>
      <c r="H2504" s="52"/>
      <c r="I2504" s="52"/>
    </row>
    <row r="2505" spans="1:9" s="53" customFormat="1">
      <c r="A2505" s="49"/>
      <c r="B2505" s="50"/>
      <c r="C2505" s="51"/>
      <c r="D2505" s="49"/>
      <c r="E2505" s="52"/>
      <c r="F2505" s="52"/>
      <c r="G2505" s="52"/>
      <c r="H2505" s="52"/>
      <c r="I2505" s="52"/>
    </row>
    <row r="2506" spans="1:9" s="53" customFormat="1">
      <c r="A2506" s="49"/>
      <c r="B2506" s="50"/>
      <c r="C2506" s="51"/>
      <c r="D2506" s="49"/>
      <c r="E2506" s="52"/>
      <c r="F2506" s="52"/>
      <c r="G2506" s="52"/>
      <c r="H2506" s="52"/>
      <c r="I2506" s="52"/>
    </row>
    <row r="2507" spans="1:9" s="53" customFormat="1">
      <c r="A2507" s="49"/>
      <c r="B2507" s="50"/>
      <c r="C2507" s="51"/>
      <c r="D2507" s="49"/>
      <c r="E2507" s="52"/>
      <c r="F2507" s="52"/>
      <c r="G2507" s="52"/>
      <c r="H2507" s="52"/>
      <c r="I2507" s="52"/>
    </row>
    <row r="2508" spans="1:9" s="53" customFormat="1">
      <c r="A2508" s="49"/>
      <c r="B2508" s="50"/>
      <c r="C2508" s="51"/>
      <c r="D2508" s="49"/>
      <c r="E2508" s="52"/>
      <c r="F2508" s="52"/>
      <c r="G2508" s="52"/>
      <c r="H2508" s="52"/>
      <c r="I2508" s="52"/>
    </row>
    <row r="2509" spans="1:9" s="53" customFormat="1">
      <c r="A2509" s="49"/>
      <c r="B2509" s="50"/>
      <c r="C2509" s="51"/>
      <c r="D2509" s="49"/>
      <c r="E2509" s="52"/>
      <c r="F2509" s="52"/>
      <c r="G2509" s="52"/>
      <c r="H2509" s="52"/>
      <c r="I2509" s="52"/>
    </row>
    <row r="2510" spans="1:9" s="53" customFormat="1">
      <c r="A2510" s="49"/>
      <c r="B2510" s="50"/>
      <c r="C2510" s="51"/>
      <c r="D2510" s="49"/>
      <c r="E2510" s="52"/>
      <c r="F2510" s="52"/>
      <c r="G2510" s="52"/>
      <c r="H2510" s="52"/>
      <c r="I2510" s="52"/>
    </row>
    <row r="2511" spans="1:9" s="53" customFormat="1">
      <c r="A2511" s="49"/>
      <c r="B2511" s="50"/>
      <c r="C2511" s="51"/>
      <c r="D2511" s="49"/>
      <c r="E2511" s="52"/>
      <c r="F2511" s="52"/>
      <c r="G2511" s="52"/>
      <c r="H2511" s="52"/>
      <c r="I2511" s="52"/>
    </row>
    <row r="2512" spans="1:9" s="53" customFormat="1">
      <c r="A2512" s="49"/>
      <c r="B2512" s="50"/>
      <c r="C2512" s="51"/>
      <c r="D2512" s="49"/>
      <c r="E2512" s="52"/>
      <c r="F2512" s="52"/>
      <c r="G2512" s="52"/>
      <c r="H2512" s="52"/>
      <c r="I2512" s="52"/>
    </row>
    <row r="2513" spans="1:9" s="53" customFormat="1">
      <c r="A2513" s="49"/>
      <c r="B2513" s="50"/>
      <c r="C2513" s="51"/>
      <c r="D2513" s="49"/>
      <c r="E2513" s="52"/>
      <c r="F2513" s="52"/>
      <c r="G2513" s="52"/>
      <c r="H2513" s="52"/>
      <c r="I2513" s="52"/>
    </row>
    <row r="2514" spans="1:9" s="53" customFormat="1">
      <c r="A2514" s="49"/>
      <c r="B2514" s="50"/>
      <c r="C2514" s="51"/>
      <c r="D2514" s="49"/>
      <c r="E2514" s="52"/>
      <c r="F2514" s="52"/>
      <c r="G2514" s="52"/>
      <c r="H2514" s="52"/>
      <c r="I2514" s="52"/>
    </row>
    <row r="2515" spans="1:9" s="53" customFormat="1">
      <c r="A2515" s="49"/>
      <c r="B2515" s="50"/>
      <c r="C2515" s="51"/>
      <c r="D2515" s="49"/>
      <c r="E2515" s="52"/>
      <c r="F2515" s="52"/>
      <c r="G2515" s="52"/>
      <c r="H2515" s="52"/>
      <c r="I2515" s="52"/>
    </row>
    <row r="2516" spans="1:9" s="53" customFormat="1">
      <c r="A2516" s="49"/>
      <c r="B2516" s="50"/>
      <c r="C2516" s="51"/>
      <c r="D2516" s="49"/>
      <c r="E2516" s="52"/>
      <c r="F2516" s="52"/>
      <c r="G2516" s="52"/>
      <c r="H2516" s="52"/>
      <c r="I2516" s="52"/>
    </row>
    <row r="2517" spans="1:9" s="53" customFormat="1">
      <c r="A2517" s="49"/>
      <c r="B2517" s="50"/>
      <c r="C2517" s="51"/>
      <c r="D2517" s="49"/>
      <c r="E2517" s="52"/>
      <c r="F2517" s="52"/>
      <c r="G2517" s="52"/>
      <c r="H2517" s="52"/>
      <c r="I2517" s="52"/>
    </row>
    <row r="2518" spans="1:9" s="53" customFormat="1">
      <c r="A2518" s="49"/>
      <c r="B2518" s="50"/>
      <c r="C2518" s="51"/>
      <c r="D2518" s="49"/>
      <c r="E2518" s="52"/>
      <c r="F2518" s="52"/>
      <c r="G2518" s="52"/>
      <c r="H2518" s="52"/>
      <c r="I2518" s="52"/>
    </row>
    <row r="2519" spans="1:9" s="53" customFormat="1">
      <c r="A2519" s="49"/>
      <c r="B2519" s="50"/>
      <c r="C2519" s="51"/>
      <c r="D2519" s="49"/>
      <c r="E2519" s="52"/>
      <c r="F2519" s="52"/>
      <c r="G2519" s="52"/>
      <c r="H2519" s="52"/>
      <c r="I2519" s="52"/>
    </row>
    <row r="2520" spans="1:9" s="53" customFormat="1">
      <c r="A2520" s="49"/>
      <c r="B2520" s="50"/>
      <c r="C2520" s="51"/>
      <c r="D2520" s="49"/>
      <c r="E2520" s="52"/>
      <c r="F2520" s="52"/>
      <c r="G2520" s="52"/>
      <c r="H2520" s="52"/>
      <c r="I2520" s="52"/>
    </row>
    <row r="2521" spans="1:9" s="53" customFormat="1">
      <c r="A2521" s="49"/>
      <c r="B2521" s="50"/>
      <c r="C2521" s="51"/>
      <c r="D2521" s="49"/>
      <c r="E2521" s="52"/>
      <c r="F2521" s="52"/>
      <c r="G2521" s="52"/>
      <c r="H2521" s="52"/>
      <c r="I2521" s="52"/>
    </row>
    <row r="2522" spans="1:9" s="53" customFormat="1">
      <c r="A2522" s="49"/>
      <c r="B2522" s="50"/>
      <c r="C2522" s="51"/>
      <c r="D2522" s="49"/>
      <c r="E2522" s="52"/>
      <c r="F2522" s="52"/>
      <c r="G2522" s="52"/>
      <c r="H2522" s="52"/>
      <c r="I2522" s="52"/>
    </row>
    <row r="2523" spans="1:9" s="53" customFormat="1">
      <c r="A2523" s="49"/>
      <c r="B2523" s="50"/>
      <c r="C2523" s="51"/>
      <c r="D2523" s="49"/>
      <c r="E2523" s="52"/>
      <c r="F2523" s="52"/>
      <c r="G2523" s="52"/>
      <c r="H2523" s="52"/>
      <c r="I2523" s="52"/>
    </row>
    <row r="2524" spans="1:9" s="53" customFormat="1">
      <c r="A2524" s="49"/>
      <c r="B2524" s="50"/>
      <c r="C2524" s="51"/>
      <c r="D2524" s="49"/>
      <c r="E2524" s="52"/>
      <c r="F2524" s="52"/>
      <c r="G2524" s="52"/>
      <c r="H2524" s="52"/>
      <c r="I2524" s="52"/>
    </row>
    <row r="2525" spans="1:9" s="53" customFormat="1">
      <c r="A2525" s="49"/>
      <c r="B2525" s="50"/>
      <c r="C2525" s="51"/>
      <c r="D2525" s="49"/>
      <c r="E2525" s="52"/>
      <c r="F2525" s="52"/>
      <c r="G2525" s="52"/>
      <c r="H2525" s="52"/>
      <c r="I2525" s="52"/>
    </row>
    <row r="2526" spans="1:9" s="53" customFormat="1">
      <c r="A2526" s="49"/>
      <c r="B2526" s="50"/>
      <c r="C2526" s="51"/>
      <c r="D2526" s="49"/>
      <c r="E2526" s="52"/>
      <c r="F2526" s="52"/>
      <c r="G2526" s="52"/>
      <c r="H2526" s="52"/>
      <c r="I2526" s="52"/>
    </row>
    <row r="2527" spans="1:9" s="53" customFormat="1">
      <c r="A2527" s="49"/>
      <c r="B2527" s="50"/>
      <c r="C2527" s="51"/>
      <c r="D2527" s="49"/>
      <c r="E2527" s="52"/>
      <c r="F2527" s="52"/>
      <c r="G2527" s="52"/>
      <c r="H2527" s="52"/>
      <c r="I2527" s="52"/>
    </row>
    <row r="2528" spans="1:9" s="53" customFormat="1">
      <c r="A2528" s="49"/>
      <c r="B2528" s="50"/>
      <c r="C2528" s="51"/>
      <c r="D2528" s="49"/>
      <c r="E2528" s="52"/>
      <c r="F2528" s="52"/>
      <c r="G2528" s="52"/>
      <c r="H2528" s="52"/>
      <c r="I2528" s="52"/>
    </row>
    <row r="2529" spans="1:9" s="53" customFormat="1">
      <c r="A2529" s="49"/>
      <c r="B2529" s="50"/>
      <c r="C2529" s="51"/>
      <c r="D2529" s="49"/>
      <c r="E2529" s="52"/>
      <c r="F2529" s="52"/>
      <c r="G2529" s="52"/>
      <c r="H2529" s="52"/>
      <c r="I2529" s="52"/>
    </row>
    <row r="2530" spans="1:9" s="53" customFormat="1">
      <c r="A2530" s="49"/>
      <c r="B2530" s="50"/>
      <c r="C2530" s="51"/>
      <c r="D2530" s="49"/>
      <c r="E2530" s="52"/>
      <c r="F2530" s="52"/>
      <c r="G2530" s="52"/>
      <c r="H2530" s="52"/>
      <c r="I2530" s="52"/>
    </row>
    <row r="2531" spans="1:9" s="53" customFormat="1">
      <c r="A2531" s="49"/>
      <c r="B2531" s="50"/>
      <c r="C2531" s="51"/>
      <c r="D2531" s="49"/>
      <c r="E2531" s="52"/>
      <c r="F2531" s="52"/>
      <c r="G2531" s="52"/>
      <c r="H2531" s="52"/>
      <c r="I2531" s="52"/>
    </row>
    <row r="2532" spans="1:9" s="53" customFormat="1">
      <c r="A2532" s="49"/>
      <c r="B2532" s="50"/>
      <c r="C2532" s="51"/>
      <c r="D2532" s="49"/>
      <c r="E2532" s="52"/>
      <c r="F2532" s="52"/>
      <c r="G2532" s="52"/>
      <c r="H2532" s="52"/>
      <c r="I2532" s="52"/>
    </row>
    <row r="2533" spans="1:9" s="53" customFormat="1">
      <c r="A2533" s="49"/>
      <c r="B2533" s="50"/>
      <c r="C2533" s="51"/>
      <c r="D2533" s="49"/>
      <c r="E2533" s="52"/>
      <c r="F2533" s="52"/>
      <c r="G2533" s="52"/>
      <c r="H2533" s="52"/>
      <c r="I2533" s="52"/>
    </row>
    <row r="2534" spans="1:9" s="53" customFormat="1">
      <c r="A2534" s="49"/>
      <c r="B2534" s="50"/>
      <c r="C2534" s="51"/>
      <c r="D2534" s="49"/>
      <c r="E2534" s="52"/>
      <c r="F2534" s="52"/>
      <c r="G2534" s="52"/>
      <c r="H2534" s="52"/>
      <c r="I2534" s="52"/>
    </row>
    <row r="2535" spans="1:9" s="53" customFormat="1">
      <c r="A2535" s="49"/>
      <c r="B2535" s="50"/>
      <c r="C2535" s="51"/>
      <c r="D2535" s="49"/>
      <c r="E2535" s="52"/>
      <c r="F2535" s="52"/>
      <c r="G2535" s="52"/>
      <c r="H2535" s="52"/>
      <c r="I2535" s="52"/>
    </row>
    <row r="2536" spans="1:9" s="53" customFormat="1">
      <c r="A2536" s="49"/>
      <c r="B2536" s="50"/>
      <c r="C2536" s="51"/>
      <c r="D2536" s="49"/>
      <c r="E2536" s="52"/>
      <c r="F2536" s="52"/>
      <c r="G2536" s="52"/>
      <c r="H2536" s="52"/>
      <c r="I2536" s="52"/>
    </row>
    <row r="2537" spans="1:9" s="53" customFormat="1">
      <c r="A2537" s="49"/>
      <c r="B2537" s="50"/>
      <c r="C2537" s="51"/>
      <c r="D2537" s="49"/>
      <c r="E2537" s="52"/>
      <c r="F2537" s="52"/>
      <c r="G2537" s="52"/>
      <c r="H2537" s="52"/>
      <c r="I2537" s="52"/>
    </row>
    <row r="2538" spans="1:9" s="53" customFormat="1">
      <c r="A2538" s="49"/>
      <c r="B2538" s="50"/>
      <c r="C2538" s="51"/>
      <c r="D2538" s="49"/>
      <c r="E2538" s="52"/>
      <c r="F2538" s="52"/>
      <c r="G2538" s="52"/>
      <c r="H2538" s="52"/>
      <c r="I2538" s="52"/>
    </row>
    <row r="2539" spans="1:9" s="53" customFormat="1">
      <c r="A2539" s="49"/>
      <c r="B2539" s="50"/>
      <c r="C2539" s="51"/>
      <c r="D2539" s="49"/>
      <c r="E2539" s="52"/>
      <c r="F2539" s="52"/>
      <c r="G2539" s="52"/>
      <c r="H2539" s="52"/>
      <c r="I2539" s="52"/>
    </row>
    <row r="2540" spans="1:9" s="53" customFormat="1">
      <c r="A2540" s="49"/>
      <c r="B2540" s="50"/>
      <c r="C2540" s="51"/>
      <c r="D2540" s="49"/>
      <c r="E2540" s="52"/>
      <c r="F2540" s="52"/>
      <c r="G2540" s="52"/>
      <c r="H2540" s="52"/>
      <c r="I2540" s="52"/>
    </row>
    <row r="2541" spans="1:9" s="53" customFormat="1">
      <c r="A2541" s="49"/>
      <c r="B2541" s="50"/>
      <c r="C2541" s="51"/>
      <c r="D2541" s="49"/>
      <c r="E2541" s="52"/>
      <c r="F2541" s="52"/>
      <c r="G2541" s="52"/>
      <c r="H2541" s="52"/>
      <c r="I2541" s="52"/>
    </row>
    <row r="2542" spans="1:9" s="53" customFormat="1">
      <c r="A2542" s="49"/>
      <c r="B2542" s="50"/>
      <c r="C2542" s="51"/>
      <c r="D2542" s="49"/>
      <c r="E2542" s="52"/>
      <c r="F2542" s="52"/>
      <c r="G2542" s="52"/>
      <c r="H2542" s="52"/>
      <c r="I2542" s="52"/>
    </row>
    <row r="2543" spans="1:9" s="53" customFormat="1">
      <c r="A2543" s="49"/>
      <c r="B2543" s="50"/>
      <c r="C2543" s="51"/>
      <c r="D2543" s="49"/>
      <c r="E2543" s="52"/>
      <c r="F2543" s="52"/>
      <c r="G2543" s="52"/>
      <c r="H2543" s="52"/>
      <c r="I2543" s="52"/>
    </row>
    <row r="2544" spans="1:9" s="53" customFormat="1">
      <c r="A2544" s="49"/>
      <c r="B2544" s="50"/>
      <c r="C2544" s="51"/>
      <c r="D2544" s="49"/>
      <c r="E2544" s="52"/>
      <c r="F2544" s="52"/>
      <c r="G2544" s="52"/>
      <c r="H2544" s="52"/>
      <c r="I2544" s="52"/>
    </row>
    <row r="2545" spans="1:9" s="53" customFormat="1">
      <c r="A2545" s="49"/>
      <c r="B2545" s="50"/>
      <c r="C2545" s="51"/>
      <c r="D2545" s="49"/>
      <c r="E2545" s="52"/>
      <c r="F2545" s="52"/>
      <c r="G2545" s="52"/>
      <c r="H2545" s="52"/>
      <c r="I2545" s="52"/>
    </row>
    <row r="2546" spans="1:9" s="53" customFormat="1">
      <c r="A2546" s="49"/>
      <c r="B2546" s="50"/>
      <c r="C2546" s="51"/>
      <c r="D2546" s="49"/>
      <c r="E2546" s="52"/>
      <c r="F2546" s="52"/>
      <c r="G2546" s="52"/>
      <c r="H2546" s="52"/>
      <c r="I2546" s="52"/>
    </row>
    <row r="2547" spans="1:9" s="53" customFormat="1">
      <c r="A2547" s="49"/>
      <c r="B2547" s="50"/>
      <c r="C2547" s="51"/>
      <c r="D2547" s="49"/>
      <c r="E2547" s="52"/>
      <c r="F2547" s="52"/>
      <c r="G2547" s="52"/>
      <c r="H2547" s="52"/>
      <c r="I2547" s="52"/>
    </row>
    <row r="2548" spans="1:9" s="53" customFormat="1">
      <c r="A2548" s="49"/>
      <c r="B2548" s="50"/>
      <c r="C2548" s="51"/>
      <c r="D2548" s="49"/>
      <c r="E2548" s="52"/>
      <c r="F2548" s="52"/>
      <c r="G2548" s="52"/>
      <c r="H2548" s="52"/>
      <c r="I2548" s="52"/>
    </row>
    <row r="2549" spans="1:9" s="53" customFormat="1">
      <c r="A2549" s="49"/>
      <c r="B2549" s="50"/>
      <c r="C2549" s="51"/>
      <c r="D2549" s="49"/>
      <c r="E2549" s="52"/>
      <c r="F2549" s="52"/>
      <c r="G2549" s="52"/>
      <c r="H2549" s="52"/>
      <c r="I2549" s="52"/>
    </row>
    <row r="2550" spans="1:9" s="53" customFormat="1">
      <c r="A2550" s="49"/>
      <c r="B2550" s="50"/>
      <c r="C2550" s="51"/>
      <c r="D2550" s="49"/>
      <c r="E2550" s="52"/>
      <c r="F2550" s="52"/>
      <c r="G2550" s="52"/>
      <c r="H2550" s="52"/>
      <c r="I2550" s="52"/>
    </row>
    <row r="2551" spans="1:9" s="53" customFormat="1">
      <c r="A2551" s="49"/>
      <c r="B2551" s="50"/>
      <c r="C2551" s="51"/>
      <c r="D2551" s="49"/>
      <c r="E2551" s="52"/>
      <c r="F2551" s="52"/>
      <c r="G2551" s="52"/>
      <c r="H2551" s="52"/>
      <c r="I2551" s="52"/>
    </row>
    <row r="2552" spans="1:9" s="53" customFormat="1">
      <c r="A2552" s="49"/>
      <c r="B2552" s="50"/>
      <c r="C2552" s="51"/>
      <c r="D2552" s="49"/>
      <c r="E2552" s="52"/>
      <c r="F2552" s="52"/>
      <c r="G2552" s="52"/>
      <c r="H2552" s="52"/>
      <c r="I2552" s="52"/>
    </row>
    <row r="2553" spans="1:9" s="53" customFormat="1">
      <c r="A2553" s="49"/>
      <c r="B2553" s="50"/>
      <c r="C2553" s="51"/>
      <c r="D2553" s="49"/>
      <c r="E2553" s="52"/>
      <c r="F2553" s="52"/>
      <c r="G2553" s="52"/>
      <c r="H2553" s="52"/>
      <c r="I2553" s="52"/>
    </row>
    <row r="2554" spans="1:9" s="53" customFormat="1">
      <c r="A2554" s="49"/>
      <c r="B2554" s="50"/>
      <c r="C2554" s="51"/>
      <c r="D2554" s="49"/>
      <c r="E2554" s="52"/>
      <c r="F2554" s="52"/>
      <c r="G2554" s="52"/>
      <c r="H2554" s="52"/>
      <c r="I2554" s="52"/>
    </row>
    <row r="2555" spans="1:9" s="53" customFormat="1">
      <c r="A2555" s="49"/>
      <c r="B2555" s="50"/>
      <c r="C2555" s="51"/>
      <c r="D2555" s="49"/>
      <c r="E2555" s="52"/>
      <c r="F2555" s="52"/>
      <c r="G2555" s="52"/>
      <c r="H2555" s="52"/>
      <c r="I2555" s="52"/>
    </row>
    <row r="2556" spans="1:9" s="53" customFormat="1">
      <c r="A2556" s="49"/>
      <c r="B2556" s="50"/>
      <c r="C2556" s="51"/>
      <c r="D2556" s="49"/>
      <c r="E2556" s="52"/>
      <c r="F2556" s="52"/>
      <c r="G2556" s="52"/>
      <c r="H2556" s="52"/>
      <c r="I2556" s="52"/>
    </row>
    <row r="2557" spans="1:9" s="53" customFormat="1">
      <c r="A2557" s="49"/>
      <c r="B2557" s="50"/>
      <c r="C2557" s="51"/>
      <c r="D2557" s="49"/>
      <c r="E2557" s="52"/>
      <c r="F2557" s="52"/>
      <c r="G2557" s="52"/>
      <c r="H2557" s="52"/>
      <c r="I2557" s="52"/>
    </row>
    <row r="2558" spans="1:9" s="53" customFormat="1">
      <c r="A2558" s="49"/>
      <c r="B2558" s="50"/>
      <c r="C2558" s="51"/>
      <c r="D2558" s="49"/>
      <c r="E2558" s="52"/>
      <c r="F2558" s="52"/>
      <c r="G2558" s="52"/>
      <c r="H2558" s="52"/>
      <c r="I2558" s="52"/>
    </row>
    <row r="2559" spans="1:9" s="53" customFormat="1">
      <c r="A2559" s="49"/>
      <c r="B2559" s="50"/>
      <c r="C2559" s="51"/>
      <c r="D2559" s="49"/>
      <c r="E2559" s="52"/>
      <c r="F2559" s="52"/>
      <c r="G2559" s="52"/>
      <c r="H2559" s="52"/>
      <c r="I2559" s="52"/>
    </row>
    <row r="2560" spans="1:9" s="53" customFormat="1">
      <c r="A2560" s="49"/>
      <c r="B2560" s="50"/>
      <c r="C2560" s="51"/>
      <c r="D2560" s="49"/>
      <c r="E2560" s="52"/>
      <c r="F2560" s="52"/>
      <c r="G2560" s="52"/>
      <c r="H2560" s="52"/>
      <c r="I2560" s="52"/>
    </row>
    <row r="2561" spans="1:9" s="53" customFormat="1">
      <c r="A2561" s="49"/>
      <c r="B2561" s="50"/>
      <c r="C2561" s="51"/>
      <c r="D2561" s="49"/>
      <c r="E2561" s="52"/>
      <c r="F2561" s="52"/>
      <c r="G2561" s="52"/>
      <c r="H2561" s="52"/>
      <c r="I2561" s="52"/>
    </row>
    <row r="2562" spans="1:9" s="53" customFormat="1">
      <c r="A2562" s="49"/>
      <c r="B2562" s="50"/>
      <c r="C2562" s="51"/>
      <c r="D2562" s="49"/>
      <c r="E2562" s="52"/>
      <c r="F2562" s="52"/>
      <c r="G2562" s="52"/>
      <c r="H2562" s="52"/>
      <c r="I2562" s="52"/>
    </row>
    <row r="2563" spans="1:9" s="53" customFormat="1">
      <c r="A2563" s="49"/>
      <c r="B2563" s="50"/>
      <c r="C2563" s="51"/>
      <c r="D2563" s="49"/>
      <c r="E2563" s="52"/>
      <c r="F2563" s="52"/>
      <c r="G2563" s="52"/>
      <c r="H2563" s="52"/>
      <c r="I2563" s="52"/>
    </row>
    <row r="2564" spans="1:9" s="53" customFormat="1">
      <c r="A2564" s="49"/>
      <c r="B2564" s="50"/>
      <c r="C2564" s="51"/>
      <c r="D2564" s="49"/>
      <c r="E2564" s="52"/>
      <c r="F2564" s="52"/>
      <c r="G2564" s="52"/>
      <c r="H2564" s="52"/>
      <c r="I2564" s="52"/>
    </row>
    <row r="2565" spans="1:9" s="53" customFormat="1">
      <c r="A2565" s="49"/>
      <c r="B2565" s="50"/>
      <c r="C2565" s="51"/>
      <c r="D2565" s="49"/>
      <c r="E2565" s="52"/>
      <c r="F2565" s="52"/>
      <c r="G2565" s="52"/>
      <c r="H2565" s="52"/>
      <c r="I2565" s="52"/>
    </row>
    <row r="2566" spans="1:9" s="53" customFormat="1">
      <c r="A2566" s="49"/>
      <c r="B2566" s="50"/>
      <c r="C2566" s="51"/>
      <c r="D2566" s="49"/>
      <c r="E2566" s="52"/>
      <c r="F2566" s="52"/>
      <c r="G2566" s="52"/>
      <c r="H2566" s="52"/>
      <c r="I2566" s="52"/>
    </row>
    <row r="2567" spans="1:9" s="53" customFormat="1">
      <c r="A2567" s="49"/>
      <c r="B2567" s="50"/>
      <c r="C2567" s="51"/>
      <c r="D2567" s="49"/>
      <c r="E2567" s="52"/>
      <c r="F2567" s="52"/>
      <c r="G2567" s="52"/>
      <c r="H2567" s="52"/>
      <c r="I2567" s="52"/>
    </row>
    <row r="2568" spans="1:9" s="53" customFormat="1">
      <c r="A2568" s="49"/>
      <c r="B2568" s="50"/>
      <c r="C2568" s="51"/>
      <c r="D2568" s="49"/>
      <c r="E2568" s="52"/>
      <c r="F2568" s="52"/>
      <c r="G2568" s="52"/>
      <c r="H2568" s="52"/>
      <c r="I2568" s="52"/>
    </row>
    <row r="2569" spans="1:9" s="53" customFormat="1">
      <c r="A2569" s="49"/>
      <c r="B2569" s="50"/>
      <c r="C2569" s="51"/>
      <c r="D2569" s="49"/>
      <c r="E2569" s="52"/>
      <c r="F2569" s="52"/>
      <c r="G2569" s="52"/>
      <c r="H2569" s="52"/>
      <c r="I2569" s="52"/>
    </row>
    <row r="2570" spans="1:9" s="53" customFormat="1">
      <c r="A2570" s="49"/>
      <c r="B2570" s="50"/>
      <c r="C2570" s="51"/>
      <c r="D2570" s="49"/>
      <c r="E2570" s="52"/>
      <c r="F2570" s="52"/>
      <c r="G2570" s="52"/>
      <c r="H2570" s="52"/>
      <c r="I2570" s="52"/>
    </row>
    <row r="2571" spans="1:9" s="53" customFormat="1">
      <c r="A2571" s="49"/>
      <c r="B2571" s="50"/>
      <c r="C2571" s="51"/>
      <c r="D2571" s="49"/>
      <c r="E2571" s="52"/>
      <c r="F2571" s="52"/>
      <c r="G2571" s="52"/>
      <c r="H2571" s="52"/>
      <c r="I2571" s="52"/>
    </row>
    <row r="2572" spans="1:9" s="53" customFormat="1">
      <c r="A2572" s="49"/>
      <c r="B2572" s="50"/>
      <c r="C2572" s="51"/>
      <c r="D2572" s="49"/>
      <c r="E2572" s="52"/>
      <c r="F2572" s="52"/>
      <c r="G2572" s="52"/>
      <c r="H2572" s="52"/>
      <c r="I2572" s="52"/>
    </row>
    <row r="2573" spans="1:9" s="53" customFormat="1">
      <c r="A2573" s="49"/>
      <c r="B2573" s="50"/>
      <c r="C2573" s="51"/>
      <c r="D2573" s="49"/>
      <c r="E2573" s="52"/>
      <c r="F2573" s="52"/>
      <c r="G2573" s="52"/>
      <c r="H2573" s="52"/>
      <c r="I2573" s="52"/>
    </row>
    <row r="2574" spans="1:9" s="53" customFormat="1">
      <c r="A2574" s="49"/>
      <c r="B2574" s="50"/>
      <c r="C2574" s="51"/>
      <c r="D2574" s="49"/>
      <c r="E2574" s="52"/>
      <c r="F2574" s="52"/>
      <c r="G2574" s="52"/>
      <c r="H2574" s="52"/>
      <c r="I2574" s="52"/>
    </row>
    <row r="2575" spans="1:9" s="53" customFormat="1">
      <c r="A2575" s="49"/>
      <c r="B2575" s="50"/>
      <c r="C2575" s="51"/>
      <c r="D2575" s="49"/>
      <c r="E2575" s="52"/>
      <c r="F2575" s="52"/>
      <c r="G2575" s="52"/>
      <c r="H2575" s="52"/>
      <c r="I2575" s="52"/>
    </row>
    <row r="2576" spans="1:9" s="53" customFormat="1">
      <c r="A2576" s="49"/>
      <c r="B2576" s="50"/>
      <c r="C2576" s="51"/>
      <c r="D2576" s="49"/>
      <c r="E2576" s="52"/>
      <c r="F2576" s="52"/>
      <c r="G2576" s="52"/>
      <c r="H2576" s="52"/>
      <c r="I2576" s="52"/>
    </row>
    <row r="2577" spans="1:9" s="53" customFormat="1">
      <c r="A2577" s="49"/>
      <c r="B2577" s="50"/>
      <c r="C2577" s="51"/>
      <c r="D2577" s="49"/>
      <c r="E2577" s="52"/>
      <c r="F2577" s="52"/>
      <c r="G2577" s="52"/>
      <c r="H2577" s="52"/>
      <c r="I2577" s="52"/>
    </row>
    <row r="2578" spans="1:9" s="53" customFormat="1">
      <c r="A2578" s="49"/>
      <c r="B2578" s="50"/>
      <c r="C2578" s="51"/>
      <c r="D2578" s="49"/>
      <c r="E2578" s="52"/>
      <c r="F2578" s="52"/>
      <c r="G2578" s="52"/>
      <c r="H2578" s="52"/>
      <c r="I2578" s="52"/>
    </row>
    <row r="2579" spans="1:9" s="53" customFormat="1">
      <c r="A2579" s="49"/>
      <c r="B2579" s="50"/>
      <c r="C2579" s="51"/>
      <c r="D2579" s="49"/>
      <c r="E2579" s="52"/>
      <c r="F2579" s="52"/>
      <c r="G2579" s="52"/>
      <c r="H2579" s="52"/>
      <c r="I2579" s="52"/>
    </row>
    <row r="2580" spans="1:9" s="53" customFormat="1">
      <c r="A2580" s="49"/>
      <c r="B2580" s="50"/>
      <c r="C2580" s="51"/>
      <c r="D2580" s="49"/>
      <c r="E2580" s="52"/>
      <c r="F2580" s="52"/>
      <c r="G2580" s="52"/>
      <c r="H2580" s="52"/>
      <c r="I2580" s="52"/>
    </row>
    <row r="2581" spans="1:9" s="53" customFormat="1">
      <c r="A2581" s="49"/>
      <c r="B2581" s="50"/>
      <c r="C2581" s="51"/>
      <c r="D2581" s="49"/>
      <c r="E2581" s="52"/>
      <c r="F2581" s="52"/>
      <c r="G2581" s="52"/>
      <c r="H2581" s="52"/>
      <c r="I2581" s="52"/>
    </row>
    <row r="2582" spans="1:9" s="53" customFormat="1">
      <c r="A2582" s="49"/>
      <c r="B2582" s="50"/>
      <c r="C2582" s="51"/>
      <c r="D2582" s="49"/>
      <c r="E2582" s="52"/>
      <c r="F2582" s="52"/>
      <c r="G2582" s="52"/>
      <c r="H2582" s="52"/>
      <c r="I2582" s="52"/>
    </row>
    <row r="2583" spans="1:9" s="53" customFormat="1">
      <c r="A2583" s="49"/>
      <c r="B2583" s="50"/>
      <c r="C2583" s="51"/>
      <c r="D2583" s="49"/>
      <c r="E2583" s="52"/>
      <c r="F2583" s="52"/>
      <c r="G2583" s="52"/>
      <c r="H2583" s="52"/>
      <c r="I2583" s="52"/>
    </row>
    <row r="2584" spans="1:9" s="53" customFormat="1">
      <c r="A2584" s="49"/>
      <c r="B2584" s="50"/>
      <c r="C2584" s="51"/>
      <c r="D2584" s="49"/>
      <c r="E2584" s="52"/>
      <c r="F2584" s="52"/>
      <c r="G2584" s="52"/>
      <c r="H2584" s="52"/>
      <c r="I2584" s="52"/>
    </row>
    <row r="2585" spans="1:9" s="53" customFormat="1">
      <c r="A2585" s="49"/>
      <c r="B2585" s="50"/>
      <c r="C2585" s="51"/>
      <c r="D2585" s="49"/>
      <c r="E2585" s="52"/>
      <c r="F2585" s="52"/>
      <c r="G2585" s="52"/>
      <c r="H2585" s="52"/>
      <c r="I2585" s="52"/>
    </row>
    <row r="2586" spans="1:9" s="53" customFormat="1">
      <c r="A2586" s="49"/>
      <c r="B2586" s="50"/>
      <c r="C2586" s="51"/>
      <c r="D2586" s="49"/>
      <c r="E2586" s="52"/>
      <c r="F2586" s="52"/>
      <c r="G2586" s="52"/>
      <c r="H2586" s="52"/>
      <c r="I2586" s="52"/>
    </row>
    <row r="2587" spans="1:9" s="53" customFormat="1">
      <c r="A2587" s="49"/>
      <c r="B2587" s="50"/>
      <c r="C2587" s="51"/>
      <c r="D2587" s="49"/>
      <c r="E2587" s="52"/>
      <c r="F2587" s="52"/>
      <c r="G2587" s="52"/>
      <c r="H2587" s="52"/>
      <c r="I2587" s="52"/>
    </row>
    <row r="2588" spans="1:9" s="53" customFormat="1">
      <c r="A2588" s="49"/>
      <c r="B2588" s="50"/>
      <c r="C2588" s="51"/>
      <c r="D2588" s="49"/>
      <c r="E2588" s="52"/>
      <c r="F2588" s="52"/>
      <c r="G2588" s="52"/>
      <c r="H2588" s="52"/>
      <c r="I2588" s="52"/>
    </row>
    <row r="2589" spans="1:9" s="53" customFormat="1">
      <c r="A2589" s="49"/>
      <c r="B2589" s="50"/>
      <c r="C2589" s="51"/>
      <c r="D2589" s="49"/>
      <c r="E2589" s="52"/>
      <c r="F2589" s="52"/>
      <c r="G2589" s="52"/>
      <c r="H2589" s="52"/>
      <c r="I2589" s="52"/>
    </row>
    <row r="2590" spans="1:9" s="53" customFormat="1">
      <c r="A2590" s="49"/>
      <c r="B2590" s="50"/>
      <c r="C2590" s="51"/>
      <c r="D2590" s="49"/>
      <c r="E2590" s="52"/>
      <c r="F2590" s="52"/>
      <c r="G2590" s="52"/>
      <c r="H2590" s="52"/>
      <c r="I2590" s="52"/>
    </row>
    <row r="2591" spans="1:9" s="53" customFormat="1">
      <c r="A2591" s="49"/>
      <c r="B2591" s="50"/>
      <c r="C2591" s="51"/>
      <c r="D2591" s="49"/>
      <c r="E2591" s="52"/>
      <c r="F2591" s="52"/>
      <c r="G2591" s="52"/>
      <c r="H2591" s="52"/>
      <c r="I2591" s="52"/>
    </row>
    <row r="2592" spans="1:9" s="53" customFormat="1">
      <c r="A2592" s="49"/>
      <c r="B2592" s="50"/>
      <c r="C2592" s="51"/>
      <c r="D2592" s="49"/>
      <c r="E2592" s="52"/>
      <c r="F2592" s="52"/>
      <c r="G2592" s="52"/>
      <c r="H2592" s="52"/>
      <c r="I2592" s="52"/>
    </row>
    <row r="2593" spans="1:9" s="53" customFormat="1">
      <c r="A2593" s="49"/>
      <c r="B2593" s="50"/>
      <c r="C2593" s="51"/>
      <c r="D2593" s="49"/>
      <c r="E2593" s="52"/>
      <c r="F2593" s="52"/>
      <c r="G2593" s="52"/>
      <c r="H2593" s="52"/>
      <c r="I2593" s="52"/>
    </row>
    <row r="2594" spans="1:9" s="53" customFormat="1">
      <c r="A2594" s="49"/>
      <c r="B2594" s="50"/>
      <c r="C2594" s="51"/>
      <c r="D2594" s="49"/>
      <c r="E2594" s="52"/>
      <c r="F2594" s="52"/>
      <c r="G2594" s="52"/>
      <c r="H2594" s="52"/>
      <c r="I2594" s="52"/>
    </row>
    <row r="2595" spans="1:9" s="53" customFormat="1">
      <c r="A2595" s="49"/>
      <c r="B2595" s="50"/>
      <c r="C2595" s="51"/>
      <c r="D2595" s="49"/>
      <c r="E2595" s="52"/>
      <c r="F2595" s="52"/>
      <c r="G2595" s="52"/>
      <c r="H2595" s="52"/>
      <c r="I2595" s="52"/>
    </row>
    <row r="2596" spans="1:9" s="53" customFormat="1">
      <c r="A2596" s="49"/>
      <c r="B2596" s="50"/>
      <c r="C2596" s="51"/>
      <c r="D2596" s="49"/>
      <c r="E2596" s="52"/>
      <c r="F2596" s="52"/>
      <c r="G2596" s="52"/>
      <c r="H2596" s="52"/>
      <c r="I2596" s="52"/>
    </row>
    <row r="2597" spans="1:9" s="53" customFormat="1">
      <c r="A2597" s="49"/>
      <c r="B2597" s="50"/>
      <c r="C2597" s="51"/>
      <c r="D2597" s="49"/>
      <c r="E2597" s="52"/>
      <c r="F2597" s="52"/>
      <c r="G2597" s="52"/>
      <c r="H2597" s="52"/>
      <c r="I2597" s="52"/>
    </row>
    <row r="2598" spans="1:9" s="53" customFormat="1">
      <c r="A2598" s="49"/>
      <c r="B2598" s="50"/>
      <c r="C2598" s="51"/>
      <c r="D2598" s="49"/>
      <c r="E2598" s="52"/>
      <c r="F2598" s="52"/>
      <c r="G2598" s="52"/>
      <c r="H2598" s="52"/>
      <c r="I2598" s="52"/>
    </row>
    <row r="2599" spans="1:9" s="53" customFormat="1">
      <c r="A2599" s="49"/>
      <c r="B2599" s="50"/>
      <c r="C2599" s="51"/>
      <c r="D2599" s="49"/>
      <c r="E2599" s="52"/>
      <c r="F2599" s="52"/>
      <c r="G2599" s="52"/>
      <c r="H2599" s="52"/>
      <c r="I2599" s="52"/>
    </row>
    <row r="2600" spans="1:9" s="53" customFormat="1">
      <c r="A2600" s="49"/>
      <c r="B2600" s="50"/>
      <c r="C2600" s="51"/>
      <c r="D2600" s="49"/>
      <c r="E2600" s="52"/>
      <c r="F2600" s="52"/>
      <c r="G2600" s="52"/>
      <c r="H2600" s="52"/>
      <c r="I2600" s="52"/>
    </row>
    <row r="2601" spans="1:9" s="53" customFormat="1">
      <c r="A2601" s="49"/>
      <c r="B2601" s="50"/>
      <c r="C2601" s="51"/>
      <c r="D2601" s="49"/>
      <c r="E2601" s="52"/>
      <c r="F2601" s="52"/>
      <c r="G2601" s="52"/>
      <c r="H2601" s="52"/>
      <c r="I2601" s="52"/>
    </row>
    <row r="2602" spans="1:9" s="53" customFormat="1">
      <c r="A2602" s="49"/>
      <c r="B2602" s="50"/>
      <c r="C2602" s="51"/>
      <c r="D2602" s="49"/>
      <c r="E2602" s="52"/>
      <c r="F2602" s="52"/>
      <c r="G2602" s="52"/>
      <c r="H2602" s="52"/>
      <c r="I2602" s="52"/>
    </row>
    <row r="2603" spans="1:9" s="53" customFormat="1">
      <c r="A2603" s="49"/>
      <c r="B2603" s="50"/>
      <c r="C2603" s="51"/>
      <c r="D2603" s="49"/>
      <c r="E2603" s="52"/>
      <c r="F2603" s="52"/>
      <c r="G2603" s="52"/>
      <c r="H2603" s="52"/>
      <c r="I2603" s="52"/>
    </row>
    <row r="2604" spans="1:9" s="53" customFormat="1">
      <c r="A2604" s="49"/>
      <c r="B2604" s="50"/>
      <c r="C2604" s="51"/>
      <c r="D2604" s="49"/>
      <c r="E2604" s="52"/>
      <c r="F2604" s="52"/>
      <c r="G2604" s="52"/>
      <c r="H2604" s="52"/>
      <c r="I2604" s="52"/>
    </row>
    <row r="2605" spans="1:9" s="53" customFormat="1">
      <c r="A2605" s="49"/>
      <c r="B2605" s="50"/>
      <c r="C2605" s="51"/>
      <c r="D2605" s="49"/>
      <c r="E2605" s="52"/>
      <c r="F2605" s="52"/>
      <c r="G2605" s="52"/>
      <c r="H2605" s="52"/>
      <c r="I2605" s="52"/>
    </row>
    <row r="2606" spans="1:9" s="53" customFormat="1">
      <c r="A2606" s="49"/>
      <c r="B2606" s="50"/>
      <c r="C2606" s="51"/>
      <c r="D2606" s="49"/>
      <c r="E2606" s="52"/>
      <c r="F2606" s="52"/>
      <c r="G2606" s="52"/>
      <c r="H2606" s="52"/>
      <c r="I2606" s="52"/>
    </row>
    <row r="2607" spans="1:9" s="53" customFormat="1">
      <c r="A2607" s="49"/>
      <c r="B2607" s="50"/>
      <c r="C2607" s="51"/>
      <c r="D2607" s="49"/>
      <c r="E2607" s="52"/>
      <c r="F2607" s="52"/>
      <c r="G2607" s="52"/>
      <c r="H2607" s="52"/>
      <c r="I2607" s="52"/>
    </row>
    <row r="2608" spans="1:9" s="53" customFormat="1">
      <c r="A2608" s="49"/>
      <c r="B2608" s="50"/>
      <c r="C2608" s="51"/>
      <c r="D2608" s="49"/>
      <c r="E2608" s="52"/>
      <c r="F2608" s="52"/>
      <c r="G2608" s="52"/>
      <c r="H2608" s="52"/>
      <c r="I2608" s="52"/>
    </row>
    <row r="2609" spans="1:9" s="53" customFormat="1">
      <c r="A2609" s="49"/>
      <c r="B2609" s="50"/>
      <c r="C2609" s="51"/>
      <c r="D2609" s="49"/>
      <c r="E2609" s="52"/>
      <c r="F2609" s="52"/>
      <c r="G2609" s="52"/>
      <c r="H2609" s="52"/>
      <c r="I2609" s="52"/>
    </row>
    <row r="2610" spans="1:9" s="53" customFormat="1">
      <c r="A2610" s="49"/>
      <c r="B2610" s="50"/>
      <c r="C2610" s="51"/>
      <c r="D2610" s="49"/>
      <c r="E2610" s="52"/>
      <c r="F2610" s="52"/>
      <c r="G2610" s="52"/>
      <c r="H2610" s="52"/>
      <c r="I2610" s="52"/>
    </row>
    <row r="2611" spans="1:9" s="53" customFormat="1">
      <c r="A2611" s="49"/>
      <c r="B2611" s="50"/>
      <c r="C2611" s="51"/>
      <c r="D2611" s="49"/>
      <c r="E2611" s="52"/>
      <c r="F2611" s="52"/>
      <c r="G2611" s="52"/>
      <c r="H2611" s="52"/>
      <c r="I2611" s="52"/>
    </row>
    <row r="2612" spans="1:9" s="53" customFormat="1">
      <c r="A2612" s="49"/>
      <c r="B2612" s="50"/>
      <c r="C2612" s="51"/>
      <c r="D2612" s="49"/>
      <c r="E2612" s="52"/>
      <c r="F2612" s="52"/>
      <c r="G2612" s="52"/>
      <c r="H2612" s="52"/>
      <c r="I2612" s="52"/>
    </row>
    <row r="2613" spans="1:9" s="53" customFormat="1">
      <c r="A2613" s="49"/>
      <c r="B2613" s="50"/>
      <c r="C2613" s="51"/>
      <c r="D2613" s="49"/>
      <c r="E2613" s="52"/>
      <c r="F2613" s="52"/>
      <c r="G2613" s="52"/>
      <c r="H2613" s="52"/>
      <c r="I2613" s="52"/>
    </row>
    <row r="2614" spans="1:9" s="53" customFormat="1">
      <c r="A2614" s="49"/>
      <c r="B2614" s="50"/>
      <c r="C2614" s="51"/>
      <c r="D2614" s="49"/>
      <c r="E2614" s="52"/>
      <c r="F2614" s="52"/>
      <c r="G2614" s="52"/>
      <c r="H2614" s="52"/>
      <c r="I2614" s="52"/>
    </row>
    <row r="2615" spans="1:9" s="53" customFormat="1">
      <c r="A2615" s="49"/>
      <c r="B2615" s="50"/>
      <c r="C2615" s="51"/>
      <c r="D2615" s="49"/>
      <c r="E2615" s="52"/>
      <c r="F2615" s="52"/>
      <c r="G2615" s="52"/>
      <c r="H2615" s="52"/>
      <c r="I2615" s="52"/>
    </row>
    <row r="2616" spans="1:9" s="53" customFormat="1">
      <c r="A2616" s="49"/>
      <c r="B2616" s="50"/>
      <c r="C2616" s="51"/>
      <c r="D2616" s="49"/>
      <c r="E2616" s="52"/>
      <c r="F2616" s="52"/>
      <c r="G2616" s="52"/>
      <c r="H2616" s="52"/>
      <c r="I2616" s="52"/>
    </row>
    <row r="2617" spans="1:9" s="53" customFormat="1">
      <c r="A2617" s="49"/>
      <c r="B2617" s="50"/>
      <c r="C2617" s="51"/>
      <c r="D2617" s="49"/>
      <c r="E2617" s="52"/>
      <c r="F2617" s="52"/>
      <c r="G2617" s="52"/>
      <c r="H2617" s="52"/>
      <c r="I2617" s="52"/>
    </row>
    <row r="2618" spans="1:9" s="53" customFormat="1">
      <c r="A2618" s="49"/>
      <c r="B2618" s="50"/>
      <c r="C2618" s="51"/>
      <c r="D2618" s="49"/>
      <c r="E2618" s="52"/>
      <c r="F2618" s="52"/>
      <c r="G2618" s="52"/>
      <c r="H2618" s="52"/>
      <c r="I2618" s="52"/>
    </row>
    <row r="2619" spans="1:9" s="53" customFormat="1">
      <c r="A2619" s="49"/>
      <c r="B2619" s="50"/>
      <c r="C2619" s="51"/>
      <c r="D2619" s="49"/>
      <c r="E2619" s="52"/>
      <c r="F2619" s="52"/>
      <c r="G2619" s="52"/>
      <c r="H2619" s="52"/>
      <c r="I2619" s="52"/>
    </row>
    <row r="2620" spans="1:9" s="53" customFormat="1">
      <c r="A2620" s="49"/>
      <c r="B2620" s="50"/>
      <c r="C2620" s="51"/>
      <c r="D2620" s="49"/>
      <c r="E2620" s="52"/>
      <c r="F2620" s="52"/>
      <c r="G2620" s="52"/>
      <c r="H2620" s="52"/>
      <c r="I2620" s="52"/>
    </row>
    <row r="2621" spans="1:9" s="53" customFormat="1">
      <c r="A2621" s="49"/>
      <c r="B2621" s="50"/>
      <c r="C2621" s="51"/>
      <c r="D2621" s="49"/>
      <c r="E2621" s="52"/>
      <c r="F2621" s="52"/>
      <c r="G2621" s="52"/>
      <c r="H2621" s="52"/>
      <c r="I2621" s="52"/>
    </row>
    <row r="2622" spans="1:9" s="53" customFormat="1">
      <c r="A2622" s="49"/>
      <c r="B2622" s="50"/>
      <c r="C2622" s="51"/>
      <c r="D2622" s="49"/>
      <c r="E2622" s="52"/>
      <c r="F2622" s="52"/>
      <c r="G2622" s="52"/>
      <c r="H2622" s="52"/>
      <c r="I2622" s="52"/>
    </row>
    <row r="2623" spans="1:9" s="53" customFormat="1">
      <c r="A2623" s="49"/>
      <c r="B2623" s="50"/>
      <c r="C2623" s="51"/>
      <c r="D2623" s="49"/>
      <c r="E2623" s="52"/>
      <c r="F2623" s="52"/>
      <c r="G2623" s="52"/>
      <c r="H2623" s="52"/>
      <c r="I2623" s="52"/>
    </row>
    <row r="2624" spans="1:9" s="53" customFormat="1">
      <c r="A2624" s="49"/>
      <c r="B2624" s="50"/>
      <c r="C2624" s="51"/>
      <c r="D2624" s="49"/>
      <c r="E2624" s="52"/>
      <c r="F2624" s="52"/>
      <c r="G2624" s="52"/>
      <c r="H2624" s="52"/>
      <c r="I2624" s="52"/>
    </row>
    <row r="2625" spans="1:9" s="53" customFormat="1">
      <c r="A2625" s="49"/>
      <c r="B2625" s="50"/>
      <c r="C2625" s="51"/>
      <c r="D2625" s="49"/>
      <c r="E2625" s="52"/>
      <c r="F2625" s="52"/>
      <c r="G2625" s="52"/>
      <c r="H2625" s="52"/>
      <c r="I2625" s="52"/>
    </row>
    <row r="2626" spans="1:9" s="53" customFormat="1">
      <c r="A2626" s="49"/>
      <c r="B2626" s="50"/>
      <c r="C2626" s="51"/>
      <c r="D2626" s="49"/>
      <c r="E2626" s="52"/>
      <c r="F2626" s="52"/>
      <c r="G2626" s="52"/>
      <c r="H2626" s="52"/>
      <c r="I2626" s="52"/>
    </row>
    <row r="2627" spans="1:9" s="53" customFormat="1">
      <c r="A2627" s="49"/>
      <c r="B2627" s="50"/>
      <c r="C2627" s="51"/>
      <c r="D2627" s="49"/>
      <c r="E2627" s="52"/>
      <c r="F2627" s="52"/>
      <c r="G2627" s="52"/>
      <c r="H2627" s="52"/>
      <c r="I2627" s="52"/>
    </row>
    <row r="2628" spans="1:9" s="53" customFormat="1">
      <c r="A2628" s="49"/>
      <c r="B2628" s="50"/>
      <c r="C2628" s="51"/>
      <c r="D2628" s="49"/>
      <c r="E2628" s="52"/>
      <c r="F2628" s="52"/>
      <c r="G2628" s="52"/>
      <c r="H2628" s="52"/>
      <c r="I2628" s="52"/>
    </row>
    <row r="2629" spans="1:9" s="53" customFormat="1">
      <c r="A2629" s="49"/>
      <c r="B2629" s="50"/>
      <c r="C2629" s="51"/>
      <c r="D2629" s="49"/>
      <c r="E2629" s="52"/>
      <c r="F2629" s="52"/>
      <c r="G2629" s="52"/>
      <c r="H2629" s="52"/>
      <c r="I2629" s="52"/>
    </row>
    <row r="2630" spans="1:9" s="53" customFormat="1">
      <c r="A2630" s="49"/>
      <c r="B2630" s="50"/>
      <c r="C2630" s="51"/>
      <c r="D2630" s="49"/>
      <c r="E2630" s="52"/>
      <c r="F2630" s="52"/>
      <c r="G2630" s="52"/>
      <c r="H2630" s="52"/>
      <c r="I2630" s="52"/>
    </row>
    <row r="2631" spans="1:9" s="53" customFormat="1">
      <c r="A2631" s="49"/>
      <c r="B2631" s="50"/>
      <c r="C2631" s="51"/>
      <c r="D2631" s="49"/>
      <c r="E2631" s="52"/>
      <c r="F2631" s="52"/>
      <c r="G2631" s="52"/>
      <c r="H2631" s="52"/>
      <c r="I2631" s="52"/>
    </row>
    <row r="2632" spans="1:9" s="53" customFormat="1">
      <c r="A2632" s="49"/>
      <c r="B2632" s="50"/>
      <c r="C2632" s="51"/>
      <c r="D2632" s="49"/>
      <c r="E2632" s="52"/>
      <c r="F2632" s="52"/>
      <c r="G2632" s="52"/>
      <c r="H2632" s="52"/>
      <c r="I2632" s="52"/>
    </row>
    <row r="2633" spans="1:9" s="53" customFormat="1">
      <c r="A2633" s="49"/>
      <c r="B2633" s="50"/>
      <c r="C2633" s="51"/>
      <c r="D2633" s="49"/>
      <c r="E2633" s="52"/>
      <c r="F2633" s="52"/>
      <c r="G2633" s="52"/>
      <c r="H2633" s="52"/>
      <c r="I2633" s="52"/>
    </row>
    <row r="2634" spans="1:9" s="53" customFormat="1">
      <c r="A2634" s="49"/>
      <c r="B2634" s="50"/>
      <c r="C2634" s="51"/>
      <c r="D2634" s="49"/>
      <c r="E2634" s="52"/>
      <c r="F2634" s="52"/>
      <c r="G2634" s="52"/>
      <c r="H2634" s="52"/>
      <c r="I2634" s="52"/>
    </row>
    <row r="2635" spans="1:9" s="53" customFormat="1">
      <c r="A2635" s="49"/>
      <c r="B2635" s="50"/>
      <c r="C2635" s="51"/>
      <c r="D2635" s="49"/>
      <c r="E2635" s="52"/>
      <c r="F2635" s="52"/>
      <c r="G2635" s="52"/>
      <c r="H2635" s="52"/>
      <c r="I2635" s="52"/>
    </row>
    <row r="2636" spans="1:9" s="53" customFormat="1">
      <c r="A2636" s="49"/>
      <c r="B2636" s="50"/>
      <c r="C2636" s="51"/>
      <c r="D2636" s="49"/>
      <c r="E2636" s="52"/>
      <c r="F2636" s="52"/>
      <c r="G2636" s="52"/>
      <c r="H2636" s="52"/>
      <c r="I2636" s="52"/>
    </row>
    <row r="2637" spans="1:9" s="53" customFormat="1">
      <c r="A2637" s="49"/>
      <c r="B2637" s="50"/>
      <c r="C2637" s="51"/>
      <c r="D2637" s="49"/>
      <c r="E2637" s="52"/>
      <c r="F2637" s="52"/>
      <c r="G2637" s="52"/>
      <c r="H2637" s="52"/>
      <c r="I2637" s="52"/>
    </row>
    <row r="2638" spans="1:9" s="53" customFormat="1">
      <c r="A2638" s="49"/>
      <c r="B2638" s="50"/>
      <c r="C2638" s="51"/>
      <c r="D2638" s="49"/>
      <c r="E2638" s="52"/>
      <c r="F2638" s="52"/>
      <c r="G2638" s="52"/>
      <c r="H2638" s="52"/>
      <c r="I2638" s="52"/>
    </row>
    <row r="2639" spans="1:9" s="53" customFormat="1">
      <c r="A2639" s="49"/>
      <c r="B2639" s="50"/>
      <c r="C2639" s="51"/>
      <c r="D2639" s="49"/>
      <c r="E2639" s="52"/>
      <c r="F2639" s="52"/>
      <c r="G2639" s="52"/>
      <c r="H2639" s="52"/>
      <c r="I2639" s="52"/>
    </row>
    <row r="2640" spans="1:9" s="53" customFormat="1">
      <c r="A2640" s="49"/>
      <c r="B2640" s="50"/>
      <c r="C2640" s="51"/>
      <c r="D2640" s="49"/>
      <c r="E2640" s="52"/>
      <c r="F2640" s="52"/>
      <c r="G2640" s="52"/>
      <c r="H2640" s="52"/>
      <c r="I2640" s="52"/>
    </row>
    <row r="2641" spans="1:9" s="53" customFormat="1">
      <c r="A2641" s="49"/>
      <c r="B2641" s="50"/>
      <c r="C2641" s="51"/>
      <c r="D2641" s="49"/>
      <c r="E2641" s="52"/>
      <c r="F2641" s="52"/>
      <c r="G2641" s="52"/>
      <c r="H2641" s="52"/>
      <c r="I2641" s="52"/>
    </row>
    <row r="2642" spans="1:9" s="53" customFormat="1">
      <c r="A2642" s="49"/>
      <c r="B2642" s="50"/>
      <c r="C2642" s="51"/>
      <c r="D2642" s="49"/>
      <c r="E2642" s="52"/>
      <c r="F2642" s="52"/>
      <c r="G2642" s="52"/>
      <c r="H2642" s="52"/>
      <c r="I2642" s="52"/>
    </row>
    <row r="2643" spans="1:9" s="53" customFormat="1">
      <c r="A2643" s="49"/>
      <c r="B2643" s="50"/>
      <c r="C2643" s="51"/>
      <c r="D2643" s="49"/>
      <c r="E2643" s="52"/>
      <c r="F2643" s="52"/>
      <c r="G2643" s="52"/>
      <c r="H2643" s="52"/>
      <c r="I2643" s="52"/>
    </row>
    <row r="2644" spans="1:9" s="53" customFormat="1">
      <c r="A2644" s="49"/>
      <c r="B2644" s="50"/>
      <c r="C2644" s="51"/>
      <c r="D2644" s="49"/>
      <c r="E2644" s="52"/>
      <c r="F2644" s="52"/>
      <c r="G2644" s="52"/>
      <c r="H2644" s="52"/>
      <c r="I2644" s="52"/>
    </row>
    <row r="2645" spans="1:9" s="53" customFormat="1">
      <c r="A2645" s="49"/>
      <c r="B2645" s="50"/>
      <c r="C2645" s="51"/>
      <c r="D2645" s="49"/>
      <c r="E2645" s="52"/>
      <c r="F2645" s="52"/>
      <c r="G2645" s="52"/>
      <c r="H2645" s="52"/>
      <c r="I2645" s="52"/>
    </row>
    <row r="2646" spans="1:9" s="53" customFormat="1">
      <c r="A2646" s="49"/>
      <c r="B2646" s="50"/>
      <c r="C2646" s="51"/>
      <c r="D2646" s="49"/>
      <c r="E2646" s="52"/>
      <c r="F2646" s="52"/>
      <c r="G2646" s="52"/>
      <c r="H2646" s="52"/>
      <c r="I2646" s="52"/>
    </row>
    <row r="2647" spans="1:9" s="53" customFormat="1">
      <c r="A2647" s="49"/>
      <c r="B2647" s="50"/>
      <c r="C2647" s="51"/>
      <c r="D2647" s="49"/>
      <c r="E2647" s="52"/>
      <c r="F2647" s="52"/>
      <c r="G2647" s="52"/>
      <c r="H2647" s="52"/>
      <c r="I2647" s="52"/>
    </row>
    <row r="2648" spans="1:9" s="53" customFormat="1">
      <c r="A2648" s="49"/>
      <c r="B2648" s="50"/>
      <c r="C2648" s="51"/>
      <c r="D2648" s="49"/>
      <c r="E2648" s="52"/>
      <c r="F2648" s="52"/>
      <c r="G2648" s="52"/>
      <c r="H2648" s="52"/>
      <c r="I2648" s="52"/>
    </row>
    <row r="2649" spans="1:9" s="53" customFormat="1">
      <c r="A2649" s="49"/>
      <c r="B2649" s="50"/>
      <c r="C2649" s="51"/>
      <c r="D2649" s="49"/>
      <c r="E2649" s="52"/>
      <c r="F2649" s="52"/>
      <c r="G2649" s="52"/>
      <c r="H2649" s="52"/>
      <c r="I2649" s="52"/>
    </row>
    <row r="2650" spans="1:9" s="53" customFormat="1">
      <c r="A2650" s="49"/>
      <c r="B2650" s="50"/>
      <c r="C2650" s="51"/>
      <c r="D2650" s="49"/>
      <c r="E2650" s="52"/>
      <c r="F2650" s="52"/>
      <c r="G2650" s="52"/>
      <c r="H2650" s="52"/>
      <c r="I2650" s="52"/>
    </row>
    <row r="2651" spans="1:9" s="53" customFormat="1">
      <c r="A2651" s="49"/>
      <c r="B2651" s="50"/>
      <c r="C2651" s="51"/>
      <c r="D2651" s="49"/>
      <c r="E2651" s="52"/>
      <c r="F2651" s="52"/>
      <c r="G2651" s="52"/>
      <c r="H2651" s="52"/>
      <c r="I2651" s="52"/>
    </row>
    <row r="2652" spans="1:9" s="53" customFormat="1">
      <c r="A2652" s="49"/>
      <c r="B2652" s="50"/>
      <c r="C2652" s="51"/>
      <c r="D2652" s="49"/>
      <c r="E2652" s="52"/>
      <c r="F2652" s="52"/>
      <c r="G2652" s="52"/>
      <c r="H2652" s="52"/>
      <c r="I2652" s="52"/>
    </row>
    <row r="2653" spans="1:9" s="53" customFormat="1">
      <c r="A2653" s="49"/>
      <c r="B2653" s="50"/>
      <c r="C2653" s="51"/>
      <c r="D2653" s="49"/>
      <c r="E2653" s="52"/>
      <c r="F2653" s="52"/>
      <c r="G2653" s="52"/>
      <c r="H2653" s="52"/>
      <c r="I2653" s="52"/>
    </row>
    <row r="2654" spans="1:9" s="53" customFormat="1">
      <c r="A2654" s="49"/>
      <c r="B2654" s="50"/>
      <c r="C2654" s="51"/>
      <c r="D2654" s="49"/>
      <c r="E2654" s="52"/>
      <c r="F2654" s="52"/>
      <c r="G2654" s="52"/>
      <c r="H2654" s="52"/>
      <c r="I2654" s="52"/>
    </row>
    <row r="2655" spans="1:9" s="53" customFormat="1">
      <c r="A2655" s="49"/>
      <c r="B2655" s="50"/>
      <c r="C2655" s="51"/>
      <c r="D2655" s="49"/>
      <c r="E2655" s="52"/>
      <c r="F2655" s="52"/>
      <c r="G2655" s="52"/>
      <c r="H2655" s="52"/>
      <c r="I2655" s="52"/>
    </row>
    <row r="2656" spans="1:9" s="53" customFormat="1">
      <c r="A2656" s="49"/>
      <c r="B2656" s="50"/>
      <c r="C2656" s="51"/>
      <c r="D2656" s="49"/>
      <c r="E2656" s="52"/>
      <c r="F2656" s="52"/>
      <c r="G2656" s="52"/>
      <c r="H2656" s="52"/>
      <c r="I2656" s="52"/>
    </row>
    <row r="2657" spans="1:9" s="53" customFormat="1">
      <c r="A2657" s="49"/>
      <c r="B2657" s="50"/>
      <c r="C2657" s="51"/>
      <c r="D2657" s="49"/>
      <c r="E2657" s="52"/>
      <c r="F2657" s="52"/>
      <c r="G2657" s="52"/>
      <c r="H2657" s="52"/>
      <c r="I2657" s="52"/>
    </row>
    <row r="2658" spans="1:9" s="53" customFormat="1">
      <c r="A2658" s="49"/>
      <c r="B2658" s="50"/>
      <c r="C2658" s="51"/>
      <c r="D2658" s="49"/>
      <c r="E2658" s="52"/>
      <c r="F2658" s="52"/>
      <c r="G2658" s="52"/>
      <c r="H2658" s="52"/>
      <c r="I2658" s="52"/>
    </row>
    <row r="2659" spans="1:9" s="53" customFormat="1">
      <c r="A2659" s="49"/>
      <c r="B2659" s="50"/>
      <c r="C2659" s="51"/>
      <c r="D2659" s="49"/>
      <c r="E2659" s="52"/>
      <c r="F2659" s="52"/>
      <c r="G2659" s="52"/>
      <c r="H2659" s="52"/>
      <c r="I2659" s="52"/>
    </row>
    <row r="2660" spans="1:9" s="53" customFormat="1">
      <c r="A2660" s="49"/>
      <c r="B2660" s="50"/>
      <c r="C2660" s="51"/>
      <c r="D2660" s="49"/>
      <c r="E2660" s="52"/>
      <c r="F2660" s="52"/>
      <c r="G2660" s="52"/>
      <c r="H2660" s="52"/>
      <c r="I2660" s="52"/>
    </row>
    <row r="2661" spans="1:9" s="53" customFormat="1">
      <c r="A2661" s="49"/>
      <c r="B2661" s="50"/>
      <c r="C2661" s="51"/>
      <c r="D2661" s="49"/>
      <c r="E2661" s="52"/>
      <c r="F2661" s="52"/>
      <c r="G2661" s="52"/>
      <c r="H2661" s="52"/>
      <c r="I2661" s="52"/>
    </row>
    <row r="2662" spans="1:9" s="53" customFormat="1">
      <c r="A2662" s="49"/>
      <c r="B2662" s="50"/>
      <c r="C2662" s="51"/>
      <c r="D2662" s="49"/>
      <c r="E2662" s="52"/>
      <c r="F2662" s="52"/>
      <c r="G2662" s="52"/>
      <c r="H2662" s="52"/>
      <c r="I2662" s="52"/>
    </row>
    <row r="2663" spans="1:9" s="53" customFormat="1">
      <c r="A2663" s="49"/>
      <c r="B2663" s="50"/>
      <c r="C2663" s="51"/>
      <c r="D2663" s="49"/>
      <c r="E2663" s="52"/>
      <c r="F2663" s="52"/>
      <c r="G2663" s="52"/>
      <c r="H2663" s="52"/>
      <c r="I2663" s="52"/>
    </row>
    <row r="2664" spans="1:9" s="53" customFormat="1">
      <c r="A2664" s="49"/>
      <c r="B2664" s="50"/>
      <c r="C2664" s="51"/>
      <c r="D2664" s="49"/>
      <c r="E2664" s="52"/>
      <c r="F2664" s="52"/>
      <c r="G2664" s="52"/>
      <c r="H2664" s="52"/>
      <c r="I2664" s="52"/>
    </row>
    <row r="2665" spans="1:9" s="53" customFormat="1">
      <c r="A2665" s="49"/>
      <c r="B2665" s="50"/>
      <c r="C2665" s="51"/>
      <c r="D2665" s="49"/>
      <c r="E2665" s="52"/>
      <c r="F2665" s="52"/>
      <c r="G2665" s="52"/>
      <c r="H2665" s="52"/>
      <c r="I2665" s="52"/>
    </row>
    <row r="2666" spans="1:9" s="53" customFormat="1">
      <c r="A2666" s="49"/>
      <c r="B2666" s="50"/>
      <c r="C2666" s="51"/>
      <c r="D2666" s="49"/>
      <c r="E2666" s="52"/>
      <c r="F2666" s="52"/>
      <c r="G2666" s="52"/>
      <c r="H2666" s="52"/>
      <c r="I2666" s="52"/>
    </row>
    <row r="2667" spans="1:9" s="53" customFormat="1">
      <c r="A2667" s="49"/>
      <c r="B2667" s="50"/>
      <c r="C2667" s="51"/>
      <c r="D2667" s="49"/>
      <c r="E2667" s="52"/>
      <c r="F2667" s="52"/>
      <c r="G2667" s="52"/>
      <c r="H2667" s="52"/>
      <c r="I2667" s="52"/>
    </row>
    <row r="2668" spans="1:9" s="53" customFormat="1">
      <c r="A2668" s="49"/>
      <c r="B2668" s="50"/>
      <c r="C2668" s="51"/>
      <c r="D2668" s="49"/>
      <c r="E2668" s="52"/>
      <c r="F2668" s="52"/>
      <c r="G2668" s="52"/>
      <c r="H2668" s="52"/>
      <c r="I2668" s="52"/>
    </row>
    <row r="2669" spans="1:9" s="53" customFormat="1">
      <c r="A2669" s="49"/>
      <c r="B2669" s="50"/>
      <c r="C2669" s="51"/>
      <c r="D2669" s="49"/>
      <c r="E2669" s="52"/>
      <c r="F2669" s="52"/>
      <c r="G2669" s="52"/>
      <c r="H2669" s="52"/>
      <c r="I2669" s="52"/>
    </row>
    <row r="2670" spans="1:9" s="53" customFormat="1">
      <c r="A2670" s="49"/>
      <c r="B2670" s="50"/>
      <c r="C2670" s="51"/>
      <c r="D2670" s="49"/>
      <c r="E2670" s="52"/>
      <c r="F2670" s="52"/>
      <c r="G2670" s="52"/>
      <c r="H2670" s="52"/>
      <c r="I2670" s="52"/>
    </row>
    <row r="2671" spans="1:9" s="53" customFormat="1">
      <c r="A2671" s="49"/>
      <c r="B2671" s="50"/>
      <c r="C2671" s="51"/>
      <c r="D2671" s="49"/>
      <c r="E2671" s="52"/>
      <c r="F2671" s="52"/>
      <c r="G2671" s="52"/>
      <c r="H2671" s="52"/>
      <c r="I2671" s="52"/>
    </row>
    <row r="2672" spans="1:9" s="53" customFormat="1">
      <c r="A2672" s="49"/>
      <c r="B2672" s="50"/>
      <c r="C2672" s="51"/>
      <c r="D2672" s="49"/>
      <c r="E2672" s="52"/>
      <c r="F2672" s="52"/>
      <c r="G2672" s="52"/>
      <c r="H2672" s="52"/>
      <c r="I2672" s="52"/>
    </row>
    <row r="2673" spans="1:9" s="53" customFormat="1">
      <c r="A2673" s="49"/>
      <c r="B2673" s="50"/>
      <c r="C2673" s="51"/>
      <c r="D2673" s="49"/>
      <c r="E2673" s="52"/>
      <c r="F2673" s="52"/>
      <c r="G2673" s="52"/>
      <c r="H2673" s="52"/>
      <c r="I2673" s="52"/>
    </row>
    <row r="2674" spans="1:9" s="53" customFormat="1">
      <c r="A2674" s="49"/>
      <c r="B2674" s="50"/>
      <c r="C2674" s="51"/>
      <c r="D2674" s="49"/>
      <c r="E2674" s="52"/>
      <c r="F2674" s="52"/>
      <c r="G2674" s="52"/>
      <c r="H2674" s="52"/>
      <c r="I2674" s="52"/>
    </row>
    <row r="2675" spans="1:9" s="53" customFormat="1">
      <c r="A2675" s="49"/>
      <c r="B2675" s="50"/>
      <c r="C2675" s="51"/>
      <c r="D2675" s="49"/>
      <c r="E2675" s="52"/>
      <c r="F2675" s="52"/>
      <c r="G2675" s="52"/>
      <c r="H2675" s="52"/>
      <c r="I2675" s="52"/>
    </row>
    <row r="2676" spans="1:9" s="53" customFormat="1">
      <c r="A2676" s="49"/>
      <c r="B2676" s="50"/>
      <c r="C2676" s="51"/>
      <c r="D2676" s="49"/>
      <c r="E2676" s="52"/>
      <c r="F2676" s="52"/>
      <c r="G2676" s="52"/>
      <c r="H2676" s="52"/>
      <c r="I2676" s="52"/>
    </row>
    <row r="2677" spans="1:9" s="53" customFormat="1">
      <c r="A2677" s="49"/>
      <c r="B2677" s="50"/>
      <c r="C2677" s="51"/>
      <c r="D2677" s="49"/>
      <c r="E2677" s="52"/>
      <c r="F2677" s="52"/>
      <c r="G2677" s="52"/>
      <c r="H2677" s="52"/>
      <c r="I2677" s="52"/>
    </row>
    <row r="2678" spans="1:9" s="53" customFormat="1">
      <c r="A2678" s="49"/>
      <c r="B2678" s="50"/>
      <c r="C2678" s="51"/>
      <c r="D2678" s="49"/>
      <c r="E2678" s="52"/>
      <c r="F2678" s="52"/>
      <c r="G2678" s="52"/>
      <c r="H2678" s="52"/>
      <c r="I2678" s="52"/>
    </row>
    <row r="2679" spans="1:9" s="53" customFormat="1">
      <c r="A2679" s="49"/>
      <c r="B2679" s="50"/>
      <c r="C2679" s="51"/>
      <c r="D2679" s="49"/>
      <c r="E2679" s="52"/>
      <c r="F2679" s="52"/>
      <c r="G2679" s="52"/>
      <c r="H2679" s="52"/>
      <c r="I2679" s="52"/>
    </row>
    <row r="2680" spans="1:9" s="53" customFormat="1">
      <c r="A2680" s="49"/>
      <c r="B2680" s="50"/>
      <c r="C2680" s="51"/>
      <c r="D2680" s="49"/>
      <c r="E2680" s="52"/>
      <c r="F2680" s="52"/>
      <c r="G2680" s="52"/>
      <c r="H2680" s="52"/>
      <c r="I2680" s="52"/>
    </row>
    <row r="2681" spans="1:9" s="53" customFormat="1">
      <c r="A2681" s="49"/>
      <c r="B2681" s="50"/>
      <c r="C2681" s="51"/>
      <c r="D2681" s="49"/>
      <c r="E2681" s="52"/>
      <c r="F2681" s="52"/>
      <c r="G2681" s="52"/>
      <c r="H2681" s="52"/>
      <c r="I2681" s="52"/>
    </row>
    <row r="2682" spans="1:9" s="53" customFormat="1">
      <c r="A2682" s="49"/>
      <c r="B2682" s="50"/>
      <c r="C2682" s="51"/>
      <c r="D2682" s="49"/>
      <c r="E2682" s="52"/>
      <c r="F2682" s="52"/>
      <c r="G2682" s="52"/>
      <c r="H2682" s="52"/>
      <c r="I2682" s="52"/>
    </row>
    <row r="2683" spans="1:9" s="53" customFormat="1">
      <c r="A2683" s="49"/>
      <c r="B2683" s="50"/>
      <c r="C2683" s="51"/>
      <c r="D2683" s="49"/>
      <c r="E2683" s="52"/>
      <c r="F2683" s="52"/>
      <c r="G2683" s="52"/>
      <c r="H2683" s="52"/>
      <c r="I2683" s="52"/>
    </row>
    <row r="2684" spans="1:9" s="53" customFormat="1">
      <c r="A2684" s="49"/>
      <c r="B2684" s="50"/>
      <c r="C2684" s="51"/>
      <c r="D2684" s="49"/>
      <c r="E2684" s="52"/>
      <c r="F2684" s="52"/>
      <c r="G2684" s="52"/>
      <c r="H2684" s="52"/>
      <c r="I2684" s="52"/>
    </row>
    <row r="2685" spans="1:9" s="53" customFormat="1">
      <c r="A2685" s="49"/>
      <c r="B2685" s="50"/>
      <c r="C2685" s="51"/>
      <c r="D2685" s="49"/>
      <c r="E2685" s="52"/>
      <c r="F2685" s="52"/>
      <c r="G2685" s="52"/>
      <c r="H2685" s="52"/>
      <c r="I2685" s="52"/>
    </row>
    <row r="2686" spans="1:9" s="53" customFormat="1">
      <c r="A2686" s="49"/>
      <c r="B2686" s="50"/>
      <c r="C2686" s="51"/>
      <c r="D2686" s="49"/>
      <c r="E2686" s="52"/>
      <c r="F2686" s="52"/>
      <c r="G2686" s="52"/>
      <c r="H2686" s="52"/>
      <c r="I2686" s="52"/>
    </row>
    <row r="2687" spans="1:9" s="53" customFormat="1">
      <c r="A2687" s="49"/>
      <c r="B2687" s="50"/>
      <c r="C2687" s="51"/>
      <c r="D2687" s="49"/>
      <c r="E2687" s="52"/>
      <c r="F2687" s="52"/>
      <c r="G2687" s="52"/>
      <c r="H2687" s="52"/>
      <c r="I2687" s="52"/>
    </row>
    <row r="2688" spans="1:9" s="53" customFormat="1">
      <c r="A2688" s="49"/>
      <c r="B2688" s="50"/>
      <c r="C2688" s="51"/>
      <c r="D2688" s="49"/>
      <c r="E2688" s="52"/>
      <c r="F2688" s="52"/>
      <c r="G2688" s="52"/>
      <c r="H2688" s="52"/>
      <c r="I2688" s="52"/>
    </row>
    <row r="2689" spans="1:9" s="53" customFormat="1">
      <c r="A2689" s="49"/>
      <c r="B2689" s="50"/>
      <c r="C2689" s="51"/>
      <c r="D2689" s="49"/>
      <c r="E2689" s="52"/>
      <c r="F2689" s="52"/>
      <c r="G2689" s="52"/>
      <c r="H2689" s="52"/>
      <c r="I2689" s="52"/>
    </row>
    <row r="2690" spans="1:9" s="53" customFormat="1">
      <c r="A2690" s="49"/>
      <c r="B2690" s="50"/>
      <c r="C2690" s="51"/>
      <c r="D2690" s="49"/>
      <c r="E2690" s="52"/>
      <c r="F2690" s="52"/>
      <c r="G2690" s="52"/>
      <c r="H2690" s="52"/>
      <c r="I2690" s="52"/>
    </row>
    <row r="2691" spans="1:9" s="53" customFormat="1">
      <c r="A2691" s="49"/>
      <c r="B2691" s="50"/>
      <c r="C2691" s="51"/>
      <c r="D2691" s="49"/>
      <c r="E2691" s="52"/>
      <c r="F2691" s="52"/>
      <c r="G2691" s="52"/>
      <c r="H2691" s="52"/>
      <c r="I2691" s="52"/>
    </row>
    <row r="2692" spans="1:9" s="53" customFormat="1">
      <c r="A2692" s="49"/>
      <c r="B2692" s="50"/>
      <c r="C2692" s="51"/>
      <c r="D2692" s="49"/>
      <c r="E2692" s="52"/>
      <c r="F2692" s="52"/>
      <c r="G2692" s="52"/>
      <c r="H2692" s="52"/>
      <c r="I2692" s="52"/>
    </row>
    <row r="2693" spans="1:9" s="53" customFormat="1">
      <c r="A2693" s="49"/>
      <c r="B2693" s="50"/>
      <c r="C2693" s="51"/>
      <c r="D2693" s="49"/>
      <c r="E2693" s="52"/>
      <c r="F2693" s="52"/>
      <c r="G2693" s="52"/>
      <c r="H2693" s="52"/>
      <c r="I2693" s="52"/>
    </row>
    <row r="2694" spans="1:9" s="53" customFormat="1">
      <c r="A2694" s="49"/>
      <c r="B2694" s="50"/>
      <c r="C2694" s="51"/>
      <c r="D2694" s="49"/>
      <c r="E2694" s="52"/>
      <c r="F2694" s="52"/>
      <c r="G2694" s="52"/>
      <c r="H2694" s="52"/>
      <c r="I2694" s="52"/>
    </row>
    <row r="2695" spans="1:9" s="53" customFormat="1">
      <c r="A2695" s="49"/>
      <c r="B2695" s="50"/>
      <c r="C2695" s="51"/>
      <c r="D2695" s="49"/>
      <c r="E2695" s="52"/>
      <c r="F2695" s="52"/>
      <c r="G2695" s="52"/>
      <c r="H2695" s="52"/>
      <c r="I2695" s="52"/>
    </row>
    <row r="2696" spans="1:9" s="53" customFormat="1">
      <c r="A2696" s="49"/>
      <c r="B2696" s="50"/>
      <c r="C2696" s="51"/>
      <c r="D2696" s="49"/>
      <c r="E2696" s="52"/>
      <c r="F2696" s="52"/>
      <c r="G2696" s="52"/>
      <c r="H2696" s="52"/>
      <c r="I2696" s="52"/>
    </row>
    <row r="2697" spans="1:9" s="53" customFormat="1">
      <c r="A2697" s="49"/>
      <c r="B2697" s="50"/>
      <c r="C2697" s="51"/>
      <c r="D2697" s="49"/>
      <c r="E2697" s="52"/>
      <c r="F2697" s="52"/>
      <c r="G2697" s="52"/>
      <c r="H2697" s="52"/>
      <c r="I2697" s="52"/>
    </row>
    <row r="2698" spans="1:9" s="53" customFormat="1">
      <c r="A2698" s="49"/>
      <c r="B2698" s="50"/>
      <c r="C2698" s="51"/>
      <c r="D2698" s="49"/>
      <c r="E2698" s="52"/>
      <c r="F2698" s="52"/>
      <c r="G2698" s="52"/>
      <c r="H2698" s="52"/>
      <c r="I2698" s="52"/>
    </row>
    <row r="2699" spans="1:9" s="53" customFormat="1">
      <c r="A2699" s="49"/>
      <c r="B2699" s="50"/>
      <c r="C2699" s="51"/>
      <c r="D2699" s="49"/>
      <c r="E2699" s="52"/>
      <c r="F2699" s="52"/>
      <c r="G2699" s="52"/>
      <c r="H2699" s="52"/>
      <c r="I2699" s="52"/>
    </row>
    <row r="2700" spans="1:9" s="53" customFormat="1">
      <c r="A2700" s="49"/>
      <c r="B2700" s="50"/>
      <c r="C2700" s="51"/>
      <c r="D2700" s="49"/>
      <c r="E2700" s="52"/>
      <c r="F2700" s="52"/>
      <c r="G2700" s="52"/>
      <c r="H2700" s="52"/>
      <c r="I2700" s="52"/>
    </row>
    <row r="2701" spans="1:9" s="53" customFormat="1">
      <c r="A2701" s="49"/>
      <c r="B2701" s="50"/>
      <c r="C2701" s="51"/>
      <c r="D2701" s="49"/>
      <c r="E2701" s="52"/>
      <c r="F2701" s="52"/>
      <c r="G2701" s="52"/>
      <c r="H2701" s="52"/>
      <c r="I2701" s="52"/>
    </row>
    <row r="2702" spans="1:9" s="53" customFormat="1">
      <c r="A2702" s="49"/>
      <c r="B2702" s="50"/>
      <c r="C2702" s="51"/>
      <c r="D2702" s="49"/>
      <c r="E2702" s="52"/>
      <c r="F2702" s="52"/>
      <c r="G2702" s="52"/>
      <c r="H2702" s="52"/>
      <c r="I2702" s="52"/>
    </row>
    <row r="2703" spans="1:9" s="53" customFormat="1">
      <c r="A2703" s="49"/>
      <c r="B2703" s="50"/>
      <c r="C2703" s="51"/>
      <c r="D2703" s="49"/>
      <c r="E2703" s="52"/>
      <c r="F2703" s="52"/>
      <c r="G2703" s="52"/>
      <c r="H2703" s="52"/>
      <c r="I2703" s="52"/>
    </row>
    <row r="2704" spans="1:9" s="53" customFormat="1">
      <c r="A2704" s="49"/>
      <c r="B2704" s="50"/>
      <c r="C2704" s="51"/>
      <c r="D2704" s="49"/>
      <c r="E2704" s="52"/>
      <c r="F2704" s="52"/>
      <c r="G2704" s="52"/>
      <c r="H2704" s="52"/>
      <c r="I2704" s="52"/>
    </row>
    <row r="2705" spans="1:9" s="53" customFormat="1">
      <c r="A2705" s="49"/>
      <c r="B2705" s="50"/>
      <c r="C2705" s="51"/>
      <c r="D2705" s="49"/>
      <c r="E2705" s="52"/>
      <c r="F2705" s="52"/>
      <c r="G2705" s="52"/>
      <c r="H2705" s="52"/>
      <c r="I2705" s="52"/>
    </row>
    <row r="2706" spans="1:9" s="53" customFormat="1">
      <c r="A2706" s="49"/>
      <c r="B2706" s="50"/>
      <c r="C2706" s="51"/>
      <c r="D2706" s="49"/>
      <c r="E2706" s="52"/>
      <c r="F2706" s="52"/>
      <c r="G2706" s="52"/>
      <c r="H2706" s="52"/>
      <c r="I2706" s="52"/>
    </row>
    <row r="2707" spans="1:9" s="53" customFormat="1">
      <c r="A2707" s="49"/>
      <c r="B2707" s="50"/>
      <c r="C2707" s="51"/>
      <c r="D2707" s="49"/>
      <c r="E2707" s="52"/>
      <c r="F2707" s="52"/>
      <c r="G2707" s="52"/>
      <c r="H2707" s="52"/>
      <c r="I2707" s="52"/>
    </row>
    <row r="2708" spans="1:9" s="53" customFormat="1">
      <c r="A2708" s="49"/>
      <c r="B2708" s="50"/>
      <c r="C2708" s="51"/>
      <c r="D2708" s="49"/>
      <c r="E2708" s="52"/>
      <c r="F2708" s="52"/>
      <c r="G2708" s="52"/>
      <c r="H2708" s="52"/>
      <c r="I2708" s="52"/>
    </row>
    <row r="2709" spans="1:9" s="53" customFormat="1">
      <c r="A2709" s="49"/>
      <c r="B2709" s="50"/>
      <c r="C2709" s="51"/>
      <c r="D2709" s="49"/>
      <c r="E2709" s="52"/>
      <c r="F2709" s="52"/>
      <c r="G2709" s="52"/>
      <c r="H2709" s="52"/>
      <c r="I2709" s="52"/>
    </row>
    <row r="2710" spans="1:9" s="53" customFormat="1">
      <c r="A2710" s="49"/>
      <c r="B2710" s="50"/>
      <c r="C2710" s="51"/>
      <c r="D2710" s="49"/>
      <c r="E2710" s="52"/>
      <c r="F2710" s="52"/>
      <c r="G2710" s="52"/>
      <c r="H2710" s="52"/>
      <c r="I2710" s="52"/>
    </row>
    <row r="2711" spans="1:9" s="53" customFormat="1">
      <c r="A2711" s="49"/>
      <c r="B2711" s="50"/>
      <c r="C2711" s="51"/>
      <c r="D2711" s="49"/>
      <c r="E2711" s="52"/>
      <c r="F2711" s="52"/>
      <c r="G2711" s="52"/>
      <c r="H2711" s="52"/>
      <c r="I2711" s="52"/>
    </row>
    <row r="2712" spans="1:9" s="53" customFormat="1">
      <c r="A2712" s="49"/>
      <c r="B2712" s="50"/>
      <c r="C2712" s="51"/>
      <c r="D2712" s="49"/>
      <c r="E2712" s="52"/>
      <c r="F2712" s="52"/>
      <c r="G2712" s="52"/>
      <c r="H2712" s="52"/>
      <c r="I2712" s="52"/>
    </row>
    <row r="2713" spans="1:9" s="53" customFormat="1">
      <c r="A2713" s="49"/>
      <c r="B2713" s="50"/>
      <c r="C2713" s="51"/>
      <c r="D2713" s="49"/>
      <c r="E2713" s="52"/>
      <c r="F2713" s="52"/>
      <c r="G2713" s="52"/>
      <c r="H2713" s="52"/>
      <c r="I2713" s="52"/>
    </row>
    <row r="2714" spans="1:9" s="53" customFormat="1">
      <c r="A2714" s="49"/>
      <c r="B2714" s="50"/>
      <c r="C2714" s="51"/>
      <c r="D2714" s="49"/>
      <c r="E2714" s="52"/>
      <c r="F2714" s="52"/>
      <c r="G2714" s="52"/>
      <c r="H2714" s="52"/>
      <c r="I2714" s="52"/>
    </row>
    <row r="2715" spans="1:9" s="53" customFormat="1">
      <c r="A2715" s="49"/>
      <c r="B2715" s="50"/>
      <c r="C2715" s="51"/>
      <c r="D2715" s="49"/>
      <c r="E2715" s="52"/>
      <c r="F2715" s="52"/>
      <c r="G2715" s="52"/>
      <c r="H2715" s="52"/>
      <c r="I2715" s="52"/>
    </row>
    <row r="2716" spans="1:9" s="53" customFormat="1">
      <c r="A2716" s="49"/>
      <c r="B2716" s="50"/>
      <c r="C2716" s="51"/>
      <c r="D2716" s="49"/>
      <c r="E2716" s="52"/>
      <c r="F2716" s="52"/>
      <c r="G2716" s="52"/>
      <c r="H2716" s="52"/>
      <c r="I2716" s="52"/>
    </row>
    <row r="2717" spans="1:9" s="53" customFormat="1">
      <c r="A2717" s="49"/>
      <c r="B2717" s="50"/>
      <c r="C2717" s="51"/>
      <c r="D2717" s="49"/>
      <c r="E2717" s="52"/>
      <c r="F2717" s="52"/>
      <c r="G2717" s="52"/>
      <c r="H2717" s="52"/>
      <c r="I2717" s="52"/>
    </row>
    <row r="2718" spans="1:9" s="53" customFormat="1">
      <c r="A2718" s="49"/>
      <c r="B2718" s="50"/>
      <c r="C2718" s="51"/>
      <c r="D2718" s="49"/>
      <c r="E2718" s="52"/>
      <c r="F2718" s="52"/>
      <c r="G2718" s="52"/>
      <c r="H2718" s="52"/>
      <c r="I2718" s="52"/>
    </row>
    <row r="2719" spans="1:9" s="53" customFormat="1">
      <c r="A2719" s="49"/>
      <c r="B2719" s="50"/>
      <c r="C2719" s="51"/>
      <c r="D2719" s="49"/>
      <c r="E2719" s="52"/>
      <c r="F2719" s="52"/>
      <c r="G2719" s="52"/>
      <c r="H2719" s="52"/>
      <c r="I2719" s="52"/>
    </row>
    <row r="2720" spans="1:9" s="53" customFormat="1">
      <c r="A2720" s="49"/>
      <c r="B2720" s="50"/>
      <c r="C2720" s="51"/>
      <c r="D2720" s="49"/>
      <c r="E2720" s="52"/>
      <c r="F2720" s="52"/>
      <c r="G2720" s="52"/>
      <c r="H2720" s="52"/>
      <c r="I2720" s="52"/>
    </row>
    <row r="2721" spans="1:9" s="53" customFormat="1">
      <c r="A2721" s="49"/>
      <c r="B2721" s="50"/>
      <c r="C2721" s="51"/>
      <c r="D2721" s="49"/>
      <c r="E2721" s="52"/>
      <c r="F2721" s="52"/>
      <c r="G2721" s="52"/>
      <c r="H2721" s="52"/>
      <c r="I2721" s="52"/>
    </row>
    <row r="2722" spans="1:9" s="53" customFormat="1">
      <c r="A2722" s="49"/>
      <c r="B2722" s="50"/>
      <c r="C2722" s="51"/>
      <c r="D2722" s="49"/>
      <c r="E2722" s="52"/>
      <c r="F2722" s="52"/>
      <c r="G2722" s="52"/>
      <c r="H2722" s="52"/>
      <c r="I2722" s="52"/>
    </row>
    <row r="2723" spans="1:9" s="53" customFormat="1">
      <c r="A2723" s="49"/>
      <c r="B2723" s="50"/>
      <c r="C2723" s="51"/>
      <c r="D2723" s="49"/>
      <c r="E2723" s="52"/>
      <c r="F2723" s="52"/>
      <c r="G2723" s="52"/>
      <c r="H2723" s="52"/>
      <c r="I2723" s="52"/>
    </row>
    <row r="2724" spans="1:9" s="53" customFormat="1">
      <c r="A2724" s="49"/>
      <c r="B2724" s="50"/>
      <c r="C2724" s="51"/>
      <c r="D2724" s="49"/>
      <c r="E2724" s="52"/>
      <c r="F2724" s="52"/>
      <c r="G2724" s="52"/>
      <c r="H2724" s="52"/>
      <c r="I2724" s="52"/>
    </row>
    <row r="2725" spans="1:9" s="53" customFormat="1">
      <c r="A2725" s="49"/>
      <c r="B2725" s="50"/>
      <c r="C2725" s="51"/>
      <c r="D2725" s="49"/>
      <c r="E2725" s="52"/>
      <c r="F2725" s="52"/>
      <c r="G2725" s="52"/>
      <c r="H2725" s="52"/>
      <c r="I2725" s="52"/>
    </row>
    <row r="2726" spans="1:9" s="53" customFormat="1">
      <c r="A2726" s="49"/>
      <c r="B2726" s="50"/>
      <c r="C2726" s="51"/>
      <c r="D2726" s="49"/>
      <c r="E2726" s="52"/>
      <c r="F2726" s="52"/>
      <c r="G2726" s="52"/>
      <c r="H2726" s="52"/>
      <c r="I2726" s="52"/>
    </row>
    <row r="2727" spans="1:9" s="53" customFormat="1">
      <c r="A2727" s="49"/>
      <c r="B2727" s="50"/>
      <c r="C2727" s="51"/>
      <c r="D2727" s="49"/>
      <c r="E2727" s="52"/>
      <c r="F2727" s="52"/>
      <c r="G2727" s="52"/>
      <c r="H2727" s="52"/>
      <c r="I2727" s="52"/>
    </row>
    <row r="2728" spans="1:9" s="53" customFormat="1">
      <c r="A2728" s="49"/>
      <c r="B2728" s="50"/>
      <c r="C2728" s="51"/>
      <c r="D2728" s="49"/>
      <c r="E2728" s="52"/>
      <c r="F2728" s="52"/>
      <c r="G2728" s="52"/>
      <c r="H2728" s="52"/>
      <c r="I2728" s="52"/>
    </row>
    <row r="2729" spans="1:9" s="53" customFormat="1">
      <c r="A2729" s="49"/>
      <c r="B2729" s="50"/>
      <c r="C2729" s="51"/>
      <c r="D2729" s="49"/>
      <c r="E2729" s="52"/>
      <c r="F2729" s="52"/>
      <c r="G2729" s="52"/>
      <c r="H2729" s="52"/>
      <c r="I2729" s="52"/>
    </row>
    <row r="2730" spans="1:9" s="53" customFormat="1">
      <c r="A2730" s="49"/>
      <c r="B2730" s="50"/>
      <c r="C2730" s="51"/>
      <c r="D2730" s="49"/>
      <c r="E2730" s="52"/>
      <c r="F2730" s="52"/>
      <c r="G2730" s="52"/>
      <c r="H2730" s="52"/>
      <c r="I2730" s="52"/>
    </row>
    <row r="2731" spans="1:9" s="53" customFormat="1">
      <c r="A2731" s="49"/>
      <c r="B2731" s="50"/>
      <c r="C2731" s="51"/>
      <c r="D2731" s="49"/>
      <c r="E2731" s="52"/>
      <c r="F2731" s="52"/>
      <c r="G2731" s="52"/>
      <c r="H2731" s="52"/>
      <c r="I2731" s="52"/>
    </row>
    <row r="2732" spans="1:9" s="53" customFormat="1">
      <c r="A2732" s="49"/>
      <c r="B2732" s="50"/>
      <c r="C2732" s="51"/>
      <c r="D2732" s="49"/>
      <c r="E2732" s="52"/>
      <c r="F2732" s="52"/>
      <c r="G2732" s="52"/>
      <c r="H2732" s="52"/>
      <c r="I2732" s="52"/>
    </row>
    <row r="2733" spans="1:9" s="53" customFormat="1">
      <c r="A2733" s="49"/>
      <c r="B2733" s="50"/>
      <c r="C2733" s="51"/>
      <c r="D2733" s="49"/>
      <c r="E2733" s="52"/>
      <c r="F2733" s="52"/>
      <c r="G2733" s="52"/>
      <c r="H2733" s="52"/>
      <c r="I2733" s="52"/>
    </row>
    <row r="2734" spans="1:9" s="53" customFormat="1">
      <c r="A2734" s="49"/>
      <c r="B2734" s="50"/>
      <c r="C2734" s="51"/>
      <c r="D2734" s="49"/>
      <c r="E2734" s="52"/>
      <c r="F2734" s="52"/>
      <c r="G2734" s="52"/>
      <c r="H2734" s="52"/>
      <c r="I2734" s="52"/>
    </row>
    <row r="2735" spans="1:9" s="53" customFormat="1">
      <c r="A2735" s="49"/>
      <c r="B2735" s="50"/>
      <c r="C2735" s="51"/>
      <c r="D2735" s="49"/>
      <c r="E2735" s="52"/>
      <c r="F2735" s="52"/>
      <c r="G2735" s="52"/>
      <c r="H2735" s="52"/>
      <c r="I2735" s="52"/>
    </row>
    <row r="2736" spans="1:9" s="53" customFormat="1">
      <c r="A2736" s="49"/>
      <c r="B2736" s="50"/>
      <c r="C2736" s="51"/>
      <c r="D2736" s="49"/>
      <c r="E2736" s="52"/>
      <c r="F2736" s="52"/>
      <c r="G2736" s="52"/>
      <c r="H2736" s="52"/>
      <c r="I2736" s="52"/>
    </row>
    <row r="2737" spans="1:9" s="53" customFormat="1">
      <c r="A2737" s="49"/>
      <c r="B2737" s="50"/>
      <c r="C2737" s="51"/>
      <c r="D2737" s="49"/>
      <c r="E2737" s="52"/>
      <c r="F2737" s="52"/>
      <c r="G2737" s="52"/>
      <c r="H2737" s="52"/>
      <c r="I2737" s="52"/>
    </row>
    <row r="2738" spans="1:9" s="53" customFormat="1">
      <c r="A2738" s="49"/>
      <c r="B2738" s="50"/>
      <c r="C2738" s="51"/>
      <c r="D2738" s="49"/>
      <c r="E2738" s="52"/>
      <c r="F2738" s="52"/>
      <c r="G2738" s="52"/>
      <c r="H2738" s="52"/>
      <c r="I2738" s="52"/>
    </row>
    <row r="2739" spans="1:9" s="53" customFormat="1">
      <c r="A2739" s="49"/>
      <c r="B2739" s="50"/>
      <c r="C2739" s="51"/>
      <c r="D2739" s="49"/>
      <c r="E2739" s="52"/>
      <c r="F2739" s="52"/>
      <c r="G2739" s="52"/>
      <c r="H2739" s="52"/>
      <c r="I2739" s="52"/>
    </row>
    <row r="2740" spans="1:9" s="53" customFormat="1">
      <c r="A2740" s="49"/>
      <c r="B2740" s="50"/>
      <c r="C2740" s="51"/>
      <c r="D2740" s="49"/>
      <c r="E2740" s="52"/>
      <c r="F2740" s="52"/>
      <c r="G2740" s="52"/>
      <c r="H2740" s="52"/>
      <c r="I2740" s="52"/>
    </row>
    <row r="2741" spans="1:9" s="53" customFormat="1">
      <c r="A2741" s="49"/>
      <c r="B2741" s="50"/>
      <c r="C2741" s="51"/>
      <c r="D2741" s="49"/>
      <c r="E2741" s="52"/>
      <c r="F2741" s="52"/>
      <c r="G2741" s="52"/>
      <c r="H2741" s="52"/>
      <c r="I2741" s="52"/>
    </row>
    <row r="2742" spans="1:9" s="53" customFormat="1">
      <c r="A2742" s="49"/>
      <c r="B2742" s="50"/>
      <c r="C2742" s="51"/>
      <c r="D2742" s="49"/>
      <c r="E2742" s="52"/>
      <c r="F2742" s="52"/>
      <c r="G2742" s="52"/>
      <c r="H2742" s="52"/>
      <c r="I2742" s="52"/>
    </row>
    <row r="2743" spans="1:9" s="53" customFormat="1">
      <c r="A2743" s="49"/>
      <c r="B2743" s="50"/>
      <c r="C2743" s="51"/>
      <c r="D2743" s="49"/>
      <c r="E2743" s="52"/>
      <c r="F2743" s="52"/>
      <c r="G2743" s="52"/>
      <c r="H2743" s="52"/>
      <c r="I2743" s="52"/>
    </row>
    <row r="2744" spans="1:9" s="53" customFormat="1">
      <c r="A2744" s="49"/>
      <c r="B2744" s="50"/>
      <c r="C2744" s="51"/>
      <c r="D2744" s="49"/>
      <c r="E2744" s="52"/>
      <c r="F2744" s="52"/>
      <c r="G2744" s="52"/>
      <c r="H2744" s="52"/>
      <c r="I2744" s="52"/>
    </row>
    <row r="2745" spans="1:9" s="53" customFormat="1">
      <c r="A2745" s="49"/>
      <c r="B2745" s="50"/>
      <c r="C2745" s="51"/>
      <c r="D2745" s="49"/>
      <c r="E2745" s="52"/>
      <c r="F2745" s="52"/>
      <c r="G2745" s="52"/>
      <c r="H2745" s="52"/>
      <c r="I2745" s="52"/>
    </row>
    <row r="2746" spans="1:9" s="53" customFormat="1">
      <c r="A2746" s="49"/>
      <c r="B2746" s="50"/>
      <c r="C2746" s="51"/>
      <c r="D2746" s="49"/>
      <c r="E2746" s="52"/>
      <c r="F2746" s="52"/>
      <c r="G2746" s="52"/>
      <c r="H2746" s="52"/>
      <c r="I2746" s="52"/>
    </row>
    <row r="2747" spans="1:9" s="53" customFormat="1">
      <c r="A2747" s="49"/>
      <c r="B2747" s="50"/>
      <c r="C2747" s="51"/>
      <c r="D2747" s="49"/>
      <c r="E2747" s="52"/>
      <c r="F2747" s="52"/>
      <c r="G2747" s="52"/>
      <c r="H2747" s="52"/>
      <c r="I2747" s="52"/>
    </row>
    <row r="2748" spans="1:9" s="53" customFormat="1">
      <c r="A2748" s="49"/>
      <c r="B2748" s="50"/>
      <c r="C2748" s="51"/>
      <c r="D2748" s="49"/>
      <c r="E2748" s="52"/>
      <c r="F2748" s="52"/>
      <c r="G2748" s="52"/>
      <c r="H2748" s="52"/>
      <c r="I2748" s="52"/>
    </row>
    <row r="2749" spans="1:9" s="53" customFormat="1">
      <c r="A2749" s="49"/>
      <c r="B2749" s="50"/>
      <c r="C2749" s="51"/>
      <c r="D2749" s="49"/>
      <c r="E2749" s="52"/>
      <c r="F2749" s="52"/>
      <c r="G2749" s="52"/>
      <c r="H2749" s="52"/>
      <c r="I2749" s="52"/>
    </row>
    <row r="2750" spans="1:9" s="53" customFormat="1">
      <c r="A2750" s="49"/>
      <c r="B2750" s="50"/>
      <c r="C2750" s="51"/>
      <c r="D2750" s="49"/>
      <c r="E2750" s="52"/>
      <c r="F2750" s="52"/>
      <c r="G2750" s="52"/>
      <c r="H2750" s="52"/>
      <c r="I2750" s="52"/>
    </row>
    <row r="2751" spans="1:9" s="53" customFormat="1">
      <c r="A2751" s="49"/>
      <c r="B2751" s="50"/>
      <c r="C2751" s="51"/>
      <c r="D2751" s="49"/>
      <c r="E2751" s="52"/>
      <c r="F2751" s="52"/>
      <c r="G2751" s="52"/>
      <c r="H2751" s="52"/>
      <c r="I2751" s="52"/>
    </row>
    <row r="2752" spans="1:9" s="53" customFormat="1">
      <c r="A2752" s="49"/>
      <c r="B2752" s="50"/>
      <c r="C2752" s="51"/>
      <c r="D2752" s="49"/>
      <c r="E2752" s="52"/>
      <c r="F2752" s="52"/>
      <c r="G2752" s="52"/>
      <c r="H2752" s="52"/>
      <c r="I2752" s="52"/>
    </row>
    <row r="2753" spans="1:9" s="53" customFormat="1">
      <c r="A2753" s="49"/>
      <c r="B2753" s="50"/>
      <c r="C2753" s="51"/>
      <c r="D2753" s="49"/>
      <c r="E2753" s="52"/>
      <c r="F2753" s="52"/>
      <c r="G2753" s="52"/>
      <c r="H2753" s="52"/>
      <c r="I2753" s="52"/>
    </row>
    <row r="2754" spans="1:9" s="53" customFormat="1">
      <c r="A2754" s="49"/>
      <c r="B2754" s="50"/>
      <c r="C2754" s="51"/>
      <c r="D2754" s="49"/>
      <c r="E2754" s="52"/>
      <c r="F2754" s="52"/>
      <c r="G2754" s="52"/>
      <c r="H2754" s="52"/>
      <c r="I2754" s="52"/>
    </row>
    <row r="2755" spans="1:9" s="53" customFormat="1">
      <c r="A2755" s="49"/>
      <c r="B2755" s="50"/>
      <c r="C2755" s="51"/>
      <c r="D2755" s="49"/>
      <c r="E2755" s="52"/>
      <c r="F2755" s="52"/>
      <c r="G2755" s="52"/>
      <c r="H2755" s="52"/>
      <c r="I2755" s="52"/>
    </row>
    <row r="2756" spans="1:9" s="53" customFormat="1">
      <c r="A2756" s="49"/>
      <c r="B2756" s="50"/>
      <c r="C2756" s="51"/>
      <c r="D2756" s="49"/>
      <c r="E2756" s="52"/>
      <c r="F2756" s="52"/>
      <c r="G2756" s="52"/>
      <c r="H2756" s="52"/>
      <c r="I2756" s="52"/>
    </row>
    <row r="2757" spans="1:9" s="53" customFormat="1">
      <c r="A2757" s="49"/>
      <c r="B2757" s="50"/>
      <c r="C2757" s="51"/>
      <c r="D2757" s="49"/>
      <c r="E2757" s="52"/>
      <c r="F2757" s="52"/>
      <c r="G2757" s="52"/>
      <c r="H2757" s="52"/>
      <c r="I2757" s="52"/>
    </row>
    <row r="2758" spans="1:9" s="53" customFormat="1">
      <c r="A2758" s="49"/>
      <c r="B2758" s="50"/>
      <c r="C2758" s="51"/>
      <c r="D2758" s="49"/>
      <c r="E2758" s="52"/>
      <c r="F2758" s="52"/>
      <c r="G2758" s="52"/>
      <c r="H2758" s="52"/>
      <c r="I2758" s="52"/>
    </row>
    <row r="2759" spans="1:9" s="53" customFormat="1">
      <c r="A2759" s="49"/>
      <c r="B2759" s="50"/>
      <c r="C2759" s="51"/>
      <c r="D2759" s="49"/>
      <c r="E2759" s="52"/>
      <c r="F2759" s="52"/>
      <c r="G2759" s="52"/>
      <c r="H2759" s="52"/>
      <c r="I2759" s="52"/>
    </row>
    <row r="2760" spans="1:9" s="53" customFormat="1">
      <c r="A2760" s="49"/>
      <c r="B2760" s="50"/>
      <c r="C2760" s="51"/>
      <c r="D2760" s="49"/>
      <c r="E2760" s="52"/>
      <c r="F2760" s="52"/>
      <c r="G2760" s="52"/>
      <c r="H2760" s="52"/>
      <c r="I2760" s="52"/>
    </row>
    <row r="2761" spans="1:9" s="53" customFormat="1">
      <c r="A2761" s="49"/>
      <c r="B2761" s="50"/>
      <c r="C2761" s="51"/>
      <c r="D2761" s="49"/>
      <c r="E2761" s="52"/>
      <c r="F2761" s="52"/>
      <c r="G2761" s="52"/>
      <c r="H2761" s="52"/>
      <c r="I2761" s="52"/>
    </row>
    <row r="2762" spans="1:9" s="53" customFormat="1">
      <c r="A2762" s="49"/>
      <c r="B2762" s="50"/>
      <c r="C2762" s="51"/>
      <c r="D2762" s="49"/>
      <c r="E2762" s="52"/>
      <c r="F2762" s="52"/>
      <c r="G2762" s="52"/>
      <c r="H2762" s="52"/>
      <c r="I2762" s="52"/>
    </row>
    <row r="2763" spans="1:9" s="53" customFormat="1">
      <c r="A2763" s="49"/>
      <c r="B2763" s="50"/>
      <c r="C2763" s="51"/>
      <c r="D2763" s="49"/>
      <c r="E2763" s="52"/>
      <c r="F2763" s="52"/>
      <c r="G2763" s="52"/>
      <c r="H2763" s="52"/>
      <c r="I2763" s="52"/>
    </row>
    <row r="2764" spans="1:9" s="53" customFormat="1">
      <c r="A2764" s="49"/>
      <c r="B2764" s="50"/>
      <c r="C2764" s="51"/>
      <c r="D2764" s="49"/>
      <c r="E2764" s="52"/>
      <c r="F2764" s="52"/>
      <c r="G2764" s="52"/>
      <c r="H2764" s="52"/>
      <c r="I2764" s="52"/>
    </row>
    <row r="2765" spans="1:9" s="53" customFormat="1">
      <c r="A2765" s="49"/>
      <c r="B2765" s="50"/>
      <c r="C2765" s="51"/>
      <c r="D2765" s="49"/>
      <c r="E2765" s="52"/>
      <c r="F2765" s="52"/>
      <c r="G2765" s="52"/>
      <c r="H2765" s="52"/>
      <c r="I2765" s="52"/>
    </row>
    <row r="2766" spans="1:9" s="53" customFormat="1">
      <c r="A2766" s="49"/>
      <c r="B2766" s="50"/>
      <c r="C2766" s="51"/>
      <c r="D2766" s="49"/>
      <c r="E2766" s="52"/>
      <c r="F2766" s="52"/>
      <c r="G2766" s="52"/>
      <c r="H2766" s="52"/>
      <c r="I2766" s="52"/>
    </row>
    <row r="2767" spans="1:9" s="53" customFormat="1">
      <c r="A2767" s="49"/>
      <c r="B2767" s="50"/>
      <c r="C2767" s="51"/>
      <c r="D2767" s="49"/>
      <c r="E2767" s="52"/>
      <c r="F2767" s="52"/>
      <c r="G2767" s="52"/>
      <c r="H2767" s="52"/>
      <c r="I2767" s="52"/>
    </row>
    <row r="2768" spans="1:9" s="53" customFormat="1">
      <c r="A2768" s="49"/>
      <c r="B2768" s="50"/>
      <c r="C2768" s="51"/>
      <c r="D2768" s="49"/>
      <c r="E2768" s="52"/>
      <c r="F2768" s="52"/>
      <c r="G2768" s="52"/>
      <c r="H2768" s="52"/>
      <c r="I2768" s="52"/>
    </row>
    <row r="2769" spans="1:9" s="53" customFormat="1">
      <c r="A2769" s="49"/>
      <c r="B2769" s="50"/>
      <c r="C2769" s="51"/>
      <c r="D2769" s="49"/>
      <c r="E2769" s="52"/>
      <c r="F2769" s="52"/>
      <c r="G2769" s="52"/>
      <c r="H2769" s="52"/>
      <c r="I2769" s="52"/>
    </row>
    <row r="2770" spans="1:9" s="53" customFormat="1">
      <c r="A2770" s="49"/>
      <c r="B2770" s="50"/>
      <c r="C2770" s="51"/>
      <c r="D2770" s="49"/>
      <c r="E2770" s="52"/>
      <c r="F2770" s="52"/>
      <c r="G2770" s="52"/>
      <c r="H2770" s="52"/>
      <c r="I2770" s="52"/>
    </row>
    <row r="2771" spans="1:9" s="53" customFormat="1">
      <c r="A2771" s="49"/>
      <c r="B2771" s="50"/>
      <c r="C2771" s="51"/>
      <c r="D2771" s="49"/>
      <c r="E2771" s="52"/>
      <c r="F2771" s="52"/>
      <c r="G2771" s="52"/>
      <c r="H2771" s="52"/>
      <c r="I2771" s="52"/>
    </row>
    <row r="2772" spans="1:9" s="53" customFormat="1">
      <c r="A2772" s="49"/>
      <c r="B2772" s="50"/>
      <c r="C2772" s="51"/>
      <c r="D2772" s="49"/>
      <c r="E2772" s="52"/>
      <c r="F2772" s="52"/>
      <c r="G2772" s="52"/>
      <c r="H2772" s="52"/>
      <c r="I2772" s="52"/>
    </row>
    <row r="2773" spans="1:9" s="53" customFormat="1">
      <c r="A2773" s="49"/>
      <c r="B2773" s="50"/>
      <c r="C2773" s="51"/>
      <c r="D2773" s="49"/>
      <c r="E2773" s="52"/>
      <c r="F2773" s="52"/>
      <c r="G2773" s="52"/>
      <c r="H2773" s="52"/>
      <c r="I2773" s="52"/>
    </row>
    <row r="2774" spans="1:9" s="53" customFormat="1">
      <c r="A2774" s="49"/>
      <c r="B2774" s="50"/>
      <c r="C2774" s="51"/>
      <c r="D2774" s="49"/>
      <c r="E2774" s="52"/>
      <c r="F2774" s="52"/>
      <c r="G2774" s="52"/>
      <c r="H2774" s="52"/>
      <c r="I2774" s="52"/>
    </row>
    <row r="2775" spans="1:9" s="53" customFormat="1">
      <c r="A2775" s="49"/>
      <c r="B2775" s="50"/>
      <c r="C2775" s="51"/>
      <c r="D2775" s="49"/>
      <c r="E2775" s="52"/>
      <c r="F2775" s="52"/>
      <c r="G2775" s="52"/>
      <c r="H2775" s="52"/>
      <c r="I2775" s="52"/>
    </row>
    <row r="2776" spans="1:9" s="53" customFormat="1">
      <c r="A2776" s="49"/>
      <c r="B2776" s="50"/>
      <c r="C2776" s="51"/>
      <c r="D2776" s="49"/>
      <c r="E2776" s="52"/>
      <c r="F2776" s="52"/>
      <c r="G2776" s="52"/>
      <c r="H2776" s="52"/>
      <c r="I2776" s="52"/>
    </row>
    <row r="2777" spans="1:9" s="53" customFormat="1">
      <c r="A2777" s="49"/>
      <c r="B2777" s="50"/>
      <c r="C2777" s="51"/>
      <c r="D2777" s="49"/>
      <c r="E2777" s="52"/>
      <c r="F2777" s="52"/>
      <c r="G2777" s="52"/>
      <c r="H2777" s="52"/>
      <c r="I2777" s="52"/>
    </row>
    <row r="2778" spans="1:9" s="53" customFormat="1">
      <c r="A2778" s="49"/>
      <c r="B2778" s="50"/>
      <c r="C2778" s="51"/>
      <c r="D2778" s="49"/>
      <c r="E2778" s="52"/>
      <c r="F2778" s="52"/>
      <c r="G2778" s="52"/>
      <c r="H2778" s="52"/>
      <c r="I2778" s="52"/>
    </row>
    <row r="2779" spans="1:9" s="53" customFormat="1">
      <c r="A2779" s="49"/>
      <c r="B2779" s="50"/>
      <c r="C2779" s="51"/>
      <c r="D2779" s="49"/>
      <c r="E2779" s="52"/>
      <c r="F2779" s="52"/>
      <c r="G2779" s="52"/>
      <c r="H2779" s="52"/>
      <c r="I2779" s="52"/>
    </row>
    <row r="2780" spans="1:9" s="53" customFormat="1">
      <c r="A2780" s="49"/>
      <c r="B2780" s="50"/>
      <c r="C2780" s="51"/>
      <c r="D2780" s="49"/>
      <c r="E2780" s="52"/>
      <c r="F2780" s="52"/>
      <c r="G2780" s="52"/>
      <c r="H2780" s="52"/>
      <c r="I2780" s="52"/>
    </row>
    <row r="2781" spans="1:9" s="53" customFormat="1">
      <c r="A2781" s="49"/>
      <c r="B2781" s="50"/>
      <c r="C2781" s="51"/>
      <c r="D2781" s="49"/>
      <c r="E2781" s="52"/>
      <c r="F2781" s="52"/>
      <c r="G2781" s="52"/>
      <c r="H2781" s="52"/>
      <c r="I2781" s="52"/>
    </row>
    <row r="2782" spans="1:9" s="53" customFormat="1">
      <c r="A2782" s="49"/>
      <c r="B2782" s="50"/>
      <c r="C2782" s="51"/>
      <c r="D2782" s="49"/>
      <c r="E2782" s="52"/>
      <c r="F2782" s="52"/>
      <c r="G2782" s="52"/>
      <c r="H2782" s="52"/>
      <c r="I2782" s="52"/>
    </row>
    <row r="2783" spans="1:9" s="53" customFormat="1">
      <c r="A2783" s="49"/>
      <c r="B2783" s="50"/>
      <c r="C2783" s="51"/>
      <c r="D2783" s="49"/>
      <c r="E2783" s="52"/>
      <c r="F2783" s="52"/>
      <c r="G2783" s="52"/>
      <c r="H2783" s="52"/>
      <c r="I2783" s="52"/>
    </row>
    <row r="2784" spans="1:9" s="53" customFormat="1">
      <c r="A2784" s="49"/>
      <c r="B2784" s="50"/>
      <c r="C2784" s="51"/>
      <c r="D2784" s="49"/>
      <c r="E2784" s="52"/>
      <c r="F2784" s="52"/>
      <c r="G2784" s="52"/>
      <c r="H2784" s="52"/>
      <c r="I2784" s="52"/>
    </row>
    <row r="2785" spans="1:9" s="53" customFormat="1">
      <c r="A2785" s="49"/>
      <c r="B2785" s="50"/>
      <c r="C2785" s="51"/>
      <c r="D2785" s="49"/>
      <c r="E2785" s="52"/>
      <c r="F2785" s="52"/>
      <c r="G2785" s="52"/>
      <c r="H2785" s="52"/>
      <c r="I2785" s="52"/>
    </row>
    <row r="2786" spans="1:9" s="53" customFormat="1">
      <c r="A2786" s="49"/>
      <c r="B2786" s="50"/>
      <c r="C2786" s="51"/>
      <c r="D2786" s="49"/>
      <c r="E2786" s="52"/>
      <c r="F2786" s="52"/>
      <c r="G2786" s="52"/>
      <c r="H2786" s="52"/>
      <c r="I2786" s="52"/>
    </row>
    <row r="2787" spans="1:9" s="53" customFormat="1">
      <c r="A2787" s="49"/>
      <c r="B2787" s="50"/>
      <c r="C2787" s="51"/>
      <c r="D2787" s="49"/>
      <c r="E2787" s="52"/>
      <c r="F2787" s="52"/>
      <c r="G2787" s="52"/>
      <c r="H2787" s="52"/>
      <c r="I2787" s="52"/>
    </row>
    <row r="2788" spans="1:9" s="53" customFormat="1">
      <c r="A2788" s="49"/>
      <c r="B2788" s="50"/>
      <c r="C2788" s="51"/>
      <c r="D2788" s="49"/>
      <c r="E2788" s="52"/>
      <c r="F2788" s="52"/>
      <c r="G2788" s="52"/>
      <c r="H2788" s="52"/>
      <c r="I2788" s="52"/>
    </row>
    <row r="2789" spans="1:9" s="53" customFormat="1">
      <c r="A2789" s="49"/>
      <c r="B2789" s="50"/>
      <c r="C2789" s="51"/>
      <c r="D2789" s="49"/>
      <c r="E2789" s="52"/>
      <c r="F2789" s="52"/>
      <c r="G2789" s="52"/>
      <c r="H2789" s="52"/>
      <c r="I2789" s="52"/>
    </row>
    <row r="2790" spans="1:9" s="53" customFormat="1">
      <c r="A2790" s="49"/>
      <c r="B2790" s="50"/>
      <c r="C2790" s="51"/>
      <c r="D2790" s="49"/>
      <c r="E2790" s="52"/>
      <c r="F2790" s="52"/>
      <c r="G2790" s="52"/>
      <c r="H2790" s="52"/>
      <c r="I2790" s="52"/>
    </row>
    <row r="2791" spans="1:9" s="53" customFormat="1">
      <c r="A2791" s="49"/>
      <c r="B2791" s="50"/>
      <c r="C2791" s="51"/>
      <c r="D2791" s="49"/>
      <c r="E2791" s="52"/>
      <c r="F2791" s="52"/>
      <c r="G2791" s="52"/>
      <c r="H2791" s="52"/>
      <c r="I2791" s="52"/>
    </row>
    <row r="2792" spans="1:9" s="53" customFormat="1">
      <c r="A2792" s="49"/>
      <c r="B2792" s="50"/>
      <c r="C2792" s="51"/>
      <c r="D2792" s="49"/>
      <c r="E2792" s="52"/>
      <c r="F2792" s="52"/>
      <c r="G2792" s="52"/>
      <c r="H2792" s="52"/>
      <c r="I2792" s="52"/>
    </row>
    <row r="2793" spans="1:9" s="53" customFormat="1">
      <c r="A2793" s="49"/>
      <c r="B2793" s="50"/>
      <c r="C2793" s="51"/>
      <c r="D2793" s="49"/>
      <c r="E2793" s="52"/>
      <c r="F2793" s="52"/>
      <c r="G2793" s="52"/>
      <c r="H2793" s="52"/>
      <c r="I2793" s="52"/>
    </row>
    <row r="2794" spans="1:9" s="53" customFormat="1">
      <c r="A2794" s="49"/>
      <c r="B2794" s="50"/>
      <c r="C2794" s="51"/>
      <c r="D2794" s="49"/>
      <c r="E2794" s="52"/>
      <c r="F2794" s="52"/>
      <c r="G2794" s="52"/>
      <c r="H2794" s="52"/>
      <c r="I2794" s="52"/>
    </row>
    <row r="2795" spans="1:9" s="53" customFormat="1">
      <c r="A2795" s="49"/>
      <c r="B2795" s="50"/>
      <c r="C2795" s="51"/>
      <c r="D2795" s="49"/>
      <c r="E2795" s="52"/>
      <c r="F2795" s="52"/>
      <c r="G2795" s="52"/>
      <c r="H2795" s="52"/>
      <c r="I2795" s="52"/>
    </row>
    <row r="2796" spans="1:9" s="53" customFormat="1">
      <c r="A2796" s="49"/>
      <c r="B2796" s="50"/>
      <c r="C2796" s="51"/>
      <c r="D2796" s="49"/>
      <c r="E2796" s="52"/>
      <c r="F2796" s="52"/>
      <c r="G2796" s="52"/>
      <c r="H2796" s="52"/>
      <c r="I2796" s="52"/>
    </row>
    <row r="2797" spans="1:9" s="53" customFormat="1">
      <c r="A2797" s="49"/>
      <c r="B2797" s="50"/>
      <c r="C2797" s="51"/>
      <c r="D2797" s="49"/>
      <c r="E2797" s="52"/>
      <c r="F2797" s="52"/>
      <c r="G2797" s="52"/>
      <c r="H2797" s="52"/>
      <c r="I2797" s="52"/>
    </row>
    <row r="2798" spans="1:9" s="53" customFormat="1">
      <c r="A2798" s="49"/>
      <c r="B2798" s="50"/>
      <c r="C2798" s="51"/>
      <c r="D2798" s="49"/>
      <c r="E2798" s="52"/>
      <c r="F2798" s="52"/>
      <c r="G2798" s="52"/>
      <c r="H2798" s="52"/>
      <c r="I2798" s="52"/>
    </row>
    <row r="2799" spans="1:9" s="53" customFormat="1">
      <c r="A2799" s="49"/>
      <c r="B2799" s="50"/>
      <c r="C2799" s="51"/>
      <c r="D2799" s="49"/>
      <c r="E2799" s="52"/>
      <c r="F2799" s="52"/>
      <c r="G2799" s="52"/>
      <c r="H2799" s="52"/>
      <c r="I2799" s="52"/>
    </row>
    <row r="2800" spans="1:9" s="53" customFormat="1">
      <c r="A2800" s="49"/>
      <c r="B2800" s="50"/>
      <c r="C2800" s="51"/>
      <c r="D2800" s="49"/>
      <c r="E2800" s="52"/>
      <c r="F2800" s="52"/>
      <c r="G2800" s="52"/>
      <c r="H2800" s="52"/>
      <c r="I2800" s="52"/>
    </row>
    <row r="2801" spans="1:9" s="53" customFormat="1">
      <c r="A2801" s="49"/>
      <c r="B2801" s="50"/>
      <c r="C2801" s="51"/>
      <c r="D2801" s="49"/>
      <c r="E2801" s="52"/>
      <c r="F2801" s="52"/>
      <c r="G2801" s="52"/>
      <c r="H2801" s="52"/>
      <c r="I2801" s="52"/>
    </row>
    <row r="2802" spans="1:9" s="53" customFormat="1">
      <c r="A2802" s="49"/>
      <c r="B2802" s="50"/>
      <c r="C2802" s="51"/>
      <c r="D2802" s="49"/>
      <c r="E2802" s="52"/>
      <c r="F2802" s="52"/>
      <c r="G2802" s="52"/>
      <c r="H2802" s="52"/>
      <c r="I2802" s="52"/>
    </row>
    <row r="2803" spans="1:9" s="53" customFormat="1">
      <c r="A2803" s="49"/>
      <c r="B2803" s="50"/>
      <c r="C2803" s="51"/>
      <c r="D2803" s="49"/>
      <c r="E2803" s="52"/>
      <c r="F2803" s="52"/>
      <c r="G2803" s="52"/>
      <c r="H2803" s="52"/>
      <c r="I2803" s="52"/>
    </row>
    <row r="2804" spans="1:9" s="53" customFormat="1">
      <c r="A2804" s="49"/>
      <c r="B2804" s="50"/>
      <c r="C2804" s="51"/>
      <c r="D2804" s="49"/>
      <c r="E2804" s="52"/>
      <c r="F2804" s="52"/>
      <c r="G2804" s="52"/>
      <c r="H2804" s="52"/>
      <c r="I2804" s="52"/>
    </row>
    <row r="2805" spans="1:9" s="53" customFormat="1">
      <c r="A2805" s="49"/>
      <c r="B2805" s="50"/>
      <c r="C2805" s="51"/>
      <c r="D2805" s="49"/>
      <c r="E2805" s="52"/>
      <c r="F2805" s="52"/>
      <c r="G2805" s="52"/>
      <c r="H2805" s="52"/>
      <c r="I2805" s="52"/>
    </row>
    <row r="2806" spans="1:9" s="53" customFormat="1">
      <c r="A2806" s="49"/>
      <c r="B2806" s="50"/>
      <c r="C2806" s="51"/>
      <c r="D2806" s="49"/>
      <c r="E2806" s="52"/>
      <c r="F2806" s="52"/>
      <c r="G2806" s="52"/>
      <c r="H2806" s="52"/>
      <c r="I2806" s="52"/>
    </row>
    <row r="2807" spans="1:9" s="53" customFormat="1">
      <c r="A2807" s="49"/>
      <c r="B2807" s="50"/>
      <c r="C2807" s="51"/>
      <c r="D2807" s="49"/>
      <c r="E2807" s="52"/>
      <c r="F2807" s="52"/>
      <c r="G2807" s="52"/>
      <c r="H2807" s="52"/>
      <c r="I2807" s="52"/>
    </row>
    <row r="2808" spans="1:9" s="53" customFormat="1">
      <c r="A2808" s="49"/>
      <c r="B2808" s="50"/>
      <c r="C2808" s="51"/>
      <c r="D2808" s="49"/>
      <c r="E2808" s="52"/>
      <c r="F2808" s="52"/>
      <c r="G2808" s="52"/>
      <c r="H2808" s="52"/>
      <c r="I2808" s="52"/>
    </row>
    <row r="2809" spans="1:9" s="53" customFormat="1">
      <c r="A2809" s="49"/>
      <c r="B2809" s="50"/>
      <c r="C2809" s="51"/>
      <c r="D2809" s="49"/>
      <c r="E2809" s="52"/>
      <c r="F2809" s="52"/>
      <c r="G2809" s="52"/>
      <c r="H2809" s="52"/>
      <c r="I2809" s="52"/>
    </row>
    <row r="2810" spans="1:9" s="53" customFormat="1">
      <c r="A2810" s="49"/>
      <c r="B2810" s="50"/>
      <c r="C2810" s="51"/>
      <c r="D2810" s="49"/>
      <c r="E2810" s="52"/>
      <c r="F2810" s="52"/>
      <c r="G2810" s="52"/>
      <c r="H2810" s="52"/>
      <c r="I2810" s="52"/>
    </row>
    <row r="2811" spans="1:9" s="53" customFormat="1">
      <c r="A2811" s="49"/>
      <c r="B2811" s="50"/>
      <c r="C2811" s="51"/>
      <c r="D2811" s="49"/>
      <c r="E2811" s="52"/>
      <c r="F2811" s="52"/>
      <c r="G2811" s="52"/>
      <c r="H2811" s="52"/>
      <c r="I2811" s="52"/>
    </row>
    <row r="2812" spans="1:9" s="53" customFormat="1">
      <c r="A2812" s="49"/>
      <c r="B2812" s="50"/>
      <c r="C2812" s="51"/>
      <c r="D2812" s="49"/>
      <c r="E2812" s="52"/>
      <c r="F2812" s="52"/>
      <c r="G2812" s="52"/>
      <c r="H2812" s="52"/>
      <c r="I2812" s="52"/>
    </row>
    <row r="2813" spans="1:9" s="53" customFormat="1">
      <c r="A2813" s="49"/>
      <c r="B2813" s="50"/>
      <c r="C2813" s="51"/>
      <c r="D2813" s="49"/>
      <c r="E2813" s="52"/>
      <c r="F2813" s="52"/>
      <c r="G2813" s="52"/>
      <c r="H2813" s="52"/>
      <c r="I2813" s="52"/>
    </row>
    <row r="2814" spans="1:9" s="53" customFormat="1">
      <c r="A2814" s="49"/>
      <c r="B2814" s="50"/>
      <c r="C2814" s="51"/>
      <c r="D2814" s="49"/>
      <c r="E2814" s="52"/>
      <c r="F2814" s="52"/>
      <c r="G2814" s="52"/>
      <c r="H2814" s="52"/>
      <c r="I2814" s="52"/>
    </row>
    <row r="2815" spans="1:9" s="53" customFormat="1">
      <c r="A2815" s="49"/>
      <c r="B2815" s="50"/>
      <c r="C2815" s="51"/>
      <c r="D2815" s="49"/>
      <c r="E2815" s="52"/>
      <c r="F2815" s="52"/>
      <c r="G2815" s="52"/>
      <c r="H2815" s="52"/>
      <c r="I2815" s="52"/>
    </row>
    <row r="2816" spans="1:9" s="53" customFormat="1">
      <c r="A2816" s="49"/>
      <c r="B2816" s="50"/>
      <c r="C2816" s="51"/>
      <c r="D2816" s="49"/>
      <c r="E2816" s="52"/>
      <c r="F2816" s="52"/>
      <c r="G2816" s="52"/>
      <c r="H2816" s="52"/>
      <c r="I2816" s="52"/>
    </row>
    <row r="2817" spans="1:9" s="53" customFormat="1">
      <c r="A2817" s="49"/>
      <c r="B2817" s="50"/>
      <c r="C2817" s="51"/>
      <c r="D2817" s="49"/>
      <c r="E2817" s="52"/>
      <c r="F2817" s="52"/>
      <c r="G2817" s="52"/>
      <c r="H2817" s="52"/>
      <c r="I2817" s="52"/>
    </row>
    <row r="2818" spans="1:9" s="53" customFormat="1">
      <c r="A2818" s="49"/>
      <c r="B2818" s="50"/>
      <c r="C2818" s="51"/>
      <c r="D2818" s="49"/>
      <c r="E2818" s="52"/>
      <c r="F2818" s="52"/>
      <c r="G2818" s="52"/>
      <c r="H2818" s="52"/>
      <c r="I2818" s="52"/>
    </row>
    <row r="2819" spans="1:9" s="53" customFormat="1">
      <c r="A2819" s="49"/>
      <c r="B2819" s="50"/>
      <c r="C2819" s="51"/>
      <c r="D2819" s="49"/>
      <c r="E2819" s="52"/>
      <c r="F2819" s="52"/>
      <c r="G2819" s="52"/>
      <c r="H2819" s="52"/>
      <c r="I2819" s="52"/>
    </row>
    <row r="2820" spans="1:9" s="53" customFormat="1">
      <c r="A2820" s="49"/>
      <c r="B2820" s="50"/>
      <c r="C2820" s="51"/>
      <c r="D2820" s="49"/>
      <c r="E2820" s="52"/>
      <c r="F2820" s="52"/>
      <c r="G2820" s="52"/>
      <c r="H2820" s="52"/>
      <c r="I2820" s="52"/>
    </row>
    <row r="2821" spans="1:9" s="53" customFormat="1">
      <c r="A2821" s="49"/>
      <c r="B2821" s="50"/>
      <c r="C2821" s="51"/>
      <c r="D2821" s="49"/>
      <c r="E2821" s="52"/>
      <c r="F2821" s="52"/>
      <c r="G2821" s="52"/>
      <c r="H2821" s="52"/>
      <c r="I2821" s="52"/>
    </row>
    <row r="2822" spans="1:9" s="53" customFormat="1">
      <c r="A2822" s="49"/>
      <c r="B2822" s="50"/>
      <c r="C2822" s="51"/>
      <c r="D2822" s="49"/>
      <c r="E2822" s="52"/>
      <c r="F2822" s="52"/>
      <c r="G2822" s="52"/>
      <c r="H2822" s="52"/>
      <c r="I2822" s="52"/>
    </row>
    <row r="2823" spans="1:9" s="53" customFormat="1">
      <c r="A2823" s="49"/>
      <c r="B2823" s="50"/>
      <c r="C2823" s="51"/>
      <c r="D2823" s="49"/>
      <c r="E2823" s="52"/>
      <c r="F2823" s="52"/>
      <c r="G2823" s="52"/>
      <c r="H2823" s="52"/>
      <c r="I2823" s="52"/>
    </row>
    <row r="2824" spans="1:9" s="53" customFormat="1">
      <c r="A2824" s="49"/>
      <c r="B2824" s="50"/>
      <c r="C2824" s="51"/>
      <c r="D2824" s="49"/>
      <c r="E2824" s="52"/>
      <c r="F2824" s="52"/>
      <c r="G2824" s="52"/>
      <c r="H2824" s="52"/>
      <c r="I2824" s="52"/>
    </row>
    <row r="2825" spans="1:9" s="53" customFormat="1">
      <c r="A2825" s="49"/>
      <c r="B2825" s="50"/>
      <c r="C2825" s="51"/>
      <c r="D2825" s="49"/>
      <c r="E2825" s="52"/>
      <c r="F2825" s="52"/>
      <c r="G2825" s="52"/>
      <c r="H2825" s="52"/>
      <c r="I2825" s="52"/>
    </row>
    <row r="2826" spans="1:9" s="53" customFormat="1">
      <c r="A2826" s="49"/>
      <c r="B2826" s="50"/>
      <c r="C2826" s="51"/>
      <c r="D2826" s="49"/>
      <c r="E2826" s="52"/>
      <c r="F2826" s="52"/>
      <c r="G2826" s="52"/>
      <c r="H2826" s="52"/>
      <c r="I2826" s="52"/>
    </row>
    <row r="2827" spans="1:9" s="53" customFormat="1">
      <c r="A2827" s="49"/>
      <c r="B2827" s="50"/>
      <c r="C2827" s="51"/>
      <c r="D2827" s="49"/>
      <c r="E2827" s="52"/>
      <c r="F2827" s="52"/>
      <c r="G2827" s="52"/>
      <c r="H2827" s="52"/>
      <c r="I2827" s="52"/>
    </row>
    <row r="2828" spans="1:9" s="53" customFormat="1">
      <c r="A2828" s="49"/>
      <c r="B2828" s="50"/>
      <c r="C2828" s="51"/>
      <c r="D2828" s="49"/>
      <c r="E2828" s="52"/>
      <c r="F2828" s="52"/>
      <c r="G2828" s="52"/>
      <c r="H2828" s="52"/>
      <c r="I2828" s="52"/>
    </row>
    <row r="2829" spans="1:9" s="53" customFormat="1">
      <c r="A2829" s="49"/>
      <c r="B2829" s="50"/>
      <c r="C2829" s="51"/>
      <c r="D2829" s="49"/>
      <c r="E2829" s="52"/>
      <c r="F2829" s="52"/>
      <c r="G2829" s="52"/>
      <c r="H2829" s="52"/>
      <c r="I2829" s="52"/>
    </row>
    <row r="2830" spans="1:9" s="53" customFormat="1">
      <c r="A2830" s="49"/>
      <c r="B2830" s="50"/>
      <c r="C2830" s="51"/>
      <c r="D2830" s="49"/>
      <c r="E2830" s="52"/>
      <c r="F2830" s="52"/>
      <c r="G2830" s="52"/>
      <c r="H2830" s="52"/>
      <c r="I2830" s="52"/>
    </row>
    <row r="2831" spans="1:9" s="53" customFormat="1">
      <c r="A2831" s="49"/>
      <c r="B2831" s="50"/>
      <c r="C2831" s="51"/>
      <c r="D2831" s="49"/>
      <c r="E2831" s="52"/>
      <c r="F2831" s="52"/>
      <c r="G2831" s="52"/>
      <c r="H2831" s="52"/>
      <c r="I2831" s="52"/>
    </row>
    <row r="2832" spans="1:9" s="53" customFormat="1">
      <c r="A2832" s="49"/>
      <c r="B2832" s="50"/>
      <c r="C2832" s="51"/>
      <c r="D2832" s="49"/>
      <c r="E2832" s="52"/>
      <c r="F2832" s="52"/>
      <c r="G2832" s="52"/>
      <c r="H2832" s="52"/>
      <c r="I2832" s="52"/>
    </row>
    <row r="2833" spans="1:9" s="53" customFormat="1">
      <c r="A2833" s="49"/>
      <c r="B2833" s="50"/>
      <c r="C2833" s="51"/>
      <c r="D2833" s="49"/>
      <c r="E2833" s="52"/>
      <c r="F2833" s="52"/>
      <c r="G2833" s="52"/>
      <c r="H2833" s="52"/>
      <c r="I2833" s="52"/>
    </row>
    <row r="2834" spans="1:9" s="53" customFormat="1">
      <c r="A2834" s="49"/>
      <c r="B2834" s="50"/>
      <c r="C2834" s="51"/>
      <c r="D2834" s="49"/>
      <c r="E2834" s="52"/>
      <c r="F2834" s="52"/>
      <c r="G2834" s="52"/>
      <c r="H2834" s="52"/>
      <c r="I2834" s="52"/>
    </row>
    <row r="2835" spans="1:9" s="53" customFormat="1">
      <c r="A2835" s="49"/>
      <c r="B2835" s="50"/>
      <c r="C2835" s="51"/>
      <c r="D2835" s="49"/>
      <c r="E2835" s="52"/>
      <c r="F2835" s="52"/>
      <c r="G2835" s="52"/>
      <c r="H2835" s="52"/>
      <c r="I2835" s="52"/>
    </row>
    <row r="2836" spans="1:9" s="53" customFormat="1">
      <c r="A2836" s="49"/>
      <c r="B2836" s="50"/>
      <c r="C2836" s="51"/>
      <c r="D2836" s="49"/>
      <c r="E2836" s="52"/>
      <c r="F2836" s="52"/>
      <c r="G2836" s="52"/>
      <c r="H2836" s="52"/>
      <c r="I2836" s="52"/>
    </row>
    <row r="2837" spans="1:9" s="53" customFormat="1">
      <c r="A2837" s="49"/>
      <c r="B2837" s="50"/>
      <c r="C2837" s="51"/>
      <c r="D2837" s="49"/>
      <c r="E2837" s="52"/>
      <c r="F2837" s="52"/>
      <c r="G2837" s="52"/>
      <c r="H2837" s="52"/>
      <c r="I2837" s="52"/>
    </row>
    <row r="2838" spans="1:9" s="53" customFormat="1">
      <c r="A2838" s="49"/>
      <c r="B2838" s="50"/>
      <c r="C2838" s="51"/>
      <c r="D2838" s="49"/>
      <c r="E2838" s="52"/>
      <c r="F2838" s="52"/>
      <c r="G2838" s="52"/>
      <c r="H2838" s="52"/>
      <c r="I2838" s="52"/>
    </row>
    <row r="2839" spans="1:9" s="53" customFormat="1">
      <c r="A2839" s="49"/>
      <c r="B2839" s="50"/>
      <c r="C2839" s="51"/>
      <c r="D2839" s="49"/>
      <c r="E2839" s="52"/>
      <c r="F2839" s="52"/>
      <c r="G2839" s="52"/>
      <c r="H2839" s="52"/>
      <c r="I2839" s="52"/>
    </row>
    <row r="2840" spans="1:9" s="53" customFormat="1">
      <c r="A2840" s="49"/>
      <c r="B2840" s="50"/>
      <c r="C2840" s="51"/>
      <c r="D2840" s="49"/>
      <c r="E2840" s="52"/>
      <c r="F2840" s="52"/>
      <c r="G2840" s="52"/>
      <c r="H2840" s="52"/>
      <c r="I2840" s="52"/>
    </row>
    <row r="2841" spans="1:9" s="53" customFormat="1">
      <c r="A2841" s="49"/>
      <c r="B2841" s="50"/>
      <c r="C2841" s="51"/>
      <c r="D2841" s="49"/>
      <c r="E2841" s="52"/>
      <c r="F2841" s="52"/>
      <c r="G2841" s="52"/>
      <c r="H2841" s="52"/>
      <c r="I2841" s="52"/>
    </row>
    <row r="2842" spans="1:9" s="53" customFormat="1">
      <c r="A2842" s="49"/>
      <c r="B2842" s="50"/>
      <c r="C2842" s="51"/>
      <c r="D2842" s="49"/>
      <c r="E2842" s="52"/>
      <c r="F2842" s="52"/>
      <c r="G2842" s="52"/>
      <c r="H2842" s="52"/>
      <c r="I2842" s="52"/>
    </row>
    <row r="2843" spans="1:9" s="53" customFormat="1">
      <c r="A2843" s="49"/>
      <c r="B2843" s="50"/>
      <c r="C2843" s="51"/>
      <c r="D2843" s="49"/>
      <c r="E2843" s="52"/>
      <c r="F2843" s="52"/>
      <c r="G2843" s="52"/>
      <c r="H2843" s="52"/>
      <c r="I2843" s="52"/>
    </row>
    <row r="2844" spans="1:9" s="53" customFormat="1">
      <c r="A2844" s="49"/>
      <c r="B2844" s="50"/>
      <c r="C2844" s="51"/>
      <c r="D2844" s="49"/>
      <c r="E2844" s="52"/>
      <c r="F2844" s="52"/>
      <c r="G2844" s="52"/>
      <c r="H2844" s="52"/>
      <c r="I2844" s="52"/>
    </row>
    <row r="2845" spans="1:9" s="53" customFormat="1">
      <c r="A2845" s="49"/>
      <c r="B2845" s="50"/>
      <c r="C2845" s="51"/>
      <c r="D2845" s="49"/>
      <c r="E2845" s="52"/>
      <c r="F2845" s="52"/>
      <c r="G2845" s="52"/>
      <c r="H2845" s="52"/>
      <c r="I2845" s="52"/>
    </row>
    <row r="2846" spans="1:9" s="53" customFormat="1">
      <c r="A2846" s="49"/>
      <c r="B2846" s="50"/>
      <c r="C2846" s="51"/>
      <c r="D2846" s="49"/>
      <c r="E2846" s="52"/>
      <c r="F2846" s="52"/>
      <c r="G2846" s="52"/>
      <c r="H2846" s="52"/>
      <c r="I2846" s="52"/>
    </row>
    <row r="2847" spans="1:9" s="53" customFormat="1">
      <c r="A2847" s="49"/>
      <c r="B2847" s="50"/>
      <c r="C2847" s="51"/>
      <c r="D2847" s="49"/>
      <c r="E2847" s="52"/>
      <c r="F2847" s="52"/>
      <c r="G2847" s="52"/>
      <c r="H2847" s="52"/>
      <c r="I2847" s="52"/>
    </row>
    <row r="2848" spans="1:9" s="53" customFormat="1">
      <c r="A2848" s="49"/>
      <c r="B2848" s="50"/>
      <c r="C2848" s="51"/>
      <c r="D2848" s="49"/>
      <c r="E2848" s="52"/>
      <c r="F2848" s="52"/>
      <c r="G2848" s="52"/>
      <c r="H2848" s="52"/>
      <c r="I2848" s="52"/>
    </row>
    <row r="2849" spans="1:9" s="53" customFormat="1">
      <c r="A2849" s="49"/>
      <c r="B2849" s="50"/>
      <c r="C2849" s="51"/>
      <c r="D2849" s="49"/>
      <c r="E2849" s="52"/>
      <c r="F2849" s="52"/>
      <c r="G2849" s="52"/>
      <c r="H2849" s="52"/>
      <c r="I2849" s="52"/>
    </row>
    <row r="2850" spans="1:9" s="53" customFormat="1">
      <c r="A2850" s="49"/>
      <c r="B2850" s="50"/>
      <c r="C2850" s="51"/>
      <c r="D2850" s="49"/>
      <c r="E2850" s="52"/>
      <c r="F2850" s="52"/>
      <c r="G2850" s="52"/>
      <c r="H2850" s="52"/>
      <c r="I2850" s="52"/>
    </row>
    <row r="2851" spans="1:9" s="53" customFormat="1">
      <c r="A2851" s="49"/>
      <c r="B2851" s="50"/>
      <c r="C2851" s="51"/>
      <c r="D2851" s="49"/>
      <c r="E2851" s="52"/>
      <c r="F2851" s="52"/>
      <c r="G2851" s="52"/>
      <c r="H2851" s="52"/>
      <c r="I2851" s="52"/>
    </row>
    <row r="2852" spans="1:9" s="53" customFormat="1">
      <c r="A2852" s="49"/>
      <c r="B2852" s="50"/>
      <c r="C2852" s="51"/>
      <c r="D2852" s="49"/>
      <c r="E2852" s="52"/>
      <c r="F2852" s="52"/>
      <c r="G2852" s="52"/>
      <c r="H2852" s="52"/>
      <c r="I2852" s="52"/>
    </row>
    <row r="2853" spans="1:9" s="53" customFormat="1">
      <c r="A2853" s="49"/>
      <c r="B2853" s="50"/>
      <c r="C2853" s="51"/>
      <c r="D2853" s="49"/>
      <c r="E2853" s="52"/>
      <c r="F2853" s="52"/>
      <c r="G2853" s="52"/>
      <c r="H2853" s="52"/>
      <c r="I2853" s="52"/>
    </row>
    <row r="2854" spans="1:9" s="53" customFormat="1">
      <c r="A2854" s="49"/>
      <c r="B2854" s="50"/>
      <c r="C2854" s="51"/>
      <c r="D2854" s="49"/>
      <c r="E2854" s="52"/>
      <c r="F2854" s="52"/>
      <c r="G2854" s="52"/>
      <c r="H2854" s="52"/>
      <c r="I2854" s="52"/>
    </row>
    <row r="2855" spans="1:9" s="53" customFormat="1">
      <c r="A2855" s="49"/>
      <c r="B2855" s="50"/>
      <c r="C2855" s="51"/>
      <c r="D2855" s="49"/>
      <c r="E2855" s="52"/>
      <c r="F2855" s="52"/>
      <c r="G2855" s="52"/>
      <c r="H2855" s="52"/>
      <c r="I2855" s="52"/>
    </row>
    <row r="2856" spans="1:9" s="53" customFormat="1">
      <c r="A2856" s="49"/>
      <c r="B2856" s="50"/>
      <c r="C2856" s="51"/>
      <c r="D2856" s="49"/>
      <c r="E2856" s="52"/>
      <c r="F2856" s="52"/>
      <c r="G2856" s="52"/>
      <c r="H2856" s="52"/>
      <c r="I2856" s="52"/>
    </row>
    <row r="2857" spans="1:9" s="53" customFormat="1">
      <c r="A2857" s="49"/>
      <c r="B2857" s="50"/>
      <c r="C2857" s="51"/>
      <c r="D2857" s="49"/>
      <c r="E2857" s="52"/>
      <c r="F2857" s="52"/>
      <c r="G2857" s="52"/>
      <c r="H2857" s="52"/>
      <c r="I2857" s="52"/>
    </row>
    <row r="2858" spans="1:9" s="53" customFormat="1">
      <c r="A2858" s="49"/>
      <c r="B2858" s="50"/>
      <c r="C2858" s="51"/>
      <c r="D2858" s="49"/>
      <c r="E2858" s="52"/>
      <c r="F2858" s="52"/>
      <c r="G2858" s="52"/>
      <c r="H2858" s="52"/>
      <c r="I2858" s="52"/>
    </row>
    <row r="2859" spans="1:9" s="53" customFormat="1">
      <c r="A2859" s="49"/>
      <c r="B2859" s="50"/>
      <c r="C2859" s="51"/>
      <c r="D2859" s="49"/>
      <c r="E2859" s="52"/>
      <c r="F2859" s="52"/>
      <c r="G2859" s="52"/>
      <c r="H2859" s="52"/>
      <c r="I2859" s="52"/>
    </row>
    <row r="2860" spans="1:9" s="53" customFormat="1">
      <c r="A2860" s="49"/>
      <c r="B2860" s="50"/>
      <c r="C2860" s="51"/>
      <c r="D2860" s="49"/>
      <c r="E2860" s="52"/>
      <c r="F2860" s="52"/>
      <c r="G2860" s="52"/>
      <c r="H2860" s="52"/>
      <c r="I2860" s="52"/>
    </row>
    <row r="2861" spans="1:9" s="53" customFormat="1">
      <c r="A2861" s="49"/>
      <c r="B2861" s="50"/>
      <c r="C2861" s="51"/>
      <c r="D2861" s="49"/>
      <c r="E2861" s="52"/>
      <c r="F2861" s="52"/>
      <c r="G2861" s="52"/>
      <c r="H2861" s="52"/>
      <c r="I2861" s="52"/>
    </row>
    <row r="2862" spans="1:9" s="53" customFormat="1">
      <c r="A2862" s="49"/>
      <c r="B2862" s="50"/>
      <c r="C2862" s="51"/>
      <c r="D2862" s="49"/>
      <c r="E2862" s="52"/>
      <c r="F2862" s="52"/>
      <c r="G2862" s="52"/>
      <c r="H2862" s="52"/>
      <c r="I2862" s="52"/>
    </row>
    <row r="2863" spans="1:9" s="53" customFormat="1">
      <c r="A2863" s="49"/>
      <c r="B2863" s="50"/>
      <c r="C2863" s="51"/>
      <c r="D2863" s="49"/>
      <c r="E2863" s="52"/>
      <c r="F2863" s="52"/>
      <c r="G2863" s="52"/>
      <c r="H2863" s="52"/>
      <c r="I2863" s="52"/>
    </row>
    <row r="2864" spans="1:9" s="53" customFormat="1">
      <c r="A2864" s="49"/>
      <c r="B2864" s="50"/>
      <c r="C2864" s="51"/>
      <c r="D2864" s="49"/>
      <c r="E2864" s="52"/>
      <c r="F2864" s="52"/>
      <c r="G2864" s="52"/>
      <c r="H2864" s="52"/>
      <c r="I2864" s="52"/>
    </row>
    <row r="2865" spans="1:9" s="53" customFormat="1">
      <c r="A2865" s="49"/>
      <c r="B2865" s="50"/>
      <c r="C2865" s="51"/>
      <c r="D2865" s="49"/>
      <c r="E2865" s="52"/>
      <c r="F2865" s="52"/>
      <c r="G2865" s="52"/>
      <c r="H2865" s="52"/>
      <c r="I2865" s="52"/>
    </row>
    <row r="2866" spans="1:9" s="53" customFormat="1">
      <c r="A2866" s="49"/>
      <c r="B2866" s="50"/>
      <c r="C2866" s="51"/>
      <c r="D2866" s="49"/>
      <c r="E2866" s="52"/>
      <c r="F2866" s="52"/>
      <c r="G2866" s="52"/>
      <c r="H2866" s="52"/>
      <c r="I2866" s="52"/>
    </row>
    <row r="2867" spans="1:9" s="53" customFormat="1">
      <c r="A2867" s="49"/>
      <c r="B2867" s="50"/>
      <c r="C2867" s="51"/>
      <c r="D2867" s="49"/>
      <c r="E2867" s="52"/>
      <c r="F2867" s="52"/>
      <c r="G2867" s="52"/>
      <c r="H2867" s="52"/>
      <c r="I2867" s="52"/>
    </row>
    <row r="2868" spans="1:9" s="53" customFormat="1">
      <c r="A2868" s="49"/>
      <c r="B2868" s="50"/>
      <c r="C2868" s="51"/>
      <c r="D2868" s="49"/>
      <c r="E2868" s="52"/>
      <c r="F2868" s="52"/>
      <c r="G2868" s="52"/>
      <c r="H2868" s="52"/>
      <c r="I2868" s="52"/>
    </row>
    <row r="2869" spans="1:9" s="53" customFormat="1">
      <c r="A2869" s="49"/>
      <c r="B2869" s="50"/>
      <c r="C2869" s="51"/>
      <c r="D2869" s="49"/>
      <c r="E2869" s="52"/>
      <c r="F2869" s="52"/>
      <c r="G2869" s="52"/>
      <c r="H2869" s="52"/>
      <c r="I2869" s="52"/>
    </row>
    <row r="2870" spans="1:9" s="53" customFormat="1">
      <c r="A2870" s="49"/>
      <c r="B2870" s="50"/>
      <c r="C2870" s="51"/>
      <c r="D2870" s="49"/>
      <c r="E2870" s="52"/>
      <c r="F2870" s="52"/>
      <c r="G2870" s="52"/>
      <c r="H2870" s="52"/>
      <c r="I2870" s="52"/>
    </row>
    <row r="2871" spans="1:9" s="53" customFormat="1">
      <c r="A2871" s="49"/>
      <c r="B2871" s="50"/>
      <c r="C2871" s="51"/>
      <c r="D2871" s="49"/>
      <c r="E2871" s="52"/>
      <c r="F2871" s="52"/>
      <c r="G2871" s="52"/>
      <c r="H2871" s="52"/>
      <c r="I2871" s="52"/>
    </row>
    <row r="2872" spans="1:9" s="53" customFormat="1">
      <c r="A2872" s="49"/>
      <c r="B2872" s="50"/>
      <c r="C2872" s="51"/>
      <c r="D2872" s="49"/>
      <c r="E2872" s="52"/>
      <c r="F2872" s="52"/>
      <c r="G2872" s="52"/>
      <c r="H2872" s="52"/>
      <c r="I2872" s="52"/>
    </row>
    <row r="2873" spans="1:9" s="53" customFormat="1">
      <c r="A2873" s="49"/>
      <c r="B2873" s="50"/>
      <c r="C2873" s="51"/>
      <c r="D2873" s="49"/>
      <c r="E2873" s="52"/>
      <c r="F2873" s="52"/>
      <c r="G2873" s="52"/>
      <c r="H2873" s="52"/>
      <c r="I2873" s="52"/>
    </row>
    <row r="2874" spans="1:9" s="53" customFormat="1">
      <c r="A2874" s="49"/>
      <c r="B2874" s="50"/>
      <c r="C2874" s="51"/>
      <c r="D2874" s="49"/>
      <c r="E2874" s="52"/>
      <c r="F2874" s="52"/>
      <c r="G2874" s="52"/>
      <c r="H2874" s="52"/>
      <c r="I2874" s="52"/>
    </row>
    <row r="2875" spans="1:9" s="53" customFormat="1">
      <c r="A2875" s="49"/>
      <c r="B2875" s="50"/>
      <c r="C2875" s="51"/>
      <c r="D2875" s="49"/>
      <c r="E2875" s="52"/>
      <c r="F2875" s="52"/>
      <c r="G2875" s="52"/>
      <c r="H2875" s="52"/>
      <c r="I2875" s="52"/>
    </row>
    <row r="2876" spans="1:9" s="53" customFormat="1">
      <c r="A2876" s="49"/>
      <c r="B2876" s="50"/>
      <c r="C2876" s="51"/>
      <c r="D2876" s="49"/>
      <c r="E2876" s="52"/>
      <c r="F2876" s="52"/>
      <c r="G2876" s="52"/>
      <c r="H2876" s="52"/>
      <c r="I2876" s="52"/>
    </row>
    <row r="2877" spans="1:9" s="53" customFormat="1">
      <c r="A2877" s="49"/>
      <c r="B2877" s="50"/>
      <c r="C2877" s="51"/>
      <c r="D2877" s="49"/>
      <c r="E2877" s="52"/>
      <c r="F2877" s="52"/>
      <c r="G2877" s="52"/>
      <c r="H2877" s="52"/>
      <c r="I2877" s="52"/>
    </row>
    <row r="2878" spans="1:9" s="53" customFormat="1">
      <c r="A2878" s="49"/>
      <c r="B2878" s="50"/>
      <c r="C2878" s="51"/>
      <c r="D2878" s="49"/>
      <c r="E2878" s="52"/>
      <c r="F2878" s="52"/>
      <c r="G2878" s="52"/>
      <c r="H2878" s="52"/>
      <c r="I2878" s="52"/>
    </row>
    <row r="2879" spans="1:9" s="53" customFormat="1">
      <c r="A2879" s="49"/>
      <c r="B2879" s="50"/>
      <c r="C2879" s="51"/>
      <c r="D2879" s="49"/>
      <c r="E2879" s="52"/>
      <c r="F2879" s="52"/>
      <c r="G2879" s="52"/>
      <c r="H2879" s="52"/>
      <c r="I2879" s="52"/>
    </row>
    <row r="2880" spans="1:9" s="53" customFormat="1">
      <c r="A2880" s="49"/>
      <c r="B2880" s="50"/>
      <c r="C2880" s="51"/>
      <c r="D2880" s="49"/>
      <c r="E2880" s="52"/>
      <c r="F2880" s="52"/>
      <c r="G2880" s="52"/>
      <c r="H2880" s="52"/>
      <c r="I2880" s="52"/>
    </row>
    <row r="2881" spans="1:9" s="53" customFormat="1">
      <c r="A2881" s="49"/>
      <c r="B2881" s="50"/>
      <c r="C2881" s="51"/>
      <c r="D2881" s="49"/>
      <c r="E2881" s="52"/>
      <c r="F2881" s="52"/>
      <c r="G2881" s="52"/>
      <c r="H2881" s="52"/>
      <c r="I2881" s="52"/>
    </row>
    <row r="2882" spans="1:9" s="53" customFormat="1">
      <c r="A2882" s="49"/>
      <c r="B2882" s="50"/>
      <c r="C2882" s="51"/>
      <c r="D2882" s="49"/>
      <c r="E2882" s="52"/>
      <c r="F2882" s="52"/>
      <c r="G2882" s="52"/>
      <c r="H2882" s="52"/>
      <c r="I2882" s="52"/>
    </row>
    <row r="2883" spans="1:9" s="53" customFormat="1">
      <c r="A2883" s="49"/>
      <c r="B2883" s="50"/>
      <c r="C2883" s="51"/>
      <c r="D2883" s="49"/>
      <c r="E2883" s="52"/>
      <c r="F2883" s="52"/>
      <c r="G2883" s="52"/>
      <c r="H2883" s="52"/>
      <c r="I2883" s="52"/>
    </row>
    <row r="2884" spans="1:9" s="53" customFormat="1">
      <c r="A2884" s="49"/>
      <c r="B2884" s="50"/>
      <c r="C2884" s="51"/>
      <c r="D2884" s="49"/>
      <c r="E2884" s="52"/>
      <c r="F2884" s="52"/>
      <c r="G2884" s="52"/>
      <c r="H2884" s="52"/>
      <c r="I2884" s="52"/>
    </row>
    <row r="2885" spans="1:9" s="53" customFormat="1">
      <c r="A2885" s="49"/>
      <c r="B2885" s="50"/>
      <c r="C2885" s="51"/>
      <c r="D2885" s="49"/>
      <c r="E2885" s="52"/>
      <c r="F2885" s="52"/>
      <c r="G2885" s="52"/>
      <c r="H2885" s="52"/>
      <c r="I2885" s="52"/>
    </row>
    <row r="2886" spans="1:9" s="53" customFormat="1">
      <c r="A2886" s="49"/>
      <c r="B2886" s="50"/>
      <c r="C2886" s="51"/>
      <c r="D2886" s="49"/>
      <c r="E2886" s="52"/>
      <c r="F2886" s="52"/>
      <c r="G2886" s="52"/>
      <c r="H2886" s="52"/>
      <c r="I2886" s="52"/>
    </row>
    <row r="2887" spans="1:9" s="53" customFormat="1">
      <c r="A2887" s="49"/>
      <c r="B2887" s="50"/>
      <c r="C2887" s="51"/>
      <c r="D2887" s="49"/>
      <c r="E2887" s="52"/>
      <c r="F2887" s="52"/>
      <c r="G2887" s="52"/>
      <c r="H2887" s="52"/>
      <c r="I2887" s="52"/>
    </row>
    <row r="2888" spans="1:9" s="53" customFormat="1">
      <c r="A2888" s="49"/>
      <c r="B2888" s="50"/>
      <c r="C2888" s="51"/>
      <c r="D2888" s="49"/>
      <c r="E2888" s="52"/>
      <c r="F2888" s="52"/>
      <c r="G2888" s="52"/>
      <c r="H2888" s="52"/>
      <c r="I2888" s="52"/>
    </row>
    <row r="2889" spans="1:9" s="53" customFormat="1">
      <c r="A2889" s="49"/>
      <c r="B2889" s="50"/>
      <c r="C2889" s="51"/>
      <c r="D2889" s="49"/>
      <c r="E2889" s="52"/>
      <c r="F2889" s="52"/>
      <c r="G2889" s="52"/>
      <c r="H2889" s="52"/>
      <c r="I2889" s="52"/>
    </row>
    <row r="2890" spans="1:9" s="53" customFormat="1">
      <c r="A2890" s="49"/>
      <c r="B2890" s="50"/>
      <c r="C2890" s="51"/>
      <c r="D2890" s="49"/>
      <c r="E2890" s="52"/>
      <c r="F2890" s="52"/>
      <c r="G2890" s="52"/>
      <c r="H2890" s="52"/>
      <c r="I2890" s="52"/>
    </row>
    <row r="2891" spans="1:9" s="53" customFormat="1">
      <c r="A2891" s="49"/>
      <c r="B2891" s="50"/>
      <c r="C2891" s="51"/>
      <c r="D2891" s="49"/>
      <c r="E2891" s="52"/>
      <c r="F2891" s="52"/>
      <c r="G2891" s="52"/>
      <c r="H2891" s="52"/>
      <c r="I2891" s="52"/>
    </row>
    <row r="2892" spans="1:9" s="53" customFormat="1">
      <c r="A2892" s="49"/>
      <c r="B2892" s="50"/>
      <c r="C2892" s="51"/>
      <c r="D2892" s="49"/>
      <c r="E2892" s="52"/>
      <c r="F2892" s="52"/>
      <c r="G2892" s="52"/>
      <c r="H2892" s="52"/>
      <c r="I2892" s="52"/>
    </row>
    <row r="2893" spans="1:9" s="53" customFormat="1">
      <c r="A2893" s="49"/>
      <c r="B2893" s="50"/>
      <c r="C2893" s="51"/>
      <c r="D2893" s="49"/>
      <c r="E2893" s="52"/>
      <c r="F2893" s="52"/>
      <c r="G2893" s="52"/>
      <c r="H2893" s="52"/>
      <c r="I2893" s="52"/>
    </row>
    <row r="2894" spans="1:9" s="53" customFormat="1">
      <c r="A2894" s="49"/>
      <c r="B2894" s="50"/>
      <c r="C2894" s="51"/>
      <c r="D2894" s="49"/>
      <c r="E2894" s="52"/>
      <c r="F2894" s="52"/>
      <c r="G2894" s="52"/>
      <c r="H2894" s="52"/>
      <c r="I2894" s="52"/>
    </row>
    <row r="2895" spans="1:9" s="53" customFormat="1">
      <c r="A2895" s="49"/>
      <c r="B2895" s="50"/>
      <c r="C2895" s="51"/>
      <c r="D2895" s="49"/>
      <c r="E2895" s="52"/>
      <c r="F2895" s="52"/>
      <c r="G2895" s="52"/>
      <c r="H2895" s="52"/>
      <c r="I2895" s="52"/>
    </row>
    <row r="2896" spans="1:9" s="53" customFormat="1">
      <c r="A2896" s="49"/>
      <c r="B2896" s="50"/>
      <c r="C2896" s="51"/>
      <c r="D2896" s="49"/>
      <c r="E2896" s="52"/>
      <c r="F2896" s="52"/>
      <c r="G2896" s="52"/>
      <c r="H2896" s="52"/>
      <c r="I2896" s="52"/>
    </row>
    <row r="2897" spans="1:9" s="53" customFormat="1">
      <c r="A2897" s="49"/>
      <c r="B2897" s="50"/>
      <c r="C2897" s="51"/>
      <c r="D2897" s="49"/>
      <c r="E2897" s="52"/>
      <c r="F2897" s="52"/>
      <c r="G2897" s="52"/>
      <c r="H2897" s="52"/>
      <c r="I2897" s="52"/>
    </row>
    <row r="2898" spans="1:9" s="53" customFormat="1">
      <c r="A2898" s="49"/>
      <c r="B2898" s="50"/>
      <c r="C2898" s="51"/>
      <c r="D2898" s="49"/>
      <c r="E2898" s="52"/>
      <c r="F2898" s="52"/>
      <c r="G2898" s="52"/>
      <c r="H2898" s="52"/>
      <c r="I2898" s="52"/>
    </row>
    <row r="2899" spans="1:9" s="53" customFormat="1">
      <c r="A2899" s="49"/>
      <c r="B2899" s="50"/>
      <c r="C2899" s="51"/>
      <c r="D2899" s="49"/>
      <c r="E2899" s="52"/>
      <c r="F2899" s="52"/>
      <c r="G2899" s="52"/>
      <c r="H2899" s="52"/>
      <c r="I2899" s="52"/>
    </row>
    <row r="2900" spans="1:9" s="53" customFormat="1">
      <c r="A2900" s="49"/>
      <c r="B2900" s="50"/>
      <c r="C2900" s="51"/>
      <c r="D2900" s="49"/>
      <c r="E2900" s="52"/>
      <c r="F2900" s="52"/>
      <c r="G2900" s="52"/>
      <c r="H2900" s="52"/>
      <c r="I2900" s="52"/>
    </row>
    <row r="2901" spans="1:9" s="53" customFormat="1">
      <c r="A2901" s="49"/>
      <c r="B2901" s="50"/>
      <c r="C2901" s="51"/>
      <c r="D2901" s="49"/>
      <c r="E2901" s="52"/>
      <c r="F2901" s="52"/>
      <c r="G2901" s="52"/>
      <c r="H2901" s="52"/>
      <c r="I2901" s="52"/>
    </row>
    <row r="2902" spans="1:9" s="53" customFormat="1">
      <c r="A2902" s="49"/>
      <c r="B2902" s="50"/>
      <c r="C2902" s="51"/>
      <c r="D2902" s="49"/>
      <c r="E2902" s="52"/>
      <c r="F2902" s="52"/>
      <c r="G2902" s="52"/>
      <c r="H2902" s="52"/>
      <c r="I2902" s="52"/>
    </row>
    <row r="2903" spans="1:9" s="53" customFormat="1">
      <c r="A2903" s="49"/>
      <c r="B2903" s="50"/>
      <c r="C2903" s="51"/>
      <c r="D2903" s="49"/>
      <c r="E2903" s="52"/>
      <c r="F2903" s="52"/>
      <c r="G2903" s="52"/>
      <c r="H2903" s="52"/>
      <c r="I2903" s="52"/>
    </row>
    <row r="2904" spans="1:9" s="53" customFormat="1">
      <c r="A2904" s="49"/>
      <c r="B2904" s="50"/>
      <c r="C2904" s="51"/>
      <c r="D2904" s="49"/>
      <c r="E2904" s="52"/>
      <c r="F2904" s="52"/>
      <c r="G2904" s="52"/>
      <c r="H2904" s="52"/>
      <c r="I2904" s="52"/>
    </row>
    <row r="2905" spans="1:9" s="53" customFormat="1">
      <c r="A2905" s="49"/>
      <c r="B2905" s="50"/>
      <c r="C2905" s="51"/>
      <c r="D2905" s="49"/>
      <c r="E2905" s="52"/>
      <c r="F2905" s="52"/>
      <c r="G2905" s="52"/>
      <c r="H2905" s="52"/>
      <c r="I2905" s="52"/>
    </row>
    <row r="2906" spans="1:9" s="53" customFormat="1">
      <c r="A2906" s="49"/>
      <c r="B2906" s="50"/>
      <c r="C2906" s="51"/>
      <c r="D2906" s="49"/>
      <c r="E2906" s="52"/>
      <c r="F2906" s="52"/>
      <c r="G2906" s="52"/>
      <c r="H2906" s="52"/>
      <c r="I2906" s="52"/>
    </row>
    <row r="2907" spans="1:9" s="53" customFormat="1">
      <c r="A2907" s="49"/>
      <c r="B2907" s="50"/>
      <c r="C2907" s="51"/>
      <c r="D2907" s="49"/>
      <c r="E2907" s="52"/>
      <c r="F2907" s="52"/>
      <c r="G2907" s="52"/>
      <c r="H2907" s="52"/>
      <c r="I2907" s="52"/>
    </row>
    <row r="2908" spans="1:9" s="53" customFormat="1">
      <c r="A2908" s="49"/>
      <c r="B2908" s="50"/>
      <c r="C2908" s="51"/>
      <c r="D2908" s="49"/>
      <c r="E2908" s="52"/>
      <c r="F2908" s="52"/>
      <c r="G2908" s="52"/>
      <c r="H2908" s="52"/>
      <c r="I2908" s="52"/>
    </row>
    <row r="2909" spans="1:9" s="53" customFormat="1">
      <c r="A2909" s="49"/>
      <c r="B2909" s="50"/>
      <c r="C2909" s="51"/>
      <c r="D2909" s="49"/>
      <c r="E2909" s="52"/>
      <c r="F2909" s="52"/>
      <c r="G2909" s="52"/>
      <c r="H2909" s="52"/>
      <c r="I2909" s="52"/>
    </row>
    <row r="2910" spans="1:9" s="53" customFormat="1">
      <c r="A2910" s="49"/>
      <c r="B2910" s="50"/>
      <c r="C2910" s="51"/>
      <c r="D2910" s="49"/>
      <c r="E2910" s="52"/>
      <c r="F2910" s="52"/>
      <c r="G2910" s="52"/>
      <c r="H2910" s="52"/>
      <c r="I2910" s="52"/>
    </row>
    <row r="2911" spans="1:9" s="53" customFormat="1">
      <c r="A2911" s="49"/>
      <c r="B2911" s="50"/>
      <c r="C2911" s="51"/>
      <c r="D2911" s="49"/>
      <c r="E2911" s="52"/>
      <c r="F2911" s="52"/>
      <c r="G2911" s="52"/>
      <c r="H2911" s="52"/>
      <c r="I2911" s="52"/>
    </row>
    <row r="2912" spans="1:9" s="53" customFormat="1">
      <c r="A2912" s="49"/>
      <c r="B2912" s="50"/>
      <c r="C2912" s="51"/>
      <c r="D2912" s="49"/>
      <c r="E2912" s="52"/>
      <c r="F2912" s="52"/>
      <c r="G2912" s="52"/>
      <c r="H2912" s="52"/>
      <c r="I2912" s="52"/>
    </row>
    <row r="2913" spans="1:9" s="53" customFormat="1">
      <c r="A2913" s="49"/>
      <c r="B2913" s="50"/>
      <c r="C2913" s="51"/>
      <c r="D2913" s="49"/>
      <c r="E2913" s="52"/>
      <c r="F2913" s="52"/>
      <c r="G2913" s="52"/>
      <c r="H2913" s="52"/>
      <c r="I2913" s="52"/>
    </row>
    <row r="2914" spans="1:9" s="53" customFormat="1">
      <c r="A2914" s="49"/>
      <c r="B2914" s="50"/>
      <c r="C2914" s="51"/>
      <c r="D2914" s="49"/>
      <c r="E2914" s="52"/>
      <c r="F2914" s="52"/>
      <c r="G2914" s="52"/>
      <c r="H2914" s="52"/>
      <c r="I2914" s="52"/>
    </row>
    <row r="2915" spans="1:9" s="53" customFormat="1">
      <c r="A2915" s="49"/>
      <c r="B2915" s="50"/>
      <c r="C2915" s="51"/>
      <c r="D2915" s="49"/>
      <c r="E2915" s="52"/>
      <c r="F2915" s="52"/>
      <c r="G2915" s="52"/>
      <c r="H2915" s="52"/>
      <c r="I2915" s="52"/>
    </row>
    <row r="2916" spans="1:9" s="53" customFormat="1">
      <c r="A2916" s="49"/>
      <c r="B2916" s="50"/>
      <c r="C2916" s="51"/>
      <c r="D2916" s="49"/>
      <c r="E2916" s="52"/>
      <c r="F2916" s="52"/>
      <c r="G2916" s="52"/>
      <c r="H2916" s="52"/>
      <c r="I2916" s="52"/>
    </row>
    <row r="2917" spans="1:9" s="53" customFormat="1">
      <c r="A2917" s="49"/>
      <c r="B2917" s="50"/>
      <c r="C2917" s="51"/>
      <c r="D2917" s="49"/>
      <c r="E2917" s="52"/>
      <c r="F2917" s="52"/>
      <c r="G2917" s="52"/>
      <c r="H2917" s="52"/>
      <c r="I2917" s="52"/>
    </row>
    <row r="2918" spans="1:9" s="53" customFormat="1">
      <c r="A2918" s="49"/>
      <c r="B2918" s="50"/>
      <c r="C2918" s="51"/>
      <c r="D2918" s="49"/>
      <c r="E2918" s="52"/>
      <c r="F2918" s="52"/>
      <c r="G2918" s="52"/>
      <c r="H2918" s="52"/>
      <c r="I2918" s="52"/>
    </row>
    <row r="2919" spans="1:9" s="53" customFormat="1">
      <c r="A2919" s="49"/>
      <c r="B2919" s="50"/>
      <c r="C2919" s="51"/>
      <c r="D2919" s="49"/>
      <c r="E2919" s="52"/>
      <c r="F2919" s="52"/>
      <c r="G2919" s="52"/>
      <c r="H2919" s="52"/>
      <c r="I2919" s="52"/>
    </row>
    <row r="2920" spans="1:9" s="53" customFormat="1">
      <c r="A2920" s="49"/>
      <c r="B2920" s="50"/>
      <c r="C2920" s="51"/>
      <c r="D2920" s="49"/>
      <c r="E2920" s="52"/>
      <c r="F2920" s="52"/>
      <c r="G2920" s="52"/>
      <c r="H2920" s="52"/>
      <c r="I2920" s="52"/>
    </row>
    <row r="2921" spans="1:9" s="53" customFormat="1">
      <c r="A2921" s="49"/>
      <c r="B2921" s="50"/>
      <c r="C2921" s="51"/>
      <c r="D2921" s="49"/>
      <c r="E2921" s="52"/>
      <c r="F2921" s="52"/>
      <c r="G2921" s="52"/>
      <c r="H2921" s="52"/>
      <c r="I2921" s="52"/>
    </row>
    <row r="2922" spans="1:9" s="53" customFormat="1">
      <c r="A2922" s="49"/>
      <c r="B2922" s="50"/>
      <c r="C2922" s="51"/>
      <c r="D2922" s="49"/>
      <c r="E2922" s="52"/>
      <c r="F2922" s="52"/>
      <c r="G2922" s="52"/>
      <c r="H2922" s="52"/>
      <c r="I2922" s="52"/>
    </row>
    <row r="2923" spans="1:9" s="53" customFormat="1">
      <c r="A2923" s="49"/>
      <c r="B2923" s="50"/>
      <c r="C2923" s="51"/>
      <c r="D2923" s="49"/>
      <c r="E2923" s="52"/>
      <c r="F2923" s="52"/>
      <c r="G2923" s="52"/>
      <c r="H2923" s="52"/>
      <c r="I2923" s="52"/>
    </row>
    <row r="2924" spans="1:9" s="53" customFormat="1">
      <c r="A2924" s="49"/>
      <c r="B2924" s="50"/>
      <c r="C2924" s="51"/>
      <c r="D2924" s="49"/>
      <c r="E2924" s="52"/>
      <c r="F2924" s="52"/>
      <c r="G2924" s="52"/>
      <c r="H2924" s="52"/>
      <c r="I2924" s="52"/>
    </row>
    <row r="2925" spans="1:9" s="53" customFormat="1">
      <c r="A2925" s="49"/>
      <c r="B2925" s="50"/>
      <c r="C2925" s="51"/>
      <c r="D2925" s="49"/>
      <c r="E2925" s="52"/>
      <c r="F2925" s="52"/>
      <c r="G2925" s="52"/>
      <c r="H2925" s="52"/>
      <c r="I2925" s="52"/>
    </row>
    <row r="2926" spans="1:9" s="53" customFormat="1">
      <c r="A2926" s="49"/>
      <c r="B2926" s="50"/>
      <c r="C2926" s="51"/>
      <c r="D2926" s="49"/>
      <c r="E2926" s="52"/>
      <c r="F2926" s="52"/>
      <c r="G2926" s="52"/>
      <c r="H2926" s="52"/>
      <c r="I2926" s="52"/>
    </row>
    <row r="2927" spans="1:9" s="53" customFormat="1">
      <c r="A2927" s="49"/>
      <c r="B2927" s="50"/>
      <c r="C2927" s="51"/>
      <c r="D2927" s="49"/>
      <c r="E2927" s="52"/>
      <c r="F2927" s="52"/>
      <c r="G2927" s="52"/>
      <c r="H2927" s="52"/>
      <c r="I2927" s="52"/>
    </row>
    <row r="2928" spans="1:9" s="53" customFormat="1">
      <c r="A2928" s="49"/>
      <c r="B2928" s="50"/>
      <c r="C2928" s="51"/>
      <c r="D2928" s="49"/>
      <c r="E2928" s="52"/>
      <c r="F2928" s="52"/>
      <c r="G2928" s="52"/>
      <c r="H2928" s="52"/>
      <c r="I2928" s="52"/>
    </row>
    <row r="2929" spans="1:9" s="53" customFormat="1">
      <c r="A2929" s="49"/>
      <c r="B2929" s="50"/>
      <c r="C2929" s="51"/>
      <c r="D2929" s="49"/>
      <c r="E2929" s="52"/>
      <c r="F2929" s="52"/>
      <c r="G2929" s="52"/>
      <c r="H2929" s="52"/>
      <c r="I2929" s="52"/>
    </row>
    <row r="2930" spans="1:9" s="53" customFormat="1">
      <c r="A2930" s="49"/>
      <c r="B2930" s="50"/>
      <c r="C2930" s="51"/>
      <c r="D2930" s="49"/>
      <c r="E2930" s="52"/>
      <c r="F2930" s="52"/>
      <c r="G2930" s="52"/>
      <c r="H2930" s="52"/>
      <c r="I2930" s="52"/>
    </row>
    <row r="2931" spans="1:9" s="53" customFormat="1">
      <c r="A2931" s="49"/>
      <c r="B2931" s="50"/>
      <c r="C2931" s="51"/>
      <c r="D2931" s="49"/>
      <c r="E2931" s="52"/>
      <c r="F2931" s="52"/>
      <c r="G2931" s="52"/>
      <c r="H2931" s="52"/>
      <c r="I2931" s="52"/>
    </row>
    <row r="2932" spans="1:9" s="53" customFormat="1">
      <c r="A2932" s="49"/>
      <c r="B2932" s="50"/>
      <c r="C2932" s="51"/>
      <c r="D2932" s="49"/>
      <c r="E2932" s="52"/>
      <c r="F2932" s="52"/>
      <c r="G2932" s="52"/>
      <c r="H2932" s="52"/>
      <c r="I2932" s="52"/>
    </row>
    <row r="2933" spans="1:9" s="53" customFormat="1">
      <c r="A2933" s="49"/>
      <c r="B2933" s="50"/>
      <c r="C2933" s="51"/>
      <c r="D2933" s="49"/>
      <c r="E2933" s="52"/>
      <c r="F2933" s="52"/>
      <c r="G2933" s="52"/>
      <c r="H2933" s="52"/>
      <c r="I2933" s="52"/>
    </row>
    <row r="2934" spans="1:9" s="53" customFormat="1">
      <c r="A2934" s="49"/>
      <c r="B2934" s="50"/>
      <c r="C2934" s="51"/>
      <c r="D2934" s="49"/>
      <c r="E2934" s="52"/>
      <c r="F2934" s="52"/>
      <c r="G2934" s="52"/>
      <c r="H2934" s="52"/>
      <c r="I2934" s="52"/>
    </row>
    <row r="2935" spans="1:9" s="53" customFormat="1">
      <c r="A2935" s="49"/>
      <c r="B2935" s="50"/>
      <c r="C2935" s="51"/>
      <c r="D2935" s="49"/>
      <c r="E2935" s="52"/>
      <c r="F2935" s="52"/>
      <c r="G2935" s="52"/>
      <c r="H2935" s="52"/>
      <c r="I2935" s="52"/>
    </row>
    <row r="2936" spans="1:9" s="53" customFormat="1">
      <c r="A2936" s="49"/>
      <c r="B2936" s="50"/>
      <c r="C2936" s="51"/>
      <c r="D2936" s="49"/>
      <c r="E2936" s="52"/>
      <c r="F2936" s="52"/>
      <c r="G2936" s="52"/>
      <c r="H2936" s="52"/>
      <c r="I2936" s="52"/>
    </row>
    <row r="2937" spans="1:9" s="53" customFormat="1">
      <c r="A2937" s="49"/>
      <c r="B2937" s="50"/>
      <c r="C2937" s="51"/>
      <c r="D2937" s="49"/>
      <c r="E2937" s="52"/>
      <c r="F2937" s="52"/>
      <c r="G2937" s="52"/>
      <c r="H2937" s="52"/>
      <c r="I2937" s="52"/>
    </row>
    <row r="2938" spans="1:9" s="53" customFormat="1">
      <c r="A2938" s="49"/>
      <c r="B2938" s="50"/>
      <c r="C2938" s="51"/>
      <c r="D2938" s="49"/>
      <c r="E2938" s="52"/>
      <c r="F2938" s="52"/>
      <c r="G2938" s="52"/>
      <c r="H2938" s="52"/>
      <c r="I2938" s="52"/>
    </row>
    <row r="2939" spans="1:9" s="53" customFormat="1">
      <c r="A2939" s="49"/>
      <c r="B2939" s="50"/>
      <c r="C2939" s="51"/>
      <c r="D2939" s="49"/>
      <c r="E2939" s="52"/>
      <c r="F2939" s="52"/>
      <c r="G2939" s="52"/>
      <c r="H2939" s="52"/>
      <c r="I2939" s="52"/>
    </row>
    <row r="2940" spans="1:9" s="53" customFormat="1">
      <c r="A2940" s="49"/>
      <c r="B2940" s="50"/>
      <c r="C2940" s="51"/>
      <c r="D2940" s="49"/>
      <c r="E2940" s="52"/>
      <c r="F2940" s="52"/>
      <c r="G2940" s="52"/>
      <c r="H2940" s="52"/>
      <c r="I2940" s="52"/>
    </row>
    <row r="2941" spans="1:9" s="53" customFormat="1">
      <c r="A2941" s="49"/>
      <c r="B2941" s="50"/>
      <c r="C2941" s="51"/>
      <c r="D2941" s="49"/>
      <c r="E2941" s="52"/>
      <c r="F2941" s="52"/>
      <c r="G2941" s="52"/>
      <c r="H2941" s="52"/>
      <c r="I2941" s="52"/>
    </row>
    <row r="2942" spans="1:9" s="53" customFormat="1">
      <c r="A2942" s="49"/>
      <c r="B2942" s="50"/>
      <c r="C2942" s="51"/>
      <c r="D2942" s="49"/>
      <c r="E2942" s="52"/>
      <c r="F2942" s="52"/>
      <c r="G2942" s="52"/>
      <c r="H2942" s="52"/>
      <c r="I2942" s="52"/>
    </row>
    <row r="2943" spans="1:9" s="53" customFormat="1">
      <c r="A2943" s="49"/>
      <c r="B2943" s="50"/>
      <c r="C2943" s="51"/>
      <c r="D2943" s="49"/>
      <c r="E2943" s="52"/>
      <c r="F2943" s="52"/>
      <c r="G2943" s="52"/>
      <c r="H2943" s="52"/>
      <c r="I2943" s="52"/>
    </row>
    <row r="2944" spans="1:9" s="53" customFormat="1">
      <c r="A2944" s="49"/>
      <c r="B2944" s="50"/>
      <c r="C2944" s="51"/>
      <c r="D2944" s="49"/>
      <c r="E2944" s="52"/>
      <c r="F2944" s="52"/>
      <c r="G2944" s="52"/>
      <c r="H2944" s="52"/>
      <c r="I2944" s="52"/>
    </row>
    <row r="2945" spans="1:9" s="53" customFormat="1">
      <c r="A2945" s="49"/>
      <c r="B2945" s="50"/>
      <c r="C2945" s="51"/>
      <c r="D2945" s="49"/>
      <c r="E2945" s="52"/>
      <c r="F2945" s="52"/>
      <c r="G2945" s="52"/>
      <c r="H2945" s="52"/>
      <c r="I2945" s="52"/>
    </row>
    <row r="2946" spans="1:9" s="53" customFormat="1">
      <c r="A2946" s="49"/>
      <c r="B2946" s="50"/>
      <c r="C2946" s="51"/>
      <c r="D2946" s="49"/>
      <c r="E2946" s="52"/>
      <c r="F2946" s="52"/>
      <c r="G2946" s="52"/>
      <c r="H2946" s="52"/>
      <c r="I2946" s="52"/>
    </row>
    <row r="2947" spans="1:9" s="53" customFormat="1">
      <c r="A2947" s="49"/>
      <c r="B2947" s="50"/>
      <c r="C2947" s="51"/>
      <c r="D2947" s="49"/>
      <c r="E2947" s="52"/>
      <c r="F2947" s="52"/>
      <c r="G2947" s="52"/>
      <c r="H2947" s="52"/>
      <c r="I2947" s="52"/>
    </row>
    <row r="2948" spans="1:9" s="53" customFormat="1">
      <c r="A2948" s="49"/>
      <c r="B2948" s="50"/>
      <c r="C2948" s="51"/>
      <c r="D2948" s="49"/>
      <c r="E2948" s="52"/>
      <c r="F2948" s="52"/>
      <c r="G2948" s="52"/>
      <c r="H2948" s="52"/>
      <c r="I2948" s="52"/>
    </row>
    <row r="2949" spans="1:9" s="53" customFormat="1">
      <c r="A2949" s="49"/>
      <c r="B2949" s="50"/>
      <c r="C2949" s="51"/>
      <c r="D2949" s="49"/>
      <c r="E2949" s="52"/>
      <c r="F2949" s="52"/>
      <c r="G2949" s="52"/>
      <c r="H2949" s="52"/>
      <c r="I2949" s="52"/>
    </row>
    <row r="2950" spans="1:9" s="53" customFormat="1">
      <c r="A2950" s="49"/>
      <c r="B2950" s="50"/>
      <c r="C2950" s="51"/>
      <c r="D2950" s="49"/>
      <c r="E2950" s="52"/>
      <c r="F2950" s="52"/>
      <c r="G2950" s="52"/>
      <c r="H2950" s="52"/>
      <c r="I2950" s="52"/>
    </row>
    <row r="2951" spans="1:9" s="53" customFormat="1">
      <c r="A2951" s="49"/>
      <c r="B2951" s="50"/>
      <c r="C2951" s="51"/>
      <c r="D2951" s="49"/>
      <c r="E2951" s="52"/>
      <c r="F2951" s="52"/>
      <c r="G2951" s="52"/>
      <c r="H2951" s="52"/>
      <c r="I2951" s="52"/>
    </row>
    <row r="2952" spans="1:9" s="53" customFormat="1">
      <c r="A2952" s="49"/>
      <c r="B2952" s="50"/>
      <c r="C2952" s="51"/>
      <c r="D2952" s="49"/>
      <c r="E2952" s="52"/>
      <c r="F2952" s="52"/>
      <c r="G2952" s="52"/>
      <c r="H2952" s="52"/>
      <c r="I2952" s="52"/>
    </row>
    <row r="2953" spans="1:9" s="53" customFormat="1">
      <c r="A2953" s="49"/>
      <c r="B2953" s="50"/>
      <c r="C2953" s="51"/>
      <c r="D2953" s="49"/>
      <c r="E2953" s="52"/>
      <c r="F2953" s="52"/>
      <c r="G2953" s="52"/>
      <c r="H2953" s="52"/>
      <c r="I2953" s="52"/>
    </row>
    <row r="2954" spans="1:9" s="53" customFormat="1">
      <c r="A2954" s="49"/>
      <c r="B2954" s="50"/>
      <c r="C2954" s="51"/>
      <c r="D2954" s="49"/>
      <c r="E2954" s="52"/>
      <c r="F2954" s="52"/>
      <c r="G2954" s="52"/>
      <c r="H2954" s="52"/>
      <c r="I2954" s="52"/>
    </row>
    <row r="2955" spans="1:9" s="53" customFormat="1">
      <c r="A2955" s="49"/>
      <c r="B2955" s="50"/>
      <c r="C2955" s="51"/>
      <c r="D2955" s="49"/>
      <c r="E2955" s="52"/>
      <c r="F2955" s="52"/>
      <c r="G2955" s="52"/>
      <c r="H2955" s="52"/>
      <c r="I2955" s="52"/>
    </row>
    <row r="2956" spans="1:9" s="53" customFormat="1">
      <c r="A2956" s="49"/>
      <c r="B2956" s="50"/>
      <c r="C2956" s="51"/>
      <c r="D2956" s="49"/>
      <c r="E2956" s="52"/>
      <c r="F2956" s="52"/>
      <c r="G2956" s="52"/>
      <c r="H2956" s="52"/>
      <c r="I2956" s="52"/>
    </row>
    <row r="2957" spans="1:9" s="53" customFormat="1">
      <c r="A2957" s="49"/>
      <c r="B2957" s="50"/>
      <c r="C2957" s="51"/>
      <c r="D2957" s="49"/>
      <c r="E2957" s="52"/>
      <c r="F2957" s="52"/>
      <c r="G2957" s="52"/>
      <c r="H2957" s="52"/>
      <c r="I2957" s="52"/>
    </row>
    <row r="2958" spans="1:9" s="53" customFormat="1">
      <c r="A2958" s="49"/>
      <c r="B2958" s="50"/>
      <c r="C2958" s="51"/>
      <c r="D2958" s="49"/>
      <c r="E2958" s="52"/>
      <c r="F2958" s="52"/>
      <c r="G2958" s="52"/>
      <c r="H2958" s="52"/>
      <c r="I2958" s="52"/>
    </row>
    <row r="2959" spans="1:9" s="53" customFormat="1">
      <c r="A2959" s="49"/>
      <c r="B2959" s="50"/>
      <c r="C2959" s="51"/>
      <c r="D2959" s="49"/>
      <c r="E2959" s="52"/>
      <c r="F2959" s="52"/>
      <c r="G2959" s="52"/>
      <c r="H2959" s="52"/>
      <c r="I2959" s="52"/>
    </row>
    <row r="2960" spans="1:9" s="53" customFormat="1">
      <c r="A2960" s="49"/>
      <c r="B2960" s="50"/>
      <c r="C2960" s="51"/>
      <c r="D2960" s="49"/>
      <c r="E2960" s="52"/>
      <c r="F2960" s="52"/>
      <c r="G2960" s="52"/>
      <c r="H2960" s="52"/>
      <c r="I2960" s="52"/>
    </row>
    <row r="2961" spans="1:9" s="53" customFormat="1">
      <c r="A2961" s="49"/>
      <c r="B2961" s="50"/>
      <c r="C2961" s="51"/>
      <c r="D2961" s="49"/>
      <c r="E2961" s="52"/>
      <c r="F2961" s="52"/>
      <c r="G2961" s="52"/>
      <c r="H2961" s="52"/>
      <c r="I2961" s="52"/>
    </row>
    <row r="2962" spans="1:9" s="53" customFormat="1">
      <c r="A2962" s="49"/>
      <c r="B2962" s="50"/>
      <c r="C2962" s="51"/>
      <c r="D2962" s="49"/>
      <c r="E2962" s="52"/>
      <c r="F2962" s="52"/>
      <c r="G2962" s="52"/>
      <c r="H2962" s="52"/>
      <c r="I2962" s="52"/>
    </row>
    <row r="2963" spans="1:9" s="53" customFormat="1">
      <c r="A2963" s="49"/>
      <c r="B2963" s="50"/>
      <c r="C2963" s="51"/>
      <c r="D2963" s="49"/>
      <c r="E2963" s="52"/>
      <c r="F2963" s="52"/>
      <c r="G2963" s="52"/>
      <c r="H2963" s="52"/>
      <c r="I2963" s="52"/>
    </row>
    <row r="2964" spans="1:9" s="53" customFormat="1">
      <c r="A2964" s="49"/>
      <c r="B2964" s="50"/>
      <c r="C2964" s="51"/>
      <c r="D2964" s="49"/>
      <c r="E2964" s="52"/>
      <c r="F2964" s="52"/>
      <c r="G2964" s="52"/>
      <c r="H2964" s="52"/>
      <c r="I2964" s="52"/>
    </row>
    <row r="2965" spans="1:9" s="53" customFormat="1">
      <c r="A2965" s="49"/>
      <c r="B2965" s="50"/>
      <c r="C2965" s="51"/>
      <c r="D2965" s="49"/>
      <c r="E2965" s="52"/>
      <c r="F2965" s="52"/>
      <c r="G2965" s="52"/>
      <c r="H2965" s="52"/>
      <c r="I2965" s="52"/>
    </row>
    <row r="2966" spans="1:9" s="53" customFormat="1">
      <c r="A2966" s="49"/>
      <c r="B2966" s="50"/>
      <c r="C2966" s="51"/>
      <c r="D2966" s="49"/>
      <c r="E2966" s="52"/>
      <c r="F2966" s="52"/>
      <c r="G2966" s="52"/>
      <c r="H2966" s="52"/>
      <c r="I2966" s="52"/>
    </row>
    <row r="2967" spans="1:9" s="53" customFormat="1">
      <c r="A2967" s="49"/>
      <c r="B2967" s="50"/>
      <c r="C2967" s="51"/>
      <c r="D2967" s="49"/>
      <c r="E2967" s="52"/>
      <c r="F2967" s="52"/>
      <c r="G2967" s="52"/>
      <c r="H2967" s="52"/>
      <c r="I2967" s="52"/>
    </row>
    <row r="2968" spans="1:9" s="53" customFormat="1">
      <c r="A2968" s="49"/>
      <c r="B2968" s="50"/>
      <c r="C2968" s="51"/>
      <c r="D2968" s="49"/>
      <c r="E2968" s="52"/>
      <c r="F2968" s="52"/>
      <c r="G2968" s="52"/>
      <c r="H2968" s="52"/>
      <c r="I2968" s="52"/>
    </row>
    <row r="2969" spans="1:9" s="53" customFormat="1">
      <c r="A2969" s="49"/>
      <c r="B2969" s="50"/>
      <c r="C2969" s="51"/>
      <c r="D2969" s="49"/>
      <c r="E2969" s="52"/>
      <c r="F2969" s="52"/>
      <c r="G2969" s="52"/>
      <c r="H2969" s="52"/>
      <c r="I2969" s="52"/>
    </row>
    <row r="2970" spans="1:9" s="53" customFormat="1">
      <c r="A2970" s="49"/>
      <c r="B2970" s="50"/>
      <c r="C2970" s="51"/>
      <c r="D2970" s="49"/>
      <c r="E2970" s="52"/>
      <c r="F2970" s="52"/>
      <c r="G2970" s="52"/>
      <c r="H2970" s="52"/>
      <c r="I2970" s="52"/>
    </row>
    <row r="2971" spans="1:9" s="53" customFormat="1">
      <c r="A2971" s="49"/>
      <c r="B2971" s="50"/>
      <c r="C2971" s="51"/>
      <c r="D2971" s="49"/>
      <c r="E2971" s="52"/>
      <c r="F2971" s="52"/>
      <c r="G2971" s="52"/>
      <c r="H2971" s="52"/>
      <c r="I2971" s="52"/>
    </row>
    <row r="2972" spans="1:9" s="53" customFormat="1">
      <c r="A2972" s="49"/>
      <c r="B2972" s="50"/>
      <c r="C2972" s="51"/>
      <c r="D2972" s="49"/>
      <c r="E2972" s="52"/>
      <c r="F2972" s="52"/>
      <c r="G2972" s="52"/>
      <c r="H2972" s="52"/>
      <c r="I2972" s="52"/>
    </row>
    <row r="2973" spans="1:9" s="53" customFormat="1">
      <c r="A2973" s="49"/>
      <c r="B2973" s="50"/>
      <c r="C2973" s="51"/>
      <c r="D2973" s="49"/>
      <c r="E2973" s="52"/>
      <c r="F2973" s="52"/>
      <c r="G2973" s="52"/>
      <c r="H2973" s="52"/>
      <c r="I2973" s="52"/>
    </row>
    <row r="2974" spans="1:9" s="53" customFormat="1">
      <c r="A2974" s="49"/>
      <c r="B2974" s="50"/>
      <c r="C2974" s="51"/>
      <c r="D2974" s="49"/>
      <c r="E2974" s="52"/>
      <c r="F2974" s="52"/>
      <c r="G2974" s="52"/>
      <c r="H2974" s="52"/>
      <c r="I2974" s="52"/>
    </row>
    <row r="2975" spans="1:9" s="53" customFormat="1">
      <c r="A2975" s="49"/>
      <c r="B2975" s="50"/>
      <c r="C2975" s="51"/>
      <c r="D2975" s="49"/>
      <c r="E2975" s="52"/>
      <c r="F2975" s="52"/>
      <c r="G2975" s="52"/>
      <c r="H2975" s="52"/>
      <c r="I2975" s="52"/>
    </row>
    <row r="2976" spans="1:9" s="53" customFormat="1">
      <c r="A2976" s="49"/>
      <c r="B2976" s="50"/>
      <c r="C2976" s="51"/>
      <c r="D2976" s="49"/>
      <c r="E2976" s="52"/>
      <c r="F2976" s="52"/>
      <c r="G2976" s="52"/>
      <c r="H2976" s="52"/>
      <c r="I2976" s="52"/>
    </row>
    <row r="2977" spans="1:9" s="53" customFormat="1">
      <c r="A2977" s="49"/>
      <c r="B2977" s="50"/>
      <c r="C2977" s="51"/>
      <c r="D2977" s="49"/>
      <c r="E2977" s="52"/>
      <c r="F2977" s="52"/>
      <c r="G2977" s="52"/>
      <c r="H2977" s="52"/>
      <c r="I2977" s="52"/>
    </row>
    <row r="2978" spans="1:9" s="53" customFormat="1">
      <c r="A2978" s="49"/>
      <c r="B2978" s="50"/>
      <c r="C2978" s="51"/>
      <c r="D2978" s="49"/>
      <c r="E2978" s="52"/>
      <c r="F2978" s="52"/>
      <c r="G2978" s="52"/>
      <c r="H2978" s="52"/>
      <c r="I2978" s="52"/>
    </row>
    <row r="2979" spans="1:9" s="53" customFormat="1">
      <c r="A2979" s="49"/>
      <c r="B2979" s="50"/>
      <c r="C2979" s="51"/>
      <c r="D2979" s="49"/>
      <c r="E2979" s="52"/>
      <c r="F2979" s="52"/>
      <c r="G2979" s="52"/>
      <c r="H2979" s="52"/>
      <c r="I2979" s="52"/>
    </row>
    <row r="2980" spans="1:9" s="53" customFormat="1">
      <c r="A2980" s="49"/>
      <c r="B2980" s="50"/>
      <c r="C2980" s="51"/>
      <c r="D2980" s="49"/>
      <c r="E2980" s="52"/>
      <c r="F2980" s="52"/>
      <c r="G2980" s="52"/>
      <c r="H2980" s="52"/>
      <c r="I2980" s="52"/>
    </row>
    <row r="2981" spans="1:9" s="53" customFormat="1">
      <c r="A2981" s="49"/>
      <c r="B2981" s="50"/>
      <c r="C2981" s="51"/>
      <c r="D2981" s="49"/>
      <c r="E2981" s="52"/>
      <c r="F2981" s="52"/>
      <c r="G2981" s="52"/>
      <c r="H2981" s="52"/>
      <c r="I2981" s="52"/>
    </row>
    <row r="2982" spans="1:9" s="53" customFormat="1">
      <c r="A2982" s="49"/>
      <c r="B2982" s="50"/>
      <c r="C2982" s="51"/>
      <c r="D2982" s="49"/>
      <c r="E2982" s="52"/>
      <c r="F2982" s="52"/>
      <c r="G2982" s="52"/>
      <c r="H2982" s="52"/>
      <c r="I2982" s="52"/>
    </row>
    <row r="2983" spans="1:9" s="53" customFormat="1">
      <c r="A2983" s="49"/>
      <c r="B2983" s="50"/>
      <c r="C2983" s="51"/>
      <c r="D2983" s="49"/>
      <c r="E2983" s="52"/>
      <c r="F2983" s="52"/>
      <c r="G2983" s="52"/>
      <c r="H2983" s="52"/>
      <c r="I2983" s="52"/>
    </row>
    <row r="2984" spans="1:9" s="53" customFormat="1">
      <c r="A2984" s="49"/>
      <c r="B2984" s="50"/>
      <c r="C2984" s="51"/>
      <c r="D2984" s="49"/>
      <c r="E2984" s="52"/>
      <c r="F2984" s="52"/>
      <c r="G2984" s="52"/>
      <c r="H2984" s="52"/>
      <c r="I2984" s="52"/>
    </row>
    <row r="2985" spans="1:9" s="53" customFormat="1">
      <c r="A2985" s="49"/>
      <c r="B2985" s="50"/>
      <c r="C2985" s="51"/>
      <c r="D2985" s="49"/>
      <c r="E2985" s="52"/>
      <c r="F2985" s="52"/>
      <c r="G2985" s="52"/>
      <c r="H2985" s="52"/>
      <c r="I2985" s="52"/>
    </row>
    <row r="2986" spans="1:9" s="53" customFormat="1">
      <c r="A2986" s="49"/>
      <c r="B2986" s="50"/>
      <c r="C2986" s="51"/>
      <c r="D2986" s="49"/>
      <c r="E2986" s="52"/>
      <c r="F2986" s="52"/>
      <c r="G2986" s="52"/>
      <c r="H2986" s="52"/>
      <c r="I2986" s="52"/>
    </row>
    <row r="2987" spans="1:9" s="53" customFormat="1">
      <c r="A2987" s="49"/>
      <c r="B2987" s="50"/>
      <c r="C2987" s="51"/>
      <c r="D2987" s="49"/>
      <c r="E2987" s="52"/>
      <c r="F2987" s="52"/>
      <c r="G2987" s="52"/>
      <c r="H2987" s="52"/>
      <c r="I2987" s="52"/>
    </row>
    <row r="2988" spans="1:9" s="53" customFormat="1">
      <c r="A2988" s="49"/>
      <c r="B2988" s="50"/>
      <c r="C2988" s="51"/>
      <c r="D2988" s="49"/>
      <c r="E2988" s="52"/>
      <c r="F2988" s="52"/>
      <c r="G2988" s="52"/>
      <c r="H2988" s="52"/>
      <c r="I2988" s="52"/>
    </row>
    <row r="2989" spans="1:9" s="53" customFormat="1">
      <c r="A2989" s="49"/>
      <c r="B2989" s="50"/>
      <c r="C2989" s="51"/>
      <c r="D2989" s="49"/>
      <c r="E2989" s="52"/>
      <c r="F2989" s="52"/>
      <c r="G2989" s="52"/>
      <c r="H2989" s="52"/>
      <c r="I2989" s="52"/>
    </row>
    <row r="2990" spans="1:9" s="53" customFormat="1">
      <c r="A2990" s="49"/>
      <c r="B2990" s="50"/>
      <c r="C2990" s="51"/>
      <c r="D2990" s="49"/>
      <c r="E2990" s="52"/>
      <c r="F2990" s="52"/>
      <c r="G2990" s="52"/>
      <c r="H2990" s="52"/>
      <c r="I2990" s="52"/>
    </row>
    <row r="2991" spans="1:9" s="53" customFormat="1">
      <c r="A2991" s="49"/>
      <c r="B2991" s="50"/>
      <c r="C2991" s="51"/>
      <c r="D2991" s="49"/>
      <c r="E2991" s="52"/>
      <c r="F2991" s="52"/>
      <c r="G2991" s="52"/>
      <c r="H2991" s="52"/>
      <c r="I2991" s="52"/>
    </row>
    <row r="2992" spans="1:9" s="53" customFormat="1">
      <c r="A2992" s="49"/>
      <c r="B2992" s="50"/>
      <c r="C2992" s="51"/>
      <c r="D2992" s="49"/>
      <c r="E2992" s="52"/>
      <c r="F2992" s="52"/>
      <c r="G2992" s="52"/>
      <c r="H2992" s="52"/>
      <c r="I2992" s="52"/>
    </row>
    <row r="2993" spans="1:9" s="53" customFormat="1">
      <c r="A2993" s="49"/>
      <c r="B2993" s="50"/>
      <c r="C2993" s="51"/>
      <c r="D2993" s="49"/>
      <c r="E2993" s="52"/>
      <c r="F2993" s="52"/>
      <c r="G2993" s="52"/>
      <c r="H2993" s="52"/>
      <c r="I2993" s="52"/>
    </row>
    <row r="2994" spans="1:9" s="53" customFormat="1">
      <c r="A2994" s="49"/>
      <c r="B2994" s="50"/>
      <c r="C2994" s="51"/>
      <c r="D2994" s="49"/>
      <c r="E2994" s="52"/>
      <c r="F2994" s="52"/>
      <c r="G2994" s="52"/>
      <c r="H2994" s="52"/>
      <c r="I2994" s="52"/>
    </row>
    <row r="2995" spans="1:9" s="53" customFormat="1">
      <c r="A2995" s="49"/>
      <c r="B2995" s="50"/>
      <c r="C2995" s="51"/>
      <c r="D2995" s="49"/>
      <c r="E2995" s="52"/>
      <c r="F2995" s="52"/>
      <c r="G2995" s="52"/>
      <c r="H2995" s="52"/>
      <c r="I2995" s="52"/>
    </row>
    <row r="2996" spans="1:9" s="53" customFormat="1">
      <c r="A2996" s="49"/>
      <c r="B2996" s="50"/>
      <c r="C2996" s="51"/>
      <c r="D2996" s="49"/>
      <c r="E2996" s="52"/>
      <c r="F2996" s="52"/>
      <c r="G2996" s="52"/>
      <c r="H2996" s="52"/>
      <c r="I2996" s="52"/>
    </row>
    <row r="2997" spans="1:9" s="53" customFormat="1">
      <c r="A2997" s="49"/>
      <c r="B2997" s="50"/>
      <c r="C2997" s="51"/>
      <c r="D2997" s="49"/>
      <c r="E2997" s="52"/>
      <c r="F2997" s="52"/>
      <c r="G2997" s="52"/>
      <c r="H2997" s="52"/>
      <c r="I2997" s="52"/>
    </row>
    <row r="2998" spans="1:9" s="53" customFormat="1">
      <c r="A2998" s="49"/>
      <c r="B2998" s="50"/>
      <c r="C2998" s="51"/>
      <c r="D2998" s="49"/>
      <c r="E2998" s="52"/>
      <c r="F2998" s="52"/>
      <c r="G2998" s="52"/>
      <c r="H2998" s="52"/>
      <c r="I2998" s="52"/>
    </row>
    <row r="2999" spans="1:9" s="53" customFormat="1">
      <c r="A2999" s="49"/>
      <c r="B2999" s="50"/>
      <c r="C2999" s="51"/>
      <c r="D2999" s="49"/>
      <c r="E2999" s="52"/>
      <c r="F2999" s="52"/>
      <c r="G2999" s="52"/>
      <c r="H2999" s="52"/>
      <c r="I2999" s="52"/>
    </row>
    <row r="3000" spans="1:9" s="53" customFormat="1">
      <c r="A3000" s="49"/>
      <c r="B3000" s="50"/>
      <c r="C3000" s="51"/>
      <c r="D3000" s="49"/>
      <c r="E3000" s="52"/>
      <c r="F3000" s="52"/>
      <c r="G3000" s="52"/>
      <c r="H3000" s="52"/>
      <c r="I3000" s="52"/>
    </row>
    <row r="3001" spans="1:9" s="53" customFormat="1">
      <c r="A3001" s="49"/>
      <c r="B3001" s="50"/>
      <c r="C3001" s="51"/>
      <c r="D3001" s="49"/>
      <c r="E3001" s="52"/>
      <c r="F3001" s="52"/>
      <c r="G3001" s="52"/>
      <c r="H3001" s="52"/>
      <c r="I3001" s="52"/>
    </row>
    <row r="3002" spans="1:9" s="53" customFormat="1">
      <c r="A3002" s="49"/>
      <c r="B3002" s="50"/>
      <c r="C3002" s="51"/>
      <c r="D3002" s="49"/>
      <c r="E3002" s="52"/>
      <c r="F3002" s="52"/>
      <c r="G3002" s="52"/>
      <c r="H3002" s="52"/>
      <c r="I3002" s="52"/>
    </row>
    <row r="3003" spans="1:9" s="53" customFormat="1">
      <c r="A3003" s="49"/>
      <c r="B3003" s="50"/>
      <c r="C3003" s="51"/>
      <c r="D3003" s="49"/>
      <c r="E3003" s="52"/>
      <c r="F3003" s="52"/>
      <c r="G3003" s="52"/>
      <c r="H3003" s="52"/>
      <c r="I3003" s="52"/>
    </row>
    <row r="3004" spans="1:9" s="53" customFormat="1">
      <c r="A3004" s="49"/>
      <c r="B3004" s="50"/>
      <c r="C3004" s="51"/>
      <c r="D3004" s="49"/>
      <c r="E3004" s="52"/>
      <c r="F3004" s="52"/>
      <c r="G3004" s="52"/>
      <c r="H3004" s="52"/>
      <c r="I3004" s="52"/>
    </row>
    <row r="3005" spans="1:9" s="53" customFormat="1">
      <c r="A3005" s="49"/>
      <c r="B3005" s="50"/>
      <c r="C3005" s="51"/>
      <c r="D3005" s="49"/>
      <c r="E3005" s="52"/>
      <c r="F3005" s="52"/>
      <c r="G3005" s="52"/>
      <c r="H3005" s="52"/>
      <c r="I3005" s="52"/>
    </row>
    <row r="3006" spans="1:9" s="53" customFormat="1">
      <c r="A3006" s="49"/>
      <c r="B3006" s="50"/>
      <c r="C3006" s="51"/>
      <c r="D3006" s="49"/>
      <c r="E3006" s="52"/>
      <c r="F3006" s="52"/>
      <c r="G3006" s="52"/>
      <c r="H3006" s="52"/>
      <c r="I3006" s="52"/>
    </row>
    <row r="3007" spans="1:9" s="53" customFormat="1">
      <c r="A3007" s="49"/>
      <c r="B3007" s="50"/>
      <c r="C3007" s="51"/>
      <c r="D3007" s="49"/>
      <c r="E3007" s="52"/>
      <c r="F3007" s="52"/>
      <c r="G3007" s="52"/>
      <c r="H3007" s="52"/>
      <c r="I3007" s="52"/>
    </row>
    <row r="3008" spans="1:9" s="53" customFormat="1">
      <c r="A3008" s="49"/>
      <c r="B3008" s="50"/>
      <c r="C3008" s="51"/>
      <c r="D3008" s="49"/>
      <c r="E3008" s="52"/>
      <c r="F3008" s="52"/>
      <c r="G3008" s="52"/>
      <c r="H3008" s="52"/>
      <c r="I3008" s="52"/>
    </row>
    <row r="3009" spans="1:9" s="53" customFormat="1">
      <c r="A3009" s="49"/>
      <c r="B3009" s="50"/>
      <c r="C3009" s="51"/>
      <c r="D3009" s="49"/>
      <c r="E3009" s="52"/>
      <c r="F3009" s="52"/>
      <c r="G3009" s="52"/>
      <c r="H3009" s="52"/>
      <c r="I3009" s="52"/>
    </row>
    <row r="3010" spans="1:9" s="53" customFormat="1">
      <c r="A3010" s="49"/>
      <c r="B3010" s="50"/>
      <c r="C3010" s="51"/>
      <c r="D3010" s="49"/>
      <c r="E3010" s="52"/>
      <c r="F3010" s="52"/>
      <c r="G3010" s="52"/>
      <c r="H3010" s="52"/>
      <c r="I3010" s="52"/>
    </row>
    <row r="3011" spans="1:9" s="53" customFormat="1">
      <c r="A3011" s="49"/>
      <c r="B3011" s="50"/>
      <c r="C3011" s="51"/>
      <c r="D3011" s="49"/>
      <c r="E3011" s="52"/>
      <c r="F3011" s="52"/>
      <c r="G3011" s="52"/>
      <c r="H3011" s="52"/>
      <c r="I3011" s="52"/>
    </row>
    <row r="3012" spans="1:9" s="53" customFormat="1">
      <c r="A3012" s="49"/>
      <c r="B3012" s="50"/>
      <c r="C3012" s="51"/>
      <c r="D3012" s="49"/>
      <c r="E3012" s="52"/>
      <c r="F3012" s="52"/>
      <c r="G3012" s="52"/>
      <c r="H3012" s="52"/>
      <c r="I3012" s="52"/>
    </row>
    <row r="3013" spans="1:9" s="53" customFormat="1">
      <c r="A3013" s="49"/>
      <c r="B3013" s="50"/>
      <c r="C3013" s="51"/>
      <c r="D3013" s="49"/>
      <c r="E3013" s="52"/>
      <c r="F3013" s="52"/>
      <c r="G3013" s="52"/>
      <c r="H3013" s="52"/>
      <c r="I3013" s="52"/>
    </row>
    <row r="3014" spans="1:9" s="53" customFormat="1">
      <c r="A3014" s="49"/>
      <c r="B3014" s="50"/>
      <c r="C3014" s="51"/>
      <c r="D3014" s="49"/>
      <c r="E3014" s="52"/>
      <c r="F3014" s="52"/>
      <c r="G3014" s="52"/>
      <c r="H3014" s="52"/>
      <c r="I3014" s="52"/>
    </row>
    <row r="3015" spans="1:9" s="53" customFormat="1">
      <c r="A3015" s="49"/>
      <c r="B3015" s="50"/>
      <c r="C3015" s="51"/>
      <c r="D3015" s="49"/>
      <c r="E3015" s="52"/>
      <c r="F3015" s="52"/>
      <c r="G3015" s="52"/>
      <c r="H3015" s="52"/>
      <c r="I3015" s="52"/>
    </row>
    <row r="3016" spans="1:9" s="53" customFormat="1">
      <c r="A3016" s="49"/>
      <c r="B3016" s="50"/>
      <c r="C3016" s="51"/>
      <c r="D3016" s="49"/>
      <c r="E3016" s="52"/>
      <c r="F3016" s="52"/>
      <c r="G3016" s="52"/>
      <c r="H3016" s="52"/>
      <c r="I3016" s="52"/>
    </row>
    <row r="3017" spans="1:9" s="53" customFormat="1">
      <c r="A3017" s="49"/>
      <c r="B3017" s="50"/>
      <c r="C3017" s="51"/>
      <c r="D3017" s="49"/>
      <c r="E3017" s="52"/>
      <c r="F3017" s="52"/>
      <c r="G3017" s="52"/>
      <c r="H3017" s="52"/>
      <c r="I3017" s="52"/>
    </row>
    <row r="3018" spans="1:9" s="53" customFormat="1">
      <c r="A3018" s="49"/>
      <c r="B3018" s="50"/>
      <c r="C3018" s="51"/>
      <c r="D3018" s="49"/>
      <c r="E3018" s="52"/>
      <c r="F3018" s="52"/>
      <c r="G3018" s="52"/>
      <c r="H3018" s="52"/>
      <c r="I3018" s="52"/>
    </row>
    <row r="3019" spans="1:9" s="53" customFormat="1">
      <c r="A3019" s="49"/>
      <c r="B3019" s="50"/>
      <c r="C3019" s="51"/>
      <c r="D3019" s="49"/>
      <c r="E3019" s="52"/>
      <c r="F3019" s="52"/>
      <c r="G3019" s="52"/>
      <c r="H3019" s="52"/>
      <c r="I3019" s="52"/>
    </row>
    <row r="3020" spans="1:9" s="53" customFormat="1">
      <c r="A3020" s="49"/>
      <c r="B3020" s="50"/>
      <c r="C3020" s="51"/>
      <c r="D3020" s="49"/>
      <c r="E3020" s="52"/>
      <c r="F3020" s="52"/>
      <c r="G3020" s="52"/>
      <c r="H3020" s="52"/>
      <c r="I3020" s="52"/>
    </row>
    <row r="3021" spans="1:9" s="53" customFormat="1">
      <c r="A3021" s="49"/>
      <c r="B3021" s="50"/>
      <c r="C3021" s="51"/>
      <c r="D3021" s="49"/>
      <c r="E3021" s="52"/>
      <c r="F3021" s="52"/>
      <c r="G3021" s="52"/>
      <c r="H3021" s="52"/>
      <c r="I3021" s="52"/>
    </row>
    <row r="3022" spans="1:9" s="53" customFormat="1">
      <c r="A3022" s="49"/>
      <c r="B3022" s="50"/>
      <c r="C3022" s="51"/>
      <c r="D3022" s="49"/>
      <c r="E3022" s="52"/>
      <c r="F3022" s="52"/>
      <c r="G3022" s="52"/>
      <c r="H3022" s="52"/>
      <c r="I3022" s="52"/>
    </row>
    <row r="3023" spans="1:9" s="53" customFormat="1">
      <c r="A3023" s="49"/>
      <c r="B3023" s="50"/>
      <c r="C3023" s="51"/>
      <c r="D3023" s="49"/>
      <c r="E3023" s="52"/>
      <c r="F3023" s="52"/>
      <c r="G3023" s="52"/>
      <c r="H3023" s="52"/>
      <c r="I3023" s="52"/>
    </row>
    <row r="3024" spans="1:9" s="53" customFormat="1">
      <c r="A3024" s="49"/>
      <c r="B3024" s="50"/>
      <c r="C3024" s="51"/>
      <c r="D3024" s="49"/>
      <c r="E3024" s="52"/>
      <c r="F3024" s="52"/>
      <c r="G3024" s="52"/>
      <c r="H3024" s="52"/>
      <c r="I3024" s="52"/>
    </row>
    <row r="3025" spans="1:9" s="53" customFormat="1">
      <c r="A3025" s="49"/>
      <c r="B3025" s="50"/>
      <c r="C3025" s="51"/>
      <c r="D3025" s="49"/>
      <c r="E3025" s="52"/>
      <c r="F3025" s="52"/>
      <c r="G3025" s="52"/>
      <c r="H3025" s="52"/>
      <c r="I3025" s="52"/>
    </row>
    <row r="3026" spans="1:9" s="53" customFormat="1">
      <c r="A3026" s="49"/>
      <c r="B3026" s="50"/>
      <c r="C3026" s="51"/>
      <c r="D3026" s="49"/>
      <c r="E3026" s="52"/>
      <c r="F3026" s="52"/>
      <c r="G3026" s="52"/>
      <c r="H3026" s="52"/>
      <c r="I3026" s="52"/>
    </row>
    <row r="3027" spans="1:9" s="53" customFormat="1">
      <c r="A3027" s="49"/>
      <c r="B3027" s="50"/>
      <c r="C3027" s="51"/>
      <c r="D3027" s="49"/>
      <c r="E3027" s="52"/>
      <c r="F3027" s="52"/>
      <c r="G3027" s="52"/>
      <c r="H3027" s="52"/>
      <c r="I3027" s="52"/>
    </row>
    <row r="3028" spans="1:9" s="53" customFormat="1">
      <c r="A3028" s="49"/>
      <c r="B3028" s="50"/>
      <c r="C3028" s="51"/>
      <c r="D3028" s="49"/>
      <c r="E3028" s="52"/>
      <c r="F3028" s="52"/>
      <c r="G3028" s="52"/>
      <c r="H3028" s="52"/>
      <c r="I3028" s="52"/>
    </row>
    <row r="3029" spans="1:9" s="53" customFormat="1">
      <c r="A3029" s="49"/>
      <c r="B3029" s="50"/>
      <c r="C3029" s="51"/>
      <c r="D3029" s="49"/>
      <c r="E3029" s="52"/>
      <c r="F3029" s="52"/>
      <c r="G3029" s="52"/>
      <c r="H3029" s="52"/>
      <c r="I3029" s="52"/>
    </row>
    <row r="3030" spans="1:9" s="53" customFormat="1">
      <c r="A3030" s="49"/>
      <c r="B3030" s="50"/>
      <c r="C3030" s="51"/>
      <c r="D3030" s="49"/>
      <c r="E3030" s="52"/>
      <c r="F3030" s="52"/>
      <c r="G3030" s="52"/>
      <c r="H3030" s="52"/>
      <c r="I3030" s="52"/>
    </row>
    <row r="3031" spans="1:9" s="53" customFormat="1">
      <c r="A3031" s="49"/>
      <c r="B3031" s="50"/>
      <c r="C3031" s="51"/>
      <c r="D3031" s="49"/>
      <c r="E3031" s="52"/>
      <c r="F3031" s="52"/>
      <c r="G3031" s="52"/>
      <c r="H3031" s="52"/>
      <c r="I3031" s="52"/>
    </row>
    <row r="3032" spans="1:9" s="53" customFormat="1">
      <c r="A3032" s="49"/>
      <c r="B3032" s="50"/>
      <c r="C3032" s="51"/>
      <c r="D3032" s="49"/>
      <c r="E3032" s="52"/>
      <c r="F3032" s="52"/>
      <c r="G3032" s="52"/>
      <c r="H3032" s="52"/>
      <c r="I3032" s="52"/>
    </row>
    <row r="3033" spans="1:9" s="53" customFormat="1">
      <c r="A3033" s="49"/>
      <c r="B3033" s="50"/>
      <c r="C3033" s="51"/>
      <c r="D3033" s="49"/>
      <c r="E3033" s="52"/>
      <c r="F3033" s="52"/>
      <c r="G3033" s="52"/>
      <c r="H3033" s="52"/>
      <c r="I3033" s="52"/>
    </row>
    <row r="3034" spans="1:9" s="53" customFormat="1">
      <c r="A3034" s="49"/>
      <c r="B3034" s="50"/>
      <c r="C3034" s="51"/>
      <c r="D3034" s="49"/>
      <c r="E3034" s="52"/>
      <c r="F3034" s="52"/>
      <c r="G3034" s="52"/>
      <c r="H3034" s="52"/>
      <c r="I3034" s="52"/>
    </row>
    <row r="3035" spans="1:9" s="53" customFormat="1">
      <c r="A3035" s="49"/>
      <c r="B3035" s="50"/>
      <c r="C3035" s="51"/>
      <c r="D3035" s="49"/>
      <c r="E3035" s="52"/>
      <c r="F3035" s="52"/>
      <c r="G3035" s="52"/>
      <c r="H3035" s="52"/>
      <c r="I3035" s="52"/>
    </row>
    <row r="3036" spans="1:9" s="53" customFormat="1">
      <c r="A3036" s="49"/>
      <c r="B3036" s="50"/>
      <c r="C3036" s="51"/>
      <c r="D3036" s="49"/>
      <c r="E3036" s="52"/>
      <c r="F3036" s="52"/>
      <c r="G3036" s="52"/>
      <c r="H3036" s="52"/>
      <c r="I3036" s="52"/>
    </row>
    <row r="3037" spans="1:9" s="53" customFormat="1">
      <c r="A3037" s="49"/>
      <c r="B3037" s="50"/>
      <c r="C3037" s="51"/>
      <c r="D3037" s="49"/>
      <c r="E3037" s="52"/>
      <c r="F3037" s="52"/>
      <c r="G3037" s="52"/>
      <c r="H3037" s="52"/>
      <c r="I3037" s="52"/>
    </row>
    <row r="3038" spans="1:9" s="53" customFormat="1">
      <c r="A3038" s="49"/>
      <c r="B3038" s="50"/>
      <c r="C3038" s="51"/>
      <c r="D3038" s="49"/>
      <c r="E3038" s="52"/>
      <c r="F3038" s="52"/>
      <c r="G3038" s="52"/>
      <c r="H3038" s="52"/>
      <c r="I3038" s="52"/>
    </row>
    <row r="3039" spans="1:9" s="53" customFormat="1">
      <c r="A3039" s="49"/>
      <c r="B3039" s="50"/>
      <c r="C3039" s="51"/>
      <c r="D3039" s="49"/>
      <c r="E3039" s="52"/>
      <c r="F3039" s="52"/>
      <c r="G3039" s="52"/>
      <c r="H3039" s="52"/>
      <c r="I3039" s="52"/>
    </row>
    <row r="3040" spans="1:9" s="53" customFormat="1">
      <c r="A3040" s="49"/>
      <c r="B3040" s="50"/>
      <c r="C3040" s="51"/>
      <c r="D3040" s="49"/>
      <c r="E3040" s="52"/>
      <c r="F3040" s="52"/>
      <c r="G3040" s="52"/>
      <c r="H3040" s="52"/>
      <c r="I3040" s="52"/>
    </row>
    <row r="3041" spans="1:9" s="53" customFormat="1">
      <c r="A3041" s="49"/>
      <c r="B3041" s="50"/>
      <c r="C3041" s="51"/>
      <c r="D3041" s="49"/>
      <c r="E3041" s="52"/>
      <c r="F3041" s="52"/>
      <c r="G3041" s="52"/>
      <c r="H3041" s="52"/>
      <c r="I3041" s="52"/>
    </row>
    <row r="3042" spans="1:9" s="53" customFormat="1">
      <c r="A3042" s="49"/>
      <c r="B3042" s="50"/>
      <c r="C3042" s="51"/>
      <c r="D3042" s="49"/>
      <c r="E3042" s="52"/>
      <c r="F3042" s="52"/>
      <c r="G3042" s="52"/>
      <c r="H3042" s="52"/>
      <c r="I3042" s="52"/>
    </row>
    <row r="3043" spans="1:9" s="53" customFormat="1">
      <c r="A3043" s="49"/>
      <c r="B3043" s="50"/>
      <c r="C3043" s="51"/>
      <c r="D3043" s="49"/>
      <c r="E3043" s="52"/>
      <c r="F3043" s="52"/>
      <c r="G3043" s="52"/>
      <c r="H3043" s="52"/>
      <c r="I3043" s="52"/>
    </row>
    <row r="3044" spans="1:9" s="53" customFormat="1">
      <c r="A3044" s="49"/>
      <c r="B3044" s="50"/>
      <c r="C3044" s="51"/>
      <c r="D3044" s="49"/>
      <c r="E3044" s="52"/>
      <c r="F3044" s="52"/>
      <c r="G3044" s="52"/>
      <c r="H3044" s="52"/>
      <c r="I3044" s="52"/>
    </row>
    <row r="3045" spans="1:9" s="53" customFormat="1">
      <c r="A3045" s="49"/>
      <c r="B3045" s="50"/>
      <c r="C3045" s="51"/>
      <c r="D3045" s="49"/>
      <c r="E3045" s="52"/>
      <c r="F3045" s="52"/>
      <c r="G3045" s="52"/>
      <c r="H3045" s="52"/>
      <c r="I3045" s="52"/>
    </row>
    <row r="3046" spans="1:9" s="53" customFormat="1">
      <c r="A3046" s="49"/>
      <c r="B3046" s="50"/>
      <c r="C3046" s="51"/>
      <c r="D3046" s="49"/>
      <c r="E3046" s="52"/>
      <c r="F3046" s="52"/>
      <c r="G3046" s="52"/>
      <c r="H3046" s="52"/>
      <c r="I3046" s="52"/>
    </row>
    <row r="3047" spans="1:9" s="53" customFormat="1">
      <c r="A3047" s="49"/>
      <c r="B3047" s="50"/>
      <c r="C3047" s="51"/>
      <c r="D3047" s="49"/>
      <c r="E3047" s="52"/>
      <c r="F3047" s="52"/>
      <c r="G3047" s="52"/>
      <c r="H3047" s="52"/>
      <c r="I3047" s="52"/>
    </row>
    <row r="3048" spans="1:9" s="53" customFormat="1">
      <c r="A3048" s="49"/>
      <c r="B3048" s="50"/>
      <c r="C3048" s="51"/>
      <c r="D3048" s="49"/>
      <c r="E3048" s="52"/>
      <c r="F3048" s="52"/>
      <c r="G3048" s="52"/>
      <c r="H3048" s="52"/>
      <c r="I3048" s="52"/>
    </row>
    <row r="3049" spans="1:9" s="53" customFormat="1">
      <c r="A3049" s="49"/>
      <c r="B3049" s="50"/>
      <c r="C3049" s="51"/>
      <c r="D3049" s="49"/>
      <c r="E3049" s="52"/>
      <c r="F3049" s="52"/>
      <c r="G3049" s="52"/>
      <c r="H3049" s="52"/>
      <c r="I3049" s="52"/>
    </row>
    <row r="3050" spans="1:9" s="53" customFormat="1">
      <c r="A3050" s="49"/>
      <c r="B3050" s="50"/>
      <c r="C3050" s="51"/>
      <c r="D3050" s="49"/>
      <c r="E3050" s="52"/>
      <c r="F3050" s="52"/>
      <c r="G3050" s="52"/>
      <c r="H3050" s="52"/>
      <c r="I3050" s="52"/>
    </row>
    <row r="3051" spans="1:9" s="53" customFormat="1">
      <c r="A3051" s="49"/>
      <c r="B3051" s="50"/>
      <c r="C3051" s="51"/>
      <c r="D3051" s="49"/>
      <c r="E3051" s="52"/>
      <c r="F3051" s="52"/>
      <c r="G3051" s="52"/>
      <c r="H3051" s="52"/>
      <c r="I3051" s="52"/>
    </row>
    <row r="3052" spans="1:9" s="53" customFormat="1">
      <c r="A3052" s="49"/>
      <c r="B3052" s="50"/>
      <c r="C3052" s="51"/>
      <c r="D3052" s="49"/>
      <c r="E3052" s="52"/>
      <c r="F3052" s="52"/>
      <c r="G3052" s="52"/>
      <c r="H3052" s="52"/>
      <c r="I3052" s="52"/>
    </row>
    <row r="3053" spans="1:9" s="53" customFormat="1">
      <c r="A3053" s="49"/>
      <c r="B3053" s="50"/>
      <c r="C3053" s="51"/>
      <c r="D3053" s="49"/>
      <c r="E3053" s="52"/>
      <c r="F3053" s="52"/>
      <c r="G3053" s="52"/>
      <c r="H3053" s="52"/>
      <c r="I3053" s="52"/>
    </row>
    <row r="3054" spans="1:9" s="53" customFormat="1">
      <c r="A3054" s="49"/>
      <c r="B3054" s="50"/>
      <c r="C3054" s="51"/>
      <c r="D3054" s="49"/>
      <c r="E3054" s="52"/>
      <c r="F3054" s="52"/>
      <c r="G3054" s="52"/>
      <c r="H3054" s="52"/>
      <c r="I3054" s="52"/>
    </row>
    <row r="3055" spans="1:9" s="53" customFormat="1">
      <c r="A3055" s="49"/>
      <c r="B3055" s="50"/>
      <c r="C3055" s="51"/>
      <c r="D3055" s="49"/>
      <c r="E3055" s="52"/>
      <c r="F3055" s="52"/>
      <c r="G3055" s="52"/>
      <c r="H3055" s="52"/>
      <c r="I3055" s="52"/>
    </row>
    <row r="3056" spans="1:9" s="53" customFormat="1">
      <c r="A3056" s="49"/>
      <c r="B3056" s="50"/>
      <c r="C3056" s="51"/>
      <c r="D3056" s="49"/>
      <c r="E3056" s="52"/>
      <c r="F3056" s="52"/>
      <c r="G3056" s="52"/>
      <c r="H3056" s="52"/>
      <c r="I3056" s="52"/>
    </row>
    <row r="3057" spans="1:9" s="53" customFormat="1">
      <c r="A3057" s="49"/>
      <c r="B3057" s="50"/>
      <c r="C3057" s="51"/>
      <c r="D3057" s="49"/>
      <c r="E3057" s="52"/>
      <c r="F3057" s="52"/>
      <c r="G3057" s="52"/>
      <c r="H3057" s="52"/>
      <c r="I3057" s="52"/>
    </row>
    <row r="3058" spans="1:9" s="53" customFormat="1">
      <c r="A3058" s="49"/>
      <c r="B3058" s="50"/>
      <c r="C3058" s="51"/>
      <c r="D3058" s="49"/>
      <c r="E3058" s="52"/>
      <c r="F3058" s="52"/>
      <c r="G3058" s="52"/>
      <c r="H3058" s="52"/>
      <c r="I3058" s="52"/>
    </row>
    <row r="3059" spans="1:9" s="53" customFormat="1">
      <c r="A3059" s="49"/>
      <c r="B3059" s="50"/>
      <c r="C3059" s="51"/>
      <c r="D3059" s="49"/>
      <c r="E3059" s="52"/>
      <c r="F3059" s="52"/>
      <c r="G3059" s="52"/>
      <c r="H3059" s="52"/>
      <c r="I3059" s="52"/>
    </row>
    <row r="3060" spans="1:9" s="53" customFormat="1">
      <c r="A3060" s="49"/>
      <c r="B3060" s="50"/>
      <c r="C3060" s="51"/>
      <c r="D3060" s="49"/>
      <c r="E3060" s="52"/>
      <c r="F3060" s="52"/>
      <c r="G3060" s="52"/>
      <c r="H3060" s="52"/>
      <c r="I3060" s="52"/>
    </row>
    <row r="3061" spans="1:9" s="53" customFormat="1">
      <c r="A3061" s="49"/>
      <c r="B3061" s="50"/>
      <c r="C3061" s="51"/>
      <c r="D3061" s="49"/>
      <c r="E3061" s="52"/>
      <c r="F3061" s="52"/>
      <c r="G3061" s="52"/>
      <c r="H3061" s="52"/>
      <c r="I3061" s="52"/>
    </row>
    <row r="3062" spans="1:9" s="53" customFormat="1">
      <c r="A3062" s="49"/>
      <c r="B3062" s="50"/>
      <c r="C3062" s="51"/>
      <c r="D3062" s="49"/>
      <c r="E3062" s="52"/>
      <c r="F3062" s="52"/>
      <c r="G3062" s="52"/>
      <c r="H3062" s="52"/>
      <c r="I3062" s="52"/>
    </row>
    <row r="3063" spans="1:9" s="53" customFormat="1">
      <c r="A3063" s="49"/>
      <c r="B3063" s="50"/>
      <c r="C3063" s="51"/>
      <c r="D3063" s="49"/>
      <c r="E3063" s="52"/>
      <c r="F3063" s="52"/>
      <c r="G3063" s="52"/>
      <c r="H3063" s="52"/>
      <c r="I3063" s="52"/>
    </row>
    <row r="3064" spans="1:9" s="53" customFormat="1">
      <c r="A3064" s="49"/>
      <c r="B3064" s="50"/>
      <c r="C3064" s="51"/>
      <c r="D3064" s="49"/>
      <c r="E3064" s="52"/>
      <c r="F3064" s="52"/>
      <c r="G3064" s="52"/>
      <c r="H3064" s="52"/>
      <c r="I3064" s="52"/>
    </row>
    <row r="3065" spans="1:9" s="53" customFormat="1">
      <c r="A3065" s="49"/>
      <c r="B3065" s="50"/>
      <c r="C3065" s="51"/>
      <c r="D3065" s="49"/>
      <c r="E3065" s="52"/>
      <c r="F3065" s="52"/>
      <c r="G3065" s="52"/>
      <c r="H3065" s="52"/>
      <c r="I3065" s="52"/>
    </row>
    <row r="3066" spans="1:9" s="53" customFormat="1">
      <c r="A3066" s="49"/>
      <c r="B3066" s="50"/>
      <c r="C3066" s="51"/>
      <c r="D3066" s="49"/>
      <c r="E3066" s="52"/>
      <c r="F3066" s="52"/>
      <c r="G3066" s="52"/>
      <c r="H3066" s="52"/>
      <c r="I3066" s="52"/>
    </row>
    <row r="3067" spans="1:9" s="53" customFormat="1">
      <c r="A3067" s="49"/>
      <c r="B3067" s="50"/>
      <c r="C3067" s="51"/>
      <c r="D3067" s="49"/>
      <c r="E3067" s="52"/>
      <c r="F3067" s="52"/>
      <c r="G3067" s="52"/>
      <c r="H3067" s="52"/>
      <c r="I3067" s="52"/>
    </row>
    <row r="3068" spans="1:9" s="53" customFormat="1">
      <c r="A3068" s="49"/>
      <c r="B3068" s="50"/>
      <c r="C3068" s="51"/>
      <c r="D3068" s="49"/>
      <c r="E3068" s="52"/>
      <c r="F3068" s="52"/>
      <c r="G3068" s="52"/>
      <c r="H3068" s="52"/>
      <c r="I3068" s="52"/>
    </row>
    <row r="3069" spans="1:9" s="53" customFormat="1">
      <c r="A3069" s="49"/>
      <c r="B3069" s="50"/>
      <c r="C3069" s="51"/>
      <c r="D3069" s="49"/>
      <c r="E3069" s="52"/>
      <c r="F3069" s="52"/>
      <c r="G3069" s="52"/>
      <c r="H3069" s="52"/>
      <c r="I3069" s="52"/>
    </row>
    <row r="3070" spans="1:9" s="53" customFormat="1">
      <c r="A3070" s="49"/>
      <c r="B3070" s="50"/>
      <c r="C3070" s="51"/>
      <c r="D3070" s="49"/>
      <c r="E3070" s="52"/>
      <c r="F3070" s="52"/>
      <c r="G3070" s="52"/>
      <c r="H3070" s="52"/>
      <c r="I3070" s="52"/>
    </row>
    <row r="3071" spans="1:9" s="53" customFormat="1">
      <c r="A3071" s="49"/>
      <c r="B3071" s="50"/>
      <c r="C3071" s="51"/>
      <c r="D3071" s="49"/>
      <c r="E3071" s="52"/>
      <c r="F3071" s="52"/>
      <c r="G3071" s="52"/>
      <c r="H3071" s="52"/>
      <c r="I3071" s="52"/>
    </row>
    <row r="3072" spans="1:9" s="53" customFormat="1">
      <c r="A3072" s="49"/>
      <c r="B3072" s="50"/>
      <c r="C3072" s="51"/>
      <c r="D3072" s="49"/>
      <c r="E3072" s="52"/>
      <c r="F3072" s="52"/>
      <c r="G3072" s="52"/>
      <c r="H3072" s="52"/>
      <c r="I3072" s="52"/>
    </row>
    <row r="3073" spans="1:9" s="53" customFormat="1">
      <c r="A3073" s="49"/>
      <c r="B3073" s="50"/>
      <c r="C3073" s="51"/>
      <c r="D3073" s="49"/>
      <c r="E3073" s="52"/>
      <c r="F3073" s="52"/>
      <c r="G3073" s="52"/>
      <c r="H3073" s="52"/>
      <c r="I3073" s="52"/>
    </row>
    <row r="3074" spans="1:9" s="53" customFormat="1">
      <c r="A3074" s="49"/>
      <c r="B3074" s="50"/>
      <c r="C3074" s="51"/>
      <c r="D3074" s="49"/>
      <c r="E3074" s="52"/>
      <c r="F3074" s="52"/>
      <c r="G3074" s="52"/>
      <c r="H3074" s="52"/>
      <c r="I3074" s="52"/>
    </row>
    <row r="3075" spans="1:9" s="53" customFormat="1">
      <c r="A3075" s="49"/>
      <c r="B3075" s="50"/>
      <c r="C3075" s="51"/>
      <c r="D3075" s="49"/>
      <c r="E3075" s="52"/>
      <c r="F3075" s="52"/>
      <c r="G3075" s="52"/>
      <c r="H3075" s="52"/>
      <c r="I3075" s="52"/>
    </row>
    <row r="3076" spans="1:9" s="53" customFormat="1">
      <c r="A3076" s="49"/>
      <c r="B3076" s="50"/>
      <c r="C3076" s="51"/>
      <c r="D3076" s="49"/>
      <c r="E3076" s="52"/>
      <c r="F3076" s="52"/>
      <c r="G3076" s="52"/>
      <c r="H3076" s="52"/>
      <c r="I3076" s="52"/>
    </row>
    <row r="3077" spans="1:9" s="53" customFormat="1">
      <c r="A3077" s="49"/>
      <c r="B3077" s="50"/>
      <c r="C3077" s="51"/>
      <c r="D3077" s="49"/>
      <c r="E3077" s="52"/>
      <c r="F3077" s="52"/>
      <c r="G3077" s="52"/>
      <c r="H3077" s="52"/>
      <c r="I3077" s="52"/>
    </row>
    <row r="3078" spans="1:9" s="53" customFormat="1">
      <c r="A3078" s="49"/>
      <c r="B3078" s="50"/>
      <c r="C3078" s="51"/>
      <c r="D3078" s="49"/>
      <c r="E3078" s="52"/>
      <c r="F3078" s="52"/>
      <c r="G3078" s="52"/>
      <c r="H3078" s="52"/>
      <c r="I3078" s="52"/>
    </row>
    <row r="3079" spans="1:9" s="53" customFormat="1">
      <c r="A3079" s="49"/>
      <c r="B3079" s="50"/>
      <c r="C3079" s="51"/>
      <c r="D3079" s="49"/>
      <c r="E3079" s="52"/>
      <c r="F3079" s="52"/>
      <c r="G3079" s="52"/>
      <c r="H3079" s="52"/>
      <c r="I3079" s="52"/>
    </row>
    <row r="3080" spans="1:9" s="53" customFormat="1">
      <c r="A3080" s="49"/>
      <c r="B3080" s="50"/>
      <c r="C3080" s="51"/>
      <c r="D3080" s="49"/>
      <c r="E3080" s="52"/>
      <c r="F3080" s="52"/>
      <c r="G3080" s="52"/>
      <c r="H3080" s="52"/>
      <c r="I3080" s="52"/>
    </row>
    <row r="3081" spans="1:9" s="53" customFormat="1">
      <c r="A3081" s="49"/>
      <c r="B3081" s="50"/>
      <c r="C3081" s="51"/>
      <c r="D3081" s="49"/>
      <c r="E3081" s="52"/>
      <c r="F3081" s="52"/>
      <c r="G3081" s="52"/>
      <c r="H3081" s="52"/>
      <c r="I3081" s="52"/>
    </row>
    <row r="3082" spans="1:9" s="53" customFormat="1">
      <c r="A3082" s="49"/>
      <c r="B3082" s="50"/>
      <c r="C3082" s="51"/>
      <c r="D3082" s="49"/>
      <c r="E3082" s="52"/>
      <c r="F3082" s="52"/>
      <c r="G3082" s="52"/>
      <c r="H3082" s="52"/>
      <c r="I3082" s="52"/>
    </row>
    <row r="3083" spans="1:9" s="53" customFormat="1">
      <c r="A3083" s="49"/>
      <c r="B3083" s="50"/>
      <c r="C3083" s="51"/>
      <c r="D3083" s="49"/>
      <c r="E3083" s="52"/>
      <c r="F3083" s="52"/>
      <c r="G3083" s="52"/>
      <c r="H3083" s="52"/>
      <c r="I3083" s="52"/>
    </row>
    <row r="3084" spans="1:9" s="53" customFormat="1">
      <c r="A3084" s="49"/>
      <c r="B3084" s="50"/>
      <c r="C3084" s="51"/>
      <c r="D3084" s="49"/>
      <c r="E3084" s="52"/>
      <c r="F3084" s="52"/>
      <c r="G3084" s="52"/>
      <c r="H3084" s="52"/>
      <c r="I3084" s="52"/>
    </row>
    <row r="3085" spans="1:9" s="53" customFormat="1">
      <c r="A3085" s="49"/>
      <c r="B3085" s="50"/>
      <c r="C3085" s="51"/>
      <c r="D3085" s="49"/>
      <c r="E3085" s="52"/>
      <c r="F3085" s="52"/>
      <c r="G3085" s="52"/>
      <c r="H3085" s="52"/>
      <c r="I3085" s="52"/>
    </row>
    <row r="3086" spans="1:9" s="53" customFormat="1">
      <c r="A3086" s="49"/>
      <c r="B3086" s="50"/>
      <c r="C3086" s="51"/>
      <c r="D3086" s="49"/>
      <c r="E3086" s="52"/>
      <c r="F3086" s="52"/>
      <c r="G3086" s="52"/>
      <c r="H3086" s="52"/>
      <c r="I3086" s="52"/>
    </row>
    <row r="3087" spans="1:9" s="53" customFormat="1">
      <c r="A3087" s="49"/>
      <c r="B3087" s="50"/>
      <c r="C3087" s="51"/>
      <c r="D3087" s="49"/>
      <c r="E3087" s="52"/>
      <c r="F3087" s="52"/>
      <c r="G3087" s="52"/>
      <c r="H3087" s="52"/>
      <c r="I3087" s="52"/>
    </row>
    <row r="3088" spans="1:9" s="53" customFormat="1">
      <c r="A3088" s="49"/>
      <c r="B3088" s="50"/>
      <c r="C3088" s="51"/>
      <c r="D3088" s="49"/>
      <c r="E3088" s="52"/>
      <c r="F3088" s="52"/>
      <c r="G3088" s="52"/>
      <c r="H3088" s="52"/>
      <c r="I3088" s="52"/>
    </row>
    <row r="3089" spans="1:9" s="53" customFormat="1">
      <c r="A3089" s="49"/>
      <c r="B3089" s="50"/>
      <c r="C3089" s="51"/>
      <c r="D3089" s="49"/>
      <c r="E3089" s="52"/>
      <c r="F3089" s="52"/>
      <c r="G3089" s="52"/>
      <c r="H3089" s="52"/>
      <c r="I3089" s="52"/>
    </row>
    <row r="3090" spans="1:9" s="53" customFormat="1">
      <c r="A3090" s="49"/>
      <c r="B3090" s="50"/>
      <c r="C3090" s="51"/>
      <c r="D3090" s="49"/>
      <c r="E3090" s="52"/>
      <c r="F3090" s="52"/>
      <c r="G3090" s="52"/>
      <c r="H3090" s="52"/>
      <c r="I3090" s="52"/>
    </row>
    <row r="3091" spans="1:9" s="53" customFormat="1">
      <c r="A3091" s="49"/>
      <c r="B3091" s="50"/>
      <c r="C3091" s="51"/>
      <c r="D3091" s="49"/>
      <c r="E3091" s="52"/>
      <c r="F3091" s="52"/>
      <c r="G3091" s="52"/>
      <c r="H3091" s="52"/>
      <c r="I3091" s="52"/>
    </row>
    <row r="3092" spans="1:9" s="53" customFormat="1">
      <c r="A3092" s="49"/>
      <c r="B3092" s="50"/>
      <c r="C3092" s="51"/>
      <c r="D3092" s="49"/>
      <c r="E3092" s="52"/>
      <c r="F3092" s="52"/>
      <c r="G3092" s="52"/>
      <c r="H3092" s="52"/>
      <c r="I3092" s="52"/>
    </row>
    <row r="3093" spans="1:9" s="53" customFormat="1">
      <c r="A3093" s="49"/>
      <c r="B3093" s="50"/>
      <c r="C3093" s="51"/>
      <c r="D3093" s="49"/>
      <c r="E3093" s="52"/>
      <c r="F3093" s="52"/>
      <c r="G3093" s="52"/>
      <c r="H3093" s="52"/>
      <c r="I3093" s="52"/>
    </row>
    <row r="3094" spans="1:9" s="53" customFormat="1">
      <c r="A3094" s="49"/>
      <c r="B3094" s="50"/>
      <c r="C3094" s="51"/>
      <c r="D3094" s="49"/>
      <c r="E3094" s="52"/>
      <c r="F3094" s="52"/>
      <c r="G3094" s="52"/>
      <c r="H3094" s="52"/>
      <c r="I3094" s="52"/>
    </row>
    <row r="3095" spans="1:9" s="53" customFormat="1">
      <c r="A3095" s="49"/>
      <c r="B3095" s="50"/>
      <c r="C3095" s="51"/>
      <c r="D3095" s="49"/>
      <c r="E3095" s="52"/>
      <c r="F3095" s="52"/>
      <c r="G3095" s="52"/>
      <c r="H3095" s="52"/>
      <c r="I3095" s="52"/>
    </row>
    <row r="3096" spans="1:9" s="53" customFormat="1">
      <c r="A3096" s="49"/>
      <c r="B3096" s="50"/>
      <c r="C3096" s="51"/>
      <c r="D3096" s="49"/>
      <c r="E3096" s="52"/>
      <c r="F3096" s="52"/>
      <c r="G3096" s="52"/>
      <c r="H3096" s="52"/>
      <c r="I3096" s="52"/>
    </row>
    <row r="3097" spans="1:9" s="53" customFormat="1">
      <c r="A3097" s="49"/>
      <c r="B3097" s="50"/>
      <c r="C3097" s="51"/>
      <c r="D3097" s="49"/>
      <c r="E3097" s="52"/>
      <c r="F3097" s="52"/>
      <c r="G3097" s="52"/>
      <c r="H3097" s="52"/>
      <c r="I3097" s="52"/>
    </row>
    <row r="3098" spans="1:9" s="53" customFormat="1">
      <c r="A3098" s="49"/>
      <c r="B3098" s="50"/>
      <c r="C3098" s="51"/>
      <c r="D3098" s="49"/>
      <c r="E3098" s="52"/>
      <c r="F3098" s="52"/>
      <c r="G3098" s="52"/>
      <c r="H3098" s="52"/>
      <c r="I3098" s="52"/>
    </row>
    <row r="3099" spans="1:9" s="53" customFormat="1">
      <c r="A3099" s="49"/>
      <c r="B3099" s="50"/>
      <c r="C3099" s="51"/>
      <c r="D3099" s="49"/>
      <c r="E3099" s="52"/>
      <c r="F3099" s="52"/>
      <c r="G3099" s="52"/>
      <c r="H3099" s="52"/>
      <c r="I3099" s="52"/>
    </row>
    <row r="3100" spans="1:9" s="53" customFormat="1">
      <c r="A3100" s="49"/>
      <c r="B3100" s="50"/>
      <c r="C3100" s="51"/>
      <c r="D3100" s="49"/>
      <c r="E3100" s="52"/>
      <c r="F3100" s="52"/>
      <c r="G3100" s="52"/>
      <c r="H3100" s="52"/>
      <c r="I3100" s="52"/>
    </row>
    <row r="3101" spans="1:9" s="53" customFormat="1">
      <c r="A3101" s="49"/>
      <c r="B3101" s="50"/>
      <c r="C3101" s="51"/>
      <c r="D3101" s="49"/>
      <c r="E3101" s="52"/>
      <c r="F3101" s="52"/>
      <c r="G3101" s="52"/>
      <c r="H3101" s="52"/>
      <c r="I3101" s="52"/>
    </row>
    <row r="3102" spans="1:9" s="53" customFormat="1">
      <c r="A3102" s="49"/>
      <c r="B3102" s="50"/>
      <c r="C3102" s="51"/>
      <c r="D3102" s="49"/>
      <c r="E3102" s="52"/>
      <c r="F3102" s="52"/>
      <c r="G3102" s="52"/>
      <c r="H3102" s="52"/>
      <c r="I3102" s="52"/>
    </row>
    <row r="3103" spans="1:9" s="53" customFormat="1">
      <c r="A3103" s="49"/>
      <c r="B3103" s="50"/>
      <c r="C3103" s="51"/>
      <c r="D3103" s="49"/>
      <c r="E3103" s="52"/>
      <c r="F3103" s="52"/>
      <c r="G3103" s="52"/>
      <c r="H3103" s="52"/>
      <c r="I3103" s="52"/>
    </row>
    <row r="3104" spans="1:9" s="53" customFormat="1">
      <c r="A3104" s="49"/>
      <c r="B3104" s="50"/>
      <c r="C3104" s="51"/>
      <c r="D3104" s="49"/>
      <c r="E3104" s="52"/>
      <c r="F3104" s="52"/>
      <c r="G3104" s="52"/>
      <c r="H3104" s="52"/>
      <c r="I3104" s="52"/>
    </row>
    <row r="3105" spans="1:9" s="53" customFormat="1">
      <c r="A3105" s="49"/>
      <c r="B3105" s="50"/>
      <c r="C3105" s="51"/>
      <c r="D3105" s="49"/>
      <c r="E3105" s="52"/>
      <c r="F3105" s="52"/>
      <c r="G3105" s="52"/>
      <c r="H3105" s="52"/>
      <c r="I3105" s="52"/>
    </row>
    <row r="3106" spans="1:9" s="53" customFormat="1">
      <c r="A3106" s="49"/>
      <c r="B3106" s="50"/>
      <c r="C3106" s="51"/>
      <c r="D3106" s="49"/>
      <c r="E3106" s="52"/>
      <c r="F3106" s="52"/>
      <c r="G3106" s="52"/>
      <c r="H3106" s="52"/>
      <c r="I3106" s="52"/>
    </row>
    <row r="3107" spans="1:9" s="53" customFormat="1">
      <c r="A3107" s="49"/>
      <c r="B3107" s="50"/>
      <c r="C3107" s="51"/>
      <c r="D3107" s="49"/>
      <c r="E3107" s="52"/>
      <c r="F3107" s="52"/>
      <c r="G3107" s="52"/>
      <c r="H3107" s="52"/>
      <c r="I3107" s="52"/>
    </row>
    <row r="3108" spans="1:9" s="53" customFormat="1">
      <c r="A3108" s="49"/>
      <c r="B3108" s="50"/>
      <c r="C3108" s="51"/>
      <c r="D3108" s="49"/>
      <c r="E3108" s="52"/>
      <c r="F3108" s="52"/>
      <c r="G3108" s="52"/>
      <c r="H3108" s="52"/>
      <c r="I3108" s="52"/>
    </row>
    <row r="3109" spans="1:9" s="53" customFormat="1">
      <c r="A3109" s="49"/>
      <c r="B3109" s="50"/>
      <c r="C3109" s="51"/>
      <c r="D3109" s="49"/>
      <c r="E3109" s="52"/>
      <c r="F3109" s="52"/>
      <c r="G3109" s="52"/>
      <c r="H3109" s="52"/>
      <c r="I3109" s="52"/>
    </row>
    <row r="3110" spans="1:9" s="53" customFormat="1">
      <c r="A3110" s="49"/>
      <c r="B3110" s="50"/>
      <c r="C3110" s="51"/>
      <c r="D3110" s="49"/>
      <c r="E3110" s="52"/>
      <c r="F3110" s="52"/>
      <c r="G3110" s="52"/>
      <c r="H3110" s="52"/>
      <c r="I3110" s="52"/>
    </row>
    <row r="3111" spans="1:9" s="53" customFormat="1">
      <c r="A3111" s="49"/>
      <c r="B3111" s="50"/>
      <c r="C3111" s="51"/>
      <c r="D3111" s="49"/>
      <c r="E3111" s="52"/>
      <c r="F3111" s="52"/>
      <c r="G3111" s="52"/>
      <c r="H3111" s="52"/>
      <c r="I3111" s="52"/>
    </row>
    <row r="3112" spans="1:9" s="53" customFormat="1">
      <c r="A3112" s="49"/>
      <c r="B3112" s="50"/>
      <c r="C3112" s="51"/>
      <c r="D3112" s="49"/>
      <c r="E3112" s="52"/>
      <c r="F3112" s="52"/>
      <c r="G3112" s="52"/>
      <c r="H3112" s="52"/>
      <c r="I3112" s="52"/>
    </row>
    <row r="3113" spans="1:9" s="53" customFormat="1">
      <c r="A3113" s="49"/>
      <c r="B3113" s="50"/>
      <c r="C3113" s="51"/>
      <c r="D3113" s="49"/>
      <c r="E3113" s="52"/>
      <c r="F3113" s="52"/>
      <c r="G3113" s="52"/>
      <c r="H3113" s="52"/>
      <c r="I3113" s="52"/>
    </row>
    <row r="3114" spans="1:9" s="53" customFormat="1">
      <c r="A3114" s="49"/>
      <c r="B3114" s="50"/>
      <c r="C3114" s="51"/>
      <c r="D3114" s="49"/>
      <c r="E3114" s="52"/>
      <c r="F3114" s="52"/>
      <c r="G3114" s="52"/>
      <c r="H3114" s="52"/>
      <c r="I3114" s="52"/>
    </row>
    <row r="3115" spans="1:9" s="53" customFormat="1">
      <c r="A3115" s="49"/>
      <c r="B3115" s="50"/>
      <c r="C3115" s="51"/>
      <c r="D3115" s="49"/>
      <c r="E3115" s="52"/>
      <c r="F3115" s="52"/>
      <c r="G3115" s="52"/>
      <c r="H3115" s="52"/>
      <c r="I3115" s="52"/>
    </row>
    <row r="3116" spans="1:9" s="53" customFormat="1">
      <c r="A3116" s="49"/>
      <c r="B3116" s="50"/>
      <c r="C3116" s="51"/>
      <c r="D3116" s="49"/>
      <c r="E3116" s="52"/>
      <c r="F3116" s="52"/>
      <c r="G3116" s="52"/>
      <c r="H3116" s="52"/>
      <c r="I3116" s="52"/>
    </row>
    <row r="3117" spans="1:9" s="53" customFormat="1">
      <c r="A3117" s="49"/>
      <c r="B3117" s="50"/>
      <c r="C3117" s="51"/>
      <c r="D3117" s="49"/>
      <c r="E3117" s="52"/>
      <c r="F3117" s="52"/>
      <c r="G3117" s="52"/>
      <c r="H3117" s="52"/>
      <c r="I3117" s="52"/>
    </row>
    <row r="3118" spans="1:9" s="53" customFormat="1">
      <c r="A3118" s="49"/>
      <c r="B3118" s="50"/>
      <c r="C3118" s="51"/>
      <c r="D3118" s="49"/>
      <c r="E3118" s="52"/>
      <c r="F3118" s="52"/>
      <c r="G3118" s="52"/>
      <c r="H3118" s="52"/>
      <c r="I3118" s="52"/>
    </row>
    <row r="3119" spans="1:9" s="53" customFormat="1">
      <c r="A3119" s="49"/>
      <c r="B3119" s="50"/>
      <c r="C3119" s="51"/>
      <c r="D3119" s="49"/>
      <c r="E3119" s="52"/>
      <c r="F3119" s="52"/>
      <c r="G3119" s="52"/>
      <c r="H3119" s="52"/>
      <c r="I3119" s="52"/>
    </row>
    <row r="3120" spans="1:9" s="53" customFormat="1">
      <c r="A3120" s="49"/>
      <c r="B3120" s="50"/>
      <c r="C3120" s="51"/>
      <c r="D3120" s="49"/>
      <c r="E3120" s="52"/>
      <c r="F3120" s="52"/>
      <c r="G3120" s="52"/>
      <c r="H3120" s="52"/>
      <c r="I3120" s="52"/>
    </row>
    <row r="3121" spans="1:9" s="53" customFormat="1">
      <c r="A3121" s="49"/>
      <c r="B3121" s="50"/>
      <c r="C3121" s="51"/>
      <c r="D3121" s="49"/>
      <c r="E3121" s="52"/>
      <c r="F3121" s="52"/>
      <c r="G3121" s="52"/>
      <c r="H3121" s="52"/>
      <c r="I3121" s="52"/>
    </row>
    <row r="3122" spans="1:9" s="53" customFormat="1">
      <c r="A3122" s="49"/>
      <c r="B3122" s="50"/>
      <c r="C3122" s="51"/>
      <c r="D3122" s="49"/>
      <c r="E3122" s="52"/>
      <c r="F3122" s="52"/>
      <c r="G3122" s="52"/>
      <c r="H3122" s="52"/>
      <c r="I3122" s="52"/>
    </row>
    <row r="3123" spans="1:9" s="53" customFormat="1">
      <c r="A3123" s="49"/>
      <c r="B3123" s="50"/>
      <c r="C3123" s="51"/>
      <c r="D3123" s="49"/>
      <c r="E3123" s="52"/>
      <c r="F3123" s="52"/>
      <c r="G3123" s="52"/>
      <c r="H3123" s="52"/>
      <c r="I3123" s="52"/>
    </row>
    <row r="3124" spans="1:9" s="53" customFormat="1">
      <c r="A3124" s="49"/>
      <c r="B3124" s="50"/>
      <c r="C3124" s="51"/>
      <c r="D3124" s="49"/>
      <c r="E3124" s="52"/>
      <c r="F3124" s="52"/>
      <c r="G3124" s="52"/>
      <c r="H3124" s="52"/>
      <c r="I3124" s="52"/>
    </row>
    <row r="3125" spans="1:9" s="53" customFormat="1">
      <c r="A3125" s="49"/>
      <c r="B3125" s="50"/>
      <c r="C3125" s="51"/>
      <c r="D3125" s="49"/>
      <c r="E3125" s="52"/>
      <c r="F3125" s="52"/>
      <c r="G3125" s="52"/>
      <c r="H3125" s="52"/>
      <c r="I3125" s="52"/>
    </row>
    <row r="3126" spans="1:9" s="53" customFormat="1">
      <c r="A3126" s="49"/>
      <c r="B3126" s="50"/>
      <c r="C3126" s="51"/>
      <c r="D3126" s="49"/>
      <c r="E3126" s="52"/>
      <c r="F3126" s="52"/>
      <c r="G3126" s="52"/>
      <c r="H3126" s="52"/>
      <c r="I3126" s="52"/>
    </row>
    <row r="3127" spans="1:9" s="53" customFormat="1">
      <c r="A3127" s="49"/>
      <c r="B3127" s="50"/>
      <c r="C3127" s="51"/>
      <c r="D3127" s="49"/>
      <c r="E3127" s="52"/>
      <c r="F3127" s="52"/>
      <c r="G3127" s="52"/>
      <c r="H3127" s="52"/>
      <c r="I3127" s="52"/>
    </row>
    <row r="3128" spans="1:9" s="53" customFormat="1">
      <c r="A3128" s="49"/>
      <c r="B3128" s="50"/>
      <c r="C3128" s="51"/>
      <c r="D3128" s="49"/>
      <c r="E3128" s="52"/>
      <c r="F3128" s="52"/>
      <c r="G3128" s="52"/>
      <c r="H3128" s="52"/>
      <c r="I3128" s="52"/>
    </row>
    <row r="3129" spans="1:9" s="53" customFormat="1">
      <c r="A3129" s="49"/>
      <c r="B3129" s="50"/>
      <c r="C3129" s="51"/>
      <c r="D3129" s="49"/>
      <c r="E3129" s="52"/>
      <c r="F3129" s="52"/>
      <c r="G3129" s="52"/>
      <c r="H3129" s="52"/>
      <c r="I3129" s="52"/>
    </row>
    <row r="3130" spans="1:9" s="53" customFormat="1">
      <c r="A3130" s="49"/>
      <c r="B3130" s="50"/>
      <c r="C3130" s="51"/>
      <c r="D3130" s="49"/>
      <c r="E3130" s="52"/>
      <c r="F3130" s="52"/>
      <c r="G3130" s="52"/>
      <c r="H3130" s="52"/>
      <c r="I3130" s="52"/>
    </row>
    <row r="3131" spans="1:9" s="53" customFormat="1">
      <c r="A3131" s="49"/>
      <c r="B3131" s="50"/>
      <c r="C3131" s="51"/>
      <c r="D3131" s="49"/>
      <c r="E3131" s="52"/>
      <c r="F3131" s="52"/>
      <c r="G3131" s="52"/>
      <c r="H3131" s="52"/>
      <c r="I3131" s="52"/>
    </row>
    <row r="3132" spans="1:9" s="53" customFormat="1">
      <c r="A3132" s="49"/>
      <c r="B3132" s="50"/>
      <c r="C3132" s="51"/>
      <c r="D3132" s="49"/>
      <c r="E3132" s="52"/>
      <c r="F3132" s="52"/>
      <c r="G3132" s="52"/>
      <c r="H3132" s="52"/>
      <c r="I3132" s="52"/>
    </row>
    <row r="3133" spans="1:9" s="53" customFormat="1">
      <c r="A3133" s="49"/>
      <c r="B3133" s="50"/>
      <c r="C3133" s="51"/>
      <c r="D3133" s="49"/>
      <c r="E3133" s="52"/>
      <c r="F3133" s="52"/>
      <c r="G3133" s="52"/>
      <c r="H3133" s="52"/>
      <c r="I3133" s="52"/>
    </row>
    <row r="3134" spans="1:9" s="53" customFormat="1">
      <c r="A3134" s="49"/>
      <c r="B3134" s="50"/>
      <c r="C3134" s="51"/>
      <c r="D3134" s="49"/>
      <c r="E3134" s="52"/>
      <c r="F3134" s="52"/>
      <c r="G3134" s="52"/>
      <c r="H3134" s="52"/>
      <c r="I3134" s="52"/>
    </row>
    <row r="3135" spans="1:9" s="53" customFormat="1">
      <c r="A3135" s="49"/>
      <c r="B3135" s="50"/>
      <c r="C3135" s="51"/>
      <c r="D3135" s="49"/>
      <c r="E3135" s="52"/>
      <c r="F3135" s="52"/>
      <c r="G3135" s="52"/>
      <c r="H3135" s="52"/>
      <c r="I3135" s="52"/>
    </row>
    <row r="3136" spans="1:9" s="53" customFormat="1">
      <c r="A3136" s="49"/>
      <c r="B3136" s="50"/>
      <c r="C3136" s="51"/>
      <c r="D3136" s="49"/>
      <c r="E3136" s="52"/>
      <c r="F3136" s="52"/>
      <c r="G3136" s="52"/>
      <c r="H3136" s="52"/>
      <c r="I3136" s="52"/>
    </row>
    <row r="3137" spans="1:9" s="53" customFormat="1">
      <c r="A3137" s="49"/>
      <c r="B3137" s="50"/>
      <c r="C3137" s="51"/>
      <c r="D3137" s="49"/>
      <c r="E3137" s="52"/>
      <c r="F3137" s="52"/>
      <c r="G3137" s="52"/>
      <c r="H3137" s="52"/>
      <c r="I3137" s="52"/>
    </row>
    <row r="3138" spans="1:9" s="53" customFormat="1">
      <c r="A3138" s="49"/>
      <c r="B3138" s="50"/>
      <c r="C3138" s="51"/>
      <c r="D3138" s="49"/>
      <c r="E3138" s="52"/>
      <c r="F3138" s="52"/>
      <c r="G3138" s="52"/>
      <c r="H3138" s="52"/>
      <c r="I3138" s="52"/>
    </row>
    <row r="3139" spans="1:9" s="53" customFormat="1">
      <c r="A3139" s="49"/>
      <c r="B3139" s="50"/>
      <c r="C3139" s="51"/>
      <c r="D3139" s="49"/>
      <c r="E3139" s="52"/>
      <c r="F3139" s="52"/>
      <c r="G3139" s="52"/>
      <c r="H3139" s="52"/>
      <c r="I3139" s="52"/>
    </row>
    <row r="3140" spans="1:9" s="53" customFormat="1">
      <c r="A3140" s="49"/>
      <c r="B3140" s="50"/>
      <c r="C3140" s="51"/>
      <c r="D3140" s="49"/>
      <c r="E3140" s="52"/>
      <c r="F3140" s="52"/>
      <c r="G3140" s="52"/>
      <c r="H3140" s="52"/>
      <c r="I3140" s="52"/>
    </row>
    <row r="3141" spans="1:9" s="53" customFormat="1">
      <c r="A3141" s="49"/>
      <c r="B3141" s="50"/>
      <c r="C3141" s="51"/>
      <c r="D3141" s="49"/>
      <c r="E3141" s="52"/>
      <c r="F3141" s="52"/>
      <c r="G3141" s="52"/>
      <c r="H3141" s="52"/>
      <c r="I3141" s="52"/>
    </row>
    <row r="3142" spans="1:9" s="53" customFormat="1">
      <c r="A3142" s="49"/>
      <c r="B3142" s="50"/>
      <c r="C3142" s="51"/>
      <c r="D3142" s="49"/>
      <c r="E3142" s="52"/>
      <c r="F3142" s="52"/>
      <c r="G3142" s="52"/>
      <c r="H3142" s="52"/>
      <c r="I3142" s="52"/>
    </row>
    <row r="3143" spans="1:9" s="53" customFormat="1">
      <c r="A3143" s="49"/>
      <c r="B3143" s="50"/>
      <c r="C3143" s="51"/>
      <c r="D3143" s="49"/>
      <c r="E3143" s="52"/>
      <c r="F3143" s="52"/>
      <c r="G3143" s="52"/>
      <c r="H3143" s="52"/>
      <c r="I3143" s="52"/>
    </row>
    <row r="3144" spans="1:9" s="53" customFormat="1">
      <c r="A3144" s="49"/>
      <c r="B3144" s="50"/>
      <c r="C3144" s="51"/>
      <c r="D3144" s="49"/>
      <c r="E3144" s="52"/>
      <c r="F3144" s="52"/>
      <c r="G3144" s="52"/>
      <c r="H3144" s="52"/>
      <c r="I3144" s="52"/>
    </row>
    <row r="3145" spans="1:9" s="53" customFormat="1">
      <c r="A3145" s="49"/>
      <c r="B3145" s="50"/>
      <c r="C3145" s="51"/>
      <c r="D3145" s="49"/>
      <c r="E3145" s="52"/>
      <c r="F3145" s="52"/>
      <c r="G3145" s="52"/>
      <c r="H3145" s="52"/>
      <c r="I3145" s="52"/>
    </row>
    <row r="3146" spans="1:9" s="53" customFormat="1">
      <c r="A3146" s="49"/>
      <c r="B3146" s="50"/>
      <c r="C3146" s="51"/>
      <c r="D3146" s="49"/>
      <c r="E3146" s="52"/>
      <c r="F3146" s="52"/>
      <c r="G3146" s="52"/>
      <c r="H3146" s="52"/>
      <c r="I3146" s="52"/>
    </row>
    <row r="3147" spans="1:9" s="53" customFormat="1">
      <c r="A3147" s="49"/>
      <c r="B3147" s="50"/>
      <c r="C3147" s="51"/>
      <c r="D3147" s="49"/>
      <c r="E3147" s="52"/>
      <c r="F3147" s="52"/>
      <c r="G3147" s="52"/>
      <c r="H3147" s="52"/>
      <c r="I3147" s="52"/>
    </row>
    <row r="3148" spans="1:9" s="53" customFormat="1">
      <c r="A3148" s="49"/>
      <c r="B3148" s="50"/>
      <c r="C3148" s="51"/>
      <c r="D3148" s="49"/>
      <c r="E3148" s="52"/>
      <c r="F3148" s="52"/>
      <c r="G3148" s="52"/>
      <c r="H3148" s="52"/>
      <c r="I3148" s="52"/>
    </row>
    <row r="3149" spans="1:9" s="53" customFormat="1">
      <c r="A3149" s="49"/>
      <c r="B3149" s="50"/>
      <c r="C3149" s="51"/>
      <c r="D3149" s="49"/>
      <c r="E3149" s="52"/>
      <c r="F3149" s="52"/>
      <c r="G3149" s="52"/>
      <c r="H3149" s="52"/>
      <c r="I3149" s="52"/>
    </row>
    <row r="3150" spans="1:9" s="53" customFormat="1">
      <c r="A3150" s="49"/>
      <c r="B3150" s="50"/>
      <c r="C3150" s="51"/>
      <c r="D3150" s="49"/>
      <c r="E3150" s="52"/>
      <c r="F3150" s="52"/>
      <c r="G3150" s="52"/>
      <c r="H3150" s="52"/>
      <c r="I3150" s="52"/>
    </row>
    <row r="3151" spans="1:9" s="53" customFormat="1">
      <c r="A3151" s="49"/>
      <c r="B3151" s="50"/>
      <c r="C3151" s="51"/>
      <c r="D3151" s="49"/>
      <c r="E3151" s="52"/>
      <c r="F3151" s="52"/>
      <c r="G3151" s="52"/>
      <c r="H3151" s="52"/>
      <c r="I3151" s="52"/>
    </row>
    <row r="3152" spans="1:9" s="53" customFormat="1">
      <c r="A3152" s="49"/>
      <c r="B3152" s="50"/>
      <c r="C3152" s="51"/>
      <c r="D3152" s="49"/>
      <c r="E3152" s="52"/>
      <c r="F3152" s="52"/>
      <c r="G3152" s="52"/>
      <c r="H3152" s="52"/>
      <c r="I3152" s="52"/>
    </row>
    <row r="3153" spans="1:9" s="53" customFormat="1">
      <c r="A3153" s="49"/>
      <c r="B3153" s="50"/>
      <c r="C3153" s="51"/>
      <c r="D3153" s="49"/>
      <c r="E3153" s="52"/>
      <c r="F3153" s="52"/>
      <c r="G3153" s="52"/>
      <c r="H3153" s="52"/>
      <c r="I3153" s="52"/>
    </row>
    <row r="3154" spans="1:9" s="53" customFormat="1">
      <c r="A3154" s="49"/>
      <c r="B3154" s="50"/>
      <c r="C3154" s="51"/>
      <c r="D3154" s="49"/>
      <c r="E3154" s="52"/>
      <c r="F3154" s="52"/>
      <c r="G3154" s="52"/>
      <c r="H3154" s="52"/>
      <c r="I3154" s="52"/>
    </row>
    <row r="3155" spans="1:9" s="53" customFormat="1">
      <c r="A3155" s="49"/>
      <c r="B3155" s="50"/>
      <c r="C3155" s="51"/>
      <c r="D3155" s="49"/>
      <c r="E3155" s="52"/>
      <c r="F3155" s="52"/>
      <c r="G3155" s="52"/>
      <c r="H3155" s="52"/>
      <c r="I3155" s="52"/>
    </row>
    <row r="3156" spans="1:9" s="53" customFormat="1">
      <c r="A3156" s="49"/>
      <c r="B3156" s="50"/>
      <c r="C3156" s="51"/>
      <c r="D3156" s="49"/>
      <c r="E3156" s="52"/>
      <c r="F3156" s="52"/>
      <c r="G3156" s="52"/>
      <c r="H3156" s="52"/>
      <c r="I3156" s="52"/>
    </row>
    <row r="3157" spans="1:9" s="53" customFormat="1">
      <c r="A3157" s="49"/>
      <c r="B3157" s="50"/>
      <c r="C3157" s="51"/>
      <c r="D3157" s="49"/>
      <c r="E3157" s="52"/>
      <c r="F3157" s="52"/>
      <c r="G3157" s="52"/>
      <c r="H3157" s="52"/>
      <c r="I3157" s="52"/>
    </row>
    <row r="3158" spans="1:9" s="53" customFormat="1">
      <c r="A3158" s="49"/>
      <c r="B3158" s="50"/>
      <c r="C3158" s="51"/>
      <c r="D3158" s="49"/>
      <c r="E3158" s="52"/>
      <c r="F3158" s="52"/>
      <c r="G3158" s="52"/>
      <c r="H3158" s="52"/>
      <c r="I3158" s="52"/>
    </row>
    <row r="3159" spans="1:9" s="53" customFormat="1">
      <c r="A3159" s="49"/>
      <c r="B3159" s="50"/>
      <c r="C3159" s="51"/>
      <c r="D3159" s="49"/>
      <c r="E3159" s="52"/>
      <c r="F3159" s="52"/>
      <c r="G3159" s="52"/>
      <c r="H3159" s="52"/>
      <c r="I3159" s="52"/>
    </row>
    <row r="3160" spans="1:9" s="53" customFormat="1">
      <c r="A3160" s="49"/>
      <c r="B3160" s="50"/>
      <c r="C3160" s="51"/>
      <c r="D3160" s="49"/>
      <c r="E3160" s="52"/>
      <c r="F3160" s="52"/>
      <c r="G3160" s="52"/>
      <c r="H3160" s="52"/>
      <c r="I3160" s="52"/>
    </row>
    <row r="3161" spans="1:9" s="53" customFormat="1">
      <c r="A3161" s="49"/>
      <c r="B3161" s="50"/>
      <c r="C3161" s="51"/>
      <c r="D3161" s="49"/>
      <c r="E3161" s="52"/>
      <c r="F3161" s="52"/>
      <c r="G3161" s="52"/>
      <c r="H3161" s="52"/>
      <c r="I3161" s="52"/>
    </row>
    <row r="3162" spans="1:9" s="53" customFormat="1">
      <c r="A3162" s="49"/>
      <c r="B3162" s="50"/>
      <c r="C3162" s="51"/>
      <c r="D3162" s="49"/>
      <c r="E3162" s="52"/>
      <c r="F3162" s="52"/>
      <c r="G3162" s="52"/>
      <c r="H3162" s="52"/>
      <c r="I3162" s="52"/>
    </row>
    <row r="3163" spans="1:9" s="53" customFormat="1">
      <c r="A3163" s="49"/>
      <c r="B3163" s="50"/>
      <c r="C3163" s="51"/>
      <c r="D3163" s="49"/>
      <c r="E3163" s="52"/>
      <c r="F3163" s="52"/>
      <c r="G3163" s="52"/>
      <c r="H3163" s="52"/>
      <c r="I3163" s="52"/>
    </row>
    <row r="3164" spans="1:9" s="53" customFormat="1">
      <c r="A3164" s="49"/>
      <c r="B3164" s="50"/>
      <c r="C3164" s="51"/>
      <c r="D3164" s="49"/>
      <c r="E3164" s="52"/>
      <c r="F3164" s="52"/>
      <c r="G3164" s="52"/>
      <c r="H3164" s="52"/>
      <c r="I3164" s="52"/>
    </row>
    <row r="3165" spans="1:9" s="53" customFormat="1">
      <c r="A3165" s="49"/>
      <c r="B3165" s="50"/>
      <c r="C3165" s="51"/>
      <c r="D3165" s="49"/>
      <c r="E3165" s="52"/>
      <c r="F3165" s="52"/>
      <c r="G3165" s="52"/>
      <c r="H3165" s="52"/>
      <c r="I3165" s="52"/>
    </row>
    <row r="3166" spans="1:9" s="53" customFormat="1">
      <c r="A3166" s="49"/>
      <c r="B3166" s="50"/>
      <c r="C3166" s="51"/>
      <c r="D3166" s="49"/>
      <c r="E3166" s="52"/>
      <c r="F3166" s="52"/>
      <c r="G3166" s="52"/>
      <c r="H3166" s="52"/>
      <c r="I3166" s="52"/>
    </row>
    <row r="3167" spans="1:9" s="53" customFormat="1">
      <c r="A3167" s="49"/>
      <c r="B3167" s="50"/>
      <c r="C3167" s="51"/>
      <c r="D3167" s="49"/>
      <c r="E3167" s="52"/>
      <c r="F3167" s="52"/>
      <c r="G3167" s="52"/>
      <c r="H3167" s="52"/>
      <c r="I3167" s="52"/>
    </row>
    <row r="3168" spans="1:9" s="53" customFormat="1">
      <c r="A3168" s="49"/>
      <c r="B3168" s="50"/>
      <c r="C3168" s="51"/>
      <c r="D3168" s="49"/>
      <c r="E3168" s="52"/>
      <c r="F3168" s="52"/>
      <c r="G3168" s="52"/>
      <c r="H3168" s="52"/>
      <c r="I3168" s="52"/>
    </row>
    <row r="3169" spans="1:9" s="53" customFormat="1">
      <c r="A3169" s="49"/>
      <c r="B3169" s="50"/>
      <c r="C3169" s="51"/>
      <c r="D3169" s="49"/>
      <c r="E3169" s="52"/>
      <c r="F3169" s="52"/>
      <c r="G3169" s="52"/>
      <c r="H3169" s="52"/>
      <c r="I3169" s="52"/>
    </row>
    <row r="3170" spans="1:9" s="53" customFormat="1">
      <c r="A3170" s="49"/>
      <c r="B3170" s="50"/>
      <c r="C3170" s="51"/>
      <c r="D3170" s="49"/>
      <c r="E3170" s="52"/>
      <c r="F3170" s="52"/>
      <c r="G3170" s="52"/>
      <c r="H3170" s="52"/>
      <c r="I3170" s="52"/>
    </row>
    <row r="3171" spans="1:9" s="53" customFormat="1">
      <c r="A3171" s="49"/>
      <c r="B3171" s="50"/>
      <c r="C3171" s="51"/>
      <c r="D3171" s="49"/>
      <c r="E3171" s="52"/>
      <c r="F3171" s="52"/>
      <c r="G3171" s="52"/>
      <c r="H3171" s="52"/>
      <c r="I3171" s="52"/>
    </row>
    <row r="3172" spans="1:9" s="53" customFormat="1">
      <c r="A3172" s="49"/>
      <c r="B3172" s="50"/>
      <c r="C3172" s="51"/>
      <c r="D3172" s="49"/>
      <c r="E3172" s="52"/>
      <c r="F3172" s="52"/>
      <c r="G3172" s="52"/>
      <c r="H3172" s="52"/>
      <c r="I3172" s="52"/>
    </row>
    <row r="3173" spans="1:9" s="53" customFormat="1">
      <c r="A3173" s="49"/>
      <c r="B3173" s="50"/>
      <c r="C3173" s="51"/>
      <c r="D3173" s="49"/>
      <c r="E3173" s="52"/>
      <c r="F3173" s="52"/>
      <c r="G3173" s="52"/>
      <c r="H3173" s="52"/>
      <c r="I3173" s="52"/>
    </row>
    <row r="3174" spans="1:9" s="53" customFormat="1">
      <c r="A3174" s="49"/>
      <c r="B3174" s="50"/>
      <c r="C3174" s="51"/>
      <c r="D3174" s="49"/>
      <c r="E3174" s="52"/>
      <c r="F3174" s="52"/>
      <c r="G3174" s="52"/>
      <c r="H3174" s="52"/>
      <c r="I3174" s="52"/>
    </row>
    <row r="3175" spans="1:9" s="53" customFormat="1">
      <c r="A3175" s="49"/>
      <c r="B3175" s="50"/>
      <c r="C3175" s="51"/>
      <c r="D3175" s="49"/>
      <c r="E3175" s="52"/>
      <c r="F3175" s="52"/>
      <c r="G3175" s="52"/>
      <c r="H3175" s="52"/>
      <c r="I3175" s="52"/>
    </row>
    <row r="3176" spans="1:9" s="53" customFormat="1">
      <c r="A3176" s="49"/>
      <c r="B3176" s="50"/>
      <c r="C3176" s="51"/>
      <c r="D3176" s="49"/>
      <c r="E3176" s="52"/>
      <c r="F3176" s="52"/>
      <c r="G3176" s="52"/>
      <c r="H3176" s="52"/>
      <c r="I3176" s="52"/>
    </row>
    <row r="3177" spans="1:9" s="53" customFormat="1">
      <c r="A3177" s="49"/>
      <c r="B3177" s="50"/>
      <c r="C3177" s="51"/>
      <c r="D3177" s="49"/>
      <c r="E3177" s="52"/>
      <c r="F3177" s="52"/>
      <c r="G3177" s="52"/>
      <c r="H3177" s="52"/>
      <c r="I3177" s="52"/>
    </row>
    <row r="3178" spans="1:9" s="53" customFormat="1">
      <c r="A3178" s="49"/>
      <c r="B3178" s="50"/>
      <c r="C3178" s="51"/>
      <c r="D3178" s="49"/>
      <c r="E3178" s="52"/>
      <c r="F3178" s="52"/>
      <c r="G3178" s="52"/>
      <c r="H3178" s="52"/>
      <c r="I3178" s="52"/>
    </row>
    <row r="3179" spans="1:9" s="53" customFormat="1">
      <c r="A3179" s="49"/>
      <c r="B3179" s="50"/>
      <c r="C3179" s="51"/>
      <c r="D3179" s="49"/>
      <c r="E3179" s="52"/>
      <c r="F3179" s="52"/>
      <c r="G3179" s="52"/>
      <c r="H3179" s="52"/>
      <c r="I3179" s="52"/>
    </row>
    <row r="3180" spans="1:9" s="53" customFormat="1">
      <c r="A3180" s="49"/>
      <c r="B3180" s="50"/>
      <c r="C3180" s="51"/>
      <c r="D3180" s="49"/>
      <c r="E3180" s="52"/>
      <c r="F3180" s="52"/>
      <c r="G3180" s="52"/>
      <c r="H3180" s="52"/>
      <c r="I3180" s="52"/>
    </row>
    <row r="3181" spans="1:9" s="53" customFormat="1">
      <c r="A3181" s="49"/>
      <c r="B3181" s="50"/>
      <c r="C3181" s="51"/>
      <c r="D3181" s="49"/>
      <c r="E3181" s="52"/>
      <c r="F3181" s="52"/>
      <c r="G3181" s="52"/>
      <c r="H3181" s="52"/>
      <c r="I3181" s="52"/>
    </row>
    <row r="3182" spans="1:9" s="53" customFormat="1">
      <c r="A3182" s="49"/>
      <c r="B3182" s="50"/>
      <c r="C3182" s="51"/>
      <c r="D3182" s="49"/>
      <c r="E3182" s="52"/>
      <c r="F3182" s="52"/>
      <c r="G3182" s="52"/>
      <c r="H3182" s="52"/>
      <c r="I3182" s="52"/>
    </row>
    <row r="3183" spans="1:9" s="53" customFormat="1">
      <c r="A3183" s="49"/>
      <c r="B3183" s="50"/>
      <c r="C3183" s="51"/>
      <c r="D3183" s="49"/>
      <c r="E3183" s="52"/>
      <c r="F3183" s="52"/>
      <c r="G3183" s="52"/>
      <c r="H3183" s="52"/>
      <c r="I3183" s="52"/>
    </row>
    <row r="3184" spans="1:9" s="53" customFormat="1">
      <c r="A3184" s="49"/>
      <c r="B3184" s="50"/>
      <c r="C3184" s="51"/>
      <c r="D3184" s="49"/>
      <c r="E3184" s="52"/>
      <c r="F3184" s="52"/>
      <c r="G3184" s="52"/>
      <c r="H3184" s="52"/>
      <c r="I3184" s="52"/>
    </row>
    <row r="3185" spans="1:9" s="53" customFormat="1">
      <c r="A3185" s="49"/>
      <c r="B3185" s="50"/>
      <c r="C3185" s="51"/>
      <c r="D3185" s="49"/>
      <c r="E3185" s="52"/>
      <c r="F3185" s="52"/>
      <c r="G3185" s="52"/>
      <c r="H3185" s="52"/>
      <c r="I3185" s="52"/>
    </row>
    <row r="3186" spans="1:9" s="53" customFormat="1">
      <c r="A3186" s="49"/>
      <c r="B3186" s="50"/>
      <c r="C3186" s="51"/>
      <c r="D3186" s="49"/>
      <c r="E3186" s="52"/>
      <c r="F3186" s="52"/>
      <c r="G3186" s="52"/>
      <c r="H3186" s="52"/>
      <c r="I3186" s="52"/>
    </row>
    <row r="3187" spans="1:9" s="53" customFormat="1">
      <c r="A3187" s="49"/>
      <c r="B3187" s="50"/>
      <c r="C3187" s="51"/>
      <c r="D3187" s="49"/>
      <c r="E3187" s="52"/>
      <c r="F3187" s="52"/>
      <c r="G3187" s="52"/>
      <c r="H3187" s="52"/>
      <c r="I3187" s="52"/>
    </row>
    <row r="3188" spans="1:9" s="53" customFormat="1">
      <c r="A3188" s="49"/>
      <c r="B3188" s="50"/>
      <c r="C3188" s="51"/>
      <c r="D3188" s="49"/>
      <c r="E3188" s="52"/>
      <c r="F3188" s="52"/>
      <c r="G3188" s="52"/>
      <c r="H3188" s="52"/>
      <c r="I3188" s="52"/>
    </row>
    <row r="3189" spans="1:9" s="53" customFormat="1">
      <c r="A3189" s="49"/>
      <c r="B3189" s="50"/>
      <c r="C3189" s="51"/>
      <c r="D3189" s="49"/>
      <c r="E3189" s="52"/>
      <c r="F3189" s="52"/>
      <c r="G3189" s="52"/>
      <c r="H3189" s="52"/>
      <c r="I3189" s="52"/>
    </row>
    <row r="3190" spans="1:9" s="53" customFormat="1">
      <c r="A3190" s="49"/>
      <c r="B3190" s="50"/>
      <c r="C3190" s="51"/>
      <c r="D3190" s="49"/>
      <c r="E3190" s="52"/>
      <c r="F3190" s="52"/>
      <c r="G3190" s="52"/>
      <c r="H3190" s="52"/>
      <c r="I3190" s="52"/>
    </row>
    <row r="3191" spans="1:9" s="53" customFormat="1">
      <c r="A3191" s="49"/>
      <c r="B3191" s="50"/>
      <c r="C3191" s="51"/>
      <c r="D3191" s="49"/>
      <c r="E3191" s="52"/>
      <c r="F3191" s="52"/>
      <c r="G3191" s="52"/>
      <c r="H3191" s="52"/>
      <c r="I3191" s="52"/>
    </row>
    <row r="3192" spans="1:9" s="53" customFormat="1">
      <c r="A3192" s="49"/>
      <c r="B3192" s="50"/>
      <c r="C3192" s="51"/>
      <c r="D3192" s="49"/>
      <c r="E3192" s="52"/>
      <c r="F3192" s="52"/>
      <c r="G3192" s="52"/>
      <c r="H3192" s="52"/>
      <c r="I3192" s="52"/>
    </row>
    <row r="3193" spans="1:9" s="53" customFormat="1">
      <c r="A3193" s="49"/>
      <c r="B3193" s="50"/>
      <c r="C3193" s="51"/>
      <c r="D3193" s="49"/>
      <c r="E3193" s="52"/>
      <c r="F3193" s="52"/>
      <c r="G3193" s="52"/>
      <c r="H3193" s="52"/>
      <c r="I3193" s="52"/>
    </row>
    <row r="3194" spans="1:9" s="53" customFormat="1">
      <c r="A3194" s="49"/>
      <c r="B3194" s="50"/>
      <c r="C3194" s="51"/>
      <c r="D3194" s="49"/>
      <c r="E3194" s="52"/>
      <c r="F3194" s="52"/>
      <c r="G3194" s="52"/>
      <c r="H3194" s="52"/>
      <c r="I3194" s="52"/>
    </row>
    <row r="3195" spans="1:9" s="53" customFormat="1">
      <c r="A3195" s="49"/>
      <c r="B3195" s="50"/>
      <c r="C3195" s="51"/>
      <c r="D3195" s="49"/>
      <c r="E3195" s="52"/>
      <c r="F3195" s="52"/>
      <c r="G3195" s="52"/>
      <c r="H3195" s="52"/>
      <c r="I3195" s="52"/>
    </row>
    <row r="3196" spans="1:9" s="53" customFormat="1">
      <c r="A3196" s="49"/>
      <c r="B3196" s="50"/>
      <c r="C3196" s="51"/>
      <c r="D3196" s="49"/>
      <c r="E3196" s="52"/>
      <c r="F3196" s="52"/>
      <c r="G3196" s="52"/>
      <c r="H3196" s="52"/>
      <c r="I3196" s="52"/>
    </row>
    <row r="3197" spans="1:9" s="53" customFormat="1">
      <c r="A3197" s="49"/>
      <c r="B3197" s="50"/>
      <c r="C3197" s="51"/>
      <c r="D3197" s="49"/>
      <c r="E3197" s="52"/>
      <c r="F3197" s="52"/>
      <c r="G3197" s="52"/>
      <c r="H3197" s="52"/>
      <c r="I3197" s="52"/>
    </row>
    <row r="3198" spans="1:9" s="53" customFormat="1">
      <c r="A3198" s="49"/>
      <c r="B3198" s="50"/>
      <c r="C3198" s="51"/>
      <c r="D3198" s="49"/>
      <c r="E3198" s="52"/>
      <c r="F3198" s="52"/>
      <c r="G3198" s="52"/>
      <c r="H3198" s="52"/>
      <c r="I3198" s="52"/>
    </row>
    <row r="3199" spans="1:9" s="53" customFormat="1">
      <c r="A3199" s="49"/>
      <c r="B3199" s="50"/>
      <c r="C3199" s="51"/>
      <c r="D3199" s="49"/>
      <c r="E3199" s="52"/>
      <c r="F3199" s="52"/>
      <c r="G3199" s="52"/>
      <c r="H3199" s="52"/>
      <c r="I3199" s="52"/>
    </row>
    <row r="3200" spans="1:9" s="53" customFormat="1">
      <c r="A3200" s="49"/>
      <c r="B3200" s="50"/>
      <c r="C3200" s="51"/>
      <c r="D3200" s="49"/>
      <c r="E3200" s="52"/>
      <c r="F3200" s="52"/>
      <c r="G3200" s="52"/>
      <c r="H3200" s="52"/>
      <c r="I3200" s="52"/>
    </row>
    <row r="3201" spans="1:9" s="53" customFormat="1">
      <c r="A3201" s="49"/>
      <c r="B3201" s="50"/>
      <c r="C3201" s="51"/>
      <c r="D3201" s="49"/>
      <c r="E3201" s="52"/>
      <c r="F3201" s="52"/>
      <c r="G3201" s="52"/>
      <c r="H3201" s="52"/>
      <c r="I3201" s="52"/>
    </row>
    <row r="3202" spans="1:9" s="53" customFormat="1">
      <c r="A3202" s="49"/>
      <c r="B3202" s="50"/>
      <c r="C3202" s="51"/>
      <c r="D3202" s="49"/>
      <c r="E3202" s="52"/>
      <c r="F3202" s="52"/>
      <c r="G3202" s="52"/>
      <c r="H3202" s="52"/>
      <c r="I3202" s="52"/>
    </row>
    <row r="3203" spans="1:9" s="53" customFormat="1">
      <c r="A3203" s="49"/>
      <c r="B3203" s="50"/>
      <c r="C3203" s="51"/>
      <c r="D3203" s="49"/>
      <c r="E3203" s="52"/>
      <c r="F3203" s="52"/>
      <c r="G3203" s="52"/>
      <c r="H3203" s="52"/>
      <c r="I3203" s="52"/>
    </row>
    <row r="3204" spans="1:9" s="53" customFormat="1">
      <c r="A3204" s="49"/>
      <c r="B3204" s="50"/>
      <c r="C3204" s="51"/>
      <c r="D3204" s="49"/>
      <c r="E3204" s="52"/>
      <c r="F3204" s="52"/>
      <c r="G3204" s="52"/>
      <c r="H3204" s="52"/>
      <c r="I3204" s="52"/>
    </row>
    <row r="3205" spans="1:9" s="53" customFormat="1">
      <c r="A3205" s="49"/>
      <c r="B3205" s="50"/>
      <c r="C3205" s="51"/>
      <c r="D3205" s="49"/>
      <c r="E3205" s="52"/>
      <c r="F3205" s="52"/>
      <c r="G3205" s="52"/>
      <c r="H3205" s="52"/>
      <c r="I3205" s="52"/>
    </row>
    <row r="3206" spans="1:9" s="53" customFormat="1">
      <c r="A3206" s="49"/>
      <c r="B3206" s="50"/>
      <c r="C3206" s="51"/>
      <c r="D3206" s="49"/>
      <c r="E3206" s="52"/>
      <c r="F3206" s="52"/>
      <c r="G3206" s="52"/>
      <c r="H3206" s="52"/>
      <c r="I3206" s="52"/>
    </row>
    <row r="3207" spans="1:9" s="53" customFormat="1">
      <c r="A3207" s="49"/>
      <c r="B3207" s="50"/>
      <c r="C3207" s="51"/>
      <c r="D3207" s="49"/>
      <c r="E3207" s="52"/>
      <c r="F3207" s="52"/>
      <c r="G3207" s="52"/>
      <c r="H3207" s="52"/>
      <c r="I3207" s="52"/>
    </row>
    <row r="3208" spans="1:9" s="53" customFormat="1">
      <c r="A3208" s="49"/>
      <c r="B3208" s="50"/>
      <c r="C3208" s="51"/>
      <c r="D3208" s="49"/>
      <c r="E3208" s="52"/>
      <c r="F3208" s="52"/>
      <c r="G3208" s="52"/>
      <c r="H3208" s="52"/>
      <c r="I3208" s="52"/>
    </row>
    <row r="3209" spans="1:9" s="53" customFormat="1">
      <c r="A3209" s="49"/>
      <c r="B3209" s="50"/>
      <c r="C3209" s="51"/>
      <c r="D3209" s="49"/>
      <c r="E3209" s="52"/>
      <c r="F3209" s="52"/>
      <c r="G3209" s="52"/>
      <c r="H3209" s="52"/>
      <c r="I3209" s="52"/>
    </row>
    <row r="3210" spans="1:9" s="53" customFormat="1">
      <c r="A3210" s="49"/>
      <c r="B3210" s="50"/>
      <c r="C3210" s="51"/>
      <c r="D3210" s="49"/>
      <c r="E3210" s="52"/>
      <c r="F3210" s="52"/>
      <c r="G3210" s="52"/>
      <c r="H3210" s="52"/>
      <c r="I3210" s="52"/>
    </row>
    <row r="3211" spans="1:9" s="53" customFormat="1">
      <c r="A3211" s="49"/>
      <c r="B3211" s="50"/>
      <c r="C3211" s="51"/>
      <c r="D3211" s="49"/>
      <c r="E3211" s="52"/>
      <c r="F3211" s="52"/>
      <c r="G3211" s="52"/>
      <c r="H3211" s="52"/>
      <c r="I3211" s="52"/>
    </row>
    <row r="3212" spans="1:9" s="53" customFormat="1">
      <c r="A3212" s="49"/>
      <c r="B3212" s="50"/>
      <c r="C3212" s="51"/>
      <c r="D3212" s="49"/>
      <c r="E3212" s="52"/>
      <c r="F3212" s="52"/>
      <c r="G3212" s="52"/>
      <c r="H3212" s="52"/>
      <c r="I3212" s="52"/>
    </row>
    <row r="3213" spans="1:9" s="53" customFormat="1">
      <c r="A3213" s="49"/>
      <c r="B3213" s="50"/>
      <c r="C3213" s="51"/>
      <c r="D3213" s="49"/>
      <c r="E3213" s="52"/>
      <c r="F3213" s="52"/>
      <c r="G3213" s="52"/>
      <c r="H3213" s="52"/>
      <c r="I3213" s="52"/>
    </row>
    <row r="3214" spans="1:9" s="53" customFormat="1">
      <c r="A3214" s="49"/>
      <c r="B3214" s="50"/>
      <c r="C3214" s="51"/>
      <c r="D3214" s="49"/>
      <c r="E3214" s="52"/>
      <c r="F3214" s="52"/>
      <c r="G3214" s="52"/>
      <c r="H3214" s="52"/>
      <c r="I3214" s="52"/>
    </row>
    <row r="3215" spans="1:9" s="53" customFormat="1">
      <c r="A3215" s="49"/>
      <c r="B3215" s="50"/>
      <c r="C3215" s="51"/>
      <c r="D3215" s="49"/>
      <c r="E3215" s="52"/>
      <c r="F3215" s="52"/>
      <c r="G3215" s="52"/>
      <c r="H3215" s="52"/>
      <c r="I3215" s="52"/>
    </row>
    <row r="3216" spans="1:9" s="53" customFormat="1">
      <c r="A3216" s="49"/>
      <c r="B3216" s="50"/>
      <c r="C3216" s="51"/>
      <c r="D3216" s="49"/>
      <c r="E3216" s="52"/>
      <c r="F3216" s="52"/>
      <c r="G3216" s="52"/>
      <c r="H3216" s="52"/>
      <c r="I3216" s="52"/>
    </row>
    <row r="3217" spans="1:9" s="53" customFormat="1">
      <c r="A3217" s="49"/>
      <c r="B3217" s="50"/>
      <c r="C3217" s="51"/>
      <c r="D3217" s="49"/>
      <c r="E3217" s="52"/>
      <c r="F3217" s="52"/>
      <c r="G3217" s="52"/>
      <c r="H3217" s="52"/>
      <c r="I3217" s="52"/>
    </row>
    <row r="3218" spans="1:9" s="53" customFormat="1">
      <c r="A3218" s="49"/>
      <c r="B3218" s="50"/>
      <c r="C3218" s="51"/>
      <c r="D3218" s="49"/>
      <c r="E3218" s="52"/>
      <c r="F3218" s="52"/>
      <c r="G3218" s="52"/>
      <c r="H3218" s="52"/>
      <c r="I3218" s="52"/>
    </row>
    <row r="3219" spans="1:9" s="53" customFormat="1">
      <c r="A3219" s="49"/>
      <c r="B3219" s="50"/>
      <c r="C3219" s="51"/>
      <c r="D3219" s="49"/>
      <c r="E3219" s="52"/>
      <c r="F3219" s="52"/>
      <c r="G3219" s="52"/>
      <c r="H3219" s="52"/>
      <c r="I3219" s="52"/>
    </row>
    <row r="3220" spans="1:9" s="53" customFormat="1">
      <c r="A3220" s="49"/>
      <c r="B3220" s="50"/>
      <c r="C3220" s="51"/>
      <c r="D3220" s="49"/>
      <c r="E3220" s="52"/>
      <c r="F3220" s="52"/>
      <c r="G3220" s="52"/>
      <c r="H3220" s="52"/>
      <c r="I3220" s="52"/>
    </row>
    <row r="3221" spans="1:9" s="53" customFormat="1">
      <c r="A3221" s="49"/>
      <c r="B3221" s="50"/>
      <c r="C3221" s="51"/>
      <c r="D3221" s="49"/>
      <c r="E3221" s="52"/>
      <c r="F3221" s="52"/>
      <c r="G3221" s="52"/>
      <c r="H3221" s="52"/>
      <c r="I3221" s="52"/>
    </row>
    <row r="3222" spans="1:9" s="53" customFormat="1">
      <c r="A3222" s="49"/>
      <c r="B3222" s="50"/>
      <c r="C3222" s="51"/>
      <c r="D3222" s="49"/>
      <c r="E3222" s="52"/>
      <c r="F3222" s="52"/>
      <c r="G3222" s="52"/>
      <c r="H3222" s="52"/>
      <c r="I3222" s="52"/>
    </row>
    <row r="3223" spans="1:9" s="53" customFormat="1">
      <c r="A3223" s="49"/>
      <c r="B3223" s="50"/>
      <c r="C3223" s="51"/>
      <c r="D3223" s="49"/>
      <c r="E3223" s="52"/>
      <c r="F3223" s="52"/>
      <c r="G3223" s="52"/>
      <c r="H3223" s="52"/>
      <c r="I3223" s="52"/>
    </row>
    <row r="3224" spans="1:9" s="53" customFormat="1">
      <c r="A3224" s="49"/>
      <c r="B3224" s="50"/>
      <c r="C3224" s="51"/>
      <c r="D3224" s="49"/>
      <c r="E3224" s="52"/>
      <c r="F3224" s="52"/>
      <c r="G3224" s="52"/>
      <c r="H3224" s="52"/>
      <c r="I3224" s="52"/>
    </row>
    <row r="3225" spans="1:9" s="53" customFormat="1">
      <c r="A3225" s="49"/>
      <c r="B3225" s="50"/>
      <c r="C3225" s="51"/>
      <c r="D3225" s="49"/>
      <c r="E3225" s="52"/>
      <c r="F3225" s="52"/>
      <c r="G3225" s="52"/>
      <c r="H3225" s="52"/>
      <c r="I3225" s="52"/>
    </row>
    <row r="3226" spans="1:9" s="53" customFormat="1">
      <c r="A3226" s="49"/>
      <c r="B3226" s="50"/>
      <c r="C3226" s="51"/>
      <c r="D3226" s="49"/>
      <c r="E3226" s="52"/>
      <c r="F3226" s="52"/>
      <c r="G3226" s="52"/>
      <c r="H3226" s="52"/>
      <c r="I3226" s="52"/>
    </row>
    <row r="3227" spans="1:9" s="53" customFormat="1">
      <c r="A3227" s="49"/>
      <c r="B3227" s="50"/>
      <c r="C3227" s="51"/>
      <c r="D3227" s="49"/>
      <c r="E3227" s="52"/>
      <c r="F3227" s="52"/>
      <c r="G3227" s="52"/>
      <c r="H3227" s="52"/>
      <c r="I3227" s="52"/>
    </row>
    <row r="3228" spans="1:9" s="53" customFormat="1">
      <c r="A3228" s="49"/>
      <c r="B3228" s="50"/>
      <c r="C3228" s="51"/>
      <c r="D3228" s="49"/>
      <c r="E3228" s="52"/>
      <c r="F3228" s="52"/>
      <c r="G3228" s="52"/>
      <c r="H3228" s="52"/>
      <c r="I3228" s="52"/>
    </row>
    <row r="3229" spans="1:9" s="53" customFormat="1">
      <c r="A3229" s="49"/>
      <c r="B3229" s="50"/>
      <c r="C3229" s="51"/>
      <c r="D3229" s="49"/>
      <c r="E3229" s="52"/>
      <c r="F3229" s="52"/>
      <c r="G3229" s="52"/>
      <c r="H3229" s="52"/>
      <c r="I3229" s="52"/>
    </row>
    <row r="3230" spans="1:9" s="53" customFormat="1">
      <c r="A3230" s="49"/>
      <c r="B3230" s="50"/>
      <c r="C3230" s="51"/>
      <c r="D3230" s="49"/>
      <c r="E3230" s="52"/>
      <c r="F3230" s="52"/>
      <c r="G3230" s="52"/>
      <c r="H3230" s="52"/>
      <c r="I3230" s="52"/>
    </row>
    <row r="3231" spans="1:9" s="53" customFormat="1">
      <c r="A3231" s="49"/>
      <c r="B3231" s="50"/>
      <c r="C3231" s="51"/>
      <c r="D3231" s="49"/>
      <c r="E3231" s="52"/>
      <c r="F3231" s="52"/>
      <c r="G3231" s="52"/>
      <c r="H3231" s="52"/>
      <c r="I3231" s="52"/>
    </row>
    <row r="3232" spans="1:9" s="53" customFormat="1">
      <c r="A3232" s="49"/>
      <c r="B3232" s="50"/>
      <c r="C3232" s="51"/>
      <c r="D3232" s="49"/>
      <c r="E3232" s="52"/>
      <c r="F3232" s="52"/>
      <c r="G3232" s="52"/>
      <c r="H3232" s="52"/>
      <c r="I3232" s="52"/>
    </row>
    <row r="3233" spans="1:9" s="53" customFormat="1">
      <c r="A3233" s="49"/>
      <c r="B3233" s="50"/>
      <c r="C3233" s="51"/>
      <c r="D3233" s="49"/>
      <c r="E3233" s="52"/>
      <c r="F3233" s="52"/>
      <c r="G3233" s="52"/>
      <c r="H3233" s="52"/>
      <c r="I3233" s="52"/>
    </row>
    <row r="3234" spans="1:9" s="53" customFormat="1">
      <c r="A3234" s="49"/>
      <c r="B3234" s="50"/>
      <c r="C3234" s="51"/>
      <c r="D3234" s="49"/>
      <c r="E3234" s="52"/>
      <c r="F3234" s="52"/>
      <c r="G3234" s="52"/>
      <c r="H3234" s="52"/>
      <c r="I3234" s="52"/>
    </row>
    <row r="3235" spans="1:9" s="53" customFormat="1">
      <c r="A3235" s="49"/>
      <c r="B3235" s="50"/>
      <c r="C3235" s="51"/>
      <c r="D3235" s="49"/>
      <c r="E3235" s="52"/>
      <c r="F3235" s="52"/>
      <c r="G3235" s="52"/>
      <c r="H3235" s="52"/>
      <c r="I3235" s="52"/>
    </row>
    <row r="3236" spans="1:9" s="53" customFormat="1">
      <c r="A3236" s="49"/>
      <c r="B3236" s="50"/>
      <c r="C3236" s="51"/>
      <c r="D3236" s="49"/>
      <c r="E3236" s="52"/>
      <c r="F3236" s="52"/>
      <c r="G3236" s="52"/>
      <c r="H3236" s="52"/>
      <c r="I3236" s="52"/>
    </row>
    <row r="3237" spans="1:9" s="53" customFormat="1">
      <c r="A3237" s="49"/>
      <c r="B3237" s="50"/>
      <c r="C3237" s="51"/>
      <c r="D3237" s="49"/>
      <c r="E3237" s="52"/>
      <c r="F3237" s="52"/>
      <c r="G3237" s="52"/>
      <c r="H3237" s="52"/>
      <c r="I3237" s="52"/>
    </row>
    <row r="3238" spans="1:9" s="53" customFormat="1">
      <c r="A3238" s="49"/>
      <c r="B3238" s="50"/>
      <c r="C3238" s="51"/>
      <c r="D3238" s="49"/>
      <c r="E3238" s="52"/>
      <c r="F3238" s="52"/>
      <c r="G3238" s="52"/>
      <c r="H3238" s="52"/>
      <c r="I3238" s="52"/>
    </row>
    <row r="3239" spans="1:9" s="53" customFormat="1">
      <c r="A3239" s="49"/>
      <c r="B3239" s="50"/>
      <c r="C3239" s="51"/>
      <c r="D3239" s="49"/>
      <c r="E3239" s="52"/>
      <c r="F3239" s="52"/>
      <c r="G3239" s="52"/>
      <c r="H3239" s="52"/>
      <c r="I3239" s="52"/>
    </row>
    <row r="3240" spans="1:9" s="53" customFormat="1">
      <c r="A3240" s="49"/>
      <c r="B3240" s="50"/>
      <c r="C3240" s="51"/>
      <c r="D3240" s="49"/>
      <c r="E3240" s="52"/>
      <c r="F3240" s="52"/>
      <c r="G3240" s="52"/>
      <c r="H3240" s="52"/>
      <c r="I3240" s="52"/>
    </row>
    <row r="3241" spans="1:9" s="53" customFormat="1">
      <c r="A3241" s="49"/>
      <c r="B3241" s="50"/>
      <c r="C3241" s="51"/>
      <c r="D3241" s="49"/>
      <c r="E3241" s="52"/>
      <c r="F3241" s="52"/>
      <c r="G3241" s="52"/>
      <c r="H3241" s="52"/>
      <c r="I3241" s="52"/>
    </row>
    <row r="3242" spans="1:9" s="53" customFormat="1">
      <c r="A3242" s="49"/>
      <c r="B3242" s="50"/>
      <c r="C3242" s="51"/>
      <c r="D3242" s="49"/>
      <c r="E3242" s="52"/>
      <c r="F3242" s="52"/>
      <c r="G3242" s="52"/>
      <c r="H3242" s="52"/>
      <c r="I3242" s="52"/>
    </row>
    <row r="3243" spans="1:9" s="53" customFormat="1">
      <c r="A3243" s="49"/>
      <c r="B3243" s="50"/>
      <c r="C3243" s="51"/>
      <c r="D3243" s="49"/>
      <c r="E3243" s="52"/>
      <c r="F3243" s="52"/>
      <c r="G3243" s="52"/>
      <c r="H3243" s="52"/>
      <c r="I3243" s="52"/>
    </row>
    <row r="3244" spans="1:9" s="53" customFormat="1">
      <c r="A3244" s="49"/>
      <c r="B3244" s="50"/>
      <c r="C3244" s="51"/>
      <c r="D3244" s="49"/>
      <c r="E3244" s="52"/>
      <c r="F3244" s="52"/>
      <c r="G3244" s="52"/>
      <c r="H3244" s="52"/>
      <c r="I3244" s="52"/>
    </row>
    <row r="3245" spans="1:9" s="53" customFormat="1">
      <c r="A3245" s="54"/>
      <c r="B3245" s="55"/>
      <c r="C3245" s="56"/>
      <c r="D3245" s="54"/>
      <c r="E3245" s="52"/>
      <c r="F3245" s="52"/>
      <c r="G3245" s="52"/>
      <c r="H3245" s="52"/>
      <c r="I3245" s="52"/>
    </row>
    <row r="3246" spans="1:9" s="53" customFormat="1">
      <c r="A3246" s="54"/>
      <c r="B3246" s="55"/>
      <c r="C3246" s="56"/>
      <c r="D3246" s="54"/>
      <c r="E3246" s="52"/>
      <c r="F3246" s="52"/>
      <c r="G3246" s="52"/>
      <c r="H3246" s="52"/>
      <c r="I3246" s="52"/>
    </row>
    <row r="3247" spans="1:9" s="53" customFormat="1">
      <c r="A3247" s="54"/>
      <c r="B3247" s="55"/>
      <c r="C3247" s="56"/>
      <c r="D3247" s="54"/>
      <c r="E3247" s="52"/>
      <c r="F3247" s="52"/>
      <c r="G3247" s="52"/>
      <c r="H3247" s="52"/>
      <c r="I3247" s="52"/>
    </row>
    <row r="3248" spans="1:9" s="53" customFormat="1">
      <c r="A3248" s="54"/>
      <c r="B3248" s="55"/>
      <c r="C3248" s="56"/>
      <c r="D3248" s="54"/>
      <c r="E3248" s="52"/>
      <c r="F3248" s="52"/>
      <c r="G3248" s="52"/>
      <c r="H3248" s="52"/>
      <c r="I3248" s="52"/>
    </row>
    <row r="3249" spans="1:9" s="53" customFormat="1">
      <c r="A3249" s="54"/>
      <c r="B3249" s="55"/>
      <c r="C3249" s="56"/>
      <c r="D3249" s="54"/>
      <c r="E3249" s="52"/>
      <c r="F3249" s="52"/>
      <c r="G3249" s="52"/>
      <c r="H3249" s="52"/>
      <c r="I3249" s="52"/>
    </row>
    <row r="3250" spans="1:9" s="53" customFormat="1">
      <c r="A3250" s="54"/>
      <c r="B3250" s="55"/>
      <c r="C3250" s="56"/>
      <c r="D3250" s="54"/>
      <c r="E3250" s="52"/>
      <c r="F3250" s="52"/>
      <c r="G3250" s="52"/>
      <c r="H3250" s="52"/>
      <c r="I3250" s="52"/>
    </row>
    <row r="3251" spans="1:9" s="53" customFormat="1">
      <c r="A3251" s="54"/>
      <c r="B3251" s="55"/>
      <c r="C3251" s="56"/>
      <c r="D3251" s="54"/>
      <c r="E3251" s="52"/>
      <c r="F3251" s="52"/>
      <c r="G3251" s="52"/>
      <c r="H3251" s="52"/>
      <c r="I3251" s="52"/>
    </row>
    <row r="3252" spans="1:9" s="53" customFormat="1">
      <c r="A3252" s="54"/>
      <c r="B3252" s="55"/>
      <c r="C3252" s="56"/>
      <c r="D3252" s="54"/>
      <c r="E3252" s="52"/>
      <c r="F3252" s="52"/>
      <c r="G3252" s="52"/>
      <c r="H3252" s="52"/>
      <c r="I3252" s="52"/>
    </row>
    <row r="3253" spans="1:9" s="53" customFormat="1">
      <c r="A3253" s="54"/>
      <c r="B3253" s="55"/>
      <c r="C3253" s="56"/>
      <c r="D3253" s="54"/>
      <c r="E3253" s="52"/>
      <c r="F3253" s="52"/>
      <c r="G3253" s="52"/>
      <c r="H3253" s="52"/>
      <c r="I3253" s="52"/>
    </row>
    <row r="3254" spans="1:9" s="53" customFormat="1">
      <c r="A3254" s="54"/>
      <c r="B3254" s="55"/>
      <c r="C3254" s="56"/>
      <c r="D3254" s="54"/>
      <c r="E3254" s="52"/>
      <c r="F3254" s="52"/>
      <c r="G3254" s="52"/>
      <c r="H3254" s="52"/>
      <c r="I3254" s="52"/>
    </row>
    <row r="3255" spans="1:9" s="53" customFormat="1">
      <c r="A3255" s="54"/>
      <c r="B3255" s="55"/>
      <c r="C3255" s="56"/>
      <c r="D3255" s="54"/>
      <c r="E3255" s="52"/>
      <c r="F3255" s="52"/>
      <c r="G3255" s="52"/>
      <c r="H3255" s="52"/>
      <c r="I3255" s="52"/>
    </row>
    <row r="3256" spans="1:9" s="53" customFormat="1">
      <c r="A3256" s="54"/>
      <c r="B3256" s="55"/>
      <c r="C3256" s="56"/>
      <c r="D3256" s="54"/>
      <c r="E3256" s="52"/>
      <c r="F3256" s="52"/>
      <c r="G3256" s="52"/>
      <c r="H3256" s="52"/>
      <c r="I3256" s="52"/>
    </row>
    <row r="3257" spans="1:9" s="53" customFormat="1">
      <c r="A3257" s="54"/>
      <c r="B3257" s="55"/>
      <c r="C3257" s="56"/>
      <c r="D3257" s="54"/>
      <c r="E3257" s="52"/>
      <c r="F3257" s="52"/>
      <c r="G3257" s="52"/>
      <c r="H3257" s="52"/>
      <c r="I3257" s="52"/>
    </row>
    <row r="3258" spans="1:9" s="53" customFormat="1">
      <c r="A3258" s="54"/>
      <c r="B3258" s="55"/>
      <c r="C3258" s="56"/>
      <c r="D3258" s="54"/>
      <c r="E3258" s="52"/>
      <c r="F3258" s="52"/>
      <c r="G3258" s="52"/>
      <c r="H3258" s="52"/>
      <c r="I3258" s="52"/>
    </row>
    <row r="3259" spans="1:9" s="53" customFormat="1">
      <c r="A3259" s="54"/>
      <c r="B3259" s="55"/>
      <c r="C3259" s="56"/>
      <c r="D3259" s="54"/>
      <c r="E3259" s="52"/>
      <c r="F3259" s="52"/>
      <c r="G3259" s="52"/>
      <c r="H3259" s="52"/>
      <c r="I3259" s="52"/>
    </row>
    <row r="3260" spans="1:9" s="53" customFormat="1">
      <c r="A3260" s="54"/>
      <c r="B3260" s="55"/>
      <c r="C3260" s="56"/>
      <c r="D3260" s="54"/>
      <c r="E3260" s="52"/>
      <c r="F3260" s="52"/>
      <c r="G3260" s="52"/>
      <c r="H3260" s="52"/>
      <c r="I3260" s="52"/>
    </row>
    <row r="3261" spans="1:9" s="53" customFormat="1">
      <c r="A3261" s="54"/>
      <c r="B3261" s="55"/>
      <c r="C3261" s="56"/>
      <c r="D3261" s="54"/>
      <c r="E3261" s="52"/>
      <c r="F3261" s="52"/>
      <c r="G3261" s="52"/>
      <c r="H3261" s="52"/>
      <c r="I3261" s="52"/>
    </row>
    <row r="3262" spans="1:9" s="53" customFormat="1">
      <c r="A3262" s="54"/>
      <c r="B3262" s="55"/>
      <c r="C3262" s="56"/>
      <c r="D3262" s="54"/>
      <c r="E3262" s="52"/>
      <c r="F3262" s="52"/>
      <c r="G3262" s="52"/>
      <c r="H3262" s="52"/>
      <c r="I3262" s="52"/>
    </row>
    <row r="3263" spans="1:9" s="53" customFormat="1">
      <c r="A3263" s="54"/>
      <c r="B3263" s="55"/>
      <c r="C3263" s="56"/>
      <c r="D3263" s="54"/>
      <c r="E3263" s="52"/>
      <c r="F3263" s="52"/>
      <c r="G3263" s="52"/>
      <c r="H3263" s="52"/>
      <c r="I3263" s="52"/>
    </row>
    <row r="3264" spans="1:9" s="53" customFormat="1">
      <c r="A3264" s="54"/>
      <c r="B3264" s="55"/>
      <c r="C3264" s="56"/>
      <c r="D3264" s="54"/>
      <c r="E3264" s="52"/>
      <c r="F3264" s="52"/>
      <c r="G3264" s="52"/>
      <c r="H3264" s="52"/>
      <c r="I3264" s="52"/>
    </row>
    <row r="3265" spans="1:9" s="53" customFormat="1">
      <c r="A3265" s="54"/>
      <c r="B3265" s="55"/>
      <c r="C3265" s="56"/>
      <c r="D3265" s="54"/>
      <c r="E3265" s="52"/>
      <c r="F3265" s="52"/>
      <c r="G3265" s="52"/>
      <c r="H3265" s="52"/>
      <c r="I3265" s="52"/>
    </row>
    <row r="3266" spans="1:9" s="53" customFormat="1">
      <c r="A3266" s="54"/>
      <c r="B3266" s="55"/>
      <c r="C3266" s="56"/>
      <c r="D3266" s="54"/>
      <c r="E3266" s="52"/>
      <c r="F3266" s="52"/>
      <c r="G3266" s="52"/>
      <c r="H3266" s="52"/>
      <c r="I3266" s="52"/>
    </row>
    <row r="3267" spans="1:9" s="53" customFormat="1">
      <c r="A3267" s="54"/>
      <c r="B3267" s="55"/>
      <c r="C3267" s="56"/>
      <c r="D3267" s="54"/>
      <c r="E3267" s="52"/>
      <c r="F3267" s="52"/>
      <c r="G3267" s="52"/>
      <c r="H3267" s="52"/>
      <c r="I3267" s="52"/>
    </row>
    <row r="3268" spans="1:9" s="53" customFormat="1">
      <c r="A3268" s="54"/>
      <c r="B3268" s="55"/>
      <c r="C3268" s="56"/>
      <c r="D3268" s="54"/>
      <c r="E3268" s="52"/>
      <c r="F3268" s="52"/>
      <c r="G3268" s="52"/>
      <c r="H3268" s="52"/>
      <c r="I3268" s="52"/>
    </row>
    <row r="3269" spans="1:9" s="53" customFormat="1">
      <c r="A3269" s="54"/>
      <c r="B3269" s="55"/>
      <c r="C3269" s="56"/>
      <c r="D3269" s="54"/>
      <c r="E3269" s="52"/>
      <c r="F3269" s="52"/>
      <c r="G3269" s="52"/>
      <c r="H3269" s="52"/>
      <c r="I3269" s="52"/>
    </row>
    <row r="3270" spans="1:9" s="53" customFormat="1">
      <c r="A3270" s="54"/>
      <c r="B3270" s="55"/>
      <c r="C3270" s="56"/>
      <c r="D3270" s="54"/>
      <c r="E3270" s="52"/>
      <c r="F3270" s="52"/>
      <c r="G3270" s="52"/>
      <c r="H3270" s="52"/>
      <c r="I3270" s="52"/>
    </row>
    <row r="3271" spans="1:9" s="53" customFormat="1">
      <c r="A3271" s="54"/>
      <c r="B3271" s="55"/>
      <c r="C3271" s="56"/>
      <c r="D3271" s="54"/>
      <c r="E3271" s="52"/>
      <c r="F3271" s="52"/>
      <c r="G3271" s="52"/>
      <c r="H3271" s="52"/>
      <c r="I3271" s="52"/>
    </row>
    <row r="3272" spans="1:9" s="53" customFormat="1">
      <c r="A3272" s="54"/>
      <c r="B3272" s="55"/>
      <c r="C3272" s="56"/>
      <c r="D3272" s="54"/>
      <c r="E3272" s="52"/>
      <c r="F3272" s="52"/>
      <c r="G3272" s="52"/>
      <c r="H3272" s="52"/>
      <c r="I3272" s="52"/>
    </row>
    <row r="3273" spans="1:9" s="53" customFormat="1">
      <c r="A3273" s="54"/>
      <c r="B3273" s="55"/>
      <c r="C3273" s="56"/>
      <c r="D3273" s="54"/>
      <c r="E3273" s="52"/>
      <c r="F3273" s="52"/>
      <c r="G3273" s="52"/>
      <c r="H3273" s="52"/>
      <c r="I3273" s="52"/>
    </row>
    <row r="3274" spans="1:9" s="53" customFormat="1">
      <c r="A3274" s="54"/>
      <c r="B3274" s="55"/>
      <c r="C3274" s="56"/>
      <c r="D3274" s="54"/>
      <c r="E3274" s="52"/>
      <c r="F3274" s="52"/>
      <c r="G3274" s="52"/>
      <c r="H3274" s="52"/>
      <c r="I3274" s="52"/>
    </row>
    <row r="3275" spans="1:9" s="53" customFormat="1">
      <c r="A3275" s="54"/>
      <c r="B3275" s="55"/>
      <c r="C3275" s="56"/>
      <c r="D3275" s="54"/>
      <c r="E3275" s="52"/>
      <c r="F3275" s="52"/>
      <c r="G3275" s="52"/>
      <c r="H3275" s="52"/>
      <c r="I3275" s="52"/>
    </row>
    <row r="3276" spans="1:9" s="53" customFormat="1">
      <c r="A3276" s="54"/>
      <c r="B3276" s="55"/>
      <c r="C3276" s="56"/>
      <c r="D3276" s="54"/>
      <c r="E3276" s="52"/>
      <c r="F3276" s="52"/>
      <c r="G3276" s="52"/>
      <c r="H3276" s="52"/>
      <c r="I3276" s="52"/>
    </row>
    <row r="3277" spans="1:9" s="53" customFormat="1">
      <c r="A3277" s="54"/>
      <c r="B3277" s="55"/>
      <c r="C3277" s="56"/>
      <c r="D3277" s="54"/>
      <c r="E3277" s="52"/>
      <c r="F3277" s="52"/>
      <c r="G3277" s="52"/>
      <c r="H3277" s="52"/>
      <c r="I3277" s="52"/>
    </row>
    <row r="3278" spans="1:9" s="53" customFormat="1">
      <c r="A3278" s="54"/>
      <c r="B3278" s="55"/>
      <c r="C3278" s="56"/>
      <c r="D3278" s="54"/>
      <c r="E3278" s="52"/>
      <c r="F3278" s="52"/>
      <c r="G3278" s="52"/>
      <c r="H3278" s="52"/>
      <c r="I3278" s="52"/>
    </row>
    <row r="3279" spans="1:9" s="53" customFormat="1">
      <c r="A3279" s="54"/>
      <c r="B3279" s="55"/>
      <c r="C3279" s="56"/>
      <c r="D3279" s="54"/>
      <c r="E3279" s="52"/>
      <c r="F3279" s="52"/>
      <c r="G3279" s="52"/>
      <c r="H3279" s="52"/>
      <c r="I3279" s="52"/>
    </row>
    <row r="3280" spans="1:9" s="53" customFormat="1">
      <c r="A3280" s="54"/>
      <c r="B3280" s="55"/>
      <c r="C3280" s="56"/>
      <c r="D3280" s="54"/>
      <c r="E3280" s="52"/>
      <c r="F3280" s="52"/>
      <c r="G3280" s="52"/>
      <c r="H3280" s="52"/>
      <c r="I3280" s="52"/>
    </row>
    <row r="3281" spans="1:9" s="53" customFormat="1">
      <c r="A3281" s="54"/>
      <c r="B3281" s="55"/>
      <c r="C3281" s="56"/>
      <c r="D3281" s="54"/>
      <c r="E3281" s="52"/>
      <c r="F3281" s="52"/>
      <c r="G3281" s="52"/>
      <c r="H3281" s="52"/>
      <c r="I3281" s="52"/>
    </row>
    <row r="3282" spans="1:9" s="53" customFormat="1">
      <c r="A3282" s="54"/>
      <c r="B3282" s="55"/>
      <c r="C3282" s="56"/>
      <c r="D3282" s="54"/>
      <c r="E3282" s="52"/>
      <c r="F3282" s="52"/>
      <c r="G3282" s="52"/>
      <c r="H3282" s="52"/>
      <c r="I3282" s="52"/>
    </row>
    <row r="3283" spans="1:9" s="53" customFormat="1">
      <c r="A3283" s="54"/>
      <c r="B3283" s="55"/>
      <c r="C3283" s="56"/>
      <c r="D3283" s="54"/>
      <c r="E3283" s="52"/>
      <c r="F3283" s="52"/>
      <c r="G3283" s="52"/>
      <c r="H3283" s="52"/>
      <c r="I3283" s="52"/>
    </row>
    <row r="3284" spans="1:9" s="53" customFormat="1">
      <c r="A3284" s="54"/>
      <c r="B3284" s="55"/>
      <c r="C3284" s="56"/>
      <c r="D3284" s="54"/>
      <c r="E3284" s="52"/>
      <c r="F3284" s="52"/>
      <c r="G3284" s="52"/>
      <c r="H3284" s="52"/>
      <c r="I3284" s="52"/>
    </row>
    <row r="3285" spans="1:9" s="53" customFormat="1">
      <c r="A3285" s="54"/>
      <c r="B3285" s="55"/>
      <c r="C3285" s="56"/>
      <c r="D3285" s="54"/>
      <c r="E3285" s="52"/>
      <c r="F3285" s="52"/>
      <c r="G3285" s="52"/>
      <c r="H3285" s="52"/>
      <c r="I3285" s="52"/>
    </row>
    <row r="3286" spans="1:9" s="53" customFormat="1">
      <c r="A3286" s="54"/>
      <c r="B3286" s="55"/>
      <c r="C3286" s="56"/>
      <c r="D3286" s="54"/>
      <c r="E3286" s="52"/>
      <c r="F3286" s="52"/>
      <c r="G3286" s="52"/>
      <c r="H3286" s="52"/>
      <c r="I3286" s="52"/>
    </row>
  </sheetData>
  <mergeCells count="51">
    <mergeCell ref="A40:A41"/>
    <mergeCell ref="C40:C41"/>
    <mergeCell ref="D40:D41"/>
    <mergeCell ref="G1:G2"/>
    <mergeCell ref="H1:H2"/>
    <mergeCell ref="A8:A9"/>
    <mergeCell ref="C8:C9"/>
    <mergeCell ref="D8:D9"/>
    <mergeCell ref="A10:A11"/>
    <mergeCell ref="C10:C11"/>
    <mergeCell ref="D10:D11"/>
    <mergeCell ref="A12:A13"/>
    <mergeCell ref="C12:C13"/>
    <mergeCell ref="D12:D13"/>
    <mergeCell ref="A18:A19"/>
    <mergeCell ref="C18:C19"/>
    <mergeCell ref="I1:I2"/>
    <mergeCell ref="A6:A7"/>
    <mergeCell ref="C6:C7"/>
    <mergeCell ref="D6:D7"/>
    <mergeCell ref="A1:A2"/>
    <mergeCell ref="B1:B2"/>
    <mergeCell ref="C1:C2"/>
    <mergeCell ref="D1:D2"/>
    <mergeCell ref="E1:E2"/>
    <mergeCell ref="F1:F2"/>
    <mergeCell ref="D18:D19"/>
    <mergeCell ref="A20:A21"/>
    <mergeCell ref="C20:C21"/>
    <mergeCell ref="D20:D21"/>
    <mergeCell ref="A22:A23"/>
    <mergeCell ref="C22:C23"/>
    <mergeCell ref="D22:D23"/>
    <mergeCell ref="A24:A25"/>
    <mergeCell ref="C24:C25"/>
    <mergeCell ref="D24:D25"/>
    <mergeCell ref="A26:A27"/>
    <mergeCell ref="C26:C27"/>
    <mergeCell ref="D26:D27"/>
    <mergeCell ref="A32:A33"/>
    <mergeCell ref="C32:C33"/>
    <mergeCell ref="D32:D33"/>
    <mergeCell ref="A34:A35"/>
    <mergeCell ref="C34:C35"/>
    <mergeCell ref="D34:D35"/>
    <mergeCell ref="A36:A37"/>
    <mergeCell ref="C36:C37"/>
    <mergeCell ref="D36:D37"/>
    <mergeCell ref="A38:A39"/>
    <mergeCell ref="C38:C39"/>
    <mergeCell ref="D38:D39"/>
  </mergeCells>
  <pageMargins left="0.78740157480314965" right="0.19685039370078741" top="0.94488188976377963" bottom="0.94488188976377963" header="0.51181102362204722" footer="0.51181102362204722"/>
  <pageSetup paperSize="9" scale="70" fitToHeight="0" orientation="portrait" r:id="rId1"/>
  <headerFooter alignWithMargins="0">
    <oddHeader xml:space="preserve">&amp;CVZDUCHOTECHNIKA
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  <outlinePr summaryBelow="0"/>
  </sheetPr>
  <dimension ref="A1:BH107"/>
  <sheetViews>
    <sheetView topLeftCell="A9" workbookViewId="0">
      <selection activeCell="F37" sqref="F37"/>
    </sheetView>
  </sheetViews>
  <sheetFormatPr defaultRowHeight="12.5" outlineLevelRow="1"/>
  <cols>
    <col min="1" max="1" width="4.26953125" style="29" customWidth="1"/>
    <col min="2" max="2" width="14.453125" style="46" customWidth="1"/>
    <col min="3" max="3" width="38.26953125" style="46" customWidth="1"/>
    <col min="4" max="4" width="4.54296875" style="29" customWidth="1"/>
    <col min="5" max="5" width="10.54296875" style="29" customWidth="1"/>
    <col min="6" max="6" width="9.81640625" style="29" customWidth="1"/>
    <col min="7" max="7" width="12.7265625" style="29" customWidth="1"/>
    <col min="8" max="21" width="0" style="29" hidden="1" customWidth="1"/>
    <col min="22" max="28" width="8.7265625" style="29"/>
    <col min="29" max="39" width="0" style="29" hidden="1" customWidth="1"/>
    <col min="40" max="16384" width="8.7265625" style="29"/>
  </cols>
  <sheetData>
    <row r="1" spans="1:60" ht="15.75" customHeight="1">
      <c r="A1" s="541" t="s">
        <v>67</v>
      </c>
      <c r="B1" s="541"/>
      <c r="C1" s="541"/>
      <c r="D1" s="541"/>
      <c r="E1" s="541"/>
      <c r="F1" s="541"/>
      <c r="G1" s="541"/>
      <c r="AE1" s="29" t="s">
        <v>68</v>
      </c>
    </row>
    <row r="2" spans="1:60" ht="25" customHeight="1">
      <c r="A2" s="233" t="s">
        <v>69</v>
      </c>
      <c r="B2" s="330"/>
      <c r="C2" s="542" t="s">
        <v>2195</v>
      </c>
      <c r="D2" s="543"/>
      <c r="E2" s="543"/>
      <c r="F2" s="543"/>
      <c r="G2" s="544"/>
      <c r="AE2" s="29" t="s">
        <v>70</v>
      </c>
    </row>
    <row r="3" spans="1:60" ht="25" customHeight="1">
      <c r="A3" s="233" t="s">
        <v>71</v>
      </c>
      <c r="B3" s="330"/>
      <c r="C3" s="542" t="s">
        <v>443</v>
      </c>
      <c r="D3" s="543"/>
      <c r="E3" s="543"/>
      <c r="F3" s="543"/>
      <c r="G3" s="544"/>
      <c r="AE3" s="29" t="s">
        <v>72</v>
      </c>
    </row>
    <row r="4" spans="1:60" ht="25" hidden="1" customHeight="1">
      <c r="A4" s="233" t="s">
        <v>73</v>
      </c>
      <c r="B4" s="330"/>
      <c r="C4" s="542"/>
      <c r="D4" s="543"/>
      <c r="E4" s="543"/>
      <c r="F4" s="543"/>
      <c r="G4" s="544"/>
      <c r="AE4" s="29" t="s">
        <v>74</v>
      </c>
    </row>
    <row r="5" spans="1:60" ht="14.5" hidden="1" customHeight="1">
      <c r="A5" s="234" t="s">
        <v>75</v>
      </c>
      <c r="B5" s="235"/>
      <c r="C5" s="236"/>
      <c r="D5" s="237"/>
      <c r="E5" s="237"/>
      <c r="F5" s="237"/>
      <c r="G5" s="238"/>
      <c r="AE5" s="29" t="s">
        <v>76</v>
      </c>
    </row>
    <row r="6" spans="1:60" ht="14.5">
      <c r="A6"/>
      <c r="B6" s="239"/>
      <c r="C6" s="239"/>
      <c r="D6"/>
      <c r="E6"/>
      <c r="F6"/>
      <c r="G6"/>
    </row>
    <row r="7" spans="1:60" ht="38.5">
      <c r="A7" s="240" t="s">
        <v>77</v>
      </c>
      <c r="B7" s="241" t="s">
        <v>78</v>
      </c>
      <c r="C7" s="241" t="s">
        <v>79</v>
      </c>
      <c r="D7" s="240" t="s">
        <v>80</v>
      </c>
      <c r="E7" s="240" t="s">
        <v>81</v>
      </c>
      <c r="F7" s="242" t="s">
        <v>82</v>
      </c>
      <c r="G7" s="240" t="s">
        <v>63</v>
      </c>
      <c r="H7" s="30" t="s">
        <v>83</v>
      </c>
      <c r="I7" s="30" t="s">
        <v>84</v>
      </c>
      <c r="J7" s="30" t="s">
        <v>85</v>
      </c>
      <c r="K7" s="30" t="s">
        <v>86</v>
      </c>
      <c r="L7" s="30" t="s">
        <v>87</v>
      </c>
      <c r="M7" s="30" t="s">
        <v>88</v>
      </c>
      <c r="N7" s="30" t="s">
        <v>89</v>
      </c>
      <c r="O7" s="30" t="s">
        <v>90</v>
      </c>
      <c r="P7" s="30" t="s">
        <v>91</v>
      </c>
      <c r="Q7" s="30" t="s">
        <v>92</v>
      </c>
      <c r="R7" s="30" t="s">
        <v>93</v>
      </c>
      <c r="S7" s="30" t="s">
        <v>94</v>
      </c>
      <c r="T7" s="30" t="s">
        <v>95</v>
      </c>
      <c r="U7" s="30" t="s">
        <v>96</v>
      </c>
    </row>
    <row r="8" spans="1:60" ht="14.5">
      <c r="A8" s="243" t="s">
        <v>97</v>
      </c>
      <c r="B8" s="244" t="s">
        <v>60</v>
      </c>
      <c r="C8" s="245" t="s">
        <v>59</v>
      </c>
      <c r="D8" s="246"/>
      <c r="E8" s="247"/>
      <c r="F8" s="248"/>
      <c r="G8" s="248">
        <f>SUMIF(AE9:AE11,"&lt;&gt;NOR",G9:G11)</f>
        <v>0</v>
      </c>
      <c r="H8" s="33"/>
      <c r="I8" s="33" t="e">
        <f>SUM(I9:I11)</f>
        <v>#REF!</v>
      </c>
      <c r="J8" s="33"/>
      <c r="K8" s="33" t="e">
        <f>SUM(K9:K11)</f>
        <v>#REF!</v>
      </c>
      <c r="L8" s="33"/>
      <c r="M8" s="33" t="e">
        <f>SUM(M9:M11)</f>
        <v>#REF!</v>
      </c>
      <c r="N8" s="32"/>
      <c r="O8" s="32" t="e">
        <f>SUM(O9:O11)</f>
        <v>#REF!</v>
      </c>
      <c r="P8" s="32"/>
      <c r="Q8" s="32" t="e">
        <f>SUM(Q9:Q11)</f>
        <v>#REF!</v>
      </c>
      <c r="R8" s="32"/>
      <c r="S8" s="32"/>
      <c r="T8" s="31"/>
      <c r="U8" s="32" t="e">
        <f>SUM(U9:U11)</f>
        <v>#REF!</v>
      </c>
      <c r="AE8" s="29" t="s">
        <v>98</v>
      </c>
    </row>
    <row r="9" spans="1:60" outlineLevel="1">
      <c r="A9" s="249">
        <v>1</v>
      </c>
      <c r="B9" s="250" t="s">
        <v>452</v>
      </c>
      <c r="C9" s="251" t="s">
        <v>453</v>
      </c>
      <c r="D9" s="252" t="s">
        <v>121</v>
      </c>
      <c r="E9" s="253">
        <v>20</v>
      </c>
      <c r="F9" s="320">
        <v>0</v>
      </c>
      <c r="G9" s="254">
        <f>ROUND(E9*F9,2)</f>
        <v>0</v>
      </c>
      <c r="H9" s="35">
        <v>47.92</v>
      </c>
      <c r="I9" s="35" t="e">
        <f>ROUND(#REF!*H9,2)</f>
        <v>#REF!</v>
      </c>
      <c r="J9" s="35">
        <v>226.57999999999998</v>
      </c>
      <c r="K9" s="35" t="e">
        <f>ROUND(#REF!*J9,2)</f>
        <v>#REF!</v>
      </c>
      <c r="L9" s="35">
        <v>0</v>
      </c>
      <c r="M9" s="35" t="e">
        <f>#REF!*(1+L9/100)</f>
        <v>#REF!</v>
      </c>
      <c r="N9" s="34">
        <v>4.0869999999999997E-2</v>
      </c>
      <c r="O9" s="34" t="e">
        <f>ROUND(#REF!*N9,5)</f>
        <v>#REF!</v>
      </c>
      <c r="P9" s="34">
        <v>0</v>
      </c>
      <c r="Q9" s="34" t="e">
        <f>ROUND(#REF!*P9,5)</f>
        <v>#REF!</v>
      </c>
      <c r="R9" s="34"/>
      <c r="S9" s="34"/>
      <c r="T9" s="36">
        <v>0.47499999999999998</v>
      </c>
      <c r="U9" s="34" t="e">
        <f>ROUND(#REF!*T9,2)</f>
        <v>#REF!</v>
      </c>
      <c r="V9" s="37"/>
      <c r="W9" s="37"/>
      <c r="X9" s="37"/>
      <c r="Y9" s="37"/>
      <c r="Z9" s="37"/>
      <c r="AA9" s="37"/>
      <c r="AB9" s="37"/>
      <c r="AC9" s="37"/>
      <c r="AD9" s="37"/>
      <c r="AE9" s="37" t="s">
        <v>102</v>
      </c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</row>
    <row r="10" spans="1:60" outlineLevel="1">
      <c r="A10" s="249">
        <v>2</v>
      </c>
      <c r="B10" s="250" t="s">
        <v>454</v>
      </c>
      <c r="C10" s="251" t="s">
        <v>455</v>
      </c>
      <c r="D10" s="252" t="s">
        <v>121</v>
      </c>
      <c r="E10" s="253">
        <v>20</v>
      </c>
      <c r="F10" s="320">
        <v>0</v>
      </c>
      <c r="G10" s="254">
        <f>ROUND(E10*F10,2)</f>
        <v>0</v>
      </c>
      <c r="H10" s="35">
        <v>53.51</v>
      </c>
      <c r="I10" s="35" t="e">
        <f>ROUND(#REF!*H10,2)</f>
        <v>#REF!</v>
      </c>
      <c r="J10" s="35">
        <v>315.49</v>
      </c>
      <c r="K10" s="35" t="e">
        <f>ROUND(#REF!*J10,2)</f>
        <v>#REF!</v>
      </c>
      <c r="L10" s="35">
        <v>0</v>
      </c>
      <c r="M10" s="35" t="e">
        <f>#REF!*(1+L10/100)</f>
        <v>#REF!</v>
      </c>
      <c r="N10" s="34">
        <v>4.5580000000000002E-2</v>
      </c>
      <c r="O10" s="34" t="e">
        <f>ROUND(#REF!*N10,5)</f>
        <v>#REF!</v>
      </c>
      <c r="P10" s="34">
        <v>0</v>
      </c>
      <c r="Q10" s="34" t="e">
        <f>ROUND(#REF!*P10,5)</f>
        <v>#REF!</v>
      </c>
      <c r="R10" s="34"/>
      <c r="S10" s="34"/>
      <c r="T10" s="36">
        <v>0.60799999999999998</v>
      </c>
      <c r="U10" s="34" t="e">
        <f>ROUND(#REF!*T10,2)</f>
        <v>#REF!</v>
      </c>
      <c r="V10" s="37"/>
      <c r="W10" s="37"/>
      <c r="X10" s="37"/>
      <c r="Y10" s="37"/>
      <c r="Z10" s="37"/>
      <c r="AA10" s="37"/>
      <c r="AB10" s="37"/>
      <c r="AC10" s="37"/>
      <c r="AD10" s="37"/>
      <c r="AE10" s="37" t="s">
        <v>102</v>
      </c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</row>
    <row r="11" spans="1:60" outlineLevel="1">
      <c r="A11" s="249">
        <v>3</v>
      </c>
      <c r="B11" s="250" t="s">
        <v>456</v>
      </c>
      <c r="C11" s="251" t="s">
        <v>457</v>
      </c>
      <c r="D11" s="252" t="s">
        <v>121</v>
      </c>
      <c r="E11" s="253">
        <v>20</v>
      </c>
      <c r="F11" s="320">
        <v>0</v>
      </c>
      <c r="G11" s="254">
        <f>ROUND(E11*F11,2)</f>
        <v>0</v>
      </c>
      <c r="H11" s="35">
        <v>3.26</v>
      </c>
      <c r="I11" s="35" t="e">
        <f>ROUND(#REF!*H11,2)</f>
        <v>#REF!</v>
      </c>
      <c r="J11" s="35">
        <v>38.04</v>
      </c>
      <c r="K11" s="35" t="e">
        <f>ROUND(#REF!*J11,2)</f>
        <v>#REF!</v>
      </c>
      <c r="L11" s="35">
        <v>0</v>
      </c>
      <c r="M11" s="35" t="e">
        <f>#REF!*(1+L11/100)</f>
        <v>#REF!</v>
      </c>
      <c r="N11" s="34">
        <v>2.9299999999999999E-3</v>
      </c>
      <c r="O11" s="34" t="e">
        <f>ROUND(#REF!*N11,5)</f>
        <v>#REF!</v>
      </c>
      <c r="P11" s="34">
        <v>0</v>
      </c>
      <c r="Q11" s="34" t="e">
        <f>ROUND(#REF!*P11,5)</f>
        <v>#REF!</v>
      </c>
      <c r="R11" s="34"/>
      <c r="S11" s="34"/>
      <c r="T11" s="36">
        <v>7.3249999999999996E-2</v>
      </c>
      <c r="U11" s="34" t="e">
        <f>ROUND(#REF!*T11,2)</f>
        <v>#REF!</v>
      </c>
      <c r="V11" s="37"/>
      <c r="W11" s="37"/>
      <c r="X11" s="37"/>
      <c r="Y11" s="37"/>
      <c r="Z11" s="37"/>
      <c r="AA11" s="37"/>
      <c r="AB11" s="37"/>
      <c r="AC11" s="37"/>
      <c r="AD11" s="37"/>
      <c r="AE11" s="37" t="s">
        <v>102</v>
      </c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</row>
    <row r="12" spans="1:60" ht="14.5">
      <c r="A12" s="255" t="s">
        <v>97</v>
      </c>
      <c r="B12" s="256" t="s">
        <v>50</v>
      </c>
      <c r="C12" s="257" t="s">
        <v>49</v>
      </c>
      <c r="D12" s="258"/>
      <c r="E12" s="259"/>
      <c r="F12" s="260"/>
      <c r="G12" s="260">
        <f>SUMIF(AE13:AE15,"&lt;&gt;NOR",G13:G15)</f>
        <v>0</v>
      </c>
      <c r="H12" s="40"/>
      <c r="I12" s="40" t="e">
        <f>SUM(I13:I15)</f>
        <v>#REF!</v>
      </c>
      <c r="J12" s="40"/>
      <c r="K12" s="40" t="e">
        <f>SUM(K13:K15)</f>
        <v>#REF!</v>
      </c>
      <c r="L12" s="40"/>
      <c r="M12" s="40" t="e">
        <f>SUM(M13:M15)</f>
        <v>#REF!</v>
      </c>
      <c r="N12" s="39"/>
      <c r="O12" s="39" t="e">
        <f>SUM(O13:O15)</f>
        <v>#REF!</v>
      </c>
      <c r="P12" s="39"/>
      <c r="Q12" s="39" t="e">
        <f>SUM(Q13:Q15)</f>
        <v>#REF!</v>
      </c>
      <c r="R12" s="39"/>
      <c r="S12" s="39"/>
      <c r="T12" s="41"/>
      <c r="U12" s="39" t="e">
        <f>SUM(U13:U15)</f>
        <v>#REF!</v>
      </c>
      <c r="AE12" s="29" t="s">
        <v>98</v>
      </c>
    </row>
    <row r="13" spans="1:60" outlineLevel="1">
      <c r="A13" s="249">
        <v>4</v>
      </c>
      <c r="B13" s="250" t="s">
        <v>458</v>
      </c>
      <c r="C13" s="251" t="s">
        <v>459</v>
      </c>
      <c r="D13" s="252" t="s">
        <v>304</v>
      </c>
      <c r="E13" s="253">
        <v>20</v>
      </c>
      <c r="F13" s="320">
        <v>0</v>
      </c>
      <c r="G13" s="254">
        <f>ROUND(E13*F13,2)</f>
        <v>0</v>
      </c>
      <c r="H13" s="35">
        <v>14.36</v>
      </c>
      <c r="I13" s="35" t="e">
        <f>ROUND(#REF!*H13,2)</f>
        <v>#REF!</v>
      </c>
      <c r="J13" s="35">
        <v>265.64</v>
      </c>
      <c r="K13" s="35" t="e">
        <f>ROUND(#REF!*J13,2)</f>
        <v>#REF!</v>
      </c>
      <c r="L13" s="35">
        <v>0</v>
      </c>
      <c r="M13" s="35" t="e">
        <f>#REF!*(1+L13/100)</f>
        <v>#REF!</v>
      </c>
      <c r="N13" s="34">
        <v>4.8999999999999998E-4</v>
      </c>
      <c r="O13" s="34" t="e">
        <f>ROUND(#REF!*N13,5)</f>
        <v>#REF!</v>
      </c>
      <c r="P13" s="34">
        <v>0.04</v>
      </c>
      <c r="Q13" s="34" t="e">
        <f>ROUND(#REF!*P13,5)</f>
        <v>#REF!</v>
      </c>
      <c r="R13" s="34"/>
      <c r="S13" s="34"/>
      <c r="T13" s="36">
        <v>0.66800000000000004</v>
      </c>
      <c r="U13" s="34" t="e">
        <f>ROUND(#REF!*T13,2)</f>
        <v>#REF!</v>
      </c>
      <c r="V13" s="37"/>
      <c r="W13" s="37"/>
      <c r="X13" s="37"/>
      <c r="Y13" s="37"/>
      <c r="Z13" s="37"/>
      <c r="AA13" s="37"/>
      <c r="AB13" s="37"/>
      <c r="AC13" s="37"/>
      <c r="AD13" s="37"/>
      <c r="AE13" s="37" t="s">
        <v>102</v>
      </c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</row>
    <row r="14" spans="1:60" outlineLevel="1">
      <c r="A14" s="249">
        <v>5</v>
      </c>
      <c r="B14" s="250" t="s">
        <v>251</v>
      </c>
      <c r="C14" s="251" t="s">
        <v>252</v>
      </c>
      <c r="D14" s="252" t="s">
        <v>107</v>
      </c>
      <c r="E14" s="253">
        <v>1</v>
      </c>
      <c r="F14" s="320">
        <v>0</v>
      </c>
      <c r="G14" s="254">
        <f>ROUND(E14*F14,2)</f>
        <v>0</v>
      </c>
      <c r="H14" s="35">
        <v>0</v>
      </c>
      <c r="I14" s="35" t="e">
        <f>ROUND(#REF!*H14,2)</f>
        <v>#REF!</v>
      </c>
      <c r="J14" s="35">
        <v>264</v>
      </c>
      <c r="K14" s="35" t="e">
        <f>ROUND(#REF!*J14,2)</f>
        <v>#REF!</v>
      </c>
      <c r="L14" s="35">
        <v>0</v>
      </c>
      <c r="M14" s="35" t="e">
        <f>#REF!*(1+L14/100)</f>
        <v>#REF!</v>
      </c>
      <c r="N14" s="34">
        <v>0</v>
      </c>
      <c r="O14" s="34" t="e">
        <f>ROUND(#REF!*N14,5)</f>
        <v>#REF!</v>
      </c>
      <c r="P14" s="34">
        <v>0</v>
      </c>
      <c r="Q14" s="34" t="e">
        <f>ROUND(#REF!*P14,5)</f>
        <v>#REF!</v>
      </c>
      <c r="R14" s="34"/>
      <c r="S14" s="34"/>
      <c r="T14" s="36">
        <v>0.49</v>
      </c>
      <c r="U14" s="34" t="e">
        <f>ROUND(#REF!*T14,2)</f>
        <v>#REF!</v>
      </c>
      <c r="V14" s="37"/>
      <c r="W14" s="37"/>
      <c r="X14" s="37"/>
      <c r="Y14" s="37"/>
      <c r="Z14" s="37"/>
      <c r="AA14" s="37"/>
      <c r="AB14" s="37"/>
      <c r="AC14" s="37"/>
      <c r="AD14" s="37"/>
      <c r="AE14" s="37" t="s">
        <v>102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</row>
    <row r="15" spans="1:60" outlineLevel="1">
      <c r="A15" s="249">
        <v>6</v>
      </c>
      <c r="B15" s="250" t="s">
        <v>253</v>
      </c>
      <c r="C15" s="251" t="s">
        <v>460</v>
      </c>
      <c r="D15" s="252" t="s">
        <v>107</v>
      </c>
      <c r="E15" s="253">
        <v>100</v>
      </c>
      <c r="F15" s="320">
        <v>0</v>
      </c>
      <c r="G15" s="254">
        <f>ROUND(E15*F15,2)</f>
        <v>0</v>
      </c>
      <c r="H15" s="35">
        <v>0</v>
      </c>
      <c r="I15" s="35" t="e">
        <f>ROUND(#REF!*H15,2)</f>
        <v>#REF!</v>
      </c>
      <c r="J15" s="35">
        <v>25</v>
      </c>
      <c r="K15" s="35" t="e">
        <f>ROUND(#REF!*J15,2)</f>
        <v>#REF!</v>
      </c>
      <c r="L15" s="35">
        <v>0</v>
      </c>
      <c r="M15" s="35" t="e">
        <f>#REF!*(1+L15/100)</f>
        <v>#REF!</v>
      </c>
      <c r="N15" s="34">
        <v>0</v>
      </c>
      <c r="O15" s="34" t="e">
        <f>ROUND(#REF!*N15,5)</f>
        <v>#REF!</v>
      </c>
      <c r="P15" s="34">
        <v>0</v>
      </c>
      <c r="Q15" s="34" t="e">
        <f>ROUND(#REF!*P15,5)</f>
        <v>#REF!</v>
      </c>
      <c r="R15" s="34"/>
      <c r="S15" s="34"/>
      <c r="T15" s="36">
        <v>0</v>
      </c>
      <c r="U15" s="34" t="e">
        <f>ROUND(#REF!*T15,2)</f>
        <v>#REF!</v>
      </c>
      <c r="V15" s="37"/>
      <c r="W15" s="37"/>
      <c r="X15" s="37"/>
      <c r="Y15" s="37"/>
      <c r="Z15" s="37"/>
      <c r="AA15" s="37"/>
      <c r="AB15" s="37"/>
      <c r="AC15" s="37"/>
      <c r="AD15" s="37"/>
      <c r="AE15" s="37" t="s">
        <v>102</v>
      </c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</row>
    <row r="16" spans="1:60" ht="14.5">
      <c r="A16" s="255" t="s">
        <v>97</v>
      </c>
      <c r="B16" s="256" t="s">
        <v>444</v>
      </c>
      <c r="C16" s="257" t="s">
        <v>445</v>
      </c>
      <c r="D16" s="258"/>
      <c r="E16" s="259"/>
      <c r="F16" s="260"/>
      <c r="G16" s="260">
        <f>SUMIF(AE17:AE29,"&lt;&gt;NOR",G17:G29)</f>
        <v>0</v>
      </c>
      <c r="H16" s="40"/>
      <c r="I16" s="40" t="e">
        <f>SUM(I17:I29)</f>
        <v>#REF!</v>
      </c>
      <c r="J16" s="40"/>
      <c r="K16" s="40" t="e">
        <f>SUM(K17:K29)</f>
        <v>#REF!</v>
      </c>
      <c r="L16" s="40"/>
      <c r="M16" s="40" t="e">
        <f>SUM(M17:M29)</f>
        <v>#REF!</v>
      </c>
      <c r="N16" s="39"/>
      <c r="O16" s="39" t="e">
        <f>SUM(O17:O29)</f>
        <v>#REF!</v>
      </c>
      <c r="P16" s="39"/>
      <c r="Q16" s="39" t="e">
        <f>SUM(Q17:Q29)</f>
        <v>#REF!</v>
      </c>
      <c r="R16" s="39"/>
      <c r="S16" s="39"/>
      <c r="T16" s="41"/>
      <c r="U16" s="39" t="e">
        <f>SUM(U17:U29)</f>
        <v>#REF!</v>
      </c>
      <c r="AE16" s="29" t="s">
        <v>98</v>
      </c>
    </row>
    <row r="17" spans="1:60" outlineLevel="1">
      <c r="A17" s="249">
        <v>7</v>
      </c>
      <c r="B17" s="250" t="s">
        <v>461</v>
      </c>
      <c r="C17" s="251" t="s">
        <v>462</v>
      </c>
      <c r="D17" s="252" t="s">
        <v>304</v>
      </c>
      <c r="E17" s="253">
        <v>10</v>
      </c>
      <c r="F17" s="320">
        <v>0</v>
      </c>
      <c r="G17" s="254">
        <f t="shared" ref="G17:G29" si="0">ROUND(E17*F17,2)</f>
        <v>0</v>
      </c>
      <c r="H17" s="35">
        <v>0</v>
      </c>
      <c r="I17" s="35" t="e">
        <f>ROUND(#REF!*H17,2)</f>
        <v>#REF!</v>
      </c>
      <c r="J17" s="35">
        <v>178</v>
      </c>
      <c r="K17" s="35" t="e">
        <f>ROUND(#REF!*J17,2)</f>
        <v>#REF!</v>
      </c>
      <c r="L17" s="35">
        <v>0</v>
      </c>
      <c r="M17" s="35" t="e">
        <f>#REF!*(1+L17/100)</f>
        <v>#REF!</v>
      </c>
      <c r="N17" s="34">
        <v>0</v>
      </c>
      <c r="O17" s="34" t="e">
        <f>ROUND(#REF!*N17,5)</f>
        <v>#REF!</v>
      </c>
      <c r="P17" s="34">
        <v>1.4919999999999999E-2</v>
      </c>
      <c r="Q17" s="34" t="e">
        <f>ROUND(#REF!*P17,5)</f>
        <v>#REF!</v>
      </c>
      <c r="R17" s="34"/>
      <c r="S17" s="34"/>
      <c r="T17" s="36">
        <v>0.41299999999999998</v>
      </c>
      <c r="U17" s="34" t="e">
        <f>ROUND(#REF!*T17,2)</f>
        <v>#REF!</v>
      </c>
      <c r="V17" s="37"/>
      <c r="W17" s="37"/>
      <c r="X17" s="37"/>
      <c r="Y17" s="37"/>
      <c r="Z17" s="37"/>
      <c r="AA17" s="37"/>
      <c r="AB17" s="37"/>
      <c r="AC17" s="37"/>
      <c r="AD17" s="37"/>
      <c r="AE17" s="37" t="s">
        <v>102</v>
      </c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</row>
    <row r="18" spans="1:60" outlineLevel="1">
      <c r="A18" s="249">
        <v>8</v>
      </c>
      <c r="B18" s="250" t="s">
        <v>463</v>
      </c>
      <c r="C18" s="251" t="s">
        <v>464</v>
      </c>
      <c r="D18" s="252" t="s">
        <v>107</v>
      </c>
      <c r="E18" s="253">
        <v>0.15</v>
      </c>
      <c r="F18" s="320">
        <v>0</v>
      </c>
      <c r="G18" s="254">
        <f t="shared" si="0"/>
        <v>0</v>
      </c>
      <c r="H18" s="35">
        <v>0</v>
      </c>
      <c r="I18" s="35" t="e">
        <f>ROUND(#REF!*H18,2)</f>
        <v>#REF!</v>
      </c>
      <c r="J18" s="35">
        <v>2380</v>
      </c>
      <c r="K18" s="35" t="e">
        <f>ROUND(#REF!*J18,2)</f>
        <v>#REF!</v>
      </c>
      <c r="L18" s="35">
        <v>0</v>
      </c>
      <c r="M18" s="35" t="e">
        <f>#REF!*(1+L18/100)</f>
        <v>#REF!</v>
      </c>
      <c r="N18" s="34">
        <v>0</v>
      </c>
      <c r="O18" s="34" t="e">
        <f>ROUND(#REF!*N18,5)</f>
        <v>#REF!</v>
      </c>
      <c r="P18" s="34">
        <v>0</v>
      </c>
      <c r="Q18" s="34" t="e">
        <f>ROUND(#REF!*P18,5)</f>
        <v>#REF!</v>
      </c>
      <c r="R18" s="34"/>
      <c r="S18" s="34"/>
      <c r="T18" s="36">
        <v>4.1550000000000002</v>
      </c>
      <c r="U18" s="34" t="e">
        <f>ROUND(#REF!*T18,2)</f>
        <v>#REF!</v>
      </c>
      <c r="V18" s="37"/>
      <c r="W18" s="37"/>
      <c r="X18" s="37"/>
      <c r="Y18" s="37"/>
      <c r="Z18" s="37"/>
      <c r="AA18" s="37"/>
      <c r="AB18" s="37"/>
      <c r="AC18" s="37"/>
      <c r="AD18" s="37"/>
      <c r="AE18" s="37" t="s">
        <v>102</v>
      </c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</row>
    <row r="19" spans="1:60" outlineLevel="1">
      <c r="A19" s="249">
        <v>9</v>
      </c>
      <c r="B19" s="250" t="s">
        <v>465</v>
      </c>
      <c r="C19" s="251" t="s">
        <v>466</v>
      </c>
      <c r="D19" s="252" t="s">
        <v>101</v>
      </c>
      <c r="E19" s="253">
        <v>1</v>
      </c>
      <c r="F19" s="320">
        <v>0</v>
      </c>
      <c r="G19" s="254">
        <f t="shared" si="0"/>
        <v>0</v>
      </c>
      <c r="H19" s="35">
        <v>0</v>
      </c>
      <c r="I19" s="35" t="e">
        <f>ROUND(#REF!*H19,2)</f>
        <v>#REF!</v>
      </c>
      <c r="J19" s="35">
        <v>85.5</v>
      </c>
      <c r="K19" s="35" t="e">
        <f>ROUND(#REF!*J19,2)</f>
        <v>#REF!</v>
      </c>
      <c r="L19" s="35">
        <v>0</v>
      </c>
      <c r="M19" s="35" t="e">
        <f>#REF!*(1+L19/100)</f>
        <v>#REF!</v>
      </c>
      <c r="N19" s="34">
        <v>0</v>
      </c>
      <c r="O19" s="34" t="e">
        <f>ROUND(#REF!*N19,5)</f>
        <v>#REF!</v>
      </c>
      <c r="P19" s="34">
        <v>0</v>
      </c>
      <c r="Q19" s="34" t="e">
        <f>ROUND(#REF!*P19,5)</f>
        <v>#REF!</v>
      </c>
      <c r="R19" s="34"/>
      <c r="S19" s="34"/>
      <c r="T19" s="36">
        <v>0.157</v>
      </c>
      <c r="U19" s="34" t="e">
        <f>ROUND(#REF!*T19,2)</f>
        <v>#REF!</v>
      </c>
      <c r="V19" s="37"/>
      <c r="W19" s="37"/>
      <c r="X19" s="37"/>
      <c r="Y19" s="37"/>
      <c r="Z19" s="37"/>
      <c r="AA19" s="37"/>
      <c r="AB19" s="37"/>
      <c r="AC19" s="37"/>
      <c r="AD19" s="37"/>
      <c r="AE19" s="37" t="s">
        <v>102</v>
      </c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</row>
    <row r="20" spans="1:60" outlineLevel="1">
      <c r="A20" s="249">
        <v>10</v>
      </c>
      <c r="B20" s="250" t="s">
        <v>467</v>
      </c>
      <c r="C20" s="251" t="s">
        <v>468</v>
      </c>
      <c r="D20" s="252" t="s">
        <v>101</v>
      </c>
      <c r="E20" s="253">
        <v>4</v>
      </c>
      <c r="F20" s="320">
        <v>0</v>
      </c>
      <c r="G20" s="254">
        <f t="shared" si="0"/>
        <v>0</v>
      </c>
      <c r="H20" s="35">
        <v>0</v>
      </c>
      <c r="I20" s="35" t="e">
        <f>ROUND(#REF!*H20,2)</f>
        <v>#REF!</v>
      </c>
      <c r="J20" s="35">
        <v>94.8</v>
      </c>
      <c r="K20" s="35" t="e">
        <f>ROUND(#REF!*J20,2)</f>
        <v>#REF!</v>
      </c>
      <c r="L20" s="35">
        <v>0</v>
      </c>
      <c r="M20" s="35" t="e">
        <f>#REF!*(1+L20/100)</f>
        <v>#REF!</v>
      </c>
      <c r="N20" s="34">
        <v>0</v>
      </c>
      <c r="O20" s="34" t="e">
        <f>ROUND(#REF!*N20,5)</f>
        <v>#REF!</v>
      </c>
      <c r="P20" s="34">
        <v>0</v>
      </c>
      <c r="Q20" s="34" t="e">
        <f>ROUND(#REF!*P20,5)</f>
        <v>#REF!</v>
      </c>
      <c r="R20" s="34"/>
      <c r="S20" s="34"/>
      <c r="T20" s="36">
        <v>0.17399999999999999</v>
      </c>
      <c r="U20" s="34" t="e">
        <f>ROUND(#REF!*T20,2)</f>
        <v>#REF!</v>
      </c>
      <c r="V20" s="37"/>
      <c r="W20" s="37"/>
      <c r="X20" s="37"/>
      <c r="Y20" s="37"/>
      <c r="Z20" s="37"/>
      <c r="AA20" s="37"/>
      <c r="AB20" s="37"/>
      <c r="AC20" s="37"/>
      <c r="AD20" s="37"/>
      <c r="AE20" s="37" t="s">
        <v>102</v>
      </c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</row>
    <row r="21" spans="1:60" outlineLevel="1">
      <c r="A21" s="249">
        <v>11</v>
      </c>
      <c r="B21" s="250" t="s">
        <v>469</v>
      </c>
      <c r="C21" s="251" t="s">
        <v>470</v>
      </c>
      <c r="D21" s="252" t="s">
        <v>101</v>
      </c>
      <c r="E21" s="253">
        <v>1</v>
      </c>
      <c r="F21" s="320">
        <v>0</v>
      </c>
      <c r="G21" s="254">
        <f t="shared" si="0"/>
        <v>0</v>
      </c>
      <c r="H21" s="35">
        <v>0</v>
      </c>
      <c r="I21" s="35" t="e">
        <f>ROUND(#REF!*H21,2)</f>
        <v>#REF!</v>
      </c>
      <c r="J21" s="35">
        <v>141</v>
      </c>
      <c r="K21" s="35" t="e">
        <f>ROUND(#REF!*J21,2)</f>
        <v>#REF!</v>
      </c>
      <c r="L21" s="35">
        <v>0</v>
      </c>
      <c r="M21" s="35" t="e">
        <f>#REF!*(1+L21/100)</f>
        <v>#REF!</v>
      </c>
      <c r="N21" s="34">
        <v>0</v>
      </c>
      <c r="O21" s="34" t="e">
        <f>ROUND(#REF!*N21,5)</f>
        <v>#REF!</v>
      </c>
      <c r="P21" s="34">
        <v>0</v>
      </c>
      <c r="Q21" s="34" t="e">
        <f>ROUND(#REF!*P21,5)</f>
        <v>#REF!</v>
      </c>
      <c r="R21" s="34"/>
      <c r="S21" s="34"/>
      <c r="T21" s="36">
        <v>0.25900000000000001</v>
      </c>
      <c r="U21" s="34" t="e">
        <f>ROUND(#REF!*T21,2)</f>
        <v>#REF!</v>
      </c>
      <c r="V21" s="37"/>
      <c r="W21" s="37"/>
      <c r="X21" s="37"/>
      <c r="Y21" s="37"/>
      <c r="Z21" s="37"/>
      <c r="AA21" s="37"/>
      <c r="AB21" s="37"/>
      <c r="AC21" s="37"/>
      <c r="AD21" s="37"/>
      <c r="AE21" s="37" t="s">
        <v>102</v>
      </c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</row>
    <row r="22" spans="1:60" outlineLevel="1">
      <c r="A22" s="249">
        <v>12</v>
      </c>
      <c r="B22" s="250" t="s">
        <v>471</v>
      </c>
      <c r="C22" s="251" t="s">
        <v>472</v>
      </c>
      <c r="D22" s="252" t="s">
        <v>304</v>
      </c>
      <c r="E22" s="253">
        <v>25</v>
      </c>
      <c r="F22" s="320">
        <v>0</v>
      </c>
      <c r="G22" s="254">
        <f t="shared" si="0"/>
        <v>0</v>
      </c>
      <c r="H22" s="35">
        <v>0</v>
      </c>
      <c r="I22" s="35" t="e">
        <f>ROUND(#REF!*H22,2)</f>
        <v>#REF!</v>
      </c>
      <c r="J22" s="35">
        <v>32.200000000000003</v>
      </c>
      <c r="K22" s="35" t="e">
        <f>ROUND(#REF!*J22,2)</f>
        <v>#REF!</v>
      </c>
      <c r="L22" s="35">
        <v>0</v>
      </c>
      <c r="M22" s="35" t="e">
        <f>#REF!*(1+L22/100)</f>
        <v>#REF!</v>
      </c>
      <c r="N22" s="34">
        <v>0</v>
      </c>
      <c r="O22" s="34" t="e">
        <f>ROUND(#REF!*N22,5)</f>
        <v>#REF!</v>
      </c>
      <c r="P22" s="34">
        <v>0</v>
      </c>
      <c r="Q22" s="34" t="e">
        <f>ROUND(#REF!*P22,5)</f>
        <v>#REF!</v>
      </c>
      <c r="R22" s="34"/>
      <c r="S22" s="34"/>
      <c r="T22" s="36">
        <v>5.8999999999999997E-2</v>
      </c>
      <c r="U22" s="34" t="e">
        <f>ROUND(#REF!*T22,2)</f>
        <v>#REF!</v>
      </c>
      <c r="V22" s="37"/>
      <c r="W22" s="37"/>
      <c r="X22" s="37"/>
      <c r="Y22" s="37"/>
      <c r="Z22" s="37"/>
      <c r="AA22" s="37"/>
      <c r="AB22" s="37"/>
      <c r="AC22" s="37"/>
      <c r="AD22" s="37"/>
      <c r="AE22" s="37" t="s">
        <v>102</v>
      </c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</row>
    <row r="23" spans="1:60" outlineLevel="1">
      <c r="A23" s="249">
        <v>13</v>
      </c>
      <c r="B23" s="250" t="s">
        <v>473</v>
      </c>
      <c r="C23" s="251" t="s">
        <v>474</v>
      </c>
      <c r="D23" s="252" t="s">
        <v>304</v>
      </c>
      <c r="E23" s="253">
        <v>5</v>
      </c>
      <c r="F23" s="320">
        <v>0</v>
      </c>
      <c r="G23" s="254">
        <f t="shared" si="0"/>
        <v>0</v>
      </c>
      <c r="H23" s="35">
        <v>115.81</v>
      </c>
      <c r="I23" s="35" t="e">
        <f>ROUND(#REF!*H23,2)</f>
        <v>#REF!</v>
      </c>
      <c r="J23" s="35">
        <v>174.19</v>
      </c>
      <c r="K23" s="35" t="e">
        <f>ROUND(#REF!*J23,2)</f>
        <v>#REF!</v>
      </c>
      <c r="L23" s="35">
        <v>0</v>
      </c>
      <c r="M23" s="35" t="e">
        <f>#REF!*(1+L23/100)</f>
        <v>#REF!</v>
      </c>
      <c r="N23" s="34">
        <v>3.8000000000000002E-4</v>
      </c>
      <c r="O23" s="34" t="e">
        <f>ROUND(#REF!*N23,5)</f>
        <v>#REF!</v>
      </c>
      <c r="P23" s="34">
        <v>0</v>
      </c>
      <c r="Q23" s="34" t="e">
        <f>ROUND(#REF!*P23,5)</f>
        <v>#REF!</v>
      </c>
      <c r="R23" s="34"/>
      <c r="S23" s="34"/>
      <c r="T23" s="36">
        <v>0.32</v>
      </c>
      <c r="U23" s="34" t="e">
        <f>ROUND(#REF!*T23,2)</f>
        <v>#REF!</v>
      </c>
      <c r="V23" s="37"/>
      <c r="W23" s="37"/>
      <c r="X23" s="37"/>
      <c r="Y23" s="37"/>
      <c r="Z23" s="37"/>
      <c r="AA23" s="37"/>
      <c r="AB23" s="37"/>
      <c r="AC23" s="37"/>
      <c r="AD23" s="37"/>
      <c r="AE23" s="37" t="s">
        <v>102</v>
      </c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</row>
    <row r="24" spans="1:60" outlineLevel="1">
      <c r="A24" s="249">
        <v>14</v>
      </c>
      <c r="B24" s="250" t="s">
        <v>475</v>
      </c>
      <c r="C24" s="251" t="s">
        <v>476</v>
      </c>
      <c r="D24" s="252" t="s">
        <v>304</v>
      </c>
      <c r="E24" s="253">
        <v>10</v>
      </c>
      <c r="F24" s="320">
        <v>0</v>
      </c>
      <c r="G24" s="254">
        <f t="shared" si="0"/>
        <v>0</v>
      </c>
      <c r="H24" s="35">
        <v>129.59</v>
      </c>
      <c r="I24" s="35" t="e">
        <f>ROUND(#REF!*H24,2)</f>
        <v>#REF!</v>
      </c>
      <c r="J24" s="35">
        <v>195.41</v>
      </c>
      <c r="K24" s="35" t="e">
        <f>ROUND(#REF!*J24,2)</f>
        <v>#REF!</v>
      </c>
      <c r="L24" s="35">
        <v>0</v>
      </c>
      <c r="M24" s="35" t="e">
        <f>#REF!*(1+L24/100)</f>
        <v>#REF!</v>
      </c>
      <c r="N24" s="34">
        <v>4.6999999999999999E-4</v>
      </c>
      <c r="O24" s="34" t="e">
        <f>ROUND(#REF!*N24,5)</f>
        <v>#REF!</v>
      </c>
      <c r="P24" s="34">
        <v>0</v>
      </c>
      <c r="Q24" s="34" t="e">
        <f>ROUND(#REF!*P24,5)</f>
        <v>#REF!</v>
      </c>
      <c r="R24" s="34"/>
      <c r="S24" s="34"/>
      <c r="T24" s="36">
        <v>0.35899999999999999</v>
      </c>
      <c r="U24" s="34" t="e">
        <f>ROUND(#REF!*T24,2)</f>
        <v>#REF!</v>
      </c>
      <c r="V24" s="37"/>
      <c r="W24" s="37"/>
      <c r="X24" s="37"/>
      <c r="Y24" s="37"/>
      <c r="Z24" s="37"/>
      <c r="AA24" s="37"/>
      <c r="AB24" s="37"/>
      <c r="AC24" s="37"/>
      <c r="AD24" s="37"/>
      <c r="AE24" s="37" t="s">
        <v>102</v>
      </c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</row>
    <row r="25" spans="1:60" outlineLevel="1">
      <c r="A25" s="249">
        <v>15</v>
      </c>
      <c r="B25" s="250" t="s">
        <v>477</v>
      </c>
      <c r="C25" s="251" t="s">
        <v>478</v>
      </c>
      <c r="D25" s="252" t="s">
        <v>304</v>
      </c>
      <c r="E25" s="253">
        <v>5</v>
      </c>
      <c r="F25" s="320">
        <v>0</v>
      </c>
      <c r="G25" s="254">
        <f t="shared" si="0"/>
        <v>0</v>
      </c>
      <c r="H25" s="35">
        <v>292.77999999999997</v>
      </c>
      <c r="I25" s="35" t="e">
        <f>ROUND(#REF!*H25,2)</f>
        <v>#REF!</v>
      </c>
      <c r="J25" s="35">
        <v>445.22</v>
      </c>
      <c r="K25" s="35" t="e">
        <f>ROUND(#REF!*J25,2)</f>
        <v>#REF!</v>
      </c>
      <c r="L25" s="35">
        <v>0</v>
      </c>
      <c r="M25" s="35" t="e">
        <f>#REF!*(1+L25/100)</f>
        <v>#REF!</v>
      </c>
      <c r="N25" s="34">
        <v>7.7999999999999999E-4</v>
      </c>
      <c r="O25" s="34" t="e">
        <f>ROUND(#REF!*N25,5)</f>
        <v>#REF!</v>
      </c>
      <c r="P25" s="34">
        <v>0</v>
      </c>
      <c r="Q25" s="34" t="e">
        <f>ROUND(#REF!*P25,5)</f>
        <v>#REF!</v>
      </c>
      <c r="R25" s="34"/>
      <c r="S25" s="34"/>
      <c r="T25" s="36">
        <v>0.81899999999999995</v>
      </c>
      <c r="U25" s="34" t="e">
        <f>ROUND(#REF!*T25,2)</f>
        <v>#REF!</v>
      </c>
      <c r="V25" s="37"/>
      <c r="W25" s="37"/>
      <c r="X25" s="37"/>
      <c r="Y25" s="37"/>
      <c r="Z25" s="37"/>
      <c r="AA25" s="37"/>
      <c r="AB25" s="37"/>
      <c r="AC25" s="37"/>
      <c r="AD25" s="37"/>
      <c r="AE25" s="37" t="s">
        <v>102</v>
      </c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</row>
    <row r="26" spans="1:60" outlineLevel="1">
      <c r="A26" s="249">
        <v>16</v>
      </c>
      <c r="B26" s="250" t="s">
        <v>479</v>
      </c>
      <c r="C26" s="251" t="s">
        <v>480</v>
      </c>
      <c r="D26" s="252" t="s">
        <v>304</v>
      </c>
      <c r="E26" s="253">
        <v>5</v>
      </c>
      <c r="F26" s="320">
        <v>0</v>
      </c>
      <c r="G26" s="254">
        <f t="shared" si="0"/>
        <v>0</v>
      </c>
      <c r="H26" s="35">
        <v>409.75</v>
      </c>
      <c r="I26" s="35" t="e">
        <f>ROUND(#REF!*H26,2)</f>
        <v>#REF!</v>
      </c>
      <c r="J26" s="35">
        <v>433.25</v>
      </c>
      <c r="K26" s="35" t="e">
        <f>ROUND(#REF!*J26,2)</f>
        <v>#REF!</v>
      </c>
      <c r="L26" s="35">
        <v>0</v>
      </c>
      <c r="M26" s="35" t="e">
        <f>#REF!*(1+L26/100)</f>
        <v>#REF!</v>
      </c>
      <c r="N26" s="34">
        <v>1.31E-3</v>
      </c>
      <c r="O26" s="34" t="e">
        <f>ROUND(#REF!*N26,5)</f>
        <v>#REF!</v>
      </c>
      <c r="P26" s="34">
        <v>0</v>
      </c>
      <c r="Q26" s="34" t="e">
        <f>ROUND(#REF!*P26,5)</f>
        <v>#REF!</v>
      </c>
      <c r="R26" s="34"/>
      <c r="S26" s="34"/>
      <c r="T26" s="36">
        <v>0.79700000000000004</v>
      </c>
      <c r="U26" s="34" t="e">
        <f>ROUND(#REF!*T26,2)</f>
        <v>#REF!</v>
      </c>
      <c r="V26" s="37"/>
      <c r="W26" s="37"/>
      <c r="X26" s="37"/>
      <c r="Y26" s="37"/>
      <c r="Z26" s="37"/>
      <c r="AA26" s="37"/>
      <c r="AB26" s="37"/>
      <c r="AC26" s="37"/>
      <c r="AD26" s="37"/>
      <c r="AE26" s="37" t="s">
        <v>102</v>
      </c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</row>
    <row r="27" spans="1:60" ht="20" outlineLevel="1">
      <c r="A27" s="249">
        <v>17</v>
      </c>
      <c r="B27" s="250" t="s">
        <v>481</v>
      </c>
      <c r="C27" s="251" t="s">
        <v>482</v>
      </c>
      <c r="D27" s="252" t="s">
        <v>101</v>
      </c>
      <c r="E27" s="253">
        <v>1</v>
      </c>
      <c r="F27" s="320">
        <v>0</v>
      </c>
      <c r="G27" s="254">
        <f t="shared" si="0"/>
        <v>0</v>
      </c>
      <c r="H27" s="35">
        <v>401</v>
      </c>
      <c r="I27" s="35" t="e">
        <f>ROUND(#REF!*H27,2)</f>
        <v>#REF!</v>
      </c>
      <c r="J27" s="35">
        <v>0</v>
      </c>
      <c r="K27" s="35" t="e">
        <f>ROUND(#REF!*J27,2)</f>
        <v>#REF!</v>
      </c>
      <c r="L27" s="35">
        <v>0</v>
      </c>
      <c r="M27" s="35" t="e">
        <f>#REF!*(1+L27/100)</f>
        <v>#REF!</v>
      </c>
      <c r="N27" s="34">
        <v>9.0000000000000006E-5</v>
      </c>
      <c r="O27" s="34" t="e">
        <f>ROUND(#REF!*N27,5)</f>
        <v>#REF!</v>
      </c>
      <c r="P27" s="34">
        <v>0</v>
      </c>
      <c r="Q27" s="34" t="e">
        <f>ROUND(#REF!*P27,5)</f>
        <v>#REF!</v>
      </c>
      <c r="R27" s="34"/>
      <c r="S27" s="34"/>
      <c r="T27" s="36">
        <v>0</v>
      </c>
      <c r="U27" s="34" t="e">
        <f>ROUND(#REF!*T27,2)</f>
        <v>#REF!</v>
      </c>
      <c r="V27" s="37"/>
      <c r="W27" s="37"/>
      <c r="X27" s="37"/>
      <c r="Y27" s="37"/>
      <c r="Z27" s="37"/>
      <c r="AA27" s="37"/>
      <c r="AB27" s="37"/>
      <c r="AC27" s="37"/>
      <c r="AD27" s="37"/>
      <c r="AE27" s="37" t="s">
        <v>113</v>
      </c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</row>
    <row r="28" spans="1:60" ht="20" outlineLevel="1">
      <c r="A28" s="249">
        <v>18</v>
      </c>
      <c r="B28" s="250" t="s">
        <v>483</v>
      </c>
      <c r="C28" s="251" t="s">
        <v>484</v>
      </c>
      <c r="D28" s="252" t="s">
        <v>101</v>
      </c>
      <c r="E28" s="253">
        <v>2</v>
      </c>
      <c r="F28" s="320">
        <v>0</v>
      </c>
      <c r="G28" s="254">
        <f t="shared" si="0"/>
        <v>0</v>
      </c>
      <c r="H28" s="35">
        <v>93.7</v>
      </c>
      <c r="I28" s="35" t="e">
        <f>ROUND(#REF!*H28,2)</f>
        <v>#REF!</v>
      </c>
      <c r="J28" s="35">
        <v>365.8</v>
      </c>
      <c r="K28" s="35" t="e">
        <f>ROUND(#REF!*J28,2)</f>
        <v>#REF!</v>
      </c>
      <c r="L28" s="35">
        <v>0</v>
      </c>
      <c r="M28" s="35" t="e">
        <f>#REF!*(1+L28/100)</f>
        <v>#REF!</v>
      </c>
      <c r="N28" s="34">
        <v>6.7499999999999999E-3</v>
      </c>
      <c r="O28" s="34" t="e">
        <f>ROUND(#REF!*N28,5)</f>
        <v>#REF!</v>
      </c>
      <c r="P28" s="34">
        <v>0</v>
      </c>
      <c r="Q28" s="34" t="e">
        <f>ROUND(#REF!*P28,5)</f>
        <v>#REF!</v>
      </c>
      <c r="R28" s="34"/>
      <c r="S28" s="34"/>
      <c r="T28" s="36">
        <v>0.70899999999999996</v>
      </c>
      <c r="U28" s="34" t="e">
        <f>ROUND(#REF!*T28,2)</f>
        <v>#REF!</v>
      </c>
      <c r="V28" s="37"/>
      <c r="W28" s="37"/>
      <c r="X28" s="37"/>
      <c r="Y28" s="37"/>
      <c r="Z28" s="37"/>
      <c r="AA28" s="37"/>
      <c r="AB28" s="37"/>
      <c r="AC28" s="37"/>
      <c r="AD28" s="37"/>
      <c r="AE28" s="37" t="s">
        <v>102</v>
      </c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</row>
    <row r="29" spans="1:60" outlineLevel="1">
      <c r="A29" s="249">
        <v>19</v>
      </c>
      <c r="B29" s="250" t="s">
        <v>485</v>
      </c>
      <c r="C29" s="251" t="s">
        <v>486</v>
      </c>
      <c r="D29" s="252" t="s">
        <v>65</v>
      </c>
      <c r="E29" s="253">
        <v>175</v>
      </c>
      <c r="F29" s="320">
        <v>0</v>
      </c>
      <c r="G29" s="254">
        <f t="shared" si="0"/>
        <v>0</v>
      </c>
      <c r="H29" s="35">
        <v>0</v>
      </c>
      <c r="I29" s="35" t="e">
        <f>ROUND(#REF!*H29,2)</f>
        <v>#REF!</v>
      </c>
      <c r="J29" s="35">
        <v>2</v>
      </c>
      <c r="K29" s="35" t="e">
        <f>ROUND(#REF!*J29,2)</f>
        <v>#REF!</v>
      </c>
      <c r="L29" s="35">
        <v>0</v>
      </c>
      <c r="M29" s="35" t="e">
        <f>#REF!*(1+L29/100)</f>
        <v>#REF!</v>
      </c>
      <c r="N29" s="34">
        <v>0</v>
      </c>
      <c r="O29" s="34" t="e">
        <f>ROUND(#REF!*N29,5)</f>
        <v>#REF!</v>
      </c>
      <c r="P29" s="34">
        <v>0</v>
      </c>
      <c r="Q29" s="34" t="e">
        <f>ROUND(#REF!*P29,5)</f>
        <v>#REF!</v>
      </c>
      <c r="R29" s="34"/>
      <c r="S29" s="34"/>
      <c r="T29" s="36">
        <v>0</v>
      </c>
      <c r="U29" s="34" t="e">
        <f>ROUND(#REF!*T29,2)</f>
        <v>#REF!</v>
      </c>
      <c r="V29" s="37"/>
      <c r="W29" s="37"/>
      <c r="X29" s="37"/>
      <c r="Y29" s="37"/>
      <c r="Z29" s="37"/>
      <c r="AA29" s="37"/>
      <c r="AB29" s="37"/>
      <c r="AC29" s="37"/>
      <c r="AD29" s="37"/>
      <c r="AE29" s="37" t="s">
        <v>102</v>
      </c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</row>
    <row r="30" spans="1:60" ht="14.5">
      <c r="A30" s="255" t="s">
        <v>97</v>
      </c>
      <c r="B30" s="256" t="s">
        <v>446</v>
      </c>
      <c r="C30" s="257" t="s">
        <v>447</v>
      </c>
      <c r="D30" s="258"/>
      <c r="E30" s="259"/>
      <c r="F30" s="260">
        <v>0</v>
      </c>
      <c r="G30" s="260">
        <f>SUMIF(AE31:AE57,"&lt;&gt;NOR",G31:G57)</f>
        <v>0</v>
      </c>
      <c r="H30" s="40"/>
      <c r="I30" s="40" t="e">
        <f>SUM(I31:I57)</f>
        <v>#REF!</v>
      </c>
      <c r="J30" s="40"/>
      <c r="K30" s="40" t="e">
        <f>SUM(K31:K57)</f>
        <v>#REF!</v>
      </c>
      <c r="L30" s="40"/>
      <c r="M30" s="40" t="e">
        <f>SUM(M31:M57)</f>
        <v>#REF!</v>
      </c>
      <c r="N30" s="39"/>
      <c r="O30" s="39" t="e">
        <f>SUM(O31:O57)</f>
        <v>#REF!</v>
      </c>
      <c r="P30" s="39"/>
      <c r="Q30" s="39" t="e">
        <f>SUM(Q31:Q57)</f>
        <v>#REF!</v>
      </c>
      <c r="R30" s="39"/>
      <c r="S30" s="39"/>
      <c r="T30" s="41"/>
      <c r="U30" s="39" t="e">
        <f>SUM(U31:U57)</f>
        <v>#REF!</v>
      </c>
      <c r="AE30" s="29" t="s">
        <v>98</v>
      </c>
    </row>
    <row r="31" spans="1:60" outlineLevel="1">
      <c r="A31" s="249">
        <v>20</v>
      </c>
      <c r="B31" s="250" t="s">
        <v>487</v>
      </c>
      <c r="C31" s="251" t="s">
        <v>488</v>
      </c>
      <c r="D31" s="252" t="s">
        <v>304</v>
      </c>
      <c r="E31" s="253">
        <v>30</v>
      </c>
      <c r="F31" s="320">
        <v>0</v>
      </c>
      <c r="G31" s="254">
        <f t="shared" ref="G31:G57" si="1">ROUND(E31*F31,2)</f>
        <v>0</v>
      </c>
      <c r="H31" s="35">
        <v>0</v>
      </c>
      <c r="I31" s="35" t="e">
        <f>ROUND(#REF!*H31,2)</f>
        <v>#REF!</v>
      </c>
      <c r="J31" s="35">
        <v>103</v>
      </c>
      <c r="K31" s="35" t="e">
        <f>ROUND(#REF!*J31,2)</f>
        <v>#REF!</v>
      </c>
      <c r="L31" s="35">
        <v>0</v>
      </c>
      <c r="M31" s="35" t="e">
        <f>#REF!*(1+L31/100)</f>
        <v>#REF!</v>
      </c>
      <c r="N31" s="34">
        <v>0</v>
      </c>
      <c r="O31" s="34" t="e">
        <f>ROUND(#REF!*N31,5)</f>
        <v>#REF!</v>
      </c>
      <c r="P31" s="34">
        <v>6.7000000000000002E-3</v>
      </c>
      <c r="Q31" s="34" t="e">
        <f>ROUND(#REF!*P31,5)</f>
        <v>#REF!</v>
      </c>
      <c r="R31" s="34"/>
      <c r="S31" s="34"/>
      <c r="T31" s="36">
        <v>0.23899999999999999</v>
      </c>
      <c r="U31" s="34" t="e">
        <f>ROUND(#REF!*T31,2)</f>
        <v>#REF!</v>
      </c>
      <c r="V31" s="37"/>
      <c r="W31" s="37"/>
      <c r="X31" s="37"/>
      <c r="Y31" s="37"/>
      <c r="Z31" s="37"/>
      <c r="AA31" s="37"/>
      <c r="AB31" s="37"/>
      <c r="AC31" s="37"/>
      <c r="AD31" s="37"/>
      <c r="AE31" s="37" t="s">
        <v>102</v>
      </c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</row>
    <row r="32" spans="1:60" outlineLevel="1">
      <c r="A32" s="249">
        <v>21</v>
      </c>
      <c r="B32" s="250" t="s">
        <v>489</v>
      </c>
      <c r="C32" s="251" t="s">
        <v>490</v>
      </c>
      <c r="D32" s="252" t="s">
        <v>107</v>
      </c>
      <c r="E32" s="253">
        <v>0.2</v>
      </c>
      <c r="F32" s="320">
        <v>0</v>
      </c>
      <c r="G32" s="254">
        <f t="shared" si="1"/>
        <v>0</v>
      </c>
      <c r="H32" s="35">
        <v>0</v>
      </c>
      <c r="I32" s="35" t="e">
        <f>ROUND(#REF!*H32,2)</f>
        <v>#REF!</v>
      </c>
      <c r="J32" s="35">
        <v>2380</v>
      </c>
      <c r="K32" s="35" t="e">
        <f>ROUND(#REF!*J32,2)</f>
        <v>#REF!</v>
      </c>
      <c r="L32" s="35">
        <v>0</v>
      </c>
      <c r="M32" s="35" t="e">
        <f>#REF!*(1+L32/100)</f>
        <v>#REF!</v>
      </c>
      <c r="N32" s="34">
        <v>0</v>
      </c>
      <c r="O32" s="34" t="e">
        <f>ROUND(#REF!*N32,5)</f>
        <v>#REF!</v>
      </c>
      <c r="P32" s="34">
        <v>0</v>
      </c>
      <c r="Q32" s="34" t="e">
        <f>ROUND(#REF!*P32,5)</f>
        <v>#REF!</v>
      </c>
      <c r="R32" s="34"/>
      <c r="S32" s="34"/>
      <c r="T32" s="36">
        <v>4.1550000000000002</v>
      </c>
      <c r="U32" s="34" t="e">
        <f>ROUND(#REF!*T32,2)</f>
        <v>#REF!</v>
      </c>
      <c r="V32" s="37"/>
      <c r="W32" s="37"/>
      <c r="X32" s="37"/>
      <c r="Y32" s="37"/>
      <c r="Z32" s="37"/>
      <c r="AA32" s="37"/>
      <c r="AB32" s="37"/>
      <c r="AC32" s="37"/>
      <c r="AD32" s="37"/>
      <c r="AE32" s="37" t="s">
        <v>102</v>
      </c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</row>
    <row r="33" spans="1:60" outlineLevel="1">
      <c r="A33" s="249">
        <v>22</v>
      </c>
      <c r="B33" s="250" t="s">
        <v>491</v>
      </c>
      <c r="C33" s="251" t="s">
        <v>492</v>
      </c>
      <c r="D33" s="252" t="s">
        <v>101</v>
      </c>
      <c r="E33" s="253">
        <v>11</v>
      </c>
      <c r="F33" s="320">
        <v>0</v>
      </c>
      <c r="G33" s="254">
        <f t="shared" si="1"/>
        <v>0</v>
      </c>
      <c r="H33" s="35">
        <v>0</v>
      </c>
      <c r="I33" s="35" t="e">
        <f>ROUND(#REF!*H33,2)</f>
        <v>#REF!</v>
      </c>
      <c r="J33" s="35">
        <v>246.5</v>
      </c>
      <c r="K33" s="35" t="e">
        <f>ROUND(#REF!*J33,2)</f>
        <v>#REF!</v>
      </c>
      <c r="L33" s="35">
        <v>0</v>
      </c>
      <c r="M33" s="35" t="e">
        <f>#REF!*(1+L33/100)</f>
        <v>#REF!</v>
      </c>
      <c r="N33" s="34">
        <v>0</v>
      </c>
      <c r="O33" s="34" t="e">
        <f>ROUND(#REF!*N33,5)</f>
        <v>#REF!</v>
      </c>
      <c r="P33" s="34">
        <v>0</v>
      </c>
      <c r="Q33" s="34" t="e">
        <f>ROUND(#REF!*P33,5)</f>
        <v>#REF!</v>
      </c>
      <c r="R33" s="34"/>
      <c r="S33" s="34"/>
      <c r="T33" s="36">
        <v>0.42499999999999999</v>
      </c>
      <c r="U33" s="34" t="e">
        <f>ROUND(#REF!*T33,2)</f>
        <v>#REF!</v>
      </c>
      <c r="V33" s="37"/>
      <c r="W33" s="37"/>
      <c r="X33" s="37"/>
      <c r="Y33" s="37"/>
      <c r="Z33" s="37"/>
      <c r="AA33" s="37"/>
      <c r="AB33" s="37"/>
      <c r="AC33" s="37"/>
      <c r="AD33" s="37"/>
      <c r="AE33" s="37" t="s">
        <v>102</v>
      </c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</row>
    <row r="34" spans="1:60" outlineLevel="1">
      <c r="A34" s="249">
        <v>23</v>
      </c>
      <c r="B34" s="250" t="s">
        <v>493</v>
      </c>
      <c r="C34" s="251" t="s">
        <v>494</v>
      </c>
      <c r="D34" s="252" t="s">
        <v>304</v>
      </c>
      <c r="E34" s="253">
        <v>26</v>
      </c>
      <c r="F34" s="320">
        <v>0</v>
      </c>
      <c r="G34" s="254">
        <f t="shared" si="1"/>
        <v>0</v>
      </c>
      <c r="H34" s="35">
        <v>0.44</v>
      </c>
      <c r="I34" s="35" t="e">
        <f>ROUND(#REF!*H34,2)</f>
        <v>#REF!</v>
      </c>
      <c r="J34" s="35">
        <v>22.86</v>
      </c>
      <c r="K34" s="35" t="e">
        <f>ROUND(#REF!*J34,2)</f>
        <v>#REF!</v>
      </c>
      <c r="L34" s="35">
        <v>0</v>
      </c>
      <c r="M34" s="35" t="e">
        <f>#REF!*(1+L34/100)</f>
        <v>#REF!</v>
      </c>
      <c r="N34" s="34">
        <v>0</v>
      </c>
      <c r="O34" s="34" t="e">
        <f>ROUND(#REF!*N34,5)</f>
        <v>#REF!</v>
      </c>
      <c r="P34" s="34">
        <v>0</v>
      </c>
      <c r="Q34" s="34" t="e">
        <f>ROUND(#REF!*P34,5)</f>
        <v>#REF!</v>
      </c>
      <c r="R34" s="34"/>
      <c r="S34" s="34"/>
      <c r="T34" s="36">
        <v>4.2000000000000003E-2</v>
      </c>
      <c r="U34" s="34" t="e">
        <f>ROUND(#REF!*T34,2)</f>
        <v>#REF!</v>
      </c>
      <c r="V34" s="37"/>
      <c r="W34" s="37"/>
      <c r="X34" s="37"/>
      <c r="Y34" s="37"/>
      <c r="Z34" s="37"/>
      <c r="AA34" s="37"/>
      <c r="AB34" s="37"/>
      <c r="AC34" s="37"/>
      <c r="AD34" s="37"/>
      <c r="AE34" s="37" t="s">
        <v>102</v>
      </c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</row>
    <row r="35" spans="1:60" outlineLevel="1">
      <c r="A35" s="249">
        <v>24</v>
      </c>
      <c r="B35" s="250" t="s">
        <v>495</v>
      </c>
      <c r="C35" s="251" t="s">
        <v>496</v>
      </c>
      <c r="D35" s="252" t="s">
        <v>304</v>
      </c>
      <c r="E35" s="253">
        <v>26</v>
      </c>
      <c r="F35" s="320">
        <v>0</v>
      </c>
      <c r="G35" s="254">
        <f t="shared" si="1"/>
        <v>0</v>
      </c>
      <c r="H35" s="35">
        <v>1.87</v>
      </c>
      <c r="I35" s="35" t="e">
        <f>ROUND(#REF!*H35,2)</f>
        <v>#REF!</v>
      </c>
      <c r="J35" s="35">
        <v>33.830000000000005</v>
      </c>
      <c r="K35" s="35" t="e">
        <f>ROUND(#REF!*J35,2)</f>
        <v>#REF!</v>
      </c>
      <c r="L35" s="35">
        <v>0</v>
      </c>
      <c r="M35" s="35" t="e">
        <f>#REF!*(1+L35/100)</f>
        <v>#REF!</v>
      </c>
      <c r="N35" s="34">
        <v>1.0000000000000001E-5</v>
      </c>
      <c r="O35" s="34" t="e">
        <f>ROUND(#REF!*N35,5)</f>
        <v>#REF!</v>
      </c>
      <c r="P35" s="34">
        <v>0</v>
      </c>
      <c r="Q35" s="34" t="e">
        <f>ROUND(#REF!*P35,5)</f>
        <v>#REF!</v>
      </c>
      <c r="R35" s="34"/>
      <c r="S35" s="34"/>
      <c r="T35" s="36">
        <v>6.2E-2</v>
      </c>
      <c r="U35" s="34" t="e">
        <f>ROUND(#REF!*T35,2)</f>
        <v>#REF!</v>
      </c>
      <c r="V35" s="37"/>
      <c r="W35" s="37"/>
      <c r="X35" s="37"/>
      <c r="Y35" s="37"/>
      <c r="Z35" s="37"/>
      <c r="AA35" s="37"/>
      <c r="AB35" s="37"/>
      <c r="AC35" s="37"/>
      <c r="AD35" s="37"/>
      <c r="AE35" s="37" t="s">
        <v>102</v>
      </c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</row>
    <row r="36" spans="1:60" outlineLevel="1">
      <c r="A36" s="249">
        <v>25</v>
      </c>
      <c r="B36" s="250" t="s">
        <v>497</v>
      </c>
      <c r="C36" s="251" t="s">
        <v>498</v>
      </c>
      <c r="D36" s="252" t="s">
        <v>304</v>
      </c>
      <c r="E36" s="253">
        <v>15</v>
      </c>
      <c r="F36" s="320">
        <v>0</v>
      </c>
      <c r="G36" s="254">
        <f t="shared" si="1"/>
        <v>0</v>
      </c>
      <c r="H36" s="35">
        <v>15.04</v>
      </c>
      <c r="I36" s="35" t="e">
        <f>ROUND(#REF!*H36,2)</f>
        <v>#REF!</v>
      </c>
      <c r="J36" s="35">
        <v>64.56</v>
      </c>
      <c r="K36" s="35" t="e">
        <f>ROUND(#REF!*J36,2)</f>
        <v>#REF!</v>
      </c>
      <c r="L36" s="35">
        <v>0</v>
      </c>
      <c r="M36" s="35" t="e">
        <f>#REF!*(1+L36/100)</f>
        <v>#REF!</v>
      </c>
      <c r="N36" s="34">
        <v>2.0000000000000002E-5</v>
      </c>
      <c r="O36" s="34" t="e">
        <f>ROUND(#REF!*N36,5)</f>
        <v>#REF!</v>
      </c>
      <c r="P36" s="34">
        <v>0</v>
      </c>
      <c r="Q36" s="34" t="e">
        <f>ROUND(#REF!*P36,5)</f>
        <v>#REF!</v>
      </c>
      <c r="R36" s="34"/>
      <c r="S36" s="34"/>
      <c r="T36" s="36">
        <v>0.129</v>
      </c>
      <c r="U36" s="34" t="e">
        <f>ROUND(#REF!*T36,2)</f>
        <v>#REF!</v>
      </c>
      <c r="V36" s="37"/>
      <c r="W36" s="37"/>
      <c r="X36" s="37"/>
      <c r="Y36" s="37"/>
      <c r="Z36" s="37"/>
      <c r="AA36" s="37"/>
      <c r="AB36" s="37"/>
      <c r="AC36" s="37"/>
      <c r="AD36" s="37"/>
      <c r="AE36" s="37" t="s">
        <v>102</v>
      </c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</row>
    <row r="37" spans="1:60" outlineLevel="1">
      <c r="A37" s="249">
        <v>26</v>
      </c>
      <c r="B37" s="250" t="s">
        <v>499</v>
      </c>
      <c r="C37" s="251" t="s">
        <v>500</v>
      </c>
      <c r="D37" s="252" t="s">
        <v>304</v>
      </c>
      <c r="E37" s="253">
        <v>1</v>
      </c>
      <c r="F37" s="320">
        <v>0</v>
      </c>
      <c r="G37" s="254">
        <f t="shared" si="1"/>
        <v>0</v>
      </c>
      <c r="H37" s="35">
        <v>17.420000000000002</v>
      </c>
      <c r="I37" s="35" t="e">
        <f>ROUND(#REF!*H37,2)</f>
        <v>#REF!</v>
      </c>
      <c r="J37" s="35">
        <v>64.48</v>
      </c>
      <c r="K37" s="35" t="e">
        <f>ROUND(#REF!*J37,2)</f>
        <v>#REF!</v>
      </c>
      <c r="L37" s="35">
        <v>0</v>
      </c>
      <c r="M37" s="35" t="e">
        <f>#REF!*(1+L37/100)</f>
        <v>#REF!</v>
      </c>
      <c r="N37" s="34">
        <v>4.0000000000000003E-5</v>
      </c>
      <c r="O37" s="34" t="e">
        <f>ROUND(#REF!*N37,5)</f>
        <v>#REF!</v>
      </c>
      <c r="P37" s="34">
        <v>0</v>
      </c>
      <c r="Q37" s="34" t="e">
        <f>ROUND(#REF!*P37,5)</f>
        <v>#REF!</v>
      </c>
      <c r="R37" s="34"/>
      <c r="S37" s="34"/>
      <c r="T37" s="36">
        <v>0.129</v>
      </c>
      <c r="U37" s="34" t="e">
        <f>ROUND(#REF!*T37,2)</f>
        <v>#REF!</v>
      </c>
      <c r="V37" s="37"/>
      <c r="W37" s="37"/>
      <c r="X37" s="37"/>
      <c r="Y37" s="37"/>
      <c r="Z37" s="37"/>
      <c r="AA37" s="37"/>
      <c r="AB37" s="37"/>
      <c r="AC37" s="37"/>
      <c r="AD37" s="37"/>
      <c r="AE37" s="37" t="s">
        <v>102</v>
      </c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</row>
    <row r="38" spans="1:60" outlineLevel="1">
      <c r="A38" s="249">
        <v>27</v>
      </c>
      <c r="B38" s="250" t="s">
        <v>503</v>
      </c>
      <c r="C38" s="251" t="s">
        <v>504</v>
      </c>
      <c r="D38" s="252" t="s">
        <v>304</v>
      </c>
      <c r="E38" s="253">
        <v>10</v>
      </c>
      <c r="F38" s="320">
        <v>0</v>
      </c>
      <c r="G38" s="254">
        <f t="shared" si="1"/>
        <v>0</v>
      </c>
      <c r="H38" s="35">
        <v>0</v>
      </c>
      <c r="I38" s="35" t="e">
        <f>ROUND(#REF!*H38,2)</f>
        <v>#REF!</v>
      </c>
      <c r="J38" s="35">
        <v>270</v>
      </c>
      <c r="K38" s="35" t="e">
        <f>ROUND(#REF!*J38,2)</f>
        <v>#REF!</v>
      </c>
      <c r="L38" s="35">
        <v>0</v>
      </c>
      <c r="M38" s="35" t="e">
        <f>#REF!*(1+L38/100)</f>
        <v>#REF!</v>
      </c>
      <c r="N38" s="34">
        <v>0</v>
      </c>
      <c r="O38" s="34" t="e">
        <f>ROUND(#REF!*N38,5)</f>
        <v>#REF!</v>
      </c>
      <c r="P38" s="34">
        <v>0</v>
      </c>
      <c r="Q38" s="34" t="e">
        <f>ROUND(#REF!*P38,5)</f>
        <v>#REF!</v>
      </c>
      <c r="R38" s="34"/>
      <c r="S38" s="34"/>
      <c r="T38" s="36">
        <v>0</v>
      </c>
      <c r="U38" s="34" t="e">
        <f>ROUND(#REF!*T38,2)</f>
        <v>#REF!</v>
      </c>
      <c r="V38" s="37"/>
      <c r="W38" s="37"/>
      <c r="X38" s="37"/>
      <c r="Y38" s="37"/>
      <c r="Z38" s="37"/>
      <c r="AA38" s="37"/>
      <c r="AB38" s="37"/>
      <c r="AC38" s="37"/>
      <c r="AD38" s="37"/>
      <c r="AE38" s="37" t="s">
        <v>102</v>
      </c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</row>
    <row r="39" spans="1:60" outlineLevel="1">
      <c r="A39" s="249">
        <v>28</v>
      </c>
      <c r="B39" s="250" t="s">
        <v>503</v>
      </c>
      <c r="C39" s="251" t="s">
        <v>505</v>
      </c>
      <c r="D39" s="252" t="s">
        <v>304</v>
      </c>
      <c r="E39" s="253">
        <v>25</v>
      </c>
      <c r="F39" s="320">
        <v>0</v>
      </c>
      <c r="G39" s="254">
        <f t="shared" si="1"/>
        <v>0</v>
      </c>
      <c r="H39" s="35">
        <v>0</v>
      </c>
      <c r="I39" s="35" t="e">
        <f>ROUND(#REF!*H39,2)</f>
        <v>#REF!</v>
      </c>
      <c r="J39" s="35">
        <v>224.5</v>
      </c>
      <c r="K39" s="35" t="e">
        <f>ROUND(#REF!*J39,2)</f>
        <v>#REF!</v>
      </c>
      <c r="L39" s="35">
        <v>0</v>
      </c>
      <c r="M39" s="35" t="e">
        <f>#REF!*(1+L39/100)</f>
        <v>#REF!</v>
      </c>
      <c r="N39" s="34">
        <v>0</v>
      </c>
      <c r="O39" s="34" t="e">
        <f>ROUND(#REF!*N39,5)</f>
        <v>#REF!</v>
      </c>
      <c r="P39" s="34">
        <v>0</v>
      </c>
      <c r="Q39" s="34" t="e">
        <f>ROUND(#REF!*P39,5)</f>
        <v>#REF!</v>
      </c>
      <c r="R39" s="34"/>
      <c r="S39" s="34"/>
      <c r="T39" s="36">
        <v>0</v>
      </c>
      <c r="U39" s="34" t="e">
        <f>ROUND(#REF!*T39,2)</f>
        <v>#REF!</v>
      </c>
      <c r="V39" s="37"/>
      <c r="W39" s="37"/>
      <c r="X39" s="37"/>
      <c r="Y39" s="37"/>
      <c r="Z39" s="37"/>
      <c r="AA39" s="37"/>
      <c r="AB39" s="37"/>
      <c r="AC39" s="37"/>
      <c r="AD39" s="37"/>
      <c r="AE39" s="37" t="s">
        <v>102</v>
      </c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</row>
    <row r="40" spans="1:60" outlineLevel="1">
      <c r="A40" s="249">
        <v>29</v>
      </c>
      <c r="B40" s="250" t="s">
        <v>503</v>
      </c>
      <c r="C40" s="251" t="s">
        <v>506</v>
      </c>
      <c r="D40" s="252" t="s">
        <v>304</v>
      </c>
      <c r="E40" s="253">
        <v>1</v>
      </c>
      <c r="F40" s="320">
        <v>0</v>
      </c>
      <c r="G40" s="254">
        <f t="shared" si="1"/>
        <v>0</v>
      </c>
      <c r="H40" s="35">
        <v>0</v>
      </c>
      <c r="I40" s="35" t="e">
        <f>ROUND(#REF!*H40,2)</f>
        <v>#REF!</v>
      </c>
      <c r="J40" s="35">
        <v>272.5</v>
      </c>
      <c r="K40" s="35" t="e">
        <f>ROUND(#REF!*J40,2)</f>
        <v>#REF!</v>
      </c>
      <c r="L40" s="35">
        <v>0</v>
      </c>
      <c r="M40" s="35" t="e">
        <f>#REF!*(1+L40/100)</f>
        <v>#REF!</v>
      </c>
      <c r="N40" s="34">
        <v>0</v>
      </c>
      <c r="O40" s="34" t="e">
        <f>ROUND(#REF!*N40,5)</f>
        <v>#REF!</v>
      </c>
      <c r="P40" s="34">
        <v>0</v>
      </c>
      <c r="Q40" s="34" t="e">
        <f>ROUND(#REF!*P40,5)</f>
        <v>#REF!</v>
      </c>
      <c r="R40" s="34"/>
      <c r="S40" s="34"/>
      <c r="T40" s="36">
        <v>0</v>
      </c>
      <c r="U40" s="34" t="e">
        <f>ROUND(#REF!*T40,2)</f>
        <v>#REF!</v>
      </c>
      <c r="V40" s="37"/>
      <c r="W40" s="37"/>
      <c r="X40" s="37"/>
      <c r="Y40" s="37"/>
      <c r="Z40" s="37"/>
      <c r="AA40" s="37"/>
      <c r="AB40" s="37"/>
      <c r="AC40" s="37"/>
      <c r="AD40" s="37"/>
      <c r="AE40" s="37" t="s">
        <v>102</v>
      </c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</row>
    <row r="41" spans="1:60" outlineLevel="1">
      <c r="A41" s="249">
        <v>30</v>
      </c>
      <c r="B41" s="250" t="s">
        <v>507</v>
      </c>
      <c r="C41" s="251" t="s">
        <v>508</v>
      </c>
      <c r="D41" s="252" t="s">
        <v>304</v>
      </c>
      <c r="E41" s="253">
        <v>25</v>
      </c>
      <c r="F41" s="320">
        <v>0</v>
      </c>
      <c r="G41" s="254">
        <f t="shared" si="1"/>
        <v>0</v>
      </c>
      <c r="H41" s="35">
        <v>8.09</v>
      </c>
      <c r="I41" s="35" t="e">
        <f>ROUND(#REF!*H41,2)</f>
        <v>#REF!</v>
      </c>
      <c r="J41" s="35">
        <v>197.41</v>
      </c>
      <c r="K41" s="35" t="e">
        <f>ROUND(#REF!*J41,2)</f>
        <v>#REF!</v>
      </c>
      <c r="L41" s="35">
        <v>0</v>
      </c>
      <c r="M41" s="35" t="e">
        <f>#REF!*(1+L41/100)</f>
        <v>#REF!</v>
      </c>
      <c r="N41" s="34">
        <v>2.7999999999999998E-4</v>
      </c>
      <c r="O41" s="34" t="e">
        <f>ROUND(#REF!*N41,5)</f>
        <v>#REF!</v>
      </c>
      <c r="P41" s="34">
        <v>0</v>
      </c>
      <c r="Q41" s="34" t="e">
        <f>ROUND(#REF!*P41,5)</f>
        <v>#REF!</v>
      </c>
      <c r="R41" s="34"/>
      <c r="S41" s="34"/>
      <c r="T41" s="36">
        <v>0.36516999999999999</v>
      </c>
      <c r="U41" s="34" t="e">
        <f>ROUND(#REF!*T41,2)</f>
        <v>#REF!</v>
      </c>
      <c r="V41" s="37"/>
      <c r="W41" s="37"/>
      <c r="X41" s="37"/>
      <c r="Y41" s="37"/>
      <c r="Z41" s="37"/>
      <c r="AA41" s="37"/>
      <c r="AB41" s="37"/>
      <c r="AC41" s="37"/>
      <c r="AD41" s="37"/>
      <c r="AE41" s="37" t="s">
        <v>102</v>
      </c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</row>
    <row r="42" spans="1:60" outlineLevel="1">
      <c r="A42" s="249">
        <v>31</v>
      </c>
      <c r="B42" s="250" t="s">
        <v>509</v>
      </c>
      <c r="C42" s="251" t="s">
        <v>510</v>
      </c>
      <c r="D42" s="252" t="s">
        <v>304</v>
      </c>
      <c r="E42" s="253">
        <v>1</v>
      </c>
      <c r="F42" s="320">
        <v>0</v>
      </c>
      <c r="G42" s="254">
        <f t="shared" si="1"/>
        <v>0</v>
      </c>
      <c r="H42" s="35">
        <v>8.09</v>
      </c>
      <c r="I42" s="35" t="e">
        <f>ROUND(#REF!*H42,2)</f>
        <v>#REF!</v>
      </c>
      <c r="J42" s="35">
        <v>215.91</v>
      </c>
      <c r="K42" s="35" t="e">
        <f>ROUND(#REF!*J42,2)</f>
        <v>#REF!</v>
      </c>
      <c r="L42" s="35">
        <v>0</v>
      </c>
      <c r="M42" s="35" t="e">
        <f>#REF!*(1+L42/100)</f>
        <v>#REF!</v>
      </c>
      <c r="N42" s="34">
        <v>2.7999999999999998E-4</v>
      </c>
      <c r="O42" s="34" t="e">
        <f>ROUND(#REF!*N42,5)</f>
        <v>#REF!</v>
      </c>
      <c r="P42" s="34">
        <v>0</v>
      </c>
      <c r="Q42" s="34" t="e">
        <f>ROUND(#REF!*P42,5)</f>
        <v>#REF!</v>
      </c>
      <c r="R42" s="34"/>
      <c r="S42" s="34"/>
      <c r="T42" s="36">
        <v>0.40018999999999999</v>
      </c>
      <c r="U42" s="34" t="e">
        <f>ROUND(#REF!*T42,2)</f>
        <v>#REF!</v>
      </c>
      <c r="V42" s="37"/>
      <c r="W42" s="37"/>
      <c r="X42" s="37"/>
      <c r="Y42" s="37"/>
      <c r="Z42" s="37"/>
      <c r="AA42" s="37"/>
      <c r="AB42" s="37"/>
      <c r="AC42" s="37"/>
      <c r="AD42" s="37"/>
      <c r="AE42" s="37" t="s">
        <v>102</v>
      </c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</row>
    <row r="43" spans="1:60" ht="20" outlineLevel="1">
      <c r="A43" s="249">
        <v>32</v>
      </c>
      <c r="B43" s="250" t="s">
        <v>511</v>
      </c>
      <c r="C43" s="251" t="s">
        <v>512</v>
      </c>
      <c r="D43" s="252" t="s">
        <v>304</v>
      </c>
      <c r="E43" s="253">
        <v>26</v>
      </c>
      <c r="F43" s="320">
        <v>0</v>
      </c>
      <c r="G43" s="254">
        <f t="shared" si="1"/>
        <v>0</v>
      </c>
      <c r="H43" s="35">
        <v>0</v>
      </c>
      <c r="I43" s="35" t="e">
        <f>ROUND(#REF!*H43,2)</f>
        <v>#REF!</v>
      </c>
      <c r="J43" s="35">
        <v>41</v>
      </c>
      <c r="K43" s="35" t="e">
        <f>ROUND(#REF!*J43,2)</f>
        <v>#REF!</v>
      </c>
      <c r="L43" s="35">
        <v>0</v>
      </c>
      <c r="M43" s="35" t="e">
        <f>#REF!*(1+L43/100)</f>
        <v>#REF!</v>
      </c>
      <c r="N43" s="34">
        <v>0</v>
      </c>
      <c r="O43" s="34" t="e">
        <f>ROUND(#REF!*N43,5)</f>
        <v>#REF!</v>
      </c>
      <c r="P43" s="34">
        <v>0</v>
      </c>
      <c r="Q43" s="34" t="e">
        <f>ROUND(#REF!*P43,5)</f>
        <v>#REF!</v>
      </c>
      <c r="R43" s="34"/>
      <c r="S43" s="34"/>
      <c r="T43" s="36">
        <v>8.2000000000000003E-2</v>
      </c>
      <c r="U43" s="34" t="e">
        <f>ROUND(#REF!*T43,2)</f>
        <v>#REF!</v>
      </c>
      <c r="V43" s="37"/>
      <c r="W43" s="37"/>
      <c r="X43" s="37"/>
      <c r="Y43" s="37"/>
      <c r="Z43" s="37"/>
      <c r="AA43" s="37"/>
      <c r="AB43" s="37"/>
      <c r="AC43" s="37"/>
      <c r="AD43" s="37"/>
      <c r="AE43" s="37" t="s">
        <v>102</v>
      </c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</row>
    <row r="44" spans="1:60" outlineLevel="1">
      <c r="A44" s="249">
        <v>33</v>
      </c>
      <c r="B44" s="250" t="s">
        <v>513</v>
      </c>
      <c r="C44" s="251" t="s">
        <v>514</v>
      </c>
      <c r="D44" s="252" t="s">
        <v>101</v>
      </c>
      <c r="E44" s="253">
        <v>1</v>
      </c>
      <c r="F44" s="320">
        <v>0</v>
      </c>
      <c r="G44" s="254">
        <f t="shared" si="1"/>
        <v>0</v>
      </c>
      <c r="H44" s="35">
        <v>217</v>
      </c>
      <c r="I44" s="35" t="e">
        <f>ROUND(#REF!*H44,2)</f>
        <v>#REF!</v>
      </c>
      <c r="J44" s="35">
        <v>0</v>
      </c>
      <c r="K44" s="35" t="e">
        <f>ROUND(#REF!*J44,2)</f>
        <v>#REF!</v>
      </c>
      <c r="L44" s="35">
        <v>0</v>
      </c>
      <c r="M44" s="35" t="e">
        <f>#REF!*(1+L44/100)</f>
        <v>#REF!</v>
      </c>
      <c r="N44" s="34">
        <v>1.3999999999999999E-4</v>
      </c>
      <c r="O44" s="34" t="e">
        <f>ROUND(#REF!*N44,5)</f>
        <v>#REF!</v>
      </c>
      <c r="P44" s="34">
        <v>0</v>
      </c>
      <c r="Q44" s="34" t="e">
        <f>ROUND(#REF!*P44,5)</f>
        <v>#REF!</v>
      </c>
      <c r="R44" s="34"/>
      <c r="S44" s="34"/>
      <c r="T44" s="36">
        <v>0</v>
      </c>
      <c r="U44" s="34" t="e">
        <f>ROUND(#REF!*T44,2)</f>
        <v>#REF!</v>
      </c>
      <c r="V44" s="37"/>
      <c r="W44" s="37"/>
      <c r="X44" s="37"/>
      <c r="Y44" s="37"/>
      <c r="Z44" s="37"/>
      <c r="AA44" s="37"/>
      <c r="AB44" s="37"/>
      <c r="AC44" s="37"/>
      <c r="AD44" s="37"/>
      <c r="AE44" s="37" t="s">
        <v>113</v>
      </c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</row>
    <row r="45" spans="1:60" outlineLevel="1">
      <c r="A45" s="249">
        <v>34</v>
      </c>
      <c r="B45" s="250" t="s">
        <v>513</v>
      </c>
      <c r="C45" s="251" t="s">
        <v>515</v>
      </c>
      <c r="D45" s="252" t="s">
        <v>101</v>
      </c>
      <c r="E45" s="253">
        <v>1</v>
      </c>
      <c r="F45" s="320">
        <v>0</v>
      </c>
      <c r="G45" s="254">
        <f t="shared" si="1"/>
        <v>0</v>
      </c>
      <c r="H45" s="35">
        <v>311</v>
      </c>
      <c r="I45" s="35" t="e">
        <f>ROUND(#REF!*H45,2)</f>
        <v>#REF!</v>
      </c>
      <c r="J45" s="35">
        <v>0</v>
      </c>
      <c r="K45" s="35" t="e">
        <f>ROUND(#REF!*J45,2)</f>
        <v>#REF!</v>
      </c>
      <c r="L45" s="35">
        <v>0</v>
      </c>
      <c r="M45" s="35" t="e">
        <f>#REF!*(1+L45/100)</f>
        <v>#REF!</v>
      </c>
      <c r="N45" s="34">
        <v>1.3999999999999999E-4</v>
      </c>
      <c r="O45" s="34" t="e">
        <f>ROUND(#REF!*N45,5)</f>
        <v>#REF!</v>
      </c>
      <c r="P45" s="34">
        <v>0</v>
      </c>
      <c r="Q45" s="34" t="e">
        <f>ROUND(#REF!*P45,5)</f>
        <v>#REF!</v>
      </c>
      <c r="R45" s="34"/>
      <c r="S45" s="34"/>
      <c r="T45" s="36">
        <v>0</v>
      </c>
      <c r="U45" s="34" t="e">
        <f>ROUND(#REF!*T45,2)</f>
        <v>#REF!</v>
      </c>
      <c r="V45" s="37"/>
      <c r="W45" s="37"/>
      <c r="X45" s="37"/>
      <c r="Y45" s="37"/>
      <c r="Z45" s="37"/>
      <c r="AA45" s="37"/>
      <c r="AB45" s="37"/>
      <c r="AC45" s="37"/>
      <c r="AD45" s="37"/>
      <c r="AE45" s="37" t="s">
        <v>113</v>
      </c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</row>
    <row r="46" spans="1:60" outlineLevel="1">
      <c r="A46" s="249">
        <v>35</v>
      </c>
      <c r="B46" s="250" t="s">
        <v>513</v>
      </c>
      <c r="C46" s="251" t="s">
        <v>516</v>
      </c>
      <c r="D46" s="252" t="s">
        <v>101</v>
      </c>
      <c r="E46" s="253">
        <v>2</v>
      </c>
      <c r="F46" s="320">
        <v>0</v>
      </c>
      <c r="G46" s="254">
        <f t="shared" si="1"/>
        <v>0</v>
      </c>
      <c r="H46" s="35">
        <v>315</v>
      </c>
      <c r="I46" s="35" t="e">
        <f>ROUND(#REF!*H46,2)</f>
        <v>#REF!</v>
      </c>
      <c r="J46" s="35">
        <v>0</v>
      </c>
      <c r="K46" s="35" t="e">
        <f>ROUND(#REF!*J46,2)</f>
        <v>#REF!</v>
      </c>
      <c r="L46" s="35">
        <v>0</v>
      </c>
      <c r="M46" s="35" t="e">
        <f>#REF!*(1+L46/100)</f>
        <v>#REF!</v>
      </c>
      <c r="N46" s="34">
        <v>3.1E-4</v>
      </c>
      <c r="O46" s="34" t="e">
        <f>ROUND(#REF!*N46,5)</f>
        <v>#REF!</v>
      </c>
      <c r="P46" s="34">
        <v>0</v>
      </c>
      <c r="Q46" s="34" t="e">
        <f>ROUND(#REF!*P46,5)</f>
        <v>#REF!</v>
      </c>
      <c r="R46" s="34"/>
      <c r="S46" s="34"/>
      <c r="T46" s="36">
        <v>0</v>
      </c>
      <c r="U46" s="34" t="e">
        <f>ROUND(#REF!*T46,2)</f>
        <v>#REF!</v>
      </c>
      <c r="V46" s="37"/>
      <c r="W46" s="37"/>
      <c r="X46" s="37"/>
      <c r="Y46" s="37"/>
      <c r="Z46" s="37"/>
      <c r="AA46" s="37"/>
      <c r="AB46" s="37"/>
      <c r="AC46" s="37"/>
      <c r="AD46" s="37"/>
      <c r="AE46" s="37" t="s">
        <v>113</v>
      </c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</row>
    <row r="47" spans="1:60" outlineLevel="1">
      <c r="A47" s="249">
        <v>36</v>
      </c>
      <c r="B47" s="250" t="s">
        <v>517</v>
      </c>
      <c r="C47" s="251" t="s">
        <v>518</v>
      </c>
      <c r="D47" s="252" t="s">
        <v>101</v>
      </c>
      <c r="E47" s="253">
        <v>1</v>
      </c>
      <c r="F47" s="320">
        <v>0</v>
      </c>
      <c r="G47" s="254">
        <f t="shared" si="1"/>
        <v>0</v>
      </c>
      <c r="H47" s="35">
        <v>350</v>
      </c>
      <c r="I47" s="35" t="e">
        <f>ROUND(#REF!*H47,2)</f>
        <v>#REF!</v>
      </c>
      <c r="J47" s="35">
        <v>0</v>
      </c>
      <c r="K47" s="35" t="e">
        <f>ROUND(#REF!*J47,2)</f>
        <v>#REF!</v>
      </c>
      <c r="L47" s="35">
        <v>0</v>
      </c>
      <c r="M47" s="35" t="e">
        <f>#REF!*(1+L47/100)</f>
        <v>#REF!</v>
      </c>
      <c r="N47" s="34">
        <v>1.4999999999999999E-4</v>
      </c>
      <c r="O47" s="34" t="e">
        <f>ROUND(#REF!*N47,5)</f>
        <v>#REF!</v>
      </c>
      <c r="P47" s="34">
        <v>0</v>
      </c>
      <c r="Q47" s="34" t="e">
        <f>ROUND(#REF!*P47,5)</f>
        <v>#REF!</v>
      </c>
      <c r="R47" s="34"/>
      <c r="S47" s="34"/>
      <c r="T47" s="36">
        <v>0</v>
      </c>
      <c r="U47" s="34" t="e">
        <f>ROUND(#REF!*T47,2)</f>
        <v>#REF!</v>
      </c>
      <c r="V47" s="37"/>
      <c r="W47" s="37"/>
      <c r="X47" s="37"/>
      <c r="Y47" s="37"/>
      <c r="Z47" s="37"/>
      <c r="AA47" s="37"/>
      <c r="AB47" s="37"/>
      <c r="AC47" s="37"/>
      <c r="AD47" s="37"/>
      <c r="AE47" s="37" t="s">
        <v>113</v>
      </c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</row>
    <row r="48" spans="1:60" outlineLevel="1">
      <c r="A48" s="249">
        <v>37</v>
      </c>
      <c r="B48" s="250" t="s">
        <v>503</v>
      </c>
      <c r="C48" s="251" t="s">
        <v>519</v>
      </c>
      <c r="D48" s="252" t="s">
        <v>101</v>
      </c>
      <c r="E48" s="253">
        <v>1</v>
      </c>
      <c r="F48" s="320">
        <v>0</v>
      </c>
      <c r="G48" s="254">
        <f t="shared" si="1"/>
        <v>0</v>
      </c>
      <c r="H48" s="35">
        <v>501.87</v>
      </c>
      <c r="I48" s="35" t="e">
        <f>ROUND(#REF!*H48,2)</f>
        <v>#REF!</v>
      </c>
      <c r="J48" s="35">
        <v>748.13</v>
      </c>
      <c r="K48" s="35" t="e">
        <f>ROUND(#REF!*J48,2)</f>
        <v>#REF!</v>
      </c>
      <c r="L48" s="35">
        <v>0</v>
      </c>
      <c r="M48" s="35" t="e">
        <f>#REF!*(1+L48/100)</f>
        <v>#REF!</v>
      </c>
      <c r="N48" s="34">
        <v>2.15E-3</v>
      </c>
      <c r="O48" s="34" t="e">
        <f>ROUND(#REF!*N48,5)</f>
        <v>#REF!</v>
      </c>
      <c r="P48" s="34">
        <v>0</v>
      </c>
      <c r="Q48" s="34" t="e">
        <f>ROUND(#REF!*P48,5)</f>
        <v>#REF!</v>
      </c>
      <c r="R48" s="34"/>
      <c r="S48" s="34"/>
      <c r="T48" s="36">
        <v>0.372</v>
      </c>
      <c r="U48" s="34" t="e">
        <f>ROUND(#REF!*T48,2)</f>
        <v>#REF!</v>
      </c>
      <c r="V48" s="37"/>
      <c r="W48" s="37"/>
      <c r="X48" s="37"/>
      <c r="Y48" s="37"/>
      <c r="Z48" s="37"/>
      <c r="AA48" s="37"/>
      <c r="AB48" s="37"/>
      <c r="AC48" s="37"/>
      <c r="AD48" s="37"/>
      <c r="AE48" s="37" t="s">
        <v>102</v>
      </c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</row>
    <row r="49" spans="1:60" outlineLevel="1">
      <c r="A49" s="249">
        <v>38</v>
      </c>
      <c r="B49" s="250" t="s">
        <v>520</v>
      </c>
      <c r="C49" s="251" t="s">
        <v>521</v>
      </c>
      <c r="D49" s="252" t="s">
        <v>101</v>
      </c>
      <c r="E49" s="253">
        <v>1</v>
      </c>
      <c r="F49" s="320">
        <v>0</v>
      </c>
      <c r="G49" s="254">
        <f t="shared" si="1"/>
        <v>0</v>
      </c>
      <c r="H49" s="35">
        <v>239.58</v>
      </c>
      <c r="I49" s="35" t="e">
        <f>ROUND(#REF!*H49,2)</f>
        <v>#REF!</v>
      </c>
      <c r="J49" s="35">
        <v>213.92</v>
      </c>
      <c r="K49" s="35" t="e">
        <f>ROUND(#REF!*J49,2)</f>
        <v>#REF!</v>
      </c>
      <c r="L49" s="35">
        <v>0</v>
      </c>
      <c r="M49" s="35" t="e">
        <f>#REF!*(1+L49/100)</f>
        <v>#REF!</v>
      </c>
      <c r="N49" s="34">
        <v>1.9400000000000001E-3</v>
      </c>
      <c r="O49" s="34" t="e">
        <f>ROUND(#REF!*N49,5)</f>
        <v>#REF!</v>
      </c>
      <c r="P49" s="34">
        <v>0</v>
      </c>
      <c r="Q49" s="34" t="e">
        <f>ROUND(#REF!*P49,5)</f>
        <v>#REF!</v>
      </c>
      <c r="R49" s="34"/>
      <c r="S49" s="34"/>
      <c r="T49" s="36">
        <v>0.39300000000000002</v>
      </c>
      <c r="U49" s="34" t="e">
        <f>ROUND(#REF!*T49,2)</f>
        <v>#REF!</v>
      </c>
      <c r="V49" s="37"/>
      <c r="W49" s="37"/>
      <c r="X49" s="37"/>
      <c r="Y49" s="37"/>
      <c r="Z49" s="37"/>
      <c r="AA49" s="37"/>
      <c r="AB49" s="37"/>
      <c r="AC49" s="37"/>
      <c r="AD49" s="37"/>
      <c r="AE49" s="37" t="s">
        <v>102</v>
      </c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</row>
    <row r="50" spans="1:60" outlineLevel="1">
      <c r="A50" s="249">
        <v>39</v>
      </c>
      <c r="B50" s="250" t="s">
        <v>522</v>
      </c>
      <c r="C50" s="251" t="s">
        <v>523</v>
      </c>
      <c r="D50" s="252" t="s">
        <v>101</v>
      </c>
      <c r="E50" s="253">
        <v>3</v>
      </c>
      <c r="F50" s="320">
        <v>0</v>
      </c>
      <c r="G50" s="254">
        <f t="shared" si="1"/>
        <v>0</v>
      </c>
      <c r="H50" s="35">
        <v>3.92</v>
      </c>
      <c r="I50" s="35" t="e">
        <f>ROUND(#REF!*H50,2)</f>
        <v>#REF!</v>
      </c>
      <c r="J50" s="35">
        <v>89.88</v>
      </c>
      <c r="K50" s="35" t="e">
        <f>ROUND(#REF!*J50,2)</f>
        <v>#REF!</v>
      </c>
      <c r="L50" s="35">
        <v>0</v>
      </c>
      <c r="M50" s="35" t="e">
        <f>#REF!*(1+L50/100)</f>
        <v>#REF!</v>
      </c>
      <c r="N50" s="34">
        <v>0</v>
      </c>
      <c r="O50" s="34" t="e">
        <f>ROUND(#REF!*N50,5)</f>
        <v>#REF!</v>
      </c>
      <c r="P50" s="34">
        <v>0</v>
      </c>
      <c r="Q50" s="34" t="e">
        <f>ROUND(#REF!*P50,5)</f>
        <v>#REF!</v>
      </c>
      <c r="R50" s="34"/>
      <c r="S50" s="34"/>
      <c r="T50" s="36">
        <v>0.16500000000000001</v>
      </c>
      <c r="U50" s="34" t="e">
        <f>ROUND(#REF!*T50,2)</f>
        <v>#REF!</v>
      </c>
      <c r="V50" s="37"/>
      <c r="W50" s="37"/>
      <c r="X50" s="37"/>
      <c r="Y50" s="37"/>
      <c r="Z50" s="37"/>
      <c r="AA50" s="37"/>
      <c r="AB50" s="37"/>
      <c r="AC50" s="37"/>
      <c r="AD50" s="37"/>
      <c r="AE50" s="37" t="s">
        <v>102</v>
      </c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</row>
    <row r="51" spans="1:60" outlineLevel="1">
      <c r="A51" s="249">
        <v>40</v>
      </c>
      <c r="B51" s="250" t="s">
        <v>524</v>
      </c>
      <c r="C51" s="251" t="s">
        <v>525</v>
      </c>
      <c r="D51" s="252" t="s">
        <v>101</v>
      </c>
      <c r="E51" s="253">
        <v>1</v>
      </c>
      <c r="F51" s="320">
        <v>0</v>
      </c>
      <c r="G51" s="254">
        <f t="shared" si="1"/>
        <v>0</v>
      </c>
      <c r="H51" s="35">
        <v>5.22</v>
      </c>
      <c r="I51" s="35" t="e">
        <f>ROUND(#REF!*H51,2)</f>
        <v>#REF!</v>
      </c>
      <c r="J51" s="35">
        <v>112.78</v>
      </c>
      <c r="K51" s="35" t="e">
        <f>ROUND(#REF!*J51,2)</f>
        <v>#REF!</v>
      </c>
      <c r="L51" s="35">
        <v>0</v>
      </c>
      <c r="M51" s="35" t="e">
        <f>#REF!*(1+L51/100)</f>
        <v>#REF!</v>
      </c>
      <c r="N51" s="34">
        <v>0</v>
      </c>
      <c r="O51" s="34" t="e">
        <f>ROUND(#REF!*N51,5)</f>
        <v>#REF!</v>
      </c>
      <c r="P51" s="34">
        <v>0</v>
      </c>
      <c r="Q51" s="34" t="e">
        <f>ROUND(#REF!*P51,5)</f>
        <v>#REF!</v>
      </c>
      <c r="R51" s="34"/>
      <c r="S51" s="34"/>
      <c r="T51" s="36">
        <v>0.20699999999999999</v>
      </c>
      <c r="U51" s="34" t="e">
        <f>ROUND(#REF!*T51,2)</f>
        <v>#REF!</v>
      </c>
      <c r="V51" s="37"/>
      <c r="W51" s="37"/>
      <c r="X51" s="37"/>
      <c r="Y51" s="37"/>
      <c r="Z51" s="37"/>
      <c r="AA51" s="37"/>
      <c r="AB51" s="37"/>
      <c r="AC51" s="37"/>
      <c r="AD51" s="37"/>
      <c r="AE51" s="37" t="s">
        <v>102</v>
      </c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</row>
    <row r="52" spans="1:60" outlineLevel="1">
      <c r="A52" s="249">
        <v>41</v>
      </c>
      <c r="B52" s="250" t="s">
        <v>526</v>
      </c>
      <c r="C52" s="251" t="s">
        <v>527</v>
      </c>
      <c r="D52" s="252" t="s">
        <v>101</v>
      </c>
      <c r="E52" s="253">
        <v>1</v>
      </c>
      <c r="F52" s="320">
        <v>0</v>
      </c>
      <c r="G52" s="254">
        <f t="shared" si="1"/>
        <v>0</v>
      </c>
      <c r="H52" s="35">
        <v>1439.8</v>
      </c>
      <c r="I52" s="35" t="e">
        <f>ROUND(#REF!*H52,2)</f>
        <v>#REF!</v>
      </c>
      <c r="J52" s="35">
        <v>119.20000000000005</v>
      </c>
      <c r="K52" s="35" t="e">
        <f>ROUND(#REF!*J52,2)</f>
        <v>#REF!</v>
      </c>
      <c r="L52" s="35">
        <v>0</v>
      </c>
      <c r="M52" s="35" t="e">
        <f>#REF!*(1+L52/100)</f>
        <v>#REF!</v>
      </c>
      <c r="N52" s="34">
        <v>2.5000000000000001E-3</v>
      </c>
      <c r="O52" s="34" t="e">
        <f>ROUND(#REF!*N52,5)</f>
        <v>#REF!</v>
      </c>
      <c r="P52" s="34">
        <v>0</v>
      </c>
      <c r="Q52" s="34" t="e">
        <f>ROUND(#REF!*P52,5)</f>
        <v>#REF!</v>
      </c>
      <c r="R52" s="34"/>
      <c r="S52" s="34"/>
      <c r="T52" s="36">
        <v>0.219</v>
      </c>
      <c r="U52" s="34" t="e">
        <f>ROUND(#REF!*T52,2)</f>
        <v>#REF!</v>
      </c>
      <c r="V52" s="37"/>
      <c r="W52" s="37"/>
      <c r="X52" s="37"/>
      <c r="Y52" s="37"/>
      <c r="Z52" s="37"/>
      <c r="AA52" s="37"/>
      <c r="AB52" s="37"/>
      <c r="AC52" s="37"/>
      <c r="AD52" s="37"/>
      <c r="AE52" s="37" t="s">
        <v>102</v>
      </c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</row>
    <row r="53" spans="1:60" outlineLevel="1">
      <c r="A53" s="249">
        <v>42</v>
      </c>
      <c r="B53" s="250" t="s">
        <v>528</v>
      </c>
      <c r="C53" s="251" t="s">
        <v>529</v>
      </c>
      <c r="D53" s="252" t="s">
        <v>530</v>
      </c>
      <c r="E53" s="253">
        <v>1</v>
      </c>
      <c r="F53" s="320">
        <v>0</v>
      </c>
      <c r="G53" s="254">
        <f t="shared" si="1"/>
        <v>0</v>
      </c>
      <c r="H53" s="35">
        <v>150.91</v>
      </c>
      <c r="I53" s="35" t="e">
        <f>ROUND(#REF!*H53,2)</f>
        <v>#REF!</v>
      </c>
      <c r="J53" s="35">
        <v>130.09</v>
      </c>
      <c r="K53" s="35" t="e">
        <f>ROUND(#REF!*J53,2)</f>
        <v>#REF!</v>
      </c>
      <c r="L53" s="35">
        <v>0</v>
      </c>
      <c r="M53" s="35" t="e">
        <f>#REF!*(1+L53/100)</f>
        <v>#REF!</v>
      </c>
      <c r="N53" s="34">
        <v>5.2999999999999998E-4</v>
      </c>
      <c r="O53" s="34" t="e">
        <f>ROUND(#REF!*N53,5)</f>
        <v>#REF!</v>
      </c>
      <c r="P53" s="34">
        <v>0</v>
      </c>
      <c r="Q53" s="34" t="e">
        <f>ROUND(#REF!*P53,5)</f>
        <v>#REF!</v>
      </c>
      <c r="R53" s="34"/>
      <c r="S53" s="34"/>
      <c r="T53" s="36">
        <v>0.23899999999999999</v>
      </c>
      <c r="U53" s="34" t="e">
        <f>ROUND(#REF!*T53,2)</f>
        <v>#REF!</v>
      </c>
      <c r="V53" s="37"/>
      <c r="W53" s="37"/>
      <c r="X53" s="37"/>
      <c r="Y53" s="37"/>
      <c r="Z53" s="37"/>
      <c r="AA53" s="37"/>
      <c r="AB53" s="37"/>
      <c r="AC53" s="37"/>
      <c r="AD53" s="37"/>
      <c r="AE53" s="37" t="s">
        <v>102</v>
      </c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</row>
    <row r="54" spans="1:60" outlineLevel="1">
      <c r="A54" s="249">
        <v>43</v>
      </c>
      <c r="B54" s="250" t="s">
        <v>532</v>
      </c>
      <c r="C54" s="251" t="s">
        <v>533</v>
      </c>
      <c r="D54" s="252" t="s">
        <v>101</v>
      </c>
      <c r="E54" s="253">
        <v>1</v>
      </c>
      <c r="F54" s="320">
        <v>0</v>
      </c>
      <c r="G54" s="254">
        <f t="shared" si="1"/>
        <v>0</v>
      </c>
      <c r="H54" s="35">
        <v>268.17</v>
      </c>
      <c r="I54" s="35" t="e">
        <f>ROUND(#REF!*H54,2)</f>
        <v>#REF!</v>
      </c>
      <c r="J54" s="35">
        <v>89.829999999999984</v>
      </c>
      <c r="K54" s="35" t="e">
        <f>ROUND(#REF!*J54,2)</f>
        <v>#REF!</v>
      </c>
      <c r="L54" s="35">
        <v>0</v>
      </c>
      <c r="M54" s="35" t="e">
        <f>#REF!*(1+L54/100)</f>
        <v>#REF!</v>
      </c>
      <c r="N54" s="34">
        <v>1.1E-4</v>
      </c>
      <c r="O54" s="34" t="e">
        <f>ROUND(#REF!*N54,5)</f>
        <v>#REF!</v>
      </c>
      <c r="P54" s="34">
        <v>0</v>
      </c>
      <c r="Q54" s="34" t="e">
        <f>ROUND(#REF!*P54,5)</f>
        <v>#REF!</v>
      </c>
      <c r="R54" s="34"/>
      <c r="S54" s="34"/>
      <c r="T54" s="36">
        <v>0.16500000000000001</v>
      </c>
      <c r="U54" s="34" t="e">
        <f>ROUND(#REF!*T54,2)</f>
        <v>#REF!</v>
      </c>
      <c r="V54" s="37"/>
      <c r="W54" s="37"/>
      <c r="X54" s="37"/>
      <c r="Y54" s="37"/>
      <c r="Z54" s="37"/>
      <c r="AA54" s="37"/>
      <c r="AB54" s="37"/>
      <c r="AC54" s="37"/>
      <c r="AD54" s="37"/>
      <c r="AE54" s="37" t="s">
        <v>102</v>
      </c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</row>
    <row r="55" spans="1:60" outlineLevel="1">
      <c r="A55" s="249">
        <v>44</v>
      </c>
      <c r="B55" s="250" t="s">
        <v>536</v>
      </c>
      <c r="C55" s="251" t="s">
        <v>537</v>
      </c>
      <c r="D55" s="252" t="s">
        <v>101</v>
      </c>
      <c r="E55" s="253">
        <v>2</v>
      </c>
      <c r="F55" s="320">
        <v>0</v>
      </c>
      <c r="G55" s="254">
        <f t="shared" si="1"/>
        <v>0</v>
      </c>
      <c r="H55" s="35">
        <v>0</v>
      </c>
      <c r="I55" s="35" t="e">
        <f>ROUND(#REF!*H55,2)</f>
        <v>#REF!</v>
      </c>
      <c r="J55" s="35">
        <v>89.9</v>
      </c>
      <c r="K55" s="35" t="e">
        <f>ROUND(#REF!*J55,2)</f>
        <v>#REF!</v>
      </c>
      <c r="L55" s="35">
        <v>0</v>
      </c>
      <c r="M55" s="35" t="e">
        <f>#REF!*(1+L55/100)</f>
        <v>#REF!</v>
      </c>
      <c r="N55" s="34">
        <v>0</v>
      </c>
      <c r="O55" s="34" t="e">
        <f>ROUND(#REF!*N55,5)</f>
        <v>#REF!</v>
      </c>
      <c r="P55" s="34">
        <v>0</v>
      </c>
      <c r="Q55" s="34" t="e">
        <f>ROUND(#REF!*P55,5)</f>
        <v>#REF!</v>
      </c>
      <c r="R55" s="34"/>
      <c r="S55" s="34"/>
      <c r="T55" s="36">
        <v>0.16500000000000001</v>
      </c>
      <c r="U55" s="34" t="e">
        <f>ROUND(#REF!*T55,2)</f>
        <v>#REF!</v>
      </c>
      <c r="V55" s="37"/>
      <c r="W55" s="37"/>
      <c r="X55" s="37"/>
      <c r="Y55" s="37"/>
      <c r="Z55" s="37"/>
      <c r="AA55" s="37"/>
      <c r="AB55" s="37"/>
      <c r="AC55" s="37"/>
      <c r="AD55" s="37"/>
      <c r="AE55" s="37" t="s">
        <v>102</v>
      </c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</row>
    <row r="56" spans="1:60" ht="20" outlineLevel="1">
      <c r="A56" s="249">
        <v>45</v>
      </c>
      <c r="B56" s="250" t="s">
        <v>538</v>
      </c>
      <c r="C56" s="251" t="s">
        <v>539</v>
      </c>
      <c r="D56" s="252" t="s">
        <v>101</v>
      </c>
      <c r="E56" s="253">
        <v>1</v>
      </c>
      <c r="F56" s="320">
        <v>0</v>
      </c>
      <c r="G56" s="254">
        <f t="shared" si="1"/>
        <v>0</v>
      </c>
      <c r="H56" s="35">
        <v>172.82</v>
      </c>
      <c r="I56" s="35" t="e">
        <f>ROUND(#REF!*H56,2)</f>
        <v>#REF!</v>
      </c>
      <c r="J56" s="35">
        <v>155.68</v>
      </c>
      <c r="K56" s="35" t="e">
        <f>ROUND(#REF!*J56,2)</f>
        <v>#REF!</v>
      </c>
      <c r="L56" s="35">
        <v>0</v>
      </c>
      <c r="M56" s="35" t="e">
        <f>#REF!*(1+L56/100)</f>
        <v>#REF!</v>
      </c>
      <c r="N56" s="34">
        <v>2.1000000000000001E-4</v>
      </c>
      <c r="O56" s="34" t="e">
        <f>ROUND(#REF!*N56,5)</f>
        <v>#REF!</v>
      </c>
      <c r="P56" s="34">
        <v>0</v>
      </c>
      <c r="Q56" s="34" t="e">
        <f>ROUND(#REF!*P56,5)</f>
        <v>#REF!</v>
      </c>
      <c r="R56" s="34"/>
      <c r="S56" s="34"/>
      <c r="T56" s="36">
        <v>0.28599999999999998</v>
      </c>
      <c r="U56" s="34" t="e">
        <f>ROUND(#REF!*T56,2)</f>
        <v>#REF!</v>
      </c>
      <c r="V56" s="37"/>
      <c r="W56" s="37"/>
      <c r="X56" s="37"/>
      <c r="Y56" s="37"/>
      <c r="Z56" s="37"/>
      <c r="AA56" s="37"/>
      <c r="AB56" s="37"/>
      <c r="AC56" s="37"/>
      <c r="AD56" s="37"/>
      <c r="AE56" s="37" t="s">
        <v>102</v>
      </c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</row>
    <row r="57" spans="1:60" outlineLevel="1">
      <c r="A57" s="249">
        <v>46</v>
      </c>
      <c r="B57" s="250" t="s">
        <v>540</v>
      </c>
      <c r="C57" s="251" t="s">
        <v>541</v>
      </c>
      <c r="D57" s="252" t="s">
        <v>65</v>
      </c>
      <c r="E57" s="253">
        <v>304</v>
      </c>
      <c r="F57" s="320">
        <v>0</v>
      </c>
      <c r="G57" s="254">
        <f t="shared" si="1"/>
        <v>0</v>
      </c>
      <c r="H57" s="35">
        <v>0</v>
      </c>
      <c r="I57" s="35" t="e">
        <f>ROUND(#REF!*H57,2)</f>
        <v>#REF!</v>
      </c>
      <c r="J57" s="35">
        <v>1.4</v>
      </c>
      <c r="K57" s="35" t="e">
        <f>ROUND(#REF!*J57,2)</f>
        <v>#REF!</v>
      </c>
      <c r="L57" s="35">
        <v>0</v>
      </c>
      <c r="M57" s="35" t="e">
        <f>#REF!*(1+L57/100)</f>
        <v>#REF!</v>
      </c>
      <c r="N57" s="34">
        <v>0</v>
      </c>
      <c r="O57" s="34" t="e">
        <f>ROUND(#REF!*N57,5)</f>
        <v>#REF!</v>
      </c>
      <c r="P57" s="34">
        <v>0</v>
      </c>
      <c r="Q57" s="34" t="e">
        <f>ROUND(#REF!*P57,5)</f>
        <v>#REF!</v>
      </c>
      <c r="R57" s="34"/>
      <c r="S57" s="34"/>
      <c r="T57" s="36">
        <v>0</v>
      </c>
      <c r="U57" s="34" t="e">
        <f>ROUND(#REF!*T57,2)</f>
        <v>#REF!</v>
      </c>
      <c r="V57" s="37"/>
      <c r="W57" s="37"/>
      <c r="X57" s="37"/>
      <c r="Y57" s="37"/>
      <c r="Z57" s="37"/>
      <c r="AA57" s="37"/>
      <c r="AB57" s="37"/>
      <c r="AC57" s="37"/>
      <c r="AD57" s="37"/>
      <c r="AE57" s="37" t="s">
        <v>102</v>
      </c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</row>
    <row r="58" spans="1:60" ht="14.5">
      <c r="A58" s="255" t="s">
        <v>97</v>
      </c>
      <c r="B58" s="256" t="s">
        <v>448</v>
      </c>
      <c r="C58" s="257" t="s">
        <v>449</v>
      </c>
      <c r="D58" s="258"/>
      <c r="E58" s="259"/>
      <c r="F58" s="260"/>
      <c r="G58" s="260">
        <f>SUMIF(AE59:AE71,"&lt;&gt;NOR",G59:G71)</f>
        <v>0</v>
      </c>
      <c r="H58" s="40"/>
      <c r="I58" s="40" t="e">
        <f>SUM(I59:I71)</f>
        <v>#REF!</v>
      </c>
      <c r="J58" s="40"/>
      <c r="K58" s="40" t="e">
        <f>SUM(K59:K71)</f>
        <v>#REF!</v>
      </c>
      <c r="L58" s="40"/>
      <c r="M58" s="40" t="e">
        <f>SUM(M59:M71)</f>
        <v>#REF!</v>
      </c>
      <c r="N58" s="39"/>
      <c r="O58" s="39" t="e">
        <f>SUM(O59:O71)</f>
        <v>#REF!</v>
      </c>
      <c r="P58" s="39"/>
      <c r="Q58" s="39" t="e">
        <f>SUM(Q59:Q71)</f>
        <v>#REF!</v>
      </c>
      <c r="R58" s="39"/>
      <c r="S58" s="39"/>
      <c r="T58" s="41"/>
      <c r="U58" s="39" t="e">
        <f>SUM(U59:U71)</f>
        <v>#REF!</v>
      </c>
      <c r="AE58" s="29" t="s">
        <v>98</v>
      </c>
    </row>
    <row r="59" spans="1:60" outlineLevel="1">
      <c r="A59" s="249">
        <v>47</v>
      </c>
      <c r="B59" s="250" t="s">
        <v>542</v>
      </c>
      <c r="C59" s="251" t="s">
        <v>543</v>
      </c>
      <c r="D59" s="252" t="s">
        <v>304</v>
      </c>
      <c r="E59" s="253">
        <v>30</v>
      </c>
      <c r="F59" s="320">
        <v>0</v>
      </c>
      <c r="G59" s="254">
        <f t="shared" ref="G59:G71" si="2">ROUND(E59*F59,2)</f>
        <v>0</v>
      </c>
      <c r="H59" s="35">
        <v>34.700000000000003</v>
      </c>
      <c r="I59" s="35" t="e">
        <f>ROUND(#REF!*H59,2)</f>
        <v>#REF!</v>
      </c>
      <c r="J59" s="35">
        <v>12.899999999999999</v>
      </c>
      <c r="K59" s="35" t="e">
        <f>ROUND(#REF!*J59,2)</f>
        <v>#REF!</v>
      </c>
      <c r="L59" s="35">
        <v>0</v>
      </c>
      <c r="M59" s="35" t="e">
        <f>#REF!*(1+L59/100)</f>
        <v>#REF!</v>
      </c>
      <c r="N59" s="34">
        <v>1.1E-4</v>
      </c>
      <c r="O59" s="34" t="e">
        <f>ROUND(#REF!*N59,5)</f>
        <v>#REF!</v>
      </c>
      <c r="P59" s="34">
        <v>2.15E-3</v>
      </c>
      <c r="Q59" s="34" t="e">
        <f>ROUND(#REF!*P59,5)</f>
        <v>#REF!</v>
      </c>
      <c r="R59" s="34"/>
      <c r="S59" s="34"/>
      <c r="T59" s="36">
        <v>0.03</v>
      </c>
      <c r="U59" s="34" t="e">
        <f>ROUND(#REF!*T59,2)</f>
        <v>#REF!</v>
      </c>
      <c r="V59" s="37"/>
      <c r="W59" s="37"/>
      <c r="X59" s="37"/>
      <c r="Y59" s="37"/>
      <c r="Z59" s="37"/>
      <c r="AA59" s="37"/>
      <c r="AB59" s="37"/>
      <c r="AC59" s="37"/>
      <c r="AD59" s="37"/>
      <c r="AE59" s="37" t="s">
        <v>102</v>
      </c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</row>
    <row r="60" spans="1:60" outlineLevel="1">
      <c r="A60" s="249">
        <v>48</v>
      </c>
      <c r="B60" s="250" t="s">
        <v>544</v>
      </c>
      <c r="C60" s="251" t="s">
        <v>545</v>
      </c>
      <c r="D60" s="252" t="s">
        <v>107</v>
      </c>
      <c r="E60" s="253">
        <v>7.0000000000000007E-2</v>
      </c>
      <c r="F60" s="320">
        <v>0</v>
      </c>
      <c r="G60" s="254">
        <f t="shared" si="2"/>
        <v>0</v>
      </c>
      <c r="H60" s="35">
        <v>0</v>
      </c>
      <c r="I60" s="35" t="e">
        <f>ROUND(#REF!*H60,2)</f>
        <v>#REF!</v>
      </c>
      <c r="J60" s="35">
        <v>1989</v>
      </c>
      <c r="K60" s="35" t="e">
        <f>ROUND(#REF!*J60,2)</f>
        <v>#REF!</v>
      </c>
      <c r="L60" s="35">
        <v>0</v>
      </c>
      <c r="M60" s="35" t="e">
        <f>#REF!*(1+L60/100)</f>
        <v>#REF!</v>
      </c>
      <c r="N60" s="34">
        <v>0</v>
      </c>
      <c r="O60" s="34" t="e">
        <f>ROUND(#REF!*N60,5)</f>
        <v>#REF!</v>
      </c>
      <c r="P60" s="34">
        <v>0</v>
      </c>
      <c r="Q60" s="34" t="e">
        <f>ROUND(#REF!*P60,5)</f>
        <v>#REF!</v>
      </c>
      <c r="R60" s="34"/>
      <c r="S60" s="34"/>
      <c r="T60" s="36">
        <v>3.379</v>
      </c>
      <c r="U60" s="34" t="e">
        <f>ROUND(#REF!*T60,2)</f>
        <v>#REF!</v>
      </c>
      <c r="V60" s="37"/>
      <c r="W60" s="37"/>
      <c r="X60" s="37"/>
      <c r="Y60" s="37"/>
      <c r="Z60" s="37"/>
      <c r="AA60" s="37"/>
      <c r="AB60" s="37"/>
      <c r="AC60" s="37"/>
      <c r="AD60" s="37"/>
      <c r="AE60" s="37" t="s">
        <v>102</v>
      </c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</row>
    <row r="61" spans="1:60" outlineLevel="1">
      <c r="A61" s="249">
        <v>49</v>
      </c>
      <c r="B61" s="250" t="s">
        <v>546</v>
      </c>
      <c r="C61" s="251" t="s">
        <v>547</v>
      </c>
      <c r="D61" s="252" t="s">
        <v>304</v>
      </c>
      <c r="E61" s="253">
        <v>1</v>
      </c>
      <c r="F61" s="320">
        <v>0</v>
      </c>
      <c r="G61" s="254">
        <f t="shared" si="2"/>
        <v>0</v>
      </c>
      <c r="H61" s="35">
        <v>462.22</v>
      </c>
      <c r="I61" s="35" t="e">
        <f>ROUND(#REF!*H61,2)</f>
        <v>#REF!</v>
      </c>
      <c r="J61" s="35">
        <v>193.77999999999997</v>
      </c>
      <c r="K61" s="35" t="e">
        <f>ROUND(#REF!*J61,2)</f>
        <v>#REF!</v>
      </c>
      <c r="L61" s="35">
        <v>0</v>
      </c>
      <c r="M61" s="35" t="e">
        <f>#REF!*(1+L61/100)</f>
        <v>#REF!</v>
      </c>
      <c r="N61" s="34">
        <v>1.06E-3</v>
      </c>
      <c r="O61" s="34" t="e">
        <f>ROUND(#REF!*N61,5)</f>
        <v>#REF!</v>
      </c>
      <c r="P61" s="34">
        <v>0</v>
      </c>
      <c r="Q61" s="34" t="e">
        <f>ROUND(#REF!*P61,5)</f>
        <v>#REF!</v>
      </c>
      <c r="R61" s="34"/>
      <c r="S61" s="34"/>
      <c r="T61" s="36">
        <v>0.33262999999999998</v>
      </c>
      <c r="U61" s="34" t="e">
        <f>ROUND(#REF!*T61,2)</f>
        <v>#REF!</v>
      </c>
      <c r="V61" s="37"/>
      <c r="W61" s="37"/>
      <c r="X61" s="37"/>
      <c r="Y61" s="37"/>
      <c r="Z61" s="37"/>
      <c r="AA61" s="37"/>
      <c r="AB61" s="37"/>
      <c r="AC61" s="37"/>
      <c r="AD61" s="37"/>
      <c r="AE61" s="37" t="s">
        <v>102</v>
      </c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</row>
    <row r="62" spans="1:60" outlineLevel="1">
      <c r="A62" s="249">
        <v>50</v>
      </c>
      <c r="B62" s="250" t="s">
        <v>548</v>
      </c>
      <c r="C62" s="251" t="s">
        <v>549</v>
      </c>
      <c r="D62" s="252" t="s">
        <v>304</v>
      </c>
      <c r="E62" s="253">
        <v>10</v>
      </c>
      <c r="F62" s="320">
        <v>0</v>
      </c>
      <c r="G62" s="254">
        <f t="shared" si="2"/>
        <v>0</v>
      </c>
      <c r="H62" s="35">
        <v>729.21</v>
      </c>
      <c r="I62" s="35" t="e">
        <f>ROUND(#REF!*H62,2)</f>
        <v>#REF!</v>
      </c>
      <c r="J62" s="35">
        <v>206.78999999999996</v>
      </c>
      <c r="K62" s="35" t="e">
        <f>ROUND(#REF!*J62,2)</f>
        <v>#REF!</v>
      </c>
      <c r="L62" s="35">
        <v>0</v>
      </c>
      <c r="M62" s="35" t="e">
        <f>#REF!*(1+L62/100)</f>
        <v>#REF!</v>
      </c>
      <c r="N62" s="34">
        <v>1.66E-3</v>
      </c>
      <c r="O62" s="34" t="e">
        <f>ROUND(#REF!*N62,5)</f>
        <v>#REF!</v>
      </c>
      <c r="P62" s="34">
        <v>0</v>
      </c>
      <c r="Q62" s="34" t="e">
        <f>ROUND(#REF!*P62,5)</f>
        <v>#REF!</v>
      </c>
      <c r="R62" s="34"/>
      <c r="S62" s="34"/>
      <c r="T62" s="36">
        <v>0.35470000000000002</v>
      </c>
      <c r="U62" s="34" t="e">
        <f>ROUND(#REF!*T62,2)</f>
        <v>#REF!</v>
      </c>
      <c r="V62" s="37"/>
      <c r="W62" s="37"/>
      <c r="X62" s="37"/>
      <c r="Y62" s="37"/>
      <c r="Z62" s="37"/>
      <c r="AA62" s="37"/>
      <c r="AB62" s="37"/>
      <c r="AC62" s="37"/>
      <c r="AD62" s="37"/>
      <c r="AE62" s="37" t="s">
        <v>102</v>
      </c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</row>
    <row r="63" spans="1:60" outlineLevel="1">
      <c r="A63" s="249">
        <v>51</v>
      </c>
      <c r="B63" s="250" t="s">
        <v>550</v>
      </c>
      <c r="C63" s="251" t="s">
        <v>551</v>
      </c>
      <c r="D63" s="252" t="s">
        <v>304</v>
      </c>
      <c r="E63" s="253">
        <v>1</v>
      </c>
      <c r="F63" s="320">
        <v>0</v>
      </c>
      <c r="G63" s="254">
        <f t="shared" si="2"/>
        <v>0</v>
      </c>
      <c r="H63" s="35">
        <v>24.37</v>
      </c>
      <c r="I63" s="35" t="e">
        <f>ROUND(#REF!*H63,2)</f>
        <v>#REF!</v>
      </c>
      <c r="J63" s="35">
        <v>240.13</v>
      </c>
      <c r="K63" s="35" t="e">
        <f>ROUND(#REF!*J63,2)</f>
        <v>#REF!</v>
      </c>
      <c r="L63" s="35">
        <v>0</v>
      </c>
      <c r="M63" s="35" t="e">
        <f>#REF!*(1+L63/100)</f>
        <v>#REF!</v>
      </c>
      <c r="N63" s="34">
        <v>5.8599999999999998E-3</v>
      </c>
      <c r="O63" s="34" t="e">
        <f>ROUND(#REF!*N63,5)</f>
        <v>#REF!</v>
      </c>
      <c r="P63" s="34">
        <v>0</v>
      </c>
      <c r="Q63" s="34" t="e">
        <f>ROUND(#REF!*P63,5)</f>
        <v>#REF!</v>
      </c>
      <c r="R63" s="34"/>
      <c r="S63" s="34"/>
      <c r="T63" s="36">
        <v>0.43159999999999998</v>
      </c>
      <c r="U63" s="34" t="e">
        <f>ROUND(#REF!*T63,2)</f>
        <v>#REF!</v>
      </c>
      <c r="V63" s="37"/>
      <c r="W63" s="37"/>
      <c r="X63" s="37"/>
      <c r="Y63" s="37"/>
      <c r="Z63" s="37"/>
      <c r="AA63" s="37"/>
      <c r="AB63" s="37"/>
      <c r="AC63" s="37"/>
      <c r="AD63" s="37"/>
      <c r="AE63" s="37" t="s">
        <v>102</v>
      </c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</row>
    <row r="64" spans="1:60" outlineLevel="1">
      <c r="A64" s="249">
        <v>52</v>
      </c>
      <c r="B64" s="250" t="s">
        <v>552</v>
      </c>
      <c r="C64" s="251" t="s">
        <v>553</v>
      </c>
      <c r="D64" s="252" t="s">
        <v>304</v>
      </c>
      <c r="E64" s="253">
        <v>10</v>
      </c>
      <c r="F64" s="320">
        <v>0</v>
      </c>
      <c r="G64" s="254">
        <f t="shared" si="2"/>
        <v>0</v>
      </c>
      <c r="H64" s="35">
        <v>41.98</v>
      </c>
      <c r="I64" s="35" t="e">
        <f>ROUND(#REF!*H64,2)</f>
        <v>#REF!</v>
      </c>
      <c r="J64" s="35">
        <v>248.02</v>
      </c>
      <c r="K64" s="35" t="e">
        <f>ROUND(#REF!*J64,2)</f>
        <v>#REF!</v>
      </c>
      <c r="L64" s="35">
        <v>0</v>
      </c>
      <c r="M64" s="35" t="e">
        <f>#REF!*(1+L64/100)</f>
        <v>#REF!</v>
      </c>
      <c r="N64" s="34">
        <v>4.8700000000000002E-3</v>
      </c>
      <c r="O64" s="34" t="e">
        <f>ROUND(#REF!*N64,5)</f>
        <v>#REF!</v>
      </c>
      <c r="P64" s="34">
        <v>0</v>
      </c>
      <c r="Q64" s="34" t="e">
        <f>ROUND(#REF!*P64,5)</f>
        <v>#REF!</v>
      </c>
      <c r="R64" s="34"/>
      <c r="S64" s="34"/>
      <c r="T64" s="36">
        <v>0.44556000000000001</v>
      </c>
      <c r="U64" s="34" t="e">
        <f>ROUND(#REF!*T64,2)</f>
        <v>#REF!</v>
      </c>
      <c r="V64" s="37"/>
      <c r="W64" s="37"/>
      <c r="X64" s="37"/>
      <c r="Y64" s="37"/>
      <c r="Z64" s="37"/>
      <c r="AA64" s="37"/>
      <c r="AB64" s="37"/>
      <c r="AC64" s="37"/>
      <c r="AD64" s="37"/>
      <c r="AE64" s="37" t="s">
        <v>102</v>
      </c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</row>
    <row r="65" spans="1:60" outlineLevel="1">
      <c r="A65" s="249">
        <v>53</v>
      </c>
      <c r="B65" s="250" t="s">
        <v>554</v>
      </c>
      <c r="C65" s="251" t="s">
        <v>943</v>
      </c>
      <c r="D65" s="252" t="s">
        <v>402</v>
      </c>
      <c r="E65" s="253">
        <v>2</v>
      </c>
      <c r="F65" s="320">
        <v>0</v>
      </c>
      <c r="G65" s="254">
        <f t="shared" si="2"/>
        <v>0</v>
      </c>
      <c r="H65" s="35">
        <v>405</v>
      </c>
      <c r="I65" s="35" t="e">
        <f>ROUND(#REF!*H65,2)</f>
        <v>#REF!</v>
      </c>
      <c r="J65" s="35">
        <v>0</v>
      </c>
      <c r="K65" s="35" t="e">
        <f>ROUND(#REF!*J65,2)</f>
        <v>#REF!</v>
      </c>
      <c r="L65" s="35">
        <v>0</v>
      </c>
      <c r="M65" s="35" t="e">
        <f>#REF!*(1+L65/100)</f>
        <v>#REF!</v>
      </c>
      <c r="N65" s="34">
        <v>2.9999999999999997E-4</v>
      </c>
      <c r="O65" s="34" t="e">
        <f>ROUND(#REF!*N65,5)</f>
        <v>#REF!</v>
      </c>
      <c r="P65" s="34">
        <v>0</v>
      </c>
      <c r="Q65" s="34" t="e">
        <f>ROUND(#REF!*P65,5)</f>
        <v>#REF!</v>
      </c>
      <c r="R65" s="34"/>
      <c r="S65" s="34"/>
      <c r="T65" s="36">
        <v>0</v>
      </c>
      <c r="U65" s="34" t="e">
        <f>ROUND(#REF!*T65,2)</f>
        <v>#REF!</v>
      </c>
      <c r="V65" s="37"/>
      <c r="W65" s="37"/>
      <c r="X65" s="37"/>
      <c r="Y65" s="37"/>
      <c r="Z65" s="37"/>
      <c r="AA65" s="37"/>
      <c r="AB65" s="37"/>
      <c r="AC65" s="37"/>
      <c r="AD65" s="37"/>
      <c r="AE65" s="37" t="s">
        <v>113</v>
      </c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</row>
    <row r="66" spans="1:60" outlineLevel="1">
      <c r="A66" s="249">
        <v>54</v>
      </c>
      <c r="B66" s="250" t="s">
        <v>556</v>
      </c>
      <c r="C66" s="251" t="s">
        <v>557</v>
      </c>
      <c r="D66" s="252" t="s">
        <v>101</v>
      </c>
      <c r="E66" s="253">
        <v>2</v>
      </c>
      <c r="F66" s="320">
        <v>0</v>
      </c>
      <c r="G66" s="254">
        <f t="shared" si="2"/>
        <v>0</v>
      </c>
      <c r="H66" s="35">
        <v>5.5</v>
      </c>
      <c r="I66" s="35" t="e">
        <f>ROUND(#REF!*H66,2)</f>
        <v>#REF!</v>
      </c>
      <c r="J66" s="35">
        <v>122.5</v>
      </c>
      <c r="K66" s="35" t="e">
        <f>ROUND(#REF!*J66,2)</f>
        <v>#REF!</v>
      </c>
      <c r="L66" s="35">
        <v>0</v>
      </c>
      <c r="M66" s="35" t="e">
        <f>#REF!*(1+L66/100)</f>
        <v>#REF!</v>
      </c>
      <c r="N66" s="34">
        <v>3.0000000000000001E-5</v>
      </c>
      <c r="O66" s="34" t="e">
        <f>ROUND(#REF!*N66,5)</f>
        <v>#REF!</v>
      </c>
      <c r="P66" s="34">
        <v>0</v>
      </c>
      <c r="Q66" s="34" t="e">
        <f>ROUND(#REF!*P66,5)</f>
        <v>#REF!</v>
      </c>
      <c r="R66" s="34"/>
      <c r="S66" s="34"/>
      <c r="T66" s="36">
        <v>0.20599999999999999</v>
      </c>
      <c r="U66" s="34" t="e">
        <f>ROUND(#REF!*T66,2)</f>
        <v>#REF!</v>
      </c>
      <c r="V66" s="37"/>
      <c r="W66" s="37"/>
      <c r="X66" s="37"/>
      <c r="Y66" s="37"/>
      <c r="Z66" s="37"/>
      <c r="AA66" s="37"/>
      <c r="AB66" s="37"/>
      <c r="AC66" s="37"/>
      <c r="AD66" s="37"/>
      <c r="AE66" s="37" t="s">
        <v>102</v>
      </c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</row>
    <row r="67" spans="1:60" outlineLevel="1">
      <c r="A67" s="249">
        <v>55</v>
      </c>
      <c r="B67" s="250" t="s">
        <v>558</v>
      </c>
      <c r="C67" s="251" t="s">
        <v>559</v>
      </c>
      <c r="D67" s="252" t="s">
        <v>101</v>
      </c>
      <c r="E67" s="253">
        <v>1</v>
      </c>
      <c r="F67" s="320">
        <v>0</v>
      </c>
      <c r="G67" s="254">
        <f t="shared" si="2"/>
        <v>0</v>
      </c>
      <c r="H67" s="35">
        <v>0</v>
      </c>
      <c r="I67" s="35" t="e">
        <f>ROUND(#REF!*H67,2)</f>
        <v>#REF!</v>
      </c>
      <c r="J67" s="35">
        <v>287</v>
      </c>
      <c r="K67" s="35" t="e">
        <f>ROUND(#REF!*J67,2)</f>
        <v>#REF!</v>
      </c>
      <c r="L67" s="35">
        <v>0</v>
      </c>
      <c r="M67" s="35" t="e">
        <f>#REF!*(1+L67/100)</f>
        <v>#REF!</v>
      </c>
      <c r="N67" s="34">
        <v>0</v>
      </c>
      <c r="O67" s="34" t="e">
        <f>ROUND(#REF!*N67,5)</f>
        <v>#REF!</v>
      </c>
      <c r="P67" s="34">
        <v>0</v>
      </c>
      <c r="Q67" s="34" t="e">
        <f>ROUND(#REF!*P67,5)</f>
        <v>#REF!</v>
      </c>
      <c r="R67" s="34"/>
      <c r="S67" s="34"/>
      <c r="T67" s="36">
        <v>0.48199999999999998</v>
      </c>
      <c r="U67" s="34" t="e">
        <f>ROUND(#REF!*T67,2)</f>
        <v>#REF!</v>
      </c>
      <c r="V67" s="37"/>
      <c r="W67" s="37"/>
      <c r="X67" s="37"/>
      <c r="Y67" s="37"/>
      <c r="Z67" s="37"/>
      <c r="AA67" s="37"/>
      <c r="AB67" s="37"/>
      <c r="AC67" s="37"/>
      <c r="AD67" s="37"/>
      <c r="AE67" s="37" t="s">
        <v>102</v>
      </c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</row>
    <row r="68" spans="1:60" outlineLevel="1">
      <c r="A68" s="249">
        <v>56</v>
      </c>
      <c r="B68" s="250" t="s">
        <v>560</v>
      </c>
      <c r="C68" s="251" t="s">
        <v>561</v>
      </c>
      <c r="D68" s="252" t="s">
        <v>304</v>
      </c>
      <c r="E68" s="253">
        <v>11</v>
      </c>
      <c r="F68" s="320">
        <v>0</v>
      </c>
      <c r="G68" s="254">
        <f t="shared" si="2"/>
        <v>0</v>
      </c>
      <c r="H68" s="35">
        <v>0</v>
      </c>
      <c r="I68" s="35" t="e">
        <f>ROUND(#REF!*H68,2)</f>
        <v>#REF!</v>
      </c>
      <c r="J68" s="35">
        <v>33.799999999999997</v>
      </c>
      <c r="K68" s="35" t="e">
        <f>ROUND(#REF!*J68,2)</f>
        <v>#REF!</v>
      </c>
      <c r="L68" s="35">
        <v>0</v>
      </c>
      <c r="M68" s="35" t="e">
        <f>#REF!*(1+L68/100)</f>
        <v>#REF!</v>
      </c>
      <c r="N68" s="34">
        <v>0</v>
      </c>
      <c r="O68" s="34" t="e">
        <f>ROUND(#REF!*N68,5)</f>
        <v>#REF!</v>
      </c>
      <c r="P68" s="34">
        <v>0</v>
      </c>
      <c r="Q68" s="34" t="e">
        <f>ROUND(#REF!*P68,5)</f>
        <v>#REF!</v>
      </c>
      <c r="R68" s="34"/>
      <c r="S68" s="34"/>
      <c r="T68" s="36">
        <v>6.2E-2</v>
      </c>
      <c r="U68" s="34" t="e">
        <f>ROUND(#REF!*T68,2)</f>
        <v>#REF!</v>
      </c>
      <c r="V68" s="37"/>
      <c r="W68" s="37"/>
      <c r="X68" s="37"/>
      <c r="Y68" s="37"/>
      <c r="Z68" s="37"/>
      <c r="AA68" s="37"/>
      <c r="AB68" s="37"/>
      <c r="AC68" s="37"/>
      <c r="AD68" s="37"/>
      <c r="AE68" s="37" t="s">
        <v>102</v>
      </c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</row>
    <row r="69" spans="1:60" outlineLevel="1">
      <c r="A69" s="249">
        <v>57</v>
      </c>
      <c r="B69" s="250" t="s">
        <v>562</v>
      </c>
      <c r="C69" s="251" t="s">
        <v>563</v>
      </c>
      <c r="D69" s="252" t="s">
        <v>530</v>
      </c>
      <c r="E69" s="253">
        <v>1</v>
      </c>
      <c r="F69" s="320">
        <v>0</v>
      </c>
      <c r="G69" s="254">
        <f t="shared" si="2"/>
        <v>0</v>
      </c>
      <c r="H69" s="35">
        <v>622.57000000000005</v>
      </c>
      <c r="I69" s="35" t="e">
        <f>ROUND(#REF!*H69,2)</f>
        <v>#REF!</v>
      </c>
      <c r="J69" s="35">
        <v>4377.43</v>
      </c>
      <c r="K69" s="35" t="e">
        <f>ROUND(#REF!*J69,2)</f>
        <v>#REF!</v>
      </c>
      <c r="L69" s="35">
        <v>0</v>
      </c>
      <c r="M69" s="35" t="e">
        <f>#REF!*(1+L69/100)</f>
        <v>#REF!</v>
      </c>
      <c r="N69" s="34">
        <v>2.8250000000000001E-2</v>
      </c>
      <c r="O69" s="34" t="e">
        <f>ROUND(#REF!*N69,5)</f>
        <v>#REF!</v>
      </c>
      <c r="P69" s="34">
        <v>0</v>
      </c>
      <c r="Q69" s="34" t="e">
        <f>ROUND(#REF!*P69,5)</f>
        <v>#REF!</v>
      </c>
      <c r="R69" s="34"/>
      <c r="S69" s="34"/>
      <c r="T69" s="36">
        <v>0.9</v>
      </c>
      <c r="U69" s="34" t="e">
        <f>ROUND(#REF!*T69,2)</f>
        <v>#REF!</v>
      </c>
      <c r="V69" s="37"/>
      <c r="W69" s="37"/>
      <c r="X69" s="37"/>
      <c r="Y69" s="37"/>
      <c r="Z69" s="37"/>
      <c r="AA69" s="37"/>
      <c r="AB69" s="37"/>
      <c r="AC69" s="37"/>
      <c r="AD69" s="37"/>
      <c r="AE69" s="37" t="s">
        <v>102</v>
      </c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</row>
    <row r="70" spans="1:60" outlineLevel="1">
      <c r="A70" s="249">
        <v>58</v>
      </c>
      <c r="B70" s="250" t="s">
        <v>564</v>
      </c>
      <c r="C70" s="251" t="s">
        <v>565</v>
      </c>
      <c r="D70" s="252" t="s">
        <v>101</v>
      </c>
      <c r="E70" s="253">
        <v>1</v>
      </c>
      <c r="F70" s="320">
        <v>0</v>
      </c>
      <c r="G70" s="254">
        <f t="shared" si="2"/>
        <v>0</v>
      </c>
      <c r="H70" s="35">
        <v>0</v>
      </c>
      <c r="I70" s="35" t="e">
        <f>ROUND(#REF!*H70,2)</f>
        <v>#REF!</v>
      </c>
      <c r="J70" s="35">
        <v>38.1</v>
      </c>
      <c r="K70" s="35" t="e">
        <f>ROUND(#REF!*J70,2)</f>
        <v>#REF!</v>
      </c>
      <c r="L70" s="35">
        <v>0</v>
      </c>
      <c r="M70" s="35" t="e">
        <f>#REF!*(1+L70/100)</f>
        <v>#REF!</v>
      </c>
      <c r="N70" s="34">
        <v>0</v>
      </c>
      <c r="O70" s="34" t="e">
        <f>ROUND(#REF!*N70,5)</f>
        <v>#REF!</v>
      </c>
      <c r="P70" s="34">
        <v>0</v>
      </c>
      <c r="Q70" s="34" t="e">
        <f>ROUND(#REF!*P70,5)</f>
        <v>#REF!</v>
      </c>
      <c r="R70" s="34"/>
      <c r="S70" s="34"/>
      <c r="T70" s="36">
        <v>6.4000000000000001E-2</v>
      </c>
      <c r="U70" s="34" t="e">
        <f>ROUND(#REF!*T70,2)</f>
        <v>#REF!</v>
      </c>
      <c r="V70" s="37"/>
      <c r="W70" s="37"/>
      <c r="X70" s="37"/>
      <c r="Y70" s="37"/>
      <c r="Z70" s="37"/>
      <c r="AA70" s="37"/>
      <c r="AB70" s="37"/>
      <c r="AC70" s="37"/>
      <c r="AD70" s="37"/>
      <c r="AE70" s="37" t="s">
        <v>102</v>
      </c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</row>
    <row r="71" spans="1:60" outlineLevel="1">
      <c r="A71" s="249">
        <v>59</v>
      </c>
      <c r="B71" s="250" t="s">
        <v>566</v>
      </c>
      <c r="C71" s="251" t="s">
        <v>567</v>
      </c>
      <c r="D71" s="252" t="s">
        <v>65</v>
      </c>
      <c r="E71" s="253">
        <v>214</v>
      </c>
      <c r="F71" s="320">
        <v>0</v>
      </c>
      <c r="G71" s="254">
        <f t="shared" si="2"/>
        <v>0</v>
      </c>
      <c r="H71" s="35">
        <v>0</v>
      </c>
      <c r="I71" s="35" t="e">
        <f>ROUND(#REF!*H71,2)</f>
        <v>#REF!</v>
      </c>
      <c r="J71" s="35">
        <v>1.4</v>
      </c>
      <c r="K71" s="35" t="e">
        <f>ROUND(#REF!*J71,2)</f>
        <v>#REF!</v>
      </c>
      <c r="L71" s="35">
        <v>0</v>
      </c>
      <c r="M71" s="35" t="e">
        <f>#REF!*(1+L71/100)</f>
        <v>#REF!</v>
      </c>
      <c r="N71" s="34">
        <v>0</v>
      </c>
      <c r="O71" s="34" t="e">
        <f>ROUND(#REF!*N71,5)</f>
        <v>#REF!</v>
      </c>
      <c r="P71" s="34">
        <v>0</v>
      </c>
      <c r="Q71" s="34" t="e">
        <f>ROUND(#REF!*P71,5)</f>
        <v>#REF!</v>
      </c>
      <c r="R71" s="34"/>
      <c r="S71" s="34"/>
      <c r="T71" s="36">
        <v>0</v>
      </c>
      <c r="U71" s="34" t="e">
        <f>ROUND(#REF!*T71,2)</f>
        <v>#REF!</v>
      </c>
      <c r="V71" s="37"/>
      <c r="W71" s="37"/>
      <c r="X71" s="37"/>
      <c r="Y71" s="37"/>
      <c r="Z71" s="37"/>
      <c r="AA71" s="37"/>
      <c r="AB71" s="37"/>
      <c r="AC71" s="37"/>
      <c r="AD71" s="37"/>
      <c r="AE71" s="37" t="s">
        <v>102</v>
      </c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</row>
    <row r="72" spans="1:60" ht="14.5">
      <c r="A72" s="255" t="s">
        <v>97</v>
      </c>
      <c r="B72" s="256" t="s">
        <v>450</v>
      </c>
      <c r="C72" s="257" t="s">
        <v>451</v>
      </c>
      <c r="D72" s="258"/>
      <c r="E72" s="259"/>
      <c r="F72" s="260"/>
      <c r="G72" s="260">
        <f>SUMIF(AE73:AE105,"&lt;&gt;NOR",G73:G105)</f>
        <v>0</v>
      </c>
      <c r="H72" s="40"/>
      <c r="I72" s="40" t="e">
        <f>SUM(I73:I105)</f>
        <v>#REF!</v>
      </c>
      <c r="J72" s="40"/>
      <c r="K72" s="40" t="e">
        <f>SUM(K73:K105)</f>
        <v>#REF!</v>
      </c>
      <c r="L72" s="40"/>
      <c r="M72" s="40" t="e">
        <f>SUM(M73:M105)</f>
        <v>#REF!</v>
      </c>
      <c r="N72" s="39"/>
      <c r="O72" s="39" t="e">
        <f>SUM(O73:O105)</f>
        <v>#REF!</v>
      </c>
      <c r="P72" s="39"/>
      <c r="Q72" s="39" t="e">
        <f>SUM(Q73:Q105)</f>
        <v>#REF!</v>
      </c>
      <c r="R72" s="39"/>
      <c r="S72" s="39"/>
      <c r="T72" s="41"/>
      <c r="U72" s="39" t="e">
        <f>SUM(U73:U105)</f>
        <v>#REF!</v>
      </c>
      <c r="AE72" s="29" t="s">
        <v>98</v>
      </c>
    </row>
    <row r="73" spans="1:60" outlineLevel="1">
      <c r="A73" s="249">
        <v>60</v>
      </c>
      <c r="B73" s="250" t="s">
        <v>568</v>
      </c>
      <c r="C73" s="251" t="s">
        <v>569</v>
      </c>
      <c r="D73" s="252" t="s">
        <v>530</v>
      </c>
      <c r="E73" s="253">
        <v>1</v>
      </c>
      <c r="F73" s="320">
        <v>0</v>
      </c>
      <c r="G73" s="254">
        <f t="shared" ref="G73:G105" si="3">ROUND(E73*F73,2)</f>
        <v>0</v>
      </c>
      <c r="H73" s="35">
        <v>0</v>
      </c>
      <c r="I73" s="35" t="e">
        <f>ROUND(#REF!*H73,2)</f>
        <v>#REF!</v>
      </c>
      <c r="J73" s="35">
        <v>200</v>
      </c>
      <c r="K73" s="35" t="e">
        <f>ROUND(#REF!*J73,2)</f>
        <v>#REF!</v>
      </c>
      <c r="L73" s="35">
        <v>0</v>
      </c>
      <c r="M73" s="35" t="e">
        <f>#REF!*(1+L73/100)</f>
        <v>#REF!</v>
      </c>
      <c r="N73" s="34">
        <v>0</v>
      </c>
      <c r="O73" s="34" t="e">
        <f>ROUND(#REF!*N73,5)</f>
        <v>#REF!</v>
      </c>
      <c r="P73" s="34">
        <v>3.4200000000000001E-2</v>
      </c>
      <c r="Q73" s="34" t="e">
        <f>ROUND(#REF!*P73,5)</f>
        <v>#REF!</v>
      </c>
      <c r="R73" s="34"/>
      <c r="S73" s="34"/>
      <c r="T73" s="36">
        <v>0.46500000000000002</v>
      </c>
      <c r="U73" s="34" t="e">
        <f>ROUND(#REF!*T73,2)</f>
        <v>#REF!</v>
      </c>
      <c r="V73" s="37"/>
      <c r="W73" s="37"/>
      <c r="X73" s="37"/>
      <c r="Y73" s="37"/>
      <c r="Z73" s="37"/>
      <c r="AA73" s="37"/>
      <c r="AB73" s="37"/>
      <c r="AC73" s="37"/>
      <c r="AD73" s="37"/>
      <c r="AE73" s="37" t="s">
        <v>102</v>
      </c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</row>
    <row r="74" spans="1:60" outlineLevel="1">
      <c r="A74" s="249">
        <v>61</v>
      </c>
      <c r="B74" s="250" t="s">
        <v>570</v>
      </c>
      <c r="C74" s="251" t="s">
        <v>571</v>
      </c>
      <c r="D74" s="252" t="s">
        <v>530</v>
      </c>
      <c r="E74" s="253">
        <v>1</v>
      </c>
      <c r="F74" s="320">
        <v>0</v>
      </c>
      <c r="G74" s="254">
        <f t="shared" si="3"/>
        <v>0</v>
      </c>
      <c r="H74" s="35">
        <v>0</v>
      </c>
      <c r="I74" s="35" t="e">
        <f>ROUND(#REF!*H74,2)</f>
        <v>#REF!</v>
      </c>
      <c r="J74" s="35">
        <v>164.5</v>
      </c>
      <c r="K74" s="35" t="e">
        <f>ROUND(#REF!*J74,2)</f>
        <v>#REF!</v>
      </c>
      <c r="L74" s="35">
        <v>0</v>
      </c>
      <c r="M74" s="35" t="e">
        <f>#REF!*(1+L74/100)</f>
        <v>#REF!</v>
      </c>
      <c r="N74" s="34">
        <v>0</v>
      </c>
      <c r="O74" s="34" t="e">
        <f>ROUND(#REF!*N74,5)</f>
        <v>#REF!</v>
      </c>
      <c r="P74" s="34">
        <v>1.9460000000000002E-2</v>
      </c>
      <c r="Q74" s="34" t="e">
        <f>ROUND(#REF!*P74,5)</f>
        <v>#REF!</v>
      </c>
      <c r="R74" s="34"/>
      <c r="S74" s="34"/>
      <c r="T74" s="36">
        <v>0.38200000000000001</v>
      </c>
      <c r="U74" s="34" t="e">
        <f>ROUND(#REF!*T74,2)</f>
        <v>#REF!</v>
      </c>
      <c r="V74" s="37"/>
      <c r="W74" s="37"/>
      <c r="X74" s="37"/>
      <c r="Y74" s="37"/>
      <c r="Z74" s="37"/>
      <c r="AA74" s="37"/>
      <c r="AB74" s="37"/>
      <c r="AC74" s="37"/>
      <c r="AD74" s="37"/>
      <c r="AE74" s="37" t="s">
        <v>102</v>
      </c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</row>
    <row r="75" spans="1:60" outlineLevel="1">
      <c r="A75" s="249">
        <v>62</v>
      </c>
      <c r="B75" s="250" t="s">
        <v>572</v>
      </c>
      <c r="C75" s="251" t="s">
        <v>573</v>
      </c>
      <c r="D75" s="252" t="s">
        <v>530</v>
      </c>
      <c r="E75" s="253">
        <v>1</v>
      </c>
      <c r="F75" s="320">
        <v>0</v>
      </c>
      <c r="G75" s="254">
        <f t="shared" si="3"/>
        <v>0</v>
      </c>
      <c r="H75" s="35">
        <v>0</v>
      </c>
      <c r="I75" s="35" t="e">
        <f>ROUND(#REF!*H75,2)</f>
        <v>#REF!</v>
      </c>
      <c r="J75" s="35">
        <v>165</v>
      </c>
      <c r="K75" s="35" t="e">
        <f>ROUND(#REF!*J75,2)</f>
        <v>#REF!</v>
      </c>
      <c r="L75" s="35">
        <v>0</v>
      </c>
      <c r="M75" s="35" t="e">
        <f>#REF!*(1+L75/100)</f>
        <v>#REF!</v>
      </c>
      <c r="N75" s="34">
        <v>0</v>
      </c>
      <c r="O75" s="34" t="e">
        <f>ROUND(#REF!*N75,5)</f>
        <v>#REF!</v>
      </c>
      <c r="P75" s="34">
        <v>2.4500000000000001E-2</v>
      </c>
      <c r="Q75" s="34" t="e">
        <f>ROUND(#REF!*P75,5)</f>
        <v>#REF!</v>
      </c>
      <c r="R75" s="34"/>
      <c r="S75" s="34"/>
      <c r="T75" s="36">
        <v>0.38300000000000001</v>
      </c>
      <c r="U75" s="34" t="e">
        <f>ROUND(#REF!*T75,2)</f>
        <v>#REF!</v>
      </c>
      <c r="V75" s="37"/>
      <c r="W75" s="37"/>
      <c r="X75" s="37"/>
      <c r="Y75" s="37"/>
      <c r="Z75" s="37"/>
      <c r="AA75" s="37"/>
      <c r="AB75" s="37"/>
      <c r="AC75" s="37"/>
      <c r="AD75" s="37"/>
      <c r="AE75" s="37" t="s">
        <v>102</v>
      </c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</row>
    <row r="76" spans="1:60" outlineLevel="1">
      <c r="A76" s="249">
        <v>63</v>
      </c>
      <c r="B76" s="250" t="s">
        <v>574</v>
      </c>
      <c r="C76" s="251" t="s">
        <v>575</v>
      </c>
      <c r="D76" s="252" t="s">
        <v>530</v>
      </c>
      <c r="E76" s="253">
        <v>2</v>
      </c>
      <c r="F76" s="320">
        <v>0</v>
      </c>
      <c r="G76" s="254">
        <f t="shared" si="3"/>
        <v>0</v>
      </c>
      <c r="H76" s="35">
        <v>0</v>
      </c>
      <c r="I76" s="35" t="e">
        <f>ROUND(#REF!*H76,2)</f>
        <v>#REF!</v>
      </c>
      <c r="J76" s="35">
        <v>95.5</v>
      </c>
      <c r="K76" s="35" t="e">
        <f>ROUND(#REF!*J76,2)</f>
        <v>#REF!</v>
      </c>
      <c r="L76" s="35">
        <v>0</v>
      </c>
      <c r="M76" s="35" t="e">
        <f>#REF!*(1+L76/100)</f>
        <v>#REF!</v>
      </c>
      <c r="N76" s="34">
        <v>0</v>
      </c>
      <c r="O76" s="34" t="e">
        <f>ROUND(#REF!*N76,5)</f>
        <v>#REF!</v>
      </c>
      <c r="P76" s="34">
        <v>8.5999999999999998E-4</v>
      </c>
      <c r="Q76" s="34" t="e">
        <f>ROUND(#REF!*P76,5)</f>
        <v>#REF!</v>
      </c>
      <c r="R76" s="34"/>
      <c r="S76" s="34"/>
      <c r="T76" s="36">
        <v>0.222</v>
      </c>
      <c r="U76" s="34" t="e">
        <f>ROUND(#REF!*T76,2)</f>
        <v>#REF!</v>
      </c>
      <c r="V76" s="37"/>
      <c r="W76" s="37"/>
      <c r="X76" s="37"/>
      <c r="Y76" s="37"/>
      <c r="Z76" s="37"/>
      <c r="AA76" s="37"/>
      <c r="AB76" s="37"/>
      <c r="AC76" s="37"/>
      <c r="AD76" s="37"/>
      <c r="AE76" s="37" t="s">
        <v>102</v>
      </c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</row>
    <row r="77" spans="1:60" outlineLevel="1">
      <c r="A77" s="249">
        <v>64</v>
      </c>
      <c r="B77" s="250" t="s">
        <v>576</v>
      </c>
      <c r="C77" s="251" t="s">
        <v>577</v>
      </c>
      <c r="D77" s="252" t="s">
        <v>530</v>
      </c>
      <c r="E77" s="253">
        <v>1</v>
      </c>
      <c r="F77" s="320">
        <v>0</v>
      </c>
      <c r="G77" s="254">
        <f t="shared" si="3"/>
        <v>0</v>
      </c>
      <c r="H77" s="35">
        <v>0</v>
      </c>
      <c r="I77" s="35" t="e">
        <f>ROUND(#REF!*H77,2)</f>
        <v>#REF!</v>
      </c>
      <c r="J77" s="35">
        <v>93.3</v>
      </c>
      <c r="K77" s="35" t="e">
        <f>ROUND(#REF!*J77,2)</f>
        <v>#REF!</v>
      </c>
      <c r="L77" s="35">
        <v>0</v>
      </c>
      <c r="M77" s="35" t="e">
        <f>#REF!*(1+L77/100)</f>
        <v>#REF!</v>
      </c>
      <c r="N77" s="34">
        <v>0</v>
      </c>
      <c r="O77" s="34" t="e">
        <f>ROUND(#REF!*N77,5)</f>
        <v>#REF!</v>
      </c>
      <c r="P77" s="34">
        <v>1.56E-3</v>
      </c>
      <c r="Q77" s="34" t="e">
        <f>ROUND(#REF!*P77,5)</f>
        <v>#REF!</v>
      </c>
      <c r="R77" s="34"/>
      <c r="S77" s="34"/>
      <c r="T77" s="36">
        <v>0.217</v>
      </c>
      <c r="U77" s="34" t="e">
        <f>ROUND(#REF!*T77,2)</f>
        <v>#REF!</v>
      </c>
      <c r="V77" s="37"/>
      <c r="W77" s="37"/>
      <c r="X77" s="37"/>
      <c r="Y77" s="37"/>
      <c r="Z77" s="37"/>
      <c r="AA77" s="37"/>
      <c r="AB77" s="37"/>
      <c r="AC77" s="37"/>
      <c r="AD77" s="37"/>
      <c r="AE77" s="37" t="s">
        <v>102</v>
      </c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</row>
    <row r="78" spans="1:60" outlineLevel="1">
      <c r="A78" s="249">
        <v>65</v>
      </c>
      <c r="B78" s="250" t="s">
        <v>578</v>
      </c>
      <c r="C78" s="251" t="s">
        <v>579</v>
      </c>
      <c r="D78" s="252" t="s">
        <v>530</v>
      </c>
      <c r="E78" s="253">
        <v>1</v>
      </c>
      <c r="F78" s="320">
        <v>0</v>
      </c>
      <c r="G78" s="254">
        <f t="shared" si="3"/>
        <v>0</v>
      </c>
      <c r="H78" s="35">
        <v>0</v>
      </c>
      <c r="I78" s="35" t="e">
        <f>ROUND(#REF!*H78,2)</f>
        <v>#REF!</v>
      </c>
      <c r="J78" s="35">
        <v>133.5</v>
      </c>
      <c r="K78" s="35" t="e">
        <f>ROUND(#REF!*J78,2)</f>
        <v>#REF!</v>
      </c>
      <c r="L78" s="35">
        <v>0</v>
      </c>
      <c r="M78" s="35" t="e">
        <f>#REF!*(1+L78/100)</f>
        <v>#REF!</v>
      </c>
      <c r="N78" s="34">
        <v>0</v>
      </c>
      <c r="O78" s="34" t="e">
        <f>ROUND(#REF!*N78,5)</f>
        <v>#REF!</v>
      </c>
      <c r="P78" s="34">
        <v>6.7000000000000004E-2</v>
      </c>
      <c r="Q78" s="34" t="e">
        <f>ROUND(#REF!*P78,5)</f>
        <v>#REF!</v>
      </c>
      <c r="R78" s="34"/>
      <c r="S78" s="34"/>
      <c r="T78" s="36">
        <v>0.31</v>
      </c>
      <c r="U78" s="34" t="e">
        <f>ROUND(#REF!*T78,2)</f>
        <v>#REF!</v>
      </c>
      <c r="V78" s="37"/>
      <c r="W78" s="37"/>
      <c r="X78" s="37"/>
      <c r="Y78" s="37"/>
      <c r="Z78" s="37"/>
      <c r="AA78" s="37"/>
      <c r="AB78" s="37"/>
      <c r="AC78" s="37"/>
      <c r="AD78" s="37"/>
      <c r="AE78" s="37" t="s">
        <v>102</v>
      </c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</row>
    <row r="79" spans="1:60" outlineLevel="1">
      <c r="A79" s="249">
        <v>66</v>
      </c>
      <c r="B79" s="250" t="s">
        <v>580</v>
      </c>
      <c r="C79" s="251" t="s">
        <v>581</v>
      </c>
      <c r="D79" s="252" t="s">
        <v>530</v>
      </c>
      <c r="E79" s="253">
        <v>1</v>
      </c>
      <c r="F79" s="320">
        <v>0</v>
      </c>
      <c r="G79" s="254">
        <f t="shared" si="3"/>
        <v>0</v>
      </c>
      <c r="H79" s="35">
        <v>0</v>
      </c>
      <c r="I79" s="35" t="e">
        <f>ROUND(#REF!*H79,2)</f>
        <v>#REF!</v>
      </c>
      <c r="J79" s="35">
        <v>360</v>
      </c>
      <c r="K79" s="35" t="e">
        <f>ROUND(#REF!*J79,2)</f>
        <v>#REF!</v>
      </c>
      <c r="L79" s="35">
        <v>0</v>
      </c>
      <c r="M79" s="35" t="e">
        <f>#REF!*(1+L79/100)</f>
        <v>#REF!</v>
      </c>
      <c r="N79" s="34">
        <v>0</v>
      </c>
      <c r="O79" s="34" t="e">
        <f>ROUND(#REF!*N79,5)</f>
        <v>#REF!</v>
      </c>
      <c r="P79" s="34">
        <v>0.155</v>
      </c>
      <c r="Q79" s="34" t="e">
        <f>ROUND(#REF!*P79,5)</f>
        <v>#REF!</v>
      </c>
      <c r="R79" s="34"/>
      <c r="S79" s="34"/>
      <c r="T79" s="36">
        <v>0.83699999999999997</v>
      </c>
      <c r="U79" s="34" t="e">
        <f>ROUND(#REF!*T79,2)</f>
        <v>#REF!</v>
      </c>
      <c r="V79" s="37"/>
      <c r="W79" s="37"/>
      <c r="X79" s="37"/>
      <c r="Y79" s="37"/>
      <c r="Z79" s="37"/>
      <c r="AA79" s="37"/>
      <c r="AB79" s="37"/>
      <c r="AC79" s="37"/>
      <c r="AD79" s="37"/>
      <c r="AE79" s="37" t="s">
        <v>102</v>
      </c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</row>
    <row r="80" spans="1:60" outlineLevel="1">
      <c r="A80" s="249">
        <v>67</v>
      </c>
      <c r="B80" s="250" t="s">
        <v>582</v>
      </c>
      <c r="C80" s="251" t="s">
        <v>583</v>
      </c>
      <c r="D80" s="252" t="s">
        <v>530</v>
      </c>
      <c r="E80" s="253">
        <v>3</v>
      </c>
      <c r="F80" s="320">
        <v>0</v>
      </c>
      <c r="G80" s="254">
        <f t="shared" si="3"/>
        <v>0</v>
      </c>
      <c r="H80" s="35">
        <v>0</v>
      </c>
      <c r="I80" s="35" t="e">
        <f>ROUND(#REF!*H80,2)</f>
        <v>#REF!</v>
      </c>
      <c r="J80" s="35">
        <v>307</v>
      </c>
      <c r="K80" s="35" t="e">
        <f>ROUND(#REF!*J80,2)</f>
        <v>#REF!</v>
      </c>
      <c r="L80" s="35">
        <v>0</v>
      </c>
      <c r="M80" s="35" t="e">
        <f>#REF!*(1+L80/100)</f>
        <v>#REF!</v>
      </c>
      <c r="N80" s="34">
        <v>0</v>
      </c>
      <c r="O80" s="34" t="e">
        <f>ROUND(#REF!*N80,5)</f>
        <v>#REF!</v>
      </c>
      <c r="P80" s="34">
        <v>4.3499999999999997E-2</v>
      </c>
      <c r="Q80" s="34" t="e">
        <f>ROUND(#REF!*P80,5)</f>
        <v>#REF!</v>
      </c>
      <c r="R80" s="34"/>
      <c r="S80" s="34"/>
      <c r="T80" s="36">
        <v>0.71299999999999997</v>
      </c>
      <c r="U80" s="34" t="e">
        <f>ROUND(#REF!*T80,2)</f>
        <v>#REF!</v>
      </c>
      <c r="V80" s="37"/>
      <c r="W80" s="37"/>
      <c r="X80" s="37"/>
      <c r="Y80" s="37"/>
      <c r="Z80" s="37"/>
      <c r="AA80" s="37"/>
      <c r="AB80" s="37"/>
      <c r="AC80" s="37"/>
      <c r="AD80" s="37"/>
      <c r="AE80" s="37" t="s">
        <v>102</v>
      </c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</row>
    <row r="81" spans="1:60" outlineLevel="1">
      <c r="A81" s="249">
        <v>68</v>
      </c>
      <c r="B81" s="250" t="s">
        <v>584</v>
      </c>
      <c r="C81" s="251" t="s">
        <v>585</v>
      </c>
      <c r="D81" s="252" t="s">
        <v>107</v>
      </c>
      <c r="E81" s="253">
        <v>0.45</v>
      </c>
      <c r="F81" s="320">
        <v>0</v>
      </c>
      <c r="G81" s="254">
        <f t="shared" si="3"/>
        <v>0</v>
      </c>
      <c r="H81" s="35">
        <v>0</v>
      </c>
      <c r="I81" s="35" t="e">
        <f>ROUND(#REF!*H81,2)</f>
        <v>#REF!</v>
      </c>
      <c r="J81" s="35">
        <v>1762</v>
      </c>
      <c r="K81" s="35" t="e">
        <f>ROUND(#REF!*J81,2)</f>
        <v>#REF!</v>
      </c>
      <c r="L81" s="35">
        <v>0</v>
      </c>
      <c r="M81" s="35" t="e">
        <f>#REF!*(1+L81/100)</f>
        <v>#REF!</v>
      </c>
      <c r="N81" s="34">
        <v>0</v>
      </c>
      <c r="O81" s="34" t="e">
        <f>ROUND(#REF!*N81,5)</f>
        <v>#REF!</v>
      </c>
      <c r="P81" s="34">
        <v>0</v>
      </c>
      <c r="Q81" s="34" t="e">
        <f>ROUND(#REF!*P81,5)</f>
        <v>#REF!</v>
      </c>
      <c r="R81" s="34"/>
      <c r="S81" s="34"/>
      <c r="T81" s="36">
        <v>3.169</v>
      </c>
      <c r="U81" s="34" t="e">
        <f>ROUND(#REF!*T81,2)</f>
        <v>#REF!</v>
      </c>
      <c r="V81" s="37"/>
      <c r="W81" s="37"/>
      <c r="X81" s="37"/>
      <c r="Y81" s="37"/>
      <c r="Z81" s="37"/>
      <c r="AA81" s="37"/>
      <c r="AB81" s="37"/>
      <c r="AC81" s="37"/>
      <c r="AD81" s="37"/>
      <c r="AE81" s="37" t="s">
        <v>102</v>
      </c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</row>
    <row r="82" spans="1:60" ht="20" outlineLevel="1">
      <c r="A82" s="249">
        <v>69</v>
      </c>
      <c r="B82" s="250" t="s">
        <v>586</v>
      </c>
      <c r="C82" s="251" t="s">
        <v>587</v>
      </c>
      <c r="D82" s="252" t="s">
        <v>530</v>
      </c>
      <c r="E82" s="253">
        <v>1</v>
      </c>
      <c r="F82" s="320">
        <v>0</v>
      </c>
      <c r="G82" s="254">
        <f t="shared" si="3"/>
        <v>0</v>
      </c>
      <c r="H82" s="35">
        <v>4972.08</v>
      </c>
      <c r="I82" s="35" t="e">
        <f>ROUND(#REF!*H82,2)</f>
        <v>#REF!</v>
      </c>
      <c r="J82" s="35">
        <v>572.92000000000007</v>
      </c>
      <c r="K82" s="35" t="e">
        <f>ROUND(#REF!*J82,2)</f>
        <v>#REF!</v>
      </c>
      <c r="L82" s="35">
        <v>0</v>
      </c>
      <c r="M82" s="35" t="e">
        <f>#REF!*(1+L82/100)</f>
        <v>#REF!</v>
      </c>
      <c r="N82" s="34">
        <v>1.772E-2</v>
      </c>
      <c r="O82" s="34" t="e">
        <f>ROUND(#REF!*N82,5)</f>
        <v>#REF!</v>
      </c>
      <c r="P82" s="34">
        <v>0</v>
      </c>
      <c r="Q82" s="34" t="e">
        <f>ROUND(#REF!*P82,5)</f>
        <v>#REF!</v>
      </c>
      <c r="R82" s="34"/>
      <c r="S82" s="34"/>
      <c r="T82" s="36">
        <v>0.97299999999999998</v>
      </c>
      <c r="U82" s="34" t="e">
        <f>ROUND(#REF!*T82,2)</f>
        <v>#REF!</v>
      </c>
      <c r="V82" s="37"/>
      <c r="W82" s="37"/>
      <c r="X82" s="37"/>
      <c r="Y82" s="37"/>
      <c r="Z82" s="37"/>
      <c r="AA82" s="37"/>
      <c r="AB82" s="37"/>
      <c r="AC82" s="37"/>
      <c r="AD82" s="37"/>
      <c r="AE82" s="37" t="s">
        <v>102</v>
      </c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</row>
    <row r="83" spans="1:60" outlineLevel="1">
      <c r="A83" s="249">
        <v>70</v>
      </c>
      <c r="B83" s="250" t="s">
        <v>588</v>
      </c>
      <c r="C83" s="251" t="s">
        <v>589</v>
      </c>
      <c r="D83" s="252" t="s">
        <v>530</v>
      </c>
      <c r="E83" s="253">
        <v>1</v>
      </c>
      <c r="F83" s="320">
        <v>0</v>
      </c>
      <c r="G83" s="254">
        <f t="shared" si="3"/>
        <v>0</v>
      </c>
      <c r="H83" s="35">
        <v>205.89</v>
      </c>
      <c r="I83" s="35" t="e">
        <f>ROUND(#REF!*H83,2)</f>
        <v>#REF!</v>
      </c>
      <c r="J83" s="35">
        <v>660.11</v>
      </c>
      <c r="K83" s="35" t="e">
        <f>ROUND(#REF!*J83,2)</f>
        <v>#REF!</v>
      </c>
      <c r="L83" s="35">
        <v>0</v>
      </c>
      <c r="M83" s="35" t="e">
        <f>#REF!*(1+L83/100)</f>
        <v>#REF!</v>
      </c>
      <c r="N83" s="34">
        <v>8.8999999999999995E-4</v>
      </c>
      <c r="O83" s="34" t="e">
        <f>ROUND(#REF!*N83,5)</f>
        <v>#REF!</v>
      </c>
      <c r="P83" s="34">
        <v>0</v>
      </c>
      <c r="Q83" s="34" t="e">
        <f>ROUND(#REF!*P83,5)</f>
        <v>#REF!</v>
      </c>
      <c r="R83" s="34"/>
      <c r="S83" s="34"/>
      <c r="T83" s="36">
        <v>1.1200000000000001</v>
      </c>
      <c r="U83" s="34" t="e">
        <f>ROUND(#REF!*T83,2)</f>
        <v>#REF!</v>
      </c>
      <c r="V83" s="37"/>
      <c r="W83" s="37"/>
      <c r="X83" s="37"/>
      <c r="Y83" s="37"/>
      <c r="Z83" s="37"/>
      <c r="AA83" s="37"/>
      <c r="AB83" s="37"/>
      <c r="AC83" s="37"/>
      <c r="AD83" s="37"/>
      <c r="AE83" s="37" t="s">
        <v>102</v>
      </c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</row>
    <row r="84" spans="1:60" outlineLevel="1">
      <c r="A84" s="249">
        <v>71</v>
      </c>
      <c r="B84" s="250" t="s">
        <v>590</v>
      </c>
      <c r="C84" s="251" t="s">
        <v>591</v>
      </c>
      <c r="D84" s="252" t="s">
        <v>530</v>
      </c>
      <c r="E84" s="253">
        <v>1</v>
      </c>
      <c r="F84" s="320">
        <v>0</v>
      </c>
      <c r="G84" s="254">
        <f t="shared" si="3"/>
        <v>0</v>
      </c>
      <c r="H84" s="35">
        <v>9141.24</v>
      </c>
      <c r="I84" s="35" t="e">
        <f>ROUND(#REF!*H84,2)</f>
        <v>#REF!</v>
      </c>
      <c r="J84" s="35">
        <v>1118.7600000000002</v>
      </c>
      <c r="K84" s="35" t="e">
        <f>ROUND(#REF!*J84,2)</f>
        <v>#REF!</v>
      </c>
      <c r="L84" s="35">
        <v>0</v>
      </c>
      <c r="M84" s="35" t="e">
        <f>#REF!*(1+L84/100)</f>
        <v>#REF!</v>
      </c>
      <c r="N84" s="34">
        <v>1.2970000000000001E-2</v>
      </c>
      <c r="O84" s="34" t="e">
        <f>ROUND(#REF!*N84,5)</f>
        <v>#REF!</v>
      </c>
      <c r="P84" s="34">
        <v>0</v>
      </c>
      <c r="Q84" s="34" t="e">
        <f>ROUND(#REF!*P84,5)</f>
        <v>#REF!</v>
      </c>
      <c r="R84" s="34"/>
      <c r="S84" s="34"/>
      <c r="T84" s="36">
        <v>1.9</v>
      </c>
      <c r="U84" s="34" t="e">
        <f>ROUND(#REF!*T84,2)</f>
        <v>#REF!</v>
      </c>
      <c r="V84" s="37"/>
      <c r="W84" s="37"/>
      <c r="X84" s="37"/>
      <c r="Y84" s="37"/>
      <c r="Z84" s="37"/>
      <c r="AA84" s="37"/>
      <c r="AB84" s="37"/>
      <c r="AC84" s="37"/>
      <c r="AD84" s="37"/>
      <c r="AE84" s="37" t="s">
        <v>102</v>
      </c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</row>
    <row r="85" spans="1:60" outlineLevel="1">
      <c r="A85" s="249">
        <v>72</v>
      </c>
      <c r="B85" s="250" t="s">
        <v>592</v>
      </c>
      <c r="C85" s="251" t="s">
        <v>593</v>
      </c>
      <c r="D85" s="252" t="s">
        <v>530</v>
      </c>
      <c r="E85" s="253">
        <v>1</v>
      </c>
      <c r="F85" s="320">
        <v>0</v>
      </c>
      <c r="G85" s="254">
        <f t="shared" si="3"/>
        <v>0</v>
      </c>
      <c r="H85" s="35">
        <v>0</v>
      </c>
      <c r="I85" s="35" t="e">
        <f>ROUND(#REF!*H85,2)</f>
        <v>#REF!</v>
      </c>
      <c r="J85" s="35">
        <v>1119</v>
      </c>
      <c r="K85" s="35" t="e">
        <f>ROUND(#REF!*J85,2)</f>
        <v>#REF!</v>
      </c>
      <c r="L85" s="35">
        <v>0</v>
      </c>
      <c r="M85" s="35" t="e">
        <f>#REF!*(1+L85/100)</f>
        <v>#REF!</v>
      </c>
      <c r="N85" s="34">
        <v>0</v>
      </c>
      <c r="O85" s="34" t="e">
        <f>ROUND(#REF!*N85,5)</f>
        <v>#REF!</v>
      </c>
      <c r="P85" s="34">
        <v>0</v>
      </c>
      <c r="Q85" s="34" t="e">
        <f>ROUND(#REF!*P85,5)</f>
        <v>#REF!</v>
      </c>
      <c r="R85" s="34"/>
      <c r="S85" s="34"/>
      <c r="T85" s="36">
        <v>1.9</v>
      </c>
      <c r="U85" s="34" t="e">
        <f>ROUND(#REF!*T85,2)</f>
        <v>#REF!</v>
      </c>
      <c r="V85" s="37"/>
      <c r="W85" s="37"/>
      <c r="X85" s="37"/>
      <c r="Y85" s="37"/>
      <c r="Z85" s="37"/>
      <c r="AA85" s="37"/>
      <c r="AB85" s="37"/>
      <c r="AC85" s="37"/>
      <c r="AD85" s="37"/>
      <c r="AE85" s="37" t="s">
        <v>102</v>
      </c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</row>
    <row r="86" spans="1:60" outlineLevel="1">
      <c r="A86" s="249">
        <v>73</v>
      </c>
      <c r="B86" s="250" t="s">
        <v>594</v>
      </c>
      <c r="C86" s="251" t="s">
        <v>595</v>
      </c>
      <c r="D86" s="252" t="s">
        <v>101</v>
      </c>
      <c r="E86" s="253">
        <v>1</v>
      </c>
      <c r="F86" s="320">
        <v>0</v>
      </c>
      <c r="G86" s="254">
        <f t="shared" si="3"/>
        <v>0</v>
      </c>
      <c r="H86" s="35">
        <v>2295</v>
      </c>
      <c r="I86" s="35" t="e">
        <f>ROUND(#REF!*H86,2)</f>
        <v>#REF!</v>
      </c>
      <c r="J86" s="35">
        <v>0</v>
      </c>
      <c r="K86" s="35" t="e">
        <f>ROUND(#REF!*J86,2)</f>
        <v>#REF!</v>
      </c>
      <c r="L86" s="35">
        <v>0</v>
      </c>
      <c r="M86" s="35" t="e">
        <f>#REF!*(1+L86/100)</f>
        <v>#REF!</v>
      </c>
      <c r="N86" s="34">
        <v>3.2000000000000003E-4</v>
      </c>
      <c r="O86" s="34" t="e">
        <f>ROUND(#REF!*N86,5)</f>
        <v>#REF!</v>
      </c>
      <c r="P86" s="34">
        <v>0</v>
      </c>
      <c r="Q86" s="34" t="e">
        <f>ROUND(#REF!*P86,5)</f>
        <v>#REF!</v>
      </c>
      <c r="R86" s="34"/>
      <c r="S86" s="34"/>
      <c r="T86" s="36">
        <v>0</v>
      </c>
      <c r="U86" s="34" t="e">
        <f>ROUND(#REF!*T86,2)</f>
        <v>#REF!</v>
      </c>
      <c r="V86" s="37"/>
      <c r="W86" s="37"/>
      <c r="X86" s="37"/>
      <c r="Y86" s="37"/>
      <c r="Z86" s="37"/>
      <c r="AA86" s="37"/>
      <c r="AB86" s="37"/>
      <c r="AC86" s="37"/>
      <c r="AD86" s="37"/>
      <c r="AE86" s="37" t="s">
        <v>113</v>
      </c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</row>
    <row r="87" spans="1:60" ht="20" outlineLevel="1">
      <c r="A87" s="249">
        <v>74</v>
      </c>
      <c r="B87" s="250" t="s">
        <v>596</v>
      </c>
      <c r="C87" s="251" t="s">
        <v>597</v>
      </c>
      <c r="D87" s="252" t="s">
        <v>402</v>
      </c>
      <c r="E87" s="253">
        <v>1</v>
      </c>
      <c r="F87" s="320">
        <v>0</v>
      </c>
      <c r="G87" s="254">
        <f t="shared" si="3"/>
        <v>0</v>
      </c>
      <c r="H87" s="35">
        <v>0</v>
      </c>
      <c r="I87" s="35" t="e">
        <f>ROUND(#REF!*H87,2)</f>
        <v>#REF!</v>
      </c>
      <c r="J87" s="35">
        <v>186</v>
      </c>
      <c r="K87" s="35" t="e">
        <f>ROUND(#REF!*J87,2)</f>
        <v>#REF!</v>
      </c>
      <c r="L87" s="35">
        <v>0</v>
      </c>
      <c r="M87" s="35" t="e">
        <f>#REF!*(1+L87/100)</f>
        <v>#REF!</v>
      </c>
      <c r="N87" s="34">
        <v>0</v>
      </c>
      <c r="O87" s="34" t="e">
        <f>ROUND(#REF!*N87,5)</f>
        <v>#REF!</v>
      </c>
      <c r="P87" s="34">
        <v>0</v>
      </c>
      <c r="Q87" s="34" t="e">
        <f>ROUND(#REF!*P87,5)</f>
        <v>#REF!</v>
      </c>
      <c r="R87" s="34"/>
      <c r="S87" s="34"/>
      <c r="T87" s="36">
        <v>0</v>
      </c>
      <c r="U87" s="34" t="e">
        <f>ROUND(#REF!*T87,2)</f>
        <v>#REF!</v>
      </c>
      <c r="V87" s="37"/>
      <c r="W87" s="37"/>
      <c r="X87" s="37"/>
      <c r="Y87" s="37"/>
      <c r="Z87" s="37"/>
      <c r="AA87" s="37"/>
      <c r="AB87" s="37"/>
      <c r="AC87" s="37"/>
      <c r="AD87" s="37"/>
      <c r="AE87" s="37" t="s">
        <v>102</v>
      </c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</row>
    <row r="88" spans="1:60" outlineLevel="1">
      <c r="A88" s="249">
        <v>75</v>
      </c>
      <c r="B88" s="250" t="s">
        <v>598</v>
      </c>
      <c r="C88" s="251" t="s">
        <v>599</v>
      </c>
      <c r="D88" s="252" t="s">
        <v>530</v>
      </c>
      <c r="E88" s="253">
        <v>1</v>
      </c>
      <c r="F88" s="320">
        <v>0</v>
      </c>
      <c r="G88" s="254">
        <f t="shared" si="3"/>
        <v>0</v>
      </c>
      <c r="H88" s="35">
        <v>2019.89</v>
      </c>
      <c r="I88" s="35" t="e">
        <f>ROUND(#REF!*H88,2)</f>
        <v>#REF!</v>
      </c>
      <c r="J88" s="35">
        <v>700.1099999999999</v>
      </c>
      <c r="K88" s="35" t="e">
        <f>ROUND(#REF!*J88,2)</f>
        <v>#REF!</v>
      </c>
      <c r="L88" s="35">
        <v>0</v>
      </c>
      <c r="M88" s="35" t="e">
        <f>#REF!*(1+L88/100)</f>
        <v>#REF!</v>
      </c>
      <c r="N88" s="34">
        <v>1.7010000000000001E-2</v>
      </c>
      <c r="O88" s="34" t="e">
        <f>ROUND(#REF!*N88,5)</f>
        <v>#REF!</v>
      </c>
      <c r="P88" s="34">
        <v>0</v>
      </c>
      <c r="Q88" s="34" t="e">
        <f>ROUND(#REF!*P88,5)</f>
        <v>#REF!</v>
      </c>
      <c r="R88" s="34"/>
      <c r="S88" s="34"/>
      <c r="T88" s="36">
        <v>1.1890000000000001</v>
      </c>
      <c r="U88" s="34" t="e">
        <f>ROUND(#REF!*T88,2)</f>
        <v>#REF!</v>
      </c>
      <c r="V88" s="37"/>
      <c r="W88" s="37"/>
      <c r="X88" s="37"/>
      <c r="Y88" s="37"/>
      <c r="Z88" s="37"/>
      <c r="AA88" s="37"/>
      <c r="AB88" s="37"/>
      <c r="AC88" s="37"/>
      <c r="AD88" s="37"/>
      <c r="AE88" s="37" t="s">
        <v>102</v>
      </c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</row>
    <row r="89" spans="1:60" outlineLevel="1">
      <c r="A89" s="249">
        <v>76</v>
      </c>
      <c r="B89" s="250" t="s">
        <v>602</v>
      </c>
      <c r="C89" s="251" t="s">
        <v>603</v>
      </c>
      <c r="D89" s="252" t="s">
        <v>530</v>
      </c>
      <c r="E89" s="253">
        <v>1</v>
      </c>
      <c r="F89" s="320">
        <v>0</v>
      </c>
      <c r="G89" s="254">
        <f t="shared" si="3"/>
        <v>0</v>
      </c>
      <c r="H89" s="35">
        <v>146.44</v>
      </c>
      <c r="I89" s="35" t="e">
        <f>ROUND(#REF!*H89,2)</f>
        <v>#REF!</v>
      </c>
      <c r="J89" s="35">
        <v>820.56</v>
      </c>
      <c r="K89" s="35" t="e">
        <f>ROUND(#REF!*J89,2)</f>
        <v>#REF!</v>
      </c>
      <c r="L89" s="35">
        <v>0</v>
      </c>
      <c r="M89" s="35" t="e">
        <f>#REF!*(1+L89/100)</f>
        <v>#REF!</v>
      </c>
      <c r="N89" s="34">
        <v>1.41E-3</v>
      </c>
      <c r="O89" s="34" t="e">
        <f>ROUND(#REF!*N89,5)</f>
        <v>#REF!</v>
      </c>
      <c r="P89" s="34">
        <v>0</v>
      </c>
      <c r="Q89" s="34" t="e">
        <f>ROUND(#REF!*P89,5)</f>
        <v>#REF!</v>
      </c>
      <c r="R89" s="34"/>
      <c r="S89" s="34"/>
      <c r="T89" s="36">
        <v>1.575</v>
      </c>
      <c r="U89" s="34" t="e">
        <f>ROUND(#REF!*T89,2)</f>
        <v>#REF!</v>
      </c>
      <c r="V89" s="37"/>
      <c r="W89" s="37"/>
      <c r="X89" s="37"/>
      <c r="Y89" s="37"/>
      <c r="Z89" s="37"/>
      <c r="AA89" s="37"/>
      <c r="AB89" s="37"/>
      <c r="AC89" s="37"/>
      <c r="AD89" s="37"/>
      <c r="AE89" s="37" t="s">
        <v>102</v>
      </c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</row>
    <row r="90" spans="1:60" ht="20" outlineLevel="1">
      <c r="A90" s="249">
        <v>77</v>
      </c>
      <c r="B90" s="250" t="s">
        <v>604</v>
      </c>
      <c r="C90" s="251" t="s">
        <v>605</v>
      </c>
      <c r="D90" s="252" t="s">
        <v>101</v>
      </c>
      <c r="E90" s="253">
        <v>1</v>
      </c>
      <c r="F90" s="320">
        <v>0</v>
      </c>
      <c r="G90" s="254">
        <f t="shared" si="3"/>
        <v>0</v>
      </c>
      <c r="H90" s="35">
        <v>2340.98</v>
      </c>
      <c r="I90" s="35" t="e">
        <f>ROUND(#REF!*H90,2)</f>
        <v>#REF!</v>
      </c>
      <c r="J90" s="35">
        <v>264.02</v>
      </c>
      <c r="K90" s="35" t="e">
        <f>ROUND(#REF!*J90,2)</f>
        <v>#REF!</v>
      </c>
      <c r="L90" s="35">
        <v>0</v>
      </c>
      <c r="M90" s="35" t="e">
        <f>#REF!*(1+L90/100)</f>
        <v>#REF!</v>
      </c>
      <c r="N90" s="34">
        <v>8.4999999999999995E-4</v>
      </c>
      <c r="O90" s="34" t="e">
        <f>ROUND(#REF!*N90,5)</f>
        <v>#REF!</v>
      </c>
      <c r="P90" s="34">
        <v>0</v>
      </c>
      <c r="Q90" s="34" t="e">
        <f>ROUND(#REF!*P90,5)</f>
        <v>#REF!</v>
      </c>
      <c r="R90" s="34"/>
      <c r="S90" s="34"/>
      <c r="T90" s="36">
        <v>0.48499999999999999</v>
      </c>
      <c r="U90" s="34" t="e">
        <f>ROUND(#REF!*T90,2)</f>
        <v>#REF!</v>
      </c>
      <c r="V90" s="37"/>
      <c r="W90" s="37"/>
      <c r="X90" s="37"/>
      <c r="Y90" s="37"/>
      <c r="Z90" s="37"/>
      <c r="AA90" s="37"/>
      <c r="AB90" s="37"/>
      <c r="AC90" s="37"/>
      <c r="AD90" s="37"/>
      <c r="AE90" s="37" t="s">
        <v>102</v>
      </c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</row>
    <row r="91" spans="1:60" outlineLevel="1">
      <c r="A91" s="249">
        <v>78</v>
      </c>
      <c r="B91" s="250" t="s">
        <v>606</v>
      </c>
      <c r="C91" s="251" t="s">
        <v>607</v>
      </c>
      <c r="D91" s="252" t="s">
        <v>101</v>
      </c>
      <c r="E91" s="253">
        <v>2</v>
      </c>
      <c r="F91" s="320">
        <v>0</v>
      </c>
      <c r="G91" s="254">
        <f t="shared" si="3"/>
        <v>0</v>
      </c>
      <c r="H91" s="35">
        <v>8.82</v>
      </c>
      <c r="I91" s="35" t="e">
        <f>ROUND(#REF!*H91,2)</f>
        <v>#REF!</v>
      </c>
      <c r="J91" s="35">
        <v>242.68</v>
      </c>
      <c r="K91" s="35" t="e">
        <f>ROUND(#REF!*J91,2)</f>
        <v>#REF!</v>
      </c>
      <c r="L91" s="35">
        <v>0</v>
      </c>
      <c r="M91" s="35" t="e">
        <f>#REF!*(1+L91/100)</f>
        <v>#REF!</v>
      </c>
      <c r="N91" s="34">
        <v>4.0000000000000003E-5</v>
      </c>
      <c r="O91" s="34" t="e">
        <f>ROUND(#REF!*N91,5)</f>
        <v>#REF!</v>
      </c>
      <c r="P91" s="34">
        <v>0</v>
      </c>
      <c r="Q91" s="34" t="e">
        <f>ROUND(#REF!*P91,5)</f>
        <v>#REF!</v>
      </c>
      <c r="R91" s="34"/>
      <c r="S91" s="34"/>
      <c r="T91" s="36">
        <v>0.44500000000000001</v>
      </c>
      <c r="U91" s="34" t="e">
        <f>ROUND(#REF!*T91,2)</f>
        <v>#REF!</v>
      </c>
      <c r="V91" s="37"/>
      <c r="W91" s="37"/>
      <c r="X91" s="37"/>
      <c r="Y91" s="37"/>
      <c r="Z91" s="37"/>
      <c r="AA91" s="37"/>
      <c r="AB91" s="37"/>
      <c r="AC91" s="37"/>
      <c r="AD91" s="37"/>
      <c r="AE91" s="37" t="s">
        <v>102</v>
      </c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</row>
    <row r="92" spans="1:60" outlineLevel="1">
      <c r="A92" s="249">
        <v>79</v>
      </c>
      <c r="B92" s="250" t="s">
        <v>608</v>
      </c>
      <c r="C92" s="251" t="s">
        <v>609</v>
      </c>
      <c r="D92" s="252" t="s">
        <v>101</v>
      </c>
      <c r="E92" s="253">
        <v>1</v>
      </c>
      <c r="F92" s="320">
        <v>0</v>
      </c>
      <c r="G92" s="254">
        <f t="shared" si="3"/>
        <v>0</v>
      </c>
      <c r="H92" s="35">
        <v>290.10000000000002</v>
      </c>
      <c r="I92" s="35" t="e">
        <f>ROUND(#REF!*H92,2)</f>
        <v>#REF!</v>
      </c>
      <c r="J92" s="35">
        <v>133.89999999999998</v>
      </c>
      <c r="K92" s="35" t="e">
        <f>ROUND(#REF!*J92,2)</f>
        <v>#REF!</v>
      </c>
      <c r="L92" s="35">
        <v>0</v>
      </c>
      <c r="M92" s="35" t="e">
        <f>#REF!*(1+L92/100)</f>
        <v>#REF!</v>
      </c>
      <c r="N92" s="34">
        <v>2.0000000000000001E-4</v>
      </c>
      <c r="O92" s="34" t="e">
        <f>ROUND(#REF!*N92,5)</f>
        <v>#REF!</v>
      </c>
      <c r="P92" s="34">
        <v>0</v>
      </c>
      <c r="Q92" s="34" t="e">
        <f>ROUND(#REF!*P92,5)</f>
        <v>#REF!</v>
      </c>
      <c r="R92" s="34"/>
      <c r="S92" s="34"/>
      <c r="T92" s="36">
        <v>0.246</v>
      </c>
      <c r="U92" s="34" t="e">
        <f>ROUND(#REF!*T92,2)</f>
        <v>#REF!</v>
      </c>
      <c r="V92" s="37"/>
      <c r="W92" s="37"/>
      <c r="X92" s="37"/>
      <c r="Y92" s="37"/>
      <c r="Z92" s="37"/>
      <c r="AA92" s="37"/>
      <c r="AB92" s="37"/>
      <c r="AC92" s="37"/>
      <c r="AD92" s="37"/>
      <c r="AE92" s="37" t="s">
        <v>102</v>
      </c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</row>
    <row r="93" spans="1:60" outlineLevel="1">
      <c r="A93" s="249">
        <v>80</v>
      </c>
      <c r="B93" s="250" t="s">
        <v>610</v>
      </c>
      <c r="C93" s="251" t="s">
        <v>611</v>
      </c>
      <c r="D93" s="252" t="s">
        <v>101</v>
      </c>
      <c r="E93" s="253">
        <v>1</v>
      </c>
      <c r="F93" s="320">
        <v>0</v>
      </c>
      <c r="G93" s="254">
        <f t="shared" si="3"/>
        <v>0</v>
      </c>
      <c r="H93" s="35">
        <v>45.12</v>
      </c>
      <c r="I93" s="35" t="e">
        <f>ROUND(#REF!*H93,2)</f>
        <v>#REF!</v>
      </c>
      <c r="J93" s="35">
        <v>134.38</v>
      </c>
      <c r="K93" s="35" t="e">
        <f>ROUND(#REF!*J93,2)</f>
        <v>#REF!</v>
      </c>
      <c r="L93" s="35">
        <v>0</v>
      </c>
      <c r="M93" s="35" t="e">
        <f>#REF!*(1+L93/100)</f>
        <v>#REF!</v>
      </c>
      <c r="N93" s="34">
        <v>1E-4</v>
      </c>
      <c r="O93" s="34" t="e">
        <f>ROUND(#REF!*N93,5)</f>
        <v>#REF!</v>
      </c>
      <c r="P93" s="34">
        <v>0</v>
      </c>
      <c r="Q93" s="34" t="e">
        <f>ROUND(#REF!*P93,5)</f>
        <v>#REF!</v>
      </c>
      <c r="R93" s="34"/>
      <c r="S93" s="34"/>
      <c r="T93" s="36">
        <v>0.246</v>
      </c>
      <c r="U93" s="34" t="e">
        <f>ROUND(#REF!*T93,2)</f>
        <v>#REF!</v>
      </c>
      <c r="V93" s="37"/>
      <c r="W93" s="37"/>
      <c r="X93" s="37"/>
      <c r="Y93" s="37"/>
      <c r="Z93" s="37"/>
      <c r="AA93" s="37"/>
      <c r="AB93" s="37"/>
      <c r="AC93" s="37"/>
      <c r="AD93" s="37"/>
      <c r="AE93" s="37" t="s">
        <v>102</v>
      </c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</row>
    <row r="94" spans="1:60" outlineLevel="1">
      <c r="A94" s="249">
        <v>81</v>
      </c>
      <c r="B94" s="250" t="s">
        <v>612</v>
      </c>
      <c r="C94" s="251" t="s">
        <v>613</v>
      </c>
      <c r="D94" s="252" t="s">
        <v>530</v>
      </c>
      <c r="E94" s="253">
        <v>4</v>
      </c>
      <c r="F94" s="320">
        <v>0</v>
      </c>
      <c r="G94" s="254">
        <f t="shared" si="3"/>
        <v>0</v>
      </c>
      <c r="H94" s="35">
        <v>48.2</v>
      </c>
      <c r="I94" s="35" t="e">
        <f>ROUND(#REF!*H94,2)</f>
        <v>#REF!</v>
      </c>
      <c r="J94" s="35">
        <v>95.8</v>
      </c>
      <c r="K94" s="35" t="e">
        <f>ROUND(#REF!*J94,2)</f>
        <v>#REF!</v>
      </c>
      <c r="L94" s="35">
        <v>0</v>
      </c>
      <c r="M94" s="35" t="e">
        <f>#REF!*(1+L94/100)</f>
        <v>#REF!</v>
      </c>
      <c r="N94" s="34">
        <v>8.0000000000000007E-5</v>
      </c>
      <c r="O94" s="34" t="e">
        <f>ROUND(#REF!*N94,5)</f>
        <v>#REF!</v>
      </c>
      <c r="P94" s="34">
        <v>0</v>
      </c>
      <c r="Q94" s="34" t="e">
        <f>ROUND(#REF!*P94,5)</f>
        <v>#REF!</v>
      </c>
      <c r="R94" s="34"/>
      <c r="S94" s="34"/>
      <c r="T94" s="36">
        <v>0.17599999999999999</v>
      </c>
      <c r="U94" s="34" t="e">
        <f>ROUND(#REF!*T94,2)</f>
        <v>#REF!</v>
      </c>
      <c r="V94" s="37"/>
      <c r="W94" s="37"/>
      <c r="X94" s="37"/>
      <c r="Y94" s="37"/>
      <c r="Z94" s="37"/>
      <c r="AA94" s="37"/>
      <c r="AB94" s="37"/>
      <c r="AC94" s="37"/>
      <c r="AD94" s="37"/>
      <c r="AE94" s="37" t="s">
        <v>102</v>
      </c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</row>
    <row r="95" spans="1:60" outlineLevel="1">
      <c r="A95" s="249">
        <v>82</v>
      </c>
      <c r="B95" s="250" t="s">
        <v>614</v>
      </c>
      <c r="C95" s="251" t="s">
        <v>615</v>
      </c>
      <c r="D95" s="252" t="s">
        <v>530</v>
      </c>
      <c r="E95" s="253">
        <v>4</v>
      </c>
      <c r="F95" s="320">
        <v>0</v>
      </c>
      <c r="G95" s="254">
        <f t="shared" si="3"/>
        <v>0</v>
      </c>
      <c r="H95" s="35">
        <v>321</v>
      </c>
      <c r="I95" s="35" t="e">
        <f>ROUND(#REF!*H95,2)</f>
        <v>#REF!</v>
      </c>
      <c r="J95" s="35">
        <v>67.5</v>
      </c>
      <c r="K95" s="35" t="e">
        <f>ROUND(#REF!*J95,2)</f>
        <v>#REF!</v>
      </c>
      <c r="L95" s="35">
        <v>0</v>
      </c>
      <c r="M95" s="35" t="e">
        <f>#REF!*(1+L95/100)</f>
        <v>#REF!</v>
      </c>
      <c r="N95" s="34">
        <v>2.4000000000000001E-4</v>
      </c>
      <c r="O95" s="34" t="e">
        <f>ROUND(#REF!*N95,5)</f>
        <v>#REF!</v>
      </c>
      <c r="P95" s="34">
        <v>0</v>
      </c>
      <c r="Q95" s="34" t="e">
        <f>ROUND(#REF!*P95,5)</f>
        <v>#REF!</v>
      </c>
      <c r="R95" s="34"/>
      <c r="S95" s="34"/>
      <c r="T95" s="36">
        <v>0.124</v>
      </c>
      <c r="U95" s="34" t="e">
        <f>ROUND(#REF!*T95,2)</f>
        <v>#REF!</v>
      </c>
      <c r="V95" s="37"/>
      <c r="W95" s="37"/>
      <c r="X95" s="37"/>
      <c r="Y95" s="37"/>
      <c r="Z95" s="37"/>
      <c r="AA95" s="37"/>
      <c r="AB95" s="37"/>
      <c r="AC95" s="37"/>
      <c r="AD95" s="37"/>
      <c r="AE95" s="37" t="s">
        <v>102</v>
      </c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</row>
    <row r="96" spans="1:60" ht="20" outlineLevel="1">
      <c r="A96" s="249">
        <v>83</v>
      </c>
      <c r="B96" s="250" t="s">
        <v>596</v>
      </c>
      <c r="C96" s="251" t="s">
        <v>1366</v>
      </c>
      <c r="D96" s="252" t="s">
        <v>101</v>
      </c>
      <c r="E96" s="253">
        <v>1</v>
      </c>
      <c r="F96" s="320">
        <v>0</v>
      </c>
      <c r="G96" s="254">
        <f t="shared" si="3"/>
        <v>0</v>
      </c>
      <c r="H96" s="35">
        <v>1721.03</v>
      </c>
      <c r="I96" s="35" t="e">
        <f>ROUND(#REF!*H96,2)</f>
        <v>#REF!</v>
      </c>
      <c r="J96" s="35">
        <v>256.97000000000003</v>
      </c>
      <c r="K96" s="35" t="e">
        <f>ROUND(#REF!*J96,2)</f>
        <v>#REF!</v>
      </c>
      <c r="L96" s="35">
        <v>0</v>
      </c>
      <c r="M96" s="35" t="e">
        <f>#REF!*(1+L96/100)</f>
        <v>#REF!</v>
      </c>
      <c r="N96" s="34">
        <v>1.5200000000000001E-3</v>
      </c>
      <c r="O96" s="34" t="e">
        <f>ROUND(#REF!*N96,5)</f>
        <v>#REF!</v>
      </c>
      <c r="P96" s="34">
        <v>0</v>
      </c>
      <c r="Q96" s="34" t="e">
        <f>ROUND(#REF!*P96,5)</f>
        <v>#REF!</v>
      </c>
      <c r="R96" s="34"/>
      <c r="S96" s="34"/>
      <c r="T96" s="36">
        <v>0.58699999999999997</v>
      </c>
      <c r="U96" s="34" t="e">
        <f>ROUND(#REF!*T96,2)</f>
        <v>#REF!</v>
      </c>
      <c r="V96" s="37"/>
      <c r="W96" s="37"/>
      <c r="X96" s="37"/>
      <c r="Y96" s="37"/>
      <c r="Z96" s="37"/>
      <c r="AA96" s="37"/>
      <c r="AB96" s="37"/>
      <c r="AC96" s="37"/>
      <c r="AD96" s="37"/>
      <c r="AE96" s="37" t="s">
        <v>102</v>
      </c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</row>
    <row r="97" spans="1:60" outlineLevel="1">
      <c r="A97" s="249">
        <v>84</v>
      </c>
      <c r="B97" s="250" t="s">
        <v>617</v>
      </c>
      <c r="C97" s="251" t="s">
        <v>618</v>
      </c>
      <c r="D97" s="252" t="s">
        <v>101</v>
      </c>
      <c r="E97" s="253">
        <v>1</v>
      </c>
      <c r="F97" s="320">
        <v>0</v>
      </c>
      <c r="G97" s="254">
        <f t="shared" si="3"/>
        <v>0</v>
      </c>
      <c r="H97" s="35">
        <v>91.02</v>
      </c>
      <c r="I97" s="35" t="e">
        <f>ROUND(#REF!*H97,2)</f>
        <v>#REF!</v>
      </c>
      <c r="J97" s="35">
        <v>354.98</v>
      </c>
      <c r="K97" s="35" t="e">
        <f>ROUND(#REF!*J97,2)</f>
        <v>#REF!</v>
      </c>
      <c r="L97" s="35">
        <v>0</v>
      </c>
      <c r="M97" s="35" t="e">
        <f>#REF!*(1+L97/100)</f>
        <v>#REF!</v>
      </c>
      <c r="N97" s="34">
        <v>1.2999999999999999E-4</v>
      </c>
      <c r="O97" s="34" t="e">
        <f>ROUND(#REF!*N97,5)</f>
        <v>#REF!</v>
      </c>
      <c r="P97" s="34">
        <v>0</v>
      </c>
      <c r="Q97" s="34" t="e">
        <f>ROUND(#REF!*P97,5)</f>
        <v>#REF!</v>
      </c>
      <c r="R97" s="34"/>
      <c r="S97" s="34"/>
      <c r="T97" s="36">
        <v>0.65500000000000003</v>
      </c>
      <c r="U97" s="34" t="e">
        <f>ROUND(#REF!*T97,2)</f>
        <v>#REF!</v>
      </c>
      <c r="V97" s="37"/>
      <c r="W97" s="37"/>
      <c r="X97" s="37"/>
      <c r="Y97" s="37"/>
      <c r="Z97" s="37"/>
      <c r="AA97" s="37"/>
      <c r="AB97" s="37"/>
      <c r="AC97" s="37"/>
      <c r="AD97" s="37"/>
      <c r="AE97" s="37" t="s">
        <v>102</v>
      </c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</row>
    <row r="98" spans="1:60" ht="20" outlineLevel="1">
      <c r="A98" s="249">
        <v>85</v>
      </c>
      <c r="B98" s="250" t="s">
        <v>1450</v>
      </c>
      <c r="C98" s="251" t="s">
        <v>1800</v>
      </c>
      <c r="D98" s="252" t="s">
        <v>101</v>
      </c>
      <c r="E98" s="253">
        <v>1</v>
      </c>
      <c r="F98" s="320">
        <v>0</v>
      </c>
      <c r="G98" s="254">
        <f t="shared" si="3"/>
        <v>0</v>
      </c>
      <c r="H98" s="35">
        <v>4685</v>
      </c>
      <c r="I98" s="35" t="e">
        <f>ROUND(#REF!*H98,2)</f>
        <v>#REF!</v>
      </c>
      <c r="J98" s="35">
        <v>0</v>
      </c>
      <c r="K98" s="35" t="e">
        <f>ROUND(#REF!*J98,2)</f>
        <v>#REF!</v>
      </c>
      <c r="L98" s="35">
        <v>0</v>
      </c>
      <c r="M98" s="35" t="e">
        <f>#REF!*(1+L98/100)</f>
        <v>#REF!</v>
      </c>
      <c r="N98" s="34">
        <v>3.2000000000000001E-2</v>
      </c>
      <c r="O98" s="34" t="e">
        <f>ROUND(#REF!*N98,5)</f>
        <v>#REF!</v>
      </c>
      <c r="P98" s="34">
        <v>0</v>
      </c>
      <c r="Q98" s="34" t="e">
        <f>ROUND(#REF!*P98,5)</f>
        <v>#REF!</v>
      </c>
      <c r="R98" s="34"/>
      <c r="S98" s="34"/>
      <c r="T98" s="36">
        <v>0</v>
      </c>
      <c r="U98" s="34" t="e">
        <f>ROUND(#REF!*T98,2)</f>
        <v>#REF!</v>
      </c>
      <c r="V98" s="37"/>
      <c r="W98" s="37"/>
      <c r="X98" s="37"/>
      <c r="Y98" s="37"/>
      <c r="Z98" s="37"/>
      <c r="AA98" s="37"/>
      <c r="AB98" s="37"/>
      <c r="AC98" s="37"/>
      <c r="AD98" s="37"/>
      <c r="AE98" s="37" t="s">
        <v>113</v>
      </c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</row>
    <row r="99" spans="1:60" outlineLevel="1">
      <c r="A99" s="249">
        <v>86</v>
      </c>
      <c r="B99" s="250" t="s">
        <v>621</v>
      </c>
      <c r="C99" s="251" t="s">
        <v>1367</v>
      </c>
      <c r="D99" s="252" t="s">
        <v>101</v>
      </c>
      <c r="E99" s="253">
        <v>1</v>
      </c>
      <c r="F99" s="320">
        <v>0</v>
      </c>
      <c r="G99" s="254">
        <f t="shared" si="3"/>
        <v>0</v>
      </c>
      <c r="H99" s="35">
        <v>7580</v>
      </c>
      <c r="I99" s="35" t="e">
        <f>ROUND(#REF!*H99,2)</f>
        <v>#REF!</v>
      </c>
      <c r="J99" s="35">
        <v>0</v>
      </c>
      <c r="K99" s="35" t="e">
        <f>ROUND(#REF!*J99,2)</f>
        <v>#REF!</v>
      </c>
      <c r="L99" s="35">
        <v>0</v>
      </c>
      <c r="M99" s="35" t="e">
        <f>#REF!*(1+L99/100)</f>
        <v>#REF!</v>
      </c>
      <c r="N99" s="34">
        <v>0.01</v>
      </c>
      <c r="O99" s="34" t="e">
        <f>ROUND(#REF!*N99,5)</f>
        <v>#REF!</v>
      </c>
      <c r="P99" s="34">
        <v>0</v>
      </c>
      <c r="Q99" s="34" t="e">
        <f>ROUND(#REF!*P99,5)</f>
        <v>#REF!</v>
      </c>
      <c r="R99" s="34"/>
      <c r="S99" s="34"/>
      <c r="T99" s="36">
        <v>0</v>
      </c>
      <c r="U99" s="34" t="e">
        <f>ROUND(#REF!*T99,2)</f>
        <v>#REF!</v>
      </c>
      <c r="V99" s="37"/>
      <c r="W99" s="37"/>
      <c r="X99" s="37"/>
      <c r="Y99" s="37"/>
      <c r="Z99" s="37"/>
      <c r="AA99" s="37"/>
      <c r="AB99" s="37"/>
      <c r="AC99" s="37"/>
      <c r="AD99" s="37"/>
      <c r="AE99" s="37" t="s">
        <v>113</v>
      </c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</row>
    <row r="100" spans="1:60" ht="20" outlineLevel="1">
      <c r="A100" s="249">
        <v>87</v>
      </c>
      <c r="B100" s="250" t="s">
        <v>623</v>
      </c>
      <c r="C100" s="251" t="s">
        <v>1368</v>
      </c>
      <c r="D100" s="252" t="s">
        <v>101</v>
      </c>
      <c r="E100" s="253">
        <v>1</v>
      </c>
      <c r="F100" s="320">
        <v>0</v>
      </c>
      <c r="G100" s="254">
        <f t="shared" si="3"/>
        <v>0</v>
      </c>
      <c r="H100" s="35">
        <v>682.1</v>
      </c>
      <c r="I100" s="35" t="e">
        <f>ROUND(#REF!*H100,2)</f>
        <v>#REF!</v>
      </c>
      <c r="J100" s="35">
        <v>133.89999999999998</v>
      </c>
      <c r="K100" s="35" t="e">
        <f>ROUND(#REF!*J100,2)</f>
        <v>#REF!</v>
      </c>
      <c r="L100" s="35">
        <v>0</v>
      </c>
      <c r="M100" s="35" t="e">
        <f>#REF!*(1+L100/100)</f>
        <v>#REF!</v>
      </c>
      <c r="N100" s="34">
        <v>3.3E-4</v>
      </c>
      <c r="O100" s="34" t="e">
        <f>ROUND(#REF!*N100,5)</f>
        <v>#REF!</v>
      </c>
      <c r="P100" s="34">
        <v>0</v>
      </c>
      <c r="Q100" s="34" t="e">
        <f>ROUND(#REF!*P100,5)</f>
        <v>#REF!</v>
      </c>
      <c r="R100" s="34"/>
      <c r="S100" s="34"/>
      <c r="T100" s="36">
        <v>0.246</v>
      </c>
      <c r="U100" s="34" t="e">
        <f>ROUND(#REF!*T100,2)</f>
        <v>#REF!</v>
      </c>
      <c r="V100" s="37"/>
      <c r="W100" s="37"/>
      <c r="X100" s="37"/>
      <c r="Y100" s="37"/>
      <c r="Z100" s="37"/>
      <c r="AA100" s="37"/>
      <c r="AB100" s="37"/>
      <c r="AC100" s="37"/>
      <c r="AD100" s="37"/>
      <c r="AE100" s="37" t="s">
        <v>102</v>
      </c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</row>
    <row r="101" spans="1:60" outlineLevel="1">
      <c r="A101" s="249">
        <v>88</v>
      </c>
      <c r="B101" s="250" t="s">
        <v>625</v>
      </c>
      <c r="C101" s="251" t="s">
        <v>626</v>
      </c>
      <c r="D101" s="252" t="s">
        <v>101</v>
      </c>
      <c r="E101" s="253">
        <v>1</v>
      </c>
      <c r="F101" s="320">
        <v>0</v>
      </c>
      <c r="G101" s="254">
        <f t="shared" si="3"/>
        <v>0</v>
      </c>
      <c r="H101" s="35">
        <v>1762.76</v>
      </c>
      <c r="I101" s="35" t="e">
        <f>ROUND(#REF!*H101,2)</f>
        <v>#REF!</v>
      </c>
      <c r="J101" s="35">
        <v>242.24</v>
      </c>
      <c r="K101" s="35" t="e">
        <f>ROUND(#REF!*J101,2)</f>
        <v>#REF!</v>
      </c>
      <c r="L101" s="35">
        <v>0</v>
      </c>
      <c r="M101" s="35" t="e">
        <f>#REF!*(1+L101/100)</f>
        <v>#REF!</v>
      </c>
      <c r="N101" s="34">
        <v>1.0399999999999999E-3</v>
      </c>
      <c r="O101" s="34" t="e">
        <f>ROUND(#REF!*N101,5)</f>
        <v>#REF!</v>
      </c>
      <c r="P101" s="34">
        <v>0</v>
      </c>
      <c r="Q101" s="34" t="e">
        <f>ROUND(#REF!*P101,5)</f>
        <v>#REF!</v>
      </c>
      <c r="R101" s="34"/>
      <c r="S101" s="34"/>
      <c r="T101" s="36">
        <v>0.44500000000000001</v>
      </c>
      <c r="U101" s="34" t="e">
        <f>ROUND(#REF!*T101,2)</f>
        <v>#REF!</v>
      </c>
      <c r="V101" s="37"/>
      <c r="W101" s="37"/>
      <c r="X101" s="37"/>
      <c r="Y101" s="37"/>
      <c r="Z101" s="37"/>
      <c r="AA101" s="37"/>
      <c r="AB101" s="37"/>
      <c r="AC101" s="37"/>
      <c r="AD101" s="37"/>
      <c r="AE101" s="37" t="s">
        <v>102</v>
      </c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</row>
    <row r="102" spans="1:60" outlineLevel="1">
      <c r="A102" s="249">
        <v>89</v>
      </c>
      <c r="B102" s="250" t="s">
        <v>627</v>
      </c>
      <c r="C102" s="251" t="s">
        <v>628</v>
      </c>
      <c r="D102" s="252" t="s">
        <v>101</v>
      </c>
      <c r="E102" s="253">
        <v>1</v>
      </c>
      <c r="F102" s="320">
        <v>0</v>
      </c>
      <c r="G102" s="254">
        <f t="shared" si="3"/>
        <v>0</v>
      </c>
      <c r="H102" s="35">
        <v>42.99</v>
      </c>
      <c r="I102" s="35" t="e">
        <f>ROUND(#REF!*H102,2)</f>
        <v>#REF!</v>
      </c>
      <c r="J102" s="35">
        <v>136.51</v>
      </c>
      <c r="K102" s="35" t="e">
        <f>ROUND(#REF!*J102,2)</f>
        <v>#REF!</v>
      </c>
      <c r="L102" s="35">
        <v>0</v>
      </c>
      <c r="M102" s="35" t="e">
        <f>#REF!*(1+L102/100)</f>
        <v>#REF!</v>
      </c>
      <c r="N102" s="34">
        <v>1.4999999999999999E-4</v>
      </c>
      <c r="O102" s="34" t="e">
        <f>ROUND(#REF!*N102,5)</f>
        <v>#REF!</v>
      </c>
      <c r="P102" s="34">
        <v>0</v>
      </c>
      <c r="Q102" s="34" t="e">
        <f>ROUND(#REF!*P102,5)</f>
        <v>#REF!</v>
      </c>
      <c r="R102" s="34"/>
      <c r="S102" s="34"/>
      <c r="T102" s="36">
        <v>0.25</v>
      </c>
      <c r="U102" s="34" t="e">
        <f>ROUND(#REF!*T102,2)</f>
        <v>#REF!</v>
      </c>
      <c r="V102" s="37"/>
      <c r="W102" s="37"/>
      <c r="X102" s="37"/>
      <c r="Y102" s="37"/>
      <c r="Z102" s="37"/>
      <c r="AA102" s="37"/>
      <c r="AB102" s="37"/>
      <c r="AC102" s="37"/>
      <c r="AD102" s="37"/>
      <c r="AE102" s="37" t="s">
        <v>102</v>
      </c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</row>
    <row r="103" spans="1:60" ht="20" outlineLevel="1">
      <c r="A103" s="249">
        <v>90</v>
      </c>
      <c r="B103" s="250" t="s">
        <v>629</v>
      </c>
      <c r="C103" s="251" t="s">
        <v>630</v>
      </c>
      <c r="D103" s="252" t="s">
        <v>101</v>
      </c>
      <c r="E103" s="253">
        <v>2</v>
      </c>
      <c r="F103" s="320">
        <v>0</v>
      </c>
      <c r="G103" s="254">
        <f t="shared" si="3"/>
        <v>0</v>
      </c>
      <c r="H103" s="35">
        <v>519.1</v>
      </c>
      <c r="I103" s="35" t="e">
        <f>ROUND(#REF!*H103,2)</f>
        <v>#REF!</v>
      </c>
      <c r="J103" s="35">
        <v>133.89999999999998</v>
      </c>
      <c r="K103" s="35" t="e">
        <f>ROUND(#REF!*J103,2)</f>
        <v>#REF!</v>
      </c>
      <c r="L103" s="35">
        <v>0</v>
      </c>
      <c r="M103" s="35" t="e">
        <f>#REF!*(1+L103/100)</f>
        <v>#REF!</v>
      </c>
      <c r="N103" s="34">
        <v>2.0000000000000001E-4</v>
      </c>
      <c r="O103" s="34" t="e">
        <f>ROUND(#REF!*N103,5)</f>
        <v>#REF!</v>
      </c>
      <c r="P103" s="34">
        <v>0</v>
      </c>
      <c r="Q103" s="34" t="e">
        <f>ROUND(#REF!*P103,5)</f>
        <v>#REF!</v>
      </c>
      <c r="R103" s="34"/>
      <c r="S103" s="34"/>
      <c r="T103" s="36">
        <v>0.246</v>
      </c>
      <c r="U103" s="34" t="e">
        <f>ROUND(#REF!*T103,2)</f>
        <v>#REF!</v>
      </c>
      <c r="V103" s="37"/>
      <c r="W103" s="37"/>
      <c r="X103" s="37"/>
      <c r="Y103" s="37"/>
      <c r="Z103" s="37"/>
      <c r="AA103" s="37"/>
      <c r="AB103" s="37"/>
      <c r="AC103" s="37"/>
      <c r="AD103" s="37"/>
      <c r="AE103" s="37" t="s">
        <v>102</v>
      </c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</row>
    <row r="104" spans="1:60" outlineLevel="1">
      <c r="A104" s="249">
        <v>91</v>
      </c>
      <c r="B104" s="250" t="s">
        <v>631</v>
      </c>
      <c r="C104" s="251" t="s">
        <v>632</v>
      </c>
      <c r="D104" s="252" t="s">
        <v>101</v>
      </c>
      <c r="E104" s="253">
        <v>2</v>
      </c>
      <c r="F104" s="320">
        <v>0</v>
      </c>
      <c r="G104" s="254">
        <f t="shared" si="3"/>
        <v>0</v>
      </c>
      <c r="H104" s="35">
        <v>232</v>
      </c>
      <c r="I104" s="35" t="e">
        <f>ROUND(#REF!*H104,2)</f>
        <v>#REF!</v>
      </c>
      <c r="J104" s="35">
        <v>0</v>
      </c>
      <c r="K104" s="35" t="e">
        <f>ROUND(#REF!*J104,2)</f>
        <v>#REF!</v>
      </c>
      <c r="L104" s="35">
        <v>0</v>
      </c>
      <c r="M104" s="35" t="e">
        <f>#REF!*(1+L104/100)</f>
        <v>#REF!</v>
      </c>
      <c r="N104" s="34">
        <v>2.0000000000000001E-4</v>
      </c>
      <c r="O104" s="34" t="e">
        <f>ROUND(#REF!*N104,5)</f>
        <v>#REF!</v>
      </c>
      <c r="P104" s="34">
        <v>0</v>
      </c>
      <c r="Q104" s="34" t="e">
        <f>ROUND(#REF!*P104,5)</f>
        <v>#REF!</v>
      </c>
      <c r="R104" s="34"/>
      <c r="S104" s="34"/>
      <c r="T104" s="36">
        <v>0</v>
      </c>
      <c r="U104" s="34" t="e">
        <f>ROUND(#REF!*T104,2)</f>
        <v>#REF!</v>
      </c>
      <c r="V104" s="37"/>
      <c r="W104" s="37"/>
      <c r="X104" s="37"/>
      <c r="Y104" s="37"/>
      <c r="Z104" s="37"/>
      <c r="AA104" s="37"/>
      <c r="AB104" s="37"/>
      <c r="AC104" s="37"/>
      <c r="AD104" s="37"/>
      <c r="AE104" s="37" t="s">
        <v>113</v>
      </c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</row>
    <row r="105" spans="1:60" outlineLevel="1">
      <c r="A105" s="261">
        <v>92</v>
      </c>
      <c r="B105" s="262" t="s">
        <v>633</v>
      </c>
      <c r="C105" s="263" t="s">
        <v>634</v>
      </c>
      <c r="D105" s="264" t="s">
        <v>65</v>
      </c>
      <c r="E105" s="265">
        <v>566</v>
      </c>
      <c r="F105" s="321">
        <v>0</v>
      </c>
      <c r="G105" s="266">
        <f t="shared" si="3"/>
        <v>0</v>
      </c>
      <c r="H105" s="43">
        <v>0</v>
      </c>
      <c r="I105" s="43" t="e">
        <f>ROUND(#REF!*H105,2)</f>
        <v>#REF!</v>
      </c>
      <c r="J105" s="43">
        <v>0.35</v>
      </c>
      <c r="K105" s="43" t="e">
        <f>ROUND(#REF!*J105,2)</f>
        <v>#REF!</v>
      </c>
      <c r="L105" s="43">
        <v>0</v>
      </c>
      <c r="M105" s="43" t="e">
        <f>#REF!*(1+L105/100)</f>
        <v>#REF!</v>
      </c>
      <c r="N105" s="42">
        <v>0</v>
      </c>
      <c r="O105" s="42" t="e">
        <f>ROUND(#REF!*N105,5)</f>
        <v>#REF!</v>
      </c>
      <c r="P105" s="42">
        <v>0</v>
      </c>
      <c r="Q105" s="42" t="e">
        <f>ROUND(#REF!*P105,5)</f>
        <v>#REF!</v>
      </c>
      <c r="R105" s="42"/>
      <c r="S105" s="42"/>
      <c r="T105" s="44">
        <v>0</v>
      </c>
      <c r="U105" s="42" t="e">
        <f>ROUND(#REF!*T105,2)</f>
        <v>#REF!</v>
      </c>
      <c r="V105" s="37"/>
      <c r="W105" s="37"/>
      <c r="X105" s="37"/>
      <c r="Y105" s="37"/>
      <c r="Z105" s="37"/>
      <c r="AA105" s="37"/>
      <c r="AB105" s="37"/>
      <c r="AC105" s="37"/>
      <c r="AD105" s="37"/>
      <c r="AE105" s="37" t="s">
        <v>102</v>
      </c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</row>
    <row r="106" spans="1:60" ht="14.5">
      <c r="A106" s="322"/>
      <c r="B106" s="323" t="s">
        <v>385</v>
      </c>
      <c r="C106" s="324" t="s">
        <v>385</v>
      </c>
      <c r="D106" s="322"/>
      <c r="E106" s="322"/>
      <c r="F106" s="322"/>
      <c r="G106" s="322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AC106" s="29">
        <v>15</v>
      </c>
      <c r="AD106" s="29">
        <v>21</v>
      </c>
    </row>
    <row r="107" spans="1:60" ht="13">
      <c r="A107" s="325"/>
      <c r="B107" s="326" t="s">
        <v>63</v>
      </c>
      <c r="C107" s="327" t="s">
        <v>385</v>
      </c>
      <c r="D107" s="328"/>
      <c r="E107" s="328"/>
      <c r="F107" s="328"/>
      <c r="G107" s="329">
        <f>G8+G12+G16+G30+G58+G72</f>
        <v>0</v>
      </c>
      <c r="AE107" s="29" t="s">
        <v>386</v>
      </c>
    </row>
  </sheetData>
  <sheetProtection password="CD92" sheet="1" objects="1" scenarios="1" selectLockedCells="1"/>
  <mergeCells count="4">
    <mergeCell ref="A1:G1"/>
    <mergeCell ref="C2:G2"/>
    <mergeCell ref="C3:G3"/>
    <mergeCell ref="C4:G4"/>
  </mergeCells>
  <pageMargins left="0.39370078740157499" right="0.196850393700787" top="0.78740157499999996" bottom="0.78740157499999996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V117"/>
  <sheetViews>
    <sheetView zoomScale="115" zoomScaleNormal="115" workbookViewId="0">
      <selection activeCell="F17" sqref="F17"/>
    </sheetView>
  </sheetViews>
  <sheetFormatPr defaultColWidth="9.1796875" defaultRowHeight="10"/>
  <cols>
    <col min="1" max="1" width="6.453125" style="69" customWidth="1"/>
    <col min="2" max="2" width="6.26953125" style="162" customWidth="1"/>
    <col min="3" max="3" width="49.26953125" style="77" customWidth="1"/>
    <col min="4" max="4" width="7.54296875" style="162" customWidth="1"/>
    <col min="5" max="5" width="7.26953125" style="162" customWidth="1"/>
    <col min="6" max="7" width="8.7265625" style="154" customWidth="1"/>
    <col min="8" max="8" width="4.1796875" style="77" customWidth="1"/>
    <col min="9" max="10" width="9.54296875" style="138" hidden="1" customWidth="1"/>
    <col min="11" max="11" width="6.81640625" style="139" hidden="1" customWidth="1"/>
    <col min="12" max="13" width="8.7265625" style="138" hidden="1" customWidth="1"/>
    <col min="14" max="14" width="9.1796875" style="77"/>
    <col min="15" max="15" width="15" style="95" bestFit="1" customWidth="1"/>
    <col min="16" max="17" width="8.453125" style="95" customWidth="1"/>
    <col min="18" max="20" width="9.1796875" style="77"/>
    <col min="21" max="21" width="15" style="77" bestFit="1" customWidth="1"/>
    <col min="22" max="256" width="9.1796875" style="77"/>
    <col min="257" max="257" width="6.453125" style="77" customWidth="1"/>
    <col min="258" max="258" width="6.26953125" style="77" customWidth="1"/>
    <col min="259" max="259" width="49.26953125" style="77" customWidth="1"/>
    <col min="260" max="260" width="7.54296875" style="77" customWidth="1"/>
    <col min="261" max="261" width="7.26953125" style="77" customWidth="1"/>
    <col min="262" max="263" width="8.7265625" style="77" customWidth="1"/>
    <col min="264" max="264" width="4.1796875" style="77" customWidth="1"/>
    <col min="265" max="269" width="0" style="77" hidden="1" customWidth="1"/>
    <col min="270" max="270" width="9.1796875" style="77"/>
    <col min="271" max="271" width="15" style="77" bestFit="1" customWidth="1"/>
    <col min="272" max="273" width="8.453125" style="77" customWidth="1"/>
    <col min="274" max="276" width="9.1796875" style="77"/>
    <col min="277" max="277" width="15" style="77" bestFit="1" customWidth="1"/>
    <col min="278" max="512" width="9.1796875" style="77"/>
    <col min="513" max="513" width="6.453125" style="77" customWidth="1"/>
    <col min="514" max="514" width="6.26953125" style="77" customWidth="1"/>
    <col min="515" max="515" width="49.26953125" style="77" customWidth="1"/>
    <col min="516" max="516" width="7.54296875" style="77" customWidth="1"/>
    <col min="517" max="517" width="7.26953125" style="77" customWidth="1"/>
    <col min="518" max="519" width="8.7265625" style="77" customWidth="1"/>
    <col min="520" max="520" width="4.1796875" style="77" customWidth="1"/>
    <col min="521" max="525" width="0" style="77" hidden="1" customWidth="1"/>
    <col min="526" max="526" width="9.1796875" style="77"/>
    <col min="527" max="527" width="15" style="77" bestFit="1" customWidth="1"/>
    <col min="528" max="529" width="8.453125" style="77" customWidth="1"/>
    <col min="530" max="532" width="9.1796875" style="77"/>
    <col min="533" max="533" width="15" style="77" bestFit="1" customWidth="1"/>
    <col min="534" max="768" width="9.1796875" style="77"/>
    <col min="769" max="769" width="6.453125" style="77" customWidth="1"/>
    <col min="770" max="770" width="6.26953125" style="77" customWidth="1"/>
    <col min="771" max="771" width="49.26953125" style="77" customWidth="1"/>
    <col min="772" max="772" width="7.54296875" style="77" customWidth="1"/>
    <col min="773" max="773" width="7.26953125" style="77" customWidth="1"/>
    <col min="774" max="775" width="8.7265625" style="77" customWidth="1"/>
    <col min="776" max="776" width="4.1796875" style="77" customWidth="1"/>
    <col min="777" max="781" width="0" style="77" hidden="1" customWidth="1"/>
    <col min="782" max="782" width="9.1796875" style="77"/>
    <col min="783" max="783" width="15" style="77" bestFit="1" customWidth="1"/>
    <col min="784" max="785" width="8.453125" style="77" customWidth="1"/>
    <col min="786" max="788" width="9.1796875" style="77"/>
    <col min="789" max="789" width="15" style="77" bestFit="1" customWidth="1"/>
    <col min="790" max="1024" width="9.1796875" style="77"/>
    <col min="1025" max="1025" width="6.453125" style="77" customWidth="1"/>
    <col min="1026" max="1026" width="6.26953125" style="77" customWidth="1"/>
    <col min="1027" max="1027" width="49.26953125" style="77" customWidth="1"/>
    <col min="1028" max="1028" width="7.54296875" style="77" customWidth="1"/>
    <col min="1029" max="1029" width="7.26953125" style="77" customWidth="1"/>
    <col min="1030" max="1031" width="8.7265625" style="77" customWidth="1"/>
    <col min="1032" max="1032" width="4.1796875" style="77" customWidth="1"/>
    <col min="1033" max="1037" width="0" style="77" hidden="1" customWidth="1"/>
    <col min="1038" max="1038" width="9.1796875" style="77"/>
    <col min="1039" max="1039" width="15" style="77" bestFit="1" customWidth="1"/>
    <col min="1040" max="1041" width="8.453125" style="77" customWidth="1"/>
    <col min="1042" max="1044" width="9.1796875" style="77"/>
    <col min="1045" max="1045" width="15" style="77" bestFit="1" customWidth="1"/>
    <col min="1046" max="1280" width="9.1796875" style="77"/>
    <col min="1281" max="1281" width="6.453125" style="77" customWidth="1"/>
    <col min="1282" max="1282" width="6.26953125" style="77" customWidth="1"/>
    <col min="1283" max="1283" width="49.26953125" style="77" customWidth="1"/>
    <col min="1284" max="1284" width="7.54296875" style="77" customWidth="1"/>
    <col min="1285" max="1285" width="7.26953125" style="77" customWidth="1"/>
    <col min="1286" max="1287" width="8.7265625" style="77" customWidth="1"/>
    <col min="1288" max="1288" width="4.1796875" style="77" customWidth="1"/>
    <col min="1289" max="1293" width="0" style="77" hidden="1" customWidth="1"/>
    <col min="1294" max="1294" width="9.1796875" style="77"/>
    <col min="1295" max="1295" width="15" style="77" bestFit="1" customWidth="1"/>
    <col min="1296" max="1297" width="8.453125" style="77" customWidth="1"/>
    <col min="1298" max="1300" width="9.1796875" style="77"/>
    <col min="1301" max="1301" width="15" style="77" bestFit="1" customWidth="1"/>
    <col min="1302" max="1536" width="9.1796875" style="77"/>
    <col min="1537" max="1537" width="6.453125" style="77" customWidth="1"/>
    <col min="1538" max="1538" width="6.26953125" style="77" customWidth="1"/>
    <col min="1539" max="1539" width="49.26953125" style="77" customWidth="1"/>
    <col min="1540" max="1540" width="7.54296875" style="77" customWidth="1"/>
    <col min="1541" max="1541" width="7.26953125" style="77" customWidth="1"/>
    <col min="1542" max="1543" width="8.7265625" style="77" customWidth="1"/>
    <col min="1544" max="1544" width="4.1796875" style="77" customWidth="1"/>
    <col min="1545" max="1549" width="0" style="77" hidden="1" customWidth="1"/>
    <col min="1550" max="1550" width="9.1796875" style="77"/>
    <col min="1551" max="1551" width="15" style="77" bestFit="1" customWidth="1"/>
    <col min="1552" max="1553" width="8.453125" style="77" customWidth="1"/>
    <col min="1554" max="1556" width="9.1796875" style="77"/>
    <col min="1557" max="1557" width="15" style="77" bestFit="1" customWidth="1"/>
    <col min="1558" max="1792" width="9.1796875" style="77"/>
    <col min="1793" max="1793" width="6.453125" style="77" customWidth="1"/>
    <col min="1794" max="1794" width="6.26953125" style="77" customWidth="1"/>
    <col min="1795" max="1795" width="49.26953125" style="77" customWidth="1"/>
    <col min="1796" max="1796" width="7.54296875" style="77" customWidth="1"/>
    <col min="1797" max="1797" width="7.26953125" style="77" customWidth="1"/>
    <col min="1798" max="1799" width="8.7265625" style="77" customWidth="1"/>
    <col min="1800" max="1800" width="4.1796875" style="77" customWidth="1"/>
    <col min="1801" max="1805" width="0" style="77" hidden="1" customWidth="1"/>
    <col min="1806" max="1806" width="9.1796875" style="77"/>
    <col min="1807" max="1807" width="15" style="77" bestFit="1" customWidth="1"/>
    <col min="1808" max="1809" width="8.453125" style="77" customWidth="1"/>
    <col min="1810" max="1812" width="9.1796875" style="77"/>
    <col min="1813" max="1813" width="15" style="77" bestFit="1" customWidth="1"/>
    <col min="1814" max="2048" width="9.1796875" style="77"/>
    <col min="2049" max="2049" width="6.453125" style="77" customWidth="1"/>
    <col min="2050" max="2050" width="6.26953125" style="77" customWidth="1"/>
    <col min="2051" max="2051" width="49.26953125" style="77" customWidth="1"/>
    <col min="2052" max="2052" width="7.54296875" style="77" customWidth="1"/>
    <col min="2053" max="2053" width="7.26953125" style="77" customWidth="1"/>
    <col min="2054" max="2055" width="8.7265625" style="77" customWidth="1"/>
    <col min="2056" max="2056" width="4.1796875" style="77" customWidth="1"/>
    <col min="2057" max="2061" width="0" style="77" hidden="1" customWidth="1"/>
    <col min="2062" max="2062" width="9.1796875" style="77"/>
    <col min="2063" max="2063" width="15" style="77" bestFit="1" customWidth="1"/>
    <col min="2064" max="2065" width="8.453125" style="77" customWidth="1"/>
    <col min="2066" max="2068" width="9.1796875" style="77"/>
    <col min="2069" max="2069" width="15" style="77" bestFit="1" customWidth="1"/>
    <col min="2070" max="2304" width="9.1796875" style="77"/>
    <col min="2305" max="2305" width="6.453125" style="77" customWidth="1"/>
    <col min="2306" max="2306" width="6.26953125" style="77" customWidth="1"/>
    <col min="2307" max="2307" width="49.26953125" style="77" customWidth="1"/>
    <col min="2308" max="2308" width="7.54296875" style="77" customWidth="1"/>
    <col min="2309" max="2309" width="7.26953125" style="77" customWidth="1"/>
    <col min="2310" max="2311" width="8.7265625" style="77" customWidth="1"/>
    <col min="2312" max="2312" width="4.1796875" style="77" customWidth="1"/>
    <col min="2313" max="2317" width="0" style="77" hidden="1" customWidth="1"/>
    <col min="2318" max="2318" width="9.1796875" style="77"/>
    <col min="2319" max="2319" width="15" style="77" bestFit="1" customWidth="1"/>
    <col min="2320" max="2321" width="8.453125" style="77" customWidth="1"/>
    <col min="2322" max="2324" width="9.1796875" style="77"/>
    <col min="2325" max="2325" width="15" style="77" bestFit="1" customWidth="1"/>
    <col min="2326" max="2560" width="9.1796875" style="77"/>
    <col min="2561" max="2561" width="6.453125" style="77" customWidth="1"/>
    <col min="2562" max="2562" width="6.26953125" style="77" customWidth="1"/>
    <col min="2563" max="2563" width="49.26953125" style="77" customWidth="1"/>
    <col min="2564" max="2564" width="7.54296875" style="77" customWidth="1"/>
    <col min="2565" max="2565" width="7.26953125" style="77" customWidth="1"/>
    <col min="2566" max="2567" width="8.7265625" style="77" customWidth="1"/>
    <col min="2568" max="2568" width="4.1796875" style="77" customWidth="1"/>
    <col min="2569" max="2573" width="0" style="77" hidden="1" customWidth="1"/>
    <col min="2574" max="2574" width="9.1796875" style="77"/>
    <col min="2575" max="2575" width="15" style="77" bestFit="1" customWidth="1"/>
    <col min="2576" max="2577" width="8.453125" style="77" customWidth="1"/>
    <col min="2578" max="2580" width="9.1796875" style="77"/>
    <col min="2581" max="2581" width="15" style="77" bestFit="1" customWidth="1"/>
    <col min="2582" max="2816" width="9.1796875" style="77"/>
    <col min="2817" max="2817" width="6.453125" style="77" customWidth="1"/>
    <col min="2818" max="2818" width="6.26953125" style="77" customWidth="1"/>
    <col min="2819" max="2819" width="49.26953125" style="77" customWidth="1"/>
    <col min="2820" max="2820" width="7.54296875" style="77" customWidth="1"/>
    <col min="2821" max="2821" width="7.26953125" style="77" customWidth="1"/>
    <col min="2822" max="2823" width="8.7265625" style="77" customWidth="1"/>
    <col min="2824" max="2824" width="4.1796875" style="77" customWidth="1"/>
    <col min="2825" max="2829" width="0" style="77" hidden="1" customWidth="1"/>
    <col min="2830" max="2830" width="9.1796875" style="77"/>
    <col min="2831" max="2831" width="15" style="77" bestFit="1" customWidth="1"/>
    <col min="2832" max="2833" width="8.453125" style="77" customWidth="1"/>
    <col min="2834" max="2836" width="9.1796875" style="77"/>
    <col min="2837" max="2837" width="15" style="77" bestFit="1" customWidth="1"/>
    <col min="2838" max="3072" width="9.1796875" style="77"/>
    <col min="3073" max="3073" width="6.453125" style="77" customWidth="1"/>
    <col min="3074" max="3074" width="6.26953125" style="77" customWidth="1"/>
    <col min="3075" max="3075" width="49.26953125" style="77" customWidth="1"/>
    <col min="3076" max="3076" width="7.54296875" style="77" customWidth="1"/>
    <col min="3077" max="3077" width="7.26953125" style="77" customWidth="1"/>
    <col min="3078" max="3079" width="8.7265625" style="77" customWidth="1"/>
    <col min="3080" max="3080" width="4.1796875" style="77" customWidth="1"/>
    <col min="3081" max="3085" width="0" style="77" hidden="1" customWidth="1"/>
    <col min="3086" max="3086" width="9.1796875" style="77"/>
    <col min="3087" max="3087" width="15" style="77" bestFit="1" customWidth="1"/>
    <col min="3088" max="3089" width="8.453125" style="77" customWidth="1"/>
    <col min="3090" max="3092" width="9.1796875" style="77"/>
    <col min="3093" max="3093" width="15" style="77" bestFit="1" customWidth="1"/>
    <col min="3094" max="3328" width="9.1796875" style="77"/>
    <col min="3329" max="3329" width="6.453125" style="77" customWidth="1"/>
    <col min="3330" max="3330" width="6.26953125" style="77" customWidth="1"/>
    <col min="3331" max="3331" width="49.26953125" style="77" customWidth="1"/>
    <col min="3332" max="3332" width="7.54296875" style="77" customWidth="1"/>
    <col min="3333" max="3333" width="7.26953125" style="77" customWidth="1"/>
    <col min="3334" max="3335" width="8.7265625" style="77" customWidth="1"/>
    <col min="3336" max="3336" width="4.1796875" style="77" customWidth="1"/>
    <col min="3337" max="3341" width="0" style="77" hidden="1" customWidth="1"/>
    <col min="3342" max="3342" width="9.1796875" style="77"/>
    <col min="3343" max="3343" width="15" style="77" bestFit="1" customWidth="1"/>
    <col min="3344" max="3345" width="8.453125" style="77" customWidth="1"/>
    <col min="3346" max="3348" width="9.1796875" style="77"/>
    <col min="3349" max="3349" width="15" style="77" bestFit="1" customWidth="1"/>
    <col min="3350" max="3584" width="9.1796875" style="77"/>
    <col min="3585" max="3585" width="6.453125" style="77" customWidth="1"/>
    <col min="3586" max="3586" width="6.26953125" style="77" customWidth="1"/>
    <col min="3587" max="3587" width="49.26953125" style="77" customWidth="1"/>
    <col min="3588" max="3588" width="7.54296875" style="77" customWidth="1"/>
    <col min="3589" max="3589" width="7.26953125" style="77" customWidth="1"/>
    <col min="3590" max="3591" width="8.7265625" style="77" customWidth="1"/>
    <col min="3592" max="3592" width="4.1796875" style="77" customWidth="1"/>
    <col min="3593" max="3597" width="0" style="77" hidden="1" customWidth="1"/>
    <col min="3598" max="3598" width="9.1796875" style="77"/>
    <col min="3599" max="3599" width="15" style="77" bestFit="1" customWidth="1"/>
    <col min="3600" max="3601" width="8.453125" style="77" customWidth="1"/>
    <col min="3602" max="3604" width="9.1796875" style="77"/>
    <col min="3605" max="3605" width="15" style="77" bestFit="1" customWidth="1"/>
    <col min="3606" max="3840" width="9.1796875" style="77"/>
    <col min="3841" max="3841" width="6.453125" style="77" customWidth="1"/>
    <col min="3842" max="3842" width="6.26953125" style="77" customWidth="1"/>
    <col min="3843" max="3843" width="49.26953125" style="77" customWidth="1"/>
    <col min="3844" max="3844" width="7.54296875" style="77" customWidth="1"/>
    <col min="3845" max="3845" width="7.26953125" style="77" customWidth="1"/>
    <col min="3846" max="3847" width="8.7265625" style="77" customWidth="1"/>
    <col min="3848" max="3848" width="4.1796875" style="77" customWidth="1"/>
    <col min="3849" max="3853" width="0" style="77" hidden="1" customWidth="1"/>
    <col min="3854" max="3854" width="9.1796875" style="77"/>
    <col min="3855" max="3855" width="15" style="77" bestFit="1" customWidth="1"/>
    <col min="3856" max="3857" width="8.453125" style="77" customWidth="1"/>
    <col min="3858" max="3860" width="9.1796875" style="77"/>
    <col min="3861" max="3861" width="15" style="77" bestFit="1" customWidth="1"/>
    <col min="3862" max="4096" width="9.1796875" style="77"/>
    <col min="4097" max="4097" width="6.453125" style="77" customWidth="1"/>
    <col min="4098" max="4098" width="6.26953125" style="77" customWidth="1"/>
    <col min="4099" max="4099" width="49.26953125" style="77" customWidth="1"/>
    <col min="4100" max="4100" width="7.54296875" style="77" customWidth="1"/>
    <col min="4101" max="4101" width="7.26953125" style="77" customWidth="1"/>
    <col min="4102" max="4103" width="8.7265625" style="77" customWidth="1"/>
    <col min="4104" max="4104" width="4.1796875" style="77" customWidth="1"/>
    <col min="4105" max="4109" width="0" style="77" hidden="1" customWidth="1"/>
    <col min="4110" max="4110" width="9.1796875" style="77"/>
    <col min="4111" max="4111" width="15" style="77" bestFit="1" customWidth="1"/>
    <col min="4112" max="4113" width="8.453125" style="77" customWidth="1"/>
    <col min="4114" max="4116" width="9.1796875" style="77"/>
    <col min="4117" max="4117" width="15" style="77" bestFit="1" customWidth="1"/>
    <col min="4118" max="4352" width="9.1796875" style="77"/>
    <col min="4353" max="4353" width="6.453125" style="77" customWidth="1"/>
    <col min="4354" max="4354" width="6.26953125" style="77" customWidth="1"/>
    <col min="4355" max="4355" width="49.26953125" style="77" customWidth="1"/>
    <col min="4356" max="4356" width="7.54296875" style="77" customWidth="1"/>
    <col min="4357" max="4357" width="7.26953125" style="77" customWidth="1"/>
    <col min="4358" max="4359" width="8.7265625" style="77" customWidth="1"/>
    <col min="4360" max="4360" width="4.1796875" style="77" customWidth="1"/>
    <col min="4361" max="4365" width="0" style="77" hidden="1" customWidth="1"/>
    <col min="4366" max="4366" width="9.1796875" style="77"/>
    <col min="4367" max="4367" width="15" style="77" bestFit="1" customWidth="1"/>
    <col min="4368" max="4369" width="8.453125" style="77" customWidth="1"/>
    <col min="4370" max="4372" width="9.1796875" style="77"/>
    <col min="4373" max="4373" width="15" style="77" bestFit="1" customWidth="1"/>
    <col min="4374" max="4608" width="9.1796875" style="77"/>
    <col min="4609" max="4609" width="6.453125" style="77" customWidth="1"/>
    <col min="4610" max="4610" width="6.26953125" style="77" customWidth="1"/>
    <col min="4611" max="4611" width="49.26953125" style="77" customWidth="1"/>
    <col min="4612" max="4612" width="7.54296875" style="77" customWidth="1"/>
    <col min="4613" max="4613" width="7.26953125" style="77" customWidth="1"/>
    <col min="4614" max="4615" width="8.7265625" style="77" customWidth="1"/>
    <col min="4616" max="4616" width="4.1796875" style="77" customWidth="1"/>
    <col min="4617" max="4621" width="0" style="77" hidden="1" customWidth="1"/>
    <col min="4622" max="4622" width="9.1796875" style="77"/>
    <col min="4623" max="4623" width="15" style="77" bestFit="1" customWidth="1"/>
    <col min="4624" max="4625" width="8.453125" style="77" customWidth="1"/>
    <col min="4626" max="4628" width="9.1796875" style="77"/>
    <col min="4629" max="4629" width="15" style="77" bestFit="1" customWidth="1"/>
    <col min="4630" max="4864" width="9.1796875" style="77"/>
    <col min="4865" max="4865" width="6.453125" style="77" customWidth="1"/>
    <col min="4866" max="4866" width="6.26953125" style="77" customWidth="1"/>
    <col min="4867" max="4867" width="49.26953125" style="77" customWidth="1"/>
    <col min="4868" max="4868" width="7.54296875" style="77" customWidth="1"/>
    <col min="4869" max="4869" width="7.26953125" style="77" customWidth="1"/>
    <col min="4870" max="4871" width="8.7265625" style="77" customWidth="1"/>
    <col min="4872" max="4872" width="4.1796875" style="77" customWidth="1"/>
    <col min="4873" max="4877" width="0" style="77" hidden="1" customWidth="1"/>
    <col min="4878" max="4878" width="9.1796875" style="77"/>
    <col min="4879" max="4879" width="15" style="77" bestFit="1" customWidth="1"/>
    <col min="4880" max="4881" width="8.453125" style="77" customWidth="1"/>
    <col min="4882" max="4884" width="9.1796875" style="77"/>
    <col min="4885" max="4885" width="15" style="77" bestFit="1" customWidth="1"/>
    <col min="4886" max="5120" width="9.1796875" style="77"/>
    <col min="5121" max="5121" width="6.453125" style="77" customWidth="1"/>
    <col min="5122" max="5122" width="6.26953125" style="77" customWidth="1"/>
    <col min="5123" max="5123" width="49.26953125" style="77" customWidth="1"/>
    <col min="5124" max="5124" width="7.54296875" style="77" customWidth="1"/>
    <col min="5125" max="5125" width="7.26953125" style="77" customWidth="1"/>
    <col min="5126" max="5127" width="8.7265625" style="77" customWidth="1"/>
    <col min="5128" max="5128" width="4.1796875" style="77" customWidth="1"/>
    <col min="5129" max="5133" width="0" style="77" hidden="1" customWidth="1"/>
    <col min="5134" max="5134" width="9.1796875" style="77"/>
    <col min="5135" max="5135" width="15" style="77" bestFit="1" customWidth="1"/>
    <col min="5136" max="5137" width="8.453125" style="77" customWidth="1"/>
    <col min="5138" max="5140" width="9.1796875" style="77"/>
    <col min="5141" max="5141" width="15" style="77" bestFit="1" customWidth="1"/>
    <col min="5142" max="5376" width="9.1796875" style="77"/>
    <col min="5377" max="5377" width="6.453125" style="77" customWidth="1"/>
    <col min="5378" max="5378" width="6.26953125" style="77" customWidth="1"/>
    <col min="5379" max="5379" width="49.26953125" style="77" customWidth="1"/>
    <col min="5380" max="5380" width="7.54296875" style="77" customWidth="1"/>
    <col min="5381" max="5381" width="7.26953125" style="77" customWidth="1"/>
    <col min="5382" max="5383" width="8.7265625" style="77" customWidth="1"/>
    <col min="5384" max="5384" width="4.1796875" style="77" customWidth="1"/>
    <col min="5385" max="5389" width="0" style="77" hidden="1" customWidth="1"/>
    <col min="5390" max="5390" width="9.1796875" style="77"/>
    <col min="5391" max="5391" width="15" style="77" bestFit="1" customWidth="1"/>
    <col min="5392" max="5393" width="8.453125" style="77" customWidth="1"/>
    <col min="5394" max="5396" width="9.1796875" style="77"/>
    <col min="5397" max="5397" width="15" style="77" bestFit="1" customWidth="1"/>
    <col min="5398" max="5632" width="9.1796875" style="77"/>
    <col min="5633" max="5633" width="6.453125" style="77" customWidth="1"/>
    <col min="5634" max="5634" width="6.26953125" style="77" customWidth="1"/>
    <col min="5635" max="5635" width="49.26953125" style="77" customWidth="1"/>
    <col min="5636" max="5636" width="7.54296875" style="77" customWidth="1"/>
    <col min="5637" max="5637" width="7.26953125" style="77" customWidth="1"/>
    <col min="5638" max="5639" width="8.7265625" style="77" customWidth="1"/>
    <col min="5640" max="5640" width="4.1796875" style="77" customWidth="1"/>
    <col min="5641" max="5645" width="0" style="77" hidden="1" customWidth="1"/>
    <col min="5646" max="5646" width="9.1796875" style="77"/>
    <col min="5647" max="5647" width="15" style="77" bestFit="1" customWidth="1"/>
    <col min="5648" max="5649" width="8.453125" style="77" customWidth="1"/>
    <col min="5650" max="5652" width="9.1796875" style="77"/>
    <col min="5653" max="5653" width="15" style="77" bestFit="1" customWidth="1"/>
    <col min="5654" max="5888" width="9.1796875" style="77"/>
    <col min="5889" max="5889" width="6.453125" style="77" customWidth="1"/>
    <col min="5890" max="5890" width="6.26953125" style="77" customWidth="1"/>
    <col min="5891" max="5891" width="49.26953125" style="77" customWidth="1"/>
    <col min="5892" max="5892" width="7.54296875" style="77" customWidth="1"/>
    <col min="5893" max="5893" width="7.26953125" style="77" customWidth="1"/>
    <col min="5894" max="5895" width="8.7265625" style="77" customWidth="1"/>
    <col min="5896" max="5896" width="4.1796875" style="77" customWidth="1"/>
    <col min="5897" max="5901" width="0" style="77" hidden="1" customWidth="1"/>
    <col min="5902" max="5902" width="9.1796875" style="77"/>
    <col min="5903" max="5903" width="15" style="77" bestFit="1" customWidth="1"/>
    <col min="5904" max="5905" width="8.453125" style="77" customWidth="1"/>
    <col min="5906" max="5908" width="9.1796875" style="77"/>
    <col min="5909" max="5909" width="15" style="77" bestFit="1" customWidth="1"/>
    <col min="5910" max="6144" width="9.1796875" style="77"/>
    <col min="6145" max="6145" width="6.453125" style="77" customWidth="1"/>
    <col min="6146" max="6146" width="6.26953125" style="77" customWidth="1"/>
    <col min="6147" max="6147" width="49.26953125" style="77" customWidth="1"/>
    <col min="6148" max="6148" width="7.54296875" style="77" customWidth="1"/>
    <col min="6149" max="6149" width="7.26953125" style="77" customWidth="1"/>
    <col min="6150" max="6151" width="8.7265625" style="77" customWidth="1"/>
    <col min="6152" max="6152" width="4.1796875" style="77" customWidth="1"/>
    <col min="6153" max="6157" width="0" style="77" hidden="1" customWidth="1"/>
    <col min="6158" max="6158" width="9.1796875" style="77"/>
    <col min="6159" max="6159" width="15" style="77" bestFit="1" customWidth="1"/>
    <col min="6160" max="6161" width="8.453125" style="77" customWidth="1"/>
    <col min="6162" max="6164" width="9.1796875" style="77"/>
    <col min="6165" max="6165" width="15" style="77" bestFit="1" customWidth="1"/>
    <col min="6166" max="6400" width="9.1796875" style="77"/>
    <col min="6401" max="6401" width="6.453125" style="77" customWidth="1"/>
    <col min="6402" max="6402" width="6.26953125" style="77" customWidth="1"/>
    <col min="6403" max="6403" width="49.26953125" style="77" customWidth="1"/>
    <col min="6404" max="6404" width="7.54296875" style="77" customWidth="1"/>
    <col min="6405" max="6405" width="7.26953125" style="77" customWidth="1"/>
    <col min="6406" max="6407" width="8.7265625" style="77" customWidth="1"/>
    <col min="6408" max="6408" width="4.1796875" style="77" customWidth="1"/>
    <col min="6409" max="6413" width="0" style="77" hidden="1" customWidth="1"/>
    <col min="6414" max="6414" width="9.1796875" style="77"/>
    <col min="6415" max="6415" width="15" style="77" bestFit="1" customWidth="1"/>
    <col min="6416" max="6417" width="8.453125" style="77" customWidth="1"/>
    <col min="6418" max="6420" width="9.1796875" style="77"/>
    <col min="6421" max="6421" width="15" style="77" bestFit="1" customWidth="1"/>
    <col min="6422" max="6656" width="9.1796875" style="77"/>
    <col min="6657" max="6657" width="6.453125" style="77" customWidth="1"/>
    <col min="6658" max="6658" width="6.26953125" style="77" customWidth="1"/>
    <col min="6659" max="6659" width="49.26953125" style="77" customWidth="1"/>
    <col min="6660" max="6660" width="7.54296875" style="77" customWidth="1"/>
    <col min="6661" max="6661" width="7.26953125" style="77" customWidth="1"/>
    <col min="6662" max="6663" width="8.7265625" style="77" customWidth="1"/>
    <col min="6664" max="6664" width="4.1796875" style="77" customWidth="1"/>
    <col min="6665" max="6669" width="0" style="77" hidden="1" customWidth="1"/>
    <col min="6670" max="6670" width="9.1796875" style="77"/>
    <col min="6671" max="6671" width="15" style="77" bestFit="1" customWidth="1"/>
    <col min="6672" max="6673" width="8.453125" style="77" customWidth="1"/>
    <col min="6674" max="6676" width="9.1796875" style="77"/>
    <col min="6677" max="6677" width="15" style="77" bestFit="1" customWidth="1"/>
    <col min="6678" max="6912" width="9.1796875" style="77"/>
    <col min="6913" max="6913" width="6.453125" style="77" customWidth="1"/>
    <col min="6914" max="6914" width="6.26953125" style="77" customWidth="1"/>
    <col min="6915" max="6915" width="49.26953125" style="77" customWidth="1"/>
    <col min="6916" max="6916" width="7.54296875" style="77" customWidth="1"/>
    <col min="6917" max="6917" width="7.26953125" style="77" customWidth="1"/>
    <col min="6918" max="6919" width="8.7265625" style="77" customWidth="1"/>
    <col min="6920" max="6920" width="4.1796875" style="77" customWidth="1"/>
    <col min="6921" max="6925" width="0" style="77" hidden="1" customWidth="1"/>
    <col min="6926" max="6926" width="9.1796875" style="77"/>
    <col min="6927" max="6927" width="15" style="77" bestFit="1" customWidth="1"/>
    <col min="6928" max="6929" width="8.453125" style="77" customWidth="1"/>
    <col min="6930" max="6932" width="9.1796875" style="77"/>
    <col min="6933" max="6933" width="15" style="77" bestFit="1" customWidth="1"/>
    <col min="6934" max="7168" width="9.1796875" style="77"/>
    <col min="7169" max="7169" width="6.453125" style="77" customWidth="1"/>
    <col min="7170" max="7170" width="6.26953125" style="77" customWidth="1"/>
    <col min="7171" max="7171" width="49.26953125" style="77" customWidth="1"/>
    <col min="7172" max="7172" width="7.54296875" style="77" customWidth="1"/>
    <col min="7173" max="7173" width="7.26953125" style="77" customWidth="1"/>
    <col min="7174" max="7175" width="8.7265625" style="77" customWidth="1"/>
    <col min="7176" max="7176" width="4.1796875" style="77" customWidth="1"/>
    <col min="7177" max="7181" width="0" style="77" hidden="1" customWidth="1"/>
    <col min="7182" max="7182" width="9.1796875" style="77"/>
    <col min="7183" max="7183" width="15" style="77" bestFit="1" customWidth="1"/>
    <col min="7184" max="7185" width="8.453125" style="77" customWidth="1"/>
    <col min="7186" max="7188" width="9.1796875" style="77"/>
    <col min="7189" max="7189" width="15" style="77" bestFit="1" customWidth="1"/>
    <col min="7190" max="7424" width="9.1796875" style="77"/>
    <col min="7425" max="7425" width="6.453125" style="77" customWidth="1"/>
    <col min="7426" max="7426" width="6.26953125" style="77" customWidth="1"/>
    <col min="7427" max="7427" width="49.26953125" style="77" customWidth="1"/>
    <col min="7428" max="7428" width="7.54296875" style="77" customWidth="1"/>
    <col min="7429" max="7429" width="7.26953125" style="77" customWidth="1"/>
    <col min="7430" max="7431" width="8.7265625" style="77" customWidth="1"/>
    <col min="7432" max="7432" width="4.1796875" style="77" customWidth="1"/>
    <col min="7433" max="7437" width="0" style="77" hidden="1" customWidth="1"/>
    <col min="7438" max="7438" width="9.1796875" style="77"/>
    <col min="7439" max="7439" width="15" style="77" bestFit="1" customWidth="1"/>
    <col min="7440" max="7441" width="8.453125" style="77" customWidth="1"/>
    <col min="7442" max="7444" width="9.1796875" style="77"/>
    <col min="7445" max="7445" width="15" style="77" bestFit="1" customWidth="1"/>
    <col min="7446" max="7680" width="9.1796875" style="77"/>
    <col min="7681" max="7681" width="6.453125" style="77" customWidth="1"/>
    <col min="7682" max="7682" width="6.26953125" style="77" customWidth="1"/>
    <col min="7683" max="7683" width="49.26953125" style="77" customWidth="1"/>
    <col min="7684" max="7684" width="7.54296875" style="77" customWidth="1"/>
    <col min="7685" max="7685" width="7.26953125" style="77" customWidth="1"/>
    <col min="7686" max="7687" width="8.7265625" style="77" customWidth="1"/>
    <col min="7688" max="7688" width="4.1796875" style="77" customWidth="1"/>
    <col min="7689" max="7693" width="0" style="77" hidden="1" customWidth="1"/>
    <col min="7694" max="7694" width="9.1796875" style="77"/>
    <col min="7695" max="7695" width="15" style="77" bestFit="1" customWidth="1"/>
    <col min="7696" max="7697" width="8.453125" style="77" customWidth="1"/>
    <col min="7698" max="7700" width="9.1796875" style="77"/>
    <col min="7701" max="7701" width="15" style="77" bestFit="1" customWidth="1"/>
    <col min="7702" max="7936" width="9.1796875" style="77"/>
    <col min="7937" max="7937" width="6.453125" style="77" customWidth="1"/>
    <col min="7938" max="7938" width="6.26953125" style="77" customWidth="1"/>
    <col min="7939" max="7939" width="49.26953125" style="77" customWidth="1"/>
    <col min="7940" max="7940" width="7.54296875" style="77" customWidth="1"/>
    <col min="7941" max="7941" width="7.26953125" style="77" customWidth="1"/>
    <col min="7942" max="7943" width="8.7265625" style="77" customWidth="1"/>
    <col min="7944" max="7944" width="4.1796875" style="77" customWidth="1"/>
    <col min="7945" max="7949" width="0" style="77" hidden="1" customWidth="1"/>
    <col min="7950" max="7950" width="9.1796875" style="77"/>
    <col min="7951" max="7951" width="15" style="77" bestFit="1" customWidth="1"/>
    <col min="7952" max="7953" width="8.453125" style="77" customWidth="1"/>
    <col min="7954" max="7956" width="9.1796875" style="77"/>
    <col min="7957" max="7957" width="15" style="77" bestFit="1" customWidth="1"/>
    <col min="7958" max="8192" width="9.1796875" style="77"/>
    <col min="8193" max="8193" width="6.453125" style="77" customWidth="1"/>
    <col min="8194" max="8194" width="6.26953125" style="77" customWidth="1"/>
    <col min="8195" max="8195" width="49.26953125" style="77" customWidth="1"/>
    <col min="8196" max="8196" width="7.54296875" style="77" customWidth="1"/>
    <col min="8197" max="8197" width="7.26953125" style="77" customWidth="1"/>
    <col min="8198" max="8199" width="8.7265625" style="77" customWidth="1"/>
    <col min="8200" max="8200" width="4.1796875" style="77" customWidth="1"/>
    <col min="8201" max="8205" width="0" style="77" hidden="1" customWidth="1"/>
    <col min="8206" max="8206" width="9.1796875" style="77"/>
    <col min="8207" max="8207" width="15" style="77" bestFit="1" customWidth="1"/>
    <col min="8208" max="8209" width="8.453125" style="77" customWidth="1"/>
    <col min="8210" max="8212" width="9.1796875" style="77"/>
    <col min="8213" max="8213" width="15" style="77" bestFit="1" customWidth="1"/>
    <col min="8214" max="8448" width="9.1796875" style="77"/>
    <col min="8449" max="8449" width="6.453125" style="77" customWidth="1"/>
    <col min="8450" max="8450" width="6.26953125" style="77" customWidth="1"/>
    <col min="8451" max="8451" width="49.26953125" style="77" customWidth="1"/>
    <col min="8452" max="8452" width="7.54296875" style="77" customWidth="1"/>
    <col min="8453" max="8453" width="7.26953125" style="77" customWidth="1"/>
    <col min="8454" max="8455" width="8.7265625" style="77" customWidth="1"/>
    <col min="8456" max="8456" width="4.1796875" style="77" customWidth="1"/>
    <col min="8457" max="8461" width="0" style="77" hidden="1" customWidth="1"/>
    <col min="8462" max="8462" width="9.1796875" style="77"/>
    <col min="8463" max="8463" width="15" style="77" bestFit="1" customWidth="1"/>
    <col min="8464" max="8465" width="8.453125" style="77" customWidth="1"/>
    <col min="8466" max="8468" width="9.1796875" style="77"/>
    <col min="8469" max="8469" width="15" style="77" bestFit="1" customWidth="1"/>
    <col min="8470" max="8704" width="9.1796875" style="77"/>
    <col min="8705" max="8705" width="6.453125" style="77" customWidth="1"/>
    <col min="8706" max="8706" width="6.26953125" style="77" customWidth="1"/>
    <col min="8707" max="8707" width="49.26953125" style="77" customWidth="1"/>
    <col min="8708" max="8708" width="7.54296875" style="77" customWidth="1"/>
    <col min="8709" max="8709" width="7.26953125" style="77" customWidth="1"/>
    <col min="8710" max="8711" width="8.7265625" style="77" customWidth="1"/>
    <col min="8712" max="8712" width="4.1796875" style="77" customWidth="1"/>
    <col min="8713" max="8717" width="0" style="77" hidden="1" customWidth="1"/>
    <col min="8718" max="8718" width="9.1796875" style="77"/>
    <col min="8719" max="8719" width="15" style="77" bestFit="1" customWidth="1"/>
    <col min="8720" max="8721" width="8.453125" style="77" customWidth="1"/>
    <col min="8722" max="8724" width="9.1796875" style="77"/>
    <col min="8725" max="8725" width="15" style="77" bestFit="1" customWidth="1"/>
    <col min="8726" max="8960" width="9.1796875" style="77"/>
    <col min="8961" max="8961" width="6.453125" style="77" customWidth="1"/>
    <col min="8962" max="8962" width="6.26953125" style="77" customWidth="1"/>
    <col min="8963" max="8963" width="49.26953125" style="77" customWidth="1"/>
    <col min="8964" max="8964" width="7.54296875" style="77" customWidth="1"/>
    <col min="8965" max="8965" width="7.26953125" style="77" customWidth="1"/>
    <col min="8966" max="8967" width="8.7265625" style="77" customWidth="1"/>
    <col min="8968" max="8968" width="4.1796875" style="77" customWidth="1"/>
    <col min="8969" max="8973" width="0" style="77" hidden="1" customWidth="1"/>
    <col min="8974" max="8974" width="9.1796875" style="77"/>
    <col min="8975" max="8975" width="15" style="77" bestFit="1" customWidth="1"/>
    <col min="8976" max="8977" width="8.453125" style="77" customWidth="1"/>
    <col min="8978" max="8980" width="9.1796875" style="77"/>
    <col min="8981" max="8981" width="15" style="77" bestFit="1" customWidth="1"/>
    <col min="8982" max="9216" width="9.1796875" style="77"/>
    <col min="9217" max="9217" width="6.453125" style="77" customWidth="1"/>
    <col min="9218" max="9218" width="6.26953125" style="77" customWidth="1"/>
    <col min="9219" max="9219" width="49.26953125" style="77" customWidth="1"/>
    <col min="9220" max="9220" width="7.54296875" style="77" customWidth="1"/>
    <col min="9221" max="9221" width="7.26953125" style="77" customWidth="1"/>
    <col min="9222" max="9223" width="8.7265625" style="77" customWidth="1"/>
    <col min="9224" max="9224" width="4.1796875" style="77" customWidth="1"/>
    <col min="9225" max="9229" width="0" style="77" hidden="1" customWidth="1"/>
    <col min="9230" max="9230" width="9.1796875" style="77"/>
    <col min="9231" max="9231" width="15" style="77" bestFit="1" customWidth="1"/>
    <col min="9232" max="9233" width="8.453125" style="77" customWidth="1"/>
    <col min="9234" max="9236" width="9.1796875" style="77"/>
    <col min="9237" max="9237" width="15" style="77" bestFit="1" customWidth="1"/>
    <col min="9238" max="9472" width="9.1796875" style="77"/>
    <col min="9473" max="9473" width="6.453125" style="77" customWidth="1"/>
    <col min="9474" max="9474" width="6.26953125" style="77" customWidth="1"/>
    <col min="9475" max="9475" width="49.26953125" style="77" customWidth="1"/>
    <col min="9476" max="9476" width="7.54296875" style="77" customWidth="1"/>
    <col min="9477" max="9477" width="7.26953125" style="77" customWidth="1"/>
    <col min="9478" max="9479" width="8.7265625" style="77" customWidth="1"/>
    <col min="9480" max="9480" width="4.1796875" style="77" customWidth="1"/>
    <col min="9481" max="9485" width="0" style="77" hidden="1" customWidth="1"/>
    <col min="9486" max="9486" width="9.1796875" style="77"/>
    <col min="9487" max="9487" width="15" style="77" bestFit="1" customWidth="1"/>
    <col min="9488" max="9489" width="8.453125" style="77" customWidth="1"/>
    <col min="9490" max="9492" width="9.1796875" style="77"/>
    <col min="9493" max="9493" width="15" style="77" bestFit="1" customWidth="1"/>
    <col min="9494" max="9728" width="9.1796875" style="77"/>
    <col min="9729" max="9729" width="6.453125" style="77" customWidth="1"/>
    <col min="9730" max="9730" width="6.26953125" style="77" customWidth="1"/>
    <col min="9731" max="9731" width="49.26953125" style="77" customWidth="1"/>
    <col min="9732" max="9732" width="7.54296875" style="77" customWidth="1"/>
    <col min="9733" max="9733" width="7.26953125" style="77" customWidth="1"/>
    <col min="9734" max="9735" width="8.7265625" style="77" customWidth="1"/>
    <col min="9736" max="9736" width="4.1796875" style="77" customWidth="1"/>
    <col min="9737" max="9741" width="0" style="77" hidden="1" customWidth="1"/>
    <col min="9742" max="9742" width="9.1796875" style="77"/>
    <col min="9743" max="9743" width="15" style="77" bestFit="1" customWidth="1"/>
    <col min="9744" max="9745" width="8.453125" style="77" customWidth="1"/>
    <col min="9746" max="9748" width="9.1796875" style="77"/>
    <col min="9749" max="9749" width="15" style="77" bestFit="1" customWidth="1"/>
    <col min="9750" max="9984" width="9.1796875" style="77"/>
    <col min="9985" max="9985" width="6.453125" style="77" customWidth="1"/>
    <col min="9986" max="9986" width="6.26953125" style="77" customWidth="1"/>
    <col min="9987" max="9987" width="49.26953125" style="77" customWidth="1"/>
    <col min="9988" max="9988" width="7.54296875" style="77" customWidth="1"/>
    <col min="9989" max="9989" width="7.26953125" style="77" customWidth="1"/>
    <col min="9990" max="9991" width="8.7265625" style="77" customWidth="1"/>
    <col min="9992" max="9992" width="4.1796875" style="77" customWidth="1"/>
    <col min="9993" max="9997" width="0" style="77" hidden="1" customWidth="1"/>
    <col min="9998" max="9998" width="9.1796875" style="77"/>
    <col min="9999" max="9999" width="15" style="77" bestFit="1" customWidth="1"/>
    <col min="10000" max="10001" width="8.453125" style="77" customWidth="1"/>
    <col min="10002" max="10004" width="9.1796875" style="77"/>
    <col min="10005" max="10005" width="15" style="77" bestFit="1" customWidth="1"/>
    <col min="10006" max="10240" width="9.1796875" style="77"/>
    <col min="10241" max="10241" width="6.453125" style="77" customWidth="1"/>
    <col min="10242" max="10242" width="6.26953125" style="77" customWidth="1"/>
    <col min="10243" max="10243" width="49.26953125" style="77" customWidth="1"/>
    <col min="10244" max="10244" width="7.54296875" style="77" customWidth="1"/>
    <col min="10245" max="10245" width="7.26953125" style="77" customWidth="1"/>
    <col min="10246" max="10247" width="8.7265625" style="77" customWidth="1"/>
    <col min="10248" max="10248" width="4.1796875" style="77" customWidth="1"/>
    <col min="10249" max="10253" width="0" style="77" hidden="1" customWidth="1"/>
    <col min="10254" max="10254" width="9.1796875" style="77"/>
    <col min="10255" max="10255" width="15" style="77" bestFit="1" customWidth="1"/>
    <col min="10256" max="10257" width="8.453125" style="77" customWidth="1"/>
    <col min="10258" max="10260" width="9.1796875" style="77"/>
    <col min="10261" max="10261" width="15" style="77" bestFit="1" customWidth="1"/>
    <col min="10262" max="10496" width="9.1796875" style="77"/>
    <col min="10497" max="10497" width="6.453125" style="77" customWidth="1"/>
    <col min="10498" max="10498" width="6.26953125" style="77" customWidth="1"/>
    <col min="10499" max="10499" width="49.26953125" style="77" customWidth="1"/>
    <col min="10500" max="10500" width="7.54296875" style="77" customWidth="1"/>
    <col min="10501" max="10501" width="7.26953125" style="77" customWidth="1"/>
    <col min="10502" max="10503" width="8.7265625" style="77" customWidth="1"/>
    <col min="10504" max="10504" width="4.1796875" style="77" customWidth="1"/>
    <col min="10505" max="10509" width="0" style="77" hidden="1" customWidth="1"/>
    <col min="10510" max="10510" width="9.1796875" style="77"/>
    <col min="10511" max="10511" width="15" style="77" bestFit="1" customWidth="1"/>
    <col min="10512" max="10513" width="8.453125" style="77" customWidth="1"/>
    <col min="10514" max="10516" width="9.1796875" style="77"/>
    <col min="10517" max="10517" width="15" style="77" bestFit="1" customWidth="1"/>
    <col min="10518" max="10752" width="9.1796875" style="77"/>
    <col min="10753" max="10753" width="6.453125" style="77" customWidth="1"/>
    <col min="10754" max="10754" width="6.26953125" style="77" customWidth="1"/>
    <col min="10755" max="10755" width="49.26953125" style="77" customWidth="1"/>
    <col min="10756" max="10756" width="7.54296875" style="77" customWidth="1"/>
    <col min="10757" max="10757" width="7.26953125" style="77" customWidth="1"/>
    <col min="10758" max="10759" width="8.7265625" style="77" customWidth="1"/>
    <col min="10760" max="10760" width="4.1796875" style="77" customWidth="1"/>
    <col min="10761" max="10765" width="0" style="77" hidden="1" customWidth="1"/>
    <col min="10766" max="10766" width="9.1796875" style="77"/>
    <col min="10767" max="10767" width="15" style="77" bestFit="1" customWidth="1"/>
    <col min="10768" max="10769" width="8.453125" style="77" customWidth="1"/>
    <col min="10770" max="10772" width="9.1796875" style="77"/>
    <col min="10773" max="10773" width="15" style="77" bestFit="1" customWidth="1"/>
    <col min="10774" max="11008" width="9.1796875" style="77"/>
    <col min="11009" max="11009" width="6.453125" style="77" customWidth="1"/>
    <col min="11010" max="11010" width="6.26953125" style="77" customWidth="1"/>
    <col min="11011" max="11011" width="49.26953125" style="77" customWidth="1"/>
    <col min="11012" max="11012" width="7.54296875" style="77" customWidth="1"/>
    <col min="11013" max="11013" width="7.26953125" style="77" customWidth="1"/>
    <col min="11014" max="11015" width="8.7265625" style="77" customWidth="1"/>
    <col min="11016" max="11016" width="4.1796875" style="77" customWidth="1"/>
    <col min="11017" max="11021" width="0" style="77" hidden="1" customWidth="1"/>
    <col min="11022" max="11022" width="9.1796875" style="77"/>
    <col min="11023" max="11023" width="15" style="77" bestFit="1" customWidth="1"/>
    <col min="11024" max="11025" width="8.453125" style="77" customWidth="1"/>
    <col min="11026" max="11028" width="9.1796875" style="77"/>
    <col min="11029" max="11029" width="15" style="77" bestFit="1" customWidth="1"/>
    <col min="11030" max="11264" width="9.1796875" style="77"/>
    <col min="11265" max="11265" width="6.453125" style="77" customWidth="1"/>
    <col min="11266" max="11266" width="6.26953125" style="77" customWidth="1"/>
    <col min="11267" max="11267" width="49.26953125" style="77" customWidth="1"/>
    <col min="11268" max="11268" width="7.54296875" style="77" customWidth="1"/>
    <col min="11269" max="11269" width="7.26953125" style="77" customWidth="1"/>
    <col min="11270" max="11271" width="8.7265625" style="77" customWidth="1"/>
    <col min="11272" max="11272" width="4.1796875" style="77" customWidth="1"/>
    <col min="11273" max="11277" width="0" style="77" hidden="1" customWidth="1"/>
    <col min="11278" max="11278" width="9.1796875" style="77"/>
    <col min="11279" max="11279" width="15" style="77" bestFit="1" customWidth="1"/>
    <col min="11280" max="11281" width="8.453125" style="77" customWidth="1"/>
    <col min="11282" max="11284" width="9.1796875" style="77"/>
    <col min="11285" max="11285" width="15" style="77" bestFit="1" customWidth="1"/>
    <col min="11286" max="11520" width="9.1796875" style="77"/>
    <col min="11521" max="11521" width="6.453125" style="77" customWidth="1"/>
    <col min="11522" max="11522" width="6.26953125" style="77" customWidth="1"/>
    <col min="11523" max="11523" width="49.26953125" style="77" customWidth="1"/>
    <col min="11524" max="11524" width="7.54296875" style="77" customWidth="1"/>
    <col min="11525" max="11525" width="7.26953125" style="77" customWidth="1"/>
    <col min="11526" max="11527" width="8.7265625" style="77" customWidth="1"/>
    <col min="11528" max="11528" width="4.1796875" style="77" customWidth="1"/>
    <col min="11529" max="11533" width="0" style="77" hidden="1" customWidth="1"/>
    <col min="11534" max="11534" width="9.1796875" style="77"/>
    <col min="11535" max="11535" width="15" style="77" bestFit="1" customWidth="1"/>
    <col min="11536" max="11537" width="8.453125" style="77" customWidth="1"/>
    <col min="11538" max="11540" width="9.1796875" style="77"/>
    <col min="11541" max="11541" width="15" style="77" bestFit="1" customWidth="1"/>
    <col min="11542" max="11776" width="9.1796875" style="77"/>
    <col min="11777" max="11777" width="6.453125" style="77" customWidth="1"/>
    <col min="11778" max="11778" width="6.26953125" style="77" customWidth="1"/>
    <col min="11779" max="11779" width="49.26953125" style="77" customWidth="1"/>
    <col min="11780" max="11780" width="7.54296875" style="77" customWidth="1"/>
    <col min="11781" max="11781" width="7.26953125" style="77" customWidth="1"/>
    <col min="11782" max="11783" width="8.7265625" style="77" customWidth="1"/>
    <col min="11784" max="11784" width="4.1796875" style="77" customWidth="1"/>
    <col min="11785" max="11789" width="0" style="77" hidden="1" customWidth="1"/>
    <col min="11790" max="11790" width="9.1796875" style="77"/>
    <col min="11791" max="11791" width="15" style="77" bestFit="1" customWidth="1"/>
    <col min="11792" max="11793" width="8.453125" style="77" customWidth="1"/>
    <col min="11794" max="11796" width="9.1796875" style="77"/>
    <col min="11797" max="11797" width="15" style="77" bestFit="1" customWidth="1"/>
    <col min="11798" max="12032" width="9.1796875" style="77"/>
    <col min="12033" max="12033" width="6.453125" style="77" customWidth="1"/>
    <col min="12034" max="12034" width="6.26953125" style="77" customWidth="1"/>
    <col min="12035" max="12035" width="49.26953125" style="77" customWidth="1"/>
    <col min="12036" max="12036" width="7.54296875" style="77" customWidth="1"/>
    <col min="12037" max="12037" width="7.26953125" style="77" customWidth="1"/>
    <col min="12038" max="12039" width="8.7265625" style="77" customWidth="1"/>
    <col min="12040" max="12040" width="4.1796875" style="77" customWidth="1"/>
    <col min="12041" max="12045" width="0" style="77" hidden="1" customWidth="1"/>
    <col min="12046" max="12046" width="9.1796875" style="77"/>
    <col min="12047" max="12047" width="15" style="77" bestFit="1" customWidth="1"/>
    <col min="12048" max="12049" width="8.453125" style="77" customWidth="1"/>
    <col min="12050" max="12052" width="9.1796875" style="77"/>
    <col min="12053" max="12053" width="15" style="77" bestFit="1" customWidth="1"/>
    <col min="12054" max="12288" width="9.1796875" style="77"/>
    <col min="12289" max="12289" width="6.453125" style="77" customWidth="1"/>
    <col min="12290" max="12290" width="6.26953125" style="77" customWidth="1"/>
    <col min="12291" max="12291" width="49.26953125" style="77" customWidth="1"/>
    <col min="12292" max="12292" width="7.54296875" style="77" customWidth="1"/>
    <col min="12293" max="12293" width="7.26953125" style="77" customWidth="1"/>
    <col min="12294" max="12295" width="8.7265625" style="77" customWidth="1"/>
    <col min="12296" max="12296" width="4.1796875" style="77" customWidth="1"/>
    <col min="12297" max="12301" width="0" style="77" hidden="1" customWidth="1"/>
    <col min="12302" max="12302" width="9.1796875" style="77"/>
    <col min="12303" max="12303" width="15" style="77" bestFit="1" customWidth="1"/>
    <col min="12304" max="12305" width="8.453125" style="77" customWidth="1"/>
    <col min="12306" max="12308" width="9.1796875" style="77"/>
    <col min="12309" max="12309" width="15" style="77" bestFit="1" customWidth="1"/>
    <col min="12310" max="12544" width="9.1796875" style="77"/>
    <col min="12545" max="12545" width="6.453125" style="77" customWidth="1"/>
    <col min="12546" max="12546" width="6.26953125" style="77" customWidth="1"/>
    <col min="12547" max="12547" width="49.26953125" style="77" customWidth="1"/>
    <col min="12548" max="12548" width="7.54296875" style="77" customWidth="1"/>
    <col min="12549" max="12549" width="7.26953125" style="77" customWidth="1"/>
    <col min="12550" max="12551" width="8.7265625" style="77" customWidth="1"/>
    <col min="12552" max="12552" width="4.1796875" style="77" customWidth="1"/>
    <col min="12553" max="12557" width="0" style="77" hidden="1" customWidth="1"/>
    <col min="12558" max="12558" width="9.1796875" style="77"/>
    <col min="12559" max="12559" width="15" style="77" bestFit="1" customWidth="1"/>
    <col min="12560" max="12561" width="8.453125" style="77" customWidth="1"/>
    <col min="12562" max="12564" width="9.1796875" style="77"/>
    <col min="12565" max="12565" width="15" style="77" bestFit="1" customWidth="1"/>
    <col min="12566" max="12800" width="9.1796875" style="77"/>
    <col min="12801" max="12801" width="6.453125" style="77" customWidth="1"/>
    <col min="12802" max="12802" width="6.26953125" style="77" customWidth="1"/>
    <col min="12803" max="12803" width="49.26953125" style="77" customWidth="1"/>
    <col min="12804" max="12804" width="7.54296875" style="77" customWidth="1"/>
    <col min="12805" max="12805" width="7.26953125" style="77" customWidth="1"/>
    <col min="12806" max="12807" width="8.7265625" style="77" customWidth="1"/>
    <col min="12808" max="12808" width="4.1796875" style="77" customWidth="1"/>
    <col min="12809" max="12813" width="0" style="77" hidden="1" customWidth="1"/>
    <col min="12814" max="12814" width="9.1796875" style="77"/>
    <col min="12815" max="12815" width="15" style="77" bestFit="1" customWidth="1"/>
    <col min="12816" max="12817" width="8.453125" style="77" customWidth="1"/>
    <col min="12818" max="12820" width="9.1796875" style="77"/>
    <col min="12821" max="12821" width="15" style="77" bestFit="1" customWidth="1"/>
    <col min="12822" max="13056" width="9.1796875" style="77"/>
    <col min="13057" max="13057" width="6.453125" style="77" customWidth="1"/>
    <col min="13058" max="13058" width="6.26953125" style="77" customWidth="1"/>
    <col min="13059" max="13059" width="49.26953125" style="77" customWidth="1"/>
    <col min="13060" max="13060" width="7.54296875" style="77" customWidth="1"/>
    <col min="13061" max="13061" width="7.26953125" style="77" customWidth="1"/>
    <col min="13062" max="13063" width="8.7265625" style="77" customWidth="1"/>
    <col min="13064" max="13064" width="4.1796875" style="77" customWidth="1"/>
    <col min="13065" max="13069" width="0" style="77" hidden="1" customWidth="1"/>
    <col min="13070" max="13070" width="9.1796875" style="77"/>
    <col min="13071" max="13071" width="15" style="77" bestFit="1" customWidth="1"/>
    <col min="13072" max="13073" width="8.453125" style="77" customWidth="1"/>
    <col min="13074" max="13076" width="9.1796875" style="77"/>
    <col min="13077" max="13077" width="15" style="77" bestFit="1" customWidth="1"/>
    <col min="13078" max="13312" width="9.1796875" style="77"/>
    <col min="13313" max="13313" width="6.453125" style="77" customWidth="1"/>
    <col min="13314" max="13314" width="6.26953125" style="77" customWidth="1"/>
    <col min="13315" max="13315" width="49.26953125" style="77" customWidth="1"/>
    <col min="13316" max="13316" width="7.54296875" style="77" customWidth="1"/>
    <col min="13317" max="13317" width="7.26953125" style="77" customWidth="1"/>
    <col min="13318" max="13319" width="8.7265625" style="77" customWidth="1"/>
    <col min="13320" max="13320" width="4.1796875" style="77" customWidth="1"/>
    <col min="13321" max="13325" width="0" style="77" hidden="1" customWidth="1"/>
    <col min="13326" max="13326" width="9.1796875" style="77"/>
    <col min="13327" max="13327" width="15" style="77" bestFit="1" customWidth="1"/>
    <col min="13328" max="13329" width="8.453125" style="77" customWidth="1"/>
    <col min="13330" max="13332" width="9.1796875" style="77"/>
    <col min="13333" max="13333" width="15" style="77" bestFit="1" customWidth="1"/>
    <col min="13334" max="13568" width="9.1796875" style="77"/>
    <col min="13569" max="13569" width="6.453125" style="77" customWidth="1"/>
    <col min="13570" max="13570" width="6.26953125" style="77" customWidth="1"/>
    <col min="13571" max="13571" width="49.26953125" style="77" customWidth="1"/>
    <col min="13572" max="13572" width="7.54296875" style="77" customWidth="1"/>
    <col min="13573" max="13573" width="7.26953125" style="77" customWidth="1"/>
    <col min="13574" max="13575" width="8.7265625" style="77" customWidth="1"/>
    <col min="13576" max="13576" width="4.1796875" style="77" customWidth="1"/>
    <col min="13577" max="13581" width="0" style="77" hidden="1" customWidth="1"/>
    <col min="13582" max="13582" width="9.1796875" style="77"/>
    <col min="13583" max="13583" width="15" style="77" bestFit="1" customWidth="1"/>
    <col min="13584" max="13585" width="8.453125" style="77" customWidth="1"/>
    <col min="13586" max="13588" width="9.1796875" style="77"/>
    <col min="13589" max="13589" width="15" style="77" bestFit="1" customWidth="1"/>
    <col min="13590" max="13824" width="9.1796875" style="77"/>
    <col min="13825" max="13825" width="6.453125" style="77" customWidth="1"/>
    <col min="13826" max="13826" width="6.26953125" style="77" customWidth="1"/>
    <col min="13827" max="13827" width="49.26953125" style="77" customWidth="1"/>
    <col min="13828" max="13828" width="7.54296875" style="77" customWidth="1"/>
    <col min="13829" max="13829" width="7.26953125" style="77" customWidth="1"/>
    <col min="13830" max="13831" width="8.7265625" style="77" customWidth="1"/>
    <col min="13832" max="13832" width="4.1796875" style="77" customWidth="1"/>
    <col min="13833" max="13837" width="0" style="77" hidden="1" customWidth="1"/>
    <col min="13838" max="13838" width="9.1796875" style="77"/>
    <col min="13839" max="13839" width="15" style="77" bestFit="1" customWidth="1"/>
    <col min="13840" max="13841" width="8.453125" style="77" customWidth="1"/>
    <col min="13842" max="13844" width="9.1796875" style="77"/>
    <col min="13845" max="13845" width="15" style="77" bestFit="1" customWidth="1"/>
    <col min="13846" max="14080" width="9.1796875" style="77"/>
    <col min="14081" max="14081" width="6.453125" style="77" customWidth="1"/>
    <col min="14082" max="14082" width="6.26953125" style="77" customWidth="1"/>
    <col min="14083" max="14083" width="49.26953125" style="77" customWidth="1"/>
    <col min="14084" max="14084" width="7.54296875" style="77" customWidth="1"/>
    <col min="14085" max="14085" width="7.26953125" style="77" customWidth="1"/>
    <col min="14086" max="14087" width="8.7265625" style="77" customWidth="1"/>
    <col min="14088" max="14088" width="4.1796875" style="77" customWidth="1"/>
    <col min="14089" max="14093" width="0" style="77" hidden="1" customWidth="1"/>
    <col min="14094" max="14094" width="9.1796875" style="77"/>
    <col min="14095" max="14095" width="15" style="77" bestFit="1" customWidth="1"/>
    <col min="14096" max="14097" width="8.453125" style="77" customWidth="1"/>
    <col min="14098" max="14100" width="9.1796875" style="77"/>
    <col min="14101" max="14101" width="15" style="77" bestFit="1" customWidth="1"/>
    <col min="14102" max="14336" width="9.1796875" style="77"/>
    <col min="14337" max="14337" width="6.453125" style="77" customWidth="1"/>
    <col min="14338" max="14338" width="6.26953125" style="77" customWidth="1"/>
    <col min="14339" max="14339" width="49.26953125" style="77" customWidth="1"/>
    <col min="14340" max="14340" width="7.54296875" style="77" customWidth="1"/>
    <col min="14341" max="14341" width="7.26953125" style="77" customWidth="1"/>
    <col min="14342" max="14343" width="8.7265625" style="77" customWidth="1"/>
    <col min="14344" max="14344" width="4.1796875" style="77" customWidth="1"/>
    <col min="14345" max="14349" width="0" style="77" hidden="1" customWidth="1"/>
    <col min="14350" max="14350" width="9.1796875" style="77"/>
    <col min="14351" max="14351" width="15" style="77" bestFit="1" customWidth="1"/>
    <col min="14352" max="14353" width="8.453125" style="77" customWidth="1"/>
    <col min="14354" max="14356" width="9.1796875" style="77"/>
    <col min="14357" max="14357" width="15" style="77" bestFit="1" customWidth="1"/>
    <col min="14358" max="14592" width="9.1796875" style="77"/>
    <col min="14593" max="14593" width="6.453125" style="77" customWidth="1"/>
    <col min="14594" max="14594" width="6.26953125" style="77" customWidth="1"/>
    <col min="14595" max="14595" width="49.26953125" style="77" customWidth="1"/>
    <col min="14596" max="14596" width="7.54296875" style="77" customWidth="1"/>
    <col min="14597" max="14597" width="7.26953125" style="77" customWidth="1"/>
    <col min="14598" max="14599" width="8.7265625" style="77" customWidth="1"/>
    <col min="14600" max="14600" width="4.1796875" style="77" customWidth="1"/>
    <col min="14601" max="14605" width="0" style="77" hidden="1" customWidth="1"/>
    <col min="14606" max="14606" width="9.1796875" style="77"/>
    <col min="14607" max="14607" width="15" style="77" bestFit="1" customWidth="1"/>
    <col min="14608" max="14609" width="8.453125" style="77" customWidth="1"/>
    <col min="14610" max="14612" width="9.1796875" style="77"/>
    <col min="14613" max="14613" width="15" style="77" bestFit="1" customWidth="1"/>
    <col min="14614" max="14848" width="9.1796875" style="77"/>
    <col min="14849" max="14849" width="6.453125" style="77" customWidth="1"/>
    <col min="14850" max="14850" width="6.26953125" style="77" customWidth="1"/>
    <col min="14851" max="14851" width="49.26953125" style="77" customWidth="1"/>
    <col min="14852" max="14852" width="7.54296875" style="77" customWidth="1"/>
    <col min="14853" max="14853" width="7.26953125" style="77" customWidth="1"/>
    <col min="14854" max="14855" width="8.7265625" style="77" customWidth="1"/>
    <col min="14856" max="14856" width="4.1796875" style="77" customWidth="1"/>
    <col min="14857" max="14861" width="0" style="77" hidden="1" customWidth="1"/>
    <col min="14862" max="14862" width="9.1796875" style="77"/>
    <col min="14863" max="14863" width="15" style="77" bestFit="1" customWidth="1"/>
    <col min="14864" max="14865" width="8.453125" style="77" customWidth="1"/>
    <col min="14866" max="14868" width="9.1796875" style="77"/>
    <col min="14869" max="14869" width="15" style="77" bestFit="1" customWidth="1"/>
    <col min="14870" max="15104" width="9.1796875" style="77"/>
    <col min="15105" max="15105" width="6.453125" style="77" customWidth="1"/>
    <col min="15106" max="15106" width="6.26953125" style="77" customWidth="1"/>
    <col min="15107" max="15107" width="49.26953125" style="77" customWidth="1"/>
    <col min="15108" max="15108" width="7.54296875" style="77" customWidth="1"/>
    <col min="15109" max="15109" width="7.26953125" style="77" customWidth="1"/>
    <col min="15110" max="15111" width="8.7265625" style="77" customWidth="1"/>
    <col min="15112" max="15112" width="4.1796875" style="77" customWidth="1"/>
    <col min="15113" max="15117" width="0" style="77" hidden="1" customWidth="1"/>
    <col min="15118" max="15118" width="9.1796875" style="77"/>
    <col min="15119" max="15119" width="15" style="77" bestFit="1" customWidth="1"/>
    <col min="15120" max="15121" width="8.453125" style="77" customWidth="1"/>
    <col min="15122" max="15124" width="9.1796875" style="77"/>
    <col min="15125" max="15125" width="15" style="77" bestFit="1" customWidth="1"/>
    <col min="15126" max="15360" width="9.1796875" style="77"/>
    <col min="15361" max="15361" width="6.453125" style="77" customWidth="1"/>
    <col min="15362" max="15362" width="6.26953125" style="77" customWidth="1"/>
    <col min="15363" max="15363" width="49.26953125" style="77" customWidth="1"/>
    <col min="15364" max="15364" width="7.54296875" style="77" customWidth="1"/>
    <col min="15365" max="15365" width="7.26953125" style="77" customWidth="1"/>
    <col min="15366" max="15367" width="8.7265625" style="77" customWidth="1"/>
    <col min="15368" max="15368" width="4.1796875" style="77" customWidth="1"/>
    <col min="15369" max="15373" width="0" style="77" hidden="1" customWidth="1"/>
    <col min="15374" max="15374" width="9.1796875" style="77"/>
    <col min="15375" max="15375" width="15" style="77" bestFit="1" customWidth="1"/>
    <col min="15376" max="15377" width="8.453125" style="77" customWidth="1"/>
    <col min="15378" max="15380" width="9.1796875" style="77"/>
    <col min="15381" max="15381" width="15" style="77" bestFit="1" customWidth="1"/>
    <col min="15382" max="15616" width="9.1796875" style="77"/>
    <col min="15617" max="15617" width="6.453125" style="77" customWidth="1"/>
    <col min="15618" max="15618" width="6.26953125" style="77" customWidth="1"/>
    <col min="15619" max="15619" width="49.26953125" style="77" customWidth="1"/>
    <col min="15620" max="15620" width="7.54296875" style="77" customWidth="1"/>
    <col min="15621" max="15621" width="7.26953125" style="77" customWidth="1"/>
    <col min="15622" max="15623" width="8.7265625" style="77" customWidth="1"/>
    <col min="15624" max="15624" width="4.1796875" style="77" customWidth="1"/>
    <col min="15625" max="15629" width="0" style="77" hidden="1" customWidth="1"/>
    <col min="15630" max="15630" width="9.1796875" style="77"/>
    <col min="15631" max="15631" width="15" style="77" bestFit="1" customWidth="1"/>
    <col min="15632" max="15633" width="8.453125" style="77" customWidth="1"/>
    <col min="15634" max="15636" width="9.1796875" style="77"/>
    <col min="15637" max="15637" width="15" style="77" bestFit="1" customWidth="1"/>
    <col min="15638" max="15872" width="9.1796875" style="77"/>
    <col min="15873" max="15873" width="6.453125" style="77" customWidth="1"/>
    <col min="15874" max="15874" width="6.26953125" style="77" customWidth="1"/>
    <col min="15875" max="15875" width="49.26953125" style="77" customWidth="1"/>
    <col min="15876" max="15876" width="7.54296875" style="77" customWidth="1"/>
    <col min="15877" max="15877" width="7.26953125" style="77" customWidth="1"/>
    <col min="15878" max="15879" width="8.7265625" style="77" customWidth="1"/>
    <col min="15880" max="15880" width="4.1796875" style="77" customWidth="1"/>
    <col min="15881" max="15885" width="0" style="77" hidden="1" customWidth="1"/>
    <col min="15886" max="15886" width="9.1796875" style="77"/>
    <col min="15887" max="15887" width="15" style="77" bestFit="1" customWidth="1"/>
    <col min="15888" max="15889" width="8.453125" style="77" customWidth="1"/>
    <col min="15890" max="15892" width="9.1796875" style="77"/>
    <col min="15893" max="15893" width="15" style="77" bestFit="1" customWidth="1"/>
    <col min="15894" max="16128" width="9.1796875" style="77"/>
    <col min="16129" max="16129" width="6.453125" style="77" customWidth="1"/>
    <col min="16130" max="16130" width="6.26953125" style="77" customWidth="1"/>
    <col min="16131" max="16131" width="49.26953125" style="77" customWidth="1"/>
    <col min="16132" max="16132" width="7.54296875" style="77" customWidth="1"/>
    <col min="16133" max="16133" width="7.26953125" style="77" customWidth="1"/>
    <col min="16134" max="16135" width="8.7265625" style="77" customWidth="1"/>
    <col min="16136" max="16136" width="4.1796875" style="77" customWidth="1"/>
    <col min="16137" max="16141" width="0" style="77" hidden="1" customWidth="1"/>
    <col min="16142" max="16142" width="9.1796875" style="77"/>
    <col min="16143" max="16143" width="15" style="77" bestFit="1" customWidth="1"/>
    <col min="16144" max="16145" width="8.453125" style="77" customWidth="1"/>
    <col min="16146" max="16148" width="9.1796875" style="77"/>
    <col min="16149" max="16149" width="15" style="77" bestFit="1" customWidth="1"/>
    <col min="16150" max="16384" width="9.1796875" style="77"/>
  </cols>
  <sheetData>
    <row r="1" spans="1:17" s="59" customFormat="1" ht="20.5" thickBot="1">
      <c r="A1" s="57" t="s">
        <v>635</v>
      </c>
      <c r="B1" s="58" t="s">
        <v>636</v>
      </c>
      <c r="C1" s="59" t="s">
        <v>637</v>
      </c>
      <c r="D1" s="60" t="s">
        <v>80</v>
      </c>
      <c r="E1" s="60" t="s">
        <v>638</v>
      </c>
      <c r="F1" s="60" t="s">
        <v>82</v>
      </c>
      <c r="G1" s="60" t="s">
        <v>639</v>
      </c>
      <c r="I1" s="61" t="s">
        <v>93</v>
      </c>
      <c r="J1" s="61" t="s">
        <v>640</v>
      </c>
      <c r="K1" s="61" t="s">
        <v>641</v>
      </c>
      <c r="L1" s="61" t="s">
        <v>642</v>
      </c>
      <c r="M1" s="61" t="s">
        <v>643</v>
      </c>
      <c r="O1" s="57"/>
      <c r="P1" s="57"/>
      <c r="Q1" s="57"/>
    </row>
    <row r="2" spans="1:17" s="66" customFormat="1" ht="10.5" thickTop="1">
      <c r="A2" s="62"/>
      <c r="B2" s="63"/>
      <c r="C2" s="64"/>
      <c r="D2" s="63"/>
      <c r="E2" s="63"/>
      <c r="F2" s="473"/>
      <c r="G2" s="65"/>
      <c r="I2" s="67"/>
      <c r="J2" s="67"/>
      <c r="K2" s="68"/>
      <c r="L2" s="67"/>
      <c r="M2" s="67"/>
      <c r="O2" s="69"/>
      <c r="P2" s="69"/>
      <c r="Q2" s="69"/>
    </row>
    <row r="3" spans="1:17" s="66" customFormat="1" ht="10.5">
      <c r="A3" s="70" t="s">
        <v>644</v>
      </c>
      <c r="B3" s="71"/>
      <c r="C3" s="72"/>
      <c r="D3" s="71"/>
      <c r="E3" s="71"/>
      <c r="F3" s="448"/>
      <c r="G3" s="73"/>
      <c r="I3" s="74"/>
      <c r="J3" s="74"/>
      <c r="K3" s="75"/>
      <c r="L3" s="74"/>
      <c r="M3" s="74"/>
      <c r="O3" s="69"/>
      <c r="P3" s="69"/>
      <c r="Q3" s="69"/>
    </row>
    <row r="4" spans="1:17" s="66" customFormat="1" ht="20">
      <c r="A4" s="58">
        <v>1</v>
      </c>
      <c r="B4" s="76" t="s">
        <v>645</v>
      </c>
      <c r="C4" s="77" t="s">
        <v>646</v>
      </c>
      <c r="D4" s="58">
        <v>1</v>
      </c>
      <c r="E4" s="58" t="s">
        <v>402</v>
      </c>
      <c r="F4" s="445">
        <v>0</v>
      </c>
      <c r="G4" s="78">
        <f>D4*F4</f>
        <v>0</v>
      </c>
      <c r="I4" s="74"/>
      <c r="J4" s="74">
        <v>63900</v>
      </c>
      <c r="K4" s="79">
        <v>0.18</v>
      </c>
      <c r="L4" s="74">
        <f>J4*K4</f>
        <v>11502</v>
      </c>
      <c r="M4" s="74">
        <f>L4+J4</f>
        <v>75402</v>
      </c>
      <c r="O4" s="69"/>
      <c r="P4" s="69"/>
      <c r="Q4" s="69"/>
    </row>
    <row r="5" spans="1:17" s="66" customFormat="1" ht="20">
      <c r="A5" s="58"/>
      <c r="B5" s="76"/>
      <c r="C5" s="77" t="s">
        <v>647</v>
      </c>
      <c r="D5" s="58"/>
      <c r="E5" s="58"/>
      <c r="F5" s="445"/>
      <c r="G5" s="78"/>
      <c r="I5" s="74"/>
      <c r="J5" s="74"/>
      <c r="K5" s="79"/>
      <c r="L5" s="74"/>
      <c r="M5" s="74"/>
      <c r="O5" s="69"/>
      <c r="P5" s="69"/>
      <c r="Q5" s="69"/>
    </row>
    <row r="6" spans="1:17" s="66" customFormat="1" ht="70">
      <c r="A6" s="58"/>
      <c r="B6" s="76"/>
      <c r="C6" s="80" t="s">
        <v>648</v>
      </c>
      <c r="D6" s="58"/>
      <c r="E6" s="58"/>
      <c r="F6" s="445"/>
      <c r="G6" s="78"/>
      <c r="I6" s="74"/>
      <c r="J6" s="74"/>
      <c r="K6" s="79"/>
      <c r="L6" s="74"/>
      <c r="M6" s="74"/>
      <c r="O6" s="69"/>
      <c r="P6" s="69"/>
      <c r="Q6" s="69"/>
    </row>
    <row r="7" spans="1:17" s="66" customFormat="1" ht="20">
      <c r="A7" s="58"/>
      <c r="B7" s="76"/>
      <c r="C7" s="80" t="s">
        <v>649</v>
      </c>
      <c r="D7" s="58"/>
      <c r="E7" s="58"/>
      <c r="F7" s="445"/>
      <c r="G7" s="78"/>
      <c r="I7" s="74"/>
      <c r="J7" s="74"/>
      <c r="K7" s="79"/>
      <c r="L7" s="74"/>
      <c r="M7" s="74"/>
      <c r="O7" s="69"/>
      <c r="P7" s="69"/>
      <c r="Q7" s="69"/>
    </row>
    <row r="8" spans="1:17" s="66" customFormat="1">
      <c r="A8" s="58"/>
      <c r="B8" s="76"/>
      <c r="C8" s="80"/>
      <c r="D8" s="58"/>
      <c r="E8" s="58"/>
      <c r="F8" s="445"/>
      <c r="G8" s="78"/>
      <c r="I8" s="74"/>
      <c r="J8" s="74"/>
      <c r="K8" s="79"/>
      <c r="L8" s="74"/>
      <c r="M8" s="74"/>
      <c r="O8" s="69"/>
      <c r="P8" s="69"/>
      <c r="Q8" s="69"/>
    </row>
    <row r="9" spans="1:17" s="66" customFormat="1">
      <c r="A9" s="58"/>
      <c r="B9" s="76"/>
      <c r="C9" s="81" t="s">
        <v>650</v>
      </c>
      <c r="D9" s="58"/>
      <c r="E9" s="58"/>
      <c r="F9" s="445"/>
      <c r="G9" s="78"/>
      <c r="I9" s="74"/>
      <c r="J9" s="74"/>
      <c r="K9" s="79"/>
      <c r="L9" s="74"/>
      <c r="M9" s="74"/>
      <c r="O9" s="69"/>
      <c r="P9" s="69"/>
      <c r="Q9" s="69"/>
    </row>
    <row r="10" spans="1:17" s="137" customFormat="1">
      <c r="A10" s="163" t="s">
        <v>651</v>
      </c>
      <c r="B10" s="76" t="s">
        <v>645</v>
      </c>
      <c r="C10" s="167" t="s">
        <v>652</v>
      </c>
      <c r="D10" s="117">
        <v>1</v>
      </c>
      <c r="E10" s="117" t="s">
        <v>653</v>
      </c>
      <c r="F10" s="477">
        <v>0</v>
      </c>
      <c r="G10" s="141">
        <f>D10*F10</f>
        <v>0</v>
      </c>
      <c r="I10" s="138"/>
      <c r="J10" s="138">
        <v>890</v>
      </c>
      <c r="K10" s="142">
        <v>0.22</v>
      </c>
      <c r="L10" s="138">
        <f>J10*K10</f>
        <v>195.8</v>
      </c>
      <c r="M10" s="138">
        <f>L10+J10</f>
        <v>1085.8</v>
      </c>
      <c r="O10" s="164"/>
      <c r="P10" s="164"/>
      <c r="Q10" s="164"/>
    </row>
    <row r="11" spans="1:17" s="66" customFormat="1">
      <c r="A11" s="58" t="s">
        <v>654</v>
      </c>
      <c r="B11" s="76" t="s">
        <v>645</v>
      </c>
      <c r="C11" s="77" t="s">
        <v>655</v>
      </c>
      <c r="D11" s="58">
        <v>1</v>
      </c>
      <c r="E11" s="58" t="s">
        <v>402</v>
      </c>
      <c r="F11" s="445">
        <v>0</v>
      </c>
      <c r="G11" s="78">
        <f>D11*F11</f>
        <v>0</v>
      </c>
      <c r="I11" s="74"/>
      <c r="J11" s="74">
        <v>790</v>
      </c>
      <c r="K11" s="79">
        <v>0.22</v>
      </c>
      <c r="L11" s="74">
        <f>J11*K11</f>
        <v>173.8</v>
      </c>
      <c r="M11" s="74">
        <f>L11+J11</f>
        <v>963.8</v>
      </c>
      <c r="O11" s="69"/>
      <c r="P11" s="69"/>
      <c r="Q11" s="69"/>
    </row>
    <row r="12" spans="1:17" s="66" customFormat="1" ht="20">
      <c r="A12" s="58" t="s">
        <v>656</v>
      </c>
      <c r="B12" s="76" t="s">
        <v>645</v>
      </c>
      <c r="C12" s="77" t="s">
        <v>657</v>
      </c>
      <c r="D12" s="58">
        <v>1</v>
      </c>
      <c r="E12" s="58" t="s">
        <v>402</v>
      </c>
      <c r="F12" s="445">
        <v>0</v>
      </c>
      <c r="G12" s="78">
        <f>D12*F12</f>
        <v>0</v>
      </c>
      <c r="I12" s="74"/>
      <c r="J12" s="74">
        <v>2690</v>
      </c>
      <c r="K12" s="79">
        <v>0.22</v>
      </c>
      <c r="L12" s="74">
        <f>J12*K12</f>
        <v>591.79999999999995</v>
      </c>
      <c r="M12" s="74">
        <f>L12+J12</f>
        <v>3281.8</v>
      </c>
      <c r="O12" s="69"/>
      <c r="P12" s="69"/>
      <c r="Q12" s="69"/>
    </row>
    <row r="13" spans="1:17" s="66" customFormat="1">
      <c r="A13" s="58"/>
      <c r="B13" s="76"/>
      <c r="C13" s="77"/>
      <c r="D13" s="58"/>
      <c r="E13" s="58"/>
      <c r="F13" s="445"/>
      <c r="G13" s="78"/>
      <c r="I13" s="74"/>
      <c r="J13" s="74"/>
      <c r="K13" s="79"/>
      <c r="L13" s="74"/>
      <c r="M13" s="74"/>
      <c r="O13" s="69"/>
      <c r="P13" s="69"/>
      <c r="Q13" s="69"/>
    </row>
    <row r="14" spans="1:17" s="137" customFormat="1">
      <c r="A14" s="163">
        <v>2</v>
      </c>
      <c r="B14" s="76"/>
      <c r="C14" s="168" t="s">
        <v>658</v>
      </c>
      <c r="D14" s="117"/>
      <c r="E14" s="117"/>
      <c r="F14" s="477"/>
      <c r="G14" s="141"/>
      <c r="I14" s="138"/>
      <c r="J14" s="138"/>
      <c r="K14" s="142"/>
      <c r="L14" s="138"/>
      <c r="M14" s="138"/>
      <c r="O14" s="164"/>
      <c r="P14" s="164"/>
      <c r="Q14" s="164"/>
    </row>
    <row r="15" spans="1:17" s="137" customFormat="1">
      <c r="A15" s="163"/>
      <c r="B15" s="76"/>
      <c r="C15" s="167" t="s">
        <v>659</v>
      </c>
      <c r="D15" s="117"/>
      <c r="E15" s="117"/>
      <c r="F15" s="477"/>
      <c r="G15" s="141"/>
      <c r="I15" s="138"/>
      <c r="J15" s="138"/>
      <c r="K15" s="142"/>
      <c r="L15" s="138"/>
      <c r="M15" s="138"/>
      <c r="O15" s="164"/>
      <c r="P15" s="164"/>
      <c r="Q15" s="164"/>
    </row>
    <row r="16" spans="1:17" s="137" customFormat="1">
      <c r="A16" s="163"/>
      <c r="B16" s="76"/>
      <c r="C16" s="168" t="s">
        <v>660</v>
      </c>
      <c r="D16" s="117"/>
      <c r="E16" s="117"/>
      <c r="F16" s="477"/>
      <c r="G16" s="141"/>
      <c r="I16" s="138"/>
      <c r="J16" s="138"/>
      <c r="K16" s="142"/>
      <c r="L16" s="138"/>
      <c r="M16" s="138"/>
      <c r="O16" s="164"/>
      <c r="P16" s="164"/>
      <c r="Q16" s="164"/>
    </row>
    <row r="17" spans="1:17" s="137" customFormat="1">
      <c r="A17" s="163" t="s">
        <v>661</v>
      </c>
      <c r="B17" s="76" t="s">
        <v>645</v>
      </c>
      <c r="C17" s="167" t="s">
        <v>662</v>
      </c>
      <c r="D17" s="117">
        <v>1</v>
      </c>
      <c r="E17" s="117" t="s">
        <v>402</v>
      </c>
      <c r="F17" s="477">
        <v>0</v>
      </c>
      <c r="G17" s="141">
        <f>D17*F17</f>
        <v>0</v>
      </c>
      <c r="I17" s="138"/>
      <c r="J17" s="138">
        <v>3290</v>
      </c>
      <c r="K17" s="142">
        <v>0.22</v>
      </c>
      <c r="L17" s="138">
        <f>J17*K17</f>
        <v>723.8</v>
      </c>
      <c r="M17" s="138">
        <f>L17+J17</f>
        <v>4013.8</v>
      </c>
      <c r="O17" s="164"/>
      <c r="P17" s="164"/>
      <c r="Q17" s="164"/>
    </row>
    <row r="18" spans="1:17" s="137" customFormat="1">
      <c r="A18" s="163" t="s">
        <v>663</v>
      </c>
      <c r="B18" s="76" t="s">
        <v>645</v>
      </c>
      <c r="C18" s="167" t="s">
        <v>1109</v>
      </c>
      <c r="D18" s="117">
        <v>1</v>
      </c>
      <c r="E18" s="117" t="s">
        <v>402</v>
      </c>
      <c r="F18" s="477">
        <v>0</v>
      </c>
      <c r="G18" s="141">
        <f>D18*F18</f>
        <v>0</v>
      </c>
      <c r="I18" s="138"/>
      <c r="J18" s="138">
        <v>1090</v>
      </c>
      <c r="K18" s="142">
        <v>0.22</v>
      </c>
      <c r="L18" s="138">
        <f>J18*K18</f>
        <v>239.8</v>
      </c>
      <c r="M18" s="138">
        <f>L18+J18</f>
        <v>1329.8</v>
      </c>
      <c r="O18" s="164"/>
      <c r="P18" s="164"/>
      <c r="Q18" s="164"/>
    </row>
    <row r="19" spans="1:17" s="137" customFormat="1">
      <c r="A19" s="163" t="s">
        <v>665</v>
      </c>
      <c r="B19" s="76" t="s">
        <v>645</v>
      </c>
      <c r="C19" s="167" t="s">
        <v>1110</v>
      </c>
      <c r="D19" s="117">
        <v>2</v>
      </c>
      <c r="E19" s="117" t="s">
        <v>402</v>
      </c>
      <c r="F19" s="477">
        <v>0</v>
      </c>
      <c r="G19" s="141">
        <f>D19*F19</f>
        <v>0</v>
      </c>
      <c r="I19" s="138"/>
      <c r="J19" s="138">
        <v>890</v>
      </c>
      <c r="K19" s="142">
        <v>0.22</v>
      </c>
      <c r="L19" s="138">
        <f>J19*K19</f>
        <v>195.8</v>
      </c>
      <c r="M19" s="138">
        <f>L19+J19</f>
        <v>1085.8</v>
      </c>
      <c r="O19" s="164"/>
      <c r="P19" s="164"/>
      <c r="Q19" s="164"/>
    </row>
    <row r="20" spans="1:17" s="137" customFormat="1">
      <c r="A20" s="163" t="s">
        <v>668</v>
      </c>
      <c r="B20" s="76" t="s">
        <v>645</v>
      </c>
      <c r="C20" s="167" t="s">
        <v>1812</v>
      </c>
      <c r="D20" s="117">
        <v>1</v>
      </c>
      <c r="E20" s="117" t="s">
        <v>402</v>
      </c>
      <c r="F20" s="477">
        <v>0</v>
      </c>
      <c r="G20" s="141">
        <f>D20*F20</f>
        <v>0</v>
      </c>
      <c r="I20" s="138"/>
      <c r="J20" s="138">
        <v>1190</v>
      </c>
      <c r="K20" s="142">
        <v>0.22</v>
      </c>
      <c r="L20" s="138">
        <f>J20*K20</f>
        <v>261.8</v>
      </c>
      <c r="M20" s="138">
        <f>L20+J20</f>
        <v>1451.8</v>
      </c>
      <c r="O20" s="164"/>
      <c r="P20" s="164"/>
      <c r="Q20" s="164"/>
    </row>
    <row r="21" spans="1:17" s="137" customFormat="1">
      <c r="A21" s="66"/>
      <c r="B21" s="76"/>
      <c r="C21" s="168" t="s">
        <v>1212</v>
      </c>
      <c r="D21" s="117"/>
      <c r="E21" s="117"/>
      <c r="F21" s="477"/>
      <c r="G21" s="141"/>
      <c r="I21" s="138"/>
      <c r="J21" s="138"/>
      <c r="K21" s="142"/>
      <c r="L21" s="138"/>
      <c r="M21" s="138"/>
      <c r="O21" s="164"/>
      <c r="P21" s="164"/>
      <c r="Q21" s="164"/>
    </row>
    <row r="22" spans="1:17" s="137" customFormat="1">
      <c r="A22" s="163" t="s">
        <v>670</v>
      </c>
      <c r="B22" s="76" t="s">
        <v>645</v>
      </c>
      <c r="C22" s="167" t="s">
        <v>669</v>
      </c>
      <c r="D22" s="117">
        <v>1</v>
      </c>
      <c r="E22" s="117" t="s">
        <v>402</v>
      </c>
      <c r="F22" s="477">
        <v>0</v>
      </c>
      <c r="G22" s="141">
        <f>D22*F22</f>
        <v>0</v>
      </c>
      <c r="I22" s="138"/>
      <c r="J22" s="138">
        <v>920</v>
      </c>
      <c r="K22" s="142">
        <v>0.22</v>
      </c>
      <c r="L22" s="138">
        <f>J22*K22</f>
        <v>202.4</v>
      </c>
      <c r="M22" s="138">
        <f>L22+J22</f>
        <v>1122.4000000000001</v>
      </c>
      <c r="O22" s="164"/>
      <c r="P22" s="164"/>
      <c r="Q22" s="164"/>
    </row>
    <row r="23" spans="1:17" s="137" customFormat="1">
      <c r="A23" s="163" t="s">
        <v>672</v>
      </c>
      <c r="B23" s="76" t="s">
        <v>645</v>
      </c>
      <c r="C23" s="167" t="s">
        <v>671</v>
      </c>
      <c r="D23" s="117">
        <v>5</v>
      </c>
      <c r="E23" s="117" t="s">
        <v>304</v>
      </c>
      <c r="F23" s="477">
        <v>0</v>
      </c>
      <c r="G23" s="141">
        <f>D23*F23</f>
        <v>0</v>
      </c>
      <c r="I23" s="138"/>
      <c r="J23" s="138">
        <v>390</v>
      </c>
      <c r="K23" s="142">
        <v>0.22</v>
      </c>
      <c r="L23" s="138">
        <f>J23*K23</f>
        <v>85.8</v>
      </c>
      <c r="M23" s="138">
        <f>L23+J23</f>
        <v>475.8</v>
      </c>
      <c r="O23" s="164"/>
      <c r="P23" s="164"/>
      <c r="Q23" s="164"/>
    </row>
    <row r="24" spans="1:17" s="137" customFormat="1">
      <c r="A24" s="69" t="s">
        <v>675</v>
      </c>
      <c r="B24" s="76" t="s">
        <v>645</v>
      </c>
      <c r="C24" s="167" t="s">
        <v>673</v>
      </c>
      <c r="D24" s="117">
        <v>1</v>
      </c>
      <c r="E24" s="117" t="s">
        <v>674</v>
      </c>
      <c r="F24" s="477">
        <v>0</v>
      </c>
      <c r="G24" s="141">
        <f>D24*F24</f>
        <v>0</v>
      </c>
      <c r="I24" s="138"/>
      <c r="J24" s="138">
        <v>1790</v>
      </c>
      <c r="K24" s="142">
        <v>0.22</v>
      </c>
      <c r="L24" s="138">
        <f>J24*K24</f>
        <v>393.8</v>
      </c>
      <c r="M24" s="138">
        <f>L24+J24</f>
        <v>2183.8000000000002</v>
      </c>
      <c r="O24" s="164"/>
      <c r="P24" s="164"/>
      <c r="Q24" s="164"/>
    </row>
    <row r="25" spans="1:17" s="137" customFormat="1">
      <c r="A25" s="69"/>
      <c r="B25" s="76"/>
      <c r="C25" s="167"/>
      <c r="D25" s="117"/>
      <c r="E25" s="117"/>
      <c r="F25" s="477"/>
      <c r="G25" s="141"/>
      <c r="I25" s="138"/>
      <c r="J25" s="138"/>
      <c r="K25" s="142"/>
      <c r="L25" s="138"/>
      <c r="M25" s="138"/>
      <c r="O25" s="164"/>
      <c r="P25" s="164"/>
      <c r="Q25" s="164"/>
    </row>
    <row r="26" spans="1:17" s="137" customFormat="1">
      <c r="A26" s="69" t="s">
        <v>956</v>
      </c>
      <c r="B26" s="76" t="s">
        <v>676</v>
      </c>
      <c r="C26" s="167" t="s">
        <v>1825</v>
      </c>
      <c r="D26" s="117">
        <v>1</v>
      </c>
      <c r="E26" s="117" t="s">
        <v>674</v>
      </c>
      <c r="F26" s="477">
        <v>0</v>
      </c>
      <c r="G26" s="141">
        <f>D26*F26</f>
        <v>0</v>
      </c>
      <c r="I26" s="138"/>
      <c r="J26" s="138"/>
      <c r="K26" s="142">
        <v>0.22</v>
      </c>
      <c r="L26" s="138">
        <f>J26*K26</f>
        <v>0</v>
      </c>
      <c r="M26" s="138">
        <f>L26+J26</f>
        <v>0</v>
      </c>
      <c r="O26" s="164"/>
      <c r="P26" s="164"/>
      <c r="Q26" s="164"/>
    </row>
    <row r="27" spans="1:17" s="137" customFormat="1">
      <c r="A27" s="69" t="s">
        <v>957</v>
      </c>
      <c r="B27" s="76" t="s">
        <v>676</v>
      </c>
      <c r="C27" s="167" t="s">
        <v>677</v>
      </c>
      <c r="D27" s="117">
        <v>1</v>
      </c>
      <c r="E27" s="117" t="s">
        <v>674</v>
      </c>
      <c r="F27" s="477">
        <v>0</v>
      </c>
      <c r="G27" s="141">
        <f>D27*F27</f>
        <v>0</v>
      </c>
      <c r="I27" s="138"/>
      <c r="J27" s="138"/>
      <c r="K27" s="142">
        <v>0.22</v>
      </c>
      <c r="L27" s="138">
        <f>J27*K27</f>
        <v>0</v>
      </c>
      <c r="M27" s="138">
        <f>L27+J27</f>
        <v>0</v>
      </c>
      <c r="O27" s="164"/>
      <c r="P27" s="164"/>
      <c r="Q27" s="164"/>
    </row>
    <row r="28" spans="1:17" s="66" customFormat="1">
      <c r="A28" s="83"/>
      <c r="B28" s="84"/>
      <c r="C28" s="85"/>
      <c r="D28" s="71"/>
      <c r="E28" s="71"/>
      <c r="F28" s="446"/>
      <c r="G28" s="86"/>
      <c r="I28" s="74"/>
      <c r="J28" s="74"/>
      <c r="K28" s="79"/>
      <c r="L28" s="74"/>
      <c r="M28" s="74"/>
      <c r="O28" s="69"/>
      <c r="P28" s="69"/>
      <c r="Q28" s="69"/>
    </row>
    <row r="29" spans="1:17" s="66" customFormat="1" ht="10.5">
      <c r="A29" s="87" t="s">
        <v>678</v>
      </c>
      <c r="B29" s="88"/>
      <c r="C29" s="89"/>
      <c r="D29" s="90"/>
      <c r="E29" s="90"/>
      <c r="F29" s="447"/>
      <c r="G29" s="91">
        <f>SUM(G4:G28)</f>
        <v>0</v>
      </c>
      <c r="I29" s="74"/>
      <c r="J29" s="74"/>
      <c r="K29" s="75"/>
      <c r="L29" s="74"/>
      <c r="M29" s="74"/>
      <c r="O29" s="69"/>
      <c r="P29" s="69"/>
      <c r="Q29" s="69"/>
    </row>
    <row r="30" spans="1:17" s="66" customFormat="1" ht="10.5">
      <c r="A30" s="87"/>
      <c r="B30" s="88"/>
      <c r="C30" s="89"/>
      <c r="D30" s="90"/>
      <c r="E30" s="90"/>
      <c r="F30" s="447"/>
      <c r="G30" s="91"/>
      <c r="I30" s="74"/>
      <c r="J30" s="74"/>
      <c r="K30" s="75"/>
      <c r="L30" s="74"/>
      <c r="M30" s="74"/>
      <c r="O30" s="69"/>
      <c r="P30" s="69"/>
      <c r="Q30" s="69"/>
    </row>
    <row r="31" spans="1:17" s="66" customFormat="1" ht="10.5">
      <c r="A31" s="87"/>
      <c r="B31" s="88"/>
      <c r="C31" s="89"/>
      <c r="D31" s="90"/>
      <c r="E31" s="90"/>
      <c r="F31" s="447"/>
      <c r="G31" s="91"/>
      <c r="I31" s="74"/>
      <c r="J31" s="74"/>
      <c r="K31" s="75"/>
      <c r="L31" s="74"/>
      <c r="M31" s="74"/>
      <c r="O31" s="69"/>
      <c r="P31" s="69"/>
      <c r="Q31" s="69"/>
    </row>
    <row r="32" spans="1:17" s="66" customFormat="1" ht="10.5">
      <c r="A32" s="70" t="s">
        <v>679</v>
      </c>
      <c r="B32" s="85"/>
      <c r="C32" s="92"/>
      <c r="D32" s="83"/>
      <c r="E32" s="93"/>
      <c r="F32" s="448"/>
      <c r="G32" s="73"/>
      <c r="I32" s="74"/>
      <c r="J32" s="74"/>
      <c r="K32" s="75"/>
      <c r="L32" s="74"/>
      <c r="M32" s="74"/>
      <c r="O32" s="69"/>
      <c r="P32" s="69"/>
      <c r="Q32" s="69"/>
    </row>
    <row r="33" spans="1:22" s="66" customFormat="1">
      <c r="B33" s="82"/>
      <c r="C33" s="94" t="s">
        <v>680</v>
      </c>
      <c r="D33" s="95"/>
      <c r="E33" s="96"/>
      <c r="F33" s="449"/>
      <c r="G33" s="97"/>
      <c r="I33" s="74"/>
      <c r="J33" s="74"/>
      <c r="K33" s="75"/>
      <c r="L33" s="74"/>
      <c r="M33" s="74"/>
      <c r="O33" s="69"/>
      <c r="P33" s="69"/>
      <c r="Q33" s="69"/>
    </row>
    <row r="34" spans="1:22" s="66" customFormat="1">
      <c r="B34" s="82"/>
      <c r="C34" s="98" t="s">
        <v>681</v>
      </c>
      <c r="D34" s="95"/>
      <c r="E34" s="96"/>
      <c r="F34" s="449"/>
      <c r="G34" s="97"/>
      <c r="I34" s="74"/>
      <c r="J34" s="74"/>
      <c r="K34" s="75"/>
      <c r="L34" s="74"/>
      <c r="M34" s="74"/>
      <c r="O34" s="69"/>
      <c r="P34" s="69"/>
      <c r="Q34" s="69"/>
    </row>
    <row r="35" spans="1:22" s="66" customFormat="1">
      <c r="B35" s="82"/>
      <c r="C35" s="98" t="s">
        <v>682</v>
      </c>
      <c r="D35" s="95"/>
      <c r="E35" s="96"/>
      <c r="F35" s="449"/>
      <c r="G35" s="97"/>
      <c r="I35" s="74"/>
      <c r="J35" s="74"/>
      <c r="K35" s="75"/>
      <c r="L35" s="74"/>
      <c r="M35" s="74"/>
    </row>
    <row r="36" spans="1:22" s="66" customFormat="1">
      <c r="B36" s="82"/>
      <c r="C36" s="98" t="s">
        <v>1826</v>
      </c>
      <c r="D36" s="95"/>
      <c r="E36" s="96"/>
      <c r="F36" s="449"/>
      <c r="G36" s="97"/>
      <c r="I36" s="74"/>
      <c r="J36" s="74"/>
      <c r="K36" s="75"/>
      <c r="L36" s="74"/>
      <c r="M36" s="74"/>
    </row>
    <row r="37" spans="1:22" s="66" customFormat="1">
      <c r="B37" s="82"/>
      <c r="C37" s="98" t="s">
        <v>684</v>
      </c>
      <c r="D37" s="95"/>
      <c r="E37" s="96"/>
      <c r="F37" s="449"/>
      <c r="G37" s="97"/>
      <c r="I37" s="74"/>
      <c r="J37" s="74"/>
      <c r="K37" s="75"/>
      <c r="L37" s="74"/>
      <c r="M37" s="74"/>
    </row>
    <row r="38" spans="1:22" s="66" customFormat="1">
      <c r="B38" s="82"/>
      <c r="C38" s="94" t="s">
        <v>685</v>
      </c>
      <c r="D38" s="95"/>
      <c r="E38" s="96"/>
      <c r="F38" s="449"/>
      <c r="G38" s="97"/>
      <c r="I38" s="74"/>
      <c r="J38" s="74"/>
      <c r="K38" s="75"/>
      <c r="L38" s="74"/>
      <c r="M38" s="74"/>
    </row>
    <row r="39" spans="1:22" s="66" customFormat="1">
      <c r="A39" s="58" t="s">
        <v>686</v>
      </c>
      <c r="B39" s="76" t="s">
        <v>645</v>
      </c>
      <c r="C39" s="99" t="s">
        <v>687</v>
      </c>
      <c r="D39" s="58">
        <v>22</v>
      </c>
      <c r="E39" s="58" t="s">
        <v>304</v>
      </c>
      <c r="F39" s="445">
        <v>0</v>
      </c>
      <c r="G39" s="78">
        <f>D39*F39</f>
        <v>0</v>
      </c>
      <c r="I39" s="74"/>
      <c r="J39" s="74"/>
      <c r="K39" s="75"/>
      <c r="L39" s="74"/>
      <c r="M39" s="74"/>
    </row>
    <row r="40" spans="1:22" s="66" customFormat="1">
      <c r="A40" s="58" t="s">
        <v>688</v>
      </c>
      <c r="B40" s="76" t="s">
        <v>645</v>
      </c>
      <c r="C40" s="99" t="s">
        <v>689</v>
      </c>
      <c r="D40" s="58">
        <v>26</v>
      </c>
      <c r="E40" s="58" t="s">
        <v>304</v>
      </c>
      <c r="F40" s="445">
        <v>0</v>
      </c>
      <c r="G40" s="78">
        <f>D40*F40</f>
        <v>0</v>
      </c>
      <c r="I40" s="74"/>
      <c r="J40" s="74"/>
      <c r="K40" s="75"/>
      <c r="L40" s="74"/>
      <c r="M40" s="74"/>
    </row>
    <row r="41" spans="1:22" s="66" customFormat="1">
      <c r="A41" s="58" t="s">
        <v>690</v>
      </c>
      <c r="B41" s="76" t="s">
        <v>645</v>
      </c>
      <c r="C41" s="99" t="s">
        <v>691</v>
      </c>
      <c r="D41" s="58">
        <v>14</v>
      </c>
      <c r="E41" s="58" t="s">
        <v>304</v>
      </c>
      <c r="F41" s="445">
        <v>0</v>
      </c>
      <c r="G41" s="78">
        <f>D41*F41</f>
        <v>0</v>
      </c>
      <c r="I41" s="74"/>
      <c r="J41" s="74"/>
      <c r="K41" s="75"/>
      <c r="L41" s="74"/>
      <c r="M41" s="74"/>
    </row>
    <row r="42" spans="1:22" s="66" customFormat="1">
      <c r="A42" s="58" t="s">
        <v>692</v>
      </c>
      <c r="B42" s="100" t="s">
        <v>645</v>
      </c>
      <c r="C42" s="101" t="s">
        <v>693</v>
      </c>
      <c r="D42" s="58">
        <v>1</v>
      </c>
      <c r="E42" s="58" t="s">
        <v>530</v>
      </c>
      <c r="F42" s="445">
        <v>0</v>
      </c>
      <c r="G42" s="78">
        <f>D42*F42</f>
        <v>0</v>
      </c>
      <c r="I42" s="74"/>
      <c r="J42" s="74"/>
      <c r="K42" s="75"/>
      <c r="L42" s="74"/>
      <c r="M42" s="74"/>
    </row>
    <row r="43" spans="1:22" s="103" customFormat="1">
      <c r="A43" s="71"/>
      <c r="B43" s="84"/>
      <c r="C43" s="102"/>
      <c r="D43" s="71"/>
      <c r="E43" s="71"/>
      <c r="F43" s="446"/>
      <c r="G43" s="86"/>
      <c r="H43" s="66"/>
      <c r="I43" s="74"/>
      <c r="J43" s="74"/>
      <c r="K43" s="75"/>
      <c r="L43" s="74"/>
      <c r="M43" s="74"/>
      <c r="N43" s="66"/>
      <c r="O43" s="69"/>
      <c r="P43" s="69"/>
      <c r="Q43" s="69"/>
      <c r="R43" s="66"/>
      <c r="S43" s="66"/>
      <c r="T43" s="66"/>
      <c r="U43" s="66"/>
      <c r="V43" s="66"/>
    </row>
    <row r="44" spans="1:22" s="103" customFormat="1" ht="10.5">
      <c r="A44" s="87" t="s">
        <v>694</v>
      </c>
      <c r="B44" s="104"/>
      <c r="C44" s="105"/>
      <c r="D44" s="105"/>
      <c r="E44" s="90"/>
      <c r="F44" s="447"/>
      <c r="G44" s="91">
        <f>SUM(G33:G43)</f>
        <v>0</v>
      </c>
      <c r="H44" s="66"/>
      <c r="I44" s="74"/>
      <c r="J44" s="74"/>
      <c r="K44" s="75"/>
      <c r="L44" s="74"/>
      <c r="M44" s="74"/>
      <c r="O44" s="69"/>
      <c r="P44" s="69"/>
      <c r="Q44" s="69"/>
      <c r="R44" s="66"/>
      <c r="S44" s="66"/>
      <c r="T44" s="66"/>
      <c r="U44" s="66"/>
      <c r="V44" s="66"/>
    </row>
    <row r="45" spans="1:22" s="103" customFormat="1">
      <c r="A45" s="106"/>
      <c r="B45" s="96"/>
      <c r="C45" s="107"/>
      <c r="D45" s="96"/>
      <c r="E45" s="96"/>
      <c r="F45" s="449"/>
      <c r="G45" s="97"/>
      <c r="H45" s="66"/>
      <c r="I45" s="74"/>
      <c r="J45" s="74"/>
      <c r="K45" s="75"/>
      <c r="L45" s="74"/>
      <c r="M45" s="74"/>
      <c r="O45" s="69"/>
      <c r="P45" s="69"/>
      <c r="Q45" s="69"/>
      <c r="R45" s="66"/>
      <c r="S45" s="66"/>
      <c r="T45" s="66"/>
      <c r="U45" s="66"/>
      <c r="V45" s="66"/>
    </row>
    <row r="46" spans="1:22" s="66" customFormat="1">
      <c r="A46" s="106"/>
      <c r="B46" s="96"/>
      <c r="C46" s="107"/>
      <c r="D46" s="96"/>
      <c r="E46" s="96"/>
      <c r="F46" s="449"/>
      <c r="G46" s="97"/>
      <c r="I46" s="74"/>
      <c r="J46" s="74"/>
      <c r="K46" s="75"/>
      <c r="L46" s="74"/>
      <c r="M46" s="74"/>
      <c r="N46" s="103"/>
      <c r="O46" s="69"/>
      <c r="P46" s="69"/>
      <c r="Q46" s="69"/>
      <c r="V46" s="103"/>
    </row>
    <row r="47" spans="1:22" s="66" customFormat="1" ht="10.5">
      <c r="A47" s="70" t="s">
        <v>695</v>
      </c>
      <c r="B47" s="108"/>
      <c r="C47" s="109"/>
      <c r="D47" s="108"/>
      <c r="E47" s="108"/>
      <c r="F47" s="451"/>
      <c r="G47" s="110"/>
      <c r="I47" s="74"/>
      <c r="J47" s="74"/>
      <c r="K47" s="75"/>
      <c r="L47" s="74"/>
      <c r="M47" s="74"/>
      <c r="O47" s="69"/>
      <c r="P47" s="69"/>
      <c r="Q47" s="69"/>
      <c r="V47" s="103"/>
    </row>
    <row r="48" spans="1:22" s="103" customFormat="1">
      <c r="A48" s="111" t="s">
        <v>696</v>
      </c>
      <c r="B48" s="58"/>
      <c r="C48" s="59"/>
      <c r="D48" s="58"/>
      <c r="E48" s="58"/>
      <c r="F48" s="445"/>
      <c r="G48" s="78"/>
      <c r="H48" s="66"/>
      <c r="I48" s="74"/>
      <c r="J48" s="74"/>
      <c r="K48" s="75"/>
      <c r="L48" s="74"/>
      <c r="M48" s="74"/>
      <c r="N48" s="66"/>
      <c r="O48" s="69"/>
      <c r="P48" s="69"/>
      <c r="Q48" s="69"/>
      <c r="R48" s="66"/>
      <c r="S48" s="66"/>
      <c r="T48" s="66"/>
      <c r="U48" s="66"/>
    </row>
    <row r="49" spans="1:22" s="103" customFormat="1" ht="20">
      <c r="A49" s="112"/>
      <c r="C49" s="113" t="s">
        <v>697</v>
      </c>
      <c r="D49" s="57"/>
      <c r="E49" s="58"/>
      <c r="F49" s="445"/>
      <c r="G49" s="78"/>
      <c r="I49" s="114"/>
      <c r="J49" s="114"/>
      <c r="K49" s="115"/>
      <c r="L49" s="114"/>
      <c r="M49" s="114"/>
      <c r="N49" s="66"/>
      <c r="O49" s="69"/>
      <c r="P49" s="69"/>
      <c r="Q49" s="69"/>
      <c r="R49" s="66"/>
      <c r="S49" s="66"/>
      <c r="T49" s="66"/>
      <c r="U49" s="66"/>
      <c r="V49" s="66"/>
    </row>
    <row r="50" spans="1:22" s="103" customFormat="1" ht="40">
      <c r="A50" s="116" t="s">
        <v>698</v>
      </c>
      <c r="B50" s="117" t="s">
        <v>645</v>
      </c>
      <c r="C50" s="118" t="s">
        <v>699</v>
      </c>
      <c r="D50" s="57">
        <v>5</v>
      </c>
      <c r="E50" s="58" t="s">
        <v>1827</v>
      </c>
      <c r="F50" s="445">
        <v>0</v>
      </c>
      <c r="G50" s="78">
        <f>D50*F50</f>
        <v>0</v>
      </c>
      <c r="I50" s="114"/>
      <c r="J50" s="114">
        <v>1034</v>
      </c>
      <c r="K50" s="119">
        <v>0.22</v>
      </c>
      <c r="L50" s="114">
        <f>J50*K50</f>
        <v>227.48</v>
      </c>
      <c r="M50" s="114">
        <f>L50+J50</f>
        <v>1261.48</v>
      </c>
      <c r="N50" s="66"/>
      <c r="O50" s="69"/>
      <c r="P50" s="69"/>
      <c r="Q50" s="69"/>
      <c r="R50" s="66"/>
      <c r="S50" s="66"/>
      <c r="T50" s="66"/>
      <c r="U50" s="66"/>
      <c r="V50" s="66"/>
    </row>
    <row r="51" spans="1:22" s="103" customFormat="1">
      <c r="A51" s="116"/>
      <c r="B51" s="117"/>
      <c r="C51" s="118"/>
      <c r="D51" s="57"/>
      <c r="E51" s="58"/>
      <c r="F51" s="445"/>
      <c r="G51" s="78"/>
      <c r="I51" s="114"/>
      <c r="J51" s="114"/>
      <c r="K51" s="119"/>
      <c r="L51" s="114"/>
      <c r="M51" s="114"/>
      <c r="N51" s="66"/>
      <c r="O51" s="69"/>
      <c r="P51" s="69"/>
      <c r="Q51" s="69"/>
      <c r="R51" s="66"/>
      <c r="S51" s="66"/>
      <c r="T51" s="66"/>
      <c r="U51" s="66"/>
      <c r="V51" s="66"/>
    </row>
    <row r="52" spans="1:22" s="103" customFormat="1">
      <c r="A52" s="116"/>
      <c r="B52" s="117"/>
      <c r="C52" s="118"/>
      <c r="D52" s="57"/>
      <c r="E52" s="58"/>
      <c r="F52" s="445"/>
      <c r="G52" s="78"/>
      <c r="I52" s="114"/>
      <c r="J52" s="114"/>
      <c r="K52" s="119"/>
      <c r="L52" s="114"/>
      <c r="M52" s="114"/>
      <c r="N52" s="66"/>
      <c r="O52" s="69"/>
      <c r="P52" s="69"/>
      <c r="Q52" s="69"/>
      <c r="R52" s="66"/>
      <c r="S52" s="66"/>
      <c r="T52" s="66"/>
      <c r="U52" s="66"/>
      <c r="V52" s="66"/>
    </row>
    <row r="53" spans="1:22" s="66" customFormat="1">
      <c r="A53" s="116"/>
      <c r="B53" s="76"/>
      <c r="C53" s="118"/>
      <c r="D53" s="57"/>
      <c r="E53" s="58"/>
      <c r="F53" s="449"/>
      <c r="G53" s="78"/>
      <c r="I53" s="74"/>
      <c r="J53" s="74"/>
      <c r="K53" s="79"/>
      <c r="L53" s="74"/>
      <c r="M53" s="74"/>
      <c r="O53" s="69"/>
      <c r="P53" s="69"/>
      <c r="Q53" s="69"/>
      <c r="V53" s="103"/>
    </row>
    <row r="54" spans="1:22" s="66" customFormat="1" ht="20">
      <c r="A54" s="112"/>
      <c r="B54" s="103"/>
      <c r="C54" s="113" t="s">
        <v>701</v>
      </c>
      <c r="D54" s="57"/>
      <c r="E54" s="58"/>
      <c r="F54" s="445"/>
      <c r="G54" s="78"/>
      <c r="H54" s="103"/>
      <c r="I54" s="114"/>
      <c r="J54" s="114"/>
      <c r="K54" s="115"/>
      <c r="L54" s="114"/>
      <c r="M54" s="114"/>
      <c r="O54" s="120"/>
      <c r="P54" s="120"/>
      <c r="Q54" s="120"/>
    </row>
    <row r="55" spans="1:22" s="66" customFormat="1" ht="40">
      <c r="A55" s="116" t="s">
        <v>702</v>
      </c>
      <c r="B55" s="117" t="s">
        <v>645</v>
      </c>
      <c r="C55" s="118" t="s">
        <v>703</v>
      </c>
      <c r="D55" s="57">
        <v>1</v>
      </c>
      <c r="E55" s="58" t="s">
        <v>704</v>
      </c>
      <c r="F55" s="445">
        <v>0</v>
      </c>
      <c r="G55" s="78">
        <f>D55*F55</f>
        <v>0</v>
      </c>
      <c r="H55" s="103"/>
      <c r="I55" s="114"/>
      <c r="J55" s="114">
        <v>1381</v>
      </c>
      <c r="K55" s="119">
        <v>0.22</v>
      </c>
      <c r="L55" s="114">
        <f>J55*K55</f>
        <v>303.82</v>
      </c>
      <c r="M55" s="114">
        <f>L55+J55</f>
        <v>1684.82</v>
      </c>
      <c r="O55" s="69"/>
      <c r="P55" s="69"/>
      <c r="Q55" s="69"/>
    </row>
    <row r="56" spans="1:22" s="66" customFormat="1">
      <c r="A56" s="116" t="s">
        <v>705</v>
      </c>
      <c r="B56" s="117" t="s">
        <v>645</v>
      </c>
      <c r="C56" s="118" t="s">
        <v>706</v>
      </c>
      <c r="D56" s="57">
        <v>1</v>
      </c>
      <c r="E56" s="58" t="s">
        <v>402</v>
      </c>
      <c r="F56" s="445">
        <v>0</v>
      </c>
      <c r="G56" s="78">
        <f>D56*F56</f>
        <v>0</v>
      </c>
      <c r="H56" s="103"/>
      <c r="I56" s="114"/>
      <c r="J56" s="114">
        <v>4921</v>
      </c>
      <c r="K56" s="119">
        <v>0.22</v>
      </c>
      <c r="L56" s="114">
        <f>J56*K56</f>
        <v>1082.6200000000001</v>
      </c>
      <c r="M56" s="114">
        <f>L56+J56</f>
        <v>6003.62</v>
      </c>
      <c r="O56" s="69"/>
      <c r="P56" s="69"/>
      <c r="Q56" s="69"/>
    </row>
    <row r="57" spans="1:22" s="66" customFormat="1">
      <c r="A57" s="112"/>
      <c r="C57" s="118"/>
      <c r="D57" s="57"/>
      <c r="E57" s="58"/>
      <c r="F57" s="449"/>
      <c r="G57" s="78"/>
      <c r="I57" s="74"/>
      <c r="J57" s="74"/>
      <c r="K57" s="75"/>
      <c r="L57" s="74"/>
      <c r="M57" s="74"/>
      <c r="N57" s="103"/>
      <c r="O57" s="120"/>
      <c r="P57" s="120"/>
      <c r="Q57" s="120"/>
    </row>
    <row r="58" spans="1:22" s="66" customFormat="1">
      <c r="A58" s="116" t="s">
        <v>707</v>
      </c>
      <c r="B58" s="76" t="s">
        <v>645</v>
      </c>
      <c r="C58" s="118" t="s">
        <v>708</v>
      </c>
      <c r="D58" s="57">
        <v>3</v>
      </c>
      <c r="E58" s="58" t="s">
        <v>402</v>
      </c>
      <c r="F58" s="449">
        <v>0</v>
      </c>
      <c r="G58" s="78">
        <f>D58*F58</f>
        <v>0</v>
      </c>
      <c r="I58" s="74"/>
      <c r="J58" s="74">
        <v>234</v>
      </c>
      <c r="K58" s="119">
        <v>0.22</v>
      </c>
      <c r="L58" s="74">
        <f>J58*K58</f>
        <v>51.48</v>
      </c>
      <c r="M58" s="74">
        <f>L58+J58</f>
        <v>285.48</v>
      </c>
      <c r="O58" s="69"/>
      <c r="P58" s="69"/>
      <c r="Q58" s="69"/>
    </row>
    <row r="59" spans="1:22" s="66" customFormat="1">
      <c r="A59" s="116" t="s">
        <v>709</v>
      </c>
      <c r="B59" s="117" t="s">
        <v>645</v>
      </c>
      <c r="C59" s="118" t="s">
        <v>710</v>
      </c>
      <c r="D59" s="57">
        <v>1</v>
      </c>
      <c r="E59" s="58" t="s">
        <v>402</v>
      </c>
      <c r="F59" s="445">
        <v>0</v>
      </c>
      <c r="G59" s="78">
        <f>D59*F59</f>
        <v>0</v>
      </c>
      <c r="H59" s="103"/>
      <c r="I59" s="114"/>
      <c r="J59" s="114">
        <v>1763</v>
      </c>
      <c r="K59" s="119">
        <v>0.22</v>
      </c>
      <c r="L59" s="74">
        <f>J59*K59</f>
        <v>387.86</v>
      </c>
      <c r="M59" s="74">
        <f>L59+J59</f>
        <v>2150.86</v>
      </c>
      <c r="P59" s="69"/>
      <c r="Q59" s="121"/>
    </row>
    <row r="60" spans="1:22" s="66" customFormat="1">
      <c r="A60" s="116" t="s">
        <v>711</v>
      </c>
      <c r="B60" s="76" t="s">
        <v>645</v>
      </c>
      <c r="C60" s="118" t="s">
        <v>712</v>
      </c>
      <c r="D60" s="57">
        <v>1</v>
      </c>
      <c r="E60" s="58" t="s">
        <v>402</v>
      </c>
      <c r="F60" s="449">
        <v>0</v>
      </c>
      <c r="G60" s="78">
        <f>D60*F60</f>
        <v>0</v>
      </c>
      <c r="I60" s="74"/>
      <c r="J60" s="74">
        <v>177</v>
      </c>
      <c r="K60" s="119">
        <v>0.22</v>
      </c>
      <c r="L60" s="74">
        <f>J60*K60</f>
        <v>38.94</v>
      </c>
      <c r="M60" s="74">
        <f>L60+J60</f>
        <v>215.94</v>
      </c>
      <c r="P60" s="69"/>
      <c r="Q60" s="121"/>
    </row>
    <row r="61" spans="1:22" s="66" customFormat="1">
      <c r="A61" s="122"/>
      <c r="B61" s="71"/>
      <c r="C61" s="72"/>
      <c r="D61" s="71"/>
      <c r="E61" s="93"/>
      <c r="F61" s="448"/>
      <c r="G61" s="73"/>
      <c r="I61" s="74"/>
      <c r="J61" s="74"/>
      <c r="K61" s="79"/>
      <c r="L61" s="74"/>
      <c r="M61" s="74"/>
      <c r="O61" s="123"/>
    </row>
    <row r="62" spans="1:22" s="66" customFormat="1" ht="10.5">
      <c r="A62" s="124" t="s">
        <v>713</v>
      </c>
      <c r="B62" s="90"/>
      <c r="C62" s="89"/>
      <c r="D62" s="90"/>
      <c r="E62" s="90"/>
      <c r="F62" s="447"/>
      <c r="G62" s="91">
        <f>SUM(G48:G61)</f>
        <v>0</v>
      </c>
      <c r="I62" s="74"/>
      <c r="J62" s="74"/>
      <c r="K62" s="75"/>
      <c r="L62" s="74"/>
      <c r="M62" s="74"/>
      <c r="N62" s="125"/>
      <c r="P62" s="69"/>
      <c r="Q62" s="121"/>
    </row>
    <row r="63" spans="1:22" s="66" customFormat="1">
      <c r="A63" s="106"/>
      <c r="B63" s="96"/>
      <c r="C63" s="107"/>
      <c r="D63" s="96"/>
      <c r="E63" s="96"/>
      <c r="F63" s="449"/>
      <c r="G63" s="97"/>
      <c r="I63" s="74"/>
      <c r="J63" s="74"/>
      <c r="K63" s="75"/>
      <c r="L63" s="74"/>
      <c r="M63" s="74"/>
      <c r="O63" s="123"/>
      <c r="P63" s="69"/>
      <c r="Q63" s="121"/>
    </row>
    <row r="64" spans="1:22" s="66" customFormat="1">
      <c r="A64" s="106"/>
      <c r="B64" s="96"/>
      <c r="C64" s="107"/>
      <c r="D64" s="96"/>
      <c r="E64" s="96"/>
      <c r="F64" s="449"/>
      <c r="G64" s="97"/>
      <c r="I64" s="74"/>
      <c r="J64" s="74"/>
      <c r="K64" s="75"/>
      <c r="L64" s="74"/>
      <c r="M64" s="74"/>
      <c r="O64" s="69"/>
      <c r="P64" s="69"/>
      <c r="Q64" s="69"/>
    </row>
    <row r="65" spans="1:17" s="66" customFormat="1">
      <c r="A65" s="126" t="s">
        <v>714</v>
      </c>
      <c r="B65" s="93"/>
      <c r="C65" s="85"/>
      <c r="D65" s="93"/>
      <c r="E65" s="93"/>
      <c r="F65" s="448"/>
      <c r="G65" s="73"/>
      <c r="I65" s="74"/>
      <c r="J65" s="74"/>
      <c r="K65" s="75"/>
      <c r="L65" s="74"/>
      <c r="M65" s="74"/>
      <c r="O65" s="69"/>
      <c r="P65" s="69"/>
      <c r="Q65" s="69"/>
    </row>
    <row r="66" spans="1:17" s="66" customFormat="1">
      <c r="A66" s="127"/>
      <c r="B66" s="96"/>
      <c r="C66" s="82" t="s">
        <v>715</v>
      </c>
      <c r="D66" s="95"/>
      <c r="E66" s="128"/>
      <c r="F66" s="449"/>
      <c r="G66" s="97"/>
      <c r="I66" s="74"/>
      <c r="J66" s="74"/>
      <c r="K66" s="75"/>
      <c r="L66" s="74"/>
      <c r="M66" s="74"/>
      <c r="O66" s="69"/>
      <c r="P66" s="69"/>
      <c r="Q66" s="69"/>
    </row>
    <row r="67" spans="1:17" s="66" customFormat="1">
      <c r="A67" s="127"/>
      <c r="B67" s="96"/>
      <c r="C67" s="98" t="s">
        <v>716</v>
      </c>
      <c r="D67" s="57"/>
      <c r="E67" s="128"/>
      <c r="F67" s="449"/>
      <c r="G67" s="97"/>
      <c r="I67" s="74"/>
      <c r="J67" s="74"/>
      <c r="K67" s="75"/>
      <c r="L67" s="74"/>
      <c r="M67" s="74"/>
      <c r="O67" s="129"/>
      <c r="P67" s="69"/>
      <c r="Q67" s="69"/>
    </row>
    <row r="68" spans="1:17" s="66" customFormat="1">
      <c r="A68" s="129" t="s">
        <v>717</v>
      </c>
      <c r="B68" s="76" t="s">
        <v>645</v>
      </c>
      <c r="C68" s="123" t="s">
        <v>1828</v>
      </c>
      <c r="D68" s="69">
        <v>1</v>
      </c>
      <c r="E68" s="128" t="s">
        <v>402</v>
      </c>
      <c r="F68" s="452">
        <v>0</v>
      </c>
      <c r="G68" s="78">
        <f>D68*F68</f>
        <v>0</v>
      </c>
      <c r="I68" s="74"/>
      <c r="J68" s="114">
        <v>6701</v>
      </c>
      <c r="K68" s="79">
        <v>0.22</v>
      </c>
      <c r="L68" s="74">
        <f>J68*K68</f>
        <v>1474.22</v>
      </c>
      <c r="M68" s="74">
        <f>L68+J68</f>
        <v>8175.22</v>
      </c>
      <c r="O68" s="129"/>
      <c r="P68" s="69"/>
      <c r="Q68" s="69"/>
    </row>
    <row r="69" spans="1:17" s="66" customFormat="1">
      <c r="A69" s="129" t="s">
        <v>719</v>
      </c>
      <c r="B69" s="76" t="s">
        <v>645</v>
      </c>
      <c r="C69" s="123" t="s">
        <v>1829</v>
      </c>
      <c r="D69" s="69">
        <v>1</v>
      </c>
      <c r="E69" s="128" t="s">
        <v>402</v>
      </c>
      <c r="F69" s="452">
        <v>0</v>
      </c>
      <c r="G69" s="78">
        <f>D69*F69</f>
        <v>0</v>
      </c>
      <c r="I69" s="74"/>
      <c r="J69" s="114">
        <v>9450</v>
      </c>
      <c r="K69" s="79">
        <v>0.22</v>
      </c>
      <c r="L69" s="74">
        <f>J69*K69</f>
        <v>2079</v>
      </c>
      <c r="M69" s="74">
        <f>L69+J69</f>
        <v>11529</v>
      </c>
      <c r="O69" s="129"/>
      <c r="P69" s="69"/>
      <c r="Q69" s="69"/>
    </row>
    <row r="70" spans="1:17" s="66" customFormat="1">
      <c r="A70" s="129" t="s">
        <v>721</v>
      </c>
      <c r="B70" s="76" t="s">
        <v>645</v>
      </c>
      <c r="C70" s="123" t="s">
        <v>1830</v>
      </c>
      <c r="D70" s="69">
        <v>1</v>
      </c>
      <c r="E70" s="128" t="s">
        <v>402</v>
      </c>
      <c r="F70" s="452">
        <v>0</v>
      </c>
      <c r="G70" s="78">
        <f>D70*F70</f>
        <v>0</v>
      </c>
      <c r="I70" s="74"/>
      <c r="J70" s="114">
        <v>10868</v>
      </c>
      <c r="K70" s="79">
        <v>0.22</v>
      </c>
      <c r="L70" s="74">
        <f>J70*K70</f>
        <v>2390.96</v>
      </c>
      <c r="M70" s="74">
        <f>L70+J70</f>
        <v>13258.96</v>
      </c>
      <c r="O70" s="129"/>
      <c r="P70" s="69"/>
      <c r="Q70" s="69"/>
    </row>
    <row r="71" spans="1:17" s="66" customFormat="1">
      <c r="A71" s="129" t="s">
        <v>725</v>
      </c>
      <c r="B71" s="76" t="s">
        <v>645</v>
      </c>
      <c r="C71" s="123" t="s">
        <v>847</v>
      </c>
      <c r="D71" s="69">
        <v>1</v>
      </c>
      <c r="E71" s="128" t="s">
        <v>402</v>
      </c>
      <c r="F71" s="452">
        <v>0</v>
      </c>
      <c r="G71" s="78">
        <f>D71*F71</f>
        <v>0</v>
      </c>
      <c r="I71" s="74"/>
      <c r="J71" s="114">
        <v>11396</v>
      </c>
      <c r="K71" s="79">
        <v>0.22</v>
      </c>
      <c r="L71" s="74">
        <f>J71*K71</f>
        <v>2507.12</v>
      </c>
      <c r="M71" s="74">
        <f>L71+J71</f>
        <v>13903.119999999999</v>
      </c>
      <c r="O71" s="129"/>
      <c r="P71" s="69"/>
      <c r="Q71" s="69"/>
    </row>
    <row r="72" spans="1:17" s="66" customFormat="1">
      <c r="A72" s="129" t="s">
        <v>1831</v>
      </c>
      <c r="B72" s="76" t="s">
        <v>645</v>
      </c>
      <c r="C72" s="123" t="s">
        <v>722</v>
      </c>
      <c r="D72" s="69">
        <v>1</v>
      </c>
      <c r="E72" s="128" t="s">
        <v>402</v>
      </c>
      <c r="F72" s="452">
        <v>0</v>
      </c>
      <c r="G72" s="78">
        <f>D72*F72</f>
        <v>0</v>
      </c>
      <c r="I72" s="74"/>
      <c r="J72" s="114">
        <v>12450</v>
      </c>
      <c r="K72" s="79">
        <v>0.22</v>
      </c>
      <c r="L72" s="74">
        <f>J72*K72</f>
        <v>2739</v>
      </c>
      <c r="M72" s="74">
        <f>L72+J72</f>
        <v>15189</v>
      </c>
      <c r="O72" s="129"/>
      <c r="P72" s="69"/>
      <c r="Q72" s="69"/>
    </row>
    <row r="73" spans="1:17" s="66" customFormat="1">
      <c r="A73" s="129"/>
      <c r="B73" s="76"/>
      <c r="C73" s="123"/>
      <c r="D73" s="69"/>
      <c r="E73" s="128"/>
      <c r="F73" s="452"/>
      <c r="G73" s="78"/>
      <c r="I73" s="74"/>
      <c r="J73" s="114"/>
      <c r="K73" s="79"/>
      <c r="L73" s="74"/>
      <c r="M73" s="74"/>
      <c r="O73" s="129"/>
      <c r="P73" s="69"/>
      <c r="Q73" s="69"/>
    </row>
    <row r="74" spans="1:17" s="66" customFormat="1">
      <c r="A74" s="129"/>
      <c r="B74" s="76"/>
      <c r="C74" s="131" t="s">
        <v>723</v>
      </c>
      <c r="D74" s="69"/>
      <c r="E74" s="128"/>
      <c r="F74" s="449"/>
      <c r="G74" s="78"/>
      <c r="I74" s="74"/>
      <c r="J74" s="74"/>
      <c r="K74" s="79"/>
      <c r="L74" s="74"/>
      <c r="M74" s="74"/>
      <c r="O74" s="129"/>
      <c r="P74" s="69"/>
      <c r="Q74" s="69"/>
    </row>
    <row r="75" spans="1:17" s="66" customFormat="1">
      <c r="A75" s="129"/>
      <c r="B75" s="76"/>
      <c r="C75" s="132" t="s">
        <v>724</v>
      </c>
      <c r="D75" s="69"/>
      <c r="E75" s="128"/>
      <c r="F75" s="449"/>
      <c r="G75" s="78"/>
      <c r="I75" s="74"/>
      <c r="J75" s="74"/>
      <c r="K75" s="79"/>
      <c r="L75" s="74"/>
      <c r="M75" s="74"/>
      <c r="O75" s="129"/>
      <c r="P75" s="69"/>
      <c r="Q75" s="69"/>
    </row>
    <row r="76" spans="1:17" s="66" customFormat="1">
      <c r="A76" s="129" t="s">
        <v>1832</v>
      </c>
      <c r="B76" s="76" t="s">
        <v>645</v>
      </c>
      <c r="C76" s="123" t="s">
        <v>726</v>
      </c>
      <c r="D76" s="69">
        <v>1</v>
      </c>
      <c r="E76" s="128" t="s">
        <v>402</v>
      </c>
      <c r="F76" s="449">
        <v>0</v>
      </c>
      <c r="G76" s="78">
        <f>D76*F76</f>
        <v>0</v>
      </c>
      <c r="I76" s="74"/>
      <c r="J76" s="74">
        <v>3888</v>
      </c>
      <c r="K76" s="79">
        <v>0.08</v>
      </c>
      <c r="L76" s="74">
        <f>J76*K76</f>
        <v>311.04000000000002</v>
      </c>
      <c r="M76" s="74">
        <f>L76+J76</f>
        <v>4199.04</v>
      </c>
      <c r="O76" s="129"/>
      <c r="P76" s="69"/>
      <c r="Q76" s="69"/>
    </row>
    <row r="77" spans="1:17" s="66" customFormat="1">
      <c r="A77" s="126"/>
      <c r="B77" s="93"/>
      <c r="C77" s="85"/>
      <c r="D77" s="93"/>
      <c r="E77" s="93"/>
      <c r="F77" s="448"/>
      <c r="G77" s="73"/>
      <c r="I77" s="74"/>
      <c r="J77" s="74"/>
      <c r="K77" s="75"/>
      <c r="L77" s="74"/>
      <c r="M77" s="74"/>
      <c r="O77" s="129"/>
      <c r="P77" s="69"/>
      <c r="Q77" s="69"/>
    </row>
    <row r="78" spans="1:17" s="66" customFormat="1" ht="10.5">
      <c r="A78" s="127" t="s">
        <v>727</v>
      </c>
      <c r="B78" s="96"/>
      <c r="C78" s="107"/>
      <c r="D78" s="96"/>
      <c r="E78" s="96"/>
      <c r="F78" s="449"/>
      <c r="G78" s="91">
        <f>SUM(G66:G77)</f>
        <v>0</v>
      </c>
      <c r="I78" s="74"/>
      <c r="J78" s="74"/>
      <c r="K78" s="75"/>
      <c r="L78" s="74"/>
      <c r="M78" s="74"/>
      <c r="O78" s="69"/>
      <c r="P78" s="69"/>
      <c r="Q78" s="69"/>
    </row>
    <row r="79" spans="1:17" s="66" customFormat="1" ht="10.5">
      <c r="A79" s="127"/>
      <c r="B79" s="96"/>
      <c r="C79" s="107"/>
      <c r="D79" s="96"/>
      <c r="E79" s="96"/>
      <c r="F79" s="449"/>
      <c r="G79" s="91"/>
      <c r="I79" s="74"/>
      <c r="J79" s="74"/>
      <c r="K79" s="75"/>
      <c r="L79" s="74"/>
      <c r="M79" s="74"/>
      <c r="O79" s="69"/>
      <c r="P79" s="69"/>
      <c r="Q79" s="69"/>
    </row>
    <row r="80" spans="1:17" s="66" customFormat="1">
      <c r="A80" s="106"/>
      <c r="B80" s="96"/>
      <c r="C80" s="107"/>
      <c r="D80" s="96"/>
      <c r="E80" s="96"/>
      <c r="F80" s="449"/>
      <c r="G80" s="97"/>
      <c r="I80" s="74"/>
      <c r="J80" s="74"/>
      <c r="K80" s="75"/>
      <c r="L80" s="74"/>
      <c r="M80" s="74"/>
      <c r="O80" s="69"/>
      <c r="P80" s="69"/>
      <c r="Q80" s="69"/>
    </row>
    <row r="81" spans="1:17" s="66" customFormat="1" ht="10.5">
      <c r="A81" s="133" t="s">
        <v>728</v>
      </c>
      <c r="B81" s="108"/>
      <c r="C81" s="109"/>
      <c r="D81" s="108"/>
      <c r="E81" s="108"/>
      <c r="F81" s="451"/>
      <c r="G81" s="110"/>
      <c r="I81" s="74"/>
      <c r="J81" s="74"/>
      <c r="K81" s="75"/>
      <c r="L81" s="74"/>
      <c r="M81" s="74"/>
      <c r="O81" s="69"/>
      <c r="P81" s="69"/>
      <c r="Q81" s="69"/>
    </row>
    <row r="82" spans="1:17" s="66" customFormat="1">
      <c r="A82" s="134"/>
      <c r="B82" s="96"/>
      <c r="C82" s="135" t="s">
        <v>973</v>
      </c>
      <c r="D82" s="96"/>
      <c r="E82" s="96"/>
      <c r="F82" s="449"/>
      <c r="G82" s="97"/>
      <c r="I82" s="74"/>
      <c r="J82" s="74"/>
      <c r="K82" s="75"/>
      <c r="L82" s="74"/>
      <c r="M82" s="74"/>
    </row>
    <row r="83" spans="1:17" s="66" customFormat="1">
      <c r="A83" s="69"/>
      <c r="B83" s="76"/>
      <c r="C83" s="136" t="s">
        <v>730</v>
      </c>
      <c r="D83" s="76"/>
      <c r="E83" s="76"/>
      <c r="F83" s="453"/>
      <c r="G83" s="136"/>
      <c r="H83" s="137"/>
      <c r="I83" s="74"/>
      <c r="J83" s="138"/>
      <c r="K83" s="139"/>
      <c r="L83" s="138"/>
      <c r="M83" s="138"/>
    </row>
    <row r="84" spans="1:17" s="66" customFormat="1">
      <c r="A84" s="69"/>
      <c r="B84" s="76"/>
      <c r="C84" s="94" t="s">
        <v>685</v>
      </c>
      <c r="D84" s="76"/>
      <c r="E84" s="76"/>
      <c r="F84" s="453"/>
      <c r="G84" s="136"/>
      <c r="H84" s="137"/>
      <c r="I84" s="74"/>
      <c r="J84" s="138"/>
      <c r="K84" s="139"/>
      <c r="L84" s="138"/>
      <c r="M84" s="138"/>
    </row>
    <row r="85" spans="1:17" s="66" customFormat="1">
      <c r="A85" s="69" t="s">
        <v>731</v>
      </c>
      <c r="B85" s="76" t="s">
        <v>645</v>
      </c>
      <c r="C85" s="136" t="s">
        <v>732</v>
      </c>
      <c r="D85" s="58">
        <v>22</v>
      </c>
      <c r="E85" s="140" t="s">
        <v>304</v>
      </c>
      <c r="F85" s="453">
        <v>0</v>
      </c>
      <c r="G85" s="141">
        <f>D85*F85</f>
        <v>0</v>
      </c>
      <c r="H85" s="137"/>
      <c r="I85" s="74"/>
      <c r="J85" s="138">
        <v>23</v>
      </c>
      <c r="K85" s="142">
        <v>0.45</v>
      </c>
      <c r="L85" s="138">
        <f>J85*K85</f>
        <v>10.35</v>
      </c>
      <c r="M85" s="138">
        <f>L85+J85</f>
        <v>33.35</v>
      </c>
    </row>
    <row r="86" spans="1:17" s="66" customFormat="1">
      <c r="A86" s="69" t="s">
        <v>733</v>
      </c>
      <c r="B86" s="76" t="s">
        <v>645</v>
      </c>
      <c r="C86" s="136" t="s">
        <v>734</v>
      </c>
      <c r="D86" s="58">
        <v>26</v>
      </c>
      <c r="E86" s="140" t="s">
        <v>304</v>
      </c>
      <c r="F86" s="453">
        <v>0</v>
      </c>
      <c r="G86" s="141">
        <f>D86*F86</f>
        <v>0</v>
      </c>
      <c r="H86" s="137"/>
      <c r="I86" s="74"/>
      <c r="J86" s="138">
        <v>27</v>
      </c>
      <c r="K86" s="142">
        <v>0.45</v>
      </c>
      <c r="L86" s="138">
        <f>J86*K86</f>
        <v>12.15</v>
      </c>
      <c r="M86" s="138">
        <f>L86+J86</f>
        <v>39.15</v>
      </c>
    </row>
    <row r="87" spans="1:17" s="66" customFormat="1">
      <c r="A87" s="69" t="s">
        <v>735</v>
      </c>
      <c r="B87" s="76" t="s">
        <v>645</v>
      </c>
      <c r="C87" s="136" t="s">
        <v>736</v>
      </c>
      <c r="D87" s="58">
        <v>14</v>
      </c>
      <c r="E87" s="140" t="s">
        <v>304</v>
      </c>
      <c r="F87" s="453">
        <v>0</v>
      </c>
      <c r="G87" s="141">
        <f>D87*F87</f>
        <v>0</v>
      </c>
      <c r="H87" s="137"/>
      <c r="I87" s="74"/>
      <c r="J87" s="138">
        <v>50</v>
      </c>
      <c r="K87" s="142">
        <v>0.45</v>
      </c>
      <c r="L87" s="138">
        <f>J87*K87</f>
        <v>22.5</v>
      </c>
      <c r="M87" s="138">
        <f>L87+J87</f>
        <v>72.5</v>
      </c>
    </row>
    <row r="88" spans="1:17" s="66" customFormat="1">
      <c r="A88" s="143"/>
      <c r="B88" s="93"/>
      <c r="C88" s="85"/>
      <c r="D88" s="93"/>
      <c r="E88" s="93"/>
      <c r="F88" s="448"/>
      <c r="G88" s="73"/>
      <c r="I88" s="74"/>
      <c r="J88" s="74"/>
      <c r="K88" s="75"/>
      <c r="L88" s="74"/>
      <c r="M88" s="74"/>
    </row>
    <row r="89" spans="1:17" s="66" customFormat="1" ht="10.5">
      <c r="A89" s="124" t="s">
        <v>737</v>
      </c>
      <c r="B89" s="90"/>
      <c r="C89" s="89"/>
      <c r="D89" s="90"/>
      <c r="E89" s="90"/>
      <c r="F89" s="447"/>
      <c r="G89" s="91">
        <f>SUM(G82:G88)</f>
        <v>0</v>
      </c>
      <c r="I89" s="74"/>
      <c r="J89" s="74"/>
      <c r="K89" s="75"/>
      <c r="L89" s="74"/>
      <c r="M89" s="74"/>
    </row>
    <row r="90" spans="1:17" s="66" customFormat="1">
      <c r="A90" s="106"/>
      <c r="B90" s="96"/>
      <c r="C90" s="107"/>
      <c r="D90" s="96"/>
      <c r="E90" s="96"/>
      <c r="F90" s="449"/>
      <c r="G90" s="97"/>
      <c r="I90" s="74"/>
      <c r="J90" s="74"/>
      <c r="K90" s="75"/>
      <c r="L90" s="74"/>
      <c r="M90" s="74"/>
    </row>
    <row r="91" spans="1:17" s="66" customFormat="1">
      <c r="A91" s="106"/>
      <c r="B91" s="96"/>
      <c r="C91" s="107"/>
      <c r="D91" s="96"/>
      <c r="E91" s="96"/>
      <c r="F91" s="449"/>
      <c r="G91" s="97"/>
      <c r="I91" s="74"/>
      <c r="J91" s="74"/>
      <c r="K91" s="75"/>
      <c r="L91" s="74"/>
      <c r="M91" s="74"/>
    </row>
    <row r="92" spans="1:17" s="66" customFormat="1" ht="10.5">
      <c r="A92" s="133" t="s">
        <v>738</v>
      </c>
      <c r="B92" s="108"/>
      <c r="C92" s="109"/>
      <c r="D92" s="108"/>
      <c r="E92" s="108"/>
      <c r="F92" s="451"/>
      <c r="G92" s="110"/>
      <c r="I92" s="74"/>
      <c r="J92" s="74"/>
      <c r="K92" s="75"/>
      <c r="L92" s="74"/>
      <c r="M92" s="74"/>
    </row>
    <row r="93" spans="1:17" s="66" customFormat="1">
      <c r="A93" s="134" t="s">
        <v>739</v>
      </c>
      <c r="B93" s="96" t="s">
        <v>676</v>
      </c>
      <c r="C93" s="107" t="s">
        <v>740</v>
      </c>
      <c r="D93" s="96">
        <v>24</v>
      </c>
      <c r="E93" s="96" t="s">
        <v>741</v>
      </c>
      <c r="F93" s="449">
        <v>0</v>
      </c>
      <c r="G93" s="78">
        <f t="shared" ref="G93:G98" si="0">D93*F93</f>
        <v>0</v>
      </c>
      <c r="I93" s="74"/>
      <c r="J93" s="74"/>
      <c r="K93" s="75"/>
      <c r="L93" s="74"/>
      <c r="M93" s="74"/>
    </row>
    <row r="94" spans="1:17" s="66" customFormat="1">
      <c r="A94" s="134" t="s">
        <v>742</v>
      </c>
      <c r="B94" s="96" t="s">
        <v>676</v>
      </c>
      <c r="C94" s="107" t="s">
        <v>743</v>
      </c>
      <c r="D94" s="96">
        <v>1</v>
      </c>
      <c r="E94" s="96" t="s">
        <v>674</v>
      </c>
      <c r="F94" s="449">
        <v>0</v>
      </c>
      <c r="G94" s="78">
        <f t="shared" si="0"/>
        <v>0</v>
      </c>
      <c r="I94" s="74"/>
      <c r="J94" s="74"/>
      <c r="K94" s="75"/>
      <c r="L94" s="74"/>
      <c r="M94" s="74"/>
    </row>
    <row r="95" spans="1:17" s="66" customFormat="1">
      <c r="A95" s="134" t="s">
        <v>744</v>
      </c>
      <c r="B95" s="96" t="s">
        <v>676</v>
      </c>
      <c r="C95" s="107" t="s">
        <v>745</v>
      </c>
      <c r="D95" s="96">
        <v>1</v>
      </c>
      <c r="E95" s="96" t="s">
        <v>674</v>
      </c>
      <c r="F95" s="449">
        <v>0</v>
      </c>
      <c r="G95" s="78">
        <f t="shared" si="0"/>
        <v>0</v>
      </c>
      <c r="I95" s="74"/>
      <c r="J95" s="74"/>
      <c r="K95" s="75"/>
      <c r="L95" s="74"/>
      <c r="M95" s="74"/>
    </row>
    <row r="96" spans="1:17" s="66" customFormat="1">
      <c r="A96" s="134" t="s">
        <v>746</v>
      </c>
      <c r="B96" s="96" t="s">
        <v>676</v>
      </c>
      <c r="C96" s="107" t="s">
        <v>747</v>
      </c>
      <c r="D96" s="96">
        <v>1</v>
      </c>
      <c r="E96" s="96" t="s">
        <v>674</v>
      </c>
      <c r="F96" s="449">
        <v>0</v>
      </c>
      <c r="G96" s="78">
        <f t="shared" si="0"/>
        <v>0</v>
      </c>
      <c r="I96" s="74"/>
      <c r="J96" s="74"/>
      <c r="K96" s="75"/>
      <c r="L96" s="74"/>
      <c r="M96" s="74"/>
    </row>
    <row r="97" spans="1:21" s="66" customFormat="1" ht="20">
      <c r="A97" s="134" t="s">
        <v>748</v>
      </c>
      <c r="B97" s="96" t="s">
        <v>676</v>
      </c>
      <c r="C97" s="107" t="s">
        <v>1833</v>
      </c>
      <c r="D97" s="96">
        <v>1</v>
      </c>
      <c r="E97" s="96" t="s">
        <v>674</v>
      </c>
      <c r="F97" s="449">
        <v>0</v>
      </c>
      <c r="G97" s="78">
        <f t="shared" si="0"/>
        <v>0</v>
      </c>
      <c r="I97" s="74"/>
      <c r="J97" s="74"/>
      <c r="K97" s="75"/>
      <c r="L97" s="74"/>
      <c r="M97" s="74"/>
    </row>
    <row r="98" spans="1:21" s="66" customFormat="1" ht="20">
      <c r="A98" s="134" t="s">
        <v>750</v>
      </c>
      <c r="B98" s="76" t="s">
        <v>645</v>
      </c>
      <c r="C98" s="107" t="s">
        <v>751</v>
      </c>
      <c r="D98" s="96">
        <v>1</v>
      </c>
      <c r="E98" s="96" t="s">
        <v>674</v>
      </c>
      <c r="F98" s="449">
        <v>0</v>
      </c>
      <c r="G98" s="78">
        <f t="shared" si="0"/>
        <v>0</v>
      </c>
      <c r="I98" s="74"/>
      <c r="J98" s="74"/>
      <c r="K98" s="75"/>
      <c r="L98" s="74"/>
      <c r="M98" s="74"/>
    </row>
    <row r="99" spans="1:21" s="66" customFormat="1">
      <c r="A99" s="143"/>
      <c r="B99" s="93"/>
      <c r="C99" s="85"/>
      <c r="D99" s="93"/>
      <c r="E99" s="93"/>
      <c r="F99" s="448"/>
      <c r="G99" s="73"/>
      <c r="I99" s="74"/>
      <c r="J99" s="74"/>
      <c r="K99" s="75"/>
      <c r="L99" s="74"/>
      <c r="M99" s="74"/>
    </row>
    <row r="100" spans="1:21" s="66" customFormat="1" ht="10.5">
      <c r="A100" s="124" t="s">
        <v>752</v>
      </c>
      <c r="B100" s="90"/>
      <c r="C100" s="89"/>
      <c r="D100" s="90"/>
      <c r="E100" s="90"/>
      <c r="F100" s="447"/>
      <c r="G100" s="91">
        <f>SUM(G93:G99)</f>
        <v>0</v>
      </c>
      <c r="I100" s="74"/>
      <c r="J100" s="74"/>
      <c r="K100" s="75"/>
      <c r="L100" s="74"/>
      <c r="M100" s="74"/>
    </row>
    <row r="101" spans="1:21" s="66" customFormat="1">
      <c r="A101" s="106"/>
      <c r="B101" s="96"/>
      <c r="C101" s="107"/>
      <c r="D101" s="96"/>
      <c r="E101" s="96"/>
      <c r="F101" s="449"/>
      <c r="G101" s="97"/>
      <c r="I101" s="74"/>
      <c r="J101" s="74"/>
      <c r="K101" s="75"/>
      <c r="L101" s="74"/>
      <c r="M101" s="74"/>
      <c r="O101" s="69"/>
      <c r="P101" s="69"/>
      <c r="Q101" s="69"/>
    </row>
    <row r="102" spans="1:21" s="66" customFormat="1">
      <c r="A102" s="106"/>
      <c r="B102" s="96"/>
      <c r="C102" s="107"/>
      <c r="D102" s="96"/>
      <c r="E102" s="96"/>
      <c r="F102" s="449"/>
      <c r="G102" s="97"/>
      <c r="H102" s="144"/>
      <c r="I102" s="74"/>
      <c r="J102" s="74"/>
      <c r="K102" s="75"/>
      <c r="L102" s="74"/>
      <c r="M102" s="74"/>
      <c r="O102" s="69"/>
      <c r="P102" s="69"/>
      <c r="Q102" s="69"/>
    </row>
    <row r="103" spans="1:21" s="66" customFormat="1">
      <c r="A103" s="126" t="s">
        <v>753</v>
      </c>
      <c r="B103" s="145"/>
      <c r="C103" s="146"/>
      <c r="D103" s="146"/>
      <c r="E103" s="147"/>
      <c r="F103" s="454"/>
      <c r="G103" s="148"/>
      <c r="H103" s="149"/>
      <c r="I103" s="74"/>
      <c r="J103" s="74"/>
      <c r="K103" s="75"/>
      <c r="L103" s="74"/>
      <c r="M103" s="74"/>
      <c r="O103" s="69"/>
      <c r="P103" s="69"/>
      <c r="Q103" s="69"/>
    </row>
    <row r="104" spans="1:21" s="66" customFormat="1">
      <c r="A104" s="150"/>
      <c r="B104" s="151"/>
      <c r="C104" s="82" t="s">
        <v>754</v>
      </c>
      <c r="D104" s="152"/>
      <c r="E104" s="153"/>
      <c r="F104" s="455"/>
      <c r="G104" s="149"/>
      <c r="H104" s="149"/>
      <c r="I104" s="74"/>
      <c r="J104" s="74"/>
      <c r="K104" s="75"/>
      <c r="L104" s="74"/>
      <c r="M104" s="74"/>
      <c r="O104" s="69"/>
      <c r="P104" s="69"/>
      <c r="Q104" s="69"/>
    </row>
    <row r="105" spans="1:21" s="66" customFormat="1">
      <c r="A105" s="95" t="s">
        <v>755</v>
      </c>
      <c r="C105" s="77" t="s">
        <v>1834</v>
      </c>
      <c r="D105" s="95">
        <v>1</v>
      </c>
      <c r="E105" s="96" t="s">
        <v>674</v>
      </c>
      <c r="F105" s="452">
        <v>0</v>
      </c>
      <c r="G105" s="154">
        <f>D105*F105</f>
        <v>0</v>
      </c>
      <c r="H105" s="97"/>
      <c r="I105" s="74"/>
      <c r="J105" s="74"/>
      <c r="K105" s="75"/>
      <c r="L105" s="74"/>
      <c r="M105" s="74"/>
      <c r="O105" s="69"/>
      <c r="P105" s="69"/>
      <c r="Q105" s="69"/>
    </row>
    <row r="106" spans="1:21" s="66" customFormat="1">
      <c r="A106" s="95" t="s">
        <v>852</v>
      </c>
      <c r="C106" s="77" t="s">
        <v>1835</v>
      </c>
      <c r="D106" s="95">
        <v>60</v>
      </c>
      <c r="E106" s="96" t="s">
        <v>304</v>
      </c>
      <c r="F106" s="452">
        <v>0</v>
      </c>
      <c r="G106" s="154">
        <f>D106*F106</f>
        <v>0</v>
      </c>
      <c r="H106" s="97"/>
      <c r="I106" s="74"/>
      <c r="J106" s="74"/>
      <c r="K106" s="75"/>
      <c r="L106" s="74"/>
      <c r="M106" s="74"/>
      <c r="O106" s="69"/>
      <c r="P106" s="69"/>
      <c r="Q106" s="69"/>
    </row>
    <row r="107" spans="1:21" s="66" customFormat="1">
      <c r="A107" s="95" t="s">
        <v>1836</v>
      </c>
      <c r="C107" s="77" t="s">
        <v>1837</v>
      </c>
      <c r="D107" s="95">
        <v>4</v>
      </c>
      <c r="E107" s="96" t="s">
        <v>402</v>
      </c>
      <c r="F107" s="452">
        <v>0</v>
      </c>
      <c r="G107" s="154">
        <f>D107*F107</f>
        <v>0</v>
      </c>
      <c r="H107" s="97"/>
      <c r="I107" s="74"/>
      <c r="J107" s="74"/>
      <c r="K107" s="75"/>
      <c r="L107" s="74"/>
      <c r="M107" s="74"/>
      <c r="O107" s="69"/>
      <c r="P107" s="69"/>
      <c r="Q107" s="69"/>
    </row>
    <row r="108" spans="1:21" s="66" customFormat="1">
      <c r="A108" s="95" t="s">
        <v>1838</v>
      </c>
      <c r="C108" s="77" t="s">
        <v>1839</v>
      </c>
      <c r="D108" s="95">
        <v>1</v>
      </c>
      <c r="E108" s="96" t="s">
        <v>674</v>
      </c>
      <c r="F108" s="452">
        <v>0</v>
      </c>
      <c r="G108" s="154">
        <f>D108*F108</f>
        <v>0</v>
      </c>
      <c r="H108" s="97"/>
      <c r="I108" s="74"/>
      <c r="J108" s="74"/>
      <c r="K108" s="75"/>
      <c r="L108" s="74"/>
      <c r="M108" s="74"/>
      <c r="O108" s="69"/>
      <c r="P108" s="69"/>
      <c r="Q108" s="69"/>
    </row>
    <row r="109" spans="1:21" s="66" customFormat="1">
      <c r="A109" s="92"/>
      <c r="B109" s="157"/>
      <c r="C109" s="174" t="s">
        <v>757</v>
      </c>
      <c r="D109" s="92"/>
      <c r="E109" s="93"/>
      <c r="F109" s="457"/>
      <c r="G109" s="73"/>
      <c r="H109" s="97"/>
      <c r="I109" s="74"/>
      <c r="J109" s="74"/>
      <c r="K109" s="75"/>
      <c r="L109" s="74"/>
      <c r="M109" s="74"/>
      <c r="O109" s="69"/>
      <c r="P109" s="69"/>
      <c r="Q109" s="69"/>
    </row>
    <row r="110" spans="1:21" s="66" customFormat="1" ht="10.5">
      <c r="A110" s="158" t="s">
        <v>758</v>
      </c>
      <c r="C110" s="159"/>
      <c r="D110" s="160"/>
      <c r="E110" s="160"/>
      <c r="F110" s="456"/>
      <c r="G110" s="161">
        <f>SUM(G104:G109)</f>
        <v>0</v>
      </c>
      <c r="H110" s="149"/>
      <c r="I110" s="74"/>
      <c r="J110" s="74"/>
      <c r="K110" s="75"/>
      <c r="L110" s="74"/>
      <c r="M110" s="74"/>
      <c r="O110" s="69"/>
      <c r="P110" s="69"/>
      <c r="Q110" s="69"/>
    </row>
    <row r="111" spans="1:21" s="66" customFormat="1">
      <c r="A111" s="106"/>
      <c r="B111" s="96"/>
      <c r="C111" s="107"/>
      <c r="D111" s="96"/>
      <c r="E111" s="96"/>
      <c r="F111" s="449"/>
      <c r="G111" s="97"/>
      <c r="I111" s="74"/>
      <c r="J111" s="74"/>
      <c r="K111" s="75"/>
      <c r="L111" s="74"/>
      <c r="M111" s="74"/>
      <c r="N111" s="77"/>
      <c r="O111" s="95"/>
      <c r="P111" s="95"/>
      <c r="Q111" s="95"/>
      <c r="R111" s="77"/>
      <c r="S111" s="77"/>
      <c r="T111" s="77"/>
      <c r="U111" s="77"/>
    </row>
    <row r="112" spans="1:21" s="66" customFormat="1">
      <c r="A112" s="106"/>
      <c r="B112" s="96"/>
      <c r="C112" s="107"/>
      <c r="D112" s="96"/>
      <c r="E112" s="96"/>
      <c r="F112" s="449"/>
      <c r="G112" s="97"/>
      <c r="I112" s="74"/>
      <c r="J112" s="74"/>
      <c r="K112" s="75"/>
      <c r="L112" s="74"/>
      <c r="M112" s="74"/>
      <c r="N112" s="77"/>
      <c r="O112" s="95"/>
      <c r="P112" s="95"/>
      <c r="Q112" s="95"/>
      <c r="R112" s="77"/>
      <c r="S112" s="77"/>
      <c r="T112" s="77"/>
      <c r="U112" s="77"/>
    </row>
    <row r="113" spans="1:22" s="66" customFormat="1">
      <c r="A113" s="106" t="s">
        <v>1847</v>
      </c>
      <c r="B113" s="96"/>
      <c r="C113" s="107"/>
      <c r="D113" s="96"/>
      <c r="E113" s="96"/>
      <c r="F113" s="449"/>
      <c r="G113" s="97">
        <f>G29+G44+G62+G78+G89+G100+G110</f>
        <v>0</v>
      </c>
      <c r="I113" s="74"/>
      <c r="J113" s="74"/>
      <c r="K113" s="75"/>
      <c r="L113" s="74"/>
      <c r="M113" s="74"/>
      <c r="N113" s="77"/>
      <c r="O113" s="95"/>
      <c r="P113" s="95"/>
      <c r="Q113" s="95"/>
      <c r="R113" s="77"/>
      <c r="S113" s="77"/>
      <c r="T113" s="77"/>
      <c r="U113" s="77"/>
    </row>
    <row r="114" spans="1:22">
      <c r="A114" s="106"/>
      <c r="B114" s="96"/>
      <c r="C114" s="107"/>
      <c r="D114" s="96"/>
      <c r="E114" s="96"/>
      <c r="F114" s="97"/>
      <c r="G114" s="97"/>
      <c r="H114" s="66"/>
      <c r="I114" s="74"/>
      <c r="J114" s="74"/>
      <c r="K114" s="75"/>
      <c r="L114" s="74"/>
      <c r="M114" s="74"/>
      <c r="V114" s="66"/>
    </row>
    <row r="115" spans="1:22">
      <c r="A115" s="106"/>
      <c r="B115" s="96"/>
      <c r="C115" s="107"/>
      <c r="D115" s="96"/>
      <c r="E115" s="96"/>
      <c r="F115" s="97"/>
      <c r="G115" s="97"/>
      <c r="H115" s="66"/>
      <c r="I115" s="74"/>
      <c r="J115" s="74"/>
      <c r="K115" s="75"/>
      <c r="L115" s="74"/>
      <c r="M115" s="74"/>
      <c r="V115" s="66"/>
    </row>
    <row r="116" spans="1:22">
      <c r="A116" s="106"/>
      <c r="B116" s="96"/>
      <c r="C116" s="107"/>
      <c r="D116" s="96"/>
      <c r="E116" s="96"/>
      <c r="F116" s="97"/>
      <c r="G116" s="97"/>
      <c r="H116" s="66"/>
      <c r="I116" s="74"/>
      <c r="J116" s="74"/>
      <c r="K116" s="75"/>
      <c r="L116" s="74"/>
      <c r="M116" s="74"/>
      <c r="V116" s="66"/>
    </row>
    <row r="117" spans="1:22">
      <c r="H117" s="66"/>
      <c r="I117" s="74"/>
      <c r="J117" s="74"/>
      <c r="K117" s="75"/>
      <c r="L117" s="74"/>
      <c r="M117" s="74"/>
    </row>
  </sheetData>
  <sheetProtection password="CD92" sheet="1" objects="1" scenarios="1" selectLockedCells="1"/>
  <pageMargins left="0.39370078740157483" right="0.51181102362204722" top="0.43307086614173229" bottom="0.74803149606299213" header="0.39370078740157483" footer="0.39370078740157483"/>
  <pageSetup paperSize="9" orientation="portrait" r:id="rId1"/>
  <headerFooter alignWithMargins="0">
    <oddFooter>&amp;LROZPOČET:D1.4.a ZAŘÍZENÍ PRO VYTÁPĚNÍ STAVEB&amp;RStránka &amp;P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K228"/>
  <sheetViews>
    <sheetView topLeftCell="A79" zoomScaleNormal="100" workbookViewId="0">
      <selection activeCell="E111" sqref="E111"/>
    </sheetView>
  </sheetViews>
  <sheetFormatPr defaultColWidth="9.08984375" defaultRowHeight="14.5"/>
  <cols>
    <col min="1" max="1" width="4.54296875" style="178" customWidth="1"/>
    <col min="2" max="2" width="54" style="178" customWidth="1"/>
    <col min="3" max="4" width="4.90625" style="178" customWidth="1"/>
    <col min="5" max="5" width="12.54296875" style="178" customWidth="1"/>
    <col min="6" max="6" width="12.6328125" style="178" customWidth="1"/>
    <col min="7" max="9" width="9.08984375" style="178"/>
    <col min="10" max="10" width="12.54296875" style="178" hidden="1" customWidth="1"/>
    <col min="11" max="11" width="9.08984375" style="178" hidden="1" customWidth="1"/>
    <col min="12" max="16384" width="9.08984375" style="178"/>
  </cols>
  <sheetData>
    <row r="1" spans="1:11" s="176" customFormat="1" ht="12.5">
      <c r="A1" s="192" t="s">
        <v>1840</v>
      </c>
      <c r="B1" s="193" t="s">
        <v>2176</v>
      </c>
      <c r="C1" s="194"/>
      <c r="D1" s="196"/>
      <c r="E1" s="196"/>
      <c r="F1" s="196"/>
    </row>
    <row r="2" spans="1:11" s="176" customFormat="1" ht="12.5">
      <c r="A2" s="192" t="s">
        <v>1841</v>
      </c>
      <c r="B2" s="193" t="s">
        <v>2196</v>
      </c>
      <c r="C2" s="194"/>
      <c r="D2" s="196"/>
      <c r="E2" s="196"/>
      <c r="F2" s="196"/>
    </row>
    <row r="3" spans="1:11" s="176" customFormat="1" ht="12.5">
      <c r="A3" s="192" t="s">
        <v>1843</v>
      </c>
      <c r="B3" s="195" t="s">
        <v>1844</v>
      </c>
      <c r="C3" s="194"/>
      <c r="D3" s="196"/>
      <c r="E3" s="196"/>
      <c r="F3" s="196"/>
    </row>
    <row r="4" spans="1:11" s="176" customFormat="1" ht="3" customHeight="1">
      <c r="A4" s="196" t="s">
        <v>385</v>
      </c>
      <c r="B4" s="196"/>
      <c r="C4" s="196"/>
      <c r="D4" s="196"/>
      <c r="E4" s="196"/>
      <c r="F4" s="196"/>
    </row>
    <row r="5" spans="1:11" s="180" customFormat="1" ht="14.25" customHeight="1">
      <c r="A5" s="197" t="s">
        <v>1845</v>
      </c>
      <c r="B5" s="197" t="s">
        <v>1846</v>
      </c>
      <c r="C5" s="197" t="s">
        <v>1854</v>
      </c>
      <c r="D5" s="197" t="s">
        <v>1855</v>
      </c>
      <c r="E5" s="200" t="s">
        <v>1856</v>
      </c>
      <c r="F5" s="198" t="s">
        <v>1847</v>
      </c>
      <c r="J5" s="179" t="s">
        <v>1856</v>
      </c>
    </row>
    <row r="6" spans="1:11" s="176" customFormat="1" ht="14.25" customHeight="1">
      <c r="A6" s="201" t="s">
        <v>385</v>
      </c>
      <c r="B6" s="201"/>
      <c r="C6" s="201"/>
      <c r="D6" s="201"/>
      <c r="E6" s="458"/>
      <c r="F6" s="201"/>
      <c r="G6" s="181"/>
      <c r="J6" s="181"/>
    </row>
    <row r="7" spans="1:11" s="183" customFormat="1" ht="14">
      <c r="A7" s="202" t="s">
        <v>385</v>
      </c>
      <c r="B7" s="203" t="s">
        <v>1848</v>
      </c>
      <c r="C7" s="202"/>
      <c r="D7" s="202"/>
      <c r="E7" s="459"/>
      <c r="F7" s="202"/>
      <c r="J7" s="182"/>
    </row>
    <row r="8" spans="1:11" s="186" customFormat="1" ht="12.5">
      <c r="A8" s="204">
        <v>1</v>
      </c>
      <c r="B8" s="205" t="s">
        <v>1857</v>
      </c>
      <c r="C8" s="206" t="s">
        <v>676</v>
      </c>
      <c r="D8" s="206">
        <v>75</v>
      </c>
      <c r="E8" s="460">
        <v>0</v>
      </c>
      <c r="F8" s="207">
        <f t="shared" ref="F8:F27" si="0">D8*E8</f>
        <v>0</v>
      </c>
      <c r="J8" s="185">
        <v>13.2</v>
      </c>
      <c r="K8" s="186">
        <v>0.8</v>
      </c>
    </row>
    <row r="9" spans="1:11" s="186" customFormat="1" ht="12.5">
      <c r="A9" s="204">
        <v>2</v>
      </c>
      <c r="B9" s="205" t="s">
        <v>1858</v>
      </c>
      <c r="C9" s="206" t="s">
        <v>676</v>
      </c>
      <c r="D9" s="206">
        <v>190</v>
      </c>
      <c r="E9" s="460">
        <v>0</v>
      </c>
      <c r="F9" s="207">
        <f t="shared" si="0"/>
        <v>0</v>
      </c>
      <c r="J9" s="185">
        <v>17.3</v>
      </c>
      <c r="K9" s="186">
        <v>0.8</v>
      </c>
    </row>
    <row r="10" spans="1:11" s="186" customFormat="1" ht="12.5">
      <c r="A10" s="204">
        <v>3</v>
      </c>
      <c r="B10" s="205" t="s">
        <v>1859</v>
      </c>
      <c r="C10" s="206" t="s">
        <v>676</v>
      </c>
      <c r="D10" s="206">
        <v>15</v>
      </c>
      <c r="E10" s="460">
        <v>0</v>
      </c>
      <c r="F10" s="207">
        <f t="shared" si="0"/>
        <v>0</v>
      </c>
      <c r="J10" s="185">
        <v>21.6</v>
      </c>
      <c r="K10" s="186">
        <v>0.8</v>
      </c>
    </row>
    <row r="11" spans="1:11" s="186" customFormat="1" ht="12.5">
      <c r="A11" s="204">
        <v>4</v>
      </c>
      <c r="B11" s="205" t="s">
        <v>1860</v>
      </c>
      <c r="C11" s="206" t="s">
        <v>676</v>
      </c>
      <c r="D11" s="206">
        <v>25</v>
      </c>
      <c r="E11" s="460">
        <v>0</v>
      </c>
      <c r="F11" s="207">
        <f t="shared" si="0"/>
        <v>0</v>
      </c>
      <c r="J11" s="185"/>
    </row>
    <row r="12" spans="1:11" s="186" customFormat="1" ht="12.5">
      <c r="A12" s="204">
        <v>5</v>
      </c>
      <c r="B12" s="205" t="s">
        <v>1861</v>
      </c>
      <c r="C12" s="206" t="s">
        <v>1862</v>
      </c>
      <c r="D12" s="206">
        <v>5</v>
      </c>
      <c r="E12" s="460">
        <v>0</v>
      </c>
      <c r="F12" s="207">
        <f t="shared" si="0"/>
        <v>0</v>
      </c>
      <c r="J12" s="185"/>
    </row>
    <row r="13" spans="1:11" s="186" customFormat="1" ht="12.5">
      <c r="A13" s="204">
        <v>6</v>
      </c>
      <c r="B13" s="205" t="s">
        <v>1863</v>
      </c>
      <c r="C13" s="206" t="s">
        <v>1862</v>
      </c>
      <c r="D13" s="206">
        <v>44</v>
      </c>
      <c r="E13" s="460">
        <v>0</v>
      </c>
      <c r="F13" s="207">
        <f t="shared" si="0"/>
        <v>0</v>
      </c>
      <c r="J13" s="185">
        <v>7.7</v>
      </c>
      <c r="K13" s="186">
        <v>0.8</v>
      </c>
    </row>
    <row r="14" spans="1:11" s="186" customFormat="1" ht="12.5">
      <c r="A14" s="204">
        <v>7</v>
      </c>
      <c r="B14" s="205" t="s">
        <v>1864</v>
      </c>
      <c r="C14" s="206" t="s">
        <v>1862</v>
      </c>
      <c r="D14" s="206">
        <v>6</v>
      </c>
      <c r="E14" s="460">
        <v>0</v>
      </c>
      <c r="F14" s="207">
        <f t="shared" si="0"/>
        <v>0</v>
      </c>
      <c r="J14" s="185"/>
    </row>
    <row r="15" spans="1:11" s="186" customFormat="1" ht="12.5">
      <c r="A15" s="204">
        <v>8</v>
      </c>
      <c r="B15" s="205" t="s">
        <v>1865</v>
      </c>
      <c r="C15" s="206" t="s">
        <v>1862</v>
      </c>
      <c r="D15" s="206">
        <v>28</v>
      </c>
      <c r="E15" s="460">
        <v>0</v>
      </c>
      <c r="F15" s="207">
        <f t="shared" si="0"/>
        <v>0</v>
      </c>
      <c r="J15" s="185">
        <v>31.3</v>
      </c>
      <c r="K15" s="186">
        <v>0.8</v>
      </c>
    </row>
    <row r="16" spans="1:11" s="186" customFormat="1" ht="12.5">
      <c r="A16" s="204">
        <v>9</v>
      </c>
      <c r="B16" s="205" t="s">
        <v>1866</v>
      </c>
      <c r="C16" s="206" t="s">
        <v>1862</v>
      </c>
      <c r="D16" s="206">
        <v>17</v>
      </c>
      <c r="E16" s="460">
        <v>0</v>
      </c>
      <c r="F16" s="207">
        <f t="shared" si="0"/>
        <v>0</v>
      </c>
      <c r="J16" s="185">
        <v>78.8</v>
      </c>
      <c r="K16" s="186">
        <v>0.8</v>
      </c>
    </row>
    <row r="17" spans="1:11" s="186" customFormat="1" ht="12.5">
      <c r="A17" s="204">
        <v>10</v>
      </c>
      <c r="B17" s="205" t="s">
        <v>1867</v>
      </c>
      <c r="C17" s="206" t="s">
        <v>1862</v>
      </c>
      <c r="D17" s="206">
        <v>17</v>
      </c>
      <c r="E17" s="460">
        <v>0</v>
      </c>
      <c r="F17" s="207">
        <f t="shared" si="0"/>
        <v>0</v>
      </c>
      <c r="J17" s="185">
        <v>7.14</v>
      </c>
      <c r="K17" s="186">
        <v>0.8</v>
      </c>
    </row>
    <row r="18" spans="1:11" s="186" customFormat="1" ht="12.5">
      <c r="A18" s="204">
        <v>11</v>
      </c>
      <c r="B18" s="205" t="s">
        <v>1868</v>
      </c>
      <c r="C18" s="206" t="s">
        <v>1862</v>
      </c>
      <c r="D18" s="206">
        <v>10</v>
      </c>
      <c r="E18" s="460">
        <v>0</v>
      </c>
      <c r="F18" s="207">
        <f t="shared" si="0"/>
        <v>0</v>
      </c>
      <c r="J18" s="185">
        <v>17.600000000000001</v>
      </c>
      <c r="K18" s="186">
        <v>0.8</v>
      </c>
    </row>
    <row r="19" spans="1:11" s="186" customFormat="1" ht="12.5">
      <c r="A19" s="204">
        <v>12</v>
      </c>
      <c r="B19" s="205" t="s">
        <v>1869</v>
      </c>
      <c r="C19" s="206" t="s">
        <v>1862</v>
      </c>
      <c r="D19" s="206">
        <v>1</v>
      </c>
      <c r="E19" s="460">
        <v>0</v>
      </c>
      <c r="F19" s="207">
        <f t="shared" si="0"/>
        <v>0</v>
      </c>
      <c r="J19" s="185">
        <v>64</v>
      </c>
      <c r="K19" s="186">
        <v>0.8</v>
      </c>
    </row>
    <row r="20" spans="1:11" s="186" customFormat="1" ht="12.5">
      <c r="A20" s="204">
        <v>13</v>
      </c>
      <c r="B20" s="205" t="s">
        <v>1870</v>
      </c>
      <c r="C20" s="206" t="s">
        <v>1862</v>
      </c>
      <c r="D20" s="206">
        <v>1</v>
      </c>
      <c r="E20" s="460">
        <v>0</v>
      </c>
      <c r="F20" s="207">
        <f t="shared" si="0"/>
        <v>0</v>
      </c>
      <c r="J20" s="185"/>
    </row>
    <row r="21" spans="1:11" s="186" customFormat="1" ht="12.5">
      <c r="A21" s="204">
        <v>14</v>
      </c>
      <c r="B21" s="205" t="s">
        <v>1871</v>
      </c>
      <c r="C21" s="206" t="s">
        <v>676</v>
      </c>
      <c r="D21" s="206">
        <v>85</v>
      </c>
      <c r="E21" s="460">
        <v>0</v>
      </c>
      <c r="F21" s="207">
        <f>D21*E21</f>
        <v>0</v>
      </c>
      <c r="J21" s="185">
        <v>10.8</v>
      </c>
      <c r="K21" s="186">
        <v>0.8</v>
      </c>
    </row>
    <row r="22" spans="1:11" s="186" customFormat="1" ht="12.5">
      <c r="A22" s="204">
        <v>15</v>
      </c>
      <c r="B22" s="205" t="s">
        <v>1872</v>
      </c>
      <c r="C22" s="206" t="s">
        <v>676</v>
      </c>
      <c r="D22" s="206">
        <v>230</v>
      </c>
      <c r="E22" s="460">
        <v>0</v>
      </c>
      <c r="F22" s="207">
        <f>D22*E22</f>
        <v>0</v>
      </c>
      <c r="J22" s="185">
        <v>10.8</v>
      </c>
      <c r="K22" s="186">
        <v>0.8</v>
      </c>
    </row>
    <row r="23" spans="1:11" s="186" customFormat="1" ht="12.5">
      <c r="A23" s="204">
        <v>16</v>
      </c>
      <c r="B23" s="205" t="s">
        <v>1873</v>
      </c>
      <c r="C23" s="206" t="s">
        <v>676</v>
      </c>
      <c r="D23" s="206">
        <v>325</v>
      </c>
      <c r="E23" s="460">
        <v>0</v>
      </c>
      <c r="F23" s="207">
        <f t="shared" si="0"/>
        <v>0</v>
      </c>
      <c r="J23" s="185">
        <v>10.5</v>
      </c>
      <c r="K23" s="186">
        <v>0.8</v>
      </c>
    </row>
    <row r="24" spans="1:11" s="186" customFormat="1" ht="12.5">
      <c r="A24" s="204">
        <v>17</v>
      </c>
      <c r="B24" s="205" t="s">
        <v>1874</v>
      </c>
      <c r="C24" s="206" t="s">
        <v>676</v>
      </c>
      <c r="D24" s="206">
        <v>390</v>
      </c>
      <c r="E24" s="460">
        <v>0</v>
      </c>
      <c r="F24" s="207">
        <f t="shared" si="0"/>
        <v>0</v>
      </c>
      <c r="J24" s="185">
        <v>16.8</v>
      </c>
      <c r="K24" s="186">
        <v>0.8</v>
      </c>
    </row>
    <row r="25" spans="1:11" s="186" customFormat="1" ht="12.5">
      <c r="A25" s="204">
        <v>18</v>
      </c>
      <c r="B25" s="205" t="s">
        <v>1875</v>
      </c>
      <c r="C25" s="206" t="s">
        <v>676</v>
      </c>
      <c r="D25" s="206">
        <v>45</v>
      </c>
      <c r="E25" s="460">
        <v>0</v>
      </c>
      <c r="F25" s="207">
        <f t="shared" si="0"/>
        <v>0</v>
      </c>
      <c r="J25" s="185">
        <v>17.8</v>
      </c>
      <c r="K25" s="186">
        <v>0.8</v>
      </c>
    </row>
    <row r="26" spans="1:11" s="186" customFormat="1" ht="12.5">
      <c r="A26" s="204">
        <v>19</v>
      </c>
      <c r="B26" s="205" t="s">
        <v>1876</v>
      </c>
      <c r="C26" s="206" t="s">
        <v>676</v>
      </c>
      <c r="D26" s="206">
        <v>27</v>
      </c>
      <c r="E26" s="460">
        <v>0</v>
      </c>
      <c r="F26" s="207">
        <f t="shared" si="0"/>
        <v>0</v>
      </c>
      <c r="J26" s="185">
        <v>17.8</v>
      </c>
      <c r="K26" s="186">
        <v>0.8</v>
      </c>
    </row>
    <row r="27" spans="1:11" s="186" customFormat="1" ht="12.5">
      <c r="A27" s="204">
        <v>20</v>
      </c>
      <c r="B27" s="205" t="s">
        <v>1877</v>
      </c>
      <c r="C27" s="206" t="s">
        <v>676</v>
      </c>
      <c r="D27" s="206">
        <v>28</v>
      </c>
      <c r="E27" s="460">
        <v>0</v>
      </c>
      <c r="F27" s="207">
        <f t="shared" si="0"/>
        <v>0</v>
      </c>
      <c r="J27" s="185">
        <v>17.8</v>
      </c>
      <c r="K27" s="186">
        <v>0.8</v>
      </c>
    </row>
    <row r="28" spans="1:11" s="186" customFormat="1" ht="12.5">
      <c r="A28" s="204">
        <v>21</v>
      </c>
      <c r="B28" s="205" t="s">
        <v>1878</v>
      </c>
      <c r="C28" s="206" t="s">
        <v>676</v>
      </c>
      <c r="D28" s="206">
        <v>50</v>
      </c>
      <c r="E28" s="460">
        <v>0</v>
      </c>
      <c r="F28" s="207">
        <f>D28*E28</f>
        <v>0</v>
      </c>
      <c r="J28" s="185">
        <v>3.9</v>
      </c>
      <c r="K28" s="186">
        <v>0.8</v>
      </c>
    </row>
    <row r="29" spans="1:11" s="186" customFormat="1" ht="12.5">
      <c r="A29" s="204">
        <v>22</v>
      </c>
      <c r="B29" s="205" t="s">
        <v>1879</v>
      </c>
      <c r="C29" s="206" t="s">
        <v>676</v>
      </c>
      <c r="D29" s="206">
        <v>55</v>
      </c>
      <c r="E29" s="460">
        <v>0</v>
      </c>
      <c r="F29" s="207">
        <f>D29*E29</f>
        <v>0</v>
      </c>
      <c r="J29" s="185">
        <v>12.7</v>
      </c>
      <c r="K29" s="186">
        <v>0.8</v>
      </c>
    </row>
    <row r="30" spans="1:11" s="186" customFormat="1" ht="12.5">
      <c r="A30" s="204">
        <v>23</v>
      </c>
      <c r="B30" s="205" t="s">
        <v>1880</v>
      </c>
      <c r="C30" s="206" t="s">
        <v>676</v>
      </c>
      <c r="D30" s="206">
        <v>4</v>
      </c>
      <c r="E30" s="460">
        <v>0</v>
      </c>
      <c r="F30" s="207">
        <f>D30*E30</f>
        <v>0</v>
      </c>
      <c r="J30" s="185"/>
    </row>
    <row r="31" spans="1:11" s="186" customFormat="1" ht="12.5">
      <c r="A31" s="204">
        <v>24</v>
      </c>
      <c r="B31" s="205" t="s">
        <v>1881</v>
      </c>
      <c r="C31" s="206" t="s">
        <v>676</v>
      </c>
      <c r="D31" s="206">
        <v>20</v>
      </c>
      <c r="E31" s="460">
        <v>0</v>
      </c>
      <c r="F31" s="207">
        <f t="shared" ref="F31:F59" si="1">D31*E31</f>
        <v>0</v>
      </c>
      <c r="J31" s="185">
        <v>7.6</v>
      </c>
      <c r="K31" s="186">
        <v>0.8</v>
      </c>
    </row>
    <row r="32" spans="1:11" s="186" customFormat="1" ht="12.5">
      <c r="A32" s="204">
        <v>25</v>
      </c>
      <c r="B32" s="205" t="s">
        <v>1882</v>
      </c>
      <c r="C32" s="206" t="s">
        <v>676</v>
      </c>
      <c r="D32" s="206">
        <v>50</v>
      </c>
      <c r="E32" s="460">
        <v>0</v>
      </c>
      <c r="F32" s="207">
        <f t="shared" si="1"/>
        <v>0</v>
      </c>
      <c r="J32" s="185"/>
    </row>
    <row r="33" spans="1:11" s="186" customFormat="1" ht="12.5">
      <c r="A33" s="204">
        <v>26</v>
      </c>
      <c r="B33" s="205" t="s">
        <v>1883</v>
      </c>
      <c r="C33" s="206" t="s">
        <v>676</v>
      </c>
      <c r="D33" s="206">
        <v>100</v>
      </c>
      <c r="E33" s="460">
        <v>0</v>
      </c>
      <c r="F33" s="207">
        <f>D33*E33</f>
        <v>0</v>
      </c>
      <c r="J33" s="185"/>
    </row>
    <row r="34" spans="1:11" s="186" customFormat="1" ht="12.5">
      <c r="A34" s="204">
        <v>27</v>
      </c>
      <c r="B34" s="205" t="s">
        <v>1884</v>
      </c>
      <c r="C34" s="206" t="s">
        <v>676</v>
      </c>
      <c r="D34" s="206">
        <v>190</v>
      </c>
      <c r="E34" s="460">
        <v>0</v>
      </c>
      <c r="F34" s="207">
        <f t="shared" si="1"/>
        <v>0</v>
      </c>
      <c r="J34" s="185"/>
    </row>
    <row r="35" spans="1:11" s="186" customFormat="1" ht="12.5">
      <c r="A35" s="204">
        <v>28</v>
      </c>
      <c r="B35" s="205" t="s">
        <v>1885</v>
      </c>
      <c r="C35" s="206" t="s">
        <v>1862</v>
      </c>
      <c r="D35" s="206">
        <v>15</v>
      </c>
      <c r="E35" s="460">
        <v>0</v>
      </c>
      <c r="F35" s="207">
        <f t="shared" si="1"/>
        <v>0</v>
      </c>
    </row>
    <row r="36" spans="1:11" s="186" customFormat="1" ht="12.5">
      <c r="A36" s="204">
        <v>29</v>
      </c>
      <c r="B36" s="205" t="s">
        <v>1886</v>
      </c>
      <c r="C36" s="206" t="s">
        <v>1862</v>
      </c>
      <c r="D36" s="206">
        <v>2</v>
      </c>
      <c r="E36" s="460">
        <v>0</v>
      </c>
      <c r="F36" s="207">
        <f t="shared" si="1"/>
        <v>0</v>
      </c>
    </row>
    <row r="37" spans="1:11" s="186" customFormat="1" ht="12.5">
      <c r="A37" s="204">
        <v>30</v>
      </c>
      <c r="B37" s="205" t="s">
        <v>1887</v>
      </c>
      <c r="C37" s="206" t="s">
        <v>1862</v>
      </c>
      <c r="D37" s="206">
        <v>65</v>
      </c>
      <c r="E37" s="460">
        <v>0</v>
      </c>
      <c r="F37" s="207">
        <f t="shared" si="1"/>
        <v>0</v>
      </c>
    </row>
    <row r="38" spans="1:11" s="186" customFormat="1" ht="12.5">
      <c r="A38" s="204">
        <v>31</v>
      </c>
      <c r="B38" s="205" t="s">
        <v>1888</v>
      </c>
      <c r="C38" s="206" t="s">
        <v>1862</v>
      </c>
      <c r="D38" s="206">
        <v>10</v>
      </c>
      <c r="E38" s="460">
        <v>0</v>
      </c>
      <c r="F38" s="207">
        <f t="shared" si="1"/>
        <v>0</v>
      </c>
    </row>
    <row r="39" spans="1:11" s="186" customFormat="1" ht="12.5">
      <c r="A39" s="204">
        <v>32</v>
      </c>
      <c r="B39" s="205" t="s">
        <v>1889</v>
      </c>
      <c r="C39" s="206" t="s">
        <v>1862</v>
      </c>
      <c r="D39" s="206">
        <v>4</v>
      </c>
      <c r="E39" s="460">
        <v>0</v>
      </c>
      <c r="F39" s="207">
        <f t="shared" si="1"/>
        <v>0</v>
      </c>
      <c r="J39" s="185">
        <v>123</v>
      </c>
      <c r="K39" s="186">
        <v>0.8</v>
      </c>
    </row>
    <row r="40" spans="1:11" s="186" customFormat="1" ht="12.5">
      <c r="A40" s="204">
        <v>33</v>
      </c>
      <c r="B40" s="205" t="s">
        <v>1890</v>
      </c>
      <c r="C40" s="206" t="s">
        <v>1862</v>
      </c>
      <c r="D40" s="206">
        <v>1</v>
      </c>
      <c r="E40" s="460">
        <v>0</v>
      </c>
      <c r="F40" s="207">
        <f t="shared" si="1"/>
        <v>0</v>
      </c>
      <c r="J40" s="185">
        <v>152</v>
      </c>
      <c r="K40" s="186">
        <v>0.8</v>
      </c>
    </row>
    <row r="41" spans="1:11" s="186" customFormat="1" ht="12.5">
      <c r="A41" s="204">
        <v>34</v>
      </c>
      <c r="B41" s="205" t="s">
        <v>1891</v>
      </c>
      <c r="C41" s="206" t="s">
        <v>1862</v>
      </c>
      <c r="D41" s="206">
        <v>4</v>
      </c>
      <c r="E41" s="460">
        <v>0</v>
      </c>
      <c r="F41" s="207">
        <f t="shared" si="1"/>
        <v>0</v>
      </c>
      <c r="J41" s="185">
        <v>123</v>
      </c>
      <c r="K41" s="186">
        <v>0.8</v>
      </c>
    </row>
    <row r="42" spans="1:11" s="186" customFormat="1" ht="12.5">
      <c r="A42" s="204">
        <v>35</v>
      </c>
      <c r="B42" s="205" t="s">
        <v>1892</v>
      </c>
      <c r="C42" s="206" t="s">
        <v>1862</v>
      </c>
      <c r="D42" s="206">
        <v>2</v>
      </c>
      <c r="E42" s="460">
        <v>0</v>
      </c>
      <c r="F42" s="207">
        <f t="shared" si="1"/>
        <v>0</v>
      </c>
      <c r="J42" s="185">
        <v>123</v>
      </c>
      <c r="K42" s="186">
        <v>0.8</v>
      </c>
    </row>
    <row r="43" spans="1:11" s="186" customFormat="1" ht="12.5">
      <c r="A43" s="204">
        <v>36</v>
      </c>
      <c r="B43" s="205" t="s">
        <v>1893</v>
      </c>
      <c r="C43" s="206" t="s">
        <v>1862</v>
      </c>
      <c r="D43" s="206">
        <v>1</v>
      </c>
      <c r="E43" s="460">
        <v>0</v>
      </c>
      <c r="F43" s="207">
        <f t="shared" si="1"/>
        <v>0</v>
      </c>
      <c r="J43" s="185">
        <v>161</v>
      </c>
      <c r="K43" s="186">
        <v>0.8</v>
      </c>
    </row>
    <row r="44" spans="1:11" s="186" customFormat="1" ht="12.5">
      <c r="A44" s="204">
        <v>37</v>
      </c>
      <c r="B44" s="205" t="s">
        <v>1894</v>
      </c>
      <c r="C44" s="206" t="s">
        <v>1862</v>
      </c>
      <c r="D44" s="206">
        <v>1</v>
      </c>
      <c r="E44" s="460">
        <v>0</v>
      </c>
      <c r="F44" s="207">
        <f t="shared" si="1"/>
        <v>0</v>
      </c>
      <c r="J44" s="185"/>
    </row>
    <row r="45" spans="1:11" s="186" customFormat="1" ht="16.75" customHeight="1">
      <c r="A45" s="204">
        <v>38</v>
      </c>
      <c r="B45" s="205" t="s">
        <v>1895</v>
      </c>
      <c r="C45" s="206" t="s">
        <v>1862</v>
      </c>
      <c r="D45" s="206">
        <v>17</v>
      </c>
      <c r="E45" s="460">
        <v>0</v>
      </c>
      <c r="F45" s="207">
        <f t="shared" si="1"/>
        <v>0</v>
      </c>
      <c r="J45" s="185">
        <v>116</v>
      </c>
      <c r="K45" s="186">
        <v>0.8</v>
      </c>
    </row>
    <row r="46" spans="1:11" s="186" customFormat="1" ht="16.75" customHeight="1">
      <c r="A46" s="204">
        <v>39</v>
      </c>
      <c r="B46" s="205" t="s">
        <v>1896</v>
      </c>
      <c r="C46" s="206" t="s">
        <v>1862</v>
      </c>
      <c r="D46" s="206">
        <v>8</v>
      </c>
      <c r="E46" s="460">
        <v>0</v>
      </c>
      <c r="F46" s="207">
        <f t="shared" si="1"/>
        <v>0</v>
      </c>
      <c r="J46" s="185">
        <v>116</v>
      </c>
      <c r="K46" s="186">
        <v>0.8</v>
      </c>
    </row>
    <row r="47" spans="1:11" s="186" customFormat="1" ht="16.75" customHeight="1">
      <c r="A47" s="204">
        <v>40</v>
      </c>
      <c r="B47" s="205" t="s">
        <v>1897</v>
      </c>
      <c r="C47" s="206" t="s">
        <v>1862</v>
      </c>
      <c r="D47" s="206">
        <v>2</v>
      </c>
      <c r="E47" s="460">
        <v>0</v>
      </c>
      <c r="F47" s="207">
        <f t="shared" si="1"/>
        <v>0</v>
      </c>
      <c r="J47" s="185">
        <v>116</v>
      </c>
      <c r="K47" s="186">
        <v>0.8</v>
      </c>
    </row>
    <row r="48" spans="1:11" s="186" customFormat="1" ht="16.75" customHeight="1">
      <c r="A48" s="204">
        <v>41</v>
      </c>
      <c r="B48" s="205" t="s">
        <v>1898</v>
      </c>
      <c r="C48" s="206" t="s">
        <v>1862</v>
      </c>
      <c r="D48" s="206">
        <v>3</v>
      </c>
      <c r="E48" s="460">
        <v>0</v>
      </c>
      <c r="F48" s="207">
        <f t="shared" si="1"/>
        <v>0</v>
      </c>
      <c r="J48" s="185"/>
    </row>
    <row r="49" spans="1:11" s="186" customFormat="1" ht="16.75" customHeight="1">
      <c r="A49" s="204">
        <v>42</v>
      </c>
      <c r="B49" s="205" t="s">
        <v>1899</v>
      </c>
      <c r="C49" s="206" t="s">
        <v>1862</v>
      </c>
      <c r="D49" s="206">
        <v>3</v>
      </c>
      <c r="E49" s="460">
        <v>0</v>
      </c>
      <c r="F49" s="207">
        <f t="shared" si="1"/>
        <v>0</v>
      </c>
      <c r="J49" s="185"/>
    </row>
    <row r="50" spans="1:11" s="186" customFormat="1" ht="16.75" customHeight="1">
      <c r="A50" s="204">
        <v>43</v>
      </c>
      <c r="B50" s="205" t="s">
        <v>1900</v>
      </c>
      <c r="C50" s="206" t="s">
        <v>1862</v>
      </c>
      <c r="D50" s="206">
        <v>1</v>
      </c>
      <c r="E50" s="460">
        <v>0</v>
      </c>
      <c r="F50" s="207">
        <f t="shared" si="1"/>
        <v>0</v>
      </c>
      <c r="J50" s="185"/>
    </row>
    <row r="51" spans="1:11" s="186" customFormat="1" ht="16.75" customHeight="1">
      <c r="A51" s="204">
        <v>44</v>
      </c>
      <c r="B51" s="205" t="s">
        <v>1901</v>
      </c>
      <c r="C51" s="206" t="s">
        <v>1862</v>
      </c>
      <c r="D51" s="206">
        <v>1</v>
      </c>
      <c r="E51" s="460">
        <v>0</v>
      </c>
      <c r="F51" s="207">
        <f t="shared" si="1"/>
        <v>0</v>
      </c>
      <c r="J51" s="185"/>
    </row>
    <row r="52" spans="1:11" s="186" customFormat="1" ht="12.5">
      <c r="A52" s="204">
        <v>45</v>
      </c>
      <c r="B52" s="205" t="s">
        <v>1902</v>
      </c>
      <c r="C52" s="206" t="s">
        <v>1862</v>
      </c>
      <c r="D52" s="206">
        <v>1</v>
      </c>
      <c r="E52" s="460">
        <v>0</v>
      </c>
      <c r="F52" s="207">
        <f t="shared" si="1"/>
        <v>0</v>
      </c>
      <c r="J52" s="185"/>
    </row>
    <row r="53" spans="1:11" s="186" customFormat="1" ht="12.5">
      <c r="A53" s="204">
        <v>46</v>
      </c>
      <c r="B53" s="205" t="s">
        <v>1903</v>
      </c>
      <c r="C53" s="206" t="s">
        <v>1862</v>
      </c>
      <c r="D53" s="206">
        <v>1</v>
      </c>
      <c r="E53" s="460">
        <v>0</v>
      </c>
      <c r="F53" s="207">
        <f t="shared" si="1"/>
        <v>0</v>
      </c>
      <c r="J53" s="185"/>
    </row>
    <row r="54" spans="1:11" s="186" customFormat="1" ht="12.5">
      <c r="A54" s="204">
        <v>47</v>
      </c>
      <c r="B54" s="205" t="s">
        <v>1948</v>
      </c>
      <c r="C54" s="206" t="s">
        <v>1862</v>
      </c>
      <c r="D54" s="206">
        <v>1</v>
      </c>
      <c r="E54" s="460">
        <v>0</v>
      </c>
      <c r="F54" s="207">
        <f t="shared" si="1"/>
        <v>0</v>
      </c>
      <c r="J54" s="185"/>
    </row>
    <row r="55" spans="1:11" s="186" customFormat="1" ht="12.5">
      <c r="A55" s="204">
        <v>48</v>
      </c>
      <c r="B55" s="205" t="s">
        <v>1905</v>
      </c>
      <c r="C55" s="206" t="s">
        <v>1862</v>
      </c>
      <c r="D55" s="206">
        <v>2</v>
      </c>
      <c r="E55" s="460">
        <v>0</v>
      </c>
      <c r="F55" s="207">
        <f t="shared" si="1"/>
        <v>0</v>
      </c>
      <c r="J55" s="185"/>
    </row>
    <row r="56" spans="1:11" s="186" customFormat="1" ht="12.5">
      <c r="A56" s="204">
        <v>49</v>
      </c>
      <c r="B56" s="205" t="s">
        <v>1906</v>
      </c>
      <c r="C56" s="206" t="s">
        <v>1862</v>
      </c>
      <c r="D56" s="206">
        <v>8</v>
      </c>
      <c r="E56" s="460">
        <v>0</v>
      </c>
      <c r="F56" s="207">
        <f t="shared" si="1"/>
        <v>0</v>
      </c>
      <c r="J56" s="185">
        <v>12</v>
      </c>
      <c r="K56" s="186">
        <v>0.8</v>
      </c>
    </row>
    <row r="57" spans="1:11" s="186" customFormat="1" ht="12.5">
      <c r="A57" s="204">
        <v>50</v>
      </c>
      <c r="B57" s="205" t="s">
        <v>1907</v>
      </c>
      <c r="C57" s="206" t="s">
        <v>1862</v>
      </c>
      <c r="D57" s="206">
        <v>8</v>
      </c>
      <c r="E57" s="460">
        <v>0</v>
      </c>
      <c r="F57" s="207">
        <f t="shared" si="1"/>
        <v>0</v>
      </c>
      <c r="J57" s="185">
        <v>14</v>
      </c>
      <c r="K57" s="186">
        <v>0.8</v>
      </c>
    </row>
    <row r="58" spans="1:11" s="186" customFormat="1" ht="12.5">
      <c r="A58" s="204">
        <v>51</v>
      </c>
      <c r="B58" s="205" t="s">
        <v>1908</v>
      </c>
      <c r="C58" s="206" t="s">
        <v>1862</v>
      </c>
      <c r="D58" s="206">
        <v>1</v>
      </c>
      <c r="E58" s="460">
        <v>0</v>
      </c>
      <c r="F58" s="207">
        <f t="shared" si="1"/>
        <v>0</v>
      </c>
      <c r="J58" s="185"/>
    </row>
    <row r="59" spans="1:11" s="186" customFormat="1" ht="12.5">
      <c r="A59" s="204">
        <v>52</v>
      </c>
      <c r="B59" s="205" t="s">
        <v>1909</v>
      </c>
      <c r="C59" s="206" t="s">
        <v>1910</v>
      </c>
      <c r="D59" s="206">
        <v>1</v>
      </c>
      <c r="E59" s="460">
        <v>0</v>
      </c>
      <c r="F59" s="207">
        <f t="shared" si="1"/>
        <v>0</v>
      </c>
      <c r="J59" s="185">
        <v>8500</v>
      </c>
      <c r="K59" s="186">
        <v>0.8</v>
      </c>
    </row>
    <row r="60" spans="1:11" s="186" customFormat="1" ht="12.5">
      <c r="A60" s="208" t="s">
        <v>385</v>
      </c>
      <c r="B60" s="209" t="s">
        <v>1911</v>
      </c>
      <c r="C60" s="209"/>
      <c r="D60" s="209"/>
      <c r="E60" s="461"/>
      <c r="F60" s="210">
        <f>SUM(F8:F59)</f>
        <v>0</v>
      </c>
      <c r="J60" s="187"/>
      <c r="K60" s="186">
        <v>0.8</v>
      </c>
    </row>
    <row r="61" spans="1:11" s="186" customFormat="1" ht="14.25" customHeight="1">
      <c r="A61" s="208" t="s">
        <v>385</v>
      </c>
      <c r="B61" s="208"/>
      <c r="C61" s="208"/>
      <c r="D61" s="208"/>
      <c r="E61" s="462"/>
      <c r="F61" s="208"/>
      <c r="K61" s="186">
        <v>0.8</v>
      </c>
    </row>
    <row r="62" spans="1:11" s="186" customFormat="1" ht="38.4" customHeight="1">
      <c r="A62" s="206" t="s">
        <v>385</v>
      </c>
      <c r="B62" s="211" t="s">
        <v>1912</v>
      </c>
      <c r="C62" s="206"/>
      <c r="D62" s="206"/>
      <c r="E62" s="463"/>
      <c r="F62" s="206"/>
      <c r="J62" s="184"/>
      <c r="K62" s="186">
        <v>0.8</v>
      </c>
    </row>
    <row r="63" spans="1:11" s="186" customFormat="1" ht="13.25" customHeight="1">
      <c r="A63" s="206"/>
      <c r="B63" s="211"/>
      <c r="C63" s="206"/>
      <c r="D63" s="206"/>
      <c r="E63" s="463"/>
      <c r="F63" s="206"/>
      <c r="J63" s="184"/>
    </row>
    <row r="64" spans="1:11" s="186" customFormat="1" ht="13">
      <c r="A64" s="208" t="s">
        <v>385</v>
      </c>
      <c r="B64" s="212" t="s">
        <v>1913</v>
      </c>
      <c r="C64" s="208"/>
      <c r="D64" s="208"/>
      <c r="E64" s="462"/>
      <c r="F64" s="208"/>
      <c r="K64" s="186">
        <v>0.8</v>
      </c>
    </row>
    <row r="65" spans="1:11" s="186" customFormat="1" ht="12.5">
      <c r="A65" s="213">
        <v>1</v>
      </c>
      <c r="B65" s="214" t="s">
        <v>1914</v>
      </c>
      <c r="C65" s="208" t="s">
        <v>1862</v>
      </c>
      <c r="D65" s="208">
        <v>1</v>
      </c>
      <c r="E65" s="460">
        <v>0</v>
      </c>
      <c r="F65" s="207">
        <f>D65*E65</f>
        <v>0</v>
      </c>
    </row>
    <row r="66" spans="1:11" s="186" customFormat="1" ht="12.5">
      <c r="A66" s="213">
        <v>2</v>
      </c>
      <c r="B66" s="214" t="s">
        <v>1915</v>
      </c>
      <c r="C66" s="208" t="s">
        <v>1862</v>
      </c>
      <c r="D66" s="208">
        <v>1</v>
      </c>
      <c r="E66" s="460">
        <v>0</v>
      </c>
      <c r="F66" s="207">
        <f t="shared" ref="F66:F68" si="2">D66*E66</f>
        <v>0</v>
      </c>
    </row>
    <row r="67" spans="1:11" s="186" customFormat="1" ht="12.5">
      <c r="A67" s="213">
        <v>4</v>
      </c>
      <c r="B67" s="214" t="s">
        <v>1916</v>
      </c>
      <c r="C67" s="208" t="s">
        <v>1862</v>
      </c>
      <c r="D67" s="208">
        <v>1</v>
      </c>
      <c r="E67" s="460">
        <v>0</v>
      </c>
      <c r="F67" s="207">
        <f>D67*E67</f>
        <v>0</v>
      </c>
    </row>
    <row r="68" spans="1:11" s="186" customFormat="1" ht="12.5">
      <c r="A68" s="213">
        <v>3</v>
      </c>
      <c r="B68" s="214" t="s">
        <v>1917</v>
      </c>
      <c r="C68" s="208" t="s">
        <v>1862</v>
      </c>
      <c r="D68" s="208">
        <v>1</v>
      </c>
      <c r="E68" s="460">
        <v>0</v>
      </c>
      <c r="F68" s="207">
        <f t="shared" si="2"/>
        <v>0</v>
      </c>
    </row>
    <row r="69" spans="1:11" s="186" customFormat="1" ht="12.5">
      <c r="A69" s="213">
        <v>5</v>
      </c>
      <c r="B69" s="214" t="s">
        <v>1953</v>
      </c>
      <c r="C69" s="208" t="s">
        <v>1862</v>
      </c>
      <c r="D69" s="208">
        <v>1</v>
      </c>
      <c r="E69" s="460">
        <v>0</v>
      </c>
      <c r="F69" s="207">
        <f>D69*E69</f>
        <v>0</v>
      </c>
    </row>
    <row r="70" spans="1:11" s="186" customFormat="1" ht="12.5">
      <c r="A70" s="213"/>
      <c r="B70" s="215" t="s">
        <v>1911</v>
      </c>
      <c r="C70" s="209"/>
      <c r="D70" s="209"/>
      <c r="E70" s="464"/>
      <c r="F70" s="216">
        <f>SUM(F65:F69)</f>
        <v>0</v>
      </c>
    </row>
    <row r="71" spans="1:11" s="188" customFormat="1" ht="14">
      <c r="A71" s="217"/>
      <c r="B71" s="218"/>
      <c r="C71" s="199"/>
      <c r="D71" s="199"/>
      <c r="E71" s="465"/>
      <c r="F71" s="219"/>
      <c r="J71" s="177"/>
    </row>
    <row r="72" spans="1:11" s="188" customFormat="1" ht="14">
      <c r="A72" s="217"/>
      <c r="B72" s="218"/>
      <c r="C72" s="199"/>
      <c r="D72" s="199"/>
      <c r="E72" s="465"/>
      <c r="F72" s="219"/>
      <c r="J72" s="177"/>
    </row>
    <row r="73" spans="1:11" s="186" customFormat="1" ht="13">
      <c r="A73" s="208" t="s">
        <v>385</v>
      </c>
      <c r="B73" s="212" t="s">
        <v>1849</v>
      </c>
      <c r="C73" s="208"/>
      <c r="D73" s="208"/>
      <c r="E73" s="462"/>
      <c r="F73" s="208"/>
      <c r="K73" s="186">
        <v>0.8</v>
      </c>
    </row>
    <row r="74" spans="1:11" s="186" customFormat="1" ht="12.5">
      <c r="A74" s="204">
        <v>1</v>
      </c>
      <c r="B74" s="205" t="s">
        <v>1919</v>
      </c>
      <c r="C74" s="206" t="s">
        <v>1862</v>
      </c>
      <c r="D74" s="206">
        <v>1</v>
      </c>
      <c r="E74" s="460">
        <v>0</v>
      </c>
      <c r="F74" s="220">
        <f>D74*E74</f>
        <v>0</v>
      </c>
      <c r="J74" s="185">
        <v>165000</v>
      </c>
      <c r="K74" s="186">
        <v>0.8</v>
      </c>
    </row>
    <row r="75" spans="1:11" s="186" customFormat="1" ht="12.5">
      <c r="A75" s="204">
        <v>2</v>
      </c>
      <c r="B75" s="205" t="s">
        <v>1920</v>
      </c>
      <c r="C75" s="206" t="s">
        <v>1862</v>
      </c>
      <c r="D75" s="206">
        <v>6</v>
      </c>
      <c r="E75" s="460">
        <v>0</v>
      </c>
      <c r="F75" s="220">
        <f t="shared" ref="F75:F77" si="3">D75*E75</f>
        <v>0</v>
      </c>
      <c r="J75" s="185"/>
    </row>
    <row r="76" spans="1:11" s="186" customFormat="1" ht="12.5">
      <c r="A76" s="204">
        <v>3</v>
      </c>
      <c r="B76" s="205" t="s">
        <v>1921</v>
      </c>
      <c r="C76" s="206" t="s">
        <v>1910</v>
      </c>
      <c r="D76" s="206">
        <v>1</v>
      </c>
      <c r="E76" s="460">
        <v>0</v>
      </c>
      <c r="F76" s="220">
        <f t="shared" si="3"/>
        <v>0</v>
      </c>
      <c r="J76" s="185">
        <v>12500</v>
      </c>
      <c r="K76" s="186">
        <v>0.8</v>
      </c>
    </row>
    <row r="77" spans="1:11" s="186" customFormat="1" ht="25">
      <c r="A77" s="204">
        <v>4</v>
      </c>
      <c r="B77" s="205" t="s">
        <v>1922</v>
      </c>
      <c r="C77" s="213" t="s">
        <v>1910</v>
      </c>
      <c r="D77" s="221">
        <v>1</v>
      </c>
      <c r="E77" s="466">
        <v>0</v>
      </c>
      <c r="F77" s="223">
        <f t="shared" si="3"/>
        <v>0</v>
      </c>
      <c r="J77" s="185"/>
    </row>
    <row r="78" spans="1:11" s="186" customFormat="1" ht="12.5">
      <c r="A78" s="208" t="s">
        <v>385</v>
      </c>
      <c r="B78" s="209" t="s">
        <v>1911</v>
      </c>
      <c r="C78" s="209"/>
      <c r="D78" s="209"/>
      <c r="E78" s="460"/>
      <c r="F78" s="220">
        <f>SUM(F74:F77)</f>
        <v>0</v>
      </c>
      <c r="J78" s="187"/>
      <c r="K78" s="186">
        <v>0.8</v>
      </c>
    </row>
    <row r="79" spans="1:11" s="188" customFormat="1" ht="14">
      <c r="A79" s="217"/>
      <c r="B79" s="218"/>
      <c r="C79" s="199"/>
      <c r="D79" s="199"/>
      <c r="E79" s="465"/>
      <c r="F79" s="219"/>
      <c r="J79" s="177"/>
    </row>
    <row r="80" spans="1:11" s="186" customFormat="1" ht="14.25" customHeight="1">
      <c r="A80" s="208" t="s">
        <v>385</v>
      </c>
      <c r="B80" s="208"/>
      <c r="C80" s="208"/>
      <c r="D80" s="208"/>
      <c r="E80" s="462"/>
      <c r="F80" s="208"/>
      <c r="K80" s="186">
        <v>0.8</v>
      </c>
    </row>
    <row r="81" spans="1:11" s="186" customFormat="1" ht="14.25" customHeight="1">
      <c r="A81" s="208" t="s">
        <v>385</v>
      </c>
      <c r="B81" s="208"/>
      <c r="C81" s="208"/>
      <c r="D81" s="208"/>
      <c r="E81" s="462"/>
      <c r="F81" s="208"/>
      <c r="K81" s="186">
        <v>0.8</v>
      </c>
    </row>
    <row r="82" spans="1:11" s="186" customFormat="1" ht="13">
      <c r="A82" s="208" t="s">
        <v>385</v>
      </c>
      <c r="B82" s="212" t="s">
        <v>1850</v>
      </c>
      <c r="C82" s="208"/>
      <c r="D82" s="208"/>
      <c r="E82" s="462"/>
      <c r="F82" s="208"/>
      <c r="K82" s="186">
        <v>0.8</v>
      </c>
    </row>
    <row r="83" spans="1:11" s="188" customFormat="1" ht="14">
      <c r="A83" s="193" t="s">
        <v>385</v>
      </c>
      <c r="B83" s="224" t="s">
        <v>1923</v>
      </c>
      <c r="C83" s="193"/>
      <c r="D83" s="193"/>
      <c r="E83" s="467"/>
      <c r="F83" s="219"/>
      <c r="J83" s="175"/>
      <c r="K83" s="188">
        <v>0.8</v>
      </c>
    </row>
    <row r="84" spans="1:11" s="186" customFormat="1" ht="12.5">
      <c r="A84" s="204">
        <v>1</v>
      </c>
      <c r="B84" s="205" t="s">
        <v>1924</v>
      </c>
      <c r="C84" s="206" t="s">
        <v>1862</v>
      </c>
      <c r="D84" s="206">
        <v>1</v>
      </c>
      <c r="E84" s="460">
        <v>0</v>
      </c>
      <c r="F84" s="220">
        <f>D84*E84</f>
        <v>0</v>
      </c>
      <c r="J84" s="184"/>
    </row>
    <row r="85" spans="1:11" s="186" customFormat="1" ht="12.5">
      <c r="A85" s="204">
        <v>2</v>
      </c>
      <c r="B85" s="205" t="s">
        <v>1925</v>
      </c>
      <c r="C85" s="206" t="s">
        <v>1862</v>
      </c>
      <c r="D85" s="206">
        <v>1</v>
      </c>
      <c r="E85" s="460">
        <v>0</v>
      </c>
      <c r="F85" s="220">
        <f t="shared" ref="F85:F97" si="4">D85*E85</f>
        <v>0</v>
      </c>
      <c r="J85" s="184"/>
    </row>
    <row r="86" spans="1:11" s="186" customFormat="1" ht="12.5">
      <c r="A86" s="204">
        <v>3</v>
      </c>
      <c r="B86" s="205" t="s">
        <v>1926</v>
      </c>
      <c r="C86" s="206" t="s">
        <v>1862</v>
      </c>
      <c r="D86" s="206">
        <v>1</v>
      </c>
      <c r="E86" s="460">
        <v>0</v>
      </c>
      <c r="F86" s="220">
        <f t="shared" si="4"/>
        <v>0</v>
      </c>
      <c r="J86" s="184"/>
    </row>
    <row r="87" spans="1:11" s="186" customFormat="1" ht="12.5">
      <c r="A87" s="204">
        <v>4</v>
      </c>
      <c r="B87" s="205" t="s">
        <v>1927</v>
      </c>
      <c r="C87" s="206" t="s">
        <v>1862</v>
      </c>
      <c r="D87" s="206">
        <v>1</v>
      </c>
      <c r="E87" s="460">
        <v>0</v>
      </c>
      <c r="F87" s="220">
        <f t="shared" si="4"/>
        <v>0</v>
      </c>
      <c r="J87" s="185">
        <v>3950</v>
      </c>
      <c r="K87" s="186">
        <v>0.7</v>
      </c>
    </row>
    <row r="88" spans="1:11" s="186" customFormat="1" ht="12.5">
      <c r="A88" s="204">
        <v>5</v>
      </c>
      <c r="B88" s="205" t="s">
        <v>1928</v>
      </c>
      <c r="C88" s="206" t="s">
        <v>1862</v>
      </c>
      <c r="D88" s="206">
        <v>1</v>
      </c>
      <c r="E88" s="460">
        <v>0</v>
      </c>
      <c r="F88" s="220">
        <f t="shared" si="4"/>
        <v>0</v>
      </c>
      <c r="J88" s="185"/>
    </row>
    <row r="89" spans="1:11" s="186" customFormat="1" ht="12.5">
      <c r="A89" s="204">
        <v>6</v>
      </c>
      <c r="B89" s="205" t="s">
        <v>1929</v>
      </c>
      <c r="C89" s="206" t="s">
        <v>1862</v>
      </c>
      <c r="D89" s="206">
        <v>1</v>
      </c>
      <c r="E89" s="460">
        <v>0</v>
      </c>
      <c r="F89" s="220">
        <f t="shared" si="4"/>
        <v>0</v>
      </c>
      <c r="J89" s="185">
        <v>2064</v>
      </c>
      <c r="K89" s="186">
        <v>0.7</v>
      </c>
    </row>
    <row r="90" spans="1:11" s="186" customFormat="1" ht="12.5">
      <c r="A90" s="204">
        <v>7</v>
      </c>
      <c r="B90" s="205" t="s">
        <v>1930</v>
      </c>
      <c r="C90" s="206" t="s">
        <v>1862</v>
      </c>
      <c r="D90" s="206">
        <v>2</v>
      </c>
      <c r="E90" s="460">
        <v>0</v>
      </c>
      <c r="F90" s="220">
        <f t="shared" si="4"/>
        <v>0</v>
      </c>
      <c r="J90" s="185">
        <v>115</v>
      </c>
      <c r="K90" s="186">
        <v>0.7</v>
      </c>
    </row>
    <row r="91" spans="1:11" s="186" customFormat="1" ht="12.5">
      <c r="A91" s="204">
        <v>8</v>
      </c>
      <c r="B91" s="205" t="s">
        <v>1931</v>
      </c>
      <c r="C91" s="206" t="s">
        <v>1862</v>
      </c>
      <c r="D91" s="206">
        <v>2</v>
      </c>
      <c r="E91" s="460">
        <v>0</v>
      </c>
      <c r="F91" s="220">
        <f t="shared" si="4"/>
        <v>0</v>
      </c>
      <c r="J91" s="185"/>
    </row>
    <row r="92" spans="1:11" s="186" customFormat="1" ht="12.5">
      <c r="A92" s="204">
        <v>9</v>
      </c>
      <c r="B92" s="205" t="s">
        <v>1932</v>
      </c>
      <c r="C92" s="206" t="s">
        <v>1862</v>
      </c>
      <c r="D92" s="206">
        <v>11</v>
      </c>
      <c r="E92" s="460">
        <v>0</v>
      </c>
      <c r="F92" s="220">
        <f t="shared" si="4"/>
        <v>0</v>
      </c>
      <c r="J92" s="185">
        <v>84</v>
      </c>
      <c r="K92" s="186">
        <v>0.7</v>
      </c>
    </row>
    <row r="93" spans="1:11" s="186" customFormat="1" ht="12.5">
      <c r="A93" s="204">
        <v>10</v>
      </c>
      <c r="B93" s="205" t="s">
        <v>1933</v>
      </c>
      <c r="C93" s="206" t="s">
        <v>1862</v>
      </c>
      <c r="D93" s="206">
        <v>1</v>
      </c>
      <c r="E93" s="460">
        <v>0</v>
      </c>
      <c r="F93" s="220">
        <f t="shared" si="4"/>
        <v>0</v>
      </c>
      <c r="J93" s="185"/>
    </row>
    <row r="94" spans="1:11" s="186" customFormat="1" ht="12.5">
      <c r="A94" s="204">
        <v>11</v>
      </c>
      <c r="B94" s="205" t="s">
        <v>1934</v>
      </c>
      <c r="C94" s="206" t="s">
        <v>1862</v>
      </c>
      <c r="D94" s="206">
        <v>5</v>
      </c>
      <c r="E94" s="460">
        <v>0</v>
      </c>
      <c r="F94" s="220">
        <f t="shared" si="4"/>
        <v>0</v>
      </c>
      <c r="J94" s="185"/>
    </row>
    <row r="95" spans="1:11" s="186" customFormat="1" ht="12.5">
      <c r="A95" s="204">
        <v>12</v>
      </c>
      <c r="B95" s="205" t="s">
        <v>1935</v>
      </c>
      <c r="C95" s="206" t="s">
        <v>1862</v>
      </c>
      <c r="D95" s="206">
        <v>20</v>
      </c>
      <c r="E95" s="460">
        <v>0</v>
      </c>
      <c r="F95" s="220">
        <f t="shared" si="4"/>
        <v>0</v>
      </c>
      <c r="J95" s="185">
        <v>3.3</v>
      </c>
      <c r="K95" s="186">
        <v>0.7</v>
      </c>
    </row>
    <row r="96" spans="1:11" s="186" customFormat="1" ht="25">
      <c r="A96" s="204">
        <v>13</v>
      </c>
      <c r="B96" s="205" t="s">
        <v>1936</v>
      </c>
      <c r="C96" s="213" t="s">
        <v>1910</v>
      </c>
      <c r="D96" s="221">
        <v>1</v>
      </c>
      <c r="E96" s="468">
        <v>0</v>
      </c>
      <c r="F96" s="220">
        <f t="shared" si="4"/>
        <v>0</v>
      </c>
      <c r="J96" s="185">
        <v>2300</v>
      </c>
      <c r="K96" s="186">
        <v>0.7</v>
      </c>
    </row>
    <row r="97" spans="1:11" s="186" customFormat="1" ht="12.5">
      <c r="A97" s="204">
        <v>14</v>
      </c>
      <c r="B97" s="205" t="s">
        <v>1937</v>
      </c>
      <c r="C97" s="206" t="s">
        <v>1910</v>
      </c>
      <c r="D97" s="206">
        <v>1</v>
      </c>
      <c r="E97" s="460">
        <v>0</v>
      </c>
      <c r="F97" s="223">
        <f t="shared" si="4"/>
        <v>0</v>
      </c>
      <c r="J97" s="185">
        <v>3800</v>
      </c>
      <c r="K97" s="186">
        <v>0.7</v>
      </c>
    </row>
    <row r="98" spans="1:11" s="186" customFormat="1" ht="12.5">
      <c r="A98" s="208" t="s">
        <v>385</v>
      </c>
      <c r="B98" s="209" t="s">
        <v>1911</v>
      </c>
      <c r="C98" s="209"/>
      <c r="D98" s="209"/>
      <c r="E98" s="469"/>
      <c r="F98" s="220">
        <f>SUM(F84:F97)</f>
        <v>0</v>
      </c>
      <c r="J98" s="187"/>
      <c r="K98" s="186">
        <v>0.7</v>
      </c>
    </row>
    <row r="99" spans="1:11" s="186" customFormat="1" ht="13">
      <c r="A99" s="208"/>
      <c r="B99" s="212"/>
      <c r="C99" s="208"/>
      <c r="D99" s="208"/>
      <c r="E99" s="462"/>
      <c r="F99" s="208"/>
    </row>
    <row r="100" spans="1:11" s="186" customFormat="1" ht="14.25" customHeight="1">
      <c r="A100" s="226" t="s">
        <v>385</v>
      </c>
      <c r="B100" s="227"/>
      <c r="C100" s="226"/>
      <c r="D100" s="226"/>
      <c r="E100" s="470"/>
      <c r="F100" s="206"/>
      <c r="J100" s="189"/>
      <c r="K100" s="186">
        <v>0.7</v>
      </c>
    </row>
    <row r="101" spans="1:11" s="186" customFormat="1" ht="14.25" customHeight="1">
      <c r="A101" s="208" t="s">
        <v>385</v>
      </c>
      <c r="B101" s="228" t="s">
        <v>1851</v>
      </c>
      <c r="C101" s="208"/>
      <c r="D101" s="208"/>
      <c r="E101" s="462"/>
      <c r="F101" s="208"/>
      <c r="K101" s="186">
        <v>0.7</v>
      </c>
    </row>
    <row r="102" spans="1:11" s="186" customFormat="1" ht="26.4" customHeight="1">
      <c r="A102" s="204">
        <v>1</v>
      </c>
      <c r="B102" s="205" t="s">
        <v>1938</v>
      </c>
      <c r="C102" s="213" t="s">
        <v>1862</v>
      </c>
      <c r="D102" s="221">
        <v>4.8000000000000001E-2</v>
      </c>
      <c r="E102" s="468">
        <v>0</v>
      </c>
      <c r="F102" s="225">
        <f>D102*E102</f>
        <v>0</v>
      </c>
      <c r="J102" s="185">
        <v>3100</v>
      </c>
      <c r="K102" s="186">
        <v>0.7</v>
      </c>
    </row>
    <row r="103" spans="1:11" s="186" customFormat="1" ht="27" customHeight="1">
      <c r="A103" s="204">
        <v>2</v>
      </c>
      <c r="B103" s="205" t="s">
        <v>1939</v>
      </c>
      <c r="C103" s="213" t="s">
        <v>1862</v>
      </c>
      <c r="D103" s="221">
        <v>0.01</v>
      </c>
      <c r="E103" s="468">
        <v>0</v>
      </c>
      <c r="F103" s="225">
        <f>D103*E103</f>
        <v>0</v>
      </c>
      <c r="J103" s="185">
        <v>1500</v>
      </c>
      <c r="K103" s="186">
        <v>0.7</v>
      </c>
    </row>
    <row r="104" spans="1:11" s="186" customFormat="1" ht="12.5">
      <c r="A104" s="208" t="s">
        <v>385</v>
      </c>
      <c r="B104" s="209" t="s">
        <v>1911</v>
      </c>
      <c r="C104" s="209"/>
      <c r="D104" s="209"/>
      <c r="E104" s="461"/>
      <c r="F104" s="210">
        <f>SUM(F102:F103)</f>
        <v>0</v>
      </c>
      <c r="J104" s="187"/>
      <c r="K104" s="186">
        <v>0.7</v>
      </c>
    </row>
    <row r="105" spans="1:11" s="186" customFormat="1" ht="12.5">
      <c r="A105" s="208"/>
      <c r="B105" s="208"/>
      <c r="C105" s="208"/>
      <c r="D105" s="208"/>
      <c r="E105" s="462"/>
      <c r="F105" s="220"/>
    </row>
    <row r="106" spans="1:11" s="186" customFormat="1" ht="14.25" customHeight="1">
      <c r="A106" s="208" t="s">
        <v>385</v>
      </c>
      <c r="B106" s="208"/>
      <c r="C106" s="208"/>
      <c r="D106" s="208"/>
      <c r="E106" s="462"/>
      <c r="F106" s="208"/>
      <c r="K106" s="186">
        <v>0.7</v>
      </c>
    </row>
    <row r="107" spans="1:11" s="186" customFormat="1" ht="13">
      <c r="A107" s="208" t="s">
        <v>385</v>
      </c>
      <c r="B107" s="212" t="s">
        <v>1852</v>
      </c>
      <c r="C107" s="208"/>
      <c r="D107" s="208"/>
      <c r="E107" s="462"/>
      <c r="F107" s="208"/>
      <c r="K107" s="186">
        <v>0.7</v>
      </c>
    </row>
    <row r="108" spans="1:11" s="186" customFormat="1" ht="12.5">
      <c r="A108" s="213">
        <v>1</v>
      </c>
      <c r="B108" s="214" t="s">
        <v>1940</v>
      </c>
      <c r="C108" s="208" t="s">
        <v>1941</v>
      </c>
      <c r="D108" s="208">
        <v>4</v>
      </c>
      <c r="E108" s="460">
        <v>0</v>
      </c>
      <c r="F108" s="207">
        <f t="shared" ref="F108:F113" si="5">D108*E108</f>
        <v>0</v>
      </c>
    </row>
    <row r="109" spans="1:11" s="186" customFormat="1" ht="12.5">
      <c r="A109" s="213">
        <v>2</v>
      </c>
      <c r="B109" s="214" t="s">
        <v>1967</v>
      </c>
      <c r="C109" s="208" t="s">
        <v>1941</v>
      </c>
      <c r="D109" s="208">
        <v>4</v>
      </c>
      <c r="E109" s="460">
        <v>0</v>
      </c>
      <c r="F109" s="207">
        <f t="shared" si="5"/>
        <v>0</v>
      </c>
    </row>
    <row r="110" spans="1:11" s="186" customFormat="1" ht="12.5">
      <c r="A110" s="213">
        <v>3</v>
      </c>
      <c r="B110" s="214" t="s">
        <v>1942</v>
      </c>
      <c r="C110" s="208" t="s">
        <v>1941</v>
      </c>
      <c r="D110" s="208">
        <v>5</v>
      </c>
      <c r="E110" s="460">
        <v>0</v>
      </c>
      <c r="F110" s="207">
        <f t="shared" si="5"/>
        <v>0</v>
      </c>
      <c r="J110" s="185">
        <v>250</v>
      </c>
      <c r="K110" s="186">
        <v>0.7</v>
      </c>
    </row>
    <row r="111" spans="1:11" s="186" customFormat="1" ht="12.5">
      <c r="A111" s="213">
        <v>4</v>
      </c>
      <c r="B111" s="205" t="s">
        <v>1943</v>
      </c>
      <c r="C111" s="206" t="s">
        <v>1941</v>
      </c>
      <c r="D111" s="206">
        <v>5</v>
      </c>
      <c r="E111" s="460">
        <v>0</v>
      </c>
      <c r="F111" s="207">
        <f t="shared" si="5"/>
        <v>0</v>
      </c>
      <c r="J111" s="185">
        <v>250</v>
      </c>
      <c r="K111" s="186">
        <v>0.7</v>
      </c>
    </row>
    <row r="112" spans="1:11" s="186" customFormat="1" ht="25">
      <c r="A112" s="213">
        <v>5</v>
      </c>
      <c r="B112" s="205" t="s">
        <v>1944</v>
      </c>
      <c r="C112" s="206" t="s">
        <v>1941</v>
      </c>
      <c r="D112" s="206">
        <v>5</v>
      </c>
      <c r="E112" s="460">
        <v>0</v>
      </c>
      <c r="F112" s="207">
        <f t="shared" si="5"/>
        <v>0</v>
      </c>
      <c r="J112" s="185">
        <v>250</v>
      </c>
      <c r="K112" s="186">
        <v>0.7</v>
      </c>
    </row>
    <row r="113" spans="1:11" s="186" customFormat="1" ht="12.5">
      <c r="A113" s="213">
        <v>6</v>
      </c>
      <c r="B113" s="205" t="s">
        <v>1945</v>
      </c>
      <c r="C113" s="206" t="s">
        <v>1941</v>
      </c>
      <c r="D113" s="206">
        <v>45</v>
      </c>
      <c r="E113" s="460">
        <v>0</v>
      </c>
      <c r="F113" s="207">
        <f t="shared" si="5"/>
        <v>0</v>
      </c>
      <c r="J113" s="187"/>
      <c r="K113" s="186">
        <v>0.7</v>
      </c>
    </row>
    <row r="114" spans="1:11" s="186" customFormat="1" ht="14.25" customHeight="1">
      <c r="A114" s="208" t="s">
        <v>385</v>
      </c>
      <c r="B114" s="209" t="s">
        <v>1911</v>
      </c>
      <c r="C114" s="209"/>
      <c r="D114" s="209"/>
      <c r="E114" s="461"/>
      <c r="F114" s="210">
        <f>SUM(F108:F113)</f>
        <v>0</v>
      </c>
      <c r="K114" s="186">
        <v>0.7</v>
      </c>
    </row>
    <row r="115" spans="1:11" s="186" customFormat="1" ht="14.25" customHeight="1">
      <c r="A115" s="208" t="s">
        <v>385</v>
      </c>
      <c r="B115" s="208"/>
      <c r="C115" s="208"/>
      <c r="D115" s="208"/>
      <c r="E115" s="462"/>
      <c r="F115" s="208"/>
      <c r="K115" s="186">
        <v>0.7</v>
      </c>
    </row>
    <row r="116" spans="1:11" s="186" customFormat="1" ht="12.5">
      <c r="A116" s="208" t="s">
        <v>385</v>
      </c>
      <c r="B116" s="208"/>
      <c r="C116" s="208"/>
      <c r="D116" s="208"/>
      <c r="E116" s="462"/>
      <c r="F116" s="208"/>
      <c r="K116" s="186">
        <v>0.7</v>
      </c>
    </row>
    <row r="117" spans="1:11" s="186" customFormat="1" ht="13">
      <c r="A117" s="208" t="s">
        <v>385</v>
      </c>
      <c r="B117" s="212" t="s">
        <v>1853</v>
      </c>
      <c r="C117" s="208"/>
      <c r="D117" s="208"/>
      <c r="E117" s="462"/>
      <c r="F117" s="208"/>
    </row>
    <row r="118" spans="1:11" s="186" customFormat="1" ht="13">
      <c r="A118" s="208"/>
      <c r="B118" s="212"/>
      <c r="C118" s="208"/>
      <c r="D118" s="208"/>
      <c r="E118" s="462"/>
      <c r="F118" s="208"/>
      <c r="J118" s="185">
        <v>300</v>
      </c>
      <c r="K118" s="186">
        <v>0.7</v>
      </c>
    </row>
    <row r="119" spans="1:11" s="186" customFormat="1" ht="25">
      <c r="A119" s="204">
        <v>1</v>
      </c>
      <c r="B119" s="205" t="s">
        <v>1946</v>
      </c>
      <c r="C119" s="213" t="s">
        <v>1941</v>
      </c>
      <c r="D119" s="221">
        <v>8</v>
      </c>
      <c r="E119" s="468">
        <v>0</v>
      </c>
      <c r="F119" s="220">
        <f>D119*E119</f>
        <v>0</v>
      </c>
    </row>
    <row r="120" spans="1:11" s="186" customFormat="1" ht="12.5">
      <c r="A120" s="213">
        <v>2</v>
      </c>
      <c r="B120" s="208" t="s">
        <v>1963</v>
      </c>
      <c r="C120" s="208" t="s">
        <v>1941</v>
      </c>
      <c r="D120" s="208">
        <v>4</v>
      </c>
      <c r="E120" s="468">
        <v>0</v>
      </c>
      <c r="F120" s="220">
        <f>D120*E120</f>
        <v>0</v>
      </c>
    </row>
    <row r="121" spans="1:11" s="186" customFormat="1" ht="12.5">
      <c r="A121" s="208"/>
      <c r="B121" s="209" t="s">
        <v>1911</v>
      </c>
      <c r="C121" s="209"/>
      <c r="D121" s="209"/>
      <c r="E121" s="461"/>
      <c r="F121" s="210">
        <f>SUM(F119:F120)</f>
        <v>0</v>
      </c>
    </row>
    <row r="122" spans="1:11" s="186" customFormat="1" ht="12.5">
      <c r="E122" s="471"/>
    </row>
    <row r="123" spans="1:11" s="190" customFormat="1" ht="15.5">
      <c r="B123" s="433" t="s">
        <v>2204</v>
      </c>
      <c r="E123" s="472"/>
      <c r="F123" s="434">
        <f>F60+F70+F78+F98+F104+F114+F121</f>
        <v>0</v>
      </c>
      <c r="K123" s="176"/>
    </row>
    <row r="124" spans="1:11" s="190" customFormat="1" ht="13">
      <c r="E124" s="472"/>
      <c r="K124" s="176"/>
    </row>
    <row r="125" spans="1:11" s="190" customFormat="1" ht="13">
      <c r="K125" s="176"/>
    </row>
    <row r="126" spans="1:11" s="190" customFormat="1" ht="13">
      <c r="K126" s="176"/>
    </row>
    <row r="127" spans="1:11" s="190" customFormat="1" ht="13">
      <c r="K127" s="176"/>
    </row>
    <row r="128" spans="1:11" s="190" customFormat="1" ht="13">
      <c r="K128" s="176"/>
    </row>
    <row r="129" spans="11:11">
      <c r="K129" s="188"/>
    </row>
    <row r="130" spans="11:11">
      <c r="K130" s="188"/>
    </row>
    <row r="131" spans="11:11">
      <c r="K131" s="188"/>
    </row>
    <row r="132" spans="11:11">
      <c r="K132" s="188"/>
    </row>
    <row r="133" spans="11:11">
      <c r="K133" s="188"/>
    </row>
    <row r="134" spans="11:11">
      <c r="K134" s="188"/>
    </row>
    <row r="135" spans="11:11">
      <c r="K135" s="188"/>
    </row>
    <row r="136" spans="11:11">
      <c r="K136" s="188"/>
    </row>
    <row r="137" spans="11:11">
      <c r="K137" s="188"/>
    </row>
    <row r="138" spans="11:11">
      <c r="K138" s="188"/>
    </row>
    <row r="139" spans="11:11">
      <c r="K139" s="188"/>
    </row>
    <row r="140" spans="11:11">
      <c r="K140" s="188"/>
    </row>
    <row r="141" spans="11:11">
      <c r="K141" s="188"/>
    </row>
    <row r="142" spans="11:11">
      <c r="K142" s="188"/>
    </row>
    <row r="143" spans="11:11">
      <c r="K143" s="188"/>
    </row>
    <row r="144" spans="11:11">
      <c r="K144" s="188"/>
    </row>
    <row r="145" spans="11:11">
      <c r="K145" s="188"/>
    </row>
    <row r="146" spans="11:11">
      <c r="K146" s="188"/>
    </row>
    <row r="147" spans="11:11">
      <c r="K147" s="188"/>
    </row>
    <row r="148" spans="11:11">
      <c r="K148" s="188"/>
    </row>
    <row r="149" spans="11:11">
      <c r="K149" s="188"/>
    </row>
    <row r="150" spans="11:11">
      <c r="K150" s="188"/>
    </row>
    <row r="151" spans="11:11">
      <c r="K151" s="188"/>
    </row>
    <row r="152" spans="11:11">
      <c r="K152" s="188"/>
    </row>
    <row r="153" spans="11:11">
      <c r="K153" s="188"/>
    </row>
    <row r="154" spans="11:11">
      <c r="K154" s="188"/>
    </row>
    <row r="155" spans="11:11">
      <c r="K155" s="188"/>
    </row>
    <row r="156" spans="11:11">
      <c r="K156" s="188"/>
    </row>
    <row r="157" spans="11:11">
      <c r="K157" s="188"/>
    </row>
    <row r="158" spans="11:11">
      <c r="K158" s="188"/>
    </row>
    <row r="159" spans="11:11">
      <c r="K159" s="188"/>
    </row>
    <row r="160" spans="11:11">
      <c r="K160" s="188"/>
    </row>
    <row r="161" spans="11:11">
      <c r="K161" s="188"/>
    </row>
    <row r="162" spans="11:11">
      <c r="K162" s="188"/>
    </row>
    <row r="163" spans="11:11">
      <c r="K163" s="188"/>
    </row>
    <row r="164" spans="11:11">
      <c r="K164" s="188"/>
    </row>
    <row r="165" spans="11:11">
      <c r="K165" s="188"/>
    </row>
    <row r="166" spans="11:11">
      <c r="K166" s="188"/>
    </row>
    <row r="167" spans="11:11">
      <c r="K167" s="188"/>
    </row>
    <row r="168" spans="11:11">
      <c r="K168" s="188"/>
    </row>
    <row r="169" spans="11:11">
      <c r="K169" s="188"/>
    </row>
    <row r="170" spans="11:11">
      <c r="K170" s="188"/>
    </row>
    <row r="171" spans="11:11">
      <c r="K171" s="188"/>
    </row>
    <row r="172" spans="11:11">
      <c r="K172" s="188"/>
    </row>
    <row r="173" spans="11:11">
      <c r="K173" s="188"/>
    </row>
    <row r="174" spans="11:11">
      <c r="K174" s="188"/>
    </row>
    <row r="175" spans="11:11">
      <c r="K175" s="188"/>
    </row>
    <row r="176" spans="11:11">
      <c r="K176" s="188"/>
    </row>
    <row r="177" spans="11:11">
      <c r="K177" s="188"/>
    </row>
    <row r="178" spans="11:11">
      <c r="K178" s="188"/>
    </row>
    <row r="179" spans="11:11">
      <c r="K179" s="188"/>
    </row>
    <row r="180" spans="11:11">
      <c r="K180" s="188"/>
    </row>
    <row r="181" spans="11:11">
      <c r="K181" s="188"/>
    </row>
    <row r="182" spans="11:11">
      <c r="K182" s="188"/>
    </row>
    <row r="183" spans="11:11">
      <c r="K183" s="188"/>
    </row>
    <row r="184" spans="11:11">
      <c r="K184" s="188"/>
    </row>
    <row r="185" spans="11:11">
      <c r="K185" s="188"/>
    </row>
    <row r="186" spans="11:11">
      <c r="K186" s="188"/>
    </row>
    <row r="187" spans="11:11">
      <c r="K187" s="188"/>
    </row>
    <row r="188" spans="11:11">
      <c r="K188" s="188"/>
    </row>
    <row r="189" spans="11:11">
      <c r="K189" s="188"/>
    </row>
    <row r="190" spans="11:11">
      <c r="K190" s="188"/>
    </row>
    <row r="191" spans="11:11">
      <c r="K191" s="188"/>
    </row>
    <row r="192" spans="11:11">
      <c r="K192" s="188"/>
    </row>
    <row r="193" spans="11:11">
      <c r="K193" s="188"/>
    </row>
    <row r="194" spans="11:11">
      <c r="K194" s="188"/>
    </row>
    <row r="195" spans="11:11">
      <c r="K195" s="188"/>
    </row>
    <row r="196" spans="11:11">
      <c r="K196" s="188"/>
    </row>
    <row r="197" spans="11:11">
      <c r="K197" s="188"/>
    </row>
    <row r="198" spans="11:11">
      <c r="K198" s="188"/>
    </row>
    <row r="199" spans="11:11">
      <c r="K199" s="188"/>
    </row>
    <row r="200" spans="11:11">
      <c r="K200" s="188"/>
    </row>
    <row r="201" spans="11:11">
      <c r="K201" s="188"/>
    </row>
    <row r="202" spans="11:11">
      <c r="K202" s="188"/>
    </row>
    <row r="203" spans="11:11">
      <c r="K203" s="188"/>
    </row>
    <row r="204" spans="11:11">
      <c r="K204" s="188"/>
    </row>
    <row r="205" spans="11:11">
      <c r="K205" s="188"/>
    </row>
    <row r="206" spans="11:11">
      <c r="K206" s="188"/>
    </row>
    <row r="207" spans="11:11">
      <c r="K207" s="188"/>
    </row>
    <row r="208" spans="11:11">
      <c r="K208" s="188"/>
    </row>
    <row r="209" spans="11:11">
      <c r="K209" s="188"/>
    </row>
    <row r="210" spans="11:11">
      <c r="K210" s="188"/>
    </row>
    <row r="211" spans="11:11">
      <c r="K211" s="188"/>
    </row>
    <row r="212" spans="11:11">
      <c r="K212" s="188"/>
    </row>
    <row r="213" spans="11:11">
      <c r="K213" s="188"/>
    </row>
    <row r="214" spans="11:11">
      <c r="K214" s="188"/>
    </row>
    <row r="215" spans="11:11">
      <c r="K215" s="188"/>
    </row>
    <row r="216" spans="11:11">
      <c r="K216" s="188"/>
    </row>
    <row r="217" spans="11:11">
      <c r="K217" s="188"/>
    </row>
    <row r="218" spans="11:11">
      <c r="K218" s="188"/>
    </row>
    <row r="219" spans="11:11">
      <c r="K219" s="188"/>
    </row>
    <row r="220" spans="11:11">
      <c r="K220" s="188"/>
    </row>
    <row r="221" spans="11:11">
      <c r="K221" s="188"/>
    </row>
    <row r="222" spans="11:11">
      <c r="K222" s="188"/>
    </row>
    <row r="223" spans="11:11">
      <c r="K223" s="188"/>
    </row>
    <row r="224" spans="11:11">
      <c r="K224" s="188"/>
    </row>
    <row r="225" spans="11:11">
      <c r="K225" s="188"/>
    </row>
    <row r="226" spans="11:11">
      <c r="K226" s="188"/>
    </row>
    <row r="227" spans="11:11">
      <c r="K227" s="188"/>
    </row>
    <row r="228" spans="11:11">
      <c r="K228" s="188"/>
    </row>
  </sheetData>
  <sheetProtection password="CD92" sheet="1" objects="1" scenarios="1" selectLockedCells="1"/>
  <pageMargins left="0.39370078740157483" right="0.39370078740157483" top="0.39370078740157483" bottom="0.39370078740157483" header="0.51181102362204722" footer="0.31496062992125984"/>
  <pageSetup paperSize="9" orientation="portrait" r:id="rId1"/>
  <headerFooter>
    <oddFooter>&amp;C&amp;C&amp;P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113"/>
  <sheetViews>
    <sheetView topLeftCell="A61" zoomScale="115" zoomScaleNormal="115" workbookViewId="0">
      <selection activeCell="F102" sqref="F102"/>
    </sheetView>
  </sheetViews>
  <sheetFormatPr defaultColWidth="9.1796875" defaultRowHeight="10"/>
  <cols>
    <col min="1" max="1" width="6.453125" style="69" customWidth="1"/>
    <col min="2" max="2" width="6.26953125" style="162" customWidth="1"/>
    <col min="3" max="3" width="49.26953125" style="77" customWidth="1"/>
    <col min="4" max="4" width="7.54296875" style="162" customWidth="1"/>
    <col min="5" max="5" width="7.26953125" style="162" customWidth="1"/>
    <col min="6" max="7" width="8.7265625" style="154" customWidth="1"/>
    <col min="8" max="8" width="4.1796875" style="77" customWidth="1"/>
    <col min="9" max="10" width="9.54296875" style="138" hidden="1" customWidth="1"/>
    <col min="11" max="11" width="6.81640625" style="139" hidden="1" customWidth="1"/>
    <col min="12" max="13" width="8.7265625" style="138" hidden="1" customWidth="1"/>
    <col min="14" max="14" width="9.1796875" style="77"/>
    <col min="15" max="15" width="15" style="95" bestFit="1" customWidth="1"/>
    <col min="16" max="17" width="8.453125" style="95" customWidth="1"/>
    <col min="18" max="20" width="9.1796875" style="77"/>
    <col min="21" max="21" width="15" style="77" bestFit="1" customWidth="1"/>
    <col min="22" max="256" width="9.1796875" style="77"/>
    <col min="257" max="257" width="6.453125" style="77" customWidth="1"/>
    <col min="258" max="258" width="6.26953125" style="77" customWidth="1"/>
    <col min="259" max="259" width="49.26953125" style="77" customWidth="1"/>
    <col min="260" max="260" width="7.54296875" style="77" customWidth="1"/>
    <col min="261" max="261" width="7.26953125" style="77" customWidth="1"/>
    <col min="262" max="263" width="8.7265625" style="77" customWidth="1"/>
    <col min="264" max="264" width="4.1796875" style="77" customWidth="1"/>
    <col min="265" max="269" width="0" style="77" hidden="1" customWidth="1"/>
    <col min="270" max="270" width="9.1796875" style="77"/>
    <col min="271" max="271" width="15" style="77" bestFit="1" customWidth="1"/>
    <col min="272" max="273" width="8.453125" style="77" customWidth="1"/>
    <col min="274" max="276" width="9.1796875" style="77"/>
    <col min="277" max="277" width="15" style="77" bestFit="1" customWidth="1"/>
    <col min="278" max="512" width="9.1796875" style="77"/>
    <col min="513" max="513" width="6.453125" style="77" customWidth="1"/>
    <col min="514" max="514" width="6.26953125" style="77" customWidth="1"/>
    <col min="515" max="515" width="49.26953125" style="77" customWidth="1"/>
    <col min="516" max="516" width="7.54296875" style="77" customWidth="1"/>
    <col min="517" max="517" width="7.26953125" style="77" customWidth="1"/>
    <col min="518" max="519" width="8.7265625" style="77" customWidth="1"/>
    <col min="520" max="520" width="4.1796875" style="77" customWidth="1"/>
    <col min="521" max="525" width="0" style="77" hidden="1" customWidth="1"/>
    <col min="526" max="526" width="9.1796875" style="77"/>
    <col min="527" max="527" width="15" style="77" bestFit="1" customWidth="1"/>
    <col min="528" max="529" width="8.453125" style="77" customWidth="1"/>
    <col min="530" max="532" width="9.1796875" style="77"/>
    <col min="533" max="533" width="15" style="77" bestFit="1" customWidth="1"/>
    <col min="534" max="768" width="9.1796875" style="77"/>
    <col min="769" max="769" width="6.453125" style="77" customWidth="1"/>
    <col min="770" max="770" width="6.26953125" style="77" customWidth="1"/>
    <col min="771" max="771" width="49.26953125" style="77" customWidth="1"/>
    <col min="772" max="772" width="7.54296875" style="77" customWidth="1"/>
    <col min="773" max="773" width="7.26953125" style="77" customWidth="1"/>
    <col min="774" max="775" width="8.7265625" style="77" customWidth="1"/>
    <col min="776" max="776" width="4.1796875" style="77" customWidth="1"/>
    <col min="777" max="781" width="0" style="77" hidden="1" customWidth="1"/>
    <col min="782" max="782" width="9.1796875" style="77"/>
    <col min="783" max="783" width="15" style="77" bestFit="1" customWidth="1"/>
    <col min="784" max="785" width="8.453125" style="77" customWidth="1"/>
    <col min="786" max="788" width="9.1796875" style="77"/>
    <col min="789" max="789" width="15" style="77" bestFit="1" customWidth="1"/>
    <col min="790" max="1024" width="9.1796875" style="77"/>
    <col min="1025" max="1025" width="6.453125" style="77" customWidth="1"/>
    <col min="1026" max="1026" width="6.26953125" style="77" customWidth="1"/>
    <col min="1027" max="1027" width="49.26953125" style="77" customWidth="1"/>
    <col min="1028" max="1028" width="7.54296875" style="77" customWidth="1"/>
    <col min="1029" max="1029" width="7.26953125" style="77" customWidth="1"/>
    <col min="1030" max="1031" width="8.7265625" style="77" customWidth="1"/>
    <col min="1032" max="1032" width="4.1796875" style="77" customWidth="1"/>
    <col min="1033" max="1037" width="0" style="77" hidden="1" customWidth="1"/>
    <col min="1038" max="1038" width="9.1796875" style="77"/>
    <col min="1039" max="1039" width="15" style="77" bestFit="1" customWidth="1"/>
    <col min="1040" max="1041" width="8.453125" style="77" customWidth="1"/>
    <col min="1042" max="1044" width="9.1796875" style="77"/>
    <col min="1045" max="1045" width="15" style="77" bestFit="1" customWidth="1"/>
    <col min="1046" max="1280" width="9.1796875" style="77"/>
    <col min="1281" max="1281" width="6.453125" style="77" customWidth="1"/>
    <col min="1282" max="1282" width="6.26953125" style="77" customWidth="1"/>
    <col min="1283" max="1283" width="49.26953125" style="77" customWidth="1"/>
    <col min="1284" max="1284" width="7.54296875" style="77" customWidth="1"/>
    <col min="1285" max="1285" width="7.26953125" style="77" customWidth="1"/>
    <col min="1286" max="1287" width="8.7265625" style="77" customWidth="1"/>
    <col min="1288" max="1288" width="4.1796875" style="77" customWidth="1"/>
    <col min="1289" max="1293" width="0" style="77" hidden="1" customWidth="1"/>
    <col min="1294" max="1294" width="9.1796875" style="77"/>
    <col min="1295" max="1295" width="15" style="77" bestFit="1" customWidth="1"/>
    <col min="1296" max="1297" width="8.453125" style="77" customWidth="1"/>
    <col min="1298" max="1300" width="9.1796875" style="77"/>
    <col min="1301" max="1301" width="15" style="77" bestFit="1" customWidth="1"/>
    <col min="1302" max="1536" width="9.1796875" style="77"/>
    <col min="1537" max="1537" width="6.453125" style="77" customWidth="1"/>
    <col min="1538" max="1538" width="6.26953125" style="77" customWidth="1"/>
    <col min="1539" max="1539" width="49.26953125" style="77" customWidth="1"/>
    <col min="1540" max="1540" width="7.54296875" style="77" customWidth="1"/>
    <col min="1541" max="1541" width="7.26953125" style="77" customWidth="1"/>
    <col min="1542" max="1543" width="8.7265625" style="77" customWidth="1"/>
    <col min="1544" max="1544" width="4.1796875" style="77" customWidth="1"/>
    <col min="1545" max="1549" width="0" style="77" hidden="1" customWidth="1"/>
    <col min="1550" max="1550" width="9.1796875" style="77"/>
    <col min="1551" max="1551" width="15" style="77" bestFit="1" customWidth="1"/>
    <col min="1552" max="1553" width="8.453125" style="77" customWidth="1"/>
    <col min="1554" max="1556" width="9.1796875" style="77"/>
    <col min="1557" max="1557" width="15" style="77" bestFit="1" customWidth="1"/>
    <col min="1558" max="1792" width="9.1796875" style="77"/>
    <col min="1793" max="1793" width="6.453125" style="77" customWidth="1"/>
    <col min="1794" max="1794" width="6.26953125" style="77" customWidth="1"/>
    <col min="1795" max="1795" width="49.26953125" style="77" customWidth="1"/>
    <col min="1796" max="1796" width="7.54296875" style="77" customWidth="1"/>
    <col min="1797" max="1797" width="7.26953125" style="77" customWidth="1"/>
    <col min="1798" max="1799" width="8.7265625" style="77" customWidth="1"/>
    <col min="1800" max="1800" width="4.1796875" style="77" customWidth="1"/>
    <col min="1801" max="1805" width="0" style="77" hidden="1" customWidth="1"/>
    <col min="1806" max="1806" width="9.1796875" style="77"/>
    <col min="1807" max="1807" width="15" style="77" bestFit="1" customWidth="1"/>
    <col min="1808" max="1809" width="8.453125" style="77" customWidth="1"/>
    <col min="1810" max="1812" width="9.1796875" style="77"/>
    <col min="1813" max="1813" width="15" style="77" bestFit="1" customWidth="1"/>
    <col min="1814" max="2048" width="9.1796875" style="77"/>
    <col min="2049" max="2049" width="6.453125" style="77" customWidth="1"/>
    <col min="2050" max="2050" width="6.26953125" style="77" customWidth="1"/>
    <col min="2051" max="2051" width="49.26953125" style="77" customWidth="1"/>
    <col min="2052" max="2052" width="7.54296875" style="77" customWidth="1"/>
    <col min="2053" max="2053" width="7.26953125" style="77" customWidth="1"/>
    <col min="2054" max="2055" width="8.7265625" style="77" customWidth="1"/>
    <col min="2056" max="2056" width="4.1796875" style="77" customWidth="1"/>
    <col min="2057" max="2061" width="0" style="77" hidden="1" customWidth="1"/>
    <col min="2062" max="2062" width="9.1796875" style="77"/>
    <col min="2063" max="2063" width="15" style="77" bestFit="1" customWidth="1"/>
    <col min="2064" max="2065" width="8.453125" style="77" customWidth="1"/>
    <col min="2066" max="2068" width="9.1796875" style="77"/>
    <col min="2069" max="2069" width="15" style="77" bestFit="1" customWidth="1"/>
    <col min="2070" max="2304" width="9.1796875" style="77"/>
    <col min="2305" max="2305" width="6.453125" style="77" customWidth="1"/>
    <col min="2306" max="2306" width="6.26953125" style="77" customWidth="1"/>
    <col min="2307" max="2307" width="49.26953125" style="77" customWidth="1"/>
    <col min="2308" max="2308" width="7.54296875" style="77" customWidth="1"/>
    <col min="2309" max="2309" width="7.26953125" style="77" customWidth="1"/>
    <col min="2310" max="2311" width="8.7265625" style="77" customWidth="1"/>
    <col min="2312" max="2312" width="4.1796875" style="77" customWidth="1"/>
    <col min="2313" max="2317" width="0" style="77" hidden="1" customWidth="1"/>
    <col min="2318" max="2318" width="9.1796875" style="77"/>
    <col min="2319" max="2319" width="15" style="77" bestFit="1" customWidth="1"/>
    <col min="2320" max="2321" width="8.453125" style="77" customWidth="1"/>
    <col min="2322" max="2324" width="9.1796875" style="77"/>
    <col min="2325" max="2325" width="15" style="77" bestFit="1" customWidth="1"/>
    <col min="2326" max="2560" width="9.1796875" style="77"/>
    <col min="2561" max="2561" width="6.453125" style="77" customWidth="1"/>
    <col min="2562" max="2562" width="6.26953125" style="77" customWidth="1"/>
    <col min="2563" max="2563" width="49.26953125" style="77" customWidth="1"/>
    <col min="2564" max="2564" width="7.54296875" style="77" customWidth="1"/>
    <col min="2565" max="2565" width="7.26953125" style="77" customWidth="1"/>
    <col min="2566" max="2567" width="8.7265625" style="77" customWidth="1"/>
    <col min="2568" max="2568" width="4.1796875" style="77" customWidth="1"/>
    <col min="2569" max="2573" width="0" style="77" hidden="1" customWidth="1"/>
    <col min="2574" max="2574" width="9.1796875" style="77"/>
    <col min="2575" max="2575" width="15" style="77" bestFit="1" customWidth="1"/>
    <col min="2576" max="2577" width="8.453125" style="77" customWidth="1"/>
    <col min="2578" max="2580" width="9.1796875" style="77"/>
    <col min="2581" max="2581" width="15" style="77" bestFit="1" customWidth="1"/>
    <col min="2582" max="2816" width="9.1796875" style="77"/>
    <col min="2817" max="2817" width="6.453125" style="77" customWidth="1"/>
    <col min="2818" max="2818" width="6.26953125" style="77" customWidth="1"/>
    <col min="2819" max="2819" width="49.26953125" style="77" customWidth="1"/>
    <col min="2820" max="2820" width="7.54296875" style="77" customWidth="1"/>
    <col min="2821" max="2821" width="7.26953125" style="77" customWidth="1"/>
    <col min="2822" max="2823" width="8.7265625" style="77" customWidth="1"/>
    <col min="2824" max="2824" width="4.1796875" style="77" customWidth="1"/>
    <col min="2825" max="2829" width="0" style="77" hidden="1" customWidth="1"/>
    <col min="2830" max="2830" width="9.1796875" style="77"/>
    <col min="2831" max="2831" width="15" style="77" bestFit="1" customWidth="1"/>
    <col min="2832" max="2833" width="8.453125" style="77" customWidth="1"/>
    <col min="2834" max="2836" width="9.1796875" style="77"/>
    <col min="2837" max="2837" width="15" style="77" bestFit="1" customWidth="1"/>
    <col min="2838" max="3072" width="9.1796875" style="77"/>
    <col min="3073" max="3073" width="6.453125" style="77" customWidth="1"/>
    <col min="3074" max="3074" width="6.26953125" style="77" customWidth="1"/>
    <col min="3075" max="3075" width="49.26953125" style="77" customWidth="1"/>
    <col min="3076" max="3076" width="7.54296875" style="77" customWidth="1"/>
    <col min="3077" max="3077" width="7.26953125" style="77" customWidth="1"/>
    <col min="3078" max="3079" width="8.7265625" style="77" customWidth="1"/>
    <col min="3080" max="3080" width="4.1796875" style="77" customWidth="1"/>
    <col min="3081" max="3085" width="0" style="77" hidden="1" customWidth="1"/>
    <col min="3086" max="3086" width="9.1796875" style="77"/>
    <col min="3087" max="3087" width="15" style="77" bestFit="1" customWidth="1"/>
    <col min="3088" max="3089" width="8.453125" style="77" customWidth="1"/>
    <col min="3090" max="3092" width="9.1796875" style="77"/>
    <col min="3093" max="3093" width="15" style="77" bestFit="1" customWidth="1"/>
    <col min="3094" max="3328" width="9.1796875" style="77"/>
    <col min="3329" max="3329" width="6.453125" style="77" customWidth="1"/>
    <col min="3330" max="3330" width="6.26953125" style="77" customWidth="1"/>
    <col min="3331" max="3331" width="49.26953125" style="77" customWidth="1"/>
    <col min="3332" max="3332" width="7.54296875" style="77" customWidth="1"/>
    <col min="3333" max="3333" width="7.26953125" style="77" customWidth="1"/>
    <col min="3334" max="3335" width="8.7265625" style="77" customWidth="1"/>
    <col min="3336" max="3336" width="4.1796875" style="77" customWidth="1"/>
    <col min="3337" max="3341" width="0" style="77" hidden="1" customWidth="1"/>
    <col min="3342" max="3342" width="9.1796875" style="77"/>
    <col min="3343" max="3343" width="15" style="77" bestFit="1" customWidth="1"/>
    <col min="3344" max="3345" width="8.453125" style="77" customWidth="1"/>
    <col min="3346" max="3348" width="9.1796875" style="77"/>
    <col min="3349" max="3349" width="15" style="77" bestFit="1" customWidth="1"/>
    <col min="3350" max="3584" width="9.1796875" style="77"/>
    <col min="3585" max="3585" width="6.453125" style="77" customWidth="1"/>
    <col min="3586" max="3586" width="6.26953125" style="77" customWidth="1"/>
    <col min="3587" max="3587" width="49.26953125" style="77" customWidth="1"/>
    <col min="3588" max="3588" width="7.54296875" style="77" customWidth="1"/>
    <col min="3589" max="3589" width="7.26953125" style="77" customWidth="1"/>
    <col min="3590" max="3591" width="8.7265625" style="77" customWidth="1"/>
    <col min="3592" max="3592" width="4.1796875" style="77" customWidth="1"/>
    <col min="3593" max="3597" width="0" style="77" hidden="1" customWidth="1"/>
    <col min="3598" max="3598" width="9.1796875" style="77"/>
    <col min="3599" max="3599" width="15" style="77" bestFit="1" customWidth="1"/>
    <col min="3600" max="3601" width="8.453125" style="77" customWidth="1"/>
    <col min="3602" max="3604" width="9.1796875" style="77"/>
    <col min="3605" max="3605" width="15" style="77" bestFit="1" customWidth="1"/>
    <col min="3606" max="3840" width="9.1796875" style="77"/>
    <col min="3841" max="3841" width="6.453125" style="77" customWidth="1"/>
    <col min="3842" max="3842" width="6.26953125" style="77" customWidth="1"/>
    <col min="3843" max="3843" width="49.26953125" style="77" customWidth="1"/>
    <col min="3844" max="3844" width="7.54296875" style="77" customWidth="1"/>
    <col min="3845" max="3845" width="7.26953125" style="77" customWidth="1"/>
    <col min="3846" max="3847" width="8.7265625" style="77" customWidth="1"/>
    <col min="3848" max="3848" width="4.1796875" style="77" customWidth="1"/>
    <col min="3849" max="3853" width="0" style="77" hidden="1" customWidth="1"/>
    <col min="3854" max="3854" width="9.1796875" style="77"/>
    <col min="3855" max="3855" width="15" style="77" bestFit="1" customWidth="1"/>
    <col min="3856" max="3857" width="8.453125" style="77" customWidth="1"/>
    <col min="3858" max="3860" width="9.1796875" style="77"/>
    <col min="3861" max="3861" width="15" style="77" bestFit="1" customWidth="1"/>
    <col min="3862" max="4096" width="9.1796875" style="77"/>
    <col min="4097" max="4097" width="6.453125" style="77" customWidth="1"/>
    <col min="4098" max="4098" width="6.26953125" style="77" customWidth="1"/>
    <col min="4099" max="4099" width="49.26953125" style="77" customWidth="1"/>
    <col min="4100" max="4100" width="7.54296875" style="77" customWidth="1"/>
    <col min="4101" max="4101" width="7.26953125" style="77" customWidth="1"/>
    <col min="4102" max="4103" width="8.7265625" style="77" customWidth="1"/>
    <col min="4104" max="4104" width="4.1796875" style="77" customWidth="1"/>
    <col min="4105" max="4109" width="0" style="77" hidden="1" customWidth="1"/>
    <col min="4110" max="4110" width="9.1796875" style="77"/>
    <col min="4111" max="4111" width="15" style="77" bestFit="1" customWidth="1"/>
    <col min="4112" max="4113" width="8.453125" style="77" customWidth="1"/>
    <col min="4114" max="4116" width="9.1796875" style="77"/>
    <col min="4117" max="4117" width="15" style="77" bestFit="1" customWidth="1"/>
    <col min="4118" max="4352" width="9.1796875" style="77"/>
    <col min="4353" max="4353" width="6.453125" style="77" customWidth="1"/>
    <col min="4354" max="4354" width="6.26953125" style="77" customWidth="1"/>
    <col min="4355" max="4355" width="49.26953125" style="77" customWidth="1"/>
    <col min="4356" max="4356" width="7.54296875" style="77" customWidth="1"/>
    <col min="4357" max="4357" width="7.26953125" style="77" customWidth="1"/>
    <col min="4358" max="4359" width="8.7265625" style="77" customWidth="1"/>
    <col min="4360" max="4360" width="4.1796875" style="77" customWidth="1"/>
    <col min="4361" max="4365" width="0" style="77" hidden="1" customWidth="1"/>
    <col min="4366" max="4366" width="9.1796875" style="77"/>
    <col min="4367" max="4367" width="15" style="77" bestFit="1" customWidth="1"/>
    <col min="4368" max="4369" width="8.453125" style="77" customWidth="1"/>
    <col min="4370" max="4372" width="9.1796875" style="77"/>
    <col min="4373" max="4373" width="15" style="77" bestFit="1" customWidth="1"/>
    <col min="4374" max="4608" width="9.1796875" style="77"/>
    <col min="4609" max="4609" width="6.453125" style="77" customWidth="1"/>
    <col min="4610" max="4610" width="6.26953125" style="77" customWidth="1"/>
    <col min="4611" max="4611" width="49.26953125" style="77" customWidth="1"/>
    <col min="4612" max="4612" width="7.54296875" style="77" customWidth="1"/>
    <col min="4613" max="4613" width="7.26953125" style="77" customWidth="1"/>
    <col min="4614" max="4615" width="8.7265625" style="77" customWidth="1"/>
    <col min="4616" max="4616" width="4.1796875" style="77" customWidth="1"/>
    <col min="4617" max="4621" width="0" style="77" hidden="1" customWidth="1"/>
    <col min="4622" max="4622" width="9.1796875" style="77"/>
    <col min="4623" max="4623" width="15" style="77" bestFit="1" customWidth="1"/>
    <col min="4624" max="4625" width="8.453125" style="77" customWidth="1"/>
    <col min="4626" max="4628" width="9.1796875" style="77"/>
    <col min="4629" max="4629" width="15" style="77" bestFit="1" customWidth="1"/>
    <col min="4630" max="4864" width="9.1796875" style="77"/>
    <col min="4865" max="4865" width="6.453125" style="77" customWidth="1"/>
    <col min="4866" max="4866" width="6.26953125" style="77" customWidth="1"/>
    <col min="4867" max="4867" width="49.26953125" style="77" customWidth="1"/>
    <col min="4868" max="4868" width="7.54296875" style="77" customWidth="1"/>
    <col min="4869" max="4869" width="7.26953125" style="77" customWidth="1"/>
    <col min="4870" max="4871" width="8.7265625" style="77" customWidth="1"/>
    <col min="4872" max="4872" width="4.1796875" style="77" customWidth="1"/>
    <col min="4873" max="4877" width="0" style="77" hidden="1" customWidth="1"/>
    <col min="4878" max="4878" width="9.1796875" style="77"/>
    <col min="4879" max="4879" width="15" style="77" bestFit="1" customWidth="1"/>
    <col min="4880" max="4881" width="8.453125" style="77" customWidth="1"/>
    <col min="4882" max="4884" width="9.1796875" style="77"/>
    <col min="4885" max="4885" width="15" style="77" bestFit="1" customWidth="1"/>
    <col min="4886" max="5120" width="9.1796875" style="77"/>
    <col min="5121" max="5121" width="6.453125" style="77" customWidth="1"/>
    <col min="5122" max="5122" width="6.26953125" style="77" customWidth="1"/>
    <col min="5123" max="5123" width="49.26953125" style="77" customWidth="1"/>
    <col min="5124" max="5124" width="7.54296875" style="77" customWidth="1"/>
    <col min="5125" max="5125" width="7.26953125" style="77" customWidth="1"/>
    <col min="5126" max="5127" width="8.7265625" style="77" customWidth="1"/>
    <col min="5128" max="5128" width="4.1796875" style="77" customWidth="1"/>
    <col min="5129" max="5133" width="0" style="77" hidden="1" customWidth="1"/>
    <col min="5134" max="5134" width="9.1796875" style="77"/>
    <col min="5135" max="5135" width="15" style="77" bestFit="1" customWidth="1"/>
    <col min="5136" max="5137" width="8.453125" style="77" customWidth="1"/>
    <col min="5138" max="5140" width="9.1796875" style="77"/>
    <col min="5141" max="5141" width="15" style="77" bestFit="1" customWidth="1"/>
    <col min="5142" max="5376" width="9.1796875" style="77"/>
    <col min="5377" max="5377" width="6.453125" style="77" customWidth="1"/>
    <col min="5378" max="5378" width="6.26953125" style="77" customWidth="1"/>
    <col min="5379" max="5379" width="49.26953125" style="77" customWidth="1"/>
    <col min="5380" max="5380" width="7.54296875" style="77" customWidth="1"/>
    <col min="5381" max="5381" width="7.26953125" style="77" customWidth="1"/>
    <col min="5382" max="5383" width="8.7265625" style="77" customWidth="1"/>
    <col min="5384" max="5384" width="4.1796875" style="77" customWidth="1"/>
    <col min="5385" max="5389" width="0" style="77" hidden="1" customWidth="1"/>
    <col min="5390" max="5390" width="9.1796875" style="77"/>
    <col min="5391" max="5391" width="15" style="77" bestFit="1" customWidth="1"/>
    <col min="5392" max="5393" width="8.453125" style="77" customWidth="1"/>
    <col min="5394" max="5396" width="9.1796875" style="77"/>
    <col min="5397" max="5397" width="15" style="77" bestFit="1" customWidth="1"/>
    <col min="5398" max="5632" width="9.1796875" style="77"/>
    <col min="5633" max="5633" width="6.453125" style="77" customWidth="1"/>
    <col min="5634" max="5634" width="6.26953125" style="77" customWidth="1"/>
    <col min="5635" max="5635" width="49.26953125" style="77" customWidth="1"/>
    <col min="5636" max="5636" width="7.54296875" style="77" customWidth="1"/>
    <col min="5637" max="5637" width="7.26953125" style="77" customWidth="1"/>
    <col min="5638" max="5639" width="8.7265625" style="77" customWidth="1"/>
    <col min="5640" max="5640" width="4.1796875" style="77" customWidth="1"/>
    <col min="5641" max="5645" width="0" style="77" hidden="1" customWidth="1"/>
    <col min="5646" max="5646" width="9.1796875" style="77"/>
    <col min="5647" max="5647" width="15" style="77" bestFit="1" customWidth="1"/>
    <col min="5648" max="5649" width="8.453125" style="77" customWidth="1"/>
    <col min="5650" max="5652" width="9.1796875" style="77"/>
    <col min="5653" max="5653" width="15" style="77" bestFit="1" customWidth="1"/>
    <col min="5654" max="5888" width="9.1796875" style="77"/>
    <col min="5889" max="5889" width="6.453125" style="77" customWidth="1"/>
    <col min="5890" max="5890" width="6.26953125" style="77" customWidth="1"/>
    <col min="5891" max="5891" width="49.26953125" style="77" customWidth="1"/>
    <col min="5892" max="5892" width="7.54296875" style="77" customWidth="1"/>
    <col min="5893" max="5893" width="7.26953125" style="77" customWidth="1"/>
    <col min="5894" max="5895" width="8.7265625" style="77" customWidth="1"/>
    <col min="5896" max="5896" width="4.1796875" style="77" customWidth="1"/>
    <col min="5897" max="5901" width="0" style="77" hidden="1" customWidth="1"/>
    <col min="5902" max="5902" width="9.1796875" style="77"/>
    <col min="5903" max="5903" width="15" style="77" bestFit="1" customWidth="1"/>
    <col min="5904" max="5905" width="8.453125" style="77" customWidth="1"/>
    <col min="5906" max="5908" width="9.1796875" style="77"/>
    <col min="5909" max="5909" width="15" style="77" bestFit="1" customWidth="1"/>
    <col min="5910" max="6144" width="9.1796875" style="77"/>
    <col min="6145" max="6145" width="6.453125" style="77" customWidth="1"/>
    <col min="6146" max="6146" width="6.26953125" style="77" customWidth="1"/>
    <col min="6147" max="6147" width="49.26953125" style="77" customWidth="1"/>
    <col min="6148" max="6148" width="7.54296875" style="77" customWidth="1"/>
    <col min="6149" max="6149" width="7.26953125" style="77" customWidth="1"/>
    <col min="6150" max="6151" width="8.7265625" style="77" customWidth="1"/>
    <col min="6152" max="6152" width="4.1796875" style="77" customWidth="1"/>
    <col min="6153" max="6157" width="0" style="77" hidden="1" customWidth="1"/>
    <col min="6158" max="6158" width="9.1796875" style="77"/>
    <col min="6159" max="6159" width="15" style="77" bestFit="1" customWidth="1"/>
    <col min="6160" max="6161" width="8.453125" style="77" customWidth="1"/>
    <col min="6162" max="6164" width="9.1796875" style="77"/>
    <col min="6165" max="6165" width="15" style="77" bestFit="1" customWidth="1"/>
    <col min="6166" max="6400" width="9.1796875" style="77"/>
    <col min="6401" max="6401" width="6.453125" style="77" customWidth="1"/>
    <col min="6402" max="6402" width="6.26953125" style="77" customWidth="1"/>
    <col min="6403" max="6403" width="49.26953125" style="77" customWidth="1"/>
    <col min="6404" max="6404" width="7.54296875" style="77" customWidth="1"/>
    <col min="6405" max="6405" width="7.26953125" style="77" customWidth="1"/>
    <col min="6406" max="6407" width="8.7265625" style="77" customWidth="1"/>
    <col min="6408" max="6408" width="4.1796875" style="77" customWidth="1"/>
    <col min="6409" max="6413" width="0" style="77" hidden="1" customWidth="1"/>
    <col min="6414" max="6414" width="9.1796875" style="77"/>
    <col min="6415" max="6415" width="15" style="77" bestFit="1" customWidth="1"/>
    <col min="6416" max="6417" width="8.453125" style="77" customWidth="1"/>
    <col min="6418" max="6420" width="9.1796875" style="77"/>
    <col min="6421" max="6421" width="15" style="77" bestFit="1" customWidth="1"/>
    <col min="6422" max="6656" width="9.1796875" style="77"/>
    <col min="6657" max="6657" width="6.453125" style="77" customWidth="1"/>
    <col min="6658" max="6658" width="6.26953125" style="77" customWidth="1"/>
    <col min="6659" max="6659" width="49.26953125" style="77" customWidth="1"/>
    <col min="6660" max="6660" width="7.54296875" style="77" customWidth="1"/>
    <col min="6661" max="6661" width="7.26953125" style="77" customWidth="1"/>
    <col min="6662" max="6663" width="8.7265625" style="77" customWidth="1"/>
    <col min="6664" max="6664" width="4.1796875" style="77" customWidth="1"/>
    <col min="6665" max="6669" width="0" style="77" hidden="1" customWidth="1"/>
    <col min="6670" max="6670" width="9.1796875" style="77"/>
    <col min="6671" max="6671" width="15" style="77" bestFit="1" customWidth="1"/>
    <col min="6672" max="6673" width="8.453125" style="77" customWidth="1"/>
    <col min="6674" max="6676" width="9.1796875" style="77"/>
    <col min="6677" max="6677" width="15" style="77" bestFit="1" customWidth="1"/>
    <col min="6678" max="6912" width="9.1796875" style="77"/>
    <col min="6913" max="6913" width="6.453125" style="77" customWidth="1"/>
    <col min="6914" max="6914" width="6.26953125" style="77" customWidth="1"/>
    <col min="6915" max="6915" width="49.26953125" style="77" customWidth="1"/>
    <col min="6916" max="6916" width="7.54296875" style="77" customWidth="1"/>
    <col min="6917" max="6917" width="7.26953125" style="77" customWidth="1"/>
    <col min="6918" max="6919" width="8.7265625" style="77" customWidth="1"/>
    <col min="6920" max="6920" width="4.1796875" style="77" customWidth="1"/>
    <col min="6921" max="6925" width="0" style="77" hidden="1" customWidth="1"/>
    <col min="6926" max="6926" width="9.1796875" style="77"/>
    <col min="6927" max="6927" width="15" style="77" bestFit="1" customWidth="1"/>
    <col min="6928" max="6929" width="8.453125" style="77" customWidth="1"/>
    <col min="6930" max="6932" width="9.1796875" style="77"/>
    <col min="6933" max="6933" width="15" style="77" bestFit="1" customWidth="1"/>
    <col min="6934" max="7168" width="9.1796875" style="77"/>
    <col min="7169" max="7169" width="6.453125" style="77" customWidth="1"/>
    <col min="7170" max="7170" width="6.26953125" style="77" customWidth="1"/>
    <col min="7171" max="7171" width="49.26953125" style="77" customWidth="1"/>
    <col min="7172" max="7172" width="7.54296875" style="77" customWidth="1"/>
    <col min="7173" max="7173" width="7.26953125" style="77" customWidth="1"/>
    <col min="7174" max="7175" width="8.7265625" style="77" customWidth="1"/>
    <col min="7176" max="7176" width="4.1796875" style="77" customWidth="1"/>
    <col min="7177" max="7181" width="0" style="77" hidden="1" customWidth="1"/>
    <col min="7182" max="7182" width="9.1796875" style="77"/>
    <col min="7183" max="7183" width="15" style="77" bestFit="1" customWidth="1"/>
    <col min="7184" max="7185" width="8.453125" style="77" customWidth="1"/>
    <col min="7186" max="7188" width="9.1796875" style="77"/>
    <col min="7189" max="7189" width="15" style="77" bestFit="1" customWidth="1"/>
    <col min="7190" max="7424" width="9.1796875" style="77"/>
    <col min="7425" max="7425" width="6.453125" style="77" customWidth="1"/>
    <col min="7426" max="7426" width="6.26953125" style="77" customWidth="1"/>
    <col min="7427" max="7427" width="49.26953125" style="77" customWidth="1"/>
    <col min="7428" max="7428" width="7.54296875" style="77" customWidth="1"/>
    <col min="7429" max="7429" width="7.26953125" style="77" customWidth="1"/>
    <col min="7430" max="7431" width="8.7265625" style="77" customWidth="1"/>
    <col min="7432" max="7432" width="4.1796875" style="77" customWidth="1"/>
    <col min="7433" max="7437" width="0" style="77" hidden="1" customWidth="1"/>
    <col min="7438" max="7438" width="9.1796875" style="77"/>
    <col min="7439" max="7439" width="15" style="77" bestFit="1" customWidth="1"/>
    <col min="7440" max="7441" width="8.453125" style="77" customWidth="1"/>
    <col min="7442" max="7444" width="9.1796875" style="77"/>
    <col min="7445" max="7445" width="15" style="77" bestFit="1" customWidth="1"/>
    <col min="7446" max="7680" width="9.1796875" style="77"/>
    <col min="7681" max="7681" width="6.453125" style="77" customWidth="1"/>
    <col min="7682" max="7682" width="6.26953125" style="77" customWidth="1"/>
    <col min="7683" max="7683" width="49.26953125" style="77" customWidth="1"/>
    <col min="7684" max="7684" width="7.54296875" style="77" customWidth="1"/>
    <col min="7685" max="7685" width="7.26953125" style="77" customWidth="1"/>
    <col min="7686" max="7687" width="8.7265625" style="77" customWidth="1"/>
    <col min="7688" max="7688" width="4.1796875" style="77" customWidth="1"/>
    <col min="7689" max="7693" width="0" style="77" hidden="1" customWidth="1"/>
    <col min="7694" max="7694" width="9.1796875" style="77"/>
    <col min="7695" max="7695" width="15" style="77" bestFit="1" customWidth="1"/>
    <col min="7696" max="7697" width="8.453125" style="77" customWidth="1"/>
    <col min="7698" max="7700" width="9.1796875" style="77"/>
    <col min="7701" max="7701" width="15" style="77" bestFit="1" customWidth="1"/>
    <col min="7702" max="7936" width="9.1796875" style="77"/>
    <col min="7937" max="7937" width="6.453125" style="77" customWidth="1"/>
    <col min="7938" max="7938" width="6.26953125" style="77" customWidth="1"/>
    <col min="7939" max="7939" width="49.26953125" style="77" customWidth="1"/>
    <col min="7940" max="7940" width="7.54296875" style="77" customWidth="1"/>
    <col min="7941" max="7941" width="7.26953125" style="77" customWidth="1"/>
    <col min="7942" max="7943" width="8.7265625" style="77" customWidth="1"/>
    <col min="7944" max="7944" width="4.1796875" style="77" customWidth="1"/>
    <col min="7945" max="7949" width="0" style="77" hidden="1" customWidth="1"/>
    <col min="7950" max="7950" width="9.1796875" style="77"/>
    <col min="7951" max="7951" width="15" style="77" bestFit="1" customWidth="1"/>
    <col min="7952" max="7953" width="8.453125" style="77" customWidth="1"/>
    <col min="7954" max="7956" width="9.1796875" style="77"/>
    <col min="7957" max="7957" width="15" style="77" bestFit="1" customWidth="1"/>
    <col min="7958" max="8192" width="9.1796875" style="77"/>
    <col min="8193" max="8193" width="6.453125" style="77" customWidth="1"/>
    <col min="8194" max="8194" width="6.26953125" style="77" customWidth="1"/>
    <col min="8195" max="8195" width="49.26953125" style="77" customWidth="1"/>
    <col min="8196" max="8196" width="7.54296875" style="77" customWidth="1"/>
    <col min="8197" max="8197" width="7.26953125" style="77" customWidth="1"/>
    <col min="8198" max="8199" width="8.7265625" style="77" customWidth="1"/>
    <col min="8200" max="8200" width="4.1796875" style="77" customWidth="1"/>
    <col min="8201" max="8205" width="0" style="77" hidden="1" customWidth="1"/>
    <col min="8206" max="8206" width="9.1796875" style="77"/>
    <col min="8207" max="8207" width="15" style="77" bestFit="1" customWidth="1"/>
    <col min="8208" max="8209" width="8.453125" style="77" customWidth="1"/>
    <col min="8210" max="8212" width="9.1796875" style="77"/>
    <col min="8213" max="8213" width="15" style="77" bestFit="1" customWidth="1"/>
    <col min="8214" max="8448" width="9.1796875" style="77"/>
    <col min="8449" max="8449" width="6.453125" style="77" customWidth="1"/>
    <col min="8450" max="8450" width="6.26953125" style="77" customWidth="1"/>
    <col min="8451" max="8451" width="49.26953125" style="77" customWidth="1"/>
    <col min="8452" max="8452" width="7.54296875" style="77" customWidth="1"/>
    <col min="8453" max="8453" width="7.26953125" style="77" customWidth="1"/>
    <col min="8454" max="8455" width="8.7265625" style="77" customWidth="1"/>
    <col min="8456" max="8456" width="4.1796875" style="77" customWidth="1"/>
    <col min="8457" max="8461" width="0" style="77" hidden="1" customWidth="1"/>
    <col min="8462" max="8462" width="9.1796875" style="77"/>
    <col min="8463" max="8463" width="15" style="77" bestFit="1" customWidth="1"/>
    <col min="8464" max="8465" width="8.453125" style="77" customWidth="1"/>
    <col min="8466" max="8468" width="9.1796875" style="77"/>
    <col min="8469" max="8469" width="15" style="77" bestFit="1" customWidth="1"/>
    <col min="8470" max="8704" width="9.1796875" style="77"/>
    <col min="8705" max="8705" width="6.453125" style="77" customWidth="1"/>
    <col min="8706" max="8706" width="6.26953125" style="77" customWidth="1"/>
    <col min="8707" max="8707" width="49.26953125" style="77" customWidth="1"/>
    <col min="8708" max="8708" width="7.54296875" style="77" customWidth="1"/>
    <col min="8709" max="8709" width="7.26953125" style="77" customWidth="1"/>
    <col min="8710" max="8711" width="8.7265625" style="77" customWidth="1"/>
    <col min="8712" max="8712" width="4.1796875" style="77" customWidth="1"/>
    <col min="8713" max="8717" width="0" style="77" hidden="1" customWidth="1"/>
    <col min="8718" max="8718" width="9.1796875" style="77"/>
    <col min="8719" max="8719" width="15" style="77" bestFit="1" customWidth="1"/>
    <col min="8720" max="8721" width="8.453125" style="77" customWidth="1"/>
    <col min="8722" max="8724" width="9.1796875" style="77"/>
    <col min="8725" max="8725" width="15" style="77" bestFit="1" customWidth="1"/>
    <col min="8726" max="8960" width="9.1796875" style="77"/>
    <col min="8961" max="8961" width="6.453125" style="77" customWidth="1"/>
    <col min="8962" max="8962" width="6.26953125" style="77" customWidth="1"/>
    <col min="8963" max="8963" width="49.26953125" style="77" customWidth="1"/>
    <col min="8964" max="8964" width="7.54296875" style="77" customWidth="1"/>
    <col min="8965" max="8965" width="7.26953125" style="77" customWidth="1"/>
    <col min="8966" max="8967" width="8.7265625" style="77" customWidth="1"/>
    <col min="8968" max="8968" width="4.1796875" style="77" customWidth="1"/>
    <col min="8969" max="8973" width="0" style="77" hidden="1" customWidth="1"/>
    <col min="8974" max="8974" width="9.1796875" style="77"/>
    <col min="8975" max="8975" width="15" style="77" bestFit="1" customWidth="1"/>
    <col min="8976" max="8977" width="8.453125" style="77" customWidth="1"/>
    <col min="8978" max="8980" width="9.1796875" style="77"/>
    <col min="8981" max="8981" width="15" style="77" bestFit="1" customWidth="1"/>
    <col min="8982" max="9216" width="9.1796875" style="77"/>
    <col min="9217" max="9217" width="6.453125" style="77" customWidth="1"/>
    <col min="9218" max="9218" width="6.26953125" style="77" customWidth="1"/>
    <col min="9219" max="9219" width="49.26953125" style="77" customWidth="1"/>
    <col min="9220" max="9220" width="7.54296875" style="77" customWidth="1"/>
    <col min="9221" max="9221" width="7.26953125" style="77" customWidth="1"/>
    <col min="9222" max="9223" width="8.7265625" style="77" customWidth="1"/>
    <col min="9224" max="9224" width="4.1796875" style="77" customWidth="1"/>
    <col min="9225" max="9229" width="0" style="77" hidden="1" customWidth="1"/>
    <col min="9230" max="9230" width="9.1796875" style="77"/>
    <col min="9231" max="9231" width="15" style="77" bestFit="1" customWidth="1"/>
    <col min="9232" max="9233" width="8.453125" style="77" customWidth="1"/>
    <col min="9234" max="9236" width="9.1796875" style="77"/>
    <col min="9237" max="9237" width="15" style="77" bestFit="1" customWidth="1"/>
    <col min="9238" max="9472" width="9.1796875" style="77"/>
    <col min="9473" max="9473" width="6.453125" style="77" customWidth="1"/>
    <col min="9474" max="9474" width="6.26953125" style="77" customWidth="1"/>
    <col min="9475" max="9475" width="49.26953125" style="77" customWidth="1"/>
    <col min="9476" max="9476" width="7.54296875" style="77" customWidth="1"/>
    <col min="9477" max="9477" width="7.26953125" style="77" customWidth="1"/>
    <col min="9478" max="9479" width="8.7265625" style="77" customWidth="1"/>
    <col min="9480" max="9480" width="4.1796875" style="77" customWidth="1"/>
    <col min="9481" max="9485" width="0" style="77" hidden="1" customWidth="1"/>
    <col min="9486" max="9486" width="9.1796875" style="77"/>
    <col min="9487" max="9487" width="15" style="77" bestFit="1" customWidth="1"/>
    <col min="9488" max="9489" width="8.453125" style="77" customWidth="1"/>
    <col min="9490" max="9492" width="9.1796875" style="77"/>
    <col min="9493" max="9493" width="15" style="77" bestFit="1" customWidth="1"/>
    <col min="9494" max="9728" width="9.1796875" style="77"/>
    <col min="9729" max="9729" width="6.453125" style="77" customWidth="1"/>
    <col min="9730" max="9730" width="6.26953125" style="77" customWidth="1"/>
    <col min="9731" max="9731" width="49.26953125" style="77" customWidth="1"/>
    <col min="9732" max="9732" width="7.54296875" style="77" customWidth="1"/>
    <col min="9733" max="9733" width="7.26953125" style="77" customWidth="1"/>
    <col min="9734" max="9735" width="8.7265625" style="77" customWidth="1"/>
    <col min="9736" max="9736" width="4.1796875" style="77" customWidth="1"/>
    <col min="9737" max="9741" width="0" style="77" hidden="1" customWidth="1"/>
    <col min="9742" max="9742" width="9.1796875" style="77"/>
    <col min="9743" max="9743" width="15" style="77" bestFit="1" customWidth="1"/>
    <col min="9744" max="9745" width="8.453125" style="77" customWidth="1"/>
    <col min="9746" max="9748" width="9.1796875" style="77"/>
    <col min="9749" max="9749" width="15" style="77" bestFit="1" customWidth="1"/>
    <col min="9750" max="9984" width="9.1796875" style="77"/>
    <col min="9985" max="9985" width="6.453125" style="77" customWidth="1"/>
    <col min="9986" max="9986" width="6.26953125" style="77" customWidth="1"/>
    <col min="9987" max="9987" width="49.26953125" style="77" customWidth="1"/>
    <col min="9988" max="9988" width="7.54296875" style="77" customWidth="1"/>
    <col min="9989" max="9989" width="7.26953125" style="77" customWidth="1"/>
    <col min="9990" max="9991" width="8.7265625" style="77" customWidth="1"/>
    <col min="9992" max="9992" width="4.1796875" style="77" customWidth="1"/>
    <col min="9993" max="9997" width="0" style="77" hidden="1" customWidth="1"/>
    <col min="9998" max="9998" width="9.1796875" style="77"/>
    <col min="9999" max="9999" width="15" style="77" bestFit="1" customWidth="1"/>
    <col min="10000" max="10001" width="8.453125" style="77" customWidth="1"/>
    <col min="10002" max="10004" width="9.1796875" style="77"/>
    <col min="10005" max="10005" width="15" style="77" bestFit="1" customWidth="1"/>
    <col min="10006" max="10240" width="9.1796875" style="77"/>
    <col min="10241" max="10241" width="6.453125" style="77" customWidth="1"/>
    <col min="10242" max="10242" width="6.26953125" style="77" customWidth="1"/>
    <col min="10243" max="10243" width="49.26953125" style="77" customWidth="1"/>
    <col min="10244" max="10244" width="7.54296875" style="77" customWidth="1"/>
    <col min="10245" max="10245" width="7.26953125" style="77" customWidth="1"/>
    <col min="10246" max="10247" width="8.7265625" style="77" customWidth="1"/>
    <col min="10248" max="10248" width="4.1796875" style="77" customWidth="1"/>
    <col min="10249" max="10253" width="0" style="77" hidden="1" customWidth="1"/>
    <col min="10254" max="10254" width="9.1796875" style="77"/>
    <col min="10255" max="10255" width="15" style="77" bestFit="1" customWidth="1"/>
    <col min="10256" max="10257" width="8.453125" style="77" customWidth="1"/>
    <col min="10258" max="10260" width="9.1796875" style="77"/>
    <col min="10261" max="10261" width="15" style="77" bestFit="1" customWidth="1"/>
    <col min="10262" max="10496" width="9.1796875" style="77"/>
    <col min="10497" max="10497" width="6.453125" style="77" customWidth="1"/>
    <col min="10498" max="10498" width="6.26953125" style="77" customWidth="1"/>
    <col min="10499" max="10499" width="49.26953125" style="77" customWidth="1"/>
    <col min="10500" max="10500" width="7.54296875" style="77" customWidth="1"/>
    <col min="10501" max="10501" width="7.26953125" style="77" customWidth="1"/>
    <col min="10502" max="10503" width="8.7265625" style="77" customWidth="1"/>
    <col min="10504" max="10504" width="4.1796875" style="77" customWidth="1"/>
    <col min="10505" max="10509" width="0" style="77" hidden="1" customWidth="1"/>
    <col min="10510" max="10510" width="9.1796875" style="77"/>
    <col min="10511" max="10511" width="15" style="77" bestFit="1" customWidth="1"/>
    <col min="10512" max="10513" width="8.453125" style="77" customWidth="1"/>
    <col min="10514" max="10516" width="9.1796875" style="77"/>
    <col min="10517" max="10517" width="15" style="77" bestFit="1" customWidth="1"/>
    <col min="10518" max="10752" width="9.1796875" style="77"/>
    <col min="10753" max="10753" width="6.453125" style="77" customWidth="1"/>
    <col min="10754" max="10754" width="6.26953125" style="77" customWidth="1"/>
    <col min="10755" max="10755" width="49.26953125" style="77" customWidth="1"/>
    <col min="10756" max="10756" width="7.54296875" style="77" customWidth="1"/>
    <col min="10757" max="10757" width="7.26953125" style="77" customWidth="1"/>
    <col min="10758" max="10759" width="8.7265625" style="77" customWidth="1"/>
    <col min="10760" max="10760" width="4.1796875" style="77" customWidth="1"/>
    <col min="10761" max="10765" width="0" style="77" hidden="1" customWidth="1"/>
    <col min="10766" max="10766" width="9.1796875" style="77"/>
    <col min="10767" max="10767" width="15" style="77" bestFit="1" customWidth="1"/>
    <col min="10768" max="10769" width="8.453125" style="77" customWidth="1"/>
    <col min="10770" max="10772" width="9.1796875" style="77"/>
    <col min="10773" max="10773" width="15" style="77" bestFit="1" customWidth="1"/>
    <col min="10774" max="11008" width="9.1796875" style="77"/>
    <col min="11009" max="11009" width="6.453125" style="77" customWidth="1"/>
    <col min="11010" max="11010" width="6.26953125" style="77" customWidth="1"/>
    <col min="11011" max="11011" width="49.26953125" style="77" customWidth="1"/>
    <col min="11012" max="11012" width="7.54296875" style="77" customWidth="1"/>
    <col min="11013" max="11013" width="7.26953125" style="77" customWidth="1"/>
    <col min="11014" max="11015" width="8.7265625" style="77" customWidth="1"/>
    <col min="11016" max="11016" width="4.1796875" style="77" customWidth="1"/>
    <col min="11017" max="11021" width="0" style="77" hidden="1" customWidth="1"/>
    <col min="11022" max="11022" width="9.1796875" style="77"/>
    <col min="11023" max="11023" width="15" style="77" bestFit="1" customWidth="1"/>
    <col min="11024" max="11025" width="8.453125" style="77" customWidth="1"/>
    <col min="11026" max="11028" width="9.1796875" style="77"/>
    <col min="11029" max="11029" width="15" style="77" bestFit="1" customWidth="1"/>
    <col min="11030" max="11264" width="9.1796875" style="77"/>
    <col min="11265" max="11265" width="6.453125" style="77" customWidth="1"/>
    <col min="11266" max="11266" width="6.26953125" style="77" customWidth="1"/>
    <col min="11267" max="11267" width="49.26953125" style="77" customWidth="1"/>
    <col min="11268" max="11268" width="7.54296875" style="77" customWidth="1"/>
    <col min="11269" max="11269" width="7.26953125" style="77" customWidth="1"/>
    <col min="11270" max="11271" width="8.7265625" style="77" customWidth="1"/>
    <col min="11272" max="11272" width="4.1796875" style="77" customWidth="1"/>
    <col min="11273" max="11277" width="0" style="77" hidden="1" customWidth="1"/>
    <col min="11278" max="11278" width="9.1796875" style="77"/>
    <col min="11279" max="11279" width="15" style="77" bestFit="1" customWidth="1"/>
    <col min="11280" max="11281" width="8.453125" style="77" customWidth="1"/>
    <col min="11282" max="11284" width="9.1796875" style="77"/>
    <col min="11285" max="11285" width="15" style="77" bestFit="1" customWidth="1"/>
    <col min="11286" max="11520" width="9.1796875" style="77"/>
    <col min="11521" max="11521" width="6.453125" style="77" customWidth="1"/>
    <col min="11522" max="11522" width="6.26953125" style="77" customWidth="1"/>
    <col min="11523" max="11523" width="49.26953125" style="77" customWidth="1"/>
    <col min="11524" max="11524" width="7.54296875" style="77" customWidth="1"/>
    <col min="11525" max="11525" width="7.26953125" style="77" customWidth="1"/>
    <col min="11526" max="11527" width="8.7265625" style="77" customWidth="1"/>
    <col min="11528" max="11528" width="4.1796875" style="77" customWidth="1"/>
    <col min="11529" max="11533" width="0" style="77" hidden="1" customWidth="1"/>
    <col min="11534" max="11534" width="9.1796875" style="77"/>
    <col min="11535" max="11535" width="15" style="77" bestFit="1" customWidth="1"/>
    <col min="11536" max="11537" width="8.453125" style="77" customWidth="1"/>
    <col min="11538" max="11540" width="9.1796875" style="77"/>
    <col min="11541" max="11541" width="15" style="77" bestFit="1" customWidth="1"/>
    <col min="11542" max="11776" width="9.1796875" style="77"/>
    <col min="11777" max="11777" width="6.453125" style="77" customWidth="1"/>
    <col min="11778" max="11778" width="6.26953125" style="77" customWidth="1"/>
    <col min="11779" max="11779" width="49.26953125" style="77" customWidth="1"/>
    <col min="11780" max="11780" width="7.54296875" style="77" customWidth="1"/>
    <col min="11781" max="11781" width="7.26953125" style="77" customWidth="1"/>
    <col min="11782" max="11783" width="8.7265625" style="77" customWidth="1"/>
    <col min="11784" max="11784" width="4.1796875" style="77" customWidth="1"/>
    <col min="11785" max="11789" width="0" style="77" hidden="1" customWidth="1"/>
    <col min="11790" max="11790" width="9.1796875" style="77"/>
    <col min="11791" max="11791" width="15" style="77" bestFit="1" customWidth="1"/>
    <col min="11792" max="11793" width="8.453125" style="77" customWidth="1"/>
    <col min="11794" max="11796" width="9.1796875" style="77"/>
    <col min="11797" max="11797" width="15" style="77" bestFit="1" customWidth="1"/>
    <col min="11798" max="12032" width="9.1796875" style="77"/>
    <col min="12033" max="12033" width="6.453125" style="77" customWidth="1"/>
    <col min="12034" max="12034" width="6.26953125" style="77" customWidth="1"/>
    <col min="12035" max="12035" width="49.26953125" style="77" customWidth="1"/>
    <col min="12036" max="12036" width="7.54296875" style="77" customWidth="1"/>
    <col min="12037" max="12037" width="7.26953125" style="77" customWidth="1"/>
    <col min="12038" max="12039" width="8.7265625" style="77" customWidth="1"/>
    <col min="12040" max="12040" width="4.1796875" style="77" customWidth="1"/>
    <col min="12041" max="12045" width="0" style="77" hidden="1" customWidth="1"/>
    <col min="12046" max="12046" width="9.1796875" style="77"/>
    <col min="12047" max="12047" width="15" style="77" bestFit="1" customWidth="1"/>
    <col min="12048" max="12049" width="8.453125" style="77" customWidth="1"/>
    <col min="12050" max="12052" width="9.1796875" style="77"/>
    <col min="12053" max="12053" width="15" style="77" bestFit="1" customWidth="1"/>
    <col min="12054" max="12288" width="9.1796875" style="77"/>
    <col min="12289" max="12289" width="6.453125" style="77" customWidth="1"/>
    <col min="12290" max="12290" width="6.26953125" style="77" customWidth="1"/>
    <col min="12291" max="12291" width="49.26953125" style="77" customWidth="1"/>
    <col min="12292" max="12292" width="7.54296875" style="77" customWidth="1"/>
    <col min="12293" max="12293" width="7.26953125" style="77" customWidth="1"/>
    <col min="12294" max="12295" width="8.7265625" style="77" customWidth="1"/>
    <col min="12296" max="12296" width="4.1796875" style="77" customWidth="1"/>
    <col min="12297" max="12301" width="0" style="77" hidden="1" customWidth="1"/>
    <col min="12302" max="12302" width="9.1796875" style="77"/>
    <col min="12303" max="12303" width="15" style="77" bestFit="1" customWidth="1"/>
    <col min="12304" max="12305" width="8.453125" style="77" customWidth="1"/>
    <col min="12306" max="12308" width="9.1796875" style="77"/>
    <col min="12309" max="12309" width="15" style="77" bestFit="1" customWidth="1"/>
    <col min="12310" max="12544" width="9.1796875" style="77"/>
    <col min="12545" max="12545" width="6.453125" style="77" customWidth="1"/>
    <col min="12546" max="12546" width="6.26953125" style="77" customWidth="1"/>
    <col min="12547" max="12547" width="49.26953125" style="77" customWidth="1"/>
    <col min="12548" max="12548" width="7.54296875" style="77" customWidth="1"/>
    <col min="12549" max="12549" width="7.26953125" style="77" customWidth="1"/>
    <col min="12550" max="12551" width="8.7265625" style="77" customWidth="1"/>
    <col min="12552" max="12552" width="4.1796875" style="77" customWidth="1"/>
    <col min="12553" max="12557" width="0" style="77" hidden="1" customWidth="1"/>
    <col min="12558" max="12558" width="9.1796875" style="77"/>
    <col min="12559" max="12559" width="15" style="77" bestFit="1" customWidth="1"/>
    <col min="12560" max="12561" width="8.453125" style="77" customWidth="1"/>
    <col min="12562" max="12564" width="9.1796875" style="77"/>
    <col min="12565" max="12565" width="15" style="77" bestFit="1" customWidth="1"/>
    <col min="12566" max="12800" width="9.1796875" style="77"/>
    <col min="12801" max="12801" width="6.453125" style="77" customWidth="1"/>
    <col min="12802" max="12802" width="6.26953125" style="77" customWidth="1"/>
    <col min="12803" max="12803" width="49.26953125" style="77" customWidth="1"/>
    <col min="12804" max="12804" width="7.54296875" style="77" customWidth="1"/>
    <col min="12805" max="12805" width="7.26953125" style="77" customWidth="1"/>
    <col min="12806" max="12807" width="8.7265625" style="77" customWidth="1"/>
    <col min="12808" max="12808" width="4.1796875" style="77" customWidth="1"/>
    <col min="12809" max="12813" width="0" style="77" hidden="1" customWidth="1"/>
    <col min="12814" max="12814" width="9.1796875" style="77"/>
    <col min="12815" max="12815" width="15" style="77" bestFit="1" customWidth="1"/>
    <col min="12816" max="12817" width="8.453125" style="77" customWidth="1"/>
    <col min="12818" max="12820" width="9.1796875" style="77"/>
    <col min="12821" max="12821" width="15" style="77" bestFit="1" customWidth="1"/>
    <col min="12822" max="13056" width="9.1796875" style="77"/>
    <col min="13057" max="13057" width="6.453125" style="77" customWidth="1"/>
    <col min="13058" max="13058" width="6.26953125" style="77" customWidth="1"/>
    <col min="13059" max="13059" width="49.26953125" style="77" customWidth="1"/>
    <col min="13060" max="13060" width="7.54296875" style="77" customWidth="1"/>
    <col min="13061" max="13061" width="7.26953125" style="77" customWidth="1"/>
    <col min="13062" max="13063" width="8.7265625" style="77" customWidth="1"/>
    <col min="13064" max="13064" width="4.1796875" style="77" customWidth="1"/>
    <col min="13065" max="13069" width="0" style="77" hidden="1" customWidth="1"/>
    <col min="13070" max="13070" width="9.1796875" style="77"/>
    <col min="13071" max="13071" width="15" style="77" bestFit="1" customWidth="1"/>
    <col min="13072" max="13073" width="8.453125" style="77" customWidth="1"/>
    <col min="13074" max="13076" width="9.1796875" style="77"/>
    <col min="13077" max="13077" width="15" style="77" bestFit="1" customWidth="1"/>
    <col min="13078" max="13312" width="9.1796875" style="77"/>
    <col min="13313" max="13313" width="6.453125" style="77" customWidth="1"/>
    <col min="13314" max="13314" width="6.26953125" style="77" customWidth="1"/>
    <col min="13315" max="13315" width="49.26953125" style="77" customWidth="1"/>
    <col min="13316" max="13316" width="7.54296875" style="77" customWidth="1"/>
    <col min="13317" max="13317" width="7.26953125" style="77" customWidth="1"/>
    <col min="13318" max="13319" width="8.7265625" style="77" customWidth="1"/>
    <col min="13320" max="13320" width="4.1796875" style="77" customWidth="1"/>
    <col min="13321" max="13325" width="0" style="77" hidden="1" customWidth="1"/>
    <col min="13326" max="13326" width="9.1796875" style="77"/>
    <col min="13327" max="13327" width="15" style="77" bestFit="1" customWidth="1"/>
    <col min="13328" max="13329" width="8.453125" style="77" customWidth="1"/>
    <col min="13330" max="13332" width="9.1796875" style="77"/>
    <col min="13333" max="13333" width="15" style="77" bestFit="1" customWidth="1"/>
    <col min="13334" max="13568" width="9.1796875" style="77"/>
    <col min="13569" max="13569" width="6.453125" style="77" customWidth="1"/>
    <col min="13570" max="13570" width="6.26953125" style="77" customWidth="1"/>
    <col min="13571" max="13571" width="49.26953125" style="77" customWidth="1"/>
    <col min="13572" max="13572" width="7.54296875" style="77" customWidth="1"/>
    <col min="13573" max="13573" width="7.26953125" style="77" customWidth="1"/>
    <col min="13574" max="13575" width="8.7265625" style="77" customWidth="1"/>
    <col min="13576" max="13576" width="4.1796875" style="77" customWidth="1"/>
    <col min="13577" max="13581" width="0" style="77" hidden="1" customWidth="1"/>
    <col min="13582" max="13582" width="9.1796875" style="77"/>
    <col min="13583" max="13583" width="15" style="77" bestFit="1" customWidth="1"/>
    <col min="13584" max="13585" width="8.453125" style="77" customWidth="1"/>
    <col min="13586" max="13588" width="9.1796875" style="77"/>
    <col min="13589" max="13589" width="15" style="77" bestFit="1" customWidth="1"/>
    <col min="13590" max="13824" width="9.1796875" style="77"/>
    <col min="13825" max="13825" width="6.453125" style="77" customWidth="1"/>
    <col min="13826" max="13826" width="6.26953125" style="77" customWidth="1"/>
    <col min="13827" max="13827" width="49.26953125" style="77" customWidth="1"/>
    <col min="13828" max="13828" width="7.54296875" style="77" customWidth="1"/>
    <col min="13829" max="13829" width="7.26953125" style="77" customWidth="1"/>
    <col min="13830" max="13831" width="8.7265625" style="77" customWidth="1"/>
    <col min="13832" max="13832" width="4.1796875" style="77" customWidth="1"/>
    <col min="13833" max="13837" width="0" style="77" hidden="1" customWidth="1"/>
    <col min="13838" max="13838" width="9.1796875" style="77"/>
    <col min="13839" max="13839" width="15" style="77" bestFit="1" customWidth="1"/>
    <col min="13840" max="13841" width="8.453125" style="77" customWidth="1"/>
    <col min="13842" max="13844" width="9.1796875" style="77"/>
    <col min="13845" max="13845" width="15" style="77" bestFit="1" customWidth="1"/>
    <col min="13846" max="14080" width="9.1796875" style="77"/>
    <col min="14081" max="14081" width="6.453125" style="77" customWidth="1"/>
    <col min="14082" max="14082" width="6.26953125" style="77" customWidth="1"/>
    <col min="14083" max="14083" width="49.26953125" style="77" customWidth="1"/>
    <col min="14084" max="14084" width="7.54296875" style="77" customWidth="1"/>
    <col min="14085" max="14085" width="7.26953125" style="77" customWidth="1"/>
    <col min="14086" max="14087" width="8.7265625" style="77" customWidth="1"/>
    <col min="14088" max="14088" width="4.1796875" style="77" customWidth="1"/>
    <col min="14089" max="14093" width="0" style="77" hidden="1" customWidth="1"/>
    <col min="14094" max="14094" width="9.1796875" style="77"/>
    <col min="14095" max="14095" width="15" style="77" bestFit="1" customWidth="1"/>
    <col min="14096" max="14097" width="8.453125" style="77" customWidth="1"/>
    <col min="14098" max="14100" width="9.1796875" style="77"/>
    <col min="14101" max="14101" width="15" style="77" bestFit="1" customWidth="1"/>
    <col min="14102" max="14336" width="9.1796875" style="77"/>
    <col min="14337" max="14337" width="6.453125" style="77" customWidth="1"/>
    <col min="14338" max="14338" width="6.26953125" style="77" customWidth="1"/>
    <col min="14339" max="14339" width="49.26953125" style="77" customWidth="1"/>
    <col min="14340" max="14340" width="7.54296875" style="77" customWidth="1"/>
    <col min="14341" max="14341" width="7.26953125" style="77" customWidth="1"/>
    <col min="14342" max="14343" width="8.7265625" style="77" customWidth="1"/>
    <col min="14344" max="14344" width="4.1796875" style="77" customWidth="1"/>
    <col min="14345" max="14349" width="0" style="77" hidden="1" customWidth="1"/>
    <col min="14350" max="14350" width="9.1796875" style="77"/>
    <col min="14351" max="14351" width="15" style="77" bestFit="1" customWidth="1"/>
    <col min="14352" max="14353" width="8.453125" style="77" customWidth="1"/>
    <col min="14354" max="14356" width="9.1796875" style="77"/>
    <col min="14357" max="14357" width="15" style="77" bestFit="1" customWidth="1"/>
    <col min="14358" max="14592" width="9.1796875" style="77"/>
    <col min="14593" max="14593" width="6.453125" style="77" customWidth="1"/>
    <col min="14594" max="14594" width="6.26953125" style="77" customWidth="1"/>
    <col min="14595" max="14595" width="49.26953125" style="77" customWidth="1"/>
    <col min="14596" max="14596" width="7.54296875" style="77" customWidth="1"/>
    <col min="14597" max="14597" width="7.26953125" style="77" customWidth="1"/>
    <col min="14598" max="14599" width="8.7265625" style="77" customWidth="1"/>
    <col min="14600" max="14600" width="4.1796875" style="77" customWidth="1"/>
    <col min="14601" max="14605" width="0" style="77" hidden="1" customWidth="1"/>
    <col min="14606" max="14606" width="9.1796875" style="77"/>
    <col min="14607" max="14607" width="15" style="77" bestFit="1" customWidth="1"/>
    <col min="14608" max="14609" width="8.453125" style="77" customWidth="1"/>
    <col min="14610" max="14612" width="9.1796875" style="77"/>
    <col min="14613" max="14613" width="15" style="77" bestFit="1" customWidth="1"/>
    <col min="14614" max="14848" width="9.1796875" style="77"/>
    <col min="14849" max="14849" width="6.453125" style="77" customWidth="1"/>
    <col min="14850" max="14850" width="6.26953125" style="77" customWidth="1"/>
    <col min="14851" max="14851" width="49.26953125" style="77" customWidth="1"/>
    <col min="14852" max="14852" width="7.54296875" style="77" customWidth="1"/>
    <col min="14853" max="14853" width="7.26953125" style="77" customWidth="1"/>
    <col min="14854" max="14855" width="8.7265625" style="77" customWidth="1"/>
    <col min="14856" max="14856" width="4.1796875" style="77" customWidth="1"/>
    <col min="14857" max="14861" width="0" style="77" hidden="1" customWidth="1"/>
    <col min="14862" max="14862" width="9.1796875" style="77"/>
    <col min="14863" max="14863" width="15" style="77" bestFit="1" customWidth="1"/>
    <col min="14864" max="14865" width="8.453125" style="77" customWidth="1"/>
    <col min="14866" max="14868" width="9.1796875" style="77"/>
    <col min="14869" max="14869" width="15" style="77" bestFit="1" customWidth="1"/>
    <col min="14870" max="15104" width="9.1796875" style="77"/>
    <col min="15105" max="15105" width="6.453125" style="77" customWidth="1"/>
    <col min="15106" max="15106" width="6.26953125" style="77" customWidth="1"/>
    <col min="15107" max="15107" width="49.26953125" style="77" customWidth="1"/>
    <col min="15108" max="15108" width="7.54296875" style="77" customWidth="1"/>
    <col min="15109" max="15109" width="7.26953125" style="77" customWidth="1"/>
    <col min="15110" max="15111" width="8.7265625" style="77" customWidth="1"/>
    <col min="15112" max="15112" width="4.1796875" style="77" customWidth="1"/>
    <col min="15113" max="15117" width="0" style="77" hidden="1" customWidth="1"/>
    <col min="15118" max="15118" width="9.1796875" style="77"/>
    <col min="15119" max="15119" width="15" style="77" bestFit="1" customWidth="1"/>
    <col min="15120" max="15121" width="8.453125" style="77" customWidth="1"/>
    <col min="15122" max="15124" width="9.1796875" style="77"/>
    <col min="15125" max="15125" width="15" style="77" bestFit="1" customWidth="1"/>
    <col min="15126" max="15360" width="9.1796875" style="77"/>
    <col min="15361" max="15361" width="6.453125" style="77" customWidth="1"/>
    <col min="15362" max="15362" width="6.26953125" style="77" customWidth="1"/>
    <col min="15363" max="15363" width="49.26953125" style="77" customWidth="1"/>
    <col min="15364" max="15364" width="7.54296875" style="77" customWidth="1"/>
    <col min="15365" max="15365" width="7.26953125" style="77" customWidth="1"/>
    <col min="15366" max="15367" width="8.7265625" style="77" customWidth="1"/>
    <col min="15368" max="15368" width="4.1796875" style="77" customWidth="1"/>
    <col min="15369" max="15373" width="0" style="77" hidden="1" customWidth="1"/>
    <col min="15374" max="15374" width="9.1796875" style="77"/>
    <col min="15375" max="15375" width="15" style="77" bestFit="1" customWidth="1"/>
    <col min="15376" max="15377" width="8.453125" style="77" customWidth="1"/>
    <col min="15378" max="15380" width="9.1796875" style="77"/>
    <col min="15381" max="15381" width="15" style="77" bestFit="1" customWidth="1"/>
    <col min="15382" max="15616" width="9.1796875" style="77"/>
    <col min="15617" max="15617" width="6.453125" style="77" customWidth="1"/>
    <col min="15618" max="15618" width="6.26953125" style="77" customWidth="1"/>
    <col min="15619" max="15619" width="49.26953125" style="77" customWidth="1"/>
    <col min="15620" max="15620" width="7.54296875" style="77" customWidth="1"/>
    <col min="15621" max="15621" width="7.26953125" style="77" customWidth="1"/>
    <col min="15622" max="15623" width="8.7265625" style="77" customWidth="1"/>
    <col min="15624" max="15624" width="4.1796875" style="77" customWidth="1"/>
    <col min="15625" max="15629" width="0" style="77" hidden="1" customWidth="1"/>
    <col min="15630" max="15630" width="9.1796875" style="77"/>
    <col min="15631" max="15631" width="15" style="77" bestFit="1" customWidth="1"/>
    <col min="15632" max="15633" width="8.453125" style="77" customWidth="1"/>
    <col min="15634" max="15636" width="9.1796875" style="77"/>
    <col min="15637" max="15637" width="15" style="77" bestFit="1" customWidth="1"/>
    <col min="15638" max="15872" width="9.1796875" style="77"/>
    <col min="15873" max="15873" width="6.453125" style="77" customWidth="1"/>
    <col min="15874" max="15874" width="6.26953125" style="77" customWidth="1"/>
    <col min="15875" max="15875" width="49.26953125" style="77" customWidth="1"/>
    <col min="15876" max="15876" width="7.54296875" style="77" customWidth="1"/>
    <col min="15877" max="15877" width="7.26953125" style="77" customWidth="1"/>
    <col min="15878" max="15879" width="8.7265625" style="77" customWidth="1"/>
    <col min="15880" max="15880" width="4.1796875" style="77" customWidth="1"/>
    <col min="15881" max="15885" width="0" style="77" hidden="1" customWidth="1"/>
    <col min="15886" max="15886" width="9.1796875" style="77"/>
    <col min="15887" max="15887" width="15" style="77" bestFit="1" customWidth="1"/>
    <col min="15888" max="15889" width="8.453125" style="77" customWidth="1"/>
    <col min="15890" max="15892" width="9.1796875" style="77"/>
    <col min="15893" max="15893" width="15" style="77" bestFit="1" customWidth="1"/>
    <col min="15894" max="16128" width="9.1796875" style="77"/>
    <col min="16129" max="16129" width="6.453125" style="77" customWidth="1"/>
    <col min="16130" max="16130" width="6.26953125" style="77" customWidth="1"/>
    <col min="16131" max="16131" width="49.26953125" style="77" customWidth="1"/>
    <col min="16132" max="16132" width="7.54296875" style="77" customWidth="1"/>
    <col min="16133" max="16133" width="7.26953125" style="77" customWidth="1"/>
    <col min="16134" max="16135" width="8.7265625" style="77" customWidth="1"/>
    <col min="16136" max="16136" width="4.1796875" style="77" customWidth="1"/>
    <col min="16137" max="16141" width="0" style="77" hidden="1" customWidth="1"/>
    <col min="16142" max="16142" width="9.1796875" style="77"/>
    <col min="16143" max="16143" width="15" style="77" bestFit="1" customWidth="1"/>
    <col min="16144" max="16145" width="8.453125" style="77" customWidth="1"/>
    <col min="16146" max="16148" width="9.1796875" style="77"/>
    <col min="16149" max="16149" width="15" style="77" bestFit="1" customWidth="1"/>
    <col min="16150" max="16384" width="9.1796875" style="77"/>
  </cols>
  <sheetData>
    <row r="1" spans="1:17" s="59" customFormat="1" ht="20.5" thickBot="1">
      <c r="A1" s="57" t="s">
        <v>635</v>
      </c>
      <c r="B1" s="58" t="s">
        <v>636</v>
      </c>
      <c r="C1" s="59" t="s">
        <v>637</v>
      </c>
      <c r="D1" s="60" t="s">
        <v>80</v>
      </c>
      <c r="E1" s="60" t="s">
        <v>638</v>
      </c>
      <c r="F1" s="60" t="s">
        <v>82</v>
      </c>
      <c r="G1" s="60" t="s">
        <v>639</v>
      </c>
      <c r="I1" s="61" t="s">
        <v>93</v>
      </c>
      <c r="J1" s="61" t="s">
        <v>640</v>
      </c>
      <c r="K1" s="61" t="s">
        <v>641</v>
      </c>
      <c r="L1" s="61" t="s">
        <v>642</v>
      </c>
      <c r="M1" s="61" t="s">
        <v>643</v>
      </c>
      <c r="O1" s="57"/>
      <c r="P1" s="57"/>
      <c r="Q1" s="57"/>
    </row>
    <row r="2" spans="1:17" s="66" customFormat="1" ht="10.5" thickTop="1">
      <c r="A2" s="62"/>
      <c r="B2" s="63"/>
      <c r="C2" s="64"/>
      <c r="D2" s="63"/>
      <c r="E2" s="63"/>
      <c r="F2" s="65"/>
      <c r="G2" s="65"/>
      <c r="I2" s="67"/>
      <c r="J2" s="67"/>
      <c r="K2" s="68"/>
      <c r="L2" s="67"/>
      <c r="M2" s="67"/>
      <c r="O2" s="69"/>
      <c r="P2" s="69"/>
      <c r="Q2" s="69"/>
    </row>
    <row r="3" spans="1:17" s="66" customFormat="1" ht="10.5">
      <c r="A3" s="70" t="s">
        <v>644</v>
      </c>
      <c r="B3" s="71"/>
      <c r="C3" s="72"/>
      <c r="D3" s="71"/>
      <c r="E3" s="71"/>
      <c r="F3" s="73"/>
      <c r="G3" s="73"/>
      <c r="I3" s="74"/>
      <c r="J3" s="74"/>
      <c r="K3" s="75"/>
      <c r="L3" s="74"/>
      <c r="M3" s="74"/>
      <c r="O3" s="69"/>
      <c r="P3" s="69"/>
      <c r="Q3" s="69"/>
    </row>
    <row r="4" spans="1:17" s="66" customFormat="1" ht="20">
      <c r="A4" s="58">
        <v>1</v>
      </c>
      <c r="B4" s="76" t="s">
        <v>645</v>
      </c>
      <c r="C4" s="77" t="s">
        <v>646</v>
      </c>
      <c r="D4" s="58">
        <v>1</v>
      </c>
      <c r="E4" s="58" t="s">
        <v>402</v>
      </c>
      <c r="F4" s="445">
        <v>0</v>
      </c>
      <c r="G4" s="78">
        <f>D4*F4</f>
        <v>0</v>
      </c>
      <c r="I4" s="74"/>
      <c r="J4" s="74">
        <v>63900</v>
      </c>
      <c r="K4" s="79">
        <v>0.18</v>
      </c>
      <c r="L4" s="74">
        <f>J4*K4</f>
        <v>11502</v>
      </c>
      <c r="M4" s="74">
        <f>L4+J4</f>
        <v>75402</v>
      </c>
      <c r="O4" s="69"/>
      <c r="P4" s="69"/>
      <c r="Q4" s="69"/>
    </row>
    <row r="5" spans="1:17" s="66" customFormat="1" ht="20">
      <c r="A5" s="58"/>
      <c r="B5" s="76"/>
      <c r="C5" s="77" t="s">
        <v>647</v>
      </c>
      <c r="D5" s="58"/>
      <c r="E5" s="58"/>
      <c r="F5" s="445"/>
      <c r="G5" s="78"/>
      <c r="I5" s="74"/>
      <c r="J5" s="74"/>
      <c r="K5" s="79"/>
      <c r="L5" s="74"/>
      <c r="M5" s="74"/>
      <c r="O5" s="69"/>
      <c r="P5" s="69"/>
      <c r="Q5" s="69"/>
    </row>
    <row r="6" spans="1:17" s="66" customFormat="1" ht="70">
      <c r="A6" s="58"/>
      <c r="B6" s="76"/>
      <c r="C6" s="80" t="s">
        <v>648</v>
      </c>
      <c r="D6" s="58"/>
      <c r="E6" s="58"/>
      <c r="F6" s="445"/>
      <c r="G6" s="78"/>
      <c r="I6" s="74"/>
      <c r="J6" s="74"/>
      <c r="K6" s="79"/>
      <c r="L6" s="74"/>
      <c r="M6" s="74"/>
      <c r="O6" s="69"/>
      <c r="P6" s="69"/>
      <c r="Q6" s="69"/>
    </row>
    <row r="7" spans="1:17" s="66" customFormat="1" ht="20">
      <c r="A7" s="58"/>
      <c r="B7" s="76"/>
      <c r="C7" s="80" t="s">
        <v>649</v>
      </c>
      <c r="D7" s="58"/>
      <c r="E7" s="58"/>
      <c r="F7" s="445"/>
      <c r="G7" s="78"/>
      <c r="I7" s="74"/>
      <c r="J7" s="74"/>
      <c r="K7" s="79"/>
      <c r="L7" s="74"/>
      <c r="M7" s="74"/>
      <c r="O7" s="69"/>
      <c r="P7" s="69"/>
      <c r="Q7" s="69"/>
    </row>
    <row r="8" spans="1:17" s="66" customFormat="1">
      <c r="A8" s="58"/>
      <c r="B8" s="76"/>
      <c r="C8" s="80"/>
      <c r="D8" s="58"/>
      <c r="E8" s="58"/>
      <c r="F8" s="445"/>
      <c r="G8" s="78"/>
      <c r="I8" s="74"/>
      <c r="J8" s="74"/>
      <c r="K8" s="79"/>
      <c r="L8" s="74"/>
      <c r="M8" s="74"/>
      <c r="O8" s="69"/>
      <c r="P8" s="69"/>
      <c r="Q8" s="69"/>
    </row>
    <row r="9" spans="1:17" s="66" customFormat="1">
      <c r="A9" s="58"/>
      <c r="B9" s="76"/>
      <c r="C9" s="81" t="s">
        <v>650</v>
      </c>
      <c r="D9" s="58"/>
      <c r="E9" s="58"/>
      <c r="F9" s="445"/>
      <c r="G9" s="78"/>
      <c r="I9" s="74"/>
      <c r="J9" s="74"/>
      <c r="K9" s="79"/>
      <c r="L9" s="74"/>
      <c r="M9" s="74"/>
      <c r="O9" s="69"/>
      <c r="P9" s="69"/>
      <c r="Q9" s="69"/>
    </row>
    <row r="10" spans="1:17" s="66" customFormat="1">
      <c r="A10" s="58" t="s">
        <v>651</v>
      </c>
      <c r="B10" s="76" t="s">
        <v>645</v>
      </c>
      <c r="C10" s="77" t="s">
        <v>652</v>
      </c>
      <c r="D10" s="58">
        <v>1</v>
      </c>
      <c r="E10" s="58" t="s">
        <v>653</v>
      </c>
      <c r="F10" s="445">
        <v>0</v>
      </c>
      <c r="G10" s="78">
        <f>D10*F10</f>
        <v>0</v>
      </c>
      <c r="I10" s="74"/>
      <c r="J10" s="74">
        <v>890</v>
      </c>
      <c r="K10" s="79">
        <v>0.22</v>
      </c>
      <c r="L10" s="74">
        <f>J10*K10</f>
        <v>195.8</v>
      </c>
      <c r="M10" s="74">
        <f>L10+J10</f>
        <v>1085.8</v>
      </c>
      <c r="O10" s="69"/>
      <c r="P10" s="69"/>
      <c r="Q10" s="69"/>
    </row>
    <row r="11" spans="1:17" s="66" customFormat="1">
      <c r="A11" s="58" t="s">
        <v>654</v>
      </c>
      <c r="B11" s="76" t="s">
        <v>645</v>
      </c>
      <c r="C11" s="77" t="s">
        <v>655</v>
      </c>
      <c r="D11" s="58">
        <v>1</v>
      </c>
      <c r="E11" s="58" t="s">
        <v>402</v>
      </c>
      <c r="F11" s="445">
        <v>0</v>
      </c>
      <c r="G11" s="78">
        <f>D11*F11</f>
        <v>0</v>
      </c>
      <c r="I11" s="74"/>
      <c r="J11" s="74">
        <v>790</v>
      </c>
      <c r="K11" s="79">
        <v>0.22</v>
      </c>
      <c r="L11" s="74">
        <f>J11*K11</f>
        <v>173.8</v>
      </c>
      <c r="M11" s="74">
        <f>L11+J11</f>
        <v>963.8</v>
      </c>
      <c r="O11" s="69"/>
      <c r="P11" s="69"/>
      <c r="Q11" s="69"/>
    </row>
    <row r="12" spans="1:17" s="66" customFormat="1" ht="20">
      <c r="A12" s="58" t="s">
        <v>656</v>
      </c>
      <c r="B12" s="76" t="s">
        <v>645</v>
      </c>
      <c r="C12" s="77" t="s">
        <v>657</v>
      </c>
      <c r="D12" s="58">
        <v>1</v>
      </c>
      <c r="E12" s="58" t="s">
        <v>402</v>
      </c>
      <c r="F12" s="445">
        <v>0</v>
      </c>
      <c r="G12" s="78">
        <f>D12*F12</f>
        <v>0</v>
      </c>
      <c r="I12" s="74"/>
      <c r="J12" s="74">
        <v>2690</v>
      </c>
      <c r="K12" s="79">
        <v>0.22</v>
      </c>
      <c r="L12" s="74">
        <f>J12*K12</f>
        <v>591.79999999999995</v>
      </c>
      <c r="M12" s="74">
        <f>L12+J12</f>
        <v>3281.8</v>
      </c>
      <c r="O12" s="69"/>
      <c r="P12" s="69"/>
      <c r="Q12" s="69"/>
    </row>
    <row r="13" spans="1:17" s="66" customFormat="1">
      <c r="A13" s="58"/>
      <c r="B13" s="76"/>
      <c r="C13" s="77"/>
      <c r="D13" s="58"/>
      <c r="E13" s="58"/>
      <c r="F13" s="445"/>
      <c r="G13" s="78"/>
      <c r="I13" s="74"/>
      <c r="J13" s="74"/>
      <c r="K13" s="79"/>
      <c r="L13" s="74"/>
      <c r="M13" s="74"/>
      <c r="O13" s="69"/>
      <c r="P13" s="69"/>
      <c r="Q13" s="69"/>
    </row>
    <row r="14" spans="1:17" s="66" customFormat="1">
      <c r="A14" s="58">
        <v>2</v>
      </c>
      <c r="B14" s="76"/>
      <c r="C14" s="82" t="s">
        <v>658</v>
      </c>
      <c r="D14" s="58"/>
      <c r="E14" s="58"/>
      <c r="F14" s="445"/>
      <c r="G14" s="78"/>
      <c r="I14" s="74"/>
      <c r="J14" s="74"/>
      <c r="K14" s="79"/>
      <c r="L14" s="74"/>
      <c r="M14" s="74"/>
      <c r="O14" s="69"/>
      <c r="P14" s="69"/>
      <c r="Q14" s="69"/>
    </row>
    <row r="15" spans="1:17" s="66" customFormat="1">
      <c r="A15" s="58"/>
      <c r="B15" s="76"/>
      <c r="C15" s="77" t="s">
        <v>659</v>
      </c>
      <c r="D15" s="58"/>
      <c r="E15" s="58"/>
      <c r="F15" s="445"/>
      <c r="G15" s="78"/>
      <c r="I15" s="74"/>
      <c r="J15" s="74"/>
      <c r="K15" s="79"/>
      <c r="L15" s="74"/>
      <c r="M15" s="74"/>
      <c r="O15" s="69"/>
      <c r="P15" s="69"/>
      <c r="Q15" s="69"/>
    </row>
    <row r="16" spans="1:17" s="66" customFormat="1">
      <c r="A16" s="58"/>
      <c r="B16" s="76"/>
      <c r="C16" s="82" t="s">
        <v>660</v>
      </c>
      <c r="D16" s="58"/>
      <c r="E16" s="58"/>
      <c r="F16" s="445"/>
      <c r="G16" s="78"/>
      <c r="I16" s="74"/>
      <c r="J16" s="74"/>
      <c r="K16" s="79"/>
      <c r="L16" s="74"/>
      <c r="M16" s="74"/>
      <c r="O16" s="69"/>
      <c r="P16" s="69"/>
      <c r="Q16" s="69"/>
    </row>
    <row r="17" spans="1:17" s="66" customFormat="1">
      <c r="A17" s="58" t="s">
        <v>661</v>
      </c>
      <c r="B17" s="76" t="s">
        <v>645</v>
      </c>
      <c r="C17" s="77" t="s">
        <v>662</v>
      </c>
      <c r="D17" s="58">
        <v>1</v>
      </c>
      <c r="E17" s="58" t="s">
        <v>402</v>
      </c>
      <c r="F17" s="445">
        <v>0</v>
      </c>
      <c r="G17" s="78">
        <f>D17*F17</f>
        <v>0</v>
      </c>
      <c r="I17" s="74"/>
      <c r="J17" s="74">
        <v>3290</v>
      </c>
      <c r="K17" s="79">
        <v>0.22</v>
      </c>
      <c r="L17" s="74">
        <f>J17*K17</f>
        <v>723.8</v>
      </c>
      <c r="M17" s="74">
        <f>L17+J17</f>
        <v>4013.8</v>
      </c>
      <c r="O17" s="69"/>
      <c r="P17" s="69"/>
      <c r="Q17" s="69"/>
    </row>
    <row r="18" spans="1:17" s="66" customFormat="1">
      <c r="A18" s="58" t="s">
        <v>663</v>
      </c>
      <c r="B18" s="76" t="s">
        <v>645</v>
      </c>
      <c r="C18" s="77" t="s">
        <v>664</v>
      </c>
      <c r="D18" s="58">
        <v>2</v>
      </c>
      <c r="E18" s="58" t="s">
        <v>402</v>
      </c>
      <c r="F18" s="445">
        <v>0</v>
      </c>
      <c r="G18" s="78">
        <f>D18*F18</f>
        <v>0</v>
      </c>
      <c r="I18" s="74"/>
      <c r="J18" s="74">
        <v>1090</v>
      </c>
      <c r="K18" s="79">
        <v>0.22</v>
      </c>
      <c r="L18" s="74">
        <f>J18*K18</f>
        <v>239.8</v>
      </c>
      <c r="M18" s="74">
        <f>L18+J18</f>
        <v>1329.8</v>
      </c>
      <c r="O18" s="69"/>
      <c r="P18" s="69"/>
      <c r="Q18" s="69"/>
    </row>
    <row r="19" spans="1:17" s="66" customFormat="1">
      <c r="A19" s="58" t="s">
        <v>665</v>
      </c>
      <c r="B19" s="76" t="s">
        <v>645</v>
      </c>
      <c r="C19" s="77" t="s">
        <v>666</v>
      </c>
      <c r="D19" s="58">
        <v>1</v>
      </c>
      <c r="E19" s="58" t="s">
        <v>402</v>
      </c>
      <c r="F19" s="445">
        <v>0</v>
      </c>
      <c r="G19" s="78">
        <f>D19*F19</f>
        <v>0</v>
      </c>
      <c r="I19" s="74"/>
      <c r="J19" s="74">
        <v>890</v>
      </c>
      <c r="K19" s="79">
        <v>0.22</v>
      </c>
      <c r="L19" s="74">
        <f>J19*K19</f>
        <v>195.8</v>
      </c>
      <c r="M19" s="74">
        <f>L19+J19</f>
        <v>1085.8</v>
      </c>
      <c r="O19" s="69"/>
      <c r="P19" s="69"/>
      <c r="Q19" s="69"/>
    </row>
    <row r="20" spans="1:17" s="66" customFormat="1">
      <c r="B20" s="76"/>
      <c r="C20" s="82" t="s">
        <v>667</v>
      </c>
      <c r="D20" s="58"/>
      <c r="E20" s="58"/>
      <c r="F20" s="445"/>
      <c r="G20" s="78"/>
      <c r="I20" s="74"/>
      <c r="J20" s="74"/>
      <c r="K20" s="79"/>
      <c r="L20" s="74"/>
      <c r="M20" s="74"/>
      <c r="O20" s="69"/>
      <c r="P20" s="69"/>
      <c r="Q20" s="69"/>
    </row>
    <row r="21" spans="1:17" s="66" customFormat="1">
      <c r="A21" s="58" t="s">
        <v>668</v>
      </c>
      <c r="B21" s="76" t="s">
        <v>645</v>
      </c>
      <c r="C21" s="77" t="s">
        <v>669</v>
      </c>
      <c r="D21" s="58">
        <v>1</v>
      </c>
      <c r="E21" s="58" t="s">
        <v>402</v>
      </c>
      <c r="F21" s="445">
        <v>0</v>
      </c>
      <c r="G21" s="78">
        <f>D21*F21</f>
        <v>0</v>
      </c>
      <c r="I21" s="74"/>
      <c r="J21" s="74">
        <v>920</v>
      </c>
      <c r="K21" s="79">
        <v>0.22</v>
      </c>
      <c r="L21" s="74">
        <f>J21*K21</f>
        <v>202.4</v>
      </c>
      <c r="M21" s="74">
        <f>L21+J21</f>
        <v>1122.4000000000001</v>
      </c>
      <c r="O21" s="69"/>
      <c r="P21" s="69"/>
      <c r="Q21" s="69"/>
    </row>
    <row r="22" spans="1:17" s="66" customFormat="1">
      <c r="A22" s="58" t="s">
        <v>670</v>
      </c>
      <c r="B22" s="76" t="s">
        <v>645</v>
      </c>
      <c r="C22" s="77" t="s">
        <v>671</v>
      </c>
      <c r="D22" s="58">
        <v>13</v>
      </c>
      <c r="E22" s="58" t="s">
        <v>304</v>
      </c>
      <c r="F22" s="445">
        <v>0</v>
      </c>
      <c r="G22" s="78">
        <f>D22*F22</f>
        <v>0</v>
      </c>
      <c r="I22" s="74"/>
      <c r="J22" s="74">
        <v>390</v>
      </c>
      <c r="K22" s="79">
        <v>0.22</v>
      </c>
      <c r="L22" s="74">
        <f>J22*K22</f>
        <v>85.8</v>
      </c>
      <c r="M22" s="74">
        <f>L22+J22</f>
        <v>475.8</v>
      </c>
      <c r="O22" s="69"/>
      <c r="P22" s="69"/>
      <c r="Q22" s="69"/>
    </row>
    <row r="23" spans="1:17" s="66" customFormat="1">
      <c r="A23" s="58" t="s">
        <v>672</v>
      </c>
      <c r="B23" s="76" t="s">
        <v>645</v>
      </c>
      <c r="C23" s="77" t="s">
        <v>673</v>
      </c>
      <c r="D23" s="58">
        <v>1</v>
      </c>
      <c r="E23" s="58" t="s">
        <v>674</v>
      </c>
      <c r="F23" s="445">
        <v>0</v>
      </c>
      <c r="G23" s="78">
        <f>D23*F23</f>
        <v>0</v>
      </c>
      <c r="I23" s="74"/>
      <c r="J23" s="74">
        <v>1790</v>
      </c>
      <c r="K23" s="79">
        <v>0.22</v>
      </c>
      <c r="L23" s="74">
        <f>J23*K23</f>
        <v>393.8</v>
      </c>
      <c r="M23" s="74">
        <f>L23+J23</f>
        <v>2183.8000000000002</v>
      </c>
      <c r="O23" s="69"/>
      <c r="P23" s="69"/>
      <c r="Q23" s="69"/>
    </row>
    <row r="24" spans="1:17" s="66" customFormat="1">
      <c r="A24" s="69"/>
      <c r="B24" s="76"/>
      <c r="C24" s="77"/>
      <c r="D24" s="58"/>
      <c r="E24" s="58"/>
      <c r="F24" s="445"/>
      <c r="G24" s="78"/>
      <c r="I24" s="74"/>
      <c r="J24" s="74"/>
      <c r="K24" s="79"/>
      <c r="L24" s="74"/>
      <c r="M24" s="74"/>
      <c r="O24" s="69"/>
      <c r="P24" s="69"/>
      <c r="Q24" s="69"/>
    </row>
    <row r="25" spans="1:17" s="66" customFormat="1">
      <c r="A25" s="69" t="s">
        <v>675</v>
      </c>
      <c r="B25" s="76" t="s">
        <v>676</v>
      </c>
      <c r="C25" s="77" t="s">
        <v>677</v>
      </c>
      <c r="D25" s="58">
        <v>1</v>
      </c>
      <c r="E25" s="58" t="s">
        <v>674</v>
      </c>
      <c r="F25" s="445">
        <v>0</v>
      </c>
      <c r="G25" s="78">
        <f>D25*F25</f>
        <v>0</v>
      </c>
      <c r="I25" s="74"/>
      <c r="J25" s="74"/>
      <c r="K25" s="79">
        <v>0.22</v>
      </c>
      <c r="L25" s="74">
        <f>J25*K25</f>
        <v>0</v>
      </c>
      <c r="M25" s="74">
        <f>L25+J25</f>
        <v>0</v>
      </c>
      <c r="O25" s="69"/>
      <c r="P25" s="69"/>
      <c r="Q25" s="69"/>
    </row>
    <row r="26" spans="1:17" s="66" customFormat="1">
      <c r="A26" s="83"/>
      <c r="B26" s="84"/>
      <c r="C26" s="85"/>
      <c r="D26" s="71"/>
      <c r="E26" s="71"/>
      <c r="F26" s="446"/>
      <c r="G26" s="86"/>
      <c r="I26" s="74"/>
      <c r="J26" s="74"/>
      <c r="K26" s="79"/>
      <c r="L26" s="74"/>
      <c r="M26" s="74"/>
      <c r="O26" s="69"/>
      <c r="P26" s="69"/>
      <c r="Q26" s="69"/>
    </row>
    <row r="27" spans="1:17" s="66" customFormat="1" ht="10.5">
      <c r="A27" s="87" t="s">
        <v>678</v>
      </c>
      <c r="B27" s="88"/>
      <c r="C27" s="89"/>
      <c r="D27" s="90"/>
      <c r="E27" s="90"/>
      <c r="F27" s="447"/>
      <c r="G27" s="91">
        <f>SUM(G4:G26)</f>
        <v>0</v>
      </c>
      <c r="I27" s="74"/>
      <c r="J27" s="74"/>
      <c r="K27" s="75"/>
      <c r="L27" s="74"/>
      <c r="M27" s="74"/>
      <c r="O27" s="69"/>
      <c r="P27" s="69"/>
      <c r="Q27" s="69"/>
    </row>
    <row r="28" spans="1:17" s="66" customFormat="1" ht="10.5">
      <c r="A28" s="87"/>
      <c r="B28" s="88"/>
      <c r="C28" s="89"/>
      <c r="D28" s="90"/>
      <c r="E28" s="90"/>
      <c r="F28" s="447"/>
      <c r="G28" s="91"/>
      <c r="I28" s="74"/>
      <c r="J28" s="74"/>
      <c r="K28" s="75"/>
      <c r="L28" s="74"/>
      <c r="M28" s="74"/>
      <c r="O28" s="69"/>
      <c r="P28" s="69"/>
      <c r="Q28" s="69"/>
    </row>
    <row r="29" spans="1:17" s="66" customFormat="1" ht="10.5">
      <c r="A29" s="87"/>
      <c r="B29" s="88"/>
      <c r="C29" s="89"/>
      <c r="D29" s="90"/>
      <c r="E29" s="90"/>
      <c r="F29" s="447"/>
      <c r="G29" s="91"/>
      <c r="I29" s="74"/>
      <c r="J29" s="74"/>
      <c r="K29" s="75"/>
      <c r="L29" s="74"/>
      <c r="M29" s="74"/>
      <c r="O29" s="69"/>
      <c r="P29" s="69"/>
      <c r="Q29" s="69"/>
    </row>
    <row r="30" spans="1:17" s="66" customFormat="1" ht="10.5">
      <c r="A30" s="70" t="s">
        <v>679</v>
      </c>
      <c r="B30" s="85"/>
      <c r="C30" s="92"/>
      <c r="D30" s="83"/>
      <c r="E30" s="93"/>
      <c r="F30" s="448"/>
      <c r="G30" s="73"/>
      <c r="I30" s="74"/>
      <c r="J30" s="74"/>
      <c r="K30" s="75"/>
      <c r="L30" s="74"/>
      <c r="M30" s="74"/>
      <c r="O30" s="69"/>
      <c r="P30" s="69"/>
      <c r="Q30" s="69"/>
    </row>
    <row r="31" spans="1:17" s="66" customFormat="1">
      <c r="B31" s="82"/>
      <c r="C31" s="94" t="s">
        <v>680</v>
      </c>
      <c r="D31" s="95"/>
      <c r="E31" s="96"/>
      <c r="F31" s="449"/>
      <c r="G31" s="97"/>
      <c r="I31" s="74"/>
      <c r="J31" s="74"/>
      <c r="K31" s="75"/>
      <c r="L31" s="74"/>
      <c r="M31" s="74"/>
      <c r="O31" s="69"/>
      <c r="P31" s="69"/>
      <c r="Q31" s="69"/>
    </row>
    <row r="32" spans="1:17" s="66" customFormat="1">
      <c r="B32" s="82"/>
      <c r="C32" s="98" t="s">
        <v>681</v>
      </c>
      <c r="D32" s="95"/>
      <c r="E32" s="96"/>
      <c r="F32" s="449"/>
      <c r="G32" s="97"/>
      <c r="I32" s="74"/>
      <c r="J32" s="74"/>
      <c r="K32" s="75"/>
      <c r="L32" s="74"/>
      <c r="M32" s="74"/>
      <c r="O32" s="69"/>
      <c r="P32" s="69"/>
      <c r="Q32" s="69"/>
    </row>
    <row r="33" spans="1:22" s="66" customFormat="1">
      <c r="B33" s="82"/>
      <c r="C33" s="98" t="s">
        <v>682</v>
      </c>
      <c r="D33" s="95"/>
      <c r="E33" s="96"/>
      <c r="F33" s="449"/>
      <c r="G33" s="97"/>
      <c r="I33" s="74"/>
      <c r="J33" s="74"/>
      <c r="K33" s="75"/>
      <c r="L33" s="74"/>
      <c r="M33" s="74"/>
    </row>
    <row r="34" spans="1:22" s="66" customFormat="1">
      <c r="B34" s="82"/>
      <c r="C34" s="98" t="s">
        <v>683</v>
      </c>
      <c r="D34" s="95"/>
      <c r="E34" s="96"/>
      <c r="F34" s="449"/>
      <c r="G34" s="97"/>
      <c r="I34" s="74"/>
      <c r="J34" s="74"/>
      <c r="K34" s="75"/>
      <c r="L34" s="74"/>
      <c r="M34" s="74"/>
    </row>
    <row r="35" spans="1:22" s="66" customFormat="1">
      <c r="B35" s="82"/>
      <c r="C35" s="98" t="s">
        <v>684</v>
      </c>
      <c r="D35" s="95"/>
      <c r="E35" s="96"/>
      <c r="F35" s="449"/>
      <c r="G35" s="97"/>
      <c r="I35" s="74"/>
      <c r="J35" s="74"/>
      <c r="K35" s="75"/>
      <c r="L35" s="74"/>
      <c r="M35" s="74"/>
    </row>
    <row r="36" spans="1:22" s="66" customFormat="1">
      <c r="B36" s="82"/>
      <c r="C36" s="94" t="s">
        <v>685</v>
      </c>
      <c r="D36" s="95"/>
      <c r="E36" s="96"/>
      <c r="F36" s="449"/>
      <c r="G36" s="97"/>
      <c r="I36" s="74"/>
      <c r="J36" s="74"/>
      <c r="K36" s="75"/>
      <c r="L36" s="74"/>
      <c r="M36" s="74"/>
    </row>
    <row r="37" spans="1:22" s="66" customFormat="1">
      <c r="A37" s="58" t="s">
        <v>686</v>
      </c>
      <c r="B37" s="76" t="s">
        <v>645</v>
      </c>
      <c r="C37" s="99" t="s">
        <v>687</v>
      </c>
      <c r="D37" s="58">
        <v>36</v>
      </c>
      <c r="E37" s="58" t="s">
        <v>304</v>
      </c>
      <c r="F37" s="445">
        <v>0</v>
      </c>
      <c r="G37" s="78">
        <f>D37*F37</f>
        <v>0</v>
      </c>
      <c r="I37" s="74"/>
      <c r="J37" s="74"/>
      <c r="K37" s="75"/>
      <c r="L37" s="74"/>
      <c r="M37" s="74"/>
    </row>
    <row r="38" spans="1:22" s="66" customFormat="1">
      <c r="A38" s="58" t="s">
        <v>688</v>
      </c>
      <c r="B38" s="76" t="s">
        <v>645</v>
      </c>
      <c r="C38" s="99" t="s">
        <v>689</v>
      </c>
      <c r="D38" s="58">
        <v>11</v>
      </c>
      <c r="E38" s="58" t="s">
        <v>304</v>
      </c>
      <c r="F38" s="445">
        <v>0</v>
      </c>
      <c r="G38" s="78">
        <f>D38*F38</f>
        <v>0</v>
      </c>
      <c r="I38" s="74"/>
      <c r="J38" s="74"/>
      <c r="K38" s="75"/>
      <c r="L38" s="74"/>
      <c r="M38" s="74"/>
    </row>
    <row r="39" spans="1:22" s="66" customFormat="1">
      <c r="A39" s="58" t="s">
        <v>690</v>
      </c>
      <c r="B39" s="76" t="s">
        <v>645</v>
      </c>
      <c r="C39" s="99" t="s">
        <v>691</v>
      </c>
      <c r="D39" s="58">
        <v>11</v>
      </c>
      <c r="E39" s="58" t="s">
        <v>304</v>
      </c>
      <c r="F39" s="445">
        <v>0</v>
      </c>
      <c r="G39" s="78">
        <f>D39*F39</f>
        <v>0</v>
      </c>
      <c r="I39" s="74"/>
      <c r="J39" s="74"/>
      <c r="K39" s="75"/>
      <c r="L39" s="74"/>
      <c r="M39" s="74"/>
    </row>
    <row r="40" spans="1:22" s="66" customFormat="1">
      <c r="A40" s="58"/>
      <c r="D40" s="69"/>
      <c r="E40" s="58"/>
      <c r="F40" s="450"/>
      <c r="G40" s="97"/>
      <c r="I40" s="74"/>
      <c r="J40" s="74"/>
      <c r="K40" s="75"/>
      <c r="L40" s="74"/>
      <c r="M40" s="74"/>
    </row>
    <row r="41" spans="1:22" s="66" customFormat="1">
      <c r="A41" s="58" t="s">
        <v>692</v>
      </c>
      <c r="B41" s="100" t="s">
        <v>645</v>
      </c>
      <c r="C41" s="101" t="s">
        <v>693</v>
      </c>
      <c r="D41" s="58">
        <v>1</v>
      </c>
      <c r="E41" s="58" t="s">
        <v>530</v>
      </c>
      <c r="F41" s="445">
        <v>0</v>
      </c>
      <c r="G41" s="78">
        <f>D41*F41</f>
        <v>0</v>
      </c>
      <c r="I41" s="74"/>
      <c r="J41" s="74"/>
      <c r="K41" s="75"/>
      <c r="L41" s="74"/>
      <c r="M41" s="74"/>
    </row>
    <row r="42" spans="1:22" s="103" customFormat="1">
      <c r="A42" s="71"/>
      <c r="B42" s="84"/>
      <c r="C42" s="102"/>
      <c r="D42" s="71"/>
      <c r="E42" s="71"/>
      <c r="F42" s="446"/>
      <c r="G42" s="86"/>
      <c r="H42" s="66"/>
      <c r="I42" s="74"/>
      <c r="J42" s="74"/>
      <c r="K42" s="75"/>
      <c r="L42" s="74"/>
      <c r="M42" s="74"/>
      <c r="N42" s="66"/>
      <c r="O42" s="69"/>
      <c r="P42" s="69"/>
      <c r="Q42" s="69"/>
      <c r="R42" s="66"/>
      <c r="S42" s="66"/>
      <c r="T42" s="66"/>
      <c r="U42" s="66"/>
      <c r="V42" s="66"/>
    </row>
    <row r="43" spans="1:22" s="103" customFormat="1" ht="10.5">
      <c r="A43" s="87" t="s">
        <v>694</v>
      </c>
      <c r="B43" s="104"/>
      <c r="C43" s="105"/>
      <c r="D43" s="105"/>
      <c r="E43" s="90"/>
      <c r="F43" s="447"/>
      <c r="G43" s="91">
        <f>SUM(G31:G42)</f>
        <v>0</v>
      </c>
      <c r="H43" s="66"/>
      <c r="I43" s="74"/>
      <c r="J43" s="74"/>
      <c r="K43" s="75"/>
      <c r="L43" s="74"/>
      <c r="M43" s="74"/>
      <c r="O43" s="69"/>
      <c r="P43" s="69"/>
      <c r="Q43" s="69"/>
      <c r="R43" s="66"/>
      <c r="S43" s="66"/>
      <c r="T43" s="66"/>
      <c r="U43" s="66"/>
      <c r="V43" s="66"/>
    </row>
    <row r="44" spans="1:22" s="103" customFormat="1">
      <c r="A44" s="106"/>
      <c r="B44" s="96"/>
      <c r="C44" s="107"/>
      <c r="D44" s="96"/>
      <c r="E44" s="96"/>
      <c r="F44" s="449"/>
      <c r="G44" s="97"/>
      <c r="H44" s="66"/>
      <c r="I44" s="74"/>
      <c r="J44" s="74"/>
      <c r="K44" s="75"/>
      <c r="L44" s="74"/>
      <c r="M44" s="74"/>
      <c r="O44" s="69"/>
      <c r="P44" s="69"/>
      <c r="Q44" s="69"/>
      <c r="R44" s="66"/>
      <c r="S44" s="66"/>
      <c r="T44" s="66"/>
      <c r="U44" s="66"/>
      <c r="V44" s="66"/>
    </row>
    <row r="45" spans="1:22" s="66" customFormat="1">
      <c r="A45" s="106"/>
      <c r="B45" s="96"/>
      <c r="C45" s="107"/>
      <c r="D45" s="96"/>
      <c r="E45" s="96"/>
      <c r="F45" s="449"/>
      <c r="G45" s="97"/>
      <c r="I45" s="74"/>
      <c r="J45" s="74"/>
      <c r="K45" s="75"/>
      <c r="L45" s="74"/>
      <c r="M45" s="74"/>
      <c r="N45" s="103"/>
      <c r="O45" s="69"/>
      <c r="P45" s="69"/>
      <c r="Q45" s="69"/>
      <c r="V45" s="103"/>
    </row>
    <row r="46" spans="1:22" s="66" customFormat="1" ht="10.5">
      <c r="A46" s="70" t="s">
        <v>695</v>
      </c>
      <c r="B46" s="108"/>
      <c r="C46" s="109"/>
      <c r="D46" s="108"/>
      <c r="E46" s="108"/>
      <c r="F46" s="451"/>
      <c r="G46" s="110"/>
      <c r="I46" s="74"/>
      <c r="J46" s="74"/>
      <c r="K46" s="75"/>
      <c r="L46" s="74"/>
      <c r="M46" s="74"/>
      <c r="O46" s="69"/>
      <c r="P46" s="69"/>
      <c r="Q46" s="69"/>
      <c r="V46" s="103"/>
    </row>
    <row r="47" spans="1:22" s="103" customFormat="1">
      <c r="A47" s="111" t="s">
        <v>696</v>
      </c>
      <c r="B47" s="58"/>
      <c r="C47" s="59"/>
      <c r="D47" s="58"/>
      <c r="E47" s="58"/>
      <c r="F47" s="445"/>
      <c r="G47" s="78"/>
      <c r="H47" s="66"/>
      <c r="I47" s="74"/>
      <c r="J47" s="74"/>
      <c r="K47" s="75"/>
      <c r="L47" s="74"/>
      <c r="M47" s="74"/>
      <c r="N47" s="66"/>
      <c r="O47" s="69"/>
      <c r="P47" s="69"/>
      <c r="Q47" s="69"/>
      <c r="R47" s="66"/>
      <c r="S47" s="66"/>
      <c r="T47" s="66"/>
      <c r="U47" s="66"/>
    </row>
    <row r="48" spans="1:22" s="103" customFormat="1" ht="20">
      <c r="A48" s="112"/>
      <c r="C48" s="113" t="s">
        <v>697</v>
      </c>
      <c r="D48" s="57"/>
      <c r="E48" s="58"/>
      <c r="F48" s="445"/>
      <c r="G48" s="78"/>
      <c r="I48" s="114"/>
      <c r="J48" s="114"/>
      <c r="K48" s="115"/>
      <c r="L48" s="114"/>
      <c r="M48" s="114"/>
      <c r="N48" s="66"/>
      <c r="O48" s="69"/>
      <c r="P48" s="69"/>
      <c r="Q48" s="69"/>
      <c r="R48" s="66"/>
      <c r="S48" s="66"/>
      <c r="T48" s="66"/>
      <c r="U48" s="66"/>
      <c r="V48" s="66"/>
    </row>
    <row r="49" spans="1:22" s="103" customFormat="1" ht="40">
      <c r="A49" s="116" t="s">
        <v>698</v>
      </c>
      <c r="B49" s="117" t="s">
        <v>645</v>
      </c>
      <c r="C49" s="118" t="s">
        <v>699</v>
      </c>
      <c r="D49" s="57">
        <v>4</v>
      </c>
      <c r="E49" s="58" t="s">
        <v>700</v>
      </c>
      <c r="F49" s="445">
        <v>0</v>
      </c>
      <c r="G49" s="78">
        <f>D49*F49</f>
        <v>0</v>
      </c>
      <c r="I49" s="114"/>
      <c r="J49" s="114">
        <v>1034</v>
      </c>
      <c r="K49" s="119">
        <v>0.22</v>
      </c>
      <c r="L49" s="114">
        <f>J49*K49</f>
        <v>227.48</v>
      </c>
      <c r="M49" s="114">
        <f>L49+J49</f>
        <v>1261.48</v>
      </c>
      <c r="N49" s="66"/>
      <c r="O49" s="69"/>
      <c r="P49" s="69"/>
      <c r="Q49" s="69"/>
      <c r="R49" s="66"/>
      <c r="S49" s="66"/>
      <c r="T49" s="66"/>
      <c r="U49" s="66"/>
      <c r="V49" s="66"/>
    </row>
    <row r="50" spans="1:22" s="103" customFormat="1">
      <c r="A50" s="116"/>
      <c r="B50" s="117"/>
      <c r="C50" s="118"/>
      <c r="D50" s="57"/>
      <c r="E50" s="58"/>
      <c r="F50" s="445"/>
      <c r="G50" s="78"/>
      <c r="I50" s="114"/>
      <c r="J50" s="114"/>
      <c r="K50" s="119"/>
      <c r="L50" s="114"/>
      <c r="M50" s="114"/>
      <c r="N50" s="66"/>
      <c r="O50" s="69"/>
      <c r="P50" s="69"/>
      <c r="Q50" s="69"/>
      <c r="R50" s="66"/>
      <c r="S50" s="66"/>
      <c r="T50" s="66"/>
      <c r="U50" s="66"/>
      <c r="V50" s="66"/>
    </row>
    <row r="51" spans="1:22" s="103" customFormat="1">
      <c r="A51" s="116"/>
      <c r="B51" s="117"/>
      <c r="C51" s="118"/>
      <c r="D51" s="57"/>
      <c r="E51" s="58"/>
      <c r="F51" s="445"/>
      <c r="G51" s="78"/>
      <c r="I51" s="114"/>
      <c r="J51" s="114"/>
      <c r="K51" s="119"/>
      <c r="L51" s="114"/>
      <c r="M51" s="114"/>
      <c r="N51" s="66"/>
      <c r="O51" s="69"/>
      <c r="P51" s="69"/>
      <c r="Q51" s="69"/>
      <c r="R51" s="66"/>
      <c r="S51" s="66"/>
      <c r="T51" s="66"/>
      <c r="U51" s="66"/>
      <c r="V51" s="66"/>
    </row>
    <row r="52" spans="1:22" s="66" customFormat="1">
      <c r="A52" s="116"/>
      <c r="B52" s="76"/>
      <c r="C52" s="118"/>
      <c r="D52" s="57"/>
      <c r="E52" s="58"/>
      <c r="F52" s="449"/>
      <c r="G52" s="78"/>
      <c r="I52" s="74"/>
      <c r="J52" s="74"/>
      <c r="K52" s="79"/>
      <c r="L52" s="74"/>
      <c r="M52" s="74"/>
      <c r="O52" s="69"/>
      <c r="P52" s="69"/>
      <c r="Q52" s="69"/>
      <c r="V52" s="103"/>
    </row>
    <row r="53" spans="1:22" s="66" customFormat="1" ht="20">
      <c r="A53" s="112"/>
      <c r="B53" s="103"/>
      <c r="C53" s="113" t="s">
        <v>701</v>
      </c>
      <c r="D53" s="57"/>
      <c r="E53" s="58"/>
      <c r="F53" s="445"/>
      <c r="G53" s="78"/>
      <c r="H53" s="103"/>
      <c r="I53" s="114"/>
      <c r="J53" s="114"/>
      <c r="K53" s="115"/>
      <c r="L53" s="114"/>
      <c r="M53" s="114"/>
      <c r="O53" s="120"/>
      <c r="P53" s="120"/>
      <c r="Q53" s="120"/>
    </row>
    <row r="54" spans="1:22" s="66" customFormat="1" ht="40">
      <c r="A54" s="116" t="s">
        <v>702</v>
      </c>
      <c r="B54" s="117" t="s">
        <v>645</v>
      </c>
      <c r="C54" s="118" t="s">
        <v>703</v>
      </c>
      <c r="D54" s="57">
        <v>1</v>
      </c>
      <c r="E54" s="58" t="s">
        <v>704</v>
      </c>
      <c r="F54" s="445">
        <v>0</v>
      </c>
      <c r="G54" s="78">
        <f>D54*F54</f>
        <v>0</v>
      </c>
      <c r="H54" s="103"/>
      <c r="I54" s="114"/>
      <c r="J54" s="114">
        <v>1381</v>
      </c>
      <c r="K54" s="119">
        <v>0.22</v>
      </c>
      <c r="L54" s="114">
        <f>J54*K54</f>
        <v>303.82</v>
      </c>
      <c r="M54" s="114">
        <f>L54+J54</f>
        <v>1684.82</v>
      </c>
      <c r="O54" s="69"/>
      <c r="P54" s="69"/>
      <c r="Q54" s="69"/>
    </row>
    <row r="55" spans="1:22" s="66" customFormat="1">
      <c r="A55" s="116" t="s">
        <v>705</v>
      </c>
      <c r="B55" s="117" t="s">
        <v>645</v>
      </c>
      <c r="C55" s="118" t="s">
        <v>706</v>
      </c>
      <c r="D55" s="57">
        <v>1</v>
      </c>
      <c r="E55" s="58" t="s">
        <v>402</v>
      </c>
      <c r="F55" s="445">
        <v>0</v>
      </c>
      <c r="G55" s="78">
        <f>D55*F55</f>
        <v>0</v>
      </c>
      <c r="H55" s="103"/>
      <c r="I55" s="114"/>
      <c r="J55" s="114">
        <v>4921</v>
      </c>
      <c r="K55" s="119">
        <v>0.22</v>
      </c>
      <c r="L55" s="114">
        <f>J55*K55</f>
        <v>1082.6200000000001</v>
      </c>
      <c r="M55" s="114">
        <f>L55+J55</f>
        <v>6003.62</v>
      </c>
      <c r="O55" s="69"/>
      <c r="P55" s="69"/>
      <c r="Q55" s="69"/>
    </row>
    <row r="56" spans="1:22" s="66" customFormat="1">
      <c r="A56" s="112"/>
      <c r="C56" s="118"/>
      <c r="D56" s="57"/>
      <c r="E56" s="58"/>
      <c r="F56" s="449"/>
      <c r="G56" s="78"/>
      <c r="I56" s="74"/>
      <c r="J56" s="74"/>
      <c r="K56" s="75"/>
      <c r="L56" s="74"/>
      <c r="M56" s="74"/>
      <c r="N56" s="103"/>
      <c r="O56" s="120"/>
      <c r="P56" s="120"/>
      <c r="Q56" s="120"/>
    </row>
    <row r="57" spans="1:22" s="66" customFormat="1">
      <c r="A57" s="116" t="s">
        <v>707</v>
      </c>
      <c r="B57" s="76" t="s">
        <v>645</v>
      </c>
      <c r="C57" s="118" t="s">
        <v>708</v>
      </c>
      <c r="D57" s="57">
        <v>3</v>
      </c>
      <c r="E57" s="58" t="s">
        <v>402</v>
      </c>
      <c r="F57" s="449">
        <v>0</v>
      </c>
      <c r="G57" s="78">
        <f>D57*F57</f>
        <v>0</v>
      </c>
      <c r="I57" s="74"/>
      <c r="J57" s="74">
        <v>234</v>
      </c>
      <c r="K57" s="119">
        <v>0.22</v>
      </c>
      <c r="L57" s="74">
        <f>J57*K57</f>
        <v>51.48</v>
      </c>
      <c r="M57" s="74">
        <f>L57+J57</f>
        <v>285.48</v>
      </c>
      <c r="O57" s="69"/>
      <c r="P57" s="69"/>
      <c r="Q57" s="69"/>
    </row>
    <row r="58" spans="1:22" s="66" customFormat="1">
      <c r="A58" s="116" t="s">
        <v>709</v>
      </c>
      <c r="B58" s="117" t="s">
        <v>645</v>
      </c>
      <c r="C58" s="118" t="s">
        <v>710</v>
      </c>
      <c r="D58" s="57">
        <v>1</v>
      </c>
      <c r="E58" s="58" t="s">
        <v>402</v>
      </c>
      <c r="F58" s="445">
        <v>0</v>
      </c>
      <c r="G58" s="78">
        <f>D58*F58</f>
        <v>0</v>
      </c>
      <c r="H58" s="103"/>
      <c r="I58" s="114"/>
      <c r="J58" s="114">
        <v>1763</v>
      </c>
      <c r="K58" s="119">
        <v>0.22</v>
      </c>
      <c r="L58" s="74">
        <f>J58*K58</f>
        <v>387.86</v>
      </c>
      <c r="M58" s="74">
        <f>L58+J58</f>
        <v>2150.86</v>
      </c>
      <c r="P58" s="69"/>
      <c r="Q58" s="121"/>
    </row>
    <row r="59" spans="1:22" s="66" customFormat="1">
      <c r="A59" s="116" t="s">
        <v>711</v>
      </c>
      <c r="B59" s="76" t="s">
        <v>645</v>
      </c>
      <c r="C59" s="118" t="s">
        <v>712</v>
      </c>
      <c r="D59" s="57">
        <v>1</v>
      </c>
      <c r="E59" s="58" t="s">
        <v>402</v>
      </c>
      <c r="F59" s="449">
        <v>0</v>
      </c>
      <c r="G59" s="78">
        <f>D59*F59</f>
        <v>0</v>
      </c>
      <c r="I59" s="74"/>
      <c r="J59" s="74">
        <v>177</v>
      </c>
      <c r="K59" s="119">
        <v>0.22</v>
      </c>
      <c r="L59" s="74">
        <f>J59*K59</f>
        <v>38.94</v>
      </c>
      <c r="M59" s="74">
        <f>L59+J59</f>
        <v>215.94</v>
      </c>
      <c r="P59" s="69"/>
      <c r="Q59" s="121"/>
    </row>
    <row r="60" spans="1:22" s="66" customFormat="1">
      <c r="A60" s="122"/>
      <c r="B60" s="71"/>
      <c r="C60" s="72"/>
      <c r="D60" s="71"/>
      <c r="E60" s="93"/>
      <c r="F60" s="448"/>
      <c r="G60" s="73"/>
      <c r="I60" s="74"/>
      <c r="J60" s="74"/>
      <c r="K60" s="79"/>
      <c r="L60" s="74"/>
      <c r="M60" s="74"/>
      <c r="O60" s="123"/>
    </row>
    <row r="61" spans="1:22" s="66" customFormat="1" ht="10.5">
      <c r="A61" s="124" t="s">
        <v>713</v>
      </c>
      <c r="B61" s="90"/>
      <c r="C61" s="89"/>
      <c r="D61" s="90"/>
      <c r="E61" s="90"/>
      <c r="F61" s="447"/>
      <c r="G61" s="91">
        <f>SUM(G47:G60)</f>
        <v>0</v>
      </c>
      <c r="I61" s="74"/>
      <c r="J61" s="74"/>
      <c r="K61" s="75"/>
      <c r="L61" s="74"/>
      <c r="M61" s="74"/>
      <c r="N61" s="125"/>
      <c r="P61" s="69"/>
      <c r="Q61" s="121"/>
    </row>
    <row r="62" spans="1:22" s="66" customFormat="1">
      <c r="A62" s="106"/>
      <c r="B62" s="96"/>
      <c r="C62" s="107"/>
      <c r="D62" s="96"/>
      <c r="E62" s="96"/>
      <c r="F62" s="449"/>
      <c r="G62" s="97"/>
      <c r="I62" s="74"/>
      <c r="J62" s="74"/>
      <c r="K62" s="75"/>
      <c r="L62" s="74"/>
      <c r="M62" s="74"/>
      <c r="O62" s="123"/>
      <c r="P62" s="69"/>
      <c r="Q62" s="121"/>
    </row>
    <row r="63" spans="1:22" s="66" customFormat="1">
      <c r="A63" s="106"/>
      <c r="B63" s="96"/>
      <c r="C63" s="107"/>
      <c r="D63" s="96"/>
      <c r="E63" s="96"/>
      <c r="F63" s="449"/>
      <c r="G63" s="97"/>
      <c r="I63" s="74"/>
      <c r="J63" s="74"/>
      <c r="K63" s="75"/>
      <c r="L63" s="74"/>
      <c r="M63" s="74"/>
      <c r="O63" s="69"/>
      <c r="P63" s="69"/>
      <c r="Q63" s="69"/>
    </row>
    <row r="64" spans="1:22" s="66" customFormat="1">
      <c r="A64" s="126" t="s">
        <v>714</v>
      </c>
      <c r="B64" s="93"/>
      <c r="C64" s="85"/>
      <c r="D64" s="93"/>
      <c r="E64" s="93"/>
      <c r="F64" s="448"/>
      <c r="G64" s="73"/>
      <c r="I64" s="74"/>
      <c r="J64" s="74"/>
      <c r="K64" s="75"/>
      <c r="L64" s="74"/>
      <c r="M64" s="74"/>
      <c r="O64" s="69"/>
      <c r="P64" s="69"/>
      <c r="Q64" s="69"/>
    </row>
    <row r="65" spans="1:17" s="66" customFormat="1">
      <c r="A65" s="127"/>
      <c r="B65" s="96"/>
      <c r="C65" s="82" t="s">
        <v>715</v>
      </c>
      <c r="D65" s="95"/>
      <c r="E65" s="128"/>
      <c r="F65" s="449"/>
      <c r="G65" s="97"/>
      <c r="I65" s="74"/>
      <c r="J65" s="74"/>
      <c r="K65" s="75"/>
      <c r="L65" s="74"/>
      <c r="M65" s="74"/>
      <c r="O65" s="69"/>
      <c r="P65" s="69"/>
      <c r="Q65" s="69"/>
    </row>
    <row r="66" spans="1:17" s="66" customFormat="1">
      <c r="A66" s="127"/>
      <c r="B66" s="96"/>
      <c r="C66" s="98" t="s">
        <v>716</v>
      </c>
      <c r="D66" s="57"/>
      <c r="E66" s="128"/>
      <c r="F66" s="449"/>
      <c r="G66" s="97"/>
      <c r="I66" s="74"/>
      <c r="J66" s="74"/>
      <c r="K66" s="75"/>
      <c r="L66" s="74"/>
      <c r="M66" s="74"/>
      <c r="O66" s="129"/>
      <c r="P66" s="69"/>
      <c r="Q66" s="69"/>
    </row>
    <row r="67" spans="1:17" s="66" customFormat="1">
      <c r="A67" s="129" t="s">
        <v>717</v>
      </c>
      <c r="B67" s="76" t="s">
        <v>645</v>
      </c>
      <c r="C67" s="123" t="s">
        <v>718</v>
      </c>
      <c r="D67" s="69">
        <v>1</v>
      </c>
      <c r="E67" s="128" t="s">
        <v>402</v>
      </c>
      <c r="F67" s="452">
        <v>0</v>
      </c>
      <c r="G67" s="78">
        <f>D67*F67</f>
        <v>0</v>
      </c>
      <c r="I67" s="74"/>
      <c r="J67" s="114">
        <v>5931</v>
      </c>
      <c r="K67" s="79">
        <v>0.22</v>
      </c>
      <c r="L67" s="74">
        <f>J67*K67</f>
        <v>1304.82</v>
      </c>
      <c r="M67" s="74">
        <f>L67+J67</f>
        <v>7235.82</v>
      </c>
      <c r="O67" s="129"/>
      <c r="P67" s="69"/>
      <c r="Q67" s="69"/>
    </row>
    <row r="68" spans="1:17" s="66" customFormat="1">
      <c r="A68" s="129" t="s">
        <v>719</v>
      </c>
      <c r="B68" s="76" t="s">
        <v>645</v>
      </c>
      <c r="C68" s="123" t="s">
        <v>720</v>
      </c>
      <c r="D68" s="69">
        <v>2</v>
      </c>
      <c r="E68" s="128" t="s">
        <v>402</v>
      </c>
      <c r="F68" s="452">
        <v>0</v>
      </c>
      <c r="G68" s="78">
        <f>D68*F68</f>
        <v>0</v>
      </c>
      <c r="I68" s="74"/>
      <c r="J68" s="114">
        <v>12007</v>
      </c>
      <c r="K68" s="79">
        <v>0.22</v>
      </c>
      <c r="L68" s="74">
        <f>J68*K68</f>
        <v>2641.54</v>
      </c>
      <c r="M68" s="74">
        <f>L68+J68</f>
        <v>14648.54</v>
      </c>
      <c r="O68" s="129"/>
      <c r="P68" s="69"/>
      <c r="Q68" s="69"/>
    </row>
    <row r="69" spans="1:17" s="66" customFormat="1">
      <c r="A69" s="129" t="s">
        <v>721</v>
      </c>
      <c r="B69" s="76" t="s">
        <v>645</v>
      </c>
      <c r="C69" s="123" t="s">
        <v>722</v>
      </c>
      <c r="D69" s="69">
        <v>1</v>
      </c>
      <c r="E69" s="128" t="s">
        <v>402</v>
      </c>
      <c r="F69" s="452">
        <v>0</v>
      </c>
      <c r="G69" s="78">
        <f>D69*F69</f>
        <v>0</v>
      </c>
      <c r="I69" s="74"/>
      <c r="J69" s="114">
        <v>12450</v>
      </c>
      <c r="K69" s="79">
        <v>0.22</v>
      </c>
      <c r="L69" s="74">
        <f>J69*K69</f>
        <v>2739</v>
      </c>
      <c r="M69" s="74">
        <f>L69+J69</f>
        <v>15189</v>
      </c>
      <c r="O69" s="129"/>
      <c r="P69" s="69"/>
      <c r="Q69" s="69"/>
    </row>
    <row r="70" spans="1:17" s="66" customFormat="1">
      <c r="A70" s="129"/>
      <c r="B70" s="76"/>
      <c r="C70" s="123"/>
      <c r="D70" s="69"/>
      <c r="E70" s="128"/>
      <c r="F70" s="452"/>
      <c r="G70" s="78"/>
      <c r="I70" s="74"/>
      <c r="J70" s="114"/>
      <c r="K70" s="79"/>
      <c r="L70" s="74"/>
      <c r="M70" s="74"/>
      <c r="O70" s="129"/>
      <c r="P70" s="69"/>
      <c r="Q70" s="69"/>
    </row>
    <row r="71" spans="1:17" s="66" customFormat="1">
      <c r="A71" s="129"/>
      <c r="B71" s="76"/>
      <c r="C71" s="131" t="s">
        <v>723</v>
      </c>
      <c r="D71" s="69"/>
      <c r="E71" s="128"/>
      <c r="F71" s="449"/>
      <c r="G71" s="78"/>
      <c r="I71" s="74"/>
      <c r="J71" s="74"/>
      <c r="K71" s="79"/>
      <c r="L71" s="74"/>
      <c r="M71" s="74"/>
      <c r="O71" s="129"/>
      <c r="P71" s="69"/>
      <c r="Q71" s="69"/>
    </row>
    <row r="72" spans="1:17" s="66" customFormat="1">
      <c r="A72" s="129"/>
      <c r="B72" s="76"/>
      <c r="C72" s="132" t="s">
        <v>724</v>
      </c>
      <c r="D72" s="69"/>
      <c r="E72" s="128"/>
      <c r="F72" s="449"/>
      <c r="G72" s="78"/>
      <c r="I72" s="74"/>
      <c r="J72" s="74"/>
      <c r="K72" s="79"/>
      <c r="L72" s="74"/>
      <c r="M72" s="74"/>
      <c r="O72" s="129"/>
      <c r="P72" s="69"/>
      <c r="Q72" s="69"/>
    </row>
    <row r="73" spans="1:17" s="66" customFormat="1">
      <c r="A73" s="129" t="s">
        <v>725</v>
      </c>
      <c r="B73" s="76" t="s">
        <v>645</v>
      </c>
      <c r="C73" s="123" t="s">
        <v>726</v>
      </c>
      <c r="D73" s="69">
        <v>1</v>
      </c>
      <c r="E73" s="128" t="s">
        <v>402</v>
      </c>
      <c r="F73" s="449">
        <v>0</v>
      </c>
      <c r="G73" s="78">
        <f>D73*F73</f>
        <v>0</v>
      </c>
      <c r="I73" s="74"/>
      <c r="J73" s="74">
        <v>3888</v>
      </c>
      <c r="K73" s="79">
        <v>0.08</v>
      </c>
      <c r="L73" s="74">
        <f>J73*K73</f>
        <v>311.04000000000002</v>
      </c>
      <c r="M73" s="74">
        <f>L73+J73</f>
        <v>4199.04</v>
      </c>
      <c r="O73" s="129"/>
      <c r="P73" s="69"/>
      <c r="Q73" s="69"/>
    </row>
    <row r="74" spans="1:17" s="66" customFormat="1">
      <c r="A74" s="126"/>
      <c r="B74" s="93"/>
      <c r="C74" s="85"/>
      <c r="D74" s="93"/>
      <c r="E74" s="93"/>
      <c r="F74" s="448"/>
      <c r="G74" s="73"/>
      <c r="I74" s="74"/>
      <c r="J74" s="74"/>
      <c r="K74" s="75"/>
      <c r="L74" s="74"/>
      <c r="M74" s="74"/>
      <c r="O74" s="129"/>
      <c r="P74" s="69"/>
      <c r="Q74" s="69"/>
    </row>
    <row r="75" spans="1:17" s="66" customFormat="1" ht="10.5">
      <c r="A75" s="127" t="s">
        <v>727</v>
      </c>
      <c r="B75" s="96"/>
      <c r="C75" s="107"/>
      <c r="D75" s="96"/>
      <c r="E75" s="96"/>
      <c r="F75" s="449"/>
      <c r="G75" s="91">
        <f>SUM(G65:G74)</f>
        <v>0</v>
      </c>
      <c r="I75" s="74"/>
      <c r="J75" s="74"/>
      <c r="K75" s="75"/>
      <c r="L75" s="74"/>
      <c r="M75" s="74"/>
      <c r="O75" s="69"/>
      <c r="P75" s="69"/>
      <c r="Q75" s="69"/>
    </row>
    <row r="76" spans="1:17" s="66" customFormat="1" ht="10.5">
      <c r="A76" s="127"/>
      <c r="B76" s="96"/>
      <c r="C76" s="107"/>
      <c r="D76" s="96"/>
      <c r="E76" s="96"/>
      <c r="F76" s="449"/>
      <c r="G76" s="91"/>
      <c r="I76" s="74"/>
      <c r="J76" s="74"/>
      <c r="K76" s="75"/>
      <c r="L76" s="74"/>
      <c r="M76" s="74"/>
      <c r="O76" s="69"/>
      <c r="P76" s="69"/>
      <c r="Q76" s="69"/>
    </row>
    <row r="77" spans="1:17" s="66" customFormat="1">
      <c r="A77" s="106"/>
      <c r="B77" s="96"/>
      <c r="C77" s="107"/>
      <c r="D77" s="96"/>
      <c r="E77" s="96"/>
      <c r="F77" s="449"/>
      <c r="G77" s="97"/>
      <c r="I77" s="74"/>
      <c r="J77" s="74"/>
      <c r="K77" s="75"/>
      <c r="L77" s="74"/>
      <c r="M77" s="74"/>
      <c r="O77" s="69"/>
      <c r="P77" s="69"/>
      <c r="Q77" s="69"/>
    </row>
    <row r="78" spans="1:17" s="66" customFormat="1" ht="10.5">
      <c r="A78" s="133" t="s">
        <v>728</v>
      </c>
      <c r="B78" s="108"/>
      <c r="C78" s="109"/>
      <c r="D78" s="108"/>
      <c r="E78" s="108"/>
      <c r="F78" s="451"/>
      <c r="G78" s="110"/>
      <c r="I78" s="74"/>
      <c r="J78" s="74"/>
      <c r="K78" s="75"/>
      <c r="L78" s="74"/>
      <c r="M78" s="74"/>
      <c r="O78" s="69"/>
      <c r="P78" s="69"/>
      <c r="Q78" s="69"/>
    </row>
    <row r="79" spans="1:17" s="66" customFormat="1">
      <c r="A79" s="134"/>
      <c r="B79" s="96"/>
      <c r="C79" s="135" t="s">
        <v>729</v>
      </c>
      <c r="D79" s="96"/>
      <c r="E79" s="96"/>
      <c r="F79" s="449"/>
      <c r="G79" s="97"/>
      <c r="I79" s="74"/>
      <c r="J79" s="74"/>
      <c r="K79" s="75"/>
      <c r="L79" s="74"/>
      <c r="M79" s="74"/>
    </row>
    <row r="80" spans="1:17" s="66" customFormat="1">
      <c r="A80" s="69"/>
      <c r="B80" s="76"/>
      <c r="C80" s="136" t="s">
        <v>730</v>
      </c>
      <c r="D80" s="76"/>
      <c r="E80" s="76"/>
      <c r="F80" s="453"/>
      <c r="G80" s="136"/>
      <c r="H80" s="137"/>
      <c r="I80" s="74"/>
      <c r="J80" s="138"/>
      <c r="K80" s="139"/>
      <c r="L80" s="138"/>
      <c r="M80" s="138"/>
    </row>
    <row r="81" spans="1:13" s="66" customFormat="1">
      <c r="A81" s="69"/>
      <c r="B81" s="76"/>
      <c r="C81" s="94" t="s">
        <v>685</v>
      </c>
      <c r="D81" s="76"/>
      <c r="E81" s="76"/>
      <c r="F81" s="453"/>
      <c r="G81" s="136"/>
      <c r="H81" s="137"/>
      <c r="I81" s="74"/>
      <c r="J81" s="138"/>
      <c r="K81" s="139"/>
      <c r="L81" s="138"/>
      <c r="M81" s="138"/>
    </row>
    <row r="82" spans="1:13" s="66" customFormat="1">
      <c r="A82" s="69" t="s">
        <v>731</v>
      </c>
      <c r="B82" s="76" t="s">
        <v>645</v>
      </c>
      <c r="C82" s="136" t="s">
        <v>732</v>
      </c>
      <c r="D82" s="58">
        <v>36</v>
      </c>
      <c r="E82" s="140" t="s">
        <v>304</v>
      </c>
      <c r="F82" s="453">
        <v>0</v>
      </c>
      <c r="G82" s="141">
        <f>D82*F82</f>
        <v>0</v>
      </c>
      <c r="H82" s="137"/>
      <c r="I82" s="74"/>
      <c r="J82" s="138">
        <v>23</v>
      </c>
      <c r="K82" s="142">
        <v>0.45</v>
      </c>
      <c r="L82" s="138">
        <f>J82*K82</f>
        <v>10.35</v>
      </c>
      <c r="M82" s="138">
        <f>L82+J82</f>
        <v>33.35</v>
      </c>
    </row>
    <row r="83" spans="1:13" s="66" customFormat="1">
      <c r="A83" s="69" t="s">
        <v>733</v>
      </c>
      <c r="B83" s="76" t="s">
        <v>645</v>
      </c>
      <c r="C83" s="136" t="s">
        <v>734</v>
      </c>
      <c r="D83" s="58">
        <v>11</v>
      </c>
      <c r="E83" s="140" t="s">
        <v>304</v>
      </c>
      <c r="F83" s="453">
        <v>0</v>
      </c>
      <c r="G83" s="141">
        <f>D83*F83</f>
        <v>0</v>
      </c>
      <c r="H83" s="137"/>
      <c r="I83" s="74"/>
      <c r="J83" s="138">
        <v>27</v>
      </c>
      <c r="K83" s="142">
        <v>0.45</v>
      </c>
      <c r="L83" s="138">
        <f>J83*K83</f>
        <v>12.15</v>
      </c>
      <c r="M83" s="138">
        <f>L83+J83</f>
        <v>39.15</v>
      </c>
    </row>
    <row r="84" spans="1:13" s="66" customFormat="1">
      <c r="A84" s="69" t="s">
        <v>735</v>
      </c>
      <c r="B84" s="76" t="s">
        <v>645</v>
      </c>
      <c r="C84" s="136" t="s">
        <v>736</v>
      </c>
      <c r="D84" s="58">
        <v>11</v>
      </c>
      <c r="E84" s="140" t="s">
        <v>304</v>
      </c>
      <c r="F84" s="453">
        <v>0</v>
      </c>
      <c r="G84" s="141">
        <f>D84*F84</f>
        <v>0</v>
      </c>
      <c r="H84" s="137"/>
      <c r="I84" s="74"/>
      <c r="J84" s="138">
        <v>50</v>
      </c>
      <c r="K84" s="142">
        <v>0.45</v>
      </c>
      <c r="L84" s="138">
        <f>J84*K84</f>
        <v>22.5</v>
      </c>
      <c r="M84" s="138">
        <f>L84+J84</f>
        <v>72.5</v>
      </c>
    </row>
    <row r="85" spans="1:13" s="66" customFormat="1">
      <c r="A85" s="143"/>
      <c r="B85" s="93"/>
      <c r="C85" s="85"/>
      <c r="D85" s="93"/>
      <c r="E85" s="93"/>
      <c r="F85" s="448"/>
      <c r="G85" s="73"/>
      <c r="I85" s="74"/>
      <c r="J85" s="74"/>
      <c r="K85" s="75"/>
      <c r="L85" s="74"/>
      <c r="M85" s="74"/>
    </row>
    <row r="86" spans="1:13" s="66" customFormat="1" ht="10.5">
      <c r="A86" s="124" t="s">
        <v>737</v>
      </c>
      <c r="B86" s="90"/>
      <c r="C86" s="89"/>
      <c r="D86" s="90"/>
      <c r="E86" s="90"/>
      <c r="F86" s="447"/>
      <c r="G86" s="91">
        <f>SUM(G79:G85)</f>
        <v>0</v>
      </c>
      <c r="I86" s="74"/>
      <c r="J86" s="74"/>
      <c r="K86" s="75"/>
      <c r="L86" s="74"/>
      <c r="M86" s="74"/>
    </row>
    <row r="87" spans="1:13" s="66" customFormat="1">
      <c r="A87" s="106"/>
      <c r="B87" s="96"/>
      <c r="C87" s="107"/>
      <c r="D87" s="96"/>
      <c r="E87" s="96"/>
      <c r="F87" s="449"/>
      <c r="G87" s="97"/>
      <c r="I87" s="74"/>
      <c r="J87" s="74"/>
      <c r="K87" s="75"/>
      <c r="L87" s="74"/>
      <c r="M87" s="74"/>
    </row>
    <row r="88" spans="1:13" s="66" customFormat="1">
      <c r="A88" s="106"/>
      <c r="B88" s="96"/>
      <c r="C88" s="107"/>
      <c r="D88" s="96"/>
      <c r="E88" s="96"/>
      <c r="F88" s="449"/>
      <c r="G88" s="97"/>
      <c r="I88" s="74"/>
      <c r="J88" s="74"/>
      <c r="K88" s="75"/>
      <c r="L88" s="74"/>
      <c r="M88" s="74"/>
    </row>
    <row r="89" spans="1:13" s="66" customFormat="1" ht="10.5">
      <c r="A89" s="133" t="s">
        <v>738</v>
      </c>
      <c r="B89" s="108"/>
      <c r="C89" s="109"/>
      <c r="D89" s="108"/>
      <c r="E89" s="108"/>
      <c r="F89" s="451"/>
      <c r="G89" s="110"/>
      <c r="I89" s="74"/>
      <c r="J89" s="74"/>
      <c r="K89" s="75"/>
      <c r="L89" s="74"/>
      <c r="M89" s="74"/>
    </row>
    <row r="90" spans="1:13" s="66" customFormat="1">
      <c r="A90" s="134" t="s">
        <v>739</v>
      </c>
      <c r="B90" s="96" t="s">
        <v>676</v>
      </c>
      <c r="C90" s="107" t="s">
        <v>740</v>
      </c>
      <c r="D90" s="96">
        <v>24</v>
      </c>
      <c r="E90" s="96" t="s">
        <v>741</v>
      </c>
      <c r="F90" s="449">
        <v>0</v>
      </c>
      <c r="G90" s="78">
        <f t="shared" ref="G90:G95" si="0">D90*F90</f>
        <v>0</v>
      </c>
      <c r="I90" s="74"/>
      <c r="J90" s="74"/>
      <c r="K90" s="75"/>
      <c r="L90" s="74"/>
      <c r="M90" s="74"/>
    </row>
    <row r="91" spans="1:13" s="66" customFormat="1">
      <c r="A91" s="134" t="s">
        <v>742</v>
      </c>
      <c r="B91" s="96" t="s">
        <v>676</v>
      </c>
      <c r="C91" s="107" t="s">
        <v>743</v>
      </c>
      <c r="D91" s="96">
        <v>1</v>
      </c>
      <c r="E91" s="96" t="s">
        <v>674</v>
      </c>
      <c r="F91" s="449">
        <v>0</v>
      </c>
      <c r="G91" s="78">
        <f t="shared" si="0"/>
        <v>0</v>
      </c>
      <c r="I91" s="74"/>
      <c r="J91" s="74"/>
      <c r="K91" s="75"/>
      <c r="L91" s="74"/>
      <c r="M91" s="74"/>
    </row>
    <row r="92" spans="1:13" s="66" customFormat="1">
      <c r="A92" s="134" t="s">
        <v>744</v>
      </c>
      <c r="B92" s="96" t="s">
        <v>676</v>
      </c>
      <c r="C92" s="107" t="s">
        <v>745</v>
      </c>
      <c r="D92" s="96">
        <v>1</v>
      </c>
      <c r="E92" s="96" t="s">
        <v>674</v>
      </c>
      <c r="F92" s="449">
        <v>0</v>
      </c>
      <c r="G92" s="78">
        <f t="shared" si="0"/>
        <v>0</v>
      </c>
      <c r="I92" s="74"/>
      <c r="J92" s="74"/>
      <c r="K92" s="75"/>
      <c r="L92" s="74"/>
      <c r="M92" s="74"/>
    </row>
    <row r="93" spans="1:13" s="66" customFormat="1">
      <c r="A93" s="134" t="s">
        <v>746</v>
      </c>
      <c r="B93" s="96" t="s">
        <v>676</v>
      </c>
      <c r="C93" s="107" t="s">
        <v>747</v>
      </c>
      <c r="D93" s="96">
        <v>1</v>
      </c>
      <c r="E93" s="96" t="s">
        <v>674</v>
      </c>
      <c r="F93" s="449">
        <v>0</v>
      </c>
      <c r="G93" s="78">
        <f t="shared" si="0"/>
        <v>0</v>
      </c>
      <c r="I93" s="74"/>
      <c r="J93" s="74"/>
      <c r="K93" s="75"/>
      <c r="L93" s="74"/>
      <c r="M93" s="74"/>
    </row>
    <row r="94" spans="1:13" s="66" customFormat="1" ht="20">
      <c r="A94" s="134" t="s">
        <v>748</v>
      </c>
      <c r="B94" s="96" t="s">
        <v>676</v>
      </c>
      <c r="C94" s="107" t="s">
        <v>749</v>
      </c>
      <c r="D94" s="96">
        <v>1</v>
      </c>
      <c r="E94" s="96" t="s">
        <v>674</v>
      </c>
      <c r="F94" s="449">
        <v>0</v>
      </c>
      <c r="G94" s="78">
        <f t="shared" si="0"/>
        <v>0</v>
      </c>
      <c r="I94" s="74"/>
      <c r="J94" s="74"/>
      <c r="K94" s="75"/>
      <c r="L94" s="74"/>
      <c r="M94" s="74"/>
    </row>
    <row r="95" spans="1:13" s="66" customFormat="1" ht="20">
      <c r="A95" s="134" t="s">
        <v>750</v>
      </c>
      <c r="B95" s="76" t="s">
        <v>645</v>
      </c>
      <c r="C95" s="107" t="s">
        <v>751</v>
      </c>
      <c r="D95" s="96">
        <v>1</v>
      </c>
      <c r="E95" s="96" t="s">
        <v>674</v>
      </c>
      <c r="F95" s="449">
        <v>0</v>
      </c>
      <c r="G95" s="78">
        <f t="shared" si="0"/>
        <v>0</v>
      </c>
      <c r="I95" s="74"/>
      <c r="J95" s="74"/>
      <c r="K95" s="75"/>
      <c r="L95" s="74"/>
      <c r="M95" s="74"/>
    </row>
    <row r="96" spans="1:13" s="66" customFormat="1">
      <c r="A96" s="143"/>
      <c r="B96" s="93"/>
      <c r="C96" s="85"/>
      <c r="D96" s="93"/>
      <c r="E96" s="93"/>
      <c r="F96" s="448"/>
      <c r="G96" s="73"/>
      <c r="I96" s="74"/>
      <c r="J96" s="74"/>
      <c r="K96" s="75"/>
      <c r="L96" s="74"/>
      <c r="M96" s="74"/>
    </row>
    <row r="97" spans="1:22" s="66" customFormat="1" ht="10.5">
      <c r="A97" s="124" t="s">
        <v>752</v>
      </c>
      <c r="B97" s="90"/>
      <c r="C97" s="89"/>
      <c r="D97" s="90"/>
      <c r="E97" s="90"/>
      <c r="F97" s="447"/>
      <c r="G97" s="91">
        <f>SUM(G90:G96)</f>
        <v>0</v>
      </c>
      <c r="I97" s="74"/>
      <c r="J97" s="74"/>
      <c r="K97" s="75"/>
      <c r="L97" s="74"/>
      <c r="M97" s="74"/>
    </row>
    <row r="98" spans="1:22" s="66" customFormat="1">
      <c r="A98" s="106"/>
      <c r="B98" s="96"/>
      <c r="C98" s="107"/>
      <c r="D98" s="96"/>
      <c r="E98" s="96"/>
      <c r="F98" s="449"/>
      <c r="G98" s="97"/>
      <c r="I98" s="74"/>
      <c r="J98" s="74"/>
      <c r="K98" s="75"/>
      <c r="L98" s="74"/>
      <c r="M98" s="74"/>
      <c r="O98" s="69"/>
      <c r="P98" s="69"/>
      <c r="Q98" s="69"/>
    </row>
    <row r="99" spans="1:22" s="66" customFormat="1">
      <c r="A99" s="106"/>
      <c r="B99" s="96"/>
      <c r="C99" s="107"/>
      <c r="D99" s="96"/>
      <c r="E99" s="96"/>
      <c r="F99" s="449"/>
      <c r="G99" s="97"/>
      <c r="H99" s="144"/>
      <c r="I99" s="74"/>
      <c r="J99" s="74"/>
      <c r="K99" s="75"/>
      <c r="L99" s="74"/>
      <c r="M99" s="74"/>
      <c r="O99" s="69"/>
      <c r="P99" s="69"/>
      <c r="Q99" s="69"/>
    </row>
    <row r="100" spans="1:22" s="66" customFormat="1">
      <c r="A100" s="126" t="s">
        <v>753</v>
      </c>
      <c r="B100" s="145"/>
      <c r="C100" s="146"/>
      <c r="D100" s="146"/>
      <c r="E100" s="147"/>
      <c r="F100" s="454"/>
      <c r="G100" s="148"/>
      <c r="H100" s="149"/>
      <c r="I100" s="74"/>
      <c r="J100" s="74"/>
      <c r="K100" s="75"/>
      <c r="L100" s="74"/>
      <c r="M100" s="74"/>
      <c r="O100" s="69"/>
      <c r="P100" s="69"/>
      <c r="Q100" s="69"/>
    </row>
    <row r="101" spans="1:22" s="66" customFormat="1">
      <c r="A101" s="150"/>
      <c r="B101" s="151"/>
      <c r="C101" s="82" t="s">
        <v>754</v>
      </c>
      <c r="D101" s="152"/>
      <c r="E101" s="153"/>
      <c r="F101" s="455"/>
      <c r="G101" s="149"/>
      <c r="H101" s="149"/>
      <c r="I101" s="74"/>
      <c r="J101" s="74"/>
      <c r="K101" s="75"/>
      <c r="L101" s="74"/>
      <c r="M101" s="74"/>
      <c r="O101" s="69"/>
      <c r="P101" s="69"/>
      <c r="Q101" s="69"/>
    </row>
    <row r="102" spans="1:22" s="66" customFormat="1" ht="20">
      <c r="A102" s="95" t="s">
        <v>755</v>
      </c>
      <c r="C102" s="77" t="s">
        <v>756</v>
      </c>
      <c r="D102" s="95">
        <v>3</v>
      </c>
      <c r="E102" s="96" t="s">
        <v>402</v>
      </c>
      <c r="F102" s="452">
        <v>0</v>
      </c>
      <c r="G102" s="154">
        <f>D102*F102</f>
        <v>0</v>
      </c>
      <c r="H102" s="97"/>
      <c r="I102" s="74"/>
      <c r="J102" s="74"/>
      <c r="K102" s="75"/>
      <c r="L102" s="74"/>
      <c r="M102" s="74"/>
      <c r="O102" s="69"/>
      <c r="P102" s="69"/>
      <c r="Q102" s="69"/>
    </row>
    <row r="103" spans="1:22" s="66" customFormat="1">
      <c r="A103" s="95"/>
      <c r="C103" s="77"/>
      <c r="D103" s="95"/>
      <c r="E103" s="96"/>
      <c r="F103" s="456"/>
      <c r="G103" s="154"/>
      <c r="H103" s="97"/>
      <c r="I103" s="74"/>
      <c r="J103" s="74"/>
      <c r="K103" s="75"/>
      <c r="L103" s="74"/>
      <c r="M103" s="74"/>
      <c r="O103" s="69"/>
      <c r="P103" s="69"/>
      <c r="Q103" s="69"/>
    </row>
    <row r="104" spans="1:22" s="66" customFormat="1">
      <c r="A104" s="95"/>
      <c r="C104" s="82" t="s">
        <v>757</v>
      </c>
      <c r="D104" s="95"/>
      <c r="E104" s="96"/>
      <c r="F104" s="456"/>
      <c r="G104" s="154"/>
      <c r="H104" s="97"/>
      <c r="I104" s="74"/>
      <c r="J104" s="74"/>
      <c r="K104" s="75"/>
      <c r="L104" s="74"/>
      <c r="M104" s="74"/>
      <c r="O104" s="69"/>
      <c r="P104" s="69"/>
      <c r="Q104" s="69"/>
    </row>
    <row r="105" spans="1:22" s="66" customFormat="1">
      <c r="A105" s="156" t="s">
        <v>385</v>
      </c>
      <c r="B105" s="157"/>
      <c r="C105" s="85"/>
      <c r="D105" s="92"/>
      <c r="E105" s="92"/>
      <c r="F105" s="457"/>
      <c r="G105" s="73"/>
      <c r="H105" s="97"/>
      <c r="I105" s="74"/>
      <c r="J105" s="74"/>
      <c r="K105" s="75"/>
      <c r="L105" s="74"/>
      <c r="M105" s="74"/>
      <c r="O105" s="69"/>
      <c r="P105" s="69"/>
      <c r="Q105" s="69"/>
    </row>
    <row r="106" spans="1:22" s="66" customFormat="1" ht="10.5">
      <c r="A106" s="158" t="s">
        <v>758</v>
      </c>
      <c r="C106" s="159"/>
      <c r="D106" s="160"/>
      <c r="E106" s="160"/>
      <c r="F106" s="456"/>
      <c r="G106" s="161">
        <f>SUM(G101:G105)</f>
        <v>0</v>
      </c>
      <c r="H106" s="149"/>
      <c r="I106" s="74"/>
      <c r="J106" s="74"/>
      <c r="K106" s="75"/>
      <c r="L106" s="74"/>
      <c r="M106" s="74"/>
      <c r="O106" s="69"/>
      <c r="P106" s="69"/>
      <c r="Q106" s="69"/>
    </row>
    <row r="107" spans="1:22" s="66" customFormat="1">
      <c r="A107" s="106"/>
      <c r="B107" s="96"/>
      <c r="C107" s="107"/>
      <c r="D107" s="96"/>
      <c r="E107" s="96"/>
      <c r="F107" s="449"/>
      <c r="G107" s="97"/>
      <c r="I107" s="74"/>
      <c r="J107" s="74"/>
      <c r="K107" s="75"/>
      <c r="L107" s="74"/>
      <c r="M107" s="74"/>
      <c r="N107" s="77"/>
      <c r="O107" s="95"/>
      <c r="P107" s="95"/>
      <c r="Q107" s="95"/>
      <c r="R107" s="77"/>
      <c r="S107" s="77"/>
      <c r="T107" s="77"/>
      <c r="U107" s="77"/>
    </row>
    <row r="108" spans="1:22" s="66" customFormat="1">
      <c r="A108" s="106" t="s">
        <v>63</v>
      </c>
      <c r="B108" s="96"/>
      <c r="C108" s="107"/>
      <c r="D108" s="96"/>
      <c r="E108" s="96"/>
      <c r="F108" s="449"/>
      <c r="G108" s="97">
        <f>G27+G43+G61+G75+G86+G97+G106</f>
        <v>0</v>
      </c>
      <c r="I108" s="74"/>
      <c r="J108" s="74"/>
      <c r="K108" s="75"/>
      <c r="L108" s="74"/>
      <c r="M108" s="74"/>
      <c r="N108" s="77"/>
      <c r="O108" s="95"/>
      <c r="P108" s="95"/>
      <c r="Q108" s="95"/>
      <c r="R108" s="77"/>
      <c r="S108" s="77"/>
      <c r="T108" s="77"/>
      <c r="U108" s="77"/>
    </row>
    <row r="109" spans="1:22" s="66" customFormat="1">
      <c r="A109" s="106"/>
      <c r="B109" s="96"/>
      <c r="C109" s="107"/>
      <c r="D109" s="96"/>
      <c r="E109" s="96"/>
      <c r="F109" s="449"/>
      <c r="G109" s="97"/>
      <c r="I109" s="74"/>
      <c r="J109" s="74"/>
      <c r="K109" s="75"/>
      <c r="L109" s="74"/>
      <c r="M109" s="74"/>
      <c r="N109" s="77"/>
      <c r="O109" s="95"/>
      <c r="P109" s="95"/>
      <c r="Q109" s="95"/>
      <c r="R109" s="77"/>
      <c r="S109" s="77"/>
      <c r="T109" s="77"/>
      <c r="U109" s="77"/>
    </row>
    <row r="110" spans="1:22">
      <c r="A110" s="106"/>
      <c r="B110" s="96"/>
      <c r="C110" s="107"/>
      <c r="D110" s="96"/>
      <c r="E110" s="96"/>
      <c r="F110" s="97"/>
      <c r="G110" s="97"/>
      <c r="H110" s="66"/>
      <c r="I110" s="74"/>
      <c r="J110" s="74"/>
      <c r="K110" s="75"/>
      <c r="L110" s="74"/>
      <c r="M110" s="74"/>
      <c r="V110" s="66"/>
    </row>
    <row r="111" spans="1:22">
      <c r="A111" s="106"/>
      <c r="B111" s="96"/>
      <c r="C111" s="107"/>
      <c r="D111" s="96"/>
      <c r="E111" s="96"/>
      <c r="F111" s="97"/>
      <c r="G111" s="97"/>
      <c r="H111" s="66"/>
      <c r="I111" s="74"/>
      <c r="J111" s="74"/>
      <c r="K111" s="75"/>
      <c r="L111" s="74"/>
      <c r="M111" s="74"/>
      <c r="V111" s="66"/>
    </row>
    <row r="112" spans="1:22">
      <c r="A112" s="106"/>
      <c r="B112" s="96"/>
      <c r="C112" s="107"/>
      <c r="D112" s="96"/>
      <c r="E112" s="96"/>
      <c r="F112" s="97"/>
      <c r="G112" s="97"/>
      <c r="H112" s="66"/>
      <c r="I112" s="74"/>
      <c r="J112" s="74"/>
      <c r="K112" s="75"/>
      <c r="L112" s="74"/>
      <c r="M112" s="74"/>
      <c r="V112" s="66"/>
    </row>
    <row r="113" spans="8:13">
      <c r="H113" s="66"/>
      <c r="I113" s="74"/>
      <c r="J113" s="74"/>
      <c r="K113" s="75"/>
      <c r="L113" s="74"/>
      <c r="M113" s="74"/>
    </row>
  </sheetData>
  <sheetProtection password="CD92" sheet="1" objects="1" scenarios="1" selectLockedCells="1"/>
  <pageMargins left="0.39370078740157483" right="0.51181102362204722" top="0.43307086614173229" bottom="0.74803149606299213" header="0.39370078740157483" footer="0.39370078740157483"/>
  <pageSetup paperSize="9" orientation="portrait" r:id="rId1"/>
  <headerFooter alignWithMargins="0">
    <oddFooter>&amp;LROZPOČET:D1.4.a ZAŘÍZENÍ PRO VYTÁPĚNÍ STAVEB&amp;RStránka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228"/>
  <sheetViews>
    <sheetView topLeftCell="A79" zoomScaleNormal="100" workbookViewId="0">
      <selection activeCell="E120" sqref="E120"/>
    </sheetView>
  </sheetViews>
  <sheetFormatPr defaultColWidth="9.08984375" defaultRowHeight="14.5"/>
  <cols>
    <col min="1" max="1" width="4.54296875" style="178" customWidth="1"/>
    <col min="2" max="2" width="54" style="178" customWidth="1"/>
    <col min="3" max="4" width="4.90625" style="178" customWidth="1"/>
    <col min="5" max="5" width="12.54296875" style="178" customWidth="1"/>
    <col min="6" max="6" width="12.6328125" style="178" customWidth="1"/>
    <col min="7" max="9" width="9.08984375" style="178"/>
    <col min="10" max="10" width="12.54296875" style="178" hidden="1" customWidth="1"/>
    <col min="11" max="11" width="9.08984375" style="178" hidden="1" customWidth="1"/>
    <col min="12" max="16384" width="9.08984375" style="178"/>
  </cols>
  <sheetData>
    <row r="1" spans="1:11" s="176" customFormat="1" ht="12.5">
      <c r="A1" s="192" t="s">
        <v>1840</v>
      </c>
      <c r="B1" s="193" t="s">
        <v>2176</v>
      </c>
      <c r="C1" s="194"/>
      <c r="D1" s="196"/>
      <c r="E1" s="196"/>
      <c r="F1" s="196"/>
    </row>
    <row r="2" spans="1:11" s="176" customFormat="1" ht="12.5">
      <c r="A2" s="192" t="s">
        <v>1841</v>
      </c>
      <c r="B2" s="193" t="s">
        <v>1842</v>
      </c>
      <c r="C2" s="194"/>
      <c r="D2" s="196"/>
      <c r="E2" s="196"/>
      <c r="F2" s="196"/>
    </row>
    <row r="3" spans="1:11" s="176" customFormat="1" ht="12.5">
      <c r="A3" s="192" t="s">
        <v>1843</v>
      </c>
      <c r="B3" s="195" t="s">
        <v>1844</v>
      </c>
      <c r="C3" s="194"/>
      <c r="D3" s="196"/>
      <c r="E3" s="196"/>
      <c r="F3" s="196"/>
    </row>
    <row r="4" spans="1:11" s="176" customFormat="1" ht="3" customHeight="1">
      <c r="A4" s="196" t="s">
        <v>385</v>
      </c>
      <c r="B4" s="196"/>
      <c r="C4" s="196"/>
      <c r="D4" s="196"/>
      <c r="E4" s="196"/>
      <c r="F4" s="196"/>
    </row>
    <row r="5" spans="1:11" s="180" customFormat="1" ht="14.25" customHeight="1">
      <c r="A5" s="197" t="s">
        <v>1845</v>
      </c>
      <c r="B5" s="197" t="s">
        <v>1846</v>
      </c>
      <c r="C5" s="197" t="s">
        <v>1854</v>
      </c>
      <c r="D5" s="197" t="s">
        <v>1855</v>
      </c>
      <c r="E5" s="200" t="s">
        <v>1856</v>
      </c>
      <c r="F5" s="198" t="s">
        <v>1847</v>
      </c>
      <c r="J5" s="179" t="s">
        <v>1856</v>
      </c>
    </row>
    <row r="6" spans="1:11" s="176" customFormat="1" ht="14.25" customHeight="1">
      <c r="A6" s="201" t="s">
        <v>385</v>
      </c>
      <c r="B6" s="201"/>
      <c r="C6" s="201"/>
      <c r="D6" s="201"/>
      <c r="E6" s="458"/>
      <c r="F6" s="201"/>
      <c r="G6" s="181"/>
      <c r="J6" s="181"/>
    </row>
    <row r="7" spans="1:11" s="183" customFormat="1" ht="14">
      <c r="A7" s="202" t="s">
        <v>385</v>
      </c>
      <c r="B7" s="203" t="s">
        <v>1848</v>
      </c>
      <c r="C7" s="202"/>
      <c r="D7" s="202"/>
      <c r="E7" s="459"/>
      <c r="F7" s="202"/>
      <c r="J7" s="182"/>
    </row>
    <row r="8" spans="1:11" s="186" customFormat="1" ht="12.5">
      <c r="A8" s="204">
        <v>1</v>
      </c>
      <c r="B8" s="205" t="s">
        <v>1857</v>
      </c>
      <c r="C8" s="206" t="s">
        <v>676</v>
      </c>
      <c r="D8" s="206">
        <v>65</v>
      </c>
      <c r="E8" s="460">
        <v>0</v>
      </c>
      <c r="F8" s="207">
        <f t="shared" ref="F8:F27" si="0">D8*E8</f>
        <v>0</v>
      </c>
      <c r="J8" s="185">
        <v>13.2</v>
      </c>
      <c r="K8" s="186">
        <v>0.8</v>
      </c>
    </row>
    <row r="9" spans="1:11" s="186" customFormat="1" ht="12.5">
      <c r="A9" s="204">
        <v>2</v>
      </c>
      <c r="B9" s="205" t="s">
        <v>1858</v>
      </c>
      <c r="C9" s="206" t="s">
        <v>676</v>
      </c>
      <c r="D9" s="206">
        <v>165</v>
      </c>
      <c r="E9" s="460">
        <v>0</v>
      </c>
      <c r="F9" s="207">
        <f t="shared" si="0"/>
        <v>0</v>
      </c>
      <c r="J9" s="185">
        <v>17.3</v>
      </c>
      <c r="K9" s="186">
        <v>0.8</v>
      </c>
    </row>
    <row r="10" spans="1:11" s="186" customFormat="1" ht="12.5">
      <c r="A10" s="204">
        <v>3</v>
      </c>
      <c r="B10" s="205" t="s">
        <v>1859</v>
      </c>
      <c r="C10" s="206" t="s">
        <v>676</v>
      </c>
      <c r="D10" s="206">
        <v>18</v>
      </c>
      <c r="E10" s="460">
        <v>0</v>
      </c>
      <c r="F10" s="207">
        <f t="shared" si="0"/>
        <v>0</v>
      </c>
      <c r="J10" s="185">
        <v>21.6</v>
      </c>
      <c r="K10" s="186">
        <v>0.8</v>
      </c>
    </row>
    <row r="11" spans="1:11" s="186" customFormat="1" ht="12.5">
      <c r="A11" s="204">
        <v>4</v>
      </c>
      <c r="B11" s="205" t="s">
        <v>1860</v>
      </c>
      <c r="C11" s="206" t="s">
        <v>676</v>
      </c>
      <c r="D11" s="206">
        <v>22</v>
      </c>
      <c r="E11" s="460">
        <v>0</v>
      </c>
      <c r="F11" s="207">
        <f t="shared" si="0"/>
        <v>0</v>
      </c>
      <c r="J11" s="185"/>
    </row>
    <row r="12" spans="1:11" s="186" customFormat="1" ht="12.5">
      <c r="A12" s="204">
        <v>5</v>
      </c>
      <c r="B12" s="205" t="s">
        <v>1861</v>
      </c>
      <c r="C12" s="206" t="s">
        <v>1862</v>
      </c>
      <c r="D12" s="206">
        <v>9</v>
      </c>
      <c r="E12" s="460">
        <v>0</v>
      </c>
      <c r="F12" s="207">
        <f t="shared" si="0"/>
        <v>0</v>
      </c>
      <c r="J12" s="185"/>
    </row>
    <row r="13" spans="1:11" s="186" customFormat="1" ht="12.5">
      <c r="A13" s="204">
        <v>6</v>
      </c>
      <c r="B13" s="205" t="s">
        <v>1863</v>
      </c>
      <c r="C13" s="206" t="s">
        <v>1862</v>
      </c>
      <c r="D13" s="206">
        <v>48</v>
      </c>
      <c r="E13" s="460">
        <v>0</v>
      </c>
      <c r="F13" s="207">
        <f t="shared" si="0"/>
        <v>0</v>
      </c>
      <c r="J13" s="185">
        <v>7.7</v>
      </c>
      <c r="K13" s="186">
        <v>0.8</v>
      </c>
    </row>
    <row r="14" spans="1:11" s="186" customFormat="1" ht="12.5">
      <c r="A14" s="204">
        <v>7</v>
      </c>
      <c r="B14" s="205" t="s">
        <v>1864</v>
      </c>
      <c r="C14" s="206" t="s">
        <v>1862</v>
      </c>
      <c r="D14" s="206">
        <v>6</v>
      </c>
      <c r="E14" s="460">
        <v>0</v>
      </c>
      <c r="F14" s="207">
        <f t="shared" si="0"/>
        <v>0</v>
      </c>
      <c r="J14" s="185"/>
    </row>
    <row r="15" spans="1:11" s="186" customFormat="1" ht="12.5">
      <c r="A15" s="204">
        <v>8</v>
      </c>
      <c r="B15" s="205" t="s">
        <v>1865</v>
      </c>
      <c r="C15" s="206" t="s">
        <v>1862</v>
      </c>
      <c r="D15" s="206">
        <v>24</v>
      </c>
      <c r="E15" s="460">
        <v>0</v>
      </c>
      <c r="F15" s="207">
        <f t="shared" si="0"/>
        <v>0</v>
      </c>
      <c r="J15" s="185">
        <v>31.3</v>
      </c>
      <c r="K15" s="186">
        <v>0.8</v>
      </c>
    </row>
    <row r="16" spans="1:11" s="186" customFormat="1" ht="12.5">
      <c r="A16" s="204">
        <v>9</v>
      </c>
      <c r="B16" s="205" t="s">
        <v>1866</v>
      </c>
      <c r="C16" s="206" t="s">
        <v>1862</v>
      </c>
      <c r="D16" s="206">
        <v>13</v>
      </c>
      <c r="E16" s="460">
        <v>0</v>
      </c>
      <c r="F16" s="207">
        <f t="shared" si="0"/>
        <v>0</v>
      </c>
      <c r="J16" s="185">
        <v>78.8</v>
      </c>
      <c r="K16" s="186">
        <v>0.8</v>
      </c>
    </row>
    <row r="17" spans="1:11" s="186" customFormat="1" ht="12.5">
      <c r="A17" s="204">
        <v>10</v>
      </c>
      <c r="B17" s="205" t="s">
        <v>1867</v>
      </c>
      <c r="C17" s="206" t="s">
        <v>1862</v>
      </c>
      <c r="D17" s="206">
        <v>17</v>
      </c>
      <c r="E17" s="460">
        <v>0</v>
      </c>
      <c r="F17" s="207">
        <f t="shared" si="0"/>
        <v>0</v>
      </c>
      <c r="J17" s="185">
        <v>7.14</v>
      </c>
      <c r="K17" s="186">
        <v>0.8</v>
      </c>
    </row>
    <row r="18" spans="1:11" s="186" customFormat="1" ht="12.5">
      <c r="A18" s="204">
        <v>11</v>
      </c>
      <c r="B18" s="205" t="s">
        <v>1868</v>
      </c>
      <c r="C18" s="206" t="s">
        <v>1862</v>
      </c>
      <c r="D18" s="206">
        <v>14</v>
      </c>
      <c r="E18" s="460">
        <v>0</v>
      </c>
      <c r="F18" s="207">
        <f t="shared" si="0"/>
        <v>0</v>
      </c>
      <c r="J18" s="185">
        <v>17.600000000000001</v>
      </c>
      <c r="K18" s="186">
        <v>0.8</v>
      </c>
    </row>
    <row r="19" spans="1:11" s="186" customFormat="1" ht="12.5">
      <c r="A19" s="204">
        <v>12</v>
      </c>
      <c r="B19" s="205" t="s">
        <v>1869</v>
      </c>
      <c r="C19" s="206" t="s">
        <v>1862</v>
      </c>
      <c r="D19" s="206">
        <v>1</v>
      </c>
      <c r="E19" s="460">
        <v>0</v>
      </c>
      <c r="F19" s="207">
        <f t="shared" si="0"/>
        <v>0</v>
      </c>
      <c r="J19" s="185">
        <v>64</v>
      </c>
      <c r="K19" s="186">
        <v>0.8</v>
      </c>
    </row>
    <row r="20" spans="1:11" s="186" customFormat="1" ht="12.5">
      <c r="A20" s="204">
        <v>13</v>
      </c>
      <c r="B20" s="205" t="s">
        <v>1870</v>
      </c>
      <c r="C20" s="206" t="s">
        <v>1862</v>
      </c>
      <c r="D20" s="206">
        <v>1</v>
      </c>
      <c r="E20" s="460">
        <v>0</v>
      </c>
      <c r="F20" s="207">
        <f t="shared" si="0"/>
        <v>0</v>
      </c>
      <c r="J20" s="185"/>
    </row>
    <row r="21" spans="1:11" s="186" customFormat="1" ht="12.5">
      <c r="A21" s="204">
        <v>14</v>
      </c>
      <c r="B21" s="205" t="s">
        <v>1871</v>
      </c>
      <c r="C21" s="206" t="s">
        <v>676</v>
      </c>
      <c r="D21" s="206">
        <v>80</v>
      </c>
      <c r="E21" s="460">
        <v>0</v>
      </c>
      <c r="F21" s="207">
        <f>D21*E21</f>
        <v>0</v>
      </c>
      <c r="J21" s="185">
        <v>10.8</v>
      </c>
      <c r="K21" s="186">
        <v>0.8</v>
      </c>
    </row>
    <row r="22" spans="1:11" s="186" customFormat="1" ht="12.5">
      <c r="A22" s="204">
        <v>15</v>
      </c>
      <c r="B22" s="205" t="s">
        <v>1872</v>
      </c>
      <c r="C22" s="206" t="s">
        <v>676</v>
      </c>
      <c r="D22" s="206">
        <v>210</v>
      </c>
      <c r="E22" s="460">
        <v>0</v>
      </c>
      <c r="F22" s="207">
        <f>D22*E22</f>
        <v>0</v>
      </c>
      <c r="J22" s="185">
        <v>10.8</v>
      </c>
      <c r="K22" s="186">
        <v>0.8</v>
      </c>
    </row>
    <row r="23" spans="1:11" s="186" customFormat="1" ht="12.5">
      <c r="A23" s="204">
        <v>16</v>
      </c>
      <c r="B23" s="205" t="s">
        <v>1873</v>
      </c>
      <c r="C23" s="206" t="s">
        <v>676</v>
      </c>
      <c r="D23" s="206">
        <v>310</v>
      </c>
      <c r="E23" s="460">
        <v>0</v>
      </c>
      <c r="F23" s="207">
        <f t="shared" si="0"/>
        <v>0</v>
      </c>
      <c r="J23" s="185">
        <v>10.5</v>
      </c>
      <c r="K23" s="186">
        <v>0.8</v>
      </c>
    </row>
    <row r="24" spans="1:11" s="186" customFormat="1" ht="12.5">
      <c r="A24" s="204">
        <v>17</v>
      </c>
      <c r="B24" s="205" t="s">
        <v>1874</v>
      </c>
      <c r="C24" s="206" t="s">
        <v>676</v>
      </c>
      <c r="D24" s="206">
        <v>350</v>
      </c>
      <c r="E24" s="460">
        <v>0</v>
      </c>
      <c r="F24" s="207">
        <f t="shared" si="0"/>
        <v>0</v>
      </c>
      <c r="J24" s="185">
        <v>16.8</v>
      </c>
      <c r="K24" s="186">
        <v>0.8</v>
      </c>
    </row>
    <row r="25" spans="1:11" s="186" customFormat="1" ht="12.5">
      <c r="A25" s="204">
        <v>18</v>
      </c>
      <c r="B25" s="205" t="s">
        <v>1875</v>
      </c>
      <c r="C25" s="206" t="s">
        <v>676</v>
      </c>
      <c r="D25" s="206">
        <v>45</v>
      </c>
      <c r="E25" s="460">
        <v>0</v>
      </c>
      <c r="F25" s="207">
        <f t="shared" si="0"/>
        <v>0</v>
      </c>
      <c r="J25" s="185">
        <v>17.8</v>
      </c>
      <c r="K25" s="186">
        <v>0.8</v>
      </c>
    </row>
    <row r="26" spans="1:11" s="186" customFormat="1" ht="12.5">
      <c r="A26" s="204">
        <v>19</v>
      </c>
      <c r="B26" s="205" t="s">
        <v>1876</v>
      </c>
      <c r="C26" s="206" t="s">
        <v>676</v>
      </c>
      <c r="D26" s="206">
        <v>25</v>
      </c>
      <c r="E26" s="460">
        <v>0</v>
      </c>
      <c r="F26" s="207">
        <f t="shared" si="0"/>
        <v>0</v>
      </c>
      <c r="J26" s="185">
        <v>17.8</v>
      </c>
      <c r="K26" s="186">
        <v>0.8</v>
      </c>
    </row>
    <row r="27" spans="1:11" s="186" customFormat="1" ht="12.5">
      <c r="A27" s="204">
        <v>20</v>
      </c>
      <c r="B27" s="205" t="s">
        <v>1877</v>
      </c>
      <c r="C27" s="206" t="s">
        <v>676</v>
      </c>
      <c r="D27" s="206">
        <v>24</v>
      </c>
      <c r="E27" s="460">
        <v>0</v>
      </c>
      <c r="F27" s="207">
        <f t="shared" si="0"/>
        <v>0</v>
      </c>
      <c r="J27" s="185">
        <v>17.8</v>
      </c>
      <c r="K27" s="186">
        <v>0.8</v>
      </c>
    </row>
    <row r="28" spans="1:11" s="186" customFormat="1" ht="12.5">
      <c r="A28" s="204">
        <v>21</v>
      </c>
      <c r="B28" s="205" t="s">
        <v>1878</v>
      </c>
      <c r="C28" s="206" t="s">
        <v>676</v>
      </c>
      <c r="D28" s="206">
        <v>50</v>
      </c>
      <c r="E28" s="460">
        <v>0</v>
      </c>
      <c r="F28" s="207">
        <f>D28*E28</f>
        <v>0</v>
      </c>
      <c r="J28" s="185">
        <v>3.9</v>
      </c>
      <c r="K28" s="186">
        <v>0.8</v>
      </c>
    </row>
    <row r="29" spans="1:11" s="186" customFormat="1" ht="12.5">
      <c r="A29" s="204">
        <v>22</v>
      </c>
      <c r="B29" s="205" t="s">
        <v>1879</v>
      </c>
      <c r="C29" s="206" t="s">
        <v>676</v>
      </c>
      <c r="D29" s="206">
        <v>55</v>
      </c>
      <c r="E29" s="460">
        <v>0</v>
      </c>
      <c r="F29" s="207">
        <f>D29*E29</f>
        <v>0</v>
      </c>
      <c r="J29" s="185">
        <v>12.7</v>
      </c>
      <c r="K29" s="186">
        <v>0.8</v>
      </c>
    </row>
    <row r="30" spans="1:11" s="186" customFormat="1" ht="12.5">
      <c r="A30" s="204">
        <v>23</v>
      </c>
      <c r="B30" s="205" t="s">
        <v>1880</v>
      </c>
      <c r="C30" s="206" t="s">
        <v>676</v>
      </c>
      <c r="D30" s="206">
        <v>4</v>
      </c>
      <c r="E30" s="460">
        <v>0</v>
      </c>
      <c r="F30" s="207">
        <f>D30*E30</f>
        <v>0</v>
      </c>
      <c r="J30" s="185"/>
    </row>
    <row r="31" spans="1:11" s="186" customFormat="1" ht="12.5">
      <c r="A31" s="204">
        <v>24</v>
      </c>
      <c r="B31" s="205" t="s">
        <v>1881</v>
      </c>
      <c r="C31" s="206" t="s">
        <v>676</v>
      </c>
      <c r="D31" s="206">
        <v>20</v>
      </c>
      <c r="E31" s="460">
        <v>0</v>
      </c>
      <c r="F31" s="207">
        <f t="shared" ref="F31:F59" si="1">D31*E31</f>
        <v>0</v>
      </c>
      <c r="J31" s="185">
        <v>7.6</v>
      </c>
      <c r="K31" s="186">
        <v>0.8</v>
      </c>
    </row>
    <row r="32" spans="1:11" s="186" customFormat="1" ht="12.5">
      <c r="A32" s="204">
        <v>25</v>
      </c>
      <c r="B32" s="205" t="s">
        <v>1882</v>
      </c>
      <c r="C32" s="206" t="s">
        <v>676</v>
      </c>
      <c r="D32" s="206">
        <v>50</v>
      </c>
      <c r="E32" s="460">
        <v>0</v>
      </c>
      <c r="F32" s="207">
        <f t="shared" si="1"/>
        <v>0</v>
      </c>
      <c r="J32" s="185"/>
    </row>
    <row r="33" spans="1:11" s="186" customFormat="1" ht="12.5">
      <c r="A33" s="204">
        <v>26</v>
      </c>
      <c r="B33" s="205" t="s">
        <v>1883</v>
      </c>
      <c r="C33" s="206" t="s">
        <v>676</v>
      </c>
      <c r="D33" s="206">
        <v>90</v>
      </c>
      <c r="E33" s="460">
        <v>0</v>
      </c>
      <c r="F33" s="207">
        <f>D33*E33</f>
        <v>0</v>
      </c>
      <c r="J33" s="185"/>
    </row>
    <row r="34" spans="1:11" s="186" customFormat="1" ht="12.5">
      <c r="A34" s="204">
        <v>27</v>
      </c>
      <c r="B34" s="205" t="s">
        <v>1884</v>
      </c>
      <c r="C34" s="206" t="s">
        <v>676</v>
      </c>
      <c r="D34" s="206">
        <v>180</v>
      </c>
      <c r="E34" s="460">
        <v>0</v>
      </c>
      <c r="F34" s="207">
        <f t="shared" si="1"/>
        <v>0</v>
      </c>
      <c r="J34" s="185"/>
    </row>
    <row r="35" spans="1:11" s="186" customFormat="1" ht="12.5">
      <c r="A35" s="204">
        <v>28</v>
      </c>
      <c r="B35" s="205" t="s">
        <v>1885</v>
      </c>
      <c r="C35" s="206" t="s">
        <v>1862</v>
      </c>
      <c r="D35" s="206">
        <v>15</v>
      </c>
      <c r="E35" s="460">
        <v>0</v>
      </c>
      <c r="F35" s="207">
        <f t="shared" si="1"/>
        <v>0</v>
      </c>
    </row>
    <row r="36" spans="1:11" s="186" customFormat="1" ht="12.5">
      <c r="A36" s="204">
        <v>29</v>
      </c>
      <c r="B36" s="205" t="s">
        <v>1886</v>
      </c>
      <c r="C36" s="206" t="s">
        <v>1862</v>
      </c>
      <c r="D36" s="206">
        <v>2</v>
      </c>
      <c r="E36" s="460">
        <v>0</v>
      </c>
      <c r="F36" s="207">
        <f t="shared" si="1"/>
        <v>0</v>
      </c>
    </row>
    <row r="37" spans="1:11" s="186" customFormat="1" ht="12.5">
      <c r="A37" s="204">
        <v>30</v>
      </c>
      <c r="B37" s="205" t="s">
        <v>1887</v>
      </c>
      <c r="C37" s="206" t="s">
        <v>1862</v>
      </c>
      <c r="D37" s="206">
        <v>65</v>
      </c>
      <c r="E37" s="460">
        <v>0</v>
      </c>
      <c r="F37" s="207">
        <f t="shared" si="1"/>
        <v>0</v>
      </c>
    </row>
    <row r="38" spans="1:11" s="186" customFormat="1" ht="12.5">
      <c r="A38" s="204">
        <v>31</v>
      </c>
      <c r="B38" s="205" t="s">
        <v>1888</v>
      </c>
      <c r="C38" s="206" t="s">
        <v>1862</v>
      </c>
      <c r="D38" s="206">
        <v>10</v>
      </c>
      <c r="E38" s="460">
        <v>0</v>
      </c>
      <c r="F38" s="207">
        <f t="shared" si="1"/>
        <v>0</v>
      </c>
    </row>
    <row r="39" spans="1:11" s="186" customFormat="1" ht="12.5">
      <c r="A39" s="204">
        <v>32</v>
      </c>
      <c r="B39" s="205" t="s">
        <v>1889</v>
      </c>
      <c r="C39" s="206" t="s">
        <v>1862</v>
      </c>
      <c r="D39" s="206">
        <v>6</v>
      </c>
      <c r="E39" s="460">
        <v>0</v>
      </c>
      <c r="F39" s="207">
        <f t="shared" si="1"/>
        <v>0</v>
      </c>
      <c r="J39" s="185">
        <v>123</v>
      </c>
      <c r="K39" s="186">
        <v>0.8</v>
      </c>
    </row>
    <row r="40" spans="1:11" s="186" customFormat="1" ht="12.5">
      <c r="A40" s="204">
        <v>33</v>
      </c>
      <c r="B40" s="205" t="s">
        <v>1890</v>
      </c>
      <c r="C40" s="206" t="s">
        <v>1862</v>
      </c>
      <c r="D40" s="206">
        <v>1</v>
      </c>
      <c r="E40" s="460">
        <v>0</v>
      </c>
      <c r="F40" s="207">
        <f t="shared" si="1"/>
        <v>0</v>
      </c>
      <c r="J40" s="185">
        <v>152</v>
      </c>
      <c r="K40" s="186">
        <v>0.8</v>
      </c>
    </row>
    <row r="41" spans="1:11" s="186" customFormat="1" ht="12.5">
      <c r="A41" s="204">
        <v>34</v>
      </c>
      <c r="B41" s="205" t="s">
        <v>1891</v>
      </c>
      <c r="C41" s="206" t="s">
        <v>1862</v>
      </c>
      <c r="D41" s="206">
        <v>2</v>
      </c>
      <c r="E41" s="460">
        <v>0</v>
      </c>
      <c r="F41" s="207">
        <f t="shared" si="1"/>
        <v>0</v>
      </c>
      <c r="J41" s="185">
        <v>123</v>
      </c>
      <c r="K41" s="186">
        <v>0.8</v>
      </c>
    </row>
    <row r="42" spans="1:11" s="186" customFormat="1" ht="12.5">
      <c r="A42" s="204">
        <v>35</v>
      </c>
      <c r="B42" s="205" t="s">
        <v>1892</v>
      </c>
      <c r="C42" s="206" t="s">
        <v>1862</v>
      </c>
      <c r="D42" s="206">
        <v>1</v>
      </c>
      <c r="E42" s="460">
        <v>0</v>
      </c>
      <c r="F42" s="207">
        <f t="shared" si="1"/>
        <v>0</v>
      </c>
      <c r="J42" s="185">
        <v>123</v>
      </c>
      <c r="K42" s="186">
        <v>0.8</v>
      </c>
    </row>
    <row r="43" spans="1:11" s="186" customFormat="1" ht="12.5">
      <c r="A43" s="204">
        <v>36</v>
      </c>
      <c r="B43" s="205" t="s">
        <v>1893</v>
      </c>
      <c r="C43" s="206" t="s">
        <v>1862</v>
      </c>
      <c r="D43" s="206">
        <v>2</v>
      </c>
      <c r="E43" s="460">
        <v>0</v>
      </c>
      <c r="F43" s="207">
        <f t="shared" si="1"/>
        <v>0</v>
      </c>
      <c r="J43" s="185">
        <v>161</v>
      </c>
      <c r="K43" s="186">
        <v>0.8</v>
      </c>
    </row>
    <row r="44" spans="1:11" s="186" customFormat="1" ht="12.5">
      <c r="A44" s="204">
        <v>37</v>
      </c>
      <c r="B44" s="205" t="s">
        <v>1894</v>
      </c>
      <c r="C44" s="206" t="s">
        <v>1862</v>
      </c>
      <c r="D44" s="206">
        <v>1</v>
      </c>
      <c r="E44" s="460">
        <v>0</v>
      </c>
      <c r="F44" s="207">
        <f t="shared" si="1"/>
        <v>0</v>
      </c>
      <c r="J44" s="185"/>
    </row>
    <row r="45" spans="1:11" s="186" customFormat="1" ht="16.75" customHeight="1">
      <c r="A45" s="204">
        <v>38</v>
      </c>
      <c r="B45" s="205" t="s">
        <v>1895</v>
      </c>
      <c r="C45" s="206" t="s">
        <v>1862</v>
      </c>
      <c r="D45" s="206">
        <v>19</v>
      </c>
      <c r="E45" s="460">
        <v>0</v>
      </c>
      <c r="F45" s="207">
        <f t="shared" si="1"/>
        <v>0</v>
      </c>
      <c r="J45" s="185">
        <v>116</v>
      </c>
      <c r="K45" s="186">
        <v>0.8</v>
      </c>
    </row>
    <row r="46" spans="1:11" s="186" customFormat="1" ht="16.75" customHeight="1">
      <c r="A46" s="204">
        <v>39</v>
      </c>
      <c r="B46" s="205" t="s">
        <v>1896</v>
      </c>
      <c r="C46" s="206" t="s">
        <v>1862</v>
      </c>
      <c r="D46" s="206">
        <v>8</v>
      </c>
      <c r="E46" s="460">
        <v>0</v>
      </c>
      <c r="F46" s="207">
        <f t="shared" si="1"/>
        <v>0</v>
      </c>
      <c r="J46" s="185">
        <v>116</v>
      </c>
      <c r="K46" s="186">
        <v>0.8</v>
      </c>
    </row>
    <row r="47" spans="1:11" s="186" customFormat="1" ht="16.75" customHeight="1">
      <c r="A47" s="204">
        <v>40</v>
      </c>
      <c r="B47" s="205" t="s">
        <v>1897</v>
      </c>
      <c r="C47" s="206" t="s">
        <v>1862</v>
      </c>
      <c r="D47" s="206">
        <v>2</v>
      </c>
      <c r="E47" s="460">
        <v>0</v>
      </c>
      <c r="F47" s="207">
        <f t="shared" si="1"/>
        <v>0</v>
      </c>
      <c r="J47" s="185">
        <v>116</v>
      </c>
      <c r="K47" s="186">
        <v>0.8</v>
      </c>
    </row>
    <row r="48" spans="1:11" s="186" customFormat="1" ht="16.75" customHeight="1">
      <c r="A48" s="204">
        <v>41</v>
      </c>
      <c r="B48" s="205" t="s">
        <v>1898</v>
      </c>
      <c r="C48" s="206" t="s">
        <v>1862</v>
      </c>
      <c r="D48" s="206">
        <v>2</v>
      </c>
      <c r="E48" s="460">
        <v>0</v>
      </c>
      <c r="F48" s="207">
        <f t="shared" si="1"/>
        <v>0</v>
      </c>
      <c r="J48" s="185"/>
    </row>
    <row r="49" spans="1:11" s="186" customFormat="1" ht="16.75" customHeight="1">
      <c r="A49" s="204">
        <v>42</v>
      </c>
      <c r="B49" s="205" t="s">
        <v>1899</v>
      </c>
      <c r="C49" s="206" t="s">
        <v>1862</v>
      </c>
      <c r="D49" s="206">
        <v>2</v>
      </c>
      <c r="E49" s="460">
        <v>0</v>
      </c>
      <c r="F49" s="207">
        <f t="shared" si="1"/>
        <v>0</v>
      </c>
      <c r="J49" s="185"/>
    </row>
    <row r="50" spans="1:11" s="186" customFormat="1" ht="16.75" customHeight="1">
      <c r="A50" s="204">
        <v>43</v>
      </c>
      <c r="B50" s="205" t="s">
        <v>1900</v>
      </c>
      <c r="C50" s="206" t="s">
        <v>1862</v>
      </c>
      <c r="D50" s="206">
        <v>1</v>
      </c>
      <c r="E50" s="460">
        <v>0</v>
      </c>
      <c r="F50" s="207">
        <f t="shared" si="1"/>
        <v>0</v>
      </c>
      <c r="J50" s="185"/>
    </row>
    <row r="51" spans="1:11" s="186" customFormat="1" ht="16.75" customHeight="1">
      <c r="A51" s="204">
        <v>44</v>
      </c>
      <c r="B51" s="205" t="s">
        <v>1901</v>
      </c>
      <c r="C51" s="206" t="s">
        <v>1862</v>
      </c>
      <c r="D51" s="206">
        <v>1</v>
      </c>
      <c r="E51" s="460">
        <v>0</v>
      </c>
      <c r="F51" s="207">
        <f t="shared" si="1"/>
        <v>0</v>
      </c>
      <c r="J51" s="185"/>
    </row>
    <row r="52" spans="1:11" s="186" customFormat="1" ht="12.5">
      <c r="A52" s="204">
        <v>45</v>
      </c>
      <c r="B52" s="205" t="s">
        <v>1902</v>
      </c>
      <c r="C52" s="206" t="s">
        <v>1862</v>
      </c>
      <c r="D52" s="206">
        <v>1</v>
      </c>
      <c r="E52" s="460">
        <v>0</v>
      </c>
      <c r="F52" s="207">
        <f t="shared" si="1"/>
        <v>0</v>
      </c>
      <c r="J52" s="185"/>
    </row>
    <row r="53" spans="1:11" s="186" customFormat="1" ht="12.5">
      <c r="A53" s="204">
        <v>46</v>
      </c>
      <c r="B53" s="205" t="s">
        <v>1903</v>
      </c>
      <c r="C53" s="206" t="s">
        <v>1862</v>
      </c>
      <c r="D53" s="206">
        <v>1</v>
      </c>
      <c r="E53" s="460">
        <v>0</v>
      </c>
      <c r="F53" s="207">
        <f t="shared" si="1"/>
        <v>0</v>
      </c>
      <c r="J53" s="185"/>
    </row>
    <row r="54" spans="1:11" s="186" customFormat="1" ht="12.5">
      <c r="A54" s="204">
        <v>47</v>
      </c>
      <c r="B54" s="205" t="s">
        <v>1904</v>
      </c>
      <c r="C54" s="206" t="s">
        <v>1862</v>
      </c>
      <c r="D54" s="206">
        <v>1</v>
      </c>
      <c r="E54" s="460">
        <v>0</v>
      </c>
      <c r="F54" s="207">
        <f t="shared" si="1"/>
        <v>0</v>
      </c>
      <c r="J54" s="185"/>
    </row>
    <row r="55" spans="1:11" s="186" customFormat="1" ht="12.5">
      <c r="A55" s="204">
        <v>48</v>
      </c>
      <c r="B55" s="205" t="s">
        <v>1905</v>
      </c>
      <c r="C55" s="206" t="s">
        <v>1862</v>
      </c>
      <c r="D55" s="206">
        <v>2</v>
      </c>
      <c r="E55" s="460">
        <v>0</v>
      </c>
      <c r="F55" s="207">
        <f t="shared" si="1"/>
        <v>0</v>
      </c>
      <c r="J55" s="185"/>
    </row>
    <row r="56" spans="1:11" s="186" customFormat="1" ht="12.5">
      <c r="A56" s="204">
        <v>49</v>
      </c>
      <c r="B56" s="205" t="s">
        <v>1906</v>
      </c>
      <c r="C56" s="206" t="s">
        <v>1862</v>
      </c>
      <c r="D56" s="206">
        <v>8</v>
      </c>
      <c r="E56" s="460">
        <v>0</v>
      </c>
      <c r="F56" s="207">
        <f t="shared" si="1"/>
        <v>0</v>
      </c>
      <c r="J56" s="185">
        <v>12</v>
      </c>
      <c r="K56" s="186">
        <v>0.8</v>
      </c>
    </row>
    <row r="57" spans="1:11" s="186" customFormat="1" ht="12.5">
      <c r="A57" s="204">
        <v>50</v>
      </c>
      <c r="B57" s="205" t="s">
        <v>1907</v>
      </c>
      <c r="C57" s="206" t="s">
        <v>1862</v>
      </c>
      <c r="D57" s="206">
        <v>8</v>
      </c>
      <c r="E57" s="460">
        <v>0</v>
      </c>
      <c r="F57" s="207">
        <f t="shared" si="1"/>
        <v>0</v>
      </c>
      <c r="J57" s="185">
        <v>14</v>
      </c>
      <c r="K57" s="186">
        <v>0.8</v>
      </c>
    </row>
    <row r="58" spans="1:11" s="186" customFormat="1" ht="12.5">
      <c r="A58" s="204">
        <v>51</v>
      </c>
      <c r="B58" s="205" t="s">
        <v>1908</v>
      </c>
      <c r="C58" s="206" t="s">
        <v>1862</v>
      </c>
      <c r="D58" s="206">
        <v>1</v>
      </c>
      <c r="E58" s="460">
        <v>0</v>
      </c>
      <c r="F58" s="207">
        <f t="shared" si="1"/>
        <v>0</v>
      </c>
      <c r="J58" s="185"/>
    </row>
    <row r="59" spans="1:11" s="186" customFormat="1" ht="12.5">
      <c r="A59" s="204">
        <v>52</v>
      </c>
      <c r="B59" s="205" t="s">
        <v>1909</v>
      </c>
      <c r="C59" s="206" t="s">
        <v>1910</v>
      </c>
      <c r="D59" s="206">
        <v>1</v>
      </c>
      <c r="E59" s="460">
        <v>0</v>
      </c>
      <c r="F59" s="207">
        <f t="shared" si="1"/>
        <v>0</v>
      </c>
      <c r="J59" s="185">
        <v>8500</v>
      </c>
      <c r="K59" s="186">
        <v>0.8</v>
      </c>
    </row>
    <row r="60" spans="1:11" s="186" customFormat="1" ht="12.5">
      <c r="A60" s="208" t="s">
        <v>385</v>
      </c>
      <c r="B60" s="209" t="s">
        <v>1911</v>
      </c>
      <c r="C60" s="209"/>
      <c r="D60" s="209"/>
      <c r="E60" s="461"/>
      <c r="F60" s="210">
        <f>SUM(F8:F59)</f>
        <v>0</v>
      </c>
      <c r="J60" s="187"/>
      <c r="K60" s="186">
        <v>0.8</v>
      </c>
    </row>
    <row r="61" spans="1:11" s="186" customFormat="1" ht="14.25" customHeight="1">
      <c r="A61" s="208" t="s">
        <v>385</v>
      </c>
      <c r="B61" s="208"/>
      <c r="C61" s="208"/>
      <c r="D61" s="208"/>
      <c r="E61" s="462"/>
      <c r="F61" s="208"/>
      <c r="K61" s="186">
        <v>0.8</v>
      </c>
    </row>
    <row r="62" spans="1:11" s="186" customFormat="1" ht="38.4" customHeight="1">
      <c r="A62" s="206" t="s">
        <v>385</v>
      </c>
      <c r="B62" s="211" t="s">
        <v>1912</v>
      </c>
      <c r="C62" s="206"/>
      <c r="D62" s="206"/>
      <c r="E62" s="463"/>
      <c r="F62" s="206"/>
      <c r="J62" s="184"/>
      <c r="K62" s="186">
        <v>0.8</v>
      </c>
    </row>
    <row r="63" spans="1:11" s="186" customFormat="1" ht="13.25" customHeight="1">
      <c r="A63" s="206"/>
      <c r="B63" s="211"/>
      <c r="C63" s="206"/>
      <c r="D63" s="206"/>
      <c r="E63" s="463"/>
      <c r="F63" s="206"/>
      <c r="J63" s="184"/>
    </row>
    <row r="64" spans="1:11" s="186" customFormat="1" ht="13">
      <c r="A64" s="208" t="s">
        <v>385</v>
      </c>
      <c r="B64" s="212" t="s">
        <v>1913</v>
      </c>
      <c r="C64" s="208"/>
      <c r="D64" s="208"/>
      <c r="E64" s="462"/>
      <c r="F64" s="208"/>
      <c r="K64" s="186">
        <v>0.8</v>
      </c>
    </row>
    <row r="65" spans="1:11" s="186" customFormat="1" ht="12.5">
      <c r="A65" s="213">
        <v>1</v>
      </c>
      <c r="B65" s="214" t="s">
        <v>1914</v>
      </c>
      <c r="C65" s="208" t="s">
        <v>1862</v>
      </c>
      <c r="D65" s="208">
        <v>1</v>
      </c>
      <c r="E65" s="460">
        <v>0</v>
      </c>
      <c r="F65" s="207">
        <f>D65*E65</f>
        <v>0</v>
      </c>
    </row>
    <row r="66" spans="1:11" s="186" customFormat="1" ht="12.5">
      <c r="A66" s="213">
        <v>2</v>
      </c>
      <c r="B66" s="214" t="s">
        <v>1915</v>
      </c>
      <c r="C66" s="208" t="s">
        <v>1862</v>
      </c>
      <c r="D66" s="208">
        <v>1</v>
      </c>
      <c r="E66" s="460">
        <v>0</v>
      </c>
      <c r="F66" s="207">
        <f t="shared" ref="F66:F68" si="2">D66*E66</f>
        <v>0</v>
      </c>
    </row>
    <row r="67" spans="1:11" s="186" customFormat="1" ht="12.5">
      <c r="A67" s="213">
        <v>4</v>
      </c>
      <c r="B67" s="214" t="s">
        <v>1916</v>
      </c>
      <c r="C67" s="208" t="s">
        <v>1862</v>
      </c>
      <c r="D67" s="208">
        <v>1</v>
      </c>
      <c r="E67" s="460">
        <v>0</v>
      </c>
      <c r="F67" s="207">
        <f>D67*E67</f>
        <v>0</v>
      </c>
    </row>
    <row r="68" spans="1:11" s="186" customFormat="1" ht="12.5">
      <c r="A68" s="213">
        <v>3</v>
      </c>
      <c r="B68" s="214" t="s">
        <v>1917</v>
      </c>
      <c r="C68" s="208" t="s">
        <v>1862</v>
      </c>
      <c r="D68" s="208">
        <v>1</v>
      </c>
      <c r="E68" s="460">
        <v>0</v>
      </c>
      <c r="F68" s="207">
        <f t="shared" si="2"/>
        <v>0</v>
      </c>
    </row>
    <row r="69" spans="1:11" s="186" customFormat="1" ht="12.5">
      <c r="A69" s="213">
        <v>5</v>
      </c>
      <c r="B69" s="214" t="s">
        <v>1918</v>
      </c>
      <c r="C69" s="208" t="s">
        <v>1862</v>
      </c>
      <c r="D69" s="208">
        <v>1</v>
      </c>
      <c r="E69" s="460">
        <v>0</v>
      </c>
      <c r="F69" s="207">
        <f>D69*E69</f>
        <v>0</v>
      </c>
    </row>
    <row r="70" spans="1:11" s="186" customFormat="1" ht="12.5">
      <c r="A70" s="213"/>
      <c r="B70" s="215" t="s">
        <v>1911</v>
      </c>
      <c r="C70" s="209"/>
      <c r="D70" s="209"/>
      <c r="E70" s="464"/>
      <c r="F70" s="216">
        <f>SUM(F65:F69)</f>
        <v>0</v>
      </c>
    </row>
    <row r="71" spans="1:11" s="188" customFormat="1" ht="14">
      <c r="A71" s="217"/>
      <c r="B71" s="218"/>
      <c r="C71" s="199"/>
      <c r="D71" s="199"/>
      <c r="E71" s="465"/>
      <c r="F71" s="219"/>
      <c r="J71" s="177"/>
    </row>
    <row r="72" spans="1:11" s="188" customFormat="1" ht="14">
      <c r="A72" s="217"/>
      <c r="B72" s="218"/>
      <c r="C72" s="199"/>
      <c r="D72" s="199"/>
      <c r="E72" s="465"/>
      <c r="F72" s="219"/>
      <c r="J72" s="177"/>
    </row>
    <row r="73" spans="1:11" s="186" customFormat="1" ht="13">
      <c r="A73" s="208" t="s">
        <v>385</v>
      </c>
      <c r="B73" s="212" t="s">
        <v>1849</v>
      </c>
      <c r="C73" s="208"/>
      <c r="D73" s="208"/>
      <c r="E73" s="462"/>
      <c r="F73" s="208"/>
      <c r="K73" s="186">
        <v>0.8</v>
      </c>
    </row>
    <row r="74" spans="1:11" s="186" customFormat="1" ht="12.5">
      <c r="A74" s="204">
        <v>1</v>
      </c>
      <c r="B74" s="205" t="s">
        <v>1919</v>
      </c>
      <c r="C74" s="206" t="s">
        <v>1862</v>
      </c>
      <c r="D74" s="206">
        <v>1</v>
      </c>
      <c r="E74" s="460">
        <v>0</v>
      </c>
      <c r="F74" s="220">
        <f>D74*E74</f>
        <v>0</v>
      </c>
      <c r="J74" s="185">
        <v>165000</v>
      </c>
      <c r="K74" s="186">
        <v>0.8</v>
      </c>
    </row>
    <row r="75" spans="1:11" s="186" customFormat="1" ht="12.5">
      <c r="A75" s="204">
        <v>2</v>
      </c>
      <c r="B75" s="205" t="s">
        <v>1920</v>
      </c>
      <c r="C75" s="206" t="s">
        <v>1862</v>
      </c>
      <c r="D75" s="206">
        <v>6</v>
      </c>
      <c r="E75" s="460">
        <v>0</v>
      </c>
      <c r="F75" s="220">
        <f t="shared" ref="F75:F77" si="3">D75*E75</f>
        <v>0</v>
      </c>
      <c r="J75" s="185"/>
    </row>
    <row r="76" spans="1:11" s="186" customFormat="1" ht="12.5">
      <c r="A76" s="204">
        <v>3</v>
      </c>
      <c r="B76" s="205" t="s">
        <v>1921</v>
      </c>
      <c r="C76" s="206" t="s">
        <v>1910</v>
      </c>
      <c r="D76" s="206">
        <v>1</v>
      </c>
      <c r="E76" s="460">
        <v>0</v>
      </c>
      <c r="F76" s="220">
        <f t="shared" si="3"/>
        <v>0</v>
      </c>
      <c r="J76" s="185">
        <v>12500</v>
      </c>
      <c r="K76" s="186">
        <v>0.8</v>
      </c>
    </row>
    <row r="77" spans="1:11" s="186" customFormat="1" ht="25">
      <c r="A77" s="204">
        <v>4</v>
      </c>
      <c r="B77" s="205" t="s">
        <v>1922</v>
      </c>
      <c r="C77" s="213" t="s">
        <v>1910</v>
      </c>
      <c r="D77" s="221">
        <v>1</v>
      </c>
      <c r="E77" s="466">
        <v>0</v>
      </c>
      <c r="F77" s="223">
        <f t="shared" si="3"/>
        <v>0</v>
      </c>
      <c r="J77" s="185"/>
    </row>
    <row r="78" spans="1:11" s="186" customFormat="1" ht="12.5">
      <c r="A78" s="208" t="s">
        <v>385</v>
      </c>
      <c r="B78" s="209" t="s">
        <v>1911</v>
      </c>
      <c r="C78" s="209"/>
      <c r="D78" s="209"/>
      <c r="E78" s="460"/>
      <c r="F78" s="220">
        <f>SUM(F74:F77)</f>
        <v>0</v>
      </c>
      <c r="J78" s="187"/>
      <c r="K78" s="186">
        <v>0.8</v>
      </c>
    </row>
    <row r="79" spans="1:11" s="188" customFormat="1" ht="14">
      <c r="A79" s="217"/>
      <c r="B79" s="218"/>
      <c r="C79" s="199"/>
      <c r="D79" s="199"/>
      <c r="E79" s="465"/>
      <c r="F79" s="219"/>
      <c r="J79" s="177"/>
    </row>
    <row r="80" spans="1:11" s="186" customFormat="1" ht="14.25" customHeight="1">
      <c r="A80" s="208" t="s">
        <v>385</v>
      </c>
      <c r="B80" s="208"/>
      <c r="C80" s="208"/>
      <c r="D80" s="208"/>
      <c r="E80" s="462"/>
      <c r="F80" s="208"/>
      <c r="K80" s="186">
        <v>0.8</v>
      </c>
    </row>
    <row r="81" spans="1:11" s="186" customFormat="1" ht="14.25" customHeight="1">
      <c r="A81" s="208" t="s">
        <v>385</v>
      </c>
      <c r="B81" s="208"/>
      <c r="C81" s="208"/>
      <c r="D81" s="208"/>
      <c r="E81" s="462"/>
      <c r="F81" s="208"/>
      <c r="K81" s="186">
        <v>0.8</v>
      </c>
    </row>
    <row r="82" spans="1:11" s="186" customFormat="1" ht="13">
      <c r="A82" s="208" t="s">
        <v>385</v>
      </c>
      <c r="B82" s="212" t="s">
        <v>1850</v>
      </c>
      <c r="C82" s="208"/>
      <c r="D82" s="208"/>
      <c r="E82" s="462"/>
      <c r="F82" s="208"/>
      <c r="K82" s="186">
        <v>0.8</v>
      </c>
    </row>
    <row r="83" spans="1:11" s="188" customFormat="1" ht="14">
      <c r="A83" s="193" t="s">
        <v>385</v>
      </c>
      <c r="B83" s="224" t="s">
        <v>1923</v>
      </c>
      <c r="C83" s="193"/>
      <c r="D83" s="193"/>
      <c r="E83" s="467"/>
      <c r="F83" s="219"/>
      <c r="J83" s="175"/>
      <c r="K83" s="188">
        <v>0.8</v>
      </c>
    </row>
    <row r="84" spans="1:11" s="186" customFormat="1" ht="12.5">
      <c r="A84" s="204">
        <v>1</v>
      </c>
      <c r="B84" s="205" t="s">
        <v>1924</v>
      </c>
      <c r="C84" s="206" t="s">
        <v>1862</v>
      </c>
      <c r="D84" s="206">
        <v>1</v>
      </c>
      <c r="E84" s="460">
        <v>0</v>
      </c>
      <c r="F84" s="220">
        <f>D84*E84</f>
        <v>0</v>
      </c>
      <c r="J84" s="184"/>
    </row>
    <row r="85" spans="1:11" s="186" customFormat="1" ht="12.5">
      <c r="A85" s="204">
        <v>2</v>
      </c>
      <c r="B85" s="205" t="s">
        <v>1925</v>
      </c>
      <c r="C85" s="206" t="s">
        <v>1862</v>
      </c>
      <c r="D85" s="206">
        <v>1</v>
      </c>
      <c r="E85" s="460">
        <v>0</v>
      </c>
      <c r="F85" s="220">
        <f t="shared" ref="F85:F97" si="4">D85*E85</f>
        <v>0</v>
      </c>
      <c r="J85" s="184"/>
    </row>
    <row r="86" spans="1:11" s="186" customFormat="1" ht="12.5">
      <c r="A86" s="204">
        <v>3</v>
      </c>
      <c r="B86" s="205" t="s">
        <v>1926</v>
      </c>
      <c r="C86" s="206" t="s">
        <v>1862</v>
      </c>
      <c r="D86" s="206">
        <v>1</v>
      </c>
      <c r="E86" s="460">
        <v>0</v>
      </c>
      <c r="F86" s="220">
        <f t="shared" si="4"/>
        <v>0</v>
      </c>
      <c r="J86" s="184"/>
    </row>
    <row r="87" spans="1:11" s="186" customFormat="1" ht="12.5">
      <c r="A87" s="204">
        <v>4</v>
      </c>
      <c r="B87" s="205" t="s">
        <v>1927</v>
      </c>
      <c r="C87" s="206" t="s">
        <v>1862</v>
      </c>
      <c r="D87" s="206">
        <v>1</v>
      </c>
      <c r="E87" s="460">
        <v>0</v>
      </c>
      <c r="F87" s="220">
        <f t="shared" si="4"/>
        <v>0</v>
      </c>
      <c r="J87" s="185">
        <v>3950</v>
      </c>
      <c r="K87" s="186">
        <v>0.7</v>
      </c>
    </row>
    <row r="88" spans="1:11" s="186" customFormat="1" ht="12.5">
      <c r="A88" s="204">
        <v>5</v>
      </c>
      <c r="B88" s="205" t="s">
        <v>1928</v>
      </c>
      <c r="C88" s="206" t="s">
        <v>1862</v>
      </c>
      <c r="D88" s="206">
        <v>1</v>
      </c>
      <c r="E88" s="460">
        <v>0</v>
      </c>
      <c r="F88" s="220">
        <f t="shared" si="4"/>
        <v>0</v>
      </c>
      <c r="J88" s="185"/>
    </row>
    <row r="89" spans="1:11" s="186" customFormat="1" ht="12.5">
      <c r="A89" s="204">
        <v>6</v>
      </c>
      <c r="B89" s="205" t="s">
        <v>1929</v>
      </c>
      <c r="C89" s="206" t="s">
        <v>1862</v>
      </c>
      <c r="D89" s="206">
        <v>1</v>
      </c>
      <c r="E89" s="460">
        <v>0</v>
      </c>
      <c r="F89" s="220">
        <f t="shared" si="4"/>
        <v>0</v>
      </c>
      <c r="J89" s="185">
        <v>2064</v>
      </c>
      <c r="K89" s="186">
        <v>0.7</v>
      </c>
    </row>
    <row r="90" spans="1:11" s="186" customFormat="1" ht="12.5">
      <c r="A90" s="204">
        <v>7</v>
      </c>
      <c r="B90" s="205" t="s">
        <v>1930</v>
      </c>
      <c r="C90" s="206" t="s">
        <v>1862</v>
      </c>
      <c r="D90" s="206">
        <v>2</v>
      </c>
      <c r="E90" s="460">
        <v>0</v>
      </c>
      <c r="F90" s="220">
        <f t="shared" si="4"/>
        <v>0</v>
      </c>
      <c r="J90" s="185">
        <v>115</v>
      </c>
      <c r="K90" s="186">
        <v>0.7</v>
      </c>
    </row>
    <row r="91" spans="1:11" s="186" customFormat="1" ht="12.5">
      <c r="A91" s="204">
        <v>8</v>
      </c>
      <c r="B91" s="205" t="s">
        <v>1931</v>
      </c>
      <c r="C91" s="206" t="s">
        <v>1862</v>
      </c>
      <c r="D91" s="206">
        <v>2</v>
      </c>
      <c r="E91" s="460">
        <v>0</v>
      </c>
      <c r="F91" s="220">
        <f t="shared" si="4"/>
        <v>0</v>
      </c>
      <c r="J91" s="185"/>
    </row>
    <row r="92" spans="1:11" s="186" customFormat="1" ht="12.5">
      <c r="A92" s="204">
        <v>9</v>
      </c>
      <c r="B92" s="205" t="s">
        <v>1932</v>
      </c>
      <c r="C92" s="206" t="s">
        <v>1862</v>
      </c>
      <c r="D92" s="206">
        <v>11</v>
      </c>
      <c r="E92" s="460">
        <v>0</v>
      </c>
      <c r="F92" s="220">
        <f t="shared" si="4"/>
        <v>0</v>
      </c>
      <c r="J92" s="185">
        <v>84</v>
      </c>
      <c r="K92" s="186">
        <v>0.7</v>
      </c>
    </row>
    <row r="93" spans="1:11" s="186" customFormat="1" ht="12.5">
      <c r="A93" s="204">
        <v>10</v>
      </c>
      <c r="B93" s="205" t="s">
        <v>1933</v>
      </c>
      <c r="C93" s="206" t="s">
        <v>1862</v>
      </c>
      <c r="D93" s="206">
        <v>1</v>
      </c>
      <c r="E93" s="460">
        <v>0</v>
      </c>
      <c r="F93" s="220">
        <f t="shared" si="4"/>
        <v>0</v>
      </c>
      <c r="J93" s="185"/>
    </row>
    <row r="94" spans="1:11" s="186" customFormat="1" ht="12.5">
      <c r="A94" s="204">
        <v>11</v>
      </c>
      <c r="B94" s="205" t="s">
        <v>1934</v>
      </c>
      <c r="C94" s="206" t="s">
        <v>1862</v>
      </c>
      <c r="D94" s="206">
        <v>5</v>
      </c>
      <c r="E94" s="460">
        <v>0</v>
      </c>
      <c r="F94" s="220">
        <f t="shared" si="4"/>
        <v>0</v>
      </c>
      <c r="J94" s="185"/>
    </row>
    <row r="95" spans="1:11" s="186" customFormat="1" ht="12.5">
      <c r="A95" s="204">
        <v>12</v>
      </c>
      <c r="B95" s="205" t="s">
        <v>1935</v>
      </c>
      <c r="C95" s="206" t="s">
        <v>1862</v>
      </c>
      <c r="D95" s="206">
        <v>20</v>
      </c>
      <c r="E95" s="460">
        <v>0</v>
      </c>
      <c r="F95" s="220">
        <f t="shared" si="4"/>
        <v>0</v>
      </c>
      <c r="J95" s="185">
        <v>3.3</v>
      </c>
      <c r="K95" s="186">
        <v>0.7</v>
      </c>
    </row>
    <row r="96" spans="1:11" s="186" customFormat="1" ht="25">
      <c r="A96" s="204">
        <v>13</v>
      </c>
      <c r="B96" s="205" t="s">
        <v>1936</v>
      </c>
      <c r="C96" s="213" t="s">
        <v>1910</v>
      </c>
      <c r="D96" s="221">
        <v>1</v>
      </c>
      <c r="E96" s="468">
        <v>0</v>
      </c>
      <c r="F96" s="220">
        <f t="shared" si="4"/>
        <v>0</v>
      </c>
      <c r="J96" s="185">
        <v>2300</v>
      </c>
      <c r="K96" s="186">
        <v>0.7</v>
      </c>
    </row>
    <row r="97" spans="1:11" s="186" customFormat="1" ht="12.5">
      <c r="A97" s="204">
        <v>14</v>
      </c>
      <c r="B97" s="205" t="s">
        <v>1937</v>
      </c>
      <c r="C97" s="206" t="s">
        <v>1910</v>
      </c>
      <c r="D97" s="206">
        <v>1</v>
      </c>
      <c r="E97" s="460">
        <v>0</v>
      </c>
      <c r="F97" s="223">
        <f t="shared" si="4"/>
        <v>0</v>
      </c>
      <c r="J97" s="185">
        <v>3800</v>
      </c>
      <c r="K97" s="186">
        <v>0.7</v>
      </c>
    </row>
    <row r="98" spans="1:11" s="186" customFormat="1" ht="12.5">
      <c r="A98" s="208" t="s">
        <v>385</v>
      </c>
      <c r="B98" s="209" t="s">
        <v>1911</v>
      </c>
      <c r="C98" s="209"/>
      <c r="D98" s="209"/>
      <c r="E98" s="469"/>
      <c r="F98" s="220">
        <f>SUM(F84:F97)</f>
        <v>0</v>
      </c>
      <c r="J98" s="187"/>
      <c r="K98" s="186">
        <v>0.7</v>
      </c>
    </row>
    <row r="99" spans="1:11" s="186" customFormat="1" ht="13">
      <c r="A99" s="208"/>
      <c r="B99" s="212"/>
      <c r="C99" s="208"/>
      <c r="D99" s="208"/>
      <c r="E99" s="462"/>
      <c r="F99" s="208"/>
    </row>
    <row r="100" spans="1:11" s="186" customFormat="1" ht="14.25" customHeight="1">
      <c r="A100" s="226" t="s">
        <v>385</v>
      </c>
      <c r="B100" s="227"/>
      <c r="C100" s="226"/>
      <c r="D100" s="226"/>
      <c r="E100" s="470"/>
      <c r="F100" s="206"/>
      <c r="J100" s="189"/>
      <c r="K100" s="186">
        <v>0.7</v>
      </c>
    </row>
    <row r="101" spans="1:11" s="186" customFormat="1" ht="14.25" customHeight="1">
      <c r="A101" s="208" t="s">
        <v>385</v>
      </c>
      <c r="B101" s="228" t="s">
        <v>1851</v>
      </c>
      <c r="C101" s="208"/>
      <c r="D101" s="208"/>
      <c r="E101" s="462"/>
      <c r="F101" s="208"/>
      <c r="K101" s="186">
        <v>0.7</v>
      </c>
    </row>
    <row r="102" spans="1:11" s="186" customFormat="1" ht="26.4" customHeight="1">
      <c r="A102" s="204">
        <v>1</v>
      </c>
      <c r="B102" s="205" t="s">
        <v>1938</v>
      </c>
      <c r="C102" s="213" t="s">
        <v>1862</v>
      </c>
      <c r="D102" s="221">
        <v>4.8000000000000001E-2</v>
      </c>
      <c r="E102" s="468">
        <v>0</v>
      </c>
      <c r="F102" s="225">
        <f>D102*E102</f>
        <v>0</v>
      </c>
      <c r="J102" s="185">
        <v>3100</v>
      </c>
      <c r="K102" s="186">
        <v>0.7</v>
      </c>
    </row>
    <row r="103" spans="1:11" s="186" customFormat="1" ht="27" customHeight="1">
      <c r="A103" s="204">
        <v>2</v>
      </c>
      <c r="B103" s="205" t="s">
        <v>1939</v>
      </c>
      <c r="C103" s="213" t="s">
        <v>1862</v>
      </c>
      <c r="D103" s="221">
        <v>0.01</v>
      </c>
      <c r="E103" s="468">
        <v>0</v>
      </c>
      <c r="F103" s="225">
        <f>D103*E103</f>
        <v>0</v>
      </c>
      <c r="J103" s="185">
        <v>1500</v>
      </c>
      <c r="K103" s="186">
        <v>0.7</v>
      </c>
    </row>
    <row r="104" spans="1:11" s="186" customFormat="1" ht="12.5">
      <c r="A104" s="208" t="s">
        <v>385</v>
      </c>
      <c r="B104" s="209" t="s">
        <v>1911</v>
      </c>
      <c r="C104" s="209"/>
      <c r="D104" s="209"/>
      <c r="E104" s="461"/>
      <c r="F104" s="210">
        <f>SUM(F102:F103)</f>
        <v>0</v>
      </c>
      <c r="J104" s="187"/>
      <c r="K104" s="186">
        <v>0.7</v>
      </c>
    </row>
    <row r="105" spans="1:11" s="186" customFormat="1" ht="12.5">
      <c r="A105" s="208"/>
      <c r="B105" s="208"/>
      <c r="C105" s="208"/>
      <c r="D105" s="208"/>
      <c r="E105" s="462"/>
      <c r="F105" s="220"/>
    </row>
    <row r="106" spans="1:11" s="186" customFormat="1" ht="14.25" customHeight="1">
      <c r="A106" s="208" t="s">
        <v>385</v>
      </c>
      <c r="B106" s="208"/>
      <c r="C106" s="208"/>
      <c r="D106" s="208"/>
      <c r="E106" s="462"/>
      <c r="F106" s="208"/>
      <c r="K106" s="186">
        <v>0.7</v>
      </c>
    </row>
    <row r="107" spans="1:11" s="186" customFormat="1" ht="13">
      <c r="A107" s="208" t="s">
        <v>385</v>
      </c>
      <c r="B107" s="212" t="s">
        <v>1852</v>
      </c>
      <c r="C107" s="208"/>
      <c r="D107" s="208"/>
      <c r="E107" s="462"/>
      <c r="F107" s="208"/>
      <c r="K107" s="186">
        <v>0.7</v>
      </c>
    </row>
    <row r="108" spans="1:11" s="186" customFormat="1" ht="12.5">
      <c r="A108" s="213">
        <v>1</v>
      </c>
      <c r="B108" s="214" t="s">
        <v>1940</v>
      </c>
      <c r="C108" s="208" t="s">
        <v>1941</v>
      </c>
      <c r="D108" s="208">
        <v>4</v>
      </c>
      <c r="E108" s="460">
        <v>0</v>
      </c>
      <c r="F108" s="207">
        <f t="shared" ref="F108:F113" si="5">D108*E108</f>
        <v>0</v>
      </c>
    </row>
    <row r="109" spans="1:11" s="186" customFormat="1" ht="12.5">
      <c r="A109" s="213">
        <v>2</v>
      </c>
      <c r="B109" s="214" t="s">
        <v>1961</v>
      </c>
      <c r="C109" s="208" t="s">
        <v>1941</v>
      </c>
      <c r="D109" s="208">
        <v>4</v>
      </c>
      <c r="E109" s="460">
        <v>0</v>
      </c>
      <c r="F109" s="207">
        <f t="shared" si="5"/>
        <v>0</v>
      </c>
    </row>
    <row r="110" spans="1:11" s="186" customFormat="1" ht="12.5">
      <c r="A110" s="213">
        <v>3</v>
      </c>
      <c r="B110" s="214" t="s">
        <v>1942</v>
      </c>
      <c r="C110" s="208" t="s">
        <v>1941</v>
      </c>
      <c r="D110" s="208">
        <v>5</v>
      </c>
      <c r="E110" s="460">
        <v>0</v>
      </c>
      <c r="F110" s="207">
        <f t="shared" si="5"/>
        <v>0</v>
      </c>
      <c r="J110" s="185">
        <v>250</v>
      </c>
      <c r="K110" s="186">
        <v>0.7</v>
      </c>
    </row>
    <row r="111" spans="1:11" s="186" customFormat="1" ht="12.5">
      <c r="A111" s="213">
        <v>4</v>
      </c>
      <c r="B111" s="205" t="s">
        <v>1943</v>
      </c>
      <c r="C111" s="206" t="s">
        <v>1941</v>
      </c>
      <c r="D111" s="206">
        <v>5</v>
      </c>
      <c r="E111" s="460">
        <v>0</v>
      </c>
      <c r="F111" s="207">
        <f t="shared" si="5"/>
        <v>0</v>
      </c>
      <c r="J111" s="185">
        <v>250</v>
      </c>
      <c r="K111" s="186">
        <v>0.7</v>
      </c>
    </row>
    <row r="112" spans="1:11" s="186" customFormat="1" ht="25">
      <c r="A112" s="213">
        <v>5</v>
      </c>
      <c r="B112" s="205" t="s">
        <v>1944</v>
      </c>
      <c r="C112" s="206" t="s">
        <v>1941</v>
      </c>
      <c r="D112" s="206">
        <v>5</v>
      </c>
      <c r="E112" s="460">
        <v>0</v>
      </c>
      <c r="F112" s="207">
        <f t="shared" si="5"/>
        <v>0</v>
      </c>
      <c r="J112" s="185">
        <v>250</v>
      </c>
      <c r="K112" s="186">
        <v>0.7</v>
      </c>
    </row>
    <row r="113" spans="1:11" s="186" customFormat="1" ht="12.5">
      <c r="A113" s="213">
        <v>6</v>
      </c>
      <c r="B113" s="205" t="s">
        <v>1945</v>
      </c>
      <c r="C113" s="206" t="s">
        <v>1941</v>
      </c>
      <c r="D113" s="206">
        <v>30</v>
      </c>
      <c r="E113" s="460">
        <v>0</v>
      </c>
      <c r="F113" s="207">
        <f t="shared" si="5"/>
        <v>0</v>
      </c>
      <c r="J113" s="187"/>
      <c r="K113" s="186">
        <v>0.7</v>
      </c>
    </row>
    <row r="114" spans="1:11" s="186" customFormat="1" ht="14.25" customHeight="1">
      <c r="A114" s="208" t="s">
        <v>385</v>
      </c>
      <c r="B114" s="209" t="s">
        <v>1911</v>
      </c>
      <c r="C114" s="209"/>
      <c r="D114" s="209"/>
      <c r="E114" s="461"/>
      <c r="F114" s="210">
        <f>SUM(F108:F113)</f>
        <v>0</v>
      </c>
      <c r="K114" s="186">
        <v>0.7</v>
      </c>
    </row>
    <row r="115" spans="1:11" s="186" customFormat="1" ht="14.25" customHeight="1">
      <c r="A115" s="208" t="s">
        <v>385</v>
      </c>
      <c r="B115" s="208"/>
      <c r="C115" s="208"/>
      <c r="D115" s="208"/>
      <c r="E115" s="462"/>
      <c r="F115" s="208"/>
      <c r="K115" s="186">
        <v>0.7</v>
      </c>
    </row>
    <row r="116" spans="1:11" s="186" customFormat="1" ht="12.5">
      <c r="A116" s="208" t="s">
        <v>385</v>
      </c>
      <c r="B116" s="208"/>
      <c r="C116" s="208"/>
      <c r="D116" s="208"/>
      <c r="E116" s="462"/>
      <c r="F116" s="208"/>
      <c r="K116" s="186">
        <v>0.7</v>
      </c>
    </row>
    <row r="117" spans="1:11" s="186" customFormat="1" ht="13">
      <c r="A117" s="208" t="s">
        <v>385</v>
      </c>
      <c r="B117" s="212" t="s">
        <v>1853</v>
      </c>
      <c r="C117" s="208"/>
      <c r="D117" s="208"/>
      <c r="E117" s="462"/>
      <c r="F117" s="208"/>
    </row>
    <row r="118" spans="1:11" s="186" customFormat="1" ht="13">
      <c r="A118" s="208"/>
      <c r="B118" s="212"/>
      <c r="C118" s="208"/>
      <c r="D118" s="208"/>
      <c r="E118" s="462"/>
      <c r="F118" s="208"/>
      <c r="J118" s="185">
        <v>300</v>
      </c>
      <c r="K118" s="186">
        <v>0.7</v>
      </c>
    </row>
    <row r="119" spans="1:11" s="186" customFormat="1" ht="25">
      <c r="A119" s="204">
        <v>1</v>
      </c>
      <c r="B119" s="205" t="s">
        <v>1962</v>
      </c>
      <c r="C119" s="213" t="s">
        <v>1941</v>
      </c>
      <c r="D119" s="221">
        <v>8</v>
      </c>
      <c r="E119" s="468">
        <v>0</v>
      </c>
      <c r="F119" s="220">
        <f>D119*E119</f>
        <v>0</v>
      </c>
    </row>
    <row r="120" spans="1:11" s="186" customFormat="1" ht="12.5">
      <c r="A120" s="213">
        <v>2</v>
      </c>
      <c r="B120" s="208" t="s">
        <v>1963</v>
      </c>
      <c r="C120" s="208" t="s">
        <v>1941</v>
      </c>
      <c r="D120" s="208">
        <v>4</v>
      </c>
      <c r="E120" s="468">
        <v>0</v>
      </c>
      <c r="F120" s="220">
        <f>D120*E120</f>
        <v>0</v>
      </c>
    </row>
    <row r="121" spans="1:11" s="186" customFormat="1" ht="12.5">
      <c r="A121" s="208"/>
      <c r="B121" s="209" t="s">
        <v>1911</v>
      </c>
      <c r="C121" s="209"/>
      <c r="D121" s="209"/>
      <c r="E121" s="461"/>
      <c r="F121" s="210">
        <f>SUM(F119:F120)</f>
        <v>0</v>
      </c>
    </row>
    <row r="122" spans="1:11" s="186" customFormat="1" ht="12.5">
      <c r="E122" s="471"/>
    </row>
    <row r="123" spans="1:11" s="190" customFormat="1" ht="13">
      <c r="E123" s="472"/>
      <c r="K123" s="176"/>
    </row>
    <row r="124" spans="1:11" s="190" customFormat="1" ht="13">
      <c r="E124" s="472"/>
      <c r="K124" s="176"/>
    </row>
    <row r="125" spans="1:11" s="190" customFormat="1" ht="15.5">
      <c r="B125" s="433" t="s">
        <v>2204</v>
      </c>
      <c r="E125" s="472"/>
      <c r="F125" s="434">
        <f>F60+F70+F78+F98+F104+F114+F121</f>
        <v>0</v>
      </c>
      <c r="K125" s="176"/>
    </row>
    <row r="126" spans="1:11" s="190" customFormat="1" ht="13">
      <c r="K126" s="176"/>
    </row>
    <row r="127" spans="1:11" s="190" customFormat="1" ht="13">
      <c r="K127" s="176"/>
    </row>
    <row r="128" spans="1:11" s="190" customFormat="1" ht="13">
      <c r="K128" s="176"/>
    </row>
    <row r="129" spans="11:11">
      <c r="K129" s="188"/>
    </row>
    <row r="130" spans="11:11">
      <c r="K130" s="188"/>
    </row>
    <row r="131" spans="11:11">
      <c r="K131" s="188"/>
    </row>
    <row r="132" spans="11:11">
      <c r="K132" s="188"/>
    </row>
    <row r="133" spans="11:11">
      <c r="K133" s="188"/>
    </row>
    <row r="134" spans="11:11">
      <c r="K134" s="188"/>
    </row>
    <row r="135" spans="11:11">
      <c r="K135" s="188"/>
    </row>
    <row r="136" spans="11:11">
      <c r="K136" s="188"/>
    </row>
    <row r="137" spans="11:11">
      <c r="K137" s="188"/>
    </row>
    <row r="138" spans="11:11">
      <c r="K138" s="188"/>
    </row>
    <row r="139" spans="11:11">
      <c r="K139" s="188"/>
    </row>
    <row r="140" spans="11:11">
      <c r="K140" s="188"/>
    </row>
    <row r="141" spans="11:11">
      <c r="K141" s="188"/>
    </row>
    <row r="142" spans="11:11">
      <c r="K142" s="188"/>
    </row>
    <row r="143" spans="11:11">
      <c r="K143" s="188"/>
    </row>
    <row r="144" spans="11:11">
      <c r="K144" s="188"/>
    </row>
    <row r="145" spans="11:11">
      <c r="K145" s="188"/>
    </row>
    <row r="146" spans="11:11">
      <c r="K146" s="188"/>
    </row>
    <row r="147" spans="11:11">
      <c r="K147" s="188"/>
    </row>
    <row r="148" spans="11:11">
      <c r="K148" s="188"/>
    </row>
    <row r="149" spans="11:11">
      <c r="K149" s="188"/>
    </row>
    <row r="150" spans="11:11">
      <c r="K150" s="188"/>
    </row>
    <row r="151" spans="11:11">
      <c r="K151" s="188"/>
    </row>
    <row r="152" spans="11:11">
      <c r="K152" s="188"/>
    </row>
    <row r="153" spans="11:11">
      <c r="K153" s="188"/>
    </row>
    <row r="154" spans="11:11">
      <c r="K154" s="188"/>
    </row>
    <row r="155" spans="11:11">
      <c r="K155" s="188"/>
    </row>
    <row r="156" spans="11:11">
      <c r="K156" s="188"/>
    </row>
    <row r="157" spans="11:11">
      <c r="K157" s="188"/>
    </row>
    <row r="158" spans="11:11">
      <c r="K158" s="188"/>
    </row>
    <row r="159" spans="11:11">
      <c r="K159" s="188"/>
    </row>
    <row r="160" spans="11:11">
      <c r="K160" s="188"/>
    </row>
    <row r="161" spans="11:11">
      <c r="K161" s="188"/>
    </row>
    <row r="162" spans="11:11">
      <c r="K162" s="188"/>
    </row>
    <row r="163" spans="11:11">
      <c r="K163" s="188"/>
    </row>
    <row r="164" spans="11:11">
      <c r="K164" s="188"/>
    </row>
    <row r="165" spans="11:11">
      <c r="K165" s="188"/>
    </row>
    <row r="166" spans="11:11">
      <c r="K166" s="188"/>
    </row>
    <row r="167" spans="11:11">
      <c r="K167" s="188"/>
    </row>
    <row r="168" spans="11:11">
      <c r="K168" s="188"/>
    </row>
    <row r="169" spans="11:11">
      <c r="K169" s="188"/>
    </row>
    <row r="170" spans="11:11">
      <c r="K170" s="188"/>
    </row>
    <row r="171" spans="11:11">
      <c r="K171" s="188"/>
    </row>
    <row r="172" spans="11:11">
      <c r="K172" s="188"/>
    </row>
    <row r="173" spans="11:11">
      <c r="K173" s="188"/>
    </row>
    <row r="174" spans="11:11">
      <c r="K174" s="188"/>
    </row>
    <row r="175" spans="11:11">
      <c r="K175" s="188"/>
    </row>
    <row r="176" spans="11:11">
      <c r="K176" s="188"/>
    </row>
    <row r="177" spans="11:11">
      <c r="K177" s="188"/>
    </row>
    <row r="178" spans="11:11">
      <c r="K178" s="188"/>
    </row>
    <row r="179" spans="11:11">
      <c r="K179" s="188"/>
    </row>
    <row r="180" spans="11:11">
      <c r="K180" s="188"/>
    </row>
    <row r="181" spans="11:11">
      <c r="K181" s="188"/>
    </row>
    <row r="182" spans="11:11">
      <c r="K182" s="188"/>
    </row>
    <row r="183" spans="11:11">
      <c r="K183" s="188"/>
    </row>
    <row r="184" spans="11:11">
      <c r="K184" s="188"/>
    </row>
    <row r="185" spans="11:11">
      <c r="K185" s="188"/>
    </row>
    <row r="186" spans="11:11">
      <c r="K186" s="188"/>
    </row>
    <row r="187" spans="11:11">
      <c r="K187" s="188"/>
    </row>
    <row r="188" spans="11:11">
      <c r="K188" s="188"/>
    </row>
    <row r="189" spans="11:11">
      <c r="K189" s="188"/>
    </row>
    <row r="190" spans="11:11">
      <c r="K190" s="188"/>
    </row>
    <row r="191" spans="11:11">
      <c r="K191" s="188"/>
    </row>
    <row r="192" spans="11:11">
      <c r="K192" s="188"/>
    </row>
    <row r="193" spans="11:11">
      <c r="K193" s="188"/>
    </row>
    <row r="194" spans="11:11">
      <c r="K194" s="188"/>
    </row>
    <row r="195" spans="11:11">
      <c r="K195" s="188"/>
    </row>
    <row r="196" spans="11:11">
      <c r="K196" s="188"/>
    </row>
    <row r="197" spans="11:11">
      <c r="K197" s="188"/>
    </row>
    <row r="198" spans="11:11">
      <c r="K198" s="188"/>
    </row>
    <row r="199" spans="11:11">
      <c r="K199" s="188"/>
    </row>
    <row r="200" spans="11:11">
      <c r="K200" s="188"/>
    </row>
    <row r="201" spans="11:11">
      <c r="K201" s="188"/>
    </row>
    <row r="202" spans="11:11">
      <c r="K202" s="188"/>
    </row>
    <row r="203" spans="11:11">
      <c r="K203" s="188"/>
    </row>
    <row r="204" spans="11:11">
      <c r="K204" s="188"/>
    </row>
    <row r="205" spans="11:11">
      <c r="K205" s="188"/>
    </row>
    <row r="206" spans="11:11">
      <c r="K206" s="188"/>
    </row>
    <row r="207" spans="11:11">
      <c r="K207" s="188"/>
    </row>
    <row r="208" spans="11:11">
      <c r="K208" s="188"/>
    </row>
    <row r="209" spans="11:11">
      <c r="K209" s="188"/>
    </row>
    <row r="210" spans="11:11">
      <c r="K210" s="188"/>
    </row>
    <row r="211" spans="11:11">
      <c r="K211" s="188"/>
    </row>
    <row r="212" spans="11:11">
      <c r="K212" s="188"/>
    </row>
    <row r="213" spans="11:11">
      <c r="K213" s="188"/>
    </row>
    <row r="214" spans="11:11">
      <c r="K214" s="188"/>
    </row>
    <row r="215" spans="11:11">
      <c r="K215" s="188"/>
    </row>
    <row r="216" spans="11:11">
      <c r="K216" s="188"/>
    </row>
    <row r="217" spans="11:11">
      <c r="K217" s="188"/>
    </row>
    <row r="218" spans="11:11">
      <c r="K218" s="188"/>
    </row>
    <row r="219" spans="11:11">
      <c r="K219" s="188"/>
    </row>
    <row r="220" spans="11:11">
      <c r="K220" s="188"/>
    </row>
    <row r="221" spans="11:11">
      <c r="K221" s="188"/>
    </row>
    <row r="222" spans="11:11">
      <c r="K222" s="188"/>
    </row>
    <row r="223" spans="11:11">
      <c r="K223" s="188"/>
    </row>
    <row r="224" spans="11:11">
      <c r="K224" s="188"/>
    </row>
    <row r="225" spans="11:11">
      <c r="K225" s="188"/>
    </row>
    <row r="226" spans="11:11">
      <c r="K226" s="188"/>
    </row>
    <row r="227" spans="11:11">
      <c r="K227" s="188"/>
    </row>
    <row r="228" spans="11:11">
      <c r="K228" s="188"/>
    </row>
  </sheetData>
  <sheetProtection password="CD92" sheet="1" objects="1" scenarios="1" selectLockedCells="1"/>
  <pageMargins left="0.39370078740157483" right="0.39370078740157483" top="0.39370078740157483" bottom="0.39370078740157483" header="0.51181102362204722" footer="0.31496062992125984"/>
  <pageSetup paperSize="9" orientation="portrait" r:id="rId1"/>
  <headerFooter>
    <oddFooter>&amp;C&amp;C&amp;P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/>
  </sheetPr>
  <dimension ref="A1:BH220"/>
  <sheetViews>
    <sheetView topLeftCell="A157" workbookViewId="0">
      <selection activeCell="F178" sqref="F178"/>
    </sheetView>
  </sheetViews>
  <sheetFormatPr defaultRowHeight="12.5" outlineLevelRow="1"/>
  <cols>
    <col min="1" max="1" width="4.1796875" style="29" customWidth="1"/>
    <col min="2" max="2" width="14.36328125" style="46" customWidth="1"/>
    <col min="3" max="3" width="38.1796875" style="46" customWidth="1"/>
    <col min="4" max="4" width="4.453125" style="29" customWidth="1"/>
    <col min="5" max="5" width="10.453125" style="29" customWidth="1"/>
    <col min="6" max="6" width="7.7265625" style="29" customWidth="1"/>
    <col min="7" max="7" width="8.7265625" style="29" customWidth="1"/>
    <col min="8" max="13" width="0" style="29" hidden="1" customWidth="1"/>
    <col min="14" max="15" width="8.7265625" style="29"/>
    <col min="16" max="16" width="6.453125" style="29" customWidth="1"/>
    <col min="17" max="17" width="5.54296875" style="29" customWidth="1"/>
    <col min="18" max="21" width="0" style="29" hidden="1" customWidth="1"/>
    <col min="22" max="28" width="8.7265625" style="29"/>
    <col min="29" max="39" width="0" style="29" hidden="1" customWidth="1"/>
    <col min="40" max="52" width="8.7265625" style="29"/>
    <col min="53" max="53" width="73.26953125" style="29" customWidth="1"/>
    <col min="54" max="16384" width="8.7265625" style="29"/>
  </cols>
  <sheetData>
    <row r="1" spans="1:60" ht="15.75" customHeight="1">
      <c r="A1" s="541" t="s">
        <v>67</v>
      </c>
      <c r="B1" s="541"/>
      <c r="C1" s="541"/>
      <c r="D1" s="541"/>
      <c r="E1" s="541"/>
      <c r="F1" s="541"/>
      <c r="G1" s="541"/>
      <c r="H1"/>
      <c r="I1"/>
      <c r="J1"/>
      <c r="K1"/>
      <c r="L1"/>
      <c r="M1"/>
      <c r="N1"/>
      <c r="O1"/>
      <c r="P1"/>
      <c r="Q1"/>
      <c r="AE1" s="29" t="s">
        <v>68</v>
      </c>
    </row>
    <row r="2" spans="1:60" ht="25" customHeight="1">
      <c r="A2" s="233" t="s">
        <v>69</v>
      </c>
      <c r="B2" s="319"/>
      <c r="C2" s="542" t="s">
        <v>2178</v>
      </c>
      <c r="D2" s="543"/>
      <c r="E2" s="543"/>
      <c r="F2" s="543"/>
      <c r="G2" s="544"/>
      <c r="H2"/>
      <c r="I2"/>
      <c r="J2"/>
      <c r="K2"/>
      <c r="L2"/>
      <c r="M2"/>
      <c r="N2"/>
      <c r="O2"/>
      <c r="P2"/>
      <c r="Q2"/>
      <c r="AE2" s="29" t="s">
        <v>70</v>
      </c>
    </row>
    <row r="3" spans="1:60" ht="25" customHeight="1">
      <c r="A3" s="233" t="s">
        <v>71</v>
      </c>
      <c r="B3" s="319"/>
      <c r="C3" s="542" t="s">
        <v>759</v>
      </c>
      <c r="D3" s="543"/>
      <c r="E3" s="543"/>
      <c r="F3" s="543"/>
      <c r="G3" s="544"/>
      <c r="H3"/>
      <c r="I3"/>
      <c r="J3"/>
      <c r="K3"/>
      <c r="L3"/>
      <c r="M3"/>
      <c r="N3"/>
      <c r="O3"/>
      <c r="P3"/>
      <c r="Q3"/>
      <c r="AE3" s="29" t="s">
        <v>72</v>
      </c>
    </row>
    <row r="4" spans="1:60" ht="25" hidden="1" customHeight="1">
      <c r="A4" s="233" t="s">
        <v>73</v>
      </c>
      <c r="B4" s="319"/>
      <c r="C4" s="542"/>
      <c r="D4" s="543"/>
      <c r="E4" s="543"/>
      <c r="F4" s="543"/>
      <c r="G4" s="544"/>
      <c r="H4"/>
      <c r="I4"/>
      <c r="J4"/>
      <c r="K4"/>
      <c r="L4"/>
      <c r="M4"/>
      <c r="N4"/>
      <c r="O4"/>
      <c r="P4"/>
      <c r="Q4"/>
      <c r="AE4" s="29" t="s">
        <v>74</v>
      </c>
    </row>
    <row r="5" spans="1:60" ht="14.5" hidden="1" customHeight="1">
      <c r="A5" s="234" t="s">
        <v>75</v>
      </c>
      <c r="B5" s="235"/>
      <c r="C5" s="236"/>
      <c r="D5" s="237"/>
      <c r="E5" s="237"/>
      <c r="F5" s="237"/>
      <c r="G5" s="238"/>
      <c r="H5"/>
      <c r="I5"/>
      <c r="J5"/>
      <c r="K5"/>
      <c r="L5"/>
      <c r="M5"/>
      <c r="N5"/>
      <c r="O5"/>
      <c r="P5"/>
      <c r="Q5"/>
      <c r="AE5" s="29" t="s">
        <v>76</v>
      </c>
    </row>
    <row r="6" spans="1:60" ht="14.5">
      <c r="A6"/>
      <c r="B6" s="239"/>
      <c r="C6" s="239"/>
      <c r="D6"/>
      <c r="E6"/>
      <c r="F6"/>
      <c r="G6"/>
      <c r="H6"/>
      <c r="I6"/>
      <c r="J6"/>
      <c r="K6"/>
      <c r="L6"/>
      <c r="M6"/>
      <c r="N6"/>
      <c r="O6"/>
      <c r="P6"/>
      <c r="Q6"/>
    </row>
    <row r="7" spans="1:60" ht="72.5">
      <c r="A7" s="240" t="s">
        <v>77</v>
      </c>
      <c r="B7" s="241" t="s">
        <v>78</v>
      </c>
      <c r="C7" s="241" t="s">
        <v>79</v>
      </c>
      <c r="D7" s="240" t="s">
        <v>80</v>
      </c>
      <c r="E7" s="240" t="s">
        <v>81</v>
      </c>
      <c r="F7" s="242" t="s">
        <v>82</v>
      </c>
      <c r="G7" s="240" t="s">
        <v>63</v>
      </c>
      <c r="H7" s="311" t="s">
        <v>83</v>
      </c>
      <c r="I7" s="311" t="s">
        <v>84</v>
      </c>
      <c r="J7" s="311" t="s">
        <v>85</v>
      </c>
      <c r="K7" s="311" t="s">
        <v>86</v>
      </c>
      <c r="L7" s="311" t="s">
        <v>87</v>
      </c>
      <c r="M7" s="311" t="s">
        <v>88</v>
      </c>
      <c r="N7" s="311" t="s">
        <v>89</v>
      </c>
      <c r="O7" s="311" t="s">
        <v>90</v>
      </c>
      <c r="P7" s="311" t="s">
        <v>91</v>
      </c>
      <c r="Q7" s="311" t="s">
        <v>92</v>
      </c>
      <c r="R7" s="30" t="s">
        <v>93</v>
      </c>
      <c r="S7" s="30" t="s">
        <v>94</v>
      </c>
      <c r="T7" s="30" t="s">
        <v>95</v>
      </c>
      <c r="U7" s="30" t="s">
        <v>96</v>
      </c>
    </row>
    <row r="8" spans="1:60" ht="14.5">
      <c r="A8" s="243" t="s">
        <v>97</v>
      </c>
      <c r="B8" s="244" t="s">
        <v>438</v>
      </c>
      <c r="C8" s="245" t="s">
        <v>1240</v>
      </c>
      <c r="D8" s="312"/>
      <c r="E8" s="247"/>
      <c r="F8" s="248"/>
      <c r="G8" s="248">
        <f>SUMIF(AE9:AE10,"&lt;&gt;NOR",G9:G10)</f>
        <v>0</v>
      </c>
      <c r="H8" s="248"/>
      <c r="I8" s="248">
        <f>SUM(I9:I10)</f>
        <v>0</v>
      </c>
      <c r="J8" s="248"/>
      <c r="K8" s="248">
        <f>SUM(K9:K10)</f>
        <v>0</v>
      </c>
      <c r="L8" s="248"/>
      <c r="M8" s="248">
        <f>SUM(M9:M10)</f>
        <v>0</v>
      </c>
      <c r="N8" s="312"/>
      <c r="O8" s="312">
        <f>SUM(O9:O10)</f>
        <v>2.7730000000000001E-2</v>
      </c>
      <c r="P8" s="312"/>
      <c r="Q8" s="312">
        <f>SUM(Q9:Q10)</f>
        <v>0</v>
      </c>
      <c r="R8" s="32"/>
      <c r="S8" s="32"/>
      <c r="T8" s="31"/>
      <c r="U8" s="32" t="e">
        <f>SUM(U9:U29)</f>
        <v>#REF!</v>
      </c>
      <c r="AE8" s="29" t="s">
        <v>98</v>
      </c>
    </row>
    <row r="9" spans="1:60" ht="20" outlineLevel="1">
      <c r="A9" s="249">
        <v>1</v>
      </c>
      <c r="B9" s="250" t="s">
        <v>1970</v>
      </c>
      <c r="C9" s="251" t="s">
        <v>1995</v>
      </c>
      <c r="D9" s="313" t="s">
        <v>121</v>
      </c>
      <c r="E9" s="253">
        <v>0.70799999999999996</v>
      </c>
      <c r="F9" s="320">
        <v>0</v>
      </c>
      <c r="G9" s="254">
        <f>ROUND(E9*F9,2)</f>
        <v>0</v>
      </c>
      <c r="H9" s="254"/>
      <c r="I9" s="254">
        <f>ROUND(E9*H9,2)</f>
        <v>0</v>
      </c>
      <c r="J9" s="254"/>
      <c r="K9" s="254">
        <f>ROUND(E9*J9,2)</f>
        <v>0</v>
      </c>
      <c r="L9" s="254">
        <v>15</v>
      </c>
      <c r="M9" s="254">
        <f>G9*(1+L9/100)</f>
        <v>0</v>
      </c>
      <c r="N9" s="313">
        <v>3.916E-2</v>
      </c>
      <c r="O9" s="313">
        <f>ROUND(E9*N9,5)</f>
        <v>2.7730000000000001E-2</v>
      </c>
      <c r="P9" s="313">
        <v>0</v>
      </c>
      <c r="Q9" s="313">
        <f>ROUND(E9*P9,5)</f>
        <v>0</v>
      </c>
      <c r="R9" s="34"/>
      <c r="S9" s="34"/>
      <c r="T9" s="36">
        <v>0.49748999999999999</v>
      </c>
      <c r="U9" s="34" t="e">
        <f>ROUND(#REF!*T9,2)</f>
        <v>#REF!</v>
      </c>
      <c r="V9" s="37"/>
      <c r="W9" s="37"/>
      <c r="X9" s="37"/>
      <c r="Y9" s="37"/>
      <c r="Z9" s="37"/>
      <c r="AA9" s="37"/>
      <c r="AB9" s="37"/>
      <c r="AC9" s="37"/>
      <c r="AD9" s="37"/>
      <c r="AE9" s="37" t="s">
        <v>102</v>
      </c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</row>
    <row r="10" spans="1:60" outlineLevel="1">
      <c r="A10" s="249"/>
      <c r="B10" s="250"/>
      <c r="C10" s="314" t="s">
        <v>1996</v>
      </c>
      <c r="D10" s="315"/>
      <c r="E10" s="316">
        <v>0.70799999999999996</v>
      </c>
      <c r="F10" s="254"/>
      <c r="G10" s="254"/>
      <c r="H10" s="254"/>
      <c r="I10" s="254"/>
      <c r="J10" s="254"/>
      <c r="K10" s="254"/>
      <c r="L10" s="254"/>
      <c r="M10" s="254"/>
      <c r="N10" s="313"/>
      <c r="O10" s="313"/>
      <c r="P10" s="313"/>
      <c r="Q10" s="313"/>
      <c r="R10" s="34"/>
      <c r="S10" s="34"/>
      <c r="T10" s="36"/>
      <c r="U10" s="34"/>
      <c r="V10" s="37"/>
      <c r="W10" s="37"/>
      <c r="X10" s="37"/>
      <c r="Y10" s="37"/>
      <c r="Z10" s="37"/>
      <c r="AA10" s="37"/>
      <c r="AB10" s="37"/>
      <c r="AC10" s="37"/>
      <c r="AD10" s="37"/>
      <c r="AE10" s="37" t="s">
        <v>104</v>
      </c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8" t="e">
        <f>#REF!</f>
        <v>#REF!</v>
      </c>
      <c r="BB10" s="37"/>
      <c r="BC10" s="37"/>
      <c r="BD10" s="37"/>
      <c r="BE10" s="37"/>
      <c r="BF10" s="37"/>
      <c r="BG10" s="37"/>
      <c r="BH10" s="37"/>
    </row>
    <row r="11" spans="1:60" ht="14.5" outlineLevel="1">
      <c r="A11" s="255" t="s">
        <v>97</v>
      </c>
      <c r="B11" s="256" t="s">
        <v>62</v>
      </c>
      <c r="C11" s="257" t="s">
        <v>61</v>
      </c>
      <c r="D11" s="317"/>
      <c r="E11" s="259"/>
      <c r="F11" s="260"/>
      <c r="G11" s="260">
        <f>SUMIF(AE12:AE32,"&lt;&gt;NOR",G12:G32)</f>
        <v>0</v>
      </c>
      <c r="H11" s="260"/>
      <c r="I11" s="260">
        <f>SUM(I12:I32)</f>
        <v>0</v>
      </c>
      <c r="J11" s="260"/>
      <c r="K11" s="260">
        <f>SUM(K12:K32)</f>
        <v>0</v>
      </c>
      <c r="L11" s="260"/>
      <c r="M11" s="260">
        <f>SUM(M12:M32)</f>
        <v>0</v>
      </c>
      <c r="N11" s="317"/>
      <c r="O11" s="317">
        <f>SUM(O12:O32)</f>
        <v>1.2236999999999998</v>
      </c>
      <c r="P11" s="317"/>
      <c r="Q11" s="317">
        <f>SUM(Q12:Q32)</f>
        <v>0</v>
      </c>
      <c r="R11" s="34"/>
      <c r="S11" s="34"/>
      <c r="T11" s="36">
        <v>4.8899999999999997</v>
      </c>
      <c r="U11" s="34" t="e">
        <f>ROUND(#REF!*T11,2)</f>
        <v>#REF!</v>
      </c>
      <c r="V11" s="37"/>
      <c r="W11" s="37"/>
      <c r="X11" s="37"/>
      <c r="Y11" s="37"/>
      <c r="Z11" s="37"/>
      <c r="AA11" s="37"/>
      <c r="AB11" s="37"/>
      <c r="AC11" s="37"/>
      <c r="AD11" s="37"/>
      <c r="AE11" s="37" t="s">
        <v>102</v>
      </c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</row>
    <row r="12" spans="1:60" ht="20" outlineLevel="1">
      <c r="A12" s="249">
        <v>2</v>
      </c>
      <c r="B12" s="250" t="s">
        <v>99</v>
      </c>
      <c r="C12" s="251" t="s">
        <v>100</v>
      </c>
      <c r="D12" s="313" t="s">
        <v>101</v>
      </c>
      <c r="E12" s="253">
        <v>2</v>
      </c>
      <c r="F12" s="320">
        <f>H12+J12</f>
        <v>0</v>
      </c>
      <c r="G12" s="254">
        <f>ROUND(E12*F12,2)</f>
        <v>0</v>
      </c>
      <c r="H12" s="254"/>
      <c r="I12" s="254">
        <f>ROUND(E12*H12,2)</f>
        <v>0</v>
      </c>
      <c r="J12" s="254"/>
      <c r="K12" s="254">
        <f>ROUND(E12*J12,2)</f>
        <v>0</v>
      </c>
      <c r="L12" s="254">
        <v>15</v>
      </c>
      <c r="M12" s="254">
        <f>G12*(1+L12/100)</f>
        <v>0</v>
      </c>
      <c r="N12" s="313">
        <v>9.2160000000000006E-2</v>
      </c>
      <c r="O12" s="313">
        <f>ROUND(E12*N12,5)</f>
        <v>0.18432000000000001</v>
      </c>
      <c r="P12" s="313">
        <v>0</v>
      </c>
      <c r="Q12" s="313">
        <f>ROUND(E12*P12,5)</f>
        <v>0</v>
      </c>
      <c r="R12" s="34"/>
      <c r="S12" s="34"/>
      <c r="T12" s="36"/>
      <c r="U12" s="34"/>
      <c r="V12" s="37"/>
      <c r="W12" s="37"/>
      <c r="X12" s="37"/>
      <c r="Y12" s="37"/>
      <c r="Z12" s="37"/>
      <c r="AA12" s="37"/>
      <c r="AB12" s="37"/>
      <c r="AC12" s="37"/>
      <c r="AD12" s="37"/>
      <c r="AE12" s="37" t="s">
        <v>104</v>
      </c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8" t="e">
        <f>#REF!</f>
        <v>#REF!</v>
      </c>
      <c r="BB12" s="37"/>
      <c r="BC12" s="37"/>
      <c r="BD12" s="37"/>
      <c r="BE12" s="37"/>
      <c r="BF12" s="37"/>
      <c r="BG12" s="37"/>
      <c r="BH12" s="37"/>
    </row>
    <row r="13" spans="1:60" outlineLevel="1">
      <c r="A13" s="249"/>
      <c r="B13" s="250"/>
      <c r="C13" s="536" t="s">
        <v>103</v>
      </c>
      <c r="D13" s="537"/>
      <c r="E13" s="538"/>
      <c r="F13" s="539"/>
      <c r="G13" s="540"/>
      <c r="H13" s="254"/>
      <c r="I13" s="254"/>
      <c r="J13" s="254"/>
      <c r="K13" s="254"/>
      <c r="L13" s="254"/>
      <c r="M13" s="254"/>
      <c r="N13" s="313"/>
      <c r="O13" s="313"/>
      <c r="P13" s="313"/>
      <c r="Q13" s="313"/>
      <c r="R13" s="34"/>
      <c r="S13" s="34"/>
      <c r="T13" s="36"/>
      <c r="U13" s="34"/>
      <c r="V13" s="37"/>
      <c r="W13" s="37"/>
      <c r="X13" s="37"/>
      <c r="Y13" s="37"/>
      <c r="Z13" s="37"/>
      <c r="AA13" s="37"/>
      <c r="AB13" s="37"/>
      <c r="AC13" s="37"/>
      <c r="AD13" s="37"/>
      <c r="AE13" s="37" t="s">
        <v>109</v>
      </c>
      <c r="AF13" s="37">
        <v>0</v>
      </c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</row>
    <row r="14" spans="1:60" ht="20" outlineLevel="1">
      <c r="A14" s="249">
        <v>3</v>
      </c>
      <c r="B14" s="250" t="s">
        <v>114</v>
      </c>
      <c r="C14" s="251" t="s">
        <v>115</v>
      </c>
      <c r="D14" s="313" t="s">
        <v>116</v>
      </c>
      <c r="E14" s="253">
        <v>0.15390000000000001</v>
      </c>
      <c r="F14" s="320">
        <f>H14+J14</f>
        <v>0</v>
      </c>
      <c r="G14" s="254">
        <f>ROUND(E14*F14,2)</f>
        <v>0</v>
      </c>
      <c r="H14" s="254"/>
      <c r="I14" s="254">
        <f>ROUND(E14*H14,2)</f>
        <v>0</v>
      </c>
      <c r="J14" s="254"/>
      <c r="K14" s="254">
        <f>ROUND(E14*J14,2)</f>
        <v>0</v>
      </c>
      <c r="L14" s="254">
        <v>15</v>
      </c>
      <c r="M14" s="254">
        <f>G14*(1+L14/100)</f>
        <v>0</v>
      </c>
      <c r="N14" s="313">
        <v>1.62836</v>
      </c>
      <c r="O14" s="313">
        <f>ROUND(E14*N14,5)</f>
        <v>0.25059999999999999</v>
      </c>
      <c r="P14" s="313">
        <v>0</v>
      </c>
      <c r="Q14" s="313">
        <f>ROUND(E14*P14,5)</f>
        <v>0</v>
      </c>
      <c r="R14" s="34"/>
      <c r="S14" s="34"/>
      <c r="T14" s="36">
        <v>0.69</v>
      </c>
      <c r="U14" s="34" t="e">
        <f>ROUND(#REF!*T14,2)</f>
        <v>#REF!</v>
      </c>
      <c r="V14" s="37"/>
      <c r="W14" s="37"/>
      <c r="X14" s="37"/>
      <c r="Y14" s="37"/>
      <c r="Z14" s="37"/>
      <c r="AA14" s="37"/>
      <c r="AB14" s="37"/>
      <c r="AC14" s="37"/>
      <c r="AD14" s="37"/>
      <c r="AE14" s="37" t="s">
        <v>102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</row>
    <row r="15" spans="1:60" outlineLevel="1">
      <c r="A15" s="249"/>
      <c r="B15" s="250"/>
      <c r="C15" s="536" t="s">
        <v>762</v>
      </c>
      <c r="D15" s="537"/>
      <c r="E15" s="538"/>
      <c r="F15" s="539"/>
      <c r="G15" s="540"/>
      <c r="H15" s="254"/>
      <c r="I15" s="254"/>
      <c r="J15" s="254"/>
      <c r="K15" s="254"/>
      <c r="L15" s="254"/>
      <c r="M15" s="254"/>
      <c r="N15" s="313"/>
      <c r="O15" s="313"/>
      <c r="P15" s="313"/>
      <c r="Q15" s="313"/>
      <c r="R15" s="34"/>
      <c r="S15" s="34"/>
      <c r="T15" s="36"/>
      <c r="U15" s="34"/>
      <c r="V15" s="37"/>
      <c r="W15" s="37"/>
      <c r="X15" s="37"/>
      <c r="Y15" s="37"/>
      <c r="Z15" s="37"/>
      <c r="AA15" s="37"/>
      <c r="AB15" s="37"/>
      <c r="AC15" s="37"/>
      <c r="AD15" s="37"/>
      <c r="AE15" s="37" t="s">
        <v>104</v>
      </c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8" t="e">
        <f>#REF!</f>
        <v>#REF!</v>
      </c>
      <c r="BB15" s="37"/>
      <c r="BC15" s="37"/>
      <c r="BD15" s="37"/>
      <c r="BE15" s="37"/>
      <c r="BF15" s="37"/>
      <c r="BG15" s="37"/>
      <c r="BH15" s="37"/>
    </row>
    <row r="16" spans="1:60" outlineLevel="1">
      <c r="A16" s="249"/>
      <c r="B16" s="250"/>
      <c r="C16" s="314" t="s">
        <v>763</v>
      </c>
      <c r="D16" s="315"/>
      <c r="E16" s="316">
        <v>0.15390000000000001</v>
      </c>
      <c r="F16" s="254"/>
      <c r="G16" s="254"/>
      <c r="H16" s="254"/>
      <c r="I16" s="254"/>
      <c r="J16" s="254"/>
      <c r="K16" s="254"/>
      <c r="L16" s="254"/>
      <c r="M16" s="254"/>
      <c r="N16" s="313"/>
      <c r="O16" s="313"/>
      <c r="P16" s="313"/>
      <c r="Q16" s="313"/>
      <c r="R16" s="34"/>
      <c r="S16" s="34"/>
      <c r="T16" s="36"/>
      <c r="U16" s="34"/>
      <c r="V16" s="37"/>
      <c r="W16" s="37"/>
      <c r="X16" s="37"/>
      <c r="Y16" s="37"/>
      <c r="Z16" s="37"/>
      <c r="AA16" s="37"/>
      <c r="AB16" s="37"/>
      <c r="AC16" s="37"/>
      <c r="AD16" s="37"/>
      <c r="AE16" s="37" t="s">
        <v>109</v>
      </c>
      <c r="AF16" s="37">
        <v>0</v>
      </c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</row>
    <row r="17" spans="1:60" ht="20" outlineLevel="1">
      <c r="A17" s="249">
        <v>4</v>
      </c>
      <c r="B17" s="250" t="s">
        <v>124</v>
      </c>
      <c r="C17" s="251" t="s">
        <v>128</v>
      </c>
      <c r="D17" s="313" t="s">
        <v>121</v>
      </c>
      <c r="E17" s="253">
        <v>1.1339999999999999</v>
      </c>
      <c r="F17" s="320">
        <f>H17+J17</f>
        <v>0</v>
      </c>
      <c r="G17" s="254">
        <f>ROUND(E17*F17,2)</f>
        <v>0</v>
      </c>
      <c r="H17" s="254"/>
      <c r="I17" s="254">
        <f>ROUND(E17*H17,2)</f>
        <v>0</v>
      </c>
      <c r="J17" s="254"/>
      <c r="K17" s="254">
        <f>ROUND(E17*J17,2)</f>
        <v>0</v>
      </c>
      <c r="L17" s="254">
        <v>15</v>
      </c>
      <c r="M17" s="254">
        <f>G17*(1+L17/100)</f>
        <v>0</v>
      </c>
      <c r="N17" s="313">
        <v>1.2370000000000001E-2</v>
      </c>
      <c r="O17" s="313">
        <f>ROUND(E17*N17,5)</f>
        <v>1.4030000000000001E-2</v>
      </c>
      <c r="P17" s="313">
        <v>0</v>
      </c>
      <c r="Q17" s="313">
        <f>ROUND(E17*P17,5)</f>
        <v>0</v>
      </c>
      <c r="R17" s="34"/>
      <c r="S17" s="34"/>
      <c r="T17" s="36">
        <v>1.2250000000000001</v>
      </c>
      <c r="U17" s="34" t="e">
        <f>ROUND(#REF!*T17,2)</f>
        <v>#REF!</v>
      </c>
      <c r="V17" s="37"/>
      <c r="W17" s="37"/>
      <c r="X17" s="37"/>
      <c r="Y17" s="37"/>
      <c r="Z17" s="37"/>
      <c r="AA17" s="37"/>
      <c r="AB17" s="37"/>
      <c r="AC17" s="37"/>
      <c r="AD17" s="37"/>
      <c r="AE17" s="37" t="s">
        <v>102</v>
      </c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</row>
    <row r="18" spans="1:60" outlineLevel="1">
      <c r="A18" s="249"/>
      <c r="B18" s="250"/>
      <c r="C18" s="536" t="s">
        <v>129</v>
      </c>
      <c r="D18" s="537"/>
      <c r="E18" s="538"/>
      <c r="F18" s="539"/>
      <c r="G18" s="540"/>
      <c r="H18" s="254"/>
      <c r="I18" s="254"/>
      <c r="J18" s="254"/>
      <c r="K18" s="254"/>
      <c r="L18" s="254"/>
      <c r="M18" s="254"/>
      <c r="N18" s="313"/>
      <c r="O18" s="313"/>
      <c r="P18" s="313"/>
      <c r="Q18" s="313"/>
      <c r="R18" s="34"/>
      <c r="S18" s="34"/>
      <c r="T18" s="36"/>
      <c r="U18" s="34"/>
      <c r="V18" s="37"/>
      <c r="W18" s="37"/>
      <c r="X18" s="37"/>
      <c r="Y18" s="37"/>
      <c r="Z18" s="37"/>
      <c r="AA18" s="37"/>
      <c r="AB18" s="37"/>
      <c r="AC18" s="37"/>
      <c r="AD18" s="37"/>
      <c r="AE18" s="37" t="s">
        <v>109</v>
      </c>
      <c r="AF18" s="37">
        <v>0</v>
      </c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</row>
    <row r="19" spans="1:60" outlineLevel="1">
      <c r="A19" s="249"/>
      <c r="B19" s="250"/>
      <c r="C19" s="314" t="s">
        <v>764</v>
      </c>
      <c r="D19" s="315"/>
      <c r="E19" s="316">
        <v>1.1339999999999999</v>
      </c>
      <c r="F19" s="254"/>
      <c r="G19" s="254"/>
      <c r="H19" s="254"/>
      <c r="I19" s="254"/>
      <c r="J19" s="254"/>
      <c r="K19" s="254"/>
      <c r="L19" s="254"/>
      <c r="M19" s="254"/>
      <c r="N19" s="313"/>
      <c r="O19" s="313"/>
      <c r="P19" s="313"/>
      <c r="Q19" s="313"/>
      <c r="R19" s="34"/>
      <c r="S19" s="34"/>
      <c r="T19" s="36">
        <v>1.194</v>
      </c>
      <c r="U19" s="34" t="e">
        <f>ROUND(#REF!*T19,2)</f>
        <v>#REF!</v>
      </c>
      <c r="V19" s="37"/>
      <c r="W19" s="37"/>
      <c r="X19" s="37"/>
      <c r="Y19" s="37"/>
      <c r="Z19" s="37"/>
      <c r="AA19" s="37"/>
      <c r="AB19" s="37"/>
      <c r="AC19" s="37"/>
      <c r="AD19" s="37"/>
      <c r="AE19" s="37" t="s">
        <v>102</v>
      </c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</row>
    <row r="20" spans="1:60" ht="20" outlineLevel="1">
      <c r="A20" s="249">
        <v>5</v>
      </c>
      <c r="B20" s="250" t="s">
        <v>765</v>
      </c>
      <c r="C20" s="251" t="s">
        <v>766</v>
      </c>
      <c r="D20" s="313" t="s">
        <v>121</v>
      </c>
      <c r="E20" s="253">
        <v>2.8875000000000002</v>
      </c>
      <c r="F20" s="320">
        <f>H20+J20</f>
        <v>0</v>
      </c>
      <c r="G20" s="254">
        <f>ROUND(E20*F20,2)</f>
        <v>0</v>
      </c>
      <c r="H20" s="254"/>
      <c r="I20" s="254">
        <f>ROUND(E20*H20,2)</f>
        <v>0</v>
      </c>
      <c r="J20" s="254"/>
      <c r="K20" s="254">
        <f>ROUND(E20*J20,2)</f>
        <v>0</v>
      </c>
      <c r="L20" s="254">
        <v>15</v>
      </c>
      <c r="M20" s="254">
        <f>G20*(1+L20/100)</f>
        <v>0</v>
      </c>
      <c r="N20" s="313">
        <v>2.5420000000000002E-2</v>
      </c>
      <c r="O20" s="313">
        <f>ROUND(E20*N20,5)</f>
        <v>7.3400000000000007E-2</v>
      </c>
      <c r="P20" s="313">
        <v>0</v>
      </c>
      <c r="Q20" s="313">
        <f>ROUND(E20*P20,5)</f>
        <v>0</v>
      </c>
      <c r="R20" s="34"/>
      <c r="S20" s="34"/>
      <c r="T20" s="36"/>
      <c r="U20" s="34"/>
      <c r="V20" s="37"/>
      <c r="W20" s="37"/>
      <c r="X20" s="37"/>
      <c r="Y20" s="37"/>
      <c r="Z20" s="37"/>
      <c r="AA20" s="37"/>
      <c r="AB20" s="37"/>
      <c r="AC20" s="37"/>
      <c r="AD20" s="37"/>
      <c r="AE20" s="37" t="s">
        <v>109</v>
      </c>
      <c r="AF20" s="37">
        <v>0</v>
      </c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</row>
    <row r="21" spans="1:60" outlineLevel="1">
      <c r="A21" s="249"/>
      <c r="B21" s="250"/>
      <c r="C21" s="314" t="s">
        <v>767</v>
      </c>
      <c r="D21" s="315"/>
      <c r="E21" s="316">
        <v>2.8875000000000002</v>
      </c>
      <c r="F21" s="254"/>
      <c r="G21" s="254"/>
      <c r="H21" s="254"/>
      <c r="I21" s="254"/>
      <c r="J21" s="254"/>
      <c r="K21" s="254"/>
      <c r="L21" s="254"/>
      <c r="M21" s="254"/>
      <c r="N21" s="313"/>
      <c r="O21" s="313"/>
      <c r="P21" s="313"/>
      <c r="Q21" s="313"/>
      <c r="R21" s="34"/>
      <c r="S21" s="34"/>
      <c r="T21" s="36">
        <v>1.9810000000000001</v>
      </c>
      <c r="U21" s="34" t="e">
        <f>ROUND(#REF!*T21,2)</f>
        <v>#REF!</v>
      </c>
      <c r="V21" s="37"/>
      <c r="W21" s="37"/>
      <c r="X21" s="37"/>
      <c r="Y21" s="37"/>
      <c r="Z21" s="37"/>
      <c r="AA21" s="37"/>
      <c r="AB21" s="37"/>
      <c r="AC21" s="37"/>
      <c r="AD21" s="37"/>
      <c r="AE21" s="37" t="s">
        <v>102</v>
      </c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</row>
    <row r="22" spans="1:60" ht="20" outlineLevel="1">
      <c r="A22" s="249">
        <v>6</v>
      </c>
      <c r="B22" s="250" t="s">
        <v>768</v>
      </c>
      <c r="C22" s="251" t="s">
        <v>769</v>
      </c>
      <c r="D22" s="313" t="s">
        <v>121</v>
      </c>
      <c r="E22" s="253">
        <v>6.7324999999999999</v>
      </c>
      <c r="F22" s="320">
        <f>H22+J22</f>
        <v>0</v>
      </c>
      <c r="G22" s="254">
        <f>ROUND(E22*F22,2)</f>
        <v>0</v>
      </c>
      <c r="H22" s="254"/>
      <c r="I22" s="254">
        <f>ROUND(E22*H22,2)</f>
        <v>0</v>
      </c>
      <c r="J22" s="254"/>
      <c r="K22" s="254">
        <f>ROUND(E22*J22,2)</f>
        <v>0</v>
      </c>
      <c r="L22" s="254">
        <v>15</v>
      </c>
      <c r="M22" s="254">
        <f>G22*(1+L22/100)</f>
        <v>0</v>
      </c>
      <c r="N22" s="313">
        <v>2.383E-2</v>
      </c>
      <c r="O22" s="313">
        <f>ROUND(E22*N22,5)</f>
        <v>0.16044</v>
      </c>
      <c r="P22" s="313">
        <v>0</v>
      </c>
      <c r="Q22" s="313">
        <f>ROUND(E22*P22,5)</f>
        <v>0</v>
      </c>
      <c r="R22" s="34"/>
      <c r="S22" s="34"/>
      <c r="T22" s="36"/>
      <c r="U22" s="34"/>
      <c r="V22" s="37"/>
      <c r="W22" s="37"/>
      <c r="X22" s="37"/>
      <c r="Y22" s="37"/>
      <c r="Z22" s="37"/>
      <c r="AA22" s="37"/>
      <c r="AB22" s="37"/>
      <c r="AC22" s="37"/>
      <c r="AD22" s="37"/>
      <c r="AE22" s="37" t="s">
        <v>109</v>
      </c>
      <c r="AF22" s="37">
        <v>0</v>
      </c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</row>
    <row r="23" spans="1:60" outlineLevel="1">
      <c r="A23" s="249"/>
      <c r="B23" s="250"/>
      <c r="C23" s="314" t="s">
        <v>770</v>
      </c>
      <c r="D23" s="315"/>
      <c r="E23" s="316">
        <v>6.7324999999999999</v>
      </c>
      <c r="F23" s="254"/>
      <c r="G23" s="254"/>
      <c r="H23" s="254"/>
      <c r="I23" s="254"/>
      <c r="J23" s="254"/>
      <c r="K23" s="254"/>
      <c r="L23" s="254"/>
      <c r="M23" s="254"/>
      <c r="N23" s="313"/>
      <c r="O23" s="313"/>
      <c r="P23" s="313"/>
      <c r="Q23" s="313"/>
      <c r="R23" s="34"/>
      <c r="S23" s="34"/>
      <c r="T23" s="36">
        <v>1.0109999999999999</v>
      </c>
      <c r="U23" s="34" t="e">
        <f>ROUND(#REF!*T23,2)</f>
        <v>#REF!</v>
      </c>
      <c r="V23" s="37"/>
      <c r="W23" s="37"/>
      <c r="X23" s="37"/>
      <c r="Y23" s="37"/>
      <c r="Z23" s="37"/>
      <c r="AA23" s="37"/>
      <c r="AB23" s="37"/>
      <c r="AC23" s="37"/>
      <c r="AD23" s="37"/>
      <c r="AE23" s="37" t="s">
        <v>102</v>
      </c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</row>
    <row r="24" spans="1:60" ht="20" outlineLevel="1">
      <c r="A24" s="249">
        <v>7</v>
      </c>
      <c r="B24" s="250" t="s">
        <v>771</v>
      </c>
      <c r="C24" s="251" t="s">
        <v>772</v>
      </c>
      <c r="D24" s="313" t="s">
        <v>121</v>
      </c>
      <c r="E24" s="253">
        <v>1.2649999999999999</v>
      </c>
      <c r="F24" s="320">
        <f>H24+J24</f>
        <v>0</v>
      </c>
      <c r="G24" s="254">
        <f>ROUND(E24*F24,2)</f>
        <v>0</v>
      </c>
      <c r="H24" s="254"/>
      <c r="I24" s="254">
        <f>ROUND(E24*H24,2)</f>
        <v>0</v>
      </c>
      <c r="J24" s="254"/>
      <c r="K24" s="254">
        <f>ROUND(E24*J24,2)</f>
        <v>0</v>
      </c>
      <c r="L24" s="254">
        <v>15</v>
      </c>
      <c r="M24" s="254">
        <f>G24*(1+L24/100)</f>
        <v>0</v>
      </c>
      <c r="N24" s="313">
        <v>4.4229999999999998E-2</v>
      </c>
      <c r="O24" s="313">
        <f>ROUND(E24*N24,5)</f>
        <v>5.595E-2</v>
      </c>
      <c r="P24" s="313">
        <v>0</v>
      </c>
      <c r="Q24" s="313">
        <f>ROUND(E24*P24,5)</f>
        <v>0</v>
      </c>
      <c r="R24" s="34"/>
      <c r="S24" s="34"/>
      <c r="T24" s="36"/>
      <c r="U24" s="34"/>
      <c r="V24" s="37"/>
      <c r="W24" s="37"/>
      <c r="X24" s="37"/>
      <c r="Y24" s="37"/>
      <c r="Z24" s="37"/>
      <c r="AA24" s="37"/>
      <c r="AB24" s="37"/>
      <c r="AC24" s="37"/>
      <c r="AD24" s="37"/>
      <c r="AE24" s="37" t="s">
        <v>109</v>
      </c>
      <c r="AF24" s="37">
        <v>0</v>
      </c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</row>
    <row r="25" spans="1:60" outlineLevel="1">
      <c r="A25" s="249"/>
      <c r="B25" s="250"/>
      <c r="C25" s="314" t="s">
        <v>773</v>
      </c>
      <c r="D25" s="315"/>
      <c r="E25" s="316">
        <v>1.2649999999999999</v>
      </c>
      <c r="F25" s="254"/>
      <c r="G25" s="254"/>
      <c r="H25" s="254"/>
      <c r="I25" s="254"/>
      <c r="J25" s="254"/>
      <c r="K25" s="254"/>
      <c r="L25" s="254"/>
      <c r="M25" s="254"/>
      <c r="N25" s="313"/>
      <c r="O25" s="313"/>
      <c r="P25" s="313"/>
      <c r="Q25" s="313"/>
      <c r="R25" s="34"/>
      <c r="S25" s="34"/>
      <c r="T25" s="36"/>
      <c r="U25" s="34"/>
      <c r="V25" s="37"/>
      <c r="W25" s="37"/>
      <c r="X25" s="37"/>
      <c r="Y25" s="37"/>
      <c r="Z25" s="37"/>
      <c r="AA25" s="37"/>
      <c r="AB25" s="37"/>
      <c r="AC25" s="37"/>
      <c r="AD25" s="37"/>
      <c r="AE25" s="37" t="s">
        <v>109</v>
      </c>
      <c r="AF25" s="37">
        <v>0</v>
      </c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</row>
    <row r="26" spans="1:60" ht="20" outlineLevel="1">
      <c r="A26" s="249">
        <v>8</v>
      </c>
      <c r="B26" s="250" t="s">
        <v>137</v>
      </c>
      <c r="C26" s="251" t="s">
        <v>138</v>
      </c>
      <c r="D26" s="313" t="s">
        <v>121</v>
      </c>
      <c r="E26" s="253">
        <v>18.588000000000001</v>
      </c>
      <c r="F26" s="320">
        <f>H26+J26</f>
        <v>0</v>
      </c>
      <c r="G26" s="254">
        <f>ROUND(E26*F26,2)</f>
        <v>0</v>
      </c>
      <c r="H26" s="254"/>
      <c r="I26" s="254">
        <f>ROUND(E26*H26,2)</f>
        <v>0</v>
      </c>
      <c r="J26" s="254"/>
      <c r="K26" s="254">
        <f>ROUND(E26*J26,2)</f>
        <v>0</v>
      </c>
      <c r="L26" s="254">
        <v>15</v>
      </c>
      <c r="M26" s="254">
        <f>G26*(1+L26/100)</f>
        <v>0</v>
      </c>
      <c r="N26" s="313">
        <v>1.2149999999999999E-2</v>
      </c>
      <c r="O26" s="313">
        <f>ROUND(E26*N26,5)</f>
        <v>0.22584000000000001</v>
      </c>
      <c r="P26" s="313">
        <v>0</v>
      </c>
      <c r="Q26" s="313">
        <f>ROUND(E26*P26,5)</f>
        <v>0</v>
      </c>
      <c r="R26" s="34"/>
      <c r="S26" s="34"/>
      <c r="T26" s="36">
        <v>1.0109999999999999</v>
      </c>
      <c r="U26" s="34" t="e">
        <f>ROUND(#REF!*T26,2)</f>
        <v>#REF!</v>
      </c>
      <c r="V26" s="37"/>
      <c r="W26" s="37"/>
      <c r="X26" s="37"/>
      <c r="Y26" s="37"/>
      <c r="Z26" s="37"/>
      <c r="AA26" s="37"/>
      <c r="AB26" s="37"/>
      <c r="AC26" s="37"/>
      <c r="AD26" s="37"/>
      <c r="AE26" s="37" t="s">
        <v>102</v>
      </c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</row>
    <row r="27" spans="1:60" outlineLevel="1">
      <c r="A27" s="249"/>
      <c r="B27" s="250"/>
      <c r="C27" s="314" t="s">
        <v>774</v>
      </c>
      <c r="D27" s="315"/>
      <c r="E27" s="316">
        <v>16.899999999999999</v>
      </c>
      <c r="F27" s="254"/>
      <c r="G27" s="254"/>
      <c r="H27" s="254"/>
      <c r="I27" s="254"/>
      <c r="J27" s="254"/>
      <c r="K27" s="254"/>
      <c r="L27" s="254"/>
      <c r="M27" s="254"/>
      <c r="N27" s="313"/>
      <c r="O27" s="313"/>
      <c r="P27" s="313"/>
      <c r="Q27" s="313"/>
      <c r="R27" s="34"/>
      <c r="S27" s="34"/>
      <c r="T27" s="36"/>
      <c r="U27" s="34"/>
      <c r="V27" s="37"/>
      <c r="W27" s="37"/>
      <c r="X27" s="37"/>
      <c r="Y27" s="37"/>
      <c r="Z27" s="37"/>
      <c r="AA27" s="37"/>
      <c r="AB27" s="37"/>
      <c r="AC27" s="37"/>
      <c r="AD27" s="37"/>
      <c r="AE27" s="37" t="s">
        <v>109</v>
      </c>
      <c r="AF27" s="37">
        <v>0</v>
      </c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</row>
    <row r="28" spans="1:60" outlineLevel="1">
      <c r="A28" s="249"/>
      <c r="B28" s="250"/>
      <c r="C28" s="314" t="s">
        <v>775</v>
      </c>
      <c r="D28" s="315"/>
      <c r="E28" s="316">
        <v>1.6879999999999999</v>
      </c>
      <c r="F28" s="254"/>
      <c r="G28" s="254"/>
      <c r="H28" s="254"/>
      <c r="I28" s="254"/>
      <c r="J28" s="254"/>
      <c r="K28" s="254"/>
      <c r="L28" s="254"/>
      <c r="M28" s="254"/>
      <c r="N28" s="313"/>
      <c r="O28" s="313"/>
      <c r="P28" s="313"/>
      <c r="Q28" s="313"/>
      <c r="R28" s="34"/>
      <c r="S28" s="34"/>
      <c r="T28" s="36">
        <v>1.24</v>
      </c>
      <c r="U28" s="34" t="e">
        <f>ROUND(#REF!*T28,2)</f>
        <v>#REF!</v>
      </c>
      <c r="V28" s="37"/>
      <c r="W28" s="37"/>
      <c r="X28" s="37"/>
      <c r="Y28" s="37"/>
      <c r="Z28" s="37"/>
      <c r="AA28" s="37"/>
      <c r="AB28" s="37"/>
      <c r="AC28" s="37"/>
      <c r="AD28" s="37"/>
      <c r="AE28" s="37" t="s">
        <v>102</v>
      </c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</row>
    <row r="29" spans="1:60" ht="20" outlineLevel="1">
      <c r="A29" s="249">
        <v>9</v>
      </c>
      <c r="B29" s="250" t="s">
        <v>141</v>
      </c>
      <c r="C29" s="251" t="s">
        <v>142</v>
      </c>
      <c r="D29" s="313" t="s">
        <v>121</v>
      </c>
      <c r="E29" s="253">
        <v>21.3</v>
      </c>
      <c r="F29" s="320">
        <f>H29+J29</f>
        <v>0</v>
      </c>
      <c r="G29" s="254">
        <f>ROUND(E29*F29,2)</f>
        <v>0</v>
      </c>
      <c r="H29" s="254"/>
      <c r="I29" s="254">
        <f>ROUND(E29*H29,2)</f>
        <v>0</v>
      </c>
      <c r="J29" s="254"/>
      <c r="K29" s="254">
        <f>ROUND(E29*J29,2)</f>
        <v>0</v>
      </c>
      <c r="L29" s="254">
        <v>15</v>
      </c>
      <c r="M29" s="254">
        <f>G29*(1+L29/100)</f>
        <v>0</v>
      </c>
      <c r="N29" s="313">
        <v>1.2149999999999999E-2</v>
      </c>
      <c r="O29" s="313">
        <f>ROUND(E29*N29,5)</f>
        <v>0.25879999999999997</v>
      </c>
      <c r="P29" s="313">
        <v>0</v>
      </c>
      <c r="Q29" s="313">
        <f>ROUND(E29*P29,5)</f>
        <v>0</v>
      </c>
      <c r="R29" s="34"/>
      <c r="S29" s="34"/>
      <c r="T29" s="36">
        <v>1.24</v>
      </c>
      <c r="U29" s="34" t="e">
        <f>ROUND(#REF!*T29,2)</f>
        <v>#REF!</v>
      </c>
      <c r="V29" s="37"/>
      <c r="W29" s="37"/>
      <c r="X29" s="37"/>
      <c r="Y29" s="37"/>
      <c r="Z29" s="37"/>
      <c r="AA29" s="37"/>
      <c r="AB29" s="37"/>
      <c r="AC29" s="37"/>
      <c r="AD29" s="37"/>
      <c r="AE29" s="37" t="s">
        <v>102</v>
      </c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</row>
    <row r="30" spans="1:60">
      <c r="A30" s="249"/>
      <c r="B30" s="250"/>
      <c r="C30" s="314" t="s">
        <v>776</v>
      </c>
      <c r="D30" s="315"/>
      <c r="E30" s="316">
        <v>21.3</v>
      </c>
      <c r="F30" s="254"/>
      <c r="G30" s="254"/>
      <c r="H30" s="254"/>
      <c r="I30" s="254"/>
      <c r="J30" s="254"/>
      <c r="K30" s="254"/>
      <c r="L30" s="254"/>
      <c r="M30" s="254"/>
      <c r="N30" s="313"/>
      <c r="O30" s="313"/>
      <c r="P30" s="313"/>
      <c r="Q30" s="313"/>
      <c r="R30" s="39"/>
      <c r="S30" s="39"/>
      <c r="T30" s="41"/>
      <c r="U30" s="39" t="e">
        <f>SUM(U31:U36)</f>
        <v>#REF!</v>
      </c>
      <c r="AE30" s="29" t="s">
        <v>98</v>
      </c>
    </row>
    <row r="31" spans="1:60" outlineLevel="1">
      <c r="A31" s="249">
        <v>10</v>
      </c>
      <c r="B31" s="250" t="s">
        <v>144</v>
      </c>
      <c r="C31" s="251" t="s">
        <v>145</v>
      </c>
      <c r="D31" s="313" t="s">
        <v>101</v>
      </c>
      <c r="E31" s="253">
        <v>1</v>
      </c>
      <c r="F31" s="320">
        <v>0</v>
      </c>
      <c r="G31" s="254">
        <f>ROUND(E31*F31,2)</f>
        <v>0</v>
      </c>
      <c r="H31" s="254"/>
      <c r="I31" s="254">
        <f>ROUND(E31*H31,2)</f>
        <v>0</v>
      </c>
      <c r="J31" s="254"/>
      <c r="K31" s="254">
        <f>ROUND(E31*J31,2)</f>
        <v>0</v>
      </c>
      <c r="L31" s="254">
        <v>15</v>
      </c>
      <c r="M31" s="254">
        <f>G31*(1+L31/100)</f>
        <v>0</v>
      </c>
      <c r="N31" s="313">
        <v>1.6000000000000001E-4</v>
      </c>
      <c r="O31" s="313">
        <f>ROUND(E31*N31,5)</f>
        <v>1.6000000000000001E-4</v>
      </c>
      <c r="P31" s="313">
        <v>0</v>
      </c>
      <c r="Q31" s="313">
        <f>ROUND(E31*P31,5)</f>
        <v>0</v>
      </c>
      <c r="R31" s="34"/>
      <c r="S31" s="34"/>
      <c r="T31" s="36">
        <v>7.0000000000000007E-2</v>
      </c>
      <c r="U31" s="34" t="e">
        <f>ROUND(#REF!*T31,2)</f>
        <v>#REF!</v>
      </c>
      <c r="V31" s="37"/>
      <c r="W31" s="37"/>
      <c r="X31" s="37"/>
      <c r="Y31" s="37"/>
      <c r="Z31" s="37"/>
      <c r="AA31" s="37"/>
      <c r="AB31" s="37"/>
      <c r="AC31" s="37"/>
      <c r="AD31" s="37"/>
      <c r="AE31" s="37" t="s">
        <v>102</v>
      </c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</row>
    <row r="32" spans="1:60" outlineLevel="1">
      <c r="A32" s="249">
        <v>11</v>
      </c>
      <c r="B32" s="250" t="s">
        <v>144</v>
      </c>
      <c r="C32" s="251" t="s">
        <v>777</v>
      </c>
      <c r="D32" s="313" t="s">
        <v>101</v>
      </c>
      <c r="E32" s="253">
        <v>1</v>
      </c>
      <c r="F32" s="320">
        <v>0</v>
      </c>
      <c r="G32" s="254">
        <f>ROUND(E32*F32,2)</f>
        <v>0</v>
      </c>
      <c r="H32" s="254"/>
      <c r="I32" s="254">
        <f>ROUND(E32*H32,2)</f>
        <v>0</v>
      </c>
      <c r="J32" s="254"/>
      <c r="K32" s="254">
        <f>ROUND(E32*J32,2)</f>
        <v>0</v>
      </c>
      <c r="L32" s="254">
        <v>15</v>
      </c>
      <c r="M32" s="254">
        <f>G32*(1+L32/100)</f>
        <v>0</v>
      </c>
      <c r="N32" s="313">
        <v>1.6000000000000001E-4</v>
      </c>
      <c r="O32" s="313">
        <f>ROUND(E32*N32,5)</f>
        <v>1.6000000000000001E-4</v>
      </c>
      <c r="P32" s="313">
        <v>0</v>
      </c>
      <c r="Q32" s="313">
        <f>ROUND(E32*P32,5)</f>
        <v>0</v>
      </c>
      <c r="R32" s="34"/>
      <c r="S32" s="34"/>
      <c r="T32" s="36"/>
      <c r="U32" s="34"/>
      <c r="V32" s="37"/>
      <c r="W32" s="37"/>
      <c r="X32" s="37"/>
      <c r="Y32" s="37"/>
      <c r="Z32" s="37"/>
      <c r="AA32" s="37"/>
      <c r="AB32" s="37"/>
      <c r="AC32" s="37"/>
      <c r="AD32" s="37"/>
      <c r="AE32" s="37" t="s">
        <v>109</v>
      </c>
      <c r="AF32" s="37">
        <v>0</v>
      </c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</row>
    <row r="33" spans="1:60" ht="14.5" outlineLevel="1">
      <c r="A33" s="255" t="s">
        <v>97</v>
      </c>
      <c r="B33" s="256" t="s">
        <v>760</v>
      </c>
      <c r="C33" s="257" t="s">
        <v>761</v>
      </c>
      <c r="D33" s="317"/>
      <c r="E33" s="259"/>
      <c r="F33" s="260"/>
      <c r="G33" s="260">
        <f>SUMIF(AE34:AE39,"&lt;&gt;NOR",G34:G39)</f>
        <v>0</v>
      </c>
      <c r="H33" s="260"/>
      <c r="I33" s="260">
        <f>SUM(I34:I39)</f>
        <v>0</v>
      </c>
      <c r="J33" s="260"/>
      <c r="K33" s="260">
        <f>SUM(K34:K39)</f>
        <v>0</v>
      </c>
      <c r="L33" s="260"/>
      <c r="M33" s="260">
        <f>SUM(M34:M39)</f>
        <v>0</v>
      </c>
      <c r="N33" s="317"/>
      <c r="O33" s="317">
        <f>SUM(O34:O39)</f>
        <v>4.2599999999999999E-2</v>
      </c>
      <c r="P33" s="317"/>
      <c r="Q33" s="317">
        <f>SUM(Q34:Q39)</f>
        <v>0</v>
      </c>
      <c r="R33" s="34"/>
      <c r="S33" s="34"/>
      <c r="T33" s="36"/>
      <c r="U33" s="34"/>
      <c r="V33" s="37"/>
      <c r="W33" s="37"/>
      <c r="X33" s="37"/>
      <c r="Y33" s="37"/>
      <c r="Z33" s="37"/>
      <c r="AA33" s="37"/>
      <c r="AB33" s="37"/>
      <c r="AC33" s="37"/>
      <c r="AD33" s="37"/>
      <c r="AE33" s="37" t="s">
        <v>109</v>
      </c>
      <c r="AF33" s="37">
        <v>0</v>
      </c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</row>
    <row r="34" spans="1:60" outlineLevel="1">
      <c r="A34" s="249">
        <v>12</v>
      </c>
      <c r="B34" s="250" t="s">
        <v>147</v>
      </c>
      <c r="C34" s="251" t="s">
        <v>148</v>
      </c>
      <c r="D34" s="313" t="s">
        <v>121</v>
      </c>
      <c r="E34" s="253">
        <v>133.11070000000001</v>
      </c>
      <c r="F34" s="320">
        <v>0</v>
      </c>
      <c r="G34" s="254">
        <f>ROUND(E34*F34,2)</f>
        <v>0</v>
      </c>
      <c r="H34" s="254"/>
      <c r="I34" s="254">
        <f>ROUND(E34*H34,2)</f>
        <v>0</v>
      </c>
      <c r="J34" s="254"/>
      <c r="K34" s="254">
        <f>ROUND(E34*J34,2)</f>
        <v>0</v>
      </c>
      <c r="L34" s="254">
        <v>15</v>
      </c>
      <c r="M34" s="254">
        <f>G34*(1+L34/100)</f>
        <v>0</v>
      </c>
      <c r="N34" s="313">
        <v>3.2000000000000003E-4</v>
      </c>
      <c r="O34" s="313">
        <f>ROUND(E34*N34,5)</f>
        <v>4.2599999999999999E-2</v>
      </c>
      <c r="P34" s="313">
        <v>0</v>
      </c>
      <c r="Q34" s="313">
        <f>ROUND(E34*P34,5)</f>
        <v>0</v>
      </c>
      <c r="R34" s="34"/>
      <c r="S34" s="34"/>
      <c r="T34" s="36"/>
      <c r="U34" s="34"/>
      <c r="V34" s="37"/>
      <c r="W34" s="37"/>
      <c r="X34" s="37"/>
      <c r="Y34" s="37"/>
      <c r="Z34" s="37"/>
      <c r="AA34" s="37"/>
      <c r="AB34" s="37"/>
      <c r="AC34" s="37"/>
      <c r="AD34" s="37"/>
      <c r="AE34" s="37" t="s">
        <v>109</v>
      </c>
      <c r="AF34" s="37">
        <v>0</v>
      </c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</row>
    <row r="35" spans="1:60" outlineLevel="1">
      <c r="A35" s="249"/>
      <c r="B35" s="250"/>
      <c r="C35" s="314" t="s">
        <v>778</v>
      </c>
      <c r="D35" s="315"/>
      <c r="E35" s="316">
        <v>19.123000000000001</v>
      </c>
      <c r="F35" s="254"/>
      <c r="G35" s="254"/>
      <c r="H35" s="254"/>
      <c r="I35" s="254"/>
      <c r="J35" s="254"/>
      <c r="K35" s="254"/>
      <c r="L35" s="254"/>
      <c r="M35" s="254"/>
      <c r="N35" s="313"/>
      <c r="O35" s="313"/>
      <c r="P35" s="313"/>
      <c r="Q35" s="313"/>
      <c r="R35" s="34"/>
      <c r="S35" s="34"/>
      <c r="T35" s="36"/>
      <c r="U35" s="34"/>
      <c r="V35" s="37"/>
      <c r="W35" s="37"/>
      <c r="X35" s="37"/>
      <c r="Y35" s="37"/>
      <c r="Z35" s="37"/>
      <c r="AA35" s="37"/>
      <c r="AB35" s="37"/>
      <c r="AC35" s="37"/>
      <c r="AD35" s="37"/>
      <c r="AE35" s="37" t="s">
        <v>109</v>
      </c>
      <c r="AF35" s="37">
        <v>0</v>
      </c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</row>
    <row r="36" spans="1:60" outlineLevel="1">
      <c r="A36" s="249"/>
      <c r="B36" s="250"/>
      <c r="C36" s="314" t="s">
        <v>779</v>
      </c>
      <c r="D36" s="315"/>
      <c r="E36" s="316">
        <v>44.676200000000001</v>
      </c>
      <c r="F36" s="254"/>
      <c r="G36" s="254"/>
      <c r="H36" s="254"/>
      <c r="I36" s="254"/>
      <c r="J36" s="254"/>
      <c r="K36" s="254"/>
      <c r="L36" s="254"/>
      <c r="M36" s="254"/>
      <c r="N36" s="313"/>
      <c r="O36" s="313"/>
      <c r="P36" s="313"/>
      <c r="Q36" s="313"/>
      <c r="R36" s="34"/>
      <c r="S36" s="34"/>
      <c r="T36" s="36"/>
      <c r="U36" s="34"/>
      <c r="V36" s="37"/>
      <c r="W36" s="37"/>
      <c r="X36" s="37"/>
      <c r="Y36" s="37"/>
      <c r="Z36" s="37"/>
      <c r="AA36" s="37"/>
      <c r="AB36" s="37"/>
      <c r="AC36" s="37"/>
      <c r="AD36" s="37"/>
      <c r="AE36" s="37" t="s">
        <v>109</v>
      </c>
      <c r="AF36" s="37">
        <v>0</v>
      </c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</row>
    <row r="37" spans="1:60">
      <c r="A37" s="249"/>
      <c r="B37" s="250"/>
      <c r="C37" s="314" t="s">
        <v>780</v>
      </c>
      <c r="D37" s="315"/>
      <c r="E37" s="316">
        <v>20.794</v>
      </c>
      <c r="F37" s="254"/>
      <c r="G37" s="254"/>
      <c r="H37" s="254"/>
      <c r="I37" s="254"/>
      <c r="J37" s="254"/>
      <c r="K37" s="254"/>
      <c r="L37" s="254"/>
      <c r="M37" s="254"/>
      <c r="N37" s="313"/>
      <c r="O37" s="313"/>
      <c r="P37" s="313"/>
      <c r="Q37" s="313"/>
      <c r="R37" s="39"/>
      <c r="S37" s="39"/>
      <c r="T37" s="41"/>
      <c r="U37" s="39" t="e">
        <f>SUM(U38:U52)</f>
        <v>#REF!</v>
      </c>
      <c r="AE37" s="29" t="s">
        <v>98</v>
      </c>
    </row>
    <row r="38" spans="1:60" outlineLevel="1">
      <c r="A38" s="249"/>
      <c r="B38" s="250"/>
      <c r="C38" s="314" t="s">
        <v>781</v>
      </c>
      <c r="D38" s="315"/>
      <c r="E38" s="316">
        <v>11.586</v>
      </c>
      <c r="F38" s="254"/>
      <c r="G38" s="254"/>
      <c r="H38" s="254"/>
      <c r="I38" s="254"/>
      <c r="J38" s="254"/>
      <c r="K38" s="254"/>
      <c r="L38" s="254"/>
      <c r="M38" s="254"/>
      <c r="N38" s="313"/>
      <c r="O38" s="313"/>
      <c r="P38" s="313"/>
      <c r="Q38" s="313"/>
      <c r="R38" s="34"/>
      <c r="S38" s="34"/>
      <c r="T38" s="36">
        <v>0.23580000000000001</v>
      </c>
      <c r="U38" s="34" t="e">
        <f>ROUND(#REF!*T38,2)</f>
        <v>#REF!</v>
      </c>
      <c r="V38" s="37"/>
      <c r="W38" s="37"/>
      <c r="X38" s="37"/>
      <c r="Y38" s="37"/>
      <c r="Z38" s="37"/>
      <c r="AA38" s="37"/>
      <c r="AB38" s="37"/>
      <c r="AC38" s="37"/>
      <c r="AD38" s="37"/>
      <c r="AE38" s="37" t="s">
        <v>102</v>
      </c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</row>
    <row r="39" spans="1:60" outlineLevel="1">
      <c r="A39" s="249"/>
      <c r="B39" s="250"/>
      <c r="C39" s="314" t="s">
        <v>782</v>
      </c>
      <c r="D39" s="315"/>
      <c r="E39" s="316">
        <v>36.9315</v>
      </c>
      <c r="F39" s="254"/>
      <c r="G39" s="254"/>
      <c r="H39" s="254"/>
      <c r="I39" s="254"/>
      <c r="J39" s="254"/>
      <c r="K39" s="254"/>
      <c r="L39" s="254"/>
      <c r="M39" s="254"/>
      <c r="N39" s="313"/>
      <c r="O39" s="313"/>
      <c r="P39" s="313"/>
      <c r="Q39" s="313"/>
      <c r="R39" s="34"/>
      <c r="S39" s="34"/>
      <c r="T39" s="36"/>
      <c r="U39" s="34"/>
      <c r="V39" s="37"/>
      <c r="W39" s="37"/>
      <c r="X39" s="37"/>
      <c r="Y39" s="37"/>
      <c r="Z39" s="37"/>
      <c r="AA39" s="37"/>
      <c r="AB39" s="37"/>
      <c r="AC39" s="37"/>
      <c r="AD39" s="37"/>
      <c r="AE39" s="37" t="s">
        <v>109</v>
      </c>
      <c r="AF39" s="37">
        <v>0</v>
      </c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</row>
    <row r="40" spans="1:60" ht="14.5" outlineLevel="1">
      <c r="A40" s="255" t="s">
        <v>97</v>
      </c>
      <c r="B40" s="256" t="s">
        <v>60</v>
      </c>
      <c r="C40" s="257" t="s">
        <v>59</v>
      </c>
      <c r="D40" s="317"/>
      <c r="E40" s="259"/>
      <c r="F40" s="260"/>
      <c r="G40" s="260">
        <f>SUMIF(AE41:AE55,"&lt;&gt;NOR",G41:G55)</f>
        <v>0</v>
      </c>
      <c r="H40" s="260"/>
      <c r="I40" s="260">
        <f>SUM(I41:I55)</f>
        <v>0</v>
      </c>
      <c r="J40" s="260"/>
      <c r="K40" s="260">
        <f>SUM(K41:K55)</f>
        <v>0</v>
      </c>
      <c r="L40" s="260"/>
      <c r="M40" s="260">
        <f>SUM(M41:M55)</f>
        <v>0</v>
      </c>
      <c r="N40" s="317"/>
      <c r="O40" s="317">
        <f>SUM(O41:O55)</f>
        <v>3.0329100000000002</v>
      </c>
      <c r="P40" s="317"/>
      <c r="Q40" s="317">
        <f>SUM(Q41:Q55)</f>
        <v>0</v>
      </c>
      <c r="R40" s="34"/>
      <c r="S40" s="34"/>
      <c r="T40" s="36"/>
      <c r="U40" s="34"/>
      <c r="V40" s="37"/>
      <c r="W40" s="37"/>
      <c r="X40" s="37"/>
      <c r="Y40" s="37"/>
      <c r="Z40" s="37"/>
      <c r="AA40" s="37"/>
      <c r="AB40" s="37"/>
      <c r="AC40" s="37"/>
      <c r="AD40" s="37"/>
      <c r="AE40" s="37" t="s">
        <v>109</v>
      </c>
      <c r="AF40" s="37">
        <v>0</v>
      </c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</row>
    <row r="41" spans="1:60" outlineLevel="1">
      <c r="A41" s="249">
        <v>13</v>
      </c>
      <c r="B41" s="250" t="s">
        <v>155</v>
      </c>
      <c r="C41" s="251" t="s">
        <v>156</v>
      </c>
      <c r="D41" s="313" t="s">
        <v>121</v>
      </c>
      <c r="E41" s="253">
        <v>92.784700000000001</v>
      </c>
      <c r="F41" s="320">
        <f>H41+J41</f>
        <v>0</v>
      </c>
      <c r="G41" s="254">
        <f>ROUND(E41*F41,2)</f>
        <v>0</v>
      </c>
      <c r="H41" s="254"/>
      <c r="I41" s="254">
        <f>ROUND(E41*H41,2)</f>
        <v>0</v>
      </c>
      <c r="J41" s="254"/>
      <c r="K41" s="254">
        <f>ROUND(E41*J41,2)</f>
        <v>0</v>
      </c>
      <c r="L41" s="254">
        <v>15</v>
      </c>
      <c r="M41" s="254">
        <f>G41*(1+L41/100)</f>
        <v>0</v>
      </c>
      <c r="N41" s="313">
        <v>1.554E-2</v>
      </c>
      <c r="O41" s="313">
        <f>ROUND(E41*N41,5)</f>
        <v>1.44187</v>
      </c>
      <c r="P41" s="313">
        <v>0</v>
      </c>
      <c r="Q41" s="313">
        <f>ROUND(E41*P41,5)</f>
        <v>0</v>
      </c>
      <c r="R41" s="34"/>
      <c r="S41" s="34"/>
      <c r="T41" s="36"/>
      <c r="U41" s="34"/>
      <c r="V41" s="37"/>
      <c r="W41" s="37"/>
      <c r="X41" s="37"/>
      <c r="Y41" s="37"/>
      <c r="Z41" s="37"/>
      <c r="AA41" s="37"/>
      <c r="AB41" s="37"/>
      <c r="AC41" s="37"/>
      <c r="AD41" s="37"/>
      <c r="AE41" s="37" t="s">
        <v>109</v>
      </c>
      <c r="AF41" s="37">
        <v>0</v>
      </c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</row>
    <row r="42" spans="1:60" outlineLevel="1">
      <c r="A42" s="249"/>
      <c r="B42" s="250"/>
      <c r="C42" s="314" t="s">
        <v>783</v>
      </c>
      <c r="D42" s="315"/>
      <c r="E42" s="316">
        <v>12.090999999999999</v>
      </c>
      <c r="F42" s="254"/>
      <c r="G42" s="254"/>
      <c r="H42" s="254"/>
      <c r="I42" s="254"/>
      <c r="J42" s="254"/>
      <c r="K42" s="254"/>
      <c r="L42" s="254"/>
      <c r="M42" s="254"/>
      <c r="N42" s="313"/>
      <c r="O42" s="313"/>
      <c r="P42" s="313"/>
      <c r="Q42" s="313"/>
      <c r="R42" s="34"/>
      <c r="S42" s="34"/>
      <c r="T42" s="36">
        <v>0.39600000000000002</v>
      </c>
      <c r="U42" s="34" t="e">
        <f>ROUND(#REF!*T42,2)</f>
        <v>#REF!</v>
      </c>
      <c r="V42" s="37"/>
      <c r="W42" s="37"/>
      <c r="X42" s="37"/>
      <c r="Y42" s="37"/>
      <c r="Z42" s="37"/>
      <c r="AA42" s="37"/>
      <c r="AB42" s="37"/>
      <c r="AC42" s="37"/>
      <c r="AD42" s="37"/>
      <c r="AE42" s="37" t="s">
        <v>102</v>
      </c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</row>
    <row r="43" spans="1:60" outlineLevel="1">
      <c r="A43" s="249"/>
      <c r="B43" s="250"/>
      <c r="C43" s="314" t="s">
        <v>779</v>
      </c>
      <c r="D43" s="315"/>
      <c r="E43" s="316">
        <v>44.676200000000001</v>
      </c>
      <c r="F43" s="254"/>
      <c r="G43" s="254"/>
      <c r="H43" s="254"/>
      <c r="I43" s="254"/>
      <c r="J43" s="254"/>
      <c r="K43" s="254"/>
      <c r="L43" s="254"/>
      <c r="M43" s="254"/>
      <c r="N43" s="313"/>
      <c r="O43" s="313"/>
      <c r="P43" s="313"/>
      <c r="Q43" s="313"/>
      <c r="R43" s="34"/>
      <c r="S43" s="34"/>
      <c r="T43" s="36"/>
      <c r="U43" s="34"/>
      <c r="V43" s="37"/>
      <c r="W43" s="37"/>
      <c r="X43" s="37"/>
      <c r="Y43" s="37"/>
      <c r="Z43" s="37"/>
      <c r="AA43" s="37"/>
      <c r="AB43" s="37"/>
      <c r="AC43" s="37"/>
      <c r="AD43" s="37"/>
      <c r="AE43" s="37" t="s">
        <v>109</v>
      </c>
      <c r="AF43" s="37">
        <v>0</v>
      </c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</row>
    <row r="44" spans="1:60" outlineLevel="1">
      <c r="A44" s="249"/>
      <c r="B44" s="250"/>
      <c r="C44" s="314" t="s">
        <v>784</v>
      </c>
      <c r="D44" s="315"/>
      <c r="E44" s="316">
        <v>36.017499999999998</v>
      </c>
      <c r="F44" s="254"/>
      <c r="G44" s="254"/>
      <c r="H44" s="254"/>
      <c r="I44" s="254"/>
      <c r="J44" s="254"/>
      <c r="K44" s="254"/>
      <c r="L44" s="254"/>
      <c r="M44" s="254"/>
      <c r="N44" s="313"/>
      <c r="O44" s="313"/>
      <c r="P44" s="313"/>
      <c r="Q44" s="313"/>
      <c r="R44" s="34"/>
      <c r="S44" s="34"/>
      <c r="T44" s="36"/>
      <c r="U44" s="34"/>
      <c r="V44" s="37"/>
      <c r="W44" s="37"/>
      <c r="X44" s="37"/>
      <c r="Y44" s="37"/>
      <c r="Z44" s="37"/>
      <c r="AA44" s="37"/>
      <c r="AB44" s="37"/>
      <c r="AC44" s="37"/>
      <c r="AD44" s="37"/>
      <c r="AE44" s="37" t="s">
        <v>109</v>
      </c>
      <c r="AF44" s="37">
        <v>0</v>
      </c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</row>
    <row r="45" spans="1:60" outlineLevel="1">
      <c r="A45" s="249">
        <v>14</v>
      </c>
      <c r="B45" s="250" t="s">
        <v>166</v>
      </c>
      <c r="C45" s="251" t="s">
        <v>167</v>
      </c>
      <c r="D45" s="313" t="s">
        <v>121</v>
      </c>
      <c r="E45" s="253">
        <v>19.440000000000001</v>
      </c>
      <c r="F45" s="320">
        <f>H45+J45</f>
        <v>0</v>
      </c>
      <c r="G45" s="254">
        <f>ROUND(E45*F45,2)</f>
        <v>0</v>
      </c>
      <c r="H45" s="254"/>
      <c r="I45" s="254">
        <f>ROUND(E45*H45,2)</f>
        <v>0</v>
      </c>
      <c r="J45" s="254"/>
      <c r="K45" s="254">
        <f>ROUND(E45*J45,2)</f>
        <v>0</v>
      </c>
      <c r="L45" s="254">
        <v>15</v>
      </c>
      <c r="M45" s="254">
        <f>G45*(1+L45/100)</f>
        <v>0</v>
      </c>
      <c r="N45" s="313">
        <v>3.9210000000000002E-2</v>
      </c>
      <c r="O45" s="313">
        <f>ROUND(E45*N45,5)</f>
        <v>0.76224000000000003</v>
      </c>
      <c r="P45" s="313">
        <v>0</v>
      </c>
      <c r="Q45" s="313">
        <f>ROUND(E45*P45,5)</f>
        <v>0</v>
      </c>
      <c r="R45" s="34"/>
      <c r="S45" s="34"/>
      <c r="T45" s="36">
        <v>0.32500000000000001</v>
      </c>
      <c r="U45" s="34" t="e">
        <f>ROUND(#REF!*T45,2)</f>
        <v>#REF!</v>
      </c>
      <c r="V45" s="37"/>
      <c r="W45" s="37"/>
      <c r="X45" s="37"/>
      <c r="Y45" s="37"/>
      <c r="Z45" s="37"/>
      <c r="AA45" s="37"/>
      <c r="AB45" s="37"/>
      <c r="AC45" s="37"/>
      <c r="AD45" s="37"/>
      <c r="AE45" s="37" t="s">
        <v>102</v>
      </c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</row>
    <row r="46" spans="1:60" outlineLevel="1">
      <c r="A46" s="249"/>
      <c r="B46" s="250"/>
      <c r="C46" s="314" t="s">
        <v>785</v>
      </c>
      <c r="D46" s="315"/>
      <c r="E46" s="316">
        <v>13.635</v>
      </c>
      <c r="F46" s="254"/>
      <c r="G46" s="254"/>
      <c r="H46" s="254"/>
      <c r="I46" s="254"/>
      <c r="J46" s="254"/>
      <c r="K46" s="254"/>
      <c r="L46" s="254"/>
      <c r="M46" s="254"/>
      <c r="N46" s="313"/>
      <c r="O46" s="313"/>
      <c r="P46" s="313"/>
      <c r="Q46" s="313"/>
      <c r="R46" s="34"/>
      <c r="S46" s="34"/>
      <c r="T46" s="36"/>
      <c r="U46" s="34"/>
      <c r="V46" s="37"/>
      <c r="W46" s="37"/>
      <c r="X46" s="37"/>
      <c r="Y46" s="37"/>
      <c r="Z46" s="37"/>
      <c r="AA46" s="37"/>
      <c r="AB46" s="37"/>
      <c r="AC46" s="37"/>
      <c r="AD46" s="37"/>
      <c r="AE46" s="37" t="s">
        <v>109</v>
      </c>
      <c r="AF46" s="37">
        <v>0</v>
      </c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</row>
    <row r="47" spans="1:60" outlineLevel="1">
      <c r="A47" s="249"/>
      <c r="B47" s="250"/>
      <c r="C47" s="314" t="s">
        <v>786</v>
      </c>
      <c r="D47" s="315"/>
      <c r="E47" s="316">
        <v>5.8049999999999997</v>
      </c>
      <c r="F47" s="254"/>
      <c r="G47" s="254"/>
      <c r="H47" s="254"/>
      <c r="I47" s="254"/>
      <c r="J47" s="254"/>
      <c r="K47" s="254"/>
      <c r="L47" s="254"/>
      <c r="M47" s="254"/>
      <c r="N47" s="313"/>
      <c r="O47" s="313"/>
      <c r="P47" s="313"/>
      <c r="Q47" s="313"/>
      <c r="R47" s="34"/>
      <c r="S47" s="34"/>
      <c r="T47" s="36"/>
      <c r="U47" s="34"/>
      <c r="V47" s="37"/>
      <c r="W47" s="37"/>
      <c r="X47" s="37"/>
      <c r="Y47" s="37"/>
      <c r="Z47" s="37"/>
      <c r="AA47" s="37"/>
      <c r="AB47" s="37"/>
      <c r="AC47" s="37"/>
      <c r="AD47" s="37"/>
      <c r="AE47" s="37" t="s">
        <v>109</v>
      </c>
      <c r="AF47" s="37">
        <v>0</v>
      </c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</row>
    <row r="48" spans="1:60" outlineLevel="1">
      <c r="A48" s="249">
        <v>15</v>
      </c>
      <c r="B48" s="250" t="s">
        <v>170</v>
      </c>
      <c r="C48" s="251" t="s">
        <v>171</v>
      </c>
      <c r="D48" s="313" t="s">
        <v>121</v>
      </c>
      <c r="E48" s="253">
        <v>97.366699999999994</v>
      </c>
      <c r="F48" s="320">
        <f>H48+J48</f>
        <v>0</v>
      </c>
      <c r="G48" s="254">
        <f>ROUND(E48*F48,2)</f>
        <v>0</v>
      </c>
      <c r="H48" s="254"/>
      <c r="I48" s="254">
        <f>ROUND(E48*H48,2)</f>
        <v>0</v>
      </c>
      <c r="J48" s="254"/>
      <c r="K48" s="254">
        <f>ROUND(E48*J48,2)</f>
        <v>0</v>
      </c>
      <c r="L48" s="254">
        <v>15</v>
      </c>
      <c r="M48" s="254">
        <f>G48*(1+L48/100)</f>
        <v>0</v>
      </c>
      <c r="N48" s="313">
        <v>8.5100000000000002E-3</v>
      </c>
      <c r="O48" s="313">
        <f>ROUND(E48*N48,5)</f>
        <v>0.82859000000000005</v>
      </c>
      <c r="P48" s="313">
        <v>0</v>
      </c>
      <c r="Q48" s="313">
        <f>ROUND(E48*P48,5)</f>
        <v>0</v>
      </c>
      <c r="R48" s="34"/>
      <c r="S48" s="34"/>
      <c r="T48" s="36"/>
      <c r="U48" s="34"/>
      <c r="V48" s="37"/>
      <c r="W48" s="37"/>
      <c r="X48" s="37"/>
      <c r="Y48" s="37"/>
      <c r="Z48" s="37"/>
      <c r="AA48" s="37"/>
      <c r="AB48" s="37"/>
      <c r="AC48" s="37"/>
      <c r="AD48" s="37"/>
      <c r="AE48" s="37" t="s">
        <v>109</v>
      </c>
      <c r="AF48" s="37">
        <v>0</v>
      </c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</row>
    <row r="49" spans="1:60" outlineLevel="1">
      <c r="A49" s="249"/>
      <c r="B49" s="250"/>
      <c r="C49" s="314" t="s">
        <v>787</v>
      </c>
      <c r="D49" s="315"/>
      <c r="E49" s="316">
        <v>12.568</v>
      </c>
      <c r="F49" s="254"/>
      <c r="G49" s="254"/>
      <c r="H49" s="254"/>
      <c r="I49" s="254"/>
      <c r="J49" s="254"/>
      <c r="K49" s="254"/>
      <c r="L49" s="254"/>
      <c r="M49" s="254"/>
      <c r="N49" s="313"/>
      <c r="O49" s="313"/>
      <c r="P49" s="313"/>
      <c r="Q49" s="313"/>
      <c r="R49" s="34"/>
      <c r="S49" s="34"/>
      <c r="T49" s="36"/>
      <c r="U49" s="34"/>
      <c r="V49" s="37"/>
      <c r="W49" s="37"/>
      <c r="X49" s="37"/>
      <c r="Y49" s="37"/>
      <c r="Z49" s="37"/>
      <c r="AA49" s="37"/>
      <c r="AB49" s="37"/>
      <c r="AC49" s="37"/>
      <c r="AD49" s="37"/>
      <c r="AE49" s="37" t="s">
        <v>109</v>
      </c>
      <c r="AF49" s="37">
        <v>0</v>
      </c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</row>
    <row r="50" spans="1:60" outlineLevel="1">
      <c r="A50" s="249"/>
      <c r="B50" s="250"/>
      <c r="C50" s="314" t="s">
        <v>788</v>
      </c>
      <c r="D50" s="315"/>
      <c r="E50" s="316">
        <v>44.676200000000001</v>
      </c>
      <c r="F50" s="254"/>
      <c r="G50" s="254"/>
      <c r="H50" s="254"/>
      <c r="I50" s="254"/>
      <c r="J50" s="254"/>
      <c r="K50" s="254"/>
      <c r="L50" s="254"/>
      <c r="M50" s="254"/>
      <c r="N50" s="313"/>
      <c r="O50" s="313"/>
      <c r="P50" s="313"/>
      <c r="Q50" s="313"/>
      <c r="R50" s="34"/>
      <c r="S50" s="34"/>
      <c r="T50" s="36"/>
      <c r="U50" s="34"/>
      <c r="V50" s="37"/>
      <c r="W50" s="37"/>
      <c r="X50" s="37"/>
      <c r="Y50" s="37"/>
      <c r="Z50" s="37"/>
      <c r="AA50" s="37"/>
      <c r="AB50" s="37"/>
      <c r="AC50" s="37"/>
      <c r="AD50" s="37"/>
      <c r="AE50" s="37" t="s">
        <v>109</v>
      </c>
      <c r="AF50" s="37">
        <v>0</v>
      </c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</row>
    <row r="51" spans="1:60" outlineLevel="1">
      <c r="A51" s="249"/>
      <c r="B51" s="250"/>
      <c r="C51" s="314" t="s">
        <v>789</v>
      </c>
      <c r="D51" s="315"/>
      <c r="E51" s="316">
        <v>3.03</v>
      </c>
      <c r="F51" s="254"/>
      <c r="G51" s="254"/>
      <c r="H51" s="254"/>
      <c r="I51" s="254"/>
      <c r="J51" s="254"/>
      <c r="K51" s="254"/>
      <c r="L51" s="254"/>
      <c r="M51" s="254"/>
      <c r="N51" s="313"/>
      <c r="O51" s="313"/>
      <c r="P51" s="313"/>
      <c r="Q51" s="313"/>
      <c r="R51" s="34"/>
      <c r="S51" s="34"/>
      <c r="T51" s="36">
        <v>7.8E-2</v>
      </c>
      <c r="U51" s="34" t="e">
        <f>ROUND(#REF!*T51,2)</f>
        <v>#REF!</v>
      </c>
      <c r="V51" s="37"/>
      <c r="W51" s="37"/>
      <c r="X51" s="37"/>
      <c r="Y51" s="37"/>
      <c r="Z51" s="37"/>
      <c r="AA51" s="37"/>
      <c r="AB51" s="37"/>
      <c r="AC51" s="37"/>
      <c r="AD51" s="37"/>
      <c r="AE51" s="37" t="s">
        <v>102</v>
      </c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</row>
    <row r="52" spans="1:60" outlineLevel="1">
      <c r="A52" s="249"/>
      <c r="B52" s="250"/>
      <c r="C52" s="314" t="s">
        <v>790</v>
      </c>
      <c r="D52" s="315"/>
      <c r="E52" s="316">
        <v>1.075</v>
      </c>
      <c r="F52" s="254"/>
      <c r="G52" s="254"/>
      <c r="H52" s="254"/>
      <c r="I52" s="254"/>
      <c r="J52" s="254"/>
      <c r="K52" s="254"/>
      <c r="L52" s="254"/>
      <c r="M52" s="254"/>
      <c r="N52" s="313"/>
      <c r="O52" s="313"/>
      <c r="P52" s="313"/>
      <c r="Q52" s="313"/>
      <c r="R52" s="34"/>
      <c r="S52" s="34"/>
      <c r="T52" s="36"/>
      <c r="U52" s="34"/>
      <c r="V52" s="37"/>
      <c r="W52" s="37"/>
      <c r="X52" s="37"/>
      <c r="Y52" s="37"/>
      <c r="Z52" s="37"/>
      <c r="AA52" s="37"/>
      <c r="AB52" s="37"/>
      <c r="AC52" s="37"/>
      <c r="AD52" s="37"/>
      <c r="AE52" s="37" t="s">
        <v>109</v>
      </c>
      <c r="AF52" s="37">
        <v>0</v>
      </c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</row>
    <row r="53" spans="1:60">
      <c r="A53" s="249"/>
      <c r="B53" s="250"/>
      <c r="C53" s="314" t="s">
        <v>784</v>
      </c>
      <c r="D53" s="315"/>
      <c r="E53" s="316">
        <v>36.017499999999998</v>
      </c>
      <c r="F53" s="254"/>
      <c r="G53" s="254"/>
      <c r="H53" s="254"/>
      <c r="I53" s="254"/>
      <c r="J53" s="254"/>
      <c r="K53" s="254"/>
      <c r="L53" s="254"/>
      <c r="M53" s="254"/>
      <c r="N53" s="313"/>
      <c r="O53" s="313"/>
      <c r="P53" s="313"/>
      <c r="Q53" s="313"/>
      <c r="R53" s="39"/>
      <c r="S53" s="39"/>
      <c r="T53" s="41"/>
      <c r="U53" s="39" t="e">
        <f>SUM(U54:U65)</f>
        <v>#REF!</v>
      </c>
      <c r="AE53" s="29" t="s">
        <v>98</v>
      </c>
    </row>
    <row r="54" spans="1:60" outlineLevel="1">
      <c r="A54" s="249">
        <v>16</v>
      </c>
      <c r="B54" s="250" t="s">
        <v>175</v>
      </c>
      <c r="C54" s="251" t="s">
        <v>176</v>
      </c>
      <c r="D54" s="313" t="s">
        <v>121</v>
      </c>
      <c r="E54" s="253">
        <v>5.2363</v>
      </c>
      <c r="F54" s="320">
        <v>0</v>
      </c>
      <c r="G54" s="254">
        <f>ROUND(E54*F54,2)</f>
        <v>0</v>
      </c>
      <c r="H54" s="254"/>
      <c r="I54" s="254">
        <f>ROUND(E54*H54,2)</f>
        <v>0</v>
      </c>
      <c r="J54" s="254"/>
      <c r="K54" s="254">
        <f>ROUND(E54*J54,2)</f>
        <v>0</v>
      </c>
      <c r="L54" s="254">
        <v>15</v>
      </c>
      <c r="M54" s="254">
        <f>G54*(1+L54/100)</f>
        <v>0</v>
      </c>
      <c r="N54" s="313">
        <v>4.0000000000000003E-5</v>
      </c>
      <c r="O54" s="313">
        <f>ROUND(E54*N54,5)</f>
        <v>2.1000000000000001E-4</v>
      </c>
      <c r="P54" s="313">
        <v>0</v>
      </c>
      <c r="Q54" s="313">
        <f>ROUND(E54*P54,5)</f>
        <v>0</v>
      </c>
      <c r="R54" s="34"/>
      <c r="S54" s="34"/>
      <c r="T54" s="36">
        <v>0.09</v>
      </c>
      <c r="U54" s="34" t="e">
        <f>ROUND(#REF!*T54,2)</f>
        <v>#REF!</v>
      </c>
      <c r="V54" s="37"/>
      <c r="W54" s="37"/>
      <c r="X54" s="37"/>
      <c r="Y54" s="37"/>
      <c r="Z54" s="37"/>
      <c r="AA54" s="37"/>
      <c r="AB54" s="37"/>
      <c r="AC54" s="37"/>
      <c r="AD54" s="37"/>
      <c r="AE54" s="37" t="s">
        <v>102</v>
      </c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</row>
    <row r="55" spans="1:60" outlineLevel="1">
      <c r="A55" s="249"/>
      <c r="B55" s="250"/>
      <c r="C55" s="314" t="s">
        <v>791</v>
      </c>
      <c r="D55" s="315"/>
      <c r="E55" s="316">
        <v>5.2363</v>
      </c>
      <c r="F55" s="254"/>
      <c r="G55" s="254"/>
      <c r="H55" s="254"/>
      <c r="I55" s="254"/>
      <c r="J55" s="254"/>
      <c r="K55" s="254"/>
      <c r="L55" s="254"/>
      <c r="M55" s="254"/>
      <c r="N55" s="313"/>
      <c r="O55" s="313"/>
      <c r="P55" s="313"/>
      <c r="Q55" s="313"/>
      <c r="R55" s="34"/>
      <c r="S55" s="34"/>
      <c r="T55" s="36"/>
      <c r="U55" s="34"/>
      <c r="V55" s="37"/>
      <c r="W55" s="37"/>
      <c r="X55" s="37"/>
      <c r="Y55" s="37"/>
      <c r="Z55" s="37"/>
      <c r="AA55" s="37"/>
      <c r="AB55" s="37"/>
      <c r="AC55" s="37"/>
      <c r="AD55" s="37"/>
      <c r="AE55" s="37" t="s">
        <v>109</v>
      </c>
      <c r="AF55" s="37">
        <v>0</v>
      </c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</row>
    <row r="56" spans="1:60" ht="14.5" outlineLevel="1">
      <c r="A56" s="255" t="s">
        <v>97</v>
      </c>
      <c r="B56" s="256" t="s">
        <v>58</v>
      </c>
      <c r="C56" s="257" t="s">
        <v>57</v>
      </c>
      <c r="D56" s="317"/>
      <c r="E56" s="259"/>
      <c r="F56" s="260"/>
      <c r="G56" s="260">
        <f>SUMIF(AE57:AE77,"&lt;&gt;NOR",G57:G77)</f>
        <v>0</v>
      </c>
      <c r="H56" s="260"/>
      <c r="I56" s="260">
        <f>SUM(I57:I77)</f>
        <v>0</v>
      </c>
      <c r="J56" s="260"/>
      <c r="K56" s="260">
        <f>SUM(K57:K77)</f>
        <v>0</v>
      </c>
      <c r="L56" s="260"/>
      <c r="M56" s="260">
        <f>SUM(M57:M77)</f>
        <v>0</v>
      </c>
      <c r="N56" s="317"/>
      <c r="O56" s="317">
        <f>SUM(O57:O77)</f>
        <v>2.7493000000000003</v>
      </c>
      <c r="P56" s="317"/>
      <c r="Q56" s="317">
        <f>SUM(Q57:Q77)</f>
        <v>0</v>
      </c>
      <c r="R56" s="34"/>
      <c r="S56" s="34"/>
      <c r="T56" s="36">
        <v>0.3</v>
      </c>
      <c r="U56" s="34" t="e">
        <f>ROUND(#REF!*T56,2)</f>
        <v>#REF!</v>
      </c>
      <c r="V56" s="37"/>
      <c r="W56" s="37"/>
      <c r="X56" s="37"/>
      <c r="Y56" s="37"/>
      <c r="Z56" s="37"/>
      <c r="AA56" s="37"/>
      <c r="AB56" s="37"/>
      <c r="AC56" s="37"/>
      <c r="AD56" s="37"/>
      <c r="AE56" s="37" t="s">
        <v>102</v>
      </c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</row>
    <row r="57" spans="1:60" ht="20" outlineLevel="1">
      <c r="A57" s="249">
        <v>17</v>
      </c>
      <c r="B57" s="250" t="s">
        <v>178</v>
      </c>
      <c r="C57" s="251" t="s">
        <v>179</v>
      </c>
      <c r="D57" s="313" t="s">
        <v>121</v>
      </c>
      <c r="E57" s="253">
        <v>4.9000000000000004</v>
      </c>
      <c r="F57" s="320">
        <v>0</v>
      </c>
      <c r="G57" s="254">
        <f>ROUND(E57*F57,2)</f>
        <v>0</v>
      </c>
      <c r="H57" s="254"/>
      <c r="I57" s="254">
        <f>ROUND(E57*H57,2)</f>
        <v>0</v>
      </c>
      <c r="J57" s="254"/>
      <c r="K57" s="254">
        <f>ROUND(E57*J57,2)</f>
        <v>0</v>
      </c>
      <c r="L57" s="254">
        <v>15</v>
      </c>
      <c r="M57" s="254">
        <f>G57*(1+L57/100)</f>
        <v>0</v>
      </c>
      <c r="N57" s="313">
        <v>2.5999999999999998E-4</v>
      </c>
      <c r="O57" s="313">
        <f>ROUND(E57*N57,5)</f>
        <v>1.2700000000000001E-3</v>
      </c>
      <c r="P57" s="313">
        <v>0</v>
      </c>
      <c r="Q57" s="313">
        <f>ROUND(E57*P57,5)</f>
        <v>0</v>
      </c>
      <c r="R57" s="34"/>
      <c r="S57" s="34"/>
      <c r="T57" s="36"/>
      <c r="U57" s="34"/>
      <c r="V57" s="37"/>
      <c r="W57" s="37"/>
      <c r="X57" s="37"/>
      <c r="Y57" s="37"/>
      <c r="Z57" s="37"/>
      <c r="AA57" s="37"/>
      <c r="AB57" s="37"/>
      <c r="AC57" s="37"/>
      <c r="AD57" s="37"/>
      <c r="AE57" s="37" t="s">
        <v>109</v>
      </c>
      <c r="AF57" s="37">
        <v>0</v>
      </c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</row>
    <row r="58" spans="1:60" outlineLevel="1">
      <c r="A58" s="249"/>
      <c r="B58" s="250"/>
      <c r="C58" s="314" t="s">
        <v>1997</v>
      </c>
      <c r="D58" s="315"/>
      <c r="E58" s="316">
        <v>4.9000000000000004</v>
      </c>
      <c r="F58" s="254"/>
      <c r="G58" s="254"/>
      <c r="H58" s="254"/>
      <c r="I58" s="254"/>
      <c r="J58" s="254"/>
      <c r="K58" s="254"/>
      <c r="L58" s="254"/>
      <c r="M58" s="254"/>
      <c r="N58" s="313"/>
      <c r="O58" s="313"/>
      <c r="P58" s="313"/>
      <c r="Q58" s="313"/>
      <c r="R58" s="34"/>
      <c r="S58" s="34"/>
      <c r="T58" s="36">
        <v>0.08</v>
      </c>
      <c r="U58" s="34" t="e">
        <f>ROUND(#REF!*T58,2)</f>
        <v>#REF!</v>
      </c>
      <c r="V58" s="37"/>
      <c r="W58" s="37"/>
      <c r="X58" s="37"/>
      <c r="Y58" s="37"/>
      <c r="Z58" s="37"/>
      <c r="AA58" s="37"/>
      <c r="AB58" s="37"/>
      <c r="AC58" s="37"/>
      <c r="AD58" s="37"/>
      <c r="AE58" s="37" t="s">
        <v>102</v>
      </c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</row>
    <row r="59" spans="1:60" outlineLevel="1">
      <c r="A59" s="249">
        <v>18</v>
      </c>
      <c r="B59" s="250" t="s">
        <v>180</v>
      </c>
      <c r="C59" s="251" t="s">
        <v>181</v>
      </c>
      <c r="D59" s="313" t="s">
        <v>121</v>
      </c>
      <c r="E59" s="253">
        <v>33.049999999999997</v>
      </c>
      <c r="F59" s="320">
        <f>H59+J59</f>
        <v>0</v>
      </c>
      <c r="G59" s="254">
        <f>ROUND(E59*F59,2)</f>
        <v>0</v>
      </c>
      <c r="H59" s="254"/>
      <c r="I59" s="254">
        <f>ROUND(E59*H59,2)</f>
        <v>0</v>
      </c>
      <c r="J59" s="254"/>
      <c r="K59" s="254">
        <f>ROUND(E59*J59,2)</f>
        <v>0</v>
      </c>
      <c r="L59" s="254">
        <v>15</v>
      </c>
      <c r="M59" s="254">
        <f>G59*(1+L59/100)</f>
        <v>0</v>
      </c>
      <c r="N59" s="313">
        <v>2.7890000000000002E-2</v>
      </c>
      <c r="O59" s="313">
        <f>ROUND(E59*N59,5)</f>
        <v>0.92176000000000002</v>
      </c>
      <c r="P59" s="313">
        <v>0</v>
      </c>
      <c r="Q59" s="313">
        <f>ROUND(E59*P59,5)</f>
        <v>0</v>
      </c>
      <c r="R59" s="34"/>
      <c r="S59" s="34"/>
      <c r="T59" s="36">
        <v>0</v>
      </c>
      <c r="U59" s="34" t="e">
        <f>ROUND(#REF!*T59,2)</f>
        <v>#REF!</v>
      </c>
      <c r="V59" s="37"/>
      <c r="W59" s="37"/>
      <c r="X59" s="37"/>
      <c r="Y59" s="37"/>
      <c r="Z59" s="37"/>
      <c r="AA59" s="37"/>
      <c r="AB59" s="37"/>
      <c r="AC59" s="37"/>
      <c r="AD59" s="37"/>
      <c r="AE59" s="37" t="s">
        <v>113</v>
      </c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</row>
    <row r="60" spans="1:60" outlineLevel="1">
      <c r="A60" s="249"/>
      <c r="B60" s="250"/>
      <c r="C60" s="314" t="s">
        <v>1998</v>
      </c>
      <c r="D60" s="315"/>
      <c r="E60" s="316">
        <v>33.049999999999997</v>
      </c>
      <c r="F60" s="254"/>
      <c r="G60" s="254"/>
      <c r="H60" s="254"/>
      <c r="I60" s="254"/>
      <c r="J60" s="254"/>
      <c r="K60" s="254"/>
      <c r="L60" s="254"/>
      <c r="M60" s="254"/>
      <c r="N60" s="313"/>
      <c r="O60" s="313"/>
      <c r="P60" s="313"/>
      <c r="Q60" s="313"/>
      <c r="R60" s="34"/>
      <c r="S60" s="34"/>
      <c r="T60" s="36"/>
      <c r="U60" s="34"/>
      <c r="V60" s="37"/>
      <c r="W60" s="37"/>
      <c r="X60" s="37"/>
      <c r="Y60" s="37"/>
      <c r="Z60" s="37"/>
      <c r="AA60" s="37"/>
      <c r="AB60" s="37"/>
      <c r="AC60" s="37"/>
      <c r="AD60" s="37"/>
      <c r="AE60" s="37" t="s">
        <v>109</v>
      </c>
      <c r="AF60" s="37">
        <v>0</v>
      </c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</row>
    <row r="61" spans="1:60" outlineLevel="1">
      <c r="A61" s="249">
        <v>19</v>
      </c>
      <c r="B61" s="250" t="s">
        <v>183</v>
      </c>
      <c r="C61" s="251" t="s">
        <v>184</v>
      </c>
      <c r="D61" s="313" t="s">
        <v>121</v>
      </c>
      <c r="E61" s="253">
        <v>33.049999999999997</v>
      </c>
      <c r="F61" s="320">
        <f>H61+J61</f>
        <v>0</v>
      </c>
      <c r="G61" s="254">
        <f>ROUND(E61*F61,2)</f>
        <v>0</v>
      </c>
      <c r="H61" s="254"/>
      <c r="I61" s="254">
        <f>ROUND(E61*H61,2)</f>
        <v>0</v>
      </c>
      <c r="J61" s="254"/>
      <c r="K61" s="254">
        <f>ROUND(E61*J61,2)</f>
        <v>0</v>
      </c>
      <c r="L61" s="254">
        <v>15</v>
      </c>
      <c r="M61" s="254">
        <f>G61*(1+L61/100)</f>
        <v>0</v>
      </c>
      <c r="N61" s="313">
        <v>0</v>
      </c>
      <c r="O61" s="313">
        <f>ROUND(E61*N61,5)</f>
        <v>0</v>
      </c>
      <c r="P61" s="313">
        <v>0</v>
      </c>
      <c r="Q61" s="313">
        <f>ROUND(E61*P61,5)</f>
        <v>0</v>
      </c>
      <c r="R61" s="34"/>
      <c r="S61" s="34"/>
      <c r="T61" s="36">
        <v>1.8360000000000001</v>
      </c>
      <c r="U61" s="34" t="e">
        <f>ROUND(#REF!*T61,2)</f>
        <v>#REF!</v>
      </c>
      <c r="V61" s="37"/>
      <c r="W61" s="37"/>
      <c r="X61" s="37"/>
      <c r="Y61" s="37"/>
      <c r="Z61" s="37"/>
      <c r="AA61" s="37"/>
      <c r="AB61" s="37"/>
      <c r="AC61" s="37"/>
      <c r="AD61" s="37"/>
      <c r="AE61" s="37" t="s">
        <v>102</v>
      </c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</row>
    <row r="62" spans="1:60" ht="20" outlineLevel="1">
      <c r="A62" s="249">
        <v>20</v>
      </c>
      <c r="B62" s="250" t="s">
        <v>185</v>
      </c>
      <c r="C62" s="251" t="s">
        <v>793</v>
      </c>
      <c r="D62" s="313" t="s">
        <v>121</v>
      </c>
      <c r="E62" s="253">
        <v>35.694000000000003</v>
      </c>
      <c r="F62" s="320">
        <f>H62+J62</f>
        <v>0</v>
      </c>
      <c r="G62" s="254">
        <f>ROUND(E62*F62,2)</f>
        <v>0</v>
      </c>
      <c r="H62" s="254"/>
      <c r="I62" s="254">
        <f>ROUND(E62*H62,2)</f>
        <v>0</v>
      </c>
      <c r="J62" s="254"/>
      <c r="K62" s="254">
        <f>ROUND(E62*J62,2)</f>
        <v>0</v>
      </c>
      <c r="L62" s="254">
        <v>15</v>
      </c>
      <c r="M62" s="254">
        <f>G62*(1+L62/100)</f>
        <v>0</v>
      </c>
      <c r="N62" s="313">
        <v>5.0000000000000001E-3</v>
      </c>
      <c r="O62" s="313">
        <f>ROUND(E62*N62,5)</f>
        <v>0.17846999999999999</v>
      </c>
      <c r="P62" s="313">
        <v>0</v>
      </c>
      <c r="Q62" s="313">
        <f>ROUND(E62*P62,5)</f>
        <v>0</v>
      </c>
      <c r="R62" s="34"/>
      <c r="S62" s="34"/>
      <c r="T62" s="36"/>
      <c r="U62" s="34"/>
      <c r="V62" s="37"/>
      <c r="W62" s="37"/>
      <c r="X62" s="37"/>
      <c r="Y62" s="37"/>
      <c r="Z62" s="37"/>
      <c r="AA62" s="37"/>
      <c r="AB62" s="37"/>
      <c r="AC62" s="37"/>
      <c r="AD62" s="37"/>
      <c r="AE62" s="37" t="s">
        <v>109</v>
      </c>
      <c r="AF62" s="37">
        <v>0</v>
      </c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</row>
    <row r="63" spans="1:60" outlineLevel="1">
      <c r="A63" s="249"/>
      <c r="B63" s="250"/>
      <c r="C63" s="314" t="s">
        <v>1999</v>
      </c>
      <c r="D63" s="315"/>
      <c r="E63" s="316">
        <v>35.694000000000003</v>
      </c>
      <c r="F63" s="254"/>
      <c r="G63" s="254"/>
      <c r="H63" s="254"/>
      <c r="I63" s="254"/>
      <c r="J63" s="254"/>
      <c r="K63" s="254"/>
      <c r="L63" s="254"/>
      <c r="M63" s="254"/>
      <c r="N63" s="313"/>
      <c r="O63" s="313"/>
      <c r="P63" s="313"/>
      <c r="Q63" s="313"/>
      <c r="R63" s="34"/>
      <c r="S63" s="34"/>
      <c r="T63" s="36"/>
      <c r="U63" s="34"/>
      <c r="V63" s="37"/>
      <c r="W63" s="37"/>
      <c r="X63" s="37"/>
      <c r="Y63" s="37"/>
      <c r="Z63" s="37"/>
      <c r="AA63" s="37"/>
      <c r="AB63" s="37"/>
      <c r="AC63" s="37"/>
      <c r="AD63" s="37"/>
      <c r="AE63" s="37" t="s">
        <v>109</v>
      </c>
      <c r="AF63" s="37">
        <v>0</v>
      </c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</row>
    <row r="64" spans="1:60" ht="20" outlineLevel="1">
      <c r="A64" s="249">
        <v>21</v>
      </c>
      <c r="B64" s="250" t="s">
        <v>187</v>
      </c>
      <c r="C64" s="251" t="s">
        <v>188</v>
      </c>
      <c r="D64" s="313" t="s">
        <v>116</v>
      </c>
      <c r="E64" s="253">
        <v>2.5867499999999999</v>
      </c>
      <c r="F64" s="320">
        <f>H64+J64</f>
        <v>0</v>
      </c>
      <c r="G64" s="254">
        <f>ROUND(E64*F64,2)</f>
        <v>0</v>
      </c>
      <c r="H64" s="254"/>
      <c r="I64" s="254">
        <f>ROUND(E64*H64,2)</f>
        <v>0</v>
      </c>
      <c r="J64" s="254"/>
      <c r="K64" s="254">
        <f>ROUND(E64*J64,2)</f>
        <v>0</v>
      </c>
      <c r="L64" s="254">
        <v>15</v>
      </c>
      <c r="M64" s="254">
        <f>G64*(1+L64/100)</f>
        <v>0</v>
      </c>
      <c r="N64" s="313">
        <v>0.42</v>
      </c>
      <c r="O64" s="313">
        <f>ROUND(E64*N64,5)</f>
        <v>1.0864400000000001</v>
      </c>
      <c r="P64" s="313">
        <v>0</v>
      </c>
      <c r="Q64" s="313">
        <f>ROUND(E64*P64,5)</f>
        <v>0</v>
      </c>
      <c r="R64" s="34"/>
      <c r="S64" s="34"/>
      <c r="T64" s="36">
        <v>0.48399999999999999</v>
      </c>
      <c r="U64" s="34" t="e">
        <f>ROUND(#REF!*T64,2)</f>
        <v>#REF!</v>
      </c>
      <c r="V64" s="37"/>
      <c r="W64" s="37"/>
      <c r="X64" s="37"/>
      <c r="Y64" s="37"/>
      <c r="Z64" s="37"/>
      <c r="AA64" s="37"/>
      <c r="AB64" s="37"/>
      <c r="AC64" s="37"/>
      <c r="AD64" s="37"/>
      <c r="AE64" s="37" t="s">
        <v>102</v>
      </c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</row>
    <row r="65" spans="1:60" outlineLevel="1">
      <c r="A65" s="249"/>
      <c r="B65" s="250"/>
      <c r="C65" s="314" t="s">
        <v>2000</v>
      </c>
      <c r="D65" s="315"/>
      <c r="E65" s="316">
        <v>0.33474999999999999</v>
      </c>
      <c r="F65" s="254"/>
      <c r="G65" s="254"/>
      <c r="H65" s="254"/>
      <c r="I65" s="254"/>
      <c r="J65" s="254"/>
      <c r="K65" s="254"/>
      <c r="L65" s="254"/>
      <c r="M65" s="254"/>
      <c r="N65" s="313"/>
      <c r="O65" s="313"/>
      <c r="P65" s="313"/>
      <c r="Q65" s="313"/>
      <c r="R65" s="34"/>
      <c r="S65" s="34"/>
      <c r="T65" s="36"/>
      <c r="U65" s="34"/>
      <c r="V65" s="37"/>
      <c r="W65" s="37"/>
      <c r="X65" s="37"/>
      <c r="Y65" s="37"/>
      <c r="Z65" s="37"/>
      <c r="AA65" s="37"/>
      <c r="AB65" s="37"/>
      <c r="AC65" s="37"/>
      <c r="AD65" s="37"/>
      <c r="AE65" s="37" t="s">
        <v>109</v>
      </c>
      <c r="AF65" s="37">
        <v>0</v>
      </c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</row>
    <row r="66" spans="1:60">
      <c r="A66" s="249"/>
      <c r="B66" s="250"/>
      <c r="C66" s="314" t="s">
        <v>794</v>
      </c>
      <c r="D66" s="315"/>
      <c r="E66" s="316">
        <v>2.2519999999999998</v>
      </c>
      <c r="F66" s="254"/>
      <c r="G66" s="254"/>
      <c r="H66" s="254"/>
      <c r="I66" s="254"/>
      <c r="J66" s="254"/>
      <c r="K66" s="254"/>
      <c r="L66" s="254"/>
      <c r="M66" s="254"/>
      <c r="N66" s="313"/>
      <c r="O66" s="313"/>
      <c r="P66" s="313"/>
      <c r="Q66" s="313"/>
      <c r="R66" s="39"/>
      <c r="S66" s="39"/>
      <c r="T66" s="41"/>
      <c r="U66" s="39" t="e">
        <f>SUM(U67:U67)</f>
        <v>#REF!</v>
      </c>
      <c r="AE66" s="29" t="s">
        <v>98</v>
      </c>
    </row>
    <row r="67" spans="1:60" outlineLevel="1">
      <c r="A67" s="249">
        <v>22</v>
      </c>
      <c r="B67" s="250" t="s">
        <v>1977</v>
      </c>
      <c r="C67" s="251" t="s">
        <v>2001</v>
      </c>
      <c r="D67" s="313" t="s">
        <v>121</v>
      </c>
      <c r="E67" s="253">
        <v>4.9000000000000004</v>
      </c>
      <c r="F67" s="320">
        <f>H67+J67</f>
        <v>0</v>
      </c>
      <c r="G67" s="254">
        <f>ROUND(E67*F67,2)</f>
        <v>0</v>
      </c>
      <c r="H67" s="254"/>
      <c r="I67" s="254">
        <f>ROUND(E67*H67,2)</f>
        <v>0</v>
      </c>
      <c r="J67" s="254"/>
      <c r="K67" s="254">
        <f>ROUND(E67*J67,2)</f>
        <v>0</v>
      </c>
      <c r="L67" s="254">
        <v>15</v>
      </c>
      <c r="M67" s="254">
        <f>G67*(1+L67/100)</f>
        <v>0</v>
      </c>
      <c r="N67" s="313">
        <v>0.105</v>
      </c>
      <c r="O67" s="313">
        <f>ROUND(E67*N67,5)</f>
        <v>0.51449999999999996</v>
      </c>
      <c r="P67" s="313">
        <v>0</v>
      </c>
      <c r="Q67" s="313">
        <f>ROUND(E67*P67,5)</f>
        <v>0</v>
      </c>
      <c r="R67" s="34"/>
      <c r="S67" s="34"/>
      <c r="T67" s="36">
        <v>1</v>
      </c>
      <c r="U67" s="34" t="e">
        <f>ROUND(#REF!*T67,2)</f>
        <v>#REF!</v>
      </c>
      <c r="V67" s="37"/>
      <c r="W67" s="37"/>
      <c r="X67" s="37"/>
      <c r="Y67" s="37"/>
      <c r="Z67" s="37"/>
      <c r="AA67" s="37"/>
      <c r="AB67" s="37"/>
      <c r="AC67" s="37"/>
      <c r="AD67" s="37"/>
      <c r="AE67" s="37" t="s">
        <v>102</v>
      </c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</row>
    <row r="68" spans="1:60">
      <c r="A68" s="249"/>
      <c r="B68" s="250"/>
      <c r="C68" s="314" t="s">
        <v>2002</v>
      </c>
      <c r="D68" s="315"/>
      <c r="E68" s="316">
        <v>4.9000000000000004</v>
      </c>
      <c r="F68" s="254"/>
      <c r="G68" s="254"/>
      <c r="H68" s="254"/>
      <c r="I68" s="254"/>
      <c r="J68" s="254"/>
      <c r="K68" s="254"/>
      <c r="L68" s="254"/>
      <c r="M68" s="254"/>
      <c r="N68" s="313"/>
      <c r="O68" s="313"/>
      <c r="P68" s="313"/>
      <c r="Q68" s="313"/>
      <c r="R68" s="39"/>
      <c r="S68" s="39"/>
      <c r="T68" s="41"/>
      <c r="U68" s="39" t="e">
        <f>SUM(U69:U70)</f>
        <v>#REF!</v>
      </c>
      <c r="AE68" s="29" t="s">
        <v>98</v>
      </c>
    </row>
    <row r="69" spans="1:60" ht="20" outlineLevel="1">
      <c r="A69" s="249">
        <v>23</v>
      </c>
      <c r="B69" s="250" t="s">
        <v>1981</v>
      </c>
      <c r="C69" s="251" t="s">
        <v>1982</v>
      </c>
      <c r="D69" s="313" t="s">
        <v>107</v>
      </c>
      <c r="E69" s="253">
        <v>8.0000000000000002E-3</v>
      </c>
      <c r="F69" s="320">
        <f>H69+J69</f>
        <v>0</v>
      </c>
      <c r="G69" s="254">
        <f>ROUND(E69*F69,2)</f>
        <v>0</v>
      </c>
      <c r="H69" s="254"/>
      <c r="I69" s="254">
        <f>ROUND(E69*H69,2)</f>
        <v>0</v>
      </c>
      <c r="J69" s="254"/>
      <c r="K69" s="254">
        <f>ROUND(E69*J69,2)</f>
        <v>0</v>
      </c>
      <c r="L69" s="254">
        <v>15</v>
      </c>
      <c r="M69" s="254">
        <f>G69*(1+L69/100)</f>
        <v>0</v>
      </c>
      <c r="N69" s="313">
        <v>1.06325</v>
      </c>
      <c r="O69" s="313">
        <f>ROUND(E69*N69,5)</f>
        <v>8.5100000000000002E-3</v>
      </c>
      <c r="P69" s="313">
        <v>0</v>
      </c>
      <c r="Q69" s="313">
        <f>ROUND(E69*P69,5)</f>
        <v>0</v>
      </c>
      <c r="R69" s="34"/>
      <c r="S69" s="34"/>
      <c r="T69" s="36">
        <v>0.308</v>
      </c>
      <c r="U69" s="34" t="e">
        <f>ROUND(#REF!*T69,2)</f>
        <v>#REF!</v>
      </c>
      <c r="V69" s="37"/>
      <c r="W69" s="37"/>
      <c r="X69" s="37"/>
      <c r="Y69" s="37"/>
      <c r="Z69" s="37"/>
      <c r="AA69" s="37"/>
      <c r="AB69" s="37"/>
      <c r="AC69" s="37"/>
      <c r="AD69" s="37"/>
      <c r="AE69" s="37" t="s">
        <v>102</v>
      </c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</row>
    <row r="70" spans="1:60" ht="30.5" customHeight="1" outlineLevel="1">
      <c r="A70" s="249">
        <v>24</v>
      </c>
      <c r="B70" s="250" t="s">
        <v>1983</v>
      </c>
      <c r="C70" s="251" t="s">
        <v>1984</v>
      </c>
      <c r="D70" s="313" t="s">
        <v>304</v>
      </c>
      <c r="E70" s="253">
        <v>7.4</v>
      </c>
      <c r="F70" s="320">
        <v>0</v>
      </c>
      <c r="G70" s="254">
        <f>ROUND(E70*F70,2)</f>
        <v>0</v>
      </c>
      <c r="H70" s="254"/>
      <c r="I70" s="254">
        <f>ROUND(E70*H70,2)</f>
        <v>0</v>
      </c>
      <c r="J70" s="254"/>
      <c r="K70" s="254">
        <f>ROUND(E70*J70,2)</f>
        <v>0</v>
      </c>
      <c r="L70" s="254">
        <v>15</v>
      </c>
      <c r="M70" s="254">
        <f>G70*(1+L70/100)</f>
        <v>0</v>
      </c>
      <c r="N70" s="313">
        <v>3.2000000000000003E-4</v>
      </c>
      <c r="O70" s="313">
        <f>ROUND(E70*N70,5)</f>
        <v>2.3700000000000001E-3</v>
      </c>
      <c r="P70" s="313">
        <v>0</v>
      </c>
      <c r="Q70" s="313">
        <f>ROUND(E70*P70,5)</f>
        <v>0</v>
      </c>
      <c r="R70" s="34"/>
      <c r="S70" s="34"/>
      <c r="T70" s="36"/>
      <c r="U70" s="34"/>
      <c r="V70" s="37"/>
      <c r="W70" s="37"/>
      <c r="X70" s="37"/>
      <c r="Y70" s="37"/>
      <c r="Z70" s="37"/>
      <c r="AA70" s="37"/>
      <c r="AB70" s="37"/>
      <c r="AC70" s="37"/>
      <c r="AD70" s="37"/>
      <c r="AE70" s="37" t="s">
        <v>104</v>
      </c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8" t="e">
        <f>#REF!</f>
        <v>#REF!</v>
      </c>
      <c r="BB70" s="37"/>
      <c r="BC70" s="37"/>
      <c r="BD70" s="37"/>
      <c r="BE70" s="37"/>
      <c r="BF70" s="37"/>
      <c r="BG70" s="37"/>
      <c r="BH70" s="37"/>
    </row>
    <row r="71" spans="1:60">
      <c r="A71" s="249">
        <v>25</v>
      </c>
      <c r="B71" s="250" t="s">
        <v>905</v>
      </c>
      <c r="C71" s="251" t="s">
        <v>2003</v>
      </c>
      <c r="D71" s="313" t="s">
        <v>116</v>
      </c>
      <c r="E71" s="253">
        <v>0.21168000000000001</v>
      </c>
      <c r="F71" s="320">
        <f>H71+J71</f>
        <v>0</v>
      </c>
      <c r="G71" s="254">
        <f>ROUND(E71*F71,2)</f>
        <v>0</v>
      </c>
      <c r="H71" s="254"/>
      <c r="I71" s="254">
        <f>ROUND(E71*H71,2)</f>
        <v>0</v>
      </c>
      <c r="J71" s="254"/>
      <c r="K71" s="254">
        <f>ROUND(E71*J71,2)</f>
        <v>0</v>
      </c>
      <c r="L71" s="254">
        <v>15</v>
      </c>
      <c r="M71" s="254">
        <f>G71*(1+L71/100)</f>
        <v>0</v>
      </c>
      <c r="N71" s="313">
        <v>0.02</v>
      </c>
      <c r="O71" s="313">
        <f>ROUND(E71*N71,5)</f>
        <v>4.2300000000000003E-3</v>
      </c>
      <c r="P71" s="313">
        <v>0</v>
      </c>
      <c r="Q71" s="313">
        <f>ROUND(E71*P71,5)</f>
        <v>0</v>
      </c>
      <c r="R71" s="39"/>
      <c r="S71" s="39"/>
      <c r="T71" s="41"/>
      <c r="U71" s="39" t="e">
        <f>SUM(U72:U89)</f>
        <v>#REF!</v>
      </c>
      <c r="AE71" s="29" t="s">
        <v>98</v>
      </c>
    </row>
    <row r="72" spans="1:60" outlineLevel="1">
      <c r="A72" s="249"/>
      <c r="B72" s="250"/>
      <c r="C72" s="536" t="s">
        <v>2004</v>
      </c>
      <c r="D72" s="537"/>
      <c r="E72" s="538"/>
      <c r="F72" s="539"/>
      <c r="G72" s="540"/>
      <c r="H72" s="254"/>
      <c r="I72" s="254"/>
      <c r="J72" s="254"/>
      <c r="K72" s="254"/>
      <c r="L72" s="254"/>
      <c r="M72" s="254"/>
      <c r="N72" s="313"/>
      <c r="O72" s="313"/>
      <c r="P72" s="313"/>
      <c r="Q72" s="313"/>
      <c r="R72" s="34"/>
      <c r="S72" s="34"/>
      <c r="T72" s="36">
        <v>0.05</v>
      </c>
      <c r="U72" s="34" t="e">
        <f>ROUND(#REF!*T72,2)</f>
        <v>#REF!</v>
      </c>
      <c r="V72" s="37"/>
      <c r="W72" s="37"/>
      <c r="X72" s="37"/>
      <c r="Y72" s="37"/>
      <c r="Z72" s="37"/>
      <c r="AA72" s="37"/>
      <c r="AB72" s="37"/>
      <c r="AC72" s="37"/>
      <c r="AD72" s="37"/>
      <c r="AE72" s="37" t="s">
        <v>102</v>
      </c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</row>
    <row r="73" spans="1:60" outlineLevel="1">
      <c r="A73" s="249"/>
      <c r="B73" s="250"/>
      <c r="C73" s="314" t="s">
        <v>2005</v>
      </c>
      <c r="D73" s="315"/>
      <c r="E73" s="316">
        <v>0.21168000000000001</v>
      </c>
      <c r="F73" s="254"/>
      <c r="G73" s="254"/>
      <c r="H73" s="254"/>
      <c r="I73" s="254"/>
      <c r="J73" s="254"/>
      <c r="K73" s="254"/>
      <c r="L73" s="254"/>
      <c r="M73" s="254"/>
      <c r="N73" s="313"/>
      <c r="O73" s="313"/>
      <c r="P73" s="313"/>
      <c r="Q73" s="313"/>
      <c r="R73" s="34"/>
      <c r="S73" s="34"/>
      <c r="T73" s="36">
        <v>0.55600000000000005</v>
      </c>
      <c r="U73" s="34" t="e">
        <f>ROUND(#REF!*T73,2)</f>
        <v>#REF!</v>
      </c>
      <c r="V73" s="37"/>
      <c r="W73" s="37"/>
      <c r="X73" s="37"/>
      <c r="Y73" s="37"/>
      <c r="Z73" s="37"/>
      <c r="AA73" s="37"/>
      <c r="AB73" s="37"/>
      <c r="AC73" s="37"/>
      <c r="AD73" s="37"/>
      <c r="AE73" s="37" t="s">
        <v>102</v>
      </c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</row>
    <row r="74" spans="1:60" outlineLevel="1">
      <c r="A74" s="249">
        <v>26</v>
      </c>
      <c r="B74" s="250" t="s">
        <v>1988</v>
      </c>
      <c r="C74" s="251" t="s">
        <v>1989</v>
      </c>
      <c r="D74" s="313" t="s">
        <v>121</v>
      </c>
      <c r="E74" s="253">
        <v>5.2919999999999998</v>
      </c>
      <c r="F74" s="320">
        <f>H74+J74</f>
        <v>0</v>
      </c>
      <c r="G74" s="254">
        <f>ROUND(E74*F74,2)</f>
        <v>0</v>
      </c>
      <c r="H74" s="254"/>
      <c r="I74" s="254">
        <f>ROUND(E74*H74,2)</f>
        <v>0</v>
      </c>
      <c r="J74" s="254"/>
      <c r="K74" s="254">
        <f>ROUND(E74*J74,2)</f>
        <v>0</v>
      </c>
      <c r="L74" s="254">
        <v>15</v>
      </c>
      <c r="M74" s="254">
        <f>G74*(1+L74/100)</f>
        <v>0</v>
      </c>
      <c r="N74" s="313">
        <v>6.0000000000000001E-3</v>
      </c>
      <c r="O74" s="313">
        <f>ROUND(E74*N74,5)</f>
        <v>3.175E-2</v>
      </c>
      <c r="P74" s="313">
        <v>0</v>
      </c>
      <c r="Q74" s="313">
        <f>ROUND(E74*P74,5)</f>
        <v>0</v>
      </c>
      <c r="R74" s="34"/>
      <c r="S74" s="34"/>
      <c r="T74" s="36"/>
      <c r="U74" s="34"/>
      <c r="V74" s="37"/>
      <c r="W74" s="37"/>
      <c r="X74" s="37"/>
      <c r="Y74" s="37"/>
      <c r="Z74" s="37"/>
      <c r="AA74" s="37"/>
      <c r="AB74" s="37"/>
      <c r="AC74" s="37"/>
      <c r="AD74" s="37"/>
      <c r="AE74" s="37" t="s">
        <v>109</v>
      </c>
      <c r="AF74" s="37">
        <v>0</v>
      </c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</row>
    <row r="75" spans="1:60" outlineLevel="1">
      <c r="A75" s="249"/>
      <c r="B75" s="250"/>
      <c r="C75" s="314" t="s">
        <v>2006</v>
      </c>
      <c r="D75" s="315"/>
      <c r="E75" s="316">
        <v>5.2919999999999998</v>
      </c>
      <c r="F75" s="254"/>
      <c r="G75" s="254"/>
      <c r="H75" s="254"/>
      <c r="I75" s="254"/>
      <c r="J75" s="254"/>
      <c r="K75" s="254"/>
      <c r="L75" s="254"/>
      <c r="M75" s="254"/>
      <c r="N75" s="313"/>
      <c r="O75" s="313"/>
      <c r="P75" s="313"/>
      <c r="Q75" s="313"/>
      <c r="R75" s="34"/>
      <c r="S75" s="34"/>
      <c r="T75" s="36">
        <v>0.93899999999999995</v>
      </c>
      <c r="U75" s="34" t="e">
        <f>ROUND(#REF!*T75,2)</f>
        <v>#REF!</v>
      </c>
      <c r="V75" s="37"/>
      <c r="W75" s="37"/>
      <c r="X75" s="37"/>
      <c r="Y75" s="37"/>
      <c r="Z75" s="37"/>
      <c r="AA75" s="37"/>
      <c r="AB75" s="37"/>
      <c r="AC75" s="37"/>
      <c r="AD75" s="37"/>
      <c r="AE75" s="37" t="s">
        <v>102</v>
      </c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</row>
    <row r="76" spans="1:60" outlineLevel="1">
      <c r="A76" s="249">
        <v>27</v>
      </c>
      <c r="B76" s="250" t="s">
        <v>903</v>
      </c>
      <c r="C76" s="251" t="s">
        <v>904</v>
      </c>
      <c r="D76" s="313" t="s">
        <v>121</v>
      </c>
      <c r="E76" s="253">
        <v>4.9000000000000004</v>
      </c>
      <c r="F76" s="320">
        <f>H76+J76</f>
        <v>0</v>
      </c>
      <c r="G76" s="254">
        <f>ROUND(E76*F76,2)</f>
        <v>0</v>
      </c>
      <c r="H76" s="254"/>
      <c r="I76" s="254">
        <f>ROUND(E76*H76,2)</f>
        <v>0</v>
      </c>
      <c r="J76" s="254"/>
      <c r="K76" s="254">
        <f>ROUND(E76*J76,2)</f>
        <v>0</v>
      </c>
      <c r="L76" s="254">
        <v>15</v>
      </c>
      <c r="M76" s="254">
        <f>G76*(1+L76/100)</f>
        <v>0</v>
      </c>
      <c r="N76" s="313">
        <v>0</v>
      </c>
      <c r="O76" s="313">
        <f>ROUND(E76*N76,5)</f>
        <v>0</v>
      </c>
      <c r="P76" s="313">
        <v>0</v>
      </c>
      <c r="Q76" s="313">
        <f>ROUND(E76*P76,5)</f>
        <v>0</v>
      </c>
      <c r="R76" s="34"/>
      <c r="S76" s="34"/>
      <c r="T76" s="36"/>
      <c r="U76" s="34"/>
      <c r="V76" s="37"/>
      <c r="W76" s="37"/>
      <c r="X76" s="37"/>
      <c r="Y76" s="37"/>
      <c r="Z76" s="37"/>
      <c r="AA76" s="37"/>
      <c r="AB76" s="37"/>
      <c r="AC76" s="37"/>
      <c r="AD76" s="37"/>
      <c r="AE76" s="37" t="s">
        <v>109</v>
      </c>
      <c r="AF76" s="37">
        <v>0</v>
      </c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</row>
    <row r="77" spans="1:60" outlineLevel="1">
      <c r="A77" s="249"/>
      <c r="B77" s="250"/>
      <c r="C77" s="314" t="s">
        <v>2002</v>
      </c>
      <c r="D77" s="315"/>
      <c r="E77" s="316">
        <v>4.9000000000000004</v>
      </c>
      <c r="F77" s="254"/>
      <c r="G77" s="254"/>
      <c r="H77" s="254"/>
      <c r="I77" s="254"/>
      <c r="J77" s="254"/>
      <c r="K77" s="254"/>
      <c r="L77" s="254"/>
      <c r="M77" s="254"/>
      <c r="N77" s="313"/>
      <c r="O77" s="313"/>
      <c r="P77" s="313"/>
      <c r="Q77" s="313"/>
      <c r="R77" s="34"/>
      <c r="S77" s="34"/>
      <c r="T77" s="36">
        <v>1.2569999999999999</v>
      </c>
      <c r="U77" s="34" t="e">
        <f>ROUND(#REF!*T77,2)</f>
        <v>#REF!</v>
      </c>
      <c r="V77" s="37"/>
      <c r="W77" s="37"/>
      <c r="X77" s="37"/>
      <c r="Y77" s="37"/>
      <c r="Z77" s="37"/>
      <c r="AA77" s="37"/>
      <c r="AB77" s="37"/>
      <c r="AC77" s="37"/>
      <c r="AD77" s="37"/>
      <c r="AE77" s="37" t="s">
        <v>102</v>
      </c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</row>
    <row r="78" spans="1:60" ht="14.5" outlineLevel="1">
      <c r="A78" s="255" t="s">
        <v>97</v>
      </c>
      <c r="B78" s="256" t="s">
        <v>56</v>
      </c>
      <c r="C78" s="257" t="s">
        <v>55</v>
      </c>
      <c r="D78" s="317"/>
      <c r="E78" s="259"/>
      <c r="F78" s="260"/>
      <c r="G78" s="260">
        <f>SUMIF(AE79:AE79,"&lt;&gt;NOR",G79:G79)</f>
        <v>0</v>
      </c>
      <c r="H78" s="260"/>
      <c r="I78" s="260">
        <f>SUM(I79:I79)</f>
        <v>0</v>
      </c>
      <c r="J78" s="260"/>
      <c r="K78" s="260">
        <f>SUM(K79:K79)</f>
        <v>0</v>
      </c>
      <c r="L78" s="260"/>
      <c r="M78" s="260">
        <f>SUM(M79:M79)</f>
        <v>0</v>
      </c>
      <c r="N78" s="317"/>
      <c r="O78" s="317">
        <f>SUM(O79:O79)</f>
        <v>0</v>
      </c>
      <c r="P78" s="317"/>
      <c r="Q78" s="317">
        <f>SUM(Q79:Q79)</f>
        <v>0</v>
      </c>
      <c r="R78" s="34"/>
      <c r="S78" s="34"/>
      <c r="T78" s="36"/>
      <c r="U78" s="34"/>
      <c r="V78" s="37"/>
      <c r="W78" s="37"/>
      <c r="X78" s="37"/>
      <c r="Y78" s="37"/>
      <c r="Z78" s="37"/>
      <c r="AA78" s="37"/>
      <c r="AB78" s="37"/>
      <c r="AC78" s="37"/>
      <c r="AD78" s="37"/>
      <c r="AE78" s="37" t="s">
        <v>109</v>
      </c>
      <c r="AF78" s="37">
        <v>0</v>
      </c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</row>
    <row r="79" spans="1:60" ht="20" outlineLevel="1">
      <c r="A79" s="249">
        <v>28</v>
      </c>
      <c r="B79" s="250" t="s">
        <v>192</v>
      </c>
      <c r="C79" s="251" t="s">
        <v>193</v>
      </c>
      <c r="D79" s="313" t="s">
        <v>194</v>
      </c>
      <c r="E79" s="253">
        <v>20</v>
      </c>
      <c r="F79" s="320">
        <f>H79+J79</f>
        <v>0</v>
      </c>
      <c r="G79" s="254">
        <f>ROUND(E79*F79,2)</f>
        <v>0</v>
      </c>
      <c r="H79" s="254"/>
      <c r="I79" s="254">
        <f>ROUND(E79*H79,2)</f>
        <v>0</v>
      </c>
      <c r="J79" s="254"/>
      <c r="K79" s="254">
        <f>ROUND(E79*J79,2)</f>
        <v>0</v>
      </c>
      <c r="L79" s="254">
        <v>15</v>
      </c>
      <c r="M79" s="254">
        <f>G79*(1+L79/100)</f>
        <v>0</v>
      </c>
      <c r="N79" s="313">
        <v>0</v>
      </c>
      <c r="O79" s="313">
        <f>ROUND(E79*N79,5)</f>
        <v>0</v>
      </c>
      <c r="P79" s="313">
        <v>0</v>
      </c>
      <c r="Q79" s="313">
        <f>ROUND(E79*P79,5)</f>
        <v>0</v>
      </c>
      <c r="R79" s="34"/>
      <c r="S79" s="34"/>
      <c r="T79" s="36"/>
      <c r="U79" s="34"/>
      <c r="V79" s="37"/>
      <c r="W79" s="37"/>
      <c r="X79" s="37"/>
      <c r="Y79" s="37"/>
      <c r="Z79" s="37"/>
      <c r="AA79" s="37"/>
      <c r="AB79" s="37"/>
      <c r="AC79" s="37"/>
      <c r="AD79" s="37"/>
      <c r="AE79" s="37" t="s">
        <v>109</v>
      </c>
      <c r="AF79" s="37">
        <v>0</v>
      </c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</row>
    <row r="80" spans="1:60" ht="14.5" outlineLevel="1">
      <c r="A80" s="255" t="s">
        <v>97</v>
      </c>
      <c r="B80" s="256" t="s">
        <v>54</v>
      </c>
      <c r="C80" s="257" t="s">
        <v>53</v>
      </c>
      <c r="D80" s="317"/>
      <c r="E80" s="259"/>
      <c r="F80" s="260"/>
      <c r="G80" s="260">
        <f>SUMIF(AE81:AE82,"&lt;&gt;NOR",G81:G82)</f>
        <v>0</v>
      </c>
      <c r="H80" s="260"/>
      <c r="I80" s="260">
        <f>SUM(I81:I82)</f>
        <v>0</v>
      </c>
      <c r="J80" s="260"/>
      <c r="K80" s="260">
        <f>SUM(K81:K82)</f>
        <v>0</v>
      </c>
      <c r="L80" s="260"/>
      <c r="M80" s="260">
        <f>SUM(M81:M82)</f>
        <v>0</v>
      </c>
      <c r="N80" s="317"/>
      <c r="O80" s="317">
        <f>SUM(O81:O82)</f>
        <v>1.9300000000000001E-3</v>
      </c>
      <c r="P80" s="317"/>
      <c r="Q80" s="317">
        <f>SUM(Q81:Q82)</f>
        <v>0</v>
      </c>
      <c r="R80" s="34"/>
      <c r="S80" s="34"/>
      <c r="T80" s="36">
        <v>7.8E-2</v>
      </c>
      <c r="U80" s="34" t="e">
        <f>ROUND(#REF!*T80,2)</f>
        <v>#REF!</v>
      </c>
      <c r="V80" s="37"/>
      <c r="W80" s="37"/>
      <c r="X80" s="37"/>
      <c r="Y80" s="37"/>
      <c r="Z80" s="37"/>
      <c r="AA80" s="37"/>
      <c r="AB80" s="37"/>
      <c r="AC80" s="37"/>
      <c r="AD80" s="37"/>
      <c r="AE80" s="37" t="s">
        <v>102</v>
      </c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</row>
    <row r="81" spans="1:60" outlineLevel="1">
      <c r="A81" s="249">
        <v>29</v>
      </c>
      <c r="B81" s="250" t="s">
        <v>196</v>
      </c>
      <c r="C81" s="251" t="s">
        <v>197</v>
      </c>
      <c r="D81" s="313" t="s">
        <v>121</v>
      </c>
      <c r="E81" s="253">
        <v>48.2</v>
      </c>
      <c r="F81" s="320">
        <f>H81+J81</f>
        <v>0</v>
      </c>
      <c r="G81" s="254">
        <f>ROUND(E81*F81,2)</f>
        <v>0</v>
      </c>
      <c r="H81" s="254"/>
      <c r="I81" s="254">
        <f>ROUND(E81*H81,2)</f>
        <v>0</v>
      </c>
      <c r="J81" s="254"/>
      <c r="K81" s="254">
        <f>ROUND(E81*J81,2)</f>
        <v>0</v>
      </c>
      <c r="L81" s="254">
        <v>15</v>
      </c>
      <c r="M81" s="254">
        <f>G81*(1+L81/100)</f>
        <v>0</v>
      </c>
      <c r="N81" s="313">
        <v>4.0000000000000003E-5</v>
      </c>
      <c r="O81" s="313">
        <f>ROUND(E81*N81,5)</f>
        <v>1.9300000000000001E-3</v>
      </c>
      <c r="P81" s="313">
        <v>0</v>
      </c>
      <c r="Q81" s="313">
        <f>ROUND(E81*P81,5)</f>
        <v>0</v>
      </c>
      <c r="R81" s="34"/>
      <c r="S81" s="34"/>
      <c r="T81" s="36"/>
      <c r="U81" s="34"/>
      <c r="V81" s="37"/>
      <c r="W81" s="37"/>
      <c r="X81" s="37"/>
      <c r="Y81" s="37"/>
      <c r="Z81" s="37"/>
      <c r="AA81" s="37"/>
      <c r="AB81" s="37"/>
      <c r="AC81" s="37"/>
      <c r="AD81" s="37"/>
      <c r="AE81" s="37" t="s">
        <v>109</v>
      </c>
      <c r="AF81" s="37">
        <v>0</v>
      </c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</row>
    <row r="82" spans="1:60" ht="12.5" customHeight="1" outlineLevel="1">
      <c r="A82" s="249"/>
      <c r="B82" s="250"/>
      <c r="C82" s="536" t="s">
        <v>198</v>
      </c>
      <c r="D82" s="537"/>
      <c r="E82" s="538"/>
      <c r="F82" s="539"/>
      <c r="G82" s="540"/>
      <c r="H82" s="254"/>
      <c r="I82" s="254"/>
      <c r="J82" s="254"/>
      <c r="K82" s="254"/>
      <c r="L82" s="254"/>
      <c r="M82" s="254"/>
      <c r="N82" s="313"/>
      <c r="O82" s="313"/>
      <c r="P82" s="313"/>
      <c r="Q82" s="313"/>
      <c r="R82" s="34"/>
      <c r="S82" s="34"/>
      <c r="T82" s="36">
        <v>0.52</v>
      </c>
      <c r="U82" s="34" t="e">
        <f>ROUND(#REF!*T82,2)</f>
        <v>#REF!</v>
      </c>
      <c r="V82" s="37"/>
      <c r="W82" s="37"/>
      <c r="X82" s="37"/>
      <c r="Y82" s="37"/>
      <c r="Z82" s="37"/>
      <c r="AA82" s="37"/>
      <c r="AB82" s="37"/>
      <c r="AC82" s="37"/>
      <c r="AD82" s="37"/>
      <c r="AE82" s="37" t="s">
        <v>102</v>
      </c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</row>
    <row r="83" spans="1:60" ht="14.5" outlineLevel="1">
      <c r="A83" s="255" t="s">
        <v>97</v>
      </c>
      <c r="B83" s="256" t="s">
        <v>52</v>
      </c>
      <c r="C83" s="257" t="s">
        <v>51</v>
      </c>
      <c r="D83" s="317"/>
      <c r="E83" s="259"/>
      <c r="F83" s="260"/>
      <c r="G83" s="260">
        <f>SUMIF(AE84:AE101,"&lt;&gt;NOR",G84:G101)</f>
        <v>0</v>
      </c>
      <c r="H83" s="260"/>
      <c r="I83" s="260">
        <f>SUM(I84:I101)</f>
        <v>0</v>
      </c>
      <c r="J83" s="260"/>
      <c r="K83" s="260">
        <f>SUM(K84:K101)</f>
        <v>0</v>
      </c>
      <c r="L83" s="260"/>
      <c r="M83" s="260">
        <f>SUM(M84:M101)</f>
        <v>0</v>
      </c>
      <c r="N83" s="317"/>
      <c r="O83" s="317">
        <f>SUM(O84:O101)</f>
        <v>1.5910000000000001E-2</v>
      </c>
      <c r="P83" s="317"/>
      <c r="Q83" s="317">
        <f>SUM(Q84:Q101)</f>
        <v>8.9686500000000002</v>
      </c>
      <c r="R83" s="34"/>
      <c r="S83" s="34"/>
      <c r="T83" s="36"/>
      <c r="U83" s="34"/>
      <c r="V83" s="37"/>
      <c r="W83" s="37"/>
      <c r="X83" s="37"/>
      <c r="Y83" s="37"/>
      <c r="Z83" s="37"/>
      <c r="AA83" s="37"/>
      <c r="AB83" s="37"/>
      <c r="AC83" s="37"/>
      <c r="AD83" s="37"/>
      <c r="AE83" s="37" t="s">
        <v>104</v>
      </c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8" t="e">
        <f>#REF!</f>
        <v>#REF!</v>
      </c>
      <c r="BB83" s="37"/>
      <c r="BC83" s="37"/>
      <c r="BD83" s="37"/>
      <c r="BE83" s="37"/>
      <c r="BF83" s="37"/>
      <c r="BG83" s="37"/>
      <c r="BH83" s="37"/>
    </row>
    <row r="84" spans="1:60" outlineLevel="1">
      <c r="A84" s="249">
        <v>30</v>
      </c>
      <c r="B84" s="250" t="s">
        <v>206</v>
      </c>
      <c r="C84" s="251" t="s">
        <v>207</v>
      </c>
      <c r="D84" s="313" t="s">
        <v>101</v>
      </c>
      <c r="E84" s="253">
        <v>3</v>
      </c>
      <c r="F84" s="320">
        <f>H84+J84</f>
        <v>0</v>
      </c>
      <c r="G84" s="254">
        <f>ROUND(E84*F84,2)</f>
        <v>0</v>
      </c>
      <c r="H84" s="254"/>
      <c r="I84" s="254">
        <f>ROUND(E84*H84,2)</f>
        <v>0</v>
      </c>
      <c r="J84" s="254"/>
      <c r="K84" s="254">
        <f>ROUND(E84*J84,2)</f>
        <v>0</v>
      </c>
      <c r="L84" s="254">
        <v>15</v>
      </c>
      <c r="M84" s="254">
        <f>G84*(1+L84/100)</f>
        <v>0</v>
      </c>
      <c r="N84" s="313">
        <v>0</v>
      </c>
      <c r="O84" s="313">
        <f>ROUND(E84*N84,5)</f>
        <v>0</v>
      </c>
      <c r="P84" s="313">
        <v>0</v>
      </c>
      <c r="Q84" s="313">
        <f>ROUND(E84*P84,5)</f>
        <v>0</v>
      </c>
      <c r="R84" s="34"/>
      <c r="S84" s="34"/>
      <c r="T84" s="36"/>
      <c r="U84" s="34"/>
      <c r="V84" s="37"/>
      <c r="W84" s="37"/>
      <c r="X84" s="37"/>
      <c r="Y84" s="37"/>
      <c r="Z84" s="37"/>
      <c r="AA84" s="37"/>
      <c r="AB84" s="37"/>
      <c r="AC84" s="37"/>
      <c r="AD84" s="37"/>
      <c r="AE84" s="37" t="s">
        <v>109</v>
      </c>
      <c r="AF84" s="37">
        <v>0</v>
      </c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</row>
    <row r="85" spans="1:60" outlineLevel="1">
      <c r="A85" s="249">
        <v>31</v>
      </c>
      <c r="B85" s="250" t="s">
        <v>212</v>
      </c>
      <c r="C85" s="251" t="s">
        <v>213</v>
      </c>
      <c r="D85" s="313" t="s">
        <v>121</v>
      </c>
      <c r="E85" s="253">
        <v>3.2320000000000002</v>
      </c>
      <c r="F85" s="320">
        <f>H85+J85</f>
        <v>0</v>
      </c>
      <c r="G85" s="254">
        <f>ROUND(E85*F85,2)</f>
        <v>0</v>
      </c>
      <c r="H85" s="254"/>
      <c r="I85" s="254">
        <f>ROUND(E85*H85,2)</f>
        <v>0</v>
      </c>
      <c r="J85" s="254"/>
      <c r="K85" s="254">
        <f>ROUND(E85*J85,2)</f>
        <v>0</v>
      </c>
      <c r="L85" s="254">
        <v>15</v>
      </c>
      <c r="M85" s="254">
        <f>G85*(1+L85/100)</f>
        <v>0</v>
      </c>
      <c r="N85" s="313">
        <v>1.17E-3</v>
      </c>
      <c r="O85" s="313">
        <f>ROUND(E85*N85,5)</f>
        <v>3.7799999999999999E-3</v>
      </c>
      <c r="P85" s="313">
        <v>8.7999999999999995E-2</v>
      </c>
      <c r="Q85" s="313">
        <f>ROUND(E85*P85,5)</f>
        <v>0.28442000000000001</v>
      </c>
      <c r="R85" s="34"/>
      <c r="S85" s="34"/>
      <c r="T85" s="36">
        <v>0.22700000000000001</v>
      </c>
      <c r="U85" s="34" t="e">
        <f>ROUND(#REF!*T85,2)</f>
        <v>#REF!</v>
      </c>
      <c r="V85" s="37"/>
      <c r="W85" s="37"/>
      <c r="X85" s="37"/>
      <c r="Y85" s="37"/>
      <c r="Z85" s="37"/>
      <c r="AA85" s="37"/>
      <c r="AB85" s="37"/>
      <c r="AC85" s="37"/>
      <c r="AD85" s="37"/>
      <c r="AE85" s="37" t="s">
        <v>102</v>
      </c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</row>
    <row r="86" spans="1:60" outlineLevel="1">
      <c r="A86" s="249"/>
      <c r="B86" s="250"/>
      <c r="C86" s="314" t="s">
        <v>796</v>
      </c>
      <c r="D86" s="315"/>
      <c r="E86" s="316">
        <v>3.2320000000000002</v>
      </c>
      <c r="F86" s="254"/>
      <c r="G86" s="254"/>
      <c r="H86" s="254"/>
      <c r="I86" s="254"/>
      <c r="J86" s="254"/>
      <c r="K86" s="254"/>
      <c r="L86" s="254"/>
      <c r="M86" s="254"/>
      <c r="N86" s="313"/>
      <c r="O86" s="313"/>
      <c r="P86" s="313"/>
      <c r="Q86" s="313"/>
      <c r="R86" s="34"/>
      <c r="S86" s="34"/>
      <c r="T86" s="36"/>
      <c r="U86" s="34"/>
      <c r="V86" s="37"/>
      <c r="W86" s="37"/>
      <c r="X86" s="37"/>
      <c r="Y86" s="37"/>
      <c r="Z86" s="37"/>
      <c r="AA86" s="37"/>
      <c r="AB86" s="37"/>
      <c r="AC86" s="37"/>
      <c r="AD86" s="37"/>
      <c r="AE86" s="37" t="s">
        <v>109</v>
      </c>
      <c r="AF86" s="37">
        <v>0</v>
      </c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</row>
    <row r="87" spans="1:60" outlineLevel="1">
      <c r="A87" s="249">
        <v>32</v>
      </c>
      <c r="B87" s="250" t="s">
        <v>797</v>
      </c>
      <c r="C87" s="251" t="s">
        <v>798</v>
      </c>
      <c r="D87" s="313" t="s">
        <v>121</v>
      </c>
      <c r="E87" s="253">
        <v>1.8180000000000001</v>
      </c>
      <c r="F87" s="320">
        <f>H87+J87</f>
        <v>0</v>
      </c>
      <c r="G87" s="254">
        <f>ROUND(E87*F87,2)</f>
        <v>0</v>
      </c>
      <c r="H87" s="254"/>
      <c r="I87" s="254">
        <f>ROUND(E87*H87,2)</f>
        <v>0</v>
      </c>
      <c r="J87" s="254"/>
      <c r="K87" s="254">
        <f>ROUND(E87*J87,2)</f>
        <v>0</v>
      </c>
      <c r="L87" s="254">
        <v>15</v>
      </c>
      <c r="M87" s="254">
        <f>G87*(1+L87/100)</f>
        <v>0</v>
      </c>
      <c r="N87" s="313">
        <v>1.17E-3</v>
      </c>
      <c r="O87" s="313">
        <f>ROUND(E87*N87,5)</f>
        <v>2.1299999999999999E-3</v>
      </c>
      <c r="P87" s="313">
        <v>7.5999999999999998E-2</v>
      </c>
      <c r="Q87" s="313">
        <f>ROUND(E87*P87,5)</f>
        <v>0.13816999999999999</v>
      </c>
      <c r="R87" s="34"/>
      <c r="S87" s="34"/>
      <c r="T87" s="36"/>
      <c r="U87" s="34"/>
      <c r="V87" s="37"/>
      <c r="W87" s="37"/>
      <c r="X87" s="37"/>
      <c r="Y87" s="37"/>
      <c r="Z87" s="37"/>
      <c r="AA87" s="37"/>
      <c r="AB87" s="37"/>
      <c r="AC87" s="37"/>
      <c r="AD87" s="37"/>
      <c r="AE87" s="37" t="s">
        <v>109</v>
      </c>
      <c r="AF87" s="37">
        <v>0</v>
      </c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</row>
    <row r="88" spans="1:60" outlineLevel="1">
      <c r="A88" s="249"/>
      <c r="B88" s="250"/>
      <c r="C88" s="314" t="s">
        <v>799</v>
      </c>
      <c r="D88" s="315"/>
      <c r="E88" s="316">
        <v>1.8180000000000001</v>
      </c>
      <c r="F88" s="254"/>
      <c r="G88" s="254"/>
      <c r="H88" s="254"/>
      <c r="I88" s="254"/>
      <c r="J88" s="254"/>
      <c r="K88" s="254"/>
      <c r="L88" s="254"/>
      <c r="M88" s="254"/>
      <c r="N88" s="313"/>
      <c r="O88" s="313"/>
      <c r="P88" s="313"/>
      <c r="Q88" s="313"/>
      <c r="R88" s="34"/>
      <c r="S88" s="34"/>
      <c r="T88" s="36">
        <v>4.6550000000000002</v>
      </c>
      <c r="U88" s="34" t="e">
        <f>ROUND(#REF!*T88,2)</f>
        <v>#REF!</v>
      </c>
      <c r="V88" s="37"/>
      <c r="W88" s="37"/>
      <c r="X88" s="37"/>
      <c r="Y88" s="37"/>
      <c r="Z88" s="37"/>
      <c r="AA88" s="37"/>
      <c r="AB88" s="37"/>
      <c r="AC88" s="37"/>
      <c r="AD88" s="37"/>
      <c r="AE88" s="37" t="s">
        <v>102</v>
      </c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</row>
    <row r="89" spans="1:60" outlineLevel="1">
      <c r="A89" s="249">
        <v>33</v>
      </c>
      <c r="B89" s="250" t="s">
        <v>215</v>
      </c>
      <c r="C89" s="251" t="s">
        <v>216</v>
      </c>
      <c r="D89" s="313" t="s">
        <v>116</v>
      </c>
      <c r="E89" s="253">
        <v>3.6665000000000001</v>
      </c>
      <c r="F89" s="320">
        <f>H89+J89</f>
        <v>0</v>
      </c>
      <c r="G89" s="254">
        <f>ROUND(E89*F89,2)</f>
        <v>0</v>
      </c>
      <c r="H89" s="254"/>
      <c r="I89" s="254">
        <f>ROUND(E89*H89,2)</f>
        <v>0</v>
      </c>
      <c r="J89" s="254"/>
      <c r="K89" s="254">
        <f>ROUND(E89*J89,2)</f>
        <v>0</v>
      </c>
      <c r="L89" s="254">
        <v>15</v>
      </c>
      <c r="M89" s="254">
        <f>G89*(1+L89/100)</f>
        <v>0</v>
      </c>
      <c r="N89" s="313">
        <v>0</v>
      </c>
      <c r="O89" s="313">
        <f>ROUND(E89*N89,5)</f>
        <v>0</v>
      </c>
      <c r="P89" s="313">
        <v>1.4</v>
      </c>
      <c r="Q89" s="313">
        <f>ROUND(E89*P89,5)</f>
        <v>5.1330999999999998</v>
      </c>
      <c r="R89" s="34"/>
      <c r="S89" s="34"/>
      <c r="T89" s="36"/>
      <c r="U89" s="34"/>
      <c r="V89" s="37"/>
      <c r="W89" s="37"/>
      <c r="X89" s="37"/>
      <c r="Y89" s="37"/>
      <c r="Z89" s="37"/>
      <c r="AA89" s="37"/>
      <c r="AB89" s="37"/>
      <c r="AC89" s="37"/>
      <c r="AD89" s="37"/>
      <c r="AE89" s="37" t="s">
        <v>109</v>
      </c>
      <c r="AF89" s="37">
        <v>0</v>
      </c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</row>
    <row r="90" spans="1:60">
      <c r="A90" s="249"/>
      <c r="B90" s="250"/>
      <c r="C90" s="314" t="s">
        <v>800</v>
      </c>
      <c r="D90" s="315"/>
      <c r="E90" s="316">
        <v>3.32</v>
      </c>
      <c r="F90" s="254"/>
      <c r="G90" s="254"/>
      <c r="H90" s="254"/>
      <c r="I90" s="254"/>
      <c r="J90" s="254"/>
      <c r="K90" s="254"/>
      <c r="L90" s="254"/>
      <c r="M90" s="254"/>
      <c r="N90" s="313"/>
      <c r="O90" s="313"/>
      <c r="P90" s="313"/>
      <c r="Q90" s="313"/>
      <c r="R90" s="39"/>
      <c r="S90" s="39"/>
      <c r="T90" s="41"/>
      <c r="U90" s="39" t="e">
        <f>SUM(U91:U108)</f>
        <v>#REF!</v>
      </c>
      <c r="AE90" s="29" t="s">
        <v>98</v>
      </c>
    </row>
    <row r="91" spans="1:60" outlineLevel="1">
      <c r="A91" s="249"/>
      <c r="B91" s="250"/>
      <c r="C91" s="314" t="s">
        <v>801</v>
      </c>
      <c r="D91" s="315"/>
      <c r="E91" s="316">
        <v>0.34649999999999997</v>
      </c>
      <c r="F91" s="254"/>
      <c r="G91" s="254"/>
      <c r="H91" s="254"/>
      <c r="I91" s="254"/>
      <c r="J91" s="254"/>
      <c r="K91" s="254"/>
      <c r="L91" s="254"/>
      <c r="M91" s="254"/>
      <c r="N91" s="313"/>
      <c r="O91" s="313"/>
      <c r="P91" s="313"/>
      <c r="Q91" s="313"/>
      <c r="R91" s="34"/>
      <c r="S91" s="34"/>
      <c r="T91" s="36">
        <v>0.3</v>
      </c>
      <c r="U91" s="34" t="e">
        <f>ROUND(#REF!*T91,2)</f>
        <v>#REF!</v>
      </c>
      <c r="V91" s="37"/>
      <c r="W91" s="37"/>
      <c r="X91" s="37"/>
      <c r="Y91" s="37"/>
      <c r="Z91" s="37"/>
      <c r="AA91" s="37"/>
      <c r="AB91" s="37"/>
      <c r="AC91" s="37"/>
      <c r="AD91" s="37"/>
      <c r="AE91" s="37" t="s">
        <v>102</v>
      </c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</row>
    <row r="92" spans="1:60" ht="20" outlineLevel="1">
      <c r="A92" s="249">
        <v>34</v>
      </c>
      <c r="B92" s="250" t="s">
        <v>221</v>
      </c>
      <c r="C92" s="251" t="s">
        <v>222</v>
      </c>
      <c r="D92" s="313" t="s">
        <v>121</v>
      </c>
      <c r="E92" s="253">
        <v>4.95</v>
      </c>
      <c r="F92" s="320">
        <f>H92+J92</f>
        <v>0</v>
      </c>
      <c r="G92" s="254">
        <f>ROUND(E92*F92,2)</f>
        <v>0</v>
      </c>
      <c r="H92" s="254"/>
      <c r="I92" s="254">
        <f>ROUND(E92*H92,2)</f>
        <v>0</v>
      </c>
      <c r="J92" s="254"/>
      <c r="K92" s="254">
        <f>ROUND(E92*J92,2)</f>
        <v>0</v>
      </c>
      <c r="L92" s="254">
        <v>15</v>
      </c>
      <c r="M92" s="254">
        <f>G92*(1+L92/100)</f>
        <v>0</v>
      </c>
      <c r="N92" s="313">
        <v>0</v>
      </c>
      <c r="O92" s="313">
        <f>ROUND(E92*N92,5)</f>
        <v>0</v>
      </c>
      <c r="P92" s="313">
        <v>0.02</v>
      </c>
      <c r="Q92" s="313">
        <f>ROUND(E92*P92,5)</f>
        <v>9.9000000000000005E-2</v>
      </c>
      <c r="R92" s="34"/>
      <c r="S92" s="34"/>
      <c r="T92" s="36"/>
      <c r="U92" s="34"/>
      <c r="V92" s="37"/>
      <c r="W92" s="37"/>
      <c r="X92" s="37"/>
      <c r="Y92" s="37"/>
      <c r="Z92" s="37"/>
      <c r="AA92" s="37"/>
      <c r="AB92" s="37"/>
      <c r="AC92" s="37"/>
      <c r="AD92" s="37"/>
      <c r="AE92" s="37" t="s">
        <v>109</v>
      </c>
      <c r="AF92" s="37">
        <v>0</v>
      </c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</row>
    <row r="93" spans="1:60" outlineLevel="1">
      <c r="A93" s="249"/>
      <c r="B93" s="250"/>
      <c r="C93" s="314" t="s">
        <v>802</v>
      </c>
      <c r="D93" s="315"/>
      <c r="E93" s="316">
        <v>4.95</v>
      </c>
      <c r="F93" s="254"/>
      <c r="G93" s="254"/>
      <c r="H93" s="254"/>
      <c r="I93" s="254"/>
      <c r="J93" s="254"/>
      <c r="K93" s="254"/>
      <c r="L93" s="254"/>
      <c r="M93" s="254"/>
      <c r="N93" s="313"/>
      <c r="O93" s="313"/>
      <c r="P93" s="313"/>
      <c r="Q93" s="313"/>
      <c r="R93" s="34"/>
      <c r="S93" s="34"/>
      <c r="T93" s="36"/>
      <c r="U93" s="34"/>
      <c r="V93" s="37"/>
      <c r="W93" s="37"/>
      <c r="X93" s="37"/>
      <c r="Y93" s="37"/>
      <c r="Z93" s="37"/>
      <c r="AA93" s="37"/>
      <c r="AB93" s="37"/>
      <c r="AC93" s="37"/>
      <c r="AD93" s="37"/>
      <c r="AE93" s="37" t="s">
        <v>109</v>
      </c>
      <c r="AF93" s="37">
        <v>0</v>
      </c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</row>
    <row r="94" spans="1:60" outlineLevel="1">
      <c r="A94" s="249">
        <v>35</v>
      </c>
      <c r="B94" s="250" t="s">
        <v>223</v>
      </c>
      <c r="C94" s="251" t="s">
        <v>224</v>
      </c>
      <c r="D94" s="313" t="s">
        <v>121</v>
      </c>
      <c r="E94" s="253">
        <v>0.51300000000000001</v>
      </c>
      <c r="F94" s="320">
        <f>H94+J94</f>
        <v>0</v>
      </c>
      <c r="G94" s="254">
        <f>ROUND(E94*F94,2)</f>
        <v>0</v>
      </c>
      <c r="H94" s="254"/>
      <c r="I94" s="254">
        <f>ROUND(E94*H94,2)</f>
        <v>0</v>
      </c>
      <c r="J94" s="254"/>
      <c r="K94" s="254">
        <f>ROUND(E94*J94,2)</f>
        <v>0</v>
      </c>
      <c r="L94" s="254">
        <v>15</v>
      </c>
      <c r="M94" s="254">
        <f>G94*(1+L94/100)</f>
        <v>0</v>
      </c>
      <c r="N94" s="313">
        <v>2.1900000000000001E-3</v>
      </c>
      <c r="O94" s="313">
        <f>ROUND(E94*N94,5)</f>
        <v>1.1199999999999999E-3</v>
      </c>
      <c r="P94" s="313">
        <v>0.01</v>
      </c>
      <c r="Q94" s="313">
        <f>ROUND(E94*P94,5)</f>
        <v>5.13E-3</v>
      </c>
      <c r="R94" s="34"/>
      <c r="S94" s="34"/>
      <c r="T94" s="36"/>
      <c r="U94" s="34"/>
      <c r="V94" s="37"/>
      <c r="W94" s="37"/>
      <c r="X94" s="37"/>
      <c r="Y94" s="37"/>
      <c r="Z94" s="37"/>
      <c r="AA94" s="37"/>
      <c r="AB94" s="37"/>
      <c r="AC94" s="37"/>
      <c r="AD94" s="37"/>
      <c r="AE94" s="37" t="s">
        <v>109</v>
      </c>
      <c r="AF94" s="37">
        <v>0</v>
      </c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</row>
    <row r="95" spans="1:60" outlineLevel="1">
      <c r="A95" s="249"/>
      <c r="B95" s="250"/>
      <c r="C95" s="536" t="s">
        <v>210</v>
      </c>
      <c r="D95" s="537"/>
      <c r="E95" s="538"/>
      <c r="F95" s="539"/>
      <c r="G95" s="540"/>
      <c r="H95" s="254"/>
      <c r="I95" s="254"/>
      <c r="J95" s="254"/>
      <c r="K95" s="254"/>
      <c r="L95" s="254"/>
      <c r="M95" s="254"/>
      <c r="N95" s="313"/>
      <c r="O95" s="313"/>
      <c r="P95" s="313"/>
      <c r="Q95" s="313"/>
      <c r="R95" s="34"/>
      <c r="S95" s="34"/>
      <c r="T95" s="36">
        <v>0.26</v>
      </c>
      <c r="U95" s="34" t="e">
        <f>ROUND(#REF!*T95,2)</f>
        <v>#REF!</v>
      </c>
      <c r="V95" s="37"/>
      <c r="W95" s="37"/>
      <c r="X95" s="37"/>
      <c r="Y95" s="37"/>
      <c r="Z95" s="37"/>
      <c r="AA95" s="37"/>
      <c r="AB95" s="37"/>
      <c r="AC95" s="37"/>
      <c r="AD95" s="37"/>
      <c r="AE95" s="37" t="s">
        <v>102</v>
      </c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</row>
    <row r="96" spans="1:60" outlineLevel="1">
      <c r="A96" s="249"/>
      <c r="B96" s="250"/>
      <c r="C96" s="314" t="s">
        <v>803</v>
      </c>
      <c r="D96" s="315"/>
      <c r="E96" s="316">
        <v>0.51300000000000001</v>
      </c>
      <c r="F96" s="254"/>
      <c r="G96" s="254"/>
      <c r="H96" s="254"/>
      <c r="I96" s="254"/>
      <c r="J96" s="254"/>
      <c r="K96" s="254"/>
      <c r="L96" s="254"/>
      <c r="M96" s="254"/>
      <c r="N96" s="313"/>
      <c r="O96" s="313"/>
      <c r="P96" s="313"/>
      <c r="Q96" s="313"/>
      <c r="R96" s="34"/>
      <c r="S96" s="34"/>
      <c r="T96" s="36"/>
      <c r="U96" s="34"/>
      <c r="V96" s="37"/>
      <c r="W96" s="37"/>
      <c r="X96" s="37"/>
      <c r="Y96" s="37"/>
      <c r="Z96" s="37"/>
      <c r="AA96" s="37"/>
      <c r="AB96" s="37"/>
      <c r="AC96" s="37"/>
      <c r="AD96" s="37"/>
      <c r="AE96" s="37" t="s">
        <v>104</v>
      </c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8" t="e">
        <f>#REF!</f>
        <v>#REF!</v>
      </c>
      <c r="BB96" s="37"/>
      <c r="BC96" s="37"/>
      <c r="BD96" s="37"/>
      <c r="BE96" s="37"/>
      <c r="BF96" s="37"/>
      <c r="BG96" s="37"/>
      <c r="BH96" s="37"/>
    </row>
    <row r="97" spans="1:60" outlineLevel="1">
      <c r="A97" s="249">
        <v>36</v>
      </c>
      <c r="B97" s="250" t="s">
        <v>226</v>
      </c>
      <c r="C97" s="251" t="s">
        <v>227</v>
      </c>
      <c r="D97" s="313" t="s">
        <v>121</v>
      </c>
      <c r="E97" s="253">
        <v>13.247999999999999</v>
      </c>
      <c r="F97" s="320">
        <f>H97+J97</f>
        <v>0</v>
      </c>
      <c r="G97" s="254">
        <f>ROUND(E97*F97,2)</f>
        <v>0</v>
      </c>
      <c r="H97" s="254"/>
      <c r="I97" s="254">
        <f>ROUND(E97*H97,2)</f>
        <v>0</v>
      </c>
      <c r="J97" s="254"/>
      <c r="K97" s="254">
        <f>ROUND(E97*J97,2)</f>
        <v>0</v>
      </c>
      <c r="L97" s="254">
        <v>15</v>
      </c>
      <c r="M97" s="254">
        <f>G97*(1+L97/100)</f>
        <v>0</v>
      </c>
      <c r="N97" s="313">
        <v>6.7000000000000002E-4</v>
      </c>
      <c r="O97" s="313">
        <f>ROUND(E97*N97,5)</f>
        <v>8.8800000000000007E-3</v>
      </c>
      <c r="P97" s="313">
        <v>0.184</v>
      </c>
      <c r="Q97" s="313">
        <f>ROUND(E97*P97,5)</f>
        <v>2.43763</v>
      </c>
      <c r="R97" s="34"/>
      <c r="S97" s="34"/>
      <c r="T97" s="36"/>
      <c r="U97" s="34"/>
      <c r="V97" s="37"/>
      <c r="W97" s="37"/>
      <c r="X97" s="37"/>
      <c r="Y97" s="37"/>
      <c r="Z97" s="37"/>
      <c r="AA97" s="37"/>
      <c r="AB97" s="37"/>
      <c r="AC97" s="37"/>
      <c r="AD97" s="37"/>
      <c r="AE97" s="37" t="s">
        <v>109</v>
      </c>
      <c r="AF97" s="37">
        <v>0</v>
      </c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</row>
    <row r="98" spans="1:60" outlineLevel="1">
      <c r="A98" s="249"/>
      <c r="B98" s="250"/>
      <c r="C98" s="314" t="s">
        <v>804</v>
      </c>
      <c r="D98" s="315"/>
      <c r="E98" s="316">
        <v>5.5205000000000002</v>
      </c>
      <c r="F98" s="254"/>
      <c r="G98" s="254"/>
      <c r="H98" s="254"/>
      <c r="I98" s="254"/>
      <c r="J98" s="254"/>
      <c r="K98" s="254"/>
      <c r="L98" s="254"/>
      <c r="M98" s="254"/>
      <c r="N98" s="313"/>
      <c r="O98" s="313"/>
      <c r="P98" s="313"/>
      <c r="Q98" s="313"/>
      <c r="R98" s="34"/>
      <c r="S98" s="34"/>
      <c r="T98" s="36">
        <v>0.33</v>
      </c>
      <c r="U98" s="34" t="e">
        <f>ROUND(#REF!*T98,2)</f>
        <v>#REF!</v>
      </c>
      <c r="V98" s="37"/>
      <c r="W98" s="37"/>
      <c r="X98" s="37"/>
      <c r="Y98" s="37"/>
      <c r="Z98" s="37"/>
      <c r="AA98" s="37"/>
      <c r="AB98" s="37"/>
      <c r="AC98" s="37"/>
      <c r="AD98" s="37"/>
      <c r="AE98" s="37" t="s">
        <v>102</v>
      </c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</row>
    <row r="99" spans="1:60" outlineLevel="1">
      <c r="A99" s="249"/>
      <c r="B99" s="250"/>
      <c r="C99" s="314" t="s">
        <v>805</v>
      </c>
      <c r="D99" s="315"/>
      <c r="E99" s="316">
        <v>7.7275</v>
      </c>
      <c r="F99" s="254"/>
      <c r="G99" s="254"/>
      <c r="H99" s="254"/>
      <c r="I99" s="254"/>
      <c r="J99" s="254"/>
      <c r="K99" s="254"/>
      <c r="L99" s="254"/>
      <c r="M99" s="254"/>
      <c r="N99" s="313"/>
      <c r="O99" s="313"/>
      <c r="P99" s="313"/>
      <c r="Q99" s="313"/>
      <c r="R99" s="34"/>
      <c r="S99" s="34"/>
      <c r="T99" s="36"/>
      <c r="U99" s="34"/>
      <c r="V99" s="37"/>
      <c r="W99" s="37"/>
      <c r="X99" s="37"/>
      <c r="Y99" s="37"/>
      <c r="Z99" s="37"/>
      <c r="AA99" s="37"/>
      <c r="AB99" s="37"/>
      <c r="AC99" s="37"/>
      <c r="AD99" s="37"/>
      <c r="AE99" s="37" t="s">
        <v>109</v>
      </c>
      <c r="AF99" s="37">
        <v>0</v>
      </c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</row>
    <row r="100" spans="1:60" ht="20" outlineLevel="1">
      <c r="A100" s="249">
        <v>37</v>
      </c>
      <c r="B100" s="250" t="s">
        <v>232</v>
      </c>
      <c r="C100" s="251" t="s">
        <v>233</v>
      </c>
      <c r="D100" s="313" t="s">
        <v>116</v>
      </c>
      <c r="E100" s="253">
        <v>0.39600000000000002</v>
      </c>
      <c r="F100" s="320">
        <f>H100+J100</f>
        <v>0</v>
      </c>
      <c r="G100" s="254">
        <f>ROUND(E100*F100,2)</f>
        <v>0</v>
      </c>
      <c r="H100" s="254"/>
      <c r="I100" s="254">
        <f>ROUND(E100*H100,2)</f>
        <v>0</v>
      </c>
      <c r="J100" s="254"/>
      <c r="K100" s="254">
        <f>ROUND(E100*J100,2)</f>
        <v>0</v>
      </c>
      <c r="L100" s="254">
        <v>15</v>
      </c>
      <c r="M100" s="254">
        <f>G100*(1+L100/100)</f>
        <v>0</v>
      </c>
      <c r="N100" s="313">
        <v>0</v>
      </c>
      <c r="O100" s="313">
        <f>ROUND(E100*N100,5)</f>
        <v>0</v>
      </c>
      <c r="P100" s="313">
        <v>2.2000000000000002</v>
      </c>
      <c r="Q100" s="313">
        <f>ROUND(E100*P100,5)</f>
        <v>0.87119999999999997</v>
      </c>
      <c r="R100" s="34"/>
      <c r="S100" s="34"/>
      <c r="T100" s="36">
        <v>0.08</v>
      </c>
      <c r="U100" s="34" t="e">
        <f>ROUND(#REF!*T100,2)</f>
        <v>#REF!</v>
      </c>
      <c r="V100" s="37"/>
      <c r="W100" s="37"/>
      <c r="X100" s="37"/>
      <c r="Y100" s="37"/>
      <c r="Z100" s="37"/>
      <c r="AA100" s="37"/>
      <c r="AB100" s="37"/>
      <c r="AC100" s="37"/>
      <c r="AD100" s="37"/>
      <c r="AE100" s="37" t="s">
        <v>102</v>
      </c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</row>
    <row r="101" spans="1:60" outlineLevel="1">
      <c r="A101" s="249"/>
      <c r="B101" s="250"/>
      <c r="C101" s="314" t="s">
        <v>806</v>
      </c>
      <c r="D101" s="315"/>
      <c r="E101" s="316">
        <v>0.39600000000000002</v>
      </c>
      <c r="F101" s="254"/>
      <c r="G101" s="254"/>
      <c r="H101" s="254"/>
      <c r="I101" s="254"/>
      <c r="J101" s="254"/>
      <c r="K101" s="254"/>
      <c r="L101" s="254"/>
      <c r="M101" s="254"/>
      <c r="N101" s="313"/>
      <c r="O101" s="313"/>
      <c r="P101" s="313"/>
      <c r="Q101" s="313"/>
      <c r="R101" s="34"/>
      <c r="S101" s="34"/>
      <c r="T101" s="36"/>
      <c r="U101" s="34"/>
      <c r="V101" s="37"/>
      <c r="W101" s="37"/>
      <c r="X101" s="37"/>
      <c r="Y101" s="37"/>
      <c r="Z101" s="37"/>
      <c r="AA101" s="37"/>
      <c r="AB101" s="37"/>
      <c r="AC101" s="37"/>
      <c r="AD101" s="37"/>
      <c r="AE101" s="37" t="s">
        <v>109</v>
      </c>
      <c r="AF101" s="37">
        <v>0</v>
      </c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</row>
    <row r="102" spans="1:60" ht="14.5" outlineLevel="1">
      <c r="A102" s="255" t="s">
        <v>97</v>
      </c>
      <c r="B102" s="256" t="s">
        <v>50</v>
      </c>
      <c r="C102" s="257" t="s">
        <v>49</v>
      </c>
      <c r="D102" s="317"/>
      <c r="E102" s="259"/>
      <c r="F102" s="260"/>
      <c r="G102" s="260">
        <f>SUMIF(AE103:AE120,"&lt;&gt;NOR",G103:G120)</f>
        <v>0</v>
      </c>
      <c r="H102" s="260"/>
      <c r="I102" s="260">
        <f>SUM(I103:I120)</f>
        <v>0</v>
      </c>
      <c r="J102" s="260"/>
      <c r="K102" s="260">
        <f>SUM(K103:K120)</f>
        <v>0</v>
      </c>
      <c r="L102" s="260"/>
      <c r="M102" s="260">
        <f>SUM(M103:M120)</f>
        <v>0</v>
      </c>
      <c r="N102" s="317"/>
      <c r="O102" s="317">
        <f>SUM(O103:O120)</f>
        <v>1.34E-3</v>
      </c>
      <c r="P102" s="317"/>
      <c r="Q102" s="317">
        <f>SUM(Q103:Q120)</f>
        <v>4.7414300000000003</v>
      </c>
      <c r="R102" s="34"/>
      <c r="S102" s="34"/>
      <c r="T102" s="36"/>
      <c r="U102" s="34"/>
      <c r="V102" s="37"/>
      <c r="W102" s="37"/>
      <c r="X102" s="37"/>
      <c r="Y102" s="37"/>
      <c r="Z102" s="37"/>
      <c r="AA102" s="37"/>
      <c r="AB102" s="37"/>
      <c r="AC102" s="37"/>
      <c r="AD102" s="37"/>
      <c r="AE102" s="37" t="s">
        <v>109</v>
      </c>
      <c r="AF102" s="37">
        <v>0</v>
      </c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</row>
    <row r="103" spans="1:60" outlineLevel="1">
      <c r="A103" s="249">
        <v>38</v>
      </c>
      <c r="B103" s="250" t="s">
        <v>235</v>
      </c>
      <c r="C103" s="251" t="s">
        <v>236</v>
      </c>
      <c r="D103" s="313" t="s">
        <v>121</v>
      </c>
      <c r="E103" s="253">
        <v>14.5375</v>
      </c>
      <c r="F103" s="320">
        <f>H103+J103</f>
        <v>0</v>
      </c>
      <c r="G103" s="254">
        <f>ROUND(E103*F103,2)</f>
        <v>0</v>
      </c>
      <c r="H103" s="254"/>
      <c r="I103" s="254">
        <f>ROUND(E103*H103,2)</f>
        <v>0</v>
      </c>
      <c r="J103" s="254"/>
      <c r="K103" s="254">
        <f>ROUND(E103*J103,2)</f>
        <v>0</v>
      </c>
      <c r="L103" s="254">
        <v>15</v>
      </c>
      <c r="M103" s="254">
        <f>G103*(1+L103/100)</f>
        <v>0</v>
      </c>
      <c r="N103" s="313">
        <v>0</v>
      </c>
      <c r="O103" s="313">
        <f>ROUND(E103*N103,5)</f>
        <v>0</v>
      </c>
      <c r="P103" s="313">
        <v>6.8000000000000005E-2</v>
      </c>
      <c r="Q103" s="313">
        <f>ROUND(E103*P103,5)</f>
        <v>0.98855000000000004</v>
      </c>
      <c r="R103" s="34"/>
      <c r="S103" s="34"/>
      <c r="T103" s="36"/>
      <c r="U103" s="34"/>
      <c r="V103" s="37"/>
      <c r="W103" s="37"/>
      <c r="X103" s="37"/>
      <c r="Y103" s="37"/>
      <c r="Z103" s="37"/>
      <c r="AA103" s="37"/>
      <c r="AB103" s="37"/>
      <c r="AC103" s="37"/>
      <c r="AD103" s="37"/>
      <c r="AE103" s="37" t="s">
        <v>109</v>
      </c>
      <c r="AF103" s="37">
        <v>0</v>
      </c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</row>
    <row r="104" spans="1:60" outlineLevel="1">
      <c r="A104" s="249"/>
      <c r="B104" s="250"/>
      <c r="C104" s="314" t="s">
        <v>807</v>
      </c>
      <c r="D104" s="315"/>
      <c r="E104" s="316">
        <v>9.6415000000000006</v>
      </c>
      <c r="F104" s="254"/>
      <c r="G104" s="254"/>
      <c r="H104" s="254"/>
      <c r="I104" s="254"/>
      <c r="J104" s="254"/>
      <c r="K104" s="254"/>
      <c r="L104" s="254"/>
      <c r="M104" s="254"/>
      <c r="N104" s="313"/>
      <c r="O104" s="313"/>
      <c r="P104" s="313"/>
      <c r="Q104" s="313"/>
      <c r="R104" s="34"/>
      <c r="S104" s="34"/>
      <c r="T104" s="36">
        <v>0.61399999999999999</v>
      </c>
      <c r="U104" s="34" t="e">
        <f>ROUND(#REF!*T104,2)</f>
        <v>#REF!</v>
      </c>
      <c r="V104" s="37"/>
      <c r="W104" s="37"/>
      <c r="X104" s="37"/>
      <c r="Y104" s="37"/>
      <c r="Z104" s="37"/>
      <c r="AA104" s="37"/>
      <c r="AB104" s="37"/>
      <c r="AC104" s="37"/>
      <c r="AD104" s="37"/>
      <c r="AE104" s="37" t="s">
        <v>102</v>
      </c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</row>
    <row r="105" spans="1:60" outlineLevel="1">
      <c r="A105" s="249"/>
      <c r="B105" s="250"/>
      <c r="C105" s="314" t="s">
        <v>808</v>
      </c>
      <c r="D105" s="315"/>
      <c r="E105" s="316">
        <v>0.72599999999999998</v>
      </c>
      <c r="F105" s="254"/>
      <c r="G105" s="254"/>
      <c r="H105" s="254"/>
      <c r="I105" s="254"/>
      <c r="J105" s="254"/>
      <c r="K105" s="254"/>
      <c r="L105" s="254"/>
      <c r="M105" s="254"/>
      <c r="N105" s="313"/>
      <c r="O105" s="313"/>
      <c r="P105" s="313"/>
      <c r="Q105" s="313"/>
      <c r="R105" s="34"/>
      <c r="S105" s="34"/>
      <c r="T105" s="36">
        <v>0.94199999999999995</v>
      </c>
      <c r="U105" s="34" t="e">
        <f>ROUND(#REF!*T105,2)</f>
        <v>#REF!</v>
      </c>
      <c r="V105" s="37"/>
      <c r="W105" s="37"/>
      <c r="X105" s="37"/>
      <c r="Y105" s="37"/>
      <c r="Z105" s="37"/>
      <c r="AA105" s="37"/>
      <c r="AB105" s="37"/>
      <c r="AC105" s="37"/>
      <c r="AD105" s="37"/>
      <c r="AE105" s="37" t="s">
        <v>102</v>
      </c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</row>
    <row r="106" spans="1:60" outlineLevel="1">
      <c r="A106" s="249"/>
      <c r="B106" s="250"/>
      <c r="C106" s="314" t="s">
        <v>809</v>
      </c>
      <c r="D106" s="315"/>
      <c r="E106" s="316">
        <v>4.17</v>
      </c>
      <c r="F106" s="254"/>
      <c r="G106" s="254"/>
      <c r="H106" s="254"/>
      <c r="I106" s="254"/>
      <c r="J106" s="254"/>
      <c r="K106" s="254"/>
      <c r="L106" s="254"/>
      <c r="M106" s="254"/>
      <c r="N106" s="313"/>
      <c r="O106" s="313"/>
      <c r="P106" s="313"/>
      <c r="Q106" s="313"/>
      <c r="R106" s="34"/>
      <c r="S106" s="34"/>
      <c r="T106" s="36">
        <v>0.49</v>
      </c>
      <c r="U106" s="34" t="e">
        <f>ROUND(#REF!*T106,2)</f>
        <v>#REF!</v>
      </c>
      <c r="V106" s="37"/>
      <c r="W106" s="37"/>
      <c r="X106" s="37"/>
      <c r="Y106" s="37"/>
      <c r="Z106" s="37"/>
      <c r="AA106" s="37"/>
      <c r="AB106" s="37"/>
      <c r="AC106" s="37"/>
      <c r="AD106" s="37"/>
      <c r="AE106" s="37" t="s">
        <v>102</v>
      </c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</row>
    <row r="107" spans="1:60" outlineLevel="1">
      <c r="A107" s="249">
        <v>39</v>
      </c>
      <c r="B107" s="250" t="s">
        <v>238</v>
      </c>
      <c r="C107" s="251" t="s">
        <v>239</v>
      </c>
      <c r="D107" s="313" t="s">
        <v>121</v>
      </c>
      <c r="E107" s="253">
        <v>19.424499999999998</v>
      </c>
      <c r="F107" s="320">
        <f>H107+J107</f>
        <v>0</v>
      </c>
      <c r="G107" s="254">
        <f>ROUND(E107*F107,2)</f>
        <v>0</v>
      </c>
      <c r="H107" s="254"/>
      <c r="I107" s="254">
        <f>ROUND(E107*H107,2)</f>
        <v>0</v>
      </c>
      <c r="J107" s="254"/>
      <c r="K107" s="254">
        <f>ROUND(E107*J107,2)</f>
        <v>0</v>
      </c>
      <c r="L107" s="254">
        <v>15</v>
      </c>
      <c r="M107" s="254">
        <f>G107*(1+L107/100)</f>
        <v>0</v>
      </c>
      <c r="N107" s="313">
        <v>0</v>
      </c>
      <c r="O107" s="313">
        <f>ROUND(E107*N107,5)</f>
        <v>0</v>
      </c>
      <c r="P107" s="313">
        <v>4.5999999999999999E-2</v>
      </c>
      <c r="Q107" s="313">
        <f>ROUND(E107*P107,5)</f>
        <v>0.89353000000000005</v>
      </c>
      <c r="R107" s="34"/>
      <c r="S107" s="34"/>
      <c r="T107" s="36">
        <v>0</v>
      </c>
      <c r="U107" s="34" t="e">
        <f>ROUND(#REF!*T107,2)</f>
        <v>#REF!</v>
      </c>
      <c r="V107" s="37"/>
      <c r="W107" s="37"/>
      <c r="X107" s="37"/>
      <c r="Y107" s="37"/>
      <c r="Z107" s="37"/>
      <c r="AA107" s="37"/>
      <c r="AB107" s="37"/>
      <c r="AC107" s="37"/>
      <c r="AD107" s="37"/>
      <c r="AE107" s="37" t="s">
        <v>102</v>
      </c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</row>
    <row r="108" spans="1:60" outlineLevel="1">
      <c r="A108" s="249"/>
      <c r="B108" s="250"/>
      <c r="C108" s="536" t="s">
        <v>810</v>
      </c>
      <c r="D108" s="537"/>
      <c r="E108" s="538"/>
      <c r="F108" s="539"/>
      <c r="G108" s="540"/>
      <c r="H108" s="254"/>
      <c r="I108" s="254"/>
      <c r="J108" s="254"/>
      <c r="K108" s="254"/>
      <c r="L108" s="254"/>
      <c r="M108" s="254"/>
      <c r="N108" s="313"/>
      <c r="O108" s="313"/>
      <c r="P108" s="313"/>
      <c r="Q108" s="313"/>
      <c r="R108" s="34"/>
      <c r="S108" s="34"/>
      <c r="T108" s="36">
        <v>0</v>
      </c>
      <c r="U108" s="34" t="e">
        <f>ROUND(#REF!*T108,2)</f>
        <v>#REF!</v>
      </c>
      <c r="V108" s="37"/>
      <c r="W108" s="37"/>
      <c r="X108" s="37"/>
      <c r="Y108" s="37"/>
      <c r="Z108" s="37"/>
      <c r="AA108" s="37"/>
      <c r="AB108" s="37"/>
      <c r="AC108" s="37"/>
      <c r="AD108" s="37"/>
      <c r="AE108" s="37" t="s">
        <v>102</v>
      </c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</row>
    <row r="109" spans="1:60">
      <c r="A109" s="249"/>
      <c r="B109" s="250"/>
      <c r="C109" s="314" t="s">
        <v>811</v>
      </c>
      <c r="D109" s="315"/>
      <c r="E109" s="316">
        <v>19.424499999999998</v>
      </c>
      <c r="F109" s="254"/>
      <c r="G109" s="254"/>
      <c r="H109" s="254"/>
      <c r="I109" s="254"/>
      <c r="J109" s="254"/>
      <c r="K109" s="254"/>
      <c r="L109" s="254"/>
      <c r="M109" s="254"/>
      <c r="N109" s="313"/>
      <c r="O109" s="313"/>
      <c r="P109" s="313"/>
      <c r="Q109" s="313"/>
      <c r="R109" s="39"/>
      <c r="S109" s="39"/>
      <c r="T109" s="41"/>
      <c r="U109" s="39" t="e">
        <f>SUM(U110:U110)</f>
        <v>#REF!</v>
      </c>
      <c r="AE109" s="29" t="s">
        <v>98</v>
      </c>
    </row>
    <row r="110" spans="1:60" ht="20" outlineLevel="1">
      <c r="A110" s="249">
        <v>40</v>
      </c>
      <c r="B110" s="250" t="s">
        <v>242</v>
      </c>
      <c r="C110" s="251" t="s">
        <v>243</v>
      </c>
      <c r="D110" s="313" t="s">
        <v>121</v>
      </c>
      <c r="E110" s="253">
        <v>38.15</v>
      </c>
      <c r="F110" s="320">
        <f>H110+J110</f>
        <v>0</v>
      </c>
      <c r="G110" s="254">
        <f>ROUND(E110*F110,2)</f>
        <v>0</v>
      </c>
      <c r="H110" s="254"/>
      <c r="I110" s="254">
        <f>ROUND(E110*H110,2)</f>
        <v>0</v>
      </c>
      <c r="J110" s="254"/>
      <c r="K110" s="254">
        <f>ROUND(E110*J110,2)</f>
        <v>0</v>
      </c>
      <c r="L110" s="254">
        <v>15</v>
      </c>
      <c r="M110" s="254">
        <f>G110*(1+L110/100)</f>
        <v>0</v>
      </c>
      <c r="N110" s="313">
        <v>0</v>
      </c>
      <c r="O110" s="313">
        <f>ROUND(E110*N110,5)</f>
        <v>0</v>
      </c>
      <c r="P110" s="313">
        <v>0.05</v>
      </c>
      <c r="Q110" s="313">
        <f>ROUND(E110*P110,5)</f>
        <v>1.9075</v>
      </c>
      <c r="R110" s="34"/>
      <c r="S110" s="34"/>
      <c r="T110" s="36">
        <v>0.85199999999999998</v>
      </c>
      <c r="U110" s="34" t="e">
        <f>ROUND(#REF!*T110,2)</f>
        <v>#REF!</v>
      </c>
      <c r="V110" s="37"/>
      <c r="W110" s="37"/>
      <c r="X110" s="37"/>
      <c r="Y110" s="37"/>
      <c r="Z110" s="37"/>
      <c r="AA110" s="37"/>
      <c r="AB110" s="37"/>
      <c r="AC110" s="37"/>
      <c r="AD110" s="37"/>
      <c r="AE110" s="37" t="s">
        <v>102</v>
      </c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</row>
    <row r="111" spans="1:60">
      <c r="A111" s="249"/>
      <c r="B111" s="250"/>
      <c r="C111" s="314" t="s">
        <v>812</v>
      </c>
      <c r="D111" s="315"/>
      <c r="E111" s="316">
        <v>38.15</v>
      </c>
      <c r="F111" s="254"/>
      <c r="G111" s="254"/>
      <c r="H111" s="254"/>
      <c r="I111" s="254"/>
      <c r="J111" s="254"/>
      <c r="K111" s="254"/>
      <c r="L111" s="254"/>
      <c r="M111" s="254"/>
      <c r="N111" s="313"/>
      <c r="O111" s="313"/>
      <c r="P111" s="313"/>
      <c r="Q111" s="313"/>
      <c r="R111" s="39"/>
      <c r="S111" s="39"/>
      <c r="T111" s="41"/>
      <c r="U111" s="39" t="e">
        <f>SUM(U112:U114)</f>
        <v>#REF!</v>
      </c>
      <c r="AE111" s="29" t="s">
        <v>98</v>
      </c>
    </row>
    <row r="112" spans="1:60" outlineLevel="1">
      <c r="A112" s="249">
        <v>41</v>
      </c>
      <c r="B112" s="250" t="s">
        <v>245</v>
      </c>
      <c r="C112" s="251" t="s">
        <v>246</v>
      </c>
      <c r="D112" s="313" t="s">
        <v>121</v>
      </c>
      <c r="E112" s="253">
        <v>92.784700000000001</v>
      </c>
      <c r="F112" s="320">
        <f>H112+J112</f>
        <v>0</v>
      </c>
      <c r="G112" s="254">
        <f>ROUND(E112*F112,2)</f>
        <v>0</v>
      </c>
      <c r="H112" s="254"/>
      <c r="I112" s="254">
        <f>ROUND(E112*H112,2)</f>
        <v>0</v>
      </c>
      <c r="J112" s="254"/>
      <c r="K112" s="254">
        <f>ROUND(E112*J112,2)</f>
        <v>0</v>
      </c>
      <c r="L112" s="254">
        <v>15</v>
      </c>
      <c r="M112" s="254">
        <f>G112*(1+L112/100)</f>
        <v>0</v>
      </c>
      <c r="N112" s="313">
        <v>0</v>
      </c>
      <c r="O112" s="313">
        <f>ROUND(E112*N112,5)</f>
        <v>0</v>
      </c>
      <c r="P112" s="313">
        <v>0.01</v>
      </c>
      <c r="Q112" s="313">
        <f>ROUND(E112*P112,5)</f>
        <v>0.92784999999999995</v>
      </c>
      <c r="R112" s="34"/>
      <c r="S112" s="34"/>
      <c r="T112" s="36">
        <v>0.38500000000000001</v>
      </c>
      <c r="U112" s="34" t="e">
        <f>ROUND(#REF!*T112,2)</f>
        <v>#REF!</v>
      </c>
      <c r="V112" s="37"/>
      <c r="W112" s="37"/>
      <c r="X112" s="37"/>
      <c r="Y112" s="37"/>
      <c r="Z112" s="37"/>
      <c r="AA112" s="37"/>
      <c r="AB112" s="37"/>
      <c r="AC112" s="37"/>
      <c r="AD112" s="37"/>
      <c r="AE112" s="37" t="s">
        <v>102</v>
      </c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</row>
    <row r="113" spans="1:60" outlineLevel="1">
      <c r="A113" s="249"/>
      <c r="B113" s="250"/>
      <c r="C113" s="314" t="s">
        <v>783</v>
      </c>
      <c r="D113" s="315"/>
      <c r="E113" s="316">
        <v>12.090999999999999</v>
      </c>
      <c r="F113" s="254"/>
      <c r="G113" s="254"/>
      <c r="H113" s="254"/>
      <c r="I113" s="254"/>
      <c r="J113" s="254"/>
      <c r="K113" s="254"/>
      <c r="L113" s="254"/>
      <c r="M113" s="254"/>
      <c r="N113" s="313"/>
      <c r="O113" s="313"/>
      <c r="P113" s="313"/>
      <c r="Q113" s="313"/>
      <c r="R113" s="34"/>
      <c r="S113" s="34"/>
      <c r="T113" s="36"/>
      <c r="U113" s="34"/>
      <c r="V113" s="37"/>
      <c r="W113" s="37"/>
      <c r="X113" s="37"/>
      <c r="Y113" s="37"/>
      <c r="Z113" s="37"/>
      <c r="AA113" s="37"/>
      <c r="AB113" s="37"/>
      <c r="AC113" s="37"/>
      <c r="AD113" s="37"/>
      <c r="AE113" s="37" t="s">
        <v>109</v>
      </c>
      <c r="AF113" s="37">
        <v>0</v>
      </c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</row>
    <row r="114" spans="1:60" outlineLevel="1">
      <c r="A114" s="249"/>
      <c r="B114" s="250"/>
      <c r="C114" s="314" t="s">
        <v>779</v>
      </c>
      <c r="D114" s="315"/>
      <c r="E114" s="316">
        <v>44.676200000000001</v>
      </c>
      <c r="F114" s="254"/>
      <c r="G114" s="254"/>
      <c r="H114" s="254"/>
      <c r="I114" s="254"/>
      <c r="J114" s="254"/>
      <c r="K114" s="254"/>
      <c r="L114" s="254"/>
      <c r="M114" s="254"/>
      <c r="N114" s="313"/>
      <c r="O114" s="313"/>
      <c r="P114" s="313"/>
      <c r="Q114" s="313"/>
      <c r="R114" s="34"/>
      <c r="S114" s="34"/>
      <c r="T114" s="36">
        <v>1.5669999999999999</v>
      </c>
      <c r="U114" s="34" t="e">
        <f>ROUND(#REF!*T114,2)</f>
        <v>#REF!</v>
      </c>
      <c r="V114" s="37"/>
      <c r="W114" s="37"/>
      <c r="X114" s="37"/>
      <c r="Y114" s="37"/>
      <c r="Z114" s="37"/>
      <c r="AA114" s="37"/>
      <c r="AB114" s="37"/>
      <c r="AC114" s="37"/>
      <c r="AD114" s="37"/>
      <c r="AE114" s="37" t="s">
        <v>102</v>
      </c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</row>
    <row r="115" spans="1:60">
      <c r="A115" s="249"/>
      <c r="B115" s="250"/>
      <c r="C115" s="314" t="s">
        <v>784</v>
      </c>
      <c r="D115" s="315"/>
      <c r="E115" s="316">
        <v>36.017499999999998</v>
      </c>
      <c r="F115" s="254"/>
      <c r="G115" s="254"/>
      <c r="H115" s="254"/>
      <c r="I115" s="254"/>
      <c r="J115" s="254"/>
      <c r="K115" s="254"/>
      <c r="L115" s="254"/>
      <c r="M115" s="254"/>
      <c r="N115" s="313"/>
      <c r="O115" s="313"/>
      <c r="P115" s="313"/>
      <c r="Q115" s="313"/>
      <c r="R115" s="39"/>
      <c r="S115" s="39"/>
      <c r="T115" s="41"/>
      <c r="U115" s="39" t="e">
        <f>SUM(U116:U118)</f>
        <v>#REF!</v>
      </c>
      <c r="AE115" s="29" t="s">
        <v>98</v>
      </c>
    </row>
    <row r="116" spans="1:60" outlineLevel="1">
      <c r="A116" s="249">
        <v>42</v>
      </c>
      <c r="B116" s="250" t="s">
        <v>247</v>
      </c>
      <c r="C116" s="251" t="s">
        <v>813</v>
      </c>
      <c r="D116" s="313" t="s">
        <v>101</v>
      </c>
      <c r="E116" s="253">
        <v>2</v>
      </c>
      <c r="F116" s="320">
        <f>H116+J116</f>
        <v>0</v>
      </c>
      <c r="G116" s="254">
        <f>ROUND(E116*F116,2)</f>
        <v>0</v>
      </c>
      <c r="H116" s="254"/>
      <c r="I116" s="254">
        <f>ROUND(E116*H116,2)</f>
        <v>0</v>
      </c>
      <c r="J116" s="254"/>
      <c r="K116" s="254">
        <f>ROUND(E116*J116,2)</f>
        <v>0</v>
      </c>
      <c r="L116" s="254">
        <v>15</v>
      </c>
      <c r="M116" s="254">
        <f>G116*(1+L116/100)</f>
        <v>0</v>
      </c>
      <c r="N116" s="313">
        <v>6.7000000000000002E-4</v>
      </c>
      <c r="O116" s="313">
        <f>ROUND(E116*N116,5)</f>
        <v>1.34E-3</v>
      </c>
      <c r="P116" s="313">
        <v>1.2E-2</v>
      </c>
      <c r="Q116" s="313">
        <f>ROUND(E116*P116,5)</f>
        <v>2.4E-2</v>
      </c>
      <c r="R116" s="34"/>
      <c r="S116" s="34"/>
      <c r="T116" s="36">
        <v>7.0000000000000007E-2</v>
      </c>
      <c r="U116" s="34" t="e">
        <f>ROUND(#REF!*T116,2)</f>
        <v>#REF!</v>
      </c>
      <c r="V116" s="37"/>
      <c r="W116" s="37"/>
      <c r="X116" s="37"/>
      <c r="Y116" s="37"/>
      <c r="Z116" s="37"/>
      <c r="AA116" s="37"/>
      <c r="AB116" s="37"/>
      <c r="AC116" s="37"/>
      <c r="AD116" s="37"/>
      <c r="AE116" s="37" t="s">
        <v>102</v>
      </c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</row>
    <row r="117" spans="1:60" outlineLevel="1">
      <c r="A117" s="249">
        <v>43</v>
      </c>
      <c r="B117" s="250" t="s">
        <v>249</v>
      </c>
      <c r="C117" s="251" t="s">
        <v>250</v>
      </c>
      <c r="D117" s="313" t="s">
        <v>107</v>
      </c>
      <c r="E117" s="253">
        <v>15.12</v>
      </c>
      <c r="F117" s="320">
        <v>0</v>
      </c>
      <c r="G117" s="254">
        <f>ROUND(E117*F117,2)</f>
        <v>0</v>
      </c>
      <c r="H117" s="254"/>
      <c r="I117" s="254">
        <f>ROUND(E117*H117,2)</f>
        <v>0</v>
      </c>
      <c r="J117" s="254"/>
      <c r="K117" s="254">
        <f>ROUND(E117*J117,2)</f>
        <v>0</v>
      </c>
      <c r="L117" s="254">
        <v>15</v>
      </c>
      <c r="M117" s="254">
        <f>G117*(1+L117/100)</f>
        <v>0</v>
      </c>
      <c r="N117" s="313">
        <v>0</v>
      </c>
      <c r="O117" s="313">
        <f>ROUND(E117*N117,5)</f>
        <v>0</v>
      </c>
      <c r="P117" s="313">
        <v>0</v>
      </c>
      <c r="Q117" s="313">
        <f>ROUND(E117*P117,5)</f>
        <v>0</v>
      </c>
      <c r="R117" s="34"/>
      <c r="S117" s="34"/>
      <c r="T117" s="36"/>
      <c r="U117" s="34"/>
      <c r="V117" s="37"/>
      <c r="W117" s="37"/>
      <c r="X117" s="37"/>
      <c r="Y117" s="37"/>
      <c r="Z117" s="37"/>
      <c r="AA117" s="37"/>
      <c r="AB117" s="37"/>
      <c r="AC117" s="37"/>
      <c r="AD117" s="37"/>
      <c r="AE117" s="37" t="s">
        <v>109</v>
      </c>
      <c r="AF117" s="37">
        <v>0</v>
      </c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</row>
    <row r="118" spans="1:60" outlineLevel="1">
      <c r="A118" s="249">
        <v>44</v>
      </c>
      <c r="B118" s="250" t="s">
        <v>251</v>
      </c>
      <c r="C118" s="251" t="s">
        <v>252</v>
      </c>
      <c r="D118" s="313" t="s">
        <v>107</v>
      </c>
      <c r="E118" s="253">
        <v>15.12</v>
      </c>
      <c r="F118" s="320">
        <f>H118+J118</f>
        <v>0</v>
      </c>
      <c r="G118" s="254">
        <f>ROUND(E118*F118,2)</f>
        <v>0</v>
      </c>
      <c r="H118" s="254"/>
      <c r="I118" s="254">
        <f>ROUND(E118*H118,2)</f>
        <v>0</v>
      </c>
      <c r="J118" s="254"/>
      <c r="K118" s="254">
        <f>ROUND(E118*J118,2)</f>
        <v>0</v>
      </c>
      <c r="L118" s="254">
        <v>15</v>
      </c>
      <c r="M118" s="254">
        <f>G118*(1+L118/100)</f>
        <v>0</v>
      </c>
      <c r="N118" s="313">
        <v>0</v>
      </c>
      <c r="O118" s="313">
        <f>ROUND(E118*N118,5)</f>
        <v>0</v>
      </c>
      <c r="P118" s="313">
        <v>0</v>
      </c>
      <c r="Q118" s="313">
        <f>ROUND(E118*P118,5)</f>
        <v>0</v>
      </c>
      <c r="R118" s="34"/>
      <c r="S118" s="34"/>
      <c r="T118" s="36">
        <v>1.74</v>
      </c>
      <c r="U118" s="34" t="e">
        <f>ROUND(#REF!*T118,2)</f>
        <v>#REF!</v>
      </c>
      <c r="V118" s="37"/>
      <c r="W118" s="37"/>
      <c r="X118" s="37"/>
      <c r="Y118" s="37"/>
      <c r="Z118" s="37"/>
      <c r="AA118" s="37"/>
      <c r="AB118" s="37"/>
      <c r="AC118" s="37"/>
      <c r="AD118" s="37"/>
      <c r="AE118" s="37" t="s">
        <v>102</v>
      </c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</row>
    <row r="119" spans="1:60">
      <c r="A119" s="249">
        <v>45</v>
      </c>
      <c r="B119" s="250" t="s">
        <v>253</v>
      </c>
      <c r="C119" s="251" t="s">
        <v>814</v>
      </c>
      <c r="D119" s="313" t="s">
        <v>107</v>
      </c>
      <c r="E119" s="253">
        <v>15.12</v>
      </c>
      <c r="F119" s="320">
        <f>H119+J119</f>
        <v>0</v>
      </c>
      <c r="G119" s="254">
        <f>ROUND(E119*F119,2)</f>
        <v>0</v>
      </c>
      <c r="H119" s="254"/>
      <c r="I119" s="254">
        <f>ROUND(E119*H119,2)</f>
        <v>0</v>
      </c>
      <c r="J119" s="254"/>
      <c r="K119" s="254">
        <f>ROUND(E119*J119,2)</f>
        <v>0</v>
      </c>
      <c r="L119" s="254">
        <v>15</v>
      </c>
      <c r="M119" s="254">
        <f>G119*(1+L119/100)</f>
        <v>0</v>
      </c>
      <c r="N119" s="313">
        <v>0</v>
      </c>
      <c r="O119" s="313">
        <f>ROUND(E119*N119,5)</f>
        <v>0</v>
      </c>
      <c r="P119" s="313">
        <v>0</v>
      </c>
      <c r="Q119" s="313">
        <f>ROUND(E119*P119,5)</f>
        <v>0</v>
      </c>
      <c r="R119" s="39"/>
      <c r="S119" s="39"/>
      <c r="T119" s="41"/>
      <c r="U119" s="39" t="e">
        <f>SUM(U120:U121)</f>
        <v>#REF!</v>
      </c>
      <c r="AE119" s="29" t="s">
        <v>98</v>
      </c>
    </row>
    <row r="120" spans="1:60" ht="20" outlineLevel="1">
      <c r="A120" s="249">
        <v>46</v>
      </c>
      <c r="B120" s="250" t="s">
        <v>255</v>
      </c>
      <c r="C120" s="251" t="s">
        <v>256</v>
      </c>
      <c r="D120" s="313" t="s">
        <v>107</v>
      </c>
      <c r="E120" s="253">
        <v>15.12</v>
      </c>
      <c r="F120" s="320">
        <f>H120+J120</f>
        <v>0</v>
      </c>
      <c r="G120" s="254">
        <f>ROUND(E120*F120,2)</f>
        <v>0</v>
      </c>
      <c r="H120" s="254"/>
      <c r="I120" s="254">
        <f>ROUND(E120*H120,2)</f>
        <v>0</v>
      </c>
      <c r="J120" s="254"/>
      <c r="K120" s="254">
        <f>ROUND(E120*J120,2)</f>
        <v>0</v>
      </c>
      <c r="L120" s="254">
        <v>15</v>
      </c>
      <c r="M120" s="254">
        <f>G120*(1+L120/100)</f>
        <v>0</v>
      </c>
      <c r="N120" s="313">
        <v>0</v>
      </c>
      <c r="O120" s="313">
        <f>ROUND(E120*N120,5)</f>
        <v>0</v>
      </c>
      <c r="P120" s="313">
        <v>0</v>
      </c>
      <c r="Q120" s="313">
        <f>ROUND(E120*P120,5)</f>
        <v>0</v>
      </c>
      <c r="R120" s="34"/>
      <c r="S120" s="34"/>
      <c r="T120" s="36">
        <v>0.19500000000000001</v>
      </c>
      <c r="U120" s="34" t="e">
        <f>ROUND(#REF!*T120,2)</f>
        <v>#REF!</v>
      </c>
      <c r="V120" s="37"/>
      <c r="W120" s="37"/>
      <c r="X120" s="37"/>
      <c r="Y120" s="37"/>
      <c r="Z120" s="37"/>
      <c r="AA120" s="37"/>
      <c r="AB120" s="37"/>
      <c r="AC120" s="37"/>
      <c r="AD120" s="37"/>
      <c r="AE120" s="37" t="s">
        <v>102</v>
      </c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</row>
    <row r="121" spans="1:60" ht="14.5" outlineLevel="1">
      <c r="A121" s="255" t="s">
        <v>97</v>
      </c>
      <c r="B121" s="256" t="s">
        <v>48</v>
      </c>
      <c r="C121" s="257" t="s">
        <v>47</v>
      </c>
      <c r="D121" s="317"/>
      <c r="E121" s="259"/>
      <c r="F121" s="260"/>
      <c r="G121" s="260">
        <f>SUMIF(AE122:AE123,"&lt;&gt;NOR",G122:G123)</f>
        <v>0</v>
      </c>
      <c r="H121" s="260"/>
      <c r="I121" s="260">
        <f>SUM(I122:I123)</f>
        <v>0</v>
      </c>
      <c r="J121" s="260"/>
      <c r="K121" s="260">
        <f>SUM(K122:K123)</f>
        <v>0</v>
      </c>
      <c r="L121" s="260"/>
      <c r="M121" s="260">
        <f>SUM(M122:M123)</f>
        <v>0</v>
      </c>
      <c r="N121" s="317"/>
      <c r="O121" s="317">
        <f>SUM(O122:O123)</f>
        <v>0</v>
      </c>
      <c r="P121" s="317"/>
      <c r="Q121" s="317">
        <f>SUM(Q122:Q123)</f>
        <v>0</v>
      </c>
      <c r="R121" s="34"/>
      <c r="S121" s="34"/>
      <c r="T121" s="36"/>
      <c r="U121" s="34"/>
      <c r="V121" s="37"/>
      <c r="W121" s="37"/>
      <c r="X121" s="37"/>
      <c r="Y121" s="37"/>
      <c r="Z121" s="37"/>
      <c r="AA121" s="37"/>
      <c r="AB121" s="37"/>
      <c r="AC121" s="37"/>
      <c r="AD121" s="37"/>
      <c r="AE121" s="37" t="s">
        <v>109</v>
      </c>
      <c r="AF121" s="37">
        <v>0</v>
      </c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</row>
    <row r="122" spans="1:60">
      <c r="A122" s="249">
        <v>47</v>
      </c>
      <c r="B122" s="250" t="s">
        <v>257</v>
      </c>
      <c r="C122" s="251" t="s">
        <v>258</v>
      </c>
      <c r="D122" s="313" t="s">
        <v>107</v>
      </c>
      <c r="E122" s="253">
        <v>7.0676800000000002</v>
      </c>
      <c r="F122" s="320">
        <f>H122+J122</f>
        <v>0</v>
      </c>
      <c r="G122" s="254">
        <f>ROUND(E122*F122,2)</f>
        <v>0</v>
      </c>
      <c r="H122" s="254"/>
      <c r="I122" s="254">
        <f>ROUND(E122*H122,2)</f>
        <v>0</v>
      </c>
      <c r="J122" s="254"/>
      <c r="K122" s="254">
        <f>ROUND(E122*J122,2)</f>
        <v>0</v>
      </c>
      <c r="L122" s="254">
        <v>15</v>
      </c>
      <c r="M122" s="254">
        <f>G122*(1+L122/100)</f>
        <v>0</v>
      </c>
      <c r="N122" s="313">
        <v>0</v>
      </c>
      <c r="O122" s="313">
        <f>ROUND(E122*N122,5)</f>
        <v>0</v>
      </c>
      <c r="P122" s="313">
        <v>0</v>
      </c>
      <c r="Q122" s="313">
        <f>ROUND(E122*P122,5)</f>
        <v>0</v>
      </c>
      <c r="R122" s="39"/>
      <c r="S122" s="39"/>
      <c r="T122" s="41"/>
      <c r="U122" s="39" t="e">
        <f>SUM(U123:U141)</f>
        <v>#REF!</v>
      </c>
      <c r="AE122" s="29" t="s">
        <v>98</v>
      </c>
    </row>
    <row r="123" spans="1:60" ht="20" outlineLevel="1">
      <c r="A123" s="249"/>
      <c r="B123" s="250"/>
      <c r="C123" s="314" t="s">
        <v>2007</v>
      </c>
      <c r="D123" s="315"/>
      <c r="E123" s="316">
        <v>7.0676800000000002</v>
      </c>
      <c r="F123" s="254"/>
      <c r="G123" s="254"/>
      <c r="H123" s="254"/>
      <c r="I123" s="254"/>
      <c r="J123" s="254"/>
      <c r="K123" s="254"/>
      <c r="L123" s="254"/>
      <c r="M123" s="254"/>
      <c r="N123" s="313"/>
      <c r="O123" s="313"/>
      <c r="P123" s="313"/>
      <c r="Q123" s="313"/>
      <c r="R123" s="34"/>
      <c r="S123" s="34"/>
      <c r="T123" s="36">
        <v>0.88</v>
      </c>
      <c r="U123" s="34" t="e">
        <f>ROUND(#REF!*T123,2)</f>
        <v>#REF!</v>
      </c>
      <c r="V123" s="37"/>
      <c r="W123" s="37"/>
      <c r="X123" s="37"/>
      <c r="Y123" s="37"/>
      <c r="Z123" s="37"/>
      <c r="AA123" s="37"/>
      <c r="AB123" s="37"/>
      <c r="AC123" s="37"/>
      <c r="AD123" s="37"/>
      <c r="AE123" s="37" t="s">
        <v>102</v>
      </c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</row>
    <row r="124" spans="1:60" ht="14.5" outlineLevel="1">
      <c r="A124" s="255" t="s">
        <v>97</v>
      </c>
      <c r="B124" s="256" t="s">
        <v>46</v>
      </c>
      <c r="C124" s="257" t="s">
        <v>45</v>
      </c>
      <c r="D124" s="317"/>
      <c r="E124" s="259"/>
      <c r="F124" s="260"/>
      <c r="G124" s="260">
        <f>SUMIF(AE125:AE127,"&lt;&gt;NOR",G125:G127)</f>
        <v>0</v>
      </c>
      <c r="H124" s="260"/>
      <c r="I124" s="260">
        <f>SUM(I125:I127)</f>
        <v>0</v>
      </c>
      <c r="J124" s="260"/>
      <c r="K124" s="260">
        <f>SUM(K125:K127)</f>
        <v>0</v>
      </c>
      <c r="L124" s="260"/>
      <c r="M124" s="260">
        <f>SUM(M125:M127)</f>
        <v>0</v>
      </c>
      <c r="N124" s="317"/>
      <c r="O124" s="317">
        <f>SUM(O125:O127)</f>
        <v>3.3419999999999998E-2</v>
      </c>
      <c r="P124" s="317"/>
      <c r="Q124" s="317">
        <f>SUM(Q125:Q127)</f>
        <v>0</v>
      </c>
      <c r="R124" s="34"/>
      <c r="S124" s="34"/>
      <c r="T124" s="36">
        <v>4.0199999999999996</v>
      </c>
      <c r="U124" s="34" t="e">
        <f>ROUND(#REF!*T124,2)</f>
        <v>#REF!</v>
      </c>
      <c r="V124" s="37"/>
      <c r="W124" s="37"/>
      <c r="X124" s="37"/>
      <c r="Y124" s="37"/>
      <c r="Z124" s="37"/>
      <c r="AA124" s="37"/>
      <c r="AB124" s="37"/>
      <c r="AC124" s="37"/>
      <c r="AD124" s="37"/>
      <c r="AE124" s="37" t="s">
        <v>102</v>
      </c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</row>
    <row r="125" spans="1:60" ht="20" outlineLevel="1">
      <c r="A125" s="249">
        <v>48</v>
      </c>
      <c r="B125" s="250" t="s">
        <v>259</v>
      </c>
      <c r="C125" s="251" t="s">
        <v>260</v>
      </c>
      <c r="D125" s="313" t="s">
        <v>121</v>
      </c>
      <c r="E125" s="253">
        <v>9.83</v>
      </c>
      <c r="F125" s="320">
        <f>H125+J125</f>
        <v>0</v>
      </c>
      <c r="G125" s="254">
        <f>ROUND(E125*F125,2)</f>
        <v>0</v>
      </c>
      <c r="H125" s="254"/>
      <c r="I125" s="254">
        <f>ROUND(E125*H125,2)</f>
        <v>0</v>
      </c>
      <c r="J125" s="254"/>
      <c r="K125" s="254">
        <f>ROUND(E125*J125,2)</f>
        <v>0</v>
      </c>
      <c r="L125" s="254">
        <v>15</v>
      </c>
      <c r="M125" s="254">
        <f>G125*(1+L125/100)</f>
        <v>0</v>
      </c>
      <c r="N125" s="313">
        <v>3.3999999999999998E-3</v>
      </c>
      <c r="O125" s="313">
        <f>ROUND(E125*N125,5)</f>
        <v>3.3419999999999998E-2</v>
      </c>
      <c r="P125" s="313">
        <v>0</v>
      </c>
      <c r="Q125" s="313">
        <f>ROUND(E125*P125,5)</f>
        <v>0</v>
      </c>
      <c r="R125" s="34"/>
      <c r="S125" s="34"/>
      <c r="T125" s="36">
        <v>1.86</v>
      </c>
      <c r="U125" s="34" t="e">
        <f>ROUND(#REF!*T125,2)</f>
        <v>#REF!</v>
      </c>
      <c r="V125" s="37"/>
      <c r="W125" s="37"/>
      <c r="X125" s="37"/>
      <c r="Y125" s="37"/>
      <c r="Z125" s="37"/>
      <c r="AA125" s="37"/>
      <c r="AB125" s="37"/>
      <c r="AC125" s="37"/>
      <c r="AD125" s="37"/>
      <c r="AE125" s="37" t="s">
        <v>102</v>
      </c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</row>
    <row r="126" spans="1:60" outlineLevel="1">
      <c r="A126" s="249"/>
      <c r="B126" s="250"/>
      <c r="C126" s="314" t="s">
        <v>815</v>
      </c>
      <c r="D126" s="315"/>
      <c r="E126" s="316">
        <v>9.83</v>
      </c>
      <c r="F126" s="254"/>
      <c r="G126" s="254"/>
      <c r="H126" s="254"/>
      <c r="I126" s="254"/>
      <c r="J126" s="254"/>
      <c r="K126" s="254"/>
      <c r="L126" s="254"/>
      <c r="M126" s="254"/>
      <c r="N126" s="313"/>
      <c r="O126" s="313"/>
      <c r="P126" s="313"/>
      <c r="Q126" s="313"/>
      <c r="R126" s="34"/>
      <c r="S126" s="34"/>
      <c r="T126" s="36"/>
      <c r="U126" s="34"/>
      <c r="V126" s="37"/>
      <c r="W126" s="37"/>
      <c r="X126" s="37"/>
      <c r="Y126" s="37"/>
      <c r="Z126" s="37"/>
      <c r="AA126" s="37"/>
      <c r="AB126" s="37"/>
      <c r="AC126" s="37"/>
      <c r="AD126" s="37"/>
      <c r="AE126" s="37" t="s">
        <v>104</v>
      </c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8" t="e">
        <f>#REF!</f>
        <v>#REF!</v>
      </c>
      <c r="BB126" s="37"/>
      <c r="BC126" s="37"/>
      <c r="BD126" s="37"/>
      <c r="BE126" s="37"/>
      <c r="BF126" s="37"/>
      <c r="BG126" s="37"/>
      <c r="BH126" s="37"/>
    </row>
    <row r="127" spans="1:60" outlineLevel="1">
      <c r="A127" s="249">
        <v>49</v>
      </c>
      <c r="B127" s="250" t="s">
        <v>262</v>
      </c>
      <c r="C127" s="251" t="s">
        <v>263</v>
      </c>
      <c r="D127" s="313" t="s">
        <v>107</v>
      </c>
      <c r="E127" s="253">
        <v>3.3419999999999998E-2</v>
      </c>
      <c r="F127" s="320">
        <f>H127+J127</f>
        <v>0</v>
      </c>
      <c r="G127" s="254">
        <f>ROUND(E127*F127,2)</f>
        <v>0</v>
      </c>
      <c r="H127" s="254"/>
      <c r="I127" s="254">
        <f>ROUND(E127*H127,2)</f>
        <v>0</v>
      </c>
      <c r="J127" s="254"/>
      <c r="K127" s="254">
        <f>ROUND(E127*J127,2)</f>
        <v>0</v>
      </c>
      <c r="L127" s="254">
        <v>15</v>
      </c>
      <c r="M127" s="254">
        <f>G127*(1+L127/100)</f>
        <v>0</v>
      </c>
      <c r="N127" s="313">
        <v>0</v>
      </c>
      <c r="O127" s="313">
        <f>ROUND(E127*N127,5)</f>
        <v>0</v>
      </c>
      <c r="P127" s="313">
        <v>0</v>
      </c>
      <c r="Q127" s="313">
        <f>ROUND(E127*P127,5)</f>
        <v>0</v>
      </c>
      <c r="R127" s="34"/>
      <c r="S127" s="34"/>
      <c r="T127" s="36">
        <v>0</v>
      </c>
      <c r="U127" s="34" t="e">
        <f>ROUND(#REF!*T127,2)</f>
        <v>#REF!</v>
      </c>
      <c r="V127" s="37"/>
      <c r="W127" s="37"/>
      <c r="X127" s="37"/>
      <c r="Y127" s="37"/>
      <c r="Z127" s="37"/>
      <c r="AA127" s="37"/>
      <c r="AB127" s="37"/>
      <c r="AC127" s="37"/>
      <c r="AD127" s="37"/>
      <c r="AE127" s="37" t="s">
        <v>113</v>
      </c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</row>
    <row r="128" spans="1:60" ht="14.5" outlineLevel="1">
      <c r="A128" s="255" t="s">
        <v>97</v>
      </c>
      <c r="B128" s="256" t="s">
        <v>44</v>
      </c>
      <c r="C128" s="257" t="s">
        <v>43</v>
      </c>
      <c r="D128" s="317"/>
      <c r="E128" s="259"/>
      <c r="F128" s="260"/>
      <c r="G128" s="260">
        <f>SUMIF(AE129:AE131,"&lt;&gt;NOR",G129:G131)</f>
        <v>0</v>
      </c>
      <c r="H128" s="260"/>
      <c r="I128" s="260">
        <f>SUM(I129:I131)</f>
        <v>0</v>
      </c>
      <c r="J128" s="260"/>
      <c r="K128" s="260">
        <f>SUM(K129:K131)</f>
        <v>0</v>
      </c>
      <c r="L128" s="260"/>
      <c r="M128" s="260">
        <f>SUM(M129:M131)</f>
        <v>0</v>
      </c>
      <c r="N128" s="317"/>
      <c r="O128" s="317">
        <f>SUM(O129:O131)</f>
        <v>3.8000000000000002E-4</v>
      </c>
      <c r="P128" s="317"/>
      <c r="Q128" s="317">
        <f>SUM(Q129:Q131)</f>
        <v>0</v>
      </c>
      <c r="R128" s="34"/>
      <c r="S128" s="34"/>
      <c r="T128" s="36">
        <v>0</v>
      </c>
      <c r="U128" s="34" t="e">
        <f>ROUND(#REF!*T128,2)</f>
        <v>#REF!</v>
      </c>
      <c r="V128" s="37"/>
      <c r="W128" s="37"/>
      <c r="X128" s="37"/>
      <c r="Y128" s="37"/>
      <c r="Z128" s="37"/>
      <c r="AA128" s="37"/>
      <c r="AB128" s="37"/>
      <c r="AC128" s="37"/>
      <c r="AD128" s="37"/>
      <c r="AE128" s="37" t="s">
        <v>113</v>
      </c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</row>
    <row r="129" spans="1:60" outlineLevel="1">
      <c r="A129" s="249">
        <v>50</v>
      </c>
      <c r="B129" s="250" t="s">
        <v>270</v>
      </c>
      <c r="C129" s="251" t="s">
        <v>271</v>
      </c>
      <c r="D129" s="313" t="s">
        <v>121</v>
      </c>
      <c r="E129" s="253">
        <v>38.200000000000003</v>
      </c>
      <c r="F129" s="320">
        <f>H129+J129</f>
        <v>0</v>
      </c>
      <c r="G129" s="254">
        <f>ROUND(E129*F129,2)</f>
        <v>0</v>
      </c>
      <c r="H129" s="254"/>
      <c r="I129" s="254">
        <f>ROUND(E129*H129,2)</f>
        <v>0</v>
      </c>
      <c r="J129" s="254"/>
      <c r="K129" s="254">
        <f>ROUND(E129*J129,2)</f>
        <v>0</v>
      </c>
      <c r="L129" s="254">
        <v>15</v>
      </c>
      <c r="M129" s="254">
        <f>G129*(1+L129/100)</f>
        <v>0</v>
      </c>
      <c r="N129" s="313">
        <v>1.0000000000000001E-5</v>
      </c>
      <c r="O129" s="313">
        <f>ROUND(E129*N129,5)</f>
        <v>3.8000000000000002E-4</v>
      </c>
      <c r="P129" s="313">
        <v>0</v>
      </c>
      <c r="Q129" s="313">
        <f>ROUND(E129*P129,5)</f>
        <v>0</v>
      </c>
      <c r="R129" s="34"/>
      <c r="S129" s="34"/>
      <c r="T129" s="36">
        <v>0</v>
      </c>
      <c r="U129" s="34" t="e">
        <f>ROUND(#REF!*T129,2)</f>
        <v>#REF!</v>
      </c>
      <c r="V129" s="37"/>
      <c r="W129" s="37"/>
      <c r="X129" s="37"/>
      <c r="Y129" s="37"/>
      <c r="Z129" s="37"/>
      <c r="AA129" s="37"/>
      <c r="AB129" s="37"/>
      <c r="AC129" s="37"/>
      <c r="AD129" s="37"/>
      <c r="AE129" s="37" t="s">
        <v>113</v>
      </c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</row>
    <row r="130" spans="1:60" outlineLevel="1">
      <c r="A130" s="249"/>
      <c r="B130" s="250"/>
      <c r="C130" s="314" t="s">
        <v>792</v>
      </c>
      <c r="D130" s="315"/>
      <c r="E130" s="316">
        <v>38.200000000000003</v>
      </c>
      <c r="F130" s="254"/>
      <c r="G130" s="254"/>
      <c r="H130" s="254"/>
      <c r="I130" s="254"/>
      <c r="J130" s="254"/>
      <c r="K130" s="254"/>
      <c r="L130" s="254"/>
      <c r="M130" s="254"/>
      <c r="N130" s="313"/>
      <c r="O130" s="313"/>
      <c r="P130" s="313"/>
      <c r="Q130" s="313"/>
      <c r="R130" s="34"/>
      <c r="S130" s="34"/>
      <c r="T130" s="36">
        <v>0</v>
      </c>
      <c r="U130" s="34" t="e">
        <f>ROUND(#REF!*T130,2)</f>
        <v>#REF!</v>
      </c>
      <c r="V130" s="37"/>
      <c r="W130" s="37"/>
      <c r="X130" s="37"/>
      <c r="Y130" s="37"/>
      <c r="Z130" s="37"/>
      <c r="AA130" s="37"/>
      <c r="AB130" s="37"/>
      <c r="AC130" s="37"/>
      <c r="AD130" s="37"/>
      <c r="AE130" s="37" t="s">
        <v>113</v>
      </c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</row>
    <row r="131" spans="1:60" outlineLevel="1">
      <c r="A131" s="249">
        <v>51</v>
      </c>
      <c r="B131" s="250" t="s">
        <v>272</v>
      </c>
      <c r="C131" s="251" t="s">
        <v>273</v>
      </c>
      <c r="D131" s="313" t="s">
        <v>107</v>
      </c>
      <c r="E131" s="253">
        <v>3.8000000000000002E-4</v>
      </c>
      <c r="F131" s="320">
        <f>H131+J131</f>
        <v>0</v>
      </c>
      <c r="G131" s="254">
        <f>ROUND(E131*F131,2)</f>
        <v>0</v>
      </c>
      <c r="H131" s="254"/>
      <c r="I131" s="254">
        <f>ROUND(E131*H131,2)</f>
        <v>0</v>
      </c>
      <c r="J131" s="254"/>
      <c r="K131" s="254">
        <f>ROUND(E131*J131,2)</f>
        <v>0</v>
      </c>
      <c r="L131" s="254">
        <v>15</v>
      </c>
      <c r="M131" s="254">
        <f>G131*(1+L131/100)</f>
        <v>0</v>
      </c>
      <c r="N131" s="313">
        <v>0</v>
      </c>
      <c r="O131" s="313">
        <f>ROUND(E131*N131,5)</f>
        <v>0</v>
      </c>
      <c r="P131" s="313">
        <v>0</v>
      </c>
      <c r="Q131" s="313">
        <f>ROUND(E131*P131,5)</f>
        <v>0</v>
      </c>
      <c r="R131" s="34"/>
      <c r="S131" s="34"/>
      <c r="T131" s="36">
        <v>0</v>
      </c>
      <c r="U131" s="34" t="e">
        <f>ROUND(#REF!*T131,2)</f>
        <v>#REF!</v>
      </c>
      <c r="V131" s="37"/>
      <c r="W131" s="37"/>
      <c r="X131" s="37"/>
      <c r="Y131" s="37"/>
      <c r="Z131" s="37"/>
      <c r="AA131" s="37"/>
      <c r="AB131" s="37"/>
      <c r="AC131" s="37"/>
      <c r="AD131" s="37"/>
      <c r="AE131" s="37" t="s">
        <v>113</v>
      </c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</row>
    <row r="132" spans="1:60" ht="14.5" outlineLevel="1">
      <c r="A132" s="255" t="s">
        <v>97</v>
      </c>
      <c r="B132" s="256" t="s">
        <v>42</v>
      </c>
      <c r="C132" s="257" t="s">
        <v>41</v>
      </c>
      <c r="D132" s="317"/>
      <c r="E132" s="259"/>
      <c r="F132" s="260"/>
      <c r="G132" s="260">
        <f>SUMIF(AE133:AE134,"&lt;&gt;NOR",G133:G134)</f>
        <v>0</v>
      </c>
      <c r="H132" s="260"/>
      <c r="I132" s="260">
        <f>SUM(I133:I134)</f>
        <v>0</v>
      </c>
      <c r="J132" s="260"/>
      <c r="K132" s="260">
        <f>SUM(K133:K134)</f>
        <v>0</v>
      </c>
      <c r="L132" s="260"/>
      <c r="M132" s="260">
        <f>SUM(M133:M134)</f>
        <v>0</v>
      </c>
      <c r="N132" s="317"/>
      <c r="O132" s="317">
        <f>SUM(O133:O134)</f>
        <v>0</v>
      </c>
      <c r="P132" s="317"/>
      <c r="Q132" s="317">
        <f>SUM(Q133:Q134)</f>
        <v>0.59760000000000002</v>
      </c>
      <c r="R132" s="34"/>
      <c r="S132" s="34"/>
      <c r="T132" s="36">
        <v>0</v>
      </c>
      <c r="U132" s="34" t="e">
        <f>ROUND(#REF!*T132,2)</f>
        <v>#REF!</v>
      </c>
      <c r="V132" s="37"/>
      <c r="W132" s="37"/>
      <c r="X132" s="37"/>
      <c r="Y132" s="37"/>
      <c r="Z132" s="37"/>
      <c r="AA132" s="37"/>
      <c r="AB132" s="37"/>
      <c r="AC132" s="37"/>
      <c r="AD132" s="37"/>
      <c r="AE132" s="37" t="s">
        <v>113</v>
      </c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</row>
    <row r="133" spans="1:60" outlineLevel="1">
      <c r="A133" s="249">
        <v>52</v>
      </c>
      <c r="B133" s="250" t="s">
        <v>274</v>
      </c>
      <c r="C133" s="251" t="s">
        <v>275</v>
      </c>
      <c r="D133" s="313" t="s">
        <v>121</v>
      </c>
      <c r="E133" s="253">
        <v>33.200000000000003</v>
      </c>
      <c r="F133" s="320">
        <f>H133+J133</f>
        <v>0</v>
      </c>
      <c r="G133" s="254">
        <f>ROUND(E133*F133,2)</f>
        <v>0</v>
      </c>
      <c r="H133" s="254"/>
      <c r="I133" s="254">
        <f>ROUND(E133*H133,2)</f>
        <v>0</v>
      </c>
      <c r="J133" s="254"/>
      <c r="K133" s="254">
        <f>ROUND(E133*J133,2)</f>
        <v>0</v>
      </c>
      <c r="L133" s="254">
        <v>15</v>
      </c>
      <c r="M133" s="254">
        <f>G133*(1+L133/100)</f>
        <v>0</v>
      </c>
      <c r="N133" s="313">
        <v>0</v>
      </c>
      <c r="O133" s="313">
        <f>ROUND(E133*N133,5)</f>
        <v>0</v>
      </c>
      <c r="P133" s="313">
        <v>1.7999999999999999E-2</v>
      </c>
      <c r="Q133" s="313">
        <f>ROUND(E133*P133,5)</f>
        <v>0.59760000000000002</v>
      </c>
      <c r="R133" s="34"/>
      <c r="S133" s="34"/>
      <c r="T133" s="36">
        <v>0</v>
      </c>
      <c r="U133" s="34" t="e">
        <f>ROUND(#REF!*T133,2)</f>
        <v>#REF!</v>
      </c>
      <c r="V133" s="37"/>
      <c r="W133" s="37"/>
      <c r="X133" s="37"/>
      <c r="Y133" s="37"/>
      <c r="Z133" s="37"/>
      <c r="AA133" s="37"/>
      <c r="AB133" s="37"/>
      <c r="AC133" s="37"/>
      <c r="AD133" s="37"/>
      <c r="AE133" s="37" t="s">
        <v>113</v>
      </c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</row>
    <row r="134" spans="1:60" outlineLevel="1">
      <c r="A134" s="249"/>
      <c r="B134" s="250"/>
      <c r="C134" s="314" t="s">
        <v>816</v>
      </c>
      <c r="D134" s="315"/>
      <c r="E134" s="316">
        <v>33.200000000000003</v>
      </c>
      <c r="F134" s="254"/>
      <c r="G134" s="254"/>
      <c r="H134" s="254"/>
      <c r="I134" s="254"/>
      <c r="J134" s="254"/>
      <c r="K134" s="254"/>
      <c r="L134" s="254"/>
      <c r="M134" s="254"/>
      <c r="N134" s="313"/>
      <c r="O134" s="313"/>
      <c r="P134" s="313"/>
      <c r="Q134" s="313"/>
      <c r="R134" s="34"/>
      <c r="S134" s="34"/>
      <c r="T134" s="36"/>
      <c r="U134" s="34"/>
      <c r="V134" s="37"/>
      <c r="W134" s="37"/>
      <c r="X134" s="37"/>
      <c r="Y134" s="37"/>
      <c r="Z134" s="37"/>
      <c r="AA134" s="37"/>
      <c r="AB134" s="37"/>
      <c r="AC134" s="37"/>
      <c r="AD134" s="37"/>
      <c r="AE134" s="37" t="s">
        <v>104</v>
      </c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8" t="e">
        <f>#REF!</f>
        <v>#REF!</v>
      </c>
      <c r="BB134" s="37"/>
      <c r="BC134" s="37"/>
      <c r="BD134" s="37"/>
      <c r="BE134" s="37"/>
      <c r="BF134" s="37"/>
      <c r="BG134" s="37"/>
      <c r="BH134" s="37"/>
    </row>
    <row r="135" spans="1:60" ht="14.5" outlineLevel="1">
      <c r="A135" s="255" t="s">
        <v>97</v>
      </c>
      <c r="B135" s="256" t="s">
        <v>40</v>
      </c>
      <c r="C135" s="257" t="s">
        <v>39</v>
      </c>
      <c r="D135" s="317"/>
      <c r="E135" s="259"/>
      <c r="F135" s="260"/>
      <c r="G135" s="260">
        <f>SUMIF(AE136:AE154,"&lt;&gt;NOR",G136:G154)</f>
        <v>0</v>
      </c>
      <c r="H135" s="260"/>
      <c r="I135" s="260">
        <f>SUM(I136:I154)</f>
        <v>0</v>
      </c>
      <c r="J135" s="260"/>
      <c r="K135" s="260">
        <f>SUM(K136:K154)</f>
        <v>0</v>
      </c>
      <c r="L135" s="260"/>
      <c r="M135" s="260">
        <f>SUM(M136:M154)</f>
        <v>0</v>
      </c>
      <c r="N135" s="317"/>
      <c r="O135" s="317">
        <f>SUM(O136:O154)</f>
        <v>0.16375000000000001</v>
      </c>
      <c r="P135" s="317"/>
      <c r="Q135" s="317">
        <f>SUM(Q136:Q154)</f>
        <v>0.16600000000000001</v>
      </c>
      <c r="R135" s="34"/>
      <c r="S135" s="34"/>
      <c r="T135" s="36"/>
      <c r="U135" s="34"/>
      <c r="V135" s="37"/>
      <c r="W135" s="37"/>
      <c r="X135" s="37"/>
      <c r="Y135" s="37"/>
      <c r="Z135" s="37"/>
      <c r="AA135" s="37"/>
      <c r="AB135" s="37"/>
      <c r="AC135" s="37"/>
      <c r="AD135" s="37"/>
      <c r="AE135" s="37" t="s">
        <v>104</v>
      </c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8" t="e">
        <f>#REF!</f>
        <v>#REF!</v>
      </c>
      <c r="BB135" s="37"/>
      <c r="BC135" s="37"/>
      <c r="BD135" s="37"/>
      <c r="BE135" s="37"/>
      <c r="BF135" s="37"/>
      <c r="BG135" s="37"/>
      <c r="BH135" s="37"/>
    </row>
    <row r="136" spans="1:60" outlineLevel="1">
      <c r="A136" s="249">
        <v>53</v>
      </c>
      <c r="B136" s="250" t="s">
        <v>279</v>
      </c>
      <c r="C136" s="251" t="s">
        <v>817</v>
      </c>
      <c r="D136" s="313" t="s">
        <v>101</v>
      </c>
      <c r="E136" s="253">
        <v>1</v>
      </c>
      <c r="F136" s="320">
        <f>H136+J136</f>
        <v>0</v>
      </c>
      <c r="G136" s="254">
        <f>ROUND(E136*F136,2)</f>
        <v>0</v>
      </c>
      <c r="H136" s="254"/>
      <c r="I136" s="254">
        <f>ROUND(E136*H136,2)</f>
        <v>0</v>
      </c>
      <c r="J136" s="254"/>
      <c r="K136" s="254">
        <f>ROUND(E136*J136,2)</f>
        <v>0</v>
      </c>
      <c r="L136" s="254">
        <v>15</v>
      </c>
      <c r="M136" s="254">
        <f>G136*(1+L136/100)</f>
        <v>0</v>
      </c>
      <c r="N136" s="313">
        <v>0</v>
      </c>
      <c r="O136" s="313">
        <f>ROUND(E136*N136,5)</f>
        <v>0</v>
      </c>
      <c r="P136" s="313">
        <v>0.16600000000000001</v>
      </c>
      <c r="Q136" s="313">
        <f>ROUND(E136*P136,5)</f>
        <v>0.16600000000000001</v>
      </c>
      <c r="R136" s="34"/>
      <c r="S136" s="34"/>
      <c r="T136" s="36">
        <v>0</v>
      </c>
      <c r="U136" s="34" t="e">
        <f>ROUND(#REF!*T136,2)</f>
        <v>#REF!</v>
      </c>
      <c r="V136" s="37"/>
      <c r="W136" s="37"/>
      <c r="X136" s="37"/>
      <c r="Y136" s="37"/>
      <c r="Z136" s="37"/>
      <c r="AA136" s="37"/>
      <c r="AB136" s="37"/>
      <c r="AC136" s="37"/>
      <c r="AD136" s="37"/>
      <c r="AE136" s="37" t="s">
        <v>113</v>
      </c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</row>
    <row r="137" spans="1:60" outlineLevel="1">
      <c r="A137" s="249">
        <v>54</v>
      </c>
      <c r="B137" s="250" t="s">
        <v>281</v>
      </c>
      <c r="C137" s="251" t="s">
        <v>282</v>
      </c>
      <c r="D137" s="313" t="s">
        <v>101</v>
      </c>
      <c r="E137" s="253">
        <v>3</v>
      </c>
      <c r="F137" s="320">
        <f>H137+J137</f>
        <v>0</v>
      </c>
      <c r="G137" s="254">
        <f>ROUND(E137*F137,2)</f>
        <v>0</v>
      </c>
      <c r="H137" s="254"/>
      <c r="I137" s="254">
        <f>ROUND(E137*H137,2)</f>
        <v>0</v>
      </c>
      <c r="J137" s="254"/>
      <c r="K137" s="254">
        <f>ROUND(E137*J137,2)</f>
        <v>0</v>
      </c>
      <c r="L137" s="254">
        <v>15</v>
      </c>
      <c r="M137" s="254">
        <f>G137*(1+L137/100)</f>
        <v>0</v>
      </c>
      <c r="N137" s="313">
        <v>2.0000000000000002E-5</v>
      </c>
      <c r="O137" s="313">
        <f>ROUND(E137*N137,5)</f>
        <v>6.0000000000000002E-5</v>
      </c>
      <c r="P137" s="313">
        <v>0</v>
      </c>
      <c r="Q137" s="313">
        <f>ROUND(E137*P137,5)</f>
        <v>0</v>
      </c>
      <c r="R137" s="34"/>
      <c r="S137" s="34"/>
      <c r="T137" s="36">
        <v>0.28000000000000003</v>
      </c>
      <c r="U137" s="34" t="e">
        <f>ROUND(#REF!*T137,2)</f>
        <v>#REF!</v>
      </c>
      <c r="V137" s="37"/>
      <c r="W137" s="37"/>
      <c r="X137" s="37"/>
      <c r="Y137" s="37"/>
      <c r="Z137" s="37"/>
      <c r="AA137" s="37"/>
      <c r="AB137" s="37"/>
      <c r="AC137" s="37"/>
      <c r="AD137" s="37"/>
      <c r="AE137" s="37" t="s">
        <v>102</v>
      </c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</row>
    <row r="138" spans="1:60" ht="20" outlineLevel="1">
      <c r="A138" s="249">
        <v>55</v>
      </c>
      <c r="B138" s="250" t="s">
        <v>283</v>
      </c>
      <c r="C138" s="251" t="s">
        <v>284</v>
      </c>
      <c r="D138" s="313" t="s">
        <v>101</v>
      </c>
      <c r="E138" s="253">
        <v>1</v>
      </c>
      <c r="F138" s="320">
        <f>H138+J138</f>
        <v>0</v>
      </c>
      <c r="G138" s="254">
        <f>ROUND(E138*F138,2)</f>
        <v>0</v>
      </c>
      <c r="H138" s="254"/>
      <c r="I138" s="254">
        <f>ROUND(E138*H138,2)</f>
        <v>0</v>
      </c>
      <c r="J138" s="254"/>
      <c r="K138" s="254">
        <f>ROUND(E138*J138,2)</f>
        <v>0</v>
      </c>
      <c r="L138" s="254">
        <v>15</v>
      </c>
      <c r="M138" s="254">
        <f>G138*(1+L138/100)</f>
        <v>0</v>
      </c>
      <c r="N138" s="313">
        <v>2.937E-2</v>
      </c>
      <c r="O138" s="313">
        <f>ROUND(E138*N138,5)</f>
        <v>2.937E-2</v>
      </c>
      <c r="P138" s="313">
        <v>0</v>
      </c>
      <c r="Q138" s="313">
        <f>ROUND(E138*P138,5)</f>
        <v>0</v>
      </c>
      <c r="R138" s="34"/>
      <c r="S138" s="34"/>
      <c r="T138" s="36"/>
      <c r="U138" s="34"/>
      <c r="V138" s="37"/>
      <c r="W138" s="37"/>
      <c r="X138" s="37"/>
      <c r="Y138" s="37"/>
      <c r="Z138" s="37"/>
      <c r="AA138" s="37"/>
      <c r="AB138" s="37"/>
      <c r="AC138" s="37"/>
      <c r="AD138" s="37"/>
      <c r="AE138" s="37" t="s">
        <v>109</v>
      </c>
      <c r="AF138" s="37">
        <v>0</v>
      </c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</row>
    <row r="139" spans="1:60" outlineLevel="1">
      <c r="A139" s="249"/>
      <c r="B139" s="250"/>
      <c r="C139" s="536" t="s">
        <v>285</v>
      </c>
      <c r="D139" s="537"/>
      <c r="E139" s="538"/>
      <c r="F139" s="539"/>
      <c r="G139" s="540"/>
      <c r="H139" s="254"/>
      <c r="I139" s="254"/>
      <c r="J139" s="254"/>
      <c r="K139" s="254"/>
      <c r="L139" s="254"/>
      <c r="M139" s="254"/>
      <c r="N139" s="313"/>
      <c r="O139" s="313"/>
      <c r="P139" s="313"/>
      <c r="Q139" s="313"/>
      <c r="R139" s="34"/>
      <c r="S139" s="34"/>
      <c r="T139" s="36">
        <v>10.728</v>
      </c>
      <c r="U139" s="34" t="e">
        <f>ROUND(#REF!*T139,2)</f>
        <v>#REF!</v>
      </c>
      <c r="V139" s="37"/>
      <c r="W139" s="37"/>
      <c r="X139" s="37"/>
      <c r="Y139" s="37"/>
      <c r="Z139" s="37"/>
      <c r="AA139" s="37"/>
      <c r="AB139" s="37"/>
      <c r="AC139" s="37"/>
      <c r="AD139" s="37"/>
      <c r="AE139" s="37" t="s">
        <v>102</v>
      </c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</row>
    <row r="140" spans="1:60" ht="20.5" customHeight="1" outlineLevel="1">
      <c r="A140" s="249">
        <v>56</v>
      </c>
      <c r="B140" s="250" t="s">
        <v>286</v>
      </c>
      <c r="C140" s="251" t="s">
        <v>287</v>
      </c>
      <c r="D140" s="313" t="s">
        <v>101</v>
      </c>
      <c r="E140" s="253">
        <v>1</v>
      </c>
      <c r="F140" s="320">
        <f t="shared" ref="F140:F146" si="0">H140+J140</f>
        <v>0</v>
      </c>
      <c r="G140" s="254">
        <f t="shared" ref="G140:G146" si="1">ROUND(E140*F140,2)</f>
        <v>0</v>
      </c>
      <c r="H140" s="254"/>
      <c r="I140" s="254">
        <f t="shared" ref="I140:I146" si="2">ROUND(E140*H140,2)</f>
        <v>0</v>
      </c>
      <c r="J140" s="254"/>
      <c r="K140" s="254">
        <f t="shared" ref="K140:K146" si="3">ROUND(E140*J140,2)</f>
        <v>0</v>
      </c>
      <c r="L140" s="254">
        <v>15</v>
      </c>
      <c r="M140" s="254">
        <f t="shared" ref="M140:M146" si="4">G140*(1+L140/100)</f>
        <v>0</v>
      </c>
      <c r="N140" s="313">
        <v>1.6E-2</v>
      </c>
      <c r="O140" s="313">
        <f t="shared" ref="O140:O146" si="5">ROUND(E140*N140,5)</f>
        <v>1.6E-2</v>
      </c>
      <c r="P140" s="313">
        <v>0</v>
      </c>
      <c r="Q140" s="313">
        <f t="shared" ref="Q140:Q146" si="6">ROUND(E140*P140,5)</f>
        <v>0</v>
      </c>
      <c r="R140" s="34"/>
      <c r="S140" s="34"/>
      <c r="T140" s="36"/>
      <c r="U140" s="34"/>
      <c r="V140" s="37"/>
      <c r="W140" s="37"/>
      <c r="X140" s="37"/>
      <c r="Y140" s="37"/>
      <c r="Z140" s="37"/>
      <c r="AA140" s="37"/>
      <c r="AB140" s="37"/>
      <c r="AC140" s="37"/>
      <c r="AD140" s="37"/>
      <c r="AE140" s="37" t="s">
        <v>104</v>
      </c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8" t="e">
        <f>#REF!</f>
        <v>#REF!</v>
      </c>
      <c r="BB140" s="37"/>
      <c r="BC140" s="37"/>
      <c r="BD140" s="37"/>
      <c r="BE140" s="37"/>
      <c r="BF140" s="37"/>
      <c r="BG140" s="37"/>
      <c r="BH140" s="37"/>
    </row>
    <row r="141" spans="1:60" ht="20" outlineLevel="1">
      <c r="A141" s="249">
        <v>57</v>
      </c>
      <c r="B141" s="250" t="s">
        <v>288</v>
      </c>
      <c r="C141" s="251" t="s">
        <v>289</v>
      </c>
      <c r="D141" s="313" t="s">
        <v>101</v>
      </c>
      <c r="E141" s="253">
        <v>1</v>
      </c>
      <c r="F141" s="320">
        <f t="shared" si="0"/>
        <v>0</v>
      </c>
      <c r="G141" s="254">
        <f t="shared" si="1"/>
        <v>0</v>
      </c>
      <c r="H141" s="254"/>
      <c r="I141" s="254">
        <f t="shared" si="2"/>
        <v>0</v>
      </c>
      <c r="J141" s="254"/>
      <c r="K141" s="254">
        <f t="shared" si="3"/>
        <v>0</v>
      </c>
      <c r="L141" s="254">
        <v>15</v>
      </c>
      <c r="M141" s="254">
        <f t="shared" si="4"/>
        <v>0</v>
      </c>
      <c r="N141" s="313">
        <v>1.6E-2</v>
      </c>
      <c r="O141" s="313">
        <f t="shared" si="5"/>
        <v>1.6E-2</v>
      </c>
      <c r="P141" s="313">
        <v>0</v>
      </c>
      <c r="Q141" s="313">
        <f t="shared" si="6"/>
        <v>0</v>
      </c>
      <c r="R141" s="34"/>
      <c r="S141" s="34"/>
      <c r="T141" s="36">
        <v>2.2549999999999999</v>
      </c>
      <c r="U141" s="34" t="e">
        <f>ROUND(#REF!*T141,2)</f>
        <v>#REF!</v>
      </c>
      <c r="V141" s="37"/>
      <c r="W141" s="37"/>
      <c r="X141" s="37"/>
      <c r="Y141" s="37"/>
      <c r="Z141" s="37"/>
      <c r="AA141" s="37"/>
      <c r="AB141" s="37"/>
      <c r="AC141" s="37"/>
      <c r="AD141" s="37"/>
      <c r="AE141" s="37" t="s">
        <v>102</v>
      </c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</row>
    <row r="142" spans="1:60" ht="20">
      <c r="A142" s="249">
        <v>58</v>
      </c>
      <c r="B142" s="250" t="s">
        <v>290</v>
      </c>
      <c r="C142" s="251" t="s">
        <v>291</v>
      </c>
      <c r="D142" s="313" t="s">
        <v>101</v>
      </c>
      <c r="E142" s="253">
        <v>1</v>
      </c>
      <c r="F142" s="320">
        <f t="shared" si="0"/>
        <v>0</v>
      </c>
      <c r="G142" s="254">
        <f t="shared" si="1"/>
        <v>0</v>
      </c>
      <c r="H142" s="254"/>
      <c r="I142" s="254">
        <f t="shared" si="2"/>
        <v>0</v>
      </c>
      <c r="J142" s="254"/>
      <c r="K142" s="254">
        <f t="shared" si="3"/>
        <v>0</v>
      </c>
      <c r="L142" s="254">
        <v>15</v>
      </c>
      <c r="M142" s="254">
        <f t="shared" si="4"/>
        <v>0</v>
      </c>
      <c r="N142" s="313">
        <v>1.6E-2</v>
      </c>
      <c r="O142" s="313">
        <f t="shared" si="5"/>
        <v>1.6E-2</v>
      </c>
      <c r="P142" s="313">
        <v>0</v>
      </c>
      <c r="Q142" s="313">
        <f t="shared" si="6"/>
        <v>0</v>
      </c>
      <c r="R142" s="39"/>
      <c r="S142" s="39"/>
      <c r="T142" s="41"/>
      <c r="U142" s="39" t="e">
        <f>SUM(U143:U155)</f>
        <v>#REF!</v>
      </c>
      <c r="AE142" s="29" t="s">
        <v>98</v>
      </c>
    </row>
    <row r="143" spans="1:60" ht="20" outlineLevel="1">
      <c r="A143" s="249">
        <v>59</v>
      </c>
      <c r="B143" s="250" t="s">
        <v>292</v>
      </c>
      <c r="C143" s="251" t="s">
        <v>293</v>
      </c>
      <c r="D143" s="313" t="s">
        <v>101</v>
      </c>
      <c r="E143" s="253">
        <v>1</v>
      </c>
      <c r="F143" s="320">
        <f t="shared" si="0"/>
        <v>0</v>
      </c>
      <c r="G143" s="254">
        <f t="shared" si="1"/>
        <v>0</v>
      </c>
      <c r="H143" s="254"/>
      <c r="I143" s="254">
        <f t="shared" si="2"/>
        <v>0</v>
      </c>
      <c r="J143" s="254"/>
      <c r="K143" s="254">
        <f t="shared" si="3"/>
        <v>0</v>
      </c>
      <c r="L143" s="254">
        <v>15</v>
      </c>
      <c r="M143" s="254">
        <f t="shared" si="4"/>
        <v>0</v>
      </c>
      <c r="N143" s="313">
        <v>0.02</v>
      </c>
      <c r="O143" s="313">
        <f t="shared" si="5"/>
        <v>0.02</v>
      </c>
      <c r="P143" s="313">
        <v>0</v>
      </c>
      <c r="Q143" s="313">
        <f t="shared" si="6"/>
        <v>0</v>
      </c>
      <c r="R143" s="34"/>
      <c r="S143" s="34"/>
      <c r="T143" s="36">
        <v>1.6E-2</v>
      </c>
      <c r="U143" s="34" t="e">
        <f>ROUND(#REF!*T143,2)</f>
        <v>#REF!</v>
      </c>
      <c r="V143" s="37"/>
      <c r="W143" s="37"/>
      <c r="X143" s="37"/>
      <c r="Y143" s="37"/>
      <c r="Z143" s="37"/>
      <c r="AA143" s="37"/>
      <c r="AB143" s="37"/>
      <c r="AC143" s="37"/>
      <c r="AD143" s="37"/>
      <c r="AE143" s="37" t="s">
        <v>102</v>
      </c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</row>
    <row r="144" spans="1:60" ht="20" outlineLevel="1">
      <c r="A144" s="249">
        <v>60</v>
      </c>
      <c r="B144" s="250" t="s">
        <v>294</v>
      </c>
      <c r="C144" s="251" t="s">
        <v>295</v>
      </c>
      <c r="D144" s="313" t="s">
        <v>101</v>
      </c>
      <c r="E144" s="253">
        <v>1</v>
      </c>
      <c r="F144" s="320">
        <f t="shared" si="0"/>
        <v>0</v>
      </c>
      <c r="G144" s="254">
        <f t="shared" si="1"/>
        <v>0</v>
      </c>
      <c r="H144" s="254"/>
      <c r="I144" s="254">
        <f t="shared" si="2"/>
        <v>0</v>
      </c>
      <c r="J144" s="254"/>
      <c r="K144" s="254">
        <f t="shared" si="3"/>
        <v>0</v>
      </c>
      <c r="L144" s="254">
        <v>15</v>
      </c>
      <c r="M144" s="254">
        <f t="shared" si="4"/>
        <v>0</v>
      </c>
      <c r="N144" s="313">
        <v>1.4999999999999999E-2</v>
      </c>
      <c r="O144" s="313">
        <f t="shared" si="5"/>
        <v>1.4999999999999999E-2</v>
      </c>
      <c r="P144" s="313">
        <v>0</v>
      </c>
      <c r="Q144" s="313">
        <f t="shared" si="6"/>
        <v>0</v>
      </c>
      <c r="R144" s="34"/>
      <c r="S144" s="34"/>
      <c r="T144" s="36"/>
      <c r="U144" s="34"/>
      <c r="V144" s="37"/>
      <c r="W144" s="37"/>
      <c r="X144" s="37"/>
      <c r="Y144" s="37"/>
      <c r="Z144" s="37"/>
      <c r="AA144" s="37"/>
      <c r="AB144" s="37"/>
      <c r="AC144" s="37"/>
      <c r="AD144" s="37"/>
      <c r="AE144" s="37" t="s">
        <v>109</v>
      </c>
      <c r="AF144" s="37">
        <v>0</v>
      </c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</row>
    <row r="145" spans="1:60" ht="20" outlineLevel="1">
      <c r="A145" s="249">
        <v>61</v>
      </c>
      <c r="B145" s="250" t="s">
        <v>296</v>
      </c>
      <c r="C145" s="251" t="s">
        <v>297</v>
      </c>
      <c r="D145" s="313" t="s">
        <v>101</v>
      </c>
      <c r="E145" s="253">
        <v>1</v>
      </c>
      <c r="F145" s="320">
        <f t="shared" si="0"/>
        <v>0</v>
      </c>
      <c r="G145" s="254">
        <f t="shared" si="1"/>
        <v>0</v>
      </c>
      <c r="H145" s="254"/>
      <c r="I145" s="254">
        <f t="shared" si="2"/>
        <v>0</v>
      </c>
      <c r="J145" s="254"/>
      <c r="K145" s="254">
        <f t="shared" si="3"/>
        <v>0</v>
      </c>
      <c r="L145" s="254">
        <v>15</v>
      </c>
      <c r="M145" s="254">
        <f t="shared" si="4"/>
        <v>0</v>
      </c>
      <c r="N145" s="313">
        <v>1.7000000000000001E-2</v>
      </c>
      <c r="O145" s="313">
        <f t="shared" si="5"/>
        <v>1.7000000000000001E-2</v>
      </c>
      <c r="P145" s="313">
        <v>0</v>
      </c>
      <c r="Q145" s="313">
        <f t="shared" si="6"/>
        <v>0</v>
      </c>
      <c r="R145" s="34"/>
      <c r="S145" s="34"/>
      <c r="T145" s="36">
        <v>0.05</v>
      </c>
      <c r="U145" s="34" t="e">
        <f>ROUND(#REF!*T145,2)</f>
        <v>#REF!</v>
      </c>
      <c r="V145" s="37"/>
      <c r="W145" s="37"/>
      <c r="X145" s="37"/>
      <c r="Y145" s="37"/>
      <c r="Z145" s="37"/>
      <c r="AA145" s="37"/>
      <c r="AB145" s="37"/>
      <c r="AC145" s="37"/>
      <c r="AD145" s="37"/>
      <c r="AE145" s="37" t="s">
        <v>102</v>
      </c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</row>
    <row r="146" spans="1:60" ht="20" outlineLevel="1">
      <c r="A146" s="249">
        <v>62</v>
      </c>
      <c r="B146" s="250" t="s">
        <v>296</v>
      </c>
      <c r="C146" s="251" t="s">
        <v>298</v>
      </c>
      <c r="D146" s="313" t="s">
        <v>101</v>
      </c>
      <c r="E146" s="253">
        <v>1</v>
      </c>
      <c r="F146" s="320">
        <f t="shared" si="0"/>
        <v>0</v>
      </c>
      <c r="G146" s="254">
        <f t="shared" si="1"/>
        <v>0</v>
      </c>
      <c r="H146" s="254"/>
      <c r="I146" s="254">
        <f t="shared" si="2"/>
        <v>0</v>
      </c>
      <c r="J146" s="254"/>
      <c r="K146" s="254">
        <f t="shared" si="3"/>
        <v>0</v>
      </c>
      <c r="L146" s="254">
        <v>15</v>
      </c>
      <c r="M146" s="254">
        <f t="shared" si="4"/>
        <v>0</v>
      </c>
      <c r="N146" s="313">
        <v>1.7000000000000001E-2</v>
      </c>
      <c r="O146" s="313">
        <f t="shared" si="5"/>
        <v>1.7000000000000001E-2</v>
      </c>
      <c r="P146" s="313">
        <v>0</v>
      </c>
      <c r="Q146" s="313">
        <f t="shared" si="6"/>
        <v>0</v>
      </c>
      <c r="R146" s="34"/>
      <c r="S146" s="34"/>
      <c r="T146" s="36"/>
      <c r="U146" s="34"/>
      <c r="V146" s="37"/>
      <c r="W146" s="37"/>
      <c r="X146" s="37"/>
      <c r="Y146" s="37"/>
      <c r="Z146" s="37"/>
      <c r="AA146" s="37"/>
      <c r="AB146" s="37"/>
      <c r="AC146" s="37"/>
      <c r="AD146" s="37"/>
      <c r="AE146" s="37" t="s">
        <v>109</v>
      </c>
      <c r="AF146" s="37">
        <v>0</v>
      </c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</row>
    <row r="147" spans="1:60" ht="12.5" customHeight="1" outlineLevel="1">
      <c r="A147" s="249"/>
      <c r="B147" s="250"/>
      <c r="C147" s="536" t="s">
        <v>299</v>
      </c>
      <c r="D147" s="537"/>
      <c r="E147" s="538"/>
      <c r="F147" s="539"/>
      <c r="G147" s="540"/>
      <c r="H147" s="254"/>
      <c r="I147" s="254"/>
      <c r="J147" s="254"/>
      <c r="K147" s="254"/>
      <c r="L147" s="254"/>
      <c r="M147" s="254"/>
      <c r="N147" s="313"/>
      <c r="O147" s="313"/>
      <c r="P147" s="313"/>
      <c r="Q147" s="313"/>
      <c r="R147" s="34"/>
      <c r="S147" s="34"/>
      <c r="T147" s="36">
        <v>0.98599999999999999</v>
      </c>
      <c r="U147" s="34" t="e">
        <f>ROUND(#REF!*T147,2)</f>
        <v>#REF!</v>
      </c>
      <c r="V147" s="37"/>
      <c r="W147" s="37"/>
      <c r="X147" s="37"/>
      <c r="Y147" s="37"/>
      <c r="Z147" s="37"/>
      <c r="AA147" s="37"/>
      <c r="AB147" s="37"/>
      <c r="AC147" s="37"/>
      <c r="AD147" s="37"/>
      <c r="AE147" s="37" t="s">
        <v>102</v>
      </c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</row>
    <row r="148" spans="1:60" ht="12.5" customHeight="1" outlineLevel="1">
      <c r="A148" s="249"/>
      <c r="B148" s="250"/>
      <c r="C148" s="536" t="s">
        <v>300</v>
      </c>
      <c r="D148" s="537"/>
      <c r="E148" s="538"/>
      <c r="F148" s="539"/>
      <c r="G148" s="540"/>
      <c r="H148" s="254"/>
      <c r="I148" s="254"/>
      <c r="J148" s="254"/>
      <c r="K148" s="254"/>
      <c r="L148" s="254"/>
      <c r="M148" s="254"/>
      <c r="N148" s="313"/>
      <c r="O148" s="313"/>
      <c r="P148" s="313"/>
      <c r="Q148" s="313"/>
      <c r="R148" s="34"/>
      <c r="S148" s="34"/>
      <c r="T148" s="36">
        <v>0</v>
      </c>
      <c r="U148" s="34" t="e">
        <f>ROUND(#REF!*T148,2)</f>
        <v>#REF!</v>
      </c>
      <c r="V148" s="37"/>
      <c r="W148" s="37"/>
      <c r="X148" s="37"/>
      <c r="Y148" s="37"/>
      <c r="Z148" s="37"/>
      <c r="AA148" s="37"/>
      <c r="AB148" s="37"/>
      <c r="AC148" s="37"/>
      <c r="AD148" s="37"/>
      <c r="AE148" s="37" t="s">
        <v>113</v>
      </c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</row>
    <row r="149" spans="1:60" ht="20" outlineLevel="1">
      <c r="A149" s="249">
        <v>63</v>
      </c>
      <c r="B149" s="250" t="s">
        <v>296</v>
      </c>
      <c r="C149" s="251" t="s">
        <v>301</v>
      </c>
      <c r="D149" s="313" t="s">
        <v>101</v>
      </c>
      <c r="E149" s="253">
        <v>1</v>
      </c>
      <c r="F149" s="320">
        <f>H149+J149</f>
        <v>0</v>
      </c>
      <c r="G149" s="254">
        <f>ROUND(E149*F149,2)</f>
        <v>0</v>
      </c>
      <c r="H149" s="254"/>
      <c r="I149" s="254">
        <f>ROUND(E149*H149,2)</f>
        <v>0</v>
      </c>
      <c r="J149" s="254"/>
      <c r="K149" s="254">
        <f>ROUND(E149*J149,2)</f>
        <v>0</v>
      </c>
      <c r="L149" s="254">
        <v>15</v>
      </c>
      <c r="M149" s="254">
        <f>G149*(1+L149/100)</f>
        <v>0</v>
      </c>
      <c r="N149" s="313">
        <v>1.7000000000000001E-2</v>
      </c>
      <c r="O149" s="313">
        <f>ROUND(E149*N149,5)</f>
        <v>1.7000000000000001E-2</v>
      </c>
      <c r="P149" s="313">
        <v>0</v>
      </c>
      <c r="Q149" s="313">
        <f>ROUND(E149*P149,5)</f>
        <v>0</v>
      </c>
      <c r="R149" s="34"/>
      <c r="S149" s="34"/>
      <c r="T149" s="36"/>
      <c r="U149" s="34"/>
      <c r="V149" s="37"/>
      <c r="W149" s="37"/>
      <c r="X149" s="37"/>
      <c r="Y149" s="37"/>
      <c r="Z149" s="37"/>
      <c r="AA149" s="37"/>
      <c r="AB149" s="37"/>
      <c r="AC149" s="37"/>
      <c r="AD149" s="37"/>
      <c r="AE149" s="37" t="s">
        <v>109</v>
      </c>
      <c r="AF149" s="37">
        <v>0</v>
      </c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</row>
    <row r="150" spans="1:60" ht="20" outlineLevel="1">
      <c r="A150" s="249">
        <v>64</v>
      </c>
      <c r="B150" s="250" t="s">
        <v>302</v>
      </c>
      <c r="C150" s="251" t="s">
        <v>818</v>
      </c>
      <c r="D150" s="313" t="s">
        <v>304</v>
      </c>
      <c r="E150" s="253">
        <v>1.5</v>
      </c>
      <c r="F150" s="320">
        <f>H150+J150</f>
        <v>0</v>
      </c>
      <c r="G150" s="254">
        <f>ROUND(E150*F150,2)</f>
        <v>0</v>
      </c>
      <c r="H150" s="254"/>
      <c r="I150" s="254">
        <f>ROUND(E150*H150,2)</f>
        <v>0</v>
      </c>
      <c r="J150" s="254"/>
      <c r="K150" s="254">
        <f>ROUND(E150*J150,2)</f>
        <v>0</v>
      </c>
      <c r="L150" s="254">
        <v>15</v>
      </c>
      <c r="M150" s="254">
        <f>G150*(1+L150/100)</f>
        <v>0</v>
      </c>
      <c r="N150" s="313">
        <v>2.1000000000000001E-4</v>
      </c>
      <c r="O150" s="313">
        <f>ROUND(E150*N150,5)</f>
        <v>3.2000000000000003E-4</v>
      </c>
      <c r="P150" s="313">
        <v>0</v>
      </c>
      <c r="Q150" s="313">
        <f>ROUND(E150*P150,5)</f>
        <v>0</v>
      </c>
      <c r="R150" s="34"/>
      <c r="S150" s="34"/>
      <c r="T150" s="36"/>
      <c r="U150" s="34"/>
      <c r="V150" s="37"/>
      <c r="W150" s="37"/>
      <c r="X150" s="37"/>
      <c r="Y150" s="37"/>
      <c r="Z150" s="37"/>
      <c r="AA150" s="37"/>
      <c r="AB150" s="37"/>
      <c r="AC150" s="37"/>
      <c r="AD150" s="37"/>
      <c r="AE150" s="37" t="s">
        <v>109</v>
      </c>
      <c r="AF150" s="37">
        <v>0</v>
      </c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</row>
    <row r="151" spans="1:60" outlineLevel="1">
      <c r="A151" s="249"/>
      <c r="B151" s="250"/>
      <c r="C151" s="314" t="s">
        <v>819</v>
      </c>
      <c r="D151" s="315"/>
      <c r="E151" s="316">
        <v>1.5</v>
      </c>
      <c r="F151" s="254"/>
      <c r="G151" s="254"/>
      <c r="H151" s="254"/>
      <c r="I151" s="254"/>
      <c r="J151" s="254"/>
      <c r="K151" s="254"/>
      <c r="L151" s="254"/>
      <c r="M151" s="254"/>
      <c r="N151" s="313"/>
      <c r="O151" s="313"/>
      <c r="P151" s="313"/>
      <c r="Q151" s="313"/>
      <c r="R151" s="34"/>
      <c r="S151" s="34"/>
      <c r="T151" s="36">
        <v>0</v>
      </c>
      <c r="U151" s="34" t="e">
        <f>ROUND(#REF!*T151,2)</f>
        <v>#REF!</v>
      </c>
      <c r="V151" s="37"/>
      <c r="W151" s="37"/>
      <c r="X151" s="37"/>
      <c r="Y151" s="37"/>
      <c r="Z151" s="37"/>
      <c r="AA151" s="37"/>
      <c r="AB151" s="37"/>
      <c r="AC151" s="37"/>
      <c r="AD151" s="37"/>
      <c r="AE151" s="37" t="s">
        <v>102</v>
      </c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</row>
    <row r="152" spans="1:60" outlineLevel="1">
      <c r="A152" s="249">
        <v>65</v>
      </c>
      <c r="B152" s="250" t="s">
        <v>306</v>
      </c>
      <c r="C152" s="251" t="s">
        <v>307</v>
      </c>
      <c r="D152" s="313" t="s">
        <v>308</v>
      </c>
      <c r="E152" s="253">
        <v>1</v>
      </c>
      <c r="F152" s="320">
        <f>H152+J152</f>
        <v>0</v>
      </c>
      <c r="G152" s="254">
        <f>ROUND(E152*F152,2)</f>
        <v>0</v>
      </c>
      <c r="H152" s="254"/>
      <c r="I152" s="254">
        <f>ROUND(E152*H152,2)</f>
        <v>0</v>
      </c>
      <c r="J152" s="254"/>
      <c r="K152" s="254">
        <f>ROUND(E152*J152,2)</f>
        <v>0</v>
      </c>
      <c r="L152" s="254">
        <v>15</v>
      </c>
      <c r="M152" s="254">
        <f>G152*(1+L152/100)</f>
        <v>0</v>
      </c>
      <c r="N152" s="313">
        <v>0</v>
      </c>
      <c r="O152" s="313">
        <f>ROUND(E152*N152,5)</f>
        <v>0</v>
      </c>
      <c r="P152" s="313">
        <v>0</v>
      </c>
      <c r="Q152" s="313">
        <f>ROUND(E152*P152,5)</f>
        <v>0</v>
      </c>
      <c r="R152" s="34"/>
      <c r="S152" s="34"/>
      <c r="T152" s="36">
        <v>0.23599999999999999</v>
      </c>
      <c r="U152" s="34" t="e">
        <f>ROUND(#REF!*T152,2)</f>
        <v>#REF!</v>
      </c>
      <c r="V152" s="37"/>
      <c r="W152" s="37"/>
      <c r="X152" s="37"/>
      <c r="Y152" s="37"/>
      <c r="Z152" s="37"/>
      <c r="AA152" s="37"/>
      <c r="AB152" s="37"/>
      <c r="AC152" s="37"/>
      <c r="AD152" s="37"/>
      <c r="AE152" s="37" t="s">
        <v>102</v>
      </c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</row>
    <row r="153" spans="1:60" ht="12.5" customHeight="1" outlineLevel="1">
      <c r="A153" s="249"/>
      <c r="B153" s="250"/>
      <c r="C153" s="536" t="s">
        <v>309</v>
      </c>
      <c r="D153" s="537"/>
      <c r="E153" s="538"/>
      <c r="F153" s="539"/>
      <c r="G153" s="540"/>
      <c r="H153" s="254"/>
      <c r="I153" s="254"/>
      <c r="J153" s="254"/>
      <c r="K153" s="254"/>
      <c r="L153" s="254"/>
      <c r="M153" s="254"/>
      <c r="N153" s="313"/>
      <c r="O153" s="313"/>
      <c r="P153" s="313"/>
      <c r="Q153" s="313"/>
      <c r="R153" s="34"/>
      <c r="S153" s="34"/>
      <c r="T153" s="36"/>
      <c r="U153" s="34"/>
      <c r="V153" s="37"/>
      <c r="W153" s="37"/>
      <c r="X153" s="37"/>
      <c r="Y153" s="37"/>
      <c r="Z153" s="37"/>
      <c r="AA153" s="37"/>
      <c r="AB153" s="37"/>
      <c r="AC153" s="37"/>
      <c r="AD153" s="37"/>
      <c r="AE153" s="37" t="s">
        <v>109</v>
      </c>
      <c r="AF153" s="37">
        <v>0</v>
      </c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</row>
    <row r="154" spans="1:60" outlineLevel="1">
      <c r="A154" s="249">
        <v>66</v>
      </c>
      <c r="B154" s="250" t="s">
        <v>310</v>
      </c>
      <c r="C154" s="251" t="s">
        <v>311</v>
      </c>
      <c r="D154" s="313" t="s">
        <v>107</v>
      </c>
      <c r="E154" s="253">
        <v>0.16375000000000001</v>
      </c>
      <c r="F154" s="320">
        <f>H154+J154</f>
        <v>0</v>
      </c>
      <c r="G154" s="254">
        <f>ROUND(E154*F154,2)</f>
        <v>0</v>
      </c>
      <c r="H154" s="254"/>
      <c r="I154" s="254">
        <f>ROUND(E154*H154,2)</f>
        <v>0</v>
      </c>
      <c r="J154" s="254"/>
      <c r="K154" s="254">
        <f>ROUND(E154*J154,2)</f>
        <v>0</v>
      </c>
      <c r="L154" s="254">
        <v>15</v>
      </c>
      <c r="M154" s="254">
        <f>G154*(1+L154/100)</f>
        <v>0</v>
      </c>
      <c r="N154" s="313">
        <v>0</v>
      </c>
      <c r="O154" s="313">
        <f>ROUND(E154*N154,5)</f>
        <v>0</v>
      </c>
      <c r="P154" s="313">
        <v>0</v>
      </c>
      <c r="Q154" s="313">
        <f>ROUND(E154*P154,5)</f>
        <v>0</v>
      </c>
      <c r="R154" s="34"/>
      <c r="S154" s="34"/>
      <c r="T154" s="36">
        <v>0.12</v>
      </c>
      <c r="U154" s="34" t="e">
        <f>ROUND(#REF!*T154,2)</f>
        <v>#REF!</v>
      </c>
      <c r="V154" s="37"/>
      <c r="W154" s="37"/>
      <c r="X154" s="37"/>
      <c r="Y154" s="37"/>
      <c r="Z154" s="37"/>
      <c r="AA154" s="37"/>
      <c r="AB154" s="37"/>
      <c r="AC154" s="37"/>
      <c r="AD154" s="37"/>
      <c r="AE154" s="37" t="s">
        <v>102</v>
      </c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</row>
    <row r="155" spans="1:60" ht="14.5" outlineLevel="1">
      <c r="A155" s="255" t="s">
        <v>97</v>
      </c>
      <c r="B155" s="256" t="s">
        <v>38</v>
      </c>
      <c r="C155" s="257" t="s">
        <v>37</v>
      </c>
      <c r="D155" s="317"/>
      <c r="E155" s="259"/>
      <c r="F155" s="260"/>
      <c r="G155" s="260">
        <f>SUMIF(AE156:AE163,"&lt;&gt;NOR",G156:G163)</f>
        <v>0</v>
      </c>
      <c r="H155" s="260"/>
      <c r="I155" s="260">
        <f>SUM(I156:I163)</f>
        <v>0</v>
      </c>
      <c r="J155" s="260"/>
      <c r="K155" s="260">
        <f>SUM(K156:K163)</f>
        <v>0</v>
      </c>
      <c r="L155" s="260"/>
      <c r="M155" s="260">
        <f>SUM(M156:M163)</f>
        <v>0</v>
      </c>
      <c r="N155" s="317"/>
      <c r="O155" s="317">
        <f>SUM(O156:O163)</f>
        <v>0.13025</v>
      </c>
      <c r="P155" s="317"/>
      <c r="Q155" s="317">
        <f>SUM(Q156:Q163)</f>
        <v>0</v>
      </c>
      <c r="R155" s="34"/>
      <c r="S155" s="34"/>
      <c r="T155" s="36">
        <v>1.5980000000000001</v>
      </c>
      <c r="U155" s="34" t="e">
        <f>ROUND(#REF!*T155,2)</f>
        <v>#REF!</v>
      </c>
      <c r="V155" s="37"/>
      <c r="W155" s="37"/>
      <c r="X155" s="37"/>
      <c r="Y155" s="37"/>
      <c r="Z155" s="37"/>
      <c r="AA155" s="37"/>
      <c r="AB155" s="37"/>
      <c r="AC155" s="37"/>
      <c r="AD155" s="37"/>
      <c r="AE155" s="37" t="s">
        <v>102</v>
      </c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</row>
    <row r="156" spans="1:60">
      <c r="A156" s="249">
        <v>67</v>
      </c>
      <c r="B156" s="250" t="s">
        <v>312</v>
      </c>
      <c r="C156" s="251" t="s">
        <v>313</v>
      </c>
      <c r="D156" s="313" t="s">
        <v>121</v>
      </c>
      <c r="E156" s="253">
        <v>4.9000000000000004</v>
      </c>
      <c r="F156" s="320">
        <f>H156+J156</f>
        <v>0</v>
      </c>
      <c r="G156" s="254">
        <f>ROUND(E156*F156,2)</f>
        <v>0</v>
      </c>
      <c r="H156" s="254"/>
      <c r="I156" s="254">
        <f>ROUND(E156*H156,2)</f>
        <v>0</v>
      </c>
      <c r="J156" s="254"/>
      <c r="K156" s="254">
        <f>ROUND(E156*J156,2)</f>
        <v>0</v>
      </c>
      <c r="L156" s="254">
        <v>15</v>
      </c>
      <c r="M156" s="254">
        <f>G156*(1+L156/100)</f>
        <v>0</v>
      </c>
      <c r="N156" s="313">
        <v>0</v>
      </c>
      <c r="O156" s="313">
        <f>ROUND(E156*N156,5)</f>
        <v>0</v>
      </c>
      <c r="P156" s="313">
        <v>0</v>
      </c>
      <c r="Q156" s="313">
        <f>ROUND(E156*P156,5)</f>
        <v>0</v>
      </c>
      <c r="R156" s="39"/>
      <c r="S156" s="39"/>
      <c r="T156" s="41"/>
      <c r="U156" s="39" t="e">
        <f>SUM(U157:U168)</f>
        <v>#REF!</v>
      </c>
      <c r="AE156" s="29" t="s">
        <v>98</v>
      </c>
    </row>
    <row r="157" spans="1:60" outlineLevel="1">
      <c r="A157" s="249"/>
      <c r="B157" s="250"/>
      <c r="C157" s="314" t="s">
        <v>2002</v>
      </c>
      <c r="D157" s="315"/>
      <c r="E157" s="316">
        <v>4.9000000000000004</v>
      </c>
      <c r="F157" s="254"/>
      <c r="G157" s="254"/>
      <c r="H157" s="254"/>
      <c r="I157" s="254"/>
      <c r="J157" s="254"/>
      <c r="K157" s="254"/>
      <c r="L157" s="254"/>
      <c r="M157" s="254"/>
      <c r="N157" s="313"/>
      <c r="O157" s="313"/>
      <c r="P157" s="313"/>
      <c r="Q157" s="313"/>
      <c r="R157" s="34"/>
      <c r="S157" s="34"/>
      <c r="T157" s="36">
        <v>0.24</v>
      </c>
      <c r="U157" s="34" t="e">
        <f>ROUND(#REF!*T157,2)</f>
        <v>#REF!</v>
      </c>
      <c r="V157" s="37"/>
      <c r="W157" s="37"/>
      <c r="X157" s="37"/>
      <c r="Y157" s="37"/>
      <c r="Z157" s="37"/>
      <c r="AA157" s="37"/>
      <c r="AB157" s="37"/>
      <c r="AC157" s="37"/>
      <c r="AD157" s="37"/>
      <c r="AE157" s="37" t="s">
        <v>102</v>
      </c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</row>
    <row r="158" spans="1:60" ht="20" outlineLevel="1">
      <c r="A158" s="249">
        <v>68</v>
      </c>
      <c r="B158" s="250" t="s">
        <v>314</v>
      </c>
      <c r="C158" s="251" t="s">
        <v>315</v>
      </c>
      <c r="D158" s="313" t="s">
        <v>121</v>
      </c>
      <c r="E158" s="253">
        <v>4.9000000000000004</v>
      </c>
      <c r="F158" s="320">
        <f>H158+J158</f>
        <v>0</v>
      </c>
      <c r="G158" s="254">
        <f>ROUND(E158*F158,2)</f>
        <v>0</v>
      </c>
      <c r="H158" s="254"/>
      <c r="I158" s="254">
        <f>ROUND(E158*H158,2)</f>
        <v>0</v>
      </c>
      <c r="J158" s="254"/>
      <c r="K158" s="254">
        <f>ROUND(E158*J158,2)</f>
        <v>0</v>
      </c>
      <c r="L158" s="254">
        <v>15</v>
      </c>
      <c r="M158" s="254">
        <f>G158*(1+L158/100)</f>
        <v>0</v>
      </c>
      <c r="N158" s="313">
        <v>2.1000000000000001E-4</v>
      </c>
      <c r="O158" s="313">
        <f>ROUND(E158*N158,5)</f>
        <v>1.0300000000000001E-3</v>
      </c>
      <c r="P158" s="313">
        <v>0</v>
      </c>
      <c r="Q158" s="313">
        <f>ROUND(E158*P158,5)</f>
        <v>0</v>
      </c>
      <c r="R158" s="34"/>
      <c r="S158" s="34"/>
      <c r="T158" s="36"/>
      <c r="U158" s="34"/>
      <c r="V158" s="37"/>
      <c r="W158" s="37"/>
      <c r="X158" s="37"/>
      <c r="Y158" s="37"/>
      <c r="Z158" s="37"/>
      <c r="AA158" s="37"/>
      <c r="AB158" s="37"/>
      <c r="AC158" s="37"/>
      <c r="AD158" s="37"/>
      <c r="AE158" s="37" t="s">
        <v>109</v>
      </c>
      <c r="AF158" s="37">
        <v>0</v>
      </c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</row>
    <row r="159" spans="1:60" ht="20" outlineLevel="1">
      <c r="A159" s="249">
        <v>69</v>
      </c>
      <c r="B159" s="250" t="s">
        <v>316</v>
      </c>
      <c r="C159" s="251" t="s">
        <v>317</v>
      </c>
      <c r="D159" s="313" t="s">
        <v>121</v>
      </c>
      <c r="E159" s="253">
        <v>4.9000000000000004</v>
      </c>
      <c r="F159" s="320">
        <f>H159+J159</f>
        <v>0</v>
      </c>
      <c r="G159" s="254">
        <f>ROUND(E159*F159,2)</f>
        <v>0</v>
      </c>
      <c r="H159" s="254"/>
      <c r="I159" s="254">
        <f>ROUND(E159*H159,2)</f>
        <v>0</v>
      </c>
      <c r="J159" s="254"/>
      <c r="K159" s="254">
        <f>ROUND(E159*J159,2)</f>
        <v>0</v>
      </c>
      <c r="L159" s="254">
        <v>15</v>
      </c>
      <c r="M159" s="254">
        <f>G159*(1+L159/100)</f>
        <v>0</v>
      </c>
      <c r="N159" s="313">
        <v>3.7100000000000002E-3</v>
      </c>
      <c r="O159" s="313">
        <f>ROUND(E159*N159,5)</f>
        <v>1.8180000000000002E-2</v>
      </c>
      <c r="P159" s="313">
        <v>0</v>
      </c>
      <c r="Q159" s="313">
        <f>ROUND(E159*P159,5)</f>
        <v>0</v>
      </c>
      <c r="R159" s="34"/>
      <c r="S159" s="34"/>
      <c r="T159" s="36">
        <v>0.55000000000000004</v>
      </c>
      <c r="U159" s="34" t="e">
        <f>ROUND(#REF!*T159,2)</f>
        <v>#REF!</v>
      </c>
      <c r="V159" s="37"/>
      <c r="W159" s="37"/>
      <c r="X159" s="37"/>
      <c r="Y159" s="37"/>
      <c r="Z159" s="37"/>
      <c r="AA159" s="37"/>
      <c r="AB159" s="37"/>
      <c r="AC159" s="37"/>
      <c r="AD159" s="37"/>
      <c r="AE159" s="37" t="s">
        <v>102</v>
      </c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</row>
    <row r="160" spans="1:60" outlineLevel="1">
      <c r="A160" s="249">
        <v>70</v>
      </c>
      <c r="B160" s="250" t="s">
        <v>318</v>
      </c>
      <c r="C160" s="251" t="s">
        <v>319</v>
      </c>
      <c r="D160" s="313" t="s">
        <v>121</v>
      </c>
      <c r="E160" s="253">
        <v>5.2919999999999998</v>
      </c>
      <c r="F160" s="320">
        <f>H160+J160</f>
        <v>0</v>
      </c>
      <c r="G160" s="254">
        <f>ROUND(E160*F160,2)</f>
        <v>0</v>
      </c>
      <c r="H160" s="254"/>
      <c r="I160" s="254">
        <f>ROUND(E160*H160,2)</f>
        <v>0</v>
      </c>
      <c r="J160" s="254"/>
      <c r="K160" s="254">
        <f>ROUND(E160*J160,2)</f>
        <v>0</v>
      </c>
      <c r="L160" s="254">
        <v>15</v>
      </c>
      <c r="M160" s="254">
        <f>G160*(1+L160/100)</f>
        <v>0</v>
      </c>
      <c r="N160" s="313">
        <v>2.07E-2</v>
      </c>
      <c r="O160" s="313">
        <f>ROUND(E160*N160,5)</f>
        <v>0.10954</v>
      </c>
      <c r="P160" s="313">
        <v>0</v>
      </c>
      <c r="Q160" s="313">
        <f>ROUND(E160*P160,5)</f>
        <v>0</v>
      </c>
      <c r="R160" s="34"/>
      <c r="S160" s="34"/>
      <c r="T160" s="36"/>
      <c r="U160" s="34"/>
      <c r="V160" s="37"/>
      <c r="W160" s="37"/>
      <c r="X160" s="37"/>
      <c r="Y160" s="37"/>
      <c r="Z160" s="37"/>
      <c r="AA160" s="37"/>
      <c r="AB160" s="37"/>
      <c r="AC160" s="37"/>
      <c r="AD160" s="37"/>
      <c r="AE160" s="37" t="s">
        <v>109</v>
      </c>
      <c r="AF160" s="37">
        <v>0</v>
      </c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</row>
    <row r="161" spans="1:60" outlineLevel="1">
      <c r="A161" s="249"/>
      <c r="B161" s="250"/>
      <c r="C161" s="314" t="s">
        <v>2008</v>
      </c>
      <c r="D161" s="315"/>
      <c r="E161" s="316">
        <v>5.2919999999999998</v>
      </c>
      <c r="F161" s="254"/>
      <c r="G161" s="254"/>
      <c r="H161" s="254"/>
      <c r="I161" s="254"/>
      <c r="J161" s="254"/>
      <c r="K161" s="254"/>
      <c r="L161" s="254"/>
      <c r="M161" s="254"/>
      <c r="N161" s="313"/>
      <c r="O161" s="313"/>
      <c r="P161" s="313"/>
      <c r="Q161" s="313"/>
      <c r="R161" s="34"/>
      <c r="S161" s="34"/>
      <c r="T161" s="36">
        <v>0</v>
      </c>
      <c r="U161" s="34" t="e">
        <f>ROUND(#REF!*T161,2)</f>
        <v>#REF!</v>
      </c>
      <c r="V161" s="37"/>
      <c r="W161" s="37"/>
      <c r="X161" s="37"/>
      <c r="Y161" s="37"/>
      <c r="Z161" s="37"/>
      <c r="AA161" s="37"/>
      <c r="AB161" s="37"/>
      <c r="AC161" s="37"/>
      <c r="AD161" s="37"/>
      <c r="AE161" s="37" t="s">
        <v>113</v>
      </c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</row>
    <row r="162" spans="1:60" ht="20" outlineLevel="1">
      <c r="A162" s="249">
        <v>71</v>
      </c>
      <c r="B162" s="250" t="s">
        <v>320</v>
      </c>
      <c r="C162" s="251" t="s">
        <v>321</v>
      </c>
      <c r="D162" s="313" t="s">
        <v>121</v>
      </c>
      <c r="E162" s="253">
        <v>3.75</v>
      </c>
      <c r="F162" s="320">
        <v>0</v>
      </c>
      <c r="G162" s="254">
        <f>ROUND(E162*F162,2)</f>
        <v>0</v>
      </c>
      <c r="H162" s="254"/>
      <c r="I162" s="254">
        <f>ROUND(E162*H162,2)</f>
        <v>0</v>
      </c>
      <c r="J162" s="254"/>
      <c r="K162" s="254">
        <f>ROUND(E162*J162,2)</f>
        <v>0</v>
      </c>
      <c r="L162" s="254">
        <v>15</v>
      </c>
      <c r="M162" s="254">
        <f>G162*(1+L162/100)</f>
        <v>0</v>
      </c>
      <c r="N162" s="313">
        <v>4.0000000000000002E-4</v>
      </c>
      <c r="O162" s="313">
        <f>ROUND(E162*N162,5)</f>
        <v>1.5E-3</v>
      </c>
      <c r="P162" s="313">
        <v>0</v>
      </c>
      <c r="Q162" s="313">
        <f>ROUND(E162*P162,5)</f>
        <v>0</v>
      </c>
      <c r="R162" s="34"/>
      <c r="S162" s="34"/>
      <c r="T162" s="36"/>
      <c r="U162" s="34"/>
      <c r="V162" s="37"/>
      <c r="W162" s="37"/>
      <c r="X162" s="37"/>
      <c r="Y162" s="37"/>
      <c r="Z162" s="37"/>
      <c r="AA162" s="37"/>
      <c r="AB162" s="37"/>
      <c r="AC162" s="37"/>
      <c r="AD162" s="37"/>
      <c r="AE162" s="37" t="s">
        <v>109</v>
      </c>
      <c r="AF162" s="37">
        <v>0</v>
      </c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</row>
    <row r="163" spans="1:60" outlineLevel="1">
      <c r="A163" s="249">
        <v>72</v>
      </c>
      <c r="B163" s="250" t="s">
        <v>324</v>
      </c>
      <c r="C163" s="251" t="s">
        <v>325</v>
      </c>
      <c r="D163" s="313" t="s">
        <v>107</v>
      </c>
      <c r="E163" s="253">
        <v>0.13025</v>
      </c>
      <c r="F163" s="320">
        <f>H163+J163</f>
        <v>0</v>
      </c>
      <c r="G163" s="254">
        <f>ROUND(E163*F163,2)</f>
        <v>0</v>
      </c>
      <c r="H163" s="254"/>
      <c r="I163" s="254">
        <f>ROUND(E163*H163,2)</f>
        <v>0</v>
      </c>
      <c r="J163" s="254"/>
      <c r="K163" s="254">
        <f>ROUND(E163*J163,2)</f>
        <v>0</v>
      </c>
      <c r="L163" s="254">
        <v>15</v>
      </c>
      <c r="M163" s="254">
        <f>G163*(1+L163/100)</f>
        <v>0</v>
      </c>
      <c r="N163" s="313">
        <v>0</v>
      </c>
      <c r="O163" s="313">
        <f>ROUND(E163*N163,5)</f>
        <v>0</v>
      </c>
      <c r="P163" s="313">
        <v>0</v>
      </c>
      <c r="Q163" s="313">
        <f>ROUND(E163*P163,5)</f>
        <v>0</v>
      </c>
      <c r="R163" s="34"/>
      <c r="S163" s="34"/>
      <c r="T163" s="36">
        <v>0.152</v>
      </c>
      <c r="U163" s="34" t="e">
        <f>ROUND(#REF!*T163,2)</f>
        <v>#REF!</v>
      </c>
      <c r="V163" s="37"/>
      <c r="W163" s="37"/>
      <c r="X163" s="37"/>
      <c r="Y163" s="37"/>
      <c r="Z163" s="37"/>
      <c r="AA163" s="37"/>
      <c r="AB163" s="37"/>
      <c r="AC163" s="37"/>
      <c r="AD163" s="37"/>
      <c r="AE163" s="37" t="s">
        <v>102</v>
      </c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</row>
    <row r="164" spans="1:60" ht="14.5" outlineLevel="1">
      <c r="A164" s="255" t="s">
        <v>97</v>
      </c>
      <c r="B164" s="256" t="s">
        <v>36</v>
      </c>
      <c r="C164" s="257" t="s">
        <v>35</v>
      </c>
      <c r="D164" s="317"/>
      <c r="E164" s="259"/>
      <c r="F164" s="260"/>
      <c r="G164" s="260">
        <f>SUMIF(AE165:AE176,"&lt;&gt;NOR",G165:G176)</f>
        <v>0</v>
      </c>
      <c r="H164" s="260"/>
      <c r="I164" s="260">
        <f>SUM(I165:I176)</f>
        <v>0</v>
      </c>
      <c r="J164" s="260"/>
      <c r="K164" s="260">
        <f>SUM(K165:K176)</f>
        <v>0</v>
      </c>
      <c r="L164" s="260"/>
      <c r="M164" s="260">
        <f>SUM(M165:M176)</f>
        <v>0</v>
      </c>
      <c r="N164" s="317"/>
      <c r="O164" s="317">
        <f>SUM(O165:O176)</f>
        <v>0.30296999999999996</v>
      </c>
      <c r="P164" s="317"/>
      <c r="Q164" s="317">
        <f>SUM(Q165:Q176)</f>
        <v>0.77140000000000009</v>
      </c>
      <c r="R164" s="34"/>
      <c r="S164" s="34"/>
      <c r="T164" s="36"/>
      <c r="U164" s="34"/>
      <c r="V164" s="37"/>
      <c r="W164" s="37"/>
      <c r="X164" s="37"/>
      <c r="Y164" s="37"/>
      <c r="Z164" s="37"/>
      <c r="AA164" s="37"/>
      <c r="AB164" s="37"/>
      <c r="AC164" s="37"/>
      <c r="AD164" s="37"/>
      <c r="AE164" s="37" t="s">
        <v>109</v>
      </c>
      <c r="AF164" s="37">
        <v>0</v>
      </c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</row>
    <row r="165" spans="1:60" outlineLevel="1">
      <c r="A165" s="249">
        <v>73</v>
      </c>
      <c r="B165" s="250" t="s">
        <v>326</v>
      </c>
      <c r="C165" s="251" t="s">
        <v>327</v>
      </c>
      <c r="D165" s="313" t="s">
        <v>121</v>
      </c>
      <c r="E165" s="253">
        <v>33.200000000000003</v>
      </c>
      <c r="F165" s="320">
        <f>H165+J165</f>
        <v>0</v>
      </c>
      <c r="G165" s="254">
        <f>ROUND(E165*F165,2)</f>
        <v>0</v>
      </c>
      <c r="H165" s="254"/>
      <c r="I165" s="254">
        <f>ROUND(E165*H165,2)</f>
        <v>0</v>
      </c>
      <c r="J165" s="254"/>
      <c r="K165" s="254">
        <f>ROUND(E165*J165,2)</f>
        <v>0</v>
      </c>
      <c r="L165" s="254">
        <v>15</v>
      </c>
      <c r="M165" s="254">
        <f>G165*(1+L165/100)</f>
        <v>0</v>
      </c>
      <c r="N165" s="313">
        <v>0</v>
      </c>
      <c r="O165" s="313">
        <f>ROUND(E165*N165,5)</f>
        <v>0</v>
      </c>
      <c r="P165" s="313">
        <v>0.02</v>
      </c>
      <c r="Q165" s="313">
        <f>ROUND(E165*P165,5)</f>
        <v>0.66400000000000003</v>
      </c>
      <c r="R165" s="34"/>
      <c r="S165" s="34"/>
      <c r="T165" s="36">
        <v>0.152</v>
      </c>
      <c r="U165" s="34" t="e">
        <f>ROUND(#REF!*T165,2)</f>
        <v>#REF!</v>
      </c>
      <c r="V165" s="37"/>
      <c r="W165" s="37"/>
      <c r="X165" s="37"/>
      <c r="Y165" s="37"/>
      <c r="Z165" s="37"/>
      <c r="AA165" s="37"/>
      <c r="AB165" s="37"/>
      <c r="AC165" s="37"/>
      <c r="AD165" s="37"/>
      <c r="AE165" s="37" t="s">
        <v>102</v>
      </c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</row>
    <row r="166" spans="1:60" outlineLevel="1">
      <c r="A166" s="249"/>
      <c r="B166" s="250"/>
      <c r="C166" s="314" t="s">
        <v>816</v>
      </c>
      <c r="D166" s="315"/>
      <c r="E166" s="316">
        <v>33.200000000000003</v>
      </c>
      <c r="F166" s="254"/>
      <c r="G166" s="254"/>
      <c r="H166" s="254"/>
      <c r="I166" s="254"/>
      <c r="J166" s="254"/>
      <c r="K166" s="254"/>
      <c r="L166" s="254"/>
      <c r="M166" s="254"/>
      <c r="N166" s="313"/>
      <c r="O166" s="313"/>
      <c r="P166" s="313"/>
      <c r="Q166" s="313"/>
      <c r="R166" s="34"/>
      <c r="S166" s="34"/>
      <c r="T166" s="36"/>
      <c r="U166" s="34"/>
      <c r="V166" s="37"/>
      <c r="W166" s="37"/>
      <c r="X166" s="37"/>
      <c r="Y166" s="37"/>
      <c r="Z166" s="37"/>
      <c r="AA166" s="37"/>
      <c r="AB166" s="37"/>
      <c r="AC166" s="37"/>
      <c r="AD166" s="37"/>
      <c r="AE166" s="37" t="s">
        <v>109</v>
      </c>
      <c r="AF166" s="37">
        <v>0</v>
      </c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</row>
    <row r="167" spans="1:60" outlineLevel="1">
      <c r="A167" s="249">
        <v>74</v>
      </c>
      <c r="B167" s="250" t="s">
        <v>330</v>
      </c>
      <c r="C167" s="251" t="s">
        <v>331</v>
      </c>
      <c r="D167" s="313" t="s">
        <v>121</v>
      </c>
      <c r="E167" s="253">
        <v>33.299999999999997</v>
      </c>
      <c r="F167" s="320">
        <f>H167+J167</f>
        <v>0</v>
      </c>
      <c r="G167" s="254">
        <f>ROUND(E167*F167,2)</f>
        <v>0</v>
      </c>
      <c r="H167" s="254"/>
      <c r="I167" s="254">
        <f>ROUND(E167*H167,2)</f>
        <v>0</v>
      </c>
      <c r="J167" s="254"/>
      <c r="K167" s="254">
        <f>ROUND(E167*J167,2)</f>
        <v>0</v>
      </c>
      <c r="L167" s="254">
        <v>15</v>
      </c>
      <c r="M167" s="254">
        <f>G167*(1+L167/100)</f>
        <v>0</v>
      </c>
      <c r="N167" s="313">
        <v>0</v>
      </c>
      <c r="O167" s="313">
        <f>ROUND(E167*N167,5)</f>
        <v>0</v>
      </c>
      <c r="P167" s="313">
        <v>0</v>
      </c>
      <c r="Q167" s="313">
        <f>ROUND(E167*P167,5)</f>
        <v>0</v>
      </c>
      <c r="R167" s="34"/>
      <c r="S167" s="34"/>
      <c r="T167" s="36">
        <v>0.18</v>
      </c>
      <c r="U167" s="34" t="e">
        <f>ROUND(#REF!*T167,2)</f>
        <v>#REF!</v>
      </c>
      <c r="V167" s="37"/>
      <c r="W167" s="37"/>
      <c r="X167" s="37"/>
      <c r="Y167" s="37"/>
      <c r="Z167" s="37"/>
      <c r="AA167" s="37"/>
      <c r="AB167" s="37"/>
      <c r="AC167" s="37"/>
      <c r="AD167" s="37"/>
      <c r="AE167" s="37" t="s">
        <v>102</v>
      </c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</row>
    <row r="168" spans="1:60" outlineLevel="1">
      <c r="A168" s="249"/>
      <c r="B168" s="250"/>
      <c r="C168" s="314" t="s">
        <v>2009</v>
      </c>
      <c r="D168" s="315"/>
      <c r="E168" s="316">
        <v>33.299999999999997</v>
      </c>
      <c r="F168" s="254"/>
      <c r="G168" s="254"/>
      <c r="H168" s="254"/>
      <c r="I168" s="254"/>
      <c r="J168" s="254"/>
      <c r="K168" s="254"/>
      <c r="L168" s="254"/>
      <c r="M168" s="254"/>
      <c r="N168" s="313"/>
      <c r="O168" s="313"/>
      <c r="P168" s="313"/>
      <c r="Q168" s="313"/>
      <c r="R168" s="34"/>
      <c r="S168" s="34"/>
      <c r="T168" s="36">
        <v>2.4009999999999998</v>
      </c>
      <c r="U168" s="34" t="e">
        <f>ROUND(#REF!*T168,2)</f>
        <v>#REF!</v>
      </c>
      <c r="V168" s="37"/>
      <c r="W168" s="37"/>
      <c r="X168" s="37"/>
      <c r="Y168" s="37"/>
      <c r="Z168" s="37"/>
      <c r="AA168" s="37"/>
      <c r="AB168" s="37"/>
      <c r="AC168" s="37"/>
      <c r="AD168" s="37"/>
      <c r="AE168" s="37" t="s">
        <v>102</v>
      </c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</row>
    <row r="169" spans="1:60" ht="20">
      <c r="A169" s="249">
        <v>75</v>
      </c>
      <c r="B169" s="250" t="s">
        <v>332</v>
      </c>
      <c r="C169" s="251" t="s">
        <v>333</v>
      </c>
      <c r="D169" s="313" t="s">
        <v>121</v>
      </c>
      <c r="E169" s="253">
        <v>35.963999999999999</v>
      </c>
      <c r="F169" s="320">
        <f>H169+J169</f>
        <v>0</v>
      </c>
      <c r="G169" s="254">
        <f>ROUND(E169*F169,2)</f>
        <v>0</v>
      </c>
      <c r="H169" s="254"/>
      <c r="I169" s="254">
        <f>ROUND(E169*H169,2)</f>
        <v>0</v>
      </c>
      <c r="J169" s="254"/>
      <c r="K169" s="254">
        <f>ROUND(E169*J169,2)</f>
        <v>0</v>
      </c>
      <c r="L169" s="254">
        <v>15</v>
      </c>
      <c r="M169" s="254">
        <f>G169*(1+L169/100)</f>
        <v>0</v>
      </c>
      <c r="N169" s="313">
        <v>8.3000000000000001E-3</v>
      </c>
      <c r="O169" s="313">
        <f>ROUND(E169*N169,5)</f>
        <v>0.29849999999999999</v>
      </c>
      <c r="P169" s="313">
        <v>0</v>
      </c>
      <c r="Q169" s="313">
        <f>ROUND(E169*P169,5)</f>
        <v>0</v>
      </c>
      <c r="R169" s="39"/>
      <c r="S169" s="39"/>
      <c r="T169" s="41"/>
      <c r="U169" s="39" t="e">
        <f>SUM(U170:U173)</f>
        <v>#REF!</v>
      </c>
      <c r="AE169" s="29" t="s">
        <v>98</v>
      </c>
    </row>
    <row r="170" spans="1:60" outlineLevel="1">
      <c r="A170" s="249"/>
      <c r="B170" s="250"/>
      <c r="C170" s="314" t="s">
        <v>2010</v>
      </c>
      <c r="D170" s="315"/>
      <c r="E170" s="316">
        <v>35.963999999999999</v>
      </c>
      <c r="F170" s="254"/>
      <c r="G170" s="254"/>
      <c r="H170" s="254"/>
      <c r="I170" s="254"/>
      <c r="J170" s="254"/>
      <c r="K170" s="254"/>
      <c r="L170" s="254"/>
      <c r="M170" s="254"/>
      <c r="N170" s="313"/>
      <c r="O170" s="313"/>
      <c r="P170" s="313"/>
      <c r="Q170" s="313"/>
      <c r="R170" s="34"/>
      <c r="S170" s="34"/>
      <c r="T170" s="36">
        <v>0.26800000000000002</v>
      </c>
      <c r="U170" s="34" t="e">
        <f>ROUND(#REF!*T170,2)</f>
        <v>#REF!</v>
      </c>
      <c r="V170" s="37"/>
      <c r="W170" s="37"/>
      <c r="X170" s="37"/>
      <c r="Y170" s="37"/>
      <c r="Z170" s="37"/>
      <c r="AA170" s="37"/>
      <c r="AB170" s="37"/>
      <c r="AC170" s="37"/>
      <c r="AD170" s="37"/>
      <c r="AE170" s="37" t="s">
        <v>102</v>
      </c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</row>
    <row r="171" spans="1:60" outlineLevel="1">
      <c r="A171" s="249">
        <v>76</v>
      </c>
      <c r="B171" s="250" t="s">
        <v>334</v>
      </c>
      <c r="C171" s="251" t="s">
        <v>335</v>
      </c>
      <c r="D171" s="313" t="s">
        <v>304</v>
      </c>
      <c r="E171" s="253">
        <v>35.78</v>
      </c>
      <c r="F171" s="320">
        <f>H171+J171</f>
        <v>0</v>
      </c>
      <c r="G171" s="254">
        <f>ROUND(E171*F171,2)</f>
        <v>0</v>
      </c>
      <c r="H171" s="254"/>
      <c r="I171" s="254">
        <f>ROUND(E171*H171,2)</f>
        <v>0</v>
      </c>
      <c r="J171" s="254"/>
      <c r="K171" s="254">
        <f>ROUND(E171*J171,2)</f>
        <v>0</v>
      </c>
      <c r="L171" s="254">
        <v>15</v>
      </c>
      <c r="M171" s="254">
        <f>G171*(1+L171/100)</f>
        <v>0</v>
      </c>
      <c r="N171" s="313">
        <v>6.0000000000000002E-5</v>
      </c>
      <c r="O171" s="313">
        <f>ROUND(E171*N171,5)</f>
        <v>2.15E-3</v>
      </c>
      <c r="P171" s="313">
        <v>0</v>
      </c>
      <c r="Q171" s="313">
        <f>ROUND(E171*P171,5)</f>
        <v>0</v>
      </c>
      <c r="R171" s="34"/>
      <c r="S171" s="34"/>
      <c r="T171" s="36"/>
      <c r="U171" s="34"/>
      <c r="V171" s="37"/>
      <c r="W171" s="37"/>
      <c r="X171" s="37"/>
      <c r="Y171" s="37"/>
      <c r="Z171" s="37"/>
      <c r="AA171" s="37"/>
      <c r="AB171" s="37"/>
      <c r="AC171" s="37"/>
      <c r="AD171" s="37"/>
      <c r="AE171" s="37" t="s">
        <v>104</v>
      </c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8" t="e">
        <f>#REF!</f>
        <v>#REF!</v>
      </c>
      <c r="BB171" s="37"/>
      <c r="BC171" s="37"/>
      <c r="BD171" s="37"/>
      <c r="BE171" s="37"/>
      <c r="BF171" s="37"/>
      <c r="BG171" s="37"/>
      <c r="BH171" s="37"/>
    </row>
    <row r="172" spans="1:60" outlineLevel="1">
      <c r="A172" s="249"/>
      <c r="B172" s="250"/>
      <c r="C172" s="314" t="s">
        <v>2011</v>
      </c>
      <c r="D172" s="315"/>
      <c r="E172" s="316">
        <v>35.78</v>
      </c>
      <c r="F172" s="254"/>
      <c r="G172" s="254"/>
      <c r="H172" s="254"/>
      <c r="I172" s="254"/>
      <c r="J172" s="254"/>
      <c r="K172" s="254"/>
      <c r="L172" s="254"/>
      <c r="M172" s="254"/>
      <c r="N172" s="313"/>
      <c r="O172" s="313"/>
      <c r="P172" s="313"/>
      <c r="Q172" s="313"/>
      <c r="R172" s="34"/>
      <c r="S172" s="34"/>
      <c r="T172" s="36">
        <v>3.5000000000000003E-2</v>
      </c>
      <c r="U172" s="34" t="e">
        <f>ROUND(#REF!*T172,2)</f>
        <v>#REF!</v>
      </c>
      <c r="V172" s="37"/>
      <c r="W172" s="37"/>
      <c r="X172" s="37"/>
      <c r="Y172" s="37"/>
      <c r="Z172" s="37"/>
      <c r="AA172" s="37"/>
      <c r="AB172" s="37"/>
      <c r="AC172" s="37"/>
      <c r="AD172" s="37"/>
      <c r="AE172" s="37" t="s">
        <v>102</v>
      </c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</row>
    <row r="173" spans="1:60" outlineLevel="1">
      <c r="A173" s="249">
        <v>77</v>
      </c>
      <c r="B173" s="250" t="s">
        <v>334</v>
      </c>
      <c r="C173" s="251" t="s">
        <v>337</v>
      </c>
      <c r="D173" s="313" t="s">
        <v>304</v>
      </c>
      <c r="E173" s="253">
        <v>38.642400000000002</v>
      </c>
      <c r="F173" s="320">
        <f>H173+J173</f>
        <v>0</v>
      </c>
      <c r="G173" s="254">
        <f>ROUND(E173*F173,2)</f>
        <v>0</v>
      </c>
      <c r="H173" s="254"/>
      <c r="I173" s="254">
        <f>ROUND(E173*H173,2)</f>
        <v>0</v>
      </c>
      <c r="J173" s="254"/>
      <c r="K173" s="254">
        <f>ROUND(E173*J173,2)</f>
        <v>0</v>
      </c>
      <c r="L173" s="254">
        <v>15</v>
      </c>
      <c r="M173" s="254">
        <f>G173*(1+L173/100)</f>
        <v>0</v>
      </c>
      <c r="N173" s="313">
        <v>6.0000000000000002E-5</v>
      </c>
      <c r="O173" s="313">
        <f>ROUND(E173*N173,5)</f>
        <v>2.32E-3</v>
      </c>
      <c r="P173" s="313">
        <v>0</v>
      </c>
      <c r="Q173" s="313">
        <f>ROUND(E173*P173,5)</f>
        <v>0</v>
      </c>
      <c r="R173" s="34"/>
      <c r="S173" s="34"/>
      <c r="T173" s="36"/>
      <c r="U173" s="34"/>
      <c r="V173" s="37"/>
      <c r="W173" s="37"/>
      <c r="X173" s="37"/>
      <c r="Y173" s="37"/>
      <c r="Z173" s="37"/>
      <c r="AA173" s="37"/>
      <c r="AB173" s="37"/>
      <c r="AC173" s="37"/>
      <c r="AD173" s="37"/>
      <c r="AE173" s="37" t="s">
        <v>109</v>
      </c>
      <c r="AF173" s="37">
        <v>0</v>
      </c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</row>
    <row r="174" spans="1:60">
      <c r="A174" s="249"/>
      <c r="B174" s="250"/>
      <c r="C174" s="314" t="s">
        <v>2012</v>
      </c>
      <c r="D174" s="315"/>
      <c r="E174" s="316">
        <v>38.642400000000002</v>
      </c>
      <c r="F174" s="254"/>
      <c r="G174" s="254"/>
      <c r="H174" s="254"/>
      <c r="I174" s="254"/>
      <c r="J174" s="254"/>
      <c r="K174" s="254"/>
      <c r="L174" s="254"/>
      <c r="M174" s="254"/>
      <c r="N174" s="313"/>
      <c r="O174" s="313"/>
      <c r="P174" s="313"/>
      <c r="Q174" s="313"/>
      <c r="R174" s="39"/>
      <c r="S174" s="39"/>
      <c r="T174" s="41"/>
      <c r="U174" s="39" t="e">
        <f>SUM(U175:U188)</f>
        <v>#REF!</v>
      </c>
      <c r="AE174" s="29" t="s">
        <v>98</v>
      </c>
    </row>
    <row r="175" spans="1:60" outlineLevel="1">
      <c r="A175" s="249">
        <v>78</v>
      </c>
      <c r="B175" s="250" t="s">
        <v>821</v>
      </c>
      <c r="C175" s="251" t="s">
        <v>822</v>
      </c>
      <c r="D175" s="313" t="s">
        <v>121</v>
      </c>
      <c r="E175" s="253">
        <v>12</v>
      </c>
      <c r="F175" s="320">
        <f>H175+J175</f>
        <v>0</v>
      </c>
      <c r="G175" s="254">
        <f>ROUND(E175*F175,2)</f>
        <v>0</v>
      </c>
      <c r="H175" s="254"/>
      <c r="I175" s="254">
        <f>ROUND(E175*H175,2)</f>
        <v>0</v>
      </c>
      <c r="J175" s="254"/>
      <c r="K175" s="254">
        <f>ROUND(E175*J175,2)</f>
        <v>0</v>
      </c>
      <c r="L175" s="254">
        <v>15</v>
      </c>
      <c r="M175" s="254">
        <f>G175*(1+L175/100)</f>
        <v>0</v>
      </c>
      <c r="N175" s="313">
        <v>0</v>
      </c>
      <c r="O175" s="313">
        <f>ROUND(E175*N175,5)</f>
        <v>0</v>
      </c>
      <c r="P175" s="313">
        <v>8.9499999999999996E-3</v>
      </c>
      <c r="Q175" s="313">
        <f>ROUND(E175*P175,5)</f>
        <v>0.1074</v>
      </c>
      <c r="R175" s="34"/>
      <c r="S175" s="34"/>
      <c r="T175" s="36">
        <v>0.05</v>
      </c>
      <c r="U175" s="34" t="e">
        <f>ROUND(#REF!*T175,2)</f>
        <v>#REF!</v>
      </c>
      <c r="V175" s="37"/>
      <c r="W175" s="37"/>
      <c r="X175" s="37"/>
      <c r="Y175" s="37"/>
      <c r="Z175" s="37"/>
      <c r="AA175" s="37"/>
      <c r="AB175" s="37"/>
      <c r="AC175" s="37"/>
      <c r="AD175" s="37"/>
      <c r="AE175" s="37" t="s">
        <v>102</v>
      </c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</row>
    <row r="176" spans="1:60" outlineLevel="1">
      <c r="A176" s="249">
        <v>79</v>
      </c>
      <c r="B176" s="250" t="s">
        <v>338</v>
      </c>
      <c r="C176" s="251" t="s">
        <v>339</v>
      </c>
      <c r="D176" s="313" t="s">
        <v>107</v>
      </c>
      <c r="E176" s="253">
        <v>0.30297000000000002</v>
      </c>
      <c r="F176" s="320">
        <f>H176+J176</f>
        <v>0</v>
      </c>
      <c r="G176" s="254">
        <f>ROUND(E176*F176,2)</f>
        <v>0</v>
      </c>
      <c r="H176" s="254"/>
      <c r="I176" s="254">
        <f>ROUND(E176*H176,2)</f>
        <v>0</v>
      </c>
      <c r="J176" s="254"/>
      <c r="K176" s="254">
        <f>ROUND(E176*J176,2)</f>
        <v>0</v>
      </c>
      <c r="L176" s="254">
        <v>15</v>
      </c>
      <c r="M176" s="254">
        <f>G176*(1+L176/100)</f>
        <v>0</v>
      </c>
      <c r="N176" s="313">
        <v>0</v>
      </c>
      <c r="O176" s="313">
        <f>ROUND(E176*N176,5)</f>
        <v>0</v>
      </c>
      <c r="P176" s="313">
        <v>0</v>
      </c>
      <c r="Q176" s="313">
        <f>ROUND(E176*P176,5)</f>
        <v>0</v>
      </c>
      <c r="R176" s="34"/>
      <c r="S176" s="34"/>
      <c r="T176" s="36"/>
      <c r="U176" s="34"/>
      <c r="V176" s="37"/>
      <c r="W176" s="37"/>
      <c r="X176" s="37"/>
      <c r="Y176" s="37"/>
      <c r="Z176" s="37"/>
      <c r="AA176" s="37"/>
      <c r="AB176" s="37"/>
      <c r="AC176" s="37"/>
      <c r="AD176" s="37"/>
      <c r="AE176" s="37" t="s">
        <v>109</v>
      </c>
      <c r="AF176" s="37">
        <v>0</v>
      </c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</row>
    <row r="177" spans="1:60" ht="14.5" outlineLevel="1">
      <c r="A177" s="255" t="s">
        <v>97</v>
      </c>
      <c r="B177" s="256" t="s">
        <v>34</v>
      </c>
      <c r="C177" s="257" t="s">
        <v>33</v>
      </c>
      <c r="D177" s="317"/>
      <c r="E177" s="259"/>
      <c r="F177" s="260"/>
      <c r="G177" s="260">
        <f>SUMIF(AE178:AE181,"&lt;&gt;NOR",G178:G181)</f>
        <v>0</v>
      </c>
      <c r="H177" s="260"/>
      <c r="I177" s="260">
        <f>SUM(I178:I181)</f>
        <v>0</v>
      </c>
      <c r="J177" s="260"/>
      <c r="K177" s="260">
        <f>SUM(K178:K181)</f>
        <v>0</v>
      </c>
      <c r="L177" s="260"/>
      <c r="M177" s="260">
        <f>SUM(M178:M181)</f>
        <v>0</v>
      </c>
      <c r="N177" s="317"/>
      <c r="O177" s="317">
        <f>SUM(O178:O181)</f>
        <v>0</v>
      </c>
      <c r="P177" s="317"/>
      <c r="Q177" s="317">
        <f>SUM(Q178:Q181)</f>
        <v>5.4799999999999996E-3</v>
      </c>
      <c r="R177" s="34"/>
      <c r="S177" s="34"/>
      <c r="T177" s="36">
        <v>1.1040000000000001</v>
      </c>
      <c r="U177" s="34" t="e">
        <f>ROUND(#REF!*T177,2)</f>
        <v>#REF!</v>
      </c>
      <c r="V177" s="37"/>
      <c r="W177" s="37"/>
      <c r="X177" s="37"/>
      <c r="Y177" s="37"/>
      <c r="Z177" s="37"/>
      <c r="AA177" s="37"/>
      <c r="AB177" s="37"/>
      <c r="AC177" s="37"/>
      <c r="AD177" s="37"/>
      <c r="AE177" s="37" t="s">
        <v>102</v>
      </c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</row>
    <row r="178" spans="1:60" ht="20" outlineLevel="1">
      <c r="A178" s="249">
        <v>80</v>
      </c>
      <c r="B178" s="250" t="s">
        <v>343</v>
      </c>
      <c r="C178" s="251" t="s">
        <v>344</v>
      </c>
      <c r="D178" s="313" t="s">
        <v>121</v>
      </c>
      <c r="E178" s="253">
        <v>5.05</v>
      </c>
      <c r="F178" s="320">
        <f>H178+J178</f>
        <v>0</v>
      </c>
      <c r="G178" s="254">
        <f>ROUND(E178*F178,2)</f>
        <v>0</v>
      </c>
      <c r="H178" s="254"/>
      <c r="I178" s="254">
        <f>ROUND(E178*H178,2)</f>
        <v>0</v>
      </c>
      <c r="J178" s="254"/>
      <c r="K178" s="254">
        <f>ROUND(E178*J178,2)</f>
        <v>0</v>
      </c>
      <c r="L178" s="254">
        <v>15</v>
      </c>
      <c r="M178" s="254">
        <f>G178*(1+L178/100)</f>
        <v>0</v>
      </c>
      <c r="N178" s="313">
        <v>0</v>
      </c>
      <c r="O178" s="313">
        <f>ROUND(E178*N178,5)</f>
        <v>0</v>
      </c>
      <c r="P178" s="313">
        <v>1E-3</v>
      </c>
      <c r="Q178" s="313">
        <f>ROUND(E178*P178,5)</f>
        <v>5.0499999999999998E-3</v>
      </c>
      <c r="R178" s="34"/>
      <c r="S178" s="34"/>
      <c r="T178" s="36"/>
      <c r="U178" s="34"/>
      <c r="V178" s="37"/>
      <c r="W178" s="37"/>
      <c r="X178" s="37"/>
      <c r="Y178" s="37"/>
      <c r="Z178" s="37"/>
      <c r="AA178" s="37"/>
      <c r="AB178" s="37"/>
      <c r="AC178" s="37"/>
      <c r="AD178" s="37"/>
      <c r="AE178" s="37" t="s">
        <v>104</v>
      </c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8" t="e">
        <f>#REF!</f>
        <v>#REF!</v>
      </c>
      <c r="BB178" s="37"/>
      <c r="BC178" s="37"/>
      <c r="BD178" s="37"/>
      <c r="BE178" s="37"/>
      <c r="BF178" s="37"/>
      <c r="BG178" s="37"/>
      <c r="BH178" s="37"/>
    </row>
    <row r="179" spans="1:60" outlineLevel="1">
      <c r="A179" s="249"/>
      <c r="B179" s="250"/>
      <c r="C179" s="536" t="s">
        <v>345</v>
      </c>
      <c r="D179" s="537"/>
      <c r="E179" s="538"/>
      <c r="F179" s="539"/>
      <c r="G179" s="540"/>
      <c r="H179" s="254"/>
      <c r="I179" s="254"/>
      <c r="J179" s="254"/>
      <c r="K179" s="254"/>
      <c r="L179" s="254"/>
      <c r="M179" s="254"/>
      <c r="N179" s="313"/>
      <c r="O179" s="313"/>
      <c r="P179" s="313"/>
      <c r="Q179" s="313"/>
      <c r="R179" s="34"/>
      <c r="S179" s="34"/>
      <c r="T179" s="36"/>
      <c r="U179" s="34"/>
      <c r="V179" s="37"/>
      <c r="W179" s="37"/>
      <c r="X179" s="37"/>
      <c r="Y179" s="37"/>
      <c r="Z179" s="37"/>
      <c r="AA179" s="37"/>
      <c r="AB179" s="37"/>
      <c r="AC179" s="37"/>
      <c r="AD179" s="37"/>
      <c r="AE179" s="37" t="s">
        <v>109</v>
      </c>
      <c r="AF179" s="37">
        <v>0</v>
      </c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</row>
    <row r="180" spans="1:60" outlineLevel="1">
      <c r="A180" s="249">
        <v>81</v>
      </c>
      <c r="B180" s="250" t="s">
        <v>346</v>
      </c>
      <c r="C180" s="251" t="s">
        <v>347</v>
      </c>
      <c r="D180" s="313" t="s">
        <v>304</v>
      </c>
      <c r="E180" s="253">
        <v>5.4</v>
      </c>
      <c r="F180" s="320">
        <f>H180+J180</f>
        <v>0</v>
      </c>
      <c r="G180" s="254">
        <f>ROUND(E180*F180,2)</f>
        <v>0</v>
      </c>
      <c r="H180" s="254"/>
      <c r="I180" s="254">
        <f>ROUND(E180*H180,2)</f>
        <v>0</v>
      </c>
      <c r="J180" s="254"/>
      <c r="K180" s="254">
        <f>ROUND(E180*J180,2)</f>
        <v>0</v>
      </c>
      <c r="L180" s="254">
        <v>15</v>
      </c>
      <c r="M180" s="254">
        <f>G180*(1+L180/100)</f>
        <v>0</v>
      </c>
      <c r="N180" s="313">
        <v>0</v>
      </c>
      <c r="O180" s="313">
        <f>ROUND(E180*N180,5)</f>
        <v>0</v>
      </c>
      <c r="P180" s="313">
        <v>8.0000000000000007E-5</v>
      </c>
      <c r="Q180" s="313">
        <f>ROUND(E180*P180,5)</f>
        <v>4.2999999999999999E-4</v>
      </c>
      <c r="R180" s="34"/>
      <c r="S180" s="34"/>
      <c r="T180" s="36">
        <v>0</v>
      </c>
      <c r="U180" s="34" t="e">
        <f>ROUND(#REF!*T180,2)</f>
        <v>#REF!</v>
      </c>
      <c r="V180" s="37"/>
      <c r="W180" s="37"/>
      <c r="X180" s="37"/>
      <c r="Y180" s="37"/>
      <c r="Z180" s="37"/>
      <c r="AA180" s="37"/>
      <c r="AB180" s="37"/>
      <c r="AC180" s="37"/>
      <c r="AD180" s="37"/>
      <c r="AE180" s="37" t="s">
        <v>113</v>
      </c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</row>
    <row r="181" spans="1:60" outlineLevel="1">
      <c r="A181" s="249"/>
      <c r="B181" s="250"/>
      <c r="C181" s="314" t="s">
        <v>823</v>
      </c>
      <c r="D181" s="315"/>
      <c r="E181" s="316">
        <v>5.4</v>
      </c>
      <c r="F181" s="254"/>
      <c r="G181" s="254"/>
      <c r="H181" s="254"/>
      <c r="I181" s="254"/>
      <c r="J181" s="254"/>
      <c r="K181" s="254"/>
      <c r="L181" s="254"/>
      <c r="M181" s="254"/>
      <c r="N181" s="313"/>
      <c r="O181" s="313"/>
      <c r="P181" s="313"/>
      <c r="Q181" s="313"/>
      <c r="R181" s="34"/>
      <c r="S181" s="34"/>
      <c r="T181" s="36"/>
      <c r="U181" s="34"/>
      <c r="V181" s="37"/>
      <c r="W181" s="37"/>
      <c r="X181" s="37"/>
      <c r="Y181" s="37"/>
      <c r="Z181" s="37"/>
      <c r="AA181" s="37"/>
      <c r="AB181" s="37"/>
      <c r="AC181" s="37"/>
      <c r="AD181" s="37"/>
      <c r="AE181" s="37" t="s">
        <v>109</v>
      </c>
      <c r="AF181" s="37">
        <v>0</v>
      </c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</row>
    <row r="182" spans="1:60" ht="14.5" outlineLevel="1">
      <c r="A182" s="255" t="s">
        <v>97</v>
      </c>
      <c r="B182" s="256" t="s">
        <v>32</v>
      </c>
      <c r="C182" s="257" t="s">
        <v>31</v>
      </c>
      <c r="D182" s="317"/>
      <c r="E182" s="259"/>
      <c r="F182" s="260"/>
      <c r="G182" s="260">
        <f>SUMIF(AE183:AE196,"&lt;&gt;NOR",G183:G196)</f>
        <v>0</v>
      </c>
      <c r="H182" s="260"/>
      <c r="I182" s="260">
        <f>SUM(I183:I196)</f>
        <v>0</v>
      </c>
      <c r="J182" s="260"/>
      <c r="K182" s="260">
        <f>SUM(K183:K196)</f>
        <v>0</v>
      </c>
      <c r="L182" s="260"/>
      <c r="M182" s="260">
        <f>SUM(M183:M196)</f>
        <v>0</v>
      </c>
      <c r="N182" s="317"/>
      <c r="O182" s="317">
        <f>SUM(O183:O196)</f>
        <v>0.45898999999999995</v>
      </c>
      <c r="P182" s="317"/>
      <c r="Q182" s="317">
        <f>SUM(Q183:Q196)</f>
        <v>0</v>
      </c>
      <c r="R182" s="34"/>
      <c r="S182" s="34"/>
      <c r="T182" s="36">
        <v>1.448</v>
      </c>
      <c r="U182" s="34" t="e">
        <f>ROUND(#REF!*T182,2)</f>
        <v>#REF!</v>
      </c>
      <c r="V182" s="37"/>
      <c r="W182" s="37"/>
      <c r="X182" s="37"/>
      <c r="Y182" s="37"/>
      <c r="Z182" s="37"/>
      <c r="AA182" s="37"/>
      <c r="AB182" s="37"/>
      <c r="AC182" s="37"/>
      <c r="AD182" s="37"/>
      <c r="AE182" s="37" t="s">
        <v>102</v>
      </c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</row>
    <row r="183" spans="1:60" ht="20" outlineLevel="1">
      <c r="A183" s="249">
        <v>82</v>
      </c>
      <c r="B183" s="250" t="s">
        <v>350</v>
      </c>
      <c r="C183" s="251" t="s">
        <v>351</v>
      </c>
      <c r="D183" s="313" t="s">
        <v>121</v>
      </c>
      <c r="E183" s="253">
        <v>25.76</v>
      </c>
      <c r="F183" s="320">
        <v>0</v>
      </c>
      <c r="G183" s="254">
        <f>ROUND(E183*F183,2)</f>
        <v>0</v>
      </c>
      <c r="H183" s="254"/>
      <c r="I183" s="254">
        <f>ROUND(E183*H183,2)</f>
        <v>0</v>
      </c>
      <c r="J183" s="254"/>
      <c r="K183" s="254">
        <f>ROUND(E183*J183,2)</f>
        <v>0</v>
      </c>
      <c r="L183" s="254">
        <v>15</v>
      </c>
      <c r="M183" s="254">
        <f>G183*(1+L183/100)</f>
        <v>0</v>
      </c>
      <c r="N183" s="313">
        <v>1.6000000000000001E-4</v>
      </c>
      <c r="O183" s="313">
        <f>ROUND(E183*N183,5)</f>
        <v>4.1200000000000004E-3</v>
      </c>
      <c r="P183" s="313">
        <v>0</v>
      </c>
      <c r="Q183" s="313">
        <f>ROUND(E183*P183,5)</f>
        <v>0</v>
      </c>
      <c r="R183" s="34"/>
      <c r="S183" s="34"/>
      <c r="T183" s="36"/>
      <c r="U183" s="34"/>
      <c r="V183" s="37"/>
      <c r="W183" s="37"/>
      <c r="X183" s="37"/>
      <c r="Y183" s="37"/>
      <c r="Z183" s="37"/>
      <c r="AA183" s="37"/>
      <c r="AB183" s="37"/>
      <c r="AC183" s="37"/>
      <c r="AD183" s="37"/>
      <c r="AE183" s="37" t="s">
        <v>109</v>
      </c>
      <c r="AF183" s="37">
        <v>0</v>
      </c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</row>
    <row r="184" spans="1:60" outlineLevel="1">
      <c r="A184" s="249"/>
      <c r="B184" s="250"/>
      <c r="C184" s="314" t="s">
        <v>824</v>
      </c>
      <c r="D184" s="315"/>
      <c r="E184" s="316">
        <v>25.76</v>
      </c>
      <c r="F184" s="254"/>
      <c r="G184" s="254"/>
      <c r="H184" s="254"/>
      <c r="I184" s="254"/>
      <c r="J184" s="254"/>
      <c r="K184" s="254"/>
      <c r="L184" s="254"/>
      <c r="M184" s="254"/>
      <c r="N184" s="313"/>
      <c r="O184" s="313"/>
      <c r="P184" s="313"/>
      <c r="Q184" s="313"/>
      <c r="R184" s="34"/>
      <c r="S184" s="34"/>
      <c r="T184" s="36">
        <v>0</v>
      </c>
      <c r="U184" s="34" t="e">
        <f>ROUND(#REF!*T184,2)</f>
        <v>#REF!</v>
      </c>
      <c r="V184" s="37"/>
      <c r="W184" s="37"/>
      <c r="X184" s="37"/>
      <c r="Y184" s="37"/>
      <c r="Z184" s="37"/>
      <c r="AA184" s="37"/>
      <c r="AB184" s="37"/>
      <c r="AC184" s="37"/>
      <c r="AD184" s="37"/>
      <c r="AE184" s="37" t="s">
        <v>113</v>
      </c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</row>
    <row r="185" spans="1:60" ht="20" outlineLevel="1">
      <c r="A185" s="249">
        <v>83</v>
      </c>
      <c r="B185" s="250" t="s">
        <v>353</v>
      </c>
      <c r="C185" s="251" t="s">
        <v>354</v>
      </c>
      <c r="D185" s="313" t="s">
        <v>121</v>
      </c>
      <c r="E185" s="253">
        <v>23.6</v>
      </c>
      <c r="F185" s="320">
        <f>H185+J185</f>
        <v>0</v>
      </c>
      <c r="G185" s="254">
        <f>ROUND(E185*F185,2)</f>
        <v>0</v>
      </c>
      <c r="H185" s="254"/>
      <c r="I185" s="254">
        <f>ROUND(E185*H185,2)</f>
        <v>0</v>
      </c>
      <c r="J185" s="254"/>
      <c r="K185" s="254">
        <f>ROUND(E185*J185,2)</f>
        <v>0</v>
      </c>
      <c r="L185" s="254">
        <v>15</v>
      </c>
      <c r="M185" s="254">
        <f>G185*(1+L185/100)</f>
        <v>0</v>
      </c>
      <c r="N185" s="313">
        <v>3.9100000000000003E-3</v>
      </c>
      <c r="O185" s="313">
        <f>ROUND(E185*N185,5)</f>
        <v>9.2280000000000001E-2</v>
      </c>
      <c r="P185" s="313">
        <v>0</v>
      </c>
      <c r="Q185" s="313">
        <f>ROUND(E185*P185,5)</f>
        <v>0</v>
      </c>
      <c r="R185" s="34"/>
      <c r="S185" s="34"/>
      <c r="T185" s="36"/>
      <c r="U185" s="34"/>
      <c r="V185" s="37"/>
      <c r="W185" s="37"/>
      <c r="X185" s="37"/>
      <c r="Y185" s="37"/>
      <c r="Z185" s="37"/>
      <c r="AA185" s="37"/>
      <c r="AB185" s="37"/>
      <c r="AC185" s="37"/>
      <c r="AD185" s="37"/>
      <c r="AE185" s="37" t="s">
        <v>109</v>
      </c>
      <c r="AF185" s="37">
        <v>0</v>
      </c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</row>
    <row r="186" spans="1:60" ht="12.5" customHeight="1" outlineLevel="1">
      <c r="A186" s="249"/>
      <c r="B186" s="250"/>
      <c r="C186" s="536" t="s">
        <v>355</v>
      </c>
      <c r="D186" s="537"/>
      <c r="E186" s="538"/>
      <c r="F186" s="539"/>
      <c r="G186" s="540"/>
      <c r="H186" s="254"/>
      <c r="I186" s="254"/>
      <c r="J186" s="254"/>
      <c r="K186" s="254"/>
      <c r="L186" s="254"/>
      <c r="M186" s="254"/>
      <c r="N186" s="313"/>
      <c r="O186" s="313"/>
      <c r="P186" s="313"/>
      <c r="Q186" s="313"/>
      <c r="R186" s="34"/>
      <c r="S186" s="34"/>
      <c r="T186" s="36">
        <v>0.12</v>
      </c>
      <c r="U186" s="34" t="e">
        <f>ROUND(#REF!*T186,2)</f>
        <v>#REF!</v>
      </c>
      <c r="V186" s="37"/>
      <c r="W186" s="37"/>
      <c r="X186" s="37"/>
      <c r="Y186" s="37"/>
      <c r="Z186" s="37"/>
      <c r="AA186" s="37"/>
      <c r="AB186" s="37"/>
      <c r="AC186" s="37"/>
      <c r="AD186" s="37"/>
      <c r="AE186" s="37" t="s">
        <v>102</v>
      </c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</row>
    <row r="187" spans="1:60" outlineLevel="1">
      <c r="A187" s="249"/>
      <c r="B187" s="250"/>
      <c r="C187" s="314" t="s">
        <v>825</v>
      </c>
      <c r="D187" s="315"/>
      <c r="E187" s="316">
        <v>23.6</v>
      </c>
      <c r="F187" s="254"/>
      <c r="G187" s="254"/>
      <c r="H187" s="254"/>
      <c r="I187" s="254"/>
      <c r="J187" s="254"/>
      <c r="K187" s="254"/>
      <c r="L187" s="254"/>
      <c r="M187" s="254"/>
      <c r="N187" s="313"/>
      <c r="O187" s="313"/>
      <c r="P187" s="313"/>
      <c r="Q187" s="313"/>
      <c r="R187" s="34"/>
      <c r="S187" s="34"/>
      <c r="T187" s="36"/>
      <c r="U187" s="34"/>
      <c r="V187" s="37"/>
      <c r="W187" s="37"/>
      <c r="X187" s="37"/>
      <c r="Y187" s="37"/>
      <c r="Z187" s="37"/>
      <c r="AA187" s="37"/>
      <c r="AB187" s="37"/>
      <c r="AC187" s="37"/>
      <c r="AD187" s="37"/>
      <c r="AE187" s="37" t="s">
        <v>109</v>
      </c>
      <c r="AF187" s="37">
        <v>0</v>
      </c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</row>
    <row r="188" spans="1:60" outlineLevel="1">
      <c r="A188" s="249">
        <v>84</v>
      </c>
      <c r="B188" s="250" t="s">
        <v>318</v>
      </c>
      <c r="C188" s="251" t="s">
        <v>826</v>
      </c>
      <c r="D188" s="313" t="s">
        <v>121</v>
      </c>
      <c r="E188" s="253">
        <v>14.688000000000001</v>
      </c>
      <c r="F188" s="320">
        <v>0</v>
      </c>
      <c r="G188" s="254">
        <f>ROUND(E188*F188,2)</f>
        <v>0</v>
      </c>
      <c r="H188" s="254"/>
      <c r="I188" s="254">
        <f>ROUND(E188*H188,2)</f>
        <v>0</v>
      </c>
      <c r="J188" s="254"/>
      <c r="K188" s="254">
        <f>ROUND(E188*J188,2)</f>
        <v>0</v>
      </c>
      <c r="L188" s="254">
        <v>15</v>
      </c>
      <c r="M188" s="254">
        <f>G188*(1+L188/100)</f>
        <v>0</v>
      </c>
      <c r="N188" s="313">
        <v>2.07E-2</v>
      </c>
      <c r="O188" s="313">
        <f>ROUND(E188*N188,5)</f>
        <v>0.30403999999999998</v>
      </c>
      <c r="P188" s="313">
        <v>0</v>
      </c>
      <c r="Q188" s="313">
        <f>ROUND(E188*P188,5)</f>
        <v>0</v>
      </c>
      <c r="R188" s="34"/>
      <c r="S188" s="34"/>
      <c r="T188" s="36">
        <v>1.5980000000000001</v>
      </c>
      <c r="U188" s="34" t="e">
        <f>ROUND(#REF!*T188,2)</f>
        <v>#REF!</v>
      </c>
      <c r="V188" s="37"/>
      <c r="W188" s="37"/>
      <c r="X188" s="37"/>
      <c r="Y188" s="37"/>
      <c r="Z188" s="37"/>
      <c r="AA188" s="37"/>
      <c r="AB188" s="37"/>
      <c r="AC188" s="37"/>
      <c r="AD188" s="37"/>
      <c r="AE188" s="37" t="s">
        <v>102</v>
      </c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</row>
    <row r="189" spans="1:60">
      <c r="A189" s="249"/>
      <c r="B189" s="250"/>
      <c r="C189" s="314" t="s">
        <v>827</v>
      </c>
      <c r="D189" s="315"/>
      <c r="E189" s="316">
        <v>14.688000000000001</v>
      </c>
      <c r="F189" s="254"/>
      <c r="G189" s="254"/>
      <c r="H189" s="254"/>
      <c r="I189" s="254"/>
      <c r="J189" s="254"/>
      <c r="K189" s="254"/>
      <c r="L189" s="254"/>
      <c r="M189" s="254"/>
      <c r="N189" s="313"/>
      <c r="O189" s="313"/>
      <c r="P189" s="313"/>
      <c r="Q189" s="313"/>
      <c r="R189" s="39"/>
      <c r="S189" s="39"/>
      <c r="T189" s="41"/>
      <c r="U189" s="39" t="e">
        <f>SUM(U190:U202)</f>
        <v>#REF!</v>
      </c>
      <c r="AE189" s="29" t="s">
        <v>98</v>
      </c>
    </row>
    <row r="190" spans="1:60" ht="20" outlineLevel="1">
      <c r="A190" s="249">
        <v>85</v>
      </c>
      <c r="B190" s="250" t="s">
        <v>359</v>
      </c>
      <c r="C190" s="251" t="s">
        <v>360</v>
      </c>
      <c r="D190" s="313" t="s">
        <v>121</v>
      </c>
      <c r="E190" s="253">
        <v>2.16</v>
      </c>
      <c r="F190" s="320">
        <f>H190+J190</f>
        <v>0</v>
      </c>
      <c r="G190" s="254">
        <f>ROUND(E190*F190,2)</f>
        <v>0</v>
      </c>
      <c r="H190" s="254"/>
      <c r="I190" s="254">
        <f>ROUND(E190*H190,2)</f>
        <v>0</v>
      </c>
      <c r="J190" s="254"/>
      <c r="K190" s="254">
        <f>ROUND(E190*J190,2)</f>
        <v>0</v>
      </c>
      <c r="L190" s="254">
        <v>15</v>
      </c>
      <c r="M190" s="254">
        <f>G190*(1+L190/100)</f>
        <v>0</v>
      </c>
      <c r="N190" s="313">
        <v>3.98E-3</v>
      </c>
      <c r="O190" s="313">
        <f>ROUND(E190*N190,5)</f>
        <v>8.6E-3</v>
      </c>
      <c r="P190" s="313">
        <v>0</v>
      </c>
      <c r="Q190" s="313">
        <f>ROUND(E190*P190,5)</f>
        <v>0</v>
      </c>
      <c r="R190" s="34"/>
      <c r="S190" s="34"/>
      <c r="T190" s="36">
        <v>6.9709999999999994E-2</v>
      </c>
      <c r="U190" s="34" t="e">
        <f>ROUND(#REF!*T190,2)</f>
        <v>#REF!</v>
      </c>
      <c r="V190" s="37"/>
      <c r="W190" s="37"/>
      <c r="X190" s="37"/>
      <c r="Y190" s="37"/>
      <c r="Z190" s="37"/>
      <c r="AA190" s="37"/>
      <c r="AB190" s="37"/>
      <c r="AC190" s="37"/>
      <c r="AD190" s="37"/>
      <c r="AE190" s="37" t="s">
        <v>102</v>
      </c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</row>
    <row r="191" spans="1:60" outlineLevel="1">
      <c r="A191" s="249"/>
      <c r="B191" s="250"/>
      <c r="C191" s="314" t="s">
        <v>828</v>
      </c>
      <c r="D191" s="315"/>
      <c r="E191" s="316">
        <v>2.16</v>
      </c>
      <c r="F191" s="254"/>
      <c r="G191" s="254"/>
      <c r="H191" s="254"/>
      <c r="I191" s="254"/>
      <c r="J191" s="254"/>
      <c r="K191" s="254"/>
      <c r="L191" s="254"/>
      <c r="M191" s="254"/>
      <c r="N191" s="313"/>
      <c r="O191" s="313"/>
      <c r="P191" s="313"/>
      <c r="Q191" s="313"/>
      <c r="R191" s="34"/>
      <c r="S191" s="34"/>
      <c r="T191" s="36"/>
      <c r="U191" s="34"/>
      <c r="V191" s="37"/>
      <c r="W191" s="37"/>
      <c r="X191" s="37"/>
      <c r="Y191" s="37"/>
      <c r="Z191" s="37"/>
      <c r="AA191" s="37"/>
      <c r="AB191" s="37"/>
      <c r="AC191" s="37"/>
      <c r="AD191" s="37"/>
      <c r="AE191" s="37" t="s">
        <v>109</v>
      </c>
      <c r="AF191" s="37">
        <v>0</v>
      </c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</row>
    <row r="192" spans="1:60" outlineLevel="1">
      <c r="A192" s="249">
        <v>86</v>
      </c>
      <c r="B192" s="250" t="s">
        <v>318</v>
      </c>
      <c r="C192" s="251" t="s">
        <v>362</v>
      </c>
      <c r="D192" s="313" t="s">
        <v>121</v>
      </c>
      <c r="E192" s="253">
        <v>2.3328000000000002</v>
      </c>
      <c r="F192" s="320">
        <v>0</v>
      </c>
      <c r="G192" s="254">
        <f>ROUND(E192*F192,2)</f>
        <v>0</v>
      </c>
      <c r="H192" s="254"/>
      <c r="I192" s="254">
        <f>ROUND(E192*H192,2)</f>
        <v>0</v>
      </c>
      <c r="J192" s="254"/>
      <c r="K192" s="254">
        <f>ROUND(E192*J192,2)</f>
        <v>0</v>
      </c>
      <c r="L192" s="254">
        <v>15</v>
      </c>
      <c r="M192" s="254">
        <f>G192*(1+L192/100)</f>
        <v>0</v>
      </c>
      <c r="N192" s="313">
        <v>2.07E-2</v>
      </c>
      <c r="O192" s="313">
        <f>ROUND(E192*N192,5)</f>
        <v>4.829E-2</v>
      </c>
      <c r="P192" s="313">
        <v>0</v>
      </c>
      <c r="Q192" s="313">
        <f>ROUND(E192*P192,5)</f>
        <v>0</v>
      </c>
      <c r="R192" s="34"/>
      <c r="S192" s="34"/>
      <c r="T192" s="36"/>
      <c r="U192" s="34"/>
      <c r="V192" s="37"/>
      <c r="W192" s="37"/>
      <c r="X192" s="37"/>
      <c r="Y192" s="37"/>
      <c r="Z192" s="37"/>
      <c r="AA192" s="37"/>
      <c r="AB192" s="37"/>
      <c r="AC192" s="37"/>
      <c r="AD192" s="37"/>
      <c r="AE192" s="37" t="s">
        <v>109</v>
      </c>
      <c r="AF192" s="37">
        <v>0</v>
      </c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</row>
    <row r="193" spans="1:60" outlineLevel="1">
      <c r="A193" s="249"/>
      <c r="B193" s="250"/>
      <c r="C193" s="314" t="s">
        <v>829</v>
      </c>
      <c r="D193" s="315"/>
      <c r="E193" s="316">
        <v>2.3328000000000002</v>
      </c>
      <c r="F193" s="254"/>
      <c r="G193" s="254"/>
      <c r="H193" s="254"/>
      <c r="I193" s="254"/>
      <c r="J193" s="254"/>
      <c r="K193" s="254"/>
      <c r="L193" s="254"/>
      <c r="M193" s="254"/>
      <c r="N193" s="313"/>
      <c r="O193" s="313"/>
      <c r="P193" s="313"/>
      <c r="Q193" s="313"/>
      <c r="R193" s="34"/>
      <c r="S193" s="34"/>
      <c r="T193" s="36"/>
      <c r="U193" s="34"/>
      <c r="V193" s="37"/>
      <c r="W193" s="37"/>
      <c r="X193" s="37"/>
      <c r="Y193" s="37"/>
      <c r="Z193" s="37"/>
      <c r="AA193" s="37"/>
      <c r="AB193" s="37"/>
      <c r="AC193" s="37"/>
      <c r="AD193" s="37"/>
      <c r="AE193" s="37" t="s">
        <v>109</v>
      </c>
      <c r="AF193" s="37">
        <v>0</v>
      </c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</row>
    <row r="194" spans="1:60" ht="20" outlineLevel="1">
      <c r="A194" s="249">
        <v>87</v>
      </c>
      <c r="B194" s="250" t="s">
        <v>323</v>
      </c>
      <c r="C194" s="251" t="s">
        <v>830</v>
      </c>
      <c r="D194" s="313" t="s">
        <v>304</v>
      </c>
      <c r="E194" s="253">
        <v>16.61</v>
      </c>
      <c r="F194" s="320">
        <f>H194+J194</f>
        <v>0</v>
      </c>
      <c r="G194" s="254">
        <f>ROUND(E194*F194,2)</f>
        <v>0</v>
      </c>
      <c r="H194" s="254"/>
      <c r="I194" s="254">
        <f>ROUND(E194*H194,2)</f>
        <v>0</v>
      </c>
      <c r="J194" s="254"/>
      <c r="K194" s="254">
        <f>ROUND(E194*J194,2)</f>
        <v>0</v>
      </c>
      <c r="L194" s="254">
        <v>15</v>
      </c>
      <c r="M194" s="254">
        <f>G194*(1+L194/100)</f>
        <v>0</v>
      </c>
      <c r="N194" s="313">
        <v>1E-4</v>
      </c>
      <c r="O194" s="313">
        <f>ROUND(E194*N194,5)</f>
        <v>1.66E-3</v>
      </c>
      <c r="P194" s="313">
        <v>0</v>
      </c>
      <c r="Q194" s="313">
        <f>ROUND(E194*P194,5)</f>
        <v>0</v>
      </c>
      <c r="R194" s="34"/>
      <c r="S194" s="34"/>
      <c r="T194" s="36">
        <v>1.35E-2</v>
      </c>
      <c r="U194" s="34" t="e">
        <f>ROUND(#REF!*T194,2)</f>
        <v>#REF!</v>
      </c>
      <c r="V194" s="37"/>
      <c r="W194" s="37"/>
      <c r="X194" s="37"/>
      <c r="Y194" s="37"/>
      <c r="Z194" s="37"/>
      <c r="AA194" s="37"/>
      <c r="AB194" s="37"/>
      <c r="AC194" s="37"/>
      <c r="AD194" s="37"/>
      <c r="AE194" s="37" t="s">
        <v>102</v>
      </c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</row>
    <row r="195" spans="1:60" outlineLevel="1">
      <c r="A195" s="249"/>
      <c r="B195" s="250"/>
      <c r="C195" s="314" t="s">
        <v>831</v>
      </c>
      <c r="D195" s="315"/>
      <c r="E195" s="316">
        <v>16.61</v>
      </c>
      <c r="F195" s="254"/>
      <c r="G195" s="254"/>
      <c r="H195" s="254"/>
      <c r="I195" s="254"/>
      <c r="J195" s="254"/>
      <c r="K195" s="254"/>
      <c r="L195" s="254"/>
      <c r="M195" s="254"/>
      <c r="N195" s="313"/>
      <c r="O195" s="313"/>
      <c r="P195" s="313"/>
      <c r="Q195" s="313"/>
      <c r="R195" s="34"/>
      <c r="S195" s="34"/>
      <c r="T195" s="36"/>
      <c r="U195" s="34"/>
      <c r="V195" s="37"/>
      <c r="W195" s="37"/>
      <c r="X195" s="37"/>
      <c r="Y195" s="37"/>
      <c r="Z195" s="37"/>
      <c r="AA195" s="37"/>
      <c r="AB195" s="37"/>
      <c r="AC195" s="37"/>
      <c r="AD195" s="37"/>
      <c r="AE195" s="37" t="s">
        <v>109</v>
      </c>
      <c r="AF195" s="37">
        <v>0</v>
      </c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</row>
    <row r="196" spans="1:60" outlineLevel="1">
      <c r="A196" s="249">
        <v>88</v>
      </c>
      <c r="B196" s="250" t="s">
        <v>366</v>
      </c>
      <c r="C196" s="251" t="s">
        <v>367</v>
      </c>
      <c r="D196" s="313" t="s">
        <v>107</v>
      </c>
      <c r="E196" s="253">
        <v>0.45899000000000001</v>
      </c>
      <c r="F196" s="320">
        <f>H196+J196</f>
        <v>0</v>
      </c>
      <c r="G196" s="254">
        <f>ROUND(E196*F196,2)</f>
        <v>0</v>
      </c>
      <c r="H196" s="254"/>
      <c r="I196" s="254">
        <f>ROUND(E196*H196,2)</f>
        <v>0</v>
      </c>
      <c r="J196" s="254"/>
      <c r="K196" s="254">
        <f>ROUND(E196*J196,2)</f>
        <v>0</v>
      </c>
      <c r="L196" s="254">
        <v>15</v>
      </c>
      <c r="M196" s="254">
        <f>G196*(1+L196/100)</f>
        <v>0</v>
      </c>
      <c r="N196" s="313">
        <v>0</v>
      </c>
      <c r="O196" s="313">
        <f>ROUND(E196*N196,5)</f>
        <v>0</v>
      </c>
      <c r="P196" s="313">
        <v>0</v>
      </c>
      <c r="Q196" s="313">
        <f>ROUND(E196*P196,5)</f>
        <v>0</v>
      </c>
      <c r="R196" s="34"/>
      <c r="S196" s="34"/>
      <c r="T196" s="36">
        <v>3.2480000000000002E-2</v>
      </c>
      <c r="U196" s="34" t="e">
        <f>ROUND(#REF!*T196,2)</f>
        <v>#REF!</v>
      </c>
      <c r="V196" s="37"/>
      <c r="W196" s="37"/>
      <c r="X196" s="37"/>
      <c r="Y196" s="37"/>
      <c r="Z196" s="37"/>
      <c r="AA196" s="37"/>
      <c r="AB196" s="37"/>
      <c r="AC196" s="37"/>
      <c r="AD196" s="37"/>
      <c r="AE196" s="37" t="s">
        <v>102</v>
      </c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</row>
    <row r="197" spans="1:60" ht="14.5" outlineLevel="1">
      <c r="A197" s="255" t="s">
        <v>97</v>
      </c>
      <c r="B197" s="256" t="s">
        <v>30</v>
      </c>
      <c r="C197" s="257" t="s">
        <v>29</v>
      </c>
      <c r="D197" s="317"/>
      <c r="E197" s="259"/>
      <c r="F197" s="260"/>
      <c r="G197" s="260">
        <f>SUM(G198:G210)</f>
        <v>0</v>
      </c>
      <c r="H197" s="260"/>
      <c r="I197" s="260">
        <f>SUM(I198:I210)</f>
        <v>0</v>
      </c>
      <c r="J197" s="260"/>
      <c r="K197" s="260">
        <f>SUM(K198:K210)</f>
        <v>0</v>
      </c>
      <c r="L197" s="260"/>
      <c r="M197" s="260">
        <f>SUM(M198:M210)</f>
        <v>0</v>
      </c>
      <c r="N197" s="317"/>
      <c r="O197" s="317">
        <f>SUM(O198:O210)</f>
        <v>0.1086</v>
      </c>
      <c r="P197" s="317"/>
      <c r="Q197" s="317">
        <f>SUM(Q198:Q210)</f>
        <v>0</v>
      </c>
      <c r="R197" s="34"/>
      <c r="S197" s="34"/>
      <c r="T197" s="36"/>
      <c r="U197" s="34"/>
      <c r="V197" s="37"/>
      <c r="W197" s="37"/>
      <c r="X197" s="37"/>
      <c r="Y197" s="37"/>
      <c r="Z197" s="37"/>
      <c r="AA197" s="37"/>
      <c r="AB197" s="37"/>
      <c r="AC197" s="37"/>
      <c r="AD197" s="37"/>
      <c r="AE197" s="37" t="s">
        <v>109</v>
      </c>
      <c r="AF197" s="37">
        <v>0</v>
      </c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</row>
    <row r="198" spans="1:60" outlineLevel="1">
      <c r="A198" s="249">
        <v>89</v>
      </c>
      <c r="B198" s="250" t="s">
        <v>368</v>
      </c>
      <c r="C198" s="251" t="s">
        <v>369</v>
      </c>
      <c r="D198" s="313" t="s">
        <v>121</v>
      </c>
      <c r="E198" s="253">
        <v>92.784700000000001</v>
      </c>
      <c r="F198" s="320">
        <v>0</v>
      </c>
      <c r="G198" s="254">
        <f>ROUND(E198*F198,2)</f>
        <v>0</v>
      </c>
      <c r="H198" s="254"/>
      <c r="I198" s="254">
        <f>ROUND(E198*H198,2)</f>
        <v>0</v>
      </c>
      <c r="J198" s="254"/>
      <c r="K198" s="254">
        <f>ROUND(E198*J198,2)</f>
        <v>0</v>
      </c>
      <c r="L198" s="254">
        <v>15</v>
      </c>
      <c r="M198" s="254">
        <f>G198*(1+L198/100)</f>
        <v>0</v>
      </c>
      <c r="N198" s="313">
        <v>0</v>
      </c>
      <c r="O198" s="313">
        <f>ROUND(E198*N198,5)</f>
        <v>0</v>
      </c>
      <c r="P198" s="313">
        <v>0</v>
      </c>
      <c r="Q198" s="313">
        <f>ROUND(E198*P198,5)</f>
        <v>0</v>
      </c>
      <c r="R198" s="34"/>
      <c r="S198" s="34"/>
      <c r="T198" s="36"/>
      <c r="U198" s="34"/>
      <c r="V198" s="37"/>
      <c r="W198" s="37"/>
      <c r="X198" s="37"/>
      <c r="Y198" s="37"/>
      <c r="Z198" s="37"/>
      <c r="AA198" s="37"/>
      <c r="AB198" s="37"/>
      <c r="AC198" s="37"/>
      <c r="AD198" s="37"/>
      <c r="AE198" s="37" t="s">
        <v>109</v>
      </c>
      <c r="AF198" s="37">
        <v>0</v>
      </c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</row>
    <row r="199" spans="1:60" outlineLevel="1">
      <c r="A199" s="249"/>
      <c r="B199" s="250"/>
      <c r="C199" s="314" t="s">
        <v>783</v>
      </c>
      <c r="D199" s="315"/>
      <c r="E199" s="316">
        <v>12.090999999999999</v>
      </c>
      <c r="F199" s="254"/>
      <c r="G199" s="254"/>
      <c r="H199" s="254"/>
      <c r="I199" s="254"/>
      <c r="J199" s="254"/>
      <c r="K199" s="254"/>
      <c r="L199" s="254"/>
      <c r="M199" s="254"/>
      <c r="N199" s="313"/>
      <c r="O199" s="313"/>
      <c r="P199" s="313"/>
      <c r="Q199" s="313"/>
      <c r="R199" s="34"/>
      <c r="S199" s="34"/>
      <c r="T199" s="36"/>
      <c r="U199" s="34"/>
      <c r="V199" s="37"/>
      <c r="W199" s="37"/>
      <c r="X199" s="37"/>
      <c r="Y199" s="37"/>
      <c r="Z199" s="37"/>
      <c r="AA199" s="37"/>
      <c r="AB199" s="37"/>
      <c r="AC199" s="37"/>
      <c r="AD199" s="37"/>
      <c r="AE199" s="37" t="s">
        <v>109</v>
      </c>
      <c r="AF199" s="37">
        <v>0</v>
      </c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</row>
    <row r="200" spans="1:60" outlineLevel="1">
      <c r="A200" s="249"/>
      <c r="B200" s="250"/>
      <c r="C200" s="314" t="s">
        <v>779</v>
      </c>
      <c r="D200" s="315"/>
      <c r="E200" s="316">
        <v>44.676200000000001</v>
      </c>
      <c r="F200" s="254"/>
      <c r="G200" s="254"/>
      <c r="H200" s="254"/>
      <c r="I200" s="254"/>
      <c r="J200" s="254"/>
      <c r="K200" s="254"/>
      <c r="L200" s="254"/>
      <c r="M200" s="254"/>
      <c r="N200" s="313"/>
      <c r="O200" s="313"/>
      <c r="P200" s="313"/>
      <c r="Q200" s="313"/>
      <c r="R200" s="34"/>
      <c r="S200" s="34"/>
      <c r="T200" s="36"/>
      <c r="U200" s="34"/>
      <c r="V200" s="37"/>
      <c r="W200" s="37"/>
      <c r="X200" s="37"/>
      <c r="Y200" s="37"/>
      <c r="Z200" s="37"/>
      <c r="AA200" s="37"/>
      <c r="AB200" s="37"/>
      <c r="AC200" s="37"/>
      <c r="AD200" s="37"/>
      <c r="AE200" s="37" t="s">
        <v>109</v>
      </c>
      <c r="AF200" s="37">
        <v>0</v>
      </c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</row>
    <row r="201" spans="1:60" outlineLevel="1">
      <c r="A201" s="249"/>
      <c r="B201" s="250"/>
      <c r="C201" s="314" t="s">
        <v>784</v>
      </c>
      <c r="D201" s="315"/>
      <c r="E201" s="316">
        <v>36.017499999999998</v>
      </c>
      <c r="F201" s="254"/>
      <c r="G201" s="254"/>
      <c r="H201" s="254"/>
      <c r="I201" s="254"/>
      <c r="J201" s="254"/>
      <c r="K201" s="254"/>
      <c r="L201" s="254"/>
      <c r="M201" s="254"/>
      <c r="N201" s="313"/>
      <c r="O201" s="313"/>
      <c r="P201" s="313"/>
      <c r="Q201" s="313"/>
      <c r="R201" s="34"/>
      <c r="S201" s="34"/>
      <c r="T201" s="36"/>
      <c r="U201" s="34"/>
      <c r="V201" s="37"/>
      <c r="W201" s="37"/>
      <c r="X201" s="37"/>
      <c r="Y201" s="37"/>
      <c r="Z201" s="37"/>
      <c r="AA201" s="37"/>
      <c r="AB201" s="37"/>
      <c r="AC201" s="37"/>
      <c r="AD201" s="37"/>
      <c r="AE201" s="37" t="s">
        <v>109</v>
      </c>
      <c r="AF201" s="37">
        <v>0</v>
      </c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</row>
    <row r="202" spans="1:60" outlineLevel="1">
      <c r="A202" s="249">
        <v>90</v>
      </c>
      <c r="B202" s="250" t="s">
        <v>370</v>
      </c>
      <c r="C202" s="251" t="s">
        <v>371</v>
      </c>
      <c r="D202" s="313" t="s">
        <v>121</v>
      </c>
      <c r="E202" s="253">
        <v>38.200000000000003</v>
      </c>
      <c r="F202" s="320">
        <v>0</v>
      </c>
      <c r="G202" s="254">
        <f>ROUND(E202*F202,2)</f>
        <v>0</v>
      </c>
      <c r="H202" s="254"/>
      <c r="I202" s="254">
        <f>ROUND(E202*H202,2)</f>
        <v>0</v>
      </c>
      <c r="J202" s="254"/>
      <c r="K202" s="254">
        <f>ROUND(E202*J202,2)</f>
        <v>0</v>
      </c>
      <c r="L202" s="254">
        <v>15</v>
      </c>
      <c r="M202" s="254">
        <f>G202*(1+L202/100)</f>
        <v>0</v>
      </c>
      <c r="N202" s="313">
        <v>3.5E-4</v>
      </c>
      <c r="O202" s="313">
        <f>ROUND(E202*N202,5)</f>
        <v>1.337E-2</v>
      </c>
      <c r="P202" s="313">
        <v>0</v>
      </c>
      <c r="Q202" s="313">
        <f>ROUND(E202*P202,5)</f>
        <v>0</v>
      </c>
      <c r="R202" s="34"/>
      <c r="S202" s="34"/>
      <c r="T202" s="36">
        <v>0.10191</v>
      </c>
      <c r="U202" s="34" t="e">
        <f>ROUND(#REF!*T202,2)</f>
        <v>#REF!</v>
      </c>
      <c r="V202" s="37"/>
      <c r="W202" s="37"/>
      <c r="X202" s="37"/>
      <c r="Y202" s="37"/>
      <c r="Z202" s="37"/>
      <c r="AA202" s="37"/>
      <c r="AB202" s="37"/>
      <c r="AC202" s="37"/>
      <c r="AD202" s="37"/>
      <c r="AE202" s="37" t="s">
        <v>102</v>
      </c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</row>
    <row r="203" spans="1:60">
      <c r="A203" s="249"/>
      <c r="B203" s="250"/>
      <c r="C203" s="314" t="s">
        <v>792</v>
      </c>
      <c r="D203" s="315"/>
      <c r="E203" s="316">
        <v>38.200000000000003</v>
      </c>
      <c r="F203" s="254"/>
      <c r="G203" s="254"/>
      <c r="H203" s="254"/>
      <c r="I203" s="254"/>
      <c r="J203" s="254"/>
      <c r="K203" s="254"/>
      <c r="L203" s="254"/>
      <c r="M203" s="254"/>
      <c r="N203" s="313"/>
      <c r="O203" s="313"/>
      <c r="P203" s="313"/>
      <c r="Q203" s="313"/>
      <c r="R203" s="39"/>
      <c r="S203" s="39"/>
      <c r="T203" s="41"/>
      <c r="U203" s="39" t="e">
        <f>SUM(U204:U204)</f>
        <v>#REF!</v>
      </c>
      <c r="AE203" s="29" t="s">
        <v>98</v>
      </c>
    </row>
    <row r="204" spans="1:60" outlineLevel="1">
      <c r="A204" s="249">
        <v>91</v>
      </c>
      <c r="B204" s="250" t="s">
        <v>372</v>
      </c>
      <c r="C204" s="251" t="s">
        <v>832</v>
      </c>
      <c r="D204" s="313" t="s">
        <v>121</v>
      </c>
      <c r="E204" s="253">
        <v>156.11000000000001</v>
      </c>
      <c r="F204" s="320">
        <f>H204+J204</f>
        <v>0</v>
      </c>
      <c r="G204" s="254">
        <f>ROUND(E204*F204,2)</f>
        <v>0</v>
      </c>
      <c r="H204" s="254"/>
      <c r="I204" s="254">
        <f>ROUND(E204*H204,2)</f>
        <v>0</v>
      </c>
      <c r="J204" s="254"/>
      <c r="K204" s="254">
        <f>ROUND(E204*J204,2)</f>
        <v>0</v>
      </c>
      <c r="L204" s="254">
        <v>15</v>
      </c>
      <c r="M204" s="254">
        <f>G204*(1+L204/100)</f>
        <v>0</v>
      </c>
      <c r="N204" s="313">
        <v>1.4999999999999999E-4</v>
      </c>
      <c r="O204" s="313">
        <f>ROUND(E204*N204,5)</f>
        <v>2.342E-2</v>
      </c>
      <c r="P204" s="313">
        <v>0</v>
      </c>
      <c r="Q204" s="313">
        <f>ROUND(E204*P204,5)</f>
        <v>0</v>
      </c>
      <c r="R204" s="42"/>
      <c r="S204" s="42"/>
      <c r="T204" s="44">
        <v>0</v>
      </c>
      <c r="U204" s="42" t="e">
        <f>ROUND(#REF!*T204,2)</f>
        <v>#REF!</v>
      </c>
      <c r="V204" s="37"/>
      <c r="W204" s="37"/>
      <c r="X204" s="37"/>
      <c r="Y204" s="37"/>
      <c r="Z204" s="37"/>
      <c r="AA204" s="37"/>
      <c r="AB204" s="37"/>
      <c r="AC204" s="37"/>
      <c r="AD204" s="37"/>
      <c r="AE204" s="37" t="s">
        <v>102</v>
      </c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</row>
    <row r="205" spans="1:60">
      <c r="A205" s="249"/>
      <c r="B205" s="250"/>
      <c r="C205" s="314" t="s">
        <v>833</v>
      </c>
      <c r="D205" s="315"/>
      <c r="E205" s="316">
        <v>32.555</v>
      </c>
      <c r="F205" s="254"/>
      <c r="G205" s="254"/>
      <c r="H205" s="254"/>
      <c r="I205" s="254"/>
      <c r="J205" s="254"/>
      <c r="K205" s="254"/>
      <c r="L205" s="254"/>
      <c r="M205" s="254"/>
      <c r="N205" s="313"/>
      <c r="O205" s="313"/>
      <c r="P205" s="313"/>
      <c r="Q205" s="313"/>
      <c r="R205" s="45"/>
      <c r="S205" s="45"/>
      <c r="T205" s="45"/>
      <c r="U205" s="45"/>
      <c r="AC205" s="29">
        <v>15</v>
      </c>
      <c r="AD205" s="29">
        <v>21</v>
      </c>
    </row>
    <row r="206" spans="1:60">
      <c r="A206" s="249"/>
      <c r="B206" s="250"/>
      <c r="C206" s="314" t="s">
        <v>834</v>
      </c>
      <c r="D206" s="315"/>
      <c r="E206" s="316">
        <v>60.97</v>
      </c>
      <c r="F206" s="254"/>
      <c r="G206" s="254"/>
      <c r="H206" s="254"/>
      <c r="I206" s="254"/>
      <c r="J206" s="254"/>
      <c r="K206" s="254"/>
      <c r="L206" s="254"/>
      <c r="M206" s="254"/>
      <c r="N206" s="313"/>
      <c r="O206" s="313"/>
      <c r="P206" s="313"/>
      <c r="Q206" s="313"/>
      <c r="AE206" s="29" t="s">
        <v>386</v>
      </c>
    </row>
    <row r="207" spans="1:60">
      <c r="A207" s="249"/>
      <c r="B207" s="250"/>
      <c r="C207" s="314" t="s">
        <v>835</v>
      </c>
      <c r="D207" s="315"/>
      <c r="E207" s="316">
        <v>8.73</v>
      </c>
      <c r="F207" s="254"/>
      <c r="G207" s="254"/>
      <c r="H207" s="254"/>
      <c r="I207" s="254"/>
      <c r="J207" s="254"/>
      <c r="K207" s="254"/>
      <c r="L207" s="254"/>
      <c r="M207" s="254"/>
      <c r="N207" s="313"/>
      <c r="O207" s="313"/>
      <c r="P207" s="313"/>
      <c r="Q207" s="313"/>
    </row>
    <row r="208" spans="1:60">
      <c r="A208" s="249"/>
      <c r="B208" s="250"/>
      <c r="C208" s="314" t="s">
        <v>836</v>
      </c>
      <c r="D208" s="315"/>
      <c r="E208" s="316">
        <v>3.65</v>
      </c>
      <c r="F208" s="254"/>
      <c r="G208" s="254"/>
      <c r="H208" s="254"/>
      <c r="I208" s="254"/>
      <c r="J208" s="254"/>
      <c r="K208" s="254"/>
      <c r="L208" s="254"/>
      <c r="M208" s="254"/>
      <c r="N208" s="313"/>
      <c r="O208" s="313"/>
      <c r="P208" s="313"/>
      <c r="Q208" s="313"/>
    </row>
    <row r="209" spans="1:17">
      <c r="A209" s="249"/>
      <c r="B209" s="250"/>
      <c r="C209" s="314" t="s">
        <v>837</v>
      </c>
      <c r="D209" s="315"/>
      <c r="E209" s="316">
        <v>50.204999999999998</v>
      </c>
      <c r="F209" s="254"/>
      <c r="G209" s="254"/>
      <c r="H209" s="254"/>
      <c r="I209" s="254"/>
      <c r="J209" s="254"/>
      <c r="K209" s="254"/>
      <c r="L209" s="254"/>
      <c r="M209" s="254"/>
      <c r="N209" s="313"/>
      <c r="O209" s="313"/>
      <c r="P209" s="313"/>
      <c r="Q209" s="313"/>
    </row>
    <row r="210" spans="1:17">
      <c r="A210" s="249">
        <v>92</v>
      </c>
      <c r="B210" s="250" t="s">
        <v>380</v>
      </c>
      <c r="C210" s="251" t="s">
        <v>838</v>
      </c>
      <c r="D210" s="313" t="s">
        <v>121</v>
      </c>
      <c r="E210" s="253">
        <v>156.11000000000001</v>
      </c>
      <c r="F210" s="320">
        <v>0</v>
      </c>
      <c r="G210" s="254">
        <f>ROUND(E210*F210,2)</f>
        <v>0</v>
      </c>
      <c r="H210" s="254"/>
      <c r="I210" s="254">
        <f>ROUND(E210*H210,2)</f>
        <v>0</v>
      </c>
      <c r="J210" s="254"/>
      <c r="K210" s="254">
        <f>ROUND(E210*J210,2)</f>
        <v>0</v>
      </c>
      <c r="L210" s="254">
        <v>15</v>
      </c>
      <c r="M210" s="254">
        <f>G210*(1+L210/100)</f>
        <v>0</v>
      </c>
      <c r="N210" s="313">
        <v>4.6000000000000001E-4</v>
      </c>
      <c r="O210" s="313">
        <f>ROUND(E210*N210,5)</f>
        <v>7.1809999999999999E-2</v>
      </c>
      <c r="P210" s="313">
        <v>0</v>
      </c>
      <c r="Q210" s="313">
        <f>ROUND(E210*P210,5)</f>
        <v>0</v>
      </c>
    </row>
    <row r="211" spans="1:17" ht="14.5">
      <c r="A211" s="255" t="s">
        <v>97</v>
      </c>
      <c r="B211" s="256" t="s">
        <v>27</v>
      </c>
      <c r="C211" s="257" t="s">
        <v>28</v>
      </c>
      <c r="D211" s="317"/>
      <c r="E211" s="259"/>
      <c r="F211" s="260"/>
      <c r="G211" s="260">
        <f>G212</f>
        <v>0</v>
      </c>
      <c r="H211" s="260"/>
      <c r="I211" s="260">
        <f>SUM(I212:I212)</f>
        <v>0</v>
      </c>
      <c r="J211" s="260"/>
      <c r="K211" s="260">
        <f>SUM(K212:K212)</f>
        <v>0</v>
      </c>
      <c r="L211" s="260"/>
      <c r="M211" s="260">
        <f>SUM(M212:M212)</f>
        <v>0</v>
      </c>
      <c r="N211" s="317"/>
      <c r="O211" s="317">
        <f>SUM(O212:O212)</f>
        <v>0</v>
      </c>
      <c r="P211" s="317"/>
      <c r="Q211" s="317">
        <f>SUM(Q212:Q212)</f>
        <v>0</v>
      </c>
    </row>
    <row r="212" spans="1:17">
      <c r="A212" s="261">
        <v>93</v>
      </c>
      <c r="B212" s="262" t="s">
        <v>382</v>
      </c>
      <c r="C212" s="263" t="s">
        <v>383</v>
      </c>
      <c r="D212" s="318" t="s">
        <v>384</v>
      </c>
      <c r="E212" s="265">
        <v>1</v>
      </c>
      <c r="F212" s="321">
        <v>0</v>
      </c>
      <c r="G212" s="266">
        <f>ROUND(E212*F212,2)</f>
        <v>0</v>
      </c>
      <c r="H212" s="266"/>
      <c r="I212" s="266">
        <f>ROUND(E212*H212,2)</f>
        <v>0</v>
      </c>
      <c r="J212" s="266"/>
      <c r="K212" s="266">
        <f>ROUND(E212*J212,2)</f>
        <v>0</v>
      </c>
      <c r="L212" s="266">
        <v>15</v>
      </c>
      <c r="M212" s="266">
        <f>G212*(1+L212/100)</f>
        <v>0</v>
      </c>
      <c r="N212" s="318">
        <v>0</v>
      </c>
      <c r="O212" s="318">
        <f>ROUND(E212*N212,5)</f>
        <v>0</v>
      </c>
      <c r="P212" s="318">
        <v>0</v>
      </c>
      <c r="Q212" s="318">
        <f>ROUND(E212*P212,5)</f>
        <v>0</v>
      </c>
    </row>
    <row r="213" spans="1:17" ht="14.5">
      <c r="A213" s="322"/>
      <c r="B213" s="323" t="s">
        <v>385</v>
      </c>
      <c r="C213" s="324" t="s">
        <v>385</v>
      </c>
      <c r="D213" s="322"/>
      <c r="E213" s="322"/>
      <c r="F213" s="322"/>
      <c r="G213" s="322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</row>
    <row r="214" spans="1:17" ht="14.5">
      <c r="A214" s="325"/>
      <c r="B214" s="326" t="s">
        <v>2203</v>
      </c>
      <c r="C214" s="327" t="s">
        <v>385</v>
      </c>
      <c r="D214" s="328"/>
      <c r="E214" s="328"/>
      <c r="F214" s="328"/>
      <c r="G214" s="329">
        <f>G8+G11+G33+G40+G56+G78+G80+G83+G102+G121+G124+G128+G132+G135+G155+G164+G177+G182+G197</f>
        <v>0</v>
      </c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</row>
    <row r="218" spans="1:17">
      <c r="B218" s="46" t="s">
        <v>2142</v>
      </c>
      <c r="G218" s="418">
        <f>G8+G11+G33+G40+G56+G78+G80+G83+G102+G121</f>
        <v>0</v>
      </c>
    </row>
    <row r="219" spans="1:17">
      <c r="B219" s="46" t="s">
        <v>2143</v>
      </c>
      <c r="G219" s="418">
        <f>G124+G128+G132+G135+G155+G164+G177+G182+G197</f>
        <v>0</v>
      </c>
    </row>
    <row r="220" spans="1:17">
      <c r="B220" s="46" t="s">
        <v>2162</v>
      </c>
      <c r="G220" s="418">
        <f>G211</f>
        <v>0</v>
      </c>
    </row>
  </sheetData>
  <sheetProtection password="CD92" sheet="1" objects="1" scenarios="1" selectLockedCells="1"/>
  <mergeCells count="17">
    <mergeCell ref="A1:G1"/>
    <mergeCell ref="C2:G2"/>
    <mergeCell ref="C3:G3"/>
    <mergeCell ref="C4:G4"/>
    <mergeCell ref="C15:G15"/>
    <mergeCell ref="C179:G179"/>
    <mergeCell ref="C186:G186"/>
    <mergeCell ref="C13:G13"/>
    <mergeCell ref="C18:G18"/>
    <mergeCell ref="C72:G72"/>
    <mergeCell ref="C82:G82"/>
    <mergeCell ref="C95:G95"/>
    <mergeCell ref="C108:G108"/>
    <mergeCell ref="C139:G139"/>
    <mergeCell ref="C147:G147"/>
    <mergeCell ref="C148:G148"/>
    <mergeCell ref="C153:G153"/>
  </mergeCells>
  <pageMargins left="0.39370078740157499" right="0.196850393700787" top="0.78740157499999996" bottom="0.78740157499999996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3296"/>
  <sheetViews>
    <sheetView view="pageBreakPreview" zoomScaleNormal="100" zoomScaleSheetLayoutView="100" workbookViewId="0">
      <selection activeCell="E11" sqref="E11"/>
    </sheetView>
  </sheetViews>
  <sheetFormatPr defaultRowHeight="12.5"/>
  <cols>
    <col min="1" max="1" width="10.54296875" style="54" customWidth="1"/>
    <col min="2" max="2" width="51.6328125" style="55" customWidth="1"/>
    <col min="3" max="3" width="6.90625" style="56" customWidth="1"/>
    <col min="4" max="4" width="8.90625" style="54" customWidth="1"/>
    <col min="5" max="5" width="13.453125" style="52" customWidth="1"/>
    <col min="6" max="6" width="8.54296875" style="52" hidden="1" customWidth="1"/>
    <col min="7" max="7" width="12.90625" style="52" customWidth="1"/>
    <col min="8" max="8" width="14.54296875" style="52" customWidth="1"/>
    <col min="9" max="9" width="13.90625" style="52" customWidth="1"/>
    <col min="10" max="256" width="8.90625" style="47"/>
    <col min="257" max="257" width="10.54296875" style="47" customWidth="1"/>
    <col min="258" max="258" width="51.6328125" style="47" customWidth="1"/>
    <col min="259" max="259" width="6.90625" style="47" customWidth="1"/>
    <col min="260" max="260" width="8.90625" style="47" customWidth="1"/>
    <col min="261" max="261" width="13.453125" style="47" customWidth="1"/>
    <col min="262" max="262" width="0" style="47" hidden="1" customWidth="1"/>
    <col min="263" max="263" width="12.90625" style="47" customWidth="1"/>
    <col min="264" max="264" width="14.54296875" style="47" customWidth="1"/>
    <col min="265" max="265" width="13.90625" style="47" customWidth="1"/>
    <col min="266" max="512" width="8.90625" style="47"/>
    <col min="513" max="513" width="10.54296875" style="47" customWidth="1"/>
    <col min="514" max="514" width="51.6328125" style="47" customWidth="1"/>
    <col min="515" max="515" width="6.90625" style="47" customWidth="1"/>
    <col min="516" max="516" width="8.90625" style="47" customWidth="1"/>
    <col min="517" max="517" width="13.453125" style="47" customWidth="1"/>
    <col min="518" max="518" width="0" style="47" hidden="1" customWidth="1"/>
    <col min="519" max="519" width="12.90625" style="47" customWidth="1"/>
    <col min="520" max="520" width="14.54296875" style="47" customWidth="1"/>
    <col min="521" max="521" width="13.90625" style="47" customWidth="1"/>
    <col min="522" max="768" width="8.90625" style="47"/>
    <col min="769" max="769" width="10.54296875" style="47" customWidth="1"/>
    <col min="770" max="770" width="51.6328125" style="47" customWidth="1"/>
    <col min="771" max="771" width="6.90625" style="47" customWidth="1"/>
    <col min="772" max="772" width="8.90625" style="47" customWidth="1"/>
    <col min="773" max="773" width="13.453125" style="47" customWidth="1"/>
    <col min="774" max="774" width="0" style="47" hidden="1" customWidth="1"/>
    <col min="775" max="775" width="12.90625" style="47" customWidth="1"/>
    <col min="776" max="776" width="14.54296875" style="47" customWidth="1"/>
    <col min="777" max="777" width="13.90625" style="47" customWidth="1"/>
    <col min="778" max="1024" width="8.7265625" style="47"/>
    <col min="1025" max="1025" width="10.54296875" style="47" customWidth="1"/>
    <col min="1026" max="1026" width="51.6328125" style="47" customWidth="1"/>
    <col min="1027" max="1027" width="6.90625" style="47" customWidth="1"/>
    <col min="1028" max="1028" width="8.90625" style="47" customWidth="1"/>
    <col min="1029" max="1029" width="13.453125" style="47" customWidth="1"/>
    <col min="1030" max="1030" width="0" style="47" hidden="1" customWidth="1"/>
    <col min="1031" max="1031" width="12.90625" style="47" customWidth="1"/>
    <col min="1032" max="1032" width="14.54296875" style="47" customWidth="1"/>
    <col min="1033" max="1033" width="13.90625" style="47" customWidth="1"/>
    <col min="1034" max="1280" width="8.90625" style="47"/>
    <col min="1281" max="1281" width="10.54296875" style="47" customWidth="1"/>
    <col min="1282" max="1282" width="51.6328125" style="47" customWidth="1"/>
    <col min="1283" max="1283" width="6.90625" style="47" customWidth="1"/>
    <col min="1284" max="1284" width="8.90625" style="47" customWidth="1"/>
    <col min="1285" max="1285" width="13.453125" style="47" customWidth="1"/>
    <col min="1286" max="1286" width="0" style="47" hidden="1" customWidth="1"/>
    <col min="1287" max="1287" width="12.90625" style="47" customWidth="1"/>
    <col min="1288" max="1288" width="14.54296875" style="47" customWidth="1"/>
    <col min="1289" max="1289" width="13.90625" style="47" customWidth="1"/>
    <col min="1290" max="1536" width="8.90625" style="47"/>
    <col min="1537" max="1537" width="10.54296875" style="47" customWidth="1"/>
    <col min="1538" max="1538" width="51.6328125" style="47" customWidth="1"/>
    <col min="1539" max="1539" width="6.90625" style="47" customWidth="1"/>
    <col min="1540" max="1540" width="8.90625" style="47" customWidth="1"/>
    <col min="1541" max="1541" width="13.453125" style="47" customWidth="1"/>
    <col min="1542" max="1542" width="0" style="47" hidden="1" customWidth="1"/>
    <col min="1543" max="1543" width="12.90625" style="47" customWidth="1"/>
    <col min="1544" max="1544" width="14.54296875" style="47" customWidth="1"/>
    <col min="1545" max="1545" width="13.90625" style="47" customWidth="1"/>
    <col min="1546" max="1792" width="8.90625" style="47"/>
    <col min="1793" max="1793" width="10.54296875" style="47" customWidth="1"/>
    <col min="1794" max="1794" width="51.6328125" style="47" customWidth="1"/>
    <col min="1795" max="1795" width="6.90625" style="47" customWidth="1"/>
    <col min="1796" max="1796" width="8.90625" style="47" customWidth="1"/>
    <col min="1797" max="1797" width="13.453125" style="47" customWidth="1"/>
    <col min="1798" max="1798" width="0" style="47" hidden="1" customWidth="1"/>
    <col min="1799" max="1799" width="12.90625" style="47" customWidth="1"/>
    <col min="1800" max="1800" width="14.54296875" style="47" customWidth="1"/>
    <col min="1801" max="1801" width="13.90625" style="47" customWidth="1"/>
    <col min="1802" max="2048" width="8.7265625" style="47"/>
    <col min="2049" max="2049" width="10.54296875" style="47" customWidth="1"/>
    <col min="2050" max="2050" width="51.6328125" style="47" customWidth="1"/>
    <col min="2051" max="2051" width="6.90625" style="47" customWidth="1"/>
    <col min="2052" max="2052" width="8.90625" style="47" customWidth="1"/>
    <col min="2053" max="2053" width="13.453125" style="47" customWidth="1"/>
    <col min="2054" max="2054" width="0" style="47" hidden="1" customWidth="1"/>
    <col min="2055" max="2055" width="12.90625" style="47" customWidth="1"/>
    <col min="2056" max="2056" width="14.54296875" style="47" customWidth="1"/>
    <col min="2057" max="2057" width="13.90625" style="47" customWidth="1"/>
    <col min="2058" max="2304" width="8.90625" style="47"/>
    <col min="2305" max="2305" width="10.54296875" style="47" customWidth="1"/>
    <col min="2306" max="2306" width="51.6328125" style="47" customWidth="1"/>
    <col min="2307" max="2307" width="6.90625" style="47" customWidth="1"/>
    <col min="2308" max="2308" width="8.90625" style="47" customWidth="1"/>
    <col min="2309" max="2309" width="13.453125" style="47" customWidth="1"/>
    <col min="2310" max="2310" width="0" style="47" hidden="1" customWidth="1"/>
    <col min="2311" max="2311" width="12.90625" style="47" customWidth="1"/>
    <col min="2312" max="2312" width="14.54296875" style="47" customWidth="1"/>
    <col min="2313" max="2313" width="13.90625" style="47" customWidth="1"/>
    <col min="2314" max="2560" width="8.90625" style="47"/>
    <col min="2561" max="2561" width="10.54296875" style="47" customWidth="1"/>
    <col min="2562" max="2562" width="51.6328125" style="47" customWidth="1"/>
    <col min="2563" max="2563" width="6.90625" style="47" customWidth="1"/>
    <col min="2564" max="2564" width="8.90625" style="47" customWidth="1"/>
    <col min="2565" max="2565" width="13.453125" style="47" customWidth="1"/>
    <col min="2566" max="2566" width="0" style="47" hidden="1" customWidth="1"/>
    <col min="2567" max="2567" width="12.90625" style="47" customWidth="1"/>
    <col min="2568" max="2568" width="14.54296875" style="47" customWidth="1"/>
    <col min="2569" max="2569" width="13.90625" style="47" customWidth="1"/>
    <col min="2570" max="2816" width="8.90625" style="47"/>
    <col min="2817" max="2817" width="10.54296875" style="47" customWidth="1"/>
    <col min="2818" max="2818" width="51.6328125" style="47" customWidth="1"/>
    <col min="2819" max="2819" width="6.90625" style="47" customWidth="1"/>
    <col min="2820" max="2820" width="8.90625" style="47" customWidth="1"/>
    <col min="2821" max="2821" width="13.453125" style="47" customWidth="1"/>
    <col min="2822" max="2822" width="0" style="47" hidden="1" customWidth="1"/>
    <col min="2823" max="2823" width="12.90625" style="47" customWidth="1"/>
    <col min="2824" max="2824" width="14.54296875" style="47" customWidth="1"/>
    <col min="2825" max="2825" width="13.90625" style="47" customWidth="1"/>
    <col min="2826" max="3072" width="8.7265625" style="47"/>
    <col min="3073" max="3073" width="10.54296875" style="47" customWidth="1"/>
    <col min="3074" max="3074" width="51.6328125" style="47" customWidth="1"/>
    <col min="3075" max="3075" width="6.90625" style="47" customWidth="1"/>
    <col min="3076" max="3076" width="8.90625" style="47" customWidth="1"/>
    <col min="3077" max="3077" width="13.453125" style="47" customWidth="1"/>
    <col min="3078" max="3078" width="0" style="47" hidden="1" customWidth="1"/>
    <col min="3079" max="3079" width="12.90625" style="47" customWidth="1"/>
    <col min="3080" max="3080" width="14.54296875" style="47" customWidth="1"/>
    <col min="3081" max="3081" width="13.90625" style="47" customWidth="1"/>
    <col min="3082" max="3328" width="8.90625" style="47"/>
    <col min="3329" max="3329" width="10.54296875" style="47" customWidth="1"/>
    <col min="3330" max="3330" width="51.6328125" style="47" customWidth="1"/>
    <col min="3331" max="3331" width="6.90625" style="47" customWidth="1"/>
    <col min="3332" max="3332" width="8.90625" style="47" customWidth="1"/>
    <col min="3333" max="3333" width="13.453125" style="47" customWidth="1"/>
    <col min="3334" max="3334" width="0" style="47" hidden="1" customWidth="1"/>
    <col min="3335" max="3335" width="12.90625" style="47" customWidth="1"/>
    <col min="3336" max="3336" width="14.54296875" style="47" customWidth="1"/>
    <col min="3337" max="3337" width="13.90625" style="47" customWidth="1"/>
    <col min="3338" max="3584" width="8.90625" style="47"/>
    <col min="3585" max="3585" width="10.54296875" style="47" customWidth="1"/>
    <col min="3586" max="3586" width="51.6328125" style="47" customWidth="1"/>
    <col min="3587" max="3587" width="6.90625" style="47" customWidth="1"/>
    <col min="3588" max="3588" width="8.90625" style="47" customWidth="1"/>
    <col min="3589" max="3589" width="13.453125" style="47" customWidth="1"/>
    <col min="3590" max="3590" width="0" style="47" hidden="1" customWidth="1"/>
    <col min="3591" max="3591" width="12.90625" style="47" customWidth="1"/>
    <col min="3592" max="3592" width="14.54296875" style="47" customWidth="1"/>
    <col min="3593" max="3593" width="13.90625" style="47" customWidth="1"/>
    <col min="3594" max="3840" width="8.90625" style="47"/>
    <col min="3841" max="3841" width="10.54296875" style="47" customWidth="1"/>
    <col min="3842" max="3842" width="51.6328125" style="47" customWidth="1"/>
    <col min="3843" max="3843" width="6.90625" style="47" customWidth="1"/>
    <col min="3844" max="3844" width="8.90625" style="47" customWidth="1"/>
    <col min="3845" max="3845" width="13.453125" style="47" customWidth="1"/>
    <col min="3846" max="3846" width="0" style="47" hidden="1" customWidth="1"/>
    <col min="3847" max="3847" width="12.90625" style="47" customWidth="1"/>
    <col min="3848" max="3848" width="14.54296875" style="47" customWidth="1"/>
    <col min="3849" max="3849" width="13.90625" style="47" customWidth="1"/>
    <col min="3850" max="4096" width="8.7265625" style="47"/>
    <col min="4097" max="4097" width="10.54296875" style="47" customWidth="1"/>
    <col min="4098" max="4098" width="51.6328125" style="47" customWidth="1"/>
    <col min="4099" max="4099" width="6.90625" style="47" customWidth="1"/>
    <col min="4100" max="4100" width="8.90625" style="47" customWidth="1"/>
    <col min="4101" max="4101" width="13.453125" style="47" customWidth="1"/>
    <col min="4102" max="4102" width="0" style="47" hidden="1" customWidth="1"/>
    <col min="4103" max="4103" width="12.90625" style="47" customWidth="1"/>
    <col min="4104" max="4104" width="14.54296875" style="47" customWidth="1"/>
    <col min="4105" max="4105" width="13.90625" style="47" customWidth="1"/>
    <col min="4106" max="4352" width="8.90625" style="47"/>
    <col min="4353" max="4353" width="10.54296875" style="47" customWidth="1"/>
    <col min="4354" max="4354" width="51.6328125" style="47" customWidth="1"/>
    <col min="4355" max="4355" width="6.90625" style="47" customWidth="1"/>
    <col min="4356" max="4356" width="8.90625" style="47" customWidth="1"/>
    <col min="4357" max="4357" width="13.453125" style="47" customWidth="1"/>
    <col min="4358" max="4358" width="0" style="47" hidden="1" customWidth="1"/>
    <col min="4359" max="4359" width="12.90625" style="47" customWidth="1"/>
    <col min="4360" max="4360" width="14.54296875" style="47" customWidth="1"/>
    <col min="4361" max="4361" width="13.90625" style="47" customWidth="1"/>
    <col min="4362" max="4608" width="8.90625" style="47"/>
    <col min="4609" max="4609" width="10.54296875" style="47" customWidth="1"/>
    <col min="4610" max="4610" width="51.6328125" style="47" customWidth="1"/>
    <col min="4611" max="4611" width="6.90625" style="47" customWidth="1"/>
    <col min="4612" max="4612" width="8.90625" style="47" customWidth="1"/>
    <col min="4613" max="4613" width="13.453125" style="47" customWidth="1"/>
    <col min="4614" max="4614" width="0" style="47" hidden="1" customWidth="1"/>
    <col min="4615" max="4615" width="12.90625" style="47" customWidth="1"/>
    <col min="4616" max="4616" width="14.54296875" style="47" customWidth="1"/>
    <col min="4617" max="4617" width="13.90625" style="47" customWidth="1"/>
    <col min="4618" max="4864" width="8.90625" style="47"/>
    <col min="4865" max="4865" width="10.54296875" style="47" customWidth="1"/>
    <col min="4866" max="4866" width="51.6328125" style="47" customWidth="1"/>
    <col min="4867" max="4867" width="6.90625" style="47" customWidth="1"/>
    <col min="4868" max="4868" width="8.90625" style="47" customWidth="1"/>
    <col min="4869" max="4869" width="13.453125" style="47" customWidth="1"/>
    <col min="4870" max="4870" width="0" style="47" hidden="1" customWidth="1"/>
    <col min="4871" max="4871" width="12.90625" style="47" customWidth="1"/>
    <col min="4872" max="4872" width="14.54296875" style="47" customWidth="1"/>
    <col min="4873" max="4873" width="13.90625" style="47" customWidth="1"/>
    <col min="4874" max="5120" width="8.7265625" style="47"/>
    <col min="5121" max="5121" width="10.54296875" style="47" customWidth="1"/>
    <col min="5122" max="5122" width="51.6328125" style="47" customWidth="1"/>
    <col min="5123" max="5123" width="6.90625" style="47" customWidth="1"/>
    <col min="5124" max="5124" width="8.90625" style="47" customWidth="1"/>
    <col min="5125" max="5125" width="13.453125" style="47" customWidth="1"/>
    <col min="5126" max="5126" width="0" style="47" hidden="1" customWidth="1"/>
    <col min="5127" max="5127" width="12.90625" style="47" customWidth="1"/>
    <col min="5128" max="5128" width="14.54296875" style="47" customWidth="1"/>
    <col min="5129" max="5129" width="13.90625" style="47" customWidth="1"/>
    <col min="5130" max="5376" width="8.90625" style="47"/>
    <col min="5377" max="5377" width="10.54296875" style="47" customWidth="1"/>
    <col min="5378" max="5378" width="51.6328125" style="47" customWidth="1"/>
    <col min="5379" max="5379" width="6.90625" style="47" customWidth="1"/>
    <col min="5380" max="5380" width="8.90625" style="47" customWidth="1"/>
    <col min="5381" max="5381" width="13.453125" style="47" customWidth="1"/>
    <col min="5382" max="5382" width="0" style="47" hidden="1" customWidth="1"/>
    <col min="5383" max="5383" width="12.90625" style="47" customWidth="1"/>
    <col min="5384" max="5384" width="14.54296875" style="47" customWidth="1"/>
    <col min="5385" max="5385" width="13.90625" style="47" customWidth="1"/>
    <col min="5386" max="5632" width="8.90625" style="47"/>
    <col min="5633" max="5633" width="10.54296875" style="47" customWidth="1"/>
    <col min="5634" max="5634" width="51.6328125" style="47" customWidth="1"/>
    <col min="5635" max="5635" width="6.90625" style="47" customWidth="1"/>
    <col min="5636" max="5636" width="8.90625" style="47" customWidth="1"/>
    <col min="5637" max="5637" width="13.453125" style="47" customWidth="1"/>
    <col min="5638" max="5638" width="0" style="47" hidden="1" customWidth="1"/>
    <col min="5639" max="5639" width="12.90625" style="47" customWidth="1"/>
    <col min="5640" max="5640" width="14.54296875" style="47" customWidth="1"/>
    <col min="5641" max="5641" width="13.90625" style="47" customWidth="1"/>
    <col min="5642" max="5888" width="8.90625" style="47"/>
    <col min="5889" max="5889" width="10.54296875" style="47" customWidth="1"/>
    <col min="5890" max="5890" width="51.6328125" style="47" customWidth="1"/>
    <col min="5891" max="5891" width="6.90625" style="47" customWidth="1"/>
    <col min="5892" max="5892" width="8.90625" style="47" customWidth="1"/>
    <col min="5893" max="5893" width="13.453125" style="47" customWidth="1"/>
    <col min="5894" max="5894" width="0" style="47" hidden="1" customWidth="1"/>
    <col min="5895" max="5895" width="12.90625" style="47" customWidth="1"/>
    <col min="5896" max="5896" width="14.54296875" style="47" customWidth="1"/>
    <col min="5897" max="5897" width="13.90625" style="47" customWidth="1"/>
    <col min="5898" max="6144" width="8.7265625" style="47"/>
    <col min="6145" max="6145" width="10.54296875" style="47" customWidth="1"/>
    <col min="6146" max="6146" width="51.6328125" style="47" customWidth="1"/>
    <col min="6147" max="6147" width="6.90625" style="47" customWidth="1"/>
    <col min="6148" max="6148" width="8.90625" style="47" customWidth="1"/>
    <col min="6149" max="6149" width="13.453125" style="47" customWidth="1"/>
    <col min="6150" max="6150" width="0" style="47" hidden="1" customWidth="1"/>
    <col min="6151" max="6151" width="12.90625" style="47" customWidth="1"/>
    <col min="6152" max="6152" width="14.54296875" style="47" customWidth="1"/>
    <col min="6153" max="6153" width="13.90625" style="47" customWidth="1"/>
    <col min="6154" max="6400" width="8.90625" style="47"/>
    <col min="6401" max="6401" width="10.54296875" style="47" customWidth="1"/>
    <col min="6402" max="6402" width="51.6328125" style="47" customWidth="1"/>
    <col min="6403" max="6403" width="6.90625" style="47" customWidth="1"/>
    <col min="6404" max="6404" width="8.90625" style="47" customWidth="1"/>
    <col min="6405" max="6405" width="13.453125" style="47" customWidth="1"/>
    <col min="6406" max="6406" width="0" style="47" hidden="1" customWidth="1"/>
    <col min="6407" max="6407" width="12.90625" style="47" customWidth="1"/>
    <col min="6408" max="6408" width="14.54296875" style="47" customWidth="1"/>
    <col min="6409" max="6409" width="13.90625" style="47" customWidth="1"/>
    <col min="6410" max="6656" width="8.90625" style="47"/>
    <col min="6657" max="6657" width="10.54296875" style="47" customWidth="1"/>
    <col min="6658" max="6658" width="51.6328125" style="47" customWidth="1"/>
    <col min="6659" max="6659" width="6.90625" style="47" customWidth="1"/>
    <col min="6660" max="6660" width="8.90625" style="47" customWidth="1"/>
    <col min="6661" max="6661" width="13.453125" style="47" customWidth="1"/>
    <col min="6662" max="6662" width="0" style="47" hidden="1" customWidth="1"/>
    <col min="6663" max="6663" width="12.90625" style="47" customWidth="1"/>
    <col min="6664" max="6664" width="14.54296875" style="47" customWidth="1"/>
    <col min="6665" max="6665" width="13.90625" style="47" customWidth="1"/>
    <col min="6666" max="6912" width="8.90625" style="47"/>
    <col min="6913" max="6913" width="10.54296875" style="47" customWidth="1"/>
    <col min="6914" max="6914" width="51.6328125" style="47" customWidth="1"/>
    <col min="6915" max="6915" width="6.90625" style="47" customWidth="1"/>
    <col min="6916" max="6916" width="8.90625" style="47" customWidth="1"/>
    <col min="6917" max="6917" width="13.453125" style="47" customWidth="1"/>
    <col min="6918" max="6918" width="0" style="47" hidden="1" customWidth="1"/>
    <col min="6919" max="6919" width="12.90625" style="47" customWidth="1"/>
    <col min="6920" max="6920" width="14.54296875" style="47" customWidth="1"/>
    <col min="6921" max="6921" width="13.90625" style="47" customWidth="1"/>
    <col min="6922" max="7168" width="8.7265625" style="47"/>
    <col min="7169" max="7169" width="10.54296875" style="47" customWidth="1"/>
    <col min="7170" max="7170" width="51.6328125" style="47" customWidth="1"/>
    <col min="7171" max="7171" width="6.90625" style="47" customWidth="1"/>
    <col min="7172" max="7172" width="8.90625" style="47" customWidth="1"/>
    <col min="7173" max="7173" width="13.453125" style="47" customWidth="1"/>
    <col min="7174" max="7174" width="0" style="47" hidden="1" customWidth="1"/>
    <col min="7175" max="7175" width="12.90625" style="47" customWidth="1"/>
    <col min="7176" max="7176" width="14.54296875" style="47" customWidth="1"/>
    <col min="7177" max="7177" width="13.90625" style="47" customWidth="1"/>
    <col min="7178" max="7424" width="8.90625" style="47"/>
    <col min="7425" max="7425" width="10.54296875" style="47" customWidth="1"/>
    <col min="7426" max="7426" width="51.6328125" style="47" customWidth="1"/>
    <col min="7427" max="7427" width="6.90625" style="47" customWidth="1"/>
    <col min="7428" max="7428" width="8.90625" style="47" customWidth="1"/>
    <col min="7429" max="7429" width="13.453125" style="47" customWidth="1"/>
    <col min="7430" max="7430" width="0" style="47" hidden="1" customWidth="1"/>
    <col min="7431" max="7431" width="12.90625" style="47" customWidth="1"/>
    <col min="7432" max="7432" width="14.54296875" style="47" customWidth="1"/>
    <col min="7433" max="7433" width="13.90625" style="47" customWidth="1"/>
    <col min="7434" max="7680" width="8.90625" style="47"/>
    <col min="7681" max="7681" width="10.54296875" style="47" customWidth="1"/>
    <col min="7682" max="7682" width="51.6328125" style="47" customWidth="1"/>
    <col min="7683" max="7683" width="6.90625" style="47" customWidth="1"/>
    <col min="7684" max="7684" width="8.90625" style="47" customWidth="1"/>
    <col min="7685" max="7685" width="13.453125" style="47" customWidth="1"/>
    <col min="7686" max="7686" width="0" style="47" hidden="1" customWidth="1"/>
    <col min="7687" max="7687" width="12.90625" style="47" customWidth="1"/>
    <col min="7688" max="7688" width="14.54296875" style="47" customWidth="1"/>
    <col min="7689" max="7689" width="13.90625" style="47" customWidth="1"/>
    <col min="7690" max="7936" width="8.90625" style="47"/>
    <col min="7937" max="7937" width="10.54296875" style="47" customWidth="1"/>
    <col min="7938" max="7938" width="51.6328125" style="47" customWidth="1"/>
    <col min="7939" max="7939" width="6.90625" style="47" customWidth="1"/>
    <col min="7940" max="7940" width="8.90625" style="47" customWidth="1"/>
    <col min="7941" max="7941" width="13.453125" style="47" customWidth="1"/>
    <col min="7942" max="7942" width="0" style="47" hidden="1" customWidth="1"/>
    <col min="7943" max="7943" width="12.90625" style="47" customWidth="1"/>
    <col min="7944" max="7944" width="14.54296875" style="47" customWidth="1"/>
    <col min="7945" max="7945" width="13.90625" style="47" customWidth="1"/>
    <col min="7946" max="8192" width="8.7265625" style="47"/>
    <col min="8193" max="8193" width="10.54296875" style="47" customWidth="1"/>
    <col min="8194" max="8194" width="51.6328125" style="47" customWidth="1"/>
    <col min="8195" max="8195" width="6.90625" style="47" customWidth="1"/>
    <col min="8196" max="8196" width="8.90625" style="47" customWidth="1"/>
    <col min="8197" max="8197" width="13.453125" style="47" customWidth="1"/>
    <col min="8198" max="8198" width="0" style="47" hidden="1" customWidth="1"/>
    <col min="8199" max="8199" width="12.90625" style="47" customWidth="1"/>
    <col min="8200" max="8200" width="14.54296875" style="47" customWidth="1"/>
    <col min="8201" max="8201" width="13.90625" style="47" customWidth="1"/>
    <col min="8202" max="8448" width="8.90625" style="47"/>
    <col min="8449" max="8449" width="10.54296875" style="47" customWidth="1"/>
    <col min="8450" max="8450" width="51.6328125" style="47" customWidth="1"/>
    <col min="8451" max="8451" width="6.90625" style="47" customWidth="1"/>
    <col min="8452" max="8452" width="8.90625" style="47" customWidth="1"/>
    <col min="8453" max="8453" width="13.453125" style="47" customWidth="1"/>
    <col min="8454" max="8454" width="0" style="47" hidden="1" customWidth="1"/>
    <col min="8455" max="8455" width="12.90625" style="47" customWidth="1"/>
    <col min="8456" max="8456" width="14.54296875" style="47" customWidth="1"/>
    <col min="8457" max="8457" width="13.90625" style="47" customWidth="1"/>
    <col min="8458" max="8704" width="8.90625" style="47"/>
    <col min="8705" max="8705" width="10.54296875" style="47" customWidth="1"/>
    <col min="8706" max="8706" width="51.6328125" style="47" customWidth="1"/>
    <col min="8707" max="8707" width="6.90625" style="47" customWidth="1"/>
    <col min="8708" max="8708" width="8.90625" style="47" customWidth="1"/>
    <col min="8709" max="8709" width="13.453125" style="47" customWidth="1"/>
    <col min="8710" max="8710" width="0" style="47" hidden="1" customWidth="1"/>
    <col min="8711" max="8711" width="12.90625" style="47" customWidth="1"/>
    <col min="8712" max="8712" width="14.54296875" style="47" customWidth="1"/>
    <col min="8713" max="8713" width="13.90625" style="47" customWidth="1"/>
    <col min="8714" max="8960" width="8.90625" style="47"/>
    <col min="8961" max="8961" width="10.54296875" style="47" customWidth="1"/>
    <col min="8962" max="8962" width="51.6328125" style="47" customWidth="1"/>
    <col min="8963" max="8963" width="6.90625" style="47" customWidth="1"/>
    <col min="8964" max="8964" width="8.90625" style="47" customWidth="1"/>
    <col min="8965" max="8965" width="13.453125" style="47" customWidth="1"/>
    <col min="8966" max="8966" width="0" style="47" hidden="1" customWidth="1"/>
    <col min="8967" max="8967" width="12.90625" style="47" customWidth="1"/>
    <col min="8968" max="8968" width="14.54296875" style="47" customWidth="1"/>
    <col min="8969" max="8969" width="13.90625" style="47" customWidth="1"/>
    <col min="8970" max="9216" width="8.7265625" style="47"/>
    <col min="9217" max="9217" width="10.54296875" style="47" customWidth="1"/>
    <col min="9218" max="9218" width="51.6328125" style="47" customWidth="1"/>
    <col min="9219" max="9219" width="6.90625" style="47" customWidth="1"/>
    <col min="9220" max="9220" width="8.90625" style="47" customWidth="1"/>
    <col min="9221" max="9221" width="13.453125" style="47" customWidth="1"/>
    <col min="9222" max="9222" width="0" style="47" hidden="1" customWidth="1"/>
    <col min="9223" max="9223" width="12.90625" style="47" customWidth="1"/>
    <col min="9224" max="9224" width="14.54296875" style="47" customWidth="1"/>
    <col min="9225" max="9225" width="13.90625" style="47" customWidth="1"/>
    <col min="9226" max="9472" width="8.90625" style="47"/>
    <col min="9473" max="9473" width="10.54296875" style="47" customWidth="1"/>
    <col min="9474" max="9474" width="51.6328125" style="47" customWidth="1"/>
    <col min="9475" max="9475" width="6.90625" style="47" customWidth="1"/>
    <col min="9476" max="9476" width="8.90625" style="47" customWidth="1"/>
    <col min="9477" max="9477" width="13.453125" style="47" customWidth="1"/>
    <col min="9478" max="9478" width="0" style="47" hidden="1" customWidth="1"/>
    <col min="9479" max="9479" width="12.90625" style="47" customWidth="1"/>
    <col min="9480" max="9480" width="14.54296875" style="47" customWidth="1"/>
    <col min="9481" max="9481" width="13.90625" style="47" customWidth="1"/>
    <col min="9482" max="9728" width="8.90625" style="47"/>
    <col min="9729" max="9729" width="10.54296875" style="47" customWidth="1"/>
    <col min="9730" max="9730" width="51.6328125" style="47" customWidth="1"/>
    <col min="9731" max="9731" width="6.90625" style="47" customWidth="1"/>
    <col min="9732" max="9732" width="8.90625" style="47" customWidth="1"/>
    <col min="9733" max="9733" width="13.453125" style="47" customWidth="1"/>
    <col min="9734" max="9734" width="0" style="47" hidden="1" customWidth="1"/>
    <col min="9735" max="9735" width="12.90625" style="47" customWidth="1"/>
    <col min="9736" max="9736" width="14.54296875" style="47" customWidth="1"/>
    <col min="9737" max="9737" width="13.90625" style="47" customWidth="1"/>
    <col min="9738" max="9984" width="8.90625" style="47"/>
    <col min="9985" max="9985" width="10.54296875" style="47" customWidth="1"/>
    <col min="9986" max="9986" width="51.6328125" style="47" customWidth="1"/>
    <col min="9987" max="9987" width="6.90625" style="47" customWidth="1"/>
    <col min="9988" max="9988" width="8.90625" style="47" customWidth="1"/>
    <col min="9989" max="9989" width="13.453125" style="47" customWidth="1"/>
    <col min="9990" max="9990" width="0" style="47" hidden="1" customWidth="1"/>
    <col min="9991" max="9991" width="12.90625" style="47" customWidth="1"/>
    <col min="9992" max="9992" width="14.54296875" style="47" customWidth="1"/>
    <col min="9993" max="9993" width="13.90625" style="47" customWidth="1"/>
    <col min="9994" max="10240" width="8.7265625" style="47"/>
    <col min="10241" max="10241" width="10.54296875" style="47" customWidth="1"/>
    <col min="10242" max="10242" width="51.6328125" style="47" customWidth="1"/>
    <col min="10243" max="10243" width="6.90625" style="47" customWidth="1"/>
    <col min="10244" max="10244" width="8.90625" style="47" customWidth="1"/>
    <col min="10245" max="10245" width="13.453125" style="47" customWidth="1"/>
    <col min="10246" max="10246" width="0" style="47" hidden="1" customWidth="1"/>
    <col min="10247" max="10247" width="12.90625" style="47" customWidth="1"/>
    <col min="10248" max="10248" width="14.54296875" style="47" customWidth="1"/>
    <col min="10249" max="10249" width="13.90625" style="47" customWidth="1"/>
    <col min="10250" max="10496" width="8.90625" style="47"/>
    <col min="10497" max="10497" width="10.54296875" style="47" customWidth="1"/>
    <col min="10498" max="10498" width="51.6328125" style="47" customWidth="1"/>
    <col min="10499" max="10499" width="6.90625" style="47" customWidth="1"/>
    <col min="10500" max="10500" width="8.90625" style="47" customWidth="1"/>
    <col min="10501" max="10501" width="13.453125" style="47" customWidth="1"/>
    <col min="10502" max="10502" width="0" style="47" hidden="1" customWidth="1"/>
    <col min="10503" max="10503" width="12.90625" style="47" customWidth="1"/>
    <col min="10504" max="10504" width="14.54296875" style="47" customWidth="1"/>
    <col min="10505" max="10505" width="13.90625" style="47" customWidth="1"/>
    <col min="10506" max="10752" width="8.90625" style="47"/>
    <col min="10753" max="10753" width="10.54296875" style="47" customWidth="1"/>
    <col min="10754" max="10754" width="51.6328125" style="47" customWidth="1"/>
    <col min="10755" max="10755" width="6.90625" style="47" customWidth="1"/>
    <col min="10756" max="10756" width="8.90625" style="47" customWidth="1"/>
    <col min="10757" max="10757" width="13.453125" style="47" customWidth="1"/>
    <col min="10758" max="10758" width="0" style="47" hidden="1" customWidth="1"/>
    <col min="10759" max="10759" width="12.90625" style="47" customWidth="1"/>
    <col min="10760" max="10760" width="14.54296875" style="47" customWidth="1"/>
    <col min="10761" max="10761" width="13.90625" style="47" customWidth="1"/>
    <col min="10762" max="11008" width="8.90625" style="47"/>
    <col min="11009" max="11009" width="10.54296875" style="47" customWidth="1"/>
    <col min="11010" max="11010" width="51.6328125" style="47" customWidth="1"/>
    <col min="11011" max="11011" width="6.90625" style="47" customWidth="1"/>
    <col min="11012" max="11012" width="8.90625" style="47" customWidth="1"/>
    <col min="11013" max="11013" width="13.453125" style="47" customWidth="1"/>
    <col min="11014" max="11014" width="0" style="47" hidden="1" customWidth="1"/>
    <col min="11015" max="11015" width="12.90625" style="47" customWidth="1"/>
    <col min="11016" max="11016" width="14.54296875" style="47" customWidth="1"/>
    <col min="11017" max="11017" width="13.90625" style="47" customWidth="1"/>
    <col min="11018" max="11264" width="8.7265625" style="47"/>
    <col min="11265" max="11265" width="10.54296875" style="47" customWidth="1"/>
    <col min="11266" max="11266" width="51.6328125" style="47" customWidth="1"/>
    <col min="11267" max="11267" width="6.90625" style="47" customWidth="1"/>
    <col min="11268" max="11268" width="8.90625" style="47" customWidth="1"/>
    <col min="11269" max="11269" width="13.453125" style="47" customWidth="1"/>
    <col min="11270" max="11270" width="0" style="47" hidden="1" customWidth="1"/>
    <col min="11271" max="11271" width="12.90625" style="47" customWidth="1"/>
    <col min="11272" max="11272" width="14.54296875" style="47" customWidth="1"/>
    <col min="11273" max="11273" width="13.90625" style="47" customWidth="1"/>
    <col min="11274" max="11520" width="8.90625" style="47"/>
    <col min="11521" max="11521" width="10.54296875" style="47" customWidth="1"/>
    <col min="11522" max="11522" width="51.6328125" style="47" customWidth="1"/>
    <col min="11523" max="11523" width="6.90625" style="47" customWidth="1"/>
    <col min="11524" max="11524" width="8.90625" style="47" customWidth="1"/>
    <col min="11525" max="11525" width="13.453125" style="47" customWidth="1"/>
    <col min="11526" max="11526" width="0" style="47" hidden="1" customWidth="1"/>
    <col min="11527" max="11527" width="12.90625" style="47" customWidth="1"/>
    <col min="11528" max="11528" width="14.54296875" style="47" customWidth="1"/>
    <col min="11529" max="11529" width="13.90625" style="47" customWidth="1"/>
    <col min="11530" max="11776" width="8.90625" style="47"/>
    <col min="11777" max="11777" width="10.54296875" style="47" customWidth="1"/>
    <col min="11778" max="11778" width="51.6328125" style="47" customWidth="1"/>
    <col min="11779" max="11779" width="6.90625" style="47" customWidth="1"/>
    <col min="11780" max="11780" width="8.90625" style="47" customWidth="1"/>
    <col min="11781" max="11781" width="13.453125" style="47" customWidth="1"/>
    <col min="11782" max="11782" width="0" style="47" hidden="1" customWidth="1"/>
    <col min="11783" max="11783" width="12.90625" style="47" customWidth="1"/>
    <col min="11784" max="11784" width="14.54296875" style="47" customWidth="1"/>
    <col min="11785" max="11785" width="13.90625" style="47" customWidth="1"/>
    <col min="11786" max="12032" width="8.90625" style="47"/>
    <col min="12033" max="12033" width="10.54296875" style="47" customWidth="1"/>
    <col min="12034" max="12034" width="51.6328125" style="47" customWidth="1"/>
    <col min="12035" max="12035" width="6.90625" style="47" customWidth="1"/>
    <col min="12036" max="12036" width="8.90625" style="47" customWidth="1"/>
    <col min="12037" max="12037" width="13.453125" style="47" customWidth="1"/>
    <col min="12038" max="12038" width="0" style="47" hidden="1" customWidth="1"/>
    <col min="12039" max="12039" width="12.90625" style="47" customWidth="1"/>
    <col min="12040" max="12040" width="14.54296875" style="47" customWidth="1"/>
    <col min="12041" max="12041" width="13.90625" style="47" customWidth="1"/>
    <col min="12042" max="12288" width="8.7265625" style="47"/>
    <col min="12289" max="12289" width="10.54296875" style="47" customWidth="1"/>
    <col min="12290" max="12290" width="51.6328125" style="47" customWidth="1"/>
    <col min="12291" max="12291" width="6.90625" style="47" customWidth="1"/>
    <col min="12292" max="12292" width="8.90625" style="47" customWidth="1"/>
    <col min="12293" max="12293" width="13.453125" style="47" customWidth="1"/>
    <col min="12294" max="12294" width="0" style="47" hidden="1" customWidth="1"/>
    <col min="12295" max="12295" width="12.90625" style="47" customWidth="1"/>
    <col min="12296" max="12296" width="14.54296875" style="47" customWidth="1"/>
    <col min="12297" max="12297" width="13.90625" style="47" customWidth="1"/>
    <col min="12298" max="12544" width="8.90625" style="47"/>
    <col min="12545" max="12545" width="10.54296875" style="47" customWidth="1"/>
    <col min="12546" max="12546" width="51.6328125" style="47" customWidth="1"/>
    <col min="12547" max="12547" width="6.90625" style="47" customWidth="1"/>
    <col min="12548" max="12548" width="8.90625" style="47" customWidth="1"/>
    <col min="12549" max="12549" width="13.453125" style="47" customWidth="1"/>
    <col min="12550" max="12550" width="0" style="47" hidden="1" customWidth="1"/>
    <col min="12551" max="12551" width="12.90625" style="47" customWidth="1"/>
    <col min="12552" max="12552" width="14.54296875" style="47" customWidth="1"/>
    <col min="12553" max="12553" width="13.90625" style="47" customWidth="1"/>
    <col min="12554" max="12800" width="8.90625" style="47"/>
    <col min="12801" max="12801" width="10.54296875" style="47" customWidth="1"/>
    <col min="12802" max="12802" width="51.6328125" style="47" customWidth="1"/>
    <col min="12803" max="12803" width="6.90625" style="47" customWidth="1"/>
    <col min="12804" max="12804" width="8.90625" style="47" customWidth="1"/>
    <col min="12805" max="12805" width="13.453125" style="47" customWidth="1"/>
    <col min="12806" max="12806" width="0" style="47" hidden="1" customWidth="1"/>
    <col min="12807" max="12807" width="12.90625" style="47" customWidth="1"/>
    <col min="12808" max="12808" width="14.54296875" style="47" customWidth="1"/>
    <col min="12809" max="12809" width="13.90625" style="47" customWidth="1"/>
    <col min="12810" max="13056" width="8.90625" style="47"/>
    <col min="13057" max="13057" width="10.54296875" style="47" customWidth="1"/>
    <col min="13058" max="13058" width="51.6328125" style="47" customWidth="1"/>
    <col min="13059" max="13059" width="6.90625" style="47" customWidth="1"/>
    <col min="13060" max="13060" width="8.90625" style="47" customWidth="1"/>
    <col min="13061" max="13061" width="13.453125" style="47" customWidth="1"/>
    <col min="13062" max="13062" width="0" style="47" hidden="1" customWidth="1"/>
    <col min="13063" max="13063" width="12.90625" style="47" customWidth="1"/>
    <col min="13064" max="13064" width="14.54296875" style="47" customWidth="1"/>
    <col min="13065" max="13065" width="13.90625" style="47" customWidth="1"/>
    <col min="13066" max="13312" width="8.7265625" style="47"/>
    <col min="13313" max="13313" width="10.54296875" style="47" customWidth="1"/>
    <col min="13314" max="13314" width="51.6328125" style="47" customWidth="1"/>
    <col min="13315" max="13315" width="6.90625" style="47" customWidth="1"/>
    <col min="13316" max="13316" width="8.90625" style="47" customWidth="1"/>
    <col min="13317" max="13317" width="13.453125" style="47" customWidth="1"/>
    <col min="13318" max="13318" width="0" style="47" hidden="1" customWidth="1"/>
    <col min="13319" max="13319" width="12.90625" style="47" customWidth="1"/>
    <col min="13320" max="13320" width="14.54296875" style="47" customWidth="1"/>
    <col min="13321" max="13321" width="13.90625" style="47" customWidth="1"/>
    <col min="13322" max="13568" width="8.90625" style="47"/>
    <col min="13569" max="13569" width="10.54296875" style="47" customWidth="1"/>
    <col min="13570" max="13570" width="51.6328125" style="47" customWidth="1"/>
    <col min="13571" max="13571" width="6.90625" style="47" customWidth="1"/>
    <col min="13572" max="13572" width="8.90625" style="47" customWidth="1"/>
    <col min="13573" max="13573" width="13.453125" style="47" customWidth="1"/>
    <col min="13574" max="13574" width="0" style="47" hidden="1" customWidth="1"/>
    <col min="13575" max="13575" width="12.90625" style="47" customWidth="1"/>
    <col min="13576" max="13576" width="14.54296875" style="47" customWidth="1"/>
    <col min="13577" max="13577" width="13.90625" style="47" customWidth="1"/>
    <col min="13578" max="13824" width="8.90625" style="47"/>
    <col min="13825" max="13825" width="10.54296875" style="47" customWidth="1"/>
    <col min="13826" max="13826" width="51.6328125" style="47" customWidth="1"/>
    <col min="13827" max="13827" width="6.90625" style="47" customWidth="1"/>
    <col min="13828" max="13828" width="8.90625" style="47" customWidth="1"/>
    <col min="13829" max="13829" width="13.453125" style="47" customWidth="1"/>
    <col min="13830" max="13830" width="0" style="47" hidden="1" customWidth="1"/>
    <col min="13831" max="13831" width="12.90625" style="47" customWidth="1"/>
    <col min="13832" max="13832" width="14.54296875" style="47" customWidth="1"/>
    <col min="13833" max="13833" width="13.90625" style="47" customWidth="1"/>
    <col min="13834" max="14080" width="8.90625" style="47"/>
    <col min="14081" max="14081" width="10.54296875" style="47" customWidth="1"/>
    <col min="14082" max="14082" width="51.6328125" style="47" customWidth="1"/>
    <col min="14083" max="14083" width="6.90625" style="47" customWidth="1"/>
    <col min="14084" max="14084" width="8.90625" style="47" customWidth="1"/>
    <col min="14085" max="14085" width="13.453125" style="47" customWidth="1"/>
    <col min="14086" max="14086" width="0" style="47" hidden="1" customWidth="1"/>
    <col min="14087" max="14087" width="12.90625" style="47" customWidth="1"/>
    <col min="14088" max="14088" width="14.54296875" style="47" customWidth="1"/>
    <col min="14089" max="14089" width="13.90625" style="47" customWidth="1"/>
    <col min="14090" max="14336" width="8.7265625" style="47"/>
    <col min="14337" max="14337" width="10.54296875" style="47" customWidth="1"/>
    <col min="14338" max="14338" width="51.6328125" style="47" customWidth="1"/>
    <col min="14339" max="14339" width="6.90625" style="47" customWidth="1"/>
    <col min="14340" max="14340" width="8.90625" style="47" customWidth="1"/>
    <col min="14341" max="14341" width="13.453125" style="47" customWidth="1"/>
    <col min="14342" max="14342" width="0" style="47" hidden="1" customWidth="1"/>
    <col min="14343" max="14343" width="12.90625" style="47" customWidth="1"/>
    <col min="14344" max="14344" width="14.54296875" style="47" customWidth="1"/>
    <col min="14345" max="14345" width="13.90625" style="47" customWidth="1"/>
    <col min="14346" max="14592" width="8.90625" style="47"/>
    <col min="14593" max="14593" width="10.54296875" style="47" customWidth="1"/>
    <col min="14594" max="14594" width="51.6328125" style="47" customWidth="1"/>
    <col min="14595" max="14595" width="6.90625" style="47" customWidth="1"/>
    <col min="14596" max="14596" width="8.90625" style="47" customWidth="1"/>
    <col min="14597" max="14597" width="13.453125" style="47" customWidth="1"/>
    <col min="14598" max="14598" width="0" style="47" hidden="1" customWidth="1"/>
    <col min="14599" max="14599" width="12.90625" style="47" customWidth="1"/>
    <col min="14600" max="14600" width="14.54296875" style="47" customWidth="1"/>
    <col min="14601" max="14601" width="13.90625" style="47" customWidth="1"/>
    <col min="14602" max="14848" width="8.90625" style="47"/>
    <col min="14849" max="14849" width="10.54296875" style="47" customWidth="1"/>
    <col min="14850" max="14850" width="51.6328125" style="47" customWidth="1"/>
    <col min="14851" max="14851" width="6.90625" style="47" customWidth="1"/>
    <col min="14852" max="14852" width="8.90625" style="47" customWidth="1"/>
    <col min="14853" max="14853" width="13.453125" style="47" customWidth="1"/>
    <col min="14854" max="14854" width="0" style="47" hidden="1" customWidth="1"/>
    <col min="14855" max="14855" width="12.90625" style="47" customWidth="1"/>
    <col min="14856" max="14856" width="14.54296875" style="47" customWidth="1"/>
    <col min="14857" max="14857" width="13.90625" style="47" customWidth="1"/>
    <col min="14858" max="15104" width="8.90625" style="47"/>
    <col min="15105" max="15105" width="10.54296875" style="47" customWidth="1"/>
    <col min="15106" max="15106" width="51.6328125" style="47" customWidth="1"/>
    <col min="15107" max="15107" width="6.90625" style="47" customWidth="1"/>
    <col min="15108" max="15108" width="8.90625" style="47" customWidth="1"/>
    <col min="15109" max="15109" width="13.453125" style="47" customWidth="1"/>
    <col min="15110" max="15110" width="0" style="47" hidden="1" customWidth="1"/>
    <col min="15111" max="15111" width="12.90625" style="47" customWidth="1"/>
    <col min="15112" max="15112" width="14.54296875" style="47" customWidth="1"/>
    <col min="15113" max="15113" width="13.90625" style="47" customWidth="1"/>
    <col min="15114" max="15360" width="8.7265625" style="47"/>
    <col min="15361" max="15361" width="10.54296875" style="47" customWidth="1"/>
    <col min="15362" max="15362" width="51.6328125" style="47" customWidth="1"/>
    <col min="15363" max="15363" width="6.90625" style="47" customWidth="1"/>
    <col min="15364" max="15364" width="8.90625" style="47" customWidth="1"/>
    <col min="15365" max="15365" width="13.453125" style="47" customWidth="1"/>
    <col min="15366" max="15366" width="0" style="47" hidden="1" customWidth="1"/>
    <col min="15367" max="15367" width="12.90625" style="47" customWidth="1"/>
    <col min="15368" max="15368" width="14.54296875" style="47" customWidth="1"/>
    <col min="15369" max="15369" width="13.90625" style="47" customWidth="1"/>
    <col min="15370" max="15616" width="8.90625" style="47"/>
    <col min="15617" max="15617" width="10.54296875" style="47" customWidth="1"/>
    <col min="15618" max="15618" width="51.6328125" style="47" customWidth="1"/>
    <col min="15619" max="15619" width="6.90625" style="47" customWidth="1"/>
    <col min="15620" max="15620" width="8.90625" style="47" customWidth="1"/>
    <col min="15621" max="15621" width="13.453125" style="47" customWidth="1"/>
    <col min="15622" max="15622" width="0" style="47" hidden="1" customWidth="1"/>
    <col min="15623" max="15623" width="12.90625" style="47" customWidth="1"/>
    <col min="15624" max="15624" width="14.54296875" style="47" customWidth="1"/>
    <col min="15625" max="15625" width="13.90625" style="47" customWidth="1"/>
    <col min="15626" max="15872" width="8.90625" style="47"/>
    <col min="15873" max="15873" width="10.54296875" style="47" customWidth="1"/>
    <col min="15874" max="15874" width="51.6328125" style="47" customWidth="1"/>
    <col min="15875" max="15875" width="6.90625" style="47" customWidth="1"/>
    <col min="15876" max="15876" width="8.90625" style="47" customWidth="1"/>
    <col min="15877" max="15877" width="13.453125" style="47" customWidth="1"/>
    <col min="15878" max="15878" width="0" style="47" hidden="1" customWidth="1"/>
    <col min="15879" max="15879" width="12.90625" style="47" customWidth="1"/>
    <col min="15880" max="15880" width="14.54296875" style="47" customWidth="1"/>
    <col min="15881" max="15881" width="13.90625" style="47" customWidth="1"/>
    <col min="15882" max="16128" width="8.90625" style="47"/>
    <col min="16129" max="16129" width="10.54296875" style="47" customWidth="1"/>
    <col min="16130" max="16130" width="51.6328125" style="47" customWidth="1"/>
    <col min="16131" max="16131" width="6.90625" style="47" customWidth="1"/>
    <col min="16132" max="16132" width="8.90625" style="47" customWidth="1"/>
    <col min="16133" max="16133" width="13.453125" style="47" customWidth="1"/>
    <col min="16134" max="16134" width="0" style="47" hidden="1" customWidth="1"/>
    <col min="16135" max="16135" width="12.90625" style="47" customWidth="1"/>
    <col min="16136" max="16136" width="14.54296875" style="47" customWidth="1"/>
    <col min="16137" max="16137" width="13.90625" style="47" customWidth="1"/>
    <col min="16138" max="16384" width="8.7265625" style="47"/>
  </cols>
  <sheetData>
    <row r="1" spans="1:9" ht="13.5" customHeight="1" thickTop="1">
      <c r="A1" s="547" t="s">
        <v>389</v>
      </c>
      <c r="B1" s="547" t="s">
        <v>64</v>
      </c>
      <c r="C1" s="547" t="s">
        <v>390</v>
      </c>
      <c r="D1" s="547" t="s">
        <v>391</v>
      </c>
      <c r="E1" s="547" t="s">
        <v>392</v>
      </c>
      <c r="F1" s="547" t="s">
        <v>393</v>
      </c>
      <c r="G1" s="547" t="s">
        <v>394</v>
      </c>
      <c r="H1" s="547" t="s">
        <v>395</v>
      </c>
      <c r="I1" s="547" t="s">
        <v>396</v>
      </c>
    </row>
    <row r="2" spans="1:9" ht="13.5" customHeight="1" thickBot="1">
      <c r="A2" s="548" t="s">
        <v>397</v>
      </c>
      <c r="B2" s="548" t="s">
        <v>64</v>
      </c>
      <c r="C2" s="548" t="s">
        <v>390</v>
      </c>
      <c r="D2" s="548" t="s">
        <v>391</v>
      </c>
      <c r="E2" s="548"/>
      <c r="F2" s="548"/>
      <c r="G2" s="548"/>
      <c r="H2" s="548"/>
      <c r="I2" s="548"/>
    </row>
    <row r="3" spans="1:9" ht="24" customHeight="1" thickTop="1">
      <c r="A3" s="269"/>
      <c r="B3" s="270" t="s">
        <v>839</v>
      </c>
      <c r="C3" s="269"/>
      <c r="D3" s="269"/>
      <c r="E3" s="271"/>
      <c r="F3" s="271"/>
      <c r="G3" s="272"/>
      <c r="H3" s="271"/>
      <c r="I3" s="272"/>
    </row>
    <row r="4" spans="1:9" s="48" customFormat="1" ht="35.25" customHeight="1">
      <c r="A4" s="273"/>
      <c r="B4" s="274" t="s">
        <v>399</v>
      </c>
      <c r="C4" s="275"/>
      <c r="D4" s="273"/>
      <c r="E4" s="304"/>
      <c r="F4" s="304"/>
      <c r="G4" s="268"/>
      <c r="H4" s="268"/>
      <c r="I4" s="268"/>
    </row>
    <row r="5" spans="1:9" s="48" customFormat="1" ht="17.25" customHeight="1">
      <c r="A5" s="273"/>
      <c r="B5" s="267"/>
      <c r="C5" s="276"/>
      <c r="D5" s="273"/>
      <c r="E5" s="440"/>
      <c r="F5" s="278"/>
      <c r="G5" s="277"/>
      <c r="H5" s="277"/>
      <c r="I5" s="277"/>
    </row>
    <row r="6" spans="1:9" s="48" customFormat="1" ht="21" customHeight="1">
      <c r="A6" s="545" t="s">
        <v>400</v>
      </c>
      <c r="B6" s="279" t="s">
        <v>401</v>
      </c>
      <c r="C6" s="546" t="s">
        <v>402</v>
      </c>
      <c r="D6" s="546">
        <v>1</v>
      </c>
      <c r="E6" s="440">
        <v>0</v>
      </c>
      <c r="F6" s="278">
        <v>25</v>
      </c>
      <c r="G6" s="277">
        <f>ROUND(E6*F6/100,0)</f>
        <v>0</v>
      </c>
      <c r="H6" s="277">
        <f>E6*D6</f>
        <v>0</v>
      </c>
      <c r="I6" s="277">
        <f>G6*D6</f>
        <v>0</v>
      </c>
    </row>
    <row r="7" spans="1:9" s="48" customFormat="1" ht="21" customHeight="1">
      <c r="A7" s="545"/>
      <c r="B7" s="279" t="s">
        <v>403</v>
      </c>
      <c r="C7" s="546"/>
      <c r="D7" s="546"/>
      <c r="E7" s="440"/>
      <c r="F7" s="278"/>
      <c r="G7" s="277"/>
      <c r="H7" s="277"/>
      <c r="I7" s="277"/>
    </row>
    <row r="8" spans="1:9" s="48" customFormat="1" ht="21" customHeight="1">
      <c r="A8" s="545" t="s">
        <v>404</v>
      </c>
      <c r="B8" s="279" t="s">
        <v>408</v>
      </c>
      <c r="C8" s="546" t="s">
        <v>409</v>
      </c>
      <c r="D8" s="546">
        <v>3</v>
      </c>
      <c r="E8" s="440">
        <v>0</v>
      </c>
      <c r="F8" s="278">
        <v>40</v>
      </c>
      <c r="G8" s="277">
        <f>ROUND(E8*F8/100,0)</f>
        <v>0</v>
      </c>
      <c r="H8" s="277">
        <f>E8*D8</f>
        <v>0</v>
      </c>
      <c r="I8" s="277">
        <f>G8*D8</f>
        <v>0</v>
      </c>
    </row>
    <row r="9" spans="1:9" s="48" customFormat="1" ht="21" customHeight="1">
      <c r="A9" s="545"/>
      <c r="B9" s="279" t="s">
        <v>410</v>
      </c>
      <c r="C9" s="546"/>
      <c r="D9" s="546"/>
      <c r="E9" s="440"/>
      <c r="F9" s="278"/>
      <c r="G9" s="277"/>
      <c r="H9" s="277"/>
      <c r="I9" s="277"/>
    </row>
    <row r="10" spans="1:9" s="48" customFormat="1" ht="21" customHeight="1">
      <c r="A10" s="545" t="s">
        <v>407</v>
      </c>
      <c r="B10" s="279" t="s">
        <v>412</v>
      </c>
      <c r="C10" s="546" t="s">
        <v>402</v>
      </c>
      <c r="D10" s="546">
        <v>1</v>
      </c>
      <c r="E10" s="440">
        <v>0</v>
      </c>
      <c r="F10" s="278">
        <v>40</v>
      </c>
      <c r="G10" s="277">
        <f>ROUND(E10*F10/100,0)</f>
        <v>0</v>
      </c>
      <c r="H10" s="277">
        <f>E10*D10</f>
        <v>0</v>
      </c>
      <c r="I10" s="277">
        <f>G10*D10</f>
        <v>0</v>
      </c>
    </row>
    <row r="11" spans="1:9" s="48" customFormat="1" ht="21" customHeight="1">
      <c r="A11" s="545"/>
      <c r="B11" s="279" t="s">
        <v>413</v>
      </c>
      <c r="C11" s="546"/>
      <c r="D11" s="546"/>
      <c r="E11" s="440"/>
      <c r="F11" s="278"/>
      <c r="G11" s="277"/>
      <c r="H11" s="277"/>
      <c r="I11" s="277"/>
    </row>
    <row r="12" spans="1:9" s="48" customFormat="1" ht="21" customHeight="1">
      <c r="A12" s="545" t="s">
        <v>411</v>
      </c>
      <c r="B12" s="279" t="s">
        <v>415</v>
      </c>
      <c r="C12" s="546" t="s">
        <v>409</v>
      </c>
      <c r="D12" s="546">
        <v>3</v>
      </c>
      <c r="E12" s="440">
        <v>0</v>
      </c>
      <c r="F12" s="278">
        <v>60</v>
      </c>
      <c r="G12" s="277">
        <f>ROUND(E12*F12/100,0)</f>
        <v>0</v>
      </c>
      <c r="H12" s="277">
        <f>E12*D12</f>
        <v>0</v>
      </c>
      <c r="I12" s="277">
        <f>G12*D12</f>
        <v>0</v>
      </c>
    </row>
    <row r="13" spans="1:9" s="48" customFormat="1" ht="21" customHeight="1">
      <c r="A13" s="545"/>
      <c r="B13" s="279" t="s">
        <v>416</v>
      </c>
      <c r="C13" s="546"/>
      <c r="D13" s="546"/>
      <c r="E13" s="440"/>
      <c r="F13" s="278"/>
      <c r="G13" s="277"/>
      <c r="H13" s="277"/>
      <c r="I13" s="277"/>
    </row>
    <row r="14" spans="1:9" s="48" customFormat="1" ht="21" customHeight="1">
      <c r="A14" s="545" t="s">
        <v>414</v>
      </c>
      <c r="B14" s="279" t="s">
        <v>412</v>
      </c>
      <c r="C14" s="546" t="s">
        <v>402</v>
      </c>
      <c r="D14" s="546">
        <v>1</v>
      </c>
      <c r="E14" s="440">
        <v>0</v>
      </c>
      <c r="F14" s="278">
        <v>40</v>
      </c>
      <c r="G14" s="277">
        <f>ROUND(E14*F14/100,0)</f>
        <v>0</v>
      </c>
      <c r="H14" s="277">
        <f>E14*D14</f>
        <v>0</v>
      </c>
      <c r="I14" s="277">
        <f>G14*D14</f>
        <v>0</v>
      </c>
    </row>
    <row r="15" spans="1:9" s="48" customFormat="1" ht="21" customHeight="1">
      <c r="A15" s="545"/>
      <c r="B15" s="279" t="s">
        <v>840</v>
      </c>
      <c r="C15" s="546"/>
      <c r="D15" s="546"/>
      <c r="E15" s="440"/>
      <c r="F15" s="278"/>
      <c r="G15" s="277"/>
      <c r="H15" s="277"/>
      <c r="I15" s="277"/>
    </row>
    <row r="16" spans="1:9" s="48" customFormat="1" ht="21" customHeight="1">
      <c r="A16" s="545" t="s">
        <v>417</v>
      </c>
      <c r="B16" s="279" t="s">
        <v>415</v>
      </c>
      <c r="C16" s="546" t="s">
        <v>409</v>
      </c>
      <c r="D16" s="546">
        <v>3</v>
      </c>
      <c r="E16" s="440">
        <v>0</v>
      </c>
      <c r="F16" s="278">
        <v>60</v>
      </c>
      <c r="G16" s="277">
        <f>ROUND(E16*F16/100,0)</f>
        <v>0</v>
      </c>
      <c r="H16" s="277">
        <f>E16*D16</f>
        <v>0</v>
      </c>
      <c r="I16" s="277">
        <f>G16*D16</f>
        <v>0</v>
      </c>
    </row>
    <row r="17" spans="1:9" s="48" customFormat="1" ht="21" customHeight="1">
      <c r="A17" s="545"/>
      <c r="B17" s="279" t="s">
        <v>410</v>
      </c>
      <c r="C17" s="546"/>
      <c r="D17" s="546"/>
      <c r="E17" s="440"/>
      <c r="F17" s="278"/>
      <c r="G17" s="277"/>
      <c r="H17" s="277"/>
      <c r="I17" s="277"/>
    </row>
    <row r="18" spans="1:9" s="48" customFormat="1" ht="21" customHeight="1">
      <c r="A18" s="545" t="s">
        <v>419</v>
      </c>
      <c r="B18" s="279" t="s">
        <v>841</v>
      </c>
      <c r="C18" s="550" t="s">
        <v>402</v>
      </c>
      <c r="D18" s="550">
        <v>1</v>
      </c>
      <c r="E18" s="440">
        <v>0</v>
      </c>
      <c r="F18" s="278">
        <v>30</v>
      </c>
      <c r="G18" s="277">
        <f>ROUND(E18*F18/100,0)</f>
        <v>0</v>
      </c>
      <c r="H18" s="277">
        <f>E18*D18</f>
        <v>0</v>
      </c>
      <c r="I18" s="277">
        <f>G18*D18</f>
        <v>0</v>
      </c>
    </row>
    <row r="19" spans="1:9" s="48" customFormat="1" ht="21" customHeight="1">
      <c r="A19" s="545"/>
      <c r="B19" s="279"/>
      <c r="C19" s="550"/>
      <c r="D19" s="550"/>
      <c r="E19" s="440"/>
      <c r="F19" s="278"/>
      <c r="G19" s="277"/>
      <c r="H19" s="277"/>
      <c r="I19" s="277"/>
    </row>
    <row r="20" spans="1:9" s="48" customFormat="1" ht="21" customHeight="1">
      <c r="A20" s="545" t="s">
        <v>842</v>
      </c>
      <c r="B20" s="279" t="s">
        <v>420</v>
      </c>
      <c r="C20" s="546" t="s">
        <v>409</v>
      </c>
      <c r="D20" s="546">
        <v>6</v>
      </c>
      <c r="E20" s="440">
        <v>0</v>
      </c>
      <c r="F20" s="278">
        <v>50</v>
      </c>
      <c r="G20" s="277">
        <f>ROUND(E20*F20/100,0)</f>
        <v>0</v>
      </c>
      <c r="H20" s="277">
        <f>E20*D20</f>
        <v>0</v>
      </c>
      <c r="I20" s="277">
        <f>G20*D20</f>
        <v>0</v>
      </c>
    </row>
    <row r="21" spans="1:9" s="48" customFormat="1" ht="21" customHeight="1">
      <c r="A21" s="545"/>
      <c r="B21" s="279" t="s">
        <v>421</v>
      </c>
      <c r="C21" s="546"/>
      <c r="D21" s="546"/>
      <c r="E21" s="440"/>
      <c r="F21" s="278"/>
      <c r="G21" s="277"/>
      <c r="H21" s="277"/>
      <c r="I21" s="277"/>
    </row>
    <row r="22" spans="1:9" s="48" customFormat="1" ht="21" customHeight="1">
      <c r="A22" s="545"/>
      <c r="B22" s="279" t="s">
        <v>422</v>
      </c>
      <c r="C22" s="546" t="s">
        <v>121</v>
      </c>
      <c r="D22" s="546">
        <v>2</v>
      </c>
      <c r="E22" s="440">
        <v>0</v>
      </c>
      <c r="F22" s="278">
        <v>0</v>
      </c>
      <c r="G22" s="277">
        <f>ROUND(E22*F22/100,0)</f>
        <v>0</v>
      </c>
      <c r="H22" s="277">
        <f>E22*D22</f>
        <v>0</v>
      </c>
      <c r="I22" s="277">
        <f>G22*D22</f>
        <v>0</v>
      </c>
    </row>
    <row r="23" spans="1:9" s="48" customFormat="1" ht="21" customHeight="1" thickBot="1">
      <c r="A23" s="545"/>
      <c r="B23" s="279"/>
      <c r="C23" s="546"/>
      <c r="D23" s="546"/>
      <c r="E23" s="440"/>
      <c r="F23" s="278"/>
      <c r="G23" s="277"/>
      <c r="H23" s="277"/>
      <c r="I23" s="277"/>
    </row>
    <row r="24" spans="1:9" s="48" customFormat="1" ht="35.25" customHeight="1" thickTop="1" thickBot="1">
      <c r="A24" s="280"/>
      <c r="B24" s="280"/>
      <c r="C24" s="280"/>
      <c r="D24" s="280"/>
      <c r="E24" s="441"/>
      <c r="F24" s="280"/>
      <c r="G24" s="280"/>
      <c r="H24" s="280">
        <f>SUM(H5:H23)</f>
        <v>0</v>
      </c>
      <c r="I24" s="280">
        <f>SUM(I5:I23)</f>
        <v>0</v>
      </c>
    </row>
    <row r="25" spans="1:9" s="48" customFormat="1" ht="24" customHeight="1" thickTop="1">
      <c r="A25" s="277"/>
      <c r="B25" s="278"/>
      <c r="C25" s="277"/>
      <c r="D25" s="273"/>
      <c r="E25" s="440"/>
      <c r="F25" s="278"/>
      <c r="G25" s="277"/>
      <c r="H25" s="277"/>
      <c r="I25" s="277"/>
    </row>
    <row r="26" spans="1:9" s="48" customFormat="1" ht="35.25" customHeight="1">
      <c r="A26" s="273"/>
      <c r="B26" s="274" t="s">
        <v>423</v>
      </c>
      <c r="C26" s="275"/>
      <c r="D26" s="273"/>
      <c r="E26" s="442"/>
      <c r="F26" s="304"/>
      <c r="G26" s="268"/>
      <c r="H26" s="268"/>
      <c r="I26" s="268"/>
    </row>
    <row r="27" spans="1:9" s="48" customFormat="1" ht="17.25" customHeight="1">
      <c r="A27" s="273"/>
      <c r="B27" s="267"/>
      <c r="C27" s="276"/>
      <c r="D27" s="273"/>
      <c r="E27" s="440"/>
      <c r="F27" s="278"/>
      <c r="G27" s="277"/>
      <c r="H27" s="277"/>
      <c r="I27" s="277"/>
    </row>
    <row r="28" spans="1:9" s="48" customFormat="1" ht="21" customHeight="1">
      <c r="A28" s="545" t="s">
        <v>424</v>
      </c>
      <c r="B28" s="279" t="s">
        <v>425</v>
      </c>
      <c r="C28" s="546" t="s">
        <v>402</v>
      </c>
      <c r="D28" s="546">
        <v>1</v>
      </c>
      <c r="E28" s="440">
        <v>0</v>
      </c>
      <c r="F28" s="278">
        <v>25</v>
      </c>
      <c r="G28" s="277">
        <f>ROUND(E28*F28/100,0)</f>
        <v>0</v>
      </c>
      <c r="H28" s="277">
        <f>E28*D28</f>
        <v>0</v>
      </c>
      <c r="I28" s="277">
        <f>G28*D28</f>
        <v>0</v>
      </c>
    </row>
    <row r="29" spans="1:9" s="48" customFormat="1" ht="21" customHeight="1">
      <c r="A29" s="545"/>
      <c r="B29" s="279"/>
      <c r="C29" s="546"/>
      <c r="D29" s="546"/>
      <c r="E29" s="440"/>
      <c r="F29" s="278"/>
      <c r="G29" s="277"/>
      <c r="H29" s="277"/>
      <c r="I29" s="277"/>
    </row>
    <row r="30" spans="1:9" s="48" customFormat="1" ht="21" customHeight="1">
      <c r="A30" s="545" t="s">
        <v>426</v>
      </c>
      <c r="B30" s="279" t="s">
        <v>427</v>
      </c>
      <c r="C30" s="546" t="s">
        <v>402</v>
      </c>
      <c r="D30" s="546">
        <v>1</v>
      </c>
      <c r="E30" s="440">
        <v>0</v>
      </c>
      <c r="F30" s="278">
        <v>40</v>
      </c>
      <c r="G30" s="277">
        <f>ROUND(E30*F30/100,0)</f>
        <v>0</v>
      </c>
      <c r="H30" s="277">
        <f>E30*D30</f>
        <v>0</v>
      </c>
      <c r="I30" s="277">
        <f>G30*D30</f>
        <v>0</v>
      </c>
    </row>
    <row r="31" spans="1:9" s="48" customFormat="1" ht="21" customHeight="1">
      <c r="A31" s="545"/>
      <c r="B31" s="279" t="s">
        <v>416</v>
      </c>
      <c r="C31" s="546"/>
      <c r="D31" s="546"/>
      <c r="E31" s="440"/>
      <c r="F31" s="278"/>
      <c r="G31" s="277"/>
      <c r="H31" s="277"/>
      <c r="I31" s="277"/>
    </row>
    <row r="32" spans="1:9" s="48" customFormat="1" ht="21" customHeight="1">
      <c r="A32" s="545" t="s">
        <v>428</v>
      </c>
      <c r="B32" s="279" t="s">
        <v>429</v>
      </c>
      <c r="C32" s="550" t="s">
        <v>402</v>
      </c>
      <c r="D32" s="550">
        <v>1</v>
      </c>
      <c r="E32" s="440">
        <v>0</v>
      </c>
      <c r="F32" s="278">
        <v>30</v>
      </c>
      <c r="G32" s="277">
        <f>ROUND(E32*F32/100,0)</f>
        <v>0</v>
      </c>
      <c r="H32" s="277">
        <f>E32*D32</f>
        <v>0</v>
      </c>
      <c r="I32" s="277">
        <f>G32*D32</f>
        <v>0</v>
      </c>
    </row>
    <row r="33" spans="1:9" s="48" customFormat="1" ht="21" customHeight="1">
      <c r="A33" s="545"/>
      <c r="B33" s="279" t="s">
        <v>430</v>
      </c>
      <c r="C33" s="550"/>
      <c r="D33" s="550"/>
      <c r="E33" s="440"/>
      <c r="F33" s="278"/>
      <c r="G33" s="277"/>
      <c r="H33" s="277"/>
      <c r="I33" s="277"/>
    </row>
    <row r="34" spans="1:9" s="48" customFormat="1" ht="21" customHeight="1">
      <c r="A34" s="545" t="s">
        <v>431</v>
      </c>
      <c r="B34" s="279" t="s">
        <v>420</v>
      </c>
      <c r="C34" s="546" t="s">
        <v>409</v>
      </c>
      <c r="D34" s="546">
        <v>4</v>
      </c>
      <c r="E34" s="440">
        <v>0</v>
      </c>
      <c r="F34" s="278">
        <v>50</v>
      </c>
      <c r="G34" s="277">
        <f>ROUND(E34*F34/100,0)</f>
        <v>0</v>
      </c>
      <c r="H34" s="277">
        <f>E34*D34</f>
        <v>0</v>
      </c>
      <c r="I34" s="277">
        <f>G34*D34</f>
        <v>0</v>
      </c>
    </row>
    <row r="35" spans="1:9" s="48" customFormat="1" ht="21" customHeight="1">
      <c r="A35" s="545"/>
      <c r="B35" s="279" t="s">
        <v>421</v>
      </c>
      <c r="C35" s="546"/>
      <c r="D35" s="546"/>
      <c r="E35" s="440"/>
      <c r="F35" s="278"/>
      <c r="G35" s="277"/>
      <c r="H35" s="277"/>
      <c r="I35" s="277"/>
    </row>
    <row r="36" spans="1:9" s="48" customFormat="1" ht="21" customHeight="1">
      <c r="A36" s="545"/>
      <c r="B36" s="279"/>
      <c r="C36" s="546"/>
      <c r="D36" s="546"/>
      <c r="E36" s="277"/>
      <c r="F36" s="278"/>
      <c r="G36" s="277"/>
      <c r="H36" s="277"/>
      <c r="I36" s="277"/>
    </row>
    <row r="37" spans="1:9" s="48" customFormat="1" ht="21" customHeight="1" thickBot="1">
      <c r="A37" s="545"/>
      <c r="B37" s="279"/>
      <c r="C37" s="546"/>
      <c r="D37" s="546"/>
      <c r="E37" s="277"/>
      <c r="F37" s="278"/>
      <c r="G37" s="277"/>
      <c r="H37" s="277"/>
      <c r="I37" s="277"/>
    </row>
    <row r="38" spans="1:9" s="48" customFormat="1" ht="35.25" customHeight="1" thickTop="1" thickBot="1">
      <c r="A38" s="280"/>
      <c r="B38" s="280"/>
      <c r="C38" s="280"/>
      <c r="D38" s="280"/>
      <c r="E38" s="280"/>
      <c r="F38" s="280"/>
      <c r="G38" s="280"/>
      <c r="H38" s="280">
        <f>SUM(H27:H37)</f>
        <v>0</v>
      </c>
      <c r="I38" s="280">
        <f>SUM(I27:I37)</f>
        <v>0</v>
      </c>
    </row>
    <row r="39" spans="1:9" s="48" customFormat="1" ht="20.25" customHeight="1" thickTop="1">
      <c r="A39" s="281"/>
      <c r="B39" s="282"/>
      <c r="C39" s="281"/>
      <c r="D39" s="281"/>
      <c r="E39" s="304"/>
      <c r="F39" s="304"/>
      <c r="G39" s="268"/>
      <c r="H39" s="268"/>
      <c r="I39" s="268"/>
    </row>
    <row r="40" spans="1:9" s="48" customFormat="1" ht="34.5" customHeight="1">
      <c r="A40" s="283"/>
      <c r="B40" s="284" t="s">
        <v>432</v>
      </c>
      <c r="C40" s="310"/>
      <c r="D40" s="273"/>
      <c r="E40" s="283"/>
      <c r="F40" s="285"/>
      <c r="G40" s="286"/>
      <c r="H40" s="286"/>
      <c r="I40" s="286"/>
    </row>
    <row r="41" spans="1:9" s="48" customFormat="1" ht="18" customHeight="1">
      <c r="A41" s="273"/>
      <c r="B41" s="309"/>
      <c r="C41" s="275"/>
      <c r="D41" s="273"/>
      <c r="E41" s="287"/>
      <c r="F41" s="285"/>
      <c r="G41" s="288"/>
      <c r="H41" s="287"/>
      <c r="I41" s="288"/>
    </row>
    <row r="42" spans="1:9" s="48" customFormat="1" ht="18" customHeight="1">
      <c r="A42" s="545"/>
      <c r="B42" s="279" t="s">
        <v>433</v>
      </c>
      <c r="C42" s="546" t="s">
        <v>308</v>
      </c>
      <c r="D42" s="549" t="s">
        <v>434</v>
      </c>
      <c r="E42" s="277">
        <v>0</v>
      </c>
      <c r="F42" s="278">
        <v>0</v>
      </c>
      <c r="G42" s="277">
        <f>ROUND(E42*F42/100,0)</f>
        <v>0</v>
      </c>
      <c r="H42" s="277">
        <f>E42*D42</f>
        <v>0</v>
      </c>
      <c r="I42" s="277">
        <f>G42*D42</f>
        <v>0</v>
      </c>
    </row>
    <row r="43" spans="1:9" s="48" customFormat="1" ht="18" customHeight="1">
      <c r="A43" s="545"/>
      <c r="B43" s="289"/>
      <c r="C43" s="546"/>
      <c r="D43" s="549"/>
      <c r="E43" s="277"/>
      <c r="F43" s="278"/>
      <c r="G43" s="277"/>
      <c r="H43" s="277"/>
      <c r="I43" s="277"/>
    </row>
    <row r="44" spans="1:9" s="48" customFormat="1" ht="18" customHeight="1">
      <c r="A44" s="545"/>
      <c r="B44" s="279" t="s">
        <v>435</v>
      </c>
      <c r="C44" s="546" t="s">
        <v>308</v>
      </c>
      <c r="D44" s="549" t="s">
        <v>434</v>
      </c>
      <c r="E44" s="277">
        <v>0</v>
      </c>
      <c r="F44" s="278">
        <v>8</v>
      </c>
      <c r="G44" s="277">
        <v>0</v>
      </c>
      <c r="H44" s="277">
        <f>E44*D44</f>
        <v>0</v>
      </c>
      <c r="I44" s="277">
        <f>G44*D44</f>
        <v>0</v>
      </c>
    </row>
    <row r="45" spans="1:9" s="48" customFormat="1" ht="18" customHeight="1">
      <c r="A45" s="545"/>
      <c r="B45" s="279"/>
      <c r="C45" s="546"/>
      <c r="D45" s="549"/>
      <c r="E45" s="277"/>
      <c r="F45" s="278"/>
      <c r="G45" s="277"/>
      <c r="H45" s="277"/>
      <c r="I45" s="277"/>
    </row>
    <row r="46" spans="1:9" s="48" customFormat="1" ht="18" customHeight="1">
      <c r="A46" s="545"/>
      <c r="B46" s="279" t="s">
        <v>1968</v>
      </c>
      <c r="C46" s="546" t="s">
        <v>308</v>
      </c>
      <c r="D46" s="549" t="s">
        <v>434</v>
      </c>
      <c r="E46" s="277">
        <v>0</v>
      </c>
      <c r="F46" s="278">
        <v>8</v>
      </c>
      <c r="G46" s="277">
        <v>0</v>
      </c>
      <c r="H46" s="277">
        <f>E46*D46</f>
        <v>0</v>
      </c>
      <c r="I46" s="277">
        <f>G46*D46</f>
        <v>0</v>
      </c>
    </row>
    <row r="47" spans="1:9" s="48" customFormat="1" ht="18" customHeight="1">
      <c r="A47" s="545"/>
      <c r="B47" s="279"/>
      <c r="C47" s="546"/>
      <c r="D47" s="549"/>
      <c r="E47" s="277"/>
      <c r="F47" s="278"/>
      <c r="G47" s="277"/>
      <c r="H47" s="277"/>
      <c r="I47" s="277"/>
    </row>
    <row r="48" spans="1:9" s="48" customFormat="1" ht="18" customHeight="1">
      <c r="A48" s="545"/>
      <c r="B48" s="279" t="s">
        <v>437</v>
      </c>
      <c r="C48" s="546" t="s">
        <v>308</v>
      </c>
      <c r="D48" s="549" t="s">
        <v>434</v>
      </c>
      <c r="E48" s="277">
        <v>0</v>
      </c>
      <c r="F48" s="278">
        <v>8</v>
      </c>
      <c r="G48" s="277">
        <v>0</v>
      </c>
      <c r="H48" s="277">
        <f>E48*D48</f>
        <v>0</v>
      </c>
      <c r="I48" s="277">
        <v>0</v>
      </c>
    </row>
    <row r="49" spans="1:9" s="48" customFormat="1" ht="18" customHeight="1">
      <c r="A49" s="545"/>
      <c r="B49" s="289"/>
      <c r="C49" s="546"/>
      <c r="D49" s="549"/>
      <c r="E49" s="277"/>
      <c r="F49" s="278"/>
      <c r="G49" s="277"/>
      <c r="H49" s="277"/>
      <c r="I49" s="277"/>
    </row>
    <row r="50" spans="1:9" s="48" customFormat="1" ht="35.25" customHeight="1">
      <c r="A50" s="545"/>
      <c r="B50" s="279" t="s">
        <v>439</v>
      </c>
      <c r="C50" s="546" t="s">
        <v>308</v>
      </c>
      <c r="D50" s="549" t="s">
        <v>434</v>
      </c>
      <c r="E50" s="277">
        <v>0</v>
      </c>
      <c r="F50" s="278">
        <v>0</v>
      </c>
      <c r="G50" s="277">
        <v>0</v>
      </c>
      <c r="H50" s="277">
        <f>E50*D50</f>
        <v>0</v>
      </c>
      <c r="I50" s="277">
        <f>G50*D50</f>
        <v>0</v>
      </c>
    </row>
    <row r="51" spans="1:9" s="48" customFormat="1" ht="20.25" customHeight="1" thickBot="1">
      <c r="A51" s="545"/>
      <c r="B51" s="289"/>
      <c r="C51" s="546"/>
      <c r="D51" s="549"/>
      <c r="E51" s="277"/>
      <c r="F51" s="278"/>
      <c r="G51" s="277"/>
      <c r="H51" s="277"/>
      <c r="I51" s="277"/>
    </row>
    <row r="52" spans="1:9" s="53" customFormat="1" ht="13.5" thickTop="1" thickBot="1">
      <c r="A52" s="290"/>
      <c r="B52" s="291"/>
      <c r="C52" s="292"/>
      <c r="D52" s="290"/>
      <c r="E52" s="280"/>
      <c r="F52" s="280"/>
      <c r="G52" s="293"/>
      <c r="H52" s="280">
        <f>SUM(H41:H51)</f>
        <v>0</v>
      </c>
      <c r="I52" s="280">
        <f>SUM(I41:I51)</f>
        <v>0</v>
      </c>
    </row>
    <row r="53" spans="1:9" s="53" customFormat="1" ht="13" thickTop="1">
      <c r="A53" s="281"/>
      <c r="B53" s="294"/>
      <c r="C53" s="295"/>
      <c r="D53" s="281"/>
      <c r="E53" s="283"/>
      <c r="F53" s="285"/>
      <c r="G53" s="286"/>
      <c r="H53" s="286"/>
      <c r="I53" s="286"/>
    </row>
    <row r="54" spans="1:9" s="53" customFormat="1">
      <c r="A54" s="296"/>
      <c r="B54" s="297" t="s">
        <v>440</v>
      </c>
      <c r="C54" s="298"/>
      <c r="D54" s="296"/>
      <c r="E54" s="299"/>
      <c r="F54" s="299"/>
      <c r="G54" s="299"/>
      <c r="H54" s="299">
        <f>H52+H38+H24</f>
        <v>0</v>
      </c>
      <c r="I54" s="299">
        <f>I52+I38+I24</f>
        <v>0</v>
      </c>
    </row>
    <row r="55" spans="1:9" s="53" customFormat="1">
      <c r="A55" s="296"/>
      <c r="B55" s="297"/>
      <c r="C55" s="298"/>
      <c r="D55" s="296"/>
      <c r="E55" s="299"/>
      <c r="F55" s="299"/>
      <c r="G55" s="299"/>
      <c r="H55" s="299"/>
      <c r="I55" s="299"/>
    </row>
    <row r="56" spans="1:9" s="53" customFormat="1" ht="13">
      <c r="A56" s="300"/>
      <c r="B56" s="301" t="s">
        <v>441</v>
      </c>
      <c r="C56" s="302"/>
      <c r="D56" s="300"/>
      <c r="E56" s="303"/>
      <c r="F56" s="303"/>
      <c r="G56" s="303"/>
      <c r="H56" s="303">
        <f>H54+I54</f>
        <v>0</v>
      </c>
      <c r="I56" s="303" t="s">
        <v>12</v>
      </c>
    </row>
    <row r="57" spans="1:9" s="53" customFormat="1">
      <c r="A57" s="49"/>
      <c r="B57" s="50"/>
      <c r="C57" s="51"/>
      <c r="D57" s="49"/>
      <c r="E57" s="52"/>
      <c r="F57" s="52"/>
      <c r="G57" s="52"/>
      <c r="H57" s="52"/>
      <c r="I57" s="52"/>
    </row>
    <row r="58" spans="1:9" s="53" customFormat="1">
      <c r="A58" s="49"/>
      <c r="B58" s="50"/>
      <c r="C58" s="51"/>
      <c r="D58" s="49"/>
      <c r="E58" s="52"/>
      <c r="F58" s="52"/>
      <c r="G58" s="52"/>
      <c r="H58" s="52"/>
      <c r="I58" s="52"/>
    </row>
    <row r="59" spans="1:9" s="53" customFormat="1">
      <c r="A59" s="49"/>
      <c r="B59" s="50"/>
      <c r="C59" s="51"/>
      <c r="D59" s="49"/>
      <c r="E59" s="52"/>
      <c r="F59" s="52"/>
      <c r="G59" s="52"/>
      <c r="H59" s="52"/>
      <c r="I59" s="52"/>
    </row>
    <row r="60" spans="1:9" s="53" customFormat="1">
      <c r="A60" s="49"/>
      <c r="B60" s="50"/>
      <c r="C60" s="51"/>
      <c r="D60" s="49"/>
      <c r="E60" s="52"/>
      <c r="F60" s="52"/>
      <c r="G60" s="52"/>
      <c r="H60" s="52"/>
      <c r="I60" s="52"/>
    </row>
    <row r="61" spans="1:9" s="53" customFormat="1">
      <c r="A61" s="49"/>
      <c r="B61" s="50"/>
      <c r="C61" s="51"/>
      <c r="D61" s="49"/>
      <c r="E61" s="52"/>
      <c r="F61" s="52"/>
      <c r="G61" s="52"/>
      <c r="H61" s="52"/>
      <c r="I61" s="52"/>
    </row>
    <row r="62" spans="1:9" s="53" customFormat="1">
      <c r="A62" s="49"/>
      <c r="B62" s="50"/>
      <c r="C62" s="51"/>
      <c r="D62" s="49"/>
      <c r="E62" s="52"/>
      <c r="F62" s="52"/>
      <c r="G62" s="52"/>
      <c r="H62" s="52"/>
      <c r="I62" s="52"/>
    </row>
    <row r="63" spans="1:9" s="53" customFormat="1">
      <c r="A63" s="49"/>
      <c r="B63" s="50"/>
      <c r="C63" s="51"/>
      <c r="D63" s="49"/>
      <c r="E63" s="52"/>
      <c r="F63" s="52"/>
      <c r="G63" s="52"/>
      <c r="H63" s="52"/>
      <c r="I63" s="52"/>
    </row>
    <row r="64" spans="1:9" s="53" customFormat="1">
      <c r="A64" s="49"/>
      <c r="B64" s="50"/>
      <c r="C64" s="51"/>
      <c r="D64" s="49"/>
      <c r="E64" s="52"/>
      <c r="F64" s="52"/>
      <c r="G64" s="52"/>
      <c r="H64" s="52"/>
      <c r="I64" s="52"/>
    </row>
    <row r="65" spans="1:9" s="53" customFormat="1">
      <c r="A65" s="49"/>
      <c r="B65" s="50"/>
      <c r="C65" s="51"/>
      <c r="D65" s="49"/>
      <c r="E65" s="52"/>
      <c r="F65" s="52"/>
      <c r="G65" s="52"/>
      <c r="H65" s="52"/>
      <c r="I65" s="52"/>
    </row>
    <row r="66" spans="1:9" s="53" customFormat="1">
      <c r="A66" s="49"/>
      <c r="B66" s="50"/>
      <c r="C66" s="51"/>
      <c r="D66" s="49"/>
      <c r="E66" s="52"/>
      <c r="F66" s="52"/>
      <c r="G66" s="52"/>
      <c r="H66" s="52"/>
      <c r="I66" s="52"/>
    </row>
    <row r="67" spans="1:9" s="53" customFormat="1">
      <c r="A67" s="49"/>
      <c r="B67" s="50"/>
      <c r="C67" s="51"/>
      <c r="D67" s="49"/>
      <c r="E67" s="52"/>
      <c r="F67" s="52"/>
      <c r="G67" s="52"/>
      <c r="H67" s="52"/>
      <c r="I67" s="52"/>
    </row>
    <row r="68" spans="1:9" s="53" customFormat="1">
      <c r="A68" s="49"/>
      <c r="B68" s="50"/>
      <c r="C68" s="51"/>
      <c r="D68" s="49"/>
      <c r="E68" s="52"/>
      <c r="F68" s="52"/>
      <c r="G68" s="52"/>
      <c r="H68" s="52"/>
      <c r="I68" s="52"/>
    </row>
    <row r="69" spans="1:9" s="53" customFormat="1">
      <c r="A69" s="49"/>
      <c r="B69" s="50"/>
      <c r="C69" s="51"/>
      <c r="D69" s="49"/>
      <c r="E69" s="52"/>
      <c r="F69" s="52"/>
      <c r="G69" s="52"/>
      <c r="H69" s="52"/>
      <c r="I69" s="52"/>
    </row>
    <row r="70" spans="1:9" s="53" customFormat="1">
      <c r="A70" s="49"/>
      <c r="B70" s="50"/>
      <c r="C70" s="51"/>
      <c r="D70" s="49"/>
      <c r="E70" s="52"/>
      <c r="F70" s="52"/>
      <c r="G70" s="52"/>
      <c r="H70" s="52"/>
      <c r="I70" s="52"/>
    </row>
    <row r="71" spans="1:9" s="53" customFormat="1">
      <c r="A71" s="49"/>
      <c r="B71" s="50"/>
      <c r="C71" s="51"/>
      <c r="D71" s="49"/>
      <c r="E71" s="52"/>
      <c r="F71" s="52"/>
      <c r="G71" s="52"/>
      <c r="H71" s="52"/>
      <c r="I71" s="52"/>
    </row>
    <row r="72" spans="1:9" s="53" customFormat="1">
      <c r="A72" s="49"/>
      <c r="B72" s="50"/>
      <c r="C72" s="51"/>
      <c r="D72" s="49"/>
      <c r="E72" s="52"/>
      <c r="F72" s="52"/>
      <c r="G72" s="52"/>
      <c r="H72" s="52"/>
      <c r="I72" s="52"/>
    </row>
    <row r="73" spans="1:9" s="53" customFormat="1">
      <c r="A73" s="49"/>
      <c r="B73" s="50"/>
      <c r="C73" s="51"/>
      <c r="D73" s="49"/>
      <c r="E73" s="52"/>
      <c r="F73" s="52"/>
      <c r="G73" s="52"/>
      <c r="H73" s="52"/>
      <c r="I73" s="52"/>
    </row>
    <row r="74" spans="1:9" s="53" customFormat="1">
      <c r="A74" s="49"/>
      <c r="B74" s="50"/>
      <c r="C74" s="51"/>
      <c r="D74" s="49"/>
      <c r="E74" s="52"/>
      <c r="F74" s="52"/>
      <c r="G74" s="52"/>
      <c r="H74" s="52"/>
      <c r="I74" s="52"/>
    </row>
    <row r="75" spans="1:9" s="53" customFormat="1">
      <c r="A75" s="49"/>
      <c r="B75" s="50"/>
      <c r="C75" s="51"/>
      <c r="D75" s="49"/>
      <c r="E75" s="52"/>
      <c r="F75" s="52"/>
      <c r="G75" s="52"/>
      <c r="H75" s="52"/>
      <c r="I75" s="52"/>
    </row>
    <row r="76" spans="1:9" s="53" customFormat="1">
      <c r="A76" s="49"/>
      <c r="B76" s="50"/>
      <c r="C76" s="51"/>
      <c r="D76" s="49"/>
      <c r="E76" s="52"/>
      <c r="F76" s="52"/>
      <c r="G76" s="52"/>
      <c r="H76" s="52"/>
      <c r="I76" s="52"/>
    </row>
    <row r="77" spans="1:9" s="53" customFormat="1">
      <c r="A77" s="49"/>
      <c r="B77" s="50"/>
      <c r="C77" s="51"/>
      <c r="D77" s="49"/>
      <c r="E77" s="52"/>
      <c r="F77" s="52"/>
      <c r="G77" s="52"/>
      <c r="H77" s="52"/>
      <c r="I77" s="52"/>
    </row>
    <row r="78" spans="1:9" s="53" customFormat="1">
      <c r="A78" s="49"/>
      <c r="B78" s="50"/>
      <c r="C78" s="51"/>
      <c r="D78" s="49"/>
      <c r="E78" s="52"/>
      <c r="F78" s="52"/>
      <c r="G78" s="52"/>
      <c r="H78" s="52"/>
      <c r="I78" s="52"/>
    </row>
    <row r="79" spans="1:9" s="53" customFormat="1">
      <c r="A79" s="49"/>
      <c r="B79" s="50"/>
      <c r="C79" s="51"/>
      <c r="D79" s="49"/>
      <c r="E79" s="52"/>
      <c r="F79" s="52"/>
      <c r="G79" s="52"/>
      <c r="H79" s="52"/>
      <c r="I79" s="52"/>
    </row>
    <row r="80" spans="1:9" s="53" customFormat="1">
      <c r="A80" s="49"/>
      <c r="B80" s="50"/>
      <c r="C80" s="51"/>
      <c r="D80" s="49"/>
      <c r="E80" s="52"/>
      <c r="F80" s="52"/>
      <c r="G80" s="52"/>
      <c r="H80" s="52"/>
      <c r="I80" s="52"/>
    </row>
    <row r="81" spans="1:9" s="53" customFormat="1">
      <c r="A81" s="49"/>
      <c r="B81" s="50"/>
      <c r="C81" s="51"/>
      <c r="D81" s="49"/>
      <c r="E81" s="52"/>
      <c r="F81" s="52"/>
      <c r="G81" s="52"/>
      <c r="H81" s="52"/>
      <c r="I81" s="52"/>
    </row>
    <row r="82" spans="1:9" s="53" customFormat="1">
      <c r="A82" s="49"/>
      <c r="B82" s="50"/>
      <c r="C82" s="51"/>
      <c r="D82" s="49"/>
      <c r="E82" s="52"/>
      <c r="F82" s="52"/>
      <c r="G82" s="52"/>
      <c r="H82" s="52"/>
      <c r="I82" s="52"/>
    </row>
    <row r="83" spans="1:9" s="53" customFormat="1">
      <c r="A83" s="49"/>
      <c r="B83" s="50"/>
      <c r="C83" s="51"/>
      <c r="D83" s="49"/>
      <c r="E83" s="52"/>
      <c r="F83" s="52"/>
      <c r="G83" s="52"/>
      <c r="H83" s="52"/>
      <c r="I83" s="52"/>
    </row>
    <row r="84" spans="1:9" s="53" customFormat="1">
      <c r="A84" s="49"/>
      <c r="B84" s="50"/>
      <c r="C84" s="51"/>
      <c r="D84" s="49"/>
      <c r="E84" s="52"/>
      <c r="F84" s="52"/>
      <c r="G84" s="52"/>
      <c r="H84" s="52"/>
      <c r="I84" s="52"/>
    </row>
    <row r="85" spans="1:9" s="53" customFormat="1">
      <c r="A85" s="49"/>
      <c r="B85" s="50"/>
      <c r="C85" s="51"/>
      <c r="D85" s="49"/>
      <c r="E85" s="52"/>
      <c r="F85" s="52"/>
      <c r="G85" s="52"/>
      <c r="H85" s="52"/>
      <c r="I85" s="52"/>
    </row>
    <row r="86" spans="1:9" s="53" customFormat="1">
      <c r="A86" s="49"/>
      <c r="B86" s="50"/>
      <c r="C86" s="51"/>
      <c r="D86" s="49"/>
      <c r="E86" s="52"/>
      <c r="F86" s="52"/>
      <c r="G86" s="52"/>
      <c r="H86" s="52"/>
      <c r="I86" s="52"/>
    </row>
    <row r="87" spans="1:9" s="53" customFormat="1">
      <c r="A87" s="49"/>
      <c r="B87" s="50"/>
      <c r="C87" s="51"/>
      <c r="D87" s="49"/>
      <c r="E87" s="52"/>
      <c r="F87" s="52"/>
      <c r="G87" s="52"/>
      <c r="H87" s="52"/>
      <c r="I87" s="52"/>
    </row>
    <row r="88" spans="1:9" s="53" customFormat="1">
      <c r="A88" s="49"/>
      <c r="B88" s="50"/>
      <c r="C88" s="51"/>
      <c r="D88" s="49"/>
      <c r="E88" s="52"/>
      <c r="F88" s="52"/>
      <c r="G88" s="52"/>
      <c r="H88" s="52"/>
      <c r="I88" s="52"/>
    </row>
    <row r="89" spans="1:9" s="53" customFormat="1">
      <c r="A89" s="49"/>
      <c r="B89" s="50"/>
      <c r="C89" s="51"/>
      <c r="D89" s="49"/>
      <c r="E89" s="52"/>
      <c r="F89" s="52"/>
      <c r="G89" s="52"/>
      <c r="H89" s="52"/>
      <c r="I89" s="52"/>
    </row>
    <row r="90" spans="1:9" s="53" customFormat="1">
      <c r="A90" s="49"/>
      <c r="B90" s="50"/>
      <c r="C90" s="51"/>
      <c r="D90" s="49"/>
      <c r="E90" s="52"/>
      <c r="F90" s="52"/>
      <c r="G90" s="52"/>
      <c r="H90" s="52"/>
      <c r="I90" s="52"/>
    </row>
    <row r="91" spans="1:9" s="53" customFormat="1">
      <c r="A91" s="49"/>
      <c r="B91" s="50"/>
      <c r="C91" s="51"/>
      <c r="D91" s="49"/>
      <c r="E91" s="52"/>
      <c r="F91" s="52"/>
      <c r="G91" s="52"/>
      <c r="H91" s="52"/>
      <c r="I91" s="52"/>
    </row>
    <row r="92" spans="1:9" s="53" customFormat="1">
      <c r="A92" s="49"/>
      <c r="B92" s="50"/>
      <c r="C92" s="51"/>
      <c r="D92" s="49"/>
      <c r="E92" s="52"/>
      <c r="F92" s="52"/>
      <c r="G92" s="52"/>
      <c r="H92" s="52"/>
      <c r="I92" s="52"/>
    </row>
    <row r="93" spans="1:9" s="53" customFormat="1">
      <c r="A93" s="49"/>
      <c r="B93" s="50"/>
      <c r="C93" s="51"/>
      <c r="D93" s="49"/>
      <c r="E93" s="52"/>
      <c r="F93" s="52"/>
      <c r="G93" s="52"/>
      <c r="H93" s="52"/>
      <c r="I93" s="52"/>
    </row>
    <row r="94" spans="1:9" s="53" customFormat="1">
      <c r="A94" s="49"/>
      <c r="B94" s="50"/>
      <c r="C94" s="51"/>
      <c r="D94" s="49"/>
      <c r="E94" s="52"/>
      <c r="F94" s="52"/>
      <c r="G94" s="52"/>
      <c r="H94" s="52"/>
      <c r="I94" s="52"/>
    </row>
    <row r="95" spans="1:9" s="53" customFormat="1">
      <c r="A95" s="49"/>
      <c r="B95" s="50"/>
      <c r="C95" s="51"/>
      <c r="D95" s="49"/>
      <c r="E95" s="52"/>
      <c r="F95" s="52"/>
      <c r="G95" s="52"/>
      <c r="H95" s="52"/>
      <c r="I95" s="52"/>
    </row>
    <row r="96" spans="1:9" s="53" customFormat="1">
      <c r="A96" s="49"/>
      <c r="B96" s="50"/>
      <c r="C96" s="51"/>
      <c r="D96" s="49"/>
      <c r="E96" s="52"/>
      <c r="F96" s="52"/>
      <c r="G96" s="52"/>
      <c r="H96" s="52"/>
      <c r="I96" s="52"/>
    </row>
    <row r="97" spans="1:9" s="53" customFormat="1">
      <c r="A97" s="49"/>
      <c r="B97" s="50"/>
      <c r="C97" s="51"/>
      <c r="D97" s="49"/>
      <c r="E97" s="52"/>
      <c r="F97" s="52"/>
      <c r="G97" s="52"/>
      <c r="H97" s="52"/>
      <c r="I97" s="52"/>
    </row>
    <row r="98" spans="1:9" s="53" customFormat="1">
      <c r="A98" s="49"/>
      <c r="B98" s="50"/>
      <c r="C98" s="51"/>
      <c r="D98" s="49"/>
      <c r="E98" s="52"/>
      <c r="F98" s="52"/>
      <c r="G98" s="52"/>
      <c r="H98" s="52"/>
      <c r="I98" s="52"/>
    </row>
    <row r="99" spans="1:9" s="53" customFormat="1">
      <c r="A99" s="49"/>
      <c r="B99" s="50"/>
      <c r="C99" s="51"/>
      <c r="D99" s="49"/>
      <c r="E99" s="52"/>
      <c r="F99" s="52"/>
      <c r="G99" s="52"/>
      <c r="H99" s="52"/>
      <c r="I99" s="52"/>
    </row>
    <row r="100" spans="1:9" s="53" customFormat="1">
      <c r="A100" s="49"/>
      <c r="B100" s="50"/>
      <c r="C100" s="51"/>
      <c r="D100" s="49"/>
      <c r="E100" s="52"/>
      <c r="F100" s="52"/>
      <c r="G100" s="52"/>
      <c r="H100" s="52"/>
      <c r="I100" s="52"/>
    </row>
    <row r="101" spans="1:9" s="53" customFormat="1">
      <c r="A101" s="49"/>
      <c r="B101" s="50"/>
      <c r="C101" s="51"/>
      <c r="D101" s="49"/>
      <c r="E101" s="52"/>
      <c r="F101" s="52"/>
      <c r="G101" s="52"/>
      <c r="H101" s="52"/>
      <c r="I101" s="52"/>
    </row>
    <row r="102" spans="1:9" s="53" customFormat="1">
      <c r="A102" s="49"/>
      <c r="B102" s="50"/>
      <c r="C102" s="51"/>
      <c r="D102" s="49"/>
      <c r="E102" s="52"/>
      <c r="F102" s="52"/>
      <c r="G102" s="52"/>
      <c r="H102" s="52"/>
      <c r="I102" s="52"/>
    </row>
    <row r="103" spans="1:9" s="53" customFormat="1">
      <c r="A103" s="49"/>
      <c r="B103" s="50"/>
      <c r="C103" s="51"/>
      <c r="D103" s="49"/>
      <c r="E103" s="52"/>
      <c r="F103" s="52"/>
      <c r="G103" s="52"/>
      <c r="H103" s="52"/>
      <c r="I103" s="52"/>
    </row>
    <row r="104" spans="1:9" s="53" customFormat="1">
      <c r="A104" s="49"/>
      <c r="B104" s="50"/>
      <c r="C104" s="51"/>
      <c r="D104" s="49"/>
      <c r="E104" s="52"/>
      <c r="F104" s="52"/>
      <c r="G104" s="52"/>
      <c r="H104" s="52"/>
      <c r="I104" s="52"/>
    </row>
    <row r="105" spans="1:9" s="53" customFormat="1">
      <c r="A105" s="49"/>
      <c r="B105" s="50"/>
      <c r="C105" s="51"/>
      <c r="D105" s="49"/>
      <c r="E105" s="52"/>
      <c r="F105" s="52"/>
      <c r="G105" s="52"/>
      <c r="H105" s="52"/>
      <c r="I105" s="52"/>
    </row>
    <row r="106" spans="1:9" s="53" customFormat="1">
      <c r="A106" s="49"/>
      <c r="B106" s="50"/>
      <c r="C106" s="51"/>
      <c r="D106" s="49"/>
      <c r="E106" s="52"/>
      <c r="F106" s="52"/>
      <c r="G106" s="52"/>
      <c r="H106" s="52"/>
      <c r="I106" s="52"/>
    </row>
    <row r="107" spans="1:9" s="53" customFormat="1">
      <c r="A107" s="49"/>
      <c r="B107" s="50"/>
      <c r="C107" s="51"/>
      <c r="D107" s="49"/>
      <c r="E107" s="52"/>
      <c r="F107" s="52"/>
      <c r="G107" s="52"/>
      <c r="H107" s="52"/>
      <c r="I107" s="52"/>
    </row>
    <row r="108" spans="1:9" s="53" customFormat="1">
      <c r="A108" s="49"/>
      <c r="B108" s="50"/>
      <c r="C108" s="51"/>
      <c r="D108" s="49"/>
      <c r="E108" s="52"/>
      <c r="F108" s="52"/>
      <c r="G108" s="52"/>
      <c r="H108" s="52"/>
      <c r="I108" s="52"/>
    </row>
    <row r="109" spans="1:9" s="53" customFormat="1">
      <c r="A109" s="49"/>
      <c r="B109" s="50"/>
      <c r="C109" s="51"/>
      <c r="D109" s="49"/>
      <c r="E109" s="52"/>
      <c r="F109" s="52"/>
      <c r="G109" s="52"/>
      <c r="H109" s="52"/>
      <c r="I109" s="52"/>
    </row>
    <row r="110" spans="1:9" s="53" customFormat="1">
      <c r="A110" s="49"/>
      <c r="B110" s="50"/>
      <c r="C110" s="51"/>
      <c r="D110" s="49"/>
      <c r="E110" s="52"/>
      <c r="F110" s="52"/>
      <c r="G110" s="52"/>
      <c r="H110" s="52"/>
      <c r="I110" s="52"/>
    </row>
    <row r="111" spans="1:9" s="53" customFormat="1">
      <c r="A111" s="49"/>
      <c r="B111" s="50"/>
      <c r="C111" s="51"/>
      <c r="D111" s="49"/>
      <c r="E111" s="52"/>
      <c r="F111" s="52"/>
      <c r="G111" s="52"/>
      <c r="H111" s="52"/>
      <c r="I111" s="52"/>
    </row>
    <row r="112" spans="1:9" s="53" customFormat="1">
      <c r="A112" s="49"/>
      <c r="B112" s="50"/>
      <c r="C112" s="51"/>
      <c r="D112" s="49"/>
      <c r="E112" s="52"/>
      <c r="F112" s="52"/>
      <c r="G112" s="52"/>
      <c r="H112" s="52"/>
      <c r="I112" s="52"/>
    </row>
    <row r="113" spans="1:9" s="53" customFormat="1">
      <c r="A113" s="49"/>
      <c r="B113" s="50"/>
      <c r="C113" s="51"/>
      <c r="D113" s="49"/>
      <c r="E113" s="52"/>
      <c r="F113" s="52"/>
      <c r="G113" s="52"/>
      <c r="H113" s="52"/>
      <c r="I113" s="52"/>
    </row>
    <row r="114" spans="1:9" s="53" customFormat="1">
      <c r="A114" s="49"/>
      <c r="B114" s="50"/>
      <c r="C114" s="51"/>
      <c r="D114" s="49"/>
      <c r="E114" s="52"/>
      <c r="F114" s="52"/>
      <c r="G114" s="52"/>
      <c r="H114" s="52"/>
      <c r="I114" s="52"/>
    </row>
    <row r="115" spans="1:9" s="53" customFormat="1">
      <c r="A115" s="49"/>
      <c r="B115" s="50"/>
      <c r="C115" s="51"/>
      <c r="D115" s="49"/>
      <c r="E115" s="52"/>
      <c r="F115" s="52"/>
      <c r="G115" s="52"/>
      <c r="H115" s="52"/>
      <c r="I115" s="52"/>
    </row>
    <row r="116" spans="1:9" s="53" customFormat="1">
      <c r="A116" s="49"/>
      <c r="B116" s="50"/>
      <c r="C116" s="51"/>
      <c r="D116" s="49"/>
      <c r="E116" s="52"/>
      <c r="F116" s="52"/>
      <c r="G116" s="52"/>
      <c r="H116" s="52"/>
      <c r="I116" s="52"/>
    </row>
    <row r="117" spans="1:9" s="53" customFormat="1">
      <c r="A117" s="49"/>
      <c r="B117" s="50"/>
      <c r="C117" s="51"/>
      <c r="D117" s="49"/>
      <c r="E117" s="52"/>
      <c r="F117" s="52"/>
      <c r="G117" s="52"/>
      <c r="H117" s="52"/>
      <c r="I117" s="52"/>
    </row>
    <row r="118" spans="1:9" s="53" customFormat="1">
      <c r="A118" s="49"/>
      <c r="B118" s="50"/>
      <c r="C118" s="51"/>
      <c r="D118" s="49"/>
      <c r="E118" s="52"/>
      <c r="F118" s="52"/>
      <c r="G118" s="52"/>
      <c r="H118" s="52"/>
      <c r="I118" s="52"/>
    </row>
    <row r="119" spans="1:9" s="53" customFormat="1">
      <c r="A119" s="49"/>
      <c r="B119" s="50"/>
      <c r="C119" s="51"/>
      <c r="D119" s="49"/>
      <c r="E119" s="52"/>
      <c r="F119" s="52"/>
      <c r="G119" s="52"/>
      <c r="H119" s="52"/>
      <c r="I119" s="52"/>
    </row>
    <row r="120" spans="1:9" s="53" customFormat="1">
      <c r="A120" s="49"/>
      <c r="B120" s="50"/>
      <c r="C120" s="51"/>
      <c r="D120" s="49"/>
      <c r="E120" s="52"/>
      <c r="F120" s="52"/>
      <c r="G120" s="52"/>
      <c r="H120" s="52"/>
      <c r="I120" s="52"/>
    </row>
    <row r="121" spans="1:9" s="53" customFormat="1">
      <c r="A121" s="49"/>
      <c r="B121" s="50"/>
      <c r="C121" s="51"/>
      <c r="D121" s="49"/>
      <c r="E121" s="52"/>
      <c r="F121" s="52"/>
      <c r="G121" s="52"/>
      <c r="H121" s="52"/>
      <c r="I121" s="52"/>
    </row>
    <row r="122" spans="1:9" s="53" customFormat="1">
      <c r="A122" s="49"/>
      <c r="B122" s="50"/>
      <c r="C122" s="51"/>
      <c r="D122" s="49"/>
      <c r="E122" s="52"/>
      <c r="F122" s="52"/>
      <c r="G122" s="52"/>
      <c r="H122" s="52"/>
      <c r="I122" s="52"/>
    </row>
    <row r="123" spans="1:9" s="53" customFormat="1">
      <c r="A123" s="49"/>
      <c r="B123" s="50"/>
      <c r="C123" s="51"/>
      <c r="D123" s="49"/>
      <c r="E123" s="52"/>
      <c r="F123" s="52"/>
      <c r="G123" s="52"/>
      <c r="H123" s="52"/>
      <c r="I123" s="52"/>
    </row>
    <row r="124" spans="1:9" s="53" customFormat="1">
      <c r="A124" s="49"/>
      <c r="B124" s="50"/>
      <c r="C124" s="51"/>
      <c r="D124" s="49"/>
      <c r="E124" s="52"/>
      <c r="F124" s="52"/>
      <c r="G124" s="52"/>
      <c r="H124" s="52"/>
      <c r="I124" s="52"/>
    </row>
    <row r="125" spans="1:9" s="53" customFormat="1">
      <c r="A125" s="49"/>
      <c r="B125" s="50"/>
      <c r="C125" s="51"/>
      <c r="D125" s="49"/>
      <c r="E125" s="52"/>
      <c r="F125" s="52"/>
      <c r="G125" s="52"/>
      <c r="H125" s="52"/>
      <c r="I125" s="52"/>
    </row>
    <row r="126" spans="1:9" s="53" customFormat="1">
      <c r="A126" s="49"/>
      <c r="B126" s="50"/>
      <c r="C126" s="51"/>
      <c r="D126" s="49"/>
      <c r="E126" s="52"/>
      <c r="F126" s="52"/>
      <c r="G126" s="52"/>
      <c r="H126" s="52"/>
      <c r="I126" s="52"/>
    </row>
    <row r="127" spans="1:9" s="53" customFormat="1">
      <c r="A127" s="49"/>
      <c r="B127" s="50"/>
      <c r="C127" s="51"/>
      <c r="D127" s="49"/>
      <c r="E127" s="52"/>
      <c r="F127" s="52"/>
      <c r="G127" s="52"/>
      <c r="H127" s="52"/>
      <c r="I127" s="52"/>
    </row>
    <row r="128" spans="1:9" s="53" customFormat="1">
      <c r="A128" s="49"/>
      <c r="B128" s="50"/>
      <c r="C128" s="51"/>
      <c r="D128" s="49"/>
      <c r="E128" s="52"/>
      <c r="F128" s="52"/>
      <c r="G128" s="52"/>
      <c r="H128" s="52"/>
      <c r="I128" s="52"/>
    </row>
    <row r="129" spans="1:9" s="53" customFormat="1">
      <c r="A129" s="49"/>
      <c r="B129" s="50"/>
      <c r="C129" s="51"/>
      <c r="D129" s="49"/>
      <c r="E129" s="52"/>
      <c r="F129" s="52"/>
      <c r="G129" s="52"/>
      <c r="H129" s="52"/>
      <c r="I129" s="52"/>
    </row>
    <row r="130" spans="1:9" s="53" customFormat="1">
      <c r="A130" s="49"/>
      <c r="B130" s="50"/>
      <c r="C130" s="51"/>
      <c r="D130" s="49"/>
      <c r="E130" s="52"/>
      <c r="F130" s="52"/>
      <c r="G130" s="52"/>
      <c r="H130" s="52"/>
      <c r="I130" s="52"/>
    </row>
    <row r="131" spans="1:9" s="53" customFormat="1">
      <c r="A131" s="49"/>
      <c r="B131" s="50"/>
      <c r="C131" s="51"/>
      <c r="D131" s="49"/>
      <c r="E131" s="52"/>
      <c r="F131" s="52"/>
      <c r="G131" s="52"/>
      <c r="H131" s="52"/>
      <c r="I131" s="52"/>
    </row>
    <row r="132" spans="1:9" s="53" customFormat="1">
      <c r="A132" s="49"/>
      <c r="B132" s="50"/>
      <c r="C132" s="51"/>
      <c r="D132" s="49"/>
      <c r="E132" s="52"/>
      <c r="F132" s="52"/>
      <c r="G132" s="52"/>
      <c r="H132" s="52"/>
      <c r="I132" s="52"/>
    </row>
    <row r="133" spans="1:9" s="53" customFormat="1">
      <c r="A133" s="49"/>
      <c r="B133" s="50"/>
      <c r="C133" s="51"/>
      <c r="D133" s="49"/>
      <c r="E133" s="52"/>
      <c r="F133" s="52"/>
      <c r="G133" s="52"/>
      <c r="H133" s="52"/>
      <c r="I133" s="52"/>
    </row>
    <row r="134" spans="1:9" s="53" customFormat="1">
      <c r="A134" s="49"/>
      <c r="B134" s="50"/>
      <c r="C134" s="51"/>
      <c r="D134" s="49"/>
      <c r="E134" s="52"/>
      <c r="F134" s="52"/>
      <c r="G134" s="52"/>
      <c r="H134" s="52"/>
      <c r="I134" s="52"/>
    </row>
    <row r="135" spans="1:9" s="53" customFormat="1">
      <c r="A135" s="49"/>
      <c r="B135" s="50"/>
      <c r="C135" s="51"/>
      <c r="D135" s="49"/>
      <c r="E135" s="52"/>
      <c r="F135" s="52"/>
      <c r="G135" s="52"/>
      <c r="H135" s="52"/>
      <c r="I135" s="52"/>
    </row>
    <row r="136" spans="1:9" s="53" customFormat="1">
      <c r="A136" s="49"/>
      <c r="B136" s="50"/>
      <c r="C136" s="51"/>
      <c r="D136" s="49"/>
      <c r="E136" s="52"/>
      <c r="F136" s="52"/>
      <c r="G136" s="52"/>
      <c r="H136" s="52"/>
      <c r="I136" s="52"/>
    </row>
    <row r="137" spans="1:9" s="53" customFormat="1">
      <c r="A137" s="49"/>
      <c r="B137" s="50"/>
      <c r="C137" s="51"/>
      <c r="D137" s="49"/>
      <c r="E137" s="52"/>
      <c r="F137" s="52"/>
      <c r="G137" s="52"/>
      <c r="H137" s="52"/>
      <c r="I137" s="52"/>
    </row>
    <row r="138" spans="1:9" s="53" customFormat="1">
      <c r="A138" s="49"/>
      <c r="B138" s="50"/>
      <c r="C138" s="51"/>
      <c r="D138" s="49"/>
      <c r="E138" s="52"/>
      <c r="F138" s="52"/>
      <c r="G138" s="52"/>
      <c r="H138" s="52"/>
      <c r="I138" s="52"/>
    </row>
    <row r="139" spans="1:9" s="53" customFormat="1">
      <c r="A139" s="49"/>
      <c r="B139" s="50"/>
      <c r="C139" s="51"/>
      <c r="D139" s="49"/>
      <c r="E139" s="52"/>
      <c r="F139" s="52"/>
      <c r="G139" s="52"/>
      <c r="H139" s="52"/>
      <c r="I139" s="52"/>
    </row>
    <row r="140" spans="1:9" s="53" customFormat="1">
      <c r="A140" s="49"/>
      <c r="B140" s="50"/>
      <c r="C140" s="51"/>
      <c r="D140" s="49"/>
      <c r="E140" s="52"/>
      <c r="F140" s="52"/>
      <c r="G140" s="52"/>
      <c r="H140" s="52"/>
      <c r="I140" s="52"/>
    </row>
    <row r="141" spans="1:9" s="53" customFormat="1">
      <c r="A141" s="49"/>
      <c r="B141" s="50"/>
      <c r="C141" s="51"/>
      <c r="D141" s="49"/>
      <c r="E141" s="52"/>
      <c r="F141" s="52"/>
      <c r="G141" s="52"/>
      <c r="H141" s="52"/>
      <c r="I141" s="52"/>
    </row>
    <row r="142" spans="1:9" s="53" customFormat="1">
      <c r="A142" s="49"/>
      <c r="B142" s="50"/>
      <c r="C142" s="51"/>
      <c r="D142" s="49"/>
      <c r="E142" s="52"/>
      <c r="F142" s="52"/>
      <c r="G142" s="52"/>
      <c r="H142" s="52"/>
      <c r="I142" s="52"/>
    </row>
    <row r="143" spans="1:9" s="53" customFormat="1">
      <c r="A143" s="49"/>
      <c r="B143" s="50"/>
      <c r="C143" s="51"/>
      <c r="D143" s="49"/>
      <c r="E143" s="52"/>
      <c r="F143" s="52"/>
      <c r="G143" s="52"/>
      <c r="H143" s="52"/>
      <c r="I143" s="52"/>
    </row>
    <row r="144" spans="1:9" s="53" customFormat="1">
      <c r="A144" s="49"/>
      <c r="B144" s="50"/>
      <c r="C144" s="51"/>
      <c r="D144" s="49"/>
      <c r="E144" s="52"/>
      <c r="F144" s="52"/>
      <c r="G144" s="52"/>
      <c r="H144" s="52"/>
      <c r="I144" s="52"/>
    </row>
    <row r="145" spans="1:9" s="53" customFormat="1">
      <c r="A145" s="49"/>
      <c r="B145" s="50"/>
      <c r="C145" s="51"/>
      <c r="D145" s="49"/>
      <c r="E145" s="52"/>
      <c r="F145" s="52"/>
      <c r="G145" s="52"/>
      <c r="H145" s="52"/>
      <c r="I145" s="52"/>
    </row>
    <row r="146" spans="1:9" s="53" customFormat="1">
      <c r="A146" s="49"/>
      <c r="B146" s="50"/>
      <c r="C146" s="51"/>
      <c r="D146" s="49"/>
      <c r="E146" s="52"/>
      <c r="F146" s="52"/>
      <c r="G146" s="52"/>
      <c r="H146" s="52"/>
      <c r="I146" s="52"/>
    </row>
    <row r="147" spans="1:9" s="53" customFormat="1">
      <c r="A147" s="49"/>
      <c r="B147" s="50"/>
      <c r="C147" s="51"/>
      <c r="D147" s="49"/>
      <c r="E147" s="52"/>
      <c r="F147" s="52"/>
      <c r="G147" s="52"/>
      <c r="H147" s="52"/>
      <c r="I147" s="52"/>
    </row>
    <row r="148" spans="1:9" s="53" customFormat="1">
      <c r="A148" s="49"/>
      <c r="B148" s="50"/>
      <c r="C148" s="51"/>
      <c r="D148" s="49"/>
      <c r="E148" s="52"/>
      <c r="F148" s="52"/>
      <c r="G148" s="52"/>
      <c r="H148" s="52"/>
      <c r="I148" s="52"/>
    </row>
    <row r="149" spans="1:9" s="53" customFormat="1">
      <c r="A149" s="49"/>
      <c r="B149" s="50"/>
      <c r="C149" s="51"/>
      <c r="D149" s="49"/>
      <c r="E149" s="52"/>
      <c r="F149" s="52"/>
      <c r="G149" s="52"/>
      <c r="H149" s="52"/>
      <c r="I149" s="52"/>
    </row>
    <row r="150" spans="1:9" s="53" customFormat="1">
      <c r="A150" s="49"/>
      <c r="B150" s="50"/>
      <c r="C150" s="51"/>
      <c r="D150" s="49"/>
      <c r="E150" s="52"/>
      <c r="F150" s="52"/>
      <c r="G150" s="52"/>
      <c r="H150" s="52"/>
      <c r="I150" s="52"/>
    </row>
    <row r="151" spans="1:9" s="53" customFormat="1">
      <c r="A151" s="49"/>
      <c r="B151" s="50"/>
      <c r="C151" s="51"/>
      <c r="D151" s="49"/>
      <c r="E151" s="52"/>
      <c r="F151" s="52"/>
      <c r="G151" s="52"/>
      <c r="H151" s="52"/>
      <c r="I151" s="52"/>
    </row>
    <row r="152" spans="1:9" s="53" customFormat="1">
      <c r="A152" s="49"/>
      <c r="B152" s="50"/>
      <c r="C152" s="51"/>
      <c r="D152" s="49"/>
      <c r="E152" s="52"/>
      <c r="F152" s="52"/>
      <c r="G152" s="52"/>
      <c r="H152" s="52"/>
      <c r="I152" s="52"/>
    </row>
    <row r="153" spans="1:9" s="53" customFormat="1">
      <c r="A153" s="49"/>
      <c r="B153" s="50"/>
      <c r="C153" s="51"/>
      <c r="D153" s="49"/>
      <c r="E153" s="52"/>
      <c r="F153" s="52"/>
      <c r="G153" s="52"/>
      <c r="H153" s="52"/>
      <c r="I153" s="52"/>
    </row>
    <row r="154" spans="1:9" s="53" customFormat="1">
      <c r="A154" s="49"/>
      <c r="B154" s="50"/>
      <c r="C154" s="51"/>
      <c r="D154" s="49"/>
      <c r="E154" s="52"/>
      <c r="F154" s="52"/>
      <c r="G154" s="52"/>
      <c r="H154" s="52"/>
      <c r="I154" s="52"/>
    </row>
    <row r="155" spans="1:9" s="53" customFormat="1">
      <c r="A155" s="49"/>
      <c r="B155" s="50"/>
      <c r="C155" s="51"/>
      <c r="D155" s="49"/>
      <c r="E155" s="52"/>
      <c r="F155" s="52"/>
      <c r="G155" s="52"/>
      <c r="H155" s="52"/>
      <c r="I155" s="52"/>
    </row>
    <row r="156" spans="1:9" s="53" customFormat="1">
      <c r="A156" s="49"/>
      <c r="B156" s="50"/>
      <c r="C156" s="51"/>
      <c r="D156" s="49"/>
      <c r="E156" s="52"/>
      <c r="F156" s="52"/>
      <c r="G156" s="52"/>
      <c r="H156" s="52"/>
      <c r="I156" s="52"/>
    </row>
    <row r="157" spans="1:9" s="53" customFormat="1">
      <c r="A157" s="49"/>
      <c r="B157" s="50"/>
      <c r="C157" s="51"/>
      <c r="D157" s="49"/>
      <c r="E157" s="52"/>
      <c r="F157" s="52"/>
      <c r="G157" s="52"/>
      <c r="H157" s="52"/>
      <c r="I157" s="52"/>
    </row>
    <row r="158" spans="1:9" s="53" customFormat="1">
      <c r="A158" s="49"/>
      <c r="B158" s="50"/>
      <c r="C158" s="51"/>
      <c r="D158" s="49"/>
      <c r="E158" s="52"/>
      <c r="F158" s="52"/>
      <c r="G158" s="52"/>
      <c r="H158" s="52"/>
      <c r="I158" s="52"/>
    </row>
    <row r="159" spans="1:9" s="53" customFormat="1">
      <c r="A159" s="49"/>
      <c r="B159" s="50"/>
      <c r="C159" s="51"/>
      <c r="D159" s="49"/>
      <c r="E159" s="52"/>
      <c r="F159" s="52"/>
      <c r="G159" s="52"/>
      <c r="H159" s="52"/>
      <c r="I159" s="52"/>
    </row>
    <row r="160" spans="1:9" s="53" customFormat="1">
      <c r="A160" s="49"/>
      <c r="B160" s="50"/>
      <c r="C160" s="51"/>
      <c r="D160" s="49"/>
      <c r="E160" s="52"/>
      <c r="F160" s="52"/>
      <c r="G160" s="52"/>
      <c r="H160" s="52"/>
      <c r="I160" s="52"/>
    </row>
    <row r="161" spans="1:9" s="53" customFormat="1">
      <c r="A161" s="49"/>
      <c r="B161" s="50"/>
      <c r="C161" s="51"/>
      <c r="D161" s="49"/>
      <c r="E161" s="52"/>
      <c r="F161" s="52"/>
      <c r="G161" s="52"/>
      <c r="H161" s="52"/>
      <c r="I161" s="52"/>
    </row>
    <row r="162" spans="1:9" s="53" customFormat="1">
      <c r="A162" s="49"/>
      <c r="B162" s="50"/>
      <c r="C162" s="51"/>
      <c r="D162" s="49"/>
      <c r="E162" s="52"/>
      <c r="F162" s="52"/>
      <c r="G162" s="52"/>
      <c r="H162" s="52"/>
      <c r="I162" s="52"/>
    </row>
    <row r="163" spans="1:9" s="53" customFormat="1">
      <c r="A163" s="49"/>
      <c r="B163" s="50"/>
      <c r="C163" s="51"/>
      <c r="D163" s="49"/>
      <c r="E163" s="52"/>
      <c r="F163" s="52"/>
      <c r="G163" s="52"/>
      <c r="H163" s="52"/>
      <c r="I163" s="52"/>
    </row>
    <row r="164" spans="1:9" s="53" customFormat="1">
      <c r="A164" s="49"/>
      <c r="B164" s="50"/>
      <c r="C164" s="51"/>
      <c r="D164" s="49"/>
      <c r="E164" s="52"/>
      <c r="F164" s="52"/>
      <c r="G164" s="52"/>
      <c r="H164" s="52"/>
      <c r="I164" s="52"/>
    </row>
    <row r="165" spans="1:9" s="53" customFormat="1">
      <c r="A165" s="49"/>
      <c r="B165" s="50"/>
      <c r="C165" s="51"/>
      <c r="D165" s="49"/>
      <c r="E165" s="52"/>
      <c r="F165" s="52"/>
      <c r="G165" s="52"/>
      <c r="H165" s="52"/>
      <c r="I165" s="52"/>
    </row>
    <row r="166" spans="1:9" s="53" customFormat="1">
      <c r="A166" s="49"/>
      <c r="B166" s="50"/>
      <c r="C166" s="51"/>
      <c r="D166" s="49"/>
      <c r="E166" s="52"/>
      <c r="F166" s="52"/>
      <c r="G166" s="52"/>
      <c r="H166" s="52"/>
      <c r="I166" s="52"/>
    </row>
    <row r="167" spans="1:9" s="53" customFormat="1">
      <c r="A167" s="49"/>
      <c r="B167" s="50"/>
      <c r="C167" s="51"/>
      <c r="D167" s="49"/>
      <c r="E167" s="52"/>
      <c r="F167" s="52"/>
      <c r="G167" s="52"/>
      <c r="H167" s="52"/>
      <c r="I167" s="52"/>
    </row>
    <row r="168" spans="1:9" s="53" customFormat="1">
      <c r="A168" s="49"/>
      <c r="B168" s="50"/>
      <c r="C168" s="51"/>
      <c r="D168" s="49"/>
      <c r="E168" s="52"/>
      <c r="F168" s="52"/>
      <c r="G168" s="52"/>
      <c r="H168" s="52"/>
      <c r="I168" s="52"/>
    </row>
    <row r="169" spans="1:9" s="53" customFormat="1">
      <c r="A169" s="49"/>
      <c r="B169" s="50"/>
      <c r="C169" s="51"/>
      <c r="D169" s="49"/>
      <c r="E169" s="52"/>
      <c r="F169" s="52"/>
      <c r="G169" s="52"/>
      <c r="H169" s="52"/>
      <c r="I169" s="52"/>
    </row>
    <row r="170" spans="1:9" s="53" customFormat="1">
      <c r="A170" s="49"/>
      <c r="B170" s="50"/>
      <c r="C170" s="51"/>
      <c r="D170" s="49"/>
      <c r="E170" s="52"/>
      <c r="F170" s="52"/>
      <c r="G170" s="52"/>
      <c r="H170" s="52"/>
      <c r="I170" s="52"/>
    </row>
    <row r="171" spans="1:9" s="53" customFormat="1">
      <c r="A171" s="49"/>
      <c r="B171" s="50"/>
      <c r="C171" s="51"/>
      <c r="D171" s="49"/>
      <c r="E171" s="52"/>
      <c r="F171" s="52"/>
      <c r="G171" s="52"/>
      <c r="H171" s="52"/>
      <c r="I171" s="52"/>
    </row>
    <row r="172" spans="1:9" s="53" customFormat="1">
      <c r="A172" s="49"/>
      <c r="B172" s="50"/>
      <c r="C172" s="51"/>
      <c r="D172" s="49"/>
      <c r="E172" s="52"/>
      <c r="F172" s="52"/>
      <c r="G172" s="52"/>
      <c r="H172" s="52"/>
      <c r="I172" s="52"/>
    </row>
    <row r="173" spans="1:9" s="53" customFormat="1">
      <c r="A173" s="49"/>
      <c r="B173" s="50"/>
      <c r="C173" s="51"/>
      <c r="D173" s="49"/>
      <c r="E173" s="52"/>
      <c r="F173" s="52"/>
      <c r="G173" s="52"/>
      <c r="H173" s="52"/>
      <c r="I173" s="52"/>
    </row>
    <row r="174" spans="1:9" s="53" customFormat="1">
      <c r="A174" s="49"/>
      <c r="B174" s="50"/>
      <c r="C174" s="51"/>
      <c r="D174" s="49"/>
      <c r="E174" s="52"/>
      <c r="F174" s="52"/>
      <c r="G174" s="52"/>
      <c r="H174" s="52"/>
      <c r="I174" s="52"/>
    </row>
    <row r="175" spans="1:9" s="53" customFormat="1">
      <c r="A175" s="49"/>
      <c r="B175" s="50"/>
      <c r="C175" s="51"/>
      <c r="D175" s="49"/>
      <c r="E175" s="52"/>
      <c r="F175" s="52"/>
      <c r="G175" s="52"/>
      <c r="H175" s="52"/>
      <c r="I175" s="52"/>
    </row>
    <row r="176" spans="1:9" s="53" customFormat="1">
      <c r="A176" s="49"/>
      <c r="B176" s="50"/>
      <c r="C176" s="51"/>
      <c r="D176" s="49"/>
      <c r="E176" s="52"/>
      <c r="F176" s="52"/>
      <c r="G176" s="52"/>
      <c r="H176" s="52"/>
      <c r="I176" s="52"/>
    </row>
    <row r="177" spans="1:9" s="53" customFormat="1">
      <c r="A177" s="49"/>
      <c r="B177" s="50"/>
      <c r="C177" s="51"/>
      <c r="D177" s="49"/>
      <c r="E177" s="52"/>
      <c r="F177" s="52"/>
      <c r="G177" s="52"/>
      <c r="H177" s="52"/>
      <c r="I177" s="52"/>
    </row>
    <row r="178" spans="1:9" s="53" customFormat="1">
      <c r="A178" s="49"/>
      <c r="B178" s="50"/>
      <c r="C178" s="51"/>
      <c r="D178" s="49"/>
      <c r="E178" s="52"/>
      <c r="F178" s="52"/>
      <c r="G178" s="52"/>
      <c r="H178" s="52"/>
      <c r="I178" s="52"/>
    </row>
    <row r="179" spans="1:9" s="53" customFormat="1">
      <c r="A179" s="49"/>
      <c r="B179" s="50"/>
      <c r="C179" s="51"/>
      <c r="D179" s="49"/>
      <c r="E179" s="52"/>
      <c r="F179" s="52"/>
      <c r="G179" s="52"/>
      <c r="H179" s="52"/>
      <c r="I179" s="52"/>
    </row>
    <row r="180" spans="1:9" s="53" customFormat="1">
      <c r="A180" s="49"/>
      <c r="B180" s="50"/>
      <c r="C180" s="51"/>
      <c r="D180" s="49"/>
      <c r="E180" s="52"/>
      <c r="F180" s="52"/>
      <c r="G180" s="52"/>
      <c r="H180" s="52"/>
      <c r="I180" s="52"/>
    </row>
    <row r="181" spans="1:9" s="53" customFormat="1">
      <c r="A181" s="49"/>
      <c r="B181" s="50"/>
      <c r="C181" s="51"/>
      <c r="D181" s="49"/>
      <c r="E181" s="52"/>
      <c r="F181" s="52"/>
      <c r="G181" s="52"/>
      <c r="H181" s="52"/>
      <c r="I181" s="52"/>
    </row>
    <row r="182" spans="1:9" s="53" customFormat="1">
      <c r="A182" s="49"/>
      <c r="B182" s="50"/>
      <c r="C182" s="51"/>
      <c r="D182" s="49"/>
      <c r="E182" s="52"/>
      <c r="F182" s="52"/>
      <c r="G182" s="52"/>
      <c r="H182" s="52"/>
      <c r="I182" s="52"/>
    </row>
    <row r="183" spans="1:9" s="53" customFormat="1">
      <c r="A183" s="49"/>
      <c r="B183" s="50"/>
      <c r="C183" s="51"/>
      <c r="D183" s="49"/>
      <c r="E183" s="52"/>
      <c r="F183" s="52"/>
      <c r="G183" s="52"/>
      <c r="H183" s="52"/>
      <c r="I183" s="52"/>
    </row>
    <row r="184" spans="1:9" s="53" customFormat="1">
      <c r="A184" s="49"/>
      <c r="B184" s="50"/>
      <c r="C184" s="51"/>
      <c r="D184" s="49"/>
      <c r="E184" s="52"/>
      <c r="F184" s="52"/>
      <c r="G184" s="52"/>
      <c r="H184" s="52"/>
      <c r="I184" s="52"/>
    </row>
    <row r="185" spans="1:9" s="53" customFormat="1">
      <c r="A185" s="49"/>
      <c r="B185" s="50"/>
      <c r="C185" s="51"/>
      <c r="D185" s="49"/>
      <c r="E185" s="52"/>
      <c r="F185" s="52"/>
      <c r="G185" s="52"/>
      <c r="H185" s="52"/>
      <c r="I185" s="52"/>
    </row>
    <row r="186" spans="1:9" s="53" customFormat="1">
      <c r="A186" s="49"/>
      <c r="B186" s="50"/>
      <c r="C186" s="51"/>
      <c r="D186" s="49"/>
      <c r="E186" s="52"/>
      <c r="F186" s="52"/>
      <c r="G186" s="52"/>
      <c r="H186" s="52"/>
      <c r="I186" s="52"/>
    </row>
    <row r="187" spans="1:9" s="53" customFormat="1">
      <c r="A187" s="49"/>
      <c r="B187" s="50"/>
      <c r="C187" s="51"/>
      <c r="D187" s="49"/>
      <c r="E187" s="52"/>
      <c r="F187" s="52"/>
      <c r="G187" s="52"/>
      <c r="H187" s="52"/>
      <c r="I187" s="52"/>
    </row>
    <row r="188" spans="1:9" s="53" customFormat="1">
      <c r="A188" s="49"/>
      <c r="B188" s="50"/>
      <c r="C188" s="51"/>
      <c r="D188" s="49"/>
      <c r="E188" s="52"/>
      <c r="F188" s="52"/>
      <c r="G188" s="52"/>
      <c r="H188" s="52"/>
      <c r="I188" s="52"/>
    </row>
    <row r="189" spans="1:9" s="53" customFormat="1">
      <c r="A189" s="49"/>
      <c r="B189" s="50"/>
      <c r="C189" s="51"/>
      <c r="D189" s="49"/>
      <c r="E189" s="52"/>
      <c r="F189" s="52"/>
      <c r="G189" s="52"/>
      <c r="H189" s="52"/>
      <c r="I189" s="52"/>
    </row>
    <row r="190" spans="1:9" s="53" customFormat="1">
      <c r="A190" s="49"/>
      <c r="B190" s="50"/>
      <c r="C190" s="51"/>
      <c r="D190" s="49"/>
      <c r="E190" s="52"/>
      <c r="F190" s="52"/>
      <c r="G190" s="52"/>
      <c r="H190" s="52"/>
      <c r="I190" s="52"/>
    </row>
    <row r="191" spans="1:9" s="53" customFormat="1">
      <c r="A191" s="49"/>
      <c r="B191" s="50"/>
      <c r="C191" s="51"/>
      <c r="D191" s="49"/>
      <c r="E191" s="52"/>
      <c r="F191" s="52"/>
      <c r="G191" s="52"/>
      <c r="H191" s="52"/>
      <c r="I191" s="52"/>
    </row>
    <row r="192" spans="1:9" s="53" customFormat="1">
      <c r="A192" s="49"/>
      <c r="B192" s="50"/>
      <c r="C192" s="51"/>
      <c r="D192" s="49"/>
      <c r="E192" s="52"/>
      <c r="F192" s="52"/>
      <c r="G192" s="52"/>
      <c r="H192" s="52"/>
      <c r="I192" s="52"/>
    </row>
    <row r="193" spans="1:9" s="53" customFormat="1">
      <c r="A193" s="49"/>
      <c r="B193" s="50"/>
      <c r="C193" s="51"/>
      <c r="D193" s="49"/>
      <c r="E193" s="52"/>
      <c r="F193" s="52"/>
      <c r="G193" s="52"/>
      <c r="H193" s="52"/>
      <c r="I193" s="52"/>
    </row>
    <row r="194" spans="1:9" s="53" customFormat="1">
      <c r="A194" s="49"/>
      <c r="B194" s="50"/>
      <c r="C194" s="51"/>
      <c r="D194" s="49"/>
      <c r="E194" s="52"/>
      <c r="F194" s="52"/>
      <c r="G194" s="52"/>
      <c r="H194" s="52"/>
      <c r="I194" s="52"/>
    </row>
    <row r="195" spans="1:9" s="53" customFormat="1">
      <c r="A195" s="49"/>
      <c r="B195" s="50"/>
      <c r="C195" s="51"/>
      <c r="D195" s="49"/>
      <c r="E195" s="52"/>
      <c r="F195" s="52"/>
      <c r="G195" s="52"/>
      <c r="H195" s="52"/>
      <c r="I195" s="52"/>
    </row>
    <row r="196" spans="1:9" s="53" customFormat="1">
      <c r="A196" s="49"/>
      <c r="B196" s="50"/>
      <c r="C196" s="51"/>
      <c r="D196" s="49"/>
      <c r="E196" s="52"/>
      <c r="F196" s="52"/>
      <c r="G196" s="52"/>
      <c r="H196" s="52"/>
      <c r="I196" s="52"/>
    </row>
    <row r="197" spans="1:9" s="53" customFormat="1">
      <c r="A197" s="49"/>
      <c r="B197" s="50"/>
      <c r="C197" s="51"/>
      <c r="D197" s="49"/>
      <c r="E197" s="52"/>
      <c r="F197" s="52"/>
      <c r="G197" s="52"/>
      <c r="H197" s="52"/>
      <c r="I197" s="52"/>
    </row>
    <row r="198" spans="1:9" s="53" customFormat="1">
      <c r="A198" s="49"/>
      <c r="B198" s="50"/>
      <c r="C198" s="51"/>
      <c r="D198" s="49"/>
      <c r="E198" s="52"/>
      <c r="F198" s="52"/>
      <c r="G198" s="52"/>
      <c r="H198" s="52"/>
      <c r="I198" s="52"/>
    </row>
    <row r="199" spans="1:9" s="53" customFormat="1">
      <c r="A199" s="49"/>
      <c r="B199" s="50"/>
      <c r="C199" s="51"/>
      <c r="D199" s="49"/>
      <c r="E199" s="52"/>
      <c r="F199" s="52"/>
      <c r="G199" s="52"/>
      <c r="H199" s="52"/>
      <c r="I199" s="52"/>
    </row>
    <row r="200" spans="1:9" s="53" customFormat="1">
      <c r="A200" s="49"/>
      <c r="B200" s="50"/>
      <c r="C200" s="51"/>
      <c r="D200" s="49"/>
      <c r="E200" s="52"/>
      <c r="F200" s="52"/>
      <c r="G200" s="52"/>
      <c r="H200" s="52"/>
      <c r="I200" s="52"/>
    </row>
    <row r="201" spans="1:9" s="53" customFormat="1">
      <c r="A201" s="49"/>
      <c r="B201" s="50"/>
      <c r="C201" s="51"/>
      <c r="D201" s="49"/>
      <c r="E201" s="52"/>
      <c r="F201" s="52"/>
      <c r="G201" s="52"/>
      <c r="H201" s="52"/>
      <c r="I201" s="52"/>
    </row>
    <row r="202" spans="1:9" s="53" customFormat="1">
      <c r="A202" s="49"/>
      <c r="B202" s="50"/>
      <c r="C202" s="51"/>
      <c r="D202" s="49"/>
      <c r="E202" s="52"/>
      <c r="F202" s="52"/>
      <c r="G202" s="52"/>
      <c r="H202" s="52"/>
      <c r="I202" s="52"/>
    </row>
    <row r="203" spans="1:9" s="53" customFormat="1">
      <c r="A203" s="49"/>
      <c r="B203" s="50"/>
      <c r="C203" s="51"/>
      <c r="D203" s="49"/>
      <c r="E203" s="52"/>
      <c r="F203" s="52"/>
      <c r="G203" s="52"/>
      <c r="H203" s="52"/>
      <c r="I203" s="52"/>
    </row>
    <row r="204" spans="1:9" s="53" customFormat="1">
      <c r="A204" s="49"/>
      <c r="B204" s="50"/>
      <c r="C204" s="51"/>
      <c r="D204" s="49"/>
      <c r="E204" s="52"/>
      <c r="F204" s="52"/>
      <c r="G204" s="52"/>
      <c r="H204" s="52"/>
      <c r="I204" s="52"/>
    </row>
    <row r="205" spans="1:9" s="53" customFormat="1">
      <c r="A205" s="49"/>
      <c r="B205" s="50"/>
      <c r="C205" s="51"/>
      <c r="D205" s="49"/>
      <c r="E205" s="52"/>
      <c r="F205" s="52"/>
      <c r="G205" s="52"/>
      <c r="H205" s="52"/>
      <c r="I205" s="52"/>
    </row>
    <row r="206" spans="1:9" s="53" customFormat="1">
      <c r="A206" s="49"/>
      <c r="B206" s="50"/>
      <c r="C206" s="51"/>
      <c r="D206" s="49"/>
      <c r="E206" s="52"/>
      <c r="F206" s="52"/>
      <c r="G206" s="52"/>
      <c r="H206" s="52"/>
      <c r="I206" s="52"/>
    </row>
    <row r="207" spans="1:9" s="53" customFormat="1">
      <c r="A207" s="49"/>
      <c r="B207" s="50"/>
      <c r="C207" s="51"/>
      <c r="D207" s="49"/>
      <c r="E207" s="52"/>
      <c r="F207" s="52"/>
      <c r="G207" s="52"/>
      <c r="H207" s="52"/>
      <c r="I207" s="52"/>
    </row>
    <row r="208" spans="1:9" s="53" customFormat="1">
      <c r="A208" s="49"/>
      <c r="B208" s="50"/>
      <c r="C208" s="51"/>
      <c r="D208" s="49"/>
      <c r="E208" s="52"/>
      <c r="F208" s="52"/>
      <c r="G208" s="52"/>
      <c r="H208" s="52"/>
      <c r="I208" s="52"/>
    </row>
    <row r="209" spans="1:9" s="53" customFormat="1">
      <c r="A209" s="49"/>
      <c r="B209" s="50"/>
      <c r="C209" s="51"/>
      <c r="D209" s="49"/>
      <c r="E209" s="52"/>
      <c r="F209" s="52"/>
      <c r="G209" s="52"/>
      <c r="H209" s="52"/>
      <c r="I209" s="52"/>
    </row>
    <row r="210" spans="1:9" s="53" customFormat="1">
      <c r="A210" s="49"/>
      <c r="B210" s="50"/>
      <c r="C210" s="51"/>
      <c r="D210" s="49"/>
      <c r="E210" s="52"/>
      <c r="F210" s="52"/>
      <c r="G210" s="52"/>
      <c r="H210" s="52"/>
      <c r="I210" s="52"/>
    </row>
    <row r="211" spans="1:9" s="53" customFormat="1">
      <c r="A211" s="49"/>
      <c r="B211" s="50"/>
      <c r="C211" s="51"/>
      <c r="D211" s="49"/>
      <c r="E211" s="52"/>
      <c r="F211" s="52"/>
      <c r="G211" s="52"/>
      <c r="H211" s="52"/>
      <c r="I211" s="52"/>
    </row>
    <row r="212" spans="1:9" s="53" customFormat="1">
      <c r="A212" s="49"/>
      <c r="B212" s="50"/>
      <c r="C212" s="51"/>
      <c r="D212" s="49"/>
      <c r="E212" s="52"/>
      <c r="F212" s="52"/>
      <c r="G212" s="52"/>
      <c r="H212" s="52"/>
      <c r="I212" s="52"/>
    </row>
    <row r="213" spans="1:9" s="53" customFormat="1">
      <c r="A213" s="49"/>
      <c r="B213" s="50"/>
      <c r="C213" s="51"/>
      <c r="D213" s="49"/>
      <c r="E213" s="52"/>
      <c r="F213" s="52"/>
      <c r="G213" s="52"/>
      <c r="H213" s="52"/>
      <c r="I213" s="52"/>
    </row>
    <row r="214" spans="1:9" s="53" customFormat="1">
      <c r="A214" s="49"/>
      <c r="B214" s="50"/>
      <c r="C214" s="51"/>
      <c r="D214" s="49"/>
      <c r="E214" s="52"/>
      <c r="F214" s="52"/>
      <c r="G214" s="52"/>
      <c r="H214" s="52"/>
      <c r="I214" s="52"/>
    </row>
    <row r="215" spans="1:9" s="53" customFormat="1">
      <c r="A215" s="49"/>
      <c r="B215" s="50"/>
      <c r="C215" s="51"/>
      <c r="D215" s="49"/>
      <c r="E215" s="52"/>
      <c r="F215" s="52"/>
      <c r="G215" s="52"/>
      <c r="H215" s="52"/>
      <c r="I215" s="52"/>
    </row>
    <row r="216" spans="1:9" s="53" customFormat="1">
      <c r="A216" s="49"/>
      <c r="B216" s="50"/>
      <c r="C216" s="51"/>
      <c r="D216" s="49"/>
      <c r="E216" s="52"/>
      <c r="F216" s="52"/>
      <c r="G216" s="52"/>
      <c r="H216" s="52"/>
      <c r="I216" s="52"/>
    </row>
    <row r="217" spans="1:9" s="53" customFormat="1">
      <c r="A217" s="49"/>
      <c r="B217" s="50"/>
      <c r="C217" s="51"/>
      <c r="D217" s="49"/>
      <c r="E217" s="52"/>
      <c r="F217" s="52"/>
      <c r="G217" s="52"/>
      <c r="H217" s="52"/>
      <c r="I217" s="52"/>
    </row>
    <row r="218" spans="1:9" s="53" customFormat="1">
      <c r="A218" s="49"/>
      <c r="B218" s="50"/>
      <c r="C218" s="51"/>
      <c r="D218" s="49"/>
      <c r="E218" s="52"/>
      <c r="F218" s="52"/>
      <c r="G218" s="52"/>
      <c r="H218" s="52"/>
      <c r="I218" s="52"/>
    </row>
    <row r="219" spans="1:9" s="53" customFormat="1">
      <c r="A219" s="49"/>
      <c r="B219" s="50"/>
      <c r="C219" s="51"/>
      <c r="D219" s="49"/>
      <c r="E219" s="52"/>
      <c r="F219" s="52"/>
      <c r="G219" s="52"/>
      <c r="H219" s="52"/>
      <c r="I219" s="52"/>
    </row>
    <row r="220" spans="1:9" s="53" customFormat="1">
      <c r="A220" s="49"/>
      <c r="B220" s="50"/>
      <c r="C220" s="51"/>
      <c r="D220" s="49"/>
      <c r="E220" s="52"/>
      <c r="F220" s="52"/>
      <c r="G220" s="52"/>
      <c r="H220" s="52"/>
      <c r="I220" s="52"/>
    </row>
    <row r="221" spans="1:9" s="53" customFormat="1">
      <c r="A221" s="49"/>
      <c r="B221" s="50"/>
      <c r="C221" s="51"/>
      <c r="D221" s="49"/>
      <c r="E221" s="52"/>
      <c r="F221" s="52"/>
      <c r="G221" s="52"/>
      <c r="H221" s="52"/>
      <c r="I221" s="52"/>
    </row>
    <row r="222" spans="1:9" s="53" customFormat="1">
      <c r="A222" s="49"/>
      <c r="B222" s="50"/>
      <c r="C222" s="51"/>
      <c r="D222" s="49"/>
      <c r="E222" s="52"/>
      <c r="F222" s="52"/>
      <c r="G222" s="52"/>
      <c r="H222" s="52"/>
      <c r="I222" s="52"/>
    </row>
    <row r="223" spans="1:9" s="53" customFormat="1">
      <c r="A223" s="49"/>
      <c r="B223" s="50"/>
      <c r="C223" s="51"/>
      <c r="D223" s="49"/>
      <c r="E223" s="52"/>
      <c r="F223" s="52"/>
      <c r="G223" s="52"/>
      <c r="H223" s="52"/>
      <c r="I223" s="52"/>
    </row>
    <row r="224" spans="1:9" s="53" customFormat="1">
      <c r="A224" s="49"/>
      <c r="B224" s="50"/>
      <c r="C224" s="51"/>
      <c r="D224" s="49"/>
      <c r="E224" s="52"/>
      <c r="F224" s="52"/>
      <c r="G224" s="52"/>
      <c r="H224" s="52"/>
      <c r="I224" s="52"/>
    </row>
    <row r="225" spans="1:9" s="53" customFormat="1">
      <c r="A225" s="49"/>
      <c r="B225" s="50"/>
      <c r="C225" s="51"/>
      <c r="D225" s="49"/>
      <c r="E225" s="52"/>
      <c r="F225" s="52"/>
      <c r="G225" s="52"/>
      <c r="H225" s="52"/>
      <c r="I225" s="52"/>
    </row>
    <row r="226" spans="1:9" s="53" customFormat="1">
      <c r="A226" s="49"/>
      <c r="B226" s="50"/>
      <c r="C226" s="51"/>
      <c r="D226" s="49"/>
      <c r="E226" s="52"/>
      <c r="F226" s="52"/>
      <c r="G226" s="52"/>
      <c r="H226" s="52"/>
      <c r="I226" s="52"/>
    </row>
    <row r="227" spans="1:9" s="53" customFormat="1">
      <c r="A227" s="49"/>
      <c r="B227" s="50"/>
      <c r="C227" s="51"/>
      <c r="D227" s="49"/>
      <c r="E227" s="52"/>
      <c r="F227" s="52"/>
      <c r="G227" s="52"/>
      <c r="H227" s="52"/>
      <c r="I227" s="52"/>
    </row>
    <row r="228" spans="1:9" s="53" customFormat="1">
      <c r="A228" s="49"/>
      <c r="B228" s="50"/>
      <c r="C228" s="51"/>
      <c r="D228" s="49"/>
      <c r="E228" s="52"/>
      <c r="F228" s="52"/>
      <c r="G228" s="52"/>
      <c r="H228" s="52"/>
      <c r="I228" s="52"/>
    </row>
    <row r="229" spans="1:9" s="53" customFormat="1">
      <c r="A229" s="49"/>
      <c r="B229" s="50"/>
      <c r="C229" s="51"/>
      <c r="D229" s="49"/>
      <c r="E229" s="52"/>
      <c r="F229" s="52"/>
      <c r="G229" s="52"/>
      <c r="H229" s="52"/>
      <c r="I229" s="52"/>
    </row>
    <row r="230" spans="1:9" s="53" customFormat="1">
      <c r="A230" s="49"/>
      <c r="B230" s="50"/>
      <c r="C230" s="51"/>
      <c r="D230" s="49"/>
      <c r="E230" s="52"/>
      <c r="F230" s="52"/>
      <c r="G230" s="52"/>
      <c r="H230" s="52"/>
      <c r="I230" s="52"/>
    </row>
    <row r="231" spans="1:9" s="53" customFormat="1">
      <c r="A231" s="49"/>
      <c r="B231" s="50"/>
      <c r="C231" s="51"/>
      <c r="D231" s="49"/>
      <c r="E231" s="52"/>
      <c r="F231" s="52"/>
      <c r="G231" s="52"/>
      <c r="H231" s="52"/>
      <c r="I231" s="52"/>
    </row>
    <row r="232" spans="1:9" s="53" customFormat="1">
      <c r="A232" s="49"/>
      <c r="B232" s="50"/>
      <c r="C232" s="51"/>
      <c r="D232" s="49"/>
      <c r="E232" s="52"/>
      <c r="F232" s="52"/>
      <c r="G232" s="52"/>
      <c r="H232" s="52"/>
      <c r="I232" s="52"/>
    </row>
    <row r="233" spans="1:9" s="53" customFormat="1">
      <c r="A233" s="49"/>
      <c r="B233" s="50"/>
      <c r="C233" s="51"/>
      <c r="D233" s="49"/>
      <c r="E233" s="52"/>
      <c r="F233" s="52"/>
      <c r="G233" s="52"/>
      <c r="H233" s="52"/>
      <c r="I233" s="52"/>
    </row>
    <row r="234" spans="1:9" s="53" customFormat="1">
      <c r="A234" s="49"/>
      <c r="B234" s="50"/>
      <c r="C234" s="51"/>
      <c r="D234" s="49"/>
      <c r="E234" s="52"/>
      <c r="F234" s="52"/>
      <c r="G234" s="52"/>
      <c r="H234" s="52"/>
      <c r="I234" s="52"/>
    </row>
    <row r="235" spans="1:9" s="53" customFormat="1">
      <c r="A235" s="49"/>
      <c r="B235" s="50"/>
      <c r="C235" s="51"/>
      <c r="D235" s="49"/>
      <c r="E235" s="52"/>
      <c r="F235" s="52"/>
      <c r="G235" s="52"/>
      <c r="H235" s="52"/>
      <c r="I235" s="52"/>
    </row>
    <row r="236" spans="1:9" s="53" customFormat="1">
      <c r="A236" s="49"/>
      <c r="B236" s="50"/>
      <c r="C236" s="51"/>
      <c r="D236" s="49"/>
      <c r="E236" s="52"/>
      <c r="F236" s="52"/>
      <c r="G236" s="52"/>
      <c r="H236" s="52"/>
      <c r="I236" s="52"/>
    </row>
    <row r="237" spans="1:9" s="53" customFormat="1">
      <c r="A237" s="49"/>
      <c r="B237" s="50"/>
      <c r="C237" s="51"/>
      <c r="D237" s="49"/>
      <c r="E237" s="52"/>
      <c r="F237" s="52"/>
      <c r="G237" s="52"/>
      <c r="H237" s="52"/>
      <c r="I237" s="52"/>
    </row>
    <row r="238" spans="1:9" s="53" customFormat="1">
      <c r="A238" s="49"/>
      <c r="B238" s="50"/>
      <c r="C238" s="51"/>
      <c r="D238" s="49"/>
      <c r="E238" s="52"/>
      <c r="F238" s="52"/>
      <c r="G238" s="52"/>
      <c r="H238" s="52"/>
      <c r="I238" s="52"/>
    </row>
    <row r="239" spans="1:9" s="53" customFormat="1">
      <c r="A239" s="49"/>
      <c r="B239" s="50"/>
      <c r="C239" s="51"/>
      <c r="D239" s="49"/>
      <c r="E239" s="52"/>
      <c r="F239" s="52"/>
      <c r="G239" s="52"/>
      <c r="H239" s="52"/>
      <c r="I239" s="52"/>
    </row>
    <row r="240" spans="1:9" s="53" customFormat="1">
      <c r="A240" s="49"/>
      <c r="B240" s="50"/>
      <c r="C240" s="51"/>
      <c r="D240" s="49"/>
      <c r="E240" s="52"/>
      <c r="F240" s="52"/>
      <c r="G240" s="52"/>
      <c r="H240" s="52"/>
      <c r="I240" s="52"/>
    </row>
    <row r="241" spans="1:9" s="53" customFormat="1">
      <c r="A241" s="49"/>
      <c r="B241" s="50"/>
      <c r="C241" s="51"/>
      <c r="D241" s="49"/>
      <c r="E241" s="52"/>
      <c r="F241" s="52"/>
      <c r="G241" s="52"/>
      <c r="H241" s="52"/>
      <c r="I241" s="52"/>
    </row>
    <row r="242" spans="1:9" s="53" customFormat="1">
      <c r="A242" s="49"/>
      <c r="B242" s="50"/>
      <c r="C242" s="51"/>
      <c r="D242" s="49"/>
      <c r="E242" s="52"/>
      <c r="F242" s="52"/>
      <c r="G242" s="52"/>
      <c r="H242" s="52"/>
      <c r="I242" s="52"/>
    </row>
    <row r="243" spans="1:9" s="53" customFormat="1">
      <c r="A243" s="49"/>
      <c r="B243" s="50"/>
      <c r="C243" s="51"/>
      <c r="D243" s="49"/>
      <c r="E243" s="52"/>
      <c r="F243" s="52"/>
      <c r="G243" s="52"/>
      <c r="H243" s="52"/>
      <c r="I243" s="52"/>
    </row>
    <row r="244" spans="1:9" s="53" customFormat="1">
      <c r="A244" s="49"/>
      <c r="B244" s="50"/>
      <c r="C244" s="51"/>
      <c r="D244" s="49"/>
      <c r="E244" s="52"/>
      <c r="F244" s="52"/>
      <c r="G244" s="52"/>
      <c r="H244" s="52"/>
      <c r="I244" s="52"/>
    </row>
    <row r="245" spans="1:9" s="53" customFormat="1">
      <c r="A245" s="49"/>
      <c r="B245" s="50"/>
      <c r="C245" s="51"/>
      <c r="D245" s="49"/>
      <c r="E245" s="52"/>
      <c r="F245" s="52"/>
      <c r="G245" s="52"/>
      <c r="H245" s="52"/>
      <c r="I245" s="52"/>
    </row>
    <row r="246" spans="1:9" s="53" customFormat="1">
      <c r="A246" s="49"/>
      <c r="B246" s="50"/>
      <c r="C246" s="51"/>
      <c r="D246" s="49"/>
      <c r="E246" s="52"/>
      <c r="F246" s="52"/>
      <c r="G246" s="52"/>
      <c r="H246" s="52"/>
      <c r="I246" s="52"/>
    </row>
    <row r="247" spans="1:9" s="53" customFormat="1">
      <c r="A247" s="49"/>
      <c r="B247" s="50"/>
      <c r="C247" s="51"/>
      <c r="D247" s="49"/>
      <c r="E247" s="52"/>
      <c r="F247" s="52"/>
      <c r="G247" s="52"/>
      <c r="H247" s="52"/>
      <c r="I247" s="52"/>
    </row>
    <row r="248" spans="1:9" s="53" customFormat="1">
      <c r="A248" s="49"/>
      <c r="B248" s="50"/>
      <c r="C248" s="51"/>
      <c r="D248" s="49"/>
      <c r="E248" s="52"/>
      <c r="F248" s="52"/>
      <c r="G248" s="52"/>
      <c r="H248" s="52"/>
      <c r="I248" s="52"/>
    </row>
    <row r="249" spans="1:9" s="53" customFormat="1">
      <c r="A249" s="49"/>
      <c r="B249" s="50"/>
      <c r="C249" s="51"/>
      <c r="D249" s="49"/>
      <c r="E249" s="52"/>
      <c r="F249" s="52"/>
      <c r="G249" s="52"/>
      <c r="H249" s="52"/>
      <c r="I249" s="52"/>
    </row>
    <row r="250" spans="1:9" s="53" customFormat="1">
      <c r="A250" s="49"/>
      <c r="B250" s="50"/>
      <c r="C250" s="51"/>
      <c r="D250" s="49"/>
      <c r="E250" s="52"/>
      <c r="F250" s="52"/>
      <c r="G250" s="52"/>
      <c r="H250" s="52"/>
      <c r="I250" s="52"/>
    </row>
    <row r="251" spans="1:9" s="53" customFormat="1">
      <c r="A251" s="49"/>
      <c r="B251" s="50"/>
      <c r="C251" s="51"/>
      <c r="D251" s="49"/>
      <c r="E251" s="52"/>
      <c r="F251" s="52"/>
      <c r="G251" s="52"/>
      <c r="H251" s="52"/>
      <c r="I251" s="52"/>
    </row>
    <row r="252" spans="1:9" s="53" customFormat="1">
      <c r="A252" s="49"/>
      <c r="B252" s="50"/>
      <c r="C252" s="51"/>
      <c r="D252" s="49"/>
      <c r="E252" s="52"/>
      <c r="F252" s="52"/>
      <c r="G252" s="52"/>
      <c r="H252" s="52"/>
      <c r="I252" s="52"/>
    </row>
    <row r="253" spans="1:9" s="53" customFormat="1">
      <c r="A253" s="49"/>
      <c r="B253" s="50"/>
      <c r="C253" s="51"/>
      <c r="D253" s="49"/>
      <c r="E253" s="52"/>
      <c r="F253" s="52"/>
      <c r="G253" s="52"/>
      <c r="H253" s="52"/>
      <c r="I253" s="52"/>
    </row>
    <row r="254" spans="1:9" s="53" customFormat="1">
      <c r="A254" s="49"/>
      <c r="B254" s="50"/>
      <c r="C254" s="51"/>
      <c r="D254" s="49"/>
      <c r="E254" s="52"/>
      <c r="F254" s="52"/>
      <c r="G254" s="52"/>
      <c r="H254" s="52"/>
      <c r="I254" s="52"/>
    </row>
    <row r="255" spans="1:9" s="53" customFormat="1">
      <c r="A255" s="49"/>
      <c r="B255" s="50"/>
      <c r="C255" s="51"/>
      <c r="D255" s="49"/>
      <c r="E255" s="52"/>
      <c r="F255" s="52"/>
      <c r="G255" s="52"/>
      <c r="H255" s="52"/>
      <c r="I255" s="52"/>
    </row>
    <row r="256" spans="1:9" s="53" customFormat="1">
      <c r="A256" s="49"/>
      <c r="B256" s="50"/>
      <c r="C256" s="51"/>
      <c r="D256" s="49"/>
      <c r="E256" s="52"/>
      <c r="F256" s="52"/>
      <c r="G256" s="52"/>
      <c r="H256" s="52"/>
      <c r="I256" s="52"/>
    </row>
    <row r="257" spans="1:9" s="53" customFormat="1">
      <c r="A257" s="49"/>
      <c r="B257" s="50"/>
      <c r="C257" s="51"/>
      <c r="D257" s="49"/>
      <c r="E257" s="52"/>
      <c r="F257" s="52"/>
      <c r="G257" s="52"/>
      <c r="H257" s="52"/>
      <c r="I257" s="52"/>
    </row>
    <row r="258" spans="1:9" s="53" customFormat="1">
      <c r="A258" s="49"/>
      <c r="B258" s="50"/>
      <c r="C258" s="51"/>
      <c r="D258" s="49"/>
      <c r="E258" s="52"/>
      <c r="F258" s="52"/>
      <c r="G258" s="52"/>
      <c r="H258" s="52"/>
      <c r="I258" s="52"/>
    </row>
    <row r="259" spans="1:9" s="53" customFormat="1">
      <c r="A259" s="49"/>
      <c r="B259" s="50"/>
      <c r="C259" s="51"/>
      <c r="D259" s="49"/>
      <c r="E259" s="52"/>
      <c r="F259" s="52"/>
      <c r="G259" s="52"/>
      <c r="H259" s="52"/>
      <c r="I259" s="52"/>
    </row>
    <row r="260" spans="1:9" s="53" customFormat="1">
      <c r="A260" s="49"/>
      <c r="B260" s="50"/>
      <c r="C260" s="51"/>
      <c r="D260" s="49"/>
      <c r="E260" s="52"/>
      <c r="F260" s="52"/>
      <c r="G260" s="52"/>
      <c r="H260" s="52"/>
      <c r="I260" s="52"/>
    </row>
    <row r="261" spans="1:9" s="53" customFormat="1">
      <c r="A261" s="49"/>
      <c r="B261" s="50"/>
      <c r="C261" s="51"/>
      <c r="D261" s="49"/>
      <c r="E261" s="52"/>
      <c r="F261" s="52"/>
      <c r="G261" s="52"/>
      <c r="H261" s="52"/>
      <c r="I261" s="52"/>
    </row>
    <row r="262" spans="1:9" s="53" customFormat="1">
      <c r="A262" s="49"/>
      <c r="B262" s="50"/>
      <c r="C262" s="51"/>
      <c r="D262" s="49"/>
      <c r="E262" s="52"/>
      <c r="F262" s="52"/>
      <c r="G262" s="52"/>
      <c r="H262" s="52"/>
      <c r="I262" s="52"/>
    </row>
    <row r="263" spans="1:9" s="53" customFormat="1">
      <c r="A263" s="49"/>
      <c r="B263" s="50"/>
      <c r="C263" s="51"/>
      <c r="D263" s="49"/>
      <c r="E263" s="52"/>
      <c r="F263" s="52"/>
      <c r="G263" s="52"/>
      <c r="H263" s="52"/>
      <c r="I263" s="52"/>
    </row>
    <row r="264" spans="1:9" s="53" customFormat="1">
      <c r="A264" s="49"/>
      <c r="B264" s="50"/>
      <c r="C264" s="51"/>
      <c r="D264" s="49"/>
      <c r="E264" s="52"/>
      <c r="F264" s="52"/>
      <c r="G264" s="52"/>
      <c r="H264" s="52"/>
      <c r="I264" s="52"/>
    </row>
    <row r="265" spans="1:9" s="53" customFormat="1">
      <c r="A265" s="49"/>
      <c r="B265" s="50"/>
      <c r="C265" s="51"/>
      <c r="D265" s="49"/>
      <c r="E265" s="52"/>
      <c r="F265" s="52"/>
      <c r="G265" s="52"/>
      <c r="H265" s="52"/>
      <c r="I265" s="52"/>
    </row>
    <row r="266" spans="1:9" s="53" customFormat="1">
      <c r="A266" s="49"/>
      <c r="B266" s="50"/>
      <c r="C266" s="51"/>
      <c r="D266" s="49"/>
      <c r="E266" s="52"/>
      <c r="F266" s="52"/>
      <c r="G266" s="52"/>
      <c r="H266" s="52"/>
      <c r="I266" s="52"/>
    </row>
    <row r="267" spans="1:9" s="53" customFormat="1">
      <c r="A267" s="49"/>
      <c r="B267" s="50"/>
      <c r="C267" s="51"/>
      <c r="D267" s="49"/>
      <c r="E267" s="52"/>
      <c r="F267" s="52"/>
      <c r="G267" s="52"/>
      <c r="H267" s="52"/>
      <c r="I267" s="52"/>
    </row>
    <row r="268" spans="1:9" s="53" customFormat="1">
      <c r="A268" s="49"/>
      <c r="B268" s="50"/>
      <c r="C268" s="51"/>
      <c r="D268" s="49"/>
      <c r="E268" s="52"/>
      <c r="F268" s="52"/>
      <c r="G268" s="52"/>
      <c r="H268" s="52"/>
      <c r="I268" s="52"/>
    </row>
    <row r="269" spans="1:9" s="53" customFormat="1">
      <c r="A269" s="49"/>
      <c r="B269" s="50"/>
      <c r="C269" s="51"/>
      <c r="D269" s="49"/>
      <c r="E269" s="52"/>
      <c r="F269" s="52"/>
      <c r="G269" s="52"/>
      <c r="H269" s="52"/>
      <c r="I269" s="52"/>
    </row>
    <row r="270" spans="1:9" s="53" customFormat="1">
      <c r="A270" s="49"/>
      <c r="B270" s="50"/>
      <c r="C270" s="51"/>
      <c r="D270" s="49"/>
      <c r="E270" s="52"/>
      <c r="F270" s="52"/>
      <c r="G270" s="52"/>
      <c r="H270" s="52"/>
      <c r="I270" s="52"/>
    </row>
    <row r="271" spans="1:9" s="53" customFormat="1">
      <c r="A271" s="49"/>
      <c r="B271" s="50"/>
      <c r="C271" s="51"/>
      <c r="D271" s="49"/>
      <c r="E271" s="52"/>
      <c r="F271" s="52"/>
      <c r="G271" s="52"/>
      <c r="H271" s="52"/>
      <c r="I271" s="52"/>
    </row>
    <row r="272" spans="1:9" s="53" customFormat="1">
      <c r="A272" s="49"/>
      <c r="B272" s="50"/>
      <c r="C272" s="51"/>
      <c r="D272" s="49"/>
      <c r="E272" s="52"/>
      <c r="F272" s="52"/>
      <c r="G272" s="52"/>
      <c r="H272" s="52"/>
      <c r="I272" s="52"/>
    </row>
    <row r="273" spans="1:9" s="53" customFormat="1">
      <c r="A273" s="49"/>
      <c r="B273" s="50"/>
      <c r="C273" s="51"/>
      <c r="D273" s="49"/>
      <c r="E273" s="52"/>
      <c r="F273" s="52"/>
      <c r="G273" s="52"/>
      <c r="H273" s="52"/>
      <c r="I273" s="52"/>
    </row>
    <row r="274" spans="1:9" s="53" customFormat="1">
      <c r="A274" s="49"/>
      <c r="B274" s="50"/>
      <c r="C274" s="51"/>
      <c r="D274" s="49"/>
      <c r="E274" s="52"/>
      <c r="F274" s="52"/>
      <c r="G274" s="52"/>
      <c r="H274" s="52"/>
      <c r="I274" s="52"/>
    </row>
    <row r="275" spans="1:9" s="53" customFormat="1">
      <c r="A275" s="49"/>
      <c r="B275" s="50"/>
      <c r="C275" s="51"/>
      <c r="D275" s="49"/>
      <c r="E275" s="52"/>
      <c r="F275" s="52"/>
      <c r="G275" s="52"/>
      <c r="H275" s="52"/>
      <c r="I275" s="52"/>
    </row>
    <row r="276" spans="1:9" s="53" customFormat="1">
      <c r="A276" s="49"/>
      <c r="B276" s="50"/>
      <c r="C276" s="51"/>
      <c r="D276" s="49"/>
      <c r="E276" s="52"/>
      <c r="F276" s="52"/>
      <c r="G276" s="52"/>
      <c r="H276" s="52"/>
      <c r="I276" s="52"/>
    </row>
    <row r="277" spans="1:9" s="53" customFormat="1">
      <c r="A277" s="49"/>
      <c r="B277" s="50"/>
      <c r="C277" s="51"/>
      <c r="D277" s="49"/>
      <c r="E277" s="52"/>
      <c r="F277" s="52"/>
      <c r="G277" s="52"/>
      <c r="H277" s="52"/>
      <c r="I277" s="52"/>
    </row>
    <row r="278" spans="1:9" s="53" customFormat="1">
      <c r="A278" s="49"/>
      <c r="B278" s="50"/>
      <c r="C278" s="51"/>
      <c r="D278" s="49"/>
      <c r="E278" s="52"/>
      <c r="F278" s="52"/>
      <c r="G278" s="52"/>
      <c r="H278" s="52"/>
      <c r="I278" s="52"/>
    </row>
    <row r="279" spans="1:9" s="53" customFormat="1">
      <c r="A279" s="49"/>
      <c r="B279" s="50"/>
      <c r="C279" s="51"/>
      <c r="D279" s="49"/>
      <c r="E279" s="52"/>
      <c r="F279" s="52"/>
      <c r="G279" s="52"/>
      <c r="H279" s="52"/>
      <c r="I279" s="52"/>
    </row>
    <row r="280" spans="1:9" s="53" customFormat="1">
      <c r="A280" s="49"/>
      <c r="B280" s="50"/>
      <c r="C280" s="51"/>
      <c r="D280" s="49"/>
      <c r="E280" s="52"/>
      <c r="F280" s="52"/>
      <c r="G280" s="52"/>
      <c r="H280" s="52"/>
      <c r="I280" s="52"/>
    </row>
    <row r="281" spans="1:9" s="53" customFormat="1">
      <c r="A281" s="49"/>
      <c r="B281" s="50"/>
      <c r="C281" s="51"/>
      <c r="D281" s="49"/>
      <c r="E281" s="52"/>
      <c r="F281" s="52"/>
      <c r="G281" s="52"/>
      <c r="H281" s="52"/>
      <c r="I281" s="52"/>
    </row>
    <row r="282" spans="1:9" s="53" customFormat="1">
      <c r="A282" s="49"/>
      <c r="B282" s="50"/>
      <c r="C282" s="51"/>
      <c r="D282" s="49"/>
      <c r="E282" s="52"/>
      <c r="F282" s="52"/>
      <c r="G282" s="52"/>
      <c r="H282" s="52"/>
      <c r="I282" s="52"/>
    </row>
    <row r="283" spans="1:9" s="53" customFormat="1">
      <c r="A283" s="49"/>
      <c r="B283" s="50"/>
      <c r="C283" s="51"/>
      <c r="D283" s="49"/>
      <c r="E283" s="52"/>
      <c r="F283" s="52"/>
      <c r="G283" s="52"/>
      <c r="H283" s="52"/>
      <c r="I283" s="52"/>
    </row>
    <row r="284" spans="1:9" s="53" customFormat="1">
      <c r="A284" s="49"/>
      <c r="B284" s="50"/>
      <c r="C284" s="51"/>
      <c r="D284" s="49"/>
      <c r="E284" s="52"/>
      <c r="F284" s="52"/>
      <c r="G284" s="52"/>
      <c r="H284" s="52"/>
      <c r="I284" s="52"/>
    </row>
    <row r="285" spans="1:9" s="53" customFormat="1">
      <c r="A285" s="49"/>
      <c r="B285" s="50"/>
      <c r="C285" s="51"/>
      <c r="D285" s="49"/>
      <c r="E285" s="52"/>
      <c r="F285" s="52"/>
      <c r="G285" s="52"/>
      <c r="H285" s="52"/>
      <c r="I285" s="52"/>
    </row>
    <row r="286" spans="1:9" s="53" customFormat="1">
      <c r="A286" s="49"/>
      <c r="B286" s="50"/>
      <c r="C286" s="51"/>
      <c r="D286" s="49"/>
      <c r="E286" s="52"/>
      <c r="F286" s="52"/>
      <c r="G286" s="52"/>
      <c r="H286" s="52"/>
      <c r="I286" s="52"/>
    </row>
    <row r="287" spans="1:9" s="53" customFormat="1">
      <c r="A287" s="49"/>
      <c r="B287" s="50"/>
      <c r="C287" s="51"/>
      <c r="D287" s="49"/>
      <c r="E287" s="52"/>
      <c r="F287" s="52"/>
      <c r="G287" s="52"/>
      <c r="H287" s="52"/>
      <c r="I287" s="52"/>
    </row>
    <row r="288" spans="1:9" s="53" customFormat="1">
      <c r="A288" s="49"/>
      <c r="B288" s="50"/>
      <c r="C288" s="51"/>
      <c r="D288" s="49"/>
      <c r="E288" s="52"/>
      <c r="F288" s="52"/>
      <c r="G288" s="52"/>
      <c r="H288" s="52"/>
      <c r="I288" s="52"/>
    </row>
    <row r="289" spans="1:9" s="53" customFormat="1">
      <c r="A289" s="49"/>
      <c r="B289" s="50"/>
      <c r="C289" s="51"/>
      <c r="D289" s="49"/>
      <c r="E289" s="52"/>
      <c r="F289" s="52"/>
      <c r="G289" s="52"/>
      <c r="H289" s="52"/>
      <c r="I289" s="52"/>
    </row>
    <row r="290" spans="1:9" s="53" customFormat="1">
      <c r="A290" s="49"/>
      <c r="B290" s="50"/>
      <c r="C290" s="51"/>
      <c r="D290" s="49"/>
      <c r="E290" s="52"/>
      <c r="F290" s="52"/>
      <c r="G290" s="52"/>
      <c r="H290" s="52"/>
      <c r="I290" s="52"/>
    </row>
    <row r="291" spans="1:9" s="53" customFormat="1">
      <c r="A291" s="49"/>
      <c r="B291" s="50"/>
      <c r="C291" s="51"/>
      <c r="D291" s="49"/>
      <c r="E291" s="52"/>
      <c r="F291" s="52"/>
      <c r="G291" s="52"/>
      <c r="H291" s="52"/>
      <c r="I291" s="52"/>
    </row>
    <row r="292" spans="1:9" s="53" customFormat="1">
      <c r="A292" s="49"/>
      <c r="B292" s="50"/>
      <c r="C292" s="51"/>
      <c r="D292" s="49"/>
      <c r="E292" s="52"/>
      <c r="F292" s="52"/>
      <c r="G292" s="52"/>
      <c r="H292" s="52"/>
      <c r="I292" s="52"/>
    </row>
    <row r="293" spans="1:9" s="53" customFormat="1">
      <c r="A293" s="49"/>
      <c r="B293" s="50"/>
      <c r="C293" s="51"/>
      <c r="D293" s="49"/>
      <c r="E293" s="52"/>
      <c r="F293" s="52"/>
      <c r="G293" s="52"/>
      <c r="H293" s="52"/>
      <c r="I293" s="52"/>
    </row>
    <row r="294" spans="1:9" s="53" customFormat="1">
      <c r="A294" s="49"/>
      <c r="B294" s="50"/>
      <c r="C294" s="51"/>
      <c r="D294" s="49"/>
      <c r="E294" s="52"/>
      <c r="F294" s="52"/>
      <c r="G294" s="52"/>
      <c r="H294" s="52"/>
      <c r="I294" s="52"/>
    </row>
    <row r="295" spans="1:9" s="53" customFormat="1">
      <c r="A295" s="49"/>
      <c r="B295" s="50"/>
      <c r="C295" s="51"/>
      <c r="D295" s="49"/>
      <c r="E295" s="52"/>
      <c r="F295" s="52"/>
      <c r="G295" s="52"/>
      <c r="H295" s="52"/>
      <c r="I295" s="52"/>
    </row>
    <row r="296" spans="1:9" s="53" customFormat="1">
      <c r="A296" s="49"/>
      <c r="B296" s="50"/>
      <c r="C296" s="51"/>
      <c r="D296" s="49"/>
      <c r="E296" s="52"/>
      <c r="F296" s="52"/>
      <c r="G296" s="52"/>
      <c r="H296" s="52"/>
      <c r="I296" s="52"/>
    </row>
    <row r="297" spans="1:9" s="53" customFormat="1">
      <c r="A297" s="49"/>
      <c r="B297" s="50"/>
      <c r="C297" s="51"/>
      <c r="D297" s="49"/>
      <c r="E297" s="52"/>
      <c r="F297" s="52"/>
      <c r="G297" s="52"/>
      <c r="H297" s="52"/>
      <c r="I297" s="52"/>
    </row>
    <row r="298" spans="1:9" s="53" customFormat="1">
      <c r="A298" s="49"/>
      <c r="B298" s="50"/>
      <c r="C298" s="51"/>
      <c r="D298" s="49"/>
      <c r="E298" s="52"/>
      <c r="F298" s="52"/>
      <c r="G298" s="52"/>
      <c r="H298" s="52"/>
      <c r="I298" s="52"/>
    </row>
    <row r="299" spans="1:9" s="53" customFormat="1">
      <c r="A299" s="49"/>
      <c r="B299" s="50"/>
      <c r="C299" s="51"/>
      <c r="D299" s="49"/>
      <c r="E299" s="52"/>
      <c r="F299" s="52"/>
      <c r="G299" s="52"/>
      <c r="H299" s="52"/>
      <c r="I299" s="52"/>
    </row>
    <row r="300" spans="1:9" s="53" customFormat="1">
      <c r="A300" s="49"/>
      <c r="B300" s="50"/>
      <c r="C300" s="51"/>
      <c r="D300" s="49"/>
      <c r="E300" s="52"/>
      <c r="F300" s="52"/>
      <c r="G300" s="52"/>
      <c r="H300" s="52"/>
      <c r="I300" s="52"/>
    </row>
    <row r="301" spans="1:9" s="53" customFormat="1">
      <c r="A301" s="49"/>
      <c r="B301" s="50"/>
      <c r="C301" s="51"/>
      <c r="D301" s="49"/>
      <c r="E301" s="52"/>
      <c r="F301" s="52"/>
      <c r="G301" s="52"/>
      <c r="H301" s="52"/>
      <c r="I301" s="52"/>
    </row>
    <row r="302" spans="1:9" s="53" customFormat="1">
      <c r="A302" s="49"/>
      <c r="B302" s="50"/>
      <c r="C302" s="51"/>
      <c r="D302" s="49"/>
      <c r="E302" s="52"/>
      <c r="F302" s="52"/>
      <c r="G302" s="52"/>
      <c r="H302" s="52"/>
      <c r="I302" s="52"/>
    </row>
    <row r="303" spans="1:9" s="53" customFormat="1">
      <c r="A303" s="49"/>
      <c r="B303" s="50"/>
      <c r="C303" s="51"/>
      <c r="D303" s="49"/>
      <c r="E303" s="52"/>
      <c r="F303" s="52"/>
      <c r="G303" s="52"/>
      <c r="H303" s="52"/>
      <c r="I303" s="52"/>
    </row>
    <row r="304" spans="1:9" s="53" customFormat="1">
      <c r="A304" s="49"/>
      <c r="B304" s="50"/>
      <c r="C304" s="51"/>
      <c r="D304" s="49"/>
      <c r="E304" s="52"/>
      <c r="F304" s="52"/>
      <c r="G304" s="52"/>
      <c r="H304" s="52"/>
      <c r="I304" s="52"/>
    </row>
    <row r="305" spans="1:9" s="53" customFormat="1">
      <c r="A305" s="49"/>
      <c r="B305" s="50"/>
      <c r="C305" s="51"/>
      <c r="D305" s="49"/>
      <c r="E305" s="52"/>
      <c r="F305" s="52"/>
      <c r="G305" s="52"/>
      <c r="H305" s="52"/>
      <c r="I305" s="52"/>
    </row>
    <row r="306" spans="1:9" s="53" customFormat="1">
      <c r="A306" s="49"/>
      <c r="B306" s="50"/>
      <c r="C306" s="51"/>
      <c r="D306" s="49"/>
      <c r="E306" s="52"/>
      <c r="F306" s="52"/>
      <c r="G306" s="52"/>
      <c r="H306" s="52"/>
      <c r="I306" s="52"/>
    </row>
    <row r="307" spans="1:9" s="53" customFormat="1">
      <c r="A307" s="49"/>
      <c r="B307" s="50"/>
      <c r="C307" s="51"/>
      <c r="D307" s="49"/>
      <c r="E307" s="52"/>
      <c r="F307" s="52"/>
      <c r="G307" s="52"/>
      <c r="H307" s="52"/>
      <c r="I307" s="52"/>
    </row>
    <row r="308" spans="1:9" s="53" customFormat="1">
      <c r="A308" s="49"/>
      <c r="B308" s="50"/>
      <c r="C308" s="51"/>
      <c r="D308" s="49"/>
      <c r="E308" s="52"/>
      <c r="F308" s="52"/>
      <c r="G308" s="52"/>
      <c r="H308" s="52"/>
      <c r="I308" s="52"/>
    </row>
    <row r="309" spans="1:9" s="53" customFormat="1">
      <c r="A309" s="49"/>
      <c r="B309" s="50"/>
      <c r="C309" s="51"/>
      <c r="D309" s="49"/>
      <c r="E309" s="52"/>
      <c r="F309" s="52"/>
      <c r="G309" s="52"/>
      <c r="H309" s="52"/>
      <c r="I309" s="52"/>
    </row>
    <row r="310" spans="1:9" s="53" customFormat="1">
      <c r="A310" s="49"/>
      <c r="B310" s="50"/>
      <c r="C310" s="51"/>
      <c r="D310" s="49"/>
      <c r="E310" s="52"/>
      <c r="F310" s="52"/>
      <c r="G310" s="52"/>
      <c r="H310" s="52"/>
      <c r="I310" s="52"/>
    </row>
    <row r="311" spans="1:9" s="53" customFormat="1">
      <c r="A311" s="49"/>
      <c r="B311" s="50"/>
      <c r="C311" s="51"/>
      <c r="D311" s="49"/>
      <c r="E311" s="52"/>
      <c r="F311" s="52"/>
      <c r="G311" s="52"/>
      <c r="H311" s="52"/>
      <c r="I311" s="52"/>
    </row>
    <row r="312" spans="1:9" s="53" customFormat="1">
      <c r="A312" s="49"/>
      <c r="B312" s="50"/>
      <c r="C312" s="51"/>
      <c r="D312" s="49"/>
      <c r="E312" s="52"/>
      <c r="F312" s="52"/>
      <c r="G312" s="52"/>
      <c r="H312" s="52"/>
      <c r="I312" s="52"/>
    </row>
    <row r="313" spans="1:9" s="53" customFormat="1">
      <c r="A313" s="49"/>
      <c r="B313" s="50"/>
      <c r="C313" s="51"/>
      <c r="D313" s="49"/>
      <c r="E313" s="52"/>
      <c r="F313" s="52"/>
      <c r="G313" s="52"/>
      <c r="H313" s="52"/>
      <c r="I313" s="52"/>
    </row>
    <row r="314" spans="1:9" s="53" customFormat="1">
      <c r="A314" s="49"/>
      <c r="B314" s="50"/>
      <c r="C314" s="51"/>
      <c r="D314" s="49"/>
      <c r="E314" s="52"/>
      <c r="F314" s="52"/>
      <c r="G314" s="52"/>
      <c r="H314" s="52"/>
      <c r="I314" s="52"/>
    </row>
    <row r="315" spans="1:9" s="53" customFormat="1">
      <c r="A315" s="49"/>
      <c r="B315" s="50"/>
      <c r="C315" s="51"/>
      <c r="D315" s="49"/>
      <c r="E315" s="52"/>
      <c r="F315" s="52"/>
      <c r="G315" s="52"/>
      <c r="H315" s="52"/>
      <c r="I315" s="52"/>
    </row>
    <row r="316" spans="1:9" s="53" customFormat="1">
      <c r="A316" s="49"/>
      <c r="B316" s="50"/>
      <c r="C316" s="51"/>
      <c r="D316" s="49"/>
      <c r="E316" s="52"/>
      <c r="F316" s="52"/>
      <c r="G316" s="52"/>
      <c r="H316" s="52"/>
      <c r="I316" s="52"/>
    </row>
    <row r="317" spans="1:9" s="53" customFormat="1">
      <c r="A317" s="49"/>
      <c r="B317" s="50"/>
      <c r="C317" s="51"/>
      <c r="D317" s="49"/>
      <c r="E317" s="52"/>
      <c r="F317" s="52"/>
      <c r="G317" s="52"/>
      <c r="H317" s="52"/>
      <c r="I317" s="52"/>
    </row>
    <row r="318" spans="1:9" s="53" customFormat="1">
      <c r="A318" s="49"/>
      <c r="B318" s="50"/>
      <c r="C318" s="51"/>
      <c r="D318" s="49"/>
      <c r="E318" s="52"/>
      <c r="F318" s="52"/>
      <c r="G318" s="52"/>
      <c r="H318" s="52"/>
      <c r="I318" s="52"/>
    </row>
    <row r="319" spans="1:9" s="53" customFormat="1">
      <c r="A319" s="49"/>
      <c r="B319" s="50"/>
      <c r="C319" s="51"/>
      <c r="D319" s="49"/>
      <c r="E319" s="52"/>
      <c r="F319" s="52"/>
      <c r="G319" s="52"/>
      <c r="H319" s="52"/>
      <c r="I319" s="52"/>
    </row>
    <row r="320" spans="1:9" s="53" customFormat="1">
      <c r="A320" s="49"/>
      <c r="B320" s="50"/>
      <c r="C320" s="51"/>
      <c r="D320" s="49"/>
      <c r="E320" s="52"/>
      <c r="F320" s="52"/>
      <c r="G320" s="52"/>
      <c r="H320" s="52"/>
      <c r="I320" s="52"/>
    </row>
    <row r="321" spans="1:9" s="53" customFormat="1">
      <c r="A321" s="49"/>
      <c r="B321" s="50"/>
      <c r="C321" s="51"/>
      <c r="D321" s="49"/>
      <c r="E321" s="52"/>
      <c r="F321" s="52"/>
      <c r="G321" s="52"/>
      <c r="H321" s="52"/>
      <c r="I321" s="52"/>
    </row>
    <row r="322" spans="1:9" s="53" customFormat="1">
      <c r="A322" s="49"/>
      <c r="B322" s="50"/>
      <c r="C322" s="51"/>
      <c r="D322" s="49"/>
      <c r="E322" s="52"/>
      <c r="F322" s="52"/>
      <c r="G322" s="52"/>
      <c r="H322" s="52"/>
      <c r="I322" s="52"/>
    </row>
    <row r="323" spans="1:9" s="53" customFormat="1">
      <c r="A323" s="49"/>
      <c r="B323" s="50"/>
      <c r="C323" s="51"/>
      <c r="D323" s="49"/>
      <c r="E323" s="52"/>
      <c r="F323" s="52"/>
      <c r="G323" s="52"/>
      <c r="H323" s="52"/>
      <c r="I323" s="52"/>
    </row>
    <row r="324" spans="1:9" s="53" customFormat="1">
      <c r="A324" s="49"/>
      <c r="B324" s="50"/>
      <c r="C324" s="51"/>
      <c r="D324" s="49"/>
      <c r="E324" s="52"/>
      <c r="F324" s="52"/>
      <c r="G324" s="52"/>
      <c r="H324" s="52"/>
      <c r="I324" s="52"/>
    </row>
    <row r="325" spans="1:9" s="53" customFormat="1">
      <c r="A325" s="49"/>
      <c r="B325" s="50"/>
      <c r="C325" s="51"/>
      <c r="D325" s="49"/>
      <c r="E325" s="52"/>
      <c r="F325" s="52"/>
      <c r="G325" s="52"/>
      <c r="H325" s="52"/>
      <c r="I325" s="52"/>
    </row>
    <row r="326" spans="1:9" s="53" customFormat="1">
      <c r="A326" s="49"/>
      <c r="B326" s="50"/>
      <c r="C326" s="51"/>
      <c r="D326" s="49"/>
      <c r="E326" s="52"/>
      <c r="F326" s="52"/>
      <c r="G326" s="52"/>
      <c r="H326" s="52"/>
      <c r="I326" s="52"/>
    </row>
    <row r="327" spans="1:9" s="53" customFormat="1">
      <c r="A327" s="49"/>
      <c r="B327" s="50"/>
      <c r="C327" s="51"/>
      <c r="D327" s="49"/>
      <c r="E327" s="52"/>
      <c r="F327" s="52"/>
      <c r="G327" s="52"/>
      <c r="H327" s="52"/>
      <c r="I327" s="52"/>
    </row>
    <row r="328" spans="1:9" s="53" customFormat="1">
      <c r="A328" s="49"/>
      <c r="B328" s="50"/>
      <c r="C328" s="51"/>
      <c r="D328" s="49"/>
      <c r="E328" s="52"/>
      <c r="F328" s="52"/>
      <c r="G328" s="52"/>
      <c r="H328" s="52"/>
      <c r="I328" s="52"/>
    </row>
    <row r="329" spans="1:9" s="53" customFormat="1">
      <c r="A329" s="49"/>
      <c r="B329" s="50"/>
      <c r="C329" s="51"/>
      <c r="D329" s="49"/>
      <c r="E329" s="52"/>
      <c r="F329" s="52"/>
      <c r="G329" s="52"/>
      <c r="H329" s="52"/>
      <c r="I329" s="52"/>
    </row>
    <row r="330" spans="1:9" s="53" customFormat="1">
      <c r="A330" s="49"/>
      <c r="B330" s="50"/>
      <c r="C330" s="51"/>
      <c r="D330" s="49"/>
      <c r="E330" s="52"/>
      <c r="F330" s="52"/>
      <c r="G330" s="52"/>
      <c r="H330" s="52"/>
      <c r="I330" s="52"/>
    </row>
    <row r="331" spans="1:9" s="53" customFormat="1">
      <c r="A331" s="49"/>
      <c r="B331" s="50"/>
      <c r="C331" s="51"/>
      <c r="D331" s="49"/>
      <c r="E331" s="52"/>
      <c r="F331" s="52"/>
      <c r="G331" s="52"/>
      <c r="H331" s="52"/>
      <c r="I331" s="52"/>
    </row>
    <row r="332" spans="1:9" s="53" customFormat="1">
      <c r="A332" s="49"/>
      <c r="B332" s="50"/>
      <c r="C332" s="51"/>
      <c r="D332" s="49"/>
      <c r="E332" s="52"/>
      <c r="F332" s="52"/>
      <c r="G332" s="52"/>
      <c r="H332" s="52"/>
      <c r="I332" s="52"/>
    </row>
    <row r="333" spans="1:9" s="53" customFormat="1">
      <c r="A333" s="49"/>
      <c r="B333" s="50"/>
      <c r="C333" s="51"/>
      <c r="D333" s="49"/>
      <c r="E333" s="52"/>
      <c r="F333" s="52"/>
      <c r="G333" s="52"/>
      <c r="H333" s="52"/>
      <c r="I333" s="52"/>
    </row>
    <row r="334" spans="1:9" s="53" customFormat="1">
      <c r="A334" s="49"/>
      <c r="B334" s="50"/>
      <c r="C334" s="51"/>
      <c r="D334" s="49"/>
      <c r="E334" s="52"/>
      <c r="F334" s="52"/>
      <c r="G334" s="52"/>
      <c r="H334" s="52"/>
      <c r="I334" s="52"/>
    </row>
    <row r="335" spans="1:9" s="53" customFormat="1">
      <c r="A335" s="49"/>
      <c r="B335" s="50"/>
      <c r="C335" s="51"/>
      <c r="D335" s="49"/>
      <c r="E335" s="52"/>
      <c r="F335" s="52"/>
      <c r="G335" s="52"/>
      <c r="H335" s="52"/>
      <c r="I335" s="52"/>
    </row>
    <row r="336" spans="1:9" s="53" customFormat="1">
      <c r="A336" s="49"/>
      <c r="B336" s="50"/>
      <c r="C336" s="51"/>
      <c r="D336" s="49"/>
      <c r="E336" s="52"/>
      <c r="F336" s="52"/>
      <c r="G336" s="52"/>
      <c r="H336" s="52"/>
      <c r="I336" s="52"/>
    </row>
    <row r="337" spans="1:9" s="53" customFormat="1">
      <c r="A337" s="49"/>
      <c r="B337" s="50"/>
      <c r="C337" s="51"/>
      <c r="D337" s="49"/>
      <c r="E337" s="52"/>
      <c r="F337" s="52"/>
      <c r="G337" s="52"/>
      <c r="H337" s="52"/>
      <c r="I337" s="52"/>
    </row>
    <row r="338" spans="1:9" s="53" customFormat="1">
      <c r="A338" s="49"/>
      <c r="B338" s="50"/>
      <c r="C338" s="51"/>
      <c r="D338" s="49"/>
      <c r="E338" s="52"/>
      <c r="F338" s="52"/>
      <c r="G338" s="52"/>
      <c r="H338" s="52"/>
      <c r="I338" s="52"/>
    </row>
    <row r="339" spans="1:9" s="53" customFormat="1">
      <c r="A339" s="49"/>
      <c r="B339" s="50"/>
      <c r="C339" s="51"/>
      <c r="D339" s="49"/>
      <c r="E339" s="52"/>
      <c r="F339" s="52"/>
      <c r="G339" s="52"/>
      <c r="H339" s="52"/>
      <c r="I339" s="52"/>
    </row>
    <row r="340" spans="1:9" s="53" customFormat="1">
      <c r="A340" s="49"/>
      <c r="B340" s="50"/>
      <c r="C340" s="51"/>
      <c r="D340" s="49"/>
      <c r="E340" s="52"/>
      <c r="F340" s="52"/>
      <c r="G340" s="52"/>
      <c r="H340" s="52"/>
      <c r="I340" s="52"/>
    </row>
    <row r="341" spans="1:9" s="53" customFormat="1">
      <c r="A341" s="49"/>
      <c r="B341" s="50"/>
      <c r="C341" s="51"/>
      <c r="D341" s="49"/>
      <c r="E341" s="52"/>
      <c r="F341" s="52"/>
      <c r="G341" s="52"/>
      <c r="H341" s="52"/>
      <c r="I341" s="52"/>
    </row>
    <row r="342" spans="1:9" s="53" customFormat="1">
      <c r="A342" s="49"/>
      <c r="B342" s="50"/>
      <c r="C342" s="51"/>
      <c r="D342" s="49"/>
      <c r="E342" s="52"/>
      <c r="F342" s="52"/>
      <c r="G342" s="52"/>
      <c r="H342" s="52"/>
      <c r="I342" s="52"/>
    </row>
    <row r="343" spans="1:9" s="53" customFormat="1">
      <c r="A343" s="49"/>
      <c r="B343" s="50"/>
      <c r="C343" s="51"/>
      <c r="D343" s="49"/>
      <c r="E343" s="52"/>
      <c r="F343" s="52"/>
      <c r="G343" s="52"/>
      <c r="H343" s="52"/>
      <c r="I343" s="52"/>
    </row>
    <row r="344" spans="1:9" s="53" customFormat="1">
      <c r="A344" s="49"/>
      <c r="B344" s="50"/>
      <c r="C344" s="51"/>
      <c r="D344" s="49"/>
      <c r="E344" s="52"/>
      <c r="F344" s="52"/>
      <c r="G344" s="52"/>
      <c r="H344" s="52"/>
      <c r="I344" s="52"/>
    </row>
    <row r="345" spans="1:9" s="53" customFormat="1">
      <c r="A345" s="49"/>
      <c r="B345" s="50"/>
      <c r="C345" s="51"/>
      <c r="D345" s="49"/>
      <c r="E345" s="52"/>
      <c r="F345" s="52"/>
      <c r="G345" s="52"/>
      <c r="H345" s="52"/>
      <c r="I345" s="52"/>
    </row>
    <row r="346" spans="1:9" s="53" customFormat="1">
      <c r="A346" s="49"/>
      <c r="B346" s="50"/>
      <c r="C346" s="51"/>
      <c r="D346" s="49"/>
      <c r="E346" s="52"/>
      <c r="F346" s="52"/>
      <c r="G346" s="52"/>
      <c r="H346" s="52"/>
      <c r="I346" s="52"/>
    </row>
    <row r="347" spans="1:9" s="53" customFormat="1">
      <c r="A347" s="49"/>
      <c r="B347" s="50"/>
      <c r="C347" s="51"/>
      <c r="D347" s="49"/>
      <c r="E347" s="52"/>
      <c r="F347" s="52"/>
      <c r="G347" s="52"/>
      <c r="H347" s="52"/>
      <c r="I347" s="52"/>
    </row>
    <row r="348" spans="1:9" s="53" customFormat="1">
      <c r="A348" s="49"/>
      <c r="B348" s="50"/>
      <c r="C348" s="51"/>
      <c r="D348" s="49"/>
      <c r="E348" s="52"/>
      <c r="F348" s="52"/>
      <c r="G348" s="52"/>
      <c r="H348" s="52"/>
      <c r="I348" s="52"/>
    </row>
    <row r="349" spans="1:9" s="53" customFormat="1">
      <c r="A349" s="49"/>
      <c r="B349" s="50"/>
      <c r="C349" s="51"/>
      <c r="D349" s="49"/>
      <c r="E349" s="52"/>
      <c r="F349" s="52"/>
      <c r="G349" s="52"/>
      <c r="H349" s="52"/>
      <c r="I349" s="52"/>
    </row>
    <row r="350" spans="1:9" s="53" customFormat="1">
      <c r="A350" s="49"/>
      <c r="B350" s="50"/>
      <c r="C350" s="51"/>
      <c r="D350" s="49"/>
      <c r="E350" s="52"/>
      <c r="F350" s="52"/>
      <c r="G350" s="52"/>
      <c r="H350" s="52"/>
      <c r="I350" s="52"/>
    </row>
    <row r="351" spans="1:9" s="53" customFormat="1">
      <c r="A351" s="49"/>
      <c r="B351" s="50"/>
      <c r="C351" s="51"/>
      <c r="D351" s="49"/>
      <c r="E351" s="52"/>
      <c r="F351" s="52"/>
      <c r="G351" s="52"/>
      <c r="H351" s="52"/>
      <c r="I351" s="52"/>
    </row>
    <row r="352" spans="1:9" s="53" customFormat="1">
      <c r="A352" s="49"/>
      <c r="B352" s="50"/>
      <c r="C352" s="51"/>
      <c r="D352" s="49"/>
      <c r="E352" s="52"/>
      <c r="F352" s="52"/>
      <c r="G352" s="52"/>
      <c r="H352" s="52"/>
      <c r="I352" s="52"/>
    </row>
    <row r="353" spans="1:9" s="53" customFormat="1">
      <c r="A353" s="49"/>
      <c r="B353" s="50"/>
      <c r="C353" s="51"/>
      <c r="D353" s="49"/>
      <c r="E353" s="52"/>
      <c r="F353" s="52"/>
      <c r="G353" s="52"/>
      <c r="H353" s="52"/>
      <c r="I353" s="52"/>
    </row>
    <row r="354" spans="1:9" s="53" customFormat="1">
      <c r="A354" s="49"/>
      <c r="B354" s="50"/>
      <c r="C354" s="51"/>
      <c r="D354" s="49"/>
      <c r="E354" s="52"/>
      <c r="F354" s="52"/>
      <c r="G354" s="52"/>
      <c r="H354" s="52"/>
      <c r="I354" s="52"/>
    </row>
    <row r="355" spans="1:9" s="53" customFormat="1">
      <c r="A355" s="49"/>
      <c r="B355" s="50"/>
      <c r="C355" s="51"/>
      <c r="D355" s="49"/>
      <c r="E355" s="52"/>
      <c r="F355" s="52"/>
      <c r="G355" s="52"/>
      <c r="H355" s="52"/>
      <c r="I355" s="52"/>
    </row>
    <row r="356" spans="1:9" s="53" customFormat="1">
      <c r="A356" s="49"/>
      <c r="B356" s="50"/>
      <c r="C356" s="51"/>
      <c r="D356" s="49"/>
      <c r="E356" s="52"/>
      <c r="F356" s="52"/>
      <c r="G356" s="52"/>
      <c r="H356" s="52"/>
      <c r="I356" s="52"/>
    </row>
    <row r="357" spans="1:9" s="53" customFormat="1">
      <c r="A357" s="49"/>
      <c r="B357" s="50"/>
      <c r="C357" s="51"/>
      <c r="D357" s="49"/>
      <c r="E357" s="52"/>
      <c r="F357" s="52"/>
      <c r="G357" s="52"/>
      <c r="H357" s="52"/>
      <c r="I357" s="52"/>
    </row>
    <row r="358" spans="1:9" s="53" customFormat="1">
      <c r="A358" s="49"/>
      <c r="B358" s="50"/>
      <c r="C358" s="51"/>
      <c r="D358" s="49"/>
      <c r="E358" s="52"/>
      <c r="F358" s="52"/>
      <c r="G358" s="52"/>
      <c r="H358" s="52"/>
      <c r="I358" s="52"/>
    </row>
    <row r="359" spans="1:9" s="53" customFormat="1">
      <c r="A359" s="49"/>
      <c r="B359" s="50"/>
      <c r="C359" s="51"/>
      <c r="D359" s="49"/>
      <c r="E359" s="52"/>
      <c r="F359" s="52"/>
      <c r="G359" s="52"/>
      <c r="H359" s="52"/>
      <c r="I359" s="52"/>
    </row>
    <row r="360" spans="1:9" s="53" customFormat="1">
      <c r="A360" s="49"/>
      <c r="B360" s="50"/>
      <c r="C360" s="51"/>
      <c r="D360" s="49"/>
      <c r="E360" s="52"/>
      <c r="F360" s="52"/>
      <c r="G360" s="52"/>
      <c r="H360" s="52"/>
      <c r="I360" s="52"/>
    </row>
    <row r="361" spans="1:9" s="53" customFormat="1">
      <c r="A361" s="49"/>
      <c r="B361" s="50"/>
      <c r="C361" s="51"/>
      <c r="D361" s="49"/>
      <c r="E361" s="52"/>
      <c r="F361" s="52"/>
      <c r="G361" s="52"/>
      <c r="H361" s="52"/>
      <c r="I361" s="52"/>
    </row>
    <row r="362" spans="1:9" s="53" customFormat="1">
      <c r="A362" s="49"/>
      <c r="B362" s="50"/>
      <c r="C362" s="51"/>
      <c r="D362" s="49"/>
      <c r="E362" s="52"/>
      <c r="F362" s="52"/>
      <c r="G362" s="52"/>
      <c r="H362" s="52"/>
      <c r="I362" s="52"/>
    </row>
    <row r="363" spans="1:9" s="53" customFormat="1">
      <c r="A363" s="49"/>
      <c r="B363" s="50"/>
      <c r="C363" s="51"/>
      <c r="D363" s="49"/>
      <c r="E363" s="52"/>
      <c r="F363" s="52"/>
      <c r="G363" s="52"/>
      <c r="H363" s="52"/>
      <c r="I363" s="52"/>
    </row>
    <row r="364" spans="1:9" s="53" customFormat="1">
      <c r="A364" s="49"/>
      <c r="B364" s="50"/>
      <c r="C364" s="51"/>
      <c r="D364" s="49"/>
      <c r="E364" s="52"/>
      <c r="F364" s="52"/>
      <c r="G364" s="52"/>
      <c r="H364" s="52"/>
      <c r="I364" s="52"/>
    </row>
    <row r="365" spans="1:9" s="53" customFormat="1">
      <c r="A365" s="49"/>
      <c r="B365" s="50"/>
      <c r="C365" s="51"/>
      <c r="D365" s="49"/>
      <c r="E365" s="52"/>
      <c r="F365" s="52"/>
      <c r="G365" s="52"/>
      <c r="H365" s="52"/>
      <c r="I365" s="52"/>
    </row>
    <row r="366" spans="1:9" s="53" customFormat="1">
      <c r="A366" s="49"/>
      <c r="B366" s="50"/>
      <c r="C366" s="51"/>
      <c r="D366" s="49"/>
      <c r="E366" s="52"/>
      <c r="F366" s="52"/>
      <c r="G366" s="52"/>
      <c r="H366" s="52"/>
      <c r="I366" s="52"/>
    </row>
    <row r="367" spans="1:9" s="53" customFormat="1">
      <c r="A367" s="49"/>
      <c r="B367" s="50"/>
      <c r="C367" s="51"/>
      <c r="D367" s="49"/>
      <c r="E367" s="52"/>
      <c r="F367" s="52"/>
      <c r="G367" s="52"/>
      <c r="H367" s="52"/>
      <c r="I367" s="52"/>
    </row>
    <row r="368" spans="1:9" s="53" customFormat="1">
      <c r="A368" s="49"/>
      <c r="B368" s="50"/>
      <c r="C368" s="51"/>
      <c r="D368" s="49"/>
      <c r="E368" s="52"/>
      <c r="F368" s="52"/>
      <c r="G368" s="52"/>
      <c r="H368" s="52"/>
      <c r="I368" s="52"/>
    </row>
    <row r="369" spans="1:9" s="53" customFormat="1">
      <c r="A369" s="49"/>
      <c r="B369" s="50"/>
      <c r="C369" s="51"/>
      <c r="D369" s="49"/>
      <c r="E369" s="52"/>
      <c r="F369" s="52"/>
      <c r="G369" s="52"/>
      <c r="H369" s="52"/>
      <c r="I369" s="52"/>
    </row>
    <row r="370" spans="1:9" s="53" customFormat="1">
      <c r="A370" s="49"/>
      <c r="B370" s="50"/>
      <c r="C370" s="51"/>
      <c r="D370" s="49"/>
      <c r="E370" s="52"/>
      <c r="F370" s="52"/>
      <c r="G370" s="52"/>
      <c r="H370" s="52"/>
      <c r="I370" s="52"/>
    </row>
    <row r="371" spans="1:9" s="53" customFormat="1">
      <c r="A371" s="49"/>
      <c r="B371" s="50"/>
      <c r="C371" s="51"/>
      <c r="D371" s="49"/>
      <c r="E371" s="52"/>
      <c r="F371" s="52"/>
      <c r="G371" s="52"/>
      <c r="H371" s="52"/>
      <c r="I371" s="52"/>
    </row>
    <row r="372" spans="1:9" s="53" customFormat="1">
      <c r="A372" s="49"/>
      <c r="B372" s="50"/>
      <c r="C372" s="51"/>
      <c r="D372" s="49"/>
      <c r="E372" s="52"/>
      <c r="F372" s="52"/>
      <c r="G372" s="52"/>
      <c r="H372" s="52"/>
      <c r="I372" s="52"/>
    </row>
    <row r="373" spans="1:9" s="53" customFormat="1">
      <c r="A373" s="49"/>
      <c r="B373" s="50"/>
      <c r="C373" s="51"/>
      <c r="D373" s="49"/>
      <c r="E373" s="52"/>
      <c r="F373" s="52"/>
      <c r="G373" s="52"/>
      <c r="H373" s="52"/>
      <c r="I373" s="52"/>
    </row>
    <row r="374" spans="1:9" s="53" customFormat="1">
      <c r="A374" s="49"/>
      <c r="B374" s="50"/>
      <c r="C374" s="51"/>
      <c r="D374" s="49"/>
      <c r="E374" s="52"/>
      <c r="F374" s="52"/>
      <c r="G374" s="52"/>
      <c r="H374" s="52"/>
      <c r="I374" s="52"/>
    </row>
    <row r="375" spans="1:9" s="53" customFormat="1">
      <c r="A375" s="49"/>
      <c r="B375" s="50"/>
      <c r="C375" s="51"/>
      <c r="D375" s="49"/>
      <c r="E375" s="52"/>
      <c r="F375" s="52"/>
      <c r="G375" s="52"/>
      <c r="H375" s="52"/>
      <c r="I375" s="52"/>
    </row>
    <row r="376" spans="1:9" s="53" customFormat="1">
      <c r="A376" s="49"/>
      <c r="B376" s="50"/>
      <c r="C376" s="51"/>
      <c r="D376" s="49"/>
      <c r="E376" s="52"/>
      <c r="F376" s="52"/>
      <c r="G376" s="52"/>
      <c r="H376" s="52"/>
      <c r="I376" s="52"/>
    </row>
    <row r="377" spans="1:9" s="53" customFormat="1">
      <c r="A377" s="49"/>
      <c r="B377" s="50"/>
      <c r="C377" s="51"/>
      <c r="D377" s="49"/>
      <c r="E377" s="52"/>
      <c r="F377" s="52"/>
      <c r="G377" s="52"/>
      <c r="H377" s="52"/>
      <c r="I377" s="52"/>
    </row>
    <row r="378" spans="1:9" s="53" customFormat="1">
      <c r="A378" s="49"/>
      <c r="B378" s="50"/>
      <c r="C378" s="51"/>
      <c r="D378" s="49"/>
      <c r="E378" s="52"/>
      <c r="F378" s="52"/>
      <c r="G378" s="52"/>
      <c r="H378" s="52"/>
      <c r="I378" s="52"/>
    </row>
    <row r="379" spans="1:9" s="53" customFormat="1">
      <c r="A379" s="49"/>
      <c r="B379" s="50"/>
      <c r="C379" s="51"/>
      <c r="D379" s="49"/>
      <c r="E379" s="52"/>
      <c r="F379" s="52"/>
      <c r="G379" s="52"/>
      <c r="H379" s="52"/>
      <c r="I379" s="52"/>
    </row>
    <row r="380" spans="1:9" s="53" customFormat="1">
      <c r="A380" s="49"/>
      <c r="B380" s="50"/>
      <c r="C380" s="51"/>
      <c r="D380" s="49"/>
      <c r="E380" s="52"/>
      <c r="F380" s="52"/>
      <c r="G380" s="52"/>
      <c r="H380" s="52"/>
      <c r="I380" s="52"/>
    </row>
    <row r="381" spans="1:9" s="53" customFormat="1">
      <c r="A381" s="49"/>
      <c r="B381" s="50"/>
      <c r="C381" s="51"/>
      <c r="D381" s="49"/>
      <c r="E381" s="52"/>
      <c r="F381" s="52"/>
      <c r="G381" s="52"/>
      <c r="H381" s="52"/>
      <c r="I381" s="52"/>
    </row>
    <row r="382" spans="1:9" s="53" customFormat="1">
      <c r="A382" s="49"/>
      <c r="B382" s="50"/>
      <c r="C382" s="51"/>
      <c r="D382" s="49"/>
      <c r="E382" s="52"/>
      <c r="F382" s="52"/>
      <c r="G382" s="52"/>
      <c r="H382" s="52"/>
      <c r="I382" s="52"/>
    </row>
    <row r="383" spans="1:9" s="53" customFormat="1">
      <c r="A383" s="49"/>
      <c r="B383" s="50"/>
      <c r="C383" s="51"/>
      <c r="D383" s="49"/>
      <c r="E383" s="52"/>
      <c r="F383" s="52"/>
      <c r="G383" s="52"/>
      <c r="H383" s="52"/>
      <c r="I383" s="52"/>
    </row>
    <row r="384" spans="1:9" s="53" customFormat="1">
      <c r="A384" s="49"/>
      <c r="B384" s="50"/>
      <c r="C384" s="51"/>
      <c r="D384" s="49"/>
      <c r="E384" s="52"/>
      <c r="F384" s="52"/>
      <c r="G384" s="52"/>
      <c r="H384" s="52"/>
      <c r="I384" s="52"/>
    </row>
    <row r="385" spans="1:9" s="53" customFormat="1">
      <c r="A385" s="49"/>
      <c r="B385" s="50"/>
      <c r="C385" s="51"/>
      <c r="D385" s="49"/>
      <c r="E385" s="52"/>
      <c r="F385" s="52"/>
      <c r="G385" s="52"/>
      <c r="H385" s="52"/>
      <c r="I385" s="52"/>
    </row>
    <row r="386" spans="1:9" s="53" customFormat="1">
      <c r="A386" s="49"/>
      <c r="B386" s="50"/>
      <c r="C386" s="51"/>
      <c r="D386" s="49"/>
      <c r="E386" s="52"/>
      <c r="F386" s="52"/>
      <c r="G386" s="52"/>
      <c r="H386" s="52"/>
      <c r="I386" s="52"/>
    </row>
    <row r="387" spans="1:9" s="53" customFormat="1">
      <c r="A387" s="49"/>
      <c r="B387" s="50"/>
      <c r="C387" s="51"/>
      <c r="D387" s="49"/>
      <c r="E387" s="52"/>
      <c r="F387" s="52"/>
      <c r="G387" s="52"/>
      <c r="H387" s="52"/>
      <c r="I387" s="52"/>
    </row>
    <row r="388" spans="1:9" s="53" customFormat="1">
      <c r="A388" s="49"/>
      <c r="B388" s="50"/>
      <c r="C388" s="51"/>
      <c r="D388" s="49"/>
      <c r="E388" s="52"/>
      <c r="F388" s="52"/>
      <c r="G388" s="52"/>
      <c r="H388" s="52"/>
      <c r="I388" s="52"/>
    </row>
    <row r="389" spans="1:9" s="53" customFormat="1">
      <c r="A389" s="49"/>
      <c r="B389" s="50"/>
      <c r="C389" s="51"/>
      <c r="D389" s="49"/>
      <c r="E389" s="52"/>
      <c r="F389" s="52"/>
      <c r="G389" s="52"/>
      <c r="H389" s="52"/>
      <c r="I389" s="52"/>
    </row>
    <row r="390" spans="1:9" s="53" customFormat="1">
      <c r="A390" s="49"/>
      <c r="B390" s="50"/>
      <c r="C390" s="51"/>
      <c r="D390" s="49"/>
      <c r="E390" s="52"/>
      <c r="F390" s="52"/>
      <c r="G390" s="52"/>
      <c r="H390" s="52"/>
      <c r="I390" s="52"/>
    </row>
    <row r="391" spans="1:9" s="53" customFormat="1">
      <c r="A391" s="49"/>
      <c r="B391" s="50"/>
      <c r="C391" s="51"/>
      <c r="D391" s="49"/>
      <c r="E391" s="52"/>
      <c r="F391" s="52"/>
      <c r="G391" s="52"/>
      <c r="H391" s="52"/>
      <c r="I391" s="52"/>
    </row>
    <row r="392" spans="1:9" s="53" customFormat="1">
      <c r="A392" s="49"/>
      <c r="B392" s="50"/>
      <c r="C392" s="51"/>
      <c r="D392" s="49"/>
      <c r="E392" s="52"/>
      <c r="F392" s="52"/>
      <c r="G392" s="52"/>
      <c r="H392" s="52"/>
      <c r="I392" s="52"/>
    </row>
    <row r="393" spans="1:9" s="53" customFormat="1">
      <c r="A393" s="49"/>
      <c r="B393" s="50"/>
      <c r="C393" s="51"/>
      <c r="D393" s="49"/>
      <c r="E393" s="52"/>
      <c r="F393" s="52"/>
      <c r="G393" s="52"/>
      <c r="H393" s="52"/>
      <c r="I393" s="52"/>
    </row>
    <row r="394" spans="1:9" s="53" customFormat="1">
      <c r="A394" s="49"/>
      <c r="B394" s="50"/>
      <c r="C394" s="51"/>
      <c r="D394" s="49"/>
      <c r="E394" s="52"/>
      <c r="F394" s="52"/>
      <c r="G394" s="52"/>
      <c r="H394" s="52"/>
      <c r="I394" s="52"/>
    </row>
    <row r="395" spans="1:9" s="53" customFormat="1">
      <c r="A395" s="49"/>
      <c r="B395" s="50"/>
      <c r="C395" s="51"/>
      <c r="D395" s="49"/>
      <c r="E395" s="52"/>
      <c r="F395" s="52"/>
      <c r="G395" s="52"/>
      <c r="H395" s="52"/>
      <c r="I395" s="52"/>
    </row>
    <row r="396" spans="1:9" s="53" customFormat="1">
      <c r="A396" s="49"/>
      <c r="B396" s="50"/>
      <c r="C396" s="51"/>
      <c r="D396" s="49"/>
      <c r="E396" s="52"/>
      <c r="F396" s="52"/>
      <c r="G396" s="52"/>
      <c r="H396" s="52"/>
      <c r="I396" s="52"/>
    </row>
    <row r="397" spans="1:9" s="53" customFormat="1">
      <c r="A397" s="49"/>
      <c r="B397" s="50"/>
      <c r="C397" s="51"/>
      <c r="D397" s="49"/>
      <c r="E397" s="52"/>
      <c r="F397" s="52"/>
      <c r="G397" s="52"/>
      <c r="H397" s="52"/>
      <c r="I397" s="52"/>
    </row>
    <row r="398" spans="1:9" s="53" customFormat="1">
      <c r="A398" s="49"/>
      <c r="B398" s="50"/>
      <c r="C398" s="51"/>
      <c r="D398" s="49"/>
      <c r="E398" s="52"/>
      <c r="F398" s="52"/>
      <c r="G398" s="52"/>
      <c r="H398" s="52"/>
      <c r="I398" s="52"/>
    </row>
    <row r="399" spans="1:9" s="53" customFormat="1">
      <c r="A399" s="49"/>
      <c r="B399" s="50"/>
      <c r="C399" s="51"/>
      <c r="D399" s="49"/>
      <c r="E399" s="52"/>
      <c r="F399" s="52"/>
      <c r="G399" s="52"/>
      <c r="H399" s="52"/>
      <c r="I399" s="52"/>
    </row>
    <row r="400" spans="1:9" s="53" customFormat="1">
      <c r="A400" s="49"/>
      <c r="B400" s="50"/>
      <c r="C400" s="51"/>
      <c r="D400" s="49"/>
      <c r="E400" s="52"/>
      <c r="F400" s="52"/>
      <c r="G400" s="52"/>
      <c r="H400" s="52"/>
      <c r="I400" s="52"/>
    </row>
    <row r="401" spans="1:9" s="53" customFormat="1">
      <c r="A401" s="49"/>
      <c r="B401" s="50"/>
      <c r="C401" s="51"/>
      <c r="D401" s="49"/>
      <c r="E401" s="52"/>
      <c r="F401" s="52"/>
      <c r="G401" s="52"/>
      <c r="H401" s="52"/>
      <c r="I401" s="52"/>
    </row>
    <row r="402" spans="1:9" s="53" customFormat="1">
      <c r="A402" s="49"/>
      <c r="B402" s="50"/>
      <c r="C402" s="51"/>
      <c r="D402" s="49"/>
      <c r="E402" s="52"/>
      <c r="F402" s="52"/>
      <c r="G402" s="52"/>
      <c r="H402" s="52"/>
      <c r="I402" s="52"/>
    </row>
    <row r="403" spans="1:9" s="53" customFormat="1">
      <c r="A403" s="49"/>
      <c r="B403" s="50"/>
      <c r="C403" s="51"/>
      <c r="D403" s="49"/>
      <c r="E403" s="52"/>
      <c r="F403" s="52"/>
      <c r="G403" s="52"/>
      <c r="H403" s="52"/>
      <c r="I403" s="52"/>
    </row>
    <row r="404" spans="1:9" s="53" customFormat="1">
      <c r="A404" s="49"/>
      <c r="B404" s="50"/>
      <c r="C404" s="51"/>
      <c r="D404" s="49"/>
      <c r="E404" s="52"/>
      <c r="F404" s="52"/>
      <c r="G404" s="52"/>
      <c r="H404" s="52"/>
      <c r="I404" s="52"/>
    </row>
    <row r="405" spans="1:9" s="53" customFormat="1">
      <c r="A405" s="49"/>
      <c r="B405" s="50"/>
      <c r="C405" s="51"/>
      <c r="D405" s="49"/>
      <c r="E405" s="52"/>
      <c r="F405" s="52"/>
      <c r="G405" s="52"/>
      <c r="H405" s="52"/>
      <c r="I405" s="52"/>
    </row>
    <row r="406" spans="1:9" s="53" customFormat="1">
      <c r="A406" s="49"/>
      <c r="B406" s="50"/>
      <c r="C406" s="51"/>
      <c r="D406" s="49"/>
      <c r="E406" s="52"/>
      <c r="F406" s="52"/>
      <c r="G406" s="52"/>
      <c r="H406" s="52"/>
      <c r="I406" s="52"/>
    </row>
    <row r="407" spans="1:9" s="53" customFormat="1">
      <c r="A407" s="49"/>
      <c r="B407" s="50"/>
      <c r="C407" s="51"/>
      <c r="D407" s="49"/>
      <c r="E407" s="52"/>
      <c r="F407" s="52"/>
      <c r="G407" s="52"/>
      <c r="H407" s="52"/>
      <c r="I407" s="52"/>
    </row>
    <row r="408" spans="1:9" s="53" customFormat="1">
      <c r="A408" s="49"/>
      <c r="B408" s="50"/>
      <c r="C408" s="51"/>
      <c r="D408" s="49"/>
      <c r="E408" s="52"/>
      <c r="F408" s="52"/>
      <c r="G408" s="52"/>
      <c r="H408" s="52"/>
      <c r="I408" s="52"/>
    </row>
    <row r="409" spans="1:9" s="53" customFormat="1">
      <c r="A409" s="49"/>
      <c r="B409" s="50"/>
      <c r="C409" s="51"/>
      <c r="D409" s="49"/>
      <c r="E409" s="52"/>
      <c r="F409" s="52"/>
      <c r="G409" s="52"/>
      <c r="H409" s="52"/>
      <c r="I409" s="52"/>
    </row>
    <row r="410" spans="1:9" s="53" customFormat="1">
      <c r="A410" s="49"/>
      <c r="B410" s="50"/>
      <c r="C410" s="51"/>
      <c r="D410" s="49"/>
      <c r="E410" s="52"/>
      <c r="F410" s="52"/>
      <c r="G410" s="52"/>
      <c r="H410" s="52"/>
      <c r="I410" s="52"/>
    </row>
    <row r="411" spans="1:9" s="53" customFormat="1">
      <c r="A411" s="49"/>
      <c r="B411" s="50"/>
      <c r="C411" s="51"/>
      <c r="D411" s="49"/>
      <c r="E411" s="52"/>
      <c r="F411" s="52"/>
      <c r="G411" s="52"/>
      <c r="H411" s="52"/>
      <c r="I411" s="52"/>
    </row>
    <row r="412" spans="1:9" s="53" customFormat="1">
      <c r="A412" s="49"/>
      <c r="B412" s="50"/>
      <c r="C412" s="51"/>
      <c r="D412" s="49"/>
      <c r="E412" s="52"/>
      <c r="F412" s="52"/>
      <c r="G412" s="52"/>
      <c r="H412" s="52"/>
      <c r="I412" s="52"/>
    </row>
    <row r="413" spans="1:9" s="53" customFormat="1">
      <c r="A413" s="49"/>
      <c r="B413" s="50"/>
      <c r="C413" s="51"/>
      <c r="D413" s="49"/>
      <c r="E413" s="52"/>
      <c r="F413" s="52"/>
      <c r="G413" s="52"/>
      <c r="H413" s="52"/>
      <c r="I413" s="52"/>
    </row>
    <row r="414" spans="1:9" s="53" customFormat="1">
      <c r="A414" s="49"/>
      <c r="B414" s="50"/>
      <c r="C414" s="51"/>
      <c r="D414" s="49"/>
      <c r="E414" s="52"/>
      <c r="F414" s="52"/>
      <c r="G414" s="52"/>
      <c r="H414" s="52"/>
      <c r="I414" s="52"/>
    </row>
    <row r="415" spans="1:9" s="53" customFormat="1">
      <c r="A415" s="49"/>
      <c r="B415" s="50"/>
      <c r="C415" s="51"/>
      <c r="D415" s="49"/>
      <c r="E415" s="52"/>
      <c r="F415" s="52"/>
      <c r="G415" s="52"/>
      <c r="H415" s="52"/>
      <c r="I415" s="52"/>
    </row>
    <row r="416" spans="1:9" s="53" customFormat="1">
      <c r="A416" s="49"/>
      <c r="B416" s="50"/>
      <c r="C416" s="51"/>
      <c r="D416" s="49"/>
      <c r="E416" s="52"/>
      <c r="F416" s="52"/>
      <c r="G416" s="52"/>
      <c r="H416" s="52"/>
      <c r="I416" s="52"/>
    </row>
    <row r="417" spans="1:9" s="53" customFormat="1">
      <c r="A417" s="49"/>
      <c r="B417" s="50"/>
      <c r="C417" s="51"/>
      <c r="D417" s="49"/>
      <c r="E417" s="52"/>
      <c r="F417" s="52"/>
      <c r="G417" s="52"/>
      <c r="H417" s="52"/>
      <c r="I417" s="52"/>
    </row>
    <row r="418" spans="1:9" s="53" customFormat="1">
      <c r="A418" s="49"/>
      <c r="B418" s="50"/>
      <c r="C418" s="51"/>
      <c r="D418" s="49"/>
      <c r="E418" s="52"/>
      <c r="F418" s="52"/>
      <c r="G418" s="52"/>
      <c r="H418" s="52"/>
      <c r="I418" s="52"/>
    </row>
    <row r="419" spans="1:9" s="53" customFormat="1">
      <c r="A419" s="49"/>
      <c r="B419" s="50"/>
      <c r="C419" s="51"/>
      <c r="D419" s="49"/>
      <c r="E419" s="52"/>
      <c r="F419" s="52"/>
      <c r="G419" s="52"/>
      <c r="H419" s="52"/>
      <c r="I419" s="52"/>
    </row>
    <row r="420" spans="1:9" s="53" customFormat="1">
      <c r="A420" s="49"/>
      <c r="B420" s="50"/>
      <c r="C420" s="51"/>
      <c r="D420" s="49"/>
      <c r="E420" s="52"/>
      <c r="F420" s="52"/>
      <c r="G420" s="52"/>
      <c r="H420" s="52"/>
      <c r="I420" s="52"/>
    </row>
    <row r="421" spans="1:9" s="53" customFormat="1">
      <c r="A421" s="49"/>
      <c r="B421" s="50"/>
      <c r="C421" s="51"/>
      <c r="D421" s="49"/>
      <c r="E421" s="52"/>
      <c r="F421" s="52"/>
      <c r="G421" s="52"/>
      <c r="H421" s="52"/>
      <c r="I421" s="52"/>
    </row>
    <row r="422" spans="1:9" s="53" customFormat="1">
      <c r="A422" s="49"/>
      <c r="B422" s="50"/>
      <c r="C422" s="51"/>
      <c r="D422" s="49"/>
      <c r="E422" s="52"/>
      <c r="F422" s="52"/>
      <c r="G422" s="52"/>
      <c r="H422" s="52"/>
      <c r="I422" s="52"/>
    </row>
    <row r="423" spans="1:9" s="53" customFormat="1">
      <c r="A423" s="49"/>
      <c r="B423" s="50"/>
      <c r="C423" s="51"/>
      <c r="D423" s="49"/>
      <c r="E423" s="52"/>
      <c r="F423" s="52"/>
      <c r="G423" s="52"/>
      <c r="H423" s="52"/>
      <c r="I423" s="52"/>
    </row>
    <row r="424" spans="1:9" s="53" customFormat="1">
      <c r="A424" s="49"/>
      <c r="B424" s="50"/>
      <c r="C424" s="51"/>
      <c r="D424" s="49"/>
      <c r="E424" s="52"/>
      <c r="F424" s="52"/>
      <c r="G424" s="52"/>
      <c r="H424" s="52"/>
      <c r="I424" s="52"/>
    </row>
    <row r="425" spans="1:9" s="53" customFormat="1">
      <c r="A425" s="49"/>
      <c r="B425" s="50"/>
      <c r="C425" s="51"/>
      <c r="D425" s="49"/>
      <c r="E425" s="52"/>
      <c r="F425" s="52"/>
      <c r="G425" s="52"/>
      <c r="H425" s="52"/>
      <c r="I425" s="52"/>
    </row>
    <row r="426" spans="1:9" s="53" customFormat="1">
      <c r="A426" s="49"/>
      <c r="B426" s="50"/>
      <c r="C426" s="51"/>
      <c r="D426" s="49"/>
      <c r="E426" s="52"/>
      <c r="F426" s="52"/>
      <c r="G426" s="52"/>
      <c r="H426" s="52"/>
      <c r="I426" s="52"/>
    </row>
    <row r="427" spans="1:9" s="53" customFormat="1">
      <c r="A427" s="49"/>
      <c r="B427" s="50"/>
      <c r="C427" s="51"/>
      <c r="D427" s="49"/>
      <c r="E427" s="52"/>
      <c r="F427" s="52"/>
      <c r="G427" s="52"/>
      <c r="H427" s="52"/>
      <c r="I427" s="52"/>
    </row>
    <row r="428" spans="1:9" s="53" customFormat="1">
      <c r="A428" s="49"/>
      <c r="B428" s="50"/>
      <c r="C428" s="51"/>
      <c r="D428" s="49"/>
      <c r="E428" s="52"/>
      <c r="F428" s="52"/>
      <c r="G428" s="52"/>
      <c r="H428" s="52"/>
      <c r="I428" s="52"/>
    </row>
    <row r="429" spans="1:9" s="53" customFormat="1">
      <c r="A429" s="49"/>
      <c r="B429" s="50"/>
      <c r="C429" s="51"/>
      <c r="D429" s="49"/>
      <c r="E429" s="52"/>
      <c r="F429" s="52"/>
      <c r="G429" s="52"/>
      <c r="H429" s="52"/>
      <c r="I429" s="52"/>
    </row>
    <row r="430" spans="1:9" s="53" customFormat="1">
      <c r="A430" s="49"/>
      <c r="B430" s="50"/>
      <c r="C430" s="51"/>
      <c r="D430" s="49"/>
      <c r="E430" s="52"/>
      <c r="F430" s="52"/>
      <c r="G430" s="52"/>
      <c r="H430" s="52"/>
      <c r="I430" s="52"/>
    </row>
    <row r="431" spans="1:9" s="53" customFormat="1">
      <c r="A431" s="49"/>
      <c r="B431" s="50"/>
      <c r="C431" s="51"/>
      <c r="D431" s="49"/>
      <c r="E431" s="52"/>
      <c r="F431" s="52"/>
      <c r="G431" s="52"/>
      <c r="H431" s="52"/>
      <c r="I431" s="52"/>
    </row>
    <row r="432" spans="1:9" s="53" customFormat="1">
      <c r="A432" s="49"/>
      <c r="B432" s="50"/>
      <c r="C432" s="51"/>
      <c r="D432" s="49"/>
      <c r="E432" s="52"/>
      <c r="F432" s="52"/>
      <c r="G432" s="52"/>
      <c r="H432" s="52"/>
      <c r="I432" s="52"/>
    </row>
    <row r="433" spans="1:9" s="53" customFormat="1">
      <c r="A433" s="49"/>
      <c r="B433" s="50"/>
      <c r="C433" s="51"/>
      <c r="D433" s="49"/>
      <c r="E433" s="52"/>
      <c r="F433" s="52"/>
      <c r="G433" s="52"/>
      <c r="H433" s="52"/>
      <c r="I433" s="52"/>
    </row>
    <row r="434" spans="1:9" s="53" customFormat="1">
      <c r="A434" s="49"/>
      <c r="B434" s="50"/>
      <c r="C434" s="51"/>
      <c r="D434" s="49"/>
      <c r="E434" s="52"/>
      <c r="F434" s="52"/>
      <c r="G434" s="52"/>
      <c r="H434" s="52"/>
      <c r="I434" s="52"/>
    </row>
    <row r="435" spans="1:9" s="53" customFormat="1">
      <c r="A435" s="49"/>
      <c r="B435" s="50"/>
      <c r="C435" s="51"/>
      <c r="D435" s="49"/>
      <c r="E435" s="52"/>
      <c r="F435" s="52"/>
      <c r="G435" s="52"/>
      <c r="H435" s="52"/>
      <c r="I435" s="52"/>
    </row>
    <row r="436" spans="1:9" s="53" customFormat="1">
      <c r="A436" s="49"/>
      <c r="B436" s="50"/>
      <c r="C436" s="51"/>
      <c r="D436" s="49"/>
      <c r="E436" s="52"/>
      <c r="F436" s="52"/>
      <c r="G436" s="52"/>
      <c r="H436" s="52"/>
      <c r="I436" s="52"/>
    </row>
    <row r="437" spans="1:9" s="53" customFormat="1">
      <c r="A437" s="49"/>
      <c r="B437" s="50"/>
      <c r="C437" s="51"/>
      <c r="D437" s="49"/>
      <c r="E437" s="52"/>
      <c r="F437" s="52"/>
      <c r="G437" s="52"/>
      <c r="H437" s="52"/>
      <c r="I437" s="52"/>
    </row>
    <row r="438" spans="1:9" s="53" customFormat="1">
      <c r="A438" s="49"/>
      <c r="B438" s="50"/>
      <c r="C438" s="51"/>
      <c r="D438" s="49"/>
      <c r="E438" s="52"/>
      <c r="F438" s="52"/>
      <c r="G438" s="52"/>
      <c r="H438" s="52"/>
      <c r="I438" s="52"/>
    </row>
    <row r="439" spans="1:9" s="53" customFormat="1">
      <c r="A439" s="49"/>
      <c r="B439" s="50"/>
      <c r="C439" s="51"/>
      <c r="D439" s="49"/>
      <c r="E439" s="52"/>
      <c r="F439" s="52"/>
      <c r="G439" s="52"/>
      <c r="H439" s="52"/>
      <c r="I439" s="52"/>
    </row>
    <row r="440" spans="1:9" s="53" customFormat="1">
      <c r="A440" s="49"/>
      <c r="B440" s="50"/>
      <c r="C440" s="51"/>
      <c r="D440" s="49"/>
      <c r="E440" s="52"/>
      <c r="F440" s="52"/>
      <c r="G440" s="52"/>
      <c r="H440" s="52"/>
      <c r="I440" s="52"/>
    </row>
    <row r="441" spans="1:9" s="53" customFormat="1">
      <c r="A441" s="49"/>
      <c r="B441" s="50"/>
      <c r="C441" s="51"/>
      <c r="D441" s="49"/>
      <c r="E441" s="52"/>
      <c r="F441" s="52"/>
      <c r="G441" s="52"/>
      <c r="H441" s="52"/>
      <c r="I441" s="52"/>
    </row>
    <row r="442" spans="1:9" s="53" customFormat="1">
      <c r="A442" s="49"/>
      <c r="B442" s="50"/>
      <c r="C442" s="51"/>
      <c r="D442" s="49"/>
      <c r="E442" s="52"/>
      <c r="F442" s="52"/>
      <c r="G442" s="52"/>
      <c r="H442" s="52"/>
      <c r="I442" s="52"/>
    </row>
    <row r="443" spans="1:9" s="53" customFormat="1">
      <c r="A443" s="49"/>
      <c r="B443" s="50"/>
      <c r="C443" s="51"/>
      <c r="D443" s="49"/>
      <c r="E443" s="52"/>
      <c r="F443" s="52"/>
      <c r="G443" s="52"/>
      <c r="H443" s="52"/>
      <c r="I443" s="52"/>
    </row>
    <row r="444" spans="1:9" s="53" customFormat="1">
      <c r="A444" s="49"/>
      <c r="B444" s="50"/>
      <c r="C444" s="51"/>
      <c r="D444" s="49"/>
      <c r="E444" s="52"/>
      <c r="F444" s="52"/>
      <c r="G444" s="52"/>
      <c r="H444" s="52"/>
      <c r="I444" s="52"/>
    </row>
    <row r="445" spans="1:9" s="53" customFormat="1">
      <c r="A445" s="49"/>
      <c r="B445" s="50"/>
      <c r="C445" s="51"/>
      <c r="D445" s="49"/>
      <c r="E445" s="52"/>
      <c r="F445" s="52"/>
      <c r="G445" s="52"/>
      <c r="H445" s="52"/>
      <c r="I445" s="52"/>
    </row>
    <row r="446" spans="1:9" s="53" customFormat="1">
      <c r="A446" s="49"/>
      <c r="B446" s="50"/>
      <c r="C446" s="51"/>
      <c r="D446" s="49"/>
      <c r="E446" s="52"/>
      <c r="F446" s="52"/>
      <c r="G446" s="52"/>
      <c r="H446" s="52"/>
      <c r="I446" s="52"/>
    </row>
    <row r="447" spans="1:9" s="53" customFormat="1">
      <c r="A447" s="49"/>
      <c r="B447" s="50"/>
      <c r="C447" s="51"/>
      <c r="D447" s="49"/>
      <c r="E447" s="52"/>
      <c r="F447" s="52"/>
      <c r="G447" s="52"/>
      <c r="H447" s="52"/>
      <c r="I447" s="52"/>
    </row>
    <row r="448" spans="1:9" s="53" customFormat="1">
      <c r="A448" s="49"/>
      <c r="B448" s="50"/>
      <c r="C448" s="51"/>
      <c r="D448" s="49"/>
      <c r="E448" s="52"/>
      <c r="F448" s="52"/>
      <c r="G448" s="52"/>
      <c r="H448" s="52"/>
      <c r="I448" s="52"/>
    </row>
    <row r="449" spans="1:9" s="53" customFormat="1">
      <c r="A449" s="49"/>
      <c r="B449" s="50"/>
      <c r="C449" s="51"/>
      <c r="D449" s="49"/>
      <c r="E449" s="52"/>
      <c r="F449" s="52"/>
      <c r="G449" s="52"/>
      <c r="H449" s="52"/>
      <c r="I449" s="52"/>
    </row>
    <row r="450" spans="1:9" s="53" customFormat="1">
      <c r="A450" s="49"/>
      <c r="B450" s="50"/>
      <c r="C450" s="51"/>
      <c r="D450" s="49"/>
      <c r="E450" s="52"/>
      <c r="F450" s="52"/>
      <c r="G450" s="52"/>
      <c r="H450" s="52"/>
      <c r="I450" s="52"/>
    </row>
    <row r="451" spans="1:9" s="53" customFormat="1">
      <c r="A451" s="49"/>
      <c r="B451" s="50"/>
      <c r="C451" s="51"/>
      <c r="D451" s="49"/>
      <c r="E451" s="52"/>
      <c r="F451" s="52"/>
      <c r="G451" s="52"/>
      <c r="H451" s="52"/>
      <c r="I451" s="52"/>
    </row>
    <row r="452" spans="1:9" s="53" customFormat="1">
      <c r="A452" s="49"/>
      <c r="B452" s="50"/>
      <c r="C452" s="51"/>
      <c r="D452" s="49"/>
      <c r="E452" s="52"/>
      <c r="F452" s="52"/>
      <c r="G452" s="52"/>
      <c r="H452" s="52"/>
      <c r="I452" s="52"/>
    </row>
    <row r="453" spans="1:9" s="53" customFormat="1">
      <c r="A453" s="49"/>
      <c r="B453" s="50"/>
      <c r="C453" s="51"/>
      <c r="D453" s="49"/>
      <c r="E453" s="52"/>
      <c r="F453" s="52"/>
      <c r="G453" s="52"/>
      <c r="H453" s="52"/>
      <c r="I453" s="52"/>
    </row>
    <row r="454" spans="1:9" s="53" customFormat="1">
      <c r="A454" s="49"/>
      <c r="B454" s="50"/>
      <c r="C454" s="51"/>
      <c r="D454" s="49"/>
      <c r="E454" s="52"/>
      <c r="F454" s="52"/>
      <c r="G454" s="52"/>
      <c r="H454" s="52"/>
      <c r="I454" s="52"/>
    </row>
    <row r="455" spans="1:9" s="53" customFormat="1">
      <c r="A455" s="49"/>
      <c r="B455" s="50"/>
      <c r="C455" s="51"/>
      <c r="D455" s="49"/>
      <c r="E455" s="52"/>
      <c r="F455" s="52"/>
      <c r="G455" s="52"/>
      <c r="H455" s="52"/>
      <c r="I455" s="52"/>
    </row>
    <row r="456" spans="1:9" s="53" customFormat="1">
      <c r="A456" s="49"/>
      <c r="B456" s="50"/>
      <c r="C456" s="51"/>
      <c r="D456" s="49"/>
      <c r="E456" s="52"/>
      <c r="F456" s="52"/>
      <c r="G456" s="52"/>
      <c r="H456" s="52"/>
      <c r="I456" s="52"/>
    </row>
    <row r="457" spans="1:9" s="53" customFormat="1">
      <c r="A457" s="49"/>
      <c r="B457" s="50"/>
      <c r="C457" s="51"/>
      <c r="D457" s="49"/>
      <c r="E457" s="52"/>
      <c r="F457" s="52"/>
      <c r="G457" s="52"/>
      <c r="H457" s="52"/>
      <c r="I457" s="52"/>
    </row>
    <row r="458" spans="1:9" s="53" customFormat="1">
      <c r="A458" s="49"/>
      <c r="B458" s="50"/>
      <c r="C458" s="51"/>
      <c r="D458" s="49"/>
      <c r="E458" s="52"/>
      <c r="F458" s="52"/>
      <c r="G458" s="52"/>
      <c r="H458" s="52"/>
      <c r="I458" s="52"/>
    </row>
    <row r="459" spans="1:9" s="53" customFormat="1">
      <c r="A459" s="49"/>
      <c r="B459" s="50"/>
      <c r="C459" s="51"/>
      <c r="D459" s="49"/>
      <c r="E459" s="52"/>
      <c r="F459" s="52"/>
      <c r="G459" s="52"/>
      <c r="H459" s="52"/>
      <c r="I459" s="52"/>
    </row>
    <row r="460" spans="1:9" s="53" customFormat="1">
      <c r="A460" s="49"/>
      <c r="B460" s="50"/>
      <c r="C460" s="51"/>
      <c r="D460" s="49"/>
      <c r="E460" s="52"/>
      <c r="F460" s="52"/>
      <c r="G460" s="52"/>
      <c r="H460" s="52"/>
      <c r="I460" s="52"/>
    </row>
    <row r="461" spans="1:9" s="53" customFormat="1">
      <c r="A461" s="49"/>
      <c r="B461" s="50"/>
      <c r="C461" s="51"/>
      <c r="D461" s="49"/>
      <c r="E461" s="52"/>
      <c r="F461" s="52"/>
      <c r="G461" s="52"/>
      <c r="H461" s="52"/>
      <c r="I461" s="52"/>
    </row>
    <row r="462" spans="1:9" s="53" customFormat="1">
      <c r="A462" s="49"/>
      <c r="B462" s="50"/>
      <c r="C462" s="51"/>
      <c r="D462" s="49"/>
      <c r="E462" s="52"/>
      <c r="F462" s="52"/>
      <c r="G462" s="52"/>
      <c r="H462" s="52"/>
      <c r="I462" s="52"/>
    </row>
    <row r="463" spans="1:9" s="53" customFormat="1">
      <c r="A463" s="49"/>
      <c r="B463" s="50"/>
      <c r="C463" s="51"/>
      <c r="D463" s="49"/>
      <c r="E463" s="52"/>
      <c r="F463" s="52"/>
      <c r="G463" s="52"/>
      <c r="H463" s="52"/>
      <c r="I463" s="52"/>
    </row>
    <row r="464" spans="1:9" s="53" customFormat="1">
      <c r="A464" s="49"/>
      <c r="B464" s="50"/>
      <c r="C464" s="51"/>
      <c r="D464" s="49"/>
      <c r="E464" s="52"/>
      <c r="F464" s="52"/>
      <c r="G464" s="52"/>
      <c r="H464" s="52"/>
      <c r="I464" s="52"/>
    </row>
    <row r="465" spans="1:9" s="53" customFormat="1">
      <c r="A465" s="49"/>
      <c r="B465" s="50"/>
      <c r="C465" s="51"/>
      <c r="D465" s="49"/>
      <c r="E465" s="52"/>
      <c r="F465" s="52"/>
      <c r="G465" s="52"/>
      <c r="H465" s="52"/>
      <c r="I465" s="52"/>
    </row>
    <row r="466" spans="1:9" s="53" customFormat="1">
      <c r="A466" s="49"/>
      <c r="B466" s="50"/>
      <c r="C466" s="51"/>
      <c r="D466" s="49"/>
      <c r="E466" s="52"/>
      <c r="F466" s="52"/>
      <c r="G466" s="52"/>
      <c r="H466" s="52"/>
      <c r="I466" s="52"/>
    </row>
    <row r="467" spans="1:9" s="53" customFormat="1">
      <c r="A467" s="49"/>
      <c r="B467" s="50"/>
      <c r="C467" s="51"/>
      <c r="D467" s="49"/>
      <c r="E467" s="52"/>
      <c r="F467" s="52"/>
      <c r="G467" s="52"/>
      <c r="H467" s="52"/>
      <c r="I467" s="52"/>
    </row>
    <row r="468" spans="1:9" s="53" customFormat="1">
      <c r="A468" s="49"/>
      <c r="B468" s="50"/>
      <c r="C468" s="51"/>
      <c r="D468" s="49"/>
      <c r="E468" s="52"/>
      <c r="F468" s="52"/>
      <c r="G468" s="52"/>
      <c r="H468" s="52"/>
      <c r="I468" s="52"/>
    </row>
    <row r="469" spans="1:9" s="53" customFormat="1">
      <c r="A469" s="49"/>
      <c r="B469" s="50"/>
      <c r="C469" s="51"/>
      <c r="D469" s="49"/>
      <c r="E469" s="52"/>
      <c r="F469" s="52"/>
      <c r="G469" s="52"/>
      <c r="H469" s="52"/>
      <c r="I469" s="52"/>
    </row>
    <row r="470" spans="1:9" s="53" customFormat="1">
      <c r="A470" s="49"/>
      <c r="B470" s="50"/>
      <c r="C470" s="51"/>
      <c r="D470" s="49"/>
      <c r="E470" s="52"/>
      <c r="F470" s="52"/>
      <c r="G470" s="52"/>
      <c r="H470" s="52"/>
      <c r="I470" s="52"/>
    </row>
    <row r="471" spans="1:9" s="53" customFormat="1">
      <c r="A471" s="49"/>
      <c r="B471" s="50"/>
      <c r="C471" s="51"/>
      <c r="D471" s="49"/>
      <c r="E471" s="52"/>
      <c r="F471" s="52"/>
      <c r="G471" s="52"/>
      <c r="H471" s="52"/>
      <c r="I471" s="52"/>
    </row>
    <row r="472" spans="1:9" s="53" customFormat="1">
      <c r="A472" s="49"/>
      <c r="B472" s="50"/>
      <c r="C472" s="51"/>
      <c r="D472" s="49"/>
      <c r="E472" s="52"/>
      <c r="F472" s="52"/>
      <c r="G472" s="52"/>
      <c r="H472" s="52"/>
      <c r="I472" s="52"/>
    </row>
    <row r="473" spans="1:9" s="53" customFormat="1">
      <c r="A473" s="49"/>
      <c r="B473" s="50"/>
      <c r="C473" s="51"/>
      <c r="D473" s="49"/>
      <c r="E473" s="52"/>
      <c r="F473" s="52"/>
      <c r="G473" s="52"/>
      <c r="H473" s="52"/>
      <c r="I473" s="52"/>
    </row>
    <row r="474" spans="1:9" s="53" customFormat="1">
      <c r="A474" s="49"/>
      <c r="B474" s="50"/>
      <c r="C474" s="51"/>
      <c r="D474" s="49"/>
      <c r="E474" s="52"/>
      <c r="F474" s="52"/>
      <c r="G474" s="52"/>
      <c r="H474" s="52"/>
      <c r="I474" s="52"/>
    </row>
    <row r="475" spans="1:9" s="53" customFormat="1">
      <c r="A475" s="49"/>
      <c r="B475" s="50"/>
      <c r="C475" s="51"/>
      <c r="D475" s="49"/>
      <c r="E475" s="52"/>
      <c r="F475" s="52"/>
      <c r="G475" s="52"/>
      <c r="H475" s="52"/>
      <c r="I475" s="52"/>
    </row>
    <row r="476" spans="1:9" s="53" customFormat="1">
      <c r="A476" s="49"/>
      <c r="B476" s="50"/>
      <c r="C476" s="51"/>
      <c r="D476" s="49"/>
      <c r="E476" s="52"/>
      <c r="F476" s="52"/>
      <c r="G476" s="52"/>
      <c r="H476" s="52"/>
      <c r="I476" s="52"/>
    </row>
    <row r="477" spans="1:9" s="53" customFormat="1">
      <c r="A477" s="49"/>
      <c r="B477" s="50"/>
      <c r="C477" s="51"/>
      <c r="D477" s="49"/>
      <c r="E477" s="52"/>
      <c r="F477" s="52"/>
      <c r="G477" s="52"/>
      <c r="H477" s="52"/>
      <c r="I477" s="52"/>
    </row>
    <row r="478" spans="1:9" s="53" customFormat="1">
      <c r="A478" s="49"/>
      <c r="B478" s="50"/>
      <c r="C478" s="51"/>
      <c r="D478" s="49"/>
      <c r="E478" s="52"/>
      <c r="F478" s="52"/>
      <c r="G478" s="52"/>
      <c r="H478" s="52"/>
      <c r="I478" s="52"/>
    </row>
    <row r="479" spans="1:9" s="53" customFormat="1">
      <c r="A479" s="49"/>
      <c r="B479" s="50"/>
      <c r="C479" s="51"/>
      <c r="D479" s="49"/>
      <c r="E479" s="52"/>
      <c r="F479" s="52"/>
      <c r="G479" s="52"/>
      <c r="H479" s="52"/>
      <c r="I479" s="52"/>
    </row>
    <row r="480" spans="1:9" s="53" customFormat="1">
      <c r="A480" s="49"/>
      <c r="B480" s="50"/>
      <c r="C480" s="51"/>
      <c r="D480" s="49"/>
      <c r="E480" s="52"/>
      <c r="F480" s="52"/>
      <c r="G480" s="52"/>
      <c r="H480" s="52"/>
      <c r="I480" s="52"/>
    </row>
    <row r="481" spans="1:9" s="53" customFormat="1">
      <c r="A481" s="49"/>
      <c r="B481" s="50"/>
      <c r="C481" s="51"/>
      <c r="D481" s="49"/>
      <c r="E481" s="52"/>
      <c r="F481" s="52"/>
      <c r="G481" s="52"/>
      <c r="H481" s="52"/>
      <c r="I481" s="52"/>
    </row>
    <row r="482" spans="1:9" s="53" customFormat="1">
      <c r="A482" s="49"/>
      <c r="B482" s="50"/>
      <c r="C482" s="51"/>
      <c r="D482" s="49"/>
      <c r="E482" s="52"/>
      <c r="F482" s="52"/>
      <c r="G482" s="52"/>
      <c r="H482" s="52"/>
      <c r="I482" s="52"/>
    </row>
    <row r="483" spans="1:9" s="53" customFormat="1">
      <c r="A483" s="49"/>
      <c r="B483" s="50"/>
      <c r="C483" s="51"/>
      <c r="D483" s="49"/>
      <c r="E483" s="52"/>
      <c r="F483" s="52"/>
      <c r="G483" s="52"/>
      <c r="H483" s="52"/>
      <c r="I483" s="52"/>
    </row>
    <row r="484" spans="1:9" s="53" customFormat="1">
      <c r="A484" s="49"/>
      <c r="B484" s="50"/>
      <c r="C484" s="51"/>
      <c r="D484" s="49"/>
      <c r="E484" s="52"/>
      <c r="F484" s="52"/>
      <c r="G484" s="52"/>
      <c r="H484" s="52"/>
      <c r="I484" s="52"/>
    </row>
    <row r="485" spans="1:9" s="53" customFormat="1">
      <c r="A485" s="49"/>
      <c r="B485" s="50"/>
      <c r="C485" s="51"/>
      <c r="D485" s="49"/>
      <c r="E485" s="52"/>
      <c r="F485" s="52"/>
      <c r="G485" s="52"/>
      <c r="H485" s="52"/>
      <c r="I485" s="52"/>
    </row>
    <row r="486" spans="1:9" s="53" customFormat="1">
      <c r="A486" s="49"/>
      <c r="B486" s="50"/>
      <c r="C486" s="51"/>
      <c r="D486" s="49"/>
      <c r="E486" s="52"/>
      <c r="F486" s="52"/>
      <c r="G486" s="52"/>
      <c r="H486" s="52"/>
      <c r="I486" s="52"/>
    </row>
    <row r="487" spans="1:9" s="53" customFormat="1">
      <c r="A487" s="49"/>
      <c r="B487" s="50"/>
      <c r="C487" s="51"/>
      <c r="D487" s="49"/>
      <c r="E487" s="52"/>
      <c r="F487" s="52"/>
      <c r="G487" s="52"/>
      <c r="H487" s="52"/>
      <c r="I487" s="52"/>
    </row>
    <row r="488" spans="1:9" s="53" customFormat="1">
      <c r="A488" s="49"/>
      <c r="B488" s="50"/>
      <c r="C488" s="51"/>
      <c r="D488" s="49"/>
      <c r="E488" s="52"/>
      <c r="F488" s="52"/>
      <c r="G488" s="52"/>
      <c r="H488" s="52"/>
      <c r="I488" s="52"/>
    </row>
    <row r="489" spans="1:9" s="53" customFormat="1">
      <c r="A489" s="49"/>
      <c r="B489" s="50"/>
      <c r="C489" s="51"/>
      <c r="D489" s="49"/>
      <c r="E489" s="52"/>
      <c r="F489" s="52"/>
      <c r="G489" s="52"/>
      <c r="H489" s="52"/>
      <c r="I489" s="52"/>
    </row>
    <row r="490" spans="1:9" s="53" customFormat="1">
      <c r="A490" s="49"/>
      <c r="B490" s="50"/>
      <c r="C490" s="51"/>
      <c r="D490" s="49"/>
      <c r="E490" s="52"/>
      <c r="F490" s="52"/>
      <c r="G490" s="52"/>
      <c r="H490" s="52"/>
      <c r="I490" s="52"/>
    </row>
    <row r="491" spans="1:9" s="53" customFormat="1">
      <c r="A491" s="49"/>
      <c r="B491" s="50"/>
      <c r="C491" s="51"/>
      <c r="D491" s="49"/>
      <c r="E491" s="52"/>
      <c r="F491" s="52"/>
      <c r="G491" s="52"/>
      <c r="H491" s="52"/>
      <c r="I491" s="52"/>
    </row>
    <row r="492" spans="1:9" s="53" customFormat="1">
      <c r="A492" s="49"/>
      <c r="B492" s="50"/>
      <c r="C492" s="51"/>
      <c r="D492" s="49"/>
      <c r="E492" s="52"/>
      <c r="F492" s="52"/>
      <c r="G492" s="52"/>
      <c r="H492" s="52"/>
      <c r="I492" s="52"/>
    </row>
    <row r="493" spans="1:9" s="53" customFormat="1">
      <c r="A493" s="49"/>
      <c r="B493" s="50"/>
      <c r="C493" s="51"/>
      <c r="D493" s="49"/>
      <c r="E493" s="52"/>
      <c r="F493" s="52"/>
      <c r="G493" s="52"/>
      <c r="H493" s="52"/>
      <c r="I493" s="52"/>
    </row>
    <row r="494" spans="1:9" s="53" customFormat="1">
      <c r="A494" s="49"/>
      <c r="B494" s="50"/>
      <c r="C494" s="51"/>
      <c r="D494" s="49"/>
      <c r="E494" s="52"/>
      <c r="F494" s="52"/>
      <c r="G494" s="52"/>
      <c r="H494" s="52"/>
      <c r="I494" s="52"/>
    </row>
    <row r="495" spans="1:9" s="53" customFormat="1">
      <c r="A495" s="49"/>
      <c r="B495" s="50"/>
      <c r="C495" s="51"/>
      <c r="D495" s="49"/>
      <c r="E495" s="52"/>
      <c r="F495" s="52"/>
      <c r="G495" s="52"/>
      <c r="H495" s="52"/>
      <c r="I495" s="52"/>
    </row>
    <row r="496" spans="1:9" s="53" customFormat="1">
      <c r="A496" s="49"/>
      <c r="B496" s="50"/>
      <c r="C496" s="51"/>
      <c r="D496" s="49"/>
      <c r="E496" s="52"/>
      <c r="F496" s="52"/>
      <c r="G496" s="52"/>
      <c r="H496" s="52"/>
      <c r="I496" s="52"/>
    </row>
    <row r="497" spans="1:9" s="53" customFormat="1">
      <c r="A497" s="49"/>
      <c r="B497" s="50"/>
      <c r="C497" s="51"/>
      <c r="D497" s="49"/>
      <c r="E497" s="52"/>
      <c r="F497" s="52"/>
      <c r="G497" s="52"/>
      <c r="H497" s="52"/>
      <c r="I497" s="52"/>
    </row>
    <row r="498" spans="1:9" s="53" customFormat="1">
      <c r="A498" s="49"/>
      <c r="B498" s="50"/>
      <c r="C498" s="51"/>
      <c r="D498" s="49"/>
      <c r="E498" s="52"/>
      <c r="F498" s="52"/>
      <c r="G498" s="52"/>
      <c r="H498" s="52"/>
      <c r="I498" s="52"/>
    </row>
    <row r="499" spans="1:9" s="53" customFormat="1">
      <c r="A499" s="49"/>
      <c r="B499" s="50"/>
      <c r="C499" s="51"/>
      <c r="D499" s="49"/>
      <c r="E499" s="52"/>
      <c r="F499" s="52"/>
      <c r="G499" s="52"/>
      <c r="H499" s="52"/>
      <c r="I499" s="52"/>
    </row>
    <row r="500" spans="1:9" s="53" customFormat="1">
      <c r="A500" s="49"/>
      <c r="B500" s="50"/>
      <c r="C500" s="51"/>
      <c r="D500" s="49"/>
      <c r="E500" s="52"/>
      <c r="F500" s="52"/>
      <c r="G500" s="52"/>
      <c r="H500" s="52"/>
      <c r="I500" s="52"/>
    </row>
    <row r="501" spans="1:9" s="53" customFormat="1">
      <c r="A501" s="49"/>
      <c r="B501" s="50"/>
      <c r="C501" s="51"/>
      <c r="D501" s="49"/>
      <c r="E501" s="52"/>
      <c r="F501" s="52"/>
      <c r="G501" s="52"/>
      <c r="H501" s="52"/>
      <c r="I501" s="52"/>
    </row>
    <row r="502" spans="1:9" s="53" customFormat="1">
      <c r="A502" s="49"/>
      <c r="B502" s="50"/>
      <c r="C502" s="51"/>
      <c r="D502" s="49"/>
      <c r="E502" s="52"/>
      <c r="F502" s="52"/>
      <c r="G502" s="52"/>
      <c r="H502" s="52"/>
      <c r="I502" s="52"/>
    </row>
    <row r="503" spans="1:9" s="53" customFormat="1">
      <c r="A503" s="49"/>
      <c r="B503" s="50"/>
      <c r="C503" s="51"/>
      <c r="D503" s="49"/>
      <c r="E503" s="52"/>
      <c r="F503" s="52"/>
      <c r="G503" s="52"/>
      <c r="H503" s="52"/>
      <c r="I503" s="52"/>
    </row>
    <row r="504" spans="1:9" s="53" customFormat="1">
      <c r="A504" s="49"/>
      <c r="B504" s="50"/>
      <c r="C504" s="51"/>
      <c r="D504" s="49"/>
      <c r="E504" s="52"/>
      <c r="F504" s="52"/>
      <c r="G504" s="52"/>
      <c r="H504" s="52"/>
      <c r="I504" s="52"/>
    </row>
    <row r="505" spans="1:9" s="53" customFormat="1">
      <c r="A505" s="49"/>
      <c r="B505" s="50"/>
      <c r="C505" s="51"/>
      <c r="D505" s="49"/>
      <c r="E505" s="52"/>
      <c r="F505" s="52"/>
      <c r="G505" s="52"/>
      <c r="H505" s="52"/>
      <c r="I505" s="52"/>
    </row>
    <row r="506" spans="1:9" s="53" customFormat="1">
      <c r="A506" s="49"/>
      <c r="B506" s="50"/>
      <c r="C506" s="51"/>
      <c r="D506" s="49"/>
      <c r="E506" s="52"/>
      <c r="F506" s="52"/>
      <c r="G506" s="52"/>
      <c r="H506" s="52"/>
      <c r="I506" s="52"/>
    </row>
    <row r="507" spans="1:9" s="53" customFormat="1">
      <c r="A507" s="49"/>
      <c r="B507" s="50"/>
      <c r="C507" s="51"/>
      <c r="D507" s="49"/>
      <c r="E507" s="52"/>
      <c r="F507" s="52"/>
      <c r="G507" s="52"/>
      <c r="H507" s="52"/>
      <c r="I507" s="52"/>
    </row>
    <row r="508" spans="1:9" s="53" customFormat="1">
      <c r="A508" s="49"/>
      <c r="B508" s="50"/>
      <c r="C508" s="51"/>
      <c r="D508" s="49"/>
      <c r="E508" s="52"/>
      <c r="F508" s="52"/>
      <c r="G508" s="52"/>
      <c r="H508" s="52"/>
      <c r="I508" s="52"/>
    </row>
    <row r="509" spans="1:9" s="53" customFormat="1">
      <c r="A509" s="49"/>
      <c r="B509" s="50"/>
      <c r="C509" s="51"/>
      <c r="D509" s="49"/>
      <c r="E509" s="52"/>
      <c r="F509" s="52"/>
      <c r="G509" s="52"/>
      <c r="H509" s="52"/>
      <c r="I509" s="52"/>
    </row>
    <row r="510" spans="1:9" s="53" customFormat="1">
      <c r="A510" s="49"/>
      <c r="B510" s="50"/>
      <c r="C510" s="51"/>
      <c r="D510" s="49"/>
      <c r="E510" s="52"/>
      <c r="F510" s="52"/>
      <c r="G510" s="52"/>
      <c r="H510" s="52"/>
      <c r="I510" s="52"/>
    </row>
    <row r="511" spans="1:9" s="53" customFormat="1">
      <c r="A511" s="49"/>
      <c r="B511" s="50"/>
      <c r="C511" s="51"/>
      <c r="D511" s="49"/>
      <c r="E511" s="52"/>
      <c r="F511" s="52"/>
      <c r="G511" s="52"/>
      <c r="H511" s="52"/>
      <c r="I511" s="52"/>
    </row>
    <row r="512" spans="1:9" s="53" customFormat="1">
      <c r="A512" s="49"/>
      <c r="B512" s="50"/>
      <c r="C512" s="51"/>
      <c r="D512" s="49"/>
      <c r="E512" s="52"/>
      <c r="F512" s="52"/>
      <c r="G512" s="52"/>
      <c r="H512" s="52"/>
      <c r="I512" s="52"/>
    </row>
    <row r="513" spans="1:9" s="53" customFormat="1">
      <c r="A513" s="49"/>
      <c r="B513" s="50"/>
      <c r="C513" s="51"/>
      <c r="D513" s="49"/>
      <c r="E513" s="52"/>
      <c r="F513" s="52"/>
      <c r="G513" s="52"/>
      <c r="H513" s="52"/>
      <c r="I513" s="52"/>
    </row>
    <row r="514" spans="1:9" s="53" customFormat="1">
      <c r="A514" s="49"/>
      <c r="B514" s="50"/>
      <c r="C514" s="51"/>
      <c r="D514" s="49"/>
      <c r="E514" s="52"/>
      <c r="F514" s="52"/>
      <c r="G514" s="52"/>
      <c r="H514" s="52"/>
      <c r="I514" s="52"/>
    </row>
    <row r="515" spans="1:9" s="53" customFormat="1">
      <c r="A515" s="49"/>
      <c r="B515" s="50"/>
      <c r="C515" s="51"/>
      <c r="D515" s="49"/>
      <c r="E515" s="52"/>
      <c r="F515" s="52"/>
      <c r="G515" s="52"/>
      <c r="H515" s="52"/>
      <c r="I515" s="52"/>
    </row>
    <row r="516" spans="1:9" s="53" customFormat="1">
      <c r="A516" s="49"/>
      <c r="B516" s="50"/>
      <c r="C516" s="51"/>
      <c r="D516" s="49"/>
      <c r="E516" s="52"/>
      <c r="F516" s="52"/>
      <c r="G516" s="52"/>
      <c r="H516" s="52"/>
      <c r="I516" s="52"/>
    </row>
    <row r="517" spans="1:9" s="53" customFormat="1">
      <c r="A517" s="49"/>
      <c r="B517" s="50"/>
      <c r="C517" s="51"/>
      <c r="D517" s="49"/>
      <c r="E517" s="52"/>
      <c r="F517" s="52"/>
      <c r="G517" s="52"/>
      <c r="H517" s="52"/>
      <c r="I517" s="52"/>
    </row>
    <row r="518" spans="1:9" s="53" customFormat="1">
      <c r="A518" s="49"/>
      <c r="B518" s="50"/>
      <c r="C518" s="51"/>
      <c r="D518" s="49"/>
      <c r="E518" s="52"/>
      <c r="F518" s="52"/>
      <c r="G518" s="52"/>
      <c r="H518" s="52"/>
      <c r="I518" s="52"/>
    </row>
    <row r="519" spans="1:9" s="53" customFormat="1">
      <c r="A519" s="49"/>
      <c r="B519" s="50"/>
      <c r="C519" s="51"/>
      <c r="D519" s="49"/>
      <c r="E519" s="52"/>
      <c r="F519" s="52"/>
      <c r="G519" s="52"/>
      <c r="H519" s="52"/>
      <c r="I519" s="52"/>
    </row>
    <row r="520" spans="1:9" s="53" customFormat="1">
      <c r="A520" s="49"/>
      <c r="B520" s="50"/>
      <c r="C520" s="51"/>
      <c r="D520" s="49"/>
      <c r="E520" s="52"/>
      <c r="F520" s="52"/>
      <c r="G520" s="52"/>
      <c r="H520" s="52"/>
      <c r="I520" s="52"/>
    </row>
    <row r="521" spans="1:9" s="53" customFormat="1">
      <c r="A521" s="49"/>
      <c r="B521" s="50"/>
      <c r="C521" s="51"/>
      <c r="D521" s="49"/>
      <c r="E521" s="52"/>
      <c r="F521" s="52"/>
      <c r="G521" s="52"/>
      <c r="H521" s="52"/>
      <c r="I521" s="52"/>
    </row>
    <row r="522" spans="1:9" s="53" customFormat="1">
      <c r="A522" s="49"/>
      <c r="B522" s="50"/>
      <c r="C522" s="51"/>
      <c r="D522" s="49"/>
      <c r="E522" s="52"/>
      <c r="F522" s="52"/>
      <c r="G522" s="52"/>
      <c r="H522" s="52"/>
      <c r="I522" s="52"/>
    </row>
    <row r="523" spans="1:9" s="53" customFormat="1">
      <c r="A523" s="49"/>
      <c r="B523" s="50"/>
      <c r="C523" s="51"/>
      <c r="D523" s="49"/>
      <c r="E523" s="52"/>
      <c r="F523" s="52"/>
      <c r="G523" s="52"/>
      <c r="H523" s="52"/>
      <c r="I523" s="52"/>
    </row>
    <row r="524" spans="1:9" s="53" customFormat="1">
      <c r="A524" s="49"/>
      <c r="B524" s="50"/>
      <c r="C524" s="51"/>
      <c r="D524" s="49"/>
      <c r="E524" s="52"/>
      <c r="F524" s="52"/>
      <c r="G524" s="52"/>
      <c r="H524" s="52"/>
      <c r="I524" s="52"/>
    </row>
    <row r="525" spans="1:9" s="53" customFormat="1">
      <c r="A525" s="49"/>
      <c r="B525" s="50"/>
      <c r="C525" s="51"/>
      <c r="D525" s="49"/>
      <c r="E525" s="52"/>
      <c r="F525" s="52"/>
      <c r="G525" s="52"/>
      <c r="H525" s="52"/>
      <c r="I525" s="52"/>
    </row>
    <row r="526" spans="1:9" s="53" customFormat="1">
      <c r="A526" s="49"/>
      <c r="B526" s="50"/>
      <c r="C526" s="51"/>
      <c r="D526" s="49"/>
      <c r="E526" s="52"/>
      <c r="F526" s="52"/>
      <c r="G526" s="52"/>
      <c r="H526" s="52"/>
      <c r="I526" s="52"/>
    </row>
    <row r="527" spans="1:9" s="53" customFormat="1">
      <c r="A527" s="49"/>
      <c r="B527" s="50"/>
      <c r="C527" s="51"/>
      <c r="D527" s="49"/>
      <c r="E527" s="52"/>
      <c r="F527" s="52"/>
      <c r="G527" s="52"/>
      <c r="H527" s="52"/>
      <c r="I527" s="52"/>
    </row>
    <row r="528" spans="1:9" s="53" customFormat="1">
      <c r="A528" s="49"/>
      <c r="B528" s="50"/>
      <c r="C528" s="51"/>
      <c r="D528" s="49"/>
      <c r="E528" s="52"/>
      <c r="F528" s="52"/>
      <c r="G528" s="52"/>
      <c r="H528" s="52"/>
      <c r="I528" s="52"/>
    </row>
    <row r="529" spans="1:9" s="53" customFormat="1">
      <c r="A529" s="49"/>
      <c r="B529" s="50"/>
      <c r="C529" s="51"/>
      <c r="D529" s="49"/>
      <c r="E529" s="52"/>
      <c r="F529" s="52"/>
      <c r="G529" s="52"/>
      <c r="H529" s="52"/>
      <c r="I529" s="52"/>
    </row>
    <row r="530" spans="1:9" s="53" customFormat="1">
      <c r="A530" s="49"/>
      <c r="B530" s="50"/>
      <c r="C530" s="51"/>
      <c r="D530" s="49"/>
      <c r="E530" s="52"/>
      <c r="F530" s="52"/>
      <c r="G530" s="52"/>
      <c r="H530" s="52"/>
      <c r="I530" s="52"/>
    </row>
    <row r="531" spans="1:9" s="53" customFormat="1">
      <c r="A531" s="49"/>
      <c r="B531" s="50"/>
      <c r="C531" s="51"/>
      <c r="D531" s="49"/>
      <c r="E531" s="52"/>
      <c r="F531" s="52"/>
      <c r="G531" s="52"/>
      <c r="H531" s="52"/>
      <c r="I531" s="52"/>
    </row>
    <row r="532" spans="1:9" s="53" customFormat="1">
      <c r="A532" s="49"/>
      <c r="B532" s="50"/>
      <c r="C532" s="51"/>
      <c r="D532" s="49"/>
      <c r="E532" s="52"/>
      <c r="F532" s="52"/>
      <c r="G532" s="52"/>
      <c r="H532" s="52"/>
      <c r="I532" s="52"/>
    </row>
    <row r="533" spans="1:9" s="53" customFormat="1">
      <c r="A533" s="49"/>
      <c r="B533" s="50"/>
      <c r="C533" s="51"/>
      <c r="D533" s="49"/>
      <c r="E533" s="52"/>
      <c r="F533" s="52"/>
      <c r="G533" s="52"/>
      <c r="H533" s="52"/>
      <c r="I533" s="52"/>
    </row>
    <row r="534" spans="1:9" s="53" customFormat="1">
      <c r="A534" s="49"/>
      <c r="B534" s="50"/>
      <c r="C534" s="51"/>
      <c r="D534" s="49"/>
      <c r="E534" s="52"/>
      <c r="F534" s="52"/>
      <c r="G534" s="52"/>
      <c r="H534" s="52"/>
      <c r="I534" s="52"/>
    </row>
    <row r="535" spans="1:9" s="53" customFormat="1">
      <c r="A535" s="49"/>
      <c r="B535" s="50"/>
      <c r="C535" s="51"/>
      <c r="D535" s="49"/>
      <c r="E535" s="52"/>
      <c r="F535" s="52"/>
      <c r="G535" s="52"/>
      <c r="H535" s="52"/>
      <c r="I535" s="52"/>
    </row>
    <row r="536" spans="1:9" s="53" customFormat="1">
      <c r="A536" s="49"/>
      <c r="B536" s="50"/>
      <c r="C536" s="51"/>
      <c r="D536" s="49"/>
      <c r="E536" s="52"/>
      <c r="F536" s="52"/>
      <c r="G536" s="52"/>
      <c r="H536" s="52"/>
      <c r="I536" s="52"/>
    </row>
    <row r="537" spans="1:9" s="53" customFormat="1">
      <c r="A537" s="49"/>
      <c r="B537" s="50"/>
      <c r="C537" s="51"/>
      <c r="D537" s="49"/>
      <c r="E537" s="52"/>
      <c r="F537" s="52"/>
      <c r="G537" s="52"/>
      <c r="H537" s="52"/>
      <c r="I537" s="52"/>
    </row>
    <row r="538" spans="1:9" s="53" customFormat="1">
      <c r="A538" s="49"/>
      <c r="B538" s="50"/>
      <c r="C538" s="51"/>
      <c r="D538" s="49"/>
      <c r="E538" s="52"/>
      <c r="F538" s="52"/>
      <c r="G538" s="52"/>
      <c r="H538" s="52"/>
      <c r="I538" s="52"/>
    </row>
    <row r="539" spans="1:9" s="53" customFormat="1">
      <c r="A539" s="49"/>
      <c r="B539" s="50"/>
      <c r="C539" s="51"/>
      <c r="D539" s="49"/>
      <c r="E539" s="52"/>
      <c r="F539" s="52"/>
      <c r="G539" s="52"/>
      <c r="H539" s="52"/>
      <c r="I539" s="52"/>
    </row>
    <row r="540" spans="1:9" s="53" customFormat="1">
      <c r="A540" s="49"/>
      <c r="B540" s="50"/>
      <c r="C540" s="51"/>
      <c r="D540" s="49"/>
      <c r="E540" s="52"/>
      <c r="F540" s="52"/>
      <c r="G540" s="52"/>
      <c r="H540" s="52"/>
      <c r="I540" s="52"/>
    </row>
    <row r="541" spans="1:9" s="53" customFormat="1">
      <c r="A541" s="49"/>
      <c r="B541" s="50"/>
      <c r="C541" s="51"/>
      <c r="D541" s="49"/>
      <c r="E541" s="52"/>
      <c r="F541" s="52"/>
      <c r="G541" s="52"/>
      <c r="H541" s="52"/>
      <c r="I541" s="52"/>
    </row>
    <row r="542" spans="1:9" s="53" customFormat="1">
      <c r="A542" s="49"/>
      <c r="B542" s="50"/>
      <c r="C542" s="51"/>
      <c r="D542" s="49"/>
      <c r="E542" s="52"/>
      <c r="F542" s="52"/>
      <c r="G542" s="52"/>
      <c r="H542" s="52"/>
      <c r="I542" s="52"/>
    </row>
    <row r="543" spans="1:9" s="53" customFormat="1">
      <c r="A543" s="49"/>
      <c r="B543" s="50"/>
      <c r="C543" s="51"/>
      <c r="D543" s="49"/>
      <c r="E543" s="52"/>
      <c r="F543" s="52"/>
      <c r="G543" s="52"/>
      <c r="H543" s="52"/>
      <c r="I543" s="52"/>
    </row>
    <row r="544" spans="1:9" s="53" customFormat="1">
      <c r="A544" s="49"/>
      <c r="B544" s="50"/>
      <c r="C544" s="51"/>
      <c r="D544" s="49"/>
      <c r="E544" s="52"/>
      <c r="F544" s="52"/>
      <c r="G544" s="52"/>
      <c r="H544" s="52"/>
      <c r="I544" s="52"/>
    </row>
    <row r="545" spans="1:9" s="53" customFormat="1">
      <c r="A545" s="49"/>
      <c r="B545" s="50"/>
      <c r="C545" s="51"/>
      <c r="D545" s="49"/>
      <c r="E545" s="52"/>
      <c r="F545" s="52"/>
      <c r="G545" s="52"/>
      <c r="H545" s="52"/>
      <c r="I545" s="52"/>
    </row>
    <row r="546" spans="1:9" s="53" customFormat="1">
      <c r="A546" s="49"/>
      <c r="B546" s="50"/>
      <c r="C546" s="51"/>
      <c r="D546" s="49"/>
      <c r="E546" s="52"/>
      <c r="F546" s="52"/>
      <c r="G546" s="52"/>
      <c r="H546" s="52"/>
      <c r="I546" s="52"/>
    </row>
    <row r="547" spans="1:9" s="53" customFormat="1">
      <c r="A547" s="49"/>
      <c r="B547" s="50"/>
      <c r="C547" s="51"/>
      <c r="D547" s="49"/>
      <c r="E547" s="52"/>
      <c r="F547" s="52"/>
      <c r="G547" s="52"/>
      <c r="H547" s="52"/>
      <c r="I547" s="52"/>
    </row>
    <row r="548" spans="1:9" s="53" customFormat="1">
      <c r="A548" s="49"/>
      <c r="B548" s="50"/>
      <c r="C548" s="51"/>
      <c r="D548" s="49"/>
      <c r="E548" s="52"/>
      <c r="F548" s="52"/>
      <c r="G548" s="52"/>
      <c r="H548" s="52"/>
      <c r="I548" s="52"/>
    </row>
    <row r="549" spans="1:9" s="53" customFormat="1">
      <c r="A549" s="49"/>
      <c r="B549" s="50"/>
      <c r="C549" s="51"/>
      <c r="D549" s="49"/>
      <c r="E549" s="52"/>
      <c r="F549" s="52"/>
      <c r="G549" s="52"/>
      <c r="H549" s="52"/>
      <c r="I549" s="52"/>
    </row>
    <row r="550" spans="1:9" s="53" customFormat="1">
      <c r="A550" s="49"/>
      <c r="B550" s="50"/>
      <c r="C550" s="51"/>
      <c r="D550" s="49"/>
      <c r="E550" s="52"/>
      <c r="F550" s="52"/>
      <c r="G550" s="52"/>
      <c r="H550" s="52"/>
      <c r="I550" s="52"/>
    </row>
    <row r="551" spans="1:9" s="53" customFormat="1">
      <c r="A551" s="49"/>
      <c r="B551" s="50"/>
      <c r="C551" s="51"/>
      <c r="D551" s="49"/>
      <c r="E551" s="52"/>
      <c r="F551" s="52"/>
      <c r="G551" s="52"/>
      <c r="H551" s="52"/>
      <c r="I551" s="52"/>
    </row>
    <row r="552" spans="1:9" s="53" customFormat="1">
      <c r="A552" s="49"/>
      <c r="B552" s="50"/>
      <c r="C552" s="51"/>
      <c r="D552" s="49"/>
      <c r="E552" s="52"/>
      <c r="F552" s="52"/>
      <c r="G552" s="52"/>
      <c r="H552" s="52"/>
      <c r="I552" s="52"/>
    </row>
    <row r="553" spans="1:9" s="53" customFormat="1">
      <c r="A553" s="49"/>
      <c r="B553" s="50"/>
      <c r="C553" s="51"/>
      <c r="D553" s="49"/>
      <c r="E553" s="52"/>
      <c r="F553" s="52"/>
      <c r="G553" s="52"/>
      <c r="H553" s="52"/>
      <c r="I553" s="52"/>
    </row>
    <row r="554" spans="1:9" s="53" customFormat="1">
      <c r="A554" s="49"/>
      <c r="B554" s="50"/>
      <c r="C554" s="51"/>
      <c r="D554" s="49"/>
      <c r="E554" s="52"/>
      <c r="F554" s="52"/>
      <c r="G554" s="52"/>
      <c r="H554" s="52"/>
      <c r="I554" s="52"/>
    </row>
    <row r="555" spans="1:9" s="53" customFormat="1">
      <c r="A555" s="49"/>
      <c r="B555" s="50"/>
      <c r="C555" s="51"/>
      <c r="D555" s="49"/>
      <c r="E555" s="52"/>
      <c r="F555" s="52"/>
      <c r="G555" s="52"/>
      <c r="H555" s="52"/>
      <c r="I555" s="52"/>
    </row>
    <row r="556" spans="1:9" s="53" customFormat="1">
      <c r="A556" s="49"/>
      <c r="B556" s="50"/>
      <c r="C556" s="51"/>
      <c r="D556" s="49"/>
      <c r="E556" s="52"/>
      <c r="F556" s="52"/>
      <c r="G556" s="52"/>
      <c r="H556" s="52"/>
      <c r="I556" s="52"/>
    </row>
    <row r="557" spans="1:9" s="53" customFormat="1">
      <c r="A557" s="49"/>
      <c r="B557" s="50"/>
      <c r="C557" s="51"/>
      <c r="D557" s="49"/>
      <c r="E557" s="52"/>
      <c r="F557" s="52"/>
      <c r="G557" s="52"/>
      <c r="H557" s="52"/>
      <c r="I557" s="52"/>
    </row>
    <row r="558" spans="1:9" s="53" customFormat="1">
      <c r="A558" s="49"/>
      <c r="B558" s="50"/>
      <c r="C558" s="51"/>
      <c r="D558" s="49"/>
      <c r="E558" s="52"/>
      <c r="F558" s="52"/>
      <c r="G558" s="52"/>
      <c r="H558" s="52"/>
      <c r="I558" s="52"/>
    </row>
    <row r="559" spans="1:9" s="53" customFormat="1">
      <c r="A559" s="49"/>
      <c r="B559" s="50"/>
      <c r="C559" s="51"/>
      <c r="D559" s="49"/>
      <c r="E559" s="52"/>
      <c r="F559" s="52"/>
      <c r="G559" s="52"/>
      <c r="H559" s="52"/>
      <c r="I559" s="52"/>
    </row>
    <row r="560" spans="1:9" s="53" customFormat="1">
      <c r="A560" s="49"/>
      <c r="B560" s="50"/>
      <c r="C560" s="51"/>
      <c r="D560" s="49"/>
      <c r="E560" s="52"/>
      <c r="F560" s="52"/>
      <c r="G560" s="52"/>
      <c r="H560" s="52"/>
      <c r="I560" s="52"/>
    </row>
    <row r="561" spans="1:9" s="53" customFormat="1">
      <c r="A561" s="49"/>
      <c r="B561" s="50"/>
      <c r="C561" s="51"/>
      <c r="D561" s="49"/>
      <c r="E561" s="52"/>
      <c r="F561" s="52"/>
      <c r="G561" s="52"/>
      <c r="H561" s="52"/>
      <c r="I561" s="52"/>
    </row>
    <row r="562" spans="1:9" s="53" customFormat="1">
      <c r="A562" s="49"/>
      <c r="B562" s="50"/>
      <c r="C562" s="51"/>
      <c r="D562" s="49"/>
      <c r="E562" s="52"/>
      <c r="F562" s="52"/>
      <c r="G562" s="52"/>
      <c r="H562" s="52"/>
      <c r="I562" s="52"/>
    </row>
    <row r="563" spans="1:9" s="53" customFormat="1">
      <c r="A563" s="49"/>
      <c r="B563" s="50"/>
      <c r="C563" s="51"/>
      <c r="D563" s="49"/>
      <c r="E563" s="52"/>
      <c r="F563" s="52"/>
      <c r="G563" s="52"/>
      <c r="H563" s="52"/>
      <c r="I563" s="52"/>
    </row>
    <row r="564" spans="1:9" s="53" customFormat="1">
      <c r="A564" s="49"/>
      <c r="B564" s="50"/>
      <c r="C564" s="51"/>
      <c r="D564" s="49"/>
      <c r="E564" s="52"/>
      <c r="F564" s="52"/>
      <c r="G564" s="52"/>
      <c r="H564" s="52"/>
      <c r="I564" s="52"/>
    </row>
    <row r="565" spans="1:9" s="53" customFormat="1">
      <c r="A565" s="49"/>
      <c r="B565" s="50"/>
      <c r="C565" s="51"/>
      <c r="D565" s="49"/>
      <c r="E565" s="52"/>
      <c r="F565" s="52"/>
      <c r="G565" s="52"/>
      <c r="H565" s="52"/>
      <c r="I565" s="52"/>
    </row>
    <row r="566" spans="1:9" s="53" customFormat="1">
      <c r="A566" s="49"/>
      <c r="B566" s="50"/>
      <c r="C566" s="51"/>
      <c r="D566" s="49"/>
      <c r="E566" s="52"/>
      <c r="F566" s="52"/>
      <c r="G566" s="52"/>
      <c r="H566" s="52"/>
      <c r="I566" s="52"/>
    </row>
    <row r="567" spans="1:9" s="53" customFormat="1">
      <c r="A567" s="49"/>
      <c r="B567" s="50"/>
      <c r="C567" s="51"/>
      <c r="D567" s="49"/>
      <c r="E567" s="52"/>
      <c r="F567" s="52"/>
      <c r="G567" s="52"/>
      <c r="H567" s="52"/>
      <c r="I567" s="52"/>
    </row>
    <row r="568" spans="1:9" s="53" customFormat="1">
      <c r="A568" s="49"/>
      <c r="B568" s="50"/>
      <c r="C568" s="51"/>
      <c r="D568" s="49"/>
      <c r="E568" s="52"/>
      <c r="F568" s="52"/>
      <c r="G568" s="52"/>
      <c r="H568" s="52"/>
      <c r="I568" s="52"/>
    </row>
    <row r="569" spans="1:9" s="53" customFormat="1">
      <c r="A569" s="49"/>
      <c r="B569" s="50"/>
      <c r="C569" s="51"/>
      <c r="D569" s="49"/>
      <c r="E569" s="52"/>
      <c r="F569" s="52"/>
      <c r="G569" s="52"/>
      <c r="H569" s="52"/>
      <c r="I569" s="52"/>
    </row>
    <row r="570" spans="1:9" s="53" customFormat="1">
      <c r="A570" s="49"/>
      <c r="B570" s="50"/>
      <c r="C570" s="51"/>
      <c r="D570" s="49"/>
      <c r="E570" s="52"/>
      <c r="F570" s="52"/>
      <c r="G570" s="52"/>
      <c r="H570" s="52"/>
      <c r="I570" s="52"/>
    </row>
    <row r="571" spans="1:9" s="53" customFormat="1">
      <c r="A571" s="49"/>
      <c r="B571" s="50"/>
      <c r="C571" s="51"/>
      <c r="D571" s="49"/>
      <c r="E571" s="52"/>
      <c r="F571" s="52"/>
      <c r="G571" s="52"/>
      <c r="H571" s="52"/>
      <c r="I571" s="52"/>
    </row>
    <row r="572" spans="1:9" s="53" customFormat="1">
      <c r="A572" s="49"/>
      <c r="B572" s="50"/>
      <c r="C572" s="51"/>
      <c r="D572" s="49"/>
      <c r="E572" s="52"/>
      <c r="F572" s="52"/>
      <c r="G572" s="52"/>
      <c r="H572" s="52"/>
      <c r="I572" s="52"/>
    </row>
    <row r="573" spans="1:9" s="53" customFormat="1">
      <c r="A573" s="49"/>
      <c r="B573" s="50"/>
      <c r="C573" s="51"/>
      <c r="D573" s="49"/>
      <c r="E573" s="52"/>
      <c r="F573" s="52"/>
      <c r="G573" s="52"/>
      <c r="H573" s="52"/>
      <c r="I573" s="52"/>
    </row>
    <row r="574" spans="1:9" s="53" customFormat="1">
      <c r="A574" s="49"/>
      <c r="B574" s="50"/>
      <c r="C574" s="51"/>
      <c r="D574" s="49"/>
      <c r="E574" s="52"/>
      <c r="F574" s="52"/>
      <c r="G574" s="52"/>
      <c r="H574" s="52"/>
      <c r="I574" s="52"/>
    </row>
    <row r="575" spans="1:9" s="53" customFormat="1">
      <c r="A575" s="49"/>
      <c r="B575" s="50"/>
      <c r="C575" s="51"/>
      <c r="D575" s="49"/>
      <c r="E575" s="52"/>
      <c r="F575" s="52"/>
      <c r="G575" s="52"/>
      <c r="H575" s="52"/>
      <c r="I575" s="52"/>
    </row>
    <row r="576" spans="1:9" s="53" customFormat="1">
      <c r="A576" s="49"/>
      <c r="B576" s="50"/>
      <c r="C576" s="51"/>
      <c r="D576" s="49"/>
      <c r="E576" s="52"/>
      <c r="F576" s="52"/>
      <c r="G576" s="52"/>
      <c r="H576" s="52"/>
      <c r="I576" s="52"/>
    </row>
    <row r="577" spans="1:9" s="53" customFormat="1">
      <c r="A577" s="49"/>
      <c r="B577" s="50"/>
      <c r="C577" s="51"/>
      <c r="D577" s="49"/>
      <c r="E577" s="52"/>
      <c r="F577" s="52"/>
      <c r="G577" s="52"/>
      <c r="H577" s="52"/>
      <c r="I577" s="52"/>
    </row>
    <row r="578" spans="1:9" s="53" customFormat="1">
      <c r="A578" s="49"/>
      <c r="B578" s="50"/>
      <c r="C578" s="51"/>
      <c r="D578" s="49"/>
      <c r="E578" s="52"/>
      <c r="F578" s="52"/>
      <c r="G578" s="52"/>
      <c r="H578" s="52"/>
      <c r="I578" s="52"/>
    </row>
    <row r="579" spans="1:9" s="53" customFormat="1">
      <c r="A579" s="49"/>
      <c r="B579" s="50"/>
      <c r="C579" s="51"/>
      <c r="D579" s="49"/>
      <c r="E579" s="52"/>
      <c r="F579" s="52"/>
      <c r="G579" s="52"/>
      <c r="H579" s="52"/>
      <c r="I579" s="52"/>
    </row>
    <row r="580" spans="1:9" s="53" customFormat="1">
      <c r="A580" s="49"/>
      <c r="B580" s="50"/>
      <c r="C580" s="51"/>
      <c r="D580" s="49"/>
      <c r="E580" s="52"/>
      <c r="F580" s="52"/>
      <c r="G580" s="52"/>
      <c r="H580" s="52"/>
      <c r="I580" s="52"/>
    </row>
    <row r="581" spans="1:9" s="53" customFormat="1">
      <c r="A581" s="49"/>
      <c r="B581" s="50"/>
      <c r="C581" s="51"/>
      <c r="D581" s="49"/>
      <c r="E581" s="52"/>
      <c r="F581" s="52"/>
      <c r="G581" s="52"/>
      <c r="H581" s="52"/>
      <c r="I581" s="52"/>
    </row>
    <row r="582" spans="1:9" s="53" customFormat="1">
      <c r="A582" s="49"/>
      <c r="B582" s="50"/>
      <c r="C582" s="51"/>
      <c r="D582" s="49"/>
      <c r="E582" s="52"/>
      <c r="F582" s="52"/>
      <c r="G582" s="52"/>
      <c r="H582" s="52"/>
      <c r="I582" s="52"/>
    </row>
    <row r="583" spans="1:9" s="53" customFormat="1">
      <c r="A583" s="49"/>
      <c r="B583" s="50"/>
      <c r="C583" s="51"/>
      <c r="D583" s="49"/>
      <c r="E583" s="52"/>
      <c r="F583" s="52"/>
      <c r="G583" s="52"/>
      <c r="H583" s="52"/>
      <c r="I583" s="52"/>
    </row>
    <row r="584" spans="1:9" s="53" customFormat="1">
      <c r="A584" s="49"/>
      <c r="B584" s="50"/>
      <c r="C584" s="51"/>
      <c r="D584" s="49"/>
      <c r="E584" s="52"/>
      <c r="F584" s="52"/>
      <c r="G584" s="52"/>
      <c r="H584" s="52"/>
      <c r="I584" s="52"/>
    </row>
    <row r="585" spans="1:9" s="53" customFormat="1">
      <c r="A585" s="49"/>
      <c r="B585" s="50"/>
      <c r="C585" s="51"/>
      <c r="D585" s="49"/>
      <c r="E585" s="52"/>
      <c r="F585" s="52"/>
      <c r="G585" s="52"/>
      <c r="H585" s="52"/>
      <c r="I585" s="52"/>
    </row>
    <row r="586" spans="1:9" s="53" customFormat="1">
      <c r="A586" s="49"/>
      <c r="B586" s="50"/>
      <c r="C586" s="51"/>
      <c r="D586" s="49"/>
      <c r="E586" s="52"/>
      <c r="F586" s="52"/>
      <c r="G586" s="52"/>
      <c r="H586" s="52"/>
      <c r="I586" s="52"/>
    </row>
    <row r="587" spans="1:9" s="53" customFormat="1">
      <c r="A587" s="49"/>
      <c r="B587" s="50"/>
      <c r="C587" s="51"/>
      <c r="D587" s="49"/>
      <c r="E587" s="52"/>
      <c r="F587" s="52"/>
      <c r="G587" s="52"/>
      <c r="H587" s="52"/>
      <c r="I587" s="52"/>
    </row>
    <row r="588" spans="1:9" s="53" customFormat="1">
      <c r="A588" s="49"/>
      <c r="B588" s="50"/>
      <c r="C588" s="51"/>
      <c r="D588" s="49"/>
      <c r="E588" s="52"/>
      <c r="F588" s="52"/>
      <c r="G588" s="52"/>
      <c r="H588" s="52"/>
      <c r="I588" s="52"/>
    </row>
    <row r="589" spans="1:9" s="53" customFormat="1">
      <c r="A589" s="49"/>
      <c r="B589" s="50"/>
      <c r="C589" s="51"/>
      <c r="D589" s="49"/>
      <c r="E589" s="52"/>
      <c r="F589" s="52"/>
      <c r="G589" s="52"/>
      <c r="H589" s="52"/>
      <c r="I589" s="52"/>
    </row>
    <row r="590" spans="1:9" s="53" customFormat="1">
      <c r="A590" s="49"/>
      <c r="B590" s="50"/>
      <c r="C590" s="51"/>
      <c r="D590" s="49"/>
      <c r="E590" s="52"/>
      <c r="F590" s="52"/>
      <c r="G590" s="52"/>
      <c r="H590" s="52"/>
      <c r="I590" s="52"/>
    </row>
    <row r="591" spans="1:9" s="53" customFormat="1">
      <c r="A591" s="49"/>
      <c r="B591" s="50"/>
      <c r="C591" s="51"/>
      <c r="D591" s="49"/>
      <c r="E591" s="52"/>
      <c r="F591" s="52"/>
      <c r="G591" s="52"/>
      <c r="H591" s="52"/>
      <c r="I591" s="52"/>
    </row>
    <row r="592" spans="1:9" s="53" customFormat="1">
      <c r="A592" s="49"/>
      <c r="B592" s="50"/>
      <c r="C592" s="51"/>
      <c r="D592" s="49"/>
      <c r="E592" s="52"/>
      <c r="F592" s="52"/>
      <c r="G592" s="52"/>
      <c r="H592" s="52"/>
      <c r="I592" s="52"/>
    </row>
    <row r="593" spans="1:9" s="53" customFormat="1">
      <c r="A593" s="49"/>
      <c r="B593" s="50"/>
      <c r="C593" s="51"/>
      <c r="D593" s="49"/>
      <c r="E593" s="52"/>
      <c r="F593" s="52"/>
      <c r="G593" s="52"/>
      <c r="H593" s="52"/>
      <c r="I593" s="52"/>
    </row>
    <row r="594" spans="1:9" s="53" customFormat="1">
      <c r="A594" s="49"/>
      <c r="B594" s="50"/>
      <c r="C594" s="51"/>
      <c r="D594" s="49"/>
      <c r="E594" s="52"/>
      <c r="F594" s="52"/>
      <c r="G594" s="52"/>
      <c r="H594" s="52"/>
      <c r="I594" s="52"/>
    </row>
    <row r="595" spans="1:9" s="53" customFormat="1">
      <c r="A595" s="49"/>
      <c r="B595" s="50"/>
      <c r="C595" s="51"/>
      <c r="D595" s="49"/>
      <c r="E595" s="52"/>
      <c r="F595" s="52"/>
      <c r="G595" s="52"/>
      <c r="H595" s="52"/>
      <c r="I595" s="52"/>
    </row>
    <row r="596" spans="1:9" s="53" customFormat="1">
      <c r="A596" s="49"/>
      <c r="B596" s="50"/>
      <c r="C596" s="51"/>
      <c r="D596" s="49"/>
      <c r="E596" s="52"/>
      <c r="F596" s="52"/>
      <c r="G596" s="52"/>
      <c r="H596" s="52"/>
      <c r="I596" s="52"/>
    </row>
    <row r="597" spans="1:9" s="53" customFormat="1">
      <c r="A597" s="49"/>
      <c r="B597" s="50"/>
      <c r="C597" s="51"/>
      <c r="D597" s="49"/>
      <c r="E597" s="52"/>
      <c r="F597" s="52"/>
      <c r="G597" s="52"/>
      <c r="H597" s="52"/>
      <c r="I597" s="52"/>
    </row>
    <row r="598" spans="1:9" s="53" customFormat="1">
      <c r="A598" s="49"/>
      <c r="B598" s="50"/>
      <c r="C598" s="51"/>
      <c r="D598" s="49"/>
      <c r="E598" s="52"/>
      <c r="F598" s="52"/>
      <c r="G598" s="52"/>
      <c r="H598" s="52"/>
      <c r="I598" s="52"/>
    </row>
    <row r="599" spans="1:9" s="53" customFormat="1">
      <c r="A599" s="49"/>
      <c r="B599" s="50"/>
      <c r="C599" s="51"/>
      <c r="D599" s="49"/>
      <c r="E599" s="52"/>
      <c r="F599" s="52"/>
      <c r="G599" s="52"/>
      <c r="H599" s="52"/>
      <c r="I599" s="52"/>
    </row>
    <row r="600" spans="1:9" s="53" customFormat="1">
      <c r="A600" s="49"/>
      <c r="B600" s="50"/>
      <c r="C600" s="51"/>
      <c r="D600" s="49"/>
      <c r="E600" s="52"/>
      <c r="F600" s="52"/>
      <c r="G600" s="52"/>
      <c r="H600" s="52"/>
      <c r="I600" s="52"/>
    </row>
    <row r="601" spans="1:9" s="53" customFormat="1">
      <c r="A601" s="49"/>
      <c r="B601" s="50"/>
      <c r="C601" s="51"/>
      <c r="D601" s="49"/>
      <c r="E601" s="52"/>
      <c r="F601" s="52"/>
      <c r="G601" s="52"/>
      <c r="H601" s="52"/>
      <c r="I601" s="52"/>
    </row>
    <row r="602" spans="1:9" s="53" customFormat="1">
      <c r="A602" s="49"/>
      <c r="B602" s="50"/>
      <c r="C602" s="51"/>
      <c r="D602" s="49"/>
      <c r="E602" s="52"/>
      <c r="F602" s="52"/>
      <c r="G602" s="52"/>
      <c r="H602" s="52"/>
      <c r="I602" s="52"/>
    </row>
    <row r="603" spans="1:9" s="53" customFormat="1">
      <c r="A603" s="49"/>
      <c r="B603" s="50"/>
      <c r="C603" s="51"/>
      <c r="D603" s="49"/>
      <c r="E603" s="52"/>
      <c r="F603" s="52"/>
      <c r="G603" s="52"/>
      <c r="H603" s="52"/>
      <c r="I603" s="52"/>
    </row>
    <row r="604" spans="1:9" s="53" customFormat="1">
      <c r="A604" s="49"/>
      <c r="B604" s="50"/>
      <c r="C604" s="51"/>
      <c r="D604" s="49"/>
      <c r="E604" s="52"/>
      <c r="F604" s="52"/>
      <c r="G604" s="52"/>
      <c r="H604" s="52"/>
      <c r="I604" s="52"/>
    </row>
    <row r="605" spans="1:9" s="53" customFormat="1">
      <c r="A605" s="49"/>
      <c r="B605" s="50"/>
      <c r="C605" s="51"/>
      <c r="D605" s="49"/>
      <c r="E605" s="52"/>
      <c r="F605" s="52"/>
      <c r="G605" s="52"/>
      <c r="H605" s="52"/>
      <c r="I605" s="52"/>
    </row>
    <row r="606" spans="1:9" s="53" customFormat="1">
      <c r="A606" s="49"/>
      <c r="B606" s="50"/>
      <c r="C606" s="51"/>
      <c r="D606" s="49"/>
      <c r="E606" s="52"/>
      <c r="F606" s="52"/>
      <c r="G606" s="52"/>
      <c r="H606" s="52"/>
      <c r="I606" s="52"/>
    </row>
    <row r="607" spans="1:9" s="53" customFormat="1">
      <c r="A607" s="49"/>
      <c r="B607" s="50"/>
      <c r="C607" s="51"/>
      <c r="D607" s="49"/>
      <c r="E607" s="52"/>
      <c r="F607" s="52"/>
      <c r="G607" s="52"/>
      <c r="H607" s="52"/>
      <c r="I607" s="52"/>
    </row>
    <row r="608" spans="1:9" s="53" customFormat="1">
      <c r="A608" s="49"/>
      <c r="B608" s="50"/>
      <c r="C608" s="51"/>
      <c r="D608" s="49"/>
      <c r="E608" s="52"/>
      <c r="F608" s="52"/>
      <c r="G608" s="52"/>
      <c r="H608" s="52"/>
      <c r="I608" s="52"/>
    </row>
    <row r="609" spans="1:9" s="53" customFormat="1">
      <c r="A609" s="49"/>
      <c r="B609" s="50"/>
      <c r="C609" s="51"/>
      <c r="D609" s="49"/>
      <c r="E609" s="52"/>
      <c r="F609" s="52"/>
      <c r="G609" s="52"/>
      <c r="H609" s="52"/>
      <c r="I609" s="52"/>
    </row>
    <row r="610" spans="1:9" s="53" customFormat="1">
      <c r="A610" s="49"/>
      <c r="B610" s="50"/>
      <c r="C610" s="51"/>
      <c r="D610" s="49"/>
      <c r="E610" s="52"/>
      <c r="F610" s="52"/>
      <c r="G610" s="52"/>
      <c r="H610" s="52"/>
      <c r="I610" s="52"/>
    </row>
    <row r="611" spans="1:9" s="53" customFormat="1">
      <c r="A611" s="49"/>
      <c r="B611" s="50"/>
      <c r="C611" s="51"/>
      <c r="D611" s="49"/>
      <c r="E611" s="52"/>
      <c r="F611" s="52"/>
      <c r="G611" s="52"/>
      <c r="H611" s="52"/>
      <c r="I611" s="52"/>
    </row>
    <row r="612" spans="1:9" s="53" customFormat="1">
      <c r="A612" s="49"/>
      <c r="B612" s="50"/>
      <c r="C612" s="51"/>
      <c r="D612" s="49"/>
      <c r="E612" s="52"/>
      <c r="F612" s="52"/>
      <c r="G612" s="52"/>
      <c r="H612" s="52"/>
      <c r="I612" s="52"/>
    </row>
    <row r="613" spans="1:9" s="53" customFormat="1">
      <c r="A613" s="49"/>
      <c r="B613" s="50"/>
      <c r="C613" s="51"/>
      <c r="D613" s="49"/>
      <c r="E613" s="52"/>
      <c r="F613" s="52"/>
      <c r="G613" s="52"/>
      <c r="H613" s="52"/>
      <c r="I613" s="52"/>
    </row>
    <row r="614" spans="1:9" s="53" customFormat="1">
      <c r="A614" s="49"/>
      <c r="B614" s="50"/>
      <c r="C614" s="51"/>
      <c r="D614" s="49"/>
      <c r="E614" s="52"/>
      <c r="F614" s="52"/>
      <c r="G614" s="52"/>
      <c r="H614" s="52"/>
      <c r="I614" s="52"/>
    </row>
    <row r="615" spans="1:9" s="53" customFormat="1">
      <c r="A615" s="49"/>
      <c r="B615" s="50"/>
      <c r="C615" s="51"/>
      <c r="D615" s="49"/>
      <c r="E615" s="52"/>
      <c r="F615" s="52"/>
      <c r="G615" s="52"/>
      <c r="H615" s="52"/>
      <c r="I615" s="52"/>
    </row>
    <row r="616" spans="1:9" s="53" customFormat="1">
      <c r="A616" s="49"/>
      <c r="B616" s="50"/>
      <c r="C616" s="51"/>
      <c r="D616" s="49"/>
      <c r="E616" s="52"/>
      <c r="F616" s="52"/>
      <c r="G616" s="52"/>
      <c r="H616" s="52"/>
      <c r="I616" s="52"/>
    </row>
    <row r="617" spans="1:9" s="53" customFormat="1">
      <c r="A617" s="49"/>
      <c r="B617" s="50"/>
      <c r="C617" s="51"/>
      <c r="D617" s="49"/>
      <c r="E617" s="52"/>
      <c r="F617" s="52"/>
      <c r="G617" s="52"/>
      <c r="H617" s="52"/>
      <c r="I617" s="52"/>
    </row>
    <row r="618" spans="1:9" s="53" customFormat="1">
      <c r="A618" s="49"/>
      <c r="B618" s="50"/>
      <c r="C618" s="51"/>
      <c r="D618" s="49"/>
      <c r="E618" s="52"/>
      <c r="F618" s="52"/>
      <c r="G618" s="52"/>
      <c r="H618" s="52"/>
      <c r="I618" s="52"/>
    </row>
    <row r="619" spans="1:9" s="53" customFormat="1">
      <c r="A619" s="49"/>
      <c r="B619" s="50"/>
      <c r="C619" s="51"/>
      <c r="D619" s="49"/>
      <c r="E619" s="52"/>
      <c r="F619" s="52"/>
      <c r="G619" s="52"/>
      <c r="H619" s="52"/>
      <c r="I619" s="52"/>
    </row>
    <row r="620" spans="1:9" s="53" customFormat="1">
      <c r="A620" s="49"/>
      <c r="B620" s="50"/>
      <c r="C620" s="51"/>
      <c r="D620" s="49"/>
      <c r="E620" s="52"/>
      <c r="F620" s="52"/>
      <c r="G620" s="52"/>
      <c r="H620" s="52"/>
      <c r="I620" s="52"/>
    </row>
    <row r="621" spans="1:9" s="53" customFormat="1">
      <c r="A621" s="49"/>
      <c r="B621" s="50"/>
      <c r="C621" s="51"/>
      <c r="D621" s="49"/>
      <c r="E621" s="52"/>
      <c r="F621" s="52"/>
      <c r="G621" s="52"/>
      <c r="H621" s="52"/>
      <c r="I621" s="52"/>
    </row>
    <row r="622" spans="1:9" s="53" customFormat="1">
      <c r="A622" s="49"/>
      <c r="B622" s="50"/>
      <c r="C622" s="51"/>
      <c r="D622" s="49"/>
      <c r="E622" s="52"/>
      <c r="F622" s="52"/>
      <c r="G622" s="52"/>
      <c r="H622" s="52"/>
      <c r="I622" s="52"/>
    </row>
    <row r="623" spans="1:9" s="53" customFormat="1">
      <c r="A623" s="49"/>
      <c r="B623" s="50"/>
      <c r="C623" s="51"/>
      <c r="D623" s="49"/>
      <c r="E623" s="52"/>
      <c r="F623" s="52"/>
      <c r="G623" s="52"/>
      <c r="H623" s="52"/>
      <c r="I623" s="52"/>
    </row>
    <row r="624" spans="1:9" s="53" customFormat="1">
      <c r="A624" s="49"/>
      <c r="B624" s="50"/>
      <c r="C624" s="51"/>
      <c r="D624" s="49"/>
      <c r="E624" s="52"/>
      <c r="F624" s="52"/>
      <c r="G624" s="52"/>
      <c r="H624" s="52"/>
      <c r="I624" s="52"/>
    </row>
    <row r="625" spans="1:9" s="53" customFormat="1">
      <c r="A625" s="49"/>
      <c r="B625" s="50"/>
      <c r="C625" s="51"/>
      <c r="D625" s="49"/>
      <c r="E625" s="52"/>
      <c r="F625" s="52"/>
      <c r="G625" s="52"/>
      <c r="H625" s="52"/>
      <c r="I625" s="52"/>
    </row>
    <row r="626" spans="1:9" s="53" customFormat="1">
      <c r="A626" s="49"/>
      <c r="B626" s="50"/>
      <c r="C626" s="51"/>
      <c r="D626" s="49"/>
      <c r="E626" s="52"/>
      <c r="F626" s="52"/>
      <c r="G626" s="52"/>
      <c r="H626" s="52"/>
      <c r="I626" s="52"/>
    </row>
    <row r="627" spans="1:9" s="53" customFormat="1">
      <c r="A627" s="49"/>
      <c r="B627" s="50"/>
      <c r="C627" s="51"/>
      <c r="D627" s="49"/>
      <c r="E627" s="52"/>
      <c r="F627" s="52"/>
      <c r="G627" s="52"/>
      <c r="H627" s="52"/>
      <c r="I627" s="52"/>
    </row>
    <row r="628" spans="1:9" s="53" customFormat="1">
      <c r="A628" s="49"/>
      <c r="B628" s="50"/>
      <c r="C628" s="51"/>
      <c r="D628" s="49"/>
      <c r="E628" s="52"/>
      <c r="F628" s="52"/>
      <c r="G628" s="52"/>
      <c r="H628" s="52"/>
      <c r="I628" s="52"/>
    </row>
    <row r="629" spans="1:9" s="53" customFormat="1">
      <c r="A629" s="49"/>
      <c r="B629" s="50"/>
      <c r="C629" s="51"/>
      <c r="D629" s="49"/>
      <c r="E629" s="52"/>
      <c r="F629" s="52"/>
      <c r="G629" s="52"/>
      <c r="H629" s="52"/>
      <c r="I629" s="52"/>
    </row>
    <row r="630" spans="1:9" s="53" customFormat="1">
      <c r="A630" s="49"/>
      <c r="B630" s="50"/>
      <c r="C630" s="51"/>
      <c r="D630" s="49"/>
      <c r="E630" s="52"/>
      <c r="F630" s="52"/>
      <c r="G630" s="52"/>
      <c r="H630" s="52"/>
      <c r="I630" s="52"/>
    </row>
    <row r="631" spans="1:9" s="53" customFormat="1">
      <c r="A631" s="49"/>
      <c r="B631" s="50"/>
      <c r="C631" s="51"/>
      <c r="D631" s="49"/>
      <c r="E631" s="52"/>
      <c r="F631" s="52"/>
      <c r="G631" s="52"/>
      <c r="H631" s="52"/>
      <c r="I631" s="52"/>
    </row>
    <row r="632" spans="1:9" s="53" customFormat="1">
      <c r="A632" s="49"/>
      <c r="B632" s="50"/>
      <c r="C632" s="51"/>
      <c r="D632" s="49"/>
      <c r="E632" s="52"/>
      <c r="F632" s="52"/>
      <c r="G632" s="52"/>
      <c r="H632" s="52"/>
      <c r="I632" s="52"/>
    </row>
    <row r="633" spans="1:9" s="53" customFormat="1">
      <c r="A633" s="49"/>
      <c r="B633" s="50"/>
      <c r="C633" s="51"/>
      <c r="D633" s="49"/>
      <c r="E633" s="52"/>
      <c r="F633" s="52"/>
      <c r="G633" s="52"/>
      <c r="H633" s="52"/>
      <c r="I633" s="52"/>
    </row>
    <row r="634" spans="1:9" s="53" customFormat="1">
      <c r="A634" s="49"/>
      <c r="B634" s="50"/>
      <c r="C634" s="51"/>
      <c r="D634" s="49"/>
      <c r="E634" s="52"/>
      <c r="F634" s="52"/>
      <c r="G634" s="52"/>
      <c r="H634" s="52"/>
      <c r="I634" s="52"/>
    </row>
    <row r="635" spans="1:9" s="53" customFormat="1">
      <c r="A635" s="49"/>
      <c r="B635" s="50"/>
      <c r="C635" s="51"/>
      <c r="D635" s="49"/>
      <c r="E635" s="52"/>
      <c r="F635" s="52"/>
      <c r="G635" s="52"/>
      <c r="H635" s="52"/>
      <c r="I635" s="52"/>
    </row>
    <row r="636" spans="1:9" s="53" customFormat="1">
      <c r="A636" s="49"/>
      <c r="B636" s="50"/>
      <c r="C636" s="51"/>
      <c r="D636" s="49"/>
      <c r="E636" s="52"/>
      <c r="F636" s="52"/>
      <c r="G636" s="52"/>
      <c r="H636" s="52"/>
      <c r="I636" s="52"/>
    </row>
    <row r="637" spans="1:9" s="53" customFormat="1">
      <c r="A637" s="49"/>
      <c r="B637" s="50"/>
      <c r="C637" s="51"/>
      <c r="D637" s="49"/>
      <c r="E637" s="52"/>
      <c r="F637" s="52"/>
      <c r="G637" s="52"/>
      <c r="H637" s="52"/>
      <c r="I637" s="52"/>
    </row>
    <row r="638" spans="1:9" s="53" customFormat="1">
      <c r="A638" s="49"/>
      <c r="B638" s="50"/>
      <c r="C638" s="51"/>
      <c r="D638" s="49"/>
      <c r="E638" s="52"/>
      <c r="F638" s="52"/>
      <c r="G638" s="52"/>
      <c r="H638" s="52"/>
      <c r="I638" s="52"/>
    </row>
    <row r="639" spans="1:9" s="53" customFormat="1">
      <c r="A639" s="49"/>
      <c r="B639" s="50"/>
      <c r="C639" s="51"/>
      <c r="D639" s="49"/>
      <c r="E639" s="52"/>
      <c r="F639" s="52"/>
      <c r="G639" s="52"/>
      <c r="H639" s="52"/>
      <c r="I639" s="52"/>
    </row>
    <row r="640" spans="1:9" s="53" customFormat="1">
      <c r="A640" s="49"/>
      <c r="B640" s="50"/>
      <c r="C640" s="51"/>
      <c r="D640" s="49"/>
      <c r="E640" s="52"/>
      <c r="F640" s="52"/>
      <c r="G640" s="52"/>
      <c r="H640" s="52"/>
      <c r="I640" s="52"/>
    </row>
    <row r="641" spans="1:9" s="53" customFormat="1">
      <c r="A641" s="49"/>
      <c r="B641" s="50"/>
      <c r="C641" s="51"/>
      <c r="D641" s="49"/>
      <c r="E641" s="52"/>
      <c r="F641" s="52"/>
      <c r="G641" s="52"/>
      <c r="H641" s="52"/>
      <c r="I641" s="52"/>
    </row>
    <row r="642" spans="1:9" s="53" customFormat="1">
      <c r="A642" s="49"/>
      <c r="B642" s="50"/>
      <c r="C642" s="51"/>
      <c r="D642" s="49"/>
      <c r="E642" s="52"/>
      <c r="F642" s="52"/>
      <c r="G642" s="52"/>
      <c r="H642" s="52"/>
      <c r="I642" s="52"/>
    </row>
    <row r="643" spans="1:9" s="53" customFormat="1">
      <c r="A643" s="49"/>
      <c r="B643" s="50"/>
      <c r="C643" s="51"/>
      <c r="D643" s="49"/>
      <c r="E643" s="52"/>
      <c r="F643" s="52"/>
      <c r="G643" s="52"/>
      <c r="H643" s="52"/>
      <c r="I643" s="52"/>
    </row>
    <row r="644" spans="1:9" s="53" customFormat="1">
      <c r="A644" s="49"/>
      <c r="B644" s="50"/>
      <c r="C644" s="51"/>
      <c r="D644" s="49"/>
      <c r="E644" s="52"/>
      <c r="F644" s="52"/>
      <c r="G644" s="52"/>
      <c r="H644" s="52"/>
      <c r="I644" s="52"/>
    </row>
    <row r="645" spans="1:9" s="53" customFormat="1">
      <c r="A645" s="49"/>
      <c r="B645" s="50"/>
      <c r="C645" s="51"/>
      <c r="D645" s="49"/>
      <c r="E645" s="52"/>
      <c r="F645" s="52"/>
      <c r="G645" s="52"/>
      <c r="H645" s="52"/>
      <c r="I645" s="52"/>
    </row>
    <row r="646" spans="1:9" s="53" customFormat="1">
      <c r="A646" s="49"/>
      <c r="B646" s="50"/>
      <c r="C646" s="51"/>
      <c r="D646" s="49"/>
      <c r="E646" s="52"/>
      <c r="F646" s="52"/>
      <c r="G646" s="52"/>
      <c r="H646" s="52"/>
      <c r="I646" s="52"/>
    </row>
    <row r="647" spans="1:9" s="53" customFormat="1">
      <c r="A647" s="49"/>
      <c r="B647" s="50"/>
      <c r="C647" s="51"/>
      <c r="D647" s="49"/>
      <c r="E647" s="52"/>
      <c r="F647" s="52"/>
      <c r="G647" s="52"/>
      <c r="H647" s="52"/>
      <c r="I647" s="52"/>
    </row>
    <row r="648" spans="1:9" s="53" customFormat="1">
      <c r="A648" s="49"/>
      <c r="B648" s="50"/>
      <c r="C648" s="51"/>
      <c r="D648" s="49"/>
      <c r="E648" s="52"/>
      <c r="F648" s="52"/>
      <c r="G648" s="52"/>
      <c r="H648" s="52"/>
      <c r="I648" s="52"/>
    </row>
    <row r="649" spans="1:9" s="53" customFormat="1">
      <c r="A649" s="49"/>
      <c r="B649" s="50"/>
      <c r="C649" s="51"/>
      <c r="D649" s="49"/>
      <c r="E649" s="52"/>
      <c r="F649" s="52"/>
      <c r="G649" s="52"/>
      <c r="H649" s="52"/>
      <c r="I649" s="52"/>
    </row>
    <row r="650" spans="1:9" s="53" customFormat="1">
      <c r="A650" s="49"/>
      <c r="B650" s="50"/>
      <c r="C650" s="51"/>
      <c r="D650" s="49"/>
      <c r="E650" s="52"/>
      <c r="F650" s="52"/>
      <c r="G650" s="52"/>
      <c r="H650" s="52"/>
      <c r="I650" s="52"/>
    </row>
    <row r="651" spans="1:9" s="53" customFormat="1">
      <c r="A651" s="49"/>
      <c r="B651" s="50"/>
      <c r="C651" s="51"/>
      <c r="D651" s="49"/>
      <c r="E651" s="52"/>
      <c r="F651" s="52"/>
      <c r="G651" s="52"/>
      <c r="H651" s="52"/>
      <c r="I651" s="52"/>
    </row>
    <row r="652" spans="1:9" s="53" customFormat="1">
      <c r="A652" s="49"/>
      <c r="B652" s="50"/>
      <c r="C652" s="51"/>
      <c r="D652" s="49"/>
      <c r="E652" s="52"/>
      <c r="F652" s="52"/>
      <c r="G652" s="52"/>
      <c r="H652" s="52"/>
      <c r="I652" s="52"/>
    </row>
    <row r="653" spans="1:9" s="53" customFormat="1">
      <c r="A653" s="49"/>
      <c r="B653" s="50"/>
      <c r="C653" s="51"/>
      <c r="D653" s="49"/>
      <c r="E653" s="52"/>
      <c r="F653" s="52"/>
      <c r="G653" s="52"/>
      <c r="H653" s="52"/>
      <c r="I653" s="52"/>
    </row>
    <row r="654" spans="1:9" s="53" customFormat="1">
      <c r="A654" s="49"/>
      <c r="B654" s="50"/>
      <c r="C654" s="51"/>
      <c r="D654" s="49"/>
      <c r="E654" s="52"/>
      <c r="F654" s="52"/>
      <c r="G654" s="52"/>
      <c r="H654" s="52"/>
      <c r="I654" s="52"/>
    </row>
    <row r="655" spans="1:9" s="53" customFormat="1">
      <c r="A655" s="49"/>
      <c r="B655" s="50"/>
      <c r="C655" s="51"/>
      <c r="D655" s="49"/>
      <c r="E655" s="52"/>
      <c r="F655" s="52"/>
      <c r="G655" s="52"/>
      <c r="H655" s="52"/>
      <c r="I655" s="52"/>
    </row>
    <row r="656" spans="1:9" s="53" customFormat="1">
      <c r="A656" s="49"/>
      <c r="B656" s="50"/>
      <c r="C656" s="51"/>
      <c r="D656" s="49"/>
      <c r="E656" s="52"/>
      <c r="F656" s="52"/>
      <c r="G656" s="52"/>
      <c r="H656" s="52"/>
      <c r="I656" s="52"/>
    </row>
    <row r="657" spans="1:9" s="53" customFormat="1">
      <c r="A657" s="49"/>
      <c r="B657" s="50"/>
      <c r="C657" s="51"/>
      <c r="D657" s="49"/>
      <c r="E657" s="52"/>
      <c r="F657" s="52"/>
      <c r="G657" s="52"/>
      <c r="H657" s="52"/>
      <c r="I657" s="52"/>
    </row>
    <row r="658" spans="1:9" s="53" customFormat="1">
      <c r="A658" s="49"/>
      <c r="B658" s="50"/>
      <c r="C658" s="51"/>
      <c r="D658" s="49"/>
      <c r="E658" s="52"/>
      <c r="F658" s="52"/>
      <c r="G658" s="52"/>
      <c r="H658" s="52"/>
      <c r="I658" s="52"/>
    </row>
    <row r="659" spans="1:9" s="53" customFormat="1">
      <c r="A659" s="49"/>
      <c r="B659" s="50"/>
      <c r="C659" s="51"/>
      <c r="D659" s="49"/>
      <c r="E659" s="52"/>
      <c r="F659" s="52"/>
      <c r="G659" s="52"/>
      <c r="H659" s="52"/>
      <c r="I659" s="52"/>
    </row>
    <row r="660" spans="1:9" s="53" customFormat="1">
      <c r="A660" s="49"/>
      <c r="B660" s="50"/>
      <c r="C660" s="51"/>
      <c r="D660" s="49"/>
      <c r="E660" s="52"/>
      <c r="F660" s="52"/>
      <c r="G660" s="52"/>
      <c r="H660" s="52"/>
      <c r="I660" s="52"/>
    </row>
    <row r="661" spans="1:9" s="53" customFormat="1">
      <c r="A661" s="49"/>
      <c r="B661" s="50"/>
      <c r="C661" s="51"/>
      <c r="D661" s="49"/>
      <c r="E661" s="52"/>
      <c r="F661" s="52"/>
      <c r="G661" s="52"/>
      <c r="H661" s="52"/>
      <c r="I661" s="52"/>
    </row>
    <row r="662" spans="1:9" s="53" customFormat="1">
      <c r="A662" s="49"/>
      <c r="B662" s="50"/>
      <c r="C662" s="51"/>
      <c r="D662" s="49"/>
      <c r="E662" s="52"/>
      <c r="F662" s="52"/>
      <c r="G662" s="52"/>
      <c r="H662" s="52"/>
      <c r="I662" s="52"/>
    </row>
    <row r="663" spans="1:9" s="53" customFormat="1">
      <c r="A663" s="49"/>
      <c r="B663" s="50"/>
      <c r="C663" s="51"/>
      <c r="D663" s="49"/>
      <c r="E663" s="52"/>
      <c r="F663" s="52"/>
      <c r="G663" s="52"/>
      <c r="H663" s="52"/>
      <c r="I663" s="52"/>
    </row>
    <row r="664" spans="1:9" s="53" customFormat="1">
      <c r="A664" s="49"/>
      <c r="B664" s="50"/>
      <c r="C664" s="51"/>
      <c r="D664" s="49"/>
      <c r="E664" s="52"/>
      <c r="F664" s="52"/>
      <c r="G664" s="52"/>
      <c r="H664" s="52"/>
      <c r="I664" s="52"/>
    </row>
    <row r="665" spans="1:9" s="53" customFormat="1">
      <c r="A665" s="49"/>
      <c r="B665" s="50"/>
      <c r="C665" s="51"/>
      <c r="D665" s="49"/>
      <c r="E665" s="52"/>
      <c r="F665" s="52"/>
      <c r="G665" s="52"/>
      <c r="H665" s="52"/>
      <c r="I665" s="52"/>
    </row>
    <row r="666" spans="1:9" s="53" customFormat="1">
      <c r="A666" s="49"/>
      <c r="B666" s="50"/>
      <c r="C666" s="51"/>
      <c r="D666" s="49"/>
      <c r="E666" s="52"/>
      <c r="F666" s="52"/>
      <c r="G666" s="52"/>
      <c r="H666" s="52"/>
      <c r="I666" s="52"/>
    </row>
    <row r="667" spans="1:9" s="53" customFormat="1">
      <c r="A667" s="49"/>
      <c r="B667" s="50"/>
      <c r="C667" s="51"/>
      <c r="D667" s="49"/>
      <c r="E667" s="52"/>
      <c r="F667" s="52"/>
      <c r="G667" s="52"/>
      <c r="H667" s="52"/>
      <c r="I667" s="52"/>
    </row>
    <row r="668" spans="1:9" s="53" customFormat="1">
      <c r="A668" s="49"/>
      <c r="B668" s="50"/>
      <c r="C668" s="51"/>
      <c r="D668" s="49"/>
      <c r="E668" s="52"/>
      <c r="F668" s="52"/>
      <c r="G668" s="52"/>
      <c r="H668" s="52"/>
      <c r="I668" s="52"/>
    </row>
    <row r="669" spans="1:9" s="53" customFormat="1">
      <c r="A669" s="49"/>
      <c r="B669" s="50"/>
      <c r="C669" s="51"/>
      <c r="D669" s="49"/>
      <c r="E669" s="52"/>
      <c r="F669" s="52"/>
      <c r="G669" s="52"/>
      <c r="H669" s="52"/>
      <c r="I669" s="52"/>
    </row>
    <row r="670" spans="1:9" s="53" customFormat="1">
      <c r="A670" s="49"/>
      <c r="B670" s="50"/>
      <c r="C670" s="51"/>
      <c r="D670" s="49"/>
      <c r="E670" s="52"/>
      <c r="F670" s="52"/>
      <c r="G670" s="52"/>
      <c r="H670" s="52"/>
      <c r="I670" s="52"/>
    </row>
    <row r="671" spans="1:9" s="53" customFormat="1">
      <c r="A671" s="49"/>
      <c r="B671" s="50"/>
      <c r="C671" s="51"/>
      <c r="D671" s="49"/>
      <c r="E671" s="52"/>
      <c r="F671" s="52"/>
      <c r="G671" s="52"/>
      <c r="H671" s="52"/>
      <c r="I671" s="52"/>
    </row>
    <row r="672" spans="1:9" s="53" customFormat="1">
      <c r="A672" s="49"/>
      <c r="B672" s="50"/>
      <c r="C672" s="51"/>
      <c r="D672" s="49"/>
      <c r="E672" s="52"/>
      <c r="F672" s="52"/>
      <c r="G672" s="52"/>
      <c r="H672" s="52"/>
      <c r="I672" s="52"/>
    </row>
    <row r="673" spans="1:9" s="53" customFormat="1">
      <c r="A673" s="49"/>
      <c r="B673" s="50"/>
      <c r="C673" s="51"/>
      <c r="D673" s="49"/>
      <c r="E673" s="52"/>
      <c r="F673" s="52"/>
      <c r="G673" s="52"/>
      <c r="H673" s="52"/>
      <c r="I673" s="52"/>
    </row>
    <row r="674" spans="1:9" s="53" customFormat="1">
      <c r="A674" s="49"/>
      <c r="B674" s="50"/>
      <c r="C674" s="51"/>
      <c r="D674" s="49"/>
      <c r="E674" s="52"/>
      <c r="F674" s="52"/>
      <c r="G674" s="52"/>
      <c r="H674" s="52"/>
      <c r="I674" s="52"/>
    </row>
    <row r="675" spans="1:9" s="53" customFormat="1">
      <c r="A675" s="49"/>
      <c r="B675" s="50"/>
      <c r="C675" s="51"/>
      <c r="D675" s="49"/>
      <c r="E675" s="52"/>
      <c r="F675" s="52"/>
      <c r="G675" s="52"/>
      <c r="H675" s="52"/>
      <c r="I675" s="52"/>
    </row>
    <row r="676" spans="1:9" s="53" customFormat="1">
      <c r="A676" s="49"/>
      <c r="B676" s="50"/>
      <c r="C676" s="51"/>
      <c r="D676" s="49"/>
      <c r="E676" s="52"/>
      <c r="F676" s="52"/>
      <c r="G676" s="52"/>
      <c r="H676" s="52"/>
      <c r="I676" s="52"/>
    </row>
    <row r="677" spans="1:9" s="53" customFormat="1">
      <c r="A677" s="49"/>
      <c r="B677" s="50"/>
      <c r="C677" s="51"/>
      <c r="D677" s="49"/>
      <c r="E677" s="52"/>
      <c r="F677" s="52"/>
      <c r="G677" s="52"/>
      <c r="H677" s="52"/>
      <c r="I677" s="52"/>
    </row>
    <row r="678" spans="1:9" s="53" customFormat="1">
      <c r="A678" s="49"/>
      <c r="B678" s="50"/>
      <c r="C678" s="51"/>
      <c r="D678" s="49"/>
      <c r="E678" s="52"/>
      <c r="F678" s="52"/>
      <c r="G678" s="52"/>
      <c r="H678" s="52"/>
      <c r="I678" s="52"/>
    </row>
    <row r="679" spans="1:9" s="53" customFormat="1">
      <c r="A679" s="49"/>
      <c r="B679" s="50"/>
      <c r="C679" s="51"/>
      <c r="D679" s="49"/>
      <c r="E679" s="52"/>
      <c r="F679" s="52"/>
      <c r="G679" s="52"/>
      <c r="H679" s="52"/>
      <c r="I679" s="52"/>
    </row>
    <row r="680" spans="1:9" s="53" customFormat="1">
      <c r="A680" s="49"/>
      <c r="B680" s="50"/>
      <c r="C680" s="51"/>
      <c r="D680" s="49"/>
      <c r="E680" s="52"/>
      <c r="F680" s="52"/>
      <c r="G680" s="52"/>
      <c r="H680" s="52"/>
      <c r="I680" s="52"/>
    </row>
    <row r="681" spans="1:9" s="53" customFormat="1">
      <c r="A681" s="49"/>
      <c r="B681" s="50"/>
      <c r="C681" s="51"/>
      <c r="D681" s="49"/>
      <c r="E681" s="52"/>
      <c r="F681" s="52"/>
      <c r="G681" s="52"/>
      <c r="H681" s="52"/>
      <c r="I681" s="52"/>
    </row>
    <row r="682" spans="1:9" s="53" customFormat="1">
      <c r="A682" s="49"/>
      <c r="B682" s="50"/>
      <c r="C682" s="51"/>
      <c r="D682" s="49"/>
      <c r="E682" s="52"/>
      <c r="F682" s="52"/>
      <c r="G682" s="52"/>
      <c r="H682" s="52"/>
      <c r="I682" s="52"/>
    </row>
    <row r="683" spans="1:9" s="53" customFormat="1">
      <c r="A683" s="49"/>
      <c r="B683" s="50"/>
      <c r="C683" s="51"/>
      <c r="D683" s="49"/>
      <c r="E683" s="52"/>
      <c r="F683" s="52"/>
      <c r="G683" s="52"/>
      <c r="H683" s="52"/>
      <c r="I683" s="52"/>
    </row>
    <row r="684" spans="1:9" s="53" customFormat="1">
      <c r="A684" s="49"/>
      <c r="B684" s="50"/>
      <c r="C684" s="51"/>
      <c r="D684" s="49"/>
      <c r="E684" s="52"/>
      <c r="F684" s="52"/>
      <c r="G684" s="52"/>
      <c r="H684" s="52"/>
      <c r="I684" s="52"/>
    </row>
    <row r="685" spans="1:9" s="53" customFormat="1">
      <c r="A685" s="49"/>
      <c r="B685" s="50"/>
      <c r="C685" s="51"/>
      <c r="D685" s="49"/>
      <c r="E685" s="52"/>
      <c r="F685" s="52"/>
      <c r="G685" s="52"/>
      <c r="H685" s="52"/>
      <c r="I685" s="52"/>
    </row>
    <row r="686" spans="1:9" s="53" customFormat="1">
      <c r="A686" s="49"/>
      <c r="B686" s="50"/>
      <c r="C686" s="51"/>
      <c r="D686" s="49"/>
      <c r="E686" s="52"/>
      <c r="F686" s="52"/>
      <c r="G686" s="52"/>
      <c r="H686" s="52"/>
      <c r="I686" s="52"/>
    </row>
    <row r="687" spans="1:9" s="53" customFormat="1">
      <c r="A687" s="49"/>
      <c r="B687" s="50"/>
      <c r="C687" s="51"/>
      <c r="D687" s="49"/>
      <c r="E687" s="52"/>
      <c r="F687" s="52"/>
      <c r="G687" s="52"/>
      <c r="H687" s="52"/>
      <c r="I687" s="52"/>
    </row>
    <row r="688" spans="1:9" s="53" customFormat="1">
      <c r="A688" s="49"/>
      <c r="B688" s="50"/>
      <c r="C688" s="51"/>
      <c r="D688" s="49"/>
      <c r="E688" s="52"/>
      <c r="F688" s="52"/>
      <c r="G688" s="52"/>
      <c r="H688" s="52"/>
      <c r="I688" s="52"/>
    </row>
    <row r="689" spans="1:9" s="53" customFormat="1">
      <c r="A689" s="49"/>
      <c r="B689" s="50"/>
      <c r="C689" s="51"/>
      <c r="D689" s="49"/>
      <c r="E689" s="52"/>
      <c r="F689" s="52"/>
      <c r="G689" s="52"/>
      <c r="H689" s="52"/>
      <c r="I689" s="52"/>
    </row>
    <row r="690" spans="1:9" s="53" customFormat="1">
      <c r="A690" s="49"/>
      <c r="B690" s="50"/>
      <c r="C690" s="51"/>
      <c r="D690" s="49"/>
      <c r="E690" s="52"/>
      <c r="F690" s="52"/>
      <c r="G690" s="52"/>
      <c r="H690" s="52"/>
      <c r="I690" s="52"/>
    </row>
    <row r="691" spans="1:9" s="53" customFormat="1">
      <c r="A691" s="49"/>
      <c r="B691" s="50"/>
      <c r="C691" s="51"/>
      <c r="D691" s="49"/>
      <c r="E691" s="52"/>
      <c r="F691" s="52"/>
      <c r="G691" s="52"/>
      <c r="H691" s="52"/>
      <c r="I691" s="52"/>
    </row>
    <row r="692" spans="1:9" s="53" customFormat="1">
      <c r="A692" s="49"/>
      <c r="B692" s="50"/>
      <c r="C692" s="51"/>
      <c r="D692" s="49"/>
      <c r="E692" s="52"/>
      <c r="F692" s="52"/>
      <c r="G692" s="52"/>
      <c r="H692" s="52"/>
      <c r="I692" s="52"/>
    </row>
    <row r="693" spans="1:9" s="53" customFormat="1">
      <c r="A693" s="49"/>
      <c r="B693" s="50"/>
      <c r="C693" s="51"/>
      <c r="D693" s="49"/>
      <c r="E693" s="52"/>
      <c r="F693" s="52"/>
      <c r="G693" s="52"/>
      <c r="H693" s="52"/>
      <c r="I693" s="52"/>
    </row>
    <row r="694" spans="1:9" s="53" customFormat="1">
      <c r="A694" s="49"/>
      <c r="B694" s="50"/>
      <c r="C694" s="51"/>
      <c r="D694" s="49"/>
      <c r="E694" s="52"/>
      <c r="F694" s="52"/>
      <c r="G694" s="52"/>
      <c r="H694" s="52"/>
      <c r="I694" s="52"/>
    </row>
    <row r="695" spans="1:9" s="53" customFormat="1">
      <c r="A695" s="49"/>
      <c r="B695" s="50"/>
      <c r="C695" s="51"/>
      <c r="D695" s="49"/>
      <c r="E695" s="52"/>
      <c r="F695" s="52"/>
      <c r="G695" s="52"/>
      <c r="H695" s="52"/>
      <c r="I695" s="52"/>
    </row>
    <row r="696" spans="1:9" s="53" customFormat="1">
      <c r="A696" s="49"/>
      <c r="B696" s="50"/>
      <c r="C696" s="51"/>
      <c r="D696" s="49"/>
      <c r="E696" s="52"/>
      <c r="F696" s="52"/>
      <c r="G696" s="52"/>
      <c r="H696" s="52"/>
      <c r="I696" s="52"/>
    </row>
    <row r="697" spans="1:9" s="53" customFormat="1">
      <c r="A697" s="49"/>
      <c r="B697" s="50"/>
      <c r="C697" s="51"/>
      <c r="D697" s="49"/>
      <c r="E697" s="52"/>
      <c r="F697" s="52"/>
      <c r="G697" s="52"/>
      <c r="H697" s="52"/>
      <c r="I697" s="52"/>
    </row>
    <row r="698" spans="1:9" s="53" customFormat="1">
      <c r="A698" s="49"/>
      <c r="B698" s="50"/>
      <c r="C698" s="51"/>
      <c r="D698" s="49"/>
      <c r="E698" s="52"/>
      <c r="F698" s="52"/>
      <c r="G698" s="52"/>
      <c r="H698" s="52"/>
      <c r="I698" s="52"/>
    </row>
    <row r="699" spans="1:9" s="53" customFormat="1">
      <c r="A699" s="49"/>
      <c r="B699" s="50"/>
      <c r="C699" s="51"/>
      <c r="D699" s="49"/>
      <c r="E699" s="52"/>
      <c r="F699" s="52"/>
      <c r="G699" s="52"/>
      <c r="H699" s="52"/>
      <c r="I699" s="52"/>
    </row>
    <row r="700" spans="1:9" s="53" customFormat="1">
      <c r="A700" s="49"/>
      <c r="B700" s="50"/>
      <c r="C700" s="51"/>
      <c r="D700" s="49"/>
      <c r="E700" s="52"/>
      <c r="F700" s="52"/>
      <c r="G700" s="52"/>
      <c r="H700" s="52"/>
      <c r="I700" s="52"/>
    </row>
    <row r="701" spans="1:9" s="53" customFormat="1">
      <c r="A701" s="49"/>
      <c r="B701" s="50"/>
      <c r="C701" s="51"/>
      <c r="D701" s="49"/>
      <c r="E701" s="52"/>
      <c r="F701" s="52"/>
      <c r="G701" s="52"/>
      <c r="H701" s="52"/>
      <c r="I701" s="52"/>
    </row>
    <row r="702" spans="1:9" s="53" customFormat="1">
      <c r="A702" s="49"/>
      <c r="B702" s="50"/>
      <c r="C702" s="51"/>
      <c r="D702" s="49"/>
      <c r="E702" s="52"/>
      <c r="F702" s="52"/>
      <c r="G702" s="52"/>
      <c r="H702" s="52"/>
      <c r="I702" s="52"/>
    </row>
    <row r="703" spans="1:9" s="53" customFormat="1">
      <c r="A703" s="49"/>
      <c r="B703" s="50"/>
      <c r="C703" s="51"/>
      <c r="D703" s="49"/>
      <c r="E703" s="52"/>
      <c r="F703" s="52"/>
      <c r="G703" s="52"/>
      <c r="H703" s="52"/>
      <c r="I703" s="52"/>
    </row>
    <row r="704" spans="1:9" s="53" customFormat="1">
      <c r="A704" s="49"/>
      <c r="B704" s="50"/>
      <c r="C704" s="51"/>
      <c r="D704" s="49"/>
      <c r="E704" s="52"/>
      <c r="F704" s="52"/>
      <c r="G704" s="52"/>
      <c r="H704" s="52"/>
      <c r="I704" s="52"/>
    </row>
    <row r="705" spans="1:9" s="53" customFormat="1">
      <c r="A705" s="49"/>
      <c r="B705" s="50"/>
      <c r="C705" s="51"/>
      <c r="D705" s="49"/>
      <c r="E705" s="52"/>
      <c r="F705" s="52"/>
      <c r="G705" s="52"/>
      <c r="H705" s="52"/>
      <c r="I705" s="52"/>
    </row>
    <row r="706" spans="1:9" s="53" customFormat="1">
      <c r="A706" s="49"/>
      <c r="B706" s="50"/>
      <c r="C706" s="51"/>
      <c r="D706" s="49"/>
      <c r="E706" s="52"/>
      <c r="F706" s="52"/>
      <c r="G706" s="52"/>
      <c r="H706" s="52"/>
      <c r="I706" s="52"/>
    </row>
    <row r="707" spans="1:9" s="53" customFormat="1">
      <c r="A707" s="49"/>
      <c r="B707" s="50"/>
      <c r="C707" s="51"/>
      <c r="D707" s="49"/>
      <c r="E707" s="52"/>
      <c r="F707" s="52"/>
      <c r="G707" s="52"/>
      <c r="H707" s="52"/>
      <c r="I707" s="52"/>
    </row>
    <row r="708" spans="1:9" s="53" customFormat="1">
      <c r="A708" s="49"/>
      <c r="B708" s="50"/>
      <c r="C708" s="51"/>
      <c r="D708" s="49"/>
      <c r="E708" s="52"/>
      <c r="F708" s="52"/>
      <c r="G708" s="52"/>
      <c r="H708" s="52"/>
      <c r="I708" s="52"/>
    </row>
    <row r="709" spans="1:9" s="53" customFormat="1">
      <c r="A709" s="49"/>
      <c r="B709" s="50"/>
      <c r="C709" s="51"/>
      <c r="D709" s="49"/>
      <c r="E709" s="52"/>
      <c r="F709" s="52"/>
      <c r="G709" s="52"/>
      <c r="H709" s="52"/>
      <c r="I709" s="52"/>
    </row>
    <row r="710" spans="1:9" s="53" customFormat="1">
      <c r="A710" s="49"/>
      <c r="B710" s="50"/>
      <c r="C710" s="51"/>
      <c r="D710" s="49"/>
      <c r="E710" s="52"/>
      <c r="F710" s="52"/>
      <c r="G710" s="52"/>
      <c r="H710" s="52"/>
      <c r="I710" s="52"/>
    </row>
    <row r="711" spans="1:9" s="53" customFormat="1">
      <c r="A711" s="49"/>
      <c r="B711" s="50"/>
      <c r="C711" s="51"/>
      <c r="D711" s="49"/>
      <c r="E711" s="52"/>
      <c r="F711" s="52"/>
      <c r="G711" s="52"/>
      <c r="H711" s="52"/>
      <c r="I711" s="52"/>
    </row>
    <row r="712" spans="1:9" s="53" customFormat="1">
      <c r="A712" s="49"/>
      <c r="B712" s="50"/>
      <c r="C712" s="51"/>
      <c r="D712" s="49"/>
      <c r="E712" s="52"/>
      <c r="F712" s="52"/>
      <c r="G712" s="52"/>
      <c r="H712" s="52"/>
      <c r="I712" s="52"/>
    </row>
    <row r="713" spans="1:9" s="53" customFormat="1">
      <c r="A713" s="49"/>
      <c r="B713" s="50"/>
      <c r="C713" s="51"/>
      <c r="D713" s="49"/>
      <c r="E713" s="52"/>
      <c r="F713" s="52"/>
      <c r="G713" s="52"/>
      <c r="H713" s="52"/>
      <c r="I713" s="52"/>
    </row>
    <row r="714" spans="1:9" s="53" customFormat="1">
      <c r="A714" s="49"/>
      <c r="B714" s="50"/>
      <c r="C714" s="51"/>
      <c r="D714" s="49"/>
      <c r="E714" s="52"/>
      <c r="F714" s="52"/>
      <c r="G714" s="52"/>
      <c r="H714" s="52"/>
      <c r="I714" s="52"/>
    </row>
    <row r="715" spans="1:9" s="53" customFormat="1">
      <c r="A715" s="49"/>
      <c r="B715" s="50"/>
      <c r="C715" s="51"/>
      <c r="D715" s="49"/>
      <c r="E715" s="52"/>
      <c r="F715" s="52"/>
      <c r="G715" s="52"/>
      <c r="H715" s="52"/>
      <c r="I715" s="52"/>
    </row>
    <row r="716" spans="1:9" s="53" customFormat="1">
      <c r="A716" s="49"/>
      <c r="B716" s="50"/>
      <c r="C716" s="51"/>
      <c r="D716" s="49"/>
      <c r="E716" s="52"/>
      <c r="F716" s="52"/>
      <c r="G716" s="52"/>
      <c r="H716" s="52"/>
      <c r="I716" s="52"/>
    </row>
    <row r="717" spans="1:9" s="53" customFormat="1">
      <c r="A717" s="49"/>
      <c r="B717" s="50"/>
      <c r="C717" s="51"/>
      <c r="D717" s="49"/>
      <c r="E717" s="52"/>
      <c r="F717" s="52"/>
      <c r="G717" s="52"/>
      <c r="H717" s="52"/>
      <c r="I717" s="52"/>
    </row>
    <row r="718" spans="1:9" s="53" customFormat="1">
      <c r="A718" s="49"/>
      <c r="B718" s="50"/>
      <c r="C718" s="51"/>
      <c r="D718" s="49"/>
      <c r="E718" s="52"/>
      <c r="F718" s="52"/>
      <c r="G718" s="52"/>
      <c r="H718" s="52"/>
      <c r="I718" s="52"/>
    </row>
    <row r="719" spans="1:9" s="53" customFormat="1">
      <c r="A719" s="49"/>
      <c r="B719" s="50"/>
      <c r="C719" s="51"/>
      <c r="D719" s="49"/>
      <c r="E719" s="52"/>
      <c r="F719" s="52"/>
      <c r="G719" s="52"/>
      <c r="H719" s="52"/>
      <c r="I719" s="52"/>
    </row>
    <row r="720" spans="1:9" s="53" customFormat="1">
      <c r="A720" s="49"/>
      <c r="B720" s="50"/>
      <c r="C720" s="51"/>
      <c r="D720" s="49"/>
      <c r="E720" s="52"/>
      <c r="F720" s="52"/>
      <c r="G720" s="52"/>
      <c r="H720" s="52"/>
      <c r="I720" s="52"/>
    </row>
    <row r="721" spans="1:9" s="53" customFormat="1">
      <c r="A721" s="49"/>
      <c r="B721" s="50"/>
      <c r="C721" s="51"/>
      <c r="D721" s="49"/>
      <c r="E721" s="52"/>
      <c r="F721" s="52"/>
      <c r="G721" s="52"/>
      <c r="H721" s="52"/>
      <c r="I721" s="52"/>
    </row>
    <row r="722" spans="1:9" s="53" customFormat="1">
      <c r="A722" s="49"/>
      <c r="B722" s="50"/>
      <c r="C722" s="51"/>
      <c r="D722" s="49"/>
      <c r="E722" s="52"/>
      <c r="F722" s="52"/>
      <c r="G722" s="52"/>
      <c r="H722" s="52"/>
      <c r="I722" s="52"/>
    </row>
    <row r="723" spans="1:9" s="53" customFormat="1">
      <c r="A723" s="49"/>
      <c r="B723" s="50"/>
      <c r="C723" s="51"/>
      <c r="D723" s="49"/>
      <c r="E723" s="52"/>
      <c r="F723" s="52"/>
      <c r="G723" s="52"/>
      <c r="H723" s="52"/>
      <c r="I723" s="52"/>
    </row>
    <row r="724" spans="1:9" s="53" customFormat="1">
      <c r="A724" s="49"/>
      <c r="B724" s="50"/>
      <c r="C724" s="51"/>
      <c r="D724" s="49"/>
      <c r="E724" s="52"/>
      <c r="F724" s="52"/>
      <c r="G724" s="52"/>
      <c r="H724" s="52"/>
      <c r="I724" s="52"/>
    </row>
    <row r="725" spans="1:9" s="53" customFormat="1">
      <c r="A725" s="49"/>
      <c r="B725" s="50"/>
      <c r="C725" s="51"/>
      <c r="D725" s="49"/>
      <c r="E725" s="52"/>
      <c r="F725" s="52"/>
      <c r="G725" s="52"/>
      <c r="H725" s="52"/>
      <c r="I725" s="52"/>
    </row>
    <row r="726" spans="1:9" s="53" customFormat="1">
      <c r="A726" s="49"/>
      <c r="B726" s="50"/>
      <c r="C726" s="51"/>
      <c r="D726" s="49"/>
      <c r="E726" s="52"/>
      <c r="F726" s="52"/>
      <c r="G726" s="52"/>
      <c r="H726" s="52"/>
      <c r="I726" s="52"/>
    </row>
    <row r="727" spans="1:9" s="53" customFormat="1">
      <c r="A727" s="49"/>
      <c r="B727" s="50"/>
      <c r="C727" s="51"/>
      <c r="D727" s="49"/>
      <c r="E727" s="52"/>
      <c r="F727" s="52"/>
      <c r="G727" s="52"/>
      <c r="H727" s="52"/>
      <c r="I727" s="52"/>
    </row>
    <row r="728" spans="1:9" s="53" customFormat="1">
      <c r="A728" s="49"/>
      <c r="B728" s="50"/>
      <c r="C728" s="51"/>
      <c r="D728" s="49"/>
      <c r="E728" s="52"/>
      <c r="F728" s="52"/>
      <c r="G728" s="52"/>
      <c r="H728" s="52"/>
      <c r="I728" s="52"/>
    </row>
    <row r="729" spans="1:9" s="53" customFormat="1">
      <c r="A729" s="49"/>
      <c r="B729" s="50"/>
      <c r="C729" s="51"/>
      <c r="D729" s="49"/>
      <c r="E729" s="52"/>
      <c r="F729" s="52"/>
      <c r="G729" s="52"/>
      <c r="H729" s="52"/>
      <c r="I729" s="52"/>
    </row>
    <row r="730" spans="1:9" s="53" customFormat="1">
      <c r="A730" s="49"/>
      <c r="B730" s="50"/>
      <c r="C730" s="51"/>
      <c r="D730" s="49"/>
      <c r="E730" s="52"/>
      <c r="F730" s="52"/>
      <c r="G730" s="52"/>
      <c r="H730" s="52"/>
      <c r="I730" s="52"/>
    </row>
    <row r="731" spans="1:9" s="53" customFormat="1">
      <c r="A731" s="49"/>
      <c r="B731" s="50"/>
      <c r="C731" s="51"/>
      <c r="D731" s="49"/>
      <c r="E731" s="52"/>
      <c r="F731" s="52"/>
      <c r="G731" s="52"/>
      <c r="H731" s="52"/>
      <c r="I731" s="52"/>
    </row>
    <row r="732" spans="1:9" s="53" customFormat="1">
      <c r="A732" s="49"/>
      <c r="B732" s="50"/>
      <c r="C732" s="51"/>
      <c r="D732" s="49"/>
      <c r="E732" s="52"/>
      <c r="F732" s="52"/>
      <c r="G732" s="52"/>
      <c r="H732" s="52"/>
      <c r="I732" s="52"/>
    </row>
    <row r="733" spans="1:9" s="53" customFormat="1">
      <c r="A733" s="49"/>
      <c r="B733" s="50"/>
      <c r="C733" s="51"/>
      <c r="D733" s="49"/>
      <c r="E733" s="52"/>
      <c r="F733" s="52"/>
      <c r="G733" s="52"/>
      <c r="H733" s="52"/>
      <c r="I733" s="52"/>
    </row>
    <row r="734" spans="1:9" s="53" customFormat="1">
      <c r="A734" s="49"/>
      <c r="B734" s="50"/>
      <c r="C734" s="51"/>
      <c r="D734" s="49"/>
      <c r="E734" s="52"/>
      <c r="F734" s="52"/>
      <c r="G734" s="52"/>
      <c r="H734" s="52"/>
      <c r="I734" s="52"/>
    </row>
    <row r="735" spans="1:9" s="53" customFormat="1">
      <c r="A735" s="49"/>
      <c r="B735" s="50"/>
      <c r="C735" s="51"/>
      <c r="D735" s="49"/>
      <c r="E735" s="52"/>
      <c r="F735" s="52"/>
      <c r="G735" s="52"/>
      <c r="H735" s="52"/>
      <c r="I735" s="52"/>
    </row>
    <row r="736" spans="1:9" s="53" customFormat="1">
      <c r="A736" s="49"/>
      <c r="B736" s="50"/>
      <c r="C736" s="51"/>
      <c r="D736" s="49"/>
      <c r="E736" s="52"/>
      <c r="F736" s="52"/>
      <c r="G736" s="52"/>
      <c r="H736" s="52"/>
      <c r="I736" s="52"/>
    </row>
    <row r="737" spans="1:9" s="53" customFormat="1">
      <c r="A737" s="49"/>
      <c r="B737" s="50"/>
      <c r="C737" s="51"/>
      <c r="D737" s="49"/>
      <c r="E737" s="52"/>
      <c r="F737" s="52"/>
      <c r="G737" s="52"/>
      <c r="H737" s="52"/>
      <c r="I737" s="52"/>
    </row>
    <row r="738" spans="1:9" s="53" customFormat="1">
      <c r="A738" s="49"/>
      <c r="B738" s="50"/>
      <c r="C738" s="51"/>
      <c r="D738" s="49"/>
      <c r="E738" s="52"/>
      <c r="F738" s="52"/>
      <c r="G738" s="52"/>
      <c r="H738" s="52"/>
      <c r="I738" s="52"/>
    </row>
    <row r="739" spans="1:9" s="53" customFormat="1">
      <c r="A739" s="49"/>
      <c r="B739" s="50"/>
      <c r="C739" s="51"/>
      <c r="D739" s="49"/>
      <c r="E739" s="52"/>
      <c r="F739" s="52"/>
      <c r="G739" s="52"/>
      <c r="H739" s="52"/>
      <c r="I739" s="52"/>
    </row>
    <row r="740" spans="1:9" s="53" customFormat="1">
      <c r="A740" s="49"/>
      <c r="B740" s="50"/>
      <c r="C740" s="51"/>
      <c r="D740" s="49"/>
      <c r="E740" s="52"/>
      <c r="F740" s="52"/>
      <c r="G740" s="52"/>
      <c r="H740" s="52"/>
      <c r="I740" s="52"/>
    </row>
    <row r="741" spans="1:9" s="53" customFormat="1">
      <c r="A741" s="49"/>
      <c r="B741" s="50"/>
      <c r="C741" s="51"/>
      <c r="D741" s="49"/>
      <c r="E741" s="52"/>
      <c r="F741" s="52"/>
      <c r="G741" s="52"/>
      <c r="H741" s="52"/>
      <c r="I741" s="52"/>
    </row>
    <row r="742" spans="1:9" s="53" customFormat="1">
      <c r="A742" s="49"/>
      <c r="B742" s="50"/>
      <c r="C742" s="51"/>
      <c r="D742" s="49"/>
      <c r="E742" s="52"/>
      <c r="F742" s="52"/>
      <c r="G742" s="52"/>
      <c r="H742" s="52"/>
      <c r="I742" s="52"/>
    </row>
    <row r="743" spans="1:9" s="53" customFormat="1">
      <c r="A743" s="49"/>
      <c r="B743" s="50"/>
      <c r="C743" s="51"/>
      <c r="D743" s="49"/>
      <c r="E743" s="52"/>
      <c r="F743" s="52"/>
      <c r="G743" s="52"/>
      <c r="H743" s="52"/>
      <c r="I743" s="52"/>
    </row>
    <row r="744" spans="1:9" s="53" customFormat="1">
      <c r="A744" s="49"/>
      <c r="B744" s="50"/>
      <c r="C744" s="51"/>
      <c r="D744" s="49"/>
      <c r="E744" s="52"/>
      <c r="F744" s="52"/>
      <c r="G744" s="52"/>
      <c r="H744" s="52"/>
      <c r="I744" s="52"/>
    </row>
    <row r="745" spans="1:9" s="53" customFormat="1">
      <c r="A745" s="49"/>
      <c r="B745" s="50"/>
      <c r="C745" s="51"/>
      <c r="D745" s="49"/>
      <c r="E745" s="52"/>
      <c r="F745" s="52"/>
      <c r="G745" s="52"/>
      <c r="H745" s="52"/>
      <c r="I745" s="52"/>
    </row>
    <row r="746" spans="1:9" s="53" customFormat="1">
      <c r="A746" s="49"/>
      <c r="B746" s="50"/>
      <c r="C746" s="51"/>
      <c r="D746" s="49"/>
      <c r="E746" s="52"/>
      <c r="F746" s="52"/>
      <c r="G746" s="52"/>
      <c r="H746" s="52"/>
      <c r="I746" s="52"/>
    </row>
    <row r="747" spans="1:9" s="53" customFormat="1">
      <c r="A747" s="49"/>
      <c r="B747" s="50"/>
      <c r="C747" s="51"/>
      <c r="D747" s="49"/>
      <c r="E747" s="52"/>
      <c r="F747" s="52"/>
      <c r="G747" s="52"/>
      <c r="H747" s="52"/>
      <c r="I747" s="52"/>
    </row>
    <row r="748" spans="1:9" s="53" customFormat="1">
      <c r="A748" s="49"/>
      <c r="B748" s="50"/>
      <c r="C748" s="51"/>
      <c r="D748" s="49"/>
      <c r="E748" s="52"/>
      <c r="F748" s="52"/>
      <c r="G748" s="52"/>
      <c r="H748" s="52"/>
      <c r="I748" s="52"/>
    </row>
    <row r="749" spans="1:9" s="53" customFormat="1">
      <c r="A749" s="49"/>
      <c r="B749" s="50"/>
      <c r="C749" s="51"/>
      <c r="D749" s="49"/>
      <c r="E749" s="52"/>
      <c r="F749" s="52"/>
      <c r="G749" s="52"/>
      <c r="H749" s="52"/>
      <c r="I749" s="52"/>
    </row>
    <row r="750" spans="1:9" s="53" customFormat="1">
      <c r="A750" s="49"/>
      <c r="B750" s="50"/>
      <c r="C750" s="51"/>
      <c r="D750" s="49"/>
      <c r="E750" s="52"/>
      <c r="F750" s="52"/>
      <c r="G750" s="52"/>
      <c r="H750" s="52"/>
      <c r="I750" s="52"/>
    </row>
    <row r="751" spans="1:9" s="53" customFormat="1">
      <c r="A751" s="49"/>
      <c r="B751" s="50"/>
      <c r="C751" s="51"/>
      <c r="D751" s="49"/>
      <c r="E751" s="52"/>
      <c r="F751" s="52"/>
      <c r="G751" s="52"/>
      <c r="H751" s="52"/>
      <c r="I751" s="52"/>
    </row>
    <row r="752" spans="1:9" s="53" customFormat="1">
      <c r="A752" s="49"/>
      <c r="B752" s="50"/>
      <c r="C752" s="51"/>
      <c r="D752" s="49"/>
      <c r="E752" s="52"/>
      <c r="F752" s="52"/>
      <c r="G752" s="52"/>
      <c r="H752" s="52"/>
      <c r="I752" s="52"/>
    </row>
    <row r="753" spans="1:9" s="53" customFormat="1">
      <c r="A753" s="49"/>
      <c r="B753" s="50"/>
      <c r="C753" s="51"/>
      <c r="D753" s="49"/>
      <c r="E753" s="52"/>
      <c r="F753" s="52"/>
      <c r="G753" s="52"/>
      <c r="H753" s="52"/>
      <c r="I753" s="52"/>
    </row>
    <row r="754" spans="1:9" s="53" customFormat="1">
      <c r="A754" s="49"/>
      <c r="B754" s="50"/>
      <c r="C754" s="51"/>
      <c r="D754" s="49"/>
      <c r="E754" s="52"/>
      <c r="F754" s="52"/>
      <c r="G754" s="52"/>
      <c r="H754" s="52"/>
      <c r="I754" s="52"/>
    </row>
    <row r="755" spans="1:9" s="53" customFormat="1">
      <c r="A755" s="49"/>
      <c r="B755" s="50"/>
      <c r="C755" s="51"/>
      <c r="D755" s="49"/>
      <c r="E755" s="52"/>
      <c r="F755" s="52"/>
      <c r="G755" s="52"/>
      <c r="H755" s="52"/>
      <c r="I755" s="52"/>
    </row>
    <row r="756" spans="1:9" s="53" customFormat="1">
      <c r="A756" s="49"/>
      <c r="B756" s="50"/>
      <c r="C756" s="51"/>
      <c r="D756" s="49"/>
      <c r="E756" s="52"/>
      <c r="F756" s="52"/>
      <c r="G756" s="52"/>
      <c r="H756" s="52"/>
      <c r="I756" s="52"/>
    </row>
    <row r="757" spans="1:9" s="53" customFormat="1">
      <c r="A757" s="49"/>
      <c r="B757" s="50"/>
      <c r="C757" s="51"/>
      <c r="D757" s="49"/>
      <c r="E757" s="52"/>
      <c r="F757" s="52"/>
      <c r="G757" s="52"/>
      <c r="H757" s="52"/>
      <c r="I757" s="52"/>
    </row>
    <row r="758" spans="1:9" s="53" customFormat="1">
      <c r="A758" s="49"/>
      <c r="B758" s="50"/>
      <c r="C758" s="51"/>
      <c r="D758" s="49"/>
      <c r="E758" s="52"/>
      <c r="F758" s="52"/>
      <c r="G758" s="52"/>
      <c r="H758" s="52"/>
      <c r="I758" s="52"/>
    </row>
    <row r="759" spans="1:9" s="53" customFormat="1">
      <c r="A759" s="49"/>
      <c r="B759" s="50"/>
      <c r="C759" s="51"/>
      <c r="D759" s="49"/>
      <c r="E759" s="52"/>
      <c r="F759" s="52"/>
      <c r="G759" s="52"/>
      <c r="H759" s="52"/>
      <c r="I759" s="52"/>
    </row>
    <row r="760" spans="1:9" s="53" customFormat="1">
      <c r="A760" s="49"/>
      <c r="B760" s="50"/>
      <c r="C760" s="51"/>
      <c r="D760" s="49"/>
      <c r="E760" s="52"/>
      <c r="F760" s="52"/>
      <c r="G760" s="52"/>
      <c r="H760" s="52"/>
      <c r="I760" s="52"/>
    </row>
    <row r="761" spans="1:9" s="53" customFormat="1">
      <c r="A761" s="49"/>
      <c r="B761" s="50"/>
      <c r="C761" s="51"/>
      <c r="D761" s="49"/>
      <c r="E761" s="52"/>
      <c r="F761" s="52"/>
      <c r="G761" s="52"/>
      <c r="H761" s="52"/>
      <c r="I761" s="52"/>
    </row>
    <row r="762" spans="1:9" s="53" customFormat="1">
      <c r="A762" s="49"/>
      <c r="B762" s="50"/>
      <c r="C762" s="51"/>
      <c r="D762" s="49"/>
      <c r="E762" s="52"/>
      <c r="F762" s="52"/>
      <c r="G762" s="52"/>
      <c r="H762" s="52"/>
      <c r="I762" s="52"/>
    </row>
    <row r="763" spans="1:9" s="53" customFormat="1">
      <c r="A763" s="49"/>
      <c r="B763" s="50"/>
      <c r="C763" s="51"/>
      <c r="D763" s="49"/>
      <c r="E763" s="52"/>
      <c r="F763" s="52"/>
      <c r="G763" s="52"/>
      <c r="H763" s="52"/>
      <c r="I763" s="52"/>
    </row>
    <row r="764" spans="1:9" s="53" customFormat="1">
      <c r="A764" s="49"/>
      <c r="B764" s="50"/>
      <c r="C764" s="51"/>
      <c r="D764" s="49"/>
      <c r="E764" s="52"/>
      <c r="F764" s="52"/>
      <c r="G764" s="52"/>
      <c r="H764" s="52"/>
      <c r="I764" s="52"/>
    </row>
    <row r="765" spans="1:9" s="53" customFormat="1">
      <c r="A765" s="49"/>
      <c r="B765" s="50"/>
      <c r="C765" s="51"/>
      <c r="D765" s="49"/>
      <c r="E765" s="52"/>
      <c r="F765" s="52"/>
      <c r="G765" s="52"/>
      <c r="H765" s="52"/>
      <c r="I765" s="52"/>
    </row>
    <row r="766" spans="1:9" s="53" customFormat="1">
      <c r="A766" s="49"/>
      <c r="B766" s="50"/>
      <c r="C766" s="51"/>
      <c r="D766" s="49"/>
      <c r="E766" s="52"/>
      <c r="F766" s="52"/>
      <c r="G766" s="52"/>
      <c r="H766" s="52"/>
      <c r="I766" s="52"/>
    </row>
    <row r="767" spans="1:9" s="53" customFormat="1">
      <c r="A767" s="49"/>
      <c r="B767" s="50"/>
      <c r="C767" s="51"/>
      <c r="D767" s="49"/>
      <c r="E767" s="52"/>
      <c r="F767" s="52"/>
      <c r="G767" s="52"/>
      <c r="H767" s="52"/>
      <c r="I767" s="52"/>
    </row>
    <row r="768" spans="1:9" s="53" customFormat="1">
      <c r="A768" s="49"/>
      <c r="B768" s="50"/>
      <c r="C768" s="51"/>
      <c r="D768" s="49"/>
      <c r="E768" s="52"/>
      <c r="F768" s="52"/>
      <c r="G768" s="52"/>
      <c r="H768" s="52"/>
      <c r="I768" s="52"/>
    </row>
    <row r="769" spans="1:9" s="53" customFormat="1">
      <c r="A769" s="49"/>
      <c r="B769" s="50"/>
      <c r="C769" s="51"/>
      <c r="D769" s="49"/>
      <c r="E769" s="52"/>
      <c r="F769" s="52"/>
      <c r="G769" s="52"/>
      <c r="H769" s="52"/>
      <c r="I769" s="52"/>
    </row>
    <row r="770" spans="1:9" s="53" customFormat="1">
      <c r="A770" s="49"/>
      <c r="B770" s="50"/>
      <c r="C770" s="51"/>
      <c r="D770" s="49"/>
      <c r="E770" s="52"/>
      <c r="F770" s="52"/>
      <c r="G770" s="52"/>
      <c r="H770" s="52"/>
      <c r="I770" s="52"/>
    </row>
    <row r="771" spans="1:9" s="53" customFormat="1">
      <c r="A771" s="49"/>
      <c r="B771" s="50"/>
      <c r="C771" s="51"/>
      <c r="D771" s="49"/>
      <c r="E771" s="52"/>
      <c r="F771" s="52"/>
      <c r="G771" s="52"/>
      <c r="H771" s="52"/>
      <c r="I771" s="52"/>
    </row>
    <row r="772" spans="1:9" s="53" customFormat="1">
      <c r="A772" s="49"/>
      <c r="B772" s="50"/>
      <c r="C772" s="51"/>
      <c r="D772" s="49"/>
      <c r="E772" s="52"/>
      <c r="F772" s="52"/>
      <c r="G772" s="52"/>
      <c r="H772" s="52"/>
      <c r="I772" s="52"/>
    </row>
    <row r="773" spans="1:9" s="53" customFormat="1">
      <c r="A773" s="49"/>
      <c r="B773" s="50"/>
      <c r="C773" s="51"/>
      <c r="D773" s="49"/>
      <c r="E773" s="52"/>
      <c r="F773" s="52"/>
      <c r="G773" s="52"/>
      <c r="H773" s="52"/>
      <c r="I773" s="52"/>
    </row>
    <row r="774" spans="1:9" s="53" customFormat="1">
      <c r="A774" s="49"/>
      <c r="B774" s="50"/>
      <c r="C774" s="51"/>
      <c r="D774" s="49"/>
      <c r="E774" s="52"/>
      <c r="F774" s="52"/>
      <c r="G774" s="52"/>
      <c r="H774" s="52"/>
      <c r="I774" s="52"/>
    </row>
    <row r="775" spans="1:9" s="53" customFormat="1">
      <c r="A775" s="49"/>
      <c r="B775" s="50"/>
      <c r="C775" s="51"/>
      <c r="D775" s="49"/>
      <c r="E775" s="52"/>
      <c r="F775" s="52"/>
      <c r="G775" s="52"/>
      <c r="H775" s="52"/>
      <c r="I775" s="52"/>
    </row>
    <row r="776" spans="1:9" s="53" customFormat="1">
      <c r="A776" s="49"/>
      <c r="B776" s="50"/>
      <c r="C776" s="51"/>
      <c r="D776" s="49"/>
      <c r="E776" s="52"/>
      <c r="F776" s="52"/>
      <c r="G776" s="52"/>
      <c r="H776" s="52"/>
      <c r="I776" s="52"/>
    </row>
    <row r="777" spans="1:9" s="53" customFormat="1">
      <c r="A777" s="49"/>
      <c r="B777" s="50"/>
      <c r="C777" s="51"/>
      <c r="D777" s="49"/>
      <c r="E777" s="52"/>
      <c r="F777" s="52"/>
      <c r="G777" s="52"/>
      <c r="H777" s="52"/>
      <c r="I777" s="52"/>
    </row>
    <row r="778" spans="1:9" s="53" customFormat="1">
      <c r="A778" s="49"/>
      <c r="B778" s="50"/>
      <c r="C778" s="51"/>
      <c r="D778" s="49"/>
      <c r="E778" s="52"/>
      <c r="F778" s="52"/>
      <c r="G778" s="52"/>
      <c r="H778" s="52"/>
      <c r="I778" s="52"/>
    </row>
    <row r="779" spans="1:9" s="53" customFormat="1">
      <c r="A779" s="49"/>
      <c r="B779" s="50"/>
      <c r="C779" s="51"/>
      <c r="D779" s="49"/>
      <c r="E779" s="52"/>
      <c r="F779" s="52"/>
      <c r="G779" s="52"/>
      <c r="H779" s="52"/>
      <c r="I779" s="52"/>
    </row>
    <row r="780" spans="1:9" s="53" customFormat="1">
      <c r="A780" s="49"/>
      <c r="B780" s="50"/>
      <c r="C780" s="51"/>
      <c r="D780" s="49"/>
      <c r="E780" s="52"/>
      <c r="F780" s="52"/>
      <c r="G780" s="52"/>
      <c r="H780" s="52"/>
      <c r="I780" s="52"/>
    </row>
    <row r="781" spans="1:9" s="53" customFormat="1">
      <c r="A781" s="49"/>
      <c r="B781" s="50"/>
      <c r="C781" s="51"/>
      <c r="D781" s="49"/>
      <c r="E781" s="52"/>
      <c r="F781" s="52"/>
      <c r="G781" s="52"/>
      <c r="H781" s="52"/>
      <c r="I781" s="52"/>
    </row>
    <row r="782" spans="1:9" s="53" customFormat="1">
      <c r="A782" s="49"/>
      <c r="B782" s="50"/>
      <c r="C782" s="51"/>
      <c r="D782" s="49"/>
      <c r="E782" s="52"/>
      <c r="F782" s="52"/>
      <c r="G782" s="52"/>
      <c r="H782" s="52"/>
      <c r="I782" s="52"/>
    </row>
    <row r="783" spans="1:9" s="53" customFormat="1">
      <c r="A783" s="49"/>
      <c r="B783" s="50"/>
      <c r="C783" s="51"/>
      <c r="D783" s="49"/>
      <c r="E783" s="52"/>
      <c r="F783" s="52"/>
      <c r="G783" s="52"/>
      <c r="H783" s="52"/>
      <c r="I783" s="52"/>
    </row>
    <row r="784" spans="1:9" s="53" customFormat="1">
      <c r="A784" s="49"/>
      <c r="B784" s="50"/>
      <c r="C784" s="51"/>
      <c r="D784" s="49"/>
      <c r="E784" s="52"/>
      <c r="F784" s="52"/>
      <c r="G784" s="52"/>
      <c r="H784" s="52"/>
      <c r="I784" s="52"/>
    </row>
    <row r="785" spans="1:9" s="53" customFormat="1">
      <c r="A785" s="49"/>
      <c r="B785" s="50"/>
      <c r="C785" s="51"/>
      <c r="D785" s="49"/>
      <c r="E785" s="52"/>
      <c r="F785" s="52"/>
      <c r="G785" s="52"/>
      <c r="H785" s="52"/>
      <c r="I785" s="52"/>
    </row>
    <row r="786" spans="1:9" s="53" customFormat="1">
      <c r="A786" s="49"/>
      <c r="B786" s="50"/>
      <c r="C786" s="51"/>
      <c r="D786" s="49"/>
      <c r="E786" s="52"/>
      <c r="F786" s="52"/>
      <c r="G786" s="52"/>
      <c r="H786" s="52"/>
      <c r="I786" s="52"/>
    </row>
    <row r="787" spans="1:9" s="53" customFormat="1">
      <c r="A787" s="49"/>
      <c r="B787" s="50"/>
      <c r="C787" s="51"/>
      <c r="D787" s="49"/>
      <c r="E787" s="52"/>
      <c r="F787" s="52"/>
      <c r="G787" s="52"/>
      <c r="H787" s="52"/>
      <c r="I787" s="52"/>
    </row>
    <row r="788" spans="1:9" s="53" customFormat="1">
      <c r="A788" s="49"/>
      <c r="B788" s="50"/>
      <c r="C788" s="51"/>
      <c r="D788" s="49"/>
      <c r="E788" s="52"/>
      <c r="F788" s="52"/>
      <c r="G788" s="52"/>
      <c r="H788" s="52"/>
      <c r="I788" s="52"/>
    </row>
    <row r="789" spans="1:9" s="53" customFormat="1">
      <c r="A789" s="49"/>
      <c r="B789" s="50"/>
      <c r="C789" s="51"/>
      <c r="D789" s="49"/>
      <c r="E789" s="52"/>
      <c r="F789" s="52"/>
      <c r="G789" s="52"/>
      <c r="H789" s="52"/>
      <c r="I789" s="52"/>
    </row>
    <row r="790" spans="1:9" s="53" customFormat="1">
      <c r="A790" s="49"/>
      <c r="B790" s="50"/>
      <c r="C790" s="51"/>
      <c r="D790" s="49"/>
      <c r="E790" s="52"/>
      <c r="F790" s="52"/>
      <c r="G790" s="52"/>
      <c r="H790" s="52"/>
      <c r="I790" s="52"/>
    </row>
    <row r="791" spans="1:9" s="53" customFormat="1">
      <c r="A791" s="49"/>
      <c r="B791" s="50"/>
      <c r="C791" s="51"/>
      <c r="D791" s="49"/>
      <c r="E791" s="52"/>
      <c r="F791" s="52"/>
      <c r="G791" s="52"/>
      <c r="H791" s="52"/>
      <c r="I791" s="52"/>
    </row>
    <row r="792" spans="1:9" s="53" customFormat="1">
      <c r="A792" s="49"/>
      <c r="B792" s="50"/>
      <c r="C792" s="51"/>
      <c r="D792" s="49"/>
      <c r="E792" s="52"/>
      <c r="F792" s="52"/>
      <c r="G792" s="52"/>
      <c r="H792" s="52"/>
      <c r="I792" s="52"/>
    </row>
    <row r="793" spans="1:9" s="53" customFormat="1">
      <c r="A793" s="49"/>
      <c r="B793" s="50"/>
      <c r="C793" s="51"/>
      <c r="D793" s="49"/>
      <c r="E793" s="52"/>
      <c r="F793" s="52"/>
      <c r="G793" s="52"/>
      <c r="H793" s="52"/>
      <c r="I793" s="52"/>
    </row>
    <row r="794" spans="1:9" s="53" customFormat="1">
      <c r="A794" s="49"/>
      <c r="B794" s="50"/>
      <c r="C794" s="51"/>
      <c r="D794" s="49"/>
      <c r="E794" s="52"/>
      <c r="F794" s="52"/>
      <c r="G794" s="52"/>
      <c r="H794" s="52"/>
      <c r="I794" s="52"/>
    </row>
    <row r="795" spans="1:9" s="53" customFormat="1">
      <c r="A795" s="49"/>
      <c r="B795" s="50"/>
      <c r="C795" s="51"/>
      <c r="D795" s="49"/>
      <c r="E795" s="52"/>
      <c r="F795" s="52"/>
      <c r="G795" s="52"/>
      <c r="H795" s="52"/>
      <c r="I795" s="52"/>
    </row>
    <row r="796" spans="1:9" s="53" customFormat="1">
      <c r="A796" s="49"/>
      <c r="B796" s="50"/>
      <c r="C796" s="51"/>
      <c r="D796" s="49"/>
      <c r="E796" s="52"/>
      <c r="F796" s="52"/>
      <c r="G796" s="52"/>
      <c r="H796" s="52"/>
      <c r="I796" s="52"/>
    </row>
    <row r="797" spans="1:9" s="53" customFormat="1">
      <c r="A797" s="49"/>
      <c r="B797" s="50"/>
      <c r="C797" s="51"/>
      <c r="D797" s="49"/>
      <c r="E797" s="52"/>
      <c r="F797" s="52"/>
      <c r="G797" s="52"/>
      <c r="H797" s="52"/>
      <c r="I797" s="52"/>
    </row>
    <row r="798" spans="1:9" s="53" customFormat="1">
      <c r="A798" s="49"/>
      <c r="B798" s="50"/>
      <c r="C798" s="51"/>
      <c r="D798" s="49"/>
      <c r="E798" s="52"/>
      <c r="F798" s="52"/>
      <c r="G798" s="52"/>
      <c r="H798" s="52"/>
      <c r="I798" s="52"/>
    </row>
    <row r="799" spans="1:9" s="53" customFormat="1">
      <c r="A799" s="49"/>
      <c r="B799" s="50"/>
      <c r="C799" s="51"/>
      <c r="D799" s="49"/>
      <c r="E799" s="52"/>
      <c r="F799" s="52"/>
      <c r="G799" s="52"/>
      <c r="H799" s="52"/>
      <c r="I799" s="52"/>
    </row>
    <row r="800" spans="1:9" s="53" customFormat="1">
      <c r="A800" s="49"/>
      <c r="B800" s="50"/>
      <c r="C800" s="51"/>
      <c r="D800" s="49"/>
      <c r="E800" s="52"/>
      <c r="F800" s="52"/>
      <c r="G800" s="52"/>
      <c r="H800" s="52"/>
      <c r="I800" s="52"/>
    </row>
    <row r="801" spans="1:9" s="53" customFormat="1">
      <c r="A801" s="49"/>
      <c r="B801" s="50"/>
      <c r="C801" s="51"/>
      <c r="D801" s="49"/>
      <c r="E801" s="52"/>
      <c r="F801" s="52"/>
      <c r="G801" s="52"/>
      <c r="H801" s="52"/>
      <c r="I801" s="52"/>
    </row>
    <row r="802" spans="1:9" s="53" customFormat="1">
      <c r="A802" s="49"/>
      <c r="B802" s="50"/>
      <c r="C802" s="51"/>
      <c r="D802" s="49"/>
      <c r="E802" s="52"/>
      <c r="F802" s="52"/>
      <c r="G802" s="52"/>
      <c r="H802" s="52"/>
      <c r="I802" s="52"/>
    </row>
    <row r="803" spans="1:9" s="53" customFormat="1">
      <c r="A803" s="49"/>
      <c r="B803" s="50"/>
      <c r="C803" s="51"/>
      <c r="D803" s="49"/>
      <c r="E803" s="52"/>
      <c r="F803" s="52"/>
      <c r="G803" s="52"/>
      <c r="H803" s="52"/>
      <c r="I803" s="52"/>
    </row>
    <row r="804" spans="1:9" s="53" customFormat="1">
      <c r="A804" s="49"/>
      <c r="B804" s="50"/>
      <c r="C804" s="51"/>
      <c r="D804" s="49"/>
      <c r="E804" s="52"/>
      <c r="F804" s="52"/>
      <c r="G804" s="52"/>
      <c r="H804" s="52"/>
      <c r="I804" s="52"/>
    </row>
    <row r="805" spans="1:9" s="53" customFormat="1">
      <c r="A805" s="49"/>
      <c r="B805" s="50"/>
      <c r="C805" s="51"/>
      <c r="D805" s="49"/>
      <c r="E805" s="52"/>
      <c r="F805" s="52"/>
      <c r="G805" s="52"/>
      <c r="H805" s="52"/>
      <c r="I805" s="52"/>
    </row>
    <row r="806" spans="1:9" s="53" customFormat="1">
      <c r="A806" s="49"/>
      <c r="B806" s="50"/>
      <c r="C806" s="51"/>
      <c r="D806" s="49"/>
      <c r="E806" s="52"/>
      <c r="F806" s="52"/>
      <c r="G806" s="52"/>
      <c r="H806" s="52"/>
      <c r="I806" s="52"/>
    </row>
    <row r="807" spans="1:9" s="53" customFormat="1">
      <c r="A807" s="49"/>
      <c r="B807" s="50"/>
      <c r="C807" s="51"/>
      <c r="D807" s="49"/>
      <c r="E807" s="52"/>
      <c r="F807" s="52"/>
      <c r="G807" s="52"/>
      <c r="H807" s="52"/>
      <c r="I807" s="52"/>
    </row>
    <row r="808" spans="1:9" s="53" customFormat="1">
      <c r="A808" s="49"/>
      <c r="B808" s="50"/>
      <c r="C808" s="51"/>
      <c r="D808" s="49"/>
      <c r="E808" s="52"/>
      <c r="F808" s="52"/>
      <c r="G808" s="52"/>
      <c r="H808" s="52"/>
      <c r="I808" s="52"/>
    </row>
    <row r="809" spans="1:9" s="53" customFormat="1">
      <c r="A809" s="49"/>
      <c r="B809" s="50"/>
      <c r="C809" s="51"/>
      <c r="D809" s="49"/>
      <c r="E809" s="52"/>
      <c r="F809" s="52"/>
      <c r="G809" s="52"/>
      <c r="H809" s="52"/>
      <c r="I809" s="52"/>
    </row>
    <row r="810" spans="1:9" s="53" customFormat="1">
      <c r="A810" s="49"/>
      <c r="B810" s="50"/>
      <c r="C810" s="51"/>
      <c r="D810" s="49"/>
      <c r="E810" s="52"/>
      <c r="F810" s="52"/>
      <c r="G810" s="52"/>
      <c r="H810" s="52"/>
      <c r="I810" s="52"/>
    </row>
    <row r="811" spans="1:9" s="53" customFormat="1">
      <c r="A811" s="49"/>
      <c r="B811" s="50"/>
      <c r="C811" s="51"/>
      <c r="D811" s="49"/>
      <c r="E811" s="52"/>
      <c r="F811" s="52"/>
      <c r="G811" s="52"/>
      <c r="H811" s="52"/>
      <c r="I811" s="52"/>
    </row>
    <row r="812" spans="1:9" s="53" customFormat="1">
      <c r="A812" s="49"/>
      <c r="B812" s="50"/>
      <c r="C812" s="51"/>
      <c r="D812" s="49"/>
      <c r="E812" s="52"/>
      <c r="F812" s="52"/>
      <c r="G812" s="52"/>
      <c r="H812" s="52"/>
      <c r="I812" s="52"/>
    </row>
    <row r="813" spans="1:9" s="53" customFormat="1">
      <c r="A813" s="49"/>
      <c r="B813" s="50"/>
      <c r="C813" s="51"/>
      <c r="D813" s="49"/>
      <c r="E813" s="52"/>
      <c r="F813" s="52"/>
      <c r="G813" s="52"/>
      <c r="H813" s="52"/>
      <c r="I813" s="52"/>
    </row>
    <row r="814" spans="1:9" s="53" customFormat="1">
      <c r="A814" s="49"/>
      <c r="B814" s="50"/>
      <c r="C814" s="51"/>
      <c r="D814" s="49"/>
      <c r="E814" s="52"/>
      <c r="F814" s="52"/>
      <c r="G814" s="52"/>
      <c r="H814" s="52"/>
      <c r="I814" s="52"/>
    </row>
    <row r="815" spans="1:9" s="53" customFormat="1">
      <c r="A815" s="49"/>
      <c r="B815" s="50"/>
      <c r="C815" s="51"/>
      <c r="D815" s="49"/>
      <c r="E815" s="52"/>
      <c r="F815" s="52"/>
      <c r="G815" s="52"/>
      <c r="H815" s="52"/>
      <c r="I815" s="52"/>
    </row>
    <row r="816" spans="1:9" s="53" customFormat="1">
      <c r="A816" s="49"/>
      <c r="B816" s="50"/>
      <c r="C816" s="51"/>
      <c r="D816" s="49"/>
      <c r="E816" s="52"/>
      <c r="F816" s="52"/>
      <c r="G816" s="52"/>
      <c r="H816" s="52"/>
      <c r="I816" s="52"/>
    </row>
    <row r="817" spans="1:9" s="53" customFormat="1">
      <c r="A817" s="49"/>
      <c r="B817" s="50"/>
      <c r="C817" s="51"/>
      <c r="D817" s="49"/>
      <c r="E817" s="52"/>
      <c r="F817" s="52"/>
      <c r="G817" s="52"/>
      <c r="H817" s="52"/>
      <c r="I817" s="52"/>
    </row>
    <row r="818" spans="1:9" s="53" customFormat="1">
      <c r="A818" s="49"/>
      <c r="B818" s="50"/>
      <c r="C818" s="51"/>
      <c r="D818" s="49"/>
      <c r="E818" s="52"/>
      <c r="F818" s="52"/>
      <c r="G818" s="52"/>
      <c r="H818" s="52"/>
      <c r="I818" s="52"/>
    </row>
    <row r="819" spans="1:9" s="53" customFormat="1">
      <c r="A819" s="49"/>
      <c r="B819" s="50"/>
      <c r="C819" s="51"/>
      <c r="D819" s="49"/>
      <c r="E819" s="52"/>
      <c r="F819" s="52"/>
      <c r="G819" s="52"/>
      <c r="H819" s="52"/>
      <c r="I819" s="52"/>
    </row>
    <row r="820" spans="1:9" s="53" customFormat="1">
      <c r="A820" s="49"/>
      <c r="B820" s="50"/>
      <c r="C820" s="51"/>
      <c r="D820" s="49"/>
      <c r="E820" s="52"/>
      <c r="F820" s="52"/>
      <c r="G820" s="52"/>
      <c r="H820" s="52"/>
      <c r="I820" s="52"/>
    </row>
    <row r="821" spans="1:9" s="53" customFormat="1">
      <c r="A821" s="49"/>
      <c r="B821" s="50"/>
      <c r="C821" s="51"/>
      <c r="D821" s="49"/>
      <c r="E821" s="52"/>
      <c r="F821" s="52"/>
      <c r="G821" s="52"/>
      <c r="H821" s="52"/>
      <c r="I821" s="52"/>
    </row>
    <row r="822" spans="1:9" s="53" customFormat="1">
      <c r="A822" s="49"/>
      <c r="B822" s="50"/>
      <c r="C822" s="51"/>
      <c r="D822" s="49"/>
      <c r="E822" s="52"/>
      <c r="F822" s="52"/>
      <c r="G822" s="52"/>
      <c r="H822" s="52"/>
      <c r="I822" s="52"/>
    </row>
    <row r="823" spans="1:9" s="53" customFormat="1">
      <c r="A823" s="49"/>
      <c r="B823" s="50"/>
      <c r="C823" s="51"/>
      <c r="D823" s="49"/>
      <c r="E823" s="52"/>
      <c r="F823" s="52"/>
      <c r="G823" s="52"/>
      <c r="H823" s="52"/>
      <c r="I823" s="52"/>
    </row>
    <row r="824" spans="1:9" s="53" customFormat="1">
      <c r="A824" s="49"/>
      <c r="B824" s="50"/>
      <c r="C824" s="51"/>
      <c r="D824" s="49"/>
      <c r="E824" s="52"/>
      <c r="F824" s="52"/>
      <c r="G824" s="52"/>
      <c r="H824" s="52"/>
      <c r="I824" s="52"/>
    </row>
    <row r="825" spans="1:9" s="53" customFormat="1">
      <c r="A825" s="49"/>
      <c r="B825" s="50"/>
      <c r="C825" s="51"/>
      <c r="D825" s="49"/>
      <c r="E825" s="52"/>
      <c r="F825" s="52"/>
      <c r="G825" s="52"/>
      <c r="H825" s="52"/>
      <c r="I825" s="52"/>
    </row>
    <row r="826" spans="1:9" s="53" customFormat="1">
      <c r="A826" s="49"/>
      <c r="B826" s="50"/>
      <c r="C826" s="51"/>
      <c r="D826" s="49"/>
      <c r="E826" s="52"/>
      <c r="F826" s="52"/>
      <c r="G826" s="52"/>
      <c r="H826" s="52"/>
      <c r="I826" s="52"/>
    </row>
    <row r="827" spans="1:9" s="53" customFormat="1">
      <c r="A827" s="49"/>
      <c r="B827" s="50"/>
      <c r="C827" s="51"/>
      <c r="D827" s="49"/>
      <c r="E827" s="52"/>
      <c r="F827" s="52"/>
      <c r="G827" s="52"/>
      <c r="H827" s="52"/>
      <c r="I827" s="52"/>
    </row>
    <row r="828" spans="1:9" s="53" customFormat="1">
      <c r="A828" s="49"/>
      <c r="B828" s="50"/>
      <c r="C828" s="51"/>
      <c r="D828" s="49"/>
      <c r="E828" s="52"/>
      <c r="F828" s="52"/>
      <c r="G828" s="52"/>
      <c r="H828" s="52"/>
      <c r="I828" s="52"/>
    </row>
    <row r="829" spans="1:9" s="53" customFormat="1">
      <c r="A829" s="49"/>
      <c r="B829" s="50"/>
      <c r="C829" s="51"/>
      <c r="D829" s="49"/>
      <c r="E829" s="52"/>
      <c r="F829" s="52"/>
      <c r="G829" s="52"/>
      <c r="H829" s="52"/>
      <c r="I829" s="52"/>
    </row>
    <row r="830" spans="1:9" s="53" customFormat="1">
      <c r="A830" s="49"/>
      <c r="B830" s="50"/>
      <c r="C830" s="51"/>
      <c r="D830" s="49"/>
      <c r="E830" s="52"/>
      <c r="F830" s="52"/>
      <c r="G830" s="52"/>
      <c r="H830" s="52"/>
      <c r="I830" s="52"/>
    </row>
    <row r="831" spans="1:9" s="53" customFormat="1">
      <c r="A831" s="49"/>
      <c r="B831" s="50"/>
      <c r="C831" s="51"/>
      <c r="D831" s="49"/>
      <c r="E831" s="52"/>
      <c r="F831" s="52"/>
      <c r="G831" s="52"/>
      <c r="H831" s="52"/>
      <c r="I831" s="52"/>
    </row>
    <row r="832" spans="1:9" s="53" customFormat="1">
      <c r="A832" s="49"/>
      <c r="B832" s="50"/>
      <c r="C832" s="51"/>
      <c r="D832" s="49"/>
      <c r="E832" s="52"/>
      <c r="F832" s="52"/>
      <c r="G832" s="52"/>
      <c r="H832" s="52"/>
      <c r="I832" s="52"/>
    </row>
    <row r="833" spans="1:9" s="53" customFormat="1">
      <c r="A833" s="49"/>
      <c r="B833" s="50"/>
      <c r="C833" s="51"/>
      <c r="D833" s="49"/>
      <c r="E833" s="52"/>
      <c r="F833" s="52"/>
      <c r="G833" s="52"/>
      <c r="H833" s="52"/>
      <c r="I833" s="52"/>
    </row>
    <row r="834" spans="1:9" s="53" customFormat="1">
      <c r="A834" s="49"/>
      <c r="B834" s="50"/>
      <c r="C834" s="51"/>
      <c r="D834" s="49"/>
      <c r="E834" s="52"/>
      <c r="F834" s="52"/>
      <c r="G834" s="52"/>
      <c r="H834" s="52"/>
      <c r="I834" s="52"/>
    </row>
    <row r="835" spans="1:9" s="53" customFormat="1">
      <c r="A835" s="49"/>
      <c r="B835" s="50"/>
      <c r="C835" s="51"/>
      <c r="D835" s="49"/>
      <c r="E835" s="52"/>
      <c r="F835" s="52"/>
      <c r="G835" s="52"/>
      <c r="H835" s="52"/>
      <c r="I835" s="52"/>
    </row>
    <row r="836" spans="1:9" s="53" customFormat="1">
      <c r="A836" s="49"/>
      <c r="B836" s="50"/>
      <c r="C836" s="51"/>
      <c r="D836" s="49"/>
      <c r="E836" s="52"/>
      <c r="F836" s="52"/>
      <c r="G836" s="52"/>
      <c r="H836" s="52"/>
      <c r="I836" s="52"/>
    </row>
    <row r="837" spans="1:9" s="53" customFormat="1">
      <c r="A837" s="49"/>
      <c r="B837" s="50"/>
      <c r="C837" s="51"/>
      <c r="D837" s="49"/>
      <c r="E837" s="52"/>
      <c r="F837" s="52"/>
      <c r="G837" s="52"/>
      <c r="H837" s="52"/>
      <c r="I837" s="52"/>
    </row>
    <row r="838" spans="1:9" s="53" customFormat="1">
      <c r="A838" s="49"/>
      <c r="B838" s="50"/>
      <c r="C838" s="51"/>
      <c r="D838" s="49"/>
      <c r="E838" s="52"/>
      <c r="F838" s="52"/>
      <c r="G838" s="52"/>
      <c r="H838" s="52"/>
      <c r="I838" s="52"/>
    </row>
    <row r="839" spans="1:9" s="53" customFormat="1">
      <c r="A839" s="49"/>
      <c r="B839" s="50"/>
      <c r="C839" s="51"/>
      <c r="D839" s="49"/>
      <c r="E839" s="52"/>
      <c r="F839" s="52"/>
      <c r="G839" s="52"/>
      <c r="H839" s="52"/>
      <c r="I839" s="52"/>
    </row>
    <row r="840" spans="1:9" s="53" customFormat="1">
      <c r="A840" s="49"/>
      <c r="B840" s="50"/>
      <c r="C840" s="51"/>
      <c r="D840" s="49"/>
      <c r="E840" s="52"/>
      <c r="F840" s="52"/>
      <c r="G840" s="52"/>
      <c r="H840" s="52"/>
      <c r="I840" s="52"/>
    </row>
    <row r="841" spans="1:9" s="53" customFormat="1">
      <c r="A841" s="49"/>
      <c r="B841" s="50"/>
      <c r="C841" s="51"/>
      <c r="D841" s="49"/>
      <c r="E841" s="52"/>
      <c r="F841" s="52"/>
      <c r="G841" s="52"/>
      <c r="H841" s="52"/>
      <c r="I841" s="52"/>
    </row>
    <row r="842" spans="1:9" s="53" customFormat="1">
      <c r="A842" s="49"/>
      <c r="B842" s="50"/>
      <c r="C842" s="51"/>
      <c r="D842" s="49"/>
      <c r="E842" s="52"/>
      <c r="F842" s="52"/>
      <c r="G842" s="52"/>
      <c r="H842" s="52"/>
      <c r="I842" s="52"/>
    </row>
    <row r="843" spans="1:9" s="53" customFormat="1">
      <c r="A843" s="49"/>
      <c r="B843" s="50"/>
      <c r="C843" s="51"/>
      <c r="D843" s="49"/>
      <c r="E843" s="52"/>
      <c r="F843" s="52"/>
      <c r="G843" s="52"/>
      <c r="H843" s="52"/>
      <c r="I843" s="52"/>
    </row>
    <row r="844" spans="1:9" s="53" customFormat="1">
      <c r="A844" s="49"/>
      <c r="B844" s="50"/>
      <c r="C844" s="51"/>
      <c r="D844" s="49"/>
      <c r="E844" s="52"/>
      <c r="F844" s="52"/>
      <c r="G844" s="52"/>
      <c r="H844" s="52"/>
      <c r="I844" s="52"/>
    </row>
    <row r="845" spans="1:9" s="53" customFormat="1">
      <c r="A845" s="49"/>
      <c r="B845" s="50"/>
      <c r="C845" s="51"/>
      <c r="D845" s="49"/>
      <c r="E845" s="52"/>
      <c r="F845" s="52"/>
      <c r="G845" s="52"/>
      <c r="H845" s="52"/>
      <c r="I845" s="52"/>
    </row>
    <row r="846" spans="1:9" s="53" customFormat="1">
      <c r="A846" s="49"/>
      <c r="B846" s="50"/>
      <c r="C846" s="51"/>
      <c r="D846" s="49"/>
      <c r="E846" s="52"/>
      <c r="F846" s="52"/>
      <c r="G846" s="52"/>
      <c r="H846" s="52"/>
      <c r="I846" s="52"/>
    </row>
    <row r="847" spans="1:9" s="53" customFormat="1">
      <c r="A847" s="49"/>
      <c r="B847" s="50"/>
      <c r="C847" s="51"/>
      <c r="D847" s="49"/>
      <c r="E847" s="52"/>
      <c r="F847" s="52"/>
      <c r="G847" s="52"/>
      <c r="H847" s="52"/>
      <c r="I847" s="52"/>
    </row>
    <row r="848" spans="1:9" s="53" customFormat="1">
      <c r="A848" s="49"/>
      <c r="B848" s="50"/>
      <c r="C848" s="51"/>
      <c r="D848" s="49"/>
      <c r="E848" s="52"/>
      <c r="F848" s="52"/>
      <c r="G848" s="52"/>
      <c r="H848" s="52"/>
      <c r="I848" s="52"/>
    </row>
    <row r="849" spans="1:9" s="53" customFormat="1">
      <c r="A849" s="49"/>
      <c r="B849" s="50"/>
      <c r="C849" s="51"/>
      <c r="D849" s="49"/>
      <c r="E849" s="52"/>
      <c r="F849" s="52"/>
      <c r="G849" s="52"/>
      <c r="H849" s="52"/>
      <c r="I849" s="52"/>
    </row>
    <row r="850" spans="1:9" s="53" customFormat="1">
      <c r="A850" s="49"/>
      <c r="B850" s="50"/>
      <c r="C850" s="51"/>
      <c r="D850" s="49"/>
      <c r="E850" s="52"/>
      <c r="F850" s="52"/>
      <c r="G850" s="52"/>
      <c r="H850" s="52"/>
      <c r="I850" s="52"/>
    </row>
    <row r="851" spans="1:9" s="53" customFormat="1">
      <c r="A851" s="49"/>
      <c r="B851" s="50"/>
      <c r="C851" s="51"/>
      <c r="D851" s="49"/>
      <c r="E851" s="52"/>
      <c r="F851" s="52"/>
      <c r="G851" s="52"/>
      <c r="H851" s="52"/>
      <c r="I851" s="52"/>
    </row>
    <row r="852" spans="1:9" s="53" customFormat="1">
      <c r="A852" s="49"/>
      <c r="B852" s="50"/>
      <c r="C852" s="51"/>
      <c r="D852" s="49"/>
      <c r="E852" s="52"/>
      <c r="F852" s="52"/>
      <c r="G852" s="52"/>
      <c r="H852" s="52"/>
      <c r="I852" s="52"/>
    </row>
    <row r="853" spans="1:9" s="53" customFormat="1">
      <c r="A853" s="49"/>
      <c r="B853" s="50"/>
      <c r="C853" s="51"/>
      <c r="D853" s="49"/>
      <c r="E853" s="52"/>
      <c r="F853" s="52"/>
      <c r="G853" s="52"/>
      <c r="H853" s="52"/>
      <c r="I853" s="52"/>
    </row>
    <row r="854" spans="1:9" s="53" customFormat="1">
      <c r="A854" s="49"/>
      <c r="B854" s="50"/>
      <c r="C854" s="51"/>
      <c r="D854" s="49"/>
      <c r="E854" s="52"/>
      <c r="F854" s="52"/>
      <c r="G854" s="52"/>
      <c r="H854" s="52"/>
      <c r="I854" s="52"/>
    </row>
    <row r="855" spans="1:9" s="53" customFormat="1">
      <c r="A855" s="49"/>
      <c r="B855" s="50"/>
      <c r="C855" s="51"/>
      <c r="D855" s="49"/>
      <c r="E855" s="52"/>
      <c r="F855" s="52"/>
      <c r="G855" s="52"/>
      <c r="H855" s="52"/>
      <c r="I855" s="52"/>
    </row>
    <row r="856" spans="1:9" s="53" customFormat="1">
      <c r="A856" s="49"/>
      <c r="B856" s="50"/>
      <c r="C856" s="51"/>
      <c r="D856" s="49"/>
      <c r="E856" s="52"/>
      <c r="F856" s="52"/>
      <c r="G856" s="52"/>
      <c r="H856" s="52"/>
      <c r="I856" s="52"/>
    </row>
    <row r="857" spans="1:9" s="53" customFormat="1">
      <c r="A857" s="49"/>
      <c r="B857" s="50"/>
      <c r="C857" s="51"/>
      <c r="D857" s="49"/>
      <c r="E857" s="52"/>
      <c r="F857" s="52"/>
      <c r="G857" s="52"/>
      <c r="H857" s="52"/>
      <c r="I857" s="52"/>
    </row>
    <row r="858" spans="1:9" s="53" customFormat="1">
      <c r="A858" s="49"/>
      <c r="B858" s="50"/>
      <c r="C858" s="51"/>
      <c r="D858" s="49"/>
      <c r="E858" s="52"/>
      <c r="F858" s="52"/>
      <c r="G858" s="52"/>
      <c r="H858" s="52"/>
      <c r="I858" s="52"/>
    </row>
    <row r="859" spans="1:9" s="53" customFormat="1">
      <c r="A859" s="49"/>
      <c r="B859" s="50"/>
      <c r="C859" s="51"/>
      <c r="D859" s="49"/>
      <c r="E859" s="52"/>
      <c r="F859" s="52"/>
      <c r="G859" s="52"/>
      <c r="H859" s="52"/>
      <c r="I859" s="52"/>
    </row>
    <row r="860" spans="1:9" s="53" customFormat="1">
      <c r="A860" s="49"/>
      <c r="B860" s="50"/>
      <c r="C860" s="51"/>
      <c r="D860" s="49"/>
      <c r="E860" s="52"/>
      <c r="F860" s="52"/>
      <c r="G860" s="52"/>
      <c r="H860" s="52"/>
      <c r="I860" s="52"/>
    </row>
    <row r="861" spans="1:9" s="53" customFormat="1">
      <c r="A861" s="49"/>
      <c r="B861" s="50"/>
      <c r="C861" s="51"/>
      <c r="D861" s="49"/>
      <c r="E861" s="52"/>
      <c r="F861" s="52"/>
      <c r="G861" s="52"/>
      <c r="H861" s="52"/>
      <c r="I861" s="52"/>
    </row>
    <row r="862" spans="1:9" s="53" customFormat="1">
      <c r="A862" s="49"/>
      <c r="B862" s="50"/>
      <c r="C862" s="51"/>
      <c r="D862" s="49"/>
      <c r="E862" s="52"/>
      <c r="F862" s="52"/>
      <c r="G862" s="52"/>
      <c r="H862" s="52"/>
      <c r="I862" s="52"/>
    </row>
    <row r="863" spans="1:9" s="53" customFormat="1">
      <c r="A863" s="49"/>
      <c r="B863" s="50"/>
      <c r="C863" s="51"/>
      <c r="D863" s="49"/>
      <c r="E863" s="52"/>
      <c r="F863" s="52"/>
      <c r="G863" s="52"/>
      <c r="H863" s="52"/>
      <c r="I863" s="52"/>
    </row>
    <row r="864" spans="1:9" s="53" customFormat="1">
      <c r="A864" s="49"/>
      <c r="B864" s="50"/>
      <c r="C864" s="51"/>
      <c r="D864" s="49"/>
      <c r="E864" s="52"/>
      <c r="F864" s="52"/>
      <c r="G864" s="52"/>
      <c r="H864" s="52"/>
      <c r="I864" s="52"/>
    </row>
    <row r="865" spans="1:9" s="53" customFormat="1">
      <c r="A865" s="49"/>
      <c r="B865" s="50"/>
      <c r="C865" s="51"/>
      <c r="D865" s="49"/>
      <c r="E865" s="52"/>
      <c r="F865" s="52"/>
      <c r="G865" s="52"/>
      <c r="H865" s="52"/>
      <c r="I865" s="52"/>
    </row>
    <row r="866" spans="1:9" s="53" customFormat="1">
      <c r="A866" s="49"/>
      <c r="B866" s="50"/>
      <c r="C866" s="51"/>
      <c r="D866" s="49"/>
      <c r="E866" s="52"/>
      <c r="F866" s="52"/>
      <c r="G866" s="52"/>
      <c r="H866" s="52"/>
      <c r="I866" s="52"/>
    </row>
    <row r="867" spans="1:9" s="53" customFormat="1">
      <c r="A867" s="49"/>
      <c r="B867" s="50"/>
      <c r="C867" s="51"/>
      <c r="D867" s="49"/>
      <c r="E867" s="52"/>
      <c r="F867" s="52"/>
      <c r="G867" s="52"/>
      <c r="H867" s="52"/>
      <c r="I867" s="52"/>
    </row>
    <row r="868" spans="1:9" s="53" customFormat="1">
      <c r="A868" s="49"/>
      <c r="B868" s="50"/>
      <c r="C868" s="51"/>
      <c r="D868" s="49"/>
      <c r="E868" s="52"/>
      <c r="F868" s="52"/>
      <c r="G868" s="52"/>
      <c r="H868" s="52"/>
      <c r="I868" s="52"/>
    </row>
    <row r="869" spans="1:9" s="53" customFormat="1">
      <c r="A869" s="49"/>
      <c r="B869" s="50"/>
      <c r="C869" s="51"/>
      <c r="D869" s="49"/>
      <c r="E869" s="52"/>
      <c r="F869" s="52"/>
      <c r="G869" s="52"/>
      <c r="H869" s="52"/>
      <c r="I869" s="52"/>
    </row>
    <row r="870" spans="1:9" s="53" customFormat="1">
      <c r="A870" s="49"/>
      <c r="B870" s="50"/>
      <c r="C870" s="51"/>
      <c r="D870" s="49"/>
      <c r="E870" s="52"/>
      <c r="F870" s="52"/>
      <c r="G870" s="52"/>
      <c r="H870" s="52"/>
      <c r="I870" s="52"/>
    </row>
    <row r="871" spans="1:9" s="53" customFormat="1">
      <c r="A871" s="49"/>
      <c r="B871" s="50"/>
      <c r="C871" s="51"/>
      <c r="D871" s="49"/>
      <c r="E871" s="52"/>
      <c r="F871" s="52"/>
      <c r="G871" s="52"/>
      <c r="H871" s="52"/>
      <c r="I871" s="52"/>
    </row>
    <row r="872" spans="1:9" s="53" customFormat="1">
      <c r="A872" s="49"/>
      <c r="B872" s="50"/>
      <c r="C872" s="51"/>
      <c r="D872" s="49"/>
      <c r="E872" s="52"/>
      <c r="F872" s="52"/>
      <c r="G872" s="52"/>
      <c r="H872" s="52"/>
      <c r="I872" s="52"/>
    </row>
    <row r="873" spans="1:9" s="53" customFormat="1">
      <c r="A873" s="49"/>
      <c r="B873" s="50"/>
      <c r="C873" s="51"/>
      <c r="D873" s="49"/>
      <c r="E873" s="52"/>
      <c r="F873" s="52"/>
      <c r="G873" s="52"/>
      <c r="H873" s="52"/>
      <c r="I873" s="52"/>
    </row>
    <row r="874" spans="1:9" s="53" customFormat="1">
      <c r="A874" s="49"/>
      <c r="B874" s="50"/>
      <c r="C874" s="51"/>
      <c r="D874" s="49"/>
      <c r="E874" s="52"/>
      <c r="F874" s="52"/>
      <c r="G874" s="52"/>
      <c r="H874" s="52"/>
      <c r="I874" s="52"/>
    </row>
    <row r="875" spans="1:9" s="53" customFormat="1">
      <c r="A875" s="49"/>
      <c r="B875" s="50"/>
      <c r="C875" s="51"/>
      <c r="D875" s="49"/>
      <c r="E875" s="52"/>
      <c r="F875" s="52"/>
      <c r="G875" s="52"/>
      <c r="H875" s="52"/>
      <c r="I875" s="52"/>
    </row>
    <row r="876" spans="1:9" s="53" customFormat="1">
      <c r="A876" s="49"/>
      <c r="B876" s="50"/>
      <c r="C876" s="51"/>
      <c r="D876" s="49"/>
      <c r="E876" s="52"/>
      <c r="F876" s="52"/>
      <c r="G876" s="52"/>
      <c r="H876" s="52"/>
      <c r="I876" s="52"/>
    </row>
    <row r="877" spans="1:9" s="53" customFormat="1">
      <c r="A877" s="49"/>
      <c r="B877" s="50"/>
      <c r="C877" s="51"/>
      <c r="D877" s="49"/>
      <c r="E877" s="52"/>
      <c r="F877" s="52"/>
      <c r="G877" s="52"/>
      <c r="H877" s="52"/>
      <c r="I877" s="52"/>
    </row>
    <row r="878" spans="1:9" s="53" customFormat="1">
      <c r="A878" s="49"/>
      <c r="B878" s="50"/>
      <c r="C878" s="51"/>
      <c r="D878" s="49"/>
      <c r="E878" s="52"/>
      <c r="F878" s="52"/>
      <c r="G878" s="52"/>
      <c r="H878" s="52"/>
      <c r="I878" s="52"/>
    </row>
    <row r="879" spans="1:9" s="53" customFormat="1">
      <c r="A879" s="49"/>
      <c r="B879" s="50"/>
      <c r="C879" s="51"/>
      <c r="D879" s="49"/>
      <c r="E879" s="52"/>
      <c r="F879" s="52"/>
      <c r="G879" s="52"/>
      <c r="H879" s="52"/>
      <c r="I879" s="52"/>
    </row>
    <row r="880" spans="1:9" s="53" customFormat="1">
      <c r="A880" s="49"/>
      <c r="B880" s="50"/>
      <c r="C880" s="51"/>
      <c r="D880" s="49"/>
      <c r="E880" s="52"/>
      <c r="F880" s="52"/>
      <c r="G880" s="52"/>
      <c r="H880" s="52"/>
      <c r="I880" s="52"/>
    </row>
    <row r="881" spans="1:9" s="53" customFormat="1">
      <c r="A881" s="49"/>
      <c r="B881" s="50"/>
      <c r="C881" s="51"/>
      <c r="D881" s="49"/>
      <c r="E881" s="52"/>
      <c r="F881" s="52"/>
      <c r="G881" s="52"/>
      <c r="H881" s="52"/>
      <c r="I881" s="52"/>
    </row>
    <row r="882" spans="1:9" s="53" customFormat="1">
      <c r="A882" s="49"/>
      <c r="B882" s="50"/>
      <c r="C882" s="51"/>
      <c r="D882" s="49"/>
      <c r="E882" s="52"/>
      <c r="F882" s="52"/>
      <c r="G882" s="52"/>
      <c r="H882" s="52"/>
      <c r="I882" s="52"/>
    </row>
    <row r="883" spans="1:9" s="53" customFormat="1">
      <c r="A883" s="49"/>
      <c r="B883" s="50"/>
      <c r="C883" s="51"/>
      <c r="D883" s="49"/>
      <c r="E883" s="52"/>
      <c r="F883" s="52"/>
      <c r="G883" s="52"/>
      <c r="H883" s="52"/>
      <c r="I883" s="52"/>
    </row>
    <row r="884" spans="1:9" s="53" customFormat="1">
      <c r="A884" s="49"/>
      <c r="B884" s="50"/>
      <c r="C884" s="51"/>
      <c r="D884" s="49"/>
      <c r="E884" s="52"/>
      <c r="F884" s="52"/>
      <c r="G884" s="52"/>
      <c r="H884" s="52"/>
      <c r="I884" s="52"/>
    </row>
    <row r="885" spans="1:9" s="53" customFormat="1">
      <c r="A885" s="49"/>
      <c r="B885" s="50"/>
      <c r="C885" s="51"/>
      <c r="D885" s="49"/>
      <c r="E885" s="52"/>
      <c r="F885" s="52"/>
      <c r="G885" s="52"/>
      <c r="H885" s="52"/>
      <c r="I885" s="52"/>
    </row>
    <row r="886" spans="1:9" s="53" customFormat="1">
      <c r="A886" s="49"/>
      <c r="B886" s="50"/>
      <c r="C886" s="51"/>
      <c r="D886" s="49"/>
      <c r="E886" s="52"/>
      <c r="F886" s="52"/>
      <c r="G886" s="52"/>
      <c r="H886" s="52"/>
      <c r="I886" s="52"/>
    </row>
    <row r="887" spans="1:9" s="53" customFormat="1">
      <c r="A887" s="49"/>
      <c r="B887" s="50"/>
      <c r="C887" s="51"/>
      <c r="D887" s="49"/>
      <c r="E887" s="52"/>
      <c r="F887" s="52"/>
      <c r="G887" s="52"/>
      <c r="H887" s="52"/>
      <c r="I887" s="52"/>
    </row>
    <row r="888" spans="1:9" s="53" customFormat="1">
      <c r="A888" s="49"/>
      <c r="B888" s="50"/>
      <c r="C888" s="51"/>
      <c r="D888" s="49"/>
      <c r="E888" s="52"/>
      <c r="F888" s="52"/>
      <c r="G888" s="52"/>
      <c r="H888" s="52"/>
      <c r="I888" s="52"/>
    </row>
    <row r="889" spans="1:9" s="53" customFormat="1">
      <c r="A889" s="49"/>
      <c r="B889" s="50"/>
      <c r="C889" s="51"/>
      <c r="D889" s="49"/>
      <c r="E889" s="52"/>
      <c r="F889" s="52"/>
      <c r="G889" s="52"/>
      <c r="H889" s="52"/>
      <c r="I889" s="52"/>
    </row>
    <row r="890" spans="1:9" s="53" customFormat="1">
      <c r="A890" s="49"/>
      <c r="B890" s="50"/>
      <c r="C890" s="51"/>
      <c r="D890" s="49"/>
      <c r="E890" s="52"/>
      <c r="F890" s="52"/>
      <c r="G890" s="52"/>
      <c r="H890" s="52"/>
      <c r="I890" s="52"/>
    </row>
    <row r="891" spans="1:9" s="53" customFormat="1">
      <c r="A891" s="49"/>
      <c r="B891" s="50"/>
      <c r="C891" s="51"/>
      <c r="D891" s="49"/>
      <c r="E891" s="52"/>
      <c r="F891" s="52"/>
      <c r="G891" s="52"/>
      <c r="H891" s="52"/>
      <c r="I891" s="52"/>
    </row>
    <row r="892" spans="1:9" s="53" customFormat="1">
      <c r="A892" s="49"/>
      <c r="B892" s="50"/>
      <c r="C892" s="51"/>
      <c r="D892" s="49"/>
      <c r="E892" s="52"/>
      <c r="F892" s="52"/>
      <c r="G892" s="52"/>
      <c r="H892" s="52"/>
      <c r="I892" s="52"/>
    </row>
    <row r="893" spans="1:9" s="53" customFormat="1">
      <c r="A893" s="49"/>
      <c r="B893" s="50"/>
      <c r="C893" s="51"/>
      <c r="D893" s="49"/>
      <c r="E893" s="52"/>
      <c r="F893" s="52"/>
      <c r="G893" s="52"/>
      <c r="H893" s="52"/>
      <c r="I893" s="52"/>
    </row>
    <row r="894" spans="1:9" s="53" customFormat="1">
      <c r="A894" s="49"/>
      <c r="B894" s="50"/>
      <c r="C894" s="51"/>
      <c r="D894" s="49"/>
      <c r="E894" s="52"/>
      <c r="F894" s="52"/>
      <c r="G894" s="52"/>
      <c r="H894" s="52"/>
      <c r="I894" s="52"/>
    </row>
    <row r="895" spans="1:9" s="53" customFormat="1">
      <c r="A895" s="49"/>
      <c r="B895" s="50"/>
      <c r="C895" s="51"/>
      <c r="D895" s="49"/>
      <c r="E895" s="52"/>
      <c r="F895" s="52"/>
      <c r="G895" s="52"/>
      <c r="H895" s="52"/>
      <c r="I895" s="52"/>
    </row>
    <row r="896" spans="1:9" s="53" customFormat="1">
      <c r="A896" s="49"/>
      <c r="B896" s="50"/>
      <c r="C896" s="51"/>
      <c r="D896" s="49"/>
      <c r="E896" s="52"/>
      <c r="F896" s="52"/>
      <c r="G896" s="52"/>
      <c r="H896" s="52"/>
      <c r="I896" s="52"/>
    </row>
    <row r="897" spans="1:9" s="53" customFormat="1">
      <c r="A897" s="49"/>
      <c r="B897" s="50"/>
      <c r="C897" s="51"/>
      <c r="D897" s="49"/>
      <c r="E897" s="52"/>
      <c r="F897" s="52"/>
      <c r="G897" s="52"/>
      <c r="H897" s="52"/>
      <c r="I897" s="52"/>
    </row>
    <row r="898" spans="1:9" s="53" customFormat="1">
      <c r="A898" s="49"/>
      <c r="B898" s="50"/>
      <c r="C898" s="51"/>
      <c r="D898" s="49"/>
      <c r="E898" s="52"/>
      <c r="F898" s="52"/>
      <c r="G898" s="52"/>
      <c r="H898" s="52"/>
      <c r="I898" s="52"/>
    </row>
    <row r="899" spans="1:9" s="53" customFormat="1">
      <c r="A899" s="49"/>
      <c r="B899" s="50"/>
      <c r="C899" s="51"/>
      <c r="D899" s="49"/>
      <c r="E899" s="52"/>
      <c r="F899" s="52"/>
      <c r="G899" s="52"/>
      <c r="H899" s="52"/>
      <c r="I899" s="52"/>
    </row>
    <row r="900" spans="1:9" s="53" customFormat="1">
      <c r="A900" s="49"/>
      <c r="B900" s="50"/>
      <c r="C900" s="51"/>
      <c r="D900" s="49"/>
      <c r="E900" s="52"/>
      <c r="F900" s="52"/>
      <c r="G900" s="52"/>
      <c r="H900" s="52"/>
      <c r="I900" s="52"/>
    </row>
    <row r="901" spans="1:9" s="53" customFormat="1">
      <c r="A901" s="49"/>
      <c r="B901" s="50"/>
      <c r="C901" s="51"/>
      <c r="D901" s="49"/>
      <c r="E901" s="52"/>
      <c r="F901" s="52"/>
      <c r="G901" s="52"/>
      <c r="H901" s="52"/>
      <c r="I901" s="52"/>
    </row>
    <row r="902" spans="1:9" s="53" customFormat="1">
      <c r="A902" s="49"/>
      <c r="B902" s="50"/>
      <c r="C902" s="51"/>
      <c r="D902" s="49"/>
      <c r="E902" s="52"/>
      <c r="F902" s="52"/>
      <c r="G902" s="52"/>
      <c r="H902" s="52"/>
      <c r="I902" s="52"/>
    </row>
    <row r="903" spans="1:9" s="53" customFormat="1">
      <c r="A903" s="49"/>
      <c r="B903" s="50"/>
      <c r="C903" s="51"/>
      <c r="D903" s="49"/>
      <c r="E903" s="52"/>
      <c r="F903" s="52"/>
      <c r="G903" s="52"/>
      <c r="H903" s="52"/>
      <c r="I903" s="52"/>
    </row>
    <row r="904" spans="1:9" s="53" customFormat="1">
      <c r="A904" s="49"/>
      <c r="B904" s="50"/>
      <c r="C904" s="51"/>
      <c r="D904" s="49"/>
      <c r="E904" s="52"/>
      <c r="F904" s="52"/>
      <c r="G904" s="52"/>
      <c r="H904" s="52"/>
      <c r="I904" s="52"/>
    </row>
    <row r="905" spans="1:9" s="53" customFormat="1">
      <c r="A905" s="49"/>
      <c r="B905" s="50"/>
      <c r="C905" s="51"/>
      <c r="D905" s="49"/>
      <c r="E905" s="52"/>
      <c r="F905" s="52"/>
      <c r="G905" s="52"/>
      <c r="H905" s="52"/>
      <c r="I905" s="52"/>
    </row>
    <row r="906" spans="1:9" s="53" customFormat="1">
      <c r="A906" s="49"/>
      <c r="B906" s="50"/>
      <c r="C906" s="51"/>
      <c r="D906" s="49"/>
      <c r="E906" s="52"/>
      <c r="F906" s="52"/>
      <c r="G906" s="52"/>
      <c r="H906" s="52"/>
      <c r="I906" s="52"/>
    </row>
    <row r="907" spans="1:9" s="53" customFormat="1">
      <c r="A907" s="49"/>
      <c r="B907" s="50"/>
      <c r="C907" s="51"/>
      <c r="D907" s="49"/>
      <c r="E907" s="52"/>
      <c r="F907" s="52"/>
      <c r="G907" s="52"/>
      <c r="H907" s="52"/>
      <c r="I907" s="52"/>
    </row>
    <row r="908" spans="1:9" s="53" customFormat="1">
      <c r="A908" s="49"/>
      <c r="B908" s="50"/>
      <c r="C908" s="51"/>
      <c r="D908" s="49"/>
      <c r="E908" s="52"/>
      <c r="F908" s="52"/>
      <c r="G908" s="52"/>
      <c r="H908" s="52"/>
      <c r="I908" s="52"/>
    </row>
    <row r="909" spans="1:9" s="53" customFormat="1">
      <c r="A909" s="49"/>
      <c r="B909" s="50"/>
      <c r="C909" s="51"/>
      <c r="D909" s="49"/>
      <c r="E909" s="52"/>
      <c r="F909" s="52"/>
      <c r="G909" s="52"/>
      <c r="H909" s="52"/>
      <c r="I909" s="52"/>
    </row>
    <row r="910" spans="1:9" s="53" customFormat="1">
      <c r="A910" s="49"/>
      <c r="B910" s="50"/>
      <c r="C910" s="51"/>
      <c r="D910" s="49"/>
      <c r="E910" s="52"/>
      <c r="F910" s="52"/>
      <c r="G910" s="52"/>
      <c r="H910" s="52"/>
      <c r="I910" s="52"/>
    </row>
    <row r="911" spans="1:9" s="53" customFormat="1">
      <c r="A911" s="49"/>
      <c r="B911" s="50"/>
      <c r="C911" s="51"/>
      <c r="D911" s="49"/>
      <c r="E911" s="52"/>
      <c r="F911" s="52"/>
      <c r="G911" s="52"/>
      <c r="H911" s="52"/>
      <c r="I911" s="52"/>
    </row>
    <row r="912" spans="1:9" s="53" customFormat="1">
      <c r="A912" s="49"/>
      <c r="B912" s="50"/>
      <c r="C912" s="51"/>
      <c r="D912" s="49"/>
      <c r="E912" s="52"/>
      <c r="F912" s="52"/>
      <c r="G912" s="52"/>
      <c r="H912" s="52"/>
      <c r="I912" s="52"/>
    </row>
    <row r="913" spans="1:9" s="53" customFormat="1">
      <c r="A913" s="49"/>
      <c r="B913" s="50"/>
      <c r="C913" s="51"/>
      <c r="D913" s="49"/>
      <c r="E913" s="52"/>
      <c r="F913" s="52"/>
      <c r="G913" s="52"/>
      <c r="H913" s="52"/>
      <c r="I913" s="52"/>
    </row>
    <row r="914" spans="1:9" s="53" customFormat="1">
      <c r="A914" s="49"/>
      <c r="B914" s="50"/>
      <c r="C914" s="51"/>
      <c r="D914" s="49"/>
      <c r="E914" s="52"/>
      <c r="F914" s="52"/>
      <c r="G914" s="52"/>
      <c r="H914" s="52"/>
      <c r="I914" s="52"/>
    </row>
    <row r="915" spans="1:9" s="53" customFormat="1">
      <c r="A915" s="49"/>
      <c r="B915" s="50"/>
      <c r="C915" s="51"/>
      <c r="D915" s="49"/>
      <c r="E915" s="52"/>
      <c r="F915" s="52"/>
      <c r="G915" s="52"/>
      <c r="H915" s="52"/>
      <c r="I915" s="52"/>
    </row>
    <row r="916" spans="1:9" s="53" customFormat="1">
      <c r="A916" s="49"/>
      <c r="B916" s="50"/>
      <c r="C916" s="51"/>
      <c r="D916" s="49"/>
      <c r="E916" s="52"/>
      <c r="F916" s="52"/>
      <c r="G916" s="52"/>
      <c r="H916" s="52"/>
      <c r="I916" s="52"/>
    </row>
    <row r="917" spans="1:9" s="53" customFormat="1">
      <c r="A917" s="49"/>
      <c r="B917" s="50"/>
      <c r="C917" s="51"/>
      <c r="D917" s="49"/>
      <c r="E917" s="52"/>
      <c r="F917" s="52"/>
      <c r="G917" s="52"/>
      <c r="H917" s="52"/>
      <c r="I917" s="52"/>
    </row>
    <row r="918" spans="1:9" s="53" customFormat="1">
      <c r="A918" s="49"/>
      <c r="B918" s="50"/>
      <c r="C918" s="51"/>
      <c r="D918" s="49"/>
      <c r="E918" s="52"/>
      <c r="F918" s="52"/>
      <c r="G918" s="52"/>
      <c r="H918" s="52"/>
      <c r="I918" s="52"/>
    </row>
    <row r="919" spans="1:9" s="53" customFormat="1">
      <c r="A919" s="49"/>
      <c r="B919" s="50"/>
      <c r="C919" s="51"/>
      <c r="D919" s="49"/>
      <c r="E919" s="52"/>
      <c r="F919" s="52"/>
      <c r="G919" s="52"/>
      <c r="H919" s="52"/>
      <c r="I919" s="52"/>
    </row>
    <row r="920" spans="1:9" s="53" customFormat="1">
      <c r="A920" s="49"/>
      <c r="B920" s="50"/>
      <c r="C920" s="51"/>
      <c r="D920" s="49"/>
      <c r="E920" s="52"/>
      <c r="F920" s="52"/>
      <c r="G920" s="52"/>
      <c r="H920" s="52"/>
      <c r="I920" s="52"/>
    </row>
    <row r="921" spans="1:9" s="53" customFormat="1">
      <c r="A921" s="49"/>
      <c r="B921" s="50"/>
      <c r="C921" s="51"/>
      <c r="D921" s="49"/>
      <c r="E921" s="52"/>
      <c r="F921" s="52"/>
      <c r="G921" s="52"/>
      <c r="H921" s="52"/>
      <c r="I921" s="52"/>
    </row>
    <row r="922" spans="1:9" s="53" customFormat="1">
      <c r="A922" s="49"/>
      <c r="B922" s="50"/>
      <c r="C922" s="51"/>
      <c r="D922" s="49"/>
      <c r="E922" s="52"/>
      <c r="F922" s="52"/>
      <c r="G922" s="52"/>
      <c r="H922" s="52"/>
      <c r="I922" s="52"/>
    </row>
    <row r="923" spans="1:9" s="53" customFormat="1">
      <c r="A923" s="49"/>
      <c r="B923" s="50"/>
      <c r="C923" s="51"/>
      <c r="D923" s="49"/>
      <c r="E923" s="52"/>
      <c r="F923" s="52"/>
      <c r="G923" s="52"/>
      <c r="H923" s="52"/>
      <c r="I923" s="52"/>
    </row>
    <row r="924" spans="1:9" s="53" customFormat="1">
      <c r="A924" s="49"/>
      <c r="B924" s="50"/>
      <c r="C924" s="51"/>
      <c r="D924" s="49"/>
      <c r="E924" s="52"/>
      <c r="F924" s="52"/>
      <c r="G924" s="52"/>
      <c r="H924" s="52"/>
      <c r="I924" s="52"/>
    </row>
    <row r="925" spans="1:9" s="53" customFormat="1">
      <c r="A925" s="49"/>
      <c r="B925" s="50"/>
      <c r="C925" s="51"/>
      <c r="D925" s="49"/>
      <c r="E925" s="52"/>
      <c r="F925" s="52"/>
      <c r="G925" s="52"/>
      <c r="H925" s="52"/>
      <c r="I925" s="52"/>
    </row>
    <row r="926" spans="1:9" s="53" customFormat="1">
      <c r="A926" s="49"/>
      <c r="B926" s="50"/>
      <c r="C926" s="51"/>
      <c r="D926" s="49"/>
      <c r="E926" s="52"/>
      <c r="F926" s="52"/>
      <c r="G926" s="52"/>
      <c r="H926" s="52"/>
      <c r="I926" s="52"/>
    </row>
    <row r="927" spans="1:9" s="53" customFormat="1">
      <c r="A927" s="49"/>
      <c r="B927" s="50"/>
      <c r="C927" s="51"/>
      <c r="D927" s="49"/>
      <c r="E927" s="52"/>
      <c r="F927" s="52"/>
      <c r="G927" s="52"/>
      <c r="H927" s="52"/>
      <c r="I927" s="52"/>
    </row>
    <row r="928" spans="1:9" s="53" customFormat="1">
      <c r="A928" s="49"/>
      <c r="B928" s="50"/>
      <c r="C928" s="51"/>
      <c r="D928" s="49"/>
      <c r="E928" s="52"/>
      <c r="F928" s="52"/>
      <c r="G928" s="52"/>
      <c r="H928" s="52"/>
      <c r="I928" s="52"/>
    </row>
    <row r="929" spans="1:9" s="53" customFormat="1">
      <c r="A929" s="49"/>
      <c r="B929" s="50"/>
      <c r="C929" s="51"/>
      <c r="D929" s="49"/>
      <c r="E929" s="52"/>
      <c r="F929" s="52"/>
      <c r="G929" s="52"/>
      <c r="H929" s="52"/>
      <c r="I929" s="52"/>
    </row>
    <row r="930" spans="1:9" s="53" customFormat="1">
      <c r="A930" s="49"/>
      <c r="B930" s="50"/>
      <c r="C930" s="51"/>
      <c r="D930" s="49"/>
      <c r="E930" s="52"/>
      <c r="F930" s="52"/>
      <c r="G930" s="52"/>
      <c r="H930" s="52"/>
      <c r="I930" s="52"/>
    </row>
    <row r="931" spans="1:9" s="53" customFormat="1">
      <c r="A931" s="49"/>
      <c r="B931" s="50"/>
      <c r="C931" s="51"/>
      <c r="D931" s="49"/>
      <c r="E931" s="52"/>
      <c r="F931" s="52"/>
      <c r="G931" s="52"/>
      <c r="H931" s="52"/>
      <c r="I931" s="52"/>
    </row>
    <row r="932" spans="1:9" s="53" customFormat="1">
      <c r="A932" s="49"/>
      <c r="B932" s="50"/>
      <c r="C932" s="51"/>
      <c r="D932" s="49"/>
      <c r="E932" s="52"/>
      <c r="F932" s="52"/>
      <c r="G932" s="52"/>
      <c r="H932" s="52"/>
      <c r="I932" s="52"/>
    </row>
    <row r="933" spans="1:9" s="53" customFormat="1">
      <c r="A933" s="49"/>
      <c r="B933" s="50"/>
      <c r="C933" s="51"/>
      <c r="D933" s="49"/>
      <c r="E933" s="52"/>
      <c r="F933" s="52"/>
      <c r="G933" s="52"/>
      <c r="H933" s="52"/>
      <c r="I933" s="52"/>
    </row>
    <row r="934" spans="1:9" s="53" customFormat="1">
      <c r="A934" s="49"/>
      <c r="B934" s="50"/>
      <c r="C934" s="51"/>
      <c r="D934" s="49"/>
      <c r="E934" s="52"/>
      <c r="F934" s="52"/>
      <c r="G934" s="52"/>
      <c r="H934" s="52"/>
      <c r="I934" s="52"/>
    </row>
    <row r="935" spans="1:9" s="53" customFormat="1">
      <c r="A935" s="49"/>
      <c r="B935" s="50"/>
      <c r="C935" s="51"/>
      <c r="D935" s="49"/>
      <c r="E935" s="52"/>
      <c r="F935" s="52"/>
      <c r="G935" s="52"/>
      <c r="H935" s="52"/>
      <c r="I935" s="52"/>
    </row>
    <row r="936" spans="1:9" s="53" customFormat="1">
      <c r="A936" s="49"/>
      <c r="B936" s="50"/>
      <c r="C936" s="51"/>
      <c r="D936" s="49"/>
      <c r="E936" s="52"/>
      <c r="F936" s="52"/>
      <c r="G936" s="52"/>
      <c r="H936" s="52"/>
      <c r="I936" s="52"/>
    </row>
    <row r="937" spans="1:9" s="53" customFormat="1">
      <c r="A937" s="49"/>
      <c r="B937" s="50"/>
      <c r="C937" s="51"/>
      <c r="D937" s="49"/>
      <c r="E937" s="52"/>
      <c r="F937" s="52"/>
      <c r="G937" s="52"/>
      <c r="H937" s="52"/>
      <c r="I937" s="52"/>
    </row>
    <row r="938" spans="1:9" s="53" customFormat="1">
      <c r="A938" s="49"/>
      <c r="B938" s="50"/>
      <c r="C938" s="51"/>
      <c r="D938" s="49"/>
      <c r="E938" s="52"/>
      <c r="F938" s="52"/>
      <c r="G938" s="52"/>
      <c r="H938" s="52"/>
      <c r="I938" s="52"/>
    </row>
    <row r="939" spans="1:9" s="53" customFormat="1">
      <c r="A939" s="49"/>
      <c r="B939" s="50"/>
      <c r="C939" s="51"/>
      <c r="D939" s="49"/>
      <c r="E939" s="52"/>
      <c r="F939" s="52"/>
      <c r="G939" s="52"/>
      <c r="H939" s="52"/>
      <c r="I939" s="52"/>
    </row>
    <row r="940" spans="1:9" s="53" customFormat="1">
      <c r="A940" s="49"/>
      <c r="B940" s="50"/>
      <c r="C940" s="51"/>
      <c r="D940" s="49"/>
      <c r="E940" s="52"/>
      <c r="F940" s="52"/>
      <c r="G940" s="52"/>
      <c r="H940" s="52"/>
      <c r="I940" s="52"/>
    </row>
    <row r="941" spans="1:9" s="53" customFormat="1">
      <c r="A941" s="49"/>
      <c r="B941" s="50"/>
      <c r="C941" s="51"/>
      <c r="D941" s="49"/>
      <c r="E941" s="52"/>
      <c r="F941" s="52"/>
      <c r="G941" s="52"/>
      <c r="H941" s="52"/>
      <c r="I941" s="52"/>
    </row>
    <row r="942" spans="1:9" s="53" customFormat="1">
      <c r="A942" s="49"/>
      <c r="B942" s="50"/>
      <c r="C942" s="51"/>
      <c r="D942" s="49"/>
      <c r="E942" s="52"/>
      <c r="F942" s="52"/>
      <c r="G942" s="52"/>
      <c r="H942" s="52"/>
      <c r="I942" s="52"/>
    </row>
    <row r="943" spans="1:9" s="53" customFormat="1">
      <c r="A943" s="49"/>
      <c r="B943" s="50"/>
      <c r="C943" s="51"/>
      <c r="D943" s="49"/>
      <c r="E943" s="52"/>
      <c r="F943" s="52"/>
      <c r="G943" s="52"/>
      <c r="H943" s="52"/>
      <c r="I943" s="52"/>
    </row>
    <row r="944" spans="1:9" s="53" customFormat="1">
      <c r="A944" s="49"/>
      <c r="B944" s="50"/>
      <c r="C944" s="51"/>
      <c r="D944" s="49"/>
      <c r="E944" s="52"/>
      <c r="F944" s="52"/>
      <c r="G944" s="52"/>
      <c r="H944" s="52"/>
      <c r="I944" s="52"/>
    </row>
    <row r="945" spans="1:9" s="53" customFormat="1">
      <c r="A945" s="49"/>
      <c r="B945" s="50"/>
      <c r="C945" s="51"/>
      <c r="D945" s="49"/>
      <c r="E945" s="52"/>
      <c r="F945" s="52"/>
      <c r="G945" s="52"/>
      <c r="H945" s="52"/>
      <c r="I945" s="52"/>
    </row>
    <row r="946" spans="1:9" s="53" customFormat="1">
      <c r="A946" s="49"/>
      <c r="B946" s="50"/>
      <c r="C946" s="51"/>
      <c r="D946" s="49"/>
      <c r="E946" s="52"/>
      <c r="F946" s="52"/>
      <c r="G946" s="52"/>
      <c r="H946" s="52"/>
      <c r="I946" s="52"/>
    </row>
    <row r="947" spans="1:9" s="53" customFormat="1">
      <c r="A947" s="49"/>
      <c r="B947" s="50"/>
      <c r="C947" s="51"/>
      <c r="D947" s="49"/>
      <c r="E947" s="52"/>
      <c r="F947" s="52"/>
      <c r="G947" s="52"/>
      <c r="H947" s="52"/>
      <c r="I947" s="52"/>
    </row>
    <row r="948" spans="1:9" s="53" customFormat="1">
      <c r="A948" s="49"/>
      <c r="B948" s="50"/>
      <c r="C948" s="51"/>
      <c r="D948" s="49"/>
      <c r="E948" s="52"/>
      <c r="F948" s="52"/>
      <c r="G948" s="52"/>
      <c r="H948" s="52"/>
      <c r="I948" s="52"/>
    </row>
    <row r="949" spans="1:9" s="53" customFormat="1">
      <c r="A949" s="49"/>
      <c r="B949" s="50"/>
      <c r="C949" s="51"/>
      <c r="D949" s="49"/>
      <c r="E949" s="52"/>
      <c r="F949" s="52"/>
      <c r="G949" s="52"/>
      <c r="H949" s="52"/>
      <c r="I949" s="52"/>
    </row>
    <row r="950" spans="1:9" s="53" customFormat="1">
      <c r="A950" s="49"/>
      <c r="B950" s="50"/>
      <c r="C950" s="51"/>
      <c r="D950" s="49"/>
      <c r="E950" s="52"/>
      <c r="F950" s="52"/>
      <c r="G950" s="52"/>
      <c r="H950" s="52"/>
      <c r="I950" s="52"/>
    </row>
    <row r="951" spans="1:9" s="53" customFormat="1">
      <c r="A951" s="49"/>
      <c r="B951" s="50"/>
      <c r="C951" s="51"/>
      <c r="D951" s="49"/>
      <c r="E951" s="52"/>
      <c r="F951" s="52"/>
      <c r="G951" s="52"/>
      <c r="H951" s="52"/>
      <c r="I951" s="52"/>
    </row>
    <row r="952" spans="1:9" s="53" customFormat="1">
      <c r="A952" s="49"/>
      <c r="B952" s="50"/>
      <c r="C952" s="51"/>
      <c r="D952" s="49"/>
      <c r="E952" s="52"/>
      <c r="F952" s="52"/>
      <c r="G952" s="52"/>
      <c r="H952" s="52"/>
      <c r="I952" s="52"/>
    </row>
    <row r="953" spans="1:9" s="53" customFormat="1">
      <c r="A953" s="49"/>
      <c r="B953" s="50"/>
      <c r="C953" s="51"/>
      <c r="D953" s="49"/>
      <c r="E953" s="52"/>
      <c r="F953" s="52"/>
      <c r="G953" s="52"/>
      <c r="H953" s="52"/>
      <c r="I953" s="52"/>
    </row>
    <row r="954" spans="1:9" s="53" customFormat="1">
      <c r="A954" s="49"/>
      <c r="B954" s="50"/>
      <c r="C954" s="51"/>
      <c r="D954" s="49"/>
      <c r="E954" s="52"/>
      <c r="F954" s="52"/>
      <c r="G954" s="52"/>
      <c r="H954" s="52"/>
      <c r="I954" s="52"/>
    </row>
    <row r="955" spans="1:9" s="53" customFormat="1">
      <c r="A955" s="49"/>
      <c r="B955" s="50"/>
      <c r="C955" s="51"/>
      <c r="D955" s="49"/>
      <c r="E955" s="52"/>
      <c r="F955" s="52"/>
      <c r="G955" s="52"/>
      <c r="H955" s="52"/>
      <c r="I955" s="52"/>
    </row>
    <row r="956" spans="1:9" s="53" customFormat="1">
      <c r="A956" s="49"/>
      <c r="B956" s="50"/>
      <c r="C956" s="51"/>
      <c r="D956" s="49"/>
      <c r="E956" s="52"/>
      <c r="F956" s="52"/>
      <c r="G956" s="52"/>
      <c r="H956" s="52"/>
      <c r="I956" s="52"/>
    </row>
    <row r="957" spans="1:9" s="53" customFormat="1">
      <c r="A957" s="49"/>
      <c r="B957" s="50"/>
      <c r="C957" s="51"/>
      <c r="D957" s="49"/>
      <c r="E957" s="52"/>
      <c r="F957" s="52"/>
      <c r="G957" s="52"/>
      <c r="H957" s="52"/>
      <c r="I957" s="52"/>
    </row>
    <row r="958" spans="1:9" s="53" customFormat="1">
      <c r="A958" s="49"/>
      <c r="B958" s="50"/>
      <c r="C958" s="51"/>
      <c r="D958" s="49"/>
      <c r="E958" s="52"/>
      <c r="F958" s="52"/>
      <c r="G958" s="52"/>
      <c r="H958" s="52"/>
      <c r="I958" s="52"/>
    </row>
    <row r="959" spans="1:9" s="53" customFormat="1">
      <c r="A959" s="49"/>
      <c r="B959" s="50"/>
      <c r="C959" s="51"/>
      <c r="D959" s="49"/>
      <c r="E959" s="52"/>
      <c r="F959" s="52"/>
      <c r="G959" s="52"/>
      <c r="H959" s="52"/>
      <c r="I959" s="52"/>
    </row>
    <row r="960" spans="1:9" s="53" customFormat="1">
      <c r="A960" s="49"/>
      <c r="B960" s="50"/>
      <c r="C960" s="51"/>
      <c r="D960" s="49"/>
      <c r="E960" s="52"/>
      <c r="F960" s="52"/>
      <c r="G960" s="52"/>
      <c r="H960" s="52"/>
      <c r="I960" s="52"/>
    </row>
    <row r="961" spans="1:9" s="53" customFormat="1">
      <c r="A961" s="49"/>
      <c r="B961" s="50"/>
      <c r="C961" s="51"/>
      <c r="D961" s="49"/>
      <c r="E961" s="52"/>
      <c r="F961" s="52"/>
      <c r="G961" s="52"/>
      <c r="H961" s="52"/>
      <c r="I961" s="52"/>
    </row>
    <row r="962" spans="1:9" s="53" customFormat="1">
      <c r="A962" s="49"/>
      <c r="B962" s="50"/>
      <c r="C962" s="51"/>
      <c r="D962" s="49"/>
      <c r="E962" s="52"/>
      <c r="F962" s="52"/>
      <c r="G962" s="52"/>
      <c r="H962" s="52"/>
      <c r="I962" s="52"/>
    </row>
    <row r="963" spans="1:9" s="53" customFormat="1">
      <c r="A963" s="49"/>
      <c r="B963" s="50"/>
      <c r="C963" s="51"/>
      <c r="D963" s="49"/>
      <c r="E963" s="52"/>
      <c r="F963" s="52"/>
      <c r="G963" s="52"/>
      <c r="H963" s="52"/>
      <c r="I963" s="52"/>
    </row>
    <row r="964" spans="1:9" s="53" customFormat="1">
      <c r="A964" s="49"/>
      <c r="B964" s="50"/>
      <c r="C964" s="51"/>
      <c r="D964" s="49"/>
      <c r="E964" s="52"/>
      <c r="F964" s="52"/>
      <c r="G964" s="52"/>
      <c r="H964" s="52"/>
      <c r="I964" s="52"/>
    </row>
    <row r="965" spans="1:9" s="53" customFormat="1">
      <c r="A965" s="49"/>
      <c r="B965" s="50"/>
      <c r="C965" s="51"/>
      <c r="D965" s="49"/>
      <c r="E965" s="52"/>
      <c r="F965" s="52"/>
      <c r="G965" s="52"/>
      <c r="H965" s="52"/>
      <c r="I965" s="52"/>
    </row>
    <row r="966" spans="1:9" s="53" customFormat="1">
      <c r="A966" s="49"/>
      <c r="B966" s="50"/>
      <c r="C966" s="51"/>
      <c r="D966" s="49"/>
      <c r="E966" s="52"/>
      <c r="F966" s="52"/>
      <c r="G966" s="52"/>
      <c r="H966" s="52"/>
      <c r="I966" s="52"/>
    </row>
    <row r="967" spans="1:9" s="53" customFormat="1">
      <c r="A967" s="49"/>
      <c r="B967" s="50"/>
      <c r="C967" s="51"/>
      <c r="D967" s="49"/>
      <c r="E967" s="52"/>
      <c r="F967" s="52"/>
      <c r="G967" s="52"/>
      <c r="H967" s="52"/>
      <c r="I967" s="52"/>
    </row>
    <row r="968" spans="1:9" s="53" customFormat="1">
      <c r="A968" s="49"/>
      <c r="B968" s="50"/>
      <c r="C968" s="51"/>
      <c r="D968" s="49"/>
      <c r="E968" s="52"/>
      <c r="F968" s="52"/>
      <c r="G968" s="52"/>
      <c r="H968" s="52"/>
      <c r="I968" s="52"/>
    </row>
    <row r="969" spans="1:9" s="53" customFormat="1">
      <c r="A969" s="49"/>
      <c r="B969" s="50"/>
      <c r="C969" s="51"/>
      <c r="D969" s="49"/>
      <c r="E969" s="52"/>
      <c r="F969" s="52"/>
      <c r="G969" s="52"/>
      <c r="H969" s="52"/>
      <c r="I969" s="52"/>
    </row>
    <row r="970" spans="1:9" s="53" customFormat="1">
      <c r="A970" s="49"/>
      <c r="B970" s="50"/>
      <c r="C970" s="51"/>
      <c r="D970" s="49"/>
      <c r="E970" s="52"/>
      <c r="F970" s="52"/>
      <c r="G970" s="52"/>
      <c r="H970" s="52"/>
      <c r="I970" s="52"/>
    </row>
    <row r="971" spans="1:9" s="53" customFormat="1">
      <c r="A971" s="49"/>
      <c r="B971" s="50"/>
      <c r="C971" s="51"/>
      <c r="D971" s="49"/>
      <c r="E971" s="52"/>
      <c r="F971" s="52"/>
      <c r="G971" s="52"/>
      <c r="H971" s="52"/>
      <c r="I971" s="52"/>
    </row>
    <row r="972" spans="1:9" s="53" customFormat="1">
      <c r="A972" s="49"/>
      <c r="B972" s="50"/>
      <c r="C972" s="51"/>
      <c r="D972" s="49"/>
      <c r="E972" s="52"/>
      <c r="F972" s="52"/>
      <c r="G972" s="52"/>
      <c r="H972" s="52"/>
      <c r="I972" s="52"/>
    </row>
    <row r="973" spans="1:9" s="53" customFormat="1">
      <c r="A973" s="49"/>
      <c r="B973" s="50"/>
      <c r="C973" s="51"/>
      <c r="D973" s="49"/>
      <c r="E973" s="52"/>
      <c r="F973" s="52"/>
      <c r="G973" s="52"/>
      <c r="H973" s="52"/>
      <c r="I973" s="52"/>
    </row>
    <row r="974" spans="1:9" s="53" customFormat="1">
      <c r="A974" s="49"/>
      <c r="B974" s="50"/>
      <c r="C974" s="51"/>
      <c r="D974" s="49"/>
      <c r="E974" s="52"/>
      <c r="F974" s="52"/>
      <c r="G974" s="52"/>
      <c r="H974" s="52"/>
      <c r="I974" s="52"/>
    </row>
    <row r="975" spans="1:9" s="53" customFormat="1">
      <c r="A975" s="49"/>
      <c r="B975" s="50"/>
      <c r="C975" s="51"/>
      <c r="D975" s="49"/>
      <c r="E975" s="52"/>
      <c r="F975" s="52"/>
      <c r="G975" s="52"/>
      <c r="H975" s="52"/>
      <c r="I975" s="52"/>
    </row>
    <row r="976" spans="1:9" s="53" customFormat="1">
      <c r="A976" s="49"/>
      <c r="B976" s="50"/>
      <c r="C976" s="51"/>
      <c r="D976" s="49"/>
      <c r="E976" s="52"/>
      <c r="F976" s="52"/>
      <c r="G976" s="52"/>
      <c r="H976" s="52"/>
      <c r="I976" s="52"/>
    </row>
    <row r="977" spans="1:9" s="53" customFormat="1">
      <c r="A977" s="49"/>
      <c r="B977" s="50"/>
      <c r="C977" s="51"/>
      <c r="D977" s="49"/>
      <c r="E977" s="52"/>
      <c r="F977" s="52"/>
      <c r="G977" s="52"/>
      <c r="H977" s="52"/>
      <c r="I977" s="52"/>
    </row>
    <row r="978" spans="1:9" s="53" customFormat="1">
      <c r="A978" s="49"/>
      <c r="B978" s="50"/>
      <c r="C978" s="51"/>
      <c r="D978" s="49"/>
      <c r="E978" s="52"/>
      <c r="F978" s="52"/>
      <c r="G978" s="52"/>
      <c r="H978" s="52"/>
      <c r="I978" s="52"/>
    </row>
    <row r="979" spans="1:9" s="53" customFormat="1">
      <c r="A979" s="49"/>
      <c r="B979" s="50"/>
      <c r="C979" s="51"/>
      <c r="D979" s="49"/>
      <c r="E979" s="52"/>
      <c r="F979" s="52"/>
      <c r="G979" s="52"/>
      <c r="H979" s="52"/>
      <c r="I979" s="52"/>
    </row>
    <row r="980" spans="1:9" s="53" customFormat="1">
      <c r="A980" s="49"/>
      <c r="B980" s="50"/>
      <c r="C980" s="51"/>
      <c r="D980" s="49"/>
      <c r="E980" s="52"/>
      <c r="F980" s="52"/>
      <c r="G980" s="52"/>
      <c r="H980" s="52"/>
      <c r="I980" s="52"/>
    </row>
    <row r="981" spans="1:9" s="53" customFormat="1">
      <c r="A981" s="49"/>
      <c r="B981" s="50"/>
      <c r="C981" s="51"/>
      <c r="D981" s="49"/>
      <c r="E981" s="52"/>
      <c r="F981" s="52"/>
      <c r="G981" s="52"/>
      <c r="H981" s="52"/>
      <c r="I981" s="52"/>
    </row>
    <row r="982" spans="1:9" s="53" customFormat="1">
      <c r="A982" s="49"/>
      <c r="B982" s="50"/>
      <c r="C982" s="51"/>
      <c r="D982" s="49"/>
      <c r="E982" s="52"/>
      <c r="F982" s="52"/>
      <c r="G982" s="52"/>
      <c r="H982" s="52"/>
      <c r="I982" s="52"/>
    </row>
    <row r="983" spans="1:9" s="53" customFormat="1">
      <c r="A983" s="49"/>
      <c r="B983" s="50"/>
      <c r="C983" s="51"/>
      <c r="D983" s="49"/>
      <c r="E983" s="52"/>
      <c r="F983" s="52"/>
      <c r="G983" s="52"/>
      <c r="H983" s="52"/>
      <c r="I983" s="52"/>
    </row>
    <row r="984" spans="1:9" s="53" customFormat="1">
      <c r="A984" s="49"/>
      <c r="B984" s="50"/>
      <c r="C984" s="51"/>
      <c r="D984" s="49"/>
      <c r="E984" s="52"/>
      <c r="F984" s="52"/>
      <c r="G984" s="52"/>
      <c r="H984" s="52"/>
      <c r="I984" s="52"/>
    </row>
    <row r="985" spans="1:9" s="53" customFormat="1">
      <c r="A985" s="49"/>
      <c r="B985" s="50"/>
      <c r="C985" s="51"/>
      <c r="D985" s="49"/>
      <c r="E985" s="52"/>
      <c r="F985" s="52"/>
      <c r="G985" s="52"/>
      <c r="H985" s="52"/>
      <c r="I985" s="52"/>
    </row>
    <row r="986" spans="1:9" s="53" customFormat="1">
      <c r="A986" s="49"/>
      <c r="B986" s="50"/>
      <c r="C986" s="51"/>
      <c r="D986" s="49"/>
      <c r="E986" s="52"/>
      <c r="F986" s="52"/>
      <c r="G986" s="52"/>
      <c r="H986" s="52"/>
      <c r="I986" s="52"/>
    </row>
    <row r="987" spans="1:9" s="53" customFormat="1">
      <c r="A987" s="49"/>
      <c r="B987" s="50"/>
      <c r="C987" s="51"/>
      <c r="D987" s="49"/>
      <c r="E987" s="52"/>
      <c r="F987" s="52"/>
      <c r="G987" s="52"/>
      <c r="H987" s="52"/>
      <c r="I987" s="52"/>
    </row>
    <row r="988" spans="1:9" s="53" customFormat="1">
      <c r="A988" s="49"/>
      <c r="B988" s="50"/>
      <c r="C988" s="51"/>
      <c r="D988" s="49"/>
      <c r="E988" s="52"/>
      <c r="F988" s="52"/>
      <c r="G988" s="52"/>
      <c r="H988" s="52"/>
      <c r="I988" s="52"/>
    </row>
    <row r="989" spans="1:9" s="53" customFormat="1">
      <c r="A989" s="49"/>
      <c r="B989" s="50"/>
      <c r="C989" s="51"/>
      <c r="D989" s="49"/>
      <c r="E989" s="52"/>
      <c r="F989" s="52"/>
      <c r="G989" s="52"/>
      <c r="H989" s="52"/>
      <c r="I989" s="52"/>
    </row>
    <row r="990" spans="1:9" s="53" customFormat="1">
      <c r="A990" s="49"/>
      <c r="B990" s="50"/>
      <c r="C990" s="51"/>
      <c r="D990" s="49"/>
      <c r="E990" s="52"/>
      <c r="F990" s="52"/>
      <c r="G990" s="52"/>
      <c r="H990" s="52"/>
      <c r="I990" s="52"/>
    </row>
    <row r="991" spans="1:9" s="53" customFormat="1">
      <c r="A991" s="49"/>
      <c r="B991" s="50"/>
      <c r="C991" s="51"/>
      <c r="D991" s="49"/>
      <c r="E991" s="52"/>
      <c r="F991" s="52"/>
      <c r="G991" s="52"/>
      <c r="H991" s="52"/>
      <c r="I991" s="52"/>
    </row>
    <row r="992" spans="1:9" s="53" customFormat="1">
      <c r="A992" s="49"/>
      <c r="B992" s="50"/>
      <c r="C992" s="51"/>
      <c r="D992" s="49"/>
      <c r="E992" s="52"/>
      <c r="F992" s="52"/>
      <c r="G992" s="52"/>
      <c r="H992" s="52"/>
      <c r="I992" s="52"/>
    </row>
    <row r="993" spans="1:9" s="53" customFormat="1">
      <c r="A993" s="49"/>
      <c r="B993" s="50"/>
      <c r="C993" s="51"/>
      <c r="D993" s="49"/>
      <c r="E993" s="52"/>
      <c r="F993" s="52"/>
      <c r="G993" s="52"/>
      <c r="H993" s="52"/>
      <c r="I993" s="52"/>
    </row>
    <row r="994" spans="1:9" s="53" customFormat="1">
      <c r="A994" s="49"/>
      <c r="B994" s="50"/>
      <c r="C994" s="51"/>
      <c r="D994" s="49"/>
      <c r="E994" s="52"/>
      <c r="F994" s="52"/>
      <c r="G994" s="52"/>
      <c r="H994" s="52"/>
      <c r="I994" s="52"/>
    </row>
    <row r="995" spans="1:9" s="53" customFormat="1">
      <c r="A995" s="49"/>
      <c r="B995" s="50"/>
      <c r="C995" s="51"/>
      <c r="D995" s="49"/>
      <c r="E995" s="52"/>
      <c r="F995" s="52"/>
      <c r="G995" s="52"/>
      <c r="H995" s="52"/>
      <c r="I995" s="52"/>
    </row>
    <row r="996" spans="1:9" s="53" customFormat="1">
      <c r="A996" s="49"/>
      <c r="B996" s="50"/>
      <c r="C996" s="51"/>
      <c r="D996" s="49"/>
      <c r="E996" s="52"/>
      <c r="F996" s="52"/>
      <c r="G996" s="52"/>
      <c r="H996" s="52"/>
      <c r="I996" s="52"/>
    </row>
    <row r="997" spans="1:9" s="53" customFormat="1">
      <c r="A997" s="49"/>
      <c r="B997" s="50"/>
      <c r="C997" s="51"/>
      <c r="D997" s="49"/>
      <c r="E997" s="52"/>
      <c r="F997" s="52"/>
      <c r="G997" s="52"/>
      <c r="H997" s="52"/>
      <c r="I997" s="52"/>
    </row>
    <row r="998" spans="1:9" s="53" customFormat="1">
      <c r="A998" s="49"/>
      <c r="B998" s="50"/>
      <c r="C998" s="51"/>
      <c r="D998" s="49"/>
      <c r="E998" s="52"/>
      <c r="F998" s="52"/>
      <c r="G998" s="52"/>
      <c r="H998" s="52"/>
      <c r="I998" s="52"/>
    </row>
    <row r="999" spans="1:9" s="53" customFormat="1">
      <c r="A999" s="49"/>
      <c r="B999" s="50"/>
      <c r="C999" s="51"/>
      <c r="D999" s="49"/>
      <c r="E999" s="52"/>
      <c r="F999" s="52"/>
      <c r="G999" s="52"/>
      <c r="H999" s="52"/>
      <c r="I999" s="52"/>
    </row>
    <row r="1000" spans="1:9" s="53" customFormat="1">
      <c r="A1000" s="49"/>
      <c r="B1000" s="50"/>
      <c r="C1000" s="51"/>
      <c r="D1000" s="49"/>
      <c r="E1000" s="52"/>
      <c r="F1000" s="52"/>
      <c r="G1000" s="52"/>
      <c r="H1000" s="52"/>
      <c r="I1000" s="52"/>
    </row>
    <row r="1001" spans="1:9" s="53" customFormat="1">
      <c r="A1001" s="49"/>
      <c r="B1001" s="50"/>
      <c r="C1001" s="51"/>
      <c r="D1001" s="49"/>
      <c r="E1001" s="52"/>
      <c r="F1001" s="52"/>
      <c r="G1001" s="52"/>
      <c r="H1001" s="52"/>
      <c r="I1001" s="52"/>
    </row>
    <row r="1002" spans="1:9" s="53" customFormat="1">
      <c r="A1002" s="49"/>
      <c r="B1002" s="50"/>
      <c r="C1002" s="51"/>
      <c r="D1002" s="49"/>
      <c r="E1002" s="52"/>
      <c r="F1002" s="52"/>
      <c r="G1002" s="52"/>
      <c r="H1002" s="52"/>
      <c r="I1002" s="52"/>
    </row>
    <row r="1003" spans="1:9" s="53" customFormat="1">
      <c r="A1003" s="49"/>
      <c r="B1003" s="50"/>
      <c r="C1003" s="51"/>
      <c r="D1003" s="49"/>
      <c r="E1003" s="52"/>
      <c r="F1003" s="52"/>
      <c r="G1003" s="52"/>
      <c r="H1003" s="52"/>
      <c r="I1003" s="52"/>
    </row>
    <row r="1004" spans="1:9" s="53" customFormat="1">
      <c r="A1004" s="49"/>
      <c r="B1004" s="50"/>
      <c r="C1004" s="51"/>
      <c r="D1004" s="49"/>
      <c r="E1004" s="52"/>
      <c r="F1004" s="52"/>
      <c r="G1004" s="52"/>
      <c r="H1004" s="52"/>
      <c r="I1004" s="52"/>
    </row>
    <row r="1005" spans="1:9" s="53" customFormat="1">
      <c r="A1005" s="49"/>
      <c r="B1005" s="50"/>
      <c r="C1005" s="51"/>
      <c r="D1005" s="49"/>
      <c r="E1005" s="52"/>
      <c r="F1005" s="52"/>
      <c r="G1005" s="52"/>
      <c r="H1005" s="52"/>
      <c r="I1005" s="52"/>
    </row>
    <row r="1006" spans="1:9" s="53" customFormat="1">
      <c r="A1006" s="49"/>
      <c r="B1006" s="50"/>
      <c r="C1006" s="51"/>
      <c r="D1006" s="49"/>
      <c r="E1006" s="52"/>
      <c r="F1006" s="52"/>
      <c r="G1006" s="52"/>
      <c r="H1006" s="52"/>
      <c r="I1006" s="52"/>
    </row>
    <row r="1007" spans="1:9" s="53" customFormat="1">
      <c r="A1007" s="49"/>
      <c r="B1007" s="50"/>
      <c r="C1007" s="51"/>
      <c r="D1007" s="49"/>
      <c r="E1007" s="52"/>
      <c r="F1007" s="52"/>
      <c r="G1007" s="52"/>
      <c r="H1007" s="52"/>
      <c r="I1007" s="52"/>
    </row>
    <row r="1008" spans="1:9" s="53" customFormat="1">
      <c r="A1008" s="49"/>
      <c r="B1008" s="50"/>
      <c r="C1008" s="51"/>
      <c r="D1008" s="49"/>
      <c r="E1008" s="52"/>
      <c r="F1008" s="52"/>
      <c r="G1008" s="52"/>
      <c r="H1008" s="52"/>
      <c r="I1008" s="52"/>
    </row>
    <row r="1009" spans="1:9" s="53" customFormat="1">
      <c r="A1009" s="49"/>
      <c r="B1009" s="50"/>
      <c r="C1009" s="51"/>
      <c r="D1009" s="49"/>
      <c r="E1009" s="52"/>
      <c r="F1009" s="52"/>
      <c r="G1009" s="52"/>
      <c r="H1009" s="52"/>
      <c r="I1009" s="52"/>
    </row>
    <row r="1010" spans="1:9" s="53" customFormat="1">
      <c r="A1010" s="49"/>
      <c r="B1010" s="50"/>
      <c r="C1010" s="51"/>
      <c r="D1010" s="49"/>
      <c r="E1010" s="52"/>
      <c r="F1010" s="52"/>
      <c r="G1010" s="52"/>
      <c r="H1010" s="52"/>
      <c r="I1010" s="52"/>
    </row>
    <row r="1011" spans="1:9" s="53" customFormat="1">
      <c r="A1011" s="49"/>
      <c r="B1011" s="50"/>
      <c r="C1011" s="51"/>
      <c r="D1011" s="49"/>
      <c r="E1011" s="52"/>
      <c r="F1011" s="52"/>
      <c r="G1011" s="52"/>
      <c r="H1011" s="52"/>
      <c r="I1011" s="52"/>
    </row>
    <row r="1012" spans="1:9" s="53" customFormat="1">
      <c r="A1012" s="49"/>
      <c r="B1012" s="50"/>
      <c r="C1012" s="51"/>
      <c r="D1012" s="49"/>
      <c r="E1012" s="52"/>
      <c r="F1012" s="52"/>
      <c r="G1012" s="52"/>
      <c r="H1012" s="52"/>
      <c r="I1012" s="52"/>
    </row>
    <row r="1013" spans="1:9" s="53" customFormat="1">
      <c r="A1013" s="49"/>
      <c r="B1013" s="50"/>
      <c r="C1013" s="51"/>
      <c r="D1013" s="49"/>
      <c r="E1013" s="52"/>
      <c r="F1013" s="52"/>
      <c r="G1013" s="52"/>
      <c r="H1013" s="52"/>
      <c r="I1013" s="52"/>
    </row>
    <row r="1014" spans="1:9" s="53" customFormat="1">
      <c r="A1014" s="49"/>
      <c r="B1014" s="50"/>
      <c r="C1014" s="51"/>
      <c r="D1014" s="49"/>
      <c r="E1014" s="52"/>
      <c r="F1014" s="52"/>
      <c r="G1014" s="52"/>
      <c r="H1014" s="52"/>
      <c r="I1014" s="52"/>
    </row>
    <row r="1015" spans="1:9" s="53" customFormat="1">
      <c r="A1015" s="49"/>
      <c r="B1015" s="50"/>
      <c r="C1015" s="51"/>
      <c r="D1015" s="49"/>
      <c r="E1015" s="52"/>
      <c r="F1015" s="52"/>
      <c r="G1015" s="52"/>
      <c r="H1015" s="52"/>
      <c r="I1015" s="52"/>
    </row>
    <row r="1016" spans="1:9" s="53" customFormat="1">
      <c r="A1016" s="49"/>
      <c r="B1016" s="50"/>
      <c r="C1016" s="51"/>
      <c r="D1016" s="49"/>
      <c r="E1016" s="52"/>
      <c r="F1016" s="52"/>
      <c r="G1016" s="52"/>
      <c r="H1016" s="52"/>
      <c r="I1016" s="52"/>
    </row>
    <row r="1017" spans="1:9" s="53" customFormat="1">
      <c r="A1017" s="49"/>
      <c r="B1017" s="50"/>
      <c r="C1017" s="51"/>
      <c r="D1017" s="49"/>
      <c r="E1017" s="52"/>
      <c r="F1017" s="52"/>
      <c r="G1017" s="52"/>
      <c r="H1017" s="52"/>
      <c r="I1017" s="52"/>
    </row>
    <row r="1018" spans="1:9" s="53" customFormat="1">
      <c r="A1018" s="49"/>
      <c r="B1018" s="50"/>
      <c r="C1018" s="51"/>
      <c r="D1018" s="49"/>
      <c r="E1018" s="52"/>
      <c r="F1018" s="52"/>
      <c r="G1018" s="52"/>
      <c r="H1018" s="52"/>
      <c r="I1018" s="52"/>
    </row>
    <row r="1019" spans="1:9" s="53" customFormat="1">
      <c r="A1019" s="49"/>
      <c r="B1019" s="50"/>
      <c r="C1019" s="51"/>
      <c r="D1019" s="49"/>
      <c r="E1019" s="52"/>
      <c r="F1019" s="52"/>
      <c r="G1019" s="52"/>
      <c r="H1019" s="52"/>
      <c r="I1019" s="52"/>
    </row>
    <row r="1020" spans="1:9" s="53" customFormat="1">
      <c r="A1020" s="49"/>
      <c r="B1020" s="50"/>
      <c r="C1020" s="51"/>
      <c r="D1020" s="49"/>
      <c r="E1020" s="52"/>
      <c r="F1020" s="52"/>
      <c r="G1020" s="52"/>
      <c r="H1020" s="52"/>
      <c r="I1020" s="52"/>
    </row>
    <row r="1021" spans="1:9" s="53" customFormat="1">
      <c r="A1021" s="49"/>
      <c r="B1021" s="50"/>
      <c r="C1021" s="51"/>
      <c r="D1021" s="49"/>
      <c r="E1021" s="52"/>
      <c r="F1021" s="52"/>
      <c r="G1021" s="52"/>
      <c r="H1021" s="52"/>
      <c r="I1021" s="52"/>
    </row>
    <row r="1022" spans="1:9" s="53" customFormat="1">
      <c r="A1022" s="49"/>
      <c r="B1022" s="50"/>
      <c r="C1022" s="51"/>
      <c r="D1022" s="49"/>
      <c r="E1022" s="52"/>
      <c r="F1022" s="52"/>
      <c r="G1022" s="52"/>
      <c r="H1022" s="52"/>
      <c r="I1022" s="52"/>
    </row>
    <row r="1023" spans="1:9" s="53" customFormat="1">
      <c r="A1023" s="49"/>
      <c r="B1023" s="50"/>
      <c r="C1023" s="51"/>
      <c r="D1023" s="49"/>
      <c r="E1023" s="52"/>
      <c r="F1023" s="52"/>
      <c r="G1023" s="52"/>
      <c r="H1023" s="52"/>
      <c r="I1023" s="52"/>
    </row>
    <row r="1024" spans="1:9" s="53" customFormat="1">
      <c r="A1024" s="49"/>
      <c r="B1024" s="50"/>
      <c r="C1024" s="51"/>
      <c r="D1024" s="49"/>
      <c r="E1024" s="52"/>
      <c r="F1024" s="52"/>
      <c r="G1024" s="52"/>
      <c r="H1024" s="52"/>
      <c r="I1024" s="52"/>
    </row>
    <row r="1025" spans="1:9" s="53" customFormat="1">
      <c r="A1025" s="49"/>
      <c r="B1025" s="50"/>
      <c r="C1025" s="51"/>
      <c r="D1025" s="49"/>
      <c r="E1025" s="52"/>
      <c r="F1025" s="52"/>
      <c r="G1025" s="52"/>
      <c r="H1025" s="52"/>
      <c r="I1025" s="52"/>
    </row>
    <row r="1026" spans="1:9" s="53" customFormat="1">
      <c r="A1026" s="49"/>
      <c r="B1026" s="50"/>
      <c r="C1026" s="51"/>
      <c r="D1026" s="49"/>
      <c r="E1026" s="52"/>
      <c r="F1026" s="52"/>
      <c r="G1026" s="52"/>
      <c r="H1026" s="52"/>
      <c r="I1026" s="52"/>
    </row>
    <row r="1027" spans="1:9" s="53" customFormat="1">
      <c r="A1027" s="49"/>
      <c r="B1027" s="50"/>
      <c r="C1027" s="51"/>
      <c r="D1027" s="49"/>
      <c r="E1027" s="52"/>
      <c r="F1027" s="52"/>
      <c r="G1027" s="52"/>
      <c r="H1027" s="52"/>
      <c r="I1027" s="52"/>
    </row>
    <row r="1028" spans="1:9" s="53" customFormat="1">
      <c r="A1028" s="49"/>
      <c r="B1028" s="50"/>
      <c r="C1028" s="51"/>
      <c r="D1028" s="49"/>
      <c r="E1028" s="52"/>
      <c r="F1028" s="52"/>
      <c r="G1028" s="52"/>
      <c r="H1028" s="52"/>
      <c r="I1028" s="52"/>
    </row>
    <row r="1029" spans="1:9" s="53" customFormat="1">
      <c r="A1029" s="49"/>
      <c r="B1029" s="50"/>
      <c r="C1029" s="51"/>
      <c r="D1029" s="49"/>
      <c r="E1029" s="52"/>
      <c r="F1029" s="52"/>
      <c r="G1029" s="52"/>
      <c r="H1029" s="52"/>
      <c r="I1029" s="52"/>
    </row>
    <row r="1030" spans="1:9" s="53" customFormat="1">
      <c r="A1030" s="49"/>
      <c r="B1030" s="50"/>
      <c r="C1030" s="51"/>
      <c r="D1030" s="49"/>
      <c r="E1030" s="52"/>
      <c r="F1030" s="52"/>
      <c r="G1030" s="52"/>
      <c r="H1030" s="52"/>
      <c r="I1030" s="52"/>
    </row>
    <row r="1031" spans="1:9" s="53" customFormat="1">
      <c r="A1031" s="49"/>
      <c r="B1031" s="50"/>
      <c r="C1031" s="51"/>
      <c r="D1031" s="49"/>
      <c r="E1031" s="52"/>
      <c r="F1031" s="52"/>
      <c r="G1031" s="52"/>
      <c r="H1031" s="52"/>
      <c r="I1031" s="52"/>
    </row>
    <row r="1032" spans="1:9" s="53" customFormat="1">
      <c r="A1032" s="49"/>
      <c r="B1032" s="50"/>
      <c r="C1032" s="51"/>
      <c r="D1032" s="49"/>
      <c r="E1032" s="52"/>
      <c r="F1032" s="52"/>
      <c r="G1032" s="52"/>
      <c r="H1032" s="52"/>
      <c r="I1032" s="52"/>
    </row>
    <row r="1033" spans="1:9" s="53" customFormat="1">
      <c r="A1033" s="49"/>
      <c r="B1033" s="50"/>
      <c r="C1033" s="51"/>
      <c r="D1033" s="49"/>
      <c r="E1033" s="52"/>
      <c r="F1033" s="52"/>
      <c r="G1033" s="52"/>
      <c r="H1033" s="52"/>
      <c r="I1033" s="52"/>
    </row>
    <row r="1034" spans="1:9" s="53" customFormat="1">
      <c r="A1034" s="49"/>
      <c r="B1034" s="50"/>
      <c r="C1034" s="51"/>
      <c r="D1034" s="49"/>
      <c r="E1034" s="52"/>
      <c r="F1034" s="52"/>
      <c r="G1034" s="52"/>
      <c r="H1034" s="52"/>
      <c r="I1034" s="52"/>
    </row>
    <row r="1035" spans="1:9" s="53" customFormat="1">
      <c r="A1035" s="49"/>
      <c r="B1035" s="50"/>
      <c r="C1035" s="51"/>
      <c r="D1035" s="49"/>
      <c r="E1035" s="52"/>
      <c r="F1035" s="52"/>
      <c r="G1035" s="52"/>
      <c r="H1035" s="52"/>
      <c r="I1035" s="52"/>
    </row>
    <row r="1036" spans="1:9" s="53" customFormat="1">
      <c r="A1036" s="49"/>
      <c r="B1036" s="50"/>
      <c r="C1036" s="51"/>
      <c r="D1036" s="49"/>
      <c r="E1036" s="52"/>
      <c r="F1036" s="52"/>
      <c r="G1036" s="52"/>
      <c r="H1036" s="52"/>
      <c r="I1036" s="52"/>
    </row>
    <row r="1037" spans="1:9" s="53" customFormat="1">
      <c r="A1037" s="49"/>
      <c r="B1037" s="50"/>
      <c r="C1037" s="51"/>
      <c r="D1037" s="49"/>
      <c r="E1037" s="52"/>
      <c r="F1037" s="52"/>
      <c r="G1037" s="52"/>
      <c r="H1037" s="52"/>
      <c r="I1037" s="52"/>
    </row>
    <row r="1038" spans="1:9" s="53" customFormat="1">
      <c r="A1038" s="49"/>
      <c r="B1038" s="50"/>
      <c r="C1038" s="51"/>
      <c r="D1038" s="49"/>
      <c r="E1038" s="52"/>
      <c r="F1038" s="52"/>
      <c r="G1038" s="52"/>
      <c r="H1038" s="52"/>
      <c r="I1038" s="52"/>
    </row>
    <row r="1039" spans="1:9" s="53" customFormat="1">
      <c r="A1039" s="49"/>
      <c r="B1039" s="50"/>
      <c r="C1039" s="51"/>
      <c r="D1039" s="49"/>
      <c r="E1039" s="52"/>
      <c r="F1039" s="52"/>
      <c r="G1039" s="52"/>
      <c r="H1039" s="52"/>
      <c r="I1039" s="52"/>
    </row>
    <row r="1040" spans="1:9" s="53" customFormat="1">
      <c r="A1040" s="49"/>
      <c r="B1040" s="50"/>
      <c r="C1040" s="51"/>
      <c r="D1040" s="49"/>
      <c r="E1040" s="52"/>
      <c r="F1040" s="52"/>
      <c r="G1040" s="52"/>
      <c r="H1040" s="52"/>
      <c r="I1040" s="52"/>
    </row>
    <row r="1041" spans="1:9" s="53" customFormat="1">
      <c r="A1041" s="49"/>
      <c r="B1041" s="50"/>
      <c r="C1041" s="51"/>
      <c r="D1041" s="49"/>
      <c r="E1041" s="52"/>
      <c r="F1041" s="52"/>
      <c r="G1041" s="52"/>
      <c r="H1041" s="52"/>
      <c r="I1041" s="52"/>
    </row>
    <row r="1042" spans="1:9" s="53" customFormat="1">
      <c r="A1042" s="49"/>
      <c r="B1042" s="50"/>
      <c r="C1042" s="51"/>
      <c r="D1042" s="49"/>
      <c r="E1042" s="52"/>
      <c r="F1042" s="52"/>
      <c r="G1042" s="52"/>
      <c r="H1042" s="52"/>
      <c r="I1042" s="52"/>
    </row>
    <row r="1043" spans="1:9" s="53" customFormat="1">
      <c r="A1043" s="49"/>
      <c r="B1043" s="50"/>
      <c r="C1043" s="51"/>
      <c r="D1043" s="49"/>
      <c r="E1043" s="52"/>
      <c r="F1043" s="52"/>
      <c r="G1043" s="52"/>
      <c r="H1043" s="52"/>
      <c r="I1043" s="52"/>
    </row>
    <row r="1044" spans="1:9" s="53" customFormat="1">
      <c r="A1044" s="49"/>
      <c r="B1044" s="50"/>
      <c r="C1044" s="51"/>
      <c r="D1044" s="49"/>
      <c r="E1044" s="52"/>
      <c r="F1044" s="52"/>
      <c r="G1044" s="52"/>
      <c r="H1044" s="52"/>
      <c r="I1044" s="52"/>
    </row>
    <row r="1045" spans="1:9" s="53" customFormat="1">
      <c r="A1045" s="49"/>
      <c r="B1045" s="50"/>
      <c r="C1045" s="51"/>
      <c r="D1045" s="49"/>
      <c r="E1045" s="52"/>
      <c r="F1045" s="52"/>
      <c r="G1045" s="52"/>
      <c r="H1045" s="52"/>
      <c r="I1045" s="52"/>
    </row>
    <row r="1046" spans="1:9" s="53" customFormat="1">
      <c r="A1046" s="49"/>
      <c r="B1046" s="50"/>
      <c r="C1046" s="51"/>
      <c r="D1046" s="49"/>
      <c r="E1046" s="52"/>
      <c r="F1046" s="52"/>
      <c r="G1046" s="52"/>
      <c r="H1046" s="52"/>
      <c r="I1046" s="52"/>
    </row>
    <row r="1047" spans="1:9" s="53" customFormat="1">
      <c r="A1047" s="49"/>
      <c r="B1047" s="50"/>
      <c r="C1047" s="51"/>
      <c r="D1047" s="49"/>
      <c r="E1047" s="52"/>
      <c r="F1047" s="52"/>
      <c r="G1047" s="52"/>
      <c r="H1047" s="52"/>
      <c r="I1047" s="52"/>
    </row>
    <row r="1048" spans="1:9" s="53" customFormat="1">
      <c r="A1048" s="49"/>
      <c r="B1048" s="50"/>
      <c r="C1048" s="51"/>
      <c r="D1048" s="49"/>
      <c r="E1048" s="52"/>
      <c r="F1048" s="52"/>
      <c r="G1048" s="52"/>
      <c r="H1048" s="52"/>
      <c r="I1048" s="52"/>
    </row>
    <row r="1049" spans="1:9" s="53" customFormat="1">
      <c r="A1049" s="49"/>
      <c r="B1049" s="50"/>
      <c r="C1049" s="51"/>
      <c r="D1049" s="49"/>
      <c r="E1049" s="52"/>
      <c r="F1049" s="52"/>
      <c r="G1049" s="52"/>
      <c r="H1049" s="52"/>
      <c r="I1049" s="52"/>
    </row>
    <row r="1050" spans="1:9" s="53" customFormat="1">
      <c r="A1050" s="49"/>
      <c r="B1050" s="50"/>
      <c r="C1050" s="51"/>
      <c r="D1050" s="49"/>
      <c r="E1050" s="52"/>
      <c r="F1050" s="52"/>
      <c r="G1050" s="52"/>
      <c r="H1050" s="52"/>
      <c r="I1050" s="52"/>
    </row>
    <row r="1051" spans="1:9" s="53" customFormat="1">
      <c r="A1051" s="49"/>
      <c r="B1051" s="50"/>
      <c r="C1051" s="51"/>
      <c r="D1051" s="49"/>
      <c r="E1051" s="52"/>
      <c r="F1051" s="52"/>
      <c r="G1051" s="52"/>
      <c r="H1051" s="52"/>
      <c r="I1051" s="52"/>
    </row>
    <row r="1052" spans="1:9" s="53" customFormat="1">
      <c r="A1052" s="49"/>
      <c r="B1052" s="50"/>
      <c r="C1052" s="51"/>
      <c r="D1052" s="49"/>
      <c r="E1052" s="52"/>
      <c r="F1052" s="52"/>
      <c r="G1052" s="52"/>
      <c r="H1052" s="52"/>
      <c r="I1052" s="52"/>
    </row>
    <row r="1053" spans="1:9" s="53" customFormat="1">
      <c r="A1053" s="49"/>
      <c r="B1053" s="50"/>
      <c r="C1053" s="51"/>
      <c r="D1053" s="49"/>
      <c r="E1053" s="52"/>
      <c r="F1053" s="52"/>
      <c r="G1053" s="52"/>
      <c r="H1053" s="52"/>
      <c r="I1053" s="52"/>
    </row>
    <row r="1054" spans="1:9" s="53" customFormat="1">
      <c r="A1054" s="49"/>
      <c r="B1054" s="50"/>
      <c r="C1054" s="51"/>
      <c r="D1054" s="49"/>
      <c r="E1054" s="52"/>
      <c r="F1054" s="52"/>
      <c r="G1054" s="52"/>
      <c r="H1054" s="52"/>
      <c r="I1054" s="52"/>
    </row>
    <row r="1055" spans="1:9" s="53" customFormat="1">
      <c r="A1055" s="49"/>
      <c r="B1055" s="50"/>
      <c r="C1055" s="51"/>
      <c r="D1055" s="49"/>
      <c r="E1055" s="52"/>
      <c r="F1055" s="52"/>
      <c r="G1055" s="52"/>
      <c r="H1055" s="52"/>
      <c r="I1055" s="52"/>
    </row>
    <row r="1056" spans="1:9" s="53" customFormat="1">
      <c r="A1056" s="49"/>
      <c r="B1056" s="50"/>
      <c r="C1056" s="51"/>
      <c r="D1056" s="49"/>
      <c r="E1056" s="52"/>
      <c r="F1056" s="52"/>
      <c r="G1056" s="52"/>
      <c r="H1056" s="52"/>
      <c r="I1056" s="52"/>
    </row>
    <row r="1057" spans="1:9" s="53" customFormat="1">
      <c r="A1057" s="49"/>
      <c r="B1057" s="50"/>
      <c r="C1057" s="51"/>
      <c r="D1057" s="49"/>
      <c r="E1057" s="52"/>
      <c r="F1057" s="52"/>
      <c r="G1057" s="52"/>
      <c r="H1057" s="52"/>
      <c r="I1057" s="52"/>
    </row>
    <row r="1058" spans="1:9" s="53" customFormat="1">
      <c r="A1058" s="49"/>
      <c r="B1058" s="50"/>
      <c r="C1058" s="51"/>
      <c r="D1058" s="49"/>
      <c r="E1058" s="52"/>
      <c r="F1058" s="52"/>
      <c r="G1058" s="52"/>
      <c r="H1058" s="52"/>
      <c r="I1058" s="52"/>
    </row>
    <row r="1059" spans="1:9" s="53" customFormat="1">
      <c r="A1059" s="49"/>
      <c r="B1059" s="50"/>
      <c r="C1059" s="51"/>
      <c r="D1059" s="49"/>
      <c r="E1059" s="52"/>
      <c r="F1059" s="52"/>
      <c r="G1059" s="52"/>
      <c r="H1059" s="52"/>
      <c r="I1059" s="52"/>
    </row>
    <row r="1060" spans="1:9" s="53" customFormat="1">
      <c r="A1060" s="49"/>
      <c r="B1060" s="50"/>
      <c r="C1060" s="51"/>
      <c r="D1060" s="49"/>
      <c r="E1060" s="52"/>
      <c r="F1060" s="52"/>
      <c r="G1060" s="52"/>
      <c r="H1060" s="52"/>
      <c r="I1060" s="52"/>
    </row>
    <row r="1061" spans="1:9" s="53" customFormat="1">
      <c r="A1061" s="49"/>
      <c r="B1061" s="50"/>
      <c r="C1061" s="51"/>
      <c r="D1061" s="49"/>
      <c r="E1061" s="52"/>
      <c r="F1061" s="52"/>
      <c r="G1061" s="52"/>
      <c r="H1061" s="52"/>
      <c r="I1061" s="52"/>
    </row>
    <row r="1062" spans="1:9" s="53" customFormat="1">
      <c r="A1062" s="49"/>
      <c r="B1062" s="50"/>
      <c r="C1062" s="51"/>
      <c r="D1062" s="49"/>
      <c r="E1062" s="52"/>
      <c r="F1062" s="52"/>
      <c r="G1062" s="52"/>
      <c r="H1062" s="52"/>
      <c r="I1062" s="52"/>
    </row>
    <row r="1063" spans="1:9" s="53" customFormat="1">
      <c r="A1063" s="49"/>
      <c r="B1063" s="50"/>
      <c r="C1063" s="51"/>
      <c r="D1063" s="49"/>
      <c r="E1063" s="52"/>
      <c r="F1063" s="52"/>
      <c r="G1063" s="52"/>
      <c r="H1063" s="52"/>
      <c r="I1063" s="52"/>
    </row>
    <row r="1064" spans="1:9" s="53" customFormat="1">
      <c r="A1064" s="49"/>
      <c r="B1064" s="50"/>
      <c r="C1064" s="51"/>
      <c r="D1064" s="49"/>
      <c r="E1064" s="52"/>
      <c r="F1064" s="52"/>
      <c r="G1064" s="52"/>
      <c r="H1064" s="52"/>
      <c r="I1064" s="52"/>
    </row>
    <row r="1065" spans="1:9" s="53" customFormat="1">
      <c r="A1065" s="49"/>
      <c r="B1065" s="50"/>
      <c r="C1065" s="51"/>
      <c r="D1065" s="49"/>
      <c r="E1065" s="52"/>
      <c r="F1065" s="52"/>
      <c r="G1065" s="52"/>
      <c r="H1065" s="52"/>
      <c r="I1065" s="52"/>
    </row>
    <row r="1066" spans="1:9" s="53" customFormat="1">
      <c r="A1066" s="49"/>
      <c r="B1066" s="50"/>
      <c r="C1066" s="51"/>
      <c r="D1066" s="49"/>
      <c r="E1066" s="52"/>
      <c r="F1066" s="52"/>
      <c r="G1066" s="52"/>
      <c r="H1066" s="52"/>
      <c r="I1066" s="52"/>
    </row>
    <row r="1067" spans="1:9" s="53" customFormat="1">
      <c r="A1067" s="49"/>
      <c r="B1067" s="50"/>
      <c r="C1067" s="51"/>
      <c r="D1067" s="49"/>
      <c r="E1067" s="52"/>
      <c r="F1067" s="52"/>
      <c r="G1067" s="52"/>
      <c r="H1067" s="52"/>
      <c r="I1067" s="52"/>
    </row>
    <row r="1068" spans="1:9" s="53" customFormat="1">
      <c r="A1068" s="49"/>
      <c r="B1068" s="50"/>
      <c r="C1068" s="51"/>
      <c r="D1068" s="49"/>
      <c r="E1068" s="52"/>
      <c r="F1068" s="52"/>
      <c r="G1068" s="52"/>
      <c r="H1068" s="52"/>
      <c r="I1068" s="52"/>
    </row>
    <row r="1069" spans="1:9" s="53" customFormat="1">
      <c r="A1069" s="49"/>
      <c r="B1069" s="50"/>
      <c r="C1069" s="51"/>
      <c r="D1069" s="49"/>
      <c r="E1069" s="52"/>
      <c r="F1069" s="52"/>
      <c r="G1069" s="52"/>
      <c r="H1069" s="52"/>
      <c r="I1069" s="52"/>
    </row>
    <row r="1070" spans="1:9" s="53" customFormat="1">
      <c r="A1070" s="49"/>
      <c r="B1070" s="50"/>
      <c r="C1070" s="51"/>
      <c r="D1070" s="49"/>
      <c r="E1070" s="52"/>
      <c r="F1070" s="52"/>
      <c r="G1070" s="52"/>
      <c r="H1070" s="52"/>
      <c r="I1070" s="52"/>
    </row>
    <row r="1071" spans="1:9" s="53" customFormat="1">
      <c r="A1071" s="49"/>
      <c r="B1071" s="50"/>
      <c r="C1071" s="51"/>
      <c r="D1071" s="49"/>
      <c r="E1071" s="52"/>
      <c r="F1071" s="52"/>
      <c r="G1071" s="52"/>
      <c r="H1071" s="52"/>
      <c r="I1071" s="52"/>
    </row>
    <row r="1072" spans="1:9" s="53" customFormat="1">
      <c r="A1072" s="49"/>
      <c r="B1072" s="50"/>
      <c r="C1072" s="51"/>
      <c r="D1072" s="49"/>
      <c r="E1072" s="52"/>
      <c r="F1072" s="52"/>
      <c r="G1072" s="52"/>
      <c r="H1072" s="52"/>
      <c r="I1072" s="52"/>
    </row>
    <row r="1073" spans="1:9" s="53" customFormat="1">
      <c r="A1073" s="49"/>
      <c r="B1073" s="50"/>
      <c r="C1073" s="51"/>
      <c r="D1073" s="49"/>
      <c r="E1073" s="52"/>
      <c r="F1073" s="52"/>
      <c r="G1073" s="52"/>
      <c r="H1073" s="52"/>
      <c r="I1073" s="52"/>
    </row>
    <row r="1074" spans="1:9" s="53" customFormat="1">
      <c r="A1074" s="49"/>
      <c r="B1074" s="50"/>
      <c r="C1074" s="51"/>
      <c r="D1074" s="49"/>
      <c r="E1074" s="52"/>
      <c r="F1074" s="52"/>
      <c r="G1074" s="52"/>
      <c r="H1074" s="52"/>
      <c r="I1074" s="52"/>
    </row>
    <row r="1075" spans="1:9" s="53" customFormat="1">
      <c r="A1075" s="49"/>
      <c r="B1075" s="50"/>
      <c r="C1075" s="51"/>
      <c r="D1075" s="49"/>
      <c r="E1075" s="52"/>
      <c r="F1075" s="52"/>
      <c r="G1075" s="52"/>
      <c r="H1075" s="52"/>
      <c r="I1075" s="52"/>
    </row>
    <row r="1076" spans="1:9" s="53" customFormat="1">
      <c r="A1076" s="49"/>
      <c r="B1076" s="50"/>
      <c r="C1076" s="51"/>
      <c r="D1076" s="49"/>
      <c r="E1076" s="52"/>
      <c r="F1076" s="52"/>
      <c r="G1076" s="52"/>
      <c r="H1076" s="52"/>
      <c r="I1076" s="52"/>
    </row>
    <row r="1077" spans="1:9" s="53" customFormat="1">
      <c r="A1077" s="49"/>
      <c r="B1077" s="50"/>
      <c r="C1077" s="51"/>
      <c r="D1077" s="49"/>
      <c r="E1077" s="52"/>
      <c r="F1077" s="52"/>
      <c r="G1077" s="52"/>
      <c r="H1077" s="52"/>
      <c r="I1077" s="52"/>
    </row>
    <row r="1078" spans="1:9" s="53" customFormat="1">
      <c r="A1078" s="49"/>
      <c r="B1078" s="50"/>
      <c r="C1078" s="51"/>
      <c r="D1078" s="49"/>
      <c r="E1078" s="52"/>
      <c r="F1078" s="52"/>
      <c r="G1078" s="52"/>
      <c r="H1078" s="52"/>
      <c r="I1078" s="52"/>
    </row>
    <row r="1079" spans="1:9" s="53" customFormat="1">
      <c r="A1079" s="49"/>
      <c r="B1079" s="50"/>
      <c r="C1079" s="51"/>
      <c r="D1079" s="49"/>
      <c r="E1079" s="52"/>
      <c r="F1079" s="52"/>
      <c r="G1079" s="52"/>
      <c r="H1079" s="52"/>
      <c r="I1079" s="52"/>
    </row>
    <row r="1080" spans="1:9" s="53" customFormat="1">
      <c r="A1080" s="49"/>
      <c r="B1080" s="50"/>
      <c r="C1080" s="51"/>
      <c r="D1080" s="49"/>
      <c r="E1080" s="52"/>
      <c r="F1080" s="52"/>
      <c r="G1080" s="52"/>
      <c r="H1080" s="52"/>
      <c r="I1080" s="52"/>
    </row>
    <row r="1081" spans="1:9" s="53" customFormat="1">
      <c r="A1081" s="49"/>
      <c r="B1081" s="50"/>
      <c r="C1081" s="51"/>
      <c r="D1081" s="49"/>
      <c r="E1081" s="52"/>
      <c r="F1081" s="52"/>
      <c r="G1081" s="52"/>
      <c r="H1081" s="52"/>
      <c r="I1081" s="52"/>
    </row>
    <row r="1082" spans="1:9" s="53" customFormat="1">
      <c r="A1082" s="49"/>
      <c r="B1082" s="50"/>
      <c r="C1082" s="51"/>
      <c r="D1082" s="49"/>
      <c r="E1082" s="52"/>
      <c r="F1082" s="52"/>
      <c r="G1082" s="52"/>
      <c r="H1082" s="52"/>
      <c r="I1082" s="52"/>
    </row>
    <row r="1083" spans="1:9" s="53" customFormat="1">
      <c r="A1083" s="49"/>
      <c r="B1083" s="50"/>
      <c r="C1083" s="51"/>
      <c r="D1083" s="49"/>
      <c r="E1083" s="52"/>
      <c r="F1083" s="52"/>
      <c r="G1083" s="52"/>
      <c r="H1083" s="52"/>
      <c r="I1083" s="52"/>
    </row>
    <row r="1084" spans="1:9" s="53" customFormat="1">
      <c r="A1084" s="49"/>
      <c r="B1084" s="50"/>
      <c r="C1084" s="51"/>
      <c r="D1084" s="49"/>
      <c r="E1084" s="52"/>
      <c r="F1084" s="52"/>
      <c r="G1084" s="52"/>
      <c r="H1084" s="52"/>
      <c r="I1084" s="52"/>
    </row>
    <row r="1085" spans="1:9" s="53" customFormat="1">
      <c r="A1085" s="49"/>
      <c r="B1085" s="50"/>
      <c r="C1085" s="51"/>
      <c r="D1085" s="49"/>
      <c r="E1085" s="52"/>
      <c r="F1085" s="52"/>
      <c r="G1085" s="52"/>
      <c r="H1085" s="52"/>
      <c r="I1085" s="52"/>
    </row>
    <row r="1086" spans="1:9" s="53" customFormat="1">
      <c r="A1086" s="49"/>
      <c r="B1086" s="50"/>
      <c r="C1086" s="51"/>
      <c r="D1086" s="49"/>
      <c r="E1086" s="52"/>
      <c r="F1086" s="52"/>
      <c r="G1086" s="52"/>
      <c r="H1086" s="52"/>
      <c r="I1086" s="52"/>
    </row>
    <row r="1087" spans="1:9" s="53" customFormat="1">
      <c r="A1087" s="49"/>
      <c r="B1087" s="50"/>
      <c r="C1087" s="51"/>
      <c r="D1087" s="49"/>
      <c r="E1087" s="52"/>
      <c r="F1087" s="52"/>
      <c r="G1087" s="52"/>
      <c r="H1087" s="52"/>
      <c r="I1087" s="52"/>
    </row>
    <row r="1088" spans="1:9" s="53" customFormat="1">
      <c r="A1088" s="49"/>
      <c r="B1088" s="50"/>
      <c r="C1088" s="51"/>
      <c r="D1088" s="49"/>
      <c r="E1088" s="52"/>
      <c r="F1088" s="52"/>
      <c r="G1088" s="52"/>
      <c r="H1088" s="52"/>
      <c r="I1088" s="52"/>
    </row>
    <row r="1089" spans="1:9" s="53" customFormat="1">
      <c r="A1089" s="49"/>
      <c r="B1089" s="50"/>
      <c r="C1089" s="51"/>
      <c r="D1089" s="49"/>
      <c r="E1089" s="52"/>
      <c r="F1089" s="52"/>
      <c r="G1089" s="52"/>
      <c r="H1089" s="52"/>
      <c r="I1089" s="52"/>
    </row>
    <row r="1090" spans="1:9" s="53" customFormat="1">
      <c r="A1090" s="49"/>
      <c r="B1090" s="50"/>
      <c r="C1090" s="51"/>
      <c r="D1090" s="49"/>
      <c r="E1090" s="52"/>
      <c r="F1090" s="52"/>
      <c r="G1090" s="52"/>
      <c r="H1090" s="52"/>
      <c r="I1090" s="52"/>
    </row>
    <row r="1091" spans="1:9" s="53" customFormat="1">
      <c r="A1091" s="49"/>
      <c r="B1091" s="50"/>
      <c r="C1091" s="51"/>
      <c r="D1091" s="49"/>
      <c r="E1091" s="52"/>
      <c r="F1091" s="52"/>
      <c r="G1091" s="52"/>
      <c r="H1091" s="52"/>
      <c r="I1091" s="52"/>
    </row>
    <row r="1092" spans="1:9" s="53" customFormat="1">
      <c r="A1092" s="49"/>
      <c r="B1092" s="50"/>
      <c r="C1092" s="51"/>
      <c r="D1092" s="49"/>
      <c r="E1092" s="52"/>
      <c r="F1092" s="52"/>
      <c r="G1092" s="52"/>
      <c r="H1092" s="52"/>
      <c r="I1092" s="52"/>
    </row>
    <row r="1093" spans="1:9" s="53" customFormat="1">
      <c r="A1093" s="49"/>
      <c r="B1093" s="50"/>
      <c r="C1093" s="51"/>
      <c r="D1093" s="49"/>
      <c r="E1093" s="52"/>
      <c r="F1093" s="52"/>
      <c r="G1093" s="52"/>
      <c r="H1093" s="52"/>
      <c r="I1093" s="52"/>
    </row>
    <row r="1094" spans="1:9" s="53" customFormat="1">
      <c r="A1094" s="49"/>
      <c r="B1094" s="50"/>
      <c r="C1094" s="51"/>
      <c r="D1094" s="49"/>
      <c r="E1094" s="52"/>
      <c r="F1094" s="52"/>
      <c r="G1094" s="52"/>
      <c r="H1094" s="52"/>
      <c r="I1094" s="52"/>
    </row>
    <row r="1095" spans="1:9" s="53" customFormat="1">
      <c r="A1095" s="49"/>
      <c r="B1095" s="50"/>
      <c r="C1095" s="51"/>
      <c r="D1095" s="49"/>
      <c r="E1095" s="52"/>
      <c r="F1095" s="52"/>
      <c r="G1095" s="52"/>
      <c r="H1095" s="52"/>
      <c r="I1095" s="52"/>
    </row>
    <row r="1096" spans="1:9" s="53" customFormat="1">
      <c r="A1096" s="49"/>
      <c r="B1096" s="50"/>
      <c r="C1096" s="51"/>
      <c r="D1096" s="49"/>
      <c r="E1096" s="52"/>
      <c r="F1096" s="52"/>
      <c r="G1096" s="52"/>
      <c r="H1096" s="52"/>
      <c r="I1096" s="52"/>
    </row>
    <row r="1097" spans="1:9" s="53" customFormat="1">
      <c r="A1097" s="49"/>
      <c r="B1097" s="50"/>
      <c r="C1097" s="51"/>
      <c r="D1097" s="49"/>
      <c r="E1097" s="52"/>
      <c r="F1097" s="52"/>
      <c r="G1097" s="52"/>
      <c r="H1097" s="52"/>
      <c r="I1097" s="52"/>
    </row>
    <row r="1098" spans="1:9" s="53" customFormat="1">
      <c r="A1098" s="49"/>
      <c r="B1098" s="50"/>
      <c r="C1098" s="51"/>
      <c r="D1098" s="49"/>
      <c r="E1098" s="52"/>
      <c r="F1098" s="52"/>
      <c r="G1098" s="52"/>
      <c r="H1098" s="52"/>
      <c r="I1098" s="52"/>
    </row>
    <row r="1099" spans="1:9" s="53" customFormat="1">
      <c r="A1099" s="49"/>
      <c r="B1099" s="50"/>
      <c r="C1099" s="51"/>
      <c r="D1099" s="49"/>
      <c r="E1099" s="52"/>
      <c r="F1099" s="52"/>
      <c r="G1099" s="52"/>
      <c r="H1099" s="52"/>
      <c r="I1099" s="52"/>
    </row>
    <row r="1100" spans="1:9" s="53" customFormat="1">
      <c r="A1100" s="49"/>
      <c r="B1100" s="50"/>
      <c r="C1100" s="51"/>
      <c r="D1100" s="49"/>
      <c r="E1100" s="52"/>
      <c r="F1100" s="52"/>
      <c r="G1100" s="52"/>
      <c r="H1100" s="52"/>
      <c r="I1100" s="52"/>
    </row>
    <row r="1101" spans="1:9" s="53" customFormat="1">
      <c r="A1101" s="49"/>
      <c r="B1101" s="50"/>
      <c r="C1101" s="51"/>
      <c r="D1101" s="49"/>
      <c r="E1101" s="52"/>
      <c r="F1101" s="52"/>
      <c r="G1101" s="52"/>
      <c r="H1101" s="52"/>
      <c r="I1101" s="52"/>
    </row>
    <row r="1102" spans="1:9" s="53" customFormat="1">
      <c r="A1102" s="49"/>
      <c r="B1102" s="50"/>
      <c r="C1102" s="51"/>
      <c r="D1102" s="49"/>
      <c r="E1102" s="52"/>
      <c r="F1102" s="52"/>
      <c r="G1102" s="52"/>
      <c r="H1102" s="52"/>
      <c r="I1102" s="52"/>
    </row>
    <row r="1103" spans="1:9" s="53" customFormat="1">
      <c r="A1103" s="49"/>
      <c r="B1103" s="50"/>
      <c r="C1103" s="51"/>
      <c r="D1103" s="49"/>
      <c r="E1103" s="52"/>
      <c r="F1103" s="52"/>
      <c r="G1103" s="52"/>
      <c r="H1103" s="52"/>
      <c r="I1103" s="52"/>
    </row>
    <row r="1104" spans="1:9" s="53" customFormat="1">
      <c r="A1104" s="49"/>
      <c r="B1104" s="50"/>
      <c r="C1104" s="51"/>
      <c r="D1104" s="49"/>
      <c r="E1104" s="52"/>
      <c r="F1104" s="52"/>
      <c r="G1104" s="52"/>
      <c r="H1104" s="52"/>
      <c r="I1104" s="52"/>
    </row>
    <row r="1105" spans="1:9" s="53" customFormat="1">
      <c r="A1105" s="49"/>
      <c r="B1105" s="50"/>
      <c r="C1105" s="51"/>
      <c r="D1105" s="49"/>
      <c r="E1105" s="52"/>
      <c r="F1105" s="52"/>
      <c r="G1105" s="52"/>
      <c r="H1105" s="52"/>
      <c r="I1105" s="52"/>
    </row>
    <row r="1106" spans="1:9" s="53" customFormat="1">
      <c r="A1106" s="49"/>
      <c r="B1106" s="50"/>
      <c r="C1106" s="51"/>
      <c r="D1106" s="49"/>
      <c r="E1106" s="52"/>
      <c r="F1106" s="52"/>
      <c r="G1106" s="52"/>
      <c r="H1106" s="52"/>
      <c r="I1106" s="52"/>
    </row>
    <row r="1107" spans="1:9" s="53" customFormat="1">
      <c r="A1107" s="49"/>
      <c r="B1107" s="50"/>
      <c r="C1107" s="51"/>
      <c r="D1107" s="49"/>
      <c r="E1107" s="52"/>
      <c r="F1107" s="52"/>
      <c r="G1107" s="52"/>
      <c r="H1107" s="52"/>
      <c r="I1107" s="52"/>
    </row>
    <row r="1108" spans="1:9" s="53" customFormat="1">
      <c r="A1108" s="49"/>
      <c r="B1108" s="50"/>
      <c r="C1108" s="51"/>
      <c r="D1108" s="49"/>
      <c r="E1108" s="52"/>
      <c r="F1108" s="52"/>
      <c r="G1108" s="52"/>
      <c r="H1108" s="52"/>
      <c r="I1108" s="52"/>
    </row>
    <row r="1109" spans="1:9" s="53" customFormat="1">
      <c r="A1109" s="49"/>
      <c r="B1109" s="50"/>
      <c r="C1109" s="51"/>
      <c r="D1109" s="49"/>
      <c r="E1109" s="52"/>
      <c r="F1109" s="52"/>
      <c r="G1109" s="52"/>
      <c r="H1109" s="52"/>
      <c r="I1109" s="52"/>
    </row>
    <row r="1110" spans="1:9" s="53" customFormat="1">
      <c r="A1110" s="49"/>
      <c r="B1110" s="50"/>
      <c r="C1110" s="51"/>
      <c r="D1110" s="49"/>
      <c r="E1110" s="52"/>
      <c r="F1110" s="52"/>
      <c r="G1110" s="52"/>
      <c r="H1110" s="52"/>
      <c r="I1110" s="52"/>
    </row>
    <row r="1111" spans="1:9" s="53" customFormat="1">
      <c r="A1111" s="49"/>
      <c r="B1111" s="50"/>
      <c r="C1111" s="51"/>
      <c r="D1111" s="49"/>
      <c r="E1111" s="52"/>
      <c r="F1111" s="52"/>
      <c r="G1111" s="52"/>
      <c r="H1111" s="52"/>
      <c r="I1111" s="52"/>
    </row>
    <row r="1112" spans="1:9" s="53" customFormat="1">
      <c r="A1112" s="49"/>
      <c r="B1112" s="50"/>
      <c r="C1112" s="51"/>
      <c r="D1112" s="49"/>
      <c r="E1112" s="52"/>
      <c r="F1112" s="52"/>
      <c r="G1112" s="52"/>
      <c r="H1112" s="52"/>
      <c r="I1112" s="52"/>
    </row>
    <row r="1113" spans="1:9" s="53" customFormat="1">
      <c r="A1113" s="49"/>
      <c r="B1113" s="50"/>
      <c r="C1113" s="51"/>
      <c r="D1113" s="49"/>
      <c r="E1113" s="52"/>
      <c r="F1113" s="52"/>
      <c r="G1113" s="52"/>
      <c r="H1113" s="52"/>
      <c r="I1113" s="52"/>
    </row>
    <row r="1114" spans="1:9" s="53" customFormat="1">
      <c r="A1114" s="49"/>
      <c r="B1114" s="50"/>
      <c r="C1114" s="51"/>
      <c r="D1114" s="49"/>
      <c r="E1114" s="52"/>
      <c r="F1114" s="52"/>
      <c r="G1114" s="52"/>
      <c r="H1114" s="52"/>
      <c r="I1114" s="52"/>
    </row>
    <row r="1115" spans="1:9" s="53" customFormat="1">
      <c r="A1115" s="49"/>
      <c r="B1115" s="50"/>
      <c r="C1115" s="51"/>
      <c r="D1115" s="49"/>
      <c r="E1115" s="52"/>
      <c r="F1115" s="52"/>
      <c r="G1115" s="52"/>
      <c r="H1115" s="52"/>
      <c r="I1115" s="52"/>
    </row>
    <row r="1116" spans="1:9" s="53" customFormat="1">
      <c r="A1116" s="49"/>
      <c r="B1116" s="50"/>
      <c r="C1116" s="51"/>
      <c r="D1116" s="49"/>
      <c r="E1116" s="52"/>
      <c r="F1116" s="52"/>
      <c r="G1116" s="52"/>
      <c r="H1116" s="52"/>
      <c r="I1116" s="52"/>
    </row>
    <row r="1117" spans="1:9" s="53" customFormat="1">
      <c r="A1117" s="49"/>
      <c r="B1117" s="50"/>
      <c r="C1117" s="51"/>
      <c r="D1117" s="49"/>
      <c r="E1117" s="52"/>
      <c r="F1117" s="52"/>
      <c r="G1117" s="52"/>
      <c r="H1117" s="52"/>
      <c r="I1117" s="52"/>
    </row>
    <row r="1118" spans="1:9" s="53" customFormat="1">
      <c r="A1118" s="49"/>
      <c r="B1118" s="50"/>
      <c r="C1118" s="51"/>
      <c r="D1118" s="49"/>
      <c r="E1118" s="52"/>
      <c r="F1118" s="52"/>
      <c r="G1118" s="52"/>
      <c r="H1118" s="52"/>
      <c r="I1118" s="52"/>
    </row>
    <row r="1119" spans="1:9" s="53" customFormat="1">
      <c r="A1119" s="49"/>
      <c r="B1119" s="50"/>
      <c r="C1119" s="51"/>
      <c r="D1119" s="49"/>
      <c r="E1119" s="52"/>
      <c r="F1119" s="52"/>
      <c r="G1119" s="52"/>
      <c r="H1119" s="52"/>
      <c r="I1119" s="52"/>
    </row>
    <row r="1120" spans="1:9" s="53" customFormat="1">
      <c r="A1120" s="49"/>
      <c r="B1120" s="50"/>
      <c r="C1120" s="51"/>
      <c r="D1120" s="49"/>
      <c r="E1120" s="52"/>
      <c r="F1120" s="52"/>
      <c r="G1120" s="52"/>
      <c r="H1120" s="52"/>
      <c r="I1120" s="52"/>
    </row>
    <row r="1121" spans="1:9" s="53" customFormat="1">
      <c r="A1121" s="49"/>
      <c r="B1121" s="50"/>
      <c r="C1121" s="51"/>
      <c r="D1121" s="49"/>
      <c r="E1121" s="52"/>
      <c r="F1121" s="52"/>
      <c r="G1121" s="52"/>
      <c r="H1121" s="52"/>
      <c r="I1121" s="52"/>
    </row>
    <row r="1122" spans="1:9" s="53" customFormat="1">
      <c r="A1122" s="49"/>
      <c r="B1122" s="50"/>
      <c r="C1122" s="51"/>
      <c r="D1122" s="49"/>
      <c r="E1122" s="52"/>
      <c r="F1122" s="52"/>
      <c r="G1122" s="52"/>
      <c r="H1122" s="52"/>
      <c r="I1122" s="52"/>
    </row>
    <row r="1123" spans="1:9" s="53" customFormat="1">
      <c r="A1123" s="49"/>
      <c r="B1123" s="50"/>
      <c r="C1123" s="51"/>
      <c r="D1123" s="49"/>
      <c r="E1123" s="52"/>
      <c r="F1123" s="52"/>
      <c r="G1123" s="52"/>
      <c r="H1123" s="52"/>
      <c r="I1123" s="52"/>
    </row>
    <row r="1124" spans="1:9" s="53" customFormat="1">
      <c r="A1124" s="49"/>
      <c r="B1124" s="50"/>
      <c r="C1124" s="51"/>
      <c r="D1124" s="49"/>
      <c r="E1124" s="52"/>
      <c r="F1124" s="52"/>
      <c r="G1124" s="52"/>
      <c r="H1124" s="52"/>
      <c r="I1124" s="52"/>
    </row>
    <row r="1125" spans="1:9" s="53" customFormat="1">
      <c r="A1125" s="49"/>
      <c r="B1125" s="50"/>
      <c r="C1125" s="51"/>
      <c r="D1125" s="49"/>
      <c r="E1125" s="52"/>
      <c r="F1125" s="52"/>
      <c r="G1125" s="52"/>
      <c r="H1125" s="52"/>
      <c r="I1125" s="52"/>
    </row>
    <row r="1126" spans="1:9" s="53" customFormat="1">
      <c r="A1126" s="49"/>
      <c r="B1126" s="50"/>
      <c r="C1126" s="51"/>
      <c r="D1126" s="49"/>
      <c r="E1126" s="52"/>
      <c r="F1126" s="52"/>
      <c r="G1126" s="52"/>
      <c r="H1126" s="52"/>
      <c r="I1126" s="52"/>
    </row>
    <row r="1127" spans="1:9" s="53" customFormat="1">
      <c r="A1127" s="49"/>
      <c r="B1127" s="50"/>
      <c r="C1127" s="51"/>
      <c r="D1127" s="49"/>
      <c r="E1127" s="52"/>
      <c r="F1127" s="52"/>
      <c r="G1127" s="52"/>
      <c r="H1127" s="52"/>
      <c r="I1127" s="52"/>
    </row>
    <row r="1128" spans="1:9" s="53" customFormat="1">
      <c r="A1128" s="49"/>
      <c r="B1128" s="50"/>
      <c r="C1128" s="51"/>
      <c r="D1128" s="49"/>
      <c r="E1128" s="52"/>
      <c r="F1128" s="52"/>
      <c r="G1128" s="52"/>
      <c r="H1128" s="52"/>
      <c r="I1128" s="52"/>
    </row>
    <row r="1129" spans="1:9" s="53" customFormat="1">
      <c r="A1129" s="49"/>
      <c r="B1129" s="50"/>
      <c r="C1129" s="51"/>
      <c r="D1129" s="49"/>
      <c r="E1129" s="52"/>
      <c r="F1129" s="52"/>
      <c r="G1129" s="52"/>
      <c r="H1129" s="52"/>
      <c r="I1129" s="52"/>
    </row>
    <row r="1130" spans="1:9" s="53" customFormat="1">
      <c r="A1130" s="49"/>
      <c r="B1130" s="50"/>
      <c r="C1130" s="51"/>
      <c r="D1130" s="49"/>
      <c r="E1130" s="52"/>
      <c r="F1130" s="52"/>
      <c r="G1130" s="52"/>
      <c r="H1130" s="52"/>
      <c r="I1130" s="52"/>
    </row>
    <row r="1131" spans="1:9" s="53" customFormat="1">
      <c r="A1131" s="49"/>
      <c r="B1131" s="50"/>
      <c r="C1131" s="51"/>
      <c r="D1131" s="49"/>
      <c r="E1131" s="52"/>
      <c r="F1131" s="52"/>
      <c r="G1131" s="52"/>
      <c r="H1131" s="52"/>
      <c r="I1131" s="52"/>
    </row>
    <row r="1132" spans="1:9" s="53" customFormat="1">
      <c r="A1132" s="49"/>
      <c r="B1132" s="50"/>
      <c r="C1132" s="51"/>
      <c r="D1132" s="49"/>
      <c r="E1132" s="52"/>
      <c r="F1132" s="52"/>
      <c r="G1132" s="52"/>
      <c r="H1132" s="52"/>
      <c r="I1132" s="52"/>
    </row>
    <row r="1133" spans="1:9" s="53" customFormat="1">
      <c r="A1133" s="49"/>
      <c r="B1133" s="50"/>
      <c r="C1133" s="51"/>
      <c r="D1133" s="49"/>
      <c r="E1133" s="52"/>
      <c r="F1133" s="52"/>
      <c r="G1133" s="52"/>
      <c r="H1133" s="52"/>
      <c r="I1133" s="52"/>
    </row>
    <row r="1134" spans="1:9" s="53" customFormat="1">
      <c r="A1134" s="49"/>
      <c r="B1134" s="50"/>
      <c r="C1134" s="51"/>
      <c r="D1134" s="49"/>
      <c r="E1134" s="52"/>
      <c r="F1134" s="52"/>
      <c r="G1134" s="52"/>
      <c r="H1134" s="52"/>
      <c r="I1134" s="52"/>
    </row>
    <row r="1135" spans="1:9" s="53" customFormat="1">
      <c r="A1135" s="49"/>
      <c r="B1135" s="50"/>
      <c r="C1135" s="51"/>
      <c r="D1135" s="49"/>
      <c r="E1135" s="52"/>
      <c r="F1135" s="52"/>
      <c r="G1135" s="52"/>
      <c r="H1135" s="52"/>
      <c r="I1135" s="52"/>
    </row>
    <row r="1136" spans="1:9" s="53" customFormat="1">
      <c r="A1136" s="49"/>
      <c r="B1136" s="50"/>
      <c r="C1136" s="51"/>
      <c r="D1136" s="49"/>
      <c r="E1136" s="52"/>
      <c r="F1136" s="52"/>
      <c r="G1136" s="52"/>
      <c r="H1136" s="52"/>
      <c r="I1136" s="52"/>
    </row>
    <row r="1137" spans="1:9" s="53" customFormat="1">
      <c r="A1137" s="49"/>
      <c r="B1137" s="50"/>
      <c r="C1137" s="51"/>
      <c r="D1137" s="49"/>
      <c r="E1137" s="52"/>
      <c r="F1137" s="52"/>
      <c r="G1137" s="52"/>
      <c r="H1137" s="52"/>
      <c r="I1137" s="52"/>
    </row>
    <row r="1138" spans="1:9" s="53" customFormat="1">
      <c r="A1138" s="49"/>
      <c r="B1138" s="50"/>
      <c r="C1138" s="51"/>
      <c r="D1138" s="49"/>
      <c r="E1138" s="52"/>
      <c r="F1138" s="52"/>
      <c r="G1138" s="52"/>
      <c r="H1138" s="52"/>
      <c r="I1138" s="52"/>
    </row>
    <row r="1139" spans="1:9" s="53" customFormat="1">
      <c r="A1139" s="49"/>
      <c r="B1139" s="50"/>
      <c r="C1139" s="51"/>
      <c r="D1139" s="49"/>
      <c r="E1139" s="52"/>
      <c r="F1139" s="52"/>
      <c r="G1139" s="52"/>
      <c r="H1139" s="52"/>
      <c r="I1139" s="52"/>
    </row>
    <row r="1140" spans="1:9" s="53" customFormat="1">
      <c r="A1140" s="49"/>
      <c r="B1140" s="50"/>
      <c r="C1140" s="51"/>
      <c r="D1140" s="49"/>
      <c r="E1140" s="52"/>
      <c r="F1140" s="52"/>
      <c r="G1140" s="52"/>
      <c r="H1140" s="52"/>
      <c r="I1140" s="52"/>
    </row>
    <row r="1141" spans="1:9" s="53" customFormat="1">
      <c r="A1141" s="49"/>
      <c r="B1141" s="50"/>
      <c r="C1141" s="51"/>
      <c r="D1141" s="49"/>
      <c r="E1141" s="52"/>
      <c r="F1141" s="52"/>
      <c r="G1141" s="52"/>
      <c r="H1141" s="52"/>
      <c r="I1141" s="52"/>
    </row>
    <row r="1142" spans="1:9" s="53" customFormat="1">
      <c r="A1142" s="49"/>
      <c r="B1142" s="50"/>
      <c r="C1142" s="51"/>
      <c r="D1142" s="49"/>
      <c r="E1142" s="52"/>
      <c r="F1142" s="52"/>
      <c r="G1142" s="52"/>
      <c r="H1142" s="52"/>
      <c r="I1142" s="52"/>
    </row>
    <row r="1143" spans="1:9" s="53" customFormat="1">
      <c r="A1143" s="49"/>
      <c r="B1143" s="50"/>
      <c r="C1143" s="51"/>
      <c r="D1143" s="49"/>
      <c r="E1143" s="52"/>
      <c r="F1143" s="52"/>
      <c r="G1143" s="52"/>
      <c r="H1143" s="52"/>
      <c r="I1143" s="52"/>
    </row>
    <row r="1144" spans="1:9" s="53" customFormat="1">
      <c r="A1144" s="49"/>
      <c r="B1144" s="50"/>
      <c r="C1144" s="51"/>
      <c r="D1144" s="49"/>
      <c r="E1144" s="52"/>
      <c r="F1144" s="52"/>
      <c r="G1144" s="52"/>
      <c r="H1144" s="52"/>
      <c r="I1144" s="52"/>
    </row>
    <row r="1145" spans="1:9" s="53" customFormat="1">
      <c r="A1145" s="49"/>
      <c r="B1145" s="50"/>
      <c r="C1145" s="51"/>
      <c r="D1145" s="49"/>
      <c r="E1145" s="52"/>
      <c r="F1145" s="52"/>
      <c r="G1145" s="52"/>
      <c r="H1145" s="52"/>
      <c r="I1145" s="52"/>
    </row>
    <row r="1146" spans="1:9" s="53" customFormat="1">
      <c r="A1146" s="49"/>
      <c r="B1146" s="50"/>
      <c r="C1146" s="51"/>
      <c r="D1146" s="49"/>
      <c r="E1146" s="52"/>
      <c r="F1146" s="52"/>
      <c r="G1146" s="52"/>
      <c r="H1146" s="52"/>
      <c r="I1146" s="52"/>
    </row>
    <row r="1147" spans="1:9" s="53" customFormat="1">
      <c r="A1147" s="49"/>
      <c r="B1147" s="50"/>
      <c r="C1147" s="51"/>
      <c r="D1147" s="49"/>
      <c r="E1147" s="52"/>
      <c r="F1147" s="52"/>
      <c r="G1147" s="52"/>
      <c r="H1147" s="52"/>
      <c r="I1147" s="52"/>
    </row>
    <row r="1148" spans="1:9" s="53" customFormat="1">
      <c r="A1148" s="49"/>
      <c r="B1148" s="50"/>
      <c r="C1148" s="51"/>
      <c r="D1148" s="49"/>
      <c r="E1148" s="52"/>
      <c r="F1148" s="52"/>
      <c r="G1148" s="52"/>
      <c r="H1148" s="52"/>
      <c r="I1148" s="52"/>
    </row>
    <row r="1149" spans="1:9" s="53" customFormat="1">
      <c r="A1149" s="49"/>
      <c r="B1149" s="50"/>
      <c r="C1149" s="51"/>
      <c r="D1149" s="49"/>
      <c r="E1149" s="52"/>
      <c r="F1149" s="52"/>
      <c r="G1149" s="52"/>
      <c r="H1149" s="52"/>
      <c r="I1149" s="52"/>
    </row>
    <row r="1150" spans="1:9" s="53" customFormat="1">
      <c r="A1150" s="49"/>
      <c r="B1150" s="50"/>
      <c r="C1150" s="51"/>
      <c r="D1150" s="49"/>
      <c r="E1150" s="52"/>
      <c r="F1150" s="52"/>
      <c r="G1150" s="52"/>
      <c r="H1150" s="52"/>
      <c r="I1150" s="52"/>
    </row>
    <row r="1151" spans="1:9" s="53" customFormat="1">
      <c r="A1151" s="49"/>
      <c r="B1151" s="50"/>
      <c r="C1151" s="51"/>
      <c r="D1151" s="49"/>
      <c r="E1151" s="52"/>
      <c r="F1151" s="52"/>
      <c r="G1151" s="52"/>
      <c r="H1151" s="52"/>
      <c r="I1151" s="52"/>
    </row>
    <row r="1152" spans="1:9" s="53" customFormat="1">
      <c r="A1152" s="49"/>
      <c r="B1152" s="50"/>
      <c r="C1152" s="51"/>
      <c r="D1152" s="49"/>
      <c r="E1152" s="52"/>
      <c r="F1152" s="52"/>
      <c r="G1152" s="52"/>
      <c r="H1152" s="52"/>
      <c r="I1152" s="52"/>
    </row>
    <row r="1153" spans="1:9" s="53" customFormat="1">
      <c r="A1153" s="49"/>
      <c r="B1153" s="50"/>
      <c r="C1153" s="51"/>
      <c r="D1153" s="49"/>
      <c r="E1153" s="52"/>
      <c r="F1153" s="52"/>
      <c r="G1153" s="52"/>
      <c r="H1153" s="52"/>
      <c r="I1153" s="52"/>
    </row>
    <row r="1154" spans="1:9" s="53" customFormat="1">
      <c r="A1154" s="49"/>
      <c r="B1154" s="50"/>
      <c r="C1154" s="51"/>
      <c r="D1154" s="49"/>
      <c r="E1154" s="52"/>
      <c r="F1154" s="52"/>
      <c r="G1154" s="52"/>
      <c r="H1154" s="52"/>
      <c r="I1154" s="52"/>
    </row>
    <row r="1155" spans="1:9" s="53" customFormat="1">
      <c r="A1155" s="49"/>
      <c r="B1155" s="50"/>
      <c r="C1155" s="51"/>
      <c r="D1155" s="49"/>
      <c r="E1155" s="52"/>
      <c r="F1155" s="52"/>
      <c r="G1155" s="52"/>
      <c r="H1155" s="52"/>
      <c r="I1155" s="52"/>
    </row>
    <row r="1156" spans="1:9" s="53" customFormat="1">
      <c r="A1156" s="49"/>
      <c r="B1156" s="50"/>
      <c r="C1156" s="51"/>
      <c r="D1156" s="49"/>
      <c r="E1156" s="52"/>
      <c r="F1156" s="52"/>
      <c r="G1156" s="52"/>
      <c r="H1156" s="52"/>
      <c r="I1156" s="52"/>
    </row>
    <row r="1157" spans="1:9" s="53" customFormat="1">
      <c r="A1157" s="49"/>
      <c r="B1157" s="50"/>
      <c r="C1157" s="51"/>
      <c r="D1157" s="49"/>
      <c r="E1157" s="52"/>
      <c r="F1157" s="52"/>
      <c r="G1157" s="52"/>
      <c r="H1157" s="52"/>
      <c r="I1157" s="52"/>
    </row>
    <row r="1158" spans="1:9" s="53" customFormat="1">
      <c r="A1158" s="49"/>
      <c r="B1158" s="50"/>
      <c r="C1158" s="51"/>
      <c r="D1158" s="49"/>
      <c r="E1158" s="52"/>
      <c r="F1158" s="52"/>
      <c r="G1158" s="52"/>
      <c r="H1158" s="52"/>
      <c r="I1158" s="52"/>
    </row>
    <row r="1159" spans="1:9" s="53" customFormat="1">
      <c r="A1159" s="49"/>
      <c r="B1159" s="50"/>
      <c r="C1159" s="51"/>
      <c r="D1159" s="49"/>
      <c r="E1159" s="52"/>
      <c r="F1159" s="52"/>
      <c r="G1159" s="52"/>
      <c r="H1159" s="52"/>
      <c r="I1159" s="52"/>
    </row>
    <row r="1160" spans="1:9" s="53" customFormat="1">
      <c r="A1160" s="49"/>
      <c r="B1160" s="50"/>
      <c r="C1160" s="51"/>
      <c r="D1160" s="49"/>
      <c r="E1160" s="52"/>
      <c r="F1160" s="52"/>
      <c r="G1160" s="52"/>
      <c r="H1160" s="52"/>
      <c r="I1160" s="52"/>
    </row>
    <row r="1161" spans="1:9" s="53" customFormat="1">
      <c r="A1161" s="49"/>
      <c r="B1161" s="50"/>
      <c r="C1161" s="51"/>
      <c r="D1161" s="49"/>
      <c r="E1161" s="52"/>
      <c r="F1161" s="52"/>
      <c r="G1161" s="52"/>
      <c r="H1161" s="52"/>
      <c r="I1161" s="52"/>
    </row>
    <row r="1162" spans="1:9" s="53" customFormat="1">
      <c r="A1162" s="49"/>
      <c r="B1162" s="50"/>
      <c r="C1162" s="51"/>
      <c r="D1162" s="49"/>
      <c r="E1162" s="52"/>
      <c r="F1162" s="52"/>
      <c r="G1162" s="52"/>
      <c r="H1162" s="52"/>
      <c r="I1162" s="52"/>
    </row>
    <row r="1163" spans="1:9" s="53" customFormat="1">
      <c r="A1163" s="49"/>
      <c r="B1163" s="50"/>
      <c r="C1163" s="51"/>
      <c r="D1163" s="49"/>
      <c r="E1163" s="52"/>
      <c r="F1163" s="52"/>
      <c r="G1163" s="52"/>
      <c r="H1163" s="52"/>
      <c r="I1163" s="52"/>
    </row>
    <row r="1164" spans="1:9" s="53" customFormat="1">
      <c r="A1164" s="49"/>
      <c r="B1164" s="50"/>
      <c r="C1164" s="51"/>
      <c r="D1164" s="49"/>
      <c r="E1164" s="52"/>
      <c r="F1164" s="52"/>
      <c r="G1164" s="52"/>
      <c r="H1164" s="52"/>
      <c r="I1164" s="52"/>
    </row>
    <row r="1165" spans="1:9" s="53" customFormat="1">
      <c r="A1165" s="49"/>
      <c r="B1165" s="50"/>
      <c r="C1165" s="51"/>
      <c r="D1165" s="49"/>
      <c r="E1165" s="52"/>
      <c r="F1165" s="52"/>
      <c r="G1165" s="52"/>
      <c r="H1165" s="52"/>
      <c r="I1165" s="52"/>
    </row>
    <row r="1166" spans="1:9" s="53" customFormat="1">
      <c r="A1166" s="49"/>
      <c r="B1166" s="50"/>
      <c r="C1166" s="51"/>
      <c r="D1166" s="49"/>
      <c r="E1166" s="52"/>
      <c r="F1166" s="52"/>
      <c r="G1166" s="52"/>
      <c r="H1166" s="52"/>
      <c r="I1166" s="52"/>
    </row>
    <row r="1167" spans="1:9" s="53" customFormat="1">
      <c r="A1167" s="49"/>
      <c r="B1167" s="50"/>
      <c r="C1167" s="51"/>
      <c r="D1167" s="49"/>
      <c r="E1167" s="52"/>
      <c r="F1167" s="52"/>
      <c r="G1167" s="52"/>
      <c r="H1167" s="52"/>
      <c r="I1167" s="52"/>
    </row>
    <row r="1168" spans="1:9" s="53" customFormat="1">
      <c r="A1168" s="49"/>
      <c r="B1168" s="50"/>
      <c r="C1168" s="51"/>
      <c r="D1168" s="49"/>
      <c r="E1168" s="52"/>
      <c r="F1168" s="52"/>
      <c r="G1168" s="52"/>
      <c r="H1168" s="52"/>
      <c r="I1168" s="52"/>
    </row>
    <row r="1169" spans="1:9" s="53" customFormat="1">
      <c r="A1169" s="49"/>
      <c r="B1169" s="50"/>
      <c r="C1169" s="51"/>
      <c r="D1169" s="49"/>
      <c r="E1169" s="52"/>
      <c r="F1169" s="52"/>
      <c r="G1169" s="52"/>
      <c r="H1169" s="52"/>
      <c r="I1169" s="52"/>
    </row>
    <row r="1170" spans="1:9" s="53" customFormat="1">
      <c r="A1170" s="49"/>
      <c r="B1170" s="50"/>
      <c r="C1170" s="51"/>
      <c r="D1170" s="49"/>
      <c r="E1170" s="52"/>
      <c r="F1170" s="52"/>
      <c r="G1170" s="52"/>
      <c r="H1170" s="52"/>
      <c r="I1170" s="52"/>
    </row>
    <row r="1171" spans="1:9" s="53" customFormat="1">
      <c r="A1171" s="49"/>
      <c r="B1171" s="50"/>
      <c r="C1171" s="51"/>
      <c r="D1171" s="49"/>
      <c r="E1171" s="52"/>
      <c r="F1171" s="52"/>
      <c r="G1171" s="52"/>
      <c r="H1171" s="52"/>
      <c r="I1171" s="52"/>
    </row>
    <row r="1172" spans="1:9" s="53" customFormat="1">
      <c r="A1172" s="49"/>
      <c r="B1172" s="50"/>
      <c r="C1172" s="51"/>
      <c r="D1172" s="49"/>
      <c r="E1172" s="52"/>
      <c r="F1172" s="52"/>
      <c r="G1172" s="52"/>
      <c r="H1172" s="52"/>
      <c r="I1172" s="52"/>
    </row>
    <row r="1173" spans="1:9" s="53" customFormat="1">
      <c r="A1173" s="49"/>
      <c r="B1173" s="50"/>
      <c r="C1173" s="51"/>
      <c r="D1173" s="49"/>
      <c r="E1173" s="52"/>
      <c r="F1173" s="52"/>
      <c r="G1173" s="52"/>
      <c r="H1173" s="52"/>
      <c r="I1173" s="52"/>
    </row>
    <row r="1174" spans="1:9" s="53" customFormat="1">
      <c r="A1174" s="49"/>
      <c r="B1174" s="50"/>
      <c r="C1174" s="51"/>
      <c r="D1174" s="49"/>
      <c r="E1174" s="52"/>
      <c r="F1174" s="52"/>
      <c r="G1174" s="52"/>
      <c r="H1174" s="52"/>
      <c r="I1174" s="52"/>
    </row>
    <row r="1175" spans="1:9" s="53" customFormat="1">
      <c r="A1175" s="49"/>
      <c r="B1175" s="50"/>
      <c r="C1175" s="51"/>
      <c r="D1175" s="49"/>
      <c r="E1175" s="52"/>
      <c r="F1175" s="52"/>
      <c r="G1175" s="52"/>
      <c r="H1175" s="52"/>
      <c r="I1175" s="52"/>
    </row>
    <row r="1176" spans="1:9" s="53" customFormat="1">
      <c r="A1176" s="49"/>
      <c r="B1176" s="50"/>
      <c r="C1176" s="51"/>
      <c r="D1176" s="49"/>
      <c r="E1176" s="52"/>
      <c r="F1176" s="52"/>
      <c r="G1176" s="52"/>
      <c r="H1176" s="52"/>
      <c r="I1176" s="52"/>
    </row>
    <row r="1177" spans="1:9" s="53" customFormat="1">
      <c r="A1177" s="49"/>
      <c r="B1177" s="50"/>
      <c r="C1177" s="51"/>
      <c r="D1177" s="49"/>
      <c r="E1177" s="52"/>
      <c r="F1177" s="52"/>
      <c r="G1177" s="52"/>
      <c r="H1177" s="52"/>
      <c r="I1177" s="52"/>
    </row>
    <row r="1178" spans="1:9" s="53" customFormat="1">
      <c r="A1178" s="49"/>
      <c r="B1178" s="50"/>
      <c r="C1178" s="51"/>
      <c r="D1178" s="49"/>
      <c r="E1178" s="52"/>
      <c r="F1178" s="52"/>
      <c r="G1178" s="52"/>
      <c r="H1178" s="52"/>
      <c r="I1178" s="52"/>
    </row>
    <row r="1179" spans="1:9" s="53" customFormat="1">
      <c r="A1179" s="49"/>
      <c r="B1179" s="50"/>
      <c r="C1179" s="51"/>
      <c r="D1179" s="49"/>
      <c r="E1179" s="52"/>
      <c r="F1179" s="52"/>
      <c r="G1179" s="52"/>
      <c r="H1179" s="52"/>
      <c r="I1179" s="52"/>
    </row>
    <row r="1180" spans="1:9" s="53" customFormat="1">
      <c r="A1180" s="49"/>
      <c r="B1180" s="50"/>
      <c r="C1180" s="51"/>
      <c r="D1180" s="49"/>
      <c r="E1180" s="52"/>
      <c r="F1180" s="52"/>
      <c r="G1180" s="52"/>
      <c r="H1180" s="52"/>
      <c r="I1180" s="52"/>
    </row>
    <row r="1181" spans="1:9" s="53" customFormat="1">
      <c r="A1181" s="49"/>
      <c r="B1181" s="50"/>
      <c r="C1181" s="51"/>
      <c r="D1181" s="49"/>
      <c r="E1181" s="52"/>
      <c r="F1181" s="52"/>
      <c r="G1181" s="52"/>
      <c r="H1181" s="52"/>
      <c r="I1181" s="52"/>
    </row>
    <row r="1182" spans="1:9" s="53" customFormat="1">
      <c r="A1182" s="49"/>
      <c r="B1182" s="50"/>
      <c r="C1182" s="51"/>
      <c r="D1182" s="49"/>
      <c r="E1182" s="52"/>
      <c r="F1182" s="52"/>
      <c r="G1182" s="52"/>
      <c r="H1182" s="52"/>
      <c r="I1182" s="52"/>
    </row>
    <row r="1183" spans="1:9" s="53" customFormat="1">
      <c r="A1183" s="49"/>
      <c r="B1183" s="50"/>
      <c r="C1183" s="51"/>
      <c r="D1183" s="49"/>
      <c r="E1183" s="52"/>
      <c r="F1183" s="52"/>
      <c r="G1183" s="52"/>
      <c r="H1183" s="52"/>
      <c r="I1183" s="52"/>
    </row>
    <row r="1184" spans="1:9" s="53" customFormat="1">
      <c r="A1184" s="49"/>
      <c r="B1184" s="50"/>
      <c r="C1184" s="51"/>
      <c r="D1184" s="49"/>
      <c r="E1184" s="52"/>
      <c r="F1184" s="52"/>
      <c r="G1184" s="52"/>
      <c r="H1184" s="52"/>
      <c r="I1184" s="52"/>
    </row>
    <row r="1185" spans="1:9" s="53" customFormat="1">
      <c r="A1185" s="49"/>
      <c r="B1185" s="50"/>
      <c r="C1185" s="51"/>
      <c r="D1185" s="49"/>
      <c r="E1185" s="52"/>
      <c r="F1185" s="52"/>
      <c r="G1185" s="52"/>
      <c r="H1185" s="52"/>
      <c r="I1185" s="52"/>
    </row>
    <row r="1186" spans="1:9" s="53" customFormat="1">
      <c r="A1186" s="49"/>
      <c r="B1186" s="50"/>
      <c r="C1186" s="51"/>
      <c r="D1186" s="49"/>
      <c r="E1186" s="52"/>
      <c r="F1186" s="52"/>
      <c r="G1186" s="52"/>
      <c r="H1186" s="52"/>
      <c r="I1186" s="52"/>
    </row>
    <row r="1187" spans="1:9" s="53" customFormat="1">
      <c r="A1187" s="49"/>
      <c r="B1187" s="50"/>
      <c r="C1187" s="51"/>
      <c r="D1187" s="49"/>
      <c r="E1187" s="52"/>
      <c r="F1187" s="52"/>
      <c r="G1187" s="52"/>
      <c r="H1187" s="52"/>
      <c r="I1187" s="52"/>
    </row>
    <row r="1188" spans="1:9" s="53" customFormat="1">
      <c r="A1188" s="49"/>
      <c r="B1188" s="50"/>
      <c r="C1188" s="51"/>
      <c r="D1188" s="49"/>
      <c r="E1188" s="52"/>
      <c r="F1188" s="52"/>
      <c r="G1188" s="52"/>
      <c r="H1188" s="52"/>
      <c r="I1188" s="52"/>
    </row>
    <row r="1189" spans="1:9" s="53" customFormat="1">
      <c r="A1189" s="49"/>
      <c r="B1189" s="50"/>
      <c r="C1189" s="51"/>
      <c r="D1189" s="49"/>
      <c r="E1189" s="52"/>
      <c r="F1189" s="52"/>
      <c r="G1189" s="52"/>
      <c r="H1189" s="52"/>
      <c r="I1189" s="52"/>
    </row>
    <row r="1190" spans="1:9" s="53" customFormat="1">
      <c r="A1190" s="49"/>
      <c r="B1190" s="50"/>
      <c r="C1190" s="51"/>
      <c r="D1190" s="49"/>
      <c r="E1190" s="52"/>
      <c r="F1190" s="52"/>
      <c r="G1190" s="52"/>
      <c r="H1190" s="52"/>
      <c r="I1190" s="52"/>
    </row>
    <row r="1191" spans="1:9" s="53" customFormat="1">
      <c r="A1191" s="49"/>
      <c r="B1191" s="50"/>
      <c r="C1191" s="51"/>
      <c r="D1191" s="49"/>
      <c r="E1191" s="52"/>
      <c r="F1191" s="52"/>
      <c r="G1191" s="52"/>
      <c r="H1191" s="52"/>
      <c r="I1191" s="52"/>
    </row>
    <row r="1192" spans="1:9" s="53" customFormat="1">
      <c r="A1192" s="49"/>
      <c r="B1192" s="50"/>
      <c r="C1192" s="51"/>
      <c r="D1192" s="49"/>
      <c r="E1192" s="52"/>
      <c r="F1192" s="52"/>
      <c r="G1192" s="52"/>
      <c r="H1192" s="52"/>
      <c r="I1192" s="52"/>
    </row>
    <row r="1193" spans="1:9" s="53" customFormat="1">
      <c r="A1193" s="49"/>
      <c r="B1193" s="50"/>
      <c r="C1193" s="51"/>
      <c r="D1193" s="49"/>
      <c r="E1193" s="52"/>
      <c r="F1193" s="52"/>
      <c r="G1193" s="52"/>
      <c r="H1193" s="52"/>
      <c r="I1193" s="52"/>
    </row>
    <row r="1194" spans="1:9" s="53" customFormat="1">
      <c r="A1194" s="49"/>
      <c r="B1194" s="50"/>
      <c r="C1194" s="51"/>
      <c r="D1194" s="49"/>
      <c r="E1194" s="52"/>
      <c r="F1194" s="52"/>
      <c r="G1194" s="52"/>
      <c r="H1194" s="52"/>
      <c r="I1194" s="52"/>
    </row>
    <row r="1195" spans="1:9" s="53" customFormat="1">
      <c r="A1195" s="49"/>
      <c r="B1195" s="50"/>
      <c r="C1195" s="51"/>
      <c r="D1195" s="49"/>
      <c r="E1195" s="52"/>
      <c r="F1195" s="52"/>
      <c r="G1195" s="52"/>
      <c r="H1195" s="52"/>
      <c r="I1195" s="52"/>
    </row>
    <row r="1196" spans="1:9" s="53" customFormat="1">
      <c r="A1196" s="49"/>
      <c r="B1196" s="50"/>
      <c r="C1196" s="51"/>
      <c r="D1196" s="49"/>
      <c r="E1196" s="52"/>
      <c r="F1196" s="52"/>
      <c r="G1196" s="52"/>
      <c r="H1196" s="52"/>
      <c r="I1196" s="52"/>
    </row>
    <row r="1197" spans="1:9" s="53" customFormat="1">
      <c r="A1197" s="49"/>
      <c r="B1197" s="50"/>
      <c r="C1197" s="51"/>
      <c r="D1197" s="49"/>
      <c r="E1197" s="52"/>
      <c r="F1197" s="52"/>
      <c r="G1197" s="52"/>
      <c r="H1197" s="52"/>
      <c r="I1197" s="52"/>
    </row>
    <row r="1198" spans="1:9" s="53" customFormat="1">
      <c r="A1198" s="49"/>
      <c r="B1198" s="50"/>
      <c r="C1198" s="51"/>
      <c r="D1198" s="49"/>
      <c r="E1198" s="52"/>
      <c r="F1198" s="52"/>
      <c r="G1198" s="52"/>
      <c r="H1198" s="52"/>
      <c r="I1198" s="52"/>
    </row>
    <row r="1199" spans="1:9" s="53" customFormat="1">
      <c r="A1199" s="49"/>
      <c r="B1199" s="50"/>
      <c r="C1199" s="51"/>
      <c r="D1199" s="49"/>
      <c r="E1199" s="52"/>
      <c r="F1199" s="52"/>
      <c r="G1199" s="52"/>
      <c r="H1199" s="52"/>
      <c r="I1199" s="52"/>
    </row>
    <row r="1200" spans="1:9" s="53" customFormat="1">
      <c r="A1200" s="49"/>
      <c r="B1200" s="50"/>
      <c r="C1200" s="51"/>
      <c r="D1200" s="49"/>
      <c r="E1200" s="52"/>
      <c r="F1200" s="52"/>
      <c r="G1200" s="52"/>
      <c r="H1200" s="52"/>
      <c r="I1200" s="52"/>
    </row>
    <row r="1201" spans="1:9" s="53" customFormat="1">
      <c r="A1201" s="49"/>
      <c r="B1201" s="50"/>
      <c r="C1201" s="51"/>
      <c r="D1201" s="49"/>
      <c r="E1201" s="52"/>
      <c r="F1201" s="52"/>
      <c r="G1201" s="52"/>
      <c r="H1201" s="52"/>
      <c r="I1201" s="52"/>
    </row>
    <row r="1202" spans="1:9" s="53" customFormat="1">
      <c r="A1202" s="49"/>
      <c r="B1202" s="50"/>
      <c r="C1202" s="51"/>
      <c r="D1202" s="49"/>
      <c r="E1202" s="52"/>
      <c r="F1202" s="52"/>
      <c r="G1202" s="52"/>
      <c r="H1202" s="52"/>
      <c r="I1202" s="52"/>
    </row>
    <row r="1203" spans="1:9" s="53" customFormat="1">
      <c r="A1203" s="49"/>
      <c r="B1203" s="50"/>
      <c r="C1203" s="51"/>
      <c r="D1203" s="49"/>
      <c r="E1203" s="52"/>
      <c r="F1203" s="52"/>
      <c r="G1203" s="52"/>
      <c r="H1203" s="52"/>
      <c r="I1203" s="52"/>
    </row>
    <row r="1204" spans="1:9" s="53" customFormat="1">
      <c r="A1204" s="49"/>
      <c r="B1204" s="50"/>
      <c r="C1204" s="51"/>
      <c r="D1204" s="49"/>
      <c r="E1204" s="52"/>
      <c r="F1204" s="52"/>
      <c r="G1204" s="52"/>
      <c r="H1204" s="52"/>
      <c r="I1204" s="52"/>
    </row>
    <row r="1205" spans="1:9" s="53" customFormat="1">
      <c r="A1205" s="49"/>
      <c r="B1205" s="50"/>
      <c r="C1205" s="51"/>
      <c r="D1205" s="49"/>
      <c r="E1205" s="52"/>
      <c r="F1205" s="52"/>
      <c r="G1205" s="52"/>
      <c r="H1205" s="52"/>
      <c r="I1205" s="52"/>
    </row>
    <row r="1206" spans="1:9" s="53" customFormat="1">
      <c r="A1206" s="49"/>
      <c r="B1206" s="50"/>
      <c r="C1206" s="51"/>
      <c r="D1206" s="49"/>
      <c r="E1206" s="52"/>
      <c r="F1206" s="52"/>
      <c r="G1206" s="52"/>
      <c r="H1206" s="52"/>
      <c r="I1206" s="52"/>
    </row>
    <row r="1207" spans="1:9" s="53" customFormat="1">
      <c r="A1207" s="49"/>
      <c r="B1207" s="50"/>
      <c r="C1207" s="51"/>
      <c r="D1207" s="49"/>
      <c r="E1207" s="52"/>
      <c r="F1207" s="52"/>
      <c r="G1207" s="52"/>
      <c r="H1207" s="52"/>
      <c r="I1207" s="52"/>
    </row>
    <row r="1208" spans="1:9" s="53" customFormat="1">
      <c r="A1208" s="49"/>
      <c r="B1208" s="50"/>
      <c r="C1208" s="51"/>
      <c r="D1208" s="49"/>
      <c r="E1208" s="52"/>
      <c r="F1208" s="52"/>
      <c r="G1208" s="52"/>
      <c r="H1208" s="52"/>
      <c r="I1208" s="52"/>
    </row>
    <row r="1209" spans="1:9" s="53" customFormat="1">
      <c r="A1209" s="49"/>
      <c r="B1209" s="50"/>
      <c r="C1209" s="51"/>
      <c r="D1209" s="49"/>
      <c r="E1209" s="52"/>
      <c r="F1209" s="52"/>
      <c r="G1209" s="52"/>
      <c r="H1209" s="52"/>
      <c r="I1209" s="52"/>
    </row>
    <row r="1210" spans="1:9" s="53" customFormat="1">
      <c r="A1210" s="49"/>
      <c r="B1210" s="50"/>
      <c r="C1210" s="51"/>
      <c r="D1210" s="49"/>
      <c r="E1210" s="52"/>
      <c r="F1210" s="52"/>
      <c r="G1210" s="52"/>
      <c r="H1210" s="52"/>
      <c r="I1210" s="52"/>
    </row>
    <row r="1211" spans="1:9" s="53" customFormat="1">
      <c r="A1211" s="49"/>
      <c r="B1211" s="50"/>
      <c r="C1211" s="51"/>
      <c r="D1211" s="49"/>
      <c r="E1211" s="52"/>
      <c r="F1211" s="52"/>
      <c r="G1211" s="52"/>
      <c r="H1211" s="52"/>
      <c r="I1211" s="52"/>
    </row>
    <row r="1212" spans="1:9" s="53" customFormat="1">
      <c r="A1212" s="49"/>
      <c r="B1212" s="50"/>
      <c r="C1212" s="51"/>
      <c r="D1212" s="49"/>
      <c r="E1212" s="52"/>
      <c r="F1212" s="52"/>
      <c r="G1212" s="52"/>
      <c r="H1212" s="52"/>
      <c r="I1212" s="52"/>
    </row>
    <row r="1213" spans="1:9" s="53" customFormat="1">
      <c r="A1213" s="49"/>
      <c r="B1213" s="50"/>
      <c r="C1213" s="51"/>
      <c r="D1213" s="49"/>
      <c r="E1213" s="52"/>
      <c r="F1213" s="52"/>
      <c r="G1213" s="52"/>
      <c r="H1213" s="52"/>
      <c r="I1213" s="52"/>
    </row>
    <row r="1214" spans="1:9" s="53" customFormat="1">
      <c r="A1214" s="49"/>
      <c r="B1214" s="50"/>
      <c r="C1214" s="51"/>
      <c r="D1214" s="49"/>
      <c r="E1214" s="52"/>
      <c r="F1214" s="52"/>
      <c r="G1214" s="52"/>
      <c r="H1214" s="52"/>
      <c r="I1214" s="52"/>
    </row>
    <row r="1215" spans="1:9" s="53" customFormat="1">
      <c r="A1215" s="49"/>
      <c r="B1215" s="50"/>
      <c r="C1215" s="51"/>
      <c r="D1215" s="49"/>
      <c r="E1215" s="52"/>
      <c r="F1215" s="52"/>
      <c r="G1215" s="52"/>
      <c r="H1215" s="52"/>
      <c r="I1215" s="52"/>
    </row>
    <row r="1216" spans="1:9" s="53" customFormat="1">
      <c r="A1216" s="49"/>
      <c r="B1216" s="50"/>
      <c r="C1216" s="51"/>
      <c r="D1216" s="49"/>
      <c r="E1216" s="52"/>
      <c r="F1216" s="52"/>
      <c r="G1216" s="52"/>
      <c r="H1216" s="52"/>
      <c r="I1216" s="52"/>
    </row>
    <row r="1217" spans="1:9" s="53" customFormat="1">
      <c r="A1217" s="49"/>
      <c r="B1217" s="50"/>
      <c r="C1217" s="51"/>
      <c r="D1217" s="49"/>
      <c r="E1217" s="52"/>
      <c r="F1217" s="52"/>
      <c r="G1217" s="52"/>
      <c r="H1217" s="52"/>
      <c r="I1217" s="52"/>
    </row>
    <row r="1218" spans="1:9" s="53" customFormat="1">
      <c r="A1218" s="49"/>
      <c r="B1218" s="50"/>
      <c r="C1218" s="51"/>
      <c r="D1218" s="49"/>
      <c r="E1218" s="52"/>
      <c r="F1218" s="52"/>
      <c r="G1218" s="52"/>
      <c r="H1218" s="52"/>
      <c r="I1218" s="52"/>
    </row>
    <row r="1219" spans="1:9" s="53" customFormat="1">
      <c r="A1219" s="49"/>
      <c r="B1219" s="50"/>
      <c r="C1219" s="51"/>
      <c r="D1219" s="49"/>
      <c r="E1219" s="52"/>
      <c r="F1219" s="52"/>
      <c r="G1219" s="52"/>
      <c r="H1219" s="52"/>
      <c r="I1219" s="52"/>
    </row>
    <row r="1220" spans="1:9" s="53" customFormat="1">
      <c r="A1220" s="49"/>
      <c r="B1220" s="50"/>
      <c r="C1220" s="51"/>
      <c r="D1220" s="49"/>
      <c r="E1220" s="52"/>
      <c r="F1220" s="52"/>
      <c r="G1220" s="52"/>
      <c r="H1220" s="52"/>
      <c r="I1220" s="52"/>
    </row>
    <row r="1221" spans="1:9" s="53" customFormat="1">
      <c r="A1221" s="49"/>
      <c r="B1221" s="50"/>
      <c r="C1221" s="51"/>
      <c r="D1221" s="49"/>
      <c r="E1221" s="52"/>
      <c r="F1221" s="52"/>
      <c r="G1221" s="52"/>
      <c r="H1221" s="52"/>
      <c r="I1221" s="52"/>
    </row>
    <row r="1222" spans="1:9" s="53" customFormat="1">
      <c r="A1222" s="49"/>
      <c r="B1222" s="50"/>
      <c r="C1222" s="51"/>
      <c r="D1222" s="49"/>
      <c r="E1222" s="52"/>
      <c r="F1222" s="52"/>
      <c r="G1222" s="52"/>
      <c r="H1222" s="52"/>
      <c r="I1222" s="52"/>
    </row>
    <row r="1223" spans="1:9" s="53" customFormat="1">
      <c r="A1223" s="49"/>
      <c r="B1223" s="50"/>
      <c r="C1223" s="51"/>
      <c r="D1223" s="49"/>
      <c r="E1223" s="52"/>
      <c r="F1223" s="52"/>
      <c r="G1223" s="52"/>
      <c r="H1223" s="52"/>
      <c r="I1223" s="52"/>
    </row>
    <row r="1224" spans="1:9" s="53" customFormat="1">
      <c r="A1224" s="49"/>
      <c r="B1224" s="50"/>
      <c r="C1224" s="51"/>
      <c r="D1224" s="49"/>
      <c r="E1224" s="52"/>
      <c r="F1224" s="52"/>
      <c r="G1224" s="52"/>
      <c r="H1224" s="52"/>
      <c r="I1224" s="52"/>
    </row>
    <row r="1225" spans="1:9" s="53" customFormat="1">
      <c r="A1225" s="49"/>
      <c r="B1225" s="50"/>
      <c r="C1225" s="51"/>
      <c r="D1225" s="49"/>
      <c r="E1225" s="52"/>
      <c r="F1225" s="52"/>
      <c r="G1225" s="52"/>
      <c r="H1225" s="52"/>
      <c r="I1225" s="52"/>
    </row>
    <row r="1226" spans="1:9" s="53" customFormat="1">
      <c r="A1226" s="49"/>
      <c r="B1226" s="50"/>
      <c r="C1226" s="51"/>
      <c r="D1226" s="49"/>
      <c r="E1226" s="52"/>
      <c r="F1226" s="52"/>
      <c r="G1226" s="52"/>
      <c r="H1226" s="52"/>
      <c r="I1226" s="52"/>
    </row>
    <row r="1227" spans="1:9" s="53" customFormat="1">
      <c r="A1227" s="49"/>
      <c r="B1227" s="50"/>
      <c r="C1227" s="51"/>
      <c r="D1227" s="49"/>
      <c r="E1227" s="52"/>
      <c r="F1227" s="52"/>
      <c r="G1227" s="52"/>
      <c r="H1227" s="52"/>
      <c r="I1227" s="52"/>
    </row>
    <row r="1228" spans="1:9" s="53" customFormat="1">
      <c r="A1228" s="49"/>
      <c r="B1228" s="50"/>
      <c r="C1228" s="51"/>
      <c r="D1228" s="49"/>
      <c r="E1228" s="52"/>
      <c r="F1228" s="52"/>
      <c r="G1228" s="52"/>
      <c r="H1228" s="52"/>
      <c r="I1228" s="52"/>
    </row>
    <row r="1229" spans="1:9" s="53" customFormat="1">
      <c r="A1229" s="49"/>
      <c r="B1229" s="50"/>
      <c r="C1229" s="51"/>
      <c r="D1229" s="49"/>
      <c r="E1229" s="52"/>
      <c r="F1229" s="52"/>
      <c r="G1229" s="52"/>
      <c r="H1229" s="52"/>
      <c r="I1229" s="52"/>
    </row>
    <row r="1230" spans="1:9" s="53" customFormat="1">
      <c r="A1230" s="49"/>
      <c r="B1230" s="50"/>
      <c r="C1230" s="51"/>
      <c r="D1230" s="49"/>
      <c r="E1230" s="52"/>
      <c r="F1230" s="52"/>
      <c r="G1230" s="52"/>
      <c r="H1230" s="52"/>
      <c r="I1230" s="52"/>
    </row>
    <row r="1231" spans="1:9" s="53" customFormat="1">
      <c r="A1231" s="49"/>
      <c r="B1231" s="50"/>
      <c r="C1231" s="51"/>
      <c r="D1231" s="49"/>
      <c r="E1231" s="52"/>
      <c r="F1231" s="52"/>
      <c r="G1231" s="52"/>
      <c r="H1231" s="52"/>
      <c r="I1231" s="52"/>
    </row>
    <row r="1232" spans="1:9" s="53" customFormat="1">
      <c r="A1232" s="49"/>
      <c r="B1232" s="50"/>
      <c r="C1232" s="51"/>
      <c r="D1232" s="49"/>
      <c r="E1232" s="52"/>
      <c r="F1232" s="52"/>
      <c r="G1232" s="52"/>
      <c r="H1232" s="52"/>
      <c r="I1232" s="52"/>
    </row>
    <row r="1233" spans="1:9" s="53" customFormat="1">
      <c r="A1233" s="49"/>
      <c r="B1233" s="50"/>
      <c r="C1233" s="51"/>
      <c r="D1233" s="49"/>
      <c r="E1233" s="52"/>
      <c r="F1233" s="52"/>
      <c r="G1233" s="52"/>
      <c r="H1233" s="52"/>
      <c r="I1233" s="52"/>
    </row>
    <row r="1234" spans="1:9" s="53" customFormat="1">
      <c r="A1234" s="49"/>
      <c r="B1234" s="50"/>
      <c r="C1234" s="51"/>
      <c r="D1234" s="49"/>
      <c r="E1234" s="52"/>
      <c r="F1234" s="52"/>
      <c r="G1234" s="52"/>
      <c r="H1234" s="52"/>
      <c r="I1234" s="52"/>
    </row>
    <row r="1235" spans="1:9" s="53" customFormat="1">
      <c r="A1235" s="49"/>
      <c r="B1235" s="50"/>
      <c r="C1235" s="51"/>
      <c r="D1235" s="49"/>
      <c r="E1235" s="52"/>
      <c r="F1235" s="52"/>
      <c r="G1235" s="52"/>
      <c r="H1235" s="52"/>
      <c r="I1235" s="52"/>
    </row>
    <row r="1236" spans="1:9" s="53" customFormat="1">
      <c r="A1236" s="49"/>
      <c r="B1236" s="50"/>
      <c r="C1236" s="51"/>
      <c r="D1236" s="49"/>
      <c r="E1236" s="52"/>
      <c r="F1236" s="52"/>
      <c r="G1236" s="52"/>
      <c r="H1236" s="52"/>
      <c r="I1236" s="52"/>
    </row>
    <row r="1237" spans="1:9" s="53" customFormat="1">
      <c r="A1237" s="49"/>
      <c r="B1237" s="50"/>
      <c r="C1237" s="51"/>
      <c r="D1237" s="49"/>
      <c r="E1237" s="52"/>
      <c r="F1237" s="52"/>
      <c r="G1237" s="52"/>
      <c r="H1237" s="52"/>
      <c r="I1237" s="52"/>
    </row>
    <row r="1238" spans="1:9" s="53" customFormat="1">
      <c r="A1238" s="49"/>
      <c r="B1238" s="50"/>
      <c r="C1238" s="51"/>
      <c r="D1238" s="49"/>
      <c r="E1238" s="52"/>
      <c r="F1238" s="52"/>
      <c r="G1238" s="52"/>
      <c r="H1238" s="52"/>
      <c r="I1238" s="52"/>
    </row>
    <row r="1239" spans="1:9" s="53" customFormat="1">
      <c r="A1239" s="49"/>
      <c r="B1239" s="50"/>
      <c r="C1239" s="51"/>
      <c r="D1239" s="49"/>
      <c r="E1239" s="52"/>
      <c r="F1239" s="52"/>
      <c r="G1239" s="52"/>
      <c r="H1239" s="52"/>
      <c r="I1239" s="52"/>
    </row>
    <row r="1240" spans="1:9" s="53" customFormat="1">
      <c r="A1240" s="49"/>
      <c r="B1240" s="50"/>
      <c r="C1240" s="51"/>
      <c r="D1240" s="49"/>
      <c r="E1240" s="52"/>
      <c r="F1240" s="52"/>
      <c r="G1240" s="52"/>
      <c r="H1240" s="52"/>
      <c r="I1240" s="52"/>
    </row>
    <row r="1241" spans="1:9" s="53" customFormat="1">
      <c r="A1241" s="49"/>
      <c r="B1241" s="50"/>
      <c r="C1241" s="51"/>
      <c r="D1241" s="49"/>
      <c r="E1241" s="52"/>
      <c r="F1241" s="52"/>
      <c r="G1241" s="52"/>
      <c r="H1241" s="52"/>
      <c r="I1241" s="52"/>
    </row>
    <row r="1242" spans="1:9" s="53" customFormat="1">
      <c r="A1242" s="49"/>
      <c r="B1242" s="50"/>
      <c r="C1242" s="51"/>
      <c r="D1242" s="49"/>
      <c r="E1242" s="52"/>
      <c r="F1242" s="52"/>
      <c r="G1242" s="52"/>
      <c r="H1242" s="52"/>
      <c r="I1242" s="52"/>
    </row>
    <row r="1243" spans="1:9" s="53" customFormat="1">
      <c r="A1243" s="49"/>
      <c r="B1243" s="50"/>
      <c r="C1243" s="51"/>
      <c r="D1243" s="49"/>
      <c r="E1243" s="52"/>
      <c r="F1243" s="52"/>
      <c r="G1243" s="52"/>
      <c r="H1243" s="52"/>
      <c r="I1243" s="52"/>
    </row>
    <row r="1244" spans="1:9" s="53" customFormat="1">
      <c r="A1244" s="49"/>
      <c r="B1244" s="50"/>
      <c r="C1244" s="51"/>
      <c r="D1244" s="49"/>
      <c r="E1244" s="52"/>
      <c r="F1244" s="52"/>
      <c r="G1244" s="52"/>
      <c r="H1244" s="52"/>
      <c r="I1244" s="52"/>
    </row>
    <row r="1245" spans="1:9" s="53" customFormat="1">
      <c r="A1245" s="49"/>
      <c r="B1245" s="50"/>
      <c r="C1245" s="51"/>
      <c r="D1245" s="49"/>
      <c r="E1245" s="52"/>
      <c r="F1245" s="52"/>
      <c r="G1245" s="52"/>
      <c r="H1245" s="52"/>
      <c r="I1245" s="52"/>
    </row>
    <row r="1246" spans="1:9" s="53" customFormat="1">
      <c r="A1246" s="49"/>
      <c r="B1246" s="50"/>
      <c r="C1246" s="51"/>
      <c r="D1246" s="49"/>
      <c r="E1246" s="52"/>
      <c r="F1246" s="52"/>
      <c r="G1246" s="52"/>
      <c r="H1246" s="52"/>
      <c r="I1246" s="52"/>
    </row>
    <row r="1247" spans="1:9" s="53" customFormat="1">
      <c r="A1247" s="49"/>
      <c r="B1247" s="50"/>
      <c r="C1247" s="51"/>
      <c r="D1247" s="49"/>
      <c r="E1247" s="52"/>
      <c r="F1247" s="52"/>
      <c r="G1247" s="52"/>
      <c r="H1247" s="52"/>
      <c r="I1247" s="52"/>
    </row>
    <row r="1248" spans="1:9" s="53" customFormat="1">
      <c r="A1248" s="49"/>
      <c r="B1248" s="50"/>
      <c r="C1248" s="51"/>
      <c r="D1248" s="49"/>
      <c r="E1248" s="52"/>
      <c r="F1248" s="52"/>
      <c r="G1248" s="52"/>
      <c r="H1248" s="52"/>
      <c r="I1248" s="52"/>
    </row>
    <row r="1249" spans="1:9" s="53" customFormat="1">
      <c r="A1249" s="49"/>
      <c r="B1249" s="50"/>
      <c r="C1249" s="51"/>
      <c r="D1249" s="49"/>
      <c r="E1249" s="52"/>
      <c r="F1249" s="52"/>
      <c r="G1249" s="52"/>
      <c r="H1249" s="52"/>
      <c r="I1249" s="52"/>
    </row>
    <row r="1250" spans="1:9" s="53" customFormat="1">
      <c r="A1250" s="49"/>
      <c r="B1250" s="50"/>
      <c r="C1250" s="51"/>
      <c r="D1250" s="49"/>
      <c r="E1250" s="52"/>
      <c r="F1250" s="52"/>
      <c r="G1250" s="52"/>
      <c r="H1250" s="52"/>
      <c r="I1250" s="52"/>
    </row>
    <row r="1251" spans="1:9" s="53" customFormat="1">
      <c r="A1251" s="49"/>
      <c r="B1251" s="50"/>
      <c r="C1251" s="51"/>
      <c r="D1251" s="49"/>
      <c r="E1251" s="52"/>
      <c r="F1251" s="52"/>
      <c r="G1251" s="52"/>
      <c r="H1251" s="52"/>
      <c r="I1251" s="52"/>
    </row>
    <row r="1252" spans="1:9" s="53" customFormat="1">
      <c r="A1252" s="49"/>
      <c r="B1252" s="50"/>
      <c r="C1252" s="51"/>
      <c r="D1252" s="49"/>
      <c r="E1252" s="52"/>
      <c r="F1252" s="52"/>
      <c r="G1252" s="52"/>
      <c r="H1252" s="52"/>
      <c r="I1252" s="52"/>
    </row>
    <row r="1253" spans="1:9" s="53" customFormat="1">
      <c r="A1253" s="49"/>
      <c r="B1253" s="50"/>
      <c r="C1253" s="51"/>
      <c r="D1253" s="49"/>
      <c r="E1253" s="52"/>
      <c r="F1253" s="52"/>
      <c r="G1253" s="52"/>
      <c r="H1253" s="52"/>
      <c r="I1253" s="52"/>
    </row>
    <row r="1254" spans="1:9" s="53" customFormat="1">
      <c r="A1254" s="49"/>
      <c r="B1254" s="50"/>
      <c r="C1254" s="51"/>
      <c r="D1254" s="49"/>
      <c r="E1254" s="52"/>
      <c r="F1254" s="52"/>
      <c r="G1254" s="52"/>
      <c r="H1254" s="52"/>
      <c r="I1254" s="52"/>
    </row>
    <row r="1255" spans="1:9" s="53" customFormat="1">
      <c r="A1255" s="49"/>
      <c r="B1255" s="50"/>
      <c r="C1255" s="51"/>
      <c r="D1255" s="49"/>
      <c r="E1255" s="52"/>
      <c r="F1255" s="52"/>
      <c r="G1255" s="52"/>
      <c r="H1255" s="52"/>
      <c r="I1255" s="52"/>
    </row>
    <row r="1256" spans="1:9" s="53" customFormat="1">
      <c r="A1256" s="49"/>
      <c r="B1256" s="50"/>
      <c r="C1256" s="51"/>
      <c r="D1256" s="49"/>
      <c r="E1256" s="52"/>
      <c r="F1256" s="52"/>
      <c r="G1256" s="52"/>
      <c r="H1256" s="52"/>
      <c r="I1256" s="52"/>
    </row>
    <row r="1257" spans="1:9" s="53" customFormat="1">
      <c r="A1257" s="49"/>
      <c r="B1257" s="50"/>
      <c r="C1257" s="51"/>
      <c r="D1257" s="49"/>
      <c r="E1257" s="52"/>
      <c r="F1257" s="52"/>
      <c r="G1257" s="52"/>
      <c r="H1257" s="52"/>
      <c r="I1257" s="52"/>
    </row>
    <row r="1258" spans="1:9" s="53" customFormat="1">
      <c r="A1258" s="49"/>
      <c r="B1258" s="50"/>
      <c r="C1258" s="51"/>
      <c r="D1258" s="49"/>
      <c r="E1258" s="52"/>
      <c r="F1258" s="52"/>
      <c r="G1258" s="52"/>
      <c r="H1258" s="52"/>
      <c r="I1258" s="52"/>
    </row>
    <row r="1259" spans="1:9" s="53" customFormat="1">
      <c r="A1259" s="49"/>
      <c r="B1259" s="50"/>
      <c r="C1259" s="51"/>
      <c r="D1259" s="49"/>
      <c r="E1259" s="52"/>
      <c r="F1259" s="52"/>
      <c r="G1259" s="52"/>
      <c r="H1259" s="52"/>
      <c r="I1259" s="52"/>
    </row>
    <row r="1260" spans="1:9" s="53" customFormat="1">
      <c r="A1260" s="49"/>
      <c r="B1260" s="50"/>
      <c r="C1260" s="51"/>
      <c r="D1260" s="49"/>
      <c r="E1260" s="52"/>
      <c r="F1260" s="52"/>
      <c r="G1260" s="52"/>
      <c r="H1260" s="52"/>
      <c r="I1260" s="52"/>
    </row>
    <row r="1261" spans="1:9" s="53" customFormat="1">
      <c r="A1261" s="49"/>
      <c r="B1261" s="50"/>
      <c r="C1261" s="51"/>
      <c r="D1261" s="49"/>
      <c r="E1261" s="52"/>
      <c r="F1261" s="52"/>
      <c r="G1261" s="52"/>
      <c r="H1261" s="52"/>
      <c r="I1261" s="52"/>
    </row>
    <row r="1262" spans="1:9" s="53" customFormat="1">
      <c r="A1262" s="49"/>
      <c r="B1262" s="50"/>
      <c r="C1262" s="51"/>
      <c r="D1262" s="49"/>
      <c r="E1262" s="52"/>
      <c r="F1262" s="52"/>
      <c r="G1262" s="52"/>
      <c r="H1262" s="52"/>
      <c r="I1262" s="52"/>
    </row>
    <row r="1263" spans="1:9" s="53" customFormat="1">
      <c r="A1263" s="49"/>
      <c r="B1263" s="50"/>
      <c r="C1263" s="51"/>
      <c r="D1263" s="49"/>
      <c r="E1263" s="52"/>
      <c r="F1263" s="52"/>
      <c r="G1263" s="52"/>
      <c r="H1263" s="52"/>
      <c r="I1263" s="52"/>
    </row>
    <row r="1264" spans="1:9" s="53" customFormat="1">
      <c r="A1264" s="49"/>
      <c r="B1264" s="50"/>
      <c r="C1264" s="51"/>
      <c r="D1264" s="49"/>
      <c r="E1264" s="52"/>
      <c r="F1264" s="52"/>
      <c r="G1264" s="52"/>
      <c r="H1264" s="52"/>
      <c r="I1264" s="52"/>
    </row>
    <row r="1265" spans="1:9" s="53" customFormat="1">
      <c r="A1265" s="49"/>
      <c r="B1265" s="50"/>
      <c r="C1265" s="51"/>
      <c r="D1265" s="49"/>
      <c r="E1265" s="52"/>
      <c r="F1265" s="52"/>
      <c r="G1265" s="52"/>
      <c r="H1265" s="52"/>
      <c r="I1265" s="52"/>
    </row>
    <row r="1266" spans="1:9" s="53" customFormat="1">
      <c r="A1266" s="49"/>
      <c r="B1266" s="50"/>
      <c r="C1266" s="51"/>
      <c r="D1266" s="49"/>
      <c r="E1266" s="52"/>
      <c r="F1266" s="52"/>
      <c r="G1266" s="52"/>
      <c r="H1266" s="52"/>
      <c r="I1266" s="52"/>
    </row>
    <row r="1267" spans="1:9" s="53" customFormat="1">
      <c r="A1267" s="49"/>
      <c r="B1267" s="50"/>
      <c r="C1267" s="51"/>
      <c r="D1267" s="49"/>
      <c r="E1267" s="52"/>
      <c r="F1267" s="52"/>
      <c r="G1267" s="52"/>
      <c r="H1267" s="52"/>
      <c r="I1267" s="52"/>
    </row>
    <row r="1268" spans="1:9" s="53" customFormat="1">
      <c r="A1268" s="49"/>
      <c r="B1268" s="50"/>
      <c r="C1268" s="51"/>
      <c r="D1268" s="49"/>
      <c r="E1268" s="52"/>
      <c r="F1268" s="52"/>
      <c r="G1268" s="52"/>
      <c r="H1268" s="52"/>
      <c r="I1268" s="52"/>
    </row>
    <row r="1269" spans="1:9" s="53" customFormat="1">
      <c r="A1269" s="49"/>
      <c r="B1269" s="50"/>
      <c r="C1269" s="51"/>
      <c r="D1269" s="49"/>
      <c r="E1269" s="52"/>
      <c r="F1269" s="52"/>
      <c r="G1269" s="52"/>
      <c r="H1269" s="52"/>
      <c r="I1269" s="52"/>
    </row>
    <row r="1270" spans="1:9" s="53" customFormat="1">
      <c r="A1270" s="49"/>
      <c r="B1270" s="50"/>
      <c r="C1270" s="51"/>
      <c r="D1270" s="49"/>
      <c r="E1270" s="52"/>
      <c r="F1270" s="52"/>
      <c r="G1270" s="52"/>
      <c r="H1270" s="52"/>
      <c r="I1270" s="52"/>
    </row>
    <row r="1271" spans="1:9" s="53" customFormat="1">
      <c r="A1271" s="49"/>
      <c r="B1271" s="50"/>
      <c r="C1271" s="51"/>
      <c r="D1271" s="49"/>
      <c r="E1271" s="52"/>
      <c r="F1271" s="52"/>
      <c r="G1271" s="52"/>
      <c r="H1271" s="52"/>
      <c r="I1271" s="52"/>
    </row>
    <row r="1272" spans="1:9" s="53" customFormat="1">
      <c r="A1272" s="49"/>
      <c r="B1272" s="50"/>
      <c r="C1272" s="51"/>
      <c r="D1272" s="49"/>
      <c r="E1272" s="52"/>
      <c r="F1272" s="52"/>
      <c r="G1272" s="52"/>
      <c r="H1272" s="52"/>
      <c r="I1272" s="52"/>
    </row>
    <row r="1273" spans="1:9" s="53" customFormat="1">
      <c r="A1273" s="49"/>
      <c r="B1273" s="50"/>
      <c r="C1273" s="51"/>
      <c r="D1273" s="49"/>
      <c r="E1273" s="52"/>
      <c r="F1273" s="52"/>
      <c r="G1273" s="52"/>
      <c r="H1273" s="52"/>
      <c r="I1273" s="52"/>
    </row>
    <row r="1274" spans="1:9" s="53" customFormat="1">
      <c r="A1274" s="49"/>
      <c r="B1274" s="50"/>
      <c r="C1274" s="51"/>
      <c r="D1274" s="49"/>
      <c r="E1274" s="52"/>
      <c r="F1274" s="52"/>
      <c r="G1274" s="52"/>
      <c r="H1274" s="52"/>
      <c r="I1274" s="52"/>
    </row>
    <row r="1275" spans="1:9" s="53" customFormat="1">
      <c r="A1275" s="49"/>
      <c r="B1275" s="50"/>
      <c r="C1275" s="51"/>
      <c r="D1275" s="49"/>
      <c r="E1275" s="52"/>
      <c r="F1275" s="52"/>
      <c r="G1275" s="52"/>
      <c r="H1275" s="52"/>
      <c r="I1275" s="52"/>
    </row>
    <row r="1276" spans="1:9" s="53" customFormat="1">
      <c r="A1276" s="49"/>
      <c r="B1276" s="50"/>
      <c r="C1276" s="51"/>
      <c r="D1276" s="49"/>
      <c r="E1276" s="52"/>
      <c r="F1276" s="52"/>
      <c r="G1276" s="52"/>
      <c r="H1276" s="52"/>
      <c r="I1276" s="52"/>
    </row>
    <row r="1277" spans="1:9" s="53" customFormat="1">
      <c r="A1277" s="49"/>
      <c r="B1277" s="50"/>
      <c r="C1277" s="51"/>
      <c r="D1277" s="49"/>
      <c r="E1277" s="52"/>
      <c r="F1277" s="52"/>
      <c r="G1277" s="52"/>
      <c r="H1277" s="52"/>
      <c r="I1277" s="52"/>
    </row>
    <row r="1278" spans="1:9" s="53" customFormat="1">
      <c r="A1278" s="49"/>
      <c r="B1278" s="50"/>
      <c r="C1278" s="51"/>
      <c r="D1278" s="49"/>
      <c r="E1278" s="52"/>
      <c r="F1278" s="52"/>
      <c r="G1278" s="52"/>
      <c r="H1278" s="52"/>
      <c r="I1278" s="52"/>
    </row>
    <row r="1279" spans="1:9" s="53" customFormat="1">
      <c r="A1279" s="49"/>
      <c r="B1279" s="50"/>
      <c r="C1279" s="51"/>
      <c r="D1279" s="49"/>
      <c r="E1279" s="52"/>
      <c r="F1279" s="52"/>
      <c r="G1279" s="52"/>
      <c r="H1279" s="52"/>
      <c r="I1279" s="52"/>
    </row>
    <row r="1280" spans="1:9" s="53" customFormat="1">
      <c r="A1280" s="49"/>
      <c r="B1280" s="50"/>
      <c r="C1280" s="51"/>
      <c r="D1280" s="49"/>
      <c r="E1280" s="52"/>
      <c r="F1280" s="52"/>
      <c r="G1280" s="52"/>
      <c r="H1280" s="52"/>
      <c r="I1280" s="52"/>
    </row>
    <row r="1281" spans="1:9" s="53" customFormat="1">
      <c r="A1281" s="49"/>
      <c r="B1281" s="50"/>
      <c r="C1281" s="51"/>
      <c r="D1281" s="49"/>
      <c r="E1281" s="52"/>
      <c r="F1281" s="52"/>
      <c r="G1281" s="52"/>
      <c r="H1281" s="52"/>
      <c r="I1281" s="52"/>
    </row>
    <row r="1282" spans="1:9" s="53" customFormat="1">
      <c r="A1282" s="49"/>
      <c r="B1282" s="50"/>
      <c r="C1282" s="51"/>
      <c r="D1282" s="49"/>
      <c r="E1282" s="52"/>
      <c r="F1282" s="52"/>
      <c r="G1282" s="52"/>
      <c r="H1282" s="52"/>
      <c r="I1282" s="52"/>
    </row>
    <row r="1283" spans="1:9" s="53" customFormat="1">
      <c r="A1283" s="49"/>
      <c r="B1283" s="50"/>
      <c r="C1283" s="51"/>
      <c r="D1283" s="49"/>
      <c r="E1283" s="52"/>
      <c r="F1283" s="52"/>
      <c r="G1283" s="52"/>
      <c r="H1283" s="52"/>
      <c r="I1283" s="52"/>
    </row>
    <row r="1284" spans="1:9" s="53" customFormat="1">
      <c r="A1284" s="49"/>
      <c r="B1284" s="50"/>
      <c r="C1284" s="51"/>
      <c r="D1284" s="49"/>
      <c r="E1284" s="52"/>
      <c r="F1284" s="52"/>
      <c r="G1284" s="52"/>
      <c r="H1284" s="52"/>
      <c r="I1284" s="52"/>
    </row>
    <row r="1285" spans="1:9" s="53" customFormat="1">
      <c r="A1285" s="49"/>
      <c r="B1285" s="50"/>
      <c r="C1285" s="51"/>
      <c r="D1285" s="49"/>
      <c r="E1285" s="52"/>
      <c r="F1285" s="52"/>
      <c r="G1285" s="52"/>
      <c r="H1285" s="52"/>
      <c r="I1285" s="52"/>
    </row>
    <row r="1286" spans="1:9" s="53" customFormat="1">
      <c r="A1286" s="49"/>
      <c r="B1286" s="50"/>
      <c r="C1286" s="51"/>
      <c r="D1286" s="49"/>
      <c r="E1286" s="52"/>
      <c r="F1286" s="52"/>
      <c r="G1286" s="52"/>
      <c r="H1286" s="52"/>
      <c r="I1286" s="52"/>
    </row>
    <row r="1287" spans="1:9" s="53" customFormat="1">
      <c r="A1287" s="49"/>
      <c r="B1287" s="50"/>
      <c r="C1287" s="51"/>
      <c r="D1287" s="49"/>
      <c r="E1287" s="52"/>
      <c r="F1287" s="52"/>
      <c r="G1287" s="52"/>
      <c r="H1287" s="52"/>
      <c r="I1287" s="52"/>
    </row>
    <row r="1288" spans="1:9" s="53" customFormat="1">
      <c r="A1288" s="49"/>
      <c r="B1288" s="50"/>
      <c r="C1288" s="51"/>
      <c r="D1288" s="49"/>
      <c r="E1288" s="52"/>
      <c r="F1288" s="52"/>
      <c r="G1288" s="52"/>
      <c r="H1288" s="52"/>
      <c r="I1288" s="52"/>
    </row>
    <row r="1289" spans="1:9" s="53" customFormat="1">
      <c r="A1289" s="49"/>
      <c r="B1289" s="50"/>
      <c r="C1289" s="51"/>
      <c r="D1289" s="49"/>
      <c r="E1289" s="52"/>
      <c r="F1289" s="52"/>
      <c r="G1289" s="52"/>
      <c r="H1289" s="52"/>
      <c r="I1289" s="52"/>
    </row>
    <row r="1290" spans="1:9" s="53" customFormat="1">
      <c r="A1290" s="49"/>
      <c r="B1290" s="50"/>
      <c r="C1290" s="51"/>
      <c r="D1290" s="49"/>
      <c r="E1290" s="52"/>
      <c r="F1290" s="52"/>
      <c r="G1290" s="52"/>
      <c r="H1290" s="52"/>
      <c r="I1290" s="52"/>
    </row>
    <row r="1291" spans="1:9" s="53" customFormat="1">
      <c r="A1291" s="49"/>
      <c r="B1291" s="50"/>
      <c r="C1291" s="51"/>
      <c r="D1291" s="49"/>
      <c r="E1291" s="52"/>
      <c r="F1291" s="52"/>
      <c r="G1291" s="52"/>
      <c r="H1291" s="52"/>
      <c r="I1291" s="52"/>
    </row>
    <row r="1292" spans="1:9" s="53" customFormat="1">
      <c r="A1292" s="49"/>
      <c r="B1292" s="50"/>
      <c r="C1292" s="51"/>
      <c r="D1292" s="49"/>
      <c r="E1292" s="52"/>
      <c r="F1292" s="52"/>
      <c r="G1292" s="52"/>
      <c r="H1292" s="52"/>
      <c r="I1292" s="52"/>
    </row>
    <row r="1293" spans="1:9" s="53" customFormat="1">
      <c r="A1293" s="49"/>
      <c r="B1293" s="50"/>
      <c r="C1293" s="51"/>
      <c r="D1293" s="49"/>
      <c r="E1293" s="52"/>
      <c r="F1293" s="52"/>
      <c r="G1293" s="52"/>
      <c r="H1293" s="52"/>
      <c r="I1293" s="52"/>
    </row>
    <row r="1294" spans="1:9" s="53" customFormat="1">
      <c r="A1294" s="49"/>
      <c r="B1294" s="50"/>
      <c r="C1294" s="51"/>
      <c r="D1294" s="49"/>
      <c r="E1294" s="52"/>
      <c r="F1294" s="52"/>
      <c r="G1294" s="52"/>
      <c r="H1294" s="52"/>
      <c r="I1294" s="52"/>
    </row>
    <row r="1295" spans="1:9" s="53" customFormat="1">
      <c r="A1295" s="49"/>
      <c r="B1295" s="50"/>
      <c r="C1295" s="51"/>
      <c r="D1295" s="49"/>
      <c r="E1295" s="52"/>
      <c r="F1295" s="52"/>
      <c r="G1295" s="52"/>
      <c r="H1295" s="52"/>
      <c r="I1295" s="52"/>
    </row>
    <row r="1296" spans="1:9" s="53" customFormat="1">
      <c r="A1296" s="49"/>
      <c r="B1296" s="50"/>
      <c r="C1296" s="51"/>
      <c r="D1296" s="49"/>
      <c r="E1296" s="52"/>
      <c r="F1296" s="52"/>
      <c r="G1296" s="52"/>
      <c r="H1296" s="52"/>
      <c r="I1296" s="52"/>
    </row>
    <row r="1297" spans="1:9" s="53" customFormat="1">
      <c r="A1297" s="49"/>
      <c r="B1297" s="50"/>
      <c r="C1297" s="51"/>
      <c r="D1297" s="49"/>
      <c r="E1297" s="52"/>
      <c r="F1297" s="52"/>
      <c r="G1297" s="52"/>
      <c r="H1297" s="52"/>
      <c r="I1297" s="52"/>
    </row>
    <row r="1298" spans="1:9" s="53" customFormat="1">
      <c r="A1298" s="49"/>
      <c r="B1298" s="50"/>
      <c r="C1298" s="51"/>
      <c r="D1298" s="49"/>
      <c r="E1298" s="52"/>
      <c r="F1298" s="52"/>
      <c r="G1298" s="52"/>
      <c r="H1298" s="52"/>
      <c r="I1298" s="52"/>
    </row>
    <row r="1299" spans="1:9" s="53" customFormat="1">
      <c r="A1299" s="49"/>
      <c r="B1299" s="50"/>
      <c r="C1299" s="51"/>
      <c r="D1299" s="49"/>
      <c r="E1299" s="52"/>
      <c r="F1299" s="52"/>
      <c r="G1299" s="52"/>
      <c r="H1299" s="52"/>
      <c r="I1299" s="52"/>
    </row>
    <row r="1300" spans="1:9" s="53" customFormat="1">
      <c r="A1300" s="49"/>
      <c r="B1300" s="50"/>
      <c r="C1300" s="51"/>
      <c r="D1300" s="49"/>
      <c r="E1300" s="52"/>
      <c r="F1300" s="52"/>
      <c r="G1300" s="52"/>
      <c r="H1300" s="52"/>
      <c r="I1300" s="52"/>
    </row>
    <row r="1301" spans="1:9" s="53" customFormat="1">
      <c r="A1301" s="49"/>
      <c r="B1301" s="50"/>
      <c r="C1301" s="51"/>
      <c r="D1301" s="49"/>
      <c r="E1301" s="52"/>
      <c r="F1301" s="52"/>
      <c r="G1301" s="52"/>
      <c r="H1301" s="52"/>
      <c r="I1301" s="52"/>
    </row>
    <row r="1302" spans="1:9" s="53" customFormat="1">
      <c r="A1302" s="49"/>
      <c r="B1302" s="50"/>
      <c r="C1302" s="51"/>
      <c r="D1302" s="49"/>
      <c r="E1302" s="52"/>
      <c r="F1302" s="52"/>
      <c r="G1302" s="52"/>
      <c r="H1302" s="52"/>
      <c r="I1302" s="52"/>
    </row>
    <row r="1303" spans="1:9" s="53" customFormat="1">
      <c r="A1303" s="49"/>
      <c r="B1303" s="50"/>
      <c r="C1303" s="51"/>
      <c r="D1303" s="49"/>
      <c r="E1303" s="52"/>
      <c r="F1303" s="52"/>
      <c r="G1303" s="52"/>
      <c r="H1303" s="52"/>
      <c r="I1303" s="52"/>
    </row>
    <row r="1304" spans="1:9" s="53" customFormat="1">
      <c r="A1304" s="49"/>
      <c r="B1304" s="50"/>
      <c r="C1304" s="51"/>
      <c r="D1304" s="49"/>
      <c r="E1304" s="52"/>
      <c r="F1304" s="52"/>
      <c r="G1304" s="52"/>
      <c r="H1304" s="52"/>
      <c r="I1304" s="52"/>
    </row>
    <row r="1305" spans="1:9" s="53" customFormat="1">
      <c r="A1305" s="49"/>
      <c r="B1305" s="50"/>
      <c r="C1305" s="51"/>
      <c r="D1305" s="49"/>
      <c r="E1305" s="52"/>
      <c r="F1305" s="52"/>
      <c r="G1305" s="52"/>
      <c r="H1305" s="52"/>
      <c r="I1305" s="52"/>
    </row>
    <row r="1306" spans="1:9" s="53" customFormat="1">
      <c r="A1306" s="49"/>
      <c r="B1306" s="50"/>
      <c r="C1306" s="51"/>
      <c r="D1306" s="49"/>
      <c r="E1306" s="52"/>
      <c r="F1306" s="52"/>
      <c r="G1306" s="52"/>
      <c r="H1306" s="52"/>
      <c r="I1306" s="52"/>
    </row>
    <row r="1307" spans="1:9" s="53" customFormat="1">
      <c r="A1307" s="49"/>
      <c r="B1307" s="50"/>
      <c r="C1307" s="51"/>
      <c r="D1307" s="49"/>
      <c r="E1307" s="52"/>
      <c r="F1307" s="52"/>
      <c r="G1307" s="52"/>
      <c r="H1307" s="52"/>
      <c r="I1307" s="52"/>
    </row>
    <row r="1308" spans="1:9" s="53" customFormat="1">
      <c r="A1308" s="49"/>
      <c r="B1308" s="50"/>
      <c r="C1308" s="51"/>
      <c r="D1308" s="49"/>
      <c r="E1308" s="52"/>
      <c r="F1308" s="52"/>
      <c r="G1308" s="52"/>
      <c r="H1308" s="52"/>
      <c r="I1308" s="52"/>
    </row>
    <row r="1309" spans="1:9" s="53" customFormat="1">
      <c r="A1309" s="49"/>
      <c r="B1309" s="50"/>
      <c r="C1309" s="51"/>
      <c r="D1309" s="49"/>
      <c r="E1309" s="52"/>
      <c r="F1309" s="52"/>
      <c r="G1309" s="52"/>
      <c r="H1309" s="52"/>
      <c r="I1309" s="52"/>
    </row>
    <row r="1310" spans="1:9" s="53" customFormat="1">
      <c r="A1310" s="49"/>
      <c r="B1310" s="50"/>
      <c r="C1310" s="51"/>
      <c r="D1310" s="49"/>
      <c r="E1310" s="52"/>
      <c r="F1310" s="52"/>
      <c r="G1310" s="52"/>
      <c r="H1310" s="52"/>
      <c r="I1310" s="52"/>
    </row>
    <row r="1311" spans="1:9" s="53" customFormat="1">
      <c r="A1311" s="49"/>
      <c r="B1311" s="50"/>
      <c r="C1311" s="51"/>
      <c r="D1311" s="49"/>
      <c r="E1311" s="52"/>
      <c r="F1311" s="52"/>
      <c r="G1311" s="52"/>
      <c r="H1311" s="52"/>
      <c r="I1311" s="52"/>
    </row>
    <row r="1312" spans="1:9" s="53" customFormat="1">
      <c r="A1312" s="49"/>
      <c r="B1312" s="50"/>
      <c r="C1312" s="51"/>
      <c r="D1312" s="49"/>
      <c r="E1312" s="52"/>
      <c r="F1312" s="52"/>
      <c r="G1312" s="52"/>
      <c r="H1312" s="52"/>
      <c r="I1312" s="52"/>
    </row>
    <row r="1313" spans="1:9" s="53" customFormat="1">
      <c r="A1313" s="49"/>
      <c r="B1313" s="50"/>
      <c r="C1313" s="51"/>
      <c r="D1313" s="49"/>
      <c r="E1313" s="52"/>
      <c r="F1313" s="52"/>
      <c r="G1313" s="52"/>
      <c r="H1313" s="52"/>
      <c r="I1313" s="52"/>
    </row>
    <row r="1314" spans="1:9" s="53" customFormat="1">
      <c r="A1314" s="49"/>
      <c r="B1314" s="50"/>
      <c r="C1314" s="51"/>
      <c r="D1314" s="49"/>
      <c r="E1314" s="52"/>
      <c r="F1314" s="52"/>
      <c r="G1314" s="52"/>
      <c r="H1314" s="52"/>
      <c r="I1314" s="52"/>
    </row>
    <row r="1315" spans="1:9" s="53" customFormat="1">
      <c r="A1315" s="49"/>
      <c r="B1315" s="50"/>
      <c r="C1315" s="51"/>
      <c r="D1315" s="49"/>
      <c r="E1315" s="52"/>
      <c r="F1315" s="52"/>
      <c r="G1315" s="52"/>
      <c r="H1315" s="52"/>
      <c r="I1315" s="52"/>
    </row>
    <row r="1316" spans="1:9" s="53" customFormat="1">
      <c r="A1316" s="49"/>
      <c r="B1316" s="50"/>
      <c r="C1316" s="51"/>
      <c r="D1316" s="49"/>
      <c r="E1316" s="52"/>
      <c r="F1316" s="52"/>
      <c r="G1316" s="52"/>
      <c r="H1316" s="52"/>
      <c r="I1316" s="52"/>
    </row>
    <row r="1317" spans="1:9" s="53" customFormat="1">
      <c r="A1317" s="49"/>
      <c r="B1317" s="50"/>
      <c r="C1317" s="51"/>
      <c r="D1317" s="49"/>
      <c r="E1317" s="52"/>
      <c r="F1317" s="52"/>
      <c r="G1317" s="52"/>
      <c r="H1317" s="52"/>
      <c r="I1317" s="52"/>
    </row>
    <row r="1318" spans="1:9" s="53" customFormat="1">
      <c r="A1318" s="49"/>
      <c r="B1318" s="50"/>
      <c r="C1318" s="51"/>
      <c r="D1318" s="49"/>
      <c r="E1318" s="52"/>
      <c r="F1318" s="52"/>
      <c r="G1318" s="52"/>
      <c r="H1318" s="52"/>
      <c r="I1318" s="52"/>
    </row>
    <row r="1319" spans="1:9" s="53" customFormat="1">
      <c r="A1319" s="49"/>
      <c r="B1319" s="50"/>
      <c r="C1319" s="51"/>
      <c r="D1319" s="49"/>
      <c r="E1319" s="52"/>
      <c r="F1319" s="52"/>
      <c r="G1319" s="52"/>
      <c r="H1319" s="52"/>
      <c r="I1319" s="52"/>
    </row>
    <row r="1320" spans="1:9" s="53" customFormat="1">
      <c r="A1320" s="49"/>
      <c r="B1320" s="50"/>
      <c r="C1320" s="51"/>
      <c r="D1320" s="49"/>
      <c r="E1320" s="52"/>
      <c r="F1320" s="52"/>
      <c r="G1320" s="52"/>
      <c r="H1320" s="52"/>
      <c r="I1320" s="52"/>
    </row>
    <row r="1321" spans="1:9" s="53" customFormat="1">
      <c r="A1321" s="49"/>
      <c r="B1321" s="50"/>
      <c r="C1321" s="51"/>
      <c r="D1321" s="49"/>
      <c r="E1321" s="52"/>
      <c r="F1321" s="52"/>
      <c r="G1321" s="52"/>
      <c r="H1321" s="52"/>
      <c r="I1321" s="52"/>
    </row>
    <row r="1322" spans="1:9" s="53" customFormat="1">
      <c r="A1322" s="49"/>
      <c r="B1322" s="50"/>
      <c r="C1322" s="51"/>
      <c r="D1322" s="49"/>
      <c r="E1322" s="52"/>
      <c r="F1322" s="52"/>
      <c r="G1322" s="52"/>
      <c r="H1322" s="52"/>
      <c r="I1322" s="52"/>
    </row>
    <row r="1323" spans="1:9" s="53" customFormat="1">
      <c r="A1323" s="49"/>
      <c r="B1323" s="50"/>
      <c r="C1323" s="51"/>
      <c r="D1323" s="49"/>
      <c r="E1323" s="52"/>
      <c r="F1323" s="52"/>
      <c r="G1323" s="52"/>
      <c r="H1323" s="52"/>
      <c r="I1323" s="52"/>
    </row>
    <row r="1324" spans="1:9" s="53" customFormat="1">
      <c r="A1324" s="49"/>
      <c r="B1324" s="50"/>
      <c r="C1324" s="51"/>
      <c r="D1324" s="49"/>
      <c r="E1324" s="52"/>
      <c r="F1324" s="52"/>
      <c r="G1324" s="52"/>
      <c r="H1324" s="52"/>
      <c r="I1324" s="52"/>
    </row>
    <row r="1325" spans="1:9" s="53" customFormat="1">
      <c r="A1325" s="49"/>
      <c r="B1325" s="50"/>
      <c r="C1325" s="51"/>
      <c r="D1325" s="49"/>
      <c r="E1325" s="52"/>
      <c r="F1325" s="52"/>
      <c r="G1325" s="52"/>
      <c r="H1325" s="52"/>
      <c r="I1325" s="52"/>
    </row>
    <row r="1326" spans="1:9" s="53" customFormat="1">
      <c r="A1326" s="49"/>
      <c r="B1326" s="50"/>
      <c r="C1326" s="51"/>
      <c r="D1326" s="49"/>
      <c r="E1326" s="52"/>
      <c r="F1326" s="52"/>
      <c r="G1326" s="52"/>
      <c r="H1326" s="52"/>
      <c r="I1326" s="52"/>
    </row>
    <row r="1327" spans="1:9" s="53" customFormat="1">
      <c r="A1327" s="49"/>
      <c r="B1327" s="50"/>
      <c r="C1327" s="51"/>
      <c r="D1327" s="49"/>
      <c r="E1327" s="52"/>
      <c r="F1327" s="52"/>
      <c r="G1327" s="52"/>
      <c r="H1327" s="52"/>
      <c r="I1327" s="52"/>
    </row>
    <row r="1328" spans="1:9" s="53" customFormat="1">
      <c r="A1328" s="49"/>
      <c r="B1328" s="50"/>
      <c r="C1328" s="51"/>
      <c r="D1328" s="49"/>
      <c r="E1328" s="52"/>
      <c r="F1328" s="52"/>
      <c r="G1328" s="52"/>
      <c r="H1328" s="52"/>
      <c r="I1328" s="52"/>
    </row>
    <row r="1329" spans="1:9" s="53" customFormat="1">
      <c r="A1329" s="49"/>
      <c r="B1329" s="50"/>
      <c r="C1329" s="51"/>
      <c r="D1329" s="49"/>
      <c r="E1329" s="52"/>
      <c r="F1329" s="52"/>
      <c r="G1329" s="52"/>
      <c r="H1329" s="52"/>
      <c r="I1329" s="52"/>
    </row>
    <row r="1330" spans="1:9" s="53" customFormat="1">
      <c r="A1330" s="49"/>
      <c r="B1330" s="50"/>
      <c r="C1330" s="51"/>
      <c r="D1330" s="49"/>
      <c r="E1330" s="52"/>
      <c r="F1330" s="52"/>
      <c r="G1330" s="52"/>
      <c r="H1330" s="52"/>
      <c r="I1330" s="52"/>
    </row>
    <row r="1331" spans="1:9" s="53" customFormat="1">
      <c r="A1331" s="49"/>
      <c r="B1331" s="50"/>
      <c r="C1331" s="51"/>
      <c r="D1331" s="49"/>
      <c r="E1331" s="52"/>
      <c r="F1331" s="52"/>
      <c r="G1331" s="52"/>
      <c r="H1331" s="52"/>
      <c r="I1331" s="52"/>
    </row>
    <row r="1332" spans="1:9" s="53" customFormat="1">
      <c r="A1332" s="49"/>
      <c r="B1332" s="50"/>
      <c r="C1332" s="51"/>
      <c r="D1332" s="49"/>
      <c r="E1332" s="52"/>
      <c r="F1332" s="52"/>
      <c r="G1332" s="52"/>
      <c r="H1332" s="52"/>
      <c r="I1332" s="52"/>
    </row>
    <row r="1333" spans="1:9" s="53" customFormat="1">
      <c r="A1333" s="49"/>
      <c r="B1333" s="50"/>
      <c r="C1333" s="51"/>
      <c r="D1333" s="49"/>
      <c r="E1333" s="52"/>
      <c r="F1333" s="52"/>
      <c r="G1333" s="52"/>
      <c r="H1333" s="52"/>
      <c r="I1333" s="52"/>
    </row>
    <row r="1334" spans="1:9" s="53" customFormat="1">
      <c r="A1334" s="49"/>
      <c r="B1334" s="50"/>
      <c r="C1334" s="51"/>
      <c r="D1334" s="49"/>
      <c r="E1334" s="52"/>
      <c r="F1334" s="52"/>
      <c r="G1334" s="52"/>
      <c r="H1334" s="52"/>
      <c r="I1334" s="52"/>
    </row>
    <row r="1335" spans="1:9" s="53" customFormat="1">
      <c r="A1335" s="49"/>
      <c r="B1335" s="50"/>
      <c r="C1335" s="51"/>
      <c r="D1335" s="49"/>
      <c r="E1335" s="52"/>
      <c r="F1335" s="52"/>
      <c r="G1335" s="52"/>
      <c r="H1335" s="52"/>
      <c r="I1335" s="52"/>
    </row>
    <row r="1336" spans="1:9" s="53" customFormat="1">
      <c r="A1336" s="49"/>
      <c r="B1336" s="50"/>
      <c r="C1336" s="51"/>
      <c r="D1336" s="49"/>
      <c r="E1336" s="52"/>
      <c r="F1336" s="52"/>
      <c r="G1336" s="52"/>
      <c r="H1336" s="52"/>
      <c r="I1336" s="52"/>
    </row>
    <row r="1337" spans="1:9" s="53" customFormat="1">
      <c r="A1337" s="49"/>
      <c r="B1337" s="50"/>
      <c r="C1337" s="51"/>
      <c r="D1337" s="49"/>
      <c r="E1337" s="52"/>
      <c r="F1337" s="52"/>
      <c r="G1337" s="52"/>
      <c r="H1337" s="52"/>
      <c r="I1337" s="52"/>
    </row>
    <row r="1338" spans="1:9" s="53" customFormat="1">
      <c r="A1338" s="49"/>
      <c r="B1338" s="50"/>
      <c r="C1338" s="51"/>
      <c r="D1338" s="49"/>
      <c r="E1338" s="52"/>
      <c r="F1338" s="52"/>
      <c r="G1338" s="52"/>
      <c r="H1338" s="52"/>
      <c r="I1338" s="52"/>
    </row>
    <row r="1339" spans="1:9" s="53" customFormat="1">
      <c r="A1339" s="49"/>
      <c r="B1339" s="50"/>
      <c r="C1339" s="51"/>
      <c r="D1339" s="49"/>
      <c r="E1339" s="52"/>
      <c r="F1339" s="52"/>
      <c r="G1339" s="52"/>
      <c r="H1339" s="52"/>
      <c r="I1339" s="52"/>
    </row>
    <row r="1340" spans="1:9" s="53" customFormat="1">
      <c r="A1340" s="49"/>
      <c r="B1340" s="50"/>
      <c r="C1340" s="51"/>
      <c r="D1340" s="49"/>
      <c r="E1340" s="52"/>
      <c r="F1340" s="52"/>
      <c r="G1340" s="52"/>
      <c r="H1340" s="52"/>
      <c r="I1340" s="52"/>
    </row>
    <row r="1341" spans="1:9" s="53" customFormat="1">
      <c r="A1341" s="49"/>
      <c r="B1341" s="50"/>
      <c r="C1341" s="51"/>
      <c r="D1341" s="49"/>
      <c r="E1341" s="52"/>
      <c r="F1341" s="52"/>
      <c r="G1341" s="52"/>
      <c r="H1341" s="52"/>
      <c r="I1341" s="52"/>
    </row>
    <row r="1342" spans="1:9" s="53" customFormat="1">
      <c r="A1342" s="49"/>
      <c r="B1342" s="50"/>
      <c r="C1342" s="51"/>
      <c r="D1342" s="49"/>
      <c r="E1342" s="52"/>
      <c r="F1342" s="52"/>
      <c r="G1342" s="52"/>
      <c r="H1342" s="52"/>
      <c r="I1342" s="52"/>
    </row>
    <row r="1343" spans="1:9" s="53" customFormat="1">
      <c r="A1343" s="49"/>
      <c r="B1343" s="50"/>
      <c r="C1343" s="51"/>
      <c r="D1343" s="49"/>
      <c r="E1343" s="52"/>
      <c r="F1343" s="52"/>
      <c r="G1343" s="52"/>
      <c r="H1343" s="52"/>
      <c r="I1343" s="52"/>
    </row>
    <row r="1344" spans="1:9" s="53" customFormat="1">
      <c r="A1344" s="49"/>
      <c r="B1344" s="50"/>
      <c r="C1344" s="51"/>
      <c r="D1344" s="49"/>
      <c r="E1344" s="52"/>
      <c r="F1344" s="52"/>
      <c r="G1344" s="52"/>
      <c r="H1344" s="52"/>
      <c r="I1344" s="52"/>
    </row>
    <row r="1345" spans="1:9" s="53" customFormat="1">
      <c r="A1345" s="49"/>
      <c r="B1345" s="50"/>
      <c r="C1345" s="51"/>
      <c r="D1345" s="49"/>
      <c r="E1345" s="52"/>
      <c r="F1345" s="52"/>
      <c r="G1345" s="52"/>
      <c r="H1345" s="52"/>
      <c r="I1345" s="52"/>
    </row>
    <row r="1346" spans="1:9" s="53" customFormat="1">
      <c r="A1346" s="49"/>
      <c r="B1346" s="50"/>
      <c r="C1346" s="51"/>
      <c r="D1346" s="49"/>
      <c r="E1346" s="52"/>
      <c r="F1346" s="52"/>
      <c r="G1346" s="52"/>
      <c r="H1346" s="52"/>
      <c r="I1346" s="52"/>
    </row>
    <row r="1347" spans="1:9" s="53" customFormat="1">
      <c r="A1347" s="49"/>
      <c r="B1347" s="50"/>
      <c r="C1347" s="51"/>
      <c r="D1347" s="49"/>
      <c r="E1347" s="52"/>
      <c r="F1347" s="52"/>
      <c r="G1347" s="52"/>
      <c r="H1347" s="52"/>
      <c r="I1347" s="52"/>
    </row>
    <row r="1348" spans="1:9" s="53" customFormat="1">
      <c r="A1348" s="49"/>
      <c r="B1348" s="50"/>
      <c r="C1348" s="51"/>
      <c r="D1348" s="49"/>
      <c r="E1348" s="52"/>
      <c r="F1348" s="52"/>
      <c r="G1348" s="52"/>
      <c r="H1348" s="52"/>
      <c r="I1348" s="52"/>
    </row>
    <row r="1349" spans="1:9" s="53" customFormat="1">
      <c r="A1349" s="49"/>
      <c r="B1349" s="50"/>
      <c r="C1349" s="51"/>
      <c r="D1349" s="49"/>
      <c r="E1349" s="52"/>
      <c r="F1349" s="52"/>
      <c r="G1349" s="52"/>
      <c r="H1349" s="52"/>
      <c r="I1349" s="52"/>
    </row>
    <row r="1350" spans="1:9" s="53" customFormat="1">
      <c r="A1350" s="49"/>
      <c r="B1350" s="50"/>
      <c r="C1350" s="51"/>
      <c r="D1350" s="49"/>
      <c r="E1350" s="52"/>
      <c r="F1350" s="52"/>
      <c r="G1350" s="52"/>
      <c r="H1350" s="52"/>
      <c r="I1350" s="52"/>
    </row>
    <row r="1351" spans="1:9" s="53" customFormat="1">
      <c r="A1351" s="49"/>
      <c r="B1351" s="50"/>
      <c r="C1351" s="51"/>
      <c r="D1351" s="49"/>
      <c r="E1351" s="52"/>
      <c r="F1351" s="52"/>
      <c r="G1351" s="52"/>
      <c r="H1351" s="52"/>
      <c r="I1351" s="52"/>
    </row>
    <row r="1352" spans="1:9" s="53" customFormat="1">
      <c r="A1352" s="49"/>
      <c r="B1352" s="50"/>
      <c r="C1352" s="51"/>
      <c r="D1352" s="49"/>
      <c r="E1352" s="52"/>
      <c r="F1352" s="52"/>
      <c r="G1352" s="52"/>
      <c r="H1352" s="52"/>
      <c r="I1352" s="52"/>
    </row>
    <row r="1353" spans="1:9" s="53" customFormat="1">
      <c r="A1353" s="49"/>
      <c r="B1353" s="50"/>
      <c r="C1353" s="51"/>
      <c r="D1353" s="49"/>
      <c r="E1353" s="52"/>
      <c r="F1353" s="52"/>
      <c r="G1353" s="52"/>
      <c r="H1353" s="52"/>
      <c r="I1353" s="52"/>
    </row>
    <row r="1354" spans="1:9" s="53" customFormat="1">
      <c r="A1354" s="49"/>
      <c r="B1354" s="50"/>
      <c r="C1354" s="51"/>
      <c r="D1354" s="49"/>
      <c r="E1354" s="52"/>
      <c r="F1354" s="52"/>
      <c r="G1354" s="52"/>
      <c r="H1354" s="52"/>
      <c r="I1354" s="52"/>
    </row>
    <row r="1355" spans="1:9" s="53" customFormat="1">
      <c r="A1355" s="49"/>
      <c r="B1355" s="50"/>
      <c r="C1355" s="51"/>
      <c r="D1355" s="49"/>
      <c r="E1355" s="52"/>
      <c r="F1355" s="52"/>
      <c r="G1355" s="52"/>
      <c r="H1355" s="52"/>
      <c r="I1355" s="52"/>
    </row>
    <row r="1356" spans="1:9" s="53" customFormat="1">
      <c r="A1356" s="49"/>
      <c r="B1356" s="50"/>
      <c r="C1356" s="51"/>
      <c r="D1356" s="49"/>
      <c r="E1356" s="52"/>
      <c r="F1356" s="52"/>
      <c r="G1356" s="52"/>
      <c r="H1356" s="52"/>
      <c r="I1356" s="52"/>
    </row>
    <row r="1357" spans="1:9" s="53" customFormat="1">
      <c r="A1357" s="49"/>
      <c r="B1357" s="50"/>
      <c r="C1357" s="51"/>
      <c r="D1357" s="49"/>
      <c r="E1357" s="52"/>
      <c r="F1357" s="52"/>
      <c r="G1357" s="52"/>
      <c r="H1357" s="52"/>
      <c r="I1357" s="52"/>
    </row>
    <row r="1358" spans="1:9" s="53" customFormat="1">
      <c r="A1358" s="49"/>
      <c r="B1358" s="50"/>
      <c r="C1358" s="51"/>
      <c r="D1358" s="49"/>
      <c r="E1358" s="52"/>
      <c r="F1358" s="52"/>
      <c r="G1358" s="52"/>
      <c r="H1358" s="52"/>
      <c r="I1358" s="52"/>
    </row>
    <row r="1359" spans="1:9" s="53" customFormat="1">
      <c r="A1359" s="49"/>
      <c r="B1359" s="50"/>
      <c r="C1359" s="51"/>
      <c r="D1359" s="49"/>
      <c r="E1359" s="52"/>
      <c r="F1359" s="52"/>
      <c r="G1359" s="52"/>
      <c r="H1359" s="52"/>
      <c r="I1359" s="52"/>
    </row>
    <row r="1360" spans="1:9" s="53" customFormat="1">
      <c r="A1360" s="49"/>
      <c r="B1360" s="50"/>
      <c r="C1360" s="51"/>
      <c r="D1360" s="49"/>
      <c r="E1360" s="52"/>
      <c r="F1360" s="52"/>
      <c r="G1360" s="52"/>
      <c r="H1360" s="52"/>
      <c r="I1360" s="52"/>
    </row>
    <row r="1361" spans="1:9" s="53" customFormat="1">
      <c r="A1361" s="49"/>
      <c r="B1361" s="50"/>
      <c r="C1361" s="51"/>
      <c r="D1361" s="49"/>
      <c r="E1361" s="52"/>
      <c r="F1361" s="52"/>
      <c r="G1361" s="52"/>
      <c r="H1361" s="52"/>
      <c r="I1361" s="52"/>
    </row>
    <row r="1362" spans="1:9" s="53" customFormat="1">
      <c r="A1362" s="49"/>
      <c r="B1362" s="50"/>
      <c r="C1362" s="51"/>
      <c r="D1362" s="49"/>
      <c r="E1362" s="52"/>
      <c r="F1362" s="52"/>
      <c r="G1362" s="52"/>
      <c r="H1362" s="52"/>
      <c r="I1362" s="52"/>
    </row>
    <row r="1363" spans="1:9" s="53" customFormat="1">
      <c r="A1363" s="49"/>
      <c r="B1363" s="50"/>
      <c r="C1363" s="51"/>
      <c r="D1363" s="49"/>
      <c r="E1363" s="52"/>
      <c r="F1363" s="52"/>
      <c r="G1363" s="52"/>
      <c r="H1363" s="52"/>
      <c r="I1363" s="52"/>
    </row>
    <row r="1364" spans="1:9" s="53" customFormat="1">
      <c r="A1364" s="49"/>
      <c r="B1364" s="50"/>
      <c r="C1364" s="51"/>
      <c r="D1364" s="49"/>
      <c r="E1364" s="52"/>
      <c r="F1364" s="52"/>
      <c r="G1364" s="52"/>
      <c r="H1364" s="52"/>
      <c r="I1364" s="52"/>
    </row>
    <row r="1365" spans="1:9" s="53" customFormat="1">
      <c r="A1365" s="49"/>
      <c r="B1365" s="50"/>
      <c r="C1365" s="51"/>
      <c r="D1365" s="49"/>
      <c r="E1365" s="52"/>
      <c r="F1365" s="52"/>
      <c r="G1365" s="52"/>
      <c r="H1365" s="52"/>
      <c r="I1365" s="52"/>
    </row>
    <row r="1366" spans="1:9" s="53" customFormat="1">
      <c r="A1366" s="49"/>
      <c r="B1366" s="50"/>
      <c r="C1366" s="51"/>
      <c r="D1366" s="49"/>
      <c r="E1366" s="52"/>
      <c r="F1366" s="52"/>
      <c r="G1366" s="52"/>
      <c r="H1366" s="52"/>
      <c r="I1366" s="52"/>
    </row>
    <row r="1367" spans="1:9" s="53" customFormat="1">
      <c r="A1367" s="49"/>
      <c r="B1367" s="50"/>
      <c r="C1367" s="51"/>
      <c r="D1367" s="49"/>
      <c r="E1367" s="52"/>
      <c r="F1367" s="52"/>
      <c r="G1367" s="52"/>
      <c r="H1367" s="52"/>
      <c r="I1367" s="52"/>
    </row>
    <row r="1368" spans="1:9" s="53" customFormat="1">
      <c r="A1368" s="49"/>
      <c r="B1368" s="50"/>
      <c r="C1368" s="51"/>
      <c r="D1368" s="49"/>
      <c r="E1368" s="52"/>
      <c r="F1368" s="52"/>
      <c r="G1368" s="52"/>
      <c r="H1368" s="52"/>
      <c r="I1368" s="52"/>
    </row>
    <row r="1369" spans="1:9" s="53" customFormat="1">
      <c r="A1369" s="49"/>
      <c r="B1369" s="50"/>
      <c r="C1369" s="51"/>
      <c r="D1369" s="49"/>
      <c r="E1369" s="52"/>
      <c r="F1369" s="52"/>
      <c r="G1369" s="52"/>
      <c r="H1369" s="52"/>
      <c r="I1369" s="52"/>
    </row>
    <row r="1370" spans="1:9" s="53" customFormat="1">
      <c r="A1370" s="49"/>
      <c r="B1370" s="50"/>
      <c r="C1370" s="51"/>
      <c r="D1370" s="49"/>
      <c r="E1370" s="52"/>
      <c r="F1370" s="52"/>
      <c r="G1370" s="52"/>
      <c r="H1370" s="52"/>
      <c r="I1370" s="52"/>
    </row>
    <row r="1371" spans="1:9" s="53" customFormat="1">
      <c r="A1371" s="49"/>
      <c r="B1371" s="50"/>
      <c r="C1371" s="51"/>
      <c r="D1371" s="49"/>
      <c r="E1371" s="52"/>
      <c r="F1371" s="52"/>
      <c r="G1371" s="52"/>
      <c r="H1371" s="52"/>
      <c r="I1371" s="52"/>
    </row>
    <row r="1372" spans="1:9" s="53" customFormat="1">
      <c r="A1372" s="49"/>
      <c r="B1372" s="50"/>
      <c r="C1372" s="51"/>
      <c r="D1372" s="49"/>
      <c r="E1372" s="52"/>
      <c r="F1372" s="52"/>
      <c r="G1372" s="52"/>
      <c r="H1372" s="52"/>
      <c r="I1372" s="52"/>
    </row>
    <row r="1373" spans="1:9" s="53" customFormat="1">
      <c r="A1373" s="49"/>
      <c r="B1373" s="50"/>
      <c r="C1373" s="51"/>
      <c r="D1373" s="49"/>
      <c r="E1373" s="52"/>
      <c r="F1373" s="52"/>
      <c r="G1373" s="52"/>
      <c r="H1373" s="52"/>
      <c r="I1373" s="52"/>
    </row>
    <row r="1374" spans="1:9" s="53" customFormat="1">
      <c r="A1374" s="49"/>
      <c r="B1374" s="50"/>
      <c r="C1374" s="51"/>
      <c r="D1374" s="49"/>
      <c r="E1374" s="52"/>
      <c r="F1374" s="52"/>
      <c r="G1374" s="52"/>
      <c r="H1374" s="52"/>
      <c r="I1374" s="52"/>
    </row>
    <row r="1375" spans="1:9" s="53" customFormat="1">
      <c r="A1375" s="49"/>
      <c r="B1375" s="50"/>
      <c r="C1375" s="51"/>
      <c r="D1375" s="49"/>
      <c r="E1375" s="52"/>
      <c r="F1375" s="52"/>
      <c r="G1375" s="52"/>
      <c r="H1375" s="52"/>
      <c r="I1375" s="52"/>
    </row>
    <row r="1376" spans="1:9" s="53" customFormat="1">
      <c r="A1376" s="49"/>
      <c r="B1376" s="50"/>
      <c r="C1376" s="51"/>
      <c r="D1376" s="49"/>
      <c r="E1376" s="52"/>
      <c r="F1376" s="52"/>
      <c r="G1376" s="52"/>
      <c r="H1376" s="52"/>
      <c r="I1376" s="52"/>
    </row>
    <row r="1377" spans="1:9" s="53" customFormat="1">
      <c r="A1377" s="49"/>
      <c r="B1377" s="50"/>
      <c r="C1377" s="51"/>
      <c r="D1377" s="49"/>
      <c r="E1377" s="52"/>
      <c r="F1377" s="52"/>
      <c r="G1377" s="52"/>
      <c r="H1377" s="52"/>
      <c r="I1377" s="52"/>
    </row>
    <row r="1378" spans="1:9" s="53" customFormat="1">
      <c r="A1378" s="49"/>
      <c r="B1378" s="50"/>
      <c r="C1378" s="51"/>
      <c r="D1378" s="49"/>
      <c r="E1378" s="52"/>
      <c r="F1378" s="52"/>
      <c r="G1378" s="52"/>
      <c r="H1378" s="52"/>
      <c r="I1378" s="52"/>
    </row>
    <row r="1379" spans="1:9" s="53" customFormat="1">
      <c r="A1379" s="49"/>
      <c r="B1379" s="50"/>
      <c r="C1379" s="51"/>
      <c r="D1379" s="49"/>
      <c r="E1379" s="52"/>
      <c r="F1379" s="52"/>
      <c r="G1379" s="52"/>
      <c r="H1379" s="52"/>
      <c r="I1379" s="52"/>
    </row>
    <row r="1380" spans="1:9" s="53" customFormat="1">
      <c r="A1380" s="49"/>
      <c r="B1380" s="50"/>
      <c r="C1380" s="51"/>
      <c r="D1380" s="49"/>
      <c r="E1380" s="52"/>
      <c r="F1380" s="52"/>
      <c r="G1380" s="52"/>
      <c r="H1380" s="52"/>
      <c r="I1380" s="52"/>
    </row>
    <row r="1381" spans="1:9" s="53" customFormat="1">
      <c r="A1381" s="49"/>
      <c r="B1381" s="50"/>
      <c r="C1381" s="51"/>
      <c r="D1381" s="49"/>
      <c r="E1381" s="52"/>
      <c r="F1381" s="52"/>
      <c r="G1381" s="52"/>
      <c r="H1381" s="52"/>
      <c r="I1381" s="52"/>
    </row>
    <row r="1382" spans="1:9" s="53" customFormat="1">
      <c r="A1382" s="49"/>
      <c r="B1382" s="50"/>
      <c r="C1382" s="51"/>
      <c r="D1382" s="49"/>
      <c r="E1382" s="52"/>
      <c r="F1382" s="52"/>
      <c r="G1382" s="52"/>
      <c r="H1382" s="52"/>
      <c r="I1382" s="52"/>
    </row>
    <row r="1383" spans="1:9" s="53" customFormat="1">
      <c r="A1383" s="49"/>
      <c r="B1383" s="50"/>
      <c r="C1383" s="51"/>
      <c r="D1383" s="49"/>
      <c r="E1383" s="52"/>
      <c r="F1383" s="52"/>
      <c r="G1383" s="52"/>
      <c r="H1383" s="52"/>
      <c r="I1383" s="52"/>
    </row>
    <row r="1384" spans="1:9" s="53" customFormat="1">
      <c r="A1384" s="49"/>
      <c r="B1384" s="50"/>
      <c r="C1384" s="51"/>
      <c r="D1384" s="49"/>
      <c r="E1384" s="52"/>
      <c r="F1384" s="52"/>
      <c r="G1384" s="52"/>
      <c r="H1384" s="52"/>
      <c r="I1384" s="52"/>
    </row>
    <row r="1385" spans="1:9" s="53" customFormat="1">
      <c r="A1385" s="49"/>
      <c r="B1385" s="50"/>
      <c r="C1385" s="51"/>
      <c r="D1385" s="49"/>
      <c r="E1385" s="52"/>
      <c r="F1385" s="52"/>
      <c r="G1385" s="52"/>
      <c r="H1385" s="52"/>
      <c r="I1385" s="52"/>
    </row>
    <row r="1386" spans="1:9" s="53" customFormat="1">
      <c r="A1386" s="49"/>
      <c r="B1386" s="50"/>
      <c r="C1386" s="51"/>
      <c r="D1386" s="49"/>
      <c r="E1386" s="52"/>
      <c r="F1386" s="52"/>
      <c r="G1386" s="52"/>
      <c r="H1386" s="52"/>
      <c r="I1386" s="52"/>
    </row>
    <row r="1387" spans="1:9" s="53" customFormat="1">
      <c r="A1387" s="49"/>
      <c r="B1387" s="50"/>
      <c r="C1387" s="51"/>
      <c r="D1387" s="49"/>
      <c r="E1387" s="52"/>
      <c r="F1387" s="52"/>
      <c r="G1387" s="52"/>
      <c r="H1387" s="52"/>
      <c r="I1387" s="52"/>
    </row>
    <row r="1388" spans="1:9" s="53" customFormat="1">
      <c r="A1388" s="49"/>
      <c r="B1388" s="50"/>
      <c r="C1388" s="51"/>
      <c r="D1388" s="49"/>
      <c r="E1388" s="52"/>
      <c r="F1388" s="52"/>
      <c r="G1388" s="52"/>
      <c r="H1388" s="52"/>
      <c r="I1388" s="52"/>
    </row>
    <row r="1389" spans="1:9" s="53" customFormat="1">
      <c r="A1389" s="49"/>
      <c r="B1389" s="50"/>
      <c r="C1389" s="51"/>
      <c r="D1389" s="49"/>
      <c r="E1389" s="52"/>
      <c r="F1389" s="52"/>
      <c r="G1389" s="52"/>
      <c r="H1389" s="52"/>
      <c r="I1389" s="52"/>
    </row>
    <row r="1390" spans="1:9" s="53" customFormat="1">
      <c r="A1390" s="49"/>
      <c r="B1390" s="50"/>
      <c r="C1390" s="51"/>
      <c r="D1390" s="49"/>
      <c r="E1390" s="52"/>
      <c r="F1390" s="52"/>
      <c r="G1390" s="52"/>
      <c r="H1390" s="52"/>
      <c r="I1390" s="52"/>
    </row>
    <row r="1391" spans="1:9" s="53" customFormat="1">
      <c r="A1391" s="49"/>
      <c r="B1391" s="50"/>
      <c r="C1391" s="51"/>
      <c r="D1391" s="49"/>
      <c r="E1391" s="52"/>
      <c r="F1391" s="52"/>
      <c r="G1391" s="52"/>
      <c r="H1391" s="52"/>
      <c r="I1391" s="52"/>
    </row>
    <row r="1392" spans="1:9" s="53" customFormat="1">
      <c r="A1392" s="49"/>
      <c r="B1392" s="50"/>
      <c r="C1392" s="51"/>
      <c r="D1392" s="49"/>
      <c r="E1392" s="52"/>
      <c r="F1392" s="52"/>
      <c r="G1392" s="52"/>
      <c r="H1392" s="52"/>
      <c r="I1392" s="52"/>
    </row>
    <row r="1393" spans="1:9" s="53" customFormat="1">
      <c r="A1393" s="49"/>
      <c r="B1393" s="50"/>
      <c r="C1393" s="51"/>
      <c r="D1393" s="49"/>
      <c r="E1393" s="52"/>
      <c r="F1393" s="52"/>
      <c r="G1393" s="52"/>
      <c r="H1393" s="52"/>
      <c r="I1393" s="52"/>
    </row>
    <row r="1394" spans="1:9" s="53" customFormat="1">
      <c r="A1394" s="49"/>
      <c r="B1394" s="50"/>
      <c r="C1394" s="51"/>
      <c r="D1394" s="49"/>
      <c r="E1394" s="52"/>
      <c r="F1394" s="52"/>
      <c r="G1394" s="52"/>
      <c r="H1394" s="52"/>
      <c r="I1394" s="52"/>
    </row>
    <row r="1395" spans="1:9" s="53" customFormat="1">
      <c r="A1395" s="49"/>
      <c r="B1395" s="50"/>
      <c r="C1395" s="51"/>
      <c r="D1395" s="49"/>
      <c r="E1395" s="52"/>
      <c r="F1395" s="52"/>
      <c r="G1395" s="52"/>
      <c r="H1395" s="52"/>
      <c r="I1395" s="52"/>
    </row>
    <row r="1396" spans="1:9" s="53" customFormat="1">
      <c r="A1396" s="49"/>
      <c r="B1396" s="50"/>
      <c r="C1396" s="51"/>
      <c r="D1396" s="49"/>
      <c r="E1396" s="52"/>
      <c r="F1396" s="52"/>
      <c r="G1396" s="52"/>
      <c r="H1396" s="52"/>
      <c r="I1396" s="52"/>
    </row>
    <row r="1397" spans="1:9" s="53" customFormat="1">
      <c r="A1397" s="49"/>
      <c r="B1397" s="50"/>
      <c r="C1397" s="51"/>
      <c r="D1397" s="49"/>
      <c r="E1397" s="52"/>
      <c r="F1397" s="52"/>
      <c r="G1397" s="52"/>
      <c r="H1397" s="52"/>
      <c r="I1397" s="52"/>
    </row>
    <row r="1398" spans="1:9" s="53" customFormat="1">
      <c r="A1398" s="49"/>
      <c r="B1398" s="50"/>
      <c r="C1398" s="51"/>
      <c r="D1398" s="49"/>
      <c r="E1398" s="52"/>
      <c r="F1398" s="52"/>
      <c r="G1398" s="52"/>
      <c r="H1398" s="52"/>
      <c r="I1398" s="52"/>
    </row>
    <row r="1399" spans="1:9" s="53" customFormat="1">
      <c r="A1399" s="49"/>
      <c r="B1399" s="50"/>
      <c r="C1399" s="51"/>
      <c r="D1399" s="49"/>
      <c r="E1399" s="52"/>
      <c r="F1399" s="52"/>
      <c r="G1399" s="52"/>
      <c r="H1399" s="52"/>
      <c r="I1399" s="52"/>
    </row>
    <row r="1400" spans="1:9" s="53" customFormat="1">
      <c r="A1400" s="49"/>
      <c r="B1400" s="50"/>
      <c r="C1400" s="51"/>
      <c r="D1400" s="49"/>
      <c r="E1400" s="52"/>
      <c r="F1400" s="52"/>
      <c r="G1400" s="52"/>
      <c r="H1400" s="52"/>
      <c r="I1400" s="52"/>
    </row>
    <row r="1401" spans="1:9" s="53" customFormat="1">
      <c r="A1401" s="49"/>
      <c r="B1401" s="50"/>
      <c r="C1401" s="51"/>
      <c r="D1401" s="49"/>
      <c r="E1401" s="52"/>
      <c r="F1401" s="52"/>
      <c r="G1401" s="52"/>
      <c r="H1401" s="52"/>
      <c r="I1401" s="52"/>
    </row>
    <row r="1402" spans="1:9" s="53" customFormat="1">
      <c r="A1402" s="49"/>
      <c r="B1402" s="50"/>
      <c r="C1402" s="51"/>
      <c r="D1402" s="49"/>
      <c r="E1402" s="52"/>
      <c r="F1402" s="52"/>
      <c r="G1402" s="52"/>
      <c r="H1402" s="52"/>
      <c r="I1402" s="52"/>
    </row>
    <row r="1403" spans="1:9" s="53" customFormat="1">
      <c r="A1403" s="49"/>
      <c r="B1403" s="50"/>
      <c r="C1403" s="51"/>
      <c r="D1403" s="49"/>
      <c r="E1403" s="52"/>
      <c r="F1403" s="52"/>
      <c r="G1403" s="52"/>
      <c r="H1403" s="52"/>
      <c r="I1403" s="52"/>
    </row>
    <row r="1404" spans="1:9" s="53" customFormat="1">
      <c r="A1404" s="49"/>
      <c r="B1404" s="50"/>
      <c r="C1404" s="51"/>
      <c r="D1404" s="49"/>
      <c r="E1404" s="52"/>
      <c r="F1404" s="52"/>
      <c r="G1404" s="52"/>
      <c r="H1404" s="52"/>
      <c r="I1404" s="52"/>
    </row>
    <row r="1405" spans="1:9" s="53" customFormat="1">
      <c r="A1405" s="49"/>
      <c r="B1405" s="50"/>
      <c r="C1405" s="51"/>
      <c r="D1405" s="49"/>
      <c r="E1405" s="52"/>
      <c r="F1405" s="52"/>
      <c r="G1405" s="52"/>
      <c r="H1405" s="52"/>
      <c r="I1405" s="52"/>
    </row>
    <row r="1406" spans="1:9" s="53" customFormat="1">
      <c r="A1406" s="49"/>
      <c r="B1406" s="50"/>
      <c r="C1406" s="51"/>
      <c r="D1406" s="49"/>
      <c r="E1406" s="52"/>
      <c r="F1406" s="52"/>
      <c r="G1406" s="52"/>
      <c r="H1406" s="52"/>
      <c r="I1406" s="52"/>
    </row>
    <row r="1407" spans="1:9" s="53" customFormat="1">
      <c r="A1407" s="49"/>
      <c r="B1407" s="50"/>
      <c r="C1407" s="51"/>
      <c r="D1407" s="49"/>
      <c r="E1407" s="52"/>
      <c r="F1407" s="52"/>
      <c r="G1407" s="52"/>
      <c r="H1407" s="52"/>
      <c r="I1407" s="52"/>
    </row>
    <row r="1408" spans="1:9" s="53" customFormat="1">
      <c r="A1408" s="49"/>
      <c r="B1408" s="50"/>
      <c r="C1408" s="51"/>
      <c r="D1408" s="49"/>
      <c r="E1408" s="52"/>
      <c r="F1408" s="52"/>
      <c r="G1408" s="52"/>
      <c r="H1408" s="52"/>
      <c r="I1408" s="52"/>
    </row>
    <row r="1409" spans="1:9" s="53" customFormat="1">
      <c r="A1409" s="49"/>
      <c r="B1409" s="50"/>
      <c r="C1409" s="51"/>
      <c r="D1409" s="49"/>
      <c r="E1409" s="52"/>
      <c r="F1409" s="52"/>
      <c r="G1409" s="52"/>
      <c r="H1409" s="52"/>
      <c r="I1409" s="52"/>
    </row>
    <row r="1410" spans="1:9" s="53" customFormat="1">
      <c r="A1410" s="49"/>
      <c r="B1410" s="50"/>
      <c r="C1410" s="51"/>
      <c r="D1410" s="49"/>
      <c r="E1410" s="52"/>
      <c r="F1410" s="52"/>
      <c r="G1410" s="52"/>
      <c r="H1410" s="52"/>
      <c r="I1410" s="52"/>
    </row>
    <row r="1411" spans="1:9" s="53" customFormat="1">
      <c r="A1411" s="49"/>
      <c r="B1411" s="50"/>
      <c r="C1411" s="51"/>
      <c r="D1411" s="49"/>
      <c r="E1411" s="52"/>
      <c r="F1411" s="52"/>
      <c r="G1411" s="52"/>
      <c r="H1411" s="52"/>
      <c r="I1411" s="52"/>
    </row>
    <row r="1412" spans="1:9" s="53" customFormat="1">
      <c r="A1412" s="49"/>
      <c r="B1412" s="50"/>
      <c r="C1412" s="51"/>
      <c r="D1412" s="49"/>
      <c r="E1412" s="52"/>
      <c r="F1412" s="52"/>
      <c r="G1412" s="52"/>
      <c r="H1412" s="52"/>
      <c r="I1412" s="52"/>
    </row>
    <row r="1413" spans="1:9" s="53" customFormat="1">
      <c r="A1413" s="49"/>
      <c r="B1413" s="50"/>
      <c r="C1413" s="51"/>
      <c r="D1413" s="49"/>
      <c r="E1413" s="52"/>
      <c r="F1413" s="52"/>
      <c r="G1413" s="52"/>
      <c r="H1413" s="52"/>
      <c r="I1413" s="52"/>
    </row>
    <row r="1414" spans="1:9" s="53" customFormat="1">
      <c r="A1414" s="49"/>
      <c r="B1414" s="50"/>
      <c r="C1414" s="51"/>
      <c r="D1414" s="49"/>
      <c r="E1414" s="52"/>
      <c r="F1414" s="52"/>
      <c r="G1414" s="52"/>
      <c r="H1414" s="52"/>
      <c r="I1414" s="52"/>
    </row>
    <row r="1415" spans="1:9" s="53" customFormat="1">
      <c r="A1415" s="49"/>
      <c r="B1415" s="50"/>
      <c r="C1415" s="51"/>
      <c r="D1415" s="49"/>
      <c r="E1415" s="52"/>
      <c r="F1415" s="52"/>
      <c r="G1415" s="52"/>
      <c r="H1415" s="52"/>
      <c r="I1415" s="52"/>
    </row>
    <row r="1416" spans="1:9" s="53" customFormat="1">
      <c r="A1416" s="49"/>
      <c r="B1416" s="50"/>
      <c r="C1416" s="51"/>
      <c r="D1416" s="49"/>
      <c r="E1416" s="52"/>
      <c r="F1416" s="52"/>
      <c r="G1416" s="52"/>
      <c r="H1416" s="52"/>
      <c r="I1416" s="52"/>
    </row>
    <row r="1417" spans="1:9" s="53" customFormat="1">
      <c r="A1417" s="49"/>
      <c r="B1417" s="50"/>
      <c r="C1417" s="51"/>
      <c r="D1417" s="49"/>
      <c r="E1417" s="52"/>
      <c r="F1417" s="52"/>
      <c r="G1417" s="52"/>
      <c r="H1417" s="52"/>
      <c r="I1417" s="52"/>
    </row>
    <row r="1418" spans="1:9" s="53" customFormat="1">
      <c r="A1418" s="49"/>
      <c r="B1418" s="50"/>
      <c r="C1418" s="51"/>
      <c r="D1418" s="49"/>
      <c r="E1418" s="52"/>
      <c r="F1418" s="52"/>
      <c r="G1418" s="52"/>
      <c r="H1418" s="52"/>
      <c r="I1418" s="52"/>
    </row>
    <row r="1419" spans="1:9" s="53" customFormat="1">
      <c r="A1419" s="49"/>
      <c r="B1419" s="50"/>
      <c r="C1419" s="51"/>
      <c r="D1419" s="49"/>
      <c r="E1419" s="52"/>
      <c r="F1419" s="52"/>
      <c r="G1419" s="52"/>
      <c r="H1419" s="52"/>
      <c r="I1419" s="52"/>
    </row>
    <row r="1420" spans="1:9" s="53" customFormat="1">
      <c r="A1420" s="49"/>
      <c r="B1420" s="50"/>
      <c r="C1420" s="51"/>
      <c r="D1420" s="49"/>
      <c r="E1420" s="52"/>
      <c r="F1420" s="52"/>
      <c r="G1420" s="52"/>
      <c r="H1420" s="52"/>
      <c r="I1420" s="52"/>
    </row>
    <row r="1421" spans="1:9" s="53" customFormat="1">
      <c r="A1421" s="49"/>
      <c r="B1421" s="50"/>
      <c r="C1421" s="51"/>
      <c r="D1421" s="49"/>
      <c r="E1421" s="52"/>
      <c r="F1421" s="52"/>
      <c r="G1421" s="52"/>
      <c r="H1421" s="52"/>
      <c r="I1421" s="52"/>
    </row>
    <row r="1422" spans="1:9" s="53" customFormat="1">
      <c r="A1422" s="49"/>
      <c r="B1422" s="50"/>
      <c r="C1422" s="51"/>
      <c r="D1422" s="49"/>
      <c r="E1422" s="52"/>
      <c r="F1422" s="52"/>
      <c r="G1422" s="52"/>
      <c r="H1422" s="52"/>
      <c r="I1422" s="52"/>
    </row>
    <row r="1423" spans="1:9" s="53" customFormat="1">
      <c r="A1423" s="49"/>
      <c r="B1423" s="50"/>
      <c r="C1423" s="51"/>
      <c r="D1423" s="49"/>
      <c r="E1423" s="52"/>
      <c r="F1423" s="52"/>
      <c r="G1423" s="52"/>
      <c r="H1423" s="52"/>
      <c r="I1423" s="52"/>
    </row>
    <row r="1424" spans="1:9" s="53" customFormat="1">
      <c r="A1424" s="49"/>
      <c r="B1424" s="50"/>
      <c r="C1424" s="51"/>
      <c r="D1424" s="49"/>
      <c r="E1424" s="52"/>
      <c r="F1424" s="52"/>
      <c r="G1424" s="52"/>
      <c r="H1424" s="52"/>
      <c r="I1424" s="52"/>
    </row>
    <row r="1425" spans="1:9" s="53" customFormat="1">
      <c r="A1425" s="49"/>
      <c r="B1425" s="50"/>
      <c r="C1425" s="51"/>
      <c r="D1425" s="49"/>
      <c r="E1425" s="52"/>
      <c r="F1425" s="52"/>
      <c r="G1425" s="52"/>
      <c r="H1425" s="52"/>
      <c r="I1425" s="52"/>
    </row>
    <row r="1426" spans="1:9" s="53" customFormat="1">
      <c r="A1426" s="49"/>
      <c r="B1426" s="50"/>
      <c r="C1426" s="51"/>
      <c r="D1426" s="49"/>
      <c r="E1426" s="52"/>
      <c r="F1426" s="52"/>
      <c r="G1426" s="52"/>
      <c r="H1426" s="52"/>
      <c r="I1426" s="52"/>
    </row>
    <row r="1427" spans="1:9" s="53" customFormat="1">
      <c r="A1427" s="49"/>
      <c r="B1427" s="50"/>
      <c r="C1427" s="51"/>
      <c r="D1427" s="49"/>
      <c r="E1427" s="52"/>
      <c r="F1427" s="52"/>
      <c r="G1427" s="52"/>
      <c r="H1427" s="52"/>
      <c r="I1427" s="52"/>
    </row>
    <row r="1428" spans="1:9" s="53" customFormat="1">
      <c r="A1428" s="49"/>
      <c r="B1428" s="50"/>
      <c r="C1428" s="51"/>
      <c r="D1428" s="49"/>
      <c r="E1428" s="52"/>
      <c r="F1428" s="52"/>
      <c r="G1428" s="52"/>
      <c r="H1428" s="52"/>
      <c r="I1428" s="52"/>
    </row>
    <row r="1429" spans="1:9" s="53" customFormat="1">
      <c r="A1429" s="49"/>
      <c r="B1429" s="50"/>
      <c r="C1429" s="51"/>
      <c r="D1429" s="49"/>
      <c r="E1429" s="52"/>
      <c r="F1429" s="52"/>
      <c r="G1429" s="52"/>
      <c r="H1429" s="52"/>
      <c r="I1429" s="52"/>
    </row>
    <row r="1430" spans="1:9" s="53" customFormat="1">
      <c r="A1430" s="49"/>
      <c r="B1430" s="50"/>
      <c r="C1430" s="51"/>
      <c r="D1430" s="49"/>
      <c r="E1430" s="52"/>
      <c r="F1430" s="52"/>
      <c r="G1430" s="52"/>
      <c r="H1430" s="52"/>
      <c r="I1430" s="52"/>
    </row>
    <row r="1431" spans="1:9" s="53" customFormat="1">
      <c r="A1431" s="49"/>
      <c r="B1431" s="50"/>
      <c r="C1431" s="51"/>
      <c r="D1431" s="49"/>
      <c r="E1431" s="52"/>
      <c r="F1431" s="52"/>
      <c r="G1431" s="52"/>
      <c r="H1431" s="52"/>
      <c r="I1431" s="52"/>
    </row>
    <row r="1432" spans="1:9" s="53" customFormat="1">
      <c r="A1432" s="49"/>
      <c r="B1432" s="50"/>
      <c r="C1432" s="51"/>
      <c r="D1432" s="49"/>
      <c r="E1432" s="52"/>
      <c r="F1432" s="52"/>
      <c r="G1432" s="52"/>
      <c r="H1432" s="52"/>
      <c r="I1432" s="52"/>
    </row>
    <row r="1433" spans="1:9" s="53" customFormat="1">
      <c r="A1433" s="49"/>
      <c r="B1433" s="50"/>
      <c r="C1433" s="51"/>
      <c r="D1433" s="49"/>
      <c r="E1433" s="52"/>
      <c r="F1433" s="52"/>
      <c r="G1433" s="52"/>
      <c r="H1433" s="52"/>
      <c r="I1433" s="52"/>
    </row>
    <row r="1434" spans="1:9" s="53" customFormat="1">
      <c r="A1434" s="49"/>
      <c r="B1434" s="50"/>
      <c r="C1434" s="51"/>
      <c r="D1434" s="49"/>
      <c r="E1434" s="52"/>
      <c r="F1434" s="52"/>
      <c r="G1434" s="52"/>
      <c r="H1434" s="52"/>
      <c r="I1434" s="52"/>
    </row>
    <row r="1435" spans="1:9" s="53" customFormat="1">
      <c r="A1435" s="49"/>
      <c r="B1435" s="50"/>
      <c r="C1435" s="51"/>
      <c r="D1435" s="49"/>
      <c r="E1435" s="52"/>
      <c r="F1435" s="52"/>
      <c r="G1435" s="52"/>
      <c r="H1435" s="52"/>
      <c r="I1435" s="52"/>
    </row>
    <row r="1436" spans="1:9" s="53" customFormat="1">
      <c r="A1436" s="49"/>
      <c r="B1436" s="50"/>
      <c r="C1436" s="51"/>
      <c r="D1436" s="49"/>
      <c r="E1436" s="52"/>
      <c r="F1436" s="52"/>
      <c r="G1436" s="52"/>
      <c r="H1436" s="52"/>
      <c r="I1436" s="52"/>
    </row>
    <row r="1437" spans="1:9" s="53" customFormat="1">
      <c r="A1437" s="49"/>
      <c r="B1437" s="50"/>
      <c r="C1437" s="51"/>
      <c r="D1437" s="49"/>
      <c r="E1437" s="52"/>
      <c r="F1437" s="52"/>
      <c r="G1437" s="52"/>
      <c r="H1437" s="52"/>
      <c r="I1437" s="52"/>
    </row>
    <row r="1438" spans="1:9" s="53" customFormat="1">
      <c r="A1438" s="49"/>
      <c r="B1438" s="50"/>
      <c r="C1438" s="51"/>
      <c r="D1438" s="49"/>
      <c r="E1438" s="52"/>
      <c r="F1438" s="52"/>
      <c r="G1438" s="52"/>
      <c r="H1438" s="52"/>
      <c r="I1438" s="52"/>
    </row>
    <row r="1439" spans="1:9" s="53" customFormat="1">
      <c r="A1439" s="49"/>
      <c r="B1439" s="50"/>
      <c r="C1439" s="51"/>
      <c r="D1439" s="49"/>
      <c r="E1439" s="52"/>
      <c r="F1439" s="52"/>
      <c r="G1439" s="52"/>
      <c r="H1439" s="52"/>
      <c r="I1439" s="52"/>
    </row>
    <row r="1440" spans="1:9" s="53" customFormat="1">
      <c r="A1440" s="49"/>
      <c r="B1440" s="50"/>
      <c r="C1440" s="51"/>
      <c r="D1440" s="49"/>
      <c r="E1440" s="52"/>
      <c r="F1440" s="52"/>
      <c r="G1440" s="52"/>
      <c r="H1440" s="52"/>
      <c r="I1440" s="52"/>
    </row>
    <row r="1441" spans="1:9" s="53" customFormat="1">
      <c r="A1441" s="49"/>
      <c r="B1441" s="50"/>
      <c r="C1441" s="51"/>
      <c r="D1441" s="49"/>
      <c r="E1441" s="52"/>
      <c r="F1441" s="52"/>
      <c r="G1441" s="52"/>
      <c r="H1441" s="52"/>
      <c r="I1441" s="52"/>
    </row>
    <row r="1442" spans="1:9" s="53" customFormat="1">
      <c r="A1442" s="49"/>
      <c r="B1442" s="50"/>
      <c r="C1442" s="51"/>
      <c r="D1442" s="49"/>
      <c r="E1442" s="52"/>
      <c r="F1442" s="52"/>
      <c r="G1442" s="52"/>
      <c r="H1442" s="52"/>
      <c r="I1442" s="52"/>
    </row>
    <row r="1443" spans="1:9" s="53" customFormat="1">
      <c r="A1443" s="49"/>
      <c r="B1443" s="50"/>
      <c r="C1443" s="51"/>
      <c r="D1443" s="49"/>
      <c r="E1443" s="52"/>
      <c r="F1443" s="52"/>
      <c r="G1443" s="52"/>
      <c r="H1443" s="52"/>
      <c r="I1443" s="52"/>
    </row>
    <row r="1444" spans="1:9" s="53" customFormat="1">
      <c r="A1444" s="49"/>
      <c r="B1444" s="50"/>
      <c r="C1444" s="51"/>
      <c r="D1444" s="49"/>
      <c r="E1444" s="52"/>
      <c r="F1444" s="52"/>
      <c r="G1444" s="52"/>
      <c r="H1444" s="52"/>
      <c r="I1444" s="52"/>
    </row>
    <row r="1445" spans="1:9" s="53" customFormat="1">
      <c r="A1445" s="49"/>
      <c r="B1445" s="50"/>
      <c r="C1445" s="51"/>
      <c r="D1445" s="49"/>
      <c r="E1445" s="52"/>
      <c r="F1445" s="52"/>
      <c r="G1445" s="52"/>
      <c r="H1445" s="52"/>
      <c r="I1445" s="52"/>
    </row>
    <row r="1446" spans="1:9" s="53" customFormat="1">
      <c r="A1446" s="49"/>
      <c r="B1446" s="50"/>
      <c r="C1446" s="51"/>
      <c r="D1446" s="49"/>
      <c r="E1446" s="52"/>
      <c r="F1446" s="52"/>
      <c r="G1446" s="52"/>
      <c r="H1446" s="52"/>
      <c r="I1446" s="52"/>
    </row>
    <row r="1447" spans="1:9" s="53" customFormat="1">
      <c r="A1447" s="49"/>
      <c r="B1447" s="50"/>
      <c r="C1447" s="51"/>
      <c r="D1447" s="49"/>
      <c r="E1447" s="52"/>
      <c r="F1447" s="52"/>
      <c r="G1447" s="52"/>
      <c r="H1447" s="52"/>
      <c r="I1447" s="52"/>
    </row>
    <row r="1448" spans="1:9" s="53" customFormat="1">
      <c r="A1448" s="49"/>
      <c r="B1448" s="50"/>
      <c r="C1448" s="51"/>
      <c r="D1448" s="49"/>
      <c r="E1448" s="52"/>
      <c r="F1448" s="52"/>
      <c r="G1448" s="52"/>
      <c r="H1448" s="52"/>
      <c r="I1448" s="52"/>
    </row>
    <row r="1449" spans="1:9" s="53" customFormat="1">
      <c r="A1449" s="49"/>
      <c r="B1449" s="50"/>
      <c r="C1449" s="51"/>
      <c r="D1449" s="49"/>
      <c r="E1449" s="52"/>
      <c r="F1449" s="52"/>
      <c r="G1449" s="52"/>
      <c r="H1449" s="52"/>
      <c r="I1449" s="52"/>
    </row>
    <row r="1450" spans="1:9" s="53" customFormat="1">
      <c r="A1450" s="49"/>
      <c r="B1450" s="50"/>
      <c r="C1450" s="51"/>
      <c r="D1450" s="49"/>
      <c r="E1450" s="52"/>
      <c r="F1450" s="52"/>
      <c r="G1450" s="52"/>
      <c r="H1450" s="52"/>
      <c r="I1450" s="52"/>
    </row>
    <row r="1451" spans="1:9" s="53" customFormat="1">
      <c r="A1451" s="49"/>
      <c r="B1451" s="50"/>
      <c r="C1451" s="51"/>
      <c r="D1451" s="49"/>
      <c r="E1451" s="52"/>
      <c r="F1451" s="52"/>
      <c r="G1451" s="52"/>
      <c r="H1451" s="52"/>
      <c r="I1451" s="52"/>
    </row>
    <row r="1452" spans="1:9" s="53" customFormat="1">
      <c r="A1452" s="49"/>
      <c r="B1452" s="50"/>
      <c r="C1452" s="51"/>
      <c r="D1452" s="49"/>
      <c r="E1452" s="52"/>
      <c r="F1452" s="52"/>
      <c r="G1452" s="52"/>
      <c r="H1452" s="52"/>
      <c r="I1452" s="52"/>
    </row>
    <row r="1453" spans="1:9" s="53" customFormat="1">
      <c r="A1453" s="49"/>
      <c r="B1453" s="50"/>
      <c r="C1453" s="51"/>
      <c r="D1453" s="49"/>
      <c r="E1453" s="52"/>
      <c r="F1453" s="52"/>
      <c r="G1453" s="52"/>
      <c r="H1453" s="52"/>
      <c r="I1453" s="52"/>
    </row>
    <row r="1454" spans="1:9" s="53" customFormat="1">
      <c r="A1454" s="49"/>
      <c r="B1454" s="50"/>
      <c r="C1454" s="51"/>
      <c r="D1454" s="49"/>
      <c r="E1454" s="52"/>
      <c r="F1454" s="52"/>
      <c r="G1454" s="52"/>
      <c r="H1454" s="52"/>
      <c r="I1454" s="52"/>
    </row>
    <row r="1455" spans="1:9" s="53" customFormat="1">
      <c r="A1455" s="49"/>
      <c r="B1455" s="50"/>
      <c r="C1455" s="51"/>
      <c r="D1455" s="49"/>
      <c r="E1455" s="52"/>
      <c r="F1455" s="52"/>
      <c r="G1455" s="52"/>
      <c r="H1455" s="52"/>
      <c r="I1455" s="52"/>
    </row>
    <row r="1456" spans="1:9" s="53" customFormat="1">
      <c r="A1456" s="49"/>
      <c r="B1456" s="50"/>
      <c r="C1456" s="51"/>
      <c r="D1456" s="49"/>
      <c r="E1456" s="52"/>
      <c r="F1456" s="52"/>
      <c r="G1456" s="52"/>
      <c r="H1456" s="52"/>
      <c r="I1456" s="52"/>
    </row>
    <row r="1457" spans="1:9" s="53" customFormat="1">
      <c r="A1457" s="49"/>
      <c r="B1457" s="50"/>
      <c r="C1457" s="51"/>
      <c r="D1457" s="49"/>
      <c r="E1457" s="52"/>
      <c r="F1457" s="52"/>
      <c r="G1457" s="52"/>
      <c r="H1457" s="52"/>
      <c r="I1457" s="52"/>
    </row>
    <row r="1458" spans="1:9" s="53" customFormat="1">
      <c r="A1458" s="49"/>
      <c r="B1458" s="50"/>
      <c r="C1458" s="51"/>
      <c r="D1458" s="49"/>
      <c r="E1458" s="52"/>
      <c r="F1458" s="52"/>
      <c r="G1458" s="52"/>
      <c r="H1458" s="52"/>
      <c r="I1458" s="52"/>
    </row>
    <row r="1459" spans="1:9" s="53" customFormat="1">
      <c r="A1459" s="49"/>
      <c r="B1459" s="50"/>
      <c r="C1459" s="51"/>
      <c r="D1459" s="49"/>
      <c r="E1459" s="52"/>
      <c r="F1459" s="52"/>
      <c r="G1459" s="52"/>
      <c r="H1459" s="52"/>
      <c r="I1459" s="52"/>
    </row>
    <row r="1460" spans="1:9" s="53" customFormat="1">
      <c r="A1460" s="49"/>
      <c r="B1460" s="50"/>
      <c r="C1460" s="51"/>
      <c r="D1460" s="49"/>
      <c r="E1460" s="52"/>
      <c r="F1460" s="52"/>
      <c r="G1460" s="52"/>
      <c r="H1460" s="52"/>
      <c r="I1460" s="52"/>
    </row>
    <row r="1461" spans="1:9" s="53" customFormat="1">
      <c r="A1461" s="49"/>
      <c r="B1461" s="50"/>
      <c r="C1461" s="51"/>
      <c r="D1461" s="49"/>
      <c r="E1461" s="52"/>
      <c r="F1461" s="52"/>
      <c r="G1461" s="52"/>
      <c r="H1461" s="52"/>
      <c r="I1461" s="52"/>
    </row>
    <row r="1462" spans="1:9" s="53" customFormat="1">
      <c r="A1462" s="49"/>
      <c r="B1462" s="50"/>
      <c r="C1462" s="51"/>
      <c r="D1462" s="49"/>
      <c r="E1462" s="52"/>
      <c r="F1462" s="52"/>
      <c r="G1462" s="52"/>
      <c r="H1462" s="52"/>
      <c r="I1462" s="52"/>
    </row>
    <row r="1463" spans="1:9" s="53" customFormat="1">
      <c r="A1463" s="49"/>
      <c r="B1463" s="50"/>
      <c r="C1463" s="51"/>
      <c r="D1463" s="49"/>
      <c r="E1463" s="52"/>
      <c r="F1463" s="52"/>
      <c r="G1463" s="52"/>
      <c r="H1463" s="52"/>
      <c r="I1463" s="52"/>
    </row>
    <row r="1464" spans="1:9" s="53" customFormat="1">
      <c r="A1464" s="49"/>
      <c r="B1464" s="50"/>
      <c r="C1464" s="51"/>
      <c r="D1464" s="49"/>
      <c r="E1464" s="52"/>
      <c r="F1464" s="52"/>
      <c r="G1464" s="52"/>
      <c r="H1464" s="52"/>
      <c r="I1464" s="52"/>
    </row>
    <row r="1465" spans="1:9" s="53" customFormat="1">
      <c r="A1465" s="49"/>
      <c r="B1465" s="50"/>
      <c r="C1465" s="51"/>
      <c r="D1465" s="49"/>
      <c r="E1465" s="52"/>
      <c r="F1465" s="52"/>
      <c r="G1465" s="52"/>
      <c r="H1465" s="52"/>
      <c r="I1465" s="52"/>
    </row>
    <row r="1466" spans="1:9" s="53" customFormat="1">
      <c r="A1466" s="49"/>
      <c r="B1466" s="50"/>
      <c r="C1466" s="51"/>
      <c r="D1466" s="49"/>
      <c r="E1466" s="52"/>
      <c r="F1466" s="52"/>
      <c r="G1466" s="52"/>
      <c r="H1466" s="52"/>
      <c r="I1466" s="52"/>
    </row>
    <row r="1467" spans="1:9" s="53" customFormat="1">
      <c r="A1467" s="49"/>
      <c r="B1467" s="50"/>
      <c r="C1467" s="51"/>
      <c r="D1467" s="49"/>
      <c r="E1467" s="52"/>
      <c r="F1467" s="52"/>
      <c r="G1467" s="52"/>
      <c r="H1467" s="52"/>
      <c r="I1467" s="52"/>
    </row>
    <row r="1468" spans="1:9" s="53" customFormat="1">
      <c r="A1468" s="49"/>
      <c r="B1468" s="50"/>
      <c r="C1468" s="51"/>
      <c r="D1468" s="49"/>
      <c r="E1468" s="52"/>
      <c r="F1468" s="52"/>
      <c r="G1468" s="52"/>
      <c r="H1468" s="52"/>
      <c r="I1468" s="52"/>
    </row>
    <row r="1469" spans="1:9" s="53" customFormat="1">
      <c r="A1469" s="49"/>
      <c r="B1469" s="50"/>
      <c r="C1469" s="51"/>
      <c r="D1469" s="49"/>
      <c r="E1469" s="52"/>
      <c r="F1469" s="52"/>
      <c r="G1469" s="52"/>
      <c r="H1469" s="52"/>
      <c r="I1469" s="52"/>
    </row>
    <row r="1470" spans="1:9" s="53" customFormat="1">
      <c r="A1470" s="49"/>
      <c r="B1470" s="50"/>
      <c r="C1470" s="51"/>
      <c r="D1470" s="49"/>
      <c r="E1470" s="52"/>
      <c r="F1470" s="52"/>
      <c r="G1470" s="52"/>
      <c r="H1470" s="52"/>
      <c r="I1470" s="52"/>
    </row>
    <row r="1471" spans="1:9" s="53" customFormat="1">
      <c r="A1471" s="49"/>
      <c r="B1471" s="50"/>
      <c r="C1471" s="51"/>
      <c r="D1471" s="49"/>
      <c r="E1471" s="52"/>
      <c r="F1471" s="52"/>
      <c r="G1471" s="52"/>
      <c r="H1471" s="52"/>
      <c r="I1471" s="52"/>
    </row>
    <row r="1472" spans="1:9" s="53" customFormat="1">
      <c r="A1472" s="49"/>
      <c r="B1472" s="50"/>
      <c r="C1472" s="51"/>
      <c r="D1472" s="49"/>
      <c r="E1472" s="52"/>
      <c r="F1472" s="52"/>
      <c r="G1472" s="52"/>
      <c r="H1472" s="52"/>
      <c r="I1472" s="52"/>
    </row>
    <row r="1473" spans="1:9" s="53" customFormat="1">
      <c r="A1473" s="49"/>
      <c r="B1473" s="50"/>
      <c r="C1473" s="51"/>
      <c r="D1473" s="49"/>
      <c r="E1473" s="52"/>
      <c r="F1473" s="52"/>
      <c r="G1473" s="52"/>
      <c r="H1473" s="52"/>
      <c r="I1473" s="52"/>
    </row>
    <row r="1474" spans="1:9" s="53" customFormat="1">
      <c r="A1474" s="49"/>
      <c r="B1474" s="50"/>
      <c r="C1474" s="51"/>
      <c r="D1474" s="49"/>
      <c r="E1474" s="52"/>
      <c r="F1474" s="52"/>
      <c r="G1474" s="52"/>
      <c r="H1474" s="52"/>
      <c r="I1474" s="52"/>
    </row>
    <row r="1475" spans="1:9" s="53" customFormat="1">
      <c r="A1475" s="49"/>
      <c r="B1475" s="50"/>
      <c r="C1475" s="51"/>
      <c r="D1475" s="49"/>
      <c r="E1475" s="52"/>
      <c r="F1475" s="52"/>
      <c r="G1475" s="52"/>
      <c r="H1475" s="52"/>
      <c r="I1475" s="52"/>
    </row>
    <row r="1476" spans="1:9" s="53" customFormat="1">
      <c r="A1476" s="49"/>
      <c r="B1476" s="50"/>
      <c r="C1476" s="51"/>
      <c r="D1476" s="49"/>
      <c r="E1476" s="52"/>
      <c r="F1476" s="52"/>
      <c r="G1476" s="52"/>
      <c r="H1476" s="52"/>
      <c r="I1476" s="52"/>
    </row>
    <row r="1477" spans="1:9" s="53" customFormat="1">
      <c r="A1477" s="49"/>
      <c r="B1477" s="50"/>
      <c r="C1477" s="51"/>
      <c r="D1477" s="49"/>
      <c r="E1477" s="52"/>
      <c r="F1477" s="52"/>
      <c r="G1477" s="52"/>
      <c r="H1477" s="52"/>
      <c r="I1477" s="52"/>
    </row>
    <row r="1478" spans="1:9" s="53" customFormat="1">
      <c r="A1478" s="49"/>
      <c r="B1478" s="50"/>
      <c r="C1478" s="51"/>
      <c r="D1478" s="49"/>
      <c r="E1478" s="52"/>
      <c r="F1478" s="52"/>
      <c r="G1478" s="52"/>
      <c r="H1478" s="52"/>
      <c r="I1478" s="52"/>
    </row>
    <row r="1479" spans="1:9" s="53" customFormat="1">
      <c r="A1479" s="49"/>
      <c r="B1479" s="50"/>
      <c r="C1479" s="51"/>
      <c r="D1479" s="49"/>
      <c r="E1479" s="52"/>
      <c r="F1479" s="52"/>
      <c r="G1479" s="52"/>
      <c r="H1479" s="52"/>
      <c r="I1479" s="52"/>
    </row>
    <row r="1480" spans="1:9" s="53" customFormat="1">
      <c r="A1480" s="49"/>
      <c r="B1480" s="50"/>
      <c r="C1480" s="51"/>
      <c r="D1480" s="49"/>
      <c r="E1480" s="52"/>
      <c r="F1480" s="52"/>
      <c r="G1480" s="52"/>
      <c r="H1480" s="52"/>
      <c r="I1480" s="52"/>
    </row>
    <row r="1481" spans="1:9" s="53" customFormat="1">
      <c r="A1481" s="49"/>
      <c r="B1481" s="50"/>
      <c r="C1481" s="51"/>
      <c r="D1481" s="49"/>
      <c r="E1481" s="52"/>
      <c r="F1481" s="52"/>
      <c r="G1481" s="52"/>
      <c r="H1481" s="52"/>
      <c r="I1481" s="52"/>
    </row>
    <row r="1482" spans="1:9" s="53" customFormat="1">
      <c r="A1482" s="49"/>
      <c r="B1482" s="50"/>
      <c r="C1482" s="51"/>
      <c r="D1482" s="49"/>
      <c r="E1482" s="52"/>
      <c r="F1482" s="52"/>
      <c r="G1482" s="52"/>
      <c r="H1482" s="52"/>
      <c r="I1482" s="52"/>
    </row>
    <row r="1483" spans="1:9" s="53" customFormat="1">
      <c r="A1483" s="49"/>
      <c r="B1483" s="50"/>
      <c r="C1483" s="51"/>
      <c r="D1483" s="49"/>
      <c r="E1483" s="52"/>
      <c r="F1483" s="52"/>
      <c r="G1483" s="52"/>
      <c r="H1483" s="52"/>
      <c r="I1483" s="52"/>
    </row>
    <row r="1484" spans="1:9" s="53" customFormat="1">
      <c r="A1484" s="49"/>
      <c r="B1484" s="50"/>
      <c r="C1484" s="51"/>
      <c r="D1484" s="49"/>
      <c r="E1484" s="52"/>
      <c r="F1484" s="52"/>
      <c r="G1484" s="52"/>
      <c r="H1484" s="52"/>
      <c r="I1484" s="52"/>
    </row>
    <row r="1485" spans="1:9" s="53" customFormat="1">
      <c r="A1485" s="49"/>
      <c r="B1485" s="50"/>
      <c r="C1485" s="51"/>
      <c r="D1485" s="49"/>
      <c r="E1485" s="52"/>
      <c r="F1485" s="52"/>
      <c r="G1485" s="52"/>
      <c r="H1485" s="52"/>
      <c r="I1485" s="52"/>
    </row>
    <row r="1486" spans="1:9" s="53" customFormat="1">
      <c r="A1486" s="49"/>
      <c r="B1486" s="50"/>
      <c r="C1486" s="51"/>
      <c r="D1486" s="49"/>
      <c r="E1486" s="52"/>
      <c r="F1486" s="52"/>
      <c r="G1486" s="52"/>
      <c r="H1486" s="52"/>
      <c r="I1486" s="52"/>
    </row>
    <row r="1487" spans="1:9" s="53" customFormat="1">
      <c r="A1487" s="49"/>
      <c r="B1487" s="50"/>
      <c r="C1487" s="51"/>
      <c r="D1487" s="49"/>
      <c r="E1487" s="52"/>
      <c r="F1487" s="52"/>
      <c r="G1487" s="52"/>
      <c r="H1487" s="52"/>
      <c r="I1487" s="52"/>
    </row>
    <row r="1488" spans="1:9" s="53" customFormat="1">
      <c r="A1488" s="49"/>
      <c r="B1488" s="50"/>
      <c r="C1488" s="51"/>
      <c r="D1488" s="49"/>
      <c r="E1488" s="52"/>
      <c r="F1488" s="52"/>
      <c r="G1488" s="52"/>
      <c r="H1488" s="52"/>
      <c r="I1488" s="52"/>
    </row>
    <row r="1489" spans="1:9" s="53" customFormat="1">
      <c r="A1489" s="49"/>
      <c r="B1489" s="50"/>
      <c r="C1489" s="51"/>
      <c r="D1489" s="49"/>
      <c r="E1489" s="52"/>
      <c r="F1489" s="52"/>
      <c r="G1489" s="52"/>
      <c r="H1489" s="52"/>
      <c r="I1489" s="52"/>
    </row>
    <row r="1490" spans="1:9" s="53" customFormat="1">
      <c r="A1490" s="49"/>
      <c r="B1490" s="50"/>
      <c r="C1490" s="51"/>
      <c r="D1490" s="49"/>
      <c r="E1490" s="52"/>
      <c r="F1490" s="52"/>
      <c r="G1490" s="52"/>
      <c r="H1490" s="52"/>
      <c r="I1490" s="52"/>
    </row>
    <row r="1491" spans="1:9" s="53" customFormat="1">
      <c r="A1491" s="49"/>
      <c r="B1491" s="50"/>
      <c r="C1491" s="51"/>
      <c r="D1491" s="49"/>
      <c r="E1491" s="52"/>
      <c r="F1491" s="52"/>
      <c r="G1491" s="52"/>
      <c r="H1491" s="52"/>
      <c r="I1491" s="52"/>
    </row>
    <row r="1492" spans="1:9" s="53" customFormat="1">
      <c r="A1492" s="49"/>
      <c r="B1492" s="50"/>
      <c r="C1492" s="51"/>
      <c r="D1492" s="49"/>
      <c r="E1492" s="52"/>
      <c r="F1492" s="52"/>
      <c r="G1492" s="52"/>
      <c r="H1492" s="52"/>
      <c r="I1492" s="52"/>
    </row>
    <row r="1493" spans="1:9" s="53" customFormat="1">
      <c r="A1493" s="49"/>
      <c r="B1493" s="50"/>
      <c r="C1493" s="51"/>
      <c r="D1493" s="49"/>
      <c r="E1493" s="52"/>
      <c r="F1493" s="52"/>
      <c r="G1493" s="52"/>
      <c r="H1493" s="52"/>
      <c r="I1493" s="52"/>
    </row>
    <row r="1494" spans="1:9" s="53" customFormat="1">
      <c r="A1494" s="49"/>
      <c r="B1494" s="50"/>
      <c r="C1494" s="51"/>
      <c r="D1494" s="49"/>
      <c r="E1494" s="52"/>
      <c r="F1494" s="52"/>
      <c r="G1494" s="52"/>
      <c r="H1494" s="52"/>
      <c r="I1494" s="52"/>
    </row>
    <row r="1495" spans="1:9" s="53" customFormat="1">
      <c r="A1495" s="49"/>
      <c r="B1495" s="50"/>
      <c r="C1495" s="51"/>
      <c r="D1495" s="49"/>
      <c r="E1495" s="52"/>
      <c r="F1495" s="52"/>
      <c r="G1495" s="52"/>
      <c r="H1495" s="52"/>
      <c r="I1495" s="52"/>
    </row>
    <row r="1496" spans="1:9" s="53" customFormat="1">
      <c r="A1496" s="49"/>
      <c r="B1496" s="50"/>
      <c r="C1496" s="51"/>
      <c r="D1496" s="49"/>
      <c r="E1496" s="52"/>
      <c r="F1496" s="52"/>
      <c r="G1496" s="52"/>
      <c r="H1496" s="52"/>
      <c r="I1496" s="52"/>
    </row>
    <row r="1497" spans="1:9" s="53" customFormat="1">
      <c r="A1497" s="49"/>
      <c r="B1497" s="50"/>
      <c r="C1497" s="51"/>
      <c r="D1497" s="49"/>
      <c r="E1497" s="52"/>
      <c r="F1497" s="52"/>
      <c r="G1497" s="52"/>
      <c r="H1497" s="52"/>
      <c r="I1497" s="52"/>
    </row>
    <row r="1498" spans="1:9" s="53" customFormat="1">
      <c r="A1498" s="49"/>
      <c r="B1498" s="50"/>
      <c r="C1498" s="51"/>
      <c r="D1498" s="49"/>
      <c r="E1498" s="52"/>
      <c r="F1498" s="52"/>
      <c r="G1498" s="52"/>
      <c r="H1498" s="52"/>
      <c r="I1498" s="52"/>
    </row>
    <row r="1499" spans="1:9" s="53" customFormat="1">
      <c r="A1499" s="49"/>
      <c r="B1499" s="50"/>
      <c r="C1499" s="51"/>
      <c r="D1499" s="49"/>
      <c r="E1499" s="52"/>
      <c r="F1499" s="52"/>
      <c r="G1499" s="52"/>
      <c r="H1499" s="52"/>
      <c r="I1499" s="52"/>
    </row>
    <row r="1500" spans="1:9" s="53" customFormat="1">
      <c r="A1500" s="49"/>
      <c r="B1500" s="50"/>
      <c r="C1500" s="51"/>
      <c r="D1500" s="49"/>
      <c r="E1500" s="52"/>
      <c r="F1500" s="52"/>
      <c r="G1500" s="52"/>
      <c r="H1500" s="52"/>
      <c r="I1500" s="52"/>
    </row>
    <row r="1501" spans="1:9" s="53" customFormat="1">
      <c r="A1501" s="49"/>
      <c r="B1501" s="50"/>
      <c r="C1501" s="51"/>
      <c r="D1501" s="49"/>
      <c r="E1501" s="52"/>
      <c r="F1501" s="52"/>
      <c r="G1501" s="52"/>
      <c r="H1501" s="52"/>
      <c r="I1501" s="52"/>
    </row>
    <row r="1502" spans="1:9" s="53" customFormat="1">
      <c r="A1502" s="49"/>
      <c r="B1502" s="50"/>
      <c r="C1502" s="51"/>
      <c r="D1502" s="49"/>
      <c r="E1502" s="52"/>
      <c r="F1502" s="52"/>
      <c r="G1502" s="52"/>
      <c r="H1502" s="52"/>
      <c r="I1502" s="52"/>
    </row>
    <row r="1503" spans="1:9" s="53" customFormat="1">
      <c r="A1503" s="49"/>
      <c r="B1503" s="50"/>
      <c r="C1503" s="51"/>
      <c r="D1503" s="49"/>
      <c r="E1503" s="52"/>
      <c r="F1503" s="52"/>
      <c r="G1503" s="52"/>
      <c r="H1503" s="52"/>
      <c r="I1503" s="52"/>
    </row>
    <row r="1504" spans="1:9" s="53" customFormat="1">
      <c r="A1504" s="49"/>
      <c r="B1504" s="50"/>
      <c r="C1504" s="51"/>
      <c r="D1504" s="49"/>
      <c r="E1504" s="52"/>
      <c r="F1504" s="52"/>
      <c r="G1504" s="52"/>
      <c r="H1504" s="52"/>
      <c r="I1504" s="52"/>
    </row>
    <row r="1505" spans="1:9" s="53" customFormat="1">
      <c r="A1505" s="49"/>
      <c r="B1505" s="50"/>
      <c r="C1505" s="51"/>
      <c r="D1505" s="49"/>
      <c r="E1505" s="52"/>
      <c r="F1505" s="52"/>
      <c r="G1505" s="52"/>
      <c r="H1505" s="52"/>
      <c r="I1505" s="52"/>
    </row>
    <row r="1506" spans="1:9" s="53" customFormat="1">
      <c r="A1506" s="49"/>
      <c r="B1506" s="50"/>
      <c r="C1506" s="51"/>
      <c r="D1506" s="49"/>
      <c r="E1506" s="52"/>
      <c r="F1506" s="52"/>
      <c r="G1506" s="52"/>
      <c r="H1506" s="52"/>
      <c r="I1506" s="52"/>
    </row>
    <row r="1507" spans="1:9" s="53" customFormat="1">
      <c r="A1507" s="49"/>
      <c r="B1507" s="50"/>
      <c r="C1507" s="51"/>
      <c r="D1507" s="49"/>
      <c r="E1507" s="52"/>
      <c r="F1507" s="52"/>
      <c r="G1507" s="52"/>
      <c r="H1507" s="52"/>
      <c r="I1507" s="52"/>
    </row>
    <row r="1508" spans="1:9" s="53" customFormat="1">
      <c r="A1508" s="49"/>
      <c r="B1508" s="50"/>
      <c r="C1508" s="51"/>
      <c r="D1508" s="49"/>
      <c r="E1508" s="52"/>
      <c r="F1508" s="52"/>
      <c r="G1508" s="52"/>
      <c r="H1508" s="52"/>
      <c r="I1508" s="52"/>
    </row>
    <row r="1509" spans="1:9" s="53" customFormat="1">
      <c r="A1509" s="49"/>
      <c r="B1509" s="50"/>
      <c r="C1509" s="51"/>
      <c r="D1509" s="49"/>
      <c r="E1509" s="52"/>
      <c r="F1509" s="52"/>
      <c r="G1509" s="52"/>
      <c r="H1509" s="52"/>
      <c r="I1509" s="52"/>
    </row>
    <row r="1510" spans="1:9" s="53" customFormat="1">
      <c r="A1510" s="49"/>
      <c r="B1510" s="50"/>
      <c r="C1510" s="51"/>
      <c r="D1510" s="49"/>
      <c r="E1510" s="52"/>
      <c r="F1510" s="52"/>
      <c r="G1510" s="52"/>
      <c r="H1510" s="52"/>
      <c r="I1510" s="52"/>
    </row>
    <row r="1511" spans="1:9" s="53" customFormat="1">
      <c r="A1511" s="49"/>
      <c r="B1511" s="50"/>
      <c r="C1511" s="51"/>
      <c r="D1511" s="49"/>
      <c r="E1511" s="52"/>
      <c r="F1511" s="52"/>
      <c r="G1511" s="52"/>
      <c r="H1511" s="52"/>
      <c r="I1511" s="52"/>
    </row>
    <row r="1512" spans="1:9" s="53" customFormat="1">
      <c r="A1512" s="49"/>
      <c r="B1512" s="50"/>
      <c r="C1512" s="51"/>
      <c r="D1512" s="49"/>
      <c r="E1512" s="52"/>
      <c r="F1512" s="52"/>
      <c r="G1512" s="52"/>
      <c r="H1512" s="52"/>
      <c r="I1512" s="52"/>
    </row>
    <row r="1513" spans="1:9" s="53" customFormat="1">
      <c r="A1513" s="49"/>
      <c r="B1513" s="50"/>
      <c r="C1513" s="51"/>
      <c r="D1513" s="49"/>
      <c r="E1513" s="52"/>
      <c r="F1513" s="52"/>
      <c r="G1513" s="52"/>
      <c r="H1513" s="52"/>
      <c r="I1513" s="52"/>
    </row>
    <row r="1514" spans="1:9" s="53" customFormat="1">
      <c r="A1514" s="49"/>
      <c r="B1514" s="50"/>
      <c r="C1514" s="51"/>
      <c r="D1514" s="49"/>
      <c r="E1514" s="52"/>
      <c r="F1514" s="52"/>
      <c r="G1514" s="52"/>
      <c r="H1514" s="52"/>
      <c r="I1514" s="52"/>
    </row>
    <row r="1515" spans="1:9" s="53" customFormat="1">
      <c r="A1515" s="49"/>
      <c r="B1515" s="50"/>
      <c r="C1515" s="51"/>
      <c r="D1515" s="49"/>
      <c r="E1515" s="52"/>
      <c r="F1515" s="52"/>
      <c r="G1515" s="52"/>
      <c r="H1515" s="52"/>
      <c r="I1515" s="52"/>
    </row>
    <row r="1516" spans="1:9" s="53" customFormat="1">
      <c r="A1516" s="49"/>
      <c r="B1516" s="50"/>
      <c r="C1516" s="51"/>
      <c r="D1516" s="49"/>
      <c r="E1516" s="52"/>
      <c r="F1516" s="52"/>
      <c r="G1516" s="52"/>
      <c r="H1516" s="52"/>
      <c r="I1516" s="52"/>
    </row>
    <row r="1517" spans="1:9" s="53" customFormat="1">
      <c r="A1517" s="49"/>
      <c r="B1517" s="50"/>
      <c r="C1517" s="51"/>
      <c r="D1517" s="49"/>
      <c r="E1517" s="52"/>
      <c r="F1517" s="52"/>
      <c r="G1517" s="52"/>
      <c r="H1517" s="52"/>
      <c r="I1517" s="52"/>
    </row>
    <row r="1518" spans="1:9" s="53" customFormat="1">
      <c r="A1518" s="49"/>
      <c r="B1518" s="50"/>
      <c r="C1518" s="51"/>
      <c r="D1518" s="49"/>
      <c r="E1518" s="52"/>
      <c r="F1518" s="52"/>
      <c r="G1518" s="52"/>
      <c r="H1518" s="52"/>
      <c r="I1518" s="52"/>
    </row>
    <row r="1519" spans="1:9" s="53" customFormat="1">
      <c r="A1519" s="49"/>
      <c r="B1519" s="50"/>
      <c r="C1519" s="51"/>
      <c r="D1519" s="49"/>
      <c r="E1519" s="52"/>
      <c r="F1519" s="52"/>
      <c r="G1519" s="52"/>
      <c r="H1519" s="52"/>
      <c r="I1519" s="52"/>
    </row>
    <row r="1520" spans="1:9" s="53" customFormat="1">
      <c r="A1520" s="49"/>
      <c r="B1520" s="50"/>
      <c r="C1520" s="51"/>
      <c r="D1520" s="49"/>
      <c r="E1520" s="52"/>
      <c r="F1520" s="52"/>
      <c r="G1520" s="52"/>
      <c r="H1520" s="52"/>
      <c r="I1520" s="52"/>
    </row>
    <row r="1521" spans="1:9" s="53" customFormat="1">
      <c r="A1521" s="49"/>
      <c r="B1521" s="50"/>
      <c r="C1521" s="51"/>
      <c r="D1521" s="49"/>
      <c r="E1521" s="52"/>
      <c r="F1521" s="52"/>
      <c r="G1521" s="52"/>
      <c r="H1521" s="52"/>
      <c r="I1521" s="52"/>
    </row>
    <row r="1522" spans="1:9" s="53" customFormat="1">
      <c r="A1522" s="49"/>
      <c r="B1522" s="50"/>
      <c r="C1522" s="51"/>
      <c r="D1522" s="49"/>
      <c r="E1522" s="52"/>
      <c r="F1522" s="52"/>
      <c r="G1522" s="52"/>
      <c r="H1522" s="52"/>
      <c r="I1522" s="52"/>
    </row>
    <row r="1523" spans="1:9" s="53" customFormat="1">
      <c r="A1523" s="49"/>
      <c r="B1523" s="50"/>
      <c r="C1523" s="51"/>
      <c r="D1523" s="49"/>
      <c r="E1523" s="52"/>
      <c r="F1523" s="52"/>
      <c r="G1523" s="52"/>
      <c r="H1523" s="52"/>
      <c r="I1523" s="52"/>
    </row>
    <row r="1524" spans="1:9" s="53" customFormat="1">
      <c r="A1524" s="49"/>
      <c r="B1524" s="50"/>
      <c r="C1524" s="51"/>
      <c r="D1524" s="49"/>
      <c r="E1524" s="52"/>
      <c r="F1524" s="52"/>
      <c r="G1524" s="52"/>
      <c r="H1524" s="52"/>
      <c r="I1524" s="52"/>
    </row>
    <row r="1525" spans="1:9" s="53" customFormat="1">
      <c r="A1525" s="49"/>
      <c r="B1525" s="50"/>
      <c r="C1525" s="51"/>
      <c r="D1525" s="49"/>
      <c r="E1525" s="52"/>
      <c r="F1525" s="52"/>
      <c r="G1525" s="52"/>
      <c r="H1525" s="52"/>
      <c r="I1525" s="52"/>
    </row>
    <row r="1526" spans="1:9" s="53" customFormat="1">
      <c r="A1526" s="49"/>
      <c r="B1526" s="50"/>
      <c r="C1526" s="51"/>
      <c r="D1526" s="49"/>
      <c r="E1526" s="52"/>
      <c r="F1526" s="52"/>
      <c r="G1526" s="52"/>
      <c r="H1526" s="52"/>
      <c r="I1526" s="52"/>
    </row>
    <row r="1527" spans="1:9" s="53" customFormat="1">
      <c r="A1527" s="49"/>
      <c r="B1527" s="50"/>
      <c r="C1527" s="51"/>
      <c r="D1527" s="49"/>
      <c r="E1527" s="52"/>
      <c r="F1527" s="52"/>
      <c r="G1527" s="52"/>
      <c r="H1527" s="52"/>
      <c r="I1527" s="52"/>
    </row>
    <row r="1528" spans="1:9" s="53" customFormat="1">
      <c r="A1528" s="49"/>
      <c r="B1528" s="50"/>
      <c r="C1528" s="51"/>
      <c r="D1528" s="49"/>
      <c r="E1528" s="52"/>
      <c r="F1528" s="52"/>
      <c r="G1528" s="52"/>
      <c r="H1528" s="52"/>
      <c r="I1528" s="52"/>
    </row>
    <row r="1529" spans="1:9" s="53" customFormat="1">
      <c r="A1529" s="49"/>
      <c r="B1529" s="50"/>
      <c r="C1529" s="51"/>
      <c r="D1529" s="49"/>
      <c r="E1529" s="52"/>
      <c r="F1529" s="52"/>
      <c r="G1529" s="52"/>
      <c r="H1529" s="52"/>
      <c r="I1529" s="52"/>
    </row>
    <row r="1530" spans="1:9" s="53" customFormat="1">
      <c r="A1530" s="49"/>
      <c r="B1530" s="50"/>
      <c r="C1530" s="51"/>
      <c r="D1530" s="49"/>
      <c r="E1530" s="52"/>
      <c r="F1530" s="52"/>
      <c r="G1530" s="52"/>
      <c r="H1530" s="52"/>
      <c r="I1530" s="52"/>
    </row>
    <row r="1531" spans="1:9" s="53" customFormat="1">
      <c r="A1531" s="49"/>
      <c r="B1531" s="50"/>
      <c r="C1531" s="51"/>
      <c r="D1531" s="49"/>
      <c r="E1531" s="52"/>
      <c r="F1531" s="52"/>
      <c r="G1531" s="52"/>
      <c r="H1531" s="52"/>
      <c r="I1531" s="52"/>
    </row>
    <row r="1532" spans="1:9" s="53" customFormat="1">
      <c r="A1532" s="49"/>
      <c r="B1532" s="50"/>
      <c r="C1532" s="51"/>
      <c r="D1532" s="49"/>
      <c r="E1532" s="52"/>
      <c r="F1532" s="52"/>
      <c r="G1532" s="52"/>
      <c r="H1532" s="52"/>
      <c r="I1532" s="52"/>
    </row>
    <row r="1533" spans="1:9" s="53" customFormat="1">
      <c r="A1533" s="49"/>
      <c r="B1533" s="50"/>
      <c r="C1533" s="51"/>
      <c r="D1533" s="49"/>
      <c r="E1533" s="52"/>
      <c r="F1533" s="52"/>
      <c r="G1533" s="52"/>
      <c r="H1533" s="52"/>
      <c r="I1533" s="52"/>
    </row>
    <row r="1534" spans="1:9" s="53" customFormat="1">
      <c r="A1534" s="49"/>
      <c r="B1534" s="50"/>
      <c r="C1534" s="51"/>
      <c r="D1534" s="49"/>
      <c r="E1534" s="52"/>
      <c r="F1534" s="52"/>
      <c r="G1534" s="52"/>
      <c r="H1534" s="52"/>
      <c r="I1534" s="52"/>
    </row>
    <row r="1535" spans="1:9" s="53" customFormat="1">
      <c r="A1535" s="49"/>
      <c r="B1535" s="50"/>
      <c r="C1535" s="51"/>
      <c r="D1535" s="49"/>
      <c r="E1535" s="52"/>
      <c r="F1535" s="52"/>
      <c r="G1535" s="52"/>
      <c r="H1535" s="52"/>
      <c r="I1535" s="52"/>
    </row>
    <row r="1536" spans="1:9" s="53" customFormat="1">
      <c r="A1536" s="49"/>
      <c r="B1536" s="50"/>
      <c r="C1536" s="51"/>
      <c r="D1536" s="49"/>
      <c r="E1536" s="52"/>
      <c r="F1536" s="52"/>
      <c r="G1536" s="52"/>
      <c r="H1536" s="52"/>
      <c r="I1536" s="52"/>
    </row>
    <row r="1537" spans="1:9" s="53" customFormat="1">
      <c r="A1537" s="49"/>
      <c r="B1537" s="50"/>
      <c r="C1537" s="51"/>
      <c r="D1537" s="49"/>
      <c r="E1537" s="52"/>
      <c r="F1537" s="52"/>
      <c r="G1537" s="52"/>
      <c r="H1537" s="52"/>
      <c r="I1537" s="52"/>
    </row>
    <row r="1538" spans="1:9" s="53" customFormat="1">
      <c r="A1538" s="49"/>
      <c r="B1538" s="50"/>
      <c r="C1538" s="51"/>
      <c r="D1538" s="49"/>
      <c r="E1538" s="52"/>
      <c r="F1538" s="52"/>
      <c r="G1538" s="52"/>
      <c r="H1538" s="52"/>
      <c r="I1538" s="52"/>
    </row>
    <row r="1539" spans="1:9" s="53" customFormat="1">
      <c r="A1539" s="49"/>
      <c r="B1539" s="50"/>
      <c r="C1539" s="51"/>
      <c r="D1539" s="49"/>
      <c r="E1539" s="52"/>
      <c r="F1539" s="52"/>
      <c r="G1539" s="52"/>
      <c r="H1539" s="52"/>
      <c r="I1539" s="52"/>
    </row>
    <row r="1540" spans="1:9" s="53" customFormat="1">
      <c r="A1540" s="49"/>
      <c r="B1540" s="50"/>
      <c r="C1540" s="51"/>
      <c r="D1540" s="49"/>
      <c r="E1540" s="52"/>
      <c r="F1540" s="52"/>
      <c r="G1540" s="52"/>
      <c r="H1540" s="52"/>
      <c r="I1540" s="52"/>
    </row>
    <row r="1541" spans="1:9" s="53" customFormat="1">
      <c r="A1541" s="49"/>
      <c r="B1541" s="50"/>
      <c r="C1541" s="51"/>
      <c r="D1541" s="49"/>
      <c r="E1541" s="52"/>
      <c r="F1541" s="52"/>
      <c r="G1541" s="52"/>
      <c r="H1541" s="52"/>
      <c r="I1541" s="52"/>
    </row>
    <row r="1542" spans="1:9" s="53" customFormat="1">
      <c r="A1542" s="49"/>
      <c r="B1542" s="50"/>
      <c r="C1542" s="51"/>
      <c r="D1542" s="49"/>
      <c r="E1542" s="52"/>
      <c r="F1542" s="52"/>
      <c r="G1542" s="52"/>
      <c r="H1542" s="52"/>
      <c r="I1542" s="52"/>
    </row>
    <row r="1543" spans="1:9" s="53" customFormat="1">
      <c r="A1543" s="49"/>
      <c r="B1543" s="50"/>
      <c r="C1543" s="51"/>
      <c r="D1543" s="49"/>
      <c r="E1543" s="52"/>
      <c r="F1543" s="52"/>
      <c r="G1543" s="52"/>
      <c r="H1543" s="52"/>
      <c r="I1543" s="52"/>
    </row>
    <row r="1544" spans="1:9" s="53" customFormat="1">
      <c r="A1544" s="49"/>
      <c r="B1544" s="50"/>
      <c r="C1544" s="51"/>
      <c r="D1544" s="49"/>
      <c r="E1544" s="52"/>
      <c r="F1544" s="52"/>
      <c r="G1544" s="52"/>
      <c r="H1544" s="52"/>
      <c r="I1544" s="52"/>
    </row>
    <row r="1545" spans="1:9" s="53" customFormat="1">
      <c r="A1545" s="49"/>
      <c r="B1545" s="50"/>
      <c r="C1545" s="51"/>
      <c r="D1545" s="49"/>
      <c r="E1545" s="52"/>
      <c r="F1545" s="52"/>
      <c r="G1545" s="52"/>
      <c r="H1545" s="52"/>
      <c r="I1545" s="52"/>
    </row>
    <row r="1546" spans="1:9" s="53" customFormat="1">
      <c r="A1546" s="49"/>
      <c r="B1546" s="50"/>
      <c r="C1546" s="51"/>
      <c r="D1546" s="49"/>
      <c r="E1546" s="52"/>
      <c r="F1546" s="52"/>
      <c r="G1546" s="52"/>
      <c r="H1546" s="52"/>
      <c r="I1546" s="52"/>
    </row>
    <row r="1547" spans="1:9" s="53" customFormat="1">
      <c r="A1547" s="49"/>
      <c r="B1547" s="50"/>
      <c r="C1547" s="51"/>
      <c r="D1547" s="49"/>
      <c r="E1547" s="52"/>
      <c r="F1547" s="52"/>
      <c r="G1547" s="52"/>
      <c r="H1547" s="52"/>
      <c r="I1547" s="52"/>
    </row>
    <row r="1548" spans="1:9" s="53" customFormat="1">
      <c r="A1548" s="49"/>
      <c r="B1548" s="50"/>
      <c r="C1548" s="51"/>
      <c r="D1548" s="49"/>
      <c r="E1548" s="52"/>
      <c r="F1548" s="52"/>
      <c r="G1548" s="52"/>
      <c r="H1548" s="52"/>
      <c r="I1548" s="52"/>
    </row>
    <row r="1549" spans="1:9" s="53" customFormat="1">
      <c r="A1549" s="49"/>
      <c r="B1549" s="50"/>
      <c r="C1549" s="51"/>
      <c r="D1549" s="49"/>
      <c r="E1549" s="52"/>
      <c r="F1549" s="52"/>
      <c r="G1549" s="52"/>
      <c r="H1549" s="52"/>
      <c r="I1549" s="52"/>
    </row>
    <row r="1550" spans="1:9" s="53" customFormat="1">
      <c r="A1550" s="49"/>
      <c r="B1550" s="50"/>
      <c r="C1550" s="51"/>
      <c r="D1550" s="49"/>
      <c r="E1550" s="52"/>
      <c r="F1550" s="52"/>
      <c r="G1550" s="52"/>
      <c r="H1550" s="52"/>
      <c r="I1550" s="52"/>
    </row>
    <row r="1551" spans="1:9" s="53" customFormat="1">
      <c r="A1551" s="49"/>
      <c r="B1551" s="50"/>
      <c r="C1551" s="51"/>
      <c r="D1551" s="49"/>
      <c r="E1551" s="52"/>
      <c r="F1551" s="52"/>
      <c r="G1551" s="52"/>
      <c r="H1551" s="52"/>
      <c r="I1551" s="52"/>
    </row>
    <row r="1552" spans="1:9" s="53" customFormat="1">
      <c r="A1552" s="49"/>
      <c r="B1552" s="50"/>
      <c r="C1552" s="51"/>
      <c r="D1552" s="49"/>
      <c r="E1552" s="52"/>
      <c r="F1552" s="52"/>
      <c r="G1552" s="52"/>
      <c r="H1552" s="52"/>
      <c r="I1552" s="52"/>
    </row>
    <row r="1553" spans="1:9" s="53" customFormat="1">
      <c r="A1553" s="49"/>
      <c r="B1553" s="50"/>
      <c r="C1553" s="51"/>
      <c r="D1553" s="49"/>
      <c r="E1553" s="52"/>
      <c r="F1553" s="52"/>
      <c r="G1553" s="52"/>
      <c r="H1553" s="52"/>
      <c r="I1553" s="52"/>
    </row>
    <row r="1554" spans="1:9" s="53" customFormat="1">
      <c r="A1554" s="49"/>
      <c r="B1554" s="50"/>
      <c r="C1554" s="51"/>
      <c r="D1554" s="49"/>
      <c r="E1554" s="52"/>
      <c r="F1554" s="52"/>
      <c r="G1554" s="52"/>
      <c r="H1554" s="52"/>
      <c r="I1554" s="52"/>
    </row>
    <row r="1555" spans="1:9" s="53" customFormat="1">
      <c r="A1555" s="49"/>
      <c r="B1555" s="50"/>
      <c r="C1555" s="51"/>
      <c r="D1555" s="49"/>
      <c r="E1555" s="52"/>
      <c r="F1555" s="52"/>
      <c r="G1555" s="52"/>
      <c r="H1555" s="52"/>
      <c r="I1555" s="52"/>
    </row>
    <row r="1556" spans="1:9" s="53" customFormat="1">
      <c r="A1556" s="49"/>
      <c r="B1556" s="50"/>
      <c r="C1556" s="51"/>
      <c r="D1556" s="49"/>
      <c r="E1556" s="52"/>
      <c r="F1556" s="52"/>
      <c r="G1556" s="52"/>
      <c r="H1556" s="52"/>
      <c r="I1556" s="52"/>
    </row>
    <row r="1557" spans="1:9" s="53" customFormat="1">
      <c r="A1557" s="49"/>
      <c r="B1557" s="50"/>
      <c r="C1557" s="51"/>
      <c r="D1557" s="49"/>
      <c r="E1557" s="52"/>
      <c r="F1557" s="52"/>
      <c r="G1557" s="52"/>
      <c r="H1557" s="52"/>
      <c r="I1557" s="52"/>
    </row>
    <row r="1558" spans="1:9" s="53" customFormat="1">
      <c r="A1558" s="49"/>
      <c r="B1558" s="50"/>
      <c r="C1558" s="51"/>
      <c r="D1558" s="49"/>
      <c r="E1558" s="52"/>
      <c r="F1558" s="52"/>
      <c r="G1558" s="52"/>
      <c r="H1558" s="52"/>
      <c r="I1558" s="52"/>
    </row>
    <row r="1559" spans="1:9" s="53" customFormat="1">
      <c r="A1559" s="49"/>
      <c r="B1559" s="50"/>
      <c r="C1559" s="51"/>
      <c r="D1559" s="49"/>
      <c r="E1559" s="52"/>
      <c r="F1559" s="52"/>
      <c r="G1559" s="52"/>
      <c r="H1559" s="52"/>
      <c r="I1559" s="52"/>
    </row>
    <row r="1560" spans="1:9" s="53" customFormat="1">
      <c r="A1560" s="49"/>
      <c r="B1560" s="50"/>
      <c r="C1560" s="51"/>
      <c r="D1560" s="49"/>
      <c r="E1560" s="52"/>
      <c r="F1560" s="52"/>
      <c r="G1560" s="52"/>
      <c r="H1560" s="52"/>
      <c r="I1560" s="52"/>
    </row>
    <row r="1561" spans="1:9" s="53" customFormat="1">
      <c r="A1561" s="49"/>
      <c r="B1561" s="50"/>
      <c r="C1561" s="51"/>
      <c r="D1561" s="49"/>
      <c r="E1561" s="52"/>
      <c r="F1561" s="52"/>
      <c r="G1561" s="52"/>
      <c r="H1561" s="52"/>
      <c r="I1561" s="52"/>
    </row>
    <row r="1562" spans="1:9" s="53" customFormat="1">
      <c r="A1562" s="49"/>
      <c r="B1562" s="50"/>
      <c r="C1562" s="51"/>
      <c r="D1562" s="49"/>
      <c r="E1562" s="52"/>
      <c r="F1562" s="52"/>
      <c r="G1562" s="52"/>
      <c r="H1562" s="52"/>
      <c r="I1562" s="52"/>
    </row>
    <row r="1563" spans="1:9" s="53" customFormat="1">
      <c r="A1563" s="49"/>
      <c r="B1563" s="50"/>
      <c r="C1563" s="51"/>
      <c r="D1563" s="49"/>
      <c r="E1563" s="52"/>
      <c r="F1563" s="52"/>
      <c r="G1563" s="52"/>
      <c r="H1563" s="52"/>
      <c r="I1563" s="52"/>
    </row>
    <row r="1564" spans="1:9" s="53" customFormat="1">
      <c r="A1564" s="49"/>
      <c r="B1564" s="50"/>
      <c r="C1564" s="51"/>
      <c r="D1564" s="49"/>
      <c r="E1564" s="52"/>
      <c r="F1564" s="52"/>
      <c r="G1564" s="52"/>
      <c r="H1564" s="52"/>
      <c r="I1564" s="52"/>
    </row>
    <row r="1565" spans="1:9" s="53" customFormat="1">
      <c r="A1565" s="49"/>
      <c r="B1565" s="50"/>
      <c r="C1565" s="51"/>
      <c r="D1565" s="49"/>
      <c r="E1565" s="52"/>
      <c r="F1565" s="52"/>
      <c r="G1565" s="52"/>
      <c r="H1565" s="52"/>
      <c r="I1565" s="52"/>
    </row>
    <row r="1566" spans="1:9" s="53" customFormat="1">
      <c r="A1566" s="49"/>
      <c r="B1566" s="50"/>
      <c r="C1566" s="51"/>
      <c r="D1566" s="49"/>
      <c r="E1566" s="52"/>
      <c r="F1566" s="52"/>
      <c r="G1566" s="52"/>
      <c r="H1566" s="52"/>
      <c r="I1566" s="52"/>
    </row>
    <row r="1567" spans="1:9" s="53" customFormat="1">
      <c r="A1567" s="49"/>
      <c r="B1567" s="50"/>
      <c r="C1567" s="51"/>
      <c r="D1567" s="49"/>
      <c r="E1567" s="52"/>
      <c r="F1567" s="52"/>
      <c r="G1567" s="52"/>
      <c r="H1567" s="52"/>
      <c r="I1567" s="52"/>
    </row>
    <row r="1568" spans="1:9" s="53" customFormat="1">
      <c r="A1568" s="49"/>
      <c r="B1568" s="50"/>
      <c r="C1568" s="51"/>
      <c r="D1568" s="49"/>
      <c r="E1568" s="52"/>
      <c r="F1568" s="52"/>
      <c r="G1568" s="52"/>
      <c r="H1568" s="52"/>
      <c r="I1568" s="52"/>
    </row>
    <row r="1569" spans="1:9" s="53" customFormat="1">
      <c r="A1569" s="49"/>
      <c r="B1569" s="50"/>
      <c r="C1569" s="51"/>
      <c r="D1569" s="49"/>
      <c r="E1569" s="52"/>
      <c r="F1569" s="52"/>
      <c r="G1569" s="52"/>
      <c r="H1569" s="52"/>
      <c r="I1569" s="52"/>
    </row>
    <row r="1570" spans="1:9" s="53" customFormat="1">
      <c r="A1570" s="49"/>
      <c r="B1570" s="50"/>
      <c r="C1570" s="51"/>
      <c r="D1570" s="49"/>
      <c r="E1570" s="52"/>
      <c r="F1570" s="52"/>
      <c r="G1570" s="52"/>
      <c r="H1570" s="52"/>
      <c r="I1570" s="52"/>
    </row>
    <row r="1571" spans="1:9" s="53" customFormat="1">
      <c r="A1571" s="49"/>
      <c r="B1571" s="50"/>
      <c r="C1571" s="51"/>
      <c r="D1571" s="49"/>
      <c r="E1571" s="52"/>
      <c r="F1571" s="52"/>
      <c r="G1571" s="52"/>
      <c r="H1571" s="52"/>
      <c r="I1571" s="52"/>
    </row>
    <row r="1572" spans="1:9" s="53" customFormat="1">
      <c r="A1572" s="49"/>
      <c r="B1572" s="50"/>
      <c r="C1572" s="51"/>
      <c r="D1572" s="49"/>
      <c r="E1572" s="52"/>
      <c r="F1572" s="52"/>
      <c r="G1572" s="52"/>
      <c r="H1572" s="52"/>
      <c r="I1572" s="52"/>
    </row>
    <row r="1573" spans="1:9" s="53" customFormat="1">
      <c r="A1573" s="49"/>
      <c r="B1573" s="50"/>
      <c r="C1573" s="51"/>
      <c r="D1573" s="49"/>
      <c r="E1573" s="52"/>
      <c r="F1573" s="52"/>
      <c r="G1573" s="52"/>
      <c r="H1573" s="52"/>
      <c r="I1573" s="52"/>
    </row>
    <row r="1574" spans="1:9" s="53" customFormat="1">
      <c r="A1574" s="49"/>
      <c r="B1574" s="50"/>
      <c r="C1574" s="51"/>
      <c r="D1574" s="49"/>
      <c r="E1574" s="52"/>
      <c r="F1574" s="52"/>
      <c r="G1574" s="52"/>
      <c r="H1574" s="52"/>
      <c r="I1574" s="52"/>
    </row>
    <row r="1575" spans="1:9" s="53" customFormat="1">
      <c r="A1575" s="49"/>
      <c r="B1575" s="50"/>
      <c r="C1575" s="51"/>
      <c r="D1575" s="49"/>
      <c r="E1575" s="52"/>
      <c r="F1575" s="52"/>
      <c r="G1575" s="52"/>
      <c r="H1575" s="52"/>
      <c r="I1575" s="52"/>
    </row>
    <row r="1576" spans="1:9" s="53" customFormat="1">
      <c r="A1576" s="49"/>
      <c r="B1576" s="50"/>
      <c r="C1576" s="51"/>
      <c r="D1576" s="49"/>
      <c r="E1576" s="52"/>
      <c r="F1576" s="52"/>
      <c r="G1576" s="52"/>
      <c r="H1576" s="52"/>
      <c r="I1576" s="52"/>
    </row>
    <row r="1577" spans="1:9" s="53" customFormat="1">
      <c r="A1577" s="49"/>
      <c r="B1577" s="50"/>
      <c r="C1577" s="51"/>
      <c r="D1577" s="49"/>
      <c r="E1577" s="52"/>
      <c r="F1577" s="52"/>
      <c r="G1577" s="52"/>
      <c r="H1577" s="52"/>
      <c r="I1577" s="52"/>
    </row>
    <row r="1578" spans="1:9" s="53" customFormat="1">
      <c r="A1578" s="49"/>
      <c r="B1578" s="50"/>
      <c r="C1578" s="51"/>
      <c r="D1578" s="49"/>
      <c r="E1578" s="52"/>
      <c r="F1578" s="52"/>
      <c r="G1578" s="52"/>
      <c r="H1578" s="52"/>
      <c r="I1578" s="52"/>
    </row>
    <row r="1579" spans="1:9" s="53" customFormat="1">
      <c r="A1579" s="49"/>
      <c r="B1579" s="50"/>
      <c r="C1579" s="51"/>
      <c r="D1579" s="49"/>
      <c r="E1579" s="52"/>
      <c r="F1579" s="52"/>
      <c r="G1579" s="52"/>
      <c r="H1579" s="52"/>
      <c r="I1579" s="52"/>
    </row>
    <row r="1580" spans="1:9" s="53" customFormat="1">
      <c r="A1580" s="49"/>
      <c r="B1580" s="50"/>
      <c r="C1580" s="51"/>
      <c r="D1580" s="49"/>
      <c r="E1580" s="52"/>
      <c r="F1580" s="52"/>
      <c r="G1580" s="52"/>
      <c r="H1580" s="52"/>
      <c r="I1580" s="52"/>
    </row>
    <row r="1581" spans="1:9" s="53" customFormat="1">
      <c r="A1581" s="49"/>
      <c r="B1581" s="50"/>
      <c r="C1581" s="51"/>
      <c r="D1581" s="49"/>
      <c r="E1581" s="52"/>
      <c r="F1581" s="52"/>
      <c r="G1581" s="52"/>
      <c r="H1581" s="52"/>
      <c r="I1581" s="52"/>
    </row>
    <row r="1582" spans="1:9" s="53" customFormat="1">
      <c r="A1582" s="49"/>
      <c r="B1582" s="50"/>
      <c r="C1582" s="51"/>
      <c r="D1582" s="49"/>
      <c r="E1582" s="52"/>
      <c r="F1582" s="52"/>
      <c r="G1582" s="52"/>
      <c r="H1582" s="52"/>
      <c r="I1582" s="52"/>
    </row>
    <row r="1583" spans="1:9" s="53" customFormat="1">
      <c r="A1583" s="49"/>
      <c r="B1583" s="50"/>
      <c r="C1583" s="51"/>
      <c r="D1583" s="49"/>
      <c r="E1583" s="52"/>
      <c r="F1583" s="52"/>
      <c r="G1583" s="52"/>
      <c r="H1583" s="52"/>
      <c r="I1583" s="52"/>
    </row>
    <row r="1584" spans="1:9" s="53" customFormat="1">
      <c r="A1584" s="49"/>
      <c r="B1584" s="50"/>
      <c r="C1584" s="51"/>
      <c r="D1584" s="49"/>
      <c r="E1584" s="52"/>
      <c r="F1584" s="52"/>
      <c r="G1584" s="52"/>
      <c r="H1584" s="52"/>
      <c r="I1584" s="52"/>
    </row>
    <row r="1585" spans="1:9" s="53" customFormat="1">
      <c r="A1585" s="49"/>
      <c r="B1585" s="50"/>
      <c r="C1585" s="51"/>
      <c r="D1585" s="49"/>
      <c r="E1585" s="52"/>
      <c r="F1585" s="52"/>
      <c r="G1585" s="52"/>
      <c r="H1585" s="52"/>
      <c r="I1585" s="52"/>
    </row>
    <row r="1586" spans="1:9" s="53" customFormat="1">
      <c r="A1586" s="49"/>
      <c r="B1586" s="50"/>
      <c r="C1586" s="51"/>
      <c r="D1586" s="49"/>
      <c r="E1586" s="52"/>
      <c r="F1586" s="52"/>
      <c r="G1586" s="52"/>
      <c r="H1586" s="52"/>
      <c r="I1586" s="52"/>
    </row>
    <row r="1587" spans="1:9" s="53" customFormat="1">
      <c r="A1587" s="49"/>
      <c r="B1587" s="50"/>
      <c r="C1587" s="51"/>
      <c r="D1587" s="49"/>
      <c r="E1587" s="52"/>
      <c r="F1587" s="52"/>
      <c r="G1587" s="52"/>
      <c r="H1587" s="52"/>
      <c r="I1587" s="52"/>
    </row>
    <row r="1588" spans="1:9" s="53" customFormat="1">
      <c r="A1588" s="49"/>
      <c r="B1588" s="50"/>
      <c r="C1588" s="51"/>
      <c r="D1588" s="49"/>
      <c r="E1588" s="52"/>
      <c r="F1588" s="52"/>
      <c r="G1588" s="52"/>
      <c r="H1588" s="52"/>
      <c r="I1588" s="52"/>
    </row>
    <row r="1589" spans="1:9" s="53" customFormat="1">
      <c r="A1589" s="49"/>
      <c r="B1589" s="50"/>
      <c r="C1589" s="51"/>
      <c r="D1589" s="49"/>
      <c r="E1589" s="52"/>
      <c r="F1589" s="52"/>
      <c r="G1589" s="52"/>
      <c r="H1589" s="52"/>
      <c r="I1589" s="52"/>
    </row>
    <row r="1590" spans="1:9" s="53" customFormat="1">
      <c r="A1590" s="49"/>
      <c r="B1590" s="50"/>
      <c r="C1590" s="51"/>
      <c r="D1590" s="49"/>
      <c r="E1590" s="52"/>
      <c r="F1590" s="52"/>
      <c r="G1590" s="52"/>
      <c r="H1590" s="52"/>
      <c r="I1590" s="52"/>
    </row>
    <row r="1591" spans="1:9" s="53" customFormat="1">
      <c r="A1591" s="49"/>
      <c r="B1591" s="50"/>
      <c r="C1591" s="51"/>
      <c r="D1591" s="49"/>
      <c r="E1591" s="52"/>
      <c r="F1591" s="52"/>
      <c r="G1591" s="52"/>
      <c r="H1591" s="52"/>
      <c r="I1591" s="52"/>
    </row>
    <row r="1592" spans="1:9" s="53" customFormat="1">
      <c r="A1592" s="49"/>
      <c r="B1592" s="50"/>
      <c r="C1592" s="51"/>
      <c r="D1592" s="49"/>
      <c r="E1592" s="52"/>
      <c r="F1592" s="52"/>
      <c r="G1592" s="52"/>
      <c r="H1592" s="52"/>
      <c r="I1592" s="52"/>
    </row>
    <row r="1593" spans="1:9" s="53" customFormat="1">
      <c r="A1593" s="49"/>
      <c r="B1593" s="50"/>
      <c r="C1593" s="51"/>
      <c r="D1593" s="49"/>
      <c r="E1593" s="52"/>
      <c r="F1593" s="52"/>
      <c r="G1593" s="52"/>
      <c r="H1593" s="52"/>
      <c r="I1593" s="52"/>
    </row>
    <row r="1594" spans="1:9" s="53" customFormat="1">
      <c r="A1594" s="49"/>
      <c r="B1594" s="50"/>
      <c r="C1594" s="51"/>
      <c r="D1594" s="49"/>
      <c r="E1594" s="52"/>
      <c r="F1594" s="52"/>
      <c r="G1594" s="52"/>
      <c r="H1594" s="52"/>
      <c r="I1594" s="52"/>
    </row>
    <row r="1595" spans="1:9" s="53" customFormat="1">
      <c r="A1595" s="49"/>
      <c r="B1595" s="50"/>
      <c r="C1595" s="51"/>
      <c r="D1595" s="49"/>
      <c r="E1595" s="52"/>
      <c r="F1595" s="52"/>
      <c r="G1595" s="52"/>
      <c r="H1595" s="52"/>
      <c r="I1595" s="52"/>
    </row>
    <row r="1596" spans="1:9" s="53" customFormat="1">
      <c r="A1596" s="49"/>
      <c r="B1596" s="50"/>
      <c r="C1596" s="51"/>
      <c r="D1596" s="49"/>
      <c r="E1596" s="52"/>
      <c r="F1596" s="52"/>
      <c r="G1596" s="52"/>
      <c r="H1596" s="52"/>
      <c r="I1596" s="52"/>
    </row>
    <row r="1597" spans="1:9" s="53" customFormat="1">
      <c r="A1597" s="49"/>
      <c r="B1597" s="50"/>
      <c r="C1597" s="51"/>
      <c r="D1597" s="49"/>
      <c r="E1597" s="52"/>
      <c r="F1597" s="52"/>
      <c r="G1597" s="52"/>
      <c r="H1597" s="52"/>
      <c r="I1597" s="52"/>
    </row>
    <row r="1598" spans="1:9" s="53" customFormat="1">
      <c r="A1598" s="49"/>
      <c r="B1598" s="50"/>
      <c r="C1598" s="51"/>
      <c r="D1598" s="49"/>
      <c r="E1598" s="52"/>
      <c r="F1598" s="52"/>
      <c r="G1598" s="52"/>
      <c r="H1598" s="52"/>
      <c r="I1598" s="52"/>
    </row>
    <row r="1599" spans="1:9" s="53" customFormat="1">
      <c r="A1599" s="49"/>
      <c r="B1599" s="50"/>
      <c r="C1599" s="51"/>
      <c r="D1599" s="49"/>
      <c r="E1599" s="52"/>
      <c r="F1599" s="52"/>
      <c r="G1599" s="52"/>
      <c r="H1599" s="52"/>
      <c r="I1599" s="52"/>
    </row>
    <row r="1600" spans="1:9" s="53" customFormat="1">
      <c r="A1600" s="49"/>
      <c r="B1600" s="50"/>
      <c r="C1600" s="51"/>
      <c r="D1600" s="49"/>
      <c r="E1600" s="52"/>
      <c r="F1600" s="52"/>
      <c r="G1600" s="52"/>
      <c r="H1600" s="52"/>
      <c r="I1600" s="52"/>
    </row>
    <row r="1601" spans="1:9" s="53" customFormat="1">
      <c r="A1601" s="49"/>
      <c r="B1601" s="50"/>
      <c r="C1601" s="51"/>
      <c r="D1601" s="49"/>
      <c r="E1601" s="52"/>
      <c r="F1601" s="52"/>
      <c r="G1601" s="52"/>
      <c r="H1601" s="52"/>
      <c r="I1601" s="52"/>
    </row>
    <row r="1602" spans="1:9" s="53" customFormat="1">
      <c r="A1602" s="49"/>
      <c r="B1602" s="50"/>
      <c r="C1602" s="51"/>
      <c r="D1602" s="49"/>
      <c r="E1602" s="52"/>
      <c r="F1602" s="52"/>
      <c r="G1602" s="52"/>
      <c r="H1602" s="52"/>
      <c r="I1602" s="52"/>
    </row>
    <row r="1603" spans="1:9" s="53" customFormat="1">
      <c r="A1603" s="49"/>
      <c r="B1603" s="50"/>
      <c r="C1603" s="51"/>
      <c r="D1603" s="49"/>
      <c r="E1603" s="52"/>
      <c r="F1603" s="52"/>
      <c r="G1603" s="52"/>
      <c r="H1603" s="52"/>
      <c r="I1603" s="52"/>
    </row>
    <row r="1604" spans="1:9" s="53" customFormat="1">
      <c r="A1604" s="49"/>
      <c r="B1604" s="50"/>
      <c r="C1604" s="51"/>
      <c r="D1604" s="49"/>
      <c r="E1604" s="52"/>
      <c r="F1604" s="52"/>
      <c r="G1604" s="52"/>
      <c r="H1604" s="52"/>
      <c r="I1604" s="52"/>
    </row>
    <row r="1605" spans="1:9" s="53" customFormat="1">
      <c r="A1605" s="49"/>
      <c r="B1605" s="50"/>
      <c r="C1605" s="51"/>
      <c r="D1605" s="49"/>
      <c r="E1605" s="52"/>
      <c r="F1605" s="52"/>
      <c r="G1605" s="52"/>
      <c r="H1605" s="52"/>
      <c r="I1605" s="52"/>
    </row>
    <row r="1606" spans="1:9" s="53" customFormat="1">
      <c r="A1606" s="49"/>
      <c r="B1606" s="50"/>
      <c r="C1606" s="51"/>
      <c r="D1606" s="49"/>
      <c r="E1606" s="52"/>
      <c r="F1606" s="52"/>
      <c r="G1606" s="52"/>
      <c r="H1606" s="52"/>
      <c r="I1606" s="52"/>
    </row>
    <row r="1607" spans="1:9" s="53" customFormat="1">
      <c r="A1607" s="49"/>
      <c r="B1607" s="50"/>
      <c r="C1607" s="51"/>
      <c r="D1607" s="49"/>
      <c r="E1607" s="52"/>
      <c r="F1607" s="52"/>
      <c r="G1607" s="52"/>
      <c r="H1607" s="52"/>
      <c r="I1607" s="52"/>
    </row>
    <row r="1608" spans="1:9" s="53" customFormat="1">
      <c r="A1608" s="49"/>
      <c r="B1608" s="50"/>
      <c r="C1608" s="51"/>
      <c r="D1608" s="49"/>
      <c r="E1608" s="52"/>
      <c r="F1608" s="52"/>
      <c r="G1608" s="52"/>
      <c r="H1608" s="52"/>
      <c r="I1608" s="52"/>
    </row>
    <row r="1609" spans="1:9" s="53" customFormat="1">
      <c r="A1609" s="49"/>
      <c r="B1609" s="50"/>
      <c r="C1609" s="51"/>
      <c r="D1609" s="49"/>
      <c r="E1609" s="52"/>
      <c r="F1609" s="52"/>
      <c r="G1609" s="52"/>
      <c r="H1609" s="52"/>
      <c r="I1609" s="52"/>
    </row>
    <row r="1610" spans="1:9" s="53" customFormat="1">
      <c r="A1610" s="49"/>
      <c r="B1610" s="50"/>
      <c r="C1610" s="51"/>
      <c r="D1610" s="49"/>
      <c r="E1610" s="52"/>
      <c r="F1610" s="52"/>
      <c r="G1610" s="52"/>
      <c r="H1610" s="52"/>
      <c r="I1610" s="52"/>
    </row>
    <row r="1611" spans="1:9" s="53" customFormat="1">
      <c r="A1611" s="49"/>
      <c r="B1611" s="50"/>
      <c r="C1611" s="51"/>
      <c r="D1611" s="49"/>
      <c r="E1611" s="52"/>
      <c r="F1611" s="52"/>
      <c r="G1611" s="52"/>
      <c r="H1611" s="52"/>
      <c r="I1611" s="52"/>
    </row>
    <row r="1612" spans="1:9" s="53" customFormat="1">
      <c r="A1612" s="49"/>
      <c r="B1612" s="50"/>
      <c r="C1612" s="51"/>
      <c r="D1612" s="49"/>
      <c r="E1612" s="52"/>
      <c r="F1612" s="52"/>
      <c r="G1612" s="52"/>
      <c r="H1612" s="52"/>
      <c r="I1612" s="52"/>
    </row>
    <row r="1613" spans="1:9" s="53" customFormat="1">
      <c r="A1613" s="49"/>
      <c r="B1613" s="50"/>
      <c r="C1613" s="51"/>
      <c r="D1613" s="49"/>
      <c r="E1613" s="52"/>
      <c r="F1613" s="52"/>
      <c r="G1613" s="52"/>
      <c r="H1613" s="52"/>
      <c r="I1613" s="52"/>
    </row>
    <row r="1614" spans="1:9" s="53" customFormat="1">
      <c r="A1614" s="49"/>
      <c r="B1614" s="50"/>
      <c r="C1614" s="51"/>
      <c r="D1614" s="49"/>
      <c r="E1614" s="52"/>
      <c r="F1614" s="52"/>
      <c r="G1614" s="52"/>
      <c r="H1614" s="52"/>
      <c r="I1614" s="52"/>
    </row>
    <row r="1615" spans="1:9" s="53" customFormat="1">
      <c r="A1615" s="49"/>
      <c r="B1615" s="50"/>
      <c r="C1615" s="51"/>
      <c r="D1615" s="49"/>
      <c r="E1615" s="52"/>
      <c r="F1615" s="52"/>
      <c r="G1615" s="52"/>
      <c r="H1615" s="52"/>
      <c r="I1615" s="52"/>
    </row>
    <row r="1616" spans="1:9" s="53" customFormat="1">
      <c r="A1616" s="49"/>
      <c r="B1616" s="50"/>
      <c r="C1616" s="51"/>
      <c r="D1616" s="49"/>
      <c r="E1616" s="52"/>
      <c r="F1616" s="52"/>
      <c r="G1616" s="52"/>
      <c r="H1616" s="52"/>
      <c r="I1616" s="52"/>
    </row>
    <row r="1617" spans="1:9" s="53" customFormat="1">
      <c r="A1617" s="49"/>
      <c r="B1617" s="50"/>
      <c r="C1617" s="51"/>
      <c r="D1617" s="49"/>
      <c r="E1617" s="52"/>
      <c r="F1617" s="52"/>
      <c r="G1617" s="52"/>
      <c r="H1617" s="52"/>
      <c r="I1617" s="52"/>
    </row>
    <row r="1618" spans="1:9" s="53" customFormat="1">
      <c r="A1618" s="49"/>
      <c r="B1618" s="50"/>
      <c r="C1618" s="51"/>
      <c r="D1618" s="49"/>
      <c r="E1618" s="52"/>
      <c r="F1618" s="52"/>
      <c r="G1618" s="52"/>
      <c r="H1618" s="52"/>
      <c r="I1618" s="52"/>
    </row>
    <row r="1619" spans="1:9" s="53" customFormat="1">
      <c r="A1619" s="49"/>
      <c r="B1619" s="50"/>
      <c r="C1619" s="51"/>
      <c r="D1619" s="49"/>
      <c r="E1619" s="52"/>
      <c r="F1619" s="52"/>
      <c r="G1619" s="52"/>
      <c r="H1619" s="52"/>
      <c r="I1619" s="52"/>
    </row>
    <row r="1620" spans="1:9" s="53" customFormat="1">
      <c r="A1620" s="49"/>
      <c r="B1620" s="50"/>
      <c r="C1620" s="51"/>
      <c r="D1620" s="49"/>
      <c r="E1620" s="52"/>
      <c r="F1620" s="52"/>
      <c r="G1620" s="52"/>
      <c r="H1620" s="52"/>
      <c r="I1620" s="52"/>
    </row>
    <row r="1621" spans="1:9" s="53" customFormat="1">
      <c r="A1621" s="49"/>
      <c r="B1621" s="50"/>
      <c r="C1621" s="51"/>
      <c r="D1621" s="49"/>
      <c r="E1621" s="52"/>
      <c r="F1621" s="52"/>
      <c r="G1621" s="52"/>
      <c r="H1621" s="52"/>
      <c r="I1621" s="52"/>
    </row>
    <row r="1622" spans="1:9" s="53" customFormat="1">
      <c r="A1622" s="49"/>
      <c r="B1622" s="50"/>
      <c r="C1622" s="51"/>
      <c r="D1622" s="49"/>
      <c r="E1622" s="52"/>
      <c r="F1622" s="52"/>
      <c r="G1622" s="52"/>
      <c r="H1622" s="52"/>
      <c r="I1622" s="52"/>
    </row>
    <row r="1623" spans="1:9" s="53" customFormat="1">
      <c r="A1623" s="49"/>
      <c r="B1623" s="50"/>
      <c r="C1623" s="51"/>
      <c r="D1623" s="49"/>
      <c r="E1623" s="52"/>
      <c r="F1623" s="52"/>
      <c r="G1623" s="52"/>
      <c r="H1623" s="52"/>
      <c r="I1623" s="52"/>
    </row>
    <row r="1624" spans="1:9" s="53" customFormat="1">
      <c r="A1624" s="49"/>
      <c r="B1624" s="50"/>
      <c r="C1624" s="51"/>
      <c r="D1624" s="49"/>
      <c r="E1624" s="52"/>
      <c r="F1624" s="52"/>
      <c r="G1624" s="52"/>
      <c r="H1624" s="52"/>
      <c r="I1624" s="52"/>
    </row>
    <row r="1625" spans="1:9" s="53" customFormat="1">
      <c r="A1625" s="49"/>
      <c r="B1625" s="50"/>
      <c r="C1625" s="51"/>
      <c r="D1625" s="49"/>
      <c r="E1625" s="52"/>
      <c r="F1625" s="52"/>
      <c r="G1625" s="52"/>
      <c r="H1625" s="52"/>
      <c r="I1625" s="52"/>
    </row>
    <row r="1626" spans="1:9" s="53" customFormat="1">
      <c r="A1626" s="49"/>
      <c r="B1626" s="50"/>
      <c r="C1626" s="51"/>
      <c r="D1626" s="49"/>
      <c r="E1626" s="52"/>
      <c r="F1626" s="52"/>
      <c r="G1626" s="52"/>
      <c r="H1626" s="52"/>
      <c r="I1626" s="52"/>
    </row>
    <row r="1627" spans="1:9" s="53" customFormat="1">
      <c r="A1627" s="49"/>
      <c r="B1627" s="50"/>
      <c r="C1627" s="51"/>
      <c r="D1627" s="49"/>
      <c r="E1627" s="52"/>
      <c r="F1627" s="52"/>
      <c r="G1627" s="52"/>
      <c r="H1627" s="52"/>
      <c r="I1627" s="52"/>
    </row>
    <row r="1628" spans="1:9" s="53" customFormat="1">
      <c r="A1628" s="49"/>
      <c r="B1628" s="50"/>
      <c r="C1628" s="51"/>
      <c r="D1628" s="49"/>
      <c r="E1628" s="52"/>
      <c r="F1628" s="52"/>
      <c r="G1628" s="52"/>
      <c r="H1628" s="52"/>
      <c r="I1628" s="52"/>
    </row>
    <row r="1629" spans="1:9" s="53" customFormat="1">
      <c r="A1629" s="49"/>
      <c r="B1629" s="50"/>
      <c r="C1629" s="51"/>
      <c r="D1629" s="49"/>
      <c r="E1629" s="52"/>
      <c r="F1629" s="52"/>
      <c r="G1629" s="52"/>
      <c r="H1629" s="52"/>
      <c r="I1629" s="52"/>
    </row>
    <row r="1630" spans="1:9" s="53" customFormat="1">
      <c r="A1630" s="49"/>
      <c r="B1630" s="50"/>
      <c r="C1630" s="51"/>
      <c r="D1630" s="49"/>
      <c r="E1630" s="52"/>
      <c r="F1630" s="52"/>
      <c r="G1630" s="52"/>
      <c r="H1630" s="52"/>
      <c r="I1630" s="52"/>
    </row>
    <row r="1631" spans="1:9" s="53" customFormat="1">
      <c r="A1631" s="49"/>
      <c r="B1631" s="50"/>
      <c r="C1631" s="51"/>
      <c r="D1631" s="49"/>
      <c r="E1631" s="52"/>
      <c r="F1631" s="52"/>
      <c r="G1631" s="52"/>
      <c r="H1631" s="52"/>
      <c r="I1631" s="52"/>
    </row>
    <row r="1632" spans="1:9" s="53" customFormat="1">
      <c r="A1632" s="49"/>
      <c r="B1632" s="50"/>
      <c r="C1632" s="51"/>
      <c r="D1632" s="49"/>
      <c r="E1632" s="52"/>
      <c r="F1632" s="52"/>
      <c r="G1632" s="52"/>
      <c r="H1632" s="52"/>
      <c r="I1632" s="52"/>
    </row>
    <row r="1633" spans="1:9" s="53" customFormat="1">
      <c r="A1633" s="49"/>
      <c r="B1633" s="50"/>
      <c r="C1633" s="51"/>
      <c r="D1633" s="49"/>
      <c r="E1633" s="52"/>
      <c r="F1633" s="52"/>
      <c r="G1633" s="52"/>
      <c r="H1633" s="52"/>
      <c r="I1633" s="52"/>
    </row>
    <row r="1634" spans="1:9" s="53" customFormat="1">
      <c r="A1634" s="49"/>
      <c r="B1634" s="50"/>
      <c r="C1634" s="51"/>
      <c r="D1634" s="49"/>
      <c r="E1634" s="52"/>
      <c r="F1634" s="52"/>
      <c r="G1634" s="52"/>
      <c r="H1634" s="52"/>
      <c r="I1634" s="52"/>
    </row>
    <row r="1635" spans="1:9" s="53" customFormat="1">
      <c r="A1635" s="49"/>
      <c r="B1635" s="50"/>
      <c r="C1635" s="51"/>
      <c r="D1635" s="49"/>
      <c r="E1635" s="52"/>
      <c r="F1635" s="52"/>
      <c r="G1635" s="52"/>
      <c r="H1635" s="52"/>
      <c r="I1635" s="52"/>
    </row>
    <row r="1636" spans="1:9" s="53" customFormat="1">
      <c r="A1636" s="49"/>
      <c r="B1636" s="50"/>
      <c r="C1636" s="51"/>
      <c r="D1636" s="49"/>
      <c r="E1636" s="52"/>
      <c r="F1636" s="52"/>
      <c r="G1636" s="52"/>
      <c r="H1636" s="52"/>
      <c r="I1636" s="52"/>
    </row>
    <row r="1637" spans="1:9" s="53" customFormat="1">
      <c r="A1637" s="49"/>
      <c r="B1637" s="50"/>
      <c r="C1637" s="51"/>
      <c r="D1637" s="49"/>
      <c r="E1637" s="52"/>
      <c r="F1637" s="52"/>
      <c r="G1637" s="52"/>
      <c r="H1637" s="52"/>
      <c r="I1637" s="52"/>
    </row>
    <row r="1638" spans="1:9" s="53" customFormat="1">
      <c r="A1638" s="49"/>
      <c r="B1638" s="50"/>
      <c r="C1638" s="51"/>
      <c r="D1638" s="49"/>
      <c r="E1638" s="52"/>
      <c r="F1638" s="52"/>
      <c r="G1638" s="52"/>
      <c r="H1638" s="52"/>
      <c r="I1638" s="52"/>
    </row>
    <row r="1639" spans="1:9" s="53" customFormat="1">
      <c r="A1639" s="49"/>
      <c r="B1639" s="50"/>
      <c r="C1639" s="51"/>
      <c r="D1639" s="49"/>
      <c r="E1639" s="52"/>
      <c r="F1639" s="52"/>
      <c r="G1639" s="52"/>
      <c r="H1639" s="52"/>
      <c r="I1639" s="52"/>
    </row>
    <row r="1640" spans="1:9" s="53" customFormat="1">
      <c r="A1640" s="49"/>
      <c r="B1640" s="50"/>
      <c r="C1640" s="51"/>
      <c r="D1640" s="49"/>
      <c r="E1640" s="52"/>
      <c r="F1640" s="52"/>
      <c r="G1640" s="52"/>
      <c r="H1640" s="52"/>
      <c r="I1640" s="52"/>
    </row>
    <row r="1641" spans="1:9" s="53" customFormat="1">
      <c r="A1641" s="49"/>
      <c r="B1641" s="50"/>
      <c r="C1641" s="51"/>
      <c r="D1641" s="49"/>
      <c r="E1641" s="52"/>
      <c r="F1641" s="52"/>
      <c r="G1641" s="52"/>
      <c r="H1641" s="52"/>
      <c r="I1641" s="52"/>
    </row>
    <row r="1642" spans="1:9" s="53" customFormat="1">
      <c r="A1642" s="49"/>
      <c r="B1642" s="50"/>
      <c r="C1642" s="51"/>
      <c r="D1642" s="49"/>
      <c r="E1642" s="52"/>
      <c r="F1642" s="52"/>
      <c r="G1642" s="52"/>
      <c r="H1642" s="52"/>
      <c r="I1642" s="52"/>
    </row>
    <row r="1643" spans="1:9" s="53" customFormat="1">
      <c r="A1643" s="49"/>
      <c r="B1643" s="50"/>
      <c r="C1643" s="51"/>
      <c r="D1643" s="49"/>
      <c r="E1643" s="52"/>
      <c r="F1643" s="52"/>
      <c r="G1643" s="52"/>
      <c r="H1643" s="52"/>
      <c r="I1643" s="52"/>
    </row>
    <row r="1644" spans="1:9" s="53" customFormat="1">
      <c r="A1644" s="49"/>
      <c r="B1644" s="50"/>
      <c r="C1644" s="51"/>
      <c r="D1644" s="49"/>
      <c r="E1644" s="52"/>
      <c r="F1644" s="52"/>
      <c r="G1644" s="52"/>
      <c r="H1644" s="52"/>
      <c r="I1644" s="52"/>
    </row>
    <row r="1645" spans="1:9" s="53" customFormat="1">
      <c r="A1645" s="49"/>
      <c r="B1645" s="50"/>
      <c r="C1645" s="51"/>
      <c r="D1645" s="49"/>
      <c r="E1645" s="52"/>
      <c r="F1645" s="52"/>
      <c r="G1645" s="52"/>
      <c r="H1645" s="52"/>
      <c r="I1645" s="52"/>
    </row>
    <row r="1646" spans="1:9" s="53" customFormat="1">
      <c r="A1646" s="49"/>
      <c r="B1646" s="50"/>
      <c r="C1646" s="51"/>
      <c r="D1646" s="49"/>
      <c r="E1646" s="52"/>
      <c r="F1646" s="52"/>
      <c r="G1646" s="52"/>
      <c r="H1646" s="52"/>
      <c r="I1646" s="52"/>
    </row>
    <row r="1647" spans="1:9" s="53" customFormat="1">
      <c r="A1647" s="49"/>
      <c r="B1647" s="50"/>
      <c r="C1647" s="51"/>
      <c r="D1647" s="49"/>
      <c r="E1647" s="52"/>
      <c r="F1647" s="52"/>
      <c r="G1647" s="52"/>
      <c r="H1647" s="52"/>
      <c r="I1647" s="52"/>
    </row>
    <row r="1648" spans="1:9" s="53" customFormat="1">
      <c r="A1648" s="49"/>
      <c r="B1648" s="50"/>
      <c r="C1648" s="51"/>
      <c r="D1648" s="49"/>
      <c r="E1648" s="52"/>
      <c r="F1648" s="52"/>
      <c r="G1648" s="52"/>
      <c r="H1648" s="52"/>
      <c r="I1648" s="52"/>
    </row>
    <row r="1649" spans="1:9" s="53" customFormat="1">
      <c r="A1649" s="49"/>
      <c r="B1649" s="50"/>
      <c r="C1649" s="51"/>
      <c r="D1649" s="49"/>
      <c r="E1649" s="52"/>
      <c r="F1649" s="52"/>
      <c r="G1649" s="52"/>
      <c r="H1649" s="52"/>
      <c r="I1649" s="52"/>
    </row>
    <row r="1650" spans="1:9" s="53" customFormat="1">
      <c r="A1650" s="49"/>
      <c r="B1650" s="50"/>
      <c r="C1650" s="51"/>
      <c r="D1650" s="49"/>
      <c r="E1650" s="52"/>
      <c r="F1650" s="52"/>
      <c r="G1650" s="52"/>
      <c r="H1650" s="52"/>
      <c r="I1650" s="52"/>
    </row>
    <row r="1651" spans="1:9" s="53" customFormat="1">
      <c r="A1651" s="49"/>
      <c r="B1651" s="50"/>
      <c r="C1651" s="51"/>
      <c r="D1651" s="49"/>
      <c r="E1651" s="52"/>
      <c r="F1651" s="52"/>
      <c r="G1651" s="52"/>
      <c r="H1651" s="52"/>
      <c r="I1651" s="52"/>
    </row>
    <row r="1652" spans="1:9" s="53" customFormat="1">
      <c r="A1652" s="49"/>
      <c r="B1652" s="50"/>
      <c r="C1652" s="51"/>
      <c r="D1652" s="49"/>
      <c r="E1652" s="52"/>
      <c r="F1652" s="52"/>
      <c r="G1652" s="52"/>
      <c r="H1652" s="52"/>
      <c r="I1652" s="52"/>
    </row>
    <row r="1653" spans="1:9" s="53" customFormat="1">
      <c r="A1653" s="49"/>
      <c r="B1653" s="50"/>
      <c r="C1653" s="51"/>
      <c r="D1653" s="49"/>
      <c r="E1653" s="52"/>
      <c r="F1653" s="52"/>
      <c r="G1653" s="52"/>
      <c r="H1653" s="52"/>
      <c r="I1653" s="52"/>
    </row>
    <row r="1654" spans="1:9" s="53" customFormat="1">
      <c r="A1654" s="49"/>
      <c r="B1654" s="50"/>
      <c r="C1654" s="51"/>
      <c r="D1654" s="49"/>
      <c r="E1654" s="52"/>
      <c r="F1654" s="52"/>
      <c r="G1654" s="52"/>
      <c r="H1654" s="52"/>
      <c r="I1654" s="52"/>
    </row>
    <row r="1655" spans="1:9" s="53" customFormat="1">
      <c r="A1655" s="49"/>
      <c r="B1655" s="50"/>
      <c r="C1655" s="51"/>
      <c r="D1655" s="49"/>
      <c r="E1655" s="52"/>
      <c r="F1655" s="52"/>
      <c r="G1655" s="52"/>
      <c r="H1655" s="52"/>
      <c r="I1655" s="52"/>
    </row>
    <row r="1656" spans="1:9" s="53" customFormat="1">
      <c r="A1656" s="49"/>
      <c r="B1656" s="50"/>
      <c r="C1656" s="51"/>
      <c r="D1656" s="49"/>
      <c r="E1656" s="52"/>
      <c r="F1656" s="52"/>
      <c r="G1656" s="52"/>
      <c r="H1656" s="52"/>
      <c r="I1656" s="52"/>
    </row>
    <row r="1657" spans="1:9" s="53" customFormat="1">
      <c r="A1657" s="49"/>
      <c r="B1657" s="50"/>
      <c r="C1657" s="51"/>
      <c r="D1657" s="49"/>
      <c r="E1657" s="52"/>
      <c r="F1657" s="52"/>
      <c r="G1657" s="52"/>
      <c r="H1657" s="52"/>
      <c r="I1657" s="52"/>
    </row>
    <row r="1658" spans="1:9" s="53" customFormat="1">
      <c r="A1658" s="49"/>
      <c r="B1658" s="50"/>
      <c r="C1658" s="51"/>
      <c r="D1658" s="49"/>
      <c r="E1658" s="52"/>
      <c r="F1658" s="52"/>
      <c r="G1658" s="52"/>
      <c r="H1658" s="52"/>
      <c r="I1658" s="52"/>
    </row>
    <row r="1659" spans="1:9" s="53" customFormat="1">
      <c r="A1659" s="49"/>
      <c r="B1659" s="50"/>
      <c r="C1659" s="51"/>
      <c r="D1659" s="49"/>
      <c r="E1659" s="52"/>
      <c r="F1659" s="52"/>
      <c r="G1659" s="52"/>
      <c r="H1659" s="52"/>
      <c r="I1659" s="52"/>
    </row>
    <row r="1660" spans="1:9" s="53" customFormat="1">
      <c r="A1660" s="49"/>
      <c r="B1660" s="50"/>
      <c r="C1660" s="51"/>
      <c r="D1660" s="49"/>
      <c r="E1660" s="52"/>
      <c r="F1660" s="52"/>
      <c r="G1660" s="52"/>
      <c r="H1660" s="52"/>
      <c r="I1660" s="52"/>
    </row>
    <row r="1661" spans="1:9" s="53" customFormat="1">
      <c r="A1661" s="49"/>
      <c r="B1661" s="50"/>
      <c r="C1661" s="51"/>
      <c r="D1661" s="49"/>
      <c r="E1661" s="52"/>
      <c r="F1661" s="52"/>
      <c r="G1661" s="52"/>
      <c r="H1661" s="52"/>
      <c r="I1661" s="52"/>
    </row>
    <row r="1662" spans="1:9" s="53" customFormat="1">
      <c r="A1662" s="49"/>
      <c r="B1662" s="50"/>
      <c r="C1662" s="51"/>
      <c r="D1662" s="49"/>
      <c r="E1662" s="52"/>
      <c r="F1662" s="52"/>
      <c r="G1662" s="52"/>
      <c r="H1662" s="52"/>
      <c r="I1662" s="52"/>
    </row>
    <row r="1663" spans="1:9" s="53" customFormat="1">
      <c r="A1663" s="49"/>
      <c r="B1663" s="50"/>
      <c r="C1663" s="51"/>
      <c r="D1663" s="49"/>
      <c r="E1663" s="52"/>
      <c r="F1663" s="52"/>
      <c r="G1663" s="52"/>
      <c r="H1663" s="52"/>
      <c r="I1663" s="52"/>
    </row>
    <row r="1664" spans="1:9" s="53" customFormat="1">
      <c r="A1664" s="49"/>
      <c r="B1664" s="50"/>
      <c r="C1664" s="51"/>
      <c r="D1664" s="49"/>
      <c r="E1664" s="52"/>
      <c r="F1664" s="52"/>
      <c r="G1664" s="52"/>
      <c r="H1664" s="52"/>
      <c r="I1664" s="52"/>
    </row>
    <row r="1665" spans="1:9" s="53" customFormat="1">
      <c r="A1665" s="49"/>
      <c r="B1665" s="50"/>
      <c r="C1665" s="51"/>
      <c r="D1665" s="49"/>
      <c r="E1665" s="52"/>
      <c r="F1665" s="52"/>
      <c r="G1665" s="52"/>
      <c r="H1665" s="52"/>
      <c r="I1665" s="52"/>
    </row>
    <row r="1666" spans="1:9" s="53" customFormat="1">
      <c r="A1666" s="49"/>
      <c r="B1666" s="50"/>
      <c r="C1666" s="51"/>
      <c r="D1666" s="49"/>
      <c r="E1666" s="52"/>
      <c r="F1666" s="52"/>
      <c r="G1666" s="52"/>
      <c r="H1666" s="52"/>
      <c r="I1666" s="52"/>
    </row>
    <row r="1667" spans="1:9" s="53" customFormat="1">
      <c r="A1667" s="49"/>
      <c r="B1667" s="50"/>
      <c r="C1667" s="51"/>
      <c r="D1667" s="49"/>
      <c r="E1667" s="52"/>
      <c r="F1667" s="52"/>
      <c r="G1667" s="52"/>
      <c r="H1667" s="52"/>
      <c r="I1667" s="52"/>
    </row>
    <row r="1668" spans="1:9" s="53" customFormat="1">
      <c r="A1668" s="49"/>
      <c r="B1668" s="50"/>
      <c r="C1668" s="51"/>
      <c r="D1668" s="49"/>
      <c r="E1668" s="52"/>
      <c r="F1668" s="52"/>
      <c r="G1668" s="52"/>
      <c r="H1668" s="52"/>
      <c r="I1668" s="52"/>
    </row>
    <row r="1669" spans="1:9" s="53" customFormat="1">
      <c r="A1669" s="49"/>
      <c r="B1669" s="50"/>
      <c r="C1669" s="51"/>
      <c r="D1669" s="49"/>
      <c r="E1669" s="52"/>
      <c r="F1669" s="52"/>
      <c r="G1669" s="52"/>
      <c r="H1669" s="52"/>
      <c r="I1669" s="52"/>
    </row>
    <row r="1670" spans="1:9" s="53" customFormat="1">
      <c r="A1670" s="49"/>
      <c r="B1670" s="50"/>
      <c r="C1670" s="51"/>
      <c r="D1670" s="49"/>
      <c r="E1670" s="52"/>
      <c r="F1670" s="52"/>
      <c r="G1670" s="52"/>
      <c r="H1670" s="52"/>
      <c r="I1670" s="52"/>
    </row>
    <row r="1671" spans="1:9" s="53" customFormat="1">
      <c r="A1671" s="49"/>
      <c r="B1671" s="50"/>
      <c r="C1671" s="51"/>
      <c r="D1671" s="49"/>
      <c r="E1671" s="52"/>
      <c r="F1671" s="52"/>
      <c r="G1671" s="52"/>
      <c r="H1671" s="52"/>
      <c r="I1671" s="52"/>
    </row>
    <row r="1672" spans="1:9" s="53" customFormat="1">
      <c r="A1672" s="49"/>
      <c r="B1672" s="50"/>
      <c r="C1672" s="51"/>
      <c r="D1672" s="49"/>
      <c r="E1672" s="52"/>
      <c r="F1672" s="52"/>
      <c r="G1672" s="52"/>
      <c r="H1672" s="52"/>
      <c r="I1672" s="52"/>
    </row>
    <row r="1673" spans="1:9" s="53" customFormat="1">
      <c r="A1673" s="49"/>
      <c r="B1673" s="50"/>
      <c r="C1673" s="51"/>
      <c r="D1673" s="49"/>
      <c r="E1673" s="52"/>
      <c r="F1673" s="52"/>
      <c r="G1673" s="52"/>
      <c r="H1673" s="52"/>
      <c r="I1673" s="52"/>
    </row>
    <row r="1674" spans="1:9" s="53" customFormat="1">
      <c r="A1674" s="49"/>
      <c r="B1674" s="50"/>
      <c r="C1674" s="51"/>
      <c r="D1674" s="49"/>
      <c r="E1674" s="52"/>
      <c r="F1674" s="52"/>
      <c r="G1674" s="52"/>
      <c r="H1674" s="52"/>
      <c r="I1674" s="52"/>
    </row>
    <row r="1675" spans="1:9" s="53" customFormat="1">
      <c r="A1675" s="49"/>
      <c r="B1675" s="50"/>
      <c r="C1675" s="51"/>
      <c r="D1675" s="49"/>
      <c r="E1675" s="52"/>
      <c r="F1675" s="52"/>
      <c r="G1675" s="52"/>
      <c r="H1675" s="52"/>
      <c r="I1675" s="52"/>
    </row>
    <row r="1676" spans="1:9" s="53" customFormat="1">
      <c r="A1676" s="49"/>
      <c r="B1676" s="50"/>
      <c r="C1676" s="51"/>
      <c r="D1676" s="49"/>
      <c r="E1676" s="52"/>
      <c r="F1676" s="52"/>
      <c r="G1676" s="52"/>
      <c r="H1676" s="52"/>
      <c r="I1676" s="52"/>
    </row>
    <row r="1677" spans="1:9" s="53" customFormat="1">
      <c r="A1677" s="49"/>
      <c r="B1677" s="50"/>
      <c r="C1677" s="51"/>
      <c r="D1677" s="49"/>
      <c r="E1677" s="52"/>
      <c r="F1677" s="52"/>
      <c r="G1677" s="52"/>
      <c r="H1677" s="52"/>
      <c r="I1677" s="52"/>
    </row>
    <row r="1678" spans="1:9" s="53" customFormat="1">
      <c r="A1678" s="49"/>
      <c r="B1678" s="50"/>
      <c r="C1678" s="51"/>
      <c r="D1678" s="49"/>
      <c r="E1678" s="52"/>
      <c r="F1678" s="52"/>
      <c r="G1678" s="52"/>
      <c r="H1678" s="52"/>
      <c r="I1678" s="52"/>
    </row>
    <row r="1679" spans="1:9" s="53" customFormat="1">
      <c r="A1679" s="49"/>
      <c r="B1679" s="50"/>
      <c r="C1679" s="51"/>
      <c r="D1679" s="49"/>
      <c r="E1679" s="52"/>
      <c r="F1679" s="52"/>
      <c r="G1679" s="52"/>
      <c r="H1679" s="52"/>
      <c r="I1679" s="52"/>
    </row>
    <row r="1680" spans="1:9" s="53" customFormat="1">
      <c r="A1680" s="49"/>
      <c r="B1680" s="50"/>
      <c r="C1680" s="51"/>
      <c r="D1680" s="49"/>
      <c r="E1680" s="52"/>
      <c r="F1680" s="52"/>
      <c r="G1680" s="52"/>
      <c r="H1680" s="52"/>
      <c r="I1680" s="52"/>
    </row>
    <row r="1681" spans="1:9" s="53" customFormat="1">
      <c r="A1681" s="49"/>
      <c r="B1681" s="50"/>
      <c r="C1681" s="51"/>
      <c r="D1681" s="49"/>
      <c r="E1681" s="52"/>
      <c r="F1681" s="52"/>
      <c r="G1681" s="52"/>
      <c r="H1681" s="52"/>
      <c r="I1681" s="52"/>
    </row>
    <row r="1682" spans="1:9" s="53" customFormat="1">
      <c r="A1682" s="49"/>
      <c r="B1682" s="50"/>
      <c r="C1682" s="51"/>
      <c r="D1682" s="49"/>
      <c r="E1682" s="52"/>
      <c r="F1682" s="52"/>
      <c r="G1682" s="52"/>
      <c r="H1682" s="52"/>
      <c r="I1682" s="52"/>
    </row>
    <row r="1683" spans="1:9" s="53" customFormat="1">
      <c r="A1683" s="49"/>
      <c r="B1683" s="50"/>
      <c r="C1683" s="51"/>
      <c r="D1683" s="49"/>
      <c r="E1683" s="52"/>
      <c r="F1683" s="52"/>
      <c r="G1683" s="52"/>
      <c r="H1683" s="52"/>
      <c r="I1683" s="52"/>
    </row>
    <row r="1684" spans="1:9" s="53" customFormat="1">
      <c r="A1684" s="49"/>
      <c r="B1684" s="50"/>
      <c r="C1684" s="51"/>
      <c r="D1684" s="49"/>
      <c r="E1684" s="52"/>
      <c r="F1684" s="52"/>
      <c r="G1684" s="52"/>
      <c r="H1684" s="52"/>
      <c r="I1684" s="52"/>
    </row>
    <row r="1685" spans="1:9" s="53" customFormat="1">
      <c r="A1685" s="49"/>
      <c r="B1685" s="50"/>
      <c r="C1685" s="51"/>
      <c r="D1685" s="49"/>
      <c r="E1685" s="52"/>
      <c r="F1685" s="52"/>
      <c r="G1685" s="52"/>
      <c r="H1685" s="52"/>
      <c r="I1685" s="52"/>
    </row>
    <row r="1686" spans="1:9" s="53" customFormat="1">
      <c r="A1686" s="49"/>
      <c r="B1686" s="50"/>
      <c r="C1686" s="51"/>
      <c r="D1686" s="49"/>
      <c r="E1686" s="52"/>
      <c r="F1686" s="52"/>
      <c r="G1686" s="52"/>
      <c r="H1686" s="52"/>
      <c r="I1686" s="52"/>
    </row>
    <row r="1687" spans="1:9" s="53" customFormat="1">
      <c r="A1687" s="49"/>
      <c r="B1687" s="50"/>
      <c r="C1687" s="51"/>
      <c r="D1687" s="49"/>
      <c r="E1687" s="52"/>
      <c r="F1687" s="52"/>
      <c r="G1687" s="52"/>
      <c r="H1687" s="52"/>
      <c r="I1687" s="52"/>
    </row>
    <row r="1688" spans="1:9" s="53" customFormat="1">
      <c r="A1688" s="49"/>
      <c r="B1688" s="50"/>
      <c r="C1688" s="51"/>
      <c r="D1688" s="49"/>
      <c r="E1688" s="52"/>
      <c r="F1688" s="52"/>
      <c r="G1688" s="52"/>
      <c r="H1688" s="52"/>
      <c r="I1688" s="52"/>
    </row>
    <row r="1689" spans="1:9" s="53" customFormat="1">
      <c r="A1689" s="49"/>
      <c r="B1689" s="50"/>
      <c r="C1689" s="51"/>
      <c r="D1689" s="49"/>
      <c r="E1689" s="52"/>
      <c r="F1689" s="52"/>
      <c r="G1689" s="52"/>
      <c r="H1689" s="52"/>
      <c r="I1689" s="52"/>
    </row>
    <row r="1690" spans="1:9" s="53" customFormat="1">
      <c r="A1690" s="49"/>
      <c r="B1690" s="50"/>
      <c r="C1690" s="51"/>
      <c r="D1690" s="49"/>
      <c r="E1690" s="52"/>
      <c r="F1690" s="52"/>
      <c r="G1690" s="52"/>
      <c r="H1690" s="52"/>
      <c r="I1690" s="52"/>
    </row>
    <row r="1691" spans="1:9" s="53" customFormat="1">
      <c r="A1691" s="49"/>
      <c r="B1691" s="50"/>
      <c r="C1691" s="51"/>
      <c r="D1691" s="49"/>
      <c r="E1691" s="52"/>
      <c r="F1691" s="52"/>
      <c r="G1691" s="52"/>
      <c r="H1691" s="52"/>
      <c r="I1691" s="52"/>
    </row>
    <row r="1692" spans="1:9" s="53" customFormat="1">
      <c r="A1692" s="49"/>
      <c r="B1692" s="50"/>
      <c r="C1692" s="51"/>
      <c r="D1692" s="49"/>
      <c r="E1692" s="52"/>
      <c r="F1692" s="52"/>
      <c r="G1692" s="52"/>
      <c r="H1692" s="52"/>
      <c r="I1692" s="52"/>
    </row>
    <row r="1693" spans="1:9" s="53" customFormat="1">
      <c r="A1693" s="49"/>
      <c r="B1693" s="50"/>
      <c r="C1693" s="51"/>
      <c r="D1693" s="49"/>
      <c r="E1693" s="52"/>
      <c r="F1693" s="52"/>
      <c r="G1693" s="52"/>
      <c r="H1693" s="52"/>
      <c r="I1693" s="52"/>
    </row>
    <row r="1694" spans="1:9" s="53" customFormat="1">
      <c r="A1694" s="49"/>
      <c r="B1694" s="50"/>
      <c r="C1694" s="51"/>
      <c r="D1694" s="49"/>
      <c r="E1694" s="52"/>
      <c r="F1694" s="52"/>
      <c r="G1694" s="52"/>
      <c r="H1694" s="52"/>
      <c r="I1694" s="52"/>
    </row>
    <row r="1695" spans="1:9" s="53" customFormat="1">
      <c r="A1695" s="49"/>
      <c r="B1695" s="50"/>
      <c r="C1695" s="51"/>
      <c r="D1695" s="49"/>
      <c r="E1695" s="52"/>
      <c r="F1695" s="52"/>
      <c r="G1695" s="52"/>
      <c r="H1695" s="52"/>
      <c r="I1695" s="52"/>
    </row>
    <row r="1696" spans="1:9" s="53" customFormat="1">
      <c r="A1696" s="49"/>
      <c r="B1696" s="50"/>
      <c r="C1696" s="51"/>
      <c r="D1696" s="49"/>
      <c r="E1696" s="52"/>
      <c r="F1696" s="52"/>
      <c r="G1696" s="52"/>
      <c r="H1696" s="52"/>
      <c r="I1696" s="52"/>
    </row>
    <row r="1697" spans="1:9" s="53" customFormat="1">
      <c r="A1697" s="49"/>
      <c r="B1697" s="50"/>
      <c r="C1697" s="51"/>
      <c r="D1697" s="49"/>
      <c r="E1697" s="52"/>
      <c r="F1697" s="52"/>
      <c r="G1697" s="52"/>
      <c r="H1697" s="52"/>
      <c r="I1697" s="52"/>
    </row>
    <row r="1698" spans="1:9" s="53" customFormat="1">
      <c r="A1698" s="49"/>
      <c r="B1698" s="50"/>
      <c r="C1698" s="51"/>
      <c r="D1698" s="49"/>
      <c r="E1698" s="52"/>
      <c r="F1698" s="52"/>
      <c r="G1698" s="52"/>
      <c r="H1698" s="52"/>
      <c r="I1698" s="52"/>
    </row>
    <row r="1699" spans="1:9" s="53" customFormat="1">
      <c r="A1699" s="49"/>
      <c r="B1699" s="50"/>
      <c r="C1699" s="51"/>
      <c r="D1699" s="49"/>
      <c r="E1699" s="52"/>
      <c r="F1699" s="52"/>
      <c r="G1699" s="52"/>
      <c r="H1699" s="52"/>
      <c r="I1699" s="52"/>
    </row>
    <row r="1700" spans="1:9" s="53" customFormat="1">
      <c r="A1700" s="49"/>
      <c r="B1700" s="50"/>
      <c r="C1700" s="51"/>
      <c r="D1700" s="49"/>
      <c r="E1700" s="52"/>
      <c r="F1700" s="52"/>
      <c r="G1700" s="52"/>
      <c r="H1700" s="52"/>
      <c r="I1700" s="52"/>
    </row>
    <row r="1701" spans="1:9" s="53" customFormat="1">
      <c r="A1701" s="49"/>
      <c r="B1701" s="50"/>
      <c r="C1701" s="51"/>
      <c r="D1701" s="49"/>
      <c r="E1701" s="52"/>
      <c r="F1701" s="52"/>
      <c r="G1701" s="52"/>
      <c r="H1701" s="52"/>
      <c r="I1701" s="52"/>
    </row>
    <row r="1702" spans="1:9" s="53" customFormat="1">
      <c r="A1702" s="49"/>
      <c r="B1702" s="50"/>
      <c r="C1702" s="51"/>
      <c r="D1702" s="49"/>
      <c r="E1702" s="52"/>
      <c r="F1702" s="52"/>
      <c r="G1702" s="52"/>
      <c r="H1702" s="52"/>
      <c r="I1702" s="52"/>
    </row>
    <row r="1703" spans="1:9" s="53" customFormat="1">
      <c r="A1703" s="49"/>
      <c r="B1703" s="50"/>
      <c r="C1703" s="51"/>
      <c r="D1703" s="49"/>
      <c r="E1703" s="52"/>
      <c r="F1703" s="52"/>
      <c r="G1703" s="52"/>
      <c r="H1703" s="52"/>
      <c r="I1703" s="52"/>
    </row>
    <row r="1704" spans="1:9" s="53" customFormat="1">
      <c r="A1704" s="49"/>
      <c r="B1704" s="50"/>
      <c r="C1704" s="51"/>
      <c r="D1704" s="49"/>
      <c r="E1704" s="52"/>
      <c r="F1704" s="52"/>
      <c r="G1704" s="52"/>
      <c r="H1704" s="52"/>
      <c r="I1704" s="52"/>
    </row>
    <row r="1705" spans="1:9" s="53" customFormat="1">
      <c r="A1705" s="49"/>
      <c r="B1705" s="50"/>
      <c r="C1705" s="51"/>
      <c r="D1705" s="49"/>
      <c r="E1705" s="52"/>
      <c r="F1705" s="52"/>
      <c r="G1705" s="52"/>
      <c r="H1705" s="52"/>
      <c r="I1705" s="52"/>
    </row>
    <row r="1706" spans="1:9" s="53" customFormat="1">
      <c r="A1706" s="49"/>
      <c r="B1706" s="50"/>
      <c r="C1706" s="51"/>
      <c r="D1706" s="49"/>
      <c r="E1706" s="52"/>
      <c r="F1706" s="52"/>
      <c r="G1706" s="52"/>
      <c r="H1706" s="52"/>
      <c r="I1706" s="52"/>
    </row>
    <row r="1707" spans="1:9" s="53" customFormat="1">
      <c r="A1707" s="49"/>
      <c r="B1707" s="50"/>
      <c r="C1707" s="51"/>
      <c r="D1707" s="49"/>
      <c r="E1707" s="52"/>
      <c r="F1707" s="52"/>
      <c r="G1707" s="52"/>
      <c r="H1707" s="52"/>
      <c r="I1707" s="52"/>
    </row>
    <row r="1708" spans="1:9" s="53" customFormat="1">
      <c r="A1708" s="49"/>
      <c r="B1708" s="50"/>
      <c r="C1708" s="51"/>
      <c r="D1708" s="49"/>
      <c r="E1708" s="52"/>
      <c r="F1708" s="52"/>
      <c r="G1708" s="52"/>
      <c r="H1708" s="52"/>
      <c r="I1708" s="52"/>
    </row>
    <row r="1709" spans="1:9" s="53" customFormat="1">
      <c r="A1709" s="49"/>
      <c r="B1709" s="50"/>
      <c r="C1709" s="51"/>
      <c r="D1709" s="49"/>
      <c r="E1709" s="52"/>
      <c r="F1709" s="52"/>
      <c r="G1709" s="52"/>
      <c r="H1709" s="52"/>
      <c r="I1709" s="52"/>
    </row>
    <row r="1710" spans="1:9" s="53" customFormat="1">
      <c r="A1710" s="49"/>
      <c r="B1710" s="50"/>
      <c r="C1710" s="51"/>
      <c r="D1710" s="49"/>
      <c r="E1710" s="52"/>
      <c r="F1710" s="52"/>
      <c r="G1710" s="52"/>
      <c r="H1710" s="52"/>
      <c r="I1710" s="52"/>
    </row>
    <row r="1711" spans="1:9" s="53" customFormat="1">
      <c r="A1711" s="49"/>
      <c r="B1711" s="50"/>
      <c r="C1711" s="51"/>
      <c r="D1711" s="49"/>
      <c r="E1711" s="52"/>
      <c r="F1711" s="52"/>
      <c r="G1711" s="52"/>
      <c r="H1711" s="52"/>
      <c r="I1711" s="52"/>
    </row>
    <row r="1712" spans="1:9" s="53" customFormat="1">
      <c r="A1712" s="49"/>
      <c r="B1712" s="50"/>
      <c r="C1712" s="51"/>
      <c r="D1712" s="49"/>
      <c r="E1712" s="52"/>
      <c r="F1712" s="52"/>
      <c r="G1712" s="52"/>
      <c r="H1712" s="52"/>
      <c r="I1712" s="52"/>
    </row>
    <row r="1713" spans="1:9" s="53" customFormat="1">
      <c r="A1713" s="49"/>
      <c r="B1713" s="50"/>
      <c r="C1713" s="51"/>
      <c r="D1713" s="49"/>
      <c r="E1713" s="52"/>
      <c r="F1713" s="52"/>
      <c r="G1713" s="52"/>
      <c r="H1713" s="52"/>
      <c r="I1713" s="52"/>
    </row>
    <row r="1714" spans="1:9" s="53" customFormat="1">
      <c r="A1714" s="49"/>
      <c r="B1714" s="50"/>
      <c r="C1714" s="51"/>
      <c r="D1714" s="49"/>
      <c r="E1714" s="52"/>
      <c r="F1714" s="52"/>
      <c r="G1714" s="52"/>
      <c r="H1714" s="52"/>
      <c r="I1714" s="52"/>
    </row>
    <row r="1715" spans="1:9" s="53" customFormat="1">
      <c r="A1715" s="49"/>
      <c r="B1715" s="50"/>
      <c r="C1715" s="51"/>
      <c r="D1715" s="49"/>
      <c r="E1715" s="52"/>
      <c r="F1715" s="52"/>
      <c r="G1715" s="52"/>
      <c r="H1715" s="52"/>
      <c r="I1715" s="52"/>
    </row>
    <row r="1716" spans="1:9" s="53" customFormat="1">
      <c r="A1716" s="49"/>
      <c r="B1716" s="50"/>
      <c r="C1716" s="51"/>
      <c r="D1716" s="49"/>
      <c r="E1716" s="52"/>
      <c r="F1716" s="52"/>
      <c r="G1716" s="52"/>
      <c r="H1716" s="52"/>
      <c r="I1716" s="52"/>
    </row>
    <row r="1717" spans="1:9" s="53" customFormat="1">
      <c r="A1717" s="49"/>
      <c r="B1717" s="50"/>
      <c r="C1717" s="51"/>
      <c r="D1717" s="49"/>
      <c r="E1717" s="52"/>
      <c r="F1717" s="52"/>
      <c r="G1717" s="52"/>
      <c r="H1717" s="52"/>
      <c r="I1717" s="52"/>
    </row>
    <row r="1718" spans="1:9" s="53" customFormat="1">
      <c r="A1718" s="49"/>
      <c r="B1718" s="50"/>
      <c r="C1718" s="51"/>
      <c r="D1718" s="49"/>
      <c r="E1718" s="52"/>
      <c r="F1718" s="52"/>
      <c r="G1718" s="52"/>
      <c r="H1718" s="52"/>
      <c r="I1718" s="52"/>
    </row>
    <row r="1719" spans="1:9" s="53" customFormat="1">
      <c r="A1719" s="49"/>
      <c r="B1719" s="50"/>
      <c r="C1719" s="51"/>
      <c r="D1719" s="49"/>
      <c r="E1719" s="52"/>
      <c r="F1719" s="52"/>
      <c r="G1719" s="52"/>
      <c r="H1719" s="52"/>
      <c r="I1719" s="52"/>
    </row>
    <row r="1720" spans="1:9" s="53" customFormat="1">
      <c r="A1720" s="49"/>
      <c r="B1720" s="50"/>
      <c r="C1720" s="51"/>
      <c r="D1720" s="49"/>
      <c r="E1720" s="52"/>
      <c r="F1720" s="52"/>
      <c r="G1720" s="52"/>
      <c r="H1720" s="52"/>
      <c r="I1720" s="52"/>
    </row>
    <row r="1721" spans="1:9" s="53" customFormat="1">
      <c r="A1721" s="49"/>
      <c r="B1721" s="50"/>
      <c r="C1721" s="51"/>
      <c r="D1721" s="49"/>
      <c r="E1721" s="52"/>
      <c r="F1721" s="52"/>
      <c r="G1721" s="52"/>
      <c r="H1721" s="52"/>
      <c r="I1721" s="52"/>
    </row>
    <row r="1722" spans="1:9" s="53" customFormat="1">
      <c r="A1722" s="49"/>
      <c r="B1722" s="50"/>
      <c r="C1722" s="51"/>
      <c r="D1722" s="49"/>
      <c r="E1722" s="52"/>
      <c r="F1722" s="52"/>
      <c r="G1722" s="52"/>
      <c r="H1722" s="52"/>
      <c r="I1722" s="52"/>
    </row>
    <row r="1723" spans="1:9" s="53" customFormat="1">
      <c r="A1723" s="49"/>
      <c r="B1723" s="50"/>
      <c r="C1723" s="51"/>
      <c r="D1723" s="49"/>
      <c r="E1723" s="52"/>
      <c r="F1723" s="52"/>
      <c r="G1723" s="52"/>
      <c r="H1723" s="52"/>
      <c r="I1723" s="52"/>
    </row>
    <row r="1724" spans="1:9" s="53" customFormat="1">
      <c r="A1724" s="49"/>
      <c r="B1724" s="50"/>
      <c r="C1724" s="51"/>
      <c r="D1724" s="49"/>
      <c r="E1724" s="52"/>
      <c r="F1724" s="52"/>
      <c r="G1724" s="52"/>
      <c r="H1724" s="52"/>
      <c r="I1724" s="52"/>
    </row>
    <row r="1725" spans="1:9" s="53" customFormat="1">
      <c r="A1725" s="49"/>
      <c r="B1725" s="50"/>
      <c r="C1725" s="51"/>
      <c r="D1725" s="49"/>
      <c r="E1725" s="52"/>
      <c r="F1725" s="52"/>
      <c r="G1725" s="52"/>
      <c r="H1725" s="52"/>
      <c r="I1725" s="52"/>
    </row>
    <row r="1726" spans="1:9" s="53" customFormat="1">
      <c r="A1726" s="49"/>
      <c r="B1726" s="50"/>
      <c r="C1726" s="51"/>
      <c r="D1726" s="49"/>
      <c r="E1726" s="52"/>
      <c r="F1726" s="52"/>
      <c r="G1726" s="52"/>
      <c r="H1726" s="52"/>
      <c r="I1726" s="52"/>
    </row>
    <row r="1727" spans="1:9" s="53" customFormat="1">
      <c r="A1727" s="49"/>
      <c r="B1727" s="50"/>
      <c r="C1727" s="51"/>
      <c r="D1727" s="49"/>
      <c r="E1727" s="52"/>
      <c r="F1727" s="52"/>
      <c r="G1727" s="52"/>
      <c r="H1727" s="52"/>
      <c r="I1727" s="52"/>
    </row>
    <row r="1728" spans="1:9" s="53" customFormat="1">
      <c r="A1728" s="49"/>
      <c r="B1728" s="50"/>
      <c r="C1728" s="51"/>
      <c r="D1728" s="49"/>
      <c r="E1728" s="52"/>
      <c r="F1728" s="52"/>
      <c r="G1728" s="52"/>
      <c r="H1728" s="52"/>
      <c r="I1728" s="52"/>
    </row>
    <row r="1729" spans="1:9" s="53" customFormat="1">
      <c r="A1729" s="49"/>
      <c r="B1729" s="50"/>
      <c r="C1729" s="51"/>
      <c r="D1729" s="49"/>
      <c r="E1729" s="52"/>
      <c r="F1729" s="52"/>
      <c r="G1729" s="52"/>
      <c r="H1729" s="52"/>
      <c r="I1729" s="52"/>
    </row>
    <row r="1730" spans="1:9" s="53" customFormat="1">
      <c r="A1730" s="49"/>
      <c r="B1730" s="50"/>
      <c r="C1730" s="51"/>
      <c r="D1730" s="49"/>
      <c r="E1730" s="52"/>
      <c r="F1730" s="52"/>
      <c r="G1730" s="52"/>
      <c r="H1730" s="52"/>
      <c r="I1730" s="52"/>
    </row>
    <row r="1731" spans="1:9" s="53" customFormat="1">
      <c r="A1731" s="49"/>
      <c r="B1731" s="50"/>
      <c r="C1731" s="51"/>
      <c r="D1731" s="49"/>
      <c r="E1731" s="52"/>
      <c r="F1731" s="52"/>
      <c r="G1731" s="52"/>
      <c r="H1731" s="52"/>
      <c r="I1731" s="52"/>
    </row>
    <row r="1732" spans="1:9" s="53" customFormat="1">
      <c r="A1732" s="49"/>
      <c r="B1732" s="50"/>
      <c r="C1732" s="51"/>
      <c r="D1732" s="49"/>
      <c r="E1732" s="52"/>
      <c r="F1732" s="52"/>
      <c r="G1732" s="52"/>
      <c r="H1732" s="52"/>
      <c r="I1732" s="52"/>
    </row>
    <row r="1733" spans="1:9" s="53" customFormat="1">
      <c r="A1733" s="49"/>
      <c r="B1733" s="50"/>
      <c r="C1733" s="51"/>
      <c r="D1733" s="49"/>
      <c r="E1733" s="52"/>
      <c r="F1733" s="52"/>
      <c r="G1733" s="52"/>
      <c r="H1733" s="52"/>
      <c r="I1733" s="52"/>
    </row>
    <row r="1734" spans="1:9" s="53" customFormat="1">
      <c r="A1734" s="49"/>
      <c r="B1734" s="50"/>
      <c r="C1734" s="51"/>
      <c r="D1734" s="49"/>
      <c r="E1734" s="52"/>
      <c r="F1734" s="52"/>
      <c r="G1734" s="52"/>
      <c r="H1734" s="52"/>
      <c r="I1734" s="52"/>
    </row>
    <row r="1735" spans="1:9" s="53" customFormat="1">
      <c r="A1735" s="49"/>
      <c r="B1735" s="50"/>
      <c r="C1735" s="51"/>
      <c r="D1735" s="49"/>
      <c r="E1735" s="52"/>
      <c r="F1735" s="52"/>
      <c r="G1735" s="52"/>
      <c r="H1735" s="52"/>
      <c r="I1735" s="52"/>
    </row>
    <row r="1736" spans="1:9" s="53" customFormat="1">
      <c r="A1736" s="49"/>
      <c r="B1736" s="50"/>
      <c r="C1736" s="51"/>
      <c r="D1736" s="49"/>
      <c r="E1736" s="52"/>
      <c r="F1736" s="52"/>
      <c r="G1736" s="52"/>
      <c r="H1736" s="52"/>
      <c r="I1736" s="52"/>
    </row>
    <row r="1737" spans="1:9" s="53" customFormat="1">
      <c r="A1737" s="49"/>
      <c r="B1737" s="50"/>
      <c r="C1737" s="51"/>
      <c r="D1737" s="49"/>
      <c r="E1737" s="52"/>
      <c r="F1737" s="52"/>
      <c r="G1737" s="52"/>
      <c r="H1737" s="52"/>
      <c r="I1737" s="52"/>
    </row>
    <row r="1738" spans="1:9" s="53" customFormat="1">
      <c r="A1738" s="49"/>
      <c r="B1738" s="50"/>
      <c r="C1738" s="51"/>
      <c r="D1738" s="49"/>
      <c r="E1738" s="52"/>
      <c r="F1738" s="52"/>
      <c r="G1738" s="52"/>
      <c r="H1738" s="52"/>
      <c r="I1738" s="52"/>
    </row>
    <row r="1739" spans="1:9" s="53" customFormat="1">
      <c r="A1739" s="49"/>
      <c r="B1739" s="50"/>
      <c r="C1739" s="51"/>
      <c r="D1739" s="49"/>
      <c r="E1739" s="52"/>
      <c r="F1739" s="52"/>
      <c r="G1739" s="52"/>
      <c r="H1739" s="52"/>
      <c r="I1739" s="52"/>
    </row>
    <row r="1740" spans="1:9" s="53" customFormat="1">
      <c r="A1740" s="49"/>
      <c r="B1740" s="50"/>
      <c r="C1740" s="51"/>
      <c r="D1740" s="49"/>
      <c r="E1740" s="52"/>
      <c r="F1740" s="52"/>
      <c r="G1740" s="52"/>
      <c r="H1740" s="52"/>
      <c r="I1740" s="52"/>
    </row>
    <row r="1741" spans="1:9" s="53" customFormat="1">
      <c r="A1741" s="49"/>
      <c r="B1741" s="50"/>
      <c r="C1741" s="51"/>
      <c r="D1741" s="49"/>
      <c r="E1741" s="52"/>
      <c r="F1741" s="52"/>
      <c r="G1741" s="52"/>
      <c r="H1741" s="52"/>
      <c r="I1741" s="52"/>
    </row>
    <row r="1742" spans="1:9" s="53" customFormat="1">
      <c r="A1742" s="49"/>
      <c r="B1742" s="50"/>
      <c r="C1742" s="51"/>
      <c r="D1742" s="49"/>
      <c r="E1742" s="52"/>
      <c r="F1742" s="52"/>
      <c r="G1742" s="52"/>
      <c r="H1742" s="52"/>
      <c r="I1742" s="52"/>
    </row>
    <row r="1743" spans="1:9" s="53" customFormat="1">
      <c r="A1743" s="49"/>
      <c r="B1743" s="50"/>
      <c r="C1743" s="51"/>
      <c r="D1743" s="49"/>
      <c r="E1743" s="52"/>
      <c r="F1743" s="52"/>
      <c r="G1743" s="52"/>
      <c r="H1743" s="52"/>
      <c r="I1743" s="52"/>
    </row>
    <row r="1744" spans="1:9" s="53" customFormat="1">
      <c r="A1744" s="49"/>
      <c r="B1744" s="50"/>
      <c r="C1744" s="51"/>
      <c r="D1744" s="49"/>
      <c r="E1744" s="52"/>
      <c r="F1744" s="52"/>
      <c r="G1744" s="52"/>
      <c r="H1744" s="52"/>
      <c r="I1744" s="52"/>
    </row>
    <row r="1745" spans="1:9" s="53" customFormat="1">
      <c r="A1745" s="49"/>
      <c r="B1745" s="50"/>
      <c r="C1745" s="51"/>
      <c r="D1745" s="49"/>
      <c r="E1745" s="52"/>
      <c r="F1745" s="52"/>
      <c r="G1745" s="52"/>
      <c r="H1745" s="52"/>
      <c r="I1745" s="52"/>
    </row>
    <row r="1746" spans="1:9" s="53" customFormat="1">
      <c r="A1746" s="49"/>
      <c r="B1746" s="50"/>
      <c r="C1746" s="51"/>
      <c r="D1746" s="49"/>
      <c r="E1746" s="52"/>
      <c r="F1746" s="52"/>
      <c r="G1746" s="52"/>
      <c r="H1746" s="52"/>
      <c r="I1746" s="52"/>
    </row>
    <row r="1747" spans="1:9" s="53" customFormat="1">
      <c r="A1747" s="49"/>
      <c r="B1747" s="50"/>
      <c r="C1747" s="51"/>
      <c r="D1747" s="49"/>
      <c r="E1747" s="52"/>
      <c r="F1747" s="52"/>
      <c r="G1747" s="52"/>
      <c r="H1747" s="52"/>
      <c r="I1747" s="52"/>
    </row>
    <row r="1748" spans="1:9" s="53" customFormat="1">
      <c r="A1748" s="49"/>
      <c r="B1748" s="50"/>
      <c r="C1748" s="51"/>
      <c r="D1748" s="49"/>
      <c r="E1748" s="52"/>
      <c r="F1748" s="52"/>
      <c r="G1748" s="52"/>
      <c r="H1748" s="52"/>
      <c r="I1748" s="52"/>
    </row>
    <row r="1749" spans="1:9" s="53" customFormat="1">
      <c r="A1749" s="49"/>
      <c r="B1749" s="50"/>
      <c r="C1749" s="51"/>
      <c r="D1749" s="49"/>
      <c r="E1749" s="52"/>
      <c r="F1749" s="52"/>
      <c r="G1749" s="52"/>
      <c r="H1749" s="52"/>
      <c r="I1749" s="52"/>
    </row>
    <row r="1750" spans="1:9" s="53" customFormat="1">
      <c r="A1750" s="49"/>
      <c r="B1750" s="50"/>
      <c r="C1750" s="51"/>
      <c r="D1750" s="49"/>
      <c r="E1750" s="52"/>
      <c r="F1750" s="52"/>
      <c r="G1750" s="52"/>
      <c r="H1750" s="52"/>
      <c r="I1750" s="52"/>
    </row>
    <row r="1751" spans="1:9" s="53" customFormat="1">
      <c r="A1751" s="49"/>
      <c r="B1751" s="50"/>
      <c r="C1751" s="51"/>
      <c r="D1751" s="49"/>
      <c r="E1751" s="52"/>
      <c r="F1751" s="52"/>
      <c r="G1751" s="52"/>
      <c r="H1751" s="52"/>
      <c r="I1751" s="52"/>
    </row>
    <row r="1752" spans="1:9" s="53" customFormat="1">
      <c r="A1752" s="49"/>
      <c r="B1752" s="50"/>
      <c r="C1752" s="51"/>
      <c r="D1752" s="49"/>
      <c r="E1752" s="52"/>
      <c r="F1752" s="52"/>
      <c r="G1752" s="52"/>
      <c r="H1752" s="52"/>
      <c r="I1752" s="52"/>
    </row>
    <row r="1753" spans="1:9" s="53" customFormat="1">
      <c r="A1753" s="49"/>
      <c r="B1753" s="50"/>
      <c r="C1753" s="51"/>
      <c r="D1753" s="49"/>
      <c r="E1753" s="52"/>
      <c r="F1753" s="52"/>
      <c r="G1753" s="52"/>
      <c r="H1753" s="52"/>
      <c r="I1753" s="52"/>
    </row>
    <row r="1754" spans="1:9" s="53" customFormat="1">
      <c r="A1754" s="49"/>
      <c r="B1754" s="50"/>
      <c r="C1754" s="51"/>
      <c r="D1754" s="49"/>
      <c r="E1754" s="52"/>
      <c r="F1754" s="52"/>
      <c r="G1754" s="52"/>
      <c r="H1754" s="52"/>
      <c r="I1754" s="52"/>
    </row>
    <row r="1755" spans="1:9" s="53" customFormat="1">
      <c r="A1755" s="49"/>
      <c r="B1755" s="50"/>
      <c r="C1755" s="51"/>
      <c r="D1755" s="49"/>
      <c r="E1755" s="52"/>
      <c r="F1755" s="52"/>
      <c r="G1755" s="52"/>
      <c r="H1755" s="52"/>
      <c r="I1755" s="52"/>
    </row>
    <row r="1756" spans="1:9" s="53" customFormat="1">
      <c r="A1756" s="49"/>
      <c r="B1756" s="50"/>
      <c r="C1756" s="51"/>
      <c r="D1756" s="49"/>
      <c r="E1756" s="52"/>
      <c r="F1756" s="52"/>
      <c r="G1756" s="52"/>
      <c r="H1756" s="52"/>
      <c r="I1756" s="52"/>
    </row>
    <row r="1757" spans="1:9" s="53" customFormat="1">
      <c r="A1757" s="49"/>
      <c r="B1757" s="50"/>
      <c r="C1757" s="51"/>
      <c r="D1757" s="49"/>
      <c r="E1757" s="52"/>
      <c r="F1757" s="52"/>
      <c r="G1757" s="52"/>
      <c r="H1757" s="52"/>
      <c r="I1757" s="52"/>
    </row>
    <row r="1758" spans="1:9" s="53" customFormat="1">
      <c r="A1758" s="49"/>
      <c r="B1758" s="50"/>
      <c r="C1758" s="51"/>
      <c r="D1758" s="49"/>
      <c r="E1758" s="52"/>
      <c r="F1758" s="52"/>
      <c r="G1758" s="52"/>
      <c r="H1758" s="52"/>
      <c r="I1758" s="52"/>
    </row>
    <row r="1759" spans="1:9" s="53" customFormat="1">
      <c r="A1759" s="49"/>
      <c r="B1759" s="50"/>
      <c r="C1759" s="51"/>
      <c r="D1759" s="49"/>
      <c r="E1759" s="52"/>
      <c r="F1759" s="52"/>
      <c r="G1759" s="52"/>
      <c r="H1759" s="52"/>
      <c r="I1759" s="52"/>
    </row>
    <row r="1760" spans="1:9" s="53" customFormat="1">
      <c r="A1760" s="49"/>
      <c r="B1760" s="50"/>
      <c r="C1760" s="51"/>
      <c r="D1760" s="49"/>
      <c r="E1760" s="52"/>
      <c r="F1760" s="52"/>
      <c r="G1760" s="52"/>
      <c r="H1760" s="52"/>
      <c r="I1760" s="52"/>
    </row>
    <row r="1761" spans="1:9" s="53" customFormat="1">
      <c r="A1761" s="49"/>
      <c r="B1761" s="50"/>
      <c r="C1761" s="51"/>
      <c r="D1761" s="49"/>
      <c r="E1761" s="52"/>
      <c r="F1761" s="52"/>
      <c r="G1761" s="52"/>
      <c r="H1761" s="52"/>
      <c r="I1761" s="52"/>
    </row>
    <row r="1762" spans="1:9" s="53" customFormat="1">
      <c r="A1762" s="49"/>
      <c r="B1762" s="50"/>
      <c r="C1762" s="51"/>
      <c r="D1762" s="49"/>
      <c r="E1762" s="52"/>
      <c r="F1762" s="52"/>
      <c r="G1762" s="52"/>
      <c r="H1762" s="52"/>
      <c r="I1762" s="52"/>
    </row>
    <row r="1763" spans="1:9" s="53" customFormat="1">
      <c r="A1763" s="49"/>
      <c r="B1763" s="50"/>
      <c r="C1763" s="51"/>
      <c r="D1763" s="49"/>
      <c r="E1763" s="52"/>
      <c r="F1763" s="52"/>
      <c r="G1763" s="52"/>
      <c r="H1763" s="52"/>
      <c r="I1763" s="52"/>
    </row>
    <row r="1764" spans="1:9" s="53" customFormat="1">
      <c r="A1764" s="49"/>
      <c r="B1764" s="50"/>
      <c r="C1764" s="51"/>
      <c r="D1764" s="49"/>
      <c r="E1764" s="52"/>
      <c r="F1764" s="52"/>
      <c r="G1764" s="52"/>
      <c r="H1764" s="52"/>
      <c r="I1764" s="52"/>
    </row>
    <row r="1765" spans="1:9" s="53" customFormat="1">
      <c r="A1765" s="49"/>
      <c r="B1765" s="50"/>
      <c r="C1765" s="51"/>
      <c r="D1765" s="49"/>
      <c r="E1765" s="52"/>
      <c r="F1765" s="52"/>
      <c r="G1765" s="52"/>
      <c r="H1765" s="52"/>
      <c r="I1765" s="52"/>
    </row>
    <row r="1766" spans="1:9" s="53" customFormat="1">
      <c r="A1766" s="49"/>
      <c r="B1766" s="50"/>
      <c r="C1766" s="51"/>
      <c r="D1766" s="49"/>
      <c r="E1766" s="52"/>
      <c r="F1766" s="52"/>
      <c r="G1766" s="52"/>
      <c r="H1766" s="52"/>
      <c r="I1766" s="52"/>
    </row>
    <row r="1767" spans="1:9" s="53" customFormat="1">
      <c r="A1767" s="49"/>
      <c r="B1767" s="50"/>
      <c r="C1767" s="51"/>
      <c r="D1767" s="49"/>
      <c r="E1767" s="52"/>
      <c r="F1767" s="52"/>
      <c r="G1767" s="52"/>
      <c r="H1767" s="52"/>
      <c r="I1767" s="52"/>
    </row>
    <row r="1768" spans="1:9" s="53" customFormat="1">
      <c r="A1768" s="49"/>
      <c r="B1768" s="50"/>
      <c r="C1768" s="51"/>
      <c r="D1768" s="49"/>
      <c r="E1768" s="52"/>
      <c r="F1768" s="52"/>
      <c r="G1768" s="52"/>
      <c r="H1768" s="52"/>
      <c r="I1768" s="52"/>
    </row>
    <row r="1769" spans="1:9" s="53" customFormat="1">
      <c r="A1769" s="49"/>
      <c r="B1769" s="50"/>
      <c r="C1769" s="51"/>
      <c r="D1769" s="49"/>
      <c r="E1769" s="52"/>
      <c r="F1769" s="52"/>
      <c r="G1769" s="52"/>
      <c r="H1769" s="52"/>
      <c r="I1769" s="52"/>
    </row>
    <row r="1770" spans="1:9" s="53" customFormat="1">
      <c r="A1770" s="49"/>
      <c r="B1770" s="50"/>
      <c r="C1770" s="51"/>
      <c r="D1770" s="49"/>
      <c r="E1770" s="52"/>
      <c r="F1770" s="52"/>
      <c r="G1770" s="52"/>
      <c r="H1770" s="52"/>
      <c r="I1770" s="52"/>
    </row>
    <row r="1771" spans="1:9" s="53" customFormat="1">
      <c r="A1771" s="49"/>
      <c r="B1771" s="50"/>
      <c r="C1771" s="51"/>
      <c r="D1771" s="49"/>
      <c r="E1771" s="52"/>
      <c r="F1771" s="52"/>
      <c r="G1771" s="52"/>
      <c r="H1771" s="52"/>
      <c r="I1771" s="52"/>
    </row>
    <row r="1772" spans="1:9" s="53" customFormat="1">
      <c r="A1772" s="49"/>
      <c r="B1772" s="50"/>
      <c r="C1772" s="51"/>
      <c r="D1772" s="49"/>
      <c r="E1772" s="52"/>
      <c r="F1772" s="52"/>
      <c r="G1772" s="52"/>
      <c r="H1772" s="52"/>
      <c r="I1772" s="52"/>
    </row>
    <row r="1773" spans="1:9" s="53" customFormat="1">
      <c r="A1773" s="49"/>
      <c r="B1773" s="50"/>
      <c r="C1773" s="51"/>
      <c r="D1773" s="49"/>
      <c r="E1773" s="52"/>
      <c r="F1773" s="52"/>
      <c r="G1773" s="52"/>
      <c r="H1773" s="52"/>
      <c r="I1773" s="52"/>
    </row>
    <row r="1774" spans="1:9" s="53" customFormat="1">
      <c r="A1774" s="49"/>
      <c r="B1774" s="50"/>
      <c r="C1774" s="51"/>
      <c r="D1774" s="49"/>
      <c r="E1774" s="52"/>
      <c r="F1774" s="52"/>
      <c r="G1774" s="52"/>
      <c r="H1774" s="52"/>
      <c r="I1774" s="52"/>
    </row>
    <row r="1775" spans="1:9" s="53" customFormat="1">
      <c r="A1775" s="49"/>
      <c r="B1775" s="50"/>
      <c r="C1775" s="51"/>
      <c r="D1775" s="49"/>
      <c r="E1775" s="52"/>
      <c r="F1775" s="52"/>
      <c r="G1775" s="52"/>
      <c r="H1775" s="52"/>
      <c r="I1775" s="52"/>
    </row>
    <row r="1776" spans="1:9" s="53" customFormat="1">
      <c r="A1776" s="49"/>
      <c r="B1776" s="50"/>
      <c r="C1776" s="51"/>
      <c r="D1776" s="49"/>
      <c r="E1776" s="52"/>
      <c r="F1776" s="52"/>
      <c r="G1776" s="52"/>
      <c r="H1776" s="52"/>
      <c r="I1776" s="52"/>
    </row>
    <row r="1777" spans="1:9" s="53" customFormat="1">
      <c r="A1777" s="49"/>
      <c r="B1777" s="50"/>
      <c r="C1777" s="51"/>
      <c r="D1777" s="49"/>
      <c r="E1777" s="52"/>
      <c r="F1777" s="52"/>
      <c r="G1777" s="52"/>
      <c r="H1777" s="52"/>
      <c r="I1777" s="52"/>
    </row>
    <row r="1778" spans="1:9" s="53" customFormat="1">
      <c r="A1778" s="49"/>
      <c r="B1778" s="50"/>
      <c r="C1778" s="51"/>
      <c r="D1778" s="49"/>
      <c r="E1778" s="52"/>
      <c r="F1778" s="52"/>
      <c r="G1778" s="52"/>
      <c r="H1778" s="52"/>
      <c r="I1778" s="52"/>
    </row>
    <row r="1779" spans="1:9" s="53" customFormat="1">
      <c r="A1779" s="49"/>
      <c r="B1779" s="50"/>
      <c r="C1779" s="51"/>
      <c r="D1779" s="49"/>
      <c r="E1779" s="52"/>
      <c r="F1779" s="52"/>
      <c r="G1779" s="52"/>
      <c r="H1779" s="52"/>
      <c r="I1779" s="52"/>
    </row>
    <row r="1780" spans="1:9" s="53" customFormat="1">
      <c r="A1780" s="49"/>
      <c r="B1780" s="50"/>
      <c r="C1780" s="51"/>
      <c r="D1780" s="49"/>
      <c r="E1780" s="52"/>
      <c r="F1780" s="52"/>
      <c r="G1780" s="52"/>
      <c r="H1780" s="52"/>
      <c r="I1780" s="52"/>
    </row>
    <row r="1781" spans="1:9" s="53" customFormat="1">
      <c r="A1781" s="49"/>
      <c r="B1781" s="50"/>
      <c r="C1781" s="51"/>
      <c r="D1781" s="49"/>
      <c r="E1781" s="52"/>
      <c r="F1781" s="52"/>
      <c r="G1781" s="52"/>
      <c r="H1781" s="52"/>
      <c r="I1781" s="52"/>
    </row>
    <row r="1782" spans="1:9" s="53" customFormat="1">
      <c r="A1782" s="49"/>
      <c r="B1782" s="50"/>
      <c r="C1782" s="51"/>
      <c r="D1782" s="49"/>
      <c r="E1782" s="52"/>
      <c r="F1782" s="52"/>
      <c r="G1782" s="52"/>
      <c r="H1782" s="52"/>
      <c r="I1782" s="52"/>
    </row>
    <row r="1783" spans="1:9" s="53" customFormat="1">
      <c r="A1783" s="49"/>
      <c r="B1783" s="50"/>
      <c r="C1783" s="51"/>
      <c r="D1783" s="49"/>
      <c r="E1783" s="52"/>
      <c r="F1783" s="52"/>
      <c r="G1783" s="52"/>
      <c r="H1783" s="52"/>
      <c r="I1783" s="52"/>
    </row>
    <row r="1784" spans="1:9" s="53" customFormat="1">
      <c r="A1784" s="49"/>
      <c r="B1784" s="50"/>
      <c r="C1784" s="51"/>
      <c r="D1784" s="49"/>
      <c r="E1784" s="52"/>
      <c r="F1784" s="52"/>
      <c r="G1784" s="52"/>
      <c r="H1784" s="52"/>
      <c r="I1784" s="52"/>
    </row>
    <row r="1785" spans="1:9" s="53" customFormat="1">
      <c r="A1785" s="49"/>
      <c r="B1785" s="50"/>
      <c r="C1785" s="51"/>
      <c r="D1785" s="49"/>
      <c r="E1785" s="52"/>
      <c r="F1785" s="52"/>
      <c r="G1785" s="52"/>
      <c r="H1785" s="52"/>
      <c r="I1785" s="52"/>
    </row>
    <row r="1786" spans="1:9" s="53" customFormat="1">
      <c r="A1786" s="49"/>
      <c r="B1786" s="50"/>
      <c r="C1786" s="51"/>
      <c r="D1786" s="49"/>
      <c r="E1786" s="52"/>
      <c r="F1786" s="52"/>
      <c r="G1786" s="52"/>
      <c r="H1786" s="52"/>
      <c r="I1786" s="52"/>
    </row>
    <row r="1787" spans="1:9" s="53" customFormat="1">
      <c r="A1787" s="49"/>
      <c r="B1787" s="50"/>
      <c r="C1787" s="51"/>
      <c r="D1787" s="49"/>
      <c r="E1787" s="52"/>
      <c r="F1787" s="52"/>
      <c r="G1787" s="52"/>
      <c r="H1787" s="52"/>
      <c r="I1787" s="52"/>
    </row>
    <row r="1788" spans="1:9" s="53" customFormat="1">
      <c r="A1788" s="49"/>
      <c r="B1788" s="50"/>
      <c r="C1788" s="51"/>
      <c r="D1788" s="49"/>
      <c r="E1788" s="52"/>
      <c r="F1788" s="52"/>
      <c r="G1788" s="52"/>
      <c r="H1788" s="52"/>
      <c r="I1788" s="52"/>
    </row>
    <row r="1789" spans="1:9" s="53" customFormat="1">
      <c r="A1789" s="49"/>
      <c r="B1789" s="50"/>
      <c r="C1789" s="51"/>
      <c r="D1789" s="49"/>
      <c r="E1789" s="52"/>
      <c r="F1789" s="52"/>
      <c r="G1789" s="52"/>
      <c r="H1789" s="52"/>
      <c r="I1789" s="52"/>
    </row>
    <row r="1790" spans="1:9" s="53" customFormat="1">
      <c r="A1790" s="49"/>
      <c r="B1790" s="50"/>
      <c r="C1790" s="51"/>
      <c r="D1790" s="49"/>
      <c r="E1790" s="52"/>
      <c r="F1790" s="52"/>
      <c r="G1790" s="52"/>
      <c r="H1790" s="52"/>
      <c r="I1790" s="52"/>
    </row>
    <row r="1791" spans="1:9" s="53" customFormat="1">
      <c r="A1791" s="49"/>
      <c r="B1791" s="50"/>
      <c r="C1791" s="51"/>
      <c r="D1791" s="49"/>
      <c r="E1791" s="52"/>
      <c r="F1791" s="52"/>
      <c r="G1791" s="52"/>
      <c r="H1791" s="52"/>
      <c r="I1791" s="52"/>
    </row>
    <row r="1792" spans="1:9" s="53" customFormat="1">
      <c r="A1792" s="49"/>
      <c r="B1792" s="50"/>
      <c r="C1792" s="51"/>
      <c r="D1792" s="49"/>
      <c r="E1792" s="52"/>
      <c r="F1792" s="52"/>
      <c r="G1792" s="52"/>
      <c r="H1792" s="52"/>
      <c r="I1792" s="52"/>
    </row>
    <row r="1793" spans="1:9" s="53" customFormat="1">
      <c r="A1793" s="49"/>
      <c r="B1793" s="50"/>
      <c r="C1793" s="51"/>
      <c r="D1793" s="49"/>
      <c r="E1793" s="52"/>
      <c r="F1793" s="52"/>
      <c r="G1793" s="52"/>
      <c r="H1793" s="52"/>
      <c r="I1793" s="52"/>
    </row>
    <row r="1794" spans="1:9" s="53" customFormat="1">
      <c r="A1794" s="49"/>
      <c r="B1794" s="50"/>
      <c r="C1794" s="51"/>
      <c r="D1794" s="49"/>
      <c r="E1794" s="52"/>
      <c r="F1794" s="52"/>
      <c r="G1794" s="52"/>
      <c r="H1794" s="52"/>
      <c r="I1794" s="52"/>
    </row>
    <row r="1795" spans="1:9" s="53" customFormat="1">
      <c r="A1795" s="49"/>
      <c r="B1795" s="50"/>
      <c r="C1795" s="51"/>
      <c r="D1795" s="49"/>
      <c r="E1795" s="52"/>
      <c r="F1795" s="52"/>
      <c r="G1795" s="52"/>
      <c r="H1795" s="52"/>
      <c r="I1795" s="52"/>
    </row>
    <row r="1796" spans="1:9" s="53" customFormat="1">
      <c r="A1796" s="49"/>
      <c r="B1796" s="50"/>
      <c r="C1796" s="51"/>
      <c r="D1796" s="49"/>
      <c r="E1796" s="52"/>
      <c r="F1796" s="52"/>
      <c r="G1796" s="52"/>
      <c r="H1796" s="52"/>
      <c r="I1796" s="52"/>
    </row>
    <row r="1797" spans="1:9" s="53" customFormat="1">
      <c r="A1797" s="49"/>
      <c r="B1797" s="50"/>
      <c r="C1797" s="51"/>
      <c r="D1797" s="49"/>
      <c r="E1797" s="52"/>
      <c r="F1797" s="52"/>
      <c r="G1797" s="52"/>
      <c r="H1797" s="52"/>
      <c r="I1797" s="52"/>
    </row>
    <row r="1798" spans="1:9" s="53" customFormat="1">
      <c r="A1798" s="49"/>
      <c r="B1798" s="50"/>
      <c r="C1798" s="51"/>
      <c r="D1798" s="49"/>
      <c r="E1798" s="52"/>
      <c r="F1798" s="52"/>
      <c r="G1798" s="52"/>
      <c r="H1798" s="52"/>
      <c r="I1798" s="52"/>
    </row>
    <row r="1799" spans="1:9" s="53" customFormat="1">
      <c r="A1799" s="49"/>
      <c r="B1799" s="50"/>
      <c r="C1799" s="51"/>
      <c r="D1799" s="49"/>
      <c r="E1799" s="52"/>
      <c r="F1799" s="52"/>
      <c r="G1799" s="52"/>
      <c r="H1799" s="52"/>
      <c r="I1799" s="52"/>
    </row>
    <row r="1800" spans="1:9" s="53" customFormat="1">
      <c r="A1800" s="49"/>
      <c r="B1800" s="50"/>
      <c r="C1800" s="51"/>
      <c r="D1800" s="49"/>
      <c r="E1800" s="52"/>
      <c r="F1800" s="52"/>
      <c r="G1800" s="52"/>
      <c r="H1800" s="52"/>
      <c r="I1800" s="52"/>
    </row>
    <row r="1801" spans="1:9" s="53" customFormat="1">
      <c r="A1801" s="49"/>
      <c r="B1801" s="50"/>
      <c r="C1801" s="51"/>
      <c r="D1801" s="49"/>
      <c r="E1801" s="52"/>
      <c r="F1801" s="52"/>
      <c r="G1801" s="52"/>
      <c r="H1801" s="52"/>
      <c r="I1801" s="52"/>
    </row>
    <row r="1802" spans="1:9" s="53" customFormat="1">
      <c r="A1802" s="49"/>
      <c r="B1802" s="50"/>
      <c r="C1802" s="51"/>
      <c r="D1802" s="49"/>
      <c r="E1802" s="52"/>
      <c r="F1802" s="52"/>
      <c r="G1802" s="52"/>
      <c r="H1802" s="52"/>
      <c r="I1802" s="52"/>
    </row>
    <row r="1803" spans="1:9" s="53" customFormat="1">
      <c r="A1803" s="49"/>
      <c r="B1803" s="50"/>
      <c r="C1803" s="51"/>
      <c r="D1803" s="49"/>
      <c r="E1803" s="52"/>
      <c r="F1803" s="52"/>
      <c r="G1803" s="52"/>
      <c r="H1803" s="52"/>
      <c r="I1803" s="52"/>
    </row>
    <row r="1804" spans="1:9" s="53" customFormat="1">
      <c r="A1804" s="49"/>
      <c r="B1804" s="50"/>
      <c r="C1804" s="51"/>
      <c r="D1804" s="49"/>
      <c r="E1804" s="52"/>
      <c r="F1804" s="52"/>
      <c r="G1804" s="52"/>
      <c r="H1804" s="52"/>
      <c r="I1804" s="52"/>
    </row>
    <row r="1805" spans="1:9" s="53" customFormat="1">
      <c r="A1805" s="49"/>
      <c r="B1805" s="50"/>
      <c r="C1805" s="51"/>
      <c r="D1805" s="49"/>
      <c r="E1805" s="52"/>
      <c r="F1805" s="52"/>
      <c r="G1805" s="52"/>
      <c r="H1805" s="52"/>
      <c r="I1805" s="52"/>
    </row>
    <row r="1806" spans="1:9" s="53" customFormat="1">
      <c r="A1806" s="49"/>
      <c r="B1806" s="50"/>
      <c r="C1806" s="51"/>
      <c r="D1806" s="49"/>
      <c r="E1806" s="52"/>
      <c r="F1806" s="52"/>
      <c r="G1806" s="52"/>
      <c r="H1806" s="52"/>
      <c r="I1806" s="52"/>
    </row>
    <row r="1807" spans="1:9" s="53" customFormat="1">
      <c r="A1807" s="49"/>
      <c r="B1807" s="50"/>
      <c r="C1807" s="51"/>
      <c r="D1807" s="49"/>
      <c r="E1807" s="52"/>
      <c r="F1807" s="52"/>
      <c r="G1807" s="52"/>
      <c r="H1807" s="52"/>
      <c r="I1807" s="52"/>
    </row>
    <row r="1808" spans="1:9" s="53" customFormat="1">
      <c r="A1808" s="49"/>
      <c r="B1808" s="50"/>
      <c r="C1808" s="51"/>
      <c r="D1808" s="49"/>
      <c r="E1808" s="52"/>
      <c r="F1808" s="52"/>
      <c r="G1808" s="52"/>
      <c r="H1808" s="52"/>
      <c r="I1808" s="52"/>
    </row>
    <row r="1809" spans="1:9" s="53" customFormat="1">
      <c r="A1809" s="49"/>
      <c r="B1809" s="50"/>
      <c r="C1809" s="51"/>
      <c r="D1809" s="49"/>
      <c r="E1809" s="52"/>
      <c r="F1809" s="52"/>
      <c r="G1809" s="52"/>
      <c r="H1809" s="52"/>
      <c r="I1809" s="52"/>
    </row>
    <row r="1810" spans="1:9" s="53" customFormat="1">
      <c r="A1810" s="49"/>
      <c r="B1810" s="50"/>
      <c r="C1810" s="51"/>
      <c r="D1810" s="49"/>
      <c r="E1810" s="52"/>
      <c r="F1810" s="52"/>
      <c r="G1810" s="52"/>
      <c r="H1810" s="52"/>
      <c r="I1810" s="52"/>
    </row>
    <row r="1811" spans="1:9" s="53" customFormat="1">
      <c r="A1811" s="49"/>
      <c r="B1811" s="50"/>
      <c r="C1811" s="51"/>
      <c r="D1811" s="49"/>
      <c r="E1811" s="52"/>
      <c r="F1811" s="52"/>
      <c r="G1811" s="52"/>
      <c r="H1811" s="52"/>
      <c r="I1811" s="52"/>
    </row>
    <row r="1812" spans="1:9" s="53" customFormat="1">
      <c r="A1812" s="49"/>
      <c r="B1812" s="50"/>
      <c r="C1812" s="51"/>
      <c r="D1812" s="49"/>
      <c r="E1812" s="52"/>
      <c r="F1812" s="52"/>
      <c r="G1812" s="52"/>
      <c r="H1812" s="52"/>
      <c r="I1812" s="52"/>
    </row>
    <row r="1813" spans="1:9" s="53" customFormat="1">
      <c r="A1813" s="49"/>
      <c r="B1813" s="50"/>
      <c r="C1813" s="51"/>
      <c r="D1813" s="49"/>
      <c r="E1813" s="52"/>
      <c r="F1813" s="52"/>
      <c r="G1813" s="52"/>
      <c r="H1813" s="52"/>
      <c r="I1813" s="52"/>
    </row>
    <row r="1814" spans="1:9" s="53" customFormat="1">
      <c r="A1814" s="49"/>
      <c r="B1814" s="50"/>
      <c r="C1814" s="51"/>
      <c r="D1814" s="49"/>
      <c r="E1814" s="52"/>
      <c r="F1814" s="52"/>
      <c r="G1814" s="52"/>
      <c r="H1814" s="52"/>
      <c r="I1814" s="52"/>
    </row>
    <row r="1815" spans="1:9" s="53" customFormat="1">
      <c r="A1815" s="49"/>
      <c r="B1815" s="50"/>
      <c r="C1815" s="51"/>
      <c r="D1815" s="49"/>
      <c r="E1815" s="52"/>
      <c r="F1815" s="52"/>
      <c r="G1815" s="52"/>
      <c r="H1815" s="52"/>
      <c r="I1815" s="52"/>
    </row>
    <row r="1816" spans="1:9" s="53" customFormat="1">
      <c r="A1816" s="49"/>
      <c r="B1816" s="50"/>
      <c r="C1816" s="51"/>
      <c r="D1816" s="49"/>
      <c r="E1816" s="52"/>
      <c r="F1816" s="52"/>
      <c r="G1816" s="52"/>
      <c r="H1816" s="52"/>
      <c r="I1816" s="52"/>
    </row>
    <row r="1817" spans="1:9" s="53" customFormat="1">
      <c r="A1817" s="49"/>
      <c r="B1817" s="50"/>
      <c r="C1817" s="51"/>
      <c r="D1817" s="49"/>
      <c r="E1817" s="52"/>
      <c r="F1817" s="52"/>
      <c r="G1817" s="52"/>
      <c r="H1817" s="52"/>
      <c r="I1817" s="52"/>
    </row>
    <row r="1818" spans="1:9" s="53" customFormat="1">
      <c r="A1818" s="49"/>
      <c r="B1818" s="50"/>
      <c r="C1818" s="51"/>
      <c r="D1818" s="49"/>
      <c r="E1818" s="52"/>
      <c r="F1818" s="52"/>
      <c r="G1818" s="52"/>
      <c r="H1818" s="52"/>
      <c r="I1818" s="52"/>
    </row>
    <row r="1819" spans="1:9" s="53" customFormat="1">
      <c r="A1819" s="49"/>
      <c r="B1819" s="50"/>
      <c r="C1819" s="51"/>
      <c r="D1819" s="49"/>
      <c r="E1819" s="52"/>
      <c r="F1819" s="52"/>
      <c r="G1819" s="52"/>
      <c r="H1819" s="52"/>
      <c r="I1819" s="52"/>
    </row>
    <row r="1820" spans="1:9" s="53" customFormat="1">
      <c r="A1820" s="49"/>
      <c r="B1820" s="50"/>
      <c r="C1820" s="51"/>
      <c r="D1820" s="49"/>
      <c r="E1820" s="52"/>
      <c r="F1820" s="52"/>
      <c r="G1820" s="52"/>
      <c r="H1820" s="52"/>
      <c r="I1820" s="52"/>
    </row>
    <row r="1821" spans="1:9" s="53" customFormat="1">
      <c r="A1821" s="49"/>
      <c r="B1821" s="50"/>
      <c r="C1821" s="51"/>
      <c r="D1821" s="49"/>
      <c r="E1821" s="52"/>
      <c r="F1821" s="52"/>
      <c r="G1821" s="52"/>
      <c r="H1821" s="52"/>
      <c r="I1821" s="52"/>
    </row>
    <row r="1822" spans="1:9" s="53" customFormat="1">
      <c r="A1822" s="49"/>
      <c r="B1822" s="50"/>
      <c r="C1822" s="51"/>
      <c r="D1822" s="49"/>
      <c r="E1822" s="52"/>
      <c r="F1822" s="52"/>
      <c r="G1822" s="52"/>
      <c r="H1822" s="52"/>
      <c r="I1822" s="52"/>
    </row>
    <row r="1823" spans="1:9" s="53" customFormat="1">
      <c r="A1823" s="49"/>
      <c r="B1823" s="50"/>
      <c r="C1823" s="51"/>
      <c r="D1823" s="49"/>
      <c r="E1823" s="52"/>
      <c r="F1823" s="52"/>
      <c r="G1823" s="52"/>
      <c r="H1823" s="52"/>
      <c r="I1823" s="52"/>
    </row>
    <row r="1824" spans="1:9" s="53" customFormat="1">
      <c r="A1824" s="49"/>
      <c r="B1824" s="50"/>
      <c r="C1824" s="51"/>
      <c r="D1824" s="49"/>
      <c r="E1824" s="52"/>
      <c r="F1824" s="52"/>
      <c r="G1824" s="52"/>
      <c r="H1824" s="52"/>
      <c r="I1824" s="52"/>
    </row>
    <row r="1825" spans="1:9" s="53" customFormat="1">
      <c r="A1825" s="49"/>
      <c r="B1825" s="50"/>
      <c r="C1825" s="51"/>
      <c r="D1825" s="49"/>
      <c r="E1825" s="52"/>
      <c r="F1825" s="52"/>
      <c r="G1825" s="52"/>
      <c r="H1825" s="52"/>
      <c r="I1825" s="52"/>
    </row>
    <row r="1826" spans="1:9" s="53" customFormat="1">
      <c r="A1826" s="49"/>
      <c r="B1826" s="50"/>
      <c r="C1826" s="51"/>
      <c r="D1826" s="49"/>
      <c r="E1826" s="52"/>
      <c r="F1826" s="52"/>
      <c r="G1826" s="52"/>
      <c r="H1826" s="52"/>
      <c r="I1826" s="52"/>
    </row>
    <row r="1827" spans="1:9" s="53" customFormat="1">
      <c r="A1827" s="49"/>
      <c r="B1827" s="50"/>
      <c r="C1827" s="51"/>
      <c r="D1827" s="49"/>
      <c r="E1827" s="52"/>
      <c r="F1827" s="52"/>
      <c r="G1827" s="52"/>
      <c r="H1827" s="52"/>
      <c r="I1827" s="52"/>
    </row>
    <row r="1828" spans="1:9" s="53" customFormat="1">
      <c r="A1828" s="49"/>
      <c r="B1828" s="50"/>
      <c r="C1828" s="51"/>
      <c r="D1828" s="49"/>
      <c r="E1828" s="52"/>
      <c r="F1828" s="52"/>
      <c r="G1828" s="52"/>
      <c r="H1828" s="52"/>
      <c r="I1828" s="52"/>
    </row>
    <row r="1829" spans="1:9" s="53" customFormat="1">
      <c r="A1829" s="49"/>
      <c r="B1829" s="50"/>
      <c r="C1829" s="51"/>
      <c r="D1829" s="49"/>
      <c r="E1829" s="52"/>
      <c r="F1829" s="52"/>
      <c r="G1829" s="52"/>
      <c r="H1829" s="52"/>
      <c r="I1829" s="52"/>
    </row>
    <row r="1830" spans="1:9" s="53" customFormat="1">
      <c r="A1830" s="49"/>
      <c r="B1830" s="50"/>
      <c r="C1830" s="51"/>
      <c r="D1830" s="49"/>
      <c r="E1830" s="52"/>
      <c r="F1830" s="52"/>
      <c r="G1830" s="52"/>
      <c r="H1830" s="52"/>
      <c r="I1830" s="52"/>
    </row>
    <row r="1831" spans="1:9" s="53" customFormat="1">
      <c r="A1831" s="49"/>
      <c r="B1831" s="50"/>
      <c r="C1831" s="51"/>
      <c r="D1831" s="49"/>
      <c r="E1831" s="52"/>
      <c r="F1831" s="52"/>
      <c r="G1831" s="52"/>
      <c r="H1831" s="52"/>
      <c r="I1831" s="52"/>
    </row>
    <row r="1832" spans="1:9" s="53" customFormat="1">
      <c r="A1832" s="49"/>
      <c r="B1832" s="50"/>
      <c r="C1832" s="51"/>
      <c r="D1832" s="49"/>
      <c r="E1832" s="52"/>
      <c r="F1832" s="52"/>
      <c r="G1832" s="52"/>
      <c r="H1832" s="52"/>
      <c r="I1832" s="52"/>
    </row>
    <row r="1833" spans="1:9" s="53" customFormat="1">
      <c r="A1833" s="49"/>
      <c r="B1833" s="50"/>
      <c r="C1833" s="51"/>
      <c r="D1833" s="49"/>
      <c r="E1833" s="52"/>
      <c r="F1833" s="52"/>
      <c r="G1833" s="52"/>
      <c r="H1833" s="52"/>
      <c r="I1833" s="52"/>
    </row>
    <row r="1834" spans="1:9" s="53" customFormat="1">
      <c r="A1834" s="49"/>
      <c r="B1834" s="50"/>
      <c r="C1834" s="51"/>
      <c r="D1834" s="49"/>
      <c r="E1834" s="52"/>
      <c r="F1834" s="52"/>
      <c r="G1834" s="52"/>
      <c r="H1834" s="52"/>
      <c r="I1834" s="52"/>
    </row>
    <row r="1835" spans="1:9" s="53" customFormat="1">
      <c r="A1835" s="49"/>
      <c r="B1835" s="50"/>
      <c r="C1835" s="51"/>
      <c r="D1835" s="49"/>
      <c r="E1835" s="52"/>
      <c r="F1835" s="52"/>
      <c r="G1835" s="52"/>
      <c r="H1835" s="52"/>
      <c r="I1835" s="52"/>
    </row>
    <row r="1836" spans="1:9" s="53" customFormat="1">
      <c r="A1836" s="49"/>
      <c r="B1836" s="50"/>
      <c r="C1836" s="51"/>
      <c r="D1836" s="49"/>
      <c r="E1836" s="52"/>
      <c r="F1836" s="52"/>
      <c r="G1836" s="52"/>
      <c r="H1836" s="52"/>
      <c r="I1836" s="52"/>
    </row>
    <row r="1837" spans="1:9" s="53" customFormat="1">
      <c r="A1837" s="49"/>
      <c r="B1837" s="50"/>
      <c r="C1837" s="51"/>
      <c r="D1837" s="49"/>
      <c r="E1837" s="52"/>
      <c r="F1837" s="52"/>
      <c r="G1837" s="52"/>
      <c r="H1837" s="52"/>
      <c r="I1837" s="52"/>
    </row>
    <row r="1838" spans="1:9" s="53" customFormat="1">
      <c r="A1838" s="49"/>
      <c r="B1838" s="50"/>
      <c r="C1838" s="51"/>
      <c r="D1838" s="49"/>
      <c r="E1838" s="52"/>
      <c r="F1838" s="52"/>
      <c r="G1838" s="52"/>
      <c r="H1838" s="52"/>
      <c r="I1838" s="52"/>
    </row>
    <row r="1839" spans="1:9" s="53" customFormat="1">
      <c r="A1839" s="49"/>
      <c r="B1839" s="50"/>
      <c r="C1839" s="51"/>
      <c r="D1839" s="49"/>
      <c r="E1839" s="52"/>
      <c r="F1839" s="52"/>
      <c r="G1839" s="52"/>
      <c r="H1839" s="52"/>
      <c r="I1839" s="52"/>
    </row>
    <row r="1840" spans="1:9" s="53" customFormat="1">
      <c r="A1840" s="49"/>
      <c r="B1840" s="50"/>
      <c r="C1840" s="51"/>
      <c r="D1840" s="49"/>
      <c r="E1840" s="52"/>
      <c r="F1840" s="52"/>
      <c r="G1840" s="52"/>
      <c r="H1840" s="52"/>
      <c r="I1840" s="52"/>
    </row>
    <row r="1841" spans="1:9" s="53" customFormat="1">
      <c r="A1841" s="49"/>
      <c r="B1841" s="50"/>
      <c r="C1841" s="51"/>
      <c r="D1841" s="49"/>
      <c r="E1841" s="52"/>
      <c r="F1841" s="52"/>
      <c r="G1841" s="52"/>
      <c r="H1841" s="52"/>
      <c r="I1841" s="52"/>
    </row>
    <row r="1842" spans="1:9" s="53" customFormat="1">
      <c r="A1842" s="49"/>
      <c r="B1842" s="50"/>
      <c r="C1842" s="51"/>
      <c r="D1842" s="49"/>
      <c r="E1842" s="52"/>
      <c r="F1842" s="52"/>
      <c r="G1842" s="52"/>
      <c r="H1842" s="52"/>
      <c r="I1842" s="52"/>
    </row>
    <row r="1843" spans="1:9" s="53" customFormat="1">
      <c r="A1843" s="49"/>
      <c r="B1843" s="50"/>
      <c r="C1843" s="51"/>
      <c r="D1843" s="49"/>
      <c r="E1843" s="52"/>
      <c r="F1843" s="52"/>
      <c r="G1843" s="52"/>
      <c r="H1843" s="52"/>
      <c r="I1843" s="52"/>
    </row>
    <row r="1844" spans="1:9" s="53" customFormat="1">
      <c r="A1844" s="49"/>
      <c r="B1844" s="50"/>
      <c r="C1844" s="51"/>
      <c r="D1844" s="49"/>
      <c r="E1844" s="52"/>
      <c r="F1844" s="52"/>
      <c r="G1844" s="52"/>
      <c r="H1844" s="52"/>
      <c r="I1844" s="52"/>
    </row>
    <row r="1845" spans="1:9" s="53" customFormat="1">
      <c r="A1845" s="49"/>
      <c r="B1845" s="50"/>
      <c r="C1845" s="51"/>
      <c r="D1845" s="49"/>
      <c r="E1845" s="52"/>
      <c r="F1845" s="52"/>
      <c r="G1845" s="52"/>
      <c r="H1845" s="52"/>
      <c r="I1845" s="52"/>
    </row>
    <row r="1846" spans="1:9" s="53" customFormat="1">
      <c r="A1846" s="49"/>
      <c r="B1846" s="50"/>
      <c r="C1846" s="51"/>
      <c r="D1846" s="49"/>
      <c r="E1846" s="52"/>
      <c r="F1846" s="52"/>
      <c r="G1846" s="52"/>
      <c r="H1846" s="52"/>
      <c r="I1846" s="52"/>
    </row>
    <row r="1847" spans="1:9" s="53" customFormat="1">
      <c r="A1847" s="49"/>
      <c r="B1847" s="50"/>
      <c r="C1847" s="51"/>
      <c r="D1847" s="49"/>
      <c r="E1847" s="52"/>
      <c r="F1847" s="52"/>
      <c r="G1847" s="52"/>
      <c r="H1847" s="52"/>
      <c r="I1847" s="52"/>
    </row>
    <row r="1848" spans="1:9" s="53" customFormat="1">
      <c r="A1848" s="49"/>
      <c r="B1848" s="50"/>
      <c r="C1848" s="51"/>
      <c r="D1848" s="49"/>
      <c r="E1848" s="52"/>
      <c r="F1848" s="52"/>
      <c r="G1848" s="52"/>
      <c r="H1848" s="52"/>
      <c r="I1848" s="52"/>
    </row>
    <row r="1849" spans="1:9" s="53" customFormat="1">
      <c r="A1849" s="49"/>
      <c r="B1849" s="50"/>
      <c r="C1849" s="51"/>
      <c r="D1849" s="49"/>
      <c r="E1849" s="52"/>
      <c r="F1849" s="52"/>
      <c r="G1849" s="52"/>
      <c r="H1849" s="52"/>
      <c r="I1849" s="52"/>
    </row>
    <row r="1850" spans="1:9" s="53" customFormat="1">
      <c r="A1850" s="49"/>
      <c r="B1850" s="50"/>
      <c r="C1850" s="51"/>
      <c r="D1850" s="49"/>
      <c r="E1850" s="52"/>
      <c r="F1850" s="52"/>
      <c r="G1850" s="52"/>
      <c r="H1850" s="52"/>
      <c r="I1850" s="52"/>
    </row>
    <row r="1851" spans="1:9" s="53" customFormat="1">
      <c r="A1851" s="49"/>
      <c r="B1851" s="50"/>
      <c r="C1851" s="51"/>
      <c r="D1851" s="49"/>
      <c r="E1851" s="52"/>
      <c r="F1851" s="52"/>
      <c r="G1851" s="52"/>
      <c r="H1851" s="52"/>
      <c r="I1851" s="52"/>
    </row>
    <row r="1852" spans="1:9" s="53" customFormat="1">
      <c r="A1852" s="49"/>
      <c r="B1852" s="50"/>
      <c r="C1852" s="51"/>
      <c r="D1852" s="49"/>
      <c r="E1852" s="52"/>
      <c r="F1852" s="52"/>
      <c r="G1852" s="52"/>
      <c r="H1852" s="52"/>
      <c r="I1852" s="52"/>
    </row>
    <row r="1853" spans="1:9" s="53" customFormat="1">
      <c r="A1853" s="49"/>
      <c r="B1853" s="50"/>
      <c r="C1853" s="51"/>
      <c r="D1853" s="49"/>
      <c r="E1853" s="52"/>
      <c r="F1853" s="52"/>
      <c r="G1853" s="52"/>
      <c r="H1853" s="52"/>
      <c r="I1853" s="52"/>
    </row>
    <row r="1854" spans="1:9" s="53" customFormat="1">
      <c r="A1854" s="49"/>
      <c r="B1854" s="50"/>
      <c r="C1854" s="51"/>
      <c r="D1854" s="49"/>
      <c r="E1854" s="52"/>
      <c r="F1854" s="52"/>
      <c r="G1854" s="52"/>
      <c r="H1854" s="52"/>
      <c r="I1854" s="52"/>
    </row>
    <row r="1855" spans="1:9" s="53" customFormat="1">
      <c r="A1855" s="49"/>
      <c r="B1855" s="50"/>
      <c r="C1855" s="51"/>
      <c r="D1855" s="49"/>
      <c r="E1855" s="52"/>
      <c r="F1855" s="52"/>
      <c r="G1855" s="52"/>
      <c r="H1855" s="52"/>
      <c r="I1855" s="52"/>
    </row>
    <row r="1856" spans="1:9" s="53" customFormat="1">
      <c r="A1856" s="49"/>
      <c r="B1856" s="50"/>
      <c r="C1856" s="51"/>
      <c r="D1856" s="49"/>
      <c r="E1856" s="52"/>
      <c r="F1856" s="52"/>
      <c r="G1856" s="52"/>
      <c r="H1856" s="52"/>
      <c r="I1856" s="52"/>
    </row>
    <row r="1857" spans="1:9" s="53" customFormat="1">
      <c r="A1857" s="49"/>
      <c r="B1857" s="50"/>
      <c r="C1857" s="51"/>
      <c r="D1857" s="49"/>
      <c r="E1857" s="52"/>
      <c r="F1857" s="52"/>
      <c r="G1857" s="52"/>
      <c r="H1857" s="52"/>
      <c r="I1857" s="52"/>
    </row>
    <row r="1858" spans="1:9" s="53" customFormat="1">
      <c r="A1858" s="49"/>
      <c r="B1858" s="50"/>
      <c r="C1858" s="51"/>
      <c r="D1858" s="49"/>
      <c r="E1858" s="52"/>
      <c r="F1858" s="52"/>
      <c r="G1858" s="52"/>
      <c r="H1858" s="52"/>
      <c r="I1858" s="52"/>
    </row>
    <row r="1859" spans="1:9" s="53" customFormat="1">
      <c r="A1859" s="49"/>
      <c r="B1859" s="50"/>
      <c r="C1859" s="51"/>
      <c r="D1859" s="49"/>
      <c r="E1859" s="52"/>
      <c r="F1859" s="52"/>
      <c r="G1859" s="52"/>
      <c r="H1859" s="52"/>
      <c r="I1859" s="52"/>
    </row>
    <row r="1860" spans="1:9" s="53" customFormat="1">
      <c r="A1860" s="49"/>
      <c r="B1860" s="50"/>
      <c r="C1860" s="51"/>
      <c r="D1860" s="49"/>
      <c r="E1860" s="52"/>
      <c r="F1860" s="52"/>
      <c r="G1860" s="52"/>
      <c r="H1860" s="52"/>
      <c r="I1860" s="52"/>
    </row>
    <row r="1861" spans="1:9" s="53" customFormat="1">
      <c r="A1861" s="49"/>
      <c r="B1861" s="50"/>
      <c r="C1861" s="51"/>
      <c r="D1861" s="49"/>
      <c r="E1861" s="52"/>
      <c r="F1861" s="52"/>
      <c r="G1861" s="52"/>
      <c r="H1861" s="52"/>
      <c r="I1861" s="52"/>
    </row>
    <row r="1862" spans="1:9" s="53" customFormat="1">
      <c r="A1862" s="49"/>
      <c r="B1862" s="50"/>
      <c r="C1862" s="51"/>
      <c r="D1862" s="49"/>
      <c r="E1862" s="52"/>
      <c r="F1862" s="52"/>
      <c r="G1862" s="52"/>
      <c r="H1862" s="52"/>
      <c r="I1862" s="52"/>
    </row>
    <row r="1863" spans="1:9" s="53" customFormat="1">
      <c r="A1863" s="49"/>
      <c r="B1863" s="50"/>
      <c r="C1863" s="51"/>
      <c r="D1863" s="49"/>
      <c r="E1863" s="52"/>
      <c r="F1863" s="52"/>
      <c r="G1863" s="52"/>
      <c r="H1863" s="52"/>
      <c r="I1863" s="52"/>
    </row>
    <row r="1864" spans="1:9" s="53" customFormat="1">
      <c r="A1864" s="49"/>
      <c r="B1864" s="50"/>
      <c r="C1864" s="51"/>
      <c r="D1864" s="49"/>
      <c r="E1864" s="52"/>
      <c r="F1864" s="52"/>
      <c r="G1864" s="52"/>
      <c r="H1864" s="52"/>
      <c r="I1864" s="52"/>
    </row>
    <row r="1865" spans="1:9" s="53" customFormat="1">
      <c r="A1865" s="49"/>
      <c r="B1865" s="50"/>
      <c r="C1865" s="51"/>
      <c r="D1865" s="49"/>
      <c r="E1865" s="52"/>
      <c r="F1865" s="52"/>
      <c r="G1865" s="52"/>
      <c r="H1865" s="52"/>
      <c r="I1865" s="52"/>
    </row>
    <row r="1866" spans="1:9" s="53" customFormat="1">
      <c r="A1866" s="49"/>
      <c r="B1866" s="50"/>
      <c r="C1866" s="51"/>
      <c r="D1866" s="49"/>
      <c r="E1866" s="52"/>
      <c r="F1866" s="52"/>
      <c r="G1866" s="52"/>
      <c r="H1866" s="52"/>
      <c r="I1866" s="52"/>
    </row>
    <row r="1867" spans="1:9" s="53" customFormat="1">
      <c r="A1867" s="49"/>
      <c r="B1867" s="50"/>
      <c r="C1867" s="51"/>
      <c r="D1867" s="49"/>
      <c r="E1867" s="52"/>
      <c r="F1867" s="52"/>
      <c r="G1867" s="52"/>
      <c r="H1867" s="52"/>
      <c r="I1867" s="52"/>
    </row>
    <row r="1868" spans="1:9" s="53" customFormat="1">
      <c r="A1868" s="49"/>
      <c r="B1868" s="50"/>
      <c r="C1868" s="51"/>
      <c r="D1868" s="49"/>
      <c r="E1868" s="52"/>
      <c r="F1868" s="52"/>
      <c r="G1868" s="52"/>
      <c r="H1868" s="52"/>
      <c r="I1868" s="52"/>
    </row>
    <row r="1869" spans="1:9" s="53" customFormat="1">
      <c r="A1869" s="49"/>
      <c r="B1869" s="50"/>
      <c r="C1869" s="51"/>
      <c r="D1869" s="49"/>
      <c r="E1869" s="52"/>
      <c r="F1869" s="52"/>
      <c r="G1869" s="52"/>
      <c r="H1869" s="52"/>
      <c r="I1869" s="52"/>
    </row>
    <row r="1870" spans="1:9" s="53" customFormat="1">
      <c r="A1870" s="49"/>
      <c r="B1870" s="50"/>
      <c r="C1870" s="51"/>
      <c r="D1870" s="49"/>
      <c r="E1870" s="52"/>
      <c r="F1870" s="52"/>
      <c r="G1870" s="52"/>
      <c r="H1870" s="52"/>
      <c r="I1870" s="52"/>
    </row>
    <row r="1871" spans="1:9" s="53" customFormat="1">
      <c r="A1871" s="49"/>
      <c r="B1871" s="50"/>
      <c r="C1871" s="51"/>
      <c r="D1871" s="49"/>
      <c r="E1871" s="52"/>
      <c r="F1871" s="52"/>
      <c r="G1871" s="52"/>
      <c r="H1871" s="52"/>
      <c r="I1871" s="52"/>
    </row>
    <row r="1872" spans="1:9" s="53" customFormat="1">
      <c r="A1872" s="49"/>
      <c r="B1872" s="50"/>
      <c r="C1872" s="51"/>
      <c r="D1872" s="49"/>
      <c r="E1872" s="52"/>
      <c r="F1872" s="52"/>
      <c r="G1872" s="52"/>
      <c r="H1872" s="52"/>
      <c r="I1872" s="52"/>
    </row>
    <row r="1873" spans="1:9" s="53" customFormat="1">
      <c r="A1873" s="49"/>
      <c r="B1873" s="50"/>
      <c r="C1873" s="51"/>
      <c r="D1873" s="49"/>
      <c r="E1873" s="52"/>
      <c r="F1873" s="52"/>
      <c r="G1873" s="52"/>
      <c r="H1873" s="52"/>
      <c r="I1873" s="52"/>
    </row>
    <row r="1874" spans="1:9" s="53" customFormat="1">
      <c r="A1874" s="49"/>
      <c r="B1874" s="50"/>
      <c r="C1874" s="51"/>
      <c r="D1874" s="49"/>
      <c r="E1874" s="52"/>
      <c r="F1874" s="52"/>
      <c r="G1874" s="52"/>
      <c r="H1874" s="52"/>
      <c r="I1874" s="52"/>
    </row>
    <row r="1875" spans="1:9" s="53" customFormat="1">
      <c r="A1875" s="49"/>
      <c r="B1875" s="50"/>
      <c r="C1875" s="51"/>
      <c r="D1875" s="49"/>
      <c r="E1875" s="52"/>
      <c r="F1875" s="52"/>
      <c r="G1875" s="52"/>
      <c r="H1875" s="52"/>
      <c r="I1875" s="52"/>
    </row>
    <row r="1876" spans="1:9" s="53" customFormat="1">
      <c r="A1876" s="49"/>
      <c r="B1876" s="50"/>
      <c r="C1876" s="51"/>
      <c r="D1876" s="49"/>
      <c r="E1876" s="52"/>
      <c r="F1876" s="52"/>
      <c r="G1876" s="52"/>
      <c r="H1876" s="52"/>
      <c r="I1876" s="52"/>
    </row>
    <row r="1877" spans="1:9" s="53" customFormat="1">
      <c r="A1877" s="49"/>
      <c r="B1877" s="50"/>
      <c r="C1877" s="51"/>
      <c r="D1877" s="49"/>
      <c r="E1877" s="52"/>
      <c r="F1877" s="52"/>
      <c r="G1877" s="52"/>
      <c r="H1877" s="52"/>
      <c r="I1877" s="52"/>
    </row>
    <row r="1878" spans="1:9" s="53" customFormat="1">
      <c r="A1878" s="49"/>
      <c r="B1878" s="50"/>
      <c r="C1878" s="51"/>
      <c r="D1878" s="49"/>
      <c r="E1878" s="52"/>
      <c r="F1878" s="52"/>
      <c r="G1878" s="52"/>
      <c r="H1878" s="52"/>
      <c r="I1878" s="52"/>
    </row>
    <row r="1879" spans="1:9" s="53" customFormat="1">
      <c r="A1879" s="49"/>
      <c r="B1879" s="50"/>
      <c r="C1879" s="51"/>
      <c r="D1879" s="49"/>
      <c r="E1879" s="52"/>
      <c r="F1879" s="52"/>
      <c r="G1879" s="52"/>
      <c r="H1879" s="52"/>
      <c r="I1879" s="52"/>
    </row>
    <row r="1880" spans="1:9" s="53" customFormat="1">
      <c r="A1880" s="49"/>
      <c r="B1880" s="50"/>
      <c r="C1880" s="51"/>
      <c r="D1880" s="49"/>
      <c r="E1880" s="52"/>
      <c r="F1880" s="52"/>
      <c r="G1880" s="52"/>
      <c r="H1880" s="52"/>
      <c r="I1880" s="52"/>
    </row>
    <row r="1881" spans="1:9" s="53" customFormat="1">
      <c r="A1881" s="49"/>
      <c r="B1881" s="50"/>
      <c r="C1881" s="51"/>
      <c r="D1881" s="49"/>
      <c r="E1881" s="52"/>
      <c r="F1881" s="52"/>
      <c r="G1881" s="52"/>
      <c r="H1881" s="52"/>
      <c r="I1881" s="52"/>
    </row>
    <row r="1882" spans="1:9" s="53" customFormat="1">
      <c r="A1882" s="49"/>
      <c r="B1882" s="50"/>
      <c r="C1882" s="51"/>
      <c r="D1882" s="49"/>
      <c r="E1882" s="52"/>
      <c r="F1882" s="52"/>
      <c r="G1882" s="52"/>
      <c r="H1882" s="52"/>
      <c r="I1882" s="52"/>
    </row>
    <row r="1883" spans="1:9" s="53" customFormat="1">
      <c r="A1883" s="49"/>
      <c r="B1883" s="50"/>
      <c r="C1883" s="51"/>
      <c r="D1883" s="49"/>
      <c r="E1883" s="52"/>
      <c r="F1883" s="52"/>
      <c r="G1883" s="52"/>
      <c r="H1883" s="52"/>
      <c r="I1883" s="52"/>
    </row>
    <row r="1884" spans="1:9" s="53" customFormat="1">
      <c r="A1884" s="49"/>
      <c r="B1884" s="50"/>
      <c r="C1884" s="51"/>
      <c r="D1884" s="49"/>
      <c r="E1884" s="52"/>
      <c r="F1884" s="52"/>
      <c r="G1884" s="52"/>
      <c r="H1884" s="52"/>
      <c r="I1884" s="52"/>
    </row>
    <row r="1885" spans="1:9" s="53" customFormat="1">
      <c r="A1885" s="49"/>
      <c r="B1885" s="50"/>
      <c r="C1885" s="51"/>
      <c r="D1885" s="49"/>
      <c r="E1885" s="52"/>
      <c r="F1885" s="52"/>
      <c r="G1885" s="52"/>
      <c r="H1885" s="52"/>
      <c r="I1885" s="52"/>
    </row>
    <row r="1886" spans="1:9" s="53" customFormat="1">
      <c r="A1886" s="49"/>
      <c r="B1886" s="50"/>
      <c r="C1886" s="51"/>
      <c r="D1886" s="49"/>
      <c r="E1886" s="52"/>
      <c r="F1886" s="52"/>
      <c r="G1886" s="52"/>
      <c r="H1886" s="52"/>
      <c r="I1886" s="52"/>
    </row>
    <row r="1887" spans="1:9" s="53" customFormat="1">
      <c r="A1887" s="49"/>
      <c r="B1887" s="50"/>
      <c r="C1887" s="51"/>
      <c r="D1887" s="49"/>
      <c r="E1887" s="52"/>
      <c r="F1887" s="52"/>
      <c r="G1887" s="52"/>
      <c r="H1887" s="52"/>
      <c r="I1887" s="52"/>
    </row>
    <row r="1888" spans="1:9" s="53" customFormat="1">
      <c r="A1888" s="49"/>
      <c r="B1888" s="50"/>
      <c r="C1888" s="51"/>
      <c r="D1888" s="49"/>
      <c r="E1888" s="52"/>
      <c r="F1888" s="52"/>
      <c r="G1888" s="52"/>
      <c r="H1888" s="52"/>
      <c r="I1888" s="52"/>
    </row>
    <row r="1889" spans="1:9" s="53" customFormat="1">
      <c r="A1889" s="49"/>
      <c r="B1889" s="50"/>
      <c r="C1889" s="51"/>
      <c r="D1889" s="49"/>
      <c r="E1889" s="52"/>
      <c r="F1889" s="52"/>
      <c r="G1889" s="52"/>
      <c r="H1889" s="52"/>
      <c r="I1889" s="52"/>
    </row>
    <row r="1890" spans="1:9" s="53" customFormat="1">
      <c r="A1890" s="49"/>
      <c r="B1890" s="50"/>
      <c r="C1890" s="51"/>
      <c r="D1890" s="49"/>
      <c r="E1890" s="52"/>
      <c r="F1890" s="52"/>
      <c r="G1890" s="52"/>
      <c r="H1890" s="52"/>
      <c r="I1890" s="52"/>
    </row>
    <row r="1891" spans="1:9" s="53" customFormat="1">
      <c r="A1891" s="49"/>
      <c r="B1891" s="50"/>
      <c r="C1891" s="51"/>
      <c r="D1891" s="49"/>
      <c r="E1891" s="52"/>
      <c r="F1891" s="52"/>
      <c r="G1891" s="52"/>
      <c r="H1891" s="52"/>
      <c r="I1891" s="52"/>
    </row>
    <row r="1892" spans="1:9" s="53" customFormat="1">
      <c r="A1892" s="49"/>
      <c r="B1892" s="50"/>
      <c r="C1892" s="51"/>
      <c r="D1892" s="49"/>
      <c r="E1892" s="52"/>
      <c r="F1892" s="52"/>
      <c r="G1892" s="52"/>
      <c r="H1892" s="52"/>
      <c r="I1892" s="52"/>
    </row>
    <row r="1893" spans="1:9" s="53" customFormat="1">
      <c r="A1893" s="49"/>
      <c r="B1893" s="50"/>
      <c r="C1893" s="51"/>
      <c r="D1893" s="49"/>
      <c r="E1893" s="52"/>
      <c r="F1893" s="52"/>
      <c r="G1893" s="52"/>
      <c r="H1893" s="52"/>
      <c r="I1893" s="52"/>
    </row>
    <row r="1894" spans="1:9" s="53" customFormat="1">
      <c r="A1894" s="49"/>
      <c r="B1894" s="50"/>
      <c r="C1894" s="51"/>
      <c r="D1894" s="49"/>
      <c r="E1894" s="52"/>
      <c r="F1894" s="52"/>
      <c r="G1894" s="52"/>
      <c r="H1894" s="52"/>
      <c r="I1894" s="52"/>
    </row>
    <row r="1895" spans="1:9" s="53" customFormat="1">
      <c r="A1895" s="49"/>
      <c r="B1895" s="50"/>
      <c r="C1895" s="51"/>
      <c r="D1895" s="49"/>
      <c r="E1895" s="52"/>
      <c r="F1895" s="52"/>
      <c r="G1895" s="52"/>
      <c r="H1895" s="52"/>
      <c r="I1895" s="52"/>
    </row>
    <row r="1896" spans="1:9" s="53" customFormat="1">
      <c r="A1896" s="49"/>
      <c r="B1896" s="50"/>
      <c r="C1896" s="51"/>
      <c r="D1896" s="49"/>
      <c r="E1896" s="52"/>
      <c r="F1896" s="52"/>
      <c r="G1896" s="52"/>
      <c r="H1896" s="52"/>
      <c r="I1896" s="52"/>
    </row>
    <row r="1897" spans="1:9" s="53" customFormat="1">
      <c r="A1897" s="49"/>
      <c r="B1897" s="50"/>
      <c r="C1897" s="51"/>
      <c r="D1897" s="49"/>
      <c r="E1897" s="52"/>
      <c r="F1897" s="52"/>
      <c r="G1897" s="52"/>
      <c r="H1897" s="52"/>
      <c r="I1897" s="52"/>
    </row>
    <row r="1898" spans="1:9" s="53" customFormat="1">
      <c r="A1898" s="49"/>
      <c r="B1898" s="50"/>
      <c r="C1898" s="51"/>
      <c r="D1898" s="49"/>
      <c r="E1898" s="52"/>
      <c r="F1898" s="52"/>
      <c r="G1898" s="52"/>
      <c r="H1898" s="52"/>
      <c r="I1898" s="52"/>
    </row>
    <row r="1899" spans="1:9" s="53" customFormat="1">
      <c r="A1899" s="49"/>
      <c r="B1899" s="50"/>
      <c r="C1899" s="51"/>
      <c r="D1899" s="49"/>
      <c r="E1899" s="52"/>
      <c r="F1899" s="52"/>
      <c r="G1899" s="52"/>
      <c r="H1899" s="52"/>
      <c r="I1899" s="52"/>
    </row>
    <row r="1900" spans="1:9" s="53" customFormat="1">
      <c r="A1900" s="49"/>
      <c r="B1900" s="50"/>
      <c r="C1900" s="51"/>
      <c r="D1900" s="49"/>
      <c r="E1900" s="52"/>
      <c r="F1900" s="52"/>
      <c r="G1900" s="52"/>
      <c r="H1900" s="52"/>
      <c r="I1900" s="52"/>
    </row>
    <row r="1901" spans="1:9" s="53" customFormat="1">
      <c r="A1901" s="49"/>
      <c r="B1901" s="50"/>
      <c r="C1901" s="51"/>
      <c r="D1901" s="49"/>
      <c r="E1901" s="52"/>
      <c r="F1901" s="52"/>
      <c r="G1901" s="52"/>
      <c r="H1901" s="52"/>
      <c r="I1901" s="52"/>
    </row>
    <row r="1902" spans="1:9" s="53" customFormat="1">
      <c r="A1902" s="49"/>
      <c r="B1902" s="50"/>
      <c r="C1902" s="51"/>
      <c r="D1902" s="49"/>
      <c r="E1902" s="52"/>
      <c r="F1902" s="52"/>
      <c r="G1902" s="52"/>
      <c r="H1902" s="52"/>
      <c r="I1902" s="52"/>
    </row>
    <row r="1903" spans="1:9" s="53" customFormat="1">
      <c r="A1903" s="49"/>
      <c r="B1903" s="50"/>
      <c r="C1903" s="51"/>
      <c r="D1903" s="49"/>
      <c r="E1903" s="52"/>
      <c r="F1903" s="52"/>
      <c r="G1903" s="52"/>
      <c r="H1903" s="52"/>
      <c r="I1903" s="52"/>
    </row>
    <row r="1904" spans="1:9" s="53" customFormat="1">
      <c r="A1904" s="49"/>
      <c r="B1904" s="50"/>
      <c r="C1904" s="51"/>
      <c r="D1904" s="49"/>
      <c r="E1904" s="52"/>
      <c r="F1904" s="52"/>
      <c r="G1904" s="52"/>
      <c r="H1904" s="52"/>
      <c r="I1904" s="52"/>
    </row>
    <row r="1905" spans="1:9" s="53" customFormat="1">
      <c r="A1905" s="49"/>
      <c r="B1905" s="50"/>
      <c r="C1905" s="51"/>
      <c r="D1905" s="49"/>
      <c r="E1905" s="52"/>
      <c r="F1905" s="52"/>
      <c r="G1905" s="52"/>
      <c r="H1905" s="52"/>
      <c r="I1905" s="52"/>
    </row>
    <row r="1906" spans="1:9" s="53" customFormat="1">
      <c r="A1906" s="49"/>
      <c r="B1906" s="50"/>
      <c r="C1906" s="51"/>
      <c r="D1906" s="49"/>
      <c r="E1906" s="52"/>
      <c r="F1906" s="52"/>
      <c r="G1906" s="52"/>
      <c r="H1906" s="52"/>
      <c r="I1906" s="52"/>
    </row>
    <row r="1907" spans="1:9" s="53" customFormat="1">
      <c r="A1907" s="49"/>
      <c r="B1907" s="50"/>
      <c r="C1907" s="51"/>
      <c r="D1907" s="49"/>
      <c r="E1907" s="52"/>
      <c r="F1907" s="52"/>
      <c r="G1907" s="52"/>
      <c r="H1907" s="52"/>
      <c r="I1907" s="52"/>
    </row>
    <row r="1908" spans="1:9" s="53" customFormat="1">
      <c r="A1908" s="49"/>
      <c r="B1908" s="50"/>
      <c r="C1908" s="51"/>
      <c r="D1908" s="49"/>
      <c r="E1908" s="52"/>
      <c r="F1908" s="52"/>
      <c r="G1908" s="52"/>
      <c r="H1908" s="52"/>
      <c r="I1908" s="52"/>
    </row>
    <row r="1909" spans="1:9" s="53" customFormat="1">
      <c r="A1909" s="49"/>
      <c r="B1909" s="50"/>
      <c r="C1909" s="51"/>
      <c r="D1909" s="49"/>
      <c r="E1909" s="52"/>
      <c r="F1909" s="52"/>
      <c r="G1909" s="52"/>
      <c r="H1909" s="52"/>
      <c r="I1909" s="52"/>
    </row>
    <row r="1910" spans="1:9" s="53" customFormat="1">
      <c r="A1910" s="49"/>
      <c r="B1910" s="50"/>
      <c r="C1910" s="51"/>
      <c r="D1910" s="49"/>
      <c r="E1910" s="52"/>
      <c r="F1910" s="52"/>
      <c r="G1910" s="52"/>
      <c r="H1910" s="52"/>
      <c r="I1910" s="52"/>
    </row>
    <row r="1911" spans="1:9" s="53" customFormat="1">
      <c r="A1911" s="49"/>
      <c r="B1911" s="50"/>
      <c r="C1911" s="51"/>
      <c r="D1911" s="49"/>
      <c r="E1911" s="52"/>
      <c r="F1911" s="52"/>
      <c r="G1911" s="52"/>
      <c r="H1911" s="52"/>
      <c r="I1911" s="52"/>
    </row>
    <row r="1912" spans="1:9" s="53" customFormat="1">
      <c r="A1912" s="49"/>
      <c r="B1912" s="50"/>
      <c r="C1912" s="51"/>
      <c r="D1912" s="49"/>
      <c r="E1912" s="52"/>
      <c r="F1912" s="52"/>
      <c r="G1912" s="52"/>
      <c r="H1912" s="52"/>
      <c r="I1912" s="52"/>
    </row>
    <row r="1913" spans="1:9" s="53" customFormat="1">
      <c r="A1913" s="49"/>
      <c r="B1913" s="50"/>
      <c r="C1913" s="51"/>
      <c r="D1913" s="49"/>
      <c r="E1913" s="52"/>
      <c r="F1913" s="52"/>
      <c r="G1913" s="52"/>
      <c r="H1913" s="52"/>
      <c r="I1913" s="52"/>
    </row>
    <row r="1914" spans="1:9" s="53" customFormat="1">
      <c r="A1914" s="49"/>
      <c r="B1914" s="50"/>
      <c r="C1914" s="51"/>
      <c r="D1914" s="49"/>
      <c r="E1914" s="52"/>
      <c r="F1914" s="52"/>
      <c r="G1914" s="52"/>
      <c r="H1914" s="52"/>
      <c r="I1914" s="52"/>
    </row>
    <row r="1915" spans="1:9" s="53" customFormat="1">
      <c r="A1915" s="49"/>
      <c r="B1915" s="50"/>
      <c r="C1915" s="51"/>
      <c r="D1915" s="49"/>
      <c r="E1915" s="52"/>
      <c r="F1915" s="52"/>
      <c r="G1915" s="52"/>
      <c r="H1915" s="52"/>
      <c r="I1915" s="52"/>
    </row>
    <row r="1916" spans="1:9" s="53" customFormat="1">
      <c r="A1916" s="49"/>
      <c r="B1916" s="50"/>
      <c r="C1916" s="51"/>
      <c r="D1916" s="49"/>
      <c r="E1916" s="52"/>
      <c r="F1916" s="52"/>
      <c r="G1916" s="52"/>
      <c r="H1916" s="52"/>
      <c r="I1916" s="52"/>
    </row>
    <row r="1917" spans="1:9" s="53" customFormat="1">
      <c r="A1917" s="49"/>
      <c r="B1917" s="50"/>
      <c r="C1917" s="51"/>
      <c r="D1917" s="49"/>
      <c r="E1917" s="52"/>
      <c r="F1917" s="52"/>
      <c r="G1917" s="52"/>
      <c r="H1917" s="52"/>
      <c r="I1917" s="52"/>
    </row>
    <row r="1918" spans="1:9" s="53" customFormat="1">
      <c r="A1918" s="49"/>
      <c r="B1918" s="50"/>
      <c r="C1918" s="51"/>
      <c r="D1918" s="49"/>
      <c r="E1918" s="52"/>
      <c r="F1918" s="52"/>
      <c r="G1918" s="52"/>
      <c r="H1918" s="52"/>
      <c r="I1918" s="52"/>
    </row>
    <row r="1919" spans="1:9" s="53" customFormat="1">
      <c r="A1919" s="49"/>
      <c r="B1919" s="50"/>
      <c r="C1919" s="51"/>
      <c r="D1919" s="49"/>
      <c r="E1919" s="52"/>
      <c r="F1919" s="52"/>
      <c r="G1919" s="52"/>
      <c r="H1919" s="52"/>
      <c r="I1919" s="52"/>
    </row>
    <row r="1920" spans="1:9" s="53" customFormat="1">
      <c r="A1920" s="49"/>
      <c r="B1920" s="50"/>
      <c r="C1920" s="51"/>
      <c r="D1920" s="49"/>
      <c r="E1920" s="52"/>
      <c r="F1920" s="52"/>
      <c r="G1920" s="52"/>
      <c r="H1920" s="52"/>
      <c r="I1920" s="52"/>
    </row>
    <row r="1921" spans="1:9" s="53" customFormat="1">
      <c r="A1921" s="49"/>
      <c r="B1921" s="50"/>
      <c r="C1921" s="51"/>
      <c r="D1921" s="49"/>
      <c r="E1921" s="52"/>
      <c r="F1921" s="52"/>
      <c r="G1921" s="52"/>
      <c r="H1921" s="52"/>
      <c r="I1921" s="52"/>
    </row>
    <row r="1922" spans="1:9" s="53" customFormat="1">
      <c r="A1922" s="49"/>
      <c r="B1922" s="50"/>
      <c r="C1922" s="51"/>
      <c r="D1922" s="49"/>
      <c r="E1922" s="52"/>
      <c r="F1922" s="52"/>
      <c r="G1922" s="52"/>
      <c r="H1922" s="52"/>
      <c r="I1922" s="52"/>
    </row>
    <row r="1923" spans="1:9" s="53" customFormat="1">
      <c r="A1923" s="49"/>
      <c r="B1923" s="50"/>
      <c r="C1923" s="51"/>
      <c r="D1923" s="49"/>
      <c r="E1923" s="52"/>
      <c r="F1923" s="52"/>
      <c r="G1923" s="52"/>
      <c r="H1923" s="52"/>
      <c r="I1923" s="52"/>
    </row>
    <row r="1924" spans="1:9" s="53" customFormat="1">
      <c r="A1924" s="49"/>
      <c r="B1924" s="50"/>
      <c r="C1924" s="51"/>
      <c r="D1924" s="49"/>
      <c r="E1924" s="52"/>
      <c r="F1924" s="52"/>
      <c r="G1924" s="52"/>
      <c r="H1924" s="52"/>
      <c r="I1924" s="52"/>
    </row>
    <row r="1925" spans="1:9" s="53" customFormat="1">
      <c r="A1925" s="49"/>
      <c r="B1925" s="50"/>
      <c r="C1925" s="51"/>
      <c r="D1925" s="49"/>
      <c r="E1925" s="52"/>
      <c r="F1925" s="52"/>
      <c r="G1925" s="52"/>
      <c r="H1925" s="52"/>
      <c r="I1925" s="52"/>
    </row>
    <row r="1926" spans="1:9" s="53" customFormat="1">
      <c r="A1926" s="49"/>
      <c r="B1926" s="50"/>
      <c r="C1926" s="51"/>
      <c r="D1926" s="49"/>
      <c r="E1926" s="52"/>
      <c r="F1926" s="52"/>
      <c r="G1926" s="52"/>
      <c r="H1926" s="52"/>
      <c r="I1926" s="52"/>
    </row>
    <row r="1927" spans="1:9" s="53" customFormat="1">
      <c r="A1927" s="49"/>
      <c r="B1927" s="50"/>
      <c r="C1927" s="51"/>
      <c r="D1927" s="49"/>
      <c r="E1927" s="52"/>
      <c r="F1927" s="52"/>
      <c r="G1927" s="52"/>
      <c r="H1927" s="52"/>
      <c r="I1927" s="52"/>
    </row>
    <row r="1928" spans="1:9" s="53" customFormat="1">
      <c r="A1928" s="49"/>
      <c r="B1928" s="50"/>
      <c r="C1928" s="51"/>
      <c r="D1928" s="49"/>
      <c r="E1928" s="52"/>
      <c r="F1928" s="52"/>
      <c r="G1928" s="52"/>
      <c r="H1928" s="52"/>
      <c r="I1928" s="52"/>
    </row>
    <row r="1929" spans="1:9" s="53" customFormat="1">
      <c r="A1929" s="49"/>
      <c r="B1929" s="50"/>
      <c r="C1929" s="51"/>
      <c r="D1929" s="49"/>
      <c r="E1929" s="52"/>
      <c r="F1929" s="52"/>
      <c r="G1929" s="52"/>
      <c r="H1929" s="52"/>
      <c r="I1929" s="52"/>
    </row>
    <row r="1930" spans="1:9" s="53" customFormat="1">
      <c r="A1930" s="49"/>
      <c r="B1930" s="50"/>
      <c r="C1930" s="51"/>
      <c r="D1930" s="49"/>
      <c r="E1930" s="52"/>
      <c r="F1930" s="52"/>
      <c r="G1930" s="52"/>
      <c r="H1930" s="52"/>
      <c r="I1930" s="52"/>
    </row>
    <row r="1931" spans="1:9" s="53" customFormat="1">
      <c r="A1931" s="49"/>
      <c r="B1931" s="50"/>
      <c r="C1931" s="51"/>
      <c r="D1931" s="49"/>
      <c r="E1931" s="52"/>
      <c r="F1931" s="52"/>
      <c r="G1931" s="52"/>
      <c r="H1931" s="52"/>
      <c r="I1931" s="52"/>
    </row>
    <row r="1932" spans="1:9" s="53" customFormat="1">
      <c r="A1932" s="49"/>
      <c r="B1932" s="50"/>
      <c r="C1932" s="51"/>
      <c r="D1932" s="49"/>
      <c r="E1932" s="52"/>
      <c r="F1932" s="52"/>
      <c r="G1932" s="52"/>
      <c r="H1932" s="52"/>
      <c r="I1932" s="52"/>
    </row>
    <row r="1933" spans="1:9" s="53" customFormat="1">
      <c r="A1933" s="49"/>
      <c r="B1933" s="50"/>
      <c r="C1933" s="51"/>
      <c r="D1933" s="49"/>
      <c r="E1933" s="52"/>
      <c r="F1933" s="52"/>
      <c r="G1933" s="52"/>
      <c r="H1933" s="52"/>
      <c r="I1933" s="52"/>
    </row>
    <row r="1934" spans="1:9" s="53" customFormat="1">
      <c r="A1934" s="49"/>
      <c r="B1934" s="50"/>
      <c r="C1934" s="51"/>
      <c r="D1934" s="49"/>
      <c r="E1934" s="52"/>
      <c r="F1934" s="52"/>
      <c r="G1934" s="52"/>
      <c r="H1934" s="52"/>
      <c r="I1934" s="52"/>
    </row>
    <row r="1935" spans="1:9" s="53" customFormat="1">
      <c r="A1935" s="49"/>
      <c r="B1935" s="50"/>
      <c r="C1935" s="51"/>
      <c r="D1935" s="49"/>
      <c r="E1935" s="52"/>
      <c r="F1935" s="52"/>
      <c r="G1935" s="52"/>
      <c r="H1935" s="52"/>
      <c r="I1935" s="52"/>
    </row>
    <row r="1936" spans="1:9" s="53" customFormat="1">
      <c r="A1936" s="49"/>
      <c r="B1936" s="50"/>
      <c r="C1936" s="51"/>
      <c r="D1936" s="49"/>
      <c r="E1936" s="52"/>
      <c r="F1936" s="52"/>
      <c r="G1936" s="52"/>
      <c r="H1936" s="52"/>
      <c r="I1936" s="52"/>
    </row>
    <row r="1937" spans="1:9" s="53" customFormat="1">
      <c r="A1937" s="49"/>
      <c r="B1937" s="50"/>
      <c r="C1937" s="51"/>
      <c r="D1937" s="49"/>
      <c r="E1937" s="52"/>
      <c r="F1937" s="52"/>
      <c r="G1937" s="52"/>
      <c r="H1937" s="52"/>
      <c r="I1937" s="52"/>
    </row>
    <row r="1938" spans="1:9" s="53" customFormat="1">
      <c r="A1938" s="49"/>
      <c r="B1938" s="50"/>
      <c r="C1938" s="51"/>
      <c r="D1938" s="49"/>
      <c r="E1938" s="52"/>
      <c r="F1938" s="52"/>
      <c r="G1938" s="52"/>
      <c r="H1938" s="52"/>
      <c r="I1938" s="52"/>
    </row>
    <row r="1939" spans="1:9" s="53" customFormat="1">
      <c r="A1939" s="49"/>
      <c r="B1939" s="50"/>
      <c r="C1939" s="51"/>
      <c r="D1939" s="49"/>
      <c r="E1939" s="52"/>
      <c r="F1939" s="52"/>
      <c r="G1939" s="52"/>
      <c r="H1939" s="52"/>
      <c r="I1939" s="52"/>
    </row>
    <row r="1940" spans="1:9" s="53" customFormat="1">
      <c r="A1940" s="49"/>
      <c r="B1940" s="50"/>
      <c r="C1940" s="51"/>
      <c r="D1940" s="49"/>
      <c r="E1940" s="52"/>
      <c r="F1940" s="52"/>
      <c r="G1940" s="52"/>
      <c r="H1940" s="52"/>
      <c r="I1940" s="52"/>
    </row>
    <row r="1941" spans="1:9" s="53" customFormat="1">
      <c r="A1941" s="49"/>
      <c r="B1941" s="50"/>
      <c r="C1941" s="51"/>
      <c r="D1941" s="49"/>
      <c r="E1941" s="52"/>
      <c r="F1941" s="52"/>
      <c r="G1941" s="52"/>
      <c r="H1941" s="52"/>
      <c r="I1941" s="52"/>
    </row>
    <row r="1942" spans="1:9" s="53" customFormat="1">
      <c r="A1942" s="49"/>
      <c r="B1942" s="50"/>
      <c r="C1942" s="51"/>
      <c r="D1942" s="49"/>
      <c r="E1942" s="52"/>
      <c r="F1942" s="52"/>
      <c r="G1942" s="52"/>
      <c r="H1942" s="52"/>
      <c r="I1942" s="52"/>
    </row>
    <row r="1943" spans="1:9" s="53" customFormat="1">
      <c r="A1943" s="49"/>
      <c r="B1943" s="50"/>
      <c r="C1943" s="51"/>
      <c r="D1943" s="49"/>
      <c r="E1943" s="52"/>
      <c r="F1943" s="52"/>
      <c r="G1943" s="52"/>
      <c r="H1943" s="52"/>
      <c r="I1943" s="52"/>
    </row>
    <row r="1944" spans="1:9" s="53" customFormat="1">
      <c r="A1944" s="49"/>
      <c r="B1944" s="50"/>
      <c r="C1944" s="51"/>
      <c r="D1944" s="49"/>
      <c r="E1944" s="52"/>
      <c r="F1944" s="52"/>
      <c r="G1944" s="52"/>
      <c r="H1944" s="52"/>
      <c r="I1944" s="52"/>
    </row>
    <row r="1945" spans="1:9" s="53" customFormat="1">
      <c r="A1945" s="49"/>
      <c r="B1945" s="50"/>
      <c r="C1945" s="51"/>
      <c r="D1945" s="49"/>
      <c r="E1945" s="52"/>
      <c r="F1945" s="52"/>
      <c r="G1945" s="52"/>
      <c r="H1945" s="52"/>
      <c r="I1945" s="52"/>
    </row>
    <row r="1946" spans="1:9" s="53" customFormat="1">
      <c r="A1946" s="49"/>
      <c r="B1946" s="50"/>
      <c r="C1946" s="51"/>
      <c r="D1946" s="49"/>
      <c r="E1946" s="52"/>
      <c r="F1946" s="52"/>
      <c r="G1946" s="52"/>
      <c r="H1946" s="52"/>
      <c r="I1946" s="52"/>
    </row>
    <row r="1947" spans="1:9" s="53" customFormat="1">
      <c r="A1947" s="49"/>
      <c r="B1947" s="50"/>
      <c r="C1947" s="51"/>
      <c r="D1947" s="49"/>
      <c r="E1947" s="52"/>
      <c r="F1947" s="52"/>
      <c r="G1947" s="52"/>
      <c r="H1947" s="52"/>
      <c r="I1947" s="52"/>
    </row>
    <row r="1948" spans="1:9" s="53" customFormat="1">
      <c r="A1948" s="49"/>
      <c r="B1948" s="50"/>
      <c r="C1948" s="51"/>
      <c r="D1948" s="49"/>
      <c r="E1948" s="52"/>
      <c r="F1948" s="52"/>
      <c r="G1948" s="52"/>
      <c r="H1948" s="52"/>
      <c r="I1948" s="52"/>
    </row>
    <row r="1949" spans="1:9" s="53" customFormat="1">
      <c r="A1949" s="49"/>
      <c r="B1949" s="50"/>
      <c r="C1949" s="51"/>
      <c r="D1949" s="49"/>
      <c r="E1949" s="52"/>
      <c r="F1949" s="52"/>
      <c r="G1949" s="52"/>
      <c r="H1949" s="52"/>
      <c r="I1949" s="52"/>
    </row>
    <row r="1950" spans="1:9" s="53" customFormat="1">
      <c r="A1950" s="49"/>
      <c r="B1950" s="50"/>
      <c r="C1950" s="51"/>
      <c r="D1950" s="49"/>
      <c r="E1950" s="52"/>
      <c r="F1950" s="52"/>
      <c r="G1950" s="52"/>
      <c r="H1950" s="52"/>
      <c r="I1950" s="52"/>
    </row>
    <row r="1951" spans="1:9" s="53" customFormat="1">
      <c r="A1951" s="49"/>
      <c r="B1951" s="50"/>
      <c r="C1951" s="51"/>
      <c r="D1951" s="49"/>
      <c r="E1951" s="52"/>
      <c r="F1951" s="52"/>
      <c r="G1951" s="52"/>
      <c r="H1951" s="52"/>
      <c r="I1951" s="52"/>
    </row>
    <row r="1952" spans="1:9" s="53" customFormat="1">
      <c r="A1952" s="49"/>
      <c r="B1952" s="50"/>
      <c r="C1952" s="51"/>
      <c r="D1952" s="49"/>
      <c r="E1952" s="52"/>
      <c r="F1952" s="52"/>
      <c r="G1952" s="52"/>
      <c r="H1952" s="52"/>
      <c r="I1952" s="52"/>
    </row>
    <row r="1953" spans="1:9" s="53" customFormat="1">
      <c r="A1953" s="49"/>
      <c r="B1953" s="50"/>
      <c r="C1953" s="51"/>
      <c r="D1953" s="49"/>
      <c r="E1953" s="52"/>
      <c r="F1953" s="52"/>
      <c r="G1953" s="52"/>
      <c r="H1953" s="52"/>
      <c r="I1953" s="52"/>
    </row>
    <row r="1954" spans="1:9" s="53" customFormat="1">
      <c r="A1954" s="49"/>
      <c r="B1954" s="50"/>
      <c r="C1954" s="51"/>
      <c r="D1954" s="49"/>
      <c r="E1954" s="52"/>
      <c r="F1954" s="52"/>
      <c r="G1954" s="52"/>
      <c r="H1954" s="52"/>
      <c r="I1954" s="52"/>
    </row>
    <row r="1955" spans="1:9" s="53" customFormat="1">
      <c r="A1955" s="49"/>
      <c r="B1955" s="50"/>
      <c r="C1955" s="51"/>
      <c r="D1955" s="49"/>
      <c r="E1955" s="52"/>
      <c r="F1955" s="52"/>
      <c r="G1955" s="52"/>
      <c r="H1955" s="52"/>
      <c r="I1955" s="52"/>
    </row>
    <row r="1956" spans="1:9" s="53" customFormat="1">
      <c r="A1956" s="49"/>
      <c r="B1956" s="50"/>
      <c r="C1956" s="51"/>
      <c r="D1956" s="49"/>
      <c r="E1956" s="52"/>
      <c r="F1956" s="52"/>
      <c r="G1956" s="52"/>
      <c r="H1956" s="52"/>
      <c r="I1956" s="52"/>
    </row>
    <row r="1957" spans="1:9" s="53" customFormat="1">
      <c r="A1957" s="49"/>
      <c r="B1957" s="50"/>
      <c r="C1957" s="51"/>
      <c r="D1957" s="49"/>
      <c r="E1957" s="52"/>
      <c r="F1957" s="52"/>
      <c r="G1957" s="52"/>
      <c r="H1957" s="52"/>
      <c r="I1957" s="52"/>
    </row>
    <row r="1958" spans="1:9" s="53" customFormat="1">
      <c r="A1958" s="49"/>
      <c r="B1958" s="50"/>
      <c r="C1958" s="51"/>
      <c r="D1958" s="49"/>
      <c r="E1958" s="52"/>
      <c r="F1958" s="52"/>
      <c r="G1958" s="52"/>
      <c r="H1958" s="52"/>
      <c r="I1958" s="52"/>
    </row>
    <row r="1959" spans="1:9" s="53" customFormat="1">
      <c r="A1959" s="49"/>
      <c r="B1959" s="50"/>
      <c r="C1959" s="51"/>
      <c r="D1959" s="49"/>
      <c r="E1959" s="52"/>
      <c r="F1959" s="52"/>
      <c r="G1959" s="52"/>
      <c r="H1959" s="52"/>
      <c r="I1959" s="52"/>
    </row>
    <row r="1960" spans="1:9" s="53" customFormat="1">
      <c r="A1960" s="49"/>
      <c r="B1960" s="50"/>
      <c r="C1960" s="51"/>
      <c r="D1960" s="49"/>
      <c r="E1960" s="52"/>
      <c r="F1960" s="52"/>
      <c r="G1960" s="52"/>
      <c r="H1960" s="52"/>
      <c r="I1960" s="52"/>
    </row>
    <row r="1961" spans="1:9" s="53" customFormat="1">
      <c r="A1961" s="49"/>
      <c r="B1961" s="50"/>
      <c r="C1961" s="51"/>
      <c r="D1961" s="49"/>
      <c r="E1961" s="52"/>
      <c r="F1961" s="52"/>
      <c r="G1961" s="52"/>
      <c r="H1961" s="52"/>
      <c r="I1961" s="52"/>
    </row>
    <row r="1962" spans="1:9" s="53" customFormat="1">
      <c r="A1962" s="49"/>
      <c r="B1962" s="50"/>
      <c r="C1962" s="51"/>
      <c r="D1962" s="49"/>
      <c r="E1962" s="52"/>
      <c r="F1962" s="52"/>
      <c r="G1962" s="52"/>
      <c r="H1962" s="52"/>
      <c r="I1962" s="52"/>
    </row>
    <row r="1963" spans="1:9" s="53" customFormat="1">
      <c r="A1963" s="49"/>
      <c r="B1963" s="50"/>
      <c r="C1963" s="51"/>
      <c r="D1963" s="49"/>
      <c r="E1963" s="52"/>
      <c r="F1963" s="52"/>
      <c r="G1963" s="52"/>
      <c r="H1963" s="52"/>
      <c r="I1963" s="52"/>
    </row>
    <row r="1964" spans="1:9" s="53" customFormat="1">
      <c r="A1964" s="49"/>
      <c r="B1964" s="50"/>
      <c r="C1964" s="51"/>
      <c r="D1964" s="49"/>
      <c r="E1964" s="52"/>
      <c r="F1964" s="52"/>
      <c r="G1964" s="52"/>
      <c r="H1964" s="52"/>
      <c r="I1964" s="52"/>
    </row>
    <row r="1965" spans="1:9" s="53" customFormat="1">
      <c r="A1965" s="49"/>
      <c r="B1965" s="50"/>
      <c r="C1965" s="51"/>
      <c r="D1965" s="49"/>
      <c r="E1965" s="52"/>
      <c r="F1965" s="52"/>
      <c r="G1965" s="52"/>
      <c r="H1965" s="52"/>
      <c r="I1965" s="52"/>
    </row>
    <row r="1966" spans="1:9" s="53" customFormat="1">
      <c r="A1966" s="49"/>
      <c r="B1966" s="50"/>
      <c r="C1966" s="51"/>
      <c r="D1966" s="49"/>
      <c r="E1966" s="52"/>
      <c r="F1966" s="52"/>
      <c r="G1966" s="52"/>
      <c r="H1966" s="52"/>
      <c r="I1966" s="52"/>
    </row>
    <row r="1967" spans="1:9" s="53" customFormat="1">
      <c r="A1967" s="49"/>
      <c r="B1967" s="50"/>
      <c r="C1967" s="51"/>
      <c r="D1967" s="49"/>
      <c r="E1967" s="52"/>
      <c r="F1967" s="52"/>
      <c r="G1967" s="52"/>
      <c r="H1967" s="52"/>
      <c r="I1967" s="52"/>
    </row>
    <row r="1968" spans="1:9" s="53" customFormat="1">
      <c r="A1968" s="49"/>
      <c r="B1968" s="50"/>
      <c r="C1968" s="51"/>
      <c r="D1968" s="49"/>
      <c r="E1968" s="52"/>
      <c r="F1968" s="52"/>
      <c r="G1968" s="52"/>
      <c r="H1968" s="52"/>
      <c r="I1968" s="52"/>
    </row>
    <row r="1969" spans="1:9" s="53" customFormat="1">
      <c r="A1969" s="49"/>
      <c r="B1969" s="50"/>
      <c r="C1969" s="51"/>
      <c r="D1969" s="49"/>
      <c r="E1969" s="52"/>
      <c r="F1969" s="52"/>
      <c r="G1969" s="52"/>
      <c r="H1969" s="52"/>
      <c r="I1969" s="52"/>
    </row>
    <row r="1970" spans="1:9" s="53" customFormat="1">
      <c r="A1970" s="49"/>
      <c r="B1970" s="50"/>
      <c r="C1970" s="51"/>
      <c r="D1970" s="49"/>
      <c r="E1970" s="52"/>
      <c r="F1970" s="52"/>
      <c r="G1970" s="52"/>
      <c r="H1970" s="52"/>
      <c r="I1970" s="52"/>
    </row>
    <row r="1971" spans="1:9" s="53" customFormat="1">
      <c r="A1971" s="49"/>
      <c r="B1971" s="50"/>
      <c r="C1971" s="51"/>
      <c r="D1971" s="49"/>
      <c r="E1971" s="52"/>
      <c r="F1971" s="52"/>
      <c r="G1971" s="52"/>
      <c r="H1971" s="52"/>
      <c r="I1971" s="52"/>
    </row>
    <row r="1972" spans="1:9" s="53" customFormat="1">
      <c r="A1972" s="49"/>
      <c r="B1972" s="50"/>
      <c r="C1972" s="51"/>
      <c r="D1972" s="49"/>
      <c r="E1972" s="52"/>
      <c r="F1972" s="52"/>
      <c r="G1972" s="52"/>
      <c r="H1972" s="52"/>
      <c r="I1972" s="52"/>
    </row>
    <row r="1973" spans="1:9" s="53" customFormat="1">
      <c r="A1973" s="49"/>
      <c r="B1973" s="50"/>
      <c r="C1973" s="51"/>
      <c r="D1973" s="49"/>
      <c r="E1973" s="52"/>
      <c r="F1973" s="52"/>
      <c r="G1973" s="52"/>
      <c r="H1973" s="52"/>
      <c r="I1973" s="52"/>
    </row>
    <row r="1974" spans="1:9" s="53" customFormat="1">
      <c r="A1974" s="49"/>
      <c r="B1974" s="50"/>
      <c r="C1974" s="51"/>
      <c r="D1974" s="49"/>
      <c r="E1974" s="52"/>
      <c r="F1974" s="52"/>
      <c r="G1974" s="52"/>
      <c r="H1974" s="52"/>
      <c r="I1974" s="52"/>
    </row>
    <row r="1975" spans="1:9" s="53" customFormat="1">
      <c r="A1975" s="49"/>
      <c r="B1975" s="50"/>
      <c r="C1975" s="51"/>
      <c r="D1975" s="49"/>
      <c r="E1975" s="52"/>
      <c r="F1975" s="52"/>
      <c r="G1975" s="52"/>
      <c r="H1975" s="52"/>
      <c r="I1975" s="52"/>
    </row>
    <row r="1976" spans="1:9" s="53" customFormat="1">
      <c r="A1976" s="49"/>
      <c r="B1976" s="50"/>
      <c r="C1976" s="51"/>
      <c r="D1976" s="49"/>
      <c r="E1976" s="52"/>
      <c r="F1976" s="52"/>
      <c r="G1976" s="52"/>
      <c r="H1976" s="52"/>
      <c r="I1976" s="52"/>
    </row>
    <row r="1977" spans="1:9" s="53" customFormat="1">
      <c r="A1977" s="49"/>
      <c r="B1977" s="50"/>
      <c r="C1977" s="51"/>
      <c r="D1977" s="49"/>
      <c r="E1977" s="52"/>
      <c r="F1977" s="52"/>
      <c r="G1977" s="52"/>
      <c r="H1977" s="52"/>
      <c r="I1977" s="52"/>
    </row>
    <row r="1978" spans="1:9" s="53" customFormat="1">
      <c r="A1978" s="49"/>
      <c r="B1978" s="50"/>
      <c r="C1978" s="51"/>
      <c r="D1978" s="49"/>
      <c r="E1978" s="52"/>
      <c r="F1978" s="52"/>
      <c r="G1978" s="52"/>
      <c r="H1978" s="52"/>
      <c r="I1978" s="52"/>
    </row>
    <row r="1979" spans="1:9" s="53" customFormat="1">
      <c r="A1979" s="49"/>
      <c r="B1979" s="50"/>
      <c r="C1979" s="51"/>
      <c r="D1979" s="49"/>
      <c r="E1979" s="52"/>
      <c r="F1979" s="52"/>
      <c r="G1979" s="52"/>
      <c r="H1979" s="52"/>
      <c r="I1979" s="52"/>
    </row>
    <row r="1980" spans="1:9" s="53" customFormat="1">
      <c r="A1980" s="49"/>
      <c r="B1980" s="50"/>
      <c r="C1980" s="51"/>
      <c r="D1980" s="49"/>
      <c r="E1980" s="52"/>
      <c r="F1980" s="52"/>
      <c r="G1980" s="52"/>
      <c r="H1980" s="52"/>
      <c r="I1980" s="52"/>
    </row>
    <row r="1981" spans="1:9" s="53" customFormat="1">
      <c r="A1981" s="49"/>
      <c r="B1981" s="50"/>
      <c r="C1981" s="51"/>
      <c r="D1981" s="49"/>
      <c r="E1981" s="52"/>
      <c r="F1981" s="52"/>
      <c r="G1981" s="52"/>
      <c r="H1981" s="52"/>
      <c r="I1981" s="52"/>
    </row>
    <row r="1982" spans="1:9" s="53" customFormat="1">
      <c r="A1982" s="49"/>
      <c r="B1982" s="50"/>
      <c r="C1982" s="51"/>
      <c r="D1982" s="49"/>
      <c r="E1982" s="52"/>
      <c r="F1982" s="52"/>
      <c r="G1982" s="52"/>
      <c r="H1982" s="52"/>
      <c r="I1982" s="52"/>
    </row>
    <row r="1983" spans="1:9" s="53" customFormat="1">
      <c r="A1983" s="49"/>
      <c r="B1983" s="50"/>
      <c r="C1983" s="51"/>
      <c r="D1983" s="49"/>
      <c r="E1983" s="52"/>
      <c r="F1983" s="52"/>
      <c r="G1983" s="52"/>
      <c r="H1983" s="52"/>
      <c r="I1983" s="52"/>
    </row>
    <row r="1984" spans="1:9" s="53" customFormat="1">
      <c r="A1984" s="49"/>
      <c r="B1984" s="50"/>
      <c r="C1984" s="51"/>
      <c r="D1984" s="49"/>
      <c r="E1984" s="52"/>
      <c r="F1984" s="52"/>
      <c r="G1984" s="52"/>
      <c r="H1984" s="52"/>
      <c r="I1984" s="52"/>
    </row>
    <row r="1985" spans="1:9" s="53" customFormat="1">
      <c r="A1985" s="49"/>
      <c r="B1985" s="50"/>
      <c r="C1985" s="51"/>
      <c r="D1985" s="49"/>
      <c r="E1985" s="52"/>
      <c r="F1985" s="52"/>
      <c r="G1985" s="52"/>
      <c r="H1985" s="52"/>
      <c r="I1985" s="52"/>
    </row>
    <row r="1986" spans="1:9" s="53" customFormat="1">
      <c r="A1986" s="49"/>
      <c r="B1986" s="50"/>
      <c r="C1986" s="51"/>
      <c r="D1986" s="49"/>
      <c r="E1986" s="52"/>
      <c r="F1986" s="52"/>
      <c r="G1986" s="52"/>
      <c r="H1986" s="52"/>
      <c r="I1986" s="52"/>
    </row>
    <row r="1987" spans="1:9" s="53" customFormat="1">
      <c r="A1987" s="49"/>
      <c r="B1987" s="50"/>
      <c r="C1987" s="51"/>
      <c r="D1987" s="49"/>
      <c r="E1987" s="52"/>
      <c r="F1987" s="52"/>
      <c r="G1987" s="52"/>
      <c r="H1987" s="52"/>
      <c r="I1987" s="52"/>
    </row>
    <row r="1988" spans="1:9" s="53" customFormat="1">
      <c r="A1988" s="49"/>
      <c r="B1988" s="50"/>
      <c r="C1988" s="51"/>
      <c r="D1988" s="49"/>
      <c r="E1988" s="52"/>
      <c r="F1988" s="52"/>
      <c r="G1988" s="52"/>
      <c r="H1988" s="52"/>
      <c r="I1988" s="52"/>
    </row>
    <row r="1989" spans="1:9" s="53" customFormat="1">
      <c r="A1989" s="49"/>
      <c r="B1989" s="50"/>
      <c r="C1989" s="51"/>
      <c r="D1989" s="49"/>
      <c r="E1989" s="52"/>
      <c r="F1989" s="52"/>
      <c r="G1989" s="52"/>
      <c r="H1989" s="52"/>
      <c r="I1989" s="52"/>
    </row>
    <row r="1990" spans="1:9" s="53" customFormat="1">
      <c r="A1990" s="49"/>
      <c r="B1990" s="50"/>
      <c r="C1990" s="51"/>
      <c r="D1990" s="49"/>
      <c r="E1990" s="52"/>
      <c r="F1990" s="52"/>
      <c r="G1990" s="52"/>
      <c r="H1990" s="52"/>
      <c r="I1990" s="52"/>
    </row>
    <row r="1991" spans="1:9" s="53" customFormat="1">
      <c r="A1991" s="49"/>
      <c r="B1991" s="50"/>
      <c r="C1991" s="51"/>
      <c r="D1991" s="49"/>
      <c r="E1991" s="52"/>
      <c r="F1991" s="52"/>
      <c r="G1991" s="52"/>
      <c r="H1991" s="52"/>
      <c r="I1991" s="52"/>
    </row>
    <row r="1992" spans="1:9" s="53" customFormat="1">
      <c r="A1992" s="49"/>
      <c r="B1992" s="50"/>
      <c r="C1992" s="51"/>
      <c r="D1992" s="49"/>
      <c r="E1992" s="52"/>
      <c r="F1992" s="52"/>
      <c r="G1992" s="52"/>
      <c r="H1992" s="52"/>
      <c r="I1992" s="52"/>
    </row>
    <row r="1993" spans="1:9" s="53" customFormat="1">
      <c r="A1993" s="49"/>
      <c r="B1993" s="50"/>
      <c r="C1993" s="51"/>
      <c r="D1993" s="49"/>
      <c r="E1993" s="52"/>
      <c r="F1993" s="52"/>
      <c r="G1993" s="52"/>
      <c r="H1993" s="52"/>
      <c r="I1993" s="52"/>
    </row>
    <row r="1994" spans="1:9" s="53" customFormat="1">
      <c r="A1994" s="49"/>
      <c r="B1994" s="50"/>
      <c r="C1994" s="51"/>
      <c r="D1994" s="49"/>
      <c r="E1994" s="52"/>
      <c r="F1994" s="52"/>
      <c r="G1994" s="52"/>
      <c r="H1994" s="52"/>
      <c r="I1994" s="52"/>
    </row>
    <row r="1995" spans="1:9" s="53" customFormat="1">
      <c r="A1995" s="49"/>
      <c r="B1995" s="50"/>
      <c r="C1995" s="51"/>
      <c r="D1995" s="49"/>
      <c r="E1995" s="52"/>
      <c r="F1995" s="52"/>
      <c r="G1995" s="52"/>
      <c r="H1995" s="52"/>
      <c r="I1995" s="52"/>
    </row>
    <row r="1996" spans="1:9" s="53" customFormat="1">
      <c r="A1996" s="49"/>
      <c r="B1996" s="50"/>
      <c r="C1996" s="51"/>
      <c r="D1996" s="49"/>
      <c r="E1996" s="52"/>
      <c r="F1996" s="52"/>
      <c r="G1996" s="52"/>
      <c r="H1996" s="52"/>
      <c r="I1996" s="52"/>
    </row>
    <row r="1997" spans="1:9" s="53" customFormat="1">
      <c r="A1997" s="49"/>
      <c r="B1997" s="50"/>
      <c r="C1997" s="51"/>
      <c r="D1997" s="49"/>
      <c r="E1997" s="52"/>
      <c r="F1997" s="52"/>
      <c r="G1997" s="52"/>
      <c r="H1997" s="52"/>
      <c r="I1997" s="52"/>
    </row>
    <row r="1998" spans="1:9" s="53" customFormat="1">
      <c r="A1998" s="49"/>
      <c r="B1998" s="50"/>
      <c r="C1998" s="51"/>
      <c r="D1998" s="49"/>
      <c r="E1998" s="52"/>
      <c r="F1998" s="52"/>
      <c r="G1998" s="52"/>
      <c r="H1998" s="52"/>
      <c r="I1998" s="52"/>
    </row>
    <row r="1999" spans="1:9" s="53" customFormat="1">
      <c r="A1999" s="49"/>
      <c r="B1999" s="50"/>
      <c r="C1999" s="51"/>
      <c r="D1999" s="49"/>
      <c r="E1999" s="52"/>
      <c r="F1999" s="52"/>
      <c r="G1999" s="52"/>
      <c r="H1999" s="52"/>
      <c r="I1999" s="52"/>
    </row>
    <row r="2000" spans="1:9" s="53" customFormat="1">
      <c r="A2000" s="49"/>
      <c r="B2000" s="50"/>
      <c r="C2000" s="51"/>
      <c r="D2000" s="49"/>
      <c r="E2000" s="52"/>
      <c r="F2000" s="52"/>
      <c r="G2000" s="52"/>
      <c r="H2000" s="52"/>
      <c r="I2000" s="52"/>
    </row>
    <row r="2001" spans="1:9" s="53" customFormat="1">
      <c r="A2001" s="49"/>
      <c r="B2001" s="50"/>
      <c r="C2001" s="51"/>
      <c r="D2001" s="49"/>
      <c r="E2001" s="52"/>
      <c r="F2001" s="52"/>
      <c r="G2001" s="52"/>
      <c r="H2001" s="52"/>
      <c r="I2001" s="52"/>
    </row>
    <row r="2002" spans="1:9" s="53" customFormat="1">
      <c r="A2002" s="49"/>
      <c r="B2002" s="50"/>
      <c r="C2002" s="51"/>
      <c r="D2002" s="49"/>
      <c r="E2002" s="52"/>
      <c r="F2002" s="52"/>
      <c r="G2002" s="52"/>
      <c r="H2002" s="52"/>
      <c r="I2002" s="52"/>
    </row>
    <row r="2003" spans="1:9" s="53" customFormat="1">
      <c r="A2003" s="49"/>
      <c r="B2003" s="50"/>
      <c r="C2003" s="51"/>
      <c r="D2003" s="49"/>
      <c r="E2003" s="52"/>
      <c r="F2003" s="52"/>
      <c r="G2003" s="52"/>
      <c r="H2003" s="52"/>
      <c r="I2003" s="52"/>
    </row>
    <row r="2004" spans="1:9" s="53" customFormat="1">
      <c r="A2004" s="49"/>
      <c r="B2004" s="50"/>
      <c r="C2004" s="51"/>
      <c r="D2004" s="49"/>
      <c r="E2004" s="52"/>
      <c r="F2004" s="52"/>
      <c r="G2004" s="52"/>
      <c r="H2004" s="52"/>
      <c r="I2004" s="52"/>
    </row>
    <row r="2005" spans="1:9" s="53" customFormat="1">
      <c r="A2005" s="49"/>
      <c r="B2005" s="50"/>
      <c r="C2005" s="51"/>
      <c r="D2005" s="49"/>
      <c r="E2005" s="52"/>
      <c r="F2005" s="52"/>
      <c r="G2005" s="52"/>
      <c r="H2005" s="52"/>
      <c r="I2005" s="52"/>
    </row>
    <row r="2006" spans="1:9" s="53" customFormat="1">
      <c r="A2006" s="49"/>
      <c r="B2006" s="50"/>
      <c r="C2006" s="51"/>
      <c r="D2006" s="49"/>
      <c r="E2006" s="52"/>
      <c r="F2006" s="52"/>
      <c r="G2006" s="52"/>
      <c r="H2006" s="52"/>
      <c r="I2006" s="52"/>
    </row>
    <row r="2007" spans="1:9" s="53" customFormat="1">
      <c r="A2007" s="49"/>
      <c r="B2007" s="50"/>
      <c r="C2007" s="51"/>
      <c r="D2007" s="49"/>
      <c r="E2007" s="52"/>
      <c r="F2007" s="52"/>
      <c r="G2007" s="52"/>
      <c r="H2007" s="52"/>
      <c r="I2007" s="52"/>
    </row>
    <row r="2008" spans="1:9" s="53" customFormat="1">
      <c r="A2008" s="49"/>
      <c r="B2008" s="50"/>
      <c r="C2008" s="51"/>
      <c r="D2008" s="49"/>
      <c r="E2008" s="52"/>
      <c r="F2008" s="52"/>
      <c r="G2008" s="52"/>
      <c r="H2008" s="52"/>
      <c r="I2008" s="52"/>
    </row>
    <row r="2009" spans="1:9" s="53" customFormat="1">
      <c r="A2009" s="49"/>
      <c r="B2009" s="50"/>
      <c r="C2009" s="51"/>
      <c r="D2009" s="49"/>
      <c r="E2009" s="52"/>
      <c r="F2009" s="52"/>
      <c r="G2009" s="52"/>
      <c r="H2009" s="52"/>
      <c r="I2009" s="52"/>
    </row>
    <row r="2010" spans="1:9" s="53" customFormat="1">
      <c r="A2010" s="49"/>
      <c r="B2010" s="50"/>
      <c r="C2010" s="51"/>
      <c r="D2010" s="49"/>
      <c r="E2010" s="52"/>
      <c r="F2010" s="52"/>
      <c r="G2010" s="52"/>
      <c r="H2010" s="52"/>
      <c r="I2010" s="52"/>
    </row>
    <row r="2011" spans="1:9" s="53" customFormat="1">
      <c r="A2011" s="49"/>
      <c r="B2011" s="50"/>
      <c r="C2011" s="51"/>
      <c r="D2011" s="49"/>
      <c r="E2011" s="52"/>
      <c r="F2011" s="52"/>
      <c r="G2011" s="52"/>
      <c r="H2011" s="52"/>
      <c r="I2011" s="52"/>
    </row>
    <row r="2012" spans="1:9" s="53" customFormat="1">
      <c r="A2012" s="49"/>
      <c r="B2012" s="50"/>
      <c r="C2012" s="51"/>
      <c r="D2012" s="49"/>
      <c r="E2012" s="52"/>
      <c r="F2012" s="52"/>
      <c r="G2012" s="52"/>
      <c r="H2012" s="52"/>
      <c r="I2012" s="52"/>
    </row>
    <row r="2013" spans="1:9" s="53" customFormat="1">
      <c r="A2013" s="49"/>
      <c r="B2013" s="50"/>
      <c r="C2013" s="51"/>
      <c r="D2013" s="49"/>
      <c r="E2013" s="52"/>
      <c r="F2013" s="52"/>
      <c r="G2013" s="52"/>
      <c r="H2013" s="52"/>
      <c r="I2013" s="52"/>
    </row>
    <row r="2014" spans="1:9" s="53" customFormat="1">
      <c r="A2014" s="49"/>
      <c r="B2014" s="50"/>
      <c r="C2014" s="51"/>
      <c r="D2014" s="49"/>
      <c r="E2014" s="52"/>
      <c r="F2014" s="52"/>
      <c r="G2014" s="52"/>
      <c r="H2014" s="52"/>
      <c r="I2014" s="52"/>
    </row>
    <row r="2015" spans="1:9" s="53" customFormat="1">
      <c r="A2015" s="49"/>
      <c r="B2015" s="50"/>
      <c r="C2015" s="51"/>
      <c r="D2015" s="49"/>
      <c r="E2015" s="52"/>
      <c r="F2015" s="52"/>
      <c r="G2015" s="52"/>
      <c r="H2015" s="52"/>
      <c r="I2015" s="52"/>
    </row>
    <row r="2016" spans="1:9" s="53" customFormat="1">
      <c r="A2016" s="49"/>
      <c r="B2016" s="50"/>
      <c r="C2016" s="51"/>
      <c r="D2016" s="49"/>
      <c r="E2016" s="52"/>
      <c r="F2016" s="52"/>
      <c r="G2016" s="52"/>
      <c r="H2016" s="52"/>
      <c r="I2016" s="52"/>
    </row>
    <row r="2017" spans="1:9" s="53" customFormat="1">
      <c r="A2017" s="49"/>
      <c r="B2017" s="50"/>
      <c r="C2017" s="51"/>
      <c r="D2017" s="49"/>
      <c r="E2017" s="52"/>
      <c r="F2017" s="52"/>
      <c r="G2017" s="52"/>
      <c r="H2017" s="52"/>
      <c r="I2017" s="52"/>
    </row>
    <row r="2018" spans="1:9" s="53" customFormat="1">
      <c r="A2018" s="49"/>
      <c r="B2018" s="50"/>
      <c r="C2018" s="51"/>
      <c r="D2018" s="49"/>
      <c r="E2018" s="52"/>
      <c r="F2018" s="52"/>
      <c r="G2018" s="52"/>
      <c r="H2018" s="52"/>
      <c r="I2018" s="52"/>
    </row>
    <row r="2019" spans="1:9" s="53" customFormat="1">
      <c r="A2019" s="49"/>
      <c r="B2019" s="50"/>
      <c r="C2019" s="51"/>
      <c r="D2019" s="49"/>
      <c r="E2019" s="52"/>
      <c r="F2019" s="52"/>
      <c r="G2019" s="52"/>
      <c r="H2019" s="52"/>
      <c r="I2019" s="52"/>
    </row>
    <row r="2020" spans="1:9" s="53" customFormat="1">
      <c r="A2020" s="49"/>
      <c r="B2020" s="50"/>
      <c r="C2020" s="51"/>
      <c r="D2020" s="49"/>
      <c r="E2020" s="52"/>
      <c r="F2020" s="52"/>
      <c r="G2020" s="52"/>
      <c r="H2020" s="52"/>
      <c r="I2020" s="52"/>
    </row>
    <row r="2021" spans="1:9" s="53" customFormat="1">
      <c r="A2021" s="49"/>
      <c r="B2021" s="50"/>
      <c r="C2021" s="51"/>
      <c r="D2021" s="49"/>
      <c r="E2021" s="52"/>
      <c r="F2021" s="52"/>
      <c r="G2021" s="52"/>
      <c r="H2021" s="52"/>
      <c r="I2021" s="52"/>
    </row>
    <row r="2022" spans="1:9" s="53" customFormat="1">
      <c r="A2022" s="49"/>
      <c r="B2022" s="50"/>
      <c r="C2022" s="51"/>
      <c r="D2022" s="49"/>
      <c r="E2022" s="52"/>
      <c r="F2022" s="52"/>
      <c r="G2022" s="52"/>
      <c r="H2022" s="52"/>
      <c r="I2022" s="52"/>
    </row>
    <row r="2023" spans="1:9" s="53" customFormat="1">
      <c r="A2023" s="49"/>
      <c r="B2023" s="50"/>
      <c r="C2023" s="51"/>
      <c r="D2023" s="49"/>
      <c r="E2023" s="52"/>
      <c r="F2023" s="52"/>
      <c r="G2023" s="52"/>
      <c r="H2023" s="52"/>
      <c r="I2023" s="52"/>
    </row>
    <row r="2024" spans="1:9" s="53" customFormat="1">
      <c r="A2024" s="49"/>
      <c r="B2024" s="50"/>
      <c r="C2024" s="51"/>
      <c r="D2024" s="49"/>
      <c r="E2024" s="52"/>
      <c r="F2024" s="52"/>
      <c r="G2024" s="52"/>
      <c r="H2024" s="52"/>
      <c r="I2024" s="52"/>
    </row>
    <row r="2025" spans="1:9" s="53" customFormat="1">
      <c r="A2025" s="49"/>
      <c r="B2025" s="50"/>
      <c r="C2025" s="51"/>
      <c r="D2025" s="49"/>
      <c r="E2025" s="52"/>
      <c r="F2025" s="52"/>
      <c r="G2025" s="52"/>
      <c r="H2025" s="52"/>
      <c r="I2025" s="52"/>
    </row>
    <row r="2026" spans="1:9" s="53" customFormat="1">
      <c r="A2026" s="49"/>
      <c r="B2026" s="50"/>
      <c r="C2026" s="51"/>
      <c r="D2026" s="49"/>
      <c r="E2026" s="52"/>
      <c r="F2026" s="52"/>
      <c r="G2026" s="52"/>
      <c r="H2026" s="52"/>
      <c r="I2026" s="52"/>
    </row>
    <row r="2027" spans="1:9" s="53" customFormat="1">
      <c r="A2027" s="49"/>
      <c r="B2027" s="50"/>
      <c r="C2027" s="51"/>
      <c r="D2027" s="49"/>
      <c r="E2027" s="52"/>
      <c r="F2027" s="52"/>
      <c r="G2027" s="52"/>
      <c r="H2027" s="52"/>
      <c r="I2027" s="52"/>
    </row>
    <row r="2028" spans="1:9" s="53" customFormat="1">
      <c r="A2028" s="49"/>
      <c r="B2028" s="50"/>
      <c r="C2028" s="51"/>
      <c r="D2028" s="49"/>
      <c r="E2028" s="52"/>
      <c r="F2028" s="52"/>
      <c r="G2028" s="52"/>
      <c r="H2028" s="52"/>
      <c r="I2028" s="52"/>
    </row>
    <row r="2029" spans="1:9" s="53" customFormat="1">
      <c r="A2029" s="49"/>
      <c r="B2029" s="50"/>
      <c r="C2029" s="51"/>
      <c r="D2029" s="49"/>
      <c r="E2029" s="52"/>
      <c r="F2029" s="52"/>
      <c r="G2029" s="52"/>
      <c r="H2029" s="52"/>
      <c r="I2029" s="52"/>
    </row>
    <row r="2030" spans="1:9" s="53" customFormat="1">
      <c r="A2030" s="49"/>
      <c r="B2030" s="50"/>
      <c r="C2030" s="51"/>
      <c r="D2030" s="49"/>
      <c r="E2030" s="52"/>
      <c r="F2030" s="52"/>
      <c r="G2030" s="52"/>
      <c r="H2030" s="52"/>
      <c r="I2030" s="52"/>
    </row>
    <row r="2031" spans="1:9" s="53" customFormat="1">
      <c r="A2031" s="49"/>
      <c r="B2031" s="50"/>
      <c r="C2031" s="51"/>
      <c r="D2031" s="49"/>
      <c r="E2031" s="52"/>
      <c r="F2031" s="52"/>
      <c r="G2031" s="52"/>
      <c r="H2031" s="52"/>
      <c r="I2031" s="52"/>
    </row>
    <row r="2032" spans="1:9" s="53" customFormat="1">
      <c r="A2032" s="49"/>
      <c r="B2032" s="50"/>
      <c r="C2032" s="51"/>
      <c r="D2032" s="49"/>
      <c r="E2032" s="52"/>
      <c r="F2032" s="52"/>
      <c r="G2032" s="52"/>
      <c r="H2032" s="52"/>
      <c r="I2032" s="52"/>
    </row>
    <row r="2033" spans="1:9" s="53" customFormat="1">
      <c r="A2033" s="49"/>
      <c r="B2033" s="50"/>
      <c r="C2033" s="51"/>
      <c r="D2033" s="49"/>
      <c r="E2033" s="52"/>
      <c r="F2033" s="52"/>
      <c r="G2033" s="52"/>
      <c r="H2033" s="52"/>
      <c r="I2033" s="52"/>
    </row>
    <row r="2034" spans="1:9" s="53" customFormat="1">
      <c r="A2034" s="49"/>
      <c r="B2034" s="50"/>
      <c r="C2034" s="51"/>
      <c r="D2034" s="49"/>
      <c r="E2034" s="52"/>
      <c r="F2034" s="52"/>
      <c r="G2034" s="52"/>
      <c r="H2034" s="52"/>
      <c r="I2034" s="52"/>
    </row>
    <row r="2035" spans="1:9" s="53" customFormat="1">
      <c r="A2035" s="49"/>
      <c r="B2035" s="50"/>
      <c r="C2035" s="51"/>
      <c r="D2035" s="49"/>
      <c r="E2035" s="52"/>
      <c r="F2035" s="52"/>
      <c r="G2035" s="52"/>
      <c r="H2035" s="52"/>
      <c r="I2035" s="52"/>
    </row>
    <row r="2036" spans="1:9" s="53" customFormat="1">
      <c r="A2036" s="49"/>
      <c r="B2036" s="50"/>
      <c r="C2036" s="51"/>
      <c r="D2036" s="49"/>
      <c r="E2036" s="52"/>
      <c r="F2036" s="52"/>
      <c r="G2036" s="52"/>
      <c r="H2036" s="52"/>
      <c r="I2036" s="52"/>
    </row>
    <row r="2037" spans="1:9" s="53" customFormat="1">
      <c r="A2037" s="49"/>
      <c r="B2037" s="50"/>
      <c r="C2037" s="51"/>
      <c r="D2037" s="49"/>
      <c r="E2037" s="52"/>
      <c r="F2037" s="52"/>
      <c r="G2037" s="52"/>
      <c r="H2037" s="52"/>
      <c r="I2037" s="52"/>
    </row>
    <row r="2038" spans="1:9" s="53" customFormat="1">
      <c r="A2038" s="49"/>
      <c r="B2038" s="50"/>
      <c r="C2038" s="51"/>
      <c r="D2038" s="49"/>
      <c r="E2038" s="52"/>
      <c r="F2038" s="52"/>
      <c r="G2038" s="52"/>
      <c r="H2038" s="52"/>
      <c r="I2038" s="52"/>
    </row>
    <row r="2039" spans="1:9" s="53" customFormat="1">
      <c r="A2039" s="49"/>
      <c r="B2039" s="50"/>
      <c r="C2039" s="51"/>
      <c r="D2039" s="49"/>
      <c r="E2039" s="52"/>
      <c r="F2039" s="52"/>
      <c r="G2039" s="52"/>
      <c r="H2039" s="52"/>
      <c r="I2039" s="52"/>
    </row>
    <row r="2040" spans="1:9" s="53" customFormat="1">
      <c r="A2040" s="49"/>
      <c r="B2040" s="50"/>
      <c r="C2040" s="51"/>
      <c r="D2040" s="49"/>
      <c r="E2040" s="52"/>
      <c r="F2040" s="52"/>
      <c r="G2040" s="52"/>
      <c r="H2040" s="52"/>
      <c r="I2040" s="52"/>
    </row>
    <row r="2041" spans="1:9" s="53" customFormat="1">
      <c r="A2041" s="49"/>
      <c r="B2041" s="50"/>
      <c r="C2041" s="51"/>
      <c r="D2041" s="49"/>
      <c r="E2041" s="52"/>
      <c r="F2041" s="52"/>
      <c r="G2041" s="52"/>
      <c r="H2041" s="52"/>
      <c r="I2041" s="52"/>
    </row>
    <row r="2042" spans="1:9" s="53" customFormat="1">
      <c r="A2042" s="49"/>
      <c r="B2042" s="50"/>
      <c r="C2042" s="51"/>
      <c r="D2042" s="49"/>
      <c r="E2042" s="52"/>
      <c r="F2042" s="52"/>
      <c r="G2042" s="52"/>
      <c r="H2042" s="52"/>
      <c r="I2042" s="52"/>
    </row>
    <row r="2043" spans="1:9" s="53" customFormat="1">
      <c r="A2043" s="49"/>
      <c r="B2043" s="50"/>
      <c r="C2043" s="51"/>
      <c r="D2043" s="49"/>
      <c r="E2043" s="52"/>
      <c r="F2043" s="52"/>
      <c r="G2043" s="52"/>
      <c r="H2043" s="52"/>
      <c r="I2043" s="52"/>
    </row>
    <row r="2044" spans="1:9" s="53" customFormat="1">
      <c r="A2044" s="49"/>
      <c r="B2044" s="50"/>
      <c r="C2044" s="51"/>
      <c r="D2044" s="49"/>
      <c r="E2044" s="52"/>
      <c r="F2044" s="52"/>
      <c r="G2044" s="52"/>
      <c r="H2044" s="52"/>
      <c r="I2044" s="52"/>
    </row>
    <row r="2045" spans="1:9" s="53" customFormat="1">
      <c r="A2045" s="49"/>
      <c r="B2045" s="50"/>
      <c r="C2045" s="51"/>
      <c r="D2045" s="49"/>
      <c r="E2045" s="52"/>
      <c r="F2045" s="52"/>
      <c r="G2045" s="52"/>
      <c r="H2045" s="52"/>
      <c r="I2045" s="52"/>
    </row>
    <row r="2046" spans="1:9" s="53" customFormat="1">
      <c r="A2046" s="49"/>
      <c r="B2046" s="50"/>
      <c r="C2046" s="51"/>
      <c r="D2046" s="49"/>
      <c r="E2046" s="52"/>
      <c r="F2046" s="52"/>
      <c r="G2046" s="52"/>
      <c r="H2046" s="52"/>
      <c r="I2046" s="52"/>
    </row>
    <row r="2047" spans="1:9" s="53" customFormat="1">
      <c r="A2047" s="49"/>
      <c r="B2047" s="50"/>
      <c r="C2047" s="51"/>
      <c r="D2047" s="49"/>
      <c r="E2047" s="52"/>
      <c r="F2047" s="52"/>
      <c r="G2047" s="52"/>
      <c r="H2047" s="52"/>
      <c r="I2047" s="52"/>
    </row>
    <row r="2048" spans="1:9" s="53" customFormat="1">
      <c r="A2048" s="49"/>
      <c r="B2048" s="50"/>
      <c r="C2048" s="51"/>
      <c r="D2048" s="49"/>
      <c r="E2048" s="52"/>
      <c r="F2048" s="52"/>
      <c r="G2048" s="52"/>
      <c r="H2048" s="52"/>
      <c r="I2048" s="52"/>
    </row>
    <row r="2049" spans="1:9" s="53" customFormat="1">
      <c r="A2049" s="49"/>
      <c r="B2049" s="50"/>
      <c r="C2049" s="51"/>
      <c r="D2049" s="49"/>
      <c r="E2049" s="52"/>
      <c r="F2049" s="52"/>
      <c r="G2049" s="52"/>
      <c r="H2049" s="52"/>
      <c r="I2049" s="52"/>
    </row>
    <row r="2050" spans="1:9" s="53" customFormat="1">
      <c r="A2050" s="49"/>
      <c r="B2050" s="50"/>
      <c r="C2050" s="51"/>
      <c r="D2050" s="49"/>
      <c r="E2050" s="52"/>
      <c r="F2050" s="52"/>
      <c r="G2050" s="52"/>
      <c r="H2050" s="52"/>
      <c r="I2050" s="52"/>
    </row>
    <row r="2051" spans="1:9" s="53" customFormat="1">
      <c r="A2051" s="49"/>
      <c r="B2051" s="50"/>
      <c r="C2051" s="51"/>
      <c r="D2051" s="49"/>
      <c r="E2051" s="52"/>
      <c r="F2051" s="52"/>
      <c r="G2051" s="52"/>
      <c r="H2051" s="52"/>
      <c r="I2051" s="52"/>
    </row>
    <row r="2052" spans="1:9" s="53" customFormat="1">
      <c r="A2052" s="49"/>
      <c r="B2052" s="50"/>
      <c r="C2052" s="51"/>
      <c r="D2052" s="49"/>
      <c r="E2052" s="52"/>
      <c r="F2052" s="52"/>
      <c r="G2052" s="52"/>
      <c r="H2052" s="52"/>
      <c r="I2052" s="52"/>
    </row>
    <row r="2053" spans="1:9" s="53" customFormat="1">
      <c r="A2053" s="49"/>
      <c r="B2053" s="50"/>
      <c r="C2053" s="51"/>
      <c r="D2053" s="49"/>
      <c r="E2053" s="52"/>
      <c r="F2053" s="52"/>
      <c r="G2053" s="52"/>
      <c r="H2053" s="52"/>
      <c r="I2053" s="52"/>
    </row>
    <row r="2054" spans="1:9" s="53" customFormat="1">
      <c r="A2054" s="49"/>
      <c r="B2054" s="50"/>
      <c r="C2054" s="51"/>
      <c r="D2054" s="49"/>
      <c r="E2054" s="52"/>
      <c r="F2054" s="52"/>
      <c r="G2054" s="52"/>
      <c r="H2054" s="52"/>
      <c r="I2054" s="52"/>
    </row>
    <row r="2055" spans="1:9" s="53" customFormat="1">
      <c r="A2055" s="49"/>
      <c r="B2055" s="50"/>
      <c r="C2055" s="51"/>
      <c r="D2055" s="49"/>
      <c r="E2055" s="52"/>
      <c r="F2055" s="52"/>
      <c r="G2055" s="52"/>
      <c r="H2055" s="52"/>
      <c r="I2055" s="52"/>
    </row>
    <row r="2056" spans="1:9" s="53" customFormat="1">
      <c r="A2056" s="49"/>
      <c r="B2056" s="50"/>
      <c r="C2056" s="51"/>
      <c r="D2056" s="49"/>
      <c r="E2056" s="52"/>
      <c r="F2056" s="52"/>
      <c r="G2056" s="52"/>
      <c r="H2056" s="52"/>
      <c r="I2056" s="52"/>
    </row>
    <row r="2057" spans="1:9" s="53" customFormat="1">
      <c r="A2057" s="49"/>
      <c r="B2057" s="50"/>
      <c r="C2057" s="51"/>
      <c r="D2057" s="49"/>
      <c r="E2057" s="52"/>
      <c r="F2057" s="52"/>
      <c r="G2057" s="52"/>
      <c r="H2057" s="52"/>
      <c r="I2057" s="52"/>
    </row>
    <row r="2058" spans="1:9" s="53" customFormat="1">
      <c r="A2058" s="49"/>
      <c r="B2058" s="50"/>
      <c r="C2058" s="51"/>
      <c r="D2058" s="49"/>
      <c r="E2058" s="52"/>
      <c r="F2058" s="52"/>
      <c r="G2058" s="52"/>
      <c r="H2058" s="52"/>
      <c r="I2058" s="52"/>
    </row>
    <row r="2059" spans="1:9" s="53" customFormat="1">
      <c r="A2059" s="49"/>
      <c r="B2059" s="50"/>
      <c r="C2059" s="51"/>
      <c r="D2059" s="49"/>
      <c r="E2059" s="52"/>
      <c r="F2059" s="52"/>
      <c r="G2059" s="52"/>
      <c r="H2059" s="52"/>
      <c r="I2059" s="52"/>
    </row>
    <row r="2060" spans="1:9" s="53" customFormat="1">
      <c r="A2060" s="49"/>
      <c r="B2060" s="50"/>
      <c r="C2060" s="51"/>
      <c r="D2060" s="49"/>
      <c r="E2060" s="52"/>
      <c r="F2060" s="52"/>
      <c r="G2060" s="52"/>
      <c r="H2060" s="52"/>
      <c r="I2060" s="52"/>
    </row>
    <row r="2061" spans="1:9" s="53" customFormat="1">
      <c r="A2061" s="49"/>
      <c r="B2061" s="50"/>
      <c r="C2061" s="51"/>
      <c r="D2061" s="49"/>
      <c r="E2061" s="52"/>
      <c r="F2061" s="52"/>
      <c r="G2061" s="52"/>
      <c r="H2061" s="52"/>
      <c r="I2061" s="52"/>
    </row>
    <row r="2062" spans="1:9" s="53" customFormat="1">
      <c r="A2062" s="49"/>
      <c r="B2062" s="50"/>
      <c r="C2062" s="51"/>
      <c r="D2062" s="49"/>
      <c r="E2062" s="52"/>
      <c r="F2062" s="52"/>
      <c r="G2062" s="52"/>
      <c r="H2062" s="52"/>
      <c r="I2062" s="52"/>
    </row>
    <row r="2063" spans="1:9" s="53" customFormat="1">
      <c r="A2063" s="49"/>
      <c r="B2063" s="50"/>
      <c r="C2063" s="51"/>
      <c r="D2063" s="49"/>
      <c r="E2063" s="52"/>
      <c r="F2063" s="52"/>
      <c r="G2063" s="52"/>
      <c r="H2063" s="52"/>
      <c r="I2063" s="52"/>
    </row>
    <row r="2064" spans="1:9" s="53" customFormat="1">
      <c r="A2064" s="49"/>
      <c r="B2064" s="50"/>
      <c r="C2064" s="51"/>
      <c r="D2064" s="49"/>
      <c r="E2064" s="52"/>
      <c r="F2064" s="52"/>
      <c r="G2064" s="52"/>
      <c r="H2064" s="52"/>
      <c r="I2064" s="52"/>
    </row>
    <row r="2065" spans="1:9" s="53" customFormat="1">
      <c r="A2065" s="49"/>
      <c r="B2065" s="50"/>
      <c r="C2065" s="51"/>
      <c r="D2065" s="49"/>
      <c r="E2065" s="52"/>
      <c r="F2065" s="52"/>
      <c r="G2065" s="52"/>
      <c r="H2065" s="52"/>
      <c r="I2065" s="52"/>
    </row>
    <row r="2066" spans="1:9" s="53" customFormat="1">
      <c r="A2066" s="49"/>
      <c r="B2066" s="50"/>
      <c r="C2066" s="51"/>
      <c r="D2066" s="49"/>
      <c r="E2066" s="52"/>
      <c r="F2066" s="52"/>
      <c r="G2066" s="52"/>
      <c r="H2066" s="52"/>
      <c r="I2066" s="52"/>
    </row>
    <row r="2067" spans="1:9" s="53" customFormat="1">
      <c r="A2067" s="49"/>
      <c r="B2067" s="50"/>
      <c r="C2067" s="51"/>
      <c r="D2067" s="49"/>
      <c r="E2067" s="52"/>
      <c r="F2067" s="52"/>
      <c r="G2067" s="52"/>
      <c r="H2067" s="52"/>
      <c r="I2067" s="52"/>
    </row>
    <row r="2068" spans="1:9" s="53" customFormat="1">
      <c r="A2068" s="49"/>
      <c r="B2068" s="50"/>
      <c r="C2068" s="51"/>
      <c r="D2068" s="49"/>
      <c r="E2068" s="52"/>
      <c r="F2068" s="52"/>
      <c r="G2068" s="52"/>
      <c r="H2068" s="52"/>
      <c r="I2068" s="52"/>
    </row>
    <row r="2069" spans="1:9" s="53" customFormat="1">
      <c r="A2069" s="49"/>
      <c r="B2069" s="50"/>
      <c r="C2069" s="51"/>
      <c r="D2069" s="49"/>
      <c r="E2069" s="52"/>
      <c r="F2069" s="52"/>
      <c r="G2069" s="52"/>
      <c r="H2069" s="52"/>
      <c r="I2069" s="52"/>
    </row>
    <row r="2070" spans="1:9" s="53" customFormat="1">
      <c r="A2070" s="49"/>
      <c r="B2070" s="50"/>
      <c r="C2070" s="51"/>
      <c r="D2070" s="49"/>
      <c r="E2070" s="52"/>
      <c r="F2070" s="52"/>
      <c r="G2070" s="52"/>
      <c r="H2070" s="52"/>
      <c r="I2070" s="52"/>
    </row>
    <row r="2071" spans="1:9" s="53" customFormat="1">
      <c r="A2071" s="49"/>
      <c r="B2071" s="50"/>
      <c r="C2071" s="51"/>
      <c r="D2071" s="49"/>
      <c r="E2071" s="52"/>
      <c r="F2071" s="52"/>
      <c r="G2071" s="52"/>
      <c r="H2071" s="52"/>
      <c r="I2071" s="52"/>
    </row>
    <row r="2072" spans="1:9" s="53" customFormat="1">
      <c r="A2072" s="49"/>
      <c r="B2072" s="50"/>
      <c r="C2072" s="51"/>
      <c r="D2072" s="49"/>
      <c r="E2072" s="52"/>
      <c r="F2072" s="52"/>
      <c r="G2072" s="52"/>
      <c r="H2072" s="52"/>
      <c r="I2072" s="52"/>
    </row>
    <row r="2073" spans="1:9" s="53" customFormat="1">
      <c r="A2073" s="49"/>
      <c r="B2073" s="50"/>
      <c r="C2073" s="51"/>
      <c r="D2073" s="49"/>
      <c r="E2073" s="52"/>
      <c r="F2073" s="52"/>
      <c r="G2073" s="52"/>
      <c r="H2073" s="52"/>
      <c r="I2073" s="52"/>
    </row>
    <row r="2074" spans="1:9" s="53" customFormat="1">
      <c r="A2074" s="49"/>
      <c r="B2074" s="50"/>
      <c r="C2074" s="51"/>
      <c r="D2074" s="49"/>
      <c r="E2074" s="52"/>
      <c r="F2074" s="52"/>
      <c r="G2074" s="52"/>
      <c r="H2074" s="52"/>
      <c r="I2074" s="52"/>
    </row>
    <row r="2075" spans="1:9" s="53" customFormat="1">
      <c r="A2075" s="49"/>
      <c r="B2075" s="50"/>
      <c r="C2075" s="51"/>
      <c r="D2075" s="49"/>
      <c r="E2075" s="52"/>
      <c r="F2075" s="52"/>
      <c r="G2075" s="52"/>
      <c r="H2075" s="52"/>
      <c r="I2075" s="52"/>
    </row>
    <row r="2076" spans="1:9" s="53" customFormat="1">
      <c r="A2076" s="49"/>
      <c r="B2076" s="50"/>
      <c r="C2076" s="51"/>
      <c r="D2076" s="49"/>
      <c r="E2076" s="52"/>
      <c r="F2076" s="52"/>
      <c r="G2076" s="52"/>
      <c r="H2076" s="52"/>
      <c r="I2076" s="52"/>
    </row>
    <row r="2077" spans="1:9" s="53" customFormat="1">
      <c r="A2077" s="49"/>
      <c r="B2077" s="50"/>
      <c r="C2077" s="51"/>
      <c r="D2077" s="49"/>
      <c r="E2077" s="52"/>
      <c r="F2077" s="52"/>
      <c r="G2077" s="52"/>
      <c r="H2077" s="52"/>
      <c r="I2077" s="52"/>
    </row>
    <row r="2078" spans="1:9" s="53" customFormat="1">
      <c r="A2078" s="49"/>
      <c r="B2078" s="50"/>
      <c r="C2078" s="51"/>
      <c r="D2078" s="49"/>
      <c r="E2078" s="52"/>
      <c r="F2078" s="52"/>
      <c r="G2078" s="52"/>
      <c r="H2078" s="52"/>
      <c r="I2078" s="52"/>
    </row>
    <row r="2079" spans="1:9" s="53" customFormat="1">
      <c r="A2079" s="49"/>
      <c r="B2079" s="50"/>
      <c r="C2079" s="51"/>
      <c r="D2079" s="49"/>
      <c r="E2079" s="52"/>
      <c r="F2079" s="52"/>
      <c r="G2079" s="52"/>
      <c r="H2079" s="52"/>
      <c r="I2079" s="52"/>
    </row>
    <row r="2080" spans="1:9" s="53" customFormat="1">
      <c r="A2080" s="49"/>
      <c r="B2080" s="50"/>
      <c r="C2080" s="51"/>
      <c r="D2080" s="49"/>
      <c r="E2080" s="52"/>
      <c r="F2080" s="52"/>
      <c r="G2080" s="52"/>
      <c r="H2080" s="52"/>
      <c r="I2080" s="52"/>
    </row>
    <row r="2081" spans="1:9" s="53" customFormat="1">
      <c r="A2081" s="49"/>
      <c r="B2081" s="50"/>
      <c r="C2081" s="51"/>
      <c r="D2081" s="49"/>
      <c r="E2081" s="52"/>
      <c r="F2081" s="52"/>
      <c r="G2081" s="52"/>
      <c r="H2081" s="52"/>
      <c r="I2081" s="52"/>
    </row>
    <row r="2082" spans="1:9" s="53" customFormat="1">
      <c r="A2082" s="49"/>
      <c r="B2082" s="50"/>
      <c r="C2082" s="51"/>
      <c r="D2082" s="49"/>
      <c r="E2082" s="52"/>
      <c r="F2082" s="52"/>
      <c r="G2082" s="52"/>
      <c r="H2082" s="52"/>
      <c r="I2082" s="52"/>
    </row>
    <row r="2083" spans="1:9" s="53" customFormat="1">
      <c r="A2083" s="49"/>
      <c r="B2083" s="50"/>
      <c r="C2083" s="51"/>
      <c r="D2083" s="49"/>
      <c r="E2083" s="52"/>
      <c r="F2083" s="52"/>
      <c r="G2083" s="52"/>
      <c r="H2083" s="52"/>
      <c r="I2083" s="52"/>
    </row>
    <row r="2084" spans="1:9" s="53" customFormat="1">
      <c r="A2084" s="49"/>
      <c r="B2084" s="50"/>
      <c r="C2084" s="51"/>
      <c r="D2084" s="49"/>
      <c r="E2084" s="52"/>
      <c r="F2084" s="52"/>
      <c r="G2084" s="52"/>
      <c r="H2084" s="52"/>
      <c r="I2084" s="52"/>
    </row>
    <row r="2085" spans="1:9" s="53" customFormat="1">
      <c r="A2085" s="49"/>
      <c r="B2085" s="50"/>
      <c r="C2085" s="51"/>
      <c r="D2085" s="49"/>
      <c r="E2085" s="52"/>
      <c r="F2085" s="52"/>
      <c r="G2085" s="52"/>
      <c r="H2085" s="52"/>
      <c r="I2085" s="52"/>
    </row>
    <row r="2086" spans="1:9" s="53" customFormat="1">
      <c r="A2086" s="49"/>
      <c r="B2086" s="50"/>
      <c r="C2086" s="51"/>
      <c r="D2086" s="49"/>
      <c r="E2086" s="52"/>
      <c r="F2086" s="52"/>
      <c r="G2086" s="52"/>
      <c r="H2086" s="52"/>
      <c r="I2086" s="52"/>
    </row>
    <row r="2087" spans="1:9" s="53" customFormat="1">
      <c r="A2087" s="49"/>
      <c r="B2087" s="50"/>
      <c r="C2087" s="51"/>
      <c r="D2087" s="49"/>
      <c r="E2087" s="52"/>
      <c r="F2087" s="52"/>
      <c r="G2087" s="52"/>
      <c r="H2087" s="52"/>
      <c r="I2087" s="52"/>
    </row>
    <row r="2088" spans="1:9" s="53" customFormat="1">
      <c r="A2088" s="49"/>
      <c r="B2088" s="50"/>
      <c r="C2088" s="51"/>
      <c r="D2088" s="49"/>
      <c r="E2088" s="52"/>
      <c r="F2088" s="52"/>
      <c r="G2088" s="52"/>
      <c r="H2088" s="52"/>
      <c r="I2088" s="52"/>
    </row>
    <row r="2089" spans="1:9" s="53" customFormat="1">
      <c r="A2089" s="49"/>
      <c r="B2089" s="50"/>
      <c r="C2089" s="51"/>
      <c r="D2089" s="49"/>
      <c r="E2089" s="52"/>
      <c r="F2089" s="52"/>
      <c r="G2089" s="52"/>
      <c r="H2089" s="52"/>
      <c r="I2089" s="52"/>
    </row>
    <row r="2090" spans="1:9" s="53" customFormat="1">
      <c r="A2090" s="49"/>
      <c r="B2090" s="50"/>
      <c r="C2090" s="51"/>
      <c r="D2090" s="49"/>
      <c r="E2090" s="52"/>
      <c r="F2090" s="52"/>
      <c r="G2090" s="52"/>
      <c r="H2090" s="52"/>
      <c r="I2090" s="52"/>
    </row>
    <row r="2091" spans="1:9" s="53" customFormat="1">
      <c r="A2091" s="49"/>
      <c r="B2091" s="50"/>
      <c r="C2091" s="51"/>
      <c r="D2091" s="49"/>
      <c r="E2091" s="52"/>
      <c r="F2091" s="52"/>
      <c r="G2091" s="52"/>
      <c r="H2091" s="52"/>
      <c r="I2091" s="52"/>
    </row>
    <row r="2092" spans="1:9" s="53" customFormat="1">
      <c r="A2092" s="49"/>
      <c r="B2092" s="50"/>
      <c r="C2092" s="51"/>
      <c r="D2092" s="49"/>
      <c r="E2092" s="52"/>
      <c r="F2092" s="52"/>
      <c r="G2092" s="52"/>
      <c r="H2092" s="52"/>
      <c r="I2092" s="52"/>
    </row>
    <row r="2093" spans="1:9" s="53" customFormat="1">
      <c r="A2093" s="49"/>
      <c r="B2093" s="50"/>
      <c r="C2093" s="51"/>
      <c r="D2093" s="49"/>
      <c r="E2093" s="52"/>
      <c r="F2093" s="52"/>
      <c r="G2093" s="52"/>
      <c r="H2093" s="52"/>
      <c r="I2093" s="52"/>
    </row>
    <row r="2094" spans="1:9" s="53" customFormat="1">
      <c r="A2094" s="49"/>
      <c r="B2094" s="50"/>
      <c r="C2094" s="51"/>
      <c r="D2094" s="49"/>
      <c r="E2094" s="52"/>
      <c r="F2094" s="52"/>
      <c r="G2094" s="52"/>
      <c r="H2094" s="52"/>
      <c r="I2094" s="52"/>
    </row>
    <row r="2095" spans="1:9" s="53" customFormat="1">
      <c r="A2095" s="49"/>
      <c r="B2095" s="50"/>
      <c r="C2095" s="51"/>
      <c r="D2095" s="49"/>
      <c r="E2095" s="52"/>
      <c r="F2095" s="52"/>
      <c r="G2095" s="52"/>
      <c r="H2095" s="52"/>
      <c r="I2095" s="52"/>
    </row>
    <row r="2096" spans="1:9" s="53" customFormat="1">
      <c r="A2096" s="49"/>
      <c r="B2096" s="50"/>
      <c r="C2096" s="51"/>
      <c r="D2096" s="49"/>
      <c r="E2096" s="52"/>
      <c r="F2096" s="52"/>
      <c r="G2096" s="52"/>
      <c r="H2096" s="52"/>
      <c r="I2096" s="52"/>
    </row>
    <row r="2097" spans="1:9" s="53" customFormat="1">
      <c r="A2097" s="49"/>
      <c r="B2097" s="50"/>
      <c r="C2097" s="51"/>
      <c r="D2097" s="49"/>
      <c r="E2097" s="52"/>
      <c r="F2097" s="52"/>
      <c r="G2097" s="52"/>
      <c r="H2097" s="52"/>
      <c r="I2097" s="52"/>
    </row>
    <row r="2098" spans="1:9" s="53" customFormat="1">
      <c r="A2098" s="49"/>
      <c r="B2098" s="50"/>
      <c r="C2098" s="51"/>
      <c r="D2098" s="49"/>
      <c r="E2098" s="52"/>
      <c r="F2098" s="52"/>
      <c r="G2098" s="52"/>
      <c r="H2098" s="52"/>
      <c r="I2098" s="52"/>
    </row>
    <row r="2099" spans="1:9" s="53" customFormat="1">
      <c r="A2099" s="49"/>
      <c r="B2099" s="50"/>
      <c r="C2099" s="51"/>
      <c r="D2099" s="49"/>
      <c r="E2099" s="52"/>
      <c r="F2099" s="52"/>
      <c r="G2099" s="52"/>
      <c r="H2099" s="52"/>
      <c r="I2099" s="52"/>
    </row>
    <row r="2100" spans="1:9" s="53" customFormat="1">
      <c r="A2100" s="49"/>
      <c r="B2100" s="50"/>
      <c r="C2100" s="51"/>
      <c r="D2100" s="49"/>
      <c r="E2100" s="52"/>
      <c r="F2100" s="52"/>
      <c r="G2100" s="52"/>
      <c r="H2100" s="52"/>
      <c r="I2100" s="52"/>
    </row>
    <row r="2101" spans="1:9" s="53" customFormat="1">
      <c r="A2101" s="49"/>
      <c r="B2101" s="50"/>
      <c r="C2101" s="51"/>
      <c r="D2101" s="49"/>
      <c r="E2101" s="52"/>
      <c r="F2101" s="52"/>
      <c r="G2101" s="52"/>
      <c r="H2101" s="52"/>
      <c r="I2101" s="52"/>
    </row>
    <row r="2102" spans="1:9" s="53" customFormat="1">
      <c r="A2102" s="49"/>
      <c r="B2102" s="50"/>
      <c r="C2102" s="51"/>
      <c r="D2102" s="49"/>
      <c r="E2102" s="52"/>
      <c r="F2102" s="52"/>
      <c r="G2102" s="52"/>
      <c r="H2102" s="52"/>
      <c r="I2102" s="52"/>
    </row>
    <row r="2103" spans="1:9" s="53" customFormat="1">
      <c r="A2103" s="49"/>
      <c r="B2103" s="50"/>
      <c r="C2103" s="51"/>
      <c r="D2103" s="49"/>
      <c r="E2103" s="52"/>
      <c r="F2103" s="52"/>
      <c r="G2103" s="52"/>
      <c r="H2103" s="52"/>
      <c r="I2103" s="52"/>
    </row>
    <row r="2104" spans="1:9" s="53" customFormat="1">
      <c r="A2104" s="49"/>
      <c r="B2104" s="50"/>
      <c r="C2104" s="51"/>
      <c r="D2104" s="49"/>
      <c r="E2104" s="52"/>
      <c r="F2104" s="52"/>
      <c r="G2104" s="52"/>
      <c r="H2104" s="52"/>
      <c r="I2104" s="52"/>
    </row>
    <row r="2105" spans="1:9" s="53" customFormat="1">
      <c r="A2105" s="49"/>
      <c r="B2105" s="50"/>
      <c r="C2105" s="51"/>
      <c r="D2105" s="49"/>
      <c r="E2105" s="52"/>
      <c r="F2105" s="52"/>
      <c r="G2105" s="52"/>
      <c r="H2105" s="52"/>
      <c r="I2105" s="52"/>
    </row>
    <row r="2106" spans="1:9" s="53" customFormat="1">
      <c r="A2106" s="49"/>
      <c r="B2106" s="50"/>
      <c r="C2106" s="51"/>
      <c r="D2106" s="49"/>
      <c r="E2106" s="52"/>
      <c r="F2106" s="52"/>
      <c r="G2106" s="52"/>
      <c r="H2106" s="52"/>
      <c r="I2106" s="52"/>
    </row>
    <row r="2107" spans="1:9" s="53" customFormat="1">
      <c r="A2107" s="49"/>
      <c r="B2107" s="50"/>
      <c r="C2107" s="51"/>
      <c r="D2107" s="49"/>
      <c r="E2107" s="52"/>
      <c r="F2107" s="52"/>
      <c r="G2107" s="52"/>
      <c r="H2107" s="52"/>
      <c r="I2107" s="52"/>
    </row>
    <row r="2108" spans="1:9" s="53" customFormat="1">
      <c r="A2108" s="49"/>
      <c r="B2108" s="50"/>
      <c r="C2108" s="51"/>
      <c r="D2108" s="49"/>
      <c r="E2108" s="52"/>
      <c r="F2108" s="52"/>
      <c r="G2108" s="52"/>
      <c r="H2108" s="52"/>
      <c r="I2108" s="52"/>
    </row>
    <row r="2109" spans="1:9" s="53" customFormat="1">
      <c r="A2109" s="49"/>
      <c r="B2109" s="50"/>
      <c r="C2109" s="51"/>
      <c r="D2109" s="49"/>
      <c r="E2109" s="52"/>
      <c r="F2109" s="52"/>
      <c r="G2109" s="52"/>
      <c r="H2109" s="52"/>
      <c r="I2109" s="52"/>
    </row>
    <row r="2110" spans="1:9" s="53" customFormat="1">
      <c r="A2110" s="49"/>
      <c r="B2110" s="50"/>
      <c r="C2110" s="51"/>
      <c r="D2110" s="49"/>
      <c r="E2110" s="52"/>
      <c r="F2110" s="52"/>
      <c r="G2110" s="52"/>
      <c r="H2110" s="52"/>
      <c r="I2110" s="52"/>
    </row>
    <row r="2111" spans="1:9" s="53" customFormat="1">
      <c r="A2111" s="49"/>
      <c r="B2111" s="50"/>
      <c r="C2111" s="51"/>
      <c r="D2111" s="49"/>
      <c r="E2111" s="52"/>
      <c r="F2111" s="52"/>
      <c r="G2111" s="52"/>
      <c r="H2111" s="52"/>
      <c r="I2111" s="52"/>
    </row>
    <row r="2112" spans="1:9" s="53" customFormat="1">
      <c r="A2112" s="49"/>
      <c r="B2112" s="50"/>
      <c r="C2112" s="51"/>
      <c r="D2112" s="49"/>
      <c r="E2112" s="52"/>
      <c r="F2112" s="52"/>
      <c r="G2112" s="52"/>
      <c r="H2112" s="52"/>
      <c r="I2112" s="52"/>
    </row>
    <row r="2113" spans="1:9" s="53" customFormat="1">
      <c r="A2113" s="49"/>
      <c r="B2113" s="50"/>
      <c r="C2113" s="51"/>
      <c r="D2113" s="49"/>
      <c r="E2113" s="52"/>
      <c r="F2113" s="52"/>
      <c r="G2113" s="52"/>
      <c r="H2113" s="52"/>
      <c r="I2113" s="52"/>
    </row>
    <row r="2114" spans="1:9" s="53" customFormat="1">
      <c r="A2114" s="49"/>
      <c r="B2114" s="50"/>
      <c r="C2114" s="51"/>
      <c r="D2114" s="49"/>
      <c r="E2114" s="52"/>
      <c r="F2114" s="52"/>
      <c r="G2114" s="52"/>
      <c r="H2114" s="52"/>
      <c r="I2114" s="52"/>
    </row>
    <row r="2115" spans="1:9" s="53" customFormat="1">
      <c r="A2115" s="49"/>
      <c r="B2115" s="50"/>
      <c r="C2115" s="51"/>
      <c r="D2115" s="49"/>
      <c r="E2115" s="52"/>
      <c r="F2115" s="52"/>
      <c r="G2115" s="52"/>
      <c r="H2115" s="52"/>
      <c r="I2115" s="52"/>
    </row>
    <row r="2116" spans="1:9" s="53" customFormat="1">
      <c r="A2116" s="49"/>
      <c r="B2116" s="50"/>
      <c r="C2116" s="51"/>
      <c r="D2116" s="49"/>
      <c r="E2116" s="52"/>
      <c r="F2116" s="52"/>
      <c r="G2116" s="52"/>
      <c r="H2116" s="52"/>
      <c r="I2116" s="52"/>
    </row>
    <row r="2117" spans="1:9" s="53" customFormat="1">
      <c r="A2117" s="49"/>
      <c r="B2117" s="50"/>
      <c r="C2117" s="51"/>
      <c r="D2117" s="49"/>
      <c r="E2117" s="52"/>
      <c r="F2117" s="52"/>
      <c r="G2117" s="52"/>
      <c r="H2117" s="52"/>
      <c r="I2117" s="52"/>
    </row>
    <row r="2118" spans="1:9" s="53" customFormat="1">
      <c r="A2118" s="49"/>
      <c r="B2118" s="50"/>
      <c r="C2118" s="51"/>
      <c r="D2118" s="49"/>
      <c r="E2118" s="52"/>
      <c r="F2118" s="52"/>
      <c r="G2118" s="52"/>
      <c r="H2118" s="52"/>
      <c r="I2118" s="52"/>
    </row>
    <row r="2119" spans="1:9" s="53" customFormat="1">
      <c r="A2119" s="49"/>
      <c r="B2119" s="50"/>
      <c r="C2119" s="51"/>
      <c r="D2119" s="49"/>
      <c r="E2119" s="52"/>
      <c r="F2119" s="52"/>
      <c r="G2119" s="52"/>
      <c r="H2119" s="52"/>
      <c r="I2119" s="52"/>
    </row>
    <row r="2120" spans="1:9" s="53" customFormat="1">
      <c r="A2120" s="49"/>
      <c r="B2120" s="50"/>
      <c r="C2120" s="51"/>
      <c r="D2120" s="49"/>
      <c r="E2120" s="52"/>
      <c r="F2120" s="52"/>
      <c r="G2120" s="52"/>
      <c r="H2120" s="52"/>
      <c r="I2120" s="52"/>
    </row>
    <row r="2121" spans="1:9" s="53" customFormat="1">
      <c r="A2121" s="49"/>
      <c r="B2121" s="50"/>
      <c r="C2121" s="51"/>
      <c r="D2121" s="49"/>
      <c r="E2121" s="52"/>
      <c r="F2121" s="52"/>
      <c r="G2121" s="52"/>
      <c r="H2121" s="52"/>
      <c r="I2121" s="52"/>
    </row>
    <row r="2122" spans="1:9" s="53" customFormat="1">
      <c r="A2122" s="49"/>
      <c r="B2122" s="50"/>
      <c r="C2122" s="51"/>
      <c r="D2122" s="49"/>
      <c r="E2122" s="52"/>
      <c r="F2122" s="52"/>
      <c r="G2122" s="52"/>
      <c r="H2122" s="52"/>
      <c r="I2122" s="52"/>
    </row>
    <row r="2123" spans="1:9" s="53" customFormat="1">
      <c r="A2123" s="49"/>
      <c r="B2123" s="50"/>
      <c r="C2123" s="51"/>
      <c r="D2123" s="49"/>
      <c r="E2123" s="52"/>
      <c r="F2123" s="52"/>
      <c r="G2123" s="52"/>
      <c r="H2123" s="52"/>
      <c r="I2123" s="52"/>
    </row>
    <row r="2124" spans="1:9" s="53" customFormat="1">
      <c r="A2124" s="49"/>
      <c r="B2124" s="50"/>
      <c r="C2124" s="51"/>
      <c r="D2124" s="49"/>
      <c r="E2124" s="52"/>
      <c r="F2124" s="52"/>
      <c r="G2124" s="52"/>
      <c r="H2124" s="52"/>
      <c r="I2124" s="52"/>
    </row>
    <row r="2125" spans="1:9" s="53" customFormat="1">
      <c r="A2125" s="49"/>
      <c r="B2125" s="50"/>
      <c r="C2125" s="51"/>
      <c r="D2125" s="49"/>
      <c r="E2125" s="52"/>
      <c r="F2125" s="52"/>
      <c r="G2125" s="52"/>
      <c r="H2125" s="52"/>
      <c r="I2125" s="52"/>
    </row>
    <row r="2126" spans="1:9" s="53" customFormat="1">
      <c r="A2126" s="49"/>
      <c r="B2126" s="50"/>
      <c r="C2126" s="51"/>
      <c r="D2126" s="49"/>
      <c r="E2126" s="52"/>
      <c r="F2126" s="52"/>
      <c r="G2126" s="52"/>
      <c r="H2126" s="52"/>
      <c r="I2126" s="52"/>
    </row>
    <row r="2127" spans="1:9" s="53" customFormat="1">
      <c r="A2127" s="49"/>
      <c r="B2127" s="50"/>
      <c r="C2127" s="51"/>
      <c r="D2127" s="49"/>
      <c r="E2127" s="52"/>
      <c r="F2127" s="52"/>
      <c r="G2127" s="52"/>
      <c r="H2127" s="52"/>
      <c r="I2127" s="52"/>
    </row>
    <row r="2128" spans="1:9" s="53" customFormat="1">
      <c r="A2128" s="49"/>
      <c r="B2128" s="50"/>
      <c r="C2128" s="51"/>
      <c r="D2128" s="49"/>
      <c r="E2128" s="52"/>
      <c r="F2128" s="52"/>
      <c r="G2128" s="52"/>
      <c r="H2128" s="52"/>
      <c r="I2128" s="52"/>
    </row>
    <row r="2129" spans="1:9" s="53" customFormat="1">
      <c r="A2129" s="49"/>
      <c r="B2129" s="50"/>
      <c r="C2129" s="51"/>
      <c r="D2129" s="49"/>
      <c r="E2129" s="52"/>
      <c r="F2129" s="52"/>
      <c r="G2129" s="52"/>
      <c r="H2129" s="52"/>
      <c r="I2129" s="52"/>
    </row>
    <row r="2130" spans="1:9" s="53" customFormat="1">
      <c r="A2130" s="49"/>
      <c r="B2130" s="50"/>
      <c r="C2130" s="51"/>
      <c r="D2130" s="49"/>
      <c r="E2130" s="52"/>
      <c r="F2130" s="52"/>
      <c r="G2130" s="52"/>
      <c r="H2130" s="52"/>
      <c r="I2130" s="52"/>
    </row>
    <row r="2131" spans="1:9" s="53" customFormat="1">
      <c r="A2131" s="49"/>
      <c r="B2131" s="50"/>
      <c r="C2131" s="51"/>
      <c r="D2131" s="49"/>
      <c r="E2131" s="52"/>
      <c r="F2131" s="52"/>
      <c r="G2131" s="52"/>
      <c r="H2131" s="52"/>
      <c r="I2131" s="52"/>
    </row>
    <row r="2132" spans="1:9" s="53" customFormat="1">
      <c r="A2132" s="49"/>
      <c r="B2132" s="50"/>
      <c r="C2132" s="51"/>
      <c r="D2132" s="49"/>
      <c r="E2132" s="52"/>
      <c r="F2132" s="52"/>
      <c r="G2132" s="52"/>
      <c r="H2132" s="52"/>
      <c r="I2132" s="52"/>
    </row>
    <row r="2133" spans="1:9" s="53" customFormat="1">
      <c r="A2133" s="49"/>
      <c r="B2133" s="50"/>
      <c r="C2133" s="51"/>
      <c r="D2133" s="49"/>
      <c r="E2133" s="52"/>
      <c r="F2133" s="52"/>
      <c r="G2133" s="52"/>
      <c r="H2133" s="52"/>
      <c r="I2133" s="52"/>
    </row>
    <row r="2134" spans="1:9" s="53" customFormat="1">
      <c r="A2134" s="49"/>
      <c r="B2134" s="50"/>
      <c r="C2134" s="51"/>
      <c r="D2134" s="49"/>
      <c r="E2134" s="52"/>
      <c r="F2134" s="52"/>
      <c r="G2134" s="52"/>
      <c r="H2134" s="52"/>
      <c r="I2134" s="52"/>
    </row>
    <row r="2135" spans="1:9" s="53" customFormat="1">
      <c r="A2135" s="49"/>
      <c r="B2135" s="50"/>
      <c r="C2135" s="51"/>
      <c r="D2135" s="49"/>
      <c r="E2135" s="52"/>
      <c r="F2135" s="52"/>
      <c r="G2135" s="52"/>
      <c r="H2135" s="52"/>
      <c r="I2135" s="52"/>
    </row>
    <row r="2136" spans="1:9" s="53" customFormat="1">
      <c r="A2136" s="49"/>
      <c r="B2136" s="50"/>
      <c r="C2136" s="51"/>
      <c r="D2136" s="49"/>
      <c r="E2136" s="52"/>
      <c r="F2136" s="52"/>
      <c r="G2136" s="52"/>
      <c r="H2136" s="52"/>
      <c r="I2136" s="52"/>
    </row>
    <row r="2137" spans="1:9" s="53" customFormat="1">
      <c r="A2137" s="49"/>
      <c r="B2137" s="50"/>
      <c r="C2137" s="51"/>
      <c r="D2137" s="49"/>
      <c r="E2137" s="52"/>
      <c r="F2137" s="52"/>
      <c r="G2137" s="52"/>
      <c r="H2137" s="52"/>
      <c r="I2137" s="52"/>
    </row>
    <row r="2138" spans="1:9" s="53" customFormat="1">
      <c r="A2138" s="49"/>
      <c r="B2138" s="50"/>
      <c r="C2138" s="51"/>
      <c r="D2138" s="49"/>
      <c r="E2138" s="52"/>
      <c r="F2138" s="52"/>
      <c r="G2138" s="52"/>
      <c r="H2138" s="52"/>
      <c r="I2138" s="52"/>
    </row>
    <row r="2139" spans="1:9" s="53" customFormat="1">
      <c r="A2139" s="49"/>
      <c r="B2139" s="50"/>
      <c r="C2139" s="51"/>
      <c r="D2139" s="49"/>
      <c r="E2139" s="52"/>
      <c r="F2139" s="52"/>
      <c r="G2139" s="52"/>
      <c r="H2139" s="52"/>
      <c r="I2139" s="52"/>
    </row>
    <row r="2140" spans="1:9" s="53" customFormat="1">
      <c r="A2140" s="49"/>
      <c r="B2140" s="50"/>
      <c r="C2140" s="51"/>
      <c r="D2140" s="49"/>
      <c r="E2140" s="52"/>
      <c r="F2140" s="52"/>
      <c r="G2140" s="52"/>
      <c r="H2140" s="52"/>
      <c r="I2140" s="52"/>
    </row>
    <row r="2141" spans="1:9" s="53" customFormat="1">
      <c r="A2141" s="49"/>
      <c r="B2141" s="50"/>
      <c r="C2141" s="51"/>
      <c r="D2141" s="49"/>
      <c r="E2141" s="52"/>
      <c r="F2141" s="52"/>
      <c r="G2141" s="52"/>
      <c r="H2141" s="52"/>
      <c r="I2141" s="52"/>
    </row>
    <row r="2142" spans="1:9" s="53" customFormat="1">
      <c r="A2142" s="49"/>
      <c r="B2142" s="50"/>
      <c r="C2142" s="51"/>
      <c r="D2142" s="49"/>
      <c r="E2142" s="52"/>
      <c r="F2142" s="52"/>
      <c r="G2142" s="52"/>
      <c r="H2142" s="52"/>
      <c r="I2142" s="52"/>
    </row>
    <row r="2143" spans="1:9" s="53" customFormat="1">
      <c r="A2143" s="49"/>
      <c r="B2143" s="50"/>
      <c r="C2143" s="51"/>
      <c r="D2143" s="49"/>
      <c r="E2143" s="52"/>
      <c r="F2143" s="52"/>
      <c r="G2143" s="52"/>
      <c r="H2143" s="52"/>
      <c r="I2143" s="52"/>
    </row>
    <row r="2144" spans="1:9" s="53" customFormat="1">
      <c r="A2144" s="49"/>
      <c r="B2144" s="50"/>
      <c r="C2144" s="51"/>
      <c r="D2144" s="49"/>
      <c r="E2144" s="52"/>
      <c r="F2144" s="52"/>
      <c r="G2144" s="52"/>
      <c r="H2144" s="52"/>
      <c r="I2144" s="52"/>
    </row>
    <row r="2145" spans="1:9" s="53" customFormat="1">
      <c r="A2145" s="49"/>
      <c r="B2145" s="50"/>
      <c r="C2145" s="51"/>
      <c r="D2145" s="49"/>
      <c r="E2145" s="52"/>
      <c r="F2145" s="52"/>
      <c r="G2145" s="52"/>
      <c r="H2145" s="52"/>
      <c r="I2145" s="52"/>
    </row>
    <row r="2146" spans="1:9" s="53" customFormat="1">
      <c r="A2146" s="49"/>
      <c r="B2146" s="50"/>
      <c r="C2146" s="51"/>
      <c r="D2146" s="49"/>
      <c r="E2146" s="52"/>
      <c r="F2146" s="52"/>
      <c r="G2146" s="52"/>
      <c r="H2146" s="52"/>
      <c r="I2146" s="52"/>
    </row>
    <row r="2147" spans="1:9" s="53" customFormat="1">
      <c r="A2147" s="49"/>
      <c r="B2147" s="50"/>
      <c r="C2147" s="51"/>
      <c r="D2147" s="49"/>
      <c r="E2147" s="52"/>
      <c r="F2147" s="52"/>
      <c r="G2147" s="52"/>
      <c r="H2147" s="52"/>
      <c r="I2147" s="52"/>
    </row>
    <row r="2148" spans="1:9" s="53" customFormat="1">
      <c r="A2148" s="49"/>
      <c r="B2148" s="50"/>
      <c r="C2148" s="51"/>
      <c r="D2148" s="49"/>
      <c r="E2148" s="52"/>
      <c r="F2148" s="52"/>
      <c r="G2148" s="52"/>
      <c r="H2148" s="52"/>
      <c r="I2148" s="52"/>
    </row>
    <row r="2149" spans="1:9" s="53" customFormat="1">
      <c r="A2149" s="49"/>
      <c r="B2149" s="50"/>
      <c r="C2149" s="51"/>
      <c r="D2149" s="49"/>
      <c r="E2149" s="52"/>
      <c r="F2149" s="52"/>
      <c r="G2149" s="52"/>
      <c r="H2149" s="52"/>
      <c r="I2149" s="52"/>
    </row>
    <row r="2150" spans="1:9" s="53" customFormat="1">
      <c r="A2150" s="49"/>
      <c r="B2150" s="50"/>
      <c r="C2150" s="51"/>
      <c r="D2150" s="49"/>
      <c r="E2150" s="52"/>
      <c r="F2150" s="52"/>
      <c r="G2150" s="52"/>
      <c r="H2150" s="52"/>
      <c r="I2150" s="52"/>
    </row>
    <row r="2151" spans="1:9" s="53" customFormat="1">
      <c r="A2151" s="49"/>
      <c r="B2151" s="50"/>
      <c r="C2151" s="51"/>
      <c r="D2151" s="49"/>
      <c r="E2151" s="52"/>
      <c r="F2151" s="52"/>
      <c r="G2151" s="52"/>
      <c r="H2151" s="52"/>
      <c r="I2151" s="52"/>
    </row>
    <row r="2152" spans="1:9" s="53" customFormat="1">
      <c r="A2152" s="49"/>
      <c r="B2152" s="50"/>
      <c r="C2152" s="51"/>
      <c r="D2152" s="49"/>
      <c r="E2152" s="52"/>
      <c r="F2152" s="52"/>
      <c r="G2152" s="52"/>
      <c r="H2152" s="52"/>
      <c r="I2152" s="52"/>
    </row>
    <row r="2153" spans="1:9" s="53" customFormat="1">
      <c r="A2153" s="49"/>
      <c r="B2153" s="50"/>
      <c r="C2153" s="51"/>
      <c r="D2153" s="49"/>
      <c r="E2153" s="52"/>
      <c r="F2153" s="52"/>
      <c r="G2153" s="52"/>
      <c r="H2153" s="52"/>
      <c r="I2153" s="52"/>
    </row>
    <row r="2154" spans="1:9" s="53" customFormat="1">
      <c r="A2154" s="49"/>
      <c r="B2154" s="50"/>
      <c r="C2154" s="51"/>
      <c r="D2154" s="49"/>
      <c r="E2154" s="52"/>
      <c r="F2154" s="52"/>
      <c r="G2154" s="52"/>
      <c r="H2154" s="52"/>
      <c r="I2154" s="52"/>
    </row>
    <row r="2155" spans="1:9" s="53" customFormat="1">
      <c r="A2155" s="49"/>
      <c r="B2155" s="50"/>
      <c r="C2155" s="51"/>
      <c r="D2155" s="49"/>
      <c r="E2155" s="52"/>
      <c r="F2155" s="52"/>
      <c r="G2155" s="52"/>
      <c r="H2155" s="52"/>
      <c r="I2155" s="52"/>
    </row>
    <row r="2156" spans="1:9" s="53" customFormat="1">
      <c r="A2156" s="49"/>
      <c r="B2156" s="50"/>
      <c r="C2156" s="51"/>
      <c r="D2156" s="49"/>
      <c r="E2156" s="52"/>
      <c r="F2156" s="52"/>
      <c r="G2156" s="52"/>
      <c r="H2156" s="52"/>
      <c r="I2156" s="52"/>
    </row>
    <row r="2157" spans="1:9" s="53" customFormat="1">
      <c r="A2157" s="49"/>
      <c r="B2157" s="50"/>
      <c r="C2157" s="51"/>
      <c r="D2157" s="49"/>
      <c r="E2157" s="52"/>
      <c r="F2157" s="52"/>
      <c r="G2157" s="52"/>
      <c r="H2157" s="52"/>
      <c r="I2157" s="52"/>
    </row>
    <row r="2158" spans="1:9" s="53" customFormat="1">
      <c r="A2158" s="49"/>
      <c r="B2158" s="50"/>
      <c r="C2158" s="51"/>
      <c r="D2158" s="49"/>
      <c r="E2158" s="52"/>
      <c r="F2158" s="52"/>
      <c r="G2158" s="52"/>
      <c r="H2158" s="52"/>
      <c r="I2158" s="52"/>
    </row>
    <row r="2159" spans="1:9" s="53" customFormat="1">
      <c r="A2159" s="49"/>
      <c r="B2159" s="50"/>
      <c r="C2159" s="51"/>
      <c r="D2159" s="49"/>
      <c r="E2159" s="52"/>
      <c r="F2159" s="52"/>
      <c r="G2159" s="52"/>
      <c r="H2159" s="52"/>
      <c r="I2159" s="52"/>
    </row>
    <row r="2160" spans="1:9" s="53" customFormat="1">
      <c r="A2160" s="49"/>
      <c r="B2160" s="50"/>
      <c r="C2160" s="51"/>
      <c r="D2160" s="49"/>
      <c r="E2160" s="52"/>
      <c r="F2160" s="52"/>
      <c r="G2160" s="52"/>
      <c r="H2160" s="52"/>
      <c r="I2160" s="52"/>
    </row>
    <row r="2161" spans="1:9" s="53" customFormat="1">
      <c r="A2161" s="49"/>
      <c r="B2161" s="50"/>
      <c r="C2161" s="51"/>
      <c r="D2161" s="49"/>
      <c r="E2161" s="52"/>
      <c r="F2161" s="52"/>
      <c r="G2161" s="52"/>
      <c r="H2161" s="52"/>
      <c r="I2161" s="52"/>
    </row>
    <row r="2162" spans="1:9" s="53" customFormat="1">
      <c r="A2162" s="49"/>
      <c r="B2162" s="50"/>
      <c r="C2162" s="51"/>
      <c r="D2162" s="49"/>
      <c r="E2162" s="52"/>
      <c r="F2162" s="52"/>
      <c r="G2162" s="52"/>
      <c r="H2162" s="52"/>
      <c r="I2162" s="52"/>
    </row>
    <row r="2163" spans="1:9" s="53" customFormat="1">
      <c r="A2163" s="49"/>
      <c r="B2163" s="50"/>
      <c r="C2163" s="51"/>
      <c r="D2163" s="49"/>
      <c r="E2163" s="52"/>
      <c r="F2163" s="52"/>
      <c r="G2163" s="52"/>
      <c r="H2163" s="52"/>
      <c r="I2163" s="52"/>
    </row>
    <row r="2164" spans="1:9" s="53" customFormat="1">
      <c r="A2164" s="49"/>
      <c r="B2164" s="50"/>
      <c r="C2164" s="51"/>
      <c r="D2164" s="49"/>
      <c r="E2164" s="52"/>
      <c r="F2164" s="52"/>
      <c r="G2164" s="52"/>
      <c r="H2164" s="52"/>
      <c r="I2164" s="52"/>
    </row>
    <row r="2165" spans="1:9" s="53" customFormat="1">
      <c r="A2165" s="49"/>
      <c r="B2165" s="50"/>
      <c r="C2165" s="51"/>
      <c r="D2165" s="49"/>
      <c r="E2165" s="52"/>
      <c r="F2165" s="52"/>
      <c r="G2165" s="52"/>
      <c r="H2165" s="52"/>
      <c r="I2165" s="52"/>
    </row>
    <row r="2166" spans="1:9" s="53" customFormat="1">
      <c r="A2166" s="49"/>
      <c r="B2166" s="50"/>
      <c r="C2166" s="51"/>
      <c r="D2166" s="49"/>
      <c r="E2166" s="52"/>
      <c r="F2166" s="52"/>
      <c r="G2166" s="52"/>
      <c r="H2166" s="52"/>
      <c r="I2166" s="52"/>
    </row>
    <row r="2167" spans="1:9" s="53" customFormat="1">
      <c r="A2167" s="49"/>
      <c r="B2167" s="50"/>
      <c r="C2167" s="51"/>
      <c r="D2167" s="49"/>
      <c r="E2167" s="52"/>
      <c r="F2167" s="52"/>
      <c r="G2167" s="52"/>
      <c r="H2167" s="52"/>
      <c r="I2167" s="52"/>
    </row>
    <row r="2168" spans="1:9" s="53" customFormat="1">
      <c r="A2168" s="49"/>
      <c r="B2168" s="50"/>
      <c r="C2168" s="51"/>
      <c r="D2168" s="49"/>
      <c r="E2168" s="52"/>
      <c r="F2168" s="52"/>
      <c r="G2168" s="52"/>
      <c r="H2168" s="52"/>
      <c r="I2168" s="52"/>
    </row>
    <row r="2169" spans="1:9" s="53" customFormat="1">
      <c r="A2169" s="49"/>
      <c r="B2169" s="50"/>
      <c r="C2169" s="51"/>
      <c r="D2169" s="49"/>
      <c r="E2169" s="52"/>
      <c r="F2169" s="52"/>
      <c r="G2169" s="52"/>
      <c r="H2169" s="52"/>
      <c r="I2169" s="52"/>
    </row>
    <row r="2170" spans="1:9" s="53" customFormat="1">
      <c r="A2170" s="49"/>
      <c r="B2170" s="50"/>
      <c r="C2170" s="51"/>
      <c r="D2170" s="49"/>
      <c r="E2170" s="52"/>
      <c r="F2170" s="52"/>
      <c r="G2170" s="52"/>
      <c r="H2170" s="52"/>
      <c r="I2170" s="52"/>
    </row>
    <row r="2171" spans="1:9" s="53" customFormat="1">
      <c r="A2171" s="49"/>
      <c r="B2171" s="50"/>
      <c r="C2171" s="51"/>
      <c r="D2171" s="49"/>
      <c r="E2171" s="52"/>
      <c r="F2171" s="52"/>
      <c r="G2171" s="52"/>
      <c r="H2171" s="52"/>
      <c r="I2171" s="52"/>
    </row>
    <row r="2172" spans="1:9" s="53" customFormat="1">
      <c r="A2172" s="49"/>
      <c r="B2172" s="50"/>
      <c r="C2172" s="51"/>
      <c r="D2172" s="49"/>
      <c r="E2172" s="52"/>
      <c r="F2172" s="52"/>
      <c r="G2172" s="52"/>
      <c r="H2172" s="52"/>
      <c r="I2172" s="52"/>
    </row>
    <row r="2173" spans="1:9" s="53" customFormat="1">
      <c r="A2173" s="49"/>
      <c r="B2173" s="50"/>
      <c r="C2173" s="51"/>
      <c r="D2173" s="49"/>
      <c r="E2173" s="52"/>
      <c r="F2173" s="52"/>
      <c r="G2173" s="52"/>
      <c r="H2173" s="52"/>
      <c r="I2173" s="52"/>
    </row>
    <row r="2174" spans="1:9" s="53" customFormat="1">
      <c r="A2174" s="49"/>
      <c r="B2174" s="50"/>
      <c r="C2174" s="51"/>
      <c r="D2174" s="49"/>
      <c r="E2174" s="52"/>
      <c r="F2174" s="52"/>
      <c r="G2174" s="52"/>
      <c r="H2174" s="52"/>
      <c r="I2174" s="52"/>
    </row>
    <row r="2175" spans="1:9" s="53" customFormat="1">
      <c r="A2175" s="49"/>
      <c r="B2175" s="50"/>
      <c r="C2175" s="51"/>
      <c r="D2175" s="49"/>
      <c r="E2175" s="52"/>
      <c r="F2175" s="52"/>
      <c r="G2175" s="52"/>
      <c r="H2175" s="52"/>
      <c r="I2175" s="52"/>
    </row>
    <row r="2176" spans="1:9" s="53" customFormat="1">
      <c r="A2176" s="49"/>
      <c r="B2176" s="50"/>
      <c r="C2176" s="51"/>
      <c r="D2176" s="49"/>
      <c r="E2176" s="52"/>
      <c r="F2176" s="52"/>
      <c r="G2176" s="52"/>
      <c r="H2176" s="52"/>
      <c r="I2176" s="52"/>
    </row>
    <row r="2177" spans="1:9" s="53" customFormat="1">
      <c r="A2177" s="49"/>
      <c r="B2177" s="50"/>
      <c r="C2177" s="51"/>
      <c r="D2177" s="49"/>
      <c r="E2177" s="52"/>
      <c r="F2177" s="52"/>
      <c r="G2177" s="52"/>
      <c r="H2177" s="52"/>
      <c r="I2177" s="52"/>
    </row>
    <row r="2178" spans="1:9" s="53" customFormat="1">
      <c r="A2178" s="49"/>
      <c r="B2178" s="50"/>
      <c r="C2178" s="51"/>
      <c r="D2178" s="49"/>
      <c r="E2178" s="52"/>
      <c r="F2178" s="52"/>
      <c r="G2178" s="52"/>
      <c r="H2178" s="52"/>
      <c r="I2178" s="52"/>
    </row>
    <row r="2179" spans="1:9" s="53" customFormat="1">
      <c r="A2179" s="49"/>
      <c r="B2179" s="50"/>
      <c r="C2179" s="51"/>
      <c r="D2179" s="49"/>
      <c r="E2179" s="52"/>
      <c r="F2179" s="52"/>
      <c r="G2179" s="52"/>
      <c r="H2179" s="52"/>
      <c r="I2179" s="52"/>
    </row>
    <row r="2180" spans="1:9" s="53" customFormat="1">
      <c r="A2180" s="49"/>
      <c r="B2180" s="50"/>
      <c r="C2180" s="51"/>
      <c r="D2180" s="49"/>
      <c r="E2180" s="52"/>
      <c r="F2180" s="52"/>
      <c r="G2180" s="52"/>
      <c r="H2180" s="52"/>
      <c r="I2180" s="52"/>
    </row>
    <row r="2181" spans="1:9" s="53" customFormat="1">
      <c r="A2181" s="49"/>
      <c r="B2181" s="50"/>
      <c r="C2181" s="51"/>
      <c r="D2181" s="49"/>
      <c r="E2181" s="52"/>
      <c r="F2181" s="52"/>
      <c r="G2181" s="52"/>
      <c r="H2181" s="52"/>
      <c r="I2181" s="52"/>
    </row>
    <row r="2182" spans="1:9" s="53" customFormat="1">
      <c r="A2182" s="49"/>
      <c r="B2182" s="50"/>
      <c r="C2182" s="51"/>
      <c r="D2182" s="49"/>
      <c r="E2182" s="52"/>
      <c r="F2182" s="52"/>
      <c r="G2182" s="52"/>
      <c r="H2182" s="52"/>
      <c r="I2182" s="52"/>
    </row>
    <row r="2183" spans="1:9" s="53" customFormat="1">
      <c r="A2183" s="49"/>
      <c r="B2183" s="50"/>
      <c r="C2183" s="51"/>
      <c r="D2183" s="49"/>
      <c r="E2183" s="52"/>
      <c r="F2183" s="52"/>
      <c r="G2183" s="52"/>
      <c r="H2183" s="52"/>
      <c r="I2183" s="52"/>
    </row>
    <row r="2184" spans="1:9" s="53" customFormat="1">
      <c r="A2184" s="49"/>
      <c r="B2184" s="50"/>
      <c r="C2184" s="51"/>
      <c r="D2184" s="49"/>
      <c r="E2184" s="52"/>
      <c r="F2184" s="52"/>
      <c r="G2184" s="52"/>
      <c r="H2184" s="52"/>
      <c r="I2184" s="52"/>
    </row>
    <row r="2185" spans="1:9" s="53" customFormat="1">
      <c r="A2185" s="49"/>
      <c r="B2185" s="50"/>
      <c r="C2185" s="51"/>
      <c r="D2185" s="49"/>
      <c r="E2185" s="52"/>
      <c r="F2185" s="52"/>
      <c r="G2185" s="52"/>
      <c r="H2185" s="52"/>
      <c r="I2185" s="52"/>
    </row>
    <row r="2186" spans="1:9" s="53" customFormat="1">
      <c r="A2186" s="49"/>
      <c r="B2186" s="50"/>
      <c r="C2186" s="51"/>
      <c r="D2186" s="49"/>
      <c r="E2186" s="52"/>
      <c r="F2186" s="52"/>
      <c r="G2186" s="52"/>
      <c r="H2186" s="52"/>
      <c r="I2186" s="52"/>
    </row>
    <row r="2187" spans="1:9" s="53" customFormat="1">
      <c r="A2187" s="49"/>
      <c r="B2187" s="50"/>
      <c r="C2187" s="51"/>
      <c r="D2187" s="49"/>
      <c r="E2187" s="52"/>
      <c r="F2187" s="52"/>
      <c r="G2187" s="52"/>
      <c r="H2187" s="52"/>
      <c r="I2187" s="52"/>
    </row>
    <row r="2188" spans="1:9" s="53" customFormat="1">
      <c r="A2188" s="49"/>
      <c r="B2188" s="50"/>
      <c r="C2188" s="51"/>
      <c r="D2188" s="49"/>
      <c r="E2188" s="52"/>
      <c r="F2188" s="52"/>
      <c r="G2188" s="52"/>
      <c r="H2188" s="52"/>
      <c r="I2188" s="52"/>
    </row>
    <row r="2189" spans="1:9" s="53" customFormat="1">
      <c r="A2189" s="49"/>
      <c r="B2189" s="50"/>
      <c r="C2189" s="51"/>
      <c r="D2189" s="49"/>
      <c r="E2189" s="52"/>
      <c r="F2189" s="52"/>
      <c r="G2189" s="52"/>
      <c r="H2189" s="52"/>
      <c r="I2189" s="52"/>
    </row>
    <row r="2190" spans="1:9" s="53" customFormat="1">
      <c r="A2190" s="49"/>
      <c r="B2190" s="50"/>
      <c r="C2190" s="51"/>
      <c r="D2190" s="49"/>
      <c r="E2190" s="52"/>
      <c r="F2190" s="52"/>
      <c r="G2190" s="52"/>
      <c r="H2190" s="52"/>
      <c r="I2190" s="52"/>
    </row>
    <row r="2191" spans="1:9" s="53" customFormat="1">
      <c r="A2191" s="49"/>
      <c r="B2191" s="50"/>
      <c r="C2191" s="51"/>
      <c r="D2191" s="49"/>
      <c r="E2191" s="52"/>
      <c r="F2191" s="52"/>
      <c r="G2191" s="52"/>
      <c r="H2191" s="52"/>
      <c r="I2191" s="52"/>
    </row>
    <row r="2192" spans="1:9" s="53" customFormat="1">
      <c r="A2192" s="49"/>
      <c r="B2192" s="50"/>
      <c r="C2192" s="51"/>
      <c r="D2192" s="49"/>
      <c r="E2192" s="52"/>
      <c r="F2192" s="52"/>
      <c r="G2192" s="52"/>
      <c r="H2192" s="52"/>
      <c r="I2192" s="52"/>
    </row>
    <row r="2193" spans="1:9" s="53" customFormat="1">
      <c r="A2193" s="49"/>
      <c r="B2193" s="50"/>
      <c r="C2193" s="51"/>
      <c r="D2193" s="49"/>
      <c r="E2193" s="52"/>
      <c r="F2193" s="52"/>
      <c r="G2193" s="52"/>
      <c r="H2193" s="52"/>
      <c r="I2193" s="52"/>
    </row>
    <row r="2194" spans="1:9" s="53" customFormat="1">
      <c r="A2194" s="49"/>
      <c r="B2194" s="50"/>
      <c r="C2194" s="51"/>
      <c r="D2194" s="49"/>
      <c r="E2194" s="52"/>
      <c r="F2194" s="52"/>
      <c r="G2194" s="52"/>
      <c r="H2194" s="52"/>
      <c r="I2194" s="52"/>
    </row>
    <row r="2195" spans="1:9" s="53" customFormat="1">
      <c r="A2195" s="49"/>
      <c r="B2195" s="50"/>
      <c r="C2195" s="51"/>
      <c r="D2195" s="49"/>
      <c r="E2195" s="52"/>
      <c r="F2195" s="52"/>
      <c r="G2195" s="52"/>
      <c r="H2195" s="52"/>
      <c r="I2195" s="52"/>
    </row>
    <row r="2196" spans="1:9" s="53" customFormat="1">
      <c r="A2196" s="49"/>
      <c r="B2196" s="50"/>
      <c r="C2196" s="51"/>
      <c r="D2196" s="49"/>
      <c r="E2196" s="52"/>
      <c r="F2196" s="52"/>
      <c r="G2196" s="52"/>
      <c r="H2196" s="52"/>
      <c r="I2196" s="52"/>
    </row>
    <row r="2197" spans="1:9" s="53" customFormat="1">
      <c r="A2197" s="49"/>
      <c r="B2197" s="50"/>
      <c r="C2197" s="51"/>
      <c r="D2197" s="49"/>
      <c r="E2197" s="52"/>
      <c r="F2197" s="52"/>
      <c r="G2197" s="52"/>
      <c r="H2197" s="52"/>
      <c r="I2197" s="52"/>
    </row>
    <row r="2198" spans="1:9" s="53" customFormat="1">
      <c r="A2198" s="49"/>
      <c r="B2198" s="50"/>
      <c r="C2198" s="51"/>
      <c r="D2198" s="49"/>
      <c r="E2198" s="52"/>
      <c r="F2198" s="52"/>
      <c r="G2198" s="52"/>
      <c r="H2198" s="52"/>
      <c r="I2198" s="52"/>
    </row>
    <row r="2199" spans="1:9" s="53" customFormat="1">
      <c r="A2199" s="49"/>
      <c r="B2199" s="50"/>
      <c r="C2199" s="51"/>
      <c r="D2199" s="49"/>
      <c r="E2199" s="52"/>
      <c r="F2199" s="52"/>
      <c r="G2199" s="52"/>
      <c r="H2199" s="52"/>
      <c r="I2199" s="52"/>
    </row>
    <row r="2200" spans="1:9" s="53" customFormat="1">
      <c r="A2200" s="49"/>
      <c r="B2200" s="50"/>
      <c r="C2200" s="51"/>
      <c r="D2200" s="49"/>
      <c r="E2200" s="52"/>
      <c r="F2200" s="52"/>
      <c r="G2200" s="52"/>
      <c r="H2200" s="52"/>
      <c r="I2200" s="52"/>
    </row>
    <row r="2201" spans="1:9" s="53" customFormat="1">
      <c r="A2201" s="49"/>
      <c r="B2201" s="50"/>
      <c r="C2201" s="51"/>
      <c r="D2201" s="49"/>
      <c r="E2201" s="52"/>
      <c r="F2201" s="52"/>
      <c r="G2201" s="52"/>
      <c r="H2201" s="52"/>
      <c r="I2201" s="52"/>
    </row>
    <row r="2202" spans="1:9" s="53" customFormat="1">
      <c r="A2202" s="49"/>
      <c r="B2202" s="50"/>
      <c r="C2202" s="51"/>
      <c r="D2202" s="49"/>
      <c r="E2202" s="52"/>
      <c r="F2202" s="52"/>
      <c r="G2202" s="52"/>
      <c r="H2202" s="52"/>
      <c r="I2202" s="52"/>
    </row>
    <row r="2203" spans="1:9" s="53" customFormat="1">
      <c r="A2203" s="49"/>
      <c r="B2203" s="50"/>
      <c r="C2203" s="51"/>
      <c r="D2203" s="49"/>
      <c r="E2203" s="52"/>
      <c r="F2203" s="52"/>
      <c r="G2203" s="52"/>
      <c r="H2203" s="52"/>
      <c r="I2203" s="52"/>
    </row>
    <row r="2204" spans="1:9" s="53" customFormat="1">
      <c r="A2204" s="49"/>
      <c r="B2204" s="50"/>
      <c r="C2204" s="51"/>
      <c r="D2204" s="49"/>
      <c r="E2204" s="52"/>
      <c r="F2204" s="52"/>
      <c r="G2204" s="52"/>
      <c r="H2204" s="52"/>
      <c r="I2204" s="52"/>
    </row>
    <row r="2205" spans="1:9" s="53" customFormat="1">
      <c r="A2205" s="49"/>
      <c r="B2205" s="50"/>
      <c r="C2205" s="51"/>
      <c r="D2205" s="49"/>
      <c r="E2205" s="52"/>
      <c r="F2205" s="52"/>
      <c r="G2205" s="52"/>
      <c r="H2205" s="52"/>
      <c r="I2205" s="52"/>
    </row>
    <row r="2206" spans="1:9" s="53" customFormat="1">
      <c r="A2206" s="49"/>
      <c r="B2206" s="50"/>
      <c r="C2206" s="51"/>
      <c r="D2206" s="49"/>
      <c r="E2206" s="52"/>
      <c r="F2206" s="52"/>
      <c r="G2206" s="52"/>
      <c r="H2206" s="52"/>
      <c r="I2206" s="52"/>
    </row>
    <row r="2207" spans="1:9" s="53" customFormat="1">
      <c r="A2207" s="49"/>
      <c r="B2207" s="50"/>
      <c r="C2207" s="51"/>
      <c r="D2207" s="49"/>
      <c r="E2207" s="52"/>
      <c r="F2207" s="52"/>
      <c r="G2207" s="52"/>
      <c r="H2207" s="52"/>
      <c r="I2207" s="52"/>
    </row>
    <row r="2208" spans="1:9" s="53" customFormat="1">
      <c r="A2208" s="49"/>
      <c r="B2208" s="50"/>
      <c r="C2208" s="51"/>
      <c r="D2208" s="49"/>
      <c r="E2208" s="52"/>
      <c r="F2208" s="52"/>
      <c r="G2208" s="52"/>
      <c r="H2208" s="52"/>
      <c r="I2208" s="52"/>
    </row>
    <row r="2209" spans="1:9" s="53" customFormat="1">
      <c r="A2209" s="49"/>
      <c r="B2209" s="50"/>
      <c r="C2209" s="51"/>
      <c r="D2209" s="49"/>
      <c r="E2209" s="52"/>
      <c r="F2209" s="52"/>
      <c r="G2209" s="52"/>
      <c r="H2209" s="52"/>
      <c r="I2209" s="52"/>
    </row>
    <row r="2210" spans="1:9" s="53" customFormat="1">
      <c r="A2210" s="49"/>
      <c r="B2210" s="50"/>
      <c r="C2210" s="51"/>
      <c r="D2210" s="49"/>
      <c r="E2210" s="52"/>
      <c r="F2210" s="52"/>
      <c r="G2210" s="52"/>
      <c r="H2210" s="52"/>
      <c r="I2210" s="52"/>
    </row>
    <row r="2211" spans="1:9" s="53" customFormat="1">
      <c r="A2211" s="49"/>
      <c r="B2211" s="50"/>
      <c r="C2211" s="51"/>
      <c r="D2211" s="49"/>
      <c r="E2211" s="52"/>
      <c r="F2211" s="52"/>
      <c r="G2211" s="52"/>
      <c r="H2211" s="52"/>
      <c r="I2211" s="52"/>
    </row>
    <row r="2212" spans="1:9" s="53" customFormat="1">
      <c r="A2212" s="49"/>
      <c r="B2212" s="50"/>
      <c r="C2212" s="51"/>
      <c r="D2212" s="49"/>
      <c r="E2212" s="52"/>
      <c r="F2212" s="52"/>
      <c r="G2212" s="52"/>
      <c r="H2212" s="52"/>
      <c r="I2212" s="52"/>
    </row>
    <row r="2213" spans="1:9" s="53" customFormat="1">
      <c r="A2213" s="49"/>
      <c r="B2213" s="50"/>
      <c r="C2213" s="51"/>
      <c r="D2213" s="49"/>
      <c r="E2213" s="52"/>
      <c r="F2213" s="52"/>
      <c r="G2213" s="52"/>
      <c r="H2213" s="52"/>
      <c r="I2213" s="52"/>
    </row>
    <row r="2214" spans="1:9" s="53" customFormat="1">
      <c r="A2214" s="49"/>
      <c r="B2214" s="50"/>
      <c r="C2214" s="51"/>
      <c r="D2214" s="49"/>
      <c r="E2214" s="52"/>
      <c r="F2214" s="52"/>
      <c r="G2214" s="52"/>
      <c r="H2214" s="52"/>
      <c r="I2214" s="52"/>
    </row>
    <row r="2215" spans="1:9" s="53" customFormat="1">
      <c r="A2215" s="49"/>
      <c r="B2215" s="50"/>
      <c r="C2215" s="51"/>
      <c r="D2215" s="49"/>
      <c r="E2215" s="52"/>
      <c r="F2215" s="52"/>
      <c r="G2215" s="52"/>
      <c r="H2215" s="52"/>
      <c r="I2215" s="52"/>
    </row>
    <row r="2216" spans="1:9" s="53" customFormat="1">
      <c r="A2216" s="49"/>
      <c r="B2216" s="50"/>
      <c r="C2216" s="51"/>
      <c r="D2216" s="49"/>
      <c r="E2216" s="52"/>
      <c r="F2216" s="52"/>
      <c r="G2216" s="52"/>
      <c r="H2216" s="52"/>
      <c r="I2216" s="52"/>
    </row>
    <row r="2217" spans="1:9" s="53" customFormat="1">
      <c r="A2217" s="49"/>
      <c r="B2217" s="50"/>
      <c r="C2217" s="51"/>
      <c r="D2217" s="49"/>
      <c r="E2217" s="52"/>
      <c r="F2217" s="52"/>
      <c r="G2217" s="52"/>
      <c r="H2217" s="52"/>
      <c r="I2217" s="52"/>
    </row>
    <row r="2218" spans="1:9" s="53" customFormat="1">
      <c r="A2218" s="49"/>
      <c r="B2218" s="50"/>
      <c r="C2218" s="51"/>
      <c r="D2218" s="49"/>
      <c r="E2218" s="52"/>
      <c r="F2218" s="52"/>
      <c r="G2218" s="52"/>
      <c r="H2218" s="52"/>
      <c r="I2218" s="52"/>
    </row>
    <row r="2219" spans="1:9" s="53" customFormat="1">
      <c r="A2219" s="49"/>
      <c r="B2219" s="50"/>
      <c r="C2219" s="51"/>
      <c r="D2219" s="49"/>
      <c r="E2219" s="52"/>
      <c r="F2219" s="52"/>
      <c r="G2219" s="52"/>
      <c r="H2219" s="52"/>
      <c r="I2219" s="52"/>
    </row>
    <row r="2220" spans="1:9" s="53" customFormat="1">
      <c r="A2220" s="49"/>
      <c r="B2220" s="50"/>
      <c r="C2220" s="51"/>
      <c r="D2220" s="49"/>
      <c r="E2220" s="52"/>
      <c r="F2220" s="52"/>
      <c r="G2220" s="52"/>
      <c r="H2220" s="52"/>
      <c r="I2220" s="52"/>
    </row>
    <row r="2221" spans="1:9" s="53" customFormat="1">
      <c r="A2221" s="49"/>
      <c r="B2221" s="50"/>
      <c r="C2221" s="51"/>
      <c r="D2221" s="49"/>
      <c r="E2221" s="52"/>
      <c r="F2221" s="52"/>
      <c r="G2221" s="52"/>
      <c r="H2221" s="52"/>
      <c r="I2221" s="52"/>
    </row>
    <row r="2222" spans="1:9" s="53" customFormat="1">
      <c r="A2222" s="49"/>
      <c r="B2222" s="50"/>
      <c r="C2222" s="51"/>
      <c r="D2222" s="49"/>
      <c r="E2222" s="52"/>
      <c r="F2222" s="52"/>
      <c r="G2222" s="52"/>
      <c r="H2222" s="52"/>
      <c r="I2222" s="52"/>
    </row>
    <row r="2223" spans="1:9" s="53" customFormat="1">
      <c r="A2223" s="49"/>
      <c r="B2223" s="50"/>
      <c r="C2223" s="51"/>
      <c r="D2223" s="49"/>
      <c r="E2223" s="52"/>
      <c r="F2223" s="52"/>
      <c r="G2223" s="52"/>
      <c r="H2223" s="52"/>
      <c r="I2223" s="52"/>
    </row>
    <row r="2224" spans="1:9" s="53" customFormat="1">
      <c r="A2224" s="49"/>
      <c r="B2224" s="50"/>
      <c r="C2224" s="51"/>
      <c r="D2224" s="49"/>
      <c r="E2224" s="52"/>
      <c r="F2224" s="52"/>
      <c r="G2224" s="52"/>
      <c r="H2224" s="52"/>
      <c r="I2224" s="52"/>
    </row>
    <row r="2225" spans="1:9" s="53" customFormat="1">
      <c r="A2225" s="49"/>
      <c r="B2225" s="50"/>
      <c r="C2225" s="51"/>
      <c r="D2225" s="49"/>
      <c r="E2225" s="52"/>
      <c r="F2225" s="52"/>
      <c r="G2225" s="52"/>
      <c r="H2225" s="52"/>
      <c r="I2225" s="52"/>
    </row>
    <row r="2226" spans="1:9" s="53" customFormat="1">
      <c r="A2226" s="49"/>
      <c r="B2226" s="50"/>
      <c r="C2226" s="51"/>
      <c r="D2226" s="49"/>
      <c r="E2226" s="52"/>
      <c r="F2226" s="52"/>
      <c r="G2226" s="52"/>
      <c r="H2226" s="52"/>
      <c r="I2226" s="52"/>
    </row>
    <row r="2227" spans="1:9" s="53" customFormat="1">
      <c r="A2227" s="49"/>
      <c r="B2227" s="50"/>
      <c r="C2227" s="51"/>
      <c r="D2227" s="49"/>
      <c r="E2227" s="52"/>
      <c r="F2227" s="52"/>
      <c r="G2227" s="52"/>
      <c r="H2227" s="52"/>
      <c r="I2227" s="52"/>
    </row>
    <row r="2228" spans="1:9" s="53" customFormat="1">
      <c r="A2228" s="49"/>
      <c r="B2228" s="50"/>
      <c r="C2228" s="51"/>
      <c r="D2228" s="49"/>
      <c r="E2228" s="52"/>
      <c r="F2228" s="52"/>
      <c r="G2228" s="52"/>
      <c r="H2228" s="52"/>
      <c r="I2228" s="52"/>
    </row>
    <row r="2229" spans="1:9" s="53" customFormat="1">
      <c r="A2229" s="49"/>
      <c r="B2229" s="50"/>
      <c r="C2229" s="51"/>
      <c r="D2229" s="49"/>
      <c r="E2229" s="52"/>
      <c r="F2229" s="52"/>
      <c r="G2229" s="52"/>
      <c r="H2229" s="52"/>
      <c r="I2229" s="52"/>
    </row>
    <row r="2230" spans="1:9" s="53" customFormat="1">
      <c r="A2230" s="49"/>
      <c r="B2230" s="50"/>
      <c r="C2230" s="51"/>
      <c r="D2230" s="49"/>
      <c r="E2230" s="52"/>
      <c r="F2230" s="52"/>
      <c r="G2230" s="52"/>
      <c r="H2230" s="52"/>
      <c r="I2230" s="52"/>
    </row>
    <row r="2231" spans="1:9" s="53" customFormat="1">
      <c r="A2231" s="49"/>
      <c r="B2231" s="50"/>
      <c r="C2231" s="51"/>
      <c r="D2231" s="49"/>
      <c r="E2231" s="52"/>
      <c r="F2231" s="52"/>
      <c r="G2231" s="52"/>
      <c r="H2231" s="52"/>
      <c r="I2231" s="52"/>
    </row>
    <row r="2232" spans="1:9" s="53" customFormat="1">
      <c r="A2232" s="49"/>
      <c r="B2232" s="50"/>
      <c r="C2232" s="51"/>
      <c r="D2232" s="49"/>
      <c r="E2232" s="52"/>
      <c r="F2232" s="52"/>
      <c r="G2232" s="52"/>
      <c r="H2232" s="52"/>
      <c r="I2232" s="52"/>
    </row>
    <row r="2233" spans="1:9" s="53" customFormat="1">
      <c r="A2233" s="49"/>
      <c r="B2233" s="50"/>
      <c r="C2233" s="51"/>
      <c r="D2233" s="49"/>
      <c r="E2233" s="52"/>
      <c r="F2233" s="52"/>
      <c r="G2233" s="52"/>
      <c r="H2233" s="52"/>
      <c r="I2233" s="52"/>
    </row>
    <row r="2234" spans="1:9" s="53" customFormat="1">
      <c r="A2234" s="49"/>
      <c r="B2234" s="50"/>
      <c r="C2234" s="51"/>
      <c r="D2234" s="49"/>
      <c r="E2234" s="52"/>
      <c r="F2234" s="52"/>
      <c r="G2234" s="52"/>
      <c r="H2234" s="52"/>
      <c r="I2234" s="52"/>
    </row>
    <row r="2235" spans="1:9" s="53" customFormat="1">
      <c r="A2235" s="49"/>
      <c r="B2235" s="50"/>
      <c r="C2235" s="51"/>
      <c r="D2235" s="49"/>
      <c r="E2235" s="52"/>
      <c r="F2235" s="52"/>
      <c r="G2235" s="52"/>
      <c r="H2235" s="52"/>
      <c r="I2235" s="52"/>
    </row>
    <row r="2236" spans="1:9" s="53" customFormat="1">
      <c r="A2236" s="49"/>
      <c r="B2236" s="50"/>
      <c r="C2236" s="51"/>
      <c r="D2236" s="49"/>
      <c r="E2236" s="52"/>
      <c r="F2236" s="52"/>
      <c r="G2236" s="52"/>
      <c r="H2236" s="52"/>
      <c r="I2236" s="52"/>
    </row>
    <row r="2237" spans="1:9" s="53" customFormat="1">
      <c r="A2237" s="49"/>
      <c r="B2237" s="50"/>
      <c r="C2237" s="51"/>
      <c r="D2237" s="49"/>
      <c r="E2237" s="52"/>
      <c r="F2237" s="52"/>
      <c r="G2237" s="52"/>
      <c r="H2237" s="52"/>
      <c r="I2237" s="52"/>
    </row>
    <row r="2238" spans="1:9" s="53" customFormat="1">
      <c r="A2238" s="49"/>
      <c r="B2238" s="50"/>
      <c r="C2238" s="51"/>
      <c r="D2238" s="49"/>
      <c r="E2238" s="52"/>
      <c r="F2238" s="52"/>
      <c r="G2238" s="52"/>
      <c r="H2238" s="52"/>
      <c r="I2238" s="52"/>
    </row>
    <row r="2239" spans="1:9" s="53" customFormat="1">
      <c r="A2239" s="49"/>
      <c r="B2239" s="50"/>
      <c r="C2239" s="51"/>
      <c r="D2239" s="49"/>
      <c r="E2239" s="52"/>
      <c r="F2239" s="52"/>
      <c r="G2239" s="52"/>
      <c r="H2239" s="52"/>
      <c r="I2239" s="52"/>
    </row>
    <row r="2240" spans="1:9" s="53" customFormat="1">
      <c r="A2240" s="49"/>
      <c r="B2240" s="50"/>
      <c r="C2240" s="51"/>
      <c r="D2240" s="49"/>
      <c r="E2240" s="52"/>
      <c r="F2240" s="52"/>
      <c r="G2240" s="52"/>
      <c r="H2240" s="52"/>
      <c r="I2240" s="52"/>
    </row>
    <row r="2241" spans="1:9" s="53" customFormat="1">
      <c r="A2241" s="49"/>
      <c r="B2241" s="50"/>
      <c r="C2241" s="51"/>
      <c r="D2241" s="49"/>
      <c r="E2241" s="52"/>
      <c r="F2241" s="52"/>
      <c r="G2241" s="52"/>
      <c r="H2241" s="52"/>
      <c r="I2241" s="52"/>
    </row>
    <row r="2242" spans="1:9" s="53" customFormat="1">
      <c r="A2242" s="49"/>
      <c r="B2242" s="50"/>
      <c r="C2242" s="51"/>
      <c r="D2242" s="49"/>
      <c r="E2242" s="52"/>
      <c r="F2242" s="52"/>
      <c r="G2242" s="52"/>
      <c r="H2242" s="52"/>
      <c r="I2242" s="52"/>
    </row>
    <row r="2243" spans="1:9" s="53" customFormat="1">
      <c r="A2243" s="49"/>
      <c r="B2243" s="50"/>
      <c r="C2243" s="51"/>
      <c r="D2243" s="49"/>
      <c r="E2243" s="52"/>
      <c r="F2243" s="52"/>
      <c r="G2243" s="52"/>
      <c r="H2243" s="52"/>
      <c r="I2243" s="52"/>
    </row>
    <row r="2244" spans="1:9" s="53" customFormat="1">
      <c r="A2244" s="49"/>
      <c r="B2244" s="50"/>
      <c r="C2244" s="51"/>
      <c r="D2244" s="49"/>
      <c r="E2244" s="52"/>
      <c r="F2244" s="52"/>
      <c r="G2244" s="52"/>
      <c r="H2244" s="52"/>
      <c r="I2244" s="52"/>
    </row>
    <row r="2245" spans="1:9" s="53" customFormat="1">
      <c r="A2245" s="49"/>
      <c r="B2245" s="50"/>
      <c r="C2245" s="51"/>
      <c r="D2245" s="49"/>
      <c r="E2245" s="52"/>
      <c r="F2245" s="52"/>
      <c r="G2245" s="52"/>
      <c r="H2245" s="52"/>
      <c r="I2245" s="52"/>
    </row>
    <row r="2246" spans="1:9" s="53" customFormat="1">
      <c r="A2246" s="49"/>
      <c r="B2246" s="50"/>
      <c r="C2246" s="51"/>
      <c r="D2246" s="49"/>
      <c r="E2246" s="52"/>
      <c r="F2246" s="52"/>
      <c r="G2246" s="52"/>
      <c r="H2246" s="52"/>
      <c r="I2246" s="52"/>
    </row>
    <row r="2247" spans="1:9" s="53" customFormat="1">
      <c r="A2247" s="49"/>
      <c r="B2247" s="50"/>
      <c r="C2247" s="51"/>
      <c r="D2247" s="49"/>
      <c r="E2247" s="52"/>
      <c r="F2247" s="52"/>
      <c r="G2247" s="52"/>
      <c r="H2247" s="52"/>
      <c r="I2247" s="52"/>
    </row>
    <row r="2248" spans="1:9" s="53" customFormat="1">
      <c r="A2248" s="49"/>
      <c r="B2248" s="50"/>
      <c r="C2248" s="51"/>
      <c r="D2248" s="49"/>
      <c r="E2248" s="52"/>
      <c r="F2248" s="52"/>
      <c r="G2248" s="52"/>
      <c r="H2248" s="52"/>
      <c r="I2248" s="52"/>
    </row>
    <row r="2249" spans="1:9" s="53" customFormat="1">
      <c r="A2249" s="49"/>
      <c r="B2249" s="50"/>
      <c r="C2249" s="51"/>
      <c r="D2249" s="49"/>
      <c r="E2249" s="52"/>
      <c r="F2249" s="52"/>
      <c r="G2249" s="52"/>
      <c r="H2249" s="52"/>
      <c r="I2249" s="52"/>
    </row>
    <row r="2250" spans="1:9" s="53" customFormat="1">
      <c r="A2250" s="49"/>
      <c r="B2250" s="50"/>
      <c r="C2250" s="51"/>
      <c r="D2250" s="49"/>
      <c r="E2250" s="52"/>
      <c r="F2250" s="52"/>
      <c r="G2250" s="52"/>
      <c r="H2250" s="52"/>
      <c r="I2250" s="52"/>
    </row>
    <row r="2251" spans="1:9" s="53" customFormat="1">
      <c r="A2251" s="49"/>
      <c r="B2251" s="50"/>
      <c r="C2251" s="51"/>
      <c r="D2251" s="49"/>
      <c r="E2251" s="52"/>
      <c r="F2251" s="52"/>
      <c r="G2251" s="52"/>
      <c r="H2251" s="52"/>
      <c r="I2251" s="52"/>
    </row>
    <row r="2252" spans="1:9" s="53" customFormat="1">
      <c r="A2252" s="49"/>
      <c r="B2252" s="50"/>
      <c r="C2252" s="51"/>
      <c r="D2252" s="49"/>
      <c r="E2252" s="52"/>
      <c r="F2252" s="52"/>
      <c r="G2252" s="52"/>
      <c r="H2252" s="52"/>
      <c r="I2252" s="52"/>
    </row>
    <row r="2253" spans="1:9" s="53" customFormat="1">
      <c r="A2253" s="49"/>
      <c r="B2253" s="50"/>
      <c r="C2253" s="51"/>
      <c r="D2253" s="49"/>
      <c r="E2253" s="52"/>
      <c r="F2253" s="52"/>
      <c r="G2253" s="52"/>
      <c r="H2253" s="52"/>
      <c r="I2253" s="52"/>
    </row>
    <row r="2254" spans="1:9" s="53" customFormat="1">
      <c r="A2254" s="49"/>
      <c r="B2254" s="50"/>
      <c r="C2254" s="51"/>
      <c r="D2254" s="49"/>
      <c r="E2254" s="52"/>
      <c r="F2254" s="52"/>
      <c r="G2254" s="52"/>
      <c r="H2254" s="52"/>
      <c r="I2254" s="52"/>
    </row>
    <row r="2255" spans="1:9" s="53" customFormat="1">
      <c r="A2255" s="49"/>
      <c r="B2255" s="50"/>
      <c r="C2255" s="51"/>
      <c r="D2255" s="49"/>
      <c r="E2255" s="52"/>
      <c r="F2255" s="52"/>
      <c r="G2255" s="52"/>
      <c r="H2255" s="52"/>
      <c r="I2255" s="52"/>
    </row>
    <row r="2256" spans="1:9" s="53" customFormat="1">
      <c r="A2256" s="49"/>
      <c r="B2256" s="50"/>
      <c r="C2256" s="51"/>
      <c r="D2256" s="49"/>
      <c r="E2256" s="52"/>
      <c r="F2256" s="52"/>
      <c r="G2256" s="52"/>
      <c r="H2256" s="52"/>
      <c r="I2256" s="52"/>
    </row>
    <row r="2257" spans="1:9" s="53" customFormat="1">
      <c r="A2257" s="49"/>
      <c r="B2257" s="50"/>
      <c r="C2257" s="51"/>
      <c r="D2257" s="49"/>
      <c r="E2257" s="52"/>
      <c r="F2257" s="52"/>
      <c r="G2257" s="52"/>
      <c r="H2257" s="52"/>
      <c r="I2257" s="52"/>
    </row>
    <row r="2258" spans="1:9" s="53" customFormat="1">
      <c r="A2258" s="49"/>
      <c r="B2258" s="50"/>
      <c r="C2258" s="51"/>
      <c r="D2258" s="49"/>
      <c r="E2258" s="52"/>
      <c r="F2258" s="52"/>
      <c r="G2258" s="52"/>
      <c r="H2258" s="52"/>
      <c r="I2258" s="52"/>
    </row>
    <row r="2259" spans="1:9" s="53" customFormat="1">
      <c r="A2259" s="49"/>
      <c r="B2259" s="50"/>
      <c r="C2259" s="51"/>
      <c r="D2259" s="49"/>
      <c r="E2259" s="52"/>
      <c r="F2259" s="52"/>
      <c r="G2259" s="52"/>
      <c r="H2259" s="52"/>
      <c r="I2259" s="52"/>
    </row>
    <row r="2260" spans="1:9" s="53" customFormat="1">
      <c r="A2260" s="49"/>
      <c r="B2260" s="50"/>
      <c r="C2260" s="51"/>
      <c r="D2260" s="49"/>
      <c r="E2260" s="52"/>
      <c r="F2260" s="52"/>
      <c r="G2260" s="52"/>
      <c r="H2260" s="52"/>
      <c r="I2260" s="52"/>
    </row>
    <row r="2261" spans="1:9" s="53" customFormat="1">
      <c r="A2261" s="49"/>
      <c r="B2261" s="50"/>
      <c r="C2261" s="51"/>
      <c r="D2261" s="49"/>
      <c r="E2261" s="52"/>
      <c r="F2261" s="52"/>
      <c r="G2261" s="52"/>
      <c r="H2261" s="52"/>
      <c r="I2261" s="52"/>
    </row>
    <row r="2262" spans="1:9" s="53" customFormat="1">
      <c r="A2262" s="49"/>
      <c r="B2262" s="50"/>
      <c r="C2262" s="51"/>
      <c r="D2262" s="49"/>
      <c r="E2262" s="52"/>
      <c r="F2262" s="52"/>
      <c r="G2262" s="52"/>
      <c r="H2262" s="52"/>
      <c r="I2262" s="52"/>
    </row>
    <row r="2263" spans="1:9" s="53" customFormat="1">
      <c r="A2263" s="49"/>
      <c r="B2263" s="50"/>
      <c r="C2263" s="51"/>
      <c r="D2263" s="49"/>
      <c r="E2263" s="52"/>
      <c r="F2263" s="52"/>
      <c r="G2263" s="52"/>
      <c r="H2263" s="52"/>
      <c r="I2263" s="52"/>
    </row>
    <row r="2264" spans="1:9" s="53" customFormat="1">
      <c r="A2264" s="49"/>
      <c r="B2264" s="50"/>
      <c r="C2264" s="51"/>
      <c r="D2264" s="49"/>
      <c r="E2264" s="52"/>
      <c r="F2264" s="52"/>
      <c r="G2264" s="52"/>
      <c r="H2264" s="52"/>
      <c r="I2264" s="52"/>
    </row>
    <row r="2265" spans="1:9" s="53" customFormat="1">
      <c r="A2265" s="49"/>
      <c r="B2265" s="50"/>
      <c r="C2265" s="51"/>
      <c r="D2265" s="49"/>
      <c r="E2265" s="52"/>
      <c r="F2265" s="52"/>
      <c r="G2265" s="52"/>
      <c r="H2265" s="52"/>
      <c r="I2265" s="52"/>
    </row>
    <row r="2266" spans="1:9" s="53" customFormat="1">
      <c r="A2266" s="49"/>
      <c r="B2266" s="50"/>
      <c r="C2266" s="51"/>
      <c r="D2266" s="49"/>
      <c r="E2266" s="52"/>
      <c r="F2266" s="52"/>
      <c r="G2266" s="52"/>
      <c r="H2266" s="52"/>
      <c r="I2266" s="52"/>
    </row>
    <row r="2267" spans="1:9" s="53" customFormat="1">
      <c r="A2267" s="49"/>
      <c r="B2267" s="50"/>
      <c r="C2267" s="51"/>
      <c r="D2267" s="49"/>
      <c r="E2267" s="52"/>
      <c r="F2267" s="52"/>
      <c r="G2267" s="52"/>
      <c r="H2267" s="52"/>
      <c r="I2267" s="52"/>
    </row>
    <row r="2268" spans="1:9" s="53" customFormat="1">
      <c r="A2268" s="49"/>
      <c r="B2268" s="50"/>
      <c r="C2268" s="51"/>
      <c r="D2268" s="49"/>
      <c r="E2268" s="52"/>
      <c r="F2268" s="52"/>
      <c r="G2268" s="52"/>
      <c r="H2268" s="52"/>
      <c r="I2268" s="52"/>
    </row>
    <row r="2269" spans="1:9" s="53" customFormat="1">
      <c r="A2269" s="49"/>
      <c r="B2269" s="50"/>
      <c r="C2269" s="51"/>
      <c r="D2269" s="49"/>
      <c r="E2269" s="52"/>
      <c r="F2269" s="52"/>
      <c r="G2269" s="52"/>
      <c r="H2269" s="52"/>
      <c r="I2269" s="52"/>
    </row>
    <row r="2270" spans="1:9" s="53" customFormat="1">
      <c r="A2270" s="49"/>
      <c r="B2270" s="50"/>
      <c r="C2270" s="51"/>
      <c r="D2270" s="49"/>
      <c r="E2270" s="52"/>
      <c r="F2270" s="52"/>
      <c r="G2270" s="52"/>
      <c r="H2270" s="52"/>
      <c r="I2270" s="52"/>
    </row>
    <row r="2271" spans="1:9" s="53" customFormat="1">
      <c r="A2271" s="49"/>
      <c r="B2271" s="50"/>
      <c r="C2271" s="51"/>
      <c r="D2271" s="49"/>
      <c r="E2271" s="52"/>
      <c r="F2271" s="52"/>
      <c r="G2271" s="52"/>
      <c r="H2271" s="52"/>
      <c r="I2271" s="52"/>
    </row>
    <row r="2272" spans="1:9" s="53" customFormat="1">
      <c r="A2272" s="49"/>
      <c r="B2272" s="50"/>
      <c r="C2272" s="51"/>
      <c r="D2272" s="49"/>
      <c r="E2272" s="52"/>
      <c r="F2272" s="52"/>
      <c r="G2272" s="52"/>
      <c r="H2272" s="52"/>
      <c r="I2272" s="52"/>
    </row>
    <row r="2273" spans="1:9" s="53" customFormat="1">
      <c r="A2273" s="49"/>
      <c r="B2273" s="50"/>
      <c r="C2273" s="51"/>
      <c r="D2273" s="49"/>
      <c r="E2273" s="52"/>
      <c r="F2273" s="52"/>
      <c r="G2273" s="52"/>
      <c r="H2273" s="52"/>
      <c r="I2273" s="52"/>
    </row>
    <row r="2274" spans="1:9" s="53" customFormat="1">
      <c r="A2274" s="49"/>
      <c r="B2274" s="50"/>
      <c r="C2274" s="51"/>
      <c r="D2274" s="49"/>
      <c r="E2274" s="52"/>
      <c r="F2274" s="52"/>
      <c r="G2274" s="52"/>
      <c r="H2274" s="52"/>
      <c r="I2274" s="52"/>
    </row>
    <row r="2275" spans="1:9" s="53" customFormat="1">
      <c r="A2275" s="49"/>
      <c r="B2275" s="50"/>
      <c r="C2275" s="51"/>
      <c r="D2275" s="49"/>
      <c r="E2275" s="52"/>
      <c r="F2275" s="52"/>
      <c r="G2275" s="52"/>
      <c r="H2275" s="52"/>
      <c r="I2275" s="52"/>
    </row>
    <row r="2276" spans="1:9" s="53" customFormat="1">
      <c r="A2276" s="49"/>
      <c r="B2276" s="50"/>
      <c r="C2276" s="51"/>
      <c r="D2276" s="49"/>
      <c r="E2276" s="52"/>
      <c r="F2276" s="52"/>
      <c r="G2276" s="52"/>
      <c r="H2276" s="52"/>
      <c r="I2276" s="52"/>
    </row>
    <row r="2277" spans="1:9" s="53" customFormat="1">
      <c r="A2277" s="49"/>
      <c r="B2277" s="50"/>
      <c r="C2277" s="51"/>
      <c r="D2277" s="49"/>
      <c r="E2277" s="52"/>
      <c r="F2277" s="52"/>
      <c r="G2277" s="52"/>
      <c r="H2277" s="52"/>
      <c r="I2277" s="52"/>
    </row>
    <row r="2278" spans="1:9" s="53" customFormat="1">
      <c r="A2278" s="49"/>
      <c r="B2278" s="50"/>
      <c r="C2278" s="51"/>
      <c r="D2278" s="49"/>
      <c r="E2278" s="52"/>
      <c r="F2278" s="52"/>
      <c r="G2278" s="52"/>
      <c r="H2278" s="52"/>
      <c r="I2278" s="52"/>
    </row>
    <row r="2279" spans="1:9" s="53" customFormat="1">
      <c r="A2279" s="49"/>
      <c r="B2279" s="50"/>
      <c r="C2279" s="51"/>
      <c r="D2279" s="49"/>
      <c r="E2279" s="52"/>
      <c r="F2279" s="52"/>
      <c r="G2279" s="52"/>
      <c r="H2279" s="52"/>
      <c r="I2279" s="52"/>
    </row>
    <row r="2280" spans="1:9" s="53" customFormat="1">
      <c r="A2280" s="49"/>
      <c r="B2280" s="50"/>
      <c r="C2280" s="51"/>
      <c r="D2280" s="49"/>
      <c r="E2280" s="52"/>
      <c r="F2280" s="52"/>
      <c r="G2280" s="52"/>
      <c r="H2280" s="52"/>
      <c r="I2280" s="52"/>
    </row>
    <row r="2281" spans="1:9" s="53" customFormat="1">
      <c r="A2281" s="49"/>
      <c r="B2281" s="50"/>
      <c r="C2281" s="51"/>
      <c r="D2281" s="49"/>
      <c r="E2281" s="52"/>
      <c r="F2281" s="52"/>
      <c r="G2281" s="52"/>
      <c r="H2281" s="52"/>
      <c r="I2281" s="52"/>
    </row>
    <row r="2282" spans="1:9" s="53" customFormat="1">
      <c r="A2282" s="49"/>
      <c r="B2282" s="50"/>
      <c r="C2282" s="51"/>
      <c r="D2282" s="49"/>
      <c r="E2282" s="52"/>
      <c r="F2282" s="52"/>
      <c r="G2282" s="52"/>
      <c r="H2282" s="52"/>
      <c r="I2282" s="52"/>
    </row>
    <row r="2283" spans="1:9" s="53" customFormat="1">
      <c r="A2283" s="49"/>
      <c r="B2283" s="50"/>
      <c r="C2283" s="51"/>
      <c r="D2283" s="49"/>
      <c r="E2283" s="52"/>
      <c r="F2283" s="52"/>
      <c r="G2283" s="52"/>
      <c r="H2283" s="52"/>
      <c r="I2283" s="52"/>
    </row>
    <row r="2284" spans="1:9" s="53" customFormat="1">
      <c r="A2284" s="49"/>
      <c r="B2284" s="50"/>
      <c r="C2284" s="51"/>
      <c r="D2284" s="49"/>
      <c r="E2284" s="52"/>
      <c r="F2284" s="52"/>
      <c r="G2284" s="52"/>
      <c r="H2284" s="52"/>
      <c r="I2284" s="52"/>
    </row>
    <row r="2285" spans="1:9" s="53" customFormat="1">
      <c r="A2285" s="49"/>
      <c r="B2285" s="50"/>
      <c r="C2285" s="51"/>
      <c r="D2285" s="49"/>
      <c r="E2285" s="52"/>
      <c r="F2285" s="52"/>
      <c r="G2285" s="52"/>
      <c r="H2285" s="52"/>
      <c r="I2285" s="52"/>
    </row>
    <row r="2286" spans="1:9" s="53" customFormat="1">
      <c r="A2286" s="49"/>
      <c r="B2286" s="50"/>
      <c r="C2286" s="51"/>
      <c r="D2286" s="49"/>
      <c r="E2286" s="52"/>
      <c r="F2286" s="52"/>
      <c r="G2286" s="52"/>
      <c r="H2286" s="52"/>
      <c r="I2286" s="52"/>
    </row>
    <row r="2287" spans="1:9" s="53" customFormat="1">
      <c r="A2287" s="49"/>
      <c r="B2287" s="50"/>
      <c r="C2287" s="51"/>
      <c r="D2287" s="49"/>
      <c r="E2287" s="52"/>
      <c r="F2287" s="52"/>
      <c r="G2287" s="52"/>
      <c r="H2287" s="52"/>
      <c r="I2287" s="52"/>
    </row>
    <row r="2288" spans="1:9" s="53" customFormat="1">
      <c r="A2288" s="49"/>
      <c r="B2288" s="50"/>
      <c r="C2288" s="51"/>
      <c r="D2288" s="49"/>
      <c r="E2288" s="52"/>
      <c r="F2288" s="52"/>
      <c r="G2288" s="52"/>
      <c r="H2288" s="52"/>
      <c r="I2288" s="52"/>
    </row>
    <row r="2289" spans="1:9" s="53" customFormat="1">
      <c r="A2289" s="49"/>
      <c r="B2289" s="50"/>
      <c r="C2289" s="51"/>
      <c r="D2289" s="49"/>
      <c r="E2289" s="52"/>
      <c r="F2289" s="52"/>
      <c r="G2289" s="52"/>
      <c r="H2289" s="52"/>
      <c r="I2289" s="52"/>
    </row>
    <row r="2290" spans="1:9" s="53" customFormat="1">
      <c r="A2290" s="49"/>
      <c r="B2290" s="50"/>
      <c r="C2290" s="51"/>
      <c r="D2290" s="49"/>
      <c r="E2290" s="52"/>
      <c r="F2290" s="52"/>
      <c r="G2290" s="52"/>
      <c r="H2290" s="52"/>
      <c r="I2290" s="52"/>
    </row>
    <row r="2291" spans="1:9" s="53" customFormat="1">
      <c r="A2291" s="49"/>
      <c r="B2291" s="50"/>
      <c r="C2291" s="51"/>
      <c r="D2291" s="49"/>
      <c r="E2291" s="52"/>
      <c r="F2291" s="52"/>
      <c r="G2291" s="52"/>
      <c r="H2291" s="52"/>
      <c r="I2291" s="52"/>
    </row>
    <row r="2292" spans="1:9" s="53" customFormat="1">
      <c r="A2292" s="49"/>
      <c r="B2292" s="50"/>
      <c r="C2292" s="51"/>
      <c r="D2292" s="49"/>
      <c r="E2292" s="52"/>
      <c r="F2292" s="52"/>
      <c r="G2292" s="52"/>
      <c r="H2292" s="52"/>
      <c r="I2292" s="52"/>
    </row>
    <row r="2293" spans="1:9" s="53" customFormat="1">
      <c r="A2293" s="49"/>
      <c r="B2293" s="50"/>
      <c r="C2293" s="51"/>
      <c r="D2293" s="49"/>
      <c r="E2293" s="52"/>
      <c r="F2293" s="52"/>
      <c r="G2293" s="52"/>
      <c r="H2293" s="52"/>
      <c r="I2293" s="52"/>
    </row>
    <row r="2294" spans="1:9" s="53" customFormat="1">
      <c r="A2294" s="49"/>
      <c r="B2294" s="50"/>
      <c r="C2294" s="51"/>
      <c r="D2294" s="49"/>
      <c r="E2294" s="52"/>
      <c r="F2294" s="52"/>
      <c r="G2294" s="52"/>
      <c r="H2294" s="52"/>
      <c r="I2294" s="52"/>
    </row>
    <row r="2295" spans="1:9" s="53" customFormat="1">
      <c r="A2295" s="49"/>
      <c r="B2295" s="50"/>
      <c r="C2295" s="51"/>
      <c r="D2295" s="49"/>
      <c r="E2295" s="52"/>
      <c r="F2295" s="52"/>
      <c r="G2295" s="52"/>
      <c r="H2295" s="52"/>
      <c r="I2295" s="52"/>
    </row>
    <row r="2296" spans="1:9" s="53" customFormat="1">
      <c r="A2296" s="49"/>
      <c r="B2296" s="50"/>
      <c r="C2296" s="51"/>
      <c r="D2296" s="49"/>
      <c r="E2296" s="52"/>
      <c r="F2296" s="52"/>
      <c r="G2296" s="52"/>
      <c r="H2296" s="52"/>
      <c r="I2296" s="52"/>
    </row>
    <row r="2297" spans="1:9" s="53" customFormat="1">
      <c r="A2297" s="49"/>
      <c r="B2297" s="50"/>
      <c r="C2297" s="51"/>
      <c r="D2297" s="49"/>
      <c r="E2297" s="52"/>
      <c r="F2297" s="52"/>
      <c r="G2297" s="52"/>
      <c r="H2297" s="52"/>
      <c r="I2297" s="52"/>
    </row>
    <row r="2298" spans="1:9" s="53" customFormat="1">
      <c r="A2298" s="49"/>
      <c r="B2298" s="50"/>
      <c r="C2298" s="51"/>
      <c r="D2298" s="49"/>
      <c r="E2298" s="52"/>
      <c r="F2298" s="52"/>
      <c r="G2298" s="52"/>
      <c r="H2298" s="52"/>
      <c r="I2298" s="52"/>
    </row>
    <row r="2299" spans="1:9" s="53" customFormat="1">
      <c r="A2299" s="49"/>
      <c r="B2299" s="50"/>
      <c r="C2299" s="51"/>
      <c r="D2299" s="49"/>
      <c r="E2299" s="52"/>
      <c r="F2299" s="52"/>
      <c r="G2299" s="52"/>
      <c r="H2299" s="52"/>
      <c r="I2299" s="52"/>
    </row>
    <row r="2300" spans="1:9" s="53" customFormat="1">
      <c r="A2300" s="49"/>
      <c r="B2300" s="50"/>
      <c r="C2300" s="51"/>
      <c r="D2300" s="49"/>
      <c r="E2300" s="52"/>
      <c r="F2300" s="52"/>
      <c r="G2300" s="52"/>
      <c r="H2300" s="52"/>
      <c r="I2300" s="52"/>
    </row>
    <row r="2301" spans="1:9" s="53" customFormat="1">
      <c r="A2301" s="49"/>
      <c r="B2301" s="50"/>
      <c r="C2301" s="51"/>
      <c r="D2301" s="49"/>
      <c r="E2301" s="52"/>
      <c r="F2301" s="52"/>
      <c r="G2301" s="52"/>
      <c r="H2301" s="52"/>
      <c r="I2301" s="52"/>
    </row>
    <row r="2302" spans="1:9" s="53" customFormat="1">
      <c r="A2302" s="49"/>
      <c r="B2302" s="50"/>
      <c r="C2302" s="51"/>
      <c r="D2302" s="49"/>
      <c r="E2302" s="52"/>
      <c r="F2302" s="52"/>
      <c r="G2302" s="52"/>
      <c r="H2302" s="52"/>
      <c r="I2302" s="52"/>
    </row>
    <row r="2303" spans="1:9" s="53" customFormat="1">
      <c r="A2303" s="49"/>
      <c r="B2303" s="50"/>
      <c r="C2303" s="51"/>
      <c r="D2303" s="49"/>
      <c r="E2303" s="52"/>
      <c r="F2303" s="52"/>
      <c r="G2303" s="52"/>
      <c r="H2303" s="52"/>
      <c r="I2303" s="52"/>
    </row>
    <row r="2304" spans="1:9" s="53" customFormat="1">
      <c r="A2304" s="49"/>
      <c r="B2304" s="50"/>
      <c r="C2304" s="51"/>
      <c r="D2304" s="49"/>
      <c r="E2304" s="52"/>
      <c r="F2304" s="52"/>
      <c r="G2304" s="52"/>
      <c r="H2304" s="52"/>
      <c r="I2304" s="52"/>
    </row>
    <row r="2305" spans="1:9" s="53" customFormat="1">
      <c r="A2305" s="49"/>
      <c r="B2305" s="50"/>
      <c r="C2305" s="51"/>
      <c r="D2305" s="49"/>
      <c r="E2305" s="52"/>
      <c r="F2305" s="52"/>
      <c r="G2305" s="52"/>
      <c r="H2305" s="52"/>
      <c r="I2305" s="52"/>
    </row>
    <row r="2306" spans="1:9" s="53" customFormat="1">
      <c r="A2306" s="49"/>
      <c r="B2306" s="50"/>
      <c r="C2306" s="51"/>
      <c r="D2306" s="49"/>
      <c r="E2306" s="52"/>
      <c r="F2306" s="52"/>
      <c r="G2306" s="52"/>
      <c r="H2306" s="52"/>
      <c r="I2306" s="52"/>
    </row>
    <row r="2307" spans="1:9" s="53" customFormat="1">
      <c r="A2307" s="49"/>
      <c r="B2307" s="50"/>
      <c r="C2307" s="51"/>
      <c r="D2307" s="49"/>
      <c r="E2307" s="52"/>
      <c r="F2307" s="52"/>
      <c r="G2307" s="52"/>
      <c r="H2307" s="52"/>
      <c r="I2307" s="52"/>
    </row>
    <row r="2308" spans="1:9" s="53" customFormat="1">
      <c r="A2308" s="49"/>
      <c r="B2308" s="50"/>
      <c r="C2308" s="51"/>
      <c r="D2308" s="49"/>
      <c r="E2308" s="52"/>
      <c r="F2308" s="52"/>
      <c r="G2308" s="52"/>
      <c r="H2308" s="52"/>
      <c r="I2308" s="52"/>
    </row>
    <row r="2309" spans="1:9" s="53" customFormat="1">
      <c r="A2309" s="49"/>
      <c r="B2309" s="50"/>
      <c r="C2309" s="51"/>
      <c r="D2309" s="49"/>
      <c r="E2309" s="52"/>
      <c r="F2309" s="52"/>
      <c r="G2309" s="52"/>
      <c r="H2309" s="52"/>
      <c r="I2309" s="52"/>
    </row>
    <row r="2310" spans="1:9" s="53" customFormat="1">
      <c r="A2310" s="49"/>
      <c r="B2310" s="50"/>
      <c r="C2310" s="51"/>
      <c r="D2310" s="49"/>
      <c r="E2310" s="52"/>
      <c r="F2310" s="52"/>
      <c r="G2310" s="52"/>
      <c r="H2310" s="52"/>
      <c r="I2310" s="52"/>
    </row>
    <row r="2311" spans="1:9" s="53" customFormat="1">
      <c r="A2311" s="49"/>
      <c r="B2311" s="50"/>
      <c r="C2311" s="51"/>
      <c r="D2311" s="49"/>
      <c r="E2311" s="52"/>
      <c r="F2311" s="52"/>
      <c r="G2311" s="52"/>
      <c r="H2311" s="52"/>
      <c r="I2311" s="52"/>
    </row>
    <row r="2312" spans="1:9" s="53" customFormat="1">
      <c r="A2312" s="49"/>
      <c r="B2312" s="50"/>
      <c r="C2312" s="51"/>
      <c r="D2312" s="49"/>
      <c r="E2312" s="52"/>
      <c r="F2312" s="52"/>
      <c r="G2312" s="52"/>
      <c r="H2312" s="52"/>
      <c r="I2312" s="52"/>
    </row>
    <row r="2313" spans="1:9" s="53" customFormat="1">
      <c r="A2313" s="49"/>
      <c r="B2313" s="50"/>
      <c r="C2313" s="51"/>
      <c r="D2313" s="49"/>
      <c r="E2313" s="52"/>
      <c r="F2313" s="52"/>
      <c r="G2313" s="52"/>
      <c r="H2313" s="52"/>
      <c r="I2313" s="52"/>
    </row>
    <row r="2314" spans="1:9" s="53" customFormat="1">
      <c r="A2314" s="49"/>
      <c r="B2314" s="50"/>
      <c r="C2314" s="51"/>
      <c r="D2314" s="49"/>
      <c r="E2314" s="52"/>
      <c r="F2314" s="52"/>
      <c r="G2314" s="52"/>
      <c r="H2314" s="52"/>
      <c r="I2314" s="52"/>
    </row>
    <row r="2315" spans="1:9" s="53" customFormat="1">
      <c r="A2315" s="49"/>
      <c r="B2315" s="50"/>
      <c r="C2315" s="51"/>
      <c r="D2315" s="49"/>
      <c r="E2315" s="52"/>
      <c r="F2315" s="52"/>
      <c r="G2315" s="52"/>
      <c r="H2315" s="52"/>
      <c r="I2315" s="52"/>
    </row>
    <row r="2316" spans="1:9" s="53" customFormat="1">
      <c r="A2316" s="49"/>
      <c r="B2316" s="50"/>
      <c r="C2316" s="51"/>
      <c r="D2316" s="49"/>
      <c r="E2316" s="52"/>
      <c r="F2316" s="52"/>
      <c r="G2316" s="52"/>
      <c r="H2316" s="52"/>
      <c r="I2316" s="52"/>
    </row>
    <row r="2317" spans="1:9" s="53" customFormat="1">
      <c r="A2317" s="49"/>
      <c r="B2317" s="50"/>
      <c r="C2317" s="51"/>
      <c r="D2317" s="49"/>
      <c r="E2317" s="52"/>
      <c r="F2317" s="52"/>
      <c r="G2317" s="52"/>
      <c r="H2317" s="52"/>
      <c r="I2317" s="52"/>
    </row>
    <row r="2318" spans="1:9" s="53" customFormat="1">
      <c r="A2318" s="49"/>
      <c r="B2318" s="50"/>
      <c r="C2318" s="51"/>
      <c r="D2318" s="49"/>
      <c r="E2318" s="52"/>
      <c r="F2318" s="52"/>
      <c r="G2318" s="52"/>
      <c r="H2318" s="52"/>
      <c r="I2318" s="52"/>
    </row>
    <row r="2319" spans="1:9" s="53" customFormat="1">
      <c r="A2319" s="49"/>
      <c r="B2319" s="50"/>
      <c r="C2319" s="51"/>
      <c r="D2319" s="49"/>
      <c r="E2319" s="52"/>
      <c r="F2319" s="52"/>
      <c r="G2319" s="52"/>
      <c r="H2319" s="52"/>
      <c r="I2319" s="52"/>
    </row>
    <row r="2320" spans="1:9" s="53" customFormat="1">
      <c r="A2320" s="49"/>
      <c r="B2320" s="50"/>
      <c r="C2320" s="51"/>
      <c r="D2320" s="49"/>
      <c r="E2320" s="52"/>
      <c r="F2320" s="52"/>
      <c r="G2320" s="52"/>
      <c r="H2320" s="52"/>
      <c r="I2320" s="52"/>
    </row>
    <row r="2321" spans="1:9" s="53" customFormat="1">
      <c r="A2321" s="49"/>
      <c r="B2321" s="50"/>
      <c r="C2321" s="51"/>
      <c r="D2321" s="49"/>
      <c r="E2321" s="52"/>
      <c r="F2321" s="52"/>
      <c r="G2321" s="52"/>
      <c r="H2321" s="52"/>
      <c r="I2321" s="52"/>
    </row>
    <row r="2322" spans="1:9" s="53" customFormat="1">
      <c r="A2322" s="49"/>
      <c r="B2322" s="50"/>
      <c r="C2322" s="51"/>
      <c r="D2322" s="49"/>
      <c r="E2322" s="52"/>
      <c r="F2322" s="52"/>
      <c r="G2322" s="52"/>
      <c r="H2322" s="52"/>
      <c r="I2322" s="52"/>
    </row>
    <row r="2323" spans="1:9" s="53" customFormat="1">
      <c r="A2323" s="49"/>
      <c r="B2323" s="50"/>
      <c r="C2323" s="51"/>
      <c r="D2323" s="49"/>
      <c r="E2323" s="52"/>
      <c r="F2323" s="52"/>
      <c r="G2323" s="52"/>
      <c r="H2323" s="52"/>
      <c r="I2323" s="52"/>
    </row>
    <row r="2324" spans="1:9" s="53" customFormat="1">
      <c r="A2324" s="49"/>
      <c r="B2324" s="50"/>
      <c r="C2324" s="51"/>
      <c r="D2324" s="49"/>
      <c r="E2324" s="52"/>
      <c r="F2324" s="52"/>
      <c r="G2324" s="52"/>
      <c r="H2324" s="52"/>
      <c r="I2324" s="52"/>
    </row>
    <row r="2325" spans="1:9" s="53" customFormat="1">
      <c r="A2325" s="49"/>
      <c r="B2325" s="50"/>
      <c r="C2325" s="51"/>
      <c r="D2325" s="49"/>
      <c r="E2325" s="52"/>
      <c r="F2325" s="52"/>
      <c r="G2325" s="52"/>
      <c r="H2325" s="52"/>
      <c r="I2325" s="52"/>
    </row>
    <row r="2326" spans="1:9" s="53" customFormat="1">
      <c r="A2326" s="49"/>
      <c r="B2326" s="50"/>
      <c r="C2326" s="51"/>
      <c r="D2326" s="49"/>
      <c r="E2326" s="52"/>
      <c r="F2326" s="52"/>
      <c r="G2326" s="52"/>
      <c r="H2326" s="52"/>
      <c r="I2326" s="52"/>
    </row>
    <row r="2327" spans="1:9" s="53" customFormat="1">
      <c r="A2327" s="49"/>
      <c r="B2327" s="50"/>
      <c r="C2327" s="51"/>
      <c r="D2327" s="49"/>
      <c r="E2327" s="52"/>
      <c r="F2327" s="52"/>
      <c r="G2327" s="52"/>
      <c r="H2327" s="52"/>
      <c r="I2327" s="52"/>
    </row>
    <row r="2328" spans="1:9" s="53" customFormat="1">
      <c r="A2328" s="49"/>
      <c r="B2328" s="50"/>
      <c r="C2328" s="51"/>
      <c r="D2328" s="49"/>
      <c r="E2328" s="52"/>
      <c r="F2328" s="52"/>
      <c r="G2328" s="52"/>
      <c r="H2328" s="52"/>
      <c r="I2328" s="52"/>
    </row>
    <row r="2329" spans="1:9" s="53" customFormat="1">
      <c r="A2329" s="49"/>
      <c r="B2329" s="50"/>
      <c r="C2329" s="51"/>
      <c r="D2329" s="49"/>
      <c r="E2329" s="52"/>
      <c r="F2329" s="52"/>
      <c r="G2329" s="52"/>
      <c r="H2329" s="52"/>
      <c r="I2329" s="52"/>
    </row>
    <row r="2330" spans="1:9" s="53" customFormat="1">
      <c r="A2330" s="49"/>
      <c r="B2330" s="50"/>
      <c r="C2330" s="51"/>
      <c r="D2330" s="49"/>
      <c r="E2330" s="52"/>
      <c r="F2330" s="52"/>
      <c r="G2330" s="52"/>
      <c r="H2330" s="52"/>
      <c r="I2330" s="52"/>
    </row>
    <row r="2331" spans="1:9" s="53" customFormat="1">
      <c r="A2331" s="49"/>
      <c r="B2331" s="50"/>
      <c r="C2331" s="51"/>
      <c r="D2331" s="49"/>
      <c r="E2331" s="52"/>
      <c r="F2331" s="52"/>
      <c r="G2331" s="52"/>
      <c r="H2331" s="52"/>
      <c r="I2331" s="52"/>
    </row>
    <row r="2332" spans="1:9" s="53" customFormat="1">
      <c r="A2332" s="49"/>
      <c r="B2332" s="50"/>
      <c r="C2332" s="51"/>
      <c r="D2332" s="49"/>
      <c r="E2332" s="52"/>
      <c r="F2332" s="52"/>
      <c r="G2332" s="52"/>
      <c r="H2332" s="52"/>
      <c r="I2332" s="52"/>
    </row>
    <row r="2333" spans="1:9" s="53" customFormat="1">
      <c r="A2333" s="49"/>
      <c r="B2333" s="50"/>
      <c r="C2333" s="51"/>
      <c r="D2333" s="49"/>
      <c r="E2333" s="52"/>
      <c r="F2333" s="52"/>
      <c r="G2333" s="52"/>
      <c r="H2333" s="52"/>
      <c r="I2333" s="52"/>
    </row>
    <row r="2334" spans="1:9" s="53" customFormat="1">
      <c r="A2334" s="49"/>
      <c r="B2334" s="50"/>
      <c r="C2334" s="51"/>
      <c r="D2334" s="49"/>
      <c r="E2334" s="52"/>
      <c r="F2334" s="52"/>
      <c r="G2334" s="52"/>
      <c r="H2334" s="52"/>
      <c r="I2334" s="52"/>
    </row>
    <row r="2335" spans="1:9" s="53" customFormat="1">
      <c r="A2335" s="49"/>
      <c r="B2335" s="50"/>
      <c r="C2335" s="51"/>
      <c r="D2335" s="49"/>
      <c r="E2335" s="52"/>
      <c r="F2335" s="52"/>
      <c r="G2335" s="52"/>
      <c r="H2335" s="52"/>
      <c r="I2335" s="52"/>
    </row>
    <row r="2336" spans="1:9" s="53" customFormat="1">
      <c r="A2336" s="49"/>
      <c r="B2336" s="50"/>
      <c r="C2336" s="51"/>
      <c r="D2336" s="49"/>
      <c r="E2336" s="52"/>
      <c r="F2336" s="52"/>
      <c r="G2336" s="52"/>
      <c r="H2336" s="52"/>
      <c r="I2336" s="52"/>
    </row>
    <row r="2337" spans="1:9" s="53" customFormat="1">
      <c r="A2337" s="49"/>
      <c r="B2337" s="50"/>
      <c r="C2337" s="51"/>
      <c r="D2337" s="49"/>
      <c r="E2337" s="52"/>
      <c r="F2337" s="52"/>
      <c r="G2337" s="52"/>
      <c r="H2337" s="52"/>
      <c r="I2337" s="52"/>
    </row>
    <row r="2338" spans="1:9" s="53" customFormat="1">
      <c r="A2338" s="49"/>
      <c r="B2338" s="50"/>
      <c r="C2338" s="51"/>
      <c r="D2338" s="49"/>
      <c r="E2338" s="52"/>
      <c r="F2338" s="52"/>
      <c r="G2338" s="52"/>
      <c r="H2338" s="52"/>
      <c r="I2338" s="52"/>
    </row>
    <row r="2339" spans="1:9" s="53" customFormat="1">
      <c r="A2339" s="49"/>
      <c r="B2339" s="50"/>
      <c r="C2339" s="51"/>
      <c r="D2339" s="49"/>
      <c r="E2339" s="52"/>
      <c r="F2339" s="52"/>
      <c r="G2339" s="52"/>
      <c r="H2339" s="52"/>
      <c r="I2339" s="52"/>
    </row>
    <row r="2340" spans="1:9" s="53" customFormat="1">
      <c r="A2340" s="49"/>
      <c r="B2340" s="50"/>
      <c r="C2340" s="51"/>
      <c r="D2340" s="49"/>
      <c r="E2340" s="52"/>
      <c r="F2340" s="52"/>
      <c r="G2340" s="52"/>
      <c r="H2340" s="52"/>
      <c r="I2340" s="52"/>
    </row>
    <row r="2341" spans="1:9" s="53" customFormat="1">
      <c r="A2341" s="49"/>
      <c r="B2341" s="50"/>
      <c r="C2341" s="51"/>
      <c r="D2341" s="49"/>
      <c r="E2341" s="52"/>
      <c r="F2341" s="52"/>
      <c r="G2341" s="52"/>
      <c r="H2341" s="52"/>
      <c r="I2341" s="52"/>
    </row>
    <row r="2342" spans="1:9" s="53" customFormat="1">
      <c r="A2342" s="49"/>
      <c r="B2342" s="50"/>
      <c r="C2342" s="51"/>
      <c r="D2342" s="49"/>
      <c r="E2342" s="52"/>
      <c r="F2342" s="52"/>
      <c r="G2342" s="52"/>
      <c r="H2342" s="52"/>
      <c r="I2342" s="52"/>
    </row>
    <row r="2343" spans="1:9" s="53" customFormat="1">
      <c r="A2343" s="49"/>
      <c r="B2343" s="50"/>
      <c r="C2343" s="51"/>
      <c r="D2343" s="49"/>
      <c r="E2343" s="52"/>
      <c r="F2343" s="52"/>
      <c r="G2343" s="52"/>
      <c r="H2343" s="52"/>
      <c r="I2343" s="52"/>
    </row>
    <row r="2344" spans="1:9" s="53" customFormat="1">
      <c r="A2344" s="49"/>
      <c r="B2344" s="50"/>
      <c r="C2344" s="51"/>
      <c r="D2344" s="49"/>
      <c r="E2344" s="52"/>
      <c r="F2344" s="52"/>
      <c r="G2344" s="52"/>
      <c r="H2344" s="52"/>
      <c r="I2344" s="52"/>
    </row>
    <row r="2345" spans="1:9" s="53" customFormat="1">
      <c r="A2345" s="49"/>
      <c r="B2345" s="50"/>
      <c r="C2345" s="51"/>
      <c r="D2345" s="49"/>
      <c r="E2345" s="52"/>
      <c r="F2345" s="52"/>
      <c r="G2345" s="52"/>
      <c r="H2345" s="52"/>
      <c r="I2345" s="52"/>
    </row>
    <row r="2346" spans="1:9" s="53" customFormat="1">
      <c r="A2346" s="49"/>
      <c r="B2346" s="50"/>
      <c r="C2346" s="51"/>
      <c r="D2346" s="49"/>
      <c r="E2346" s="52"/>
      <c r="F2346" s="52"/>
      <c r="G2346" s="52"/>
      <c r="H2346" s="52"/>
      <c r="I2346" s="52"/>
    </row>
    <row r="2347" spans="1:9" s="53" customFormat="1">
      <c r="A2347" s="49"/>
      <c r="B2347" s="50"/>
      <c r="C2347" s="51"/>
      <c r="D2347" s="49"/>
      <c r="E2347" s="52"/>
      <c r="F2347" s="52"/>
      <c r="G2347" s="52"/>
      <c r="H2347" s="52"/>
      <c r="I2347" s="52"/>
    </row>
    <row r="2348" spans="1:9" s="53" customFormat="1">
      <c r="A2348" s="49"/>
      <c r="B2348" s="50"/>
      <c r="C2348" s="51"/>
      <c r="D2348" s="49"/>
      <c r="E2348" s="52"/>
      <c r="F2348" s="52"/>
      <c r="G2348" s="52"/>
      <c r="H2348" s="52"/>
      <c r="I2348" s="52"/>
    </row>
    <row r="2349" spans="1:9" s="53" customFormat="1">
      <c r="A2349" s="49"/>
      <c r="B2349" s="50"/>
      <c r="C2349" s="51"/>
      <c r="D2349" s="49"/>
      <c r="E2349" s="52"/>
      <c r="F2349" s="52"/>
      <c r="G2349" s="52"/>
      <c r="H2349" s="52"/>
      <c r="I2349" s="52"/>
    </row>
    <row r="2350" spans="1:9" s="53" customFormat="1">
      <c r="A2350" s="49"/>
      <c r="B2350" s="50"/>
      <c r="C2350" s="51"/>
      <c r="D2350" s="49"/>
      <c r="E2350" s="52"/>
      <c r="F2350" s="52"/>
      <c r="G2350" s="52"/>
      <c r="H2350" s="52"/>
      <c r="I2350" s="52"/>
    </row>
    <row r="2351" spans="1:9" s="53" customFormat="1">
      <c r="A2351" s="49"/>
      <c r="B2351" s="50"/>
      <c r="C2351" s="51"/>
      <c r="D2351" s="49"/>
      <c r="E2351" s="52"/>
      <c r="F2351" s="52"/>
      <c r="G2351" s="52"/>
      <c r="H2351" s="52"/>
      <c r="I2351" s="52"/>
    </row>
    <row r="2352" spans="1:9" s="53" customFormat="1">
      <c r="A2352" s="49"/>
      <c r="B2352" s="50"/>
      <c r="C2352" s="51"/>
      <c r="D2352" s="49"/>
      <c r="E2352" s="52"/>
      <c r="F2352" s="52"/>
      <c r="G2352" s="52"/>
      <c r="H2352" s="52"/>
      <c r="I2352" s="52"/>
    </row>
    <row r="2353" spans="1:9" s="53" customFormat="1">
      <c r="A2353" s="49"/>
      <c r="B2353" s="50"/>
      <c r="C2353" s="51"/>
      <c r="D2353" s="49"/>
      <c r="E2353" s="52"/>
      <c r="F2353" s="52"/>
      <c r="G2353" s="52"/>
      <c r="H2353" s="52"/>
      <c r="I2353" s="52"/>
    </row>
    <row r="2354" spans="1:9" s="53" customFormat="1">
      <c r="A2354" s="49"/>
      <c r="B2354" s="50"/>
      <c r="C2354" s="51"/>
      <c r="D2354" s="49"/>
      <c r="E2354" s="52"/>
      <c r="F2354" s="52"/>
      <c r="G2354" s="52"/>
      <c r="H2354" s="52"/>
      <c r="I2354" s="52"/>
    </row>
    <row r="2355" spans="1:9" s="53" customFormat="1">
      <c r="A2355" s="49"/>
      <c r="B2355" s="50"/>
      <c r="C2355" s="51"/>
      <c r="D2355" s="49"/>
      <c r="E2355" s="52"/>
      <c r="F2355" s="52"/>
      <c r="G2355" s="52"/>
      <c r="H2355" s="52"/>
      <c r="I2355" s="52"/>
    </row>
    <row r="2356" spans="1:9" s="53" customFormat="1">
      <c r="A2356" s="49"/>
      <c r="B2356" s="50"/>
      <c r="C2356" s="51"/>
      <c r="D2356" s="49"/>
      <c r="E2356" s="52"/>
      <c r="F2356" s="52"/>
      <c r="G2356" s="52"/>
      <c r="H2356" s="52"/>
      <c r="I2356" s="52"/>
    </row>
    <row r="2357" spans="1:9" s="53" customFormat="1">
      <c r="A2357" s="49"/>
      <c r="B2357" s="50"/>
      <c r="C2357" s="51"/>
      <c r="D2357" s="49"/>
      <c r="E2357" s="52"/>
      <c r="F2357" s="52"/>
      <c r="G2357" s="52"/>
      <c r="H2357" s="52"/>
      <c r="I2357" s="52"/>
    </row>
    <row r="2358" spans="1:9" s="53" customFormat="1">
      <c r="A2358" s="49"/>
      <c r="B2358" s="50"/>
      <c r="C2358" s="51"/>
      <c r="D2358" s="49"/>
      <c r="E2358" s="52"/>
      <c r="F2358" s="52"/>
      <c r="G2358" s="52"/>
      <c r="H2358" s="52"/>
      <c r="I2358" s="52"/>
    </row>
    <row r="2359" spans="1:9" s="53" customFormat="1">
      <c r="A2359" s="49"/>
      <c r="B2359" s="50"/>
      <c r="C2359" s="51"/>
      <c r="D2359" s="49"/>
      <c r="E2359" s="52"/>
      <c r="F2359" s="52"/>
      <c r="G2359" s="52"/>
      <c r="H2359" s="52"/>
      <c r="I2359" s="52"/>
    </row>
    <row r="2360" spans="1:9" s="53" customFormat="1">
      <c r="A2360" s="49"/>
      <c r="B2360" s="50"/>
      <c r="C2360" s="51"/>
      <c r="D2360" s="49"/>
      <c r="E2360" s="52"/>
      <c r="F2360" s="52"/>
      <c r="G2360" s="52"/>
      <c r="H2360" s="52"/>
      <c r="I2360" s="52"/>
    </row>
    <row r="2361" spans="1:9" s="53" customFormat="1">
      <c r="A2361" s="49"/>
      <c r="B2361" s="50"/>
      <c r="C2361" s="51"/>
      <c r="D2361" s="49"/>
      <c r="E2361" s="52"/>
      <c r="F2361" s="52"/>
      <c r="G2361" s="52"/>
      <c r="H2361" s="52"/>
      <c r="I2361" s="52"/>
    </row>
    <row r="2362" spans="1:9" s="53" customFormat="1">
      <c r="A2362" s="49"/>
      <c r="B2362" s="50"/>
      <c r="C2362" s="51"/>
      <c r="D2362" s="49"/>
      <c r="E2362" s="52"/>
      <c r="F2362" s="52"/>
      <c r="G2362" s="52"/>
      <c r="H2362" s="52"/>
      <c r="I2362" s="52"/>
    </row>
    <row r="2363" spans="1:9" s="53" customFormat="1">
      <c r="A2363" s="49"/>
      <c r="B2363" s="50"/>
      <c r="C2363" s="51"/>
      <c r="D2363" s="49"/>
      <c r="E2363" s="52"/>
      <c r="F2363" s="52"/>
      <c r="G2363" s="52"/>
      <c r="H2363" s="52"/>
      <c r="I2363" s="52"/>
    </row>
    <row r="2364" spans="1:9" s="53" customFormat="1">
      <c r="A2364" s="49"/>
      <c r="B2364" s="50"/>
      <c r="C2364" s="51"/>
      <c r="D2364" s="49"/>
      <c r="E2364" s="52"/>
      <c r="F2364" s="52"/>
      <c r="G2364" s="52"/>
      <c r="H2364" s="52"/>
      <c r="I2364" s="52"/>
    </row>
    <row r="2365" spans="1:9" s="53" customFormat="1">
      <c r="A2365" s="49"/>
      <c r="B2365" s="50"/>
      <c r="C2365" s="51"/>
      <c r="D2365" s="49"/>
      <c r="E2365" s="52"/>
      <c r="F2365" s="52"/>
      <c r="G2365" s="52"/>
      <c r="H2365" s="52"/>
      <c r="I2365" s="52"/>
    </row>
    <row r="2366" spans="1:9" s="53" customFormat="1">
      <c r="A2366" s="49"/>
      <c r="B2366" s="50"/>
      <c r="C2366" s="51"/>
      <c r="D2366" s="49"/>
      <c r="E2366" s="52"/>
      <c r="F2366" s="52"/>
      <c r="G2366" s="52"/>
      <c r="H2366" s="52"/>
      <c r="I2366" s="52"/>
    </row>
    <row r="2367" spans="1:9" s="53" customFormat="1">
      <c r="A2367" s="49"/>
      <c r="B2367" s="50"/>
      <c r="C2367" s="51"/>
      <c r="D2367" s="49"/>
      <c r="E2367" s="52"/>
      <c r="F2367" s="52"/>
      <c r="G2367" s="52"/>
      <c r="H2367" s="52"/>
      <c r="I2367" s="52"/>
    </row>
    <row r="2368" spans="1:9" s="53" customFormat="1">
      <c r="A2368" s="49"/>
      <c r="B2368" s="50"/>
      <c r="C2368" s="51"/>
      <c r="D2368" s="49"/>
      <c r="E2368" s="52"/>
      <c r="F2368" s="52"/>
      <c r="G2368" s="52"/>
      <c r="H2368" s="52"/>
      <c r="I2368" s="52"/>
    </row>
    <row r="2369" spans="1:9" s="53" customFormat="1">
      <c r="A2369" s="49"/>
      <c r="B2369" s="50"/>
      <c r="C2369" s="51"/>
      <c r="D2369" s="49"/>
      <c r="E2369" s="52"/>
      <c r="F2369" s="52"/>
      <c r="G2369" s="52"/>
      <c r="H2369" s="52"/>
      <c r="I2369" s="52"/>
    </row>
    <row r="2370" spans="1:9" s="53" customFormat="1">
      <c r="A2370" s="49"/>
      <c r="B2370" s="50"/>
      <c r="C2370" s="51"/>
      <c r="D2370" s="49"/>
      <c r="E2370" s="52"/>
      <c r="F2370" s="52"/>
      <c r="G2370" s="52"/>
      <c r="H2370" s="52"/>
      <c r="I2370" s="52"/>
    </row>
    <row r="2371" spans="1:9" s="53" customFormat="1">
      <c r="A2371" s="49"/>
      <c r="B2371" s="50"/>
      <c r="C2371" s="51"/>
      <c r="D2371" s="49"/>
      <c r="E2371" s="52"/>
      <c r="F2371" s="52"/>
      <c r="G2371" s="52"/>
      <c r="H2371" s="52"/>
      <c r="I2371" s="52"/>
    </row>
    <row r="2372" spans="1:9" s="53" customFormat="1">
      <c r="A2372" s="49"/>
      <c r="B2372" s="50"/>
      <c r="C2372" s="51"/>
      <c r="D2372" s="49"/>
      <c r="E2372" s="52"/>
      <c r="F2372" s="52"/>
      <c r="G2372" s="52"/>
      <c r="H2372" s="52"/>
      <c r="I2372" s="52"/>
    </row>
    <row r="2373" spans="1:9" s="53" customFormat="1">
      <c r="A2373" s="49"/>
      <c r="B2373" s="50"/>
      <c r="C2373" s="51"/>
      <c r="D2373" s="49"/>
      <c r="E2373" s="52"/>
      <c r="F2373" s="52"/>
      <c r="G2373" s="52"/>
      <c r="H2373" s="52"/>
      <c r="I2373" s="52"/>
    </row>
    <row r="2374" spans="1:9" s="53" customFormat="1">
      <c r="A2374" s="49"/>
      <c r="B2374" s="50"/>
      <c r="C2374" s="51"/>
      <c r="D2374" s="49"/>
      <c r="E2374" s="52"/>
      <c r="F2374" s="52"/>
      <c r="G2374" s="52"/>
      <c r="H2374" s="52"/>
      <c r="I2374" s="52"/>
    </row>
    <row r="2375" spans="1:9" s="53" customFormat="1">
      <c r="A2375" s="49"/>
      <c r="B2375" s="50"/>
      <c r="C2375" s="51"/>
      <c r="D2375" s="49"/>
      <c r="E2375" s="52"/>
      <c r="F2375" s="52"/>
      <c r="G2375" s="52"/>
      <c r="H2375" s="52"/>
      <c r="I2375" s="52"/>
    </row>
    <row r="2376" spans="1:9" s="53" customFormat="1">
      <c r="A2376" s="49"/>
      <c r="B2376" s="50"/>
      <c r="C2376" s="51"/>
      <c r="D2376" s="49"/>
      <c r="E2376" s="52"/>
      <c r="F2376" s="52"/>
      <c r="G2376" s="52"/>
      <c r="H2376" s="52"/>
      <c r="I2376" s="52"/>
    </row>
    <row r="2377" spans="1:9" s="53" customFormat="1">
      <c r="A2377" s="49"/>
      <c r="B2377" s="50"/>
      <c r="C2377" s="51"/>
      <c r="D2377" s="49"/>
      <c r="E2377" s="52"/>
      <c r="F2377" s="52"/>
      <c r="G2377" s="52"/>
      <c r="H2377" s="52"/>
      <c r="I2377" s="52"/>
    </row>
    <row r="2378" spans="1:9" s="53" customFormat="1">
      <c r="A2378" s="49"/>
      <c r="B2378" s="50"/>
      <c r="C2378" s="51"/>
      <c r="D2378" s="49"/>
      <c r="E2378" s="52"/>
      <c r="F2378" s="52"/>
      <c r="G2378" s="52"/>
      <c r="H2378" s="52"/>
      <c r="I2378" s="52"/>
    </row>
    <row r="2379" spans="1:9" s="53" customFormat="1">
      <c r="A2379" s="49"/>
      <c r="B2379" s="50"/>
      <c r="C2379" s="51"/>
      <c r="D2379" s="49"/>
      <c r="E2379" s="52"/>
      <c r="F2379" s="52"/>
      <c r="G2379" s="52"/>
      <c r="H2379" s="52"/>
      <c r="I2379" s="52"/>
    </row>
    <row r="2380" spans="1:9" s="53" customFormat="1">
      <c r="A2380" s="49"/>
      <c r="B2380" s="50"/>
      <c r="C2380" s="51"/>
      <c r="D2380" s="49"/>
      <c r="E2380" s="52"/>
      <c r="F2380" s="52"/>
      <c r="G2380" s="52"/>
      <c r="H2380" s="52"/>
      <c r="I2380" s="52"/>
    </row>
    <row r="2381" spans="1:9" s="53" customFormat="1">
      <c r="A2381" s="49"/>
      <c r="B2381" s="50"/>
      <c r="C2381" s="51"/>
      <c r="D2381" s="49"/>
      <c r="E2381" s="52"/>
      <c r="F2381" s="52"/>
      <c r="G2381" s="52"/>
      <c r="H2381" s="52"/>
      <c r="I2381" s="52"/>
    </row>
    <row r="2382" spans="1:9" s="53" customFormat="1">
      <c r="A2382" s="49"/>
      <c r="B2382" s="50"/>
      <c r="C2382" s="51"/>
      <c r="D2382" s="49"/>
      <c r="E2382" s="52"/>
      <c r="F2382" s="52"/>
      <c r="G2382" s="52"/>
      <c r="H2382" s="52"/>
      <c r="I2382" s="52"/>
    </row>
    <row r="2383" spans="1:9" s="53" customFormat="1">
      <c r="A2383" s="49"/>
      <c r="B2383" s="50"/>
      <c r="C2383" s="51"/>
      <c r="D2383" s="49"/>
      <c r="E2383" s="52"/>
      <c r="F2383" s="52"/>
      <c r="G2383" s="52"/>
      <c r="H2383" s="52"/>
      <c r="I2383" s="52"/>
    </row>
    <row r="2384" spans="1:9" s="53" customFormat="1">
      <c r="A2384" s="49"/>
      <c r="B2384" s="50"/>
      <c r="C2384" s="51"/>
      <c r="D2384" s="49"/>
      <c r="E2384" s="52"/>
      <c r="F2384" s="52"/>
      <c r="G2384" s="52"/>
      <c r="H2384" s="52"/>
      <c r="I2384" s="52"/>
    </row>
    <row r="2385" spans="1:9" s="53" customFormat="1">
      <c r="A2385" s="49"/>
      <c r="B2385" s="50"/>
      <c r="C2385" s="51"/>
      <c r="D2385" s="49"/>
      <c r="E2385" s="52"/>
      <c r="F2385" s="52"/>
      <c r="G2385" s="52"/>
      <c r="H2385" s="52"/>
      <c r="I2385" s="52"/>
    </row>
    <row r="2386" spans="1:9" s="53" customFormat="1">
      <c r="A2386" s="49"/>
      <c r="B2386" s="50"/>
      <c r="C2386" s="51"/>
      <c r="D2386" s="49"/>
      <c r="E2386" s="52"/>
      <c r="F2386" s="52"/>
      <c r="G2386" s="52"/>
      <c r="H2386" s="52"/>
      <c r="I2386" s="52"/>
    </row>
    <row r="2387" spans="1:9" s="53" customFormat="1">
      <c r="A2387" s="49"/>
      <c r="B2387" s="50"/>
      <c r="C2387" s="51"/>
      <c r="D2387" s="49"/>
      <c r="E2387" s="52"/>
      <c r="F2387" s="52"/>
      <c r="G2387" s="52"/>
      <c r="H2387" s="52"/>
      <c r="I2387" s="52"/>
    </row>
    <row r="2388" spans="1:9" s="53" customFormat="1">
      <c r="A2388" s="49"/>
      <c r="B2388" s="50"/>
      <c r="C2388" s="51"/>
      <c r="D2388" s="49"/>
      <c r="E2388" s="52"/>
      <c r="F2388" s="52"/>
      <c r="G2388" s="52"/>
      <c r="H2388" s="52"/>
      <c r="I2388" s="52"/>
    </row>
    <row r="2389" spans="1:9" s="53" customFormat="1">
      <c r="A2389" s="49"/>
      <c r="B2389" s="50"/>
      <c r="C2389" s="51"/>
      <c r="D2389" s="49"/>
      <c r="E2389" s="52"/>
      <c r="F2389" s="52"/>
      <c r="G2389" s="52"/>
      <c r="H2389" s="52"/>
      <c r="I2389" s="52"/>
    </row>
    <row r="2390" spans="1:9" s="53" customFormat="1">
      <c r="A2390" s="49"/>
      <c r="B2390" s="50"/>
      <c r="C2390" s="51"/>
      <c r="D2390" s="49"/>
      <c r="E2390" s="52"/>
      <c r="F2390" s="52"/>
      <c r="G2390" s="52"/>
      <c r="H2390" s="52"/>
      <c r="I2390" s="52"/>
    </row>
    <row r="2391" spans="1:9" s="53" customFormat="1">
      <c r="A2391" s="49"/>
      <c r="B2391" s="50"/>
      <c r="C2391" s="51"/>
      <c r="D2391" s="49"/>
      <c r="E2391" s="52"/>
      <c r="F2391" s="52"/>
      <c r="G2391" s="52"/>
      <c r="H2391" s="52"/>
      <c r="I2391" s="52"/>
    </row>
    <row r="2392" spans="1:9" s="53" customFormat="1">
      <c r="A2392" s="49"/>
      <c r="B2392" s="50"/>
      <c r="C2392" s="51"/>
      <c r="D2392" s="49"/>
      <c r="E2392" s="52"/>
      <c r="F2392" s="52"/>
      <c r="G2392" s="52"/>
      <c r="H2392" s="52"/>
      <c r="I2392" s="52"/>
    </row>
    <row r="2393" spans="1:9" s="53" customFormat="1">
      <c r="A2393" s="49"/>
      <c r="B2393" s="50"/>
      <c r="C2393" s="51"/>
      <c r="D2393" s="49"/>
      <c r="E2393" s="52"/>
      <c r="F2393" s="52"/>
      <c r="G2393" s="52"/>
      <c r="H2393" s="52"/>
      <c r="I2393" s="52"/>
    </row>
    <row r="2394" spans="1:9" s="53" customFormat="1">
      <c r="A2394" s="49"/>
      <c r="B2394" s="50"/>
      <c r="C2394" s="51"/>
      <c r="D2394" s="49"/>
      <c r="E2394" s="52"/>
      <c r="F2394" s="52"/>
      <c r="G2394" s="52"/>
      <c r="H2394" s="52"/>
      <c r="I2394" s="52"/>
    </row>
    <row r="2395" spans="1:9" s="53" customFormat="1">
      <c r="A2395" s="49"/>
      <c r="B2395" s="50"/>
      <c r="C2395" s="51"/>
      <c r="D2395" s="49"/>
      <c r="E2395" s="52"/>
      <c r="F2395" s="52"/>
      <c r="G2395" s="52"/>
      <c r="H2395" s="52"/>
      <c r="I2395" s="52"/>
    </row>
    <row r="2396" spans="1:9" s="53" customFormat="1">
      <c r="A2396" s="49"/>
      <c r="B2396" s="50"/>
      <c r="C2396" s="51"/>
      <c r="D2396" s="49"/>
      <c r="E2396" s="52"/>
      <c r="F2396" s="52"/>
      <c r="G2396" s="52"/>
      <c r="H2396" s="52"/>
      <c r="I2396" s="52"/>
    </row>
    <row r="2397" spans="1:9" s="53" customFormat="1">
      <c r="A2397" s="49"/>
      <c r="B2397" s="50"/>
      <c r="C2397" s="51"/>
      <c r="D2397" s="49"/>
      <c r="E2397" s="52"/>
      <c r="F2397" s="52"/>
      <c r="G2397" s="52"/>
      <c r="H2397" s="52"/>
      <c r="I2397" s="52"/>
    </row>
    <row r="2398" spans="1:9" s="53" customFormat="1">
      <c r="A2398" s="49"/>
      <c r="B2398" s="50"/>
      <c r="C2398" s="51"/>
      <c r="D2398" s="49"/>
      <c r="E2398" s="52"/>
      <c r="F2398" s="52"/>
      <c r="G2398" s="52"/>
      <c r="H2398" s="52"/>
      <c r="I2398" s="52"/>
    </row>
    <row r="2399" spans="1:9" s="53" customFormat="1">
      <c r="A2399" s="49"/>
      <c r="B2399" s="50"/>
      <c r="C2399" s="51"/>
      <c r="D2399" s="49"/>
      <c r="E2399" s="52"/>
      <c r="F2399" s="52"/>
      <c r="G2399" s="52"/>
      <c r="H2399" s="52"/>
      <c r="I2399" s="52"/>
    </row>
    <row r="2400" spans="1:9" s="53" customFormat="1">
      <c r="A2400" s="49"/>
      <c r="B2400" s="50"/>
      <c r="C2400" s="51"/>
      <c r="D2400" s="49"/>
      <c r="E2400" s="52"/>
      <c r="F2400" s="52"/>
      <c r="G2400" s="52"/>
      <c r="H2400" s="52"/>
      <c r="I2400" s="52"/>
    </row>
    <row r="2401" spans="1:9" s="53" customFormat="1">
      <c r="A2401" s="49"/>
      <c r="B2401" s="50"/>
      <c r="C2401" s="51"/>
      <c r="D2401" s="49"/>
      <c r="E2401" s="52"/>
      <c r="F2401" s="52"/>
      <c r="G2401" s="52"/>
      <c r="H2401" s="52"/>
      <c r="I2401" s="52"/>
    </row>
    <row r="2402" spans="1:9" s="53" customFormat="1">
      <c r="A2402" s="49"/>
      <c r="B2402" s="50"/>
      <c r="C2402" s="51"/>
      <c r="D2402" s="49"/>
      <c r="E2402" s="52"/>
      <c r="F2402" s="52"/>
      <c r="G2402" s="52"/>
      <c r="H2402" s="52"/>
      <c r="I2402" s="52"/>
    </row>
    <row r="2403" spans="1:9" s="53" customFormat="1">
      <c r="A2403" s="49"/>
      <c r="B2403" s="50"/>
      <c r="C2403" s="51"/>
      <c r="D2403" s="49"/>
      <c r="E2403" s="52"/>
      <c r="F2403" s="52"/>
      <c r="G2403" s="52"/>
      <c r="H2403" s="52"/>
      <c r="I2403" s="52"/>
    </row>
    <row r="2404" spans="1:9" s="53" customFormat="1">
      <c r="A2404" s="49"/>
      <c r="B2404" s="50"/>
      <c r="C2404" s="51"/>
      <c r="D2404" s="49"/>
      <c r="E2404" s="52"/>
      <c r="F2404" s="52"/>
      <c r="G2404" s="52"/>
      <c r="H2404" s="52"/>
      <c r="I2404" s="52"/>
    </row>
    <row r="2405" spans="1:9" s="53" customFormat="1">
      <c r="A2405" s="49"/>
      <c r="B2405" s="50"/>
      <c r="C2405" s="51"/>
      <c r="D2405" s="49"/>
      <c r="E2405" s="52"/>
      <c r="F2405" s="52"/>
      <c r="G2405" s="52"/>
      <c r="H2405" s="52"/>
      <c r="I2405" s="52"/>
    </row>
    <row r="2406" spans="1:9" s="53" customFormat="1">
      <c r="A2406" s="49"/>
      <c r="B2406" s="50"/>
      <c r="C2406" s="51"/>
      <c r="D2406" s="49"/>
      <c r="E2406" s="52"/>
      <c r="F2406" s="52"/>
      <c r="G2406" s="52"/>
      <c r="H2406" s="52"/>
      <c r="I2406" s="52"/>
    </row>
    <row r="2407" spans="1:9" s="53" customFormat="1">
      <c r="A2407" s="49"/>
      <c r="B2407" s="50"/>
      <c r="C2407" s="51"/>
      <c r="D2407" s="49"/>
      <c r="E2407" s="52"/>
      <c r="F2407" s="52"/>
      <c r="G2407" s="52"/>
      <c r="H2407" s="52"/>
      <c r="I2407" s="52"/>
    </row>
    <row r="2408" spans="1:9" s="53" customFormat="1">
      <c r="A2408" s="49"/>
      <c r="B2408" s="50"/>
      <c r="C2408" s="51"/>
      <c r="D2408" s="49"/>
      <c r="E2408" s="52"/>
      <c r="F2408" s="52"/>
      <c r="G2408" s="52"/>
      <c r="H2408" s="52"/>
      <c r="I2408" s="52"/>
    </row>
    <row r="2409" spans="1:9" s="53" customFormat="1">
      <c r="A2409" s="49"/>
      <c r="B2409" s="50"/>
      <c r="C2409" s="51"/>
      <c r="D2409" s="49"/>
      <c r="E2409" s="52"/>
      <c r="F2409" s="52"/>
      <c r="G2409" s="52"/>
      <c r="H2409" s="52"/>
      <c r="I2409" s="52"/>
    </row>
    <row r="2410" spans="1:9" s="53" customFormat="1">
      <c r="A2410" s="49"/>
      <c r="B2410" s="50"/>
      <c r="C2410" s="51"/>
      <c r="D2410" s="49"/>
      <c r="E2410" s="52"/>
      <c r="F2410" s="52"/>
      <c r="G2410" s="52"/>
      <c r="H2410" s="52"/>
      <c r="I2410" s="52"/>
    </row>
    <row r="2411" spans="1:9" s="53" customFormat="1">
      <c r="A2411" s="49"/>
      <c r="B2411" s="50"/>
      <c r="C2411" s="51"/>
      <c r="D2411" s="49"/>
      <c r="E2411" s="52"/>
      <c r="F2411" s="52"/>
      <c r="G2411" s="52"/>
      <c r="H2411" s="52"/>
      <c r="I2411" s="52"/>
    </row>
    <row r="2412" spans="1:9" s="53" customFormat="1">
      <c r="A2412" s="49"/>
      <c r="B2412" s="50"/>
      <c r="C2412" s="51"/>
      <c r="D2412" s="49"/>
      <c r="E2412" s="52"/>
      <c r="F2412" s="52"/>
      <c r="G2412" s="52"/>
      <c r="H2412" s="52"/>
      <c r="I2412" s="52"/>
    </row>
    <row r="2413" spans="1:9" s="53" customFormat="1">
      <c r="A2413" s="49"/>
      <c r="B2413" s="50"/>
      <c r="C2413" s="51"/>
      <c r="D2413" s="49"/>
      <c r="E2413" s="52"/>
      <c r="F2413" s="52"/>
      <c r="G2413" s="52"/>
      <c r="H2413" s="52"/>
      <c r="I2413" s="52"/>
    </row>
    <row r="2414" spans="1:9" s="53" customFormat="1">
      <c r="A2414" s="49"/>
      <c r="B2414" s="50"/>
      <c r="C2414" s="51"/>
      <c r="D2414" s="49"/>
      <c r="E2414" s="52"/>
      <c r="F2414" s="52"/>
      <c r="G2414" s="52"/>
      <c r="H2414" s="52"/>
      <c r="I2414" s="52"/>
    </row>
    <row r="2415" spans="1:9" s="53" customFormat="1">
      <c r="A2415" s="49"/>
      <c r="B2415" s="50"/>
      <c r="C2415" s="51"/>
      <c r="D2415" s="49"/>
      <c r="E2415" s="52"/>
      <c r="F2415" s="52"/>
      <c r="G2415" s="52"/>
      <c r="H2415" s="52"/>
      <c r="I2415" s="52"/>
    </row>
    <row r="2416" spans="1:9" s="53" customFormat="1">
      <c r="A2416" s="49"/>
      <c r="B2416" s="50"/>
      <c r="C2416" s="51"/>
      <c r="D2416" s="49"/>
      <c r="E2416" s="52"/>
      <c r="F2416" s="52"/>
      <c r="G2416" s="52"/>
      <c r="H2416" s="52"/>
      <c r="I2416" s="52"/>
    </row>
    <row r="2417" spans="1:9" s="53" customFormat="1">
      <c r="A2417" s="49"/>
      <c r="B2417" s="50"/>
      <c r="C2417" s="51"/>
      <c r="D2417" s="49"/>
      <c r="E2417" s="52"/>
      <c r="F2417" s="52"/>
      <c r="G2417" s="52"/>
      <c r="H2417" s="52"/>
      <c r="I2417" s="52"/>
    </row>
    <row r="2418" spans="1:9" s="53" customFormat="1">
      <c r="A2418" s="49"/>
      <c r="B2418" s="50"/>
      <c r="C2418" s="51"/>
      <c r="D2418" s="49"/>
      <c r="E2418" s="52"/>
      <c r="F2418" s="52"/>
      <c r="G2418" s="52"/>
      <c r="H2418" s="52"/>
      <c r="I2418" s="52"/>
    </row>
    <row r="2419" spans="1:9" s="53" customFormat="1">
      <c r="A2419" s="49"/>
      <c r="B2419" s="50"/>
      <c r="C2419" s="51"/>
      <c r="D2419" s="49"/>
      <c r="E2419" s="52"/>
      <c r="F2419" s="52"/>
      <c r="G2419" s="52"/>
      <c r="H2419" s="52"/>
      <c r="I2419" s="52"/>
    </row>
    <row r="2420" spans="1:9" s="53" customFormat="1">
      <c r="A2420" s="49"/>
      <c r="B2420" s="50"/>
      <c r="C2420" s="51"/>
      <c r="D2420" s="49"/>
      <c r="E2420" s="52"/>
      <c r="F2420" s="52"/>
      <c r="G2420" s="52"/>
      <c r="H2420" s="52"/>
      <c r="I2420" s="52"/>
    </row>
    <row r="2421" spans="1:9" s="53" customFormat="1">
      <c r="A2421" s="49"/>
      <c r="B2421" s="50"/>
      <c r="C2421" s="51"/>
      <c r="D2421" s="49"/>
      <c r="E2421" s="52"/>
      <c r="F2421" s="52"/>
      <c r="G2421" s="52"/>
      <c r="H2421" s="52"/>
      <c r="I2421" s="52"/>
    </row>
    <row r="2422" spans="1:9" s="53" customFormat="1">
      <c r="A2422" s="49"/>
      <c r="B2422" s="50"/>
      <c r="C2422" s="51"/>
      <c r="D2422" s="49"/>
      <c r="E2422" s="52"/>
      <c r="F2422" s="52"/>
      <c r="G2422" s="52"/>
      <c r="H2422" s="52"/>
      <c r="I2422" s="52"/>
    </row>
    <row r="2423" spans="1:9" s="53" customFormat="1">
      <c r="A2423" s="49"/>
      <c r="B2423" s="50"/>
      <c r="C2423" s="51"/>
      <c r="D2423" s="49"/>
      <c r="E2423" s="52"/>
      <c r="F2423" s="52"/>
      <c r="G2423" s="52"/>
      <c r="H2423" s="52"/>
      <c r="I2423" s="52"/>
    </row>
    <row r="2424" spans="1:9" s="53" customFormat="1">
      <c r="A2424" s="49"/>
      <c r="B2424" s="50"/>
      <c r="C2424" s="51"/>
      <c r="D2424" s="49"/>
      <c r="E2424" s="52"/>
      <c r="F2424" s="52"/>
      <c r="G2424" s="52"/>
      <c r="H2424" s="52"/>
      <c r="I2424" s="52"/>
    </row>
    <row r="2425" spans="1:9" s="53" customFormat="1">
      <c r="A2425" s="49"/>
      <c r="B2425" s="50"/>
      <c r="C2425" s="51"/>
      <c r="D2425" s="49"/>
      <c r="E2425" s="52"/>
      <c r="F2425" s="52"/>
      <c r="G2425" s="52"/>
      <c r="H2425" s="52"/>
      <c r="I2425" s="52"/>
    </row>
    <row r="2426" spans="1:9" s="53" customFormat="1">
      <c r="A2426" s="49"/>
      <c r="B2426" s="50"/>
      <c r="C2426" s="51"/>
      <c r="D2426" s="49"/>
      <c r="E2426" s="52"/>
      <c r="F2426" s="52"/>
      <c r="G2426" s="52"/>
      <c r="H2426" s="52"/>
      <c r="I2426" s="52"/>
    </row>
    <row r="2427" spans="1:9" s="53" customFormat="1">
      <c r="A2427" s="49"/>
      <c r="B2427" s="50"/>
      <c r="C2427" s="51"/>
      <c r="D2427" s="49"/>
      <c r="E2427" s="52"/>
      <c r="F2427" s="52"/>
      <c r="G2427" s="52"/>
      <c r="H2427" s="52"/>
      <c r="I2427" s="52"/>
    </row>
    <row r="2428" spans="1:9" s="53" customFormat="1">
      <c r="A2428" s="49"/>
      <c r="B2428" s="50"/>
      <c r="C2428" s="51"/>
      <c r="D2428" s="49"/>
      <c r="E2428" s="52"/>
      <c r="F2428" s="52"/>
      <c r="G2428" s="52"/>
      <c r="H2428" s="52"/>
      <c r="I2428" s="52"/>
    </row>
    <row r="2429" spans="1:9" s="53" customFormat="1">
      <c r="A2429" s="49"/>
      <c r="B2429" s="50"/>
      <c r="C2429" s="51"/>
      <c r="D2429" s="49"/>
      <c r="E2429" s="52"/>
      <c r="F2429" s="52"/>
      <c r="G2429" s="52"/>
      <c r="H2429" s="52"/>
      <c r="I2429" s="52"/>
    </row>
    <row r="2430" spans="1:9" s="53" customFormat="1">
      <c r="A2430" s="49"/>
      <c r="B2430" s="50"/>
      <c r="C2430" s="51"/>
      <c r="D2430" s="49"/>
      <c r="E2430" s="52"/>
      <c r="F2430" s="52"/>
      <c r="G2430" s="52"/>
      <c r="H2430" s="52"/>
      <c r="I2430" s="52"/>
    </row>
    <row r="2431" spans="1:9" s="53" customFormat="1">
      <c r="A2431" s="49"/>
      <c r="B2431" s="50"/>
      <c r="C2431" s="51"/>
      <c r="D2431" s="49"/>
      <c r="E2431" s="52"/>
      <c r="F2431" s="52"/>
      <c r="G2431" s="52"/>
      <c r="H2431" s="52"/>
      <c r="I2431" s="52"/>
    </row>
    <row r="2432" spans="1:9" s="53" customFormat="1">
      <c r="A2432" s="49"/>
      <c r="B2432" s="50"/>
      <c r="C2432" s="51"/>
      <c r="D2432" s="49"/>
      <c r="E2432" s="52"/>
      <c r="F2432" s="52"/>
      <c r="G2432" s="52"/>
      <c r="H2432" s="52"/>
      <c r="I2432" s="52"/>
    </row>
    <row r="2433" spans="1:9" s="53" customFormat="1">
      <c r="A2433" s="49"/>
      <c r="B2433" s="50"/>
      <c r="C2433" s="51"/>
      <c r="D2433" s="49"/>
      <c r="E2433" s="52"/>
      <c r="F2433" s="52"/>
      <c r="G2433" s="52"/>
      <c r="H2433" s="52"/>
      <c r="I2433" s="52"/>
    </row>
    <row r="2434" spans="1:9" s="53" customFormat="1">
      <c r="A2434" s="49"/>
      <c r="B2434" s="50"/>
      <c r="C2434" s="51"/>
      <c r="D2434" s="49"/>
      <c r="E2434" s="52"/>
      <c r="F2434" s="52"/>
      <c r="G2434" s="52"/>
      <c r="H2434" s="52"/>
      <c r="I2434" s="52"/>
    </row>
    <row r="2435" spans="1:9" s="53" customFormat="1">
      <c r="A2435" s="49"/>
      <c r="B2435" s="50"/>
      <c r="C2435" s="51"/>
      <c r="D2435" s="49"/>
      <c r="E2435" s="52"/>
      <c r="F2435" s="52"/>
      <c r="G2435" s="52"/>
      <c r="H2435" s="52"/>
      <c r="I2435" s="52"/>
    </row>
    <row r="2436" spans="1:9" s="53" customFormat="1">
      <c r="A2436" s="49"/>
      <c r="B2436" s="50"/>
      <c r="C2436" s="51"/>
      <c r="D2436" s="49"/>
      <c r="E2436" s="52"/>
      <c r="F2436" s="52"/>
      <c r="G2436" s="52"/>
      <c r="H2436" s="52"/>
      <c r="I2436" s="52"/>
    </row>
    <row r="2437" spans="1:9" s="53" customFormat="1">
      <c r="A2437" s="49"/>
      <c r="B2437" s="50"/>
      <c r="C2437" s="51"/>
      <c r="D2437" s="49"/>
      <c r="E2437" s="52"/>
      <c r="F2437" s="52"/>
      <c r="G2437" s="52"/>
      <c r="H2437" s="52"/>
      <c r="I2437" s="52"/>
    </row>
    <row r="2438" spans="1:9" s="53" customFormat="1">
      <c r="A2438" s="49"/>
      <c r="B2438" s="50"/>
      <c r="C2438" s="51"/>
      <c r="D2438" s="49"/>
      <c r="E2438" s="52"/>
      <c r="F2438" s="52"/>
      <c r="G2438" s="52"/>
      <c r="H2438" s="52"/>
      <c r="I2438" s="52"/>
    </row>
    <row r="2439" spans="1:9" s="53" customFormat="1">
      <c r="A2439" s="49"/>
      <c r="B2439" s="50"/>
      <c r="C2439" s="51"/>
      <c r="D2439" s="49"/>
      <c r="E2439" s="52"/>
      <c r="F2439" s="52"/>
      <c r="G2439" s="52"/>
      <c r="H2439" s="52"/>
      <c r="I2439" s="52"/>
    </row>
    <row r="2440" spans="1:9" s="53" customFormat="1">
      <c r="A2440" s="49"/>
      <c r="B2440" s="50"/>
      <c r="C2440" s="51"/>
      <c r="D2440" s="49"/>
      <c r="E2440" s="52"/>
      <c r="F2440" s="52"/>
      <c r="G2440" s="52"/>
      <c r="H2440" s="52"/>
      <c r="I2440" s="52"/>
    </row>
    <row r="2441" spans="1:9" s="53" customFormat="1">
      <c r="A2441" s="49"/>
      <c r="B2441" s="50"/>
      <c r="C2441" s="51"/>
      <c r="D2441" s="49"/>
      <c r="E2441" s="52"/>
      <c r="F2441" s="52"/>
      <c r="G2441" s="52"/>
      <c r="H2441" s="52"/>
      <c r="I2441" s="52"/>
    </row>
    <row r="2442" spans="1:9" s="53" customFormat="1">
      <c r="A2442" s="49"/>
      <c r="B2442" s="50"/>
      <c r="C2442" s="51"/>
      <c r="D2442" s="49"/>
      <c r="E2442" s="52"/>
      <c r="F2442" s="52"/>
      <c r="G2442" s="52"/>
      <c r="H2442" s="52"/>
      <c r="I2442" s="52"/>
    </row>
    <row r="2443" spans="1:9" s="53" customFormat="1">
      <c r="A2443" s="49"/>
      <c r="B2443" s="50"/>
      <c r="C2443" s="51"/>
      <c r="D2443" s="49"/>
      <c r="E2443" s="52"/>
      <c r="F2443" s="52"/>
      <c r="G2443" s="52"/>
      <c r="H2443" s="52"/>
      <c r="I2443" s="52"/>
    </row>
    <row r="2444" spans="1:9" s="53" customFormat="1">
      <c r="A2444" s="49"/>
      <c r="B2444" s="50"/>
      <c r="C2444" s="51"/>
      <c r="D2444" s="49"/>
      <c r="E2444" s="52"/>
      <c r="F2444" s="52"/>
      <c r="G2444" s="52"/>
      <c r="H2444" s="52"/>
      <c r="I2444" s="52"/>
    </row>
    <row r="2445" spans="1:9" s="53" customFormat="1">
      <c r="A2445" s="49"/>
      <c r="B2445" s="50"/>
      <c r="C2445" s="51"/>
      <c r="D2445" s="49"/>
      <c r="E2445" s="52"/>
      <c r="F2445" s="52"/>
      <c r="G2445" s="52"/>
      <c r="H2445" s="52"/>
      <c r="I2445" s="52"/>
    </row>
    <row r="2446" spans="1:9" s="53" customFormat="1">
      <c r="A2446" s="49"/>
      <c r="B2446" s="50"/>
      <c r="C2446" s="51"/>
      <c r="D2446" s="49"/>
      <c r="E2446" s="52"/>
      <c r="F2446" s="52"/>
      <c r="G2446" s="52"/>
      <c r="H2446" s="52"/>
      <c r="I2446" s="52"/>
    </row>
    <row r="2447" spans="1:9" s="53" customFormat="1">
      <c r="A2447" s="49"/>
      <c r="B2447" s="50"/>
      <c r="C2447" s="51"/>
      <c r="D2447" s="49"/>
      <c r="E2447" s="52"/>
      <c r="F2447" s="52"/>
      <c r="G2447" s="52"/>
      <c r="H2447" s="52"/>
      <c r="I2447" s="52"/>
    </row>
    <row r="2448" spans="1:9" s="53" customFormat="1">
      <c r="A2448" s="49"/>
      <c r="B2448" s="50"/>
      <c r="C2448" s="51"/>
      <c r="D2448" s="49"/>
      <c r="E2448" s="52"/>
      <c r="F2448" s="52"/>
      <c r="G2448" s="52"/>
      <c r="H2448" s="52"/>
      <c r="I2448" s="52"/>
    </row>
    <row r="2449" spans="1:9" s="53" customFormat="1">
      <c r="A2449" s="49"/>
      <c r="B2449" s="50"/>
      <c r="C2449" s="51"/>
      <c r="D2449" s="49"/>
      <c r="E2449" s="52"/>
      <c r="F2449" s="52"/>
      <c r="G2449" s="52"/>
      <c r="H2449" s="52"/>
      <c r="I2449" s="52"/>
    </row>
    <row r="2450" spans="1:9" s="53" customFormat="1">
      <c r="A2450" s="49"/>
      <c r="B2450" s="50"/>
      <c r="C2450" s="51"/>
      <c r="D2450" s="49"/>
      <c r="E2450" s="52"/>
      <c r="F2450" s="52"/>
      <c r="G2450" s="52"/>
      <c r="H2450" s="52"/>
      <c r="I2450" s="52"/>
    </row>
    <row r="2451" spans="1:9" s="53" customFormat="1">
      <c r="A2451" s="49"/>
      <c r="B2451" s="50"/>
      <c r="C2451" s="51"/>
      <c r="D2451" s="49"/>
      <c r="E2451" s="52"/>
      <c r="F2451" s="52"/>
      <c r="G2451" s="52"/>
      <c r="H2451" s="52"/>
      <c r="I2451" s="52"/>
    </row>
    <row r="2452" spans="1:9" s="53" customFormat="1">
      <c r="A2452" s="49"/>
      <c r="B2452" s="50"/>
      <c r="C2452" s="51"/>
      <c r="D2452" s="49"/>
      <c r="E2452" s="52"/>
      <c r="F2452" s="52"/>
      <c r="G2452" s="52"/>
      <c r="H2452" s="52"/>
      <c r="I2452" s="52"/>
    </row>
    <row r="2453" spans="1:9" s="53" customFormat="1">
      <c r="A2453" s="49"/>
      <c r="B2453" s="50"/>
      <c r="C2453" s="51"/>
      <c r="D2453" s="49"/>
      <c r="E2453" s="52"/>
      <c r="F2453" s="52"/>
      <c r="G2453" s="52"/>
      <c r="H2453" s="52"/>
      <c r="I2453" s="52"/>
    </row>
    <row r="2454" spans="1:9" s="53" customFormat="1">
      <c r="A2454" s="49"/>
      <c r="B2454" s="50"/>
      <c r="C2454" s="51"/>
      <c r="D2454" s="49"/>
      <c r="E2454" s="52"/>
      <c r="F2454" s="52"/>
      <c r="G2454" s="52"/>
      <c r="H2454" s="52"/>
      <c r="I2454" s="52"/>
    </row>
    <row r="2455" spans="1:9" s="53" customFormat="1">
      <c r="A2455" s="49"/>
      <c r="B2455" s="50"/>
      <c r="C2455" s="51"/>
      <c r="D2455" s="49"/>
      <c r="E2455" s="52"/>
      <c r="F2455" s="52"/>
      <c r="G2455" s="52"/>
      <c r="H2455" s="52"/>
      <c r="I2455" s="52"/>
    </row>
    <row r="2456" spans="1:9" s="53" customFormat="1">
      <c r="A2456" s="49"/>
      <c r="B2456" s="50"/>
      <c r="C2456" s="51"/>
      <c r="D2456" s="49"/>
      <c r="E2456" s="52"/>
      <c r="F2456" s="52"/>
      <c r="G2456" s="52"/>
      <c r="H2456" s="52"/>
      <c r="I2456" s="52"/>
    </row>
    <row r="2457" spans="1:9" s="53" customFormat="1">
      <c r="A2457" s="49"/>
      <c r="B2457" s="50"/>
      <c r="C2457" s="51"/>
      <c r="D2457" s="49"/>
      <c r="E2457" s="52"/>
      <c r="F2457" s="52"/>
      <c r="G2457" s="52"/>
      <c r="H2457" s="52"/>
      <c r="I2457" s="52"/>
    </row>
    <row r="2458" spans="1:9" s="53" customFormat="1">
      <c r="A2458" s="49"/>
      <c r="B2458" s="50"/>
      <c r="C2458" s="51"/>
      <c r="D2458" s="49"/>
      <c r="E2458" s="52"/>
      <c r="F2458" s="52"/>
      <c r="G2458" s="52"/>
      <c r="H2458" s="52"/>
      <c r="I2458" s="52"/>
    </row>
    <row r="2459" spans="1:9" s="53" customFormat="1">
      <c r="A2459" s="49"/>
      <c r="B2459" s="50"/>
      <c r="C2459" s="51"/>
      <c r="D2459" s="49"/>
      <c r="E2459" s="52"/>
      <c r="F2459" s="52"/>
      <c r="G2459" s="52"/>
      <c r="H2459" s="52"/>
      <c r="I2459" s="52"/>
    </row>
    <row r="2460" spans="1:9" s="53" customFormat="1">
      <c r="A2460" s="49"/>
      <c r="B2460" s="50"/>
      <c r="C2460" s="51"/>
      <c r="D2460" s="49"/>
      <c r="E2460" s="52"/>
      <c r="F2460" s="52"/>
      <c r="G2460" s="52"/>
      <c r="H2460" s="52"/>
      <c r="I2460" s="52"/>
    </row>
    <row r="2461" spans="1:9" s="53" customFormat="1">
      <c r="A2461" s="49"/>
      <c r="B2461" s="50"/>
      <c r="C2461" s="51"/>
      <c r="D2461" s="49"/>
      <c r="E2461" s="52"/>
      <c r="F2461" s="52"/>
      <c r="G2461" s="52"/>
      <c r="H2461" s="52"/>
      <c r="I2461" s="52"/>
    </row>
    <row r="2462" spans="1:9" s="53" customFormat="1">
      <c r="A2462" s="49"/>
      <c r="B2462" s="50"/>
      <c r="C2462" s="51"/>
      <c r="D2462" s="49"/>
      <c r="E2462" s="52"/>
      <c r="F2462" s="52"/>
      <c r="G2462" s="52"/>
      <c r="H2462" s="52"/>
      <c r="I2462" s="52"/>
    </row>
    <row r="2463" spans="1:9" s="53" customFormat="1">
      <c r="A2463" s="49"/>
      <c r="B2463" s="50"/>
      <c r="C2463" s="51"/>
      <c r="D2463" s="49"/>
      <c r="E2463" s="52"/>
      <c r="F2463" s="52"/>
      <c r="G2463" s="52"/>
      <c r="H2463" s="52"/>
      <c r="I2463" s="52"/>
    </row>
    <row r="2464" spans="1:9" s="53" customFormat="1">
      <c r="A2464" s="49"/>
      <c r="B2464" s="50"/>
      <c r="C2464" s="51"/>
      <c r="D2464" s="49"/>
      <c r="E2464" s="52"/>
      <c r="F2464" s="52"/>
      <c r="G2464" s="52"/>
      <c r="H2464" s="52"/>
      <c r="I2464" s="52"/>
    </row>
    <row r="2465" spans="1:9" s="53" customFormat="1">
      <c r="A2465" s="49"/>
      <c r="B2465" s="50"/>
      <c r="C2465" s="51"/>
      <c r="D2465" s="49"/>
      <c r="E2465" s="52"/>
      <c r="F2465" s="52"/>
      <c r="G2465" s="52"/>
      <c r="H2465" s="52"/>
      <c r="I2465" s="52"/>
    </row>
    <row r="2466" spans="1:9" s="53" customFormat="1">
      <c r="A2466" s="49"/>
      <c r="B2466" s="50"/>
      <c r="C2466" s="51"/>
      <c r="D2466" s="49"/>
      <c r="E2466" s="52"/>
      <c r="F2466" s="52"/>
      <c r="G2466" s="52"/>
      <c r="H2466" s="52"/>
      <c r="I2466" s="52"/>
    </row>
    <row r="2467" spans="1:9" s="53" customFormat="1">
      <c r="A2467" s="49"/>
      <c r="B2467" s="50"/>
      <c r="C2467" s="51"/>
      <c r="D2467" s="49"/>
      <c r="E2467" s="52"/>
      <c r="F2467" s="52"/>
      <c r="G2467" s="52"/>
      <c r="H2467" s="52"/>
      <c r="I2467" s="52"/>
    </row>
    <row r="2468" spans="1:9" s="53" customFormat="1">
      <c r="A2468" s="49"/>
      <c r="B2468" s="50"/>
      <c r="C2468" s="51"/>
      <c r="D2468" s="49"/>
      <c r="E2468" s="52"/>
      <c r="F2468" s="52"/>
      <c r="G2468" s="52"/>
      <c r="H2468" s="52"/>
      <c r="I2468" s="52"/>
    </row>
    <row r="2469" spans="1:9" s="53" customFormat="1">
      <c r="A2469" s="49"/>
      <c r="B2469" s="50"/>
      <c r="C2469" s="51"/>
      <c r="D2469" s="49"/>
      <c r="E2469" s="52"/>
      <c r="F2469" s="52"/>
      <c r="G2469" s="52"/>
      <c r="H2469" s="52"/>
      <c r="I2469" s="52"/>
    </row>
    <row r="2470" spans="1:9" s="53" customFormat="1">
      <c r="A2470" s="49"/>
      <c r="B2470" s="50"/>
      <c r="C2470" s="51"/>
      <c r="D2470" s="49"/>
      <c r="E2470" s="52"/>
      <c r="F2470" s="52"/>
      <c r="G2470" s="52"/>
      <c r="H2470" s="52"/>
      <c r="I2470" s="52"/>
    </row>
    <row r="2471" spans="1:9" s="53" customFormat="1">
      <c r="A2471" s="49"/>
      <c r="B2471" s="50"/>
      <c r="C2471" s="51"/>
      <c r="D2471" s="49"/>
      <c r="E2471" s="52"/>
      <c r="F2471" s="52"/>
      <c r="G2471" s="52"/>
      <c r="H2471" s="52"/>
      <c r="I2471" s="52"/>
    </row>
    <row r="2472" spans="1:9" s="53" customFormat="1">
      <c r="A2472" s="49"/>
      <c r="B2472" s="50"/>
      <c r="C2472" s="51"/>
      <c r="D2472" s="49"/>
      <c r="E2472" s="52"/>
      <c r="F2472" s="52"/>
      <c r="G2472" s="52"/>
      <c r="H2472" s="52"/>
      <c r="I2472" s="52"/>
    </row>
    <row r="2473" spans="1:9" s="53" customFormat="1">
      <c r="A2473" s="49"/>
      <c r="B2473" s="50"/>
      <c r="C2473" s="51"/>
      <c r="D2473" s="49"/>
      <c r="E2473" s="52"/>
      <c r="F2473" s="52"/>
      <c r="G2473" s="52"/>
      <c r="H2473" s="52"/>
      <c r="I2473" s="52"/>
    </row>
    <row r="2474" spans="1:9" s="53" customFormat="1">
      <c r="A2474" s="49"/>
      <c r="B2474" s="50"/>
      <c r="C2474" s="51"/>
      <c r="D2474" s="49"/>
      <c r="E2474" s="52"/>
      <c r="F2474" s="52"/>
      <c r="G2474" s="52"/>
      <c r="H2474" s="52"/>
      <c r="I2474" s="52"/>
    </row>
    <row r="2475" spans="1:9" s="53" customFormat="1">
      <c r="A2475" s="49"/>
      <c r="B2475" s="50"/>
      <c r="C2475" s="51"/>
      <c r="D2475" s="49"/>
      <c r="E2475" s="52"/>
      <c r="F2475" s="52"/>
      <c r="G2475" s="52"/>
      <c r="H2475" s="52"/>
      <c r="I2475" s="52"/>
    </row>
    <row r="2476" spans="1:9" s="53" customFormat="1">
      <c r="A2476" s="49"/>
      <c r="B2476" s="50"/>
      <c r="C2476" s="51"/>
      <c r="D2476" s="49"/>
      <c r="E2476" s="52"/>
      <c r="F2476" s="52"/>
      <c r="G2476" s="52"/>
      <c r="H2476" s="52"/>
      <c r="I2476" s="52"/>
    </row>
    <row r="2477" spans="1:9" s="53" customFormat="1">
      <c r="A2477" s="49"/>
      <c r="B2477" s="50"/>
      <c r="C2477" s="51"/>
      <c r="D2477" s="49"/>
      <c r="E2477" s="52"/>
      <c r="F2477" s="52"/>
      <c r="G2477" s="52"/>
      <c r="H2477" s="52"/>
      <c r="I2477" s="52"/>
    </row>
    <row r="2478" spans="1:9" s="53" customFormat="1">
      <c r="A2478" s="49"/>
      <c r="B2478" s="50"/>
      <c r="C2478" s="51"/>
      <c r="D2478" s="49"/>
      <c r="E2478" s="52"/>
      <c r="F2478" s="52"/>
      <c r="G2478" s="52"/>
      <c r="H2478" s="52"/>
      <c r="I2478" s="52"/>
    </row>
    <row r="2479" spans="1:9" s="53" customFormat="1">
      <c r="A2479" s="49"/>
      <c r="B2479" s="50"/>
      <c r="C2479" s="51"/>
      <c r="D2479" s="49"/>
      <c r="E2479" s="52"/>
      <c r="F2479" s="52"/>
      <c r="G2479" s="52"/>
      <c r="H2479" s="52"/>
      <c r="I2479" s="52"/>
    </row>
    <row r="2480" spans="1:9" s="53" customFormat="1">
      <c r="A2480" s="49"/>
      <c r="B2480" s="50"/>
      <c r="C2480" s="51"/>
      <c r="D2480" s="49"/>
      <c r="E2480" s="52"/>
      <c r="F2480" s="52"/>
      <c r="G2480" s="52"/>
      <c r="H2480" s="52"/>
      <c r="I2480" s="52"/>
    </row>
    <row r="2481" spans="1:9" s="53" customFormat="1">
      <c r="A2481" s="49"/>
      <c r="B2481" s="50"/>
      <c r="C2481" s="51"/>
      <c r="D2481" s="49"/>
      <c r="E2481" s="52"/>
      <c r="F2481" s="52"/>
      <c r="G2481" s="52"/>
      <c r="H2481" s="52"/>
      <c r="I2481" s="52"/>
    </row>
    <row r="2482" spans="1:9" s="53" customFormat="1">
      <c r="A2482" s="49"/>
      <c r="B2482" s="50"/>
      <c r="C2482" s="51"/>
      <c r="D2482" s="49"/>
      <c r="E2482" s="52"/>
      <c r="F2482" s="52"/>
      <c r="G2482" s="52"/>
      <c r="H2482" s="52"/>
      <c r="I2482" s="52"/>
    </row>
    <row r="2483" spans="1:9" s="53" customFormat="1">
      <c r="A2483" s="49"/>
      <c r="B2483" s="50"/>
      <c r="C2483" s="51"/>
      <c r="D2483" s="49"/>
      <c r="E2483" s="52"/>
      <c r="F2483" s="52"/>
      <c r="G2483" s="52"/>
      <c r="H2483" s="52"/>
      <c r="I2483" s="52"/>
    </row>
    <row r="2484" spans="1:9" s="53" customFormat="1">
      <c r="A2484" s="49"/>
      <c r="B2484" s="50"/>
      <c r="C2484" s="51"/>
      <c r="D2484" s="49"/>
      <c r="E2484" s="52"/>
      <c r="F2484" s="52"/>
      <c r="G2484" s="52"/>
      <c r="H2484" s="52"/>
      <c r="I2484" s="52"/>
    </row>
    <row r="2485" spans="1:9" s="53" customFormat="1">
      <c r="A2485" s="49"/>
      <c r="B2485" s="50"/>
      <c r="C2485" s="51"/>
      <c r="D2485" s="49"/>
      <c r="E2485" s="52"/>
      <c r="F2485" s="52"/>
      <c r="G2485" s="52"/>
      <c r="H2485" s="52"/>
      <c r="I2485" s="52"/>
    </row>
    <row r="2486" spans="1:9" s="53" customFormat="1">
      <c r="A2486" s="49"/>
      <c r="B2486" s="50"/>
      <c r="C2486" s="51"/>
      <c r="D2486" s="49"/>
      <c r="E2486" s="52"/>
      <c r="F2486" s="52"/>
      <c r="G2486" s="52"/>
      <c r="H2486" s="52"/>
      <c r="I2486" s="52"/>
    </row>
    <row r="2487" spans="1:9" s="53" customFormat="1">
      <c r="A2487" s="49"/>
      <c r="B2487" s="50"/>
      <c r="C2487" s="51"/>
      <c r="D2487" s="49"/>
      <c r="E2487" s="52"/>
      <c r="F2487" s="52"/>
      <c r="G2487" s="52"/>
      <c r="H2487" s="52"/>
      <c r="I2487" s="52"/>
    </row>
    <row r="2488" spans="1:9" s="53" customFormat="1">
      <c r="A2488" s="49"/>
      <c r="B2488" s="50"/>
      <c r="C2488" s="51"/>
      <c r="D2488" s="49"/>
      <c r="E2488" s="52"/>
      <c r="F2488" s="52"/>
      <c r="G2488" s="52"/>
      <c r="H2488" s="52"/>
      <c r="I2488" s="52"/>
    </row>
    <row r="2489" spans="1:9" s="53" customFormat="1">
      <c r="A2489" s="49"/>
      <c r="B2489" s="50"/>
      <c r="C2489" s="51"/>
      <c r="D2489" s="49"/>
      <c r="E2489" s="52"/>
      <c r="F2489" s="52"/>
      <c r="G2489" s="52"/>
      <c r="H2489" s="52"/>
      <c r="I2489" s="52"/>
    </row>
    <row r="2490" spans="1:9" s="53" customFormat="1">
      <c r="A2490" s="49"/>
      <c r="B2490" s="50"/>
      <c r="C2490" s="51"/>
      <c r="D2490" s="49"/>
      <c r="E2490" s="52"/>
      <c r="F2490" s="52"/>
      <c r="G2490" s="52"/>
      <c r="H2490" s="52"/>
      <c r="I2490" s="52"/>
    </row>
    <row r="2491" spans="1:9" s="53" customFormat="1">
      <c r="A2491" s="49"/>
      <c r="B2491" s="50"/>
      <c r="C2491" s="51"/>
      <c r="D2491" s="49"/>
      <c r="E2491" s="52"/>
      <c r="F2491" s="52"/>
      <c r="G2491" s="52"/>
      <c r="H2491" s="52"/>
      <c r="I2491" s="52"/>
    </row>
    <row r="2492" spans="1:9" s="53" customFormat="1">
      <c r="A2492" s="49"/>
      <c r="B2492" s="50"/>
      <c r="C2492" s="51"/>
      <c r="D2492" s="49"/>
      <c r="E2492" s="52"/>
      <c r="F2492" s="52"/>
      <c r="G2492" s="52"/>
      <c r="H2492" s="52"/>
      <c r="I2492" s="52"/>
    </row>
    <row r="2493" spans="1:9" s="53" customFormat="1">
      <c r="A2493" s="49"/>
      <c r="B2493" s="50"/>
      <c r="C2493" s="51"/>
      <c r="D2493" s="49"/>
      <c r="E2493" s="52"/>
      <c r="F2493" s="52"/>
      <c r="G2493" s="52"/>
      <c r="H2493" s="52"/>
      <c r="I2493" s="52"/>
    </row>
    <row r="2494" spans="1:9" s="53" customFormat="1">
      <c r="A2494" s="49"/>
      <c r="B2494" s="50"/>
      <c r="C2494" s="51"/>
      <c r="D2494" s="49"/>
      <c r="E2494" s="52"/>
      <c r="F2494" s="52"/>
      <c r="G2494" s="52"/>
      <c r="H2494" s="52"/>
      <c r="I2494" s="52"/>
    </row>
    <row r="2495" spans="1:9" s="53" customFormat="1">
      <c r="A2495" s="49"/>
      <c r="B2495" s="50"/>
      <c r="C2495" s="51"/>
      <c r="D2495" s="49"/>
      <c r="E2495" s="52"/>
      <c r="F2495" s="52"/>
      <c r="G2495" s="52"/>
      <c r="H2495" s="52"/>
      <c r="I2495" s="52"/>
    </row>
    <row r="2496" spans="1:9" s="53" customFormat="1">
      <c r="A2496" s="49"/>
      <c r="B2496" s="50"/>
      <c r="C2496" s="51"/>
      <c r="D2496" s="49"/>
      <c r="E2496" s="52"/>
      <c r="F2496" s="52"/>
      <c r="G2496" s="52"/>
      <c r="H2496" s="52"/>
      <c r="I2496" s="52"/>
    </row>
    <row r="2497" spans="1:9" s="53" customFormat="1">
      <c r="A2497" s="49"/>
      <c r="B2497" s="50"/>
      <c r="C2497" s="51"/>
      <c r="D2497" s="49"/>
      <c r="E2497" s="52"/>
      <c r="F2497" s="52"/>
      <c r="G2497" s="52"/>
      <c r="H2497" s="52"/>
      <c r="I2497" s="52"/>
    </row>
    <row r="2498" spans="1:9" s="53" customFormat="1">
      <c r="A2498" s="49"/>
      <c r="B2498" s="50"/>
      <c r="C2498" s="51"/>
      <c r="D2498" s="49"/>
      <c r="E2498" s="52"/>
      <c r="F2498" s="52"/>
      <c r="G2498" s="52"/>
      <c r="H2498" s="52"/>
      <c r="I2498" s="52"/>
    </row>
    <row r="2499" spans="1:9" s="53" customFormat="1">
      <c r="A2499" s="49"/>
      <c r="B2499" s="50"/>
      <c r="C2499" s="51"/>
      <c r="D2499" s="49"/>
      <c r="E2499" s="52"/>
      <c r="F2499" s="52"/>
      <c r="G2499" s="52"/>
      <c r="H2499" s="52"/>
      <c r="I2499" s="52"/>
    </row>
    <row r="2500" spans="1:9" s="53" customFormat="1">
      <c r="A2500" s="49"/>
      <c r="B2500" s="50"/>
      <c r="C2500" s="51"/>
      <c r="D2500" s="49"/>
      <c r="E2500" s="52"/>
      <c r="F2500" s="52"/>
      <c r="G2500" s="52"/>
      <c r="H2500" s="52"/>
      <c r="I2500" s="52"/>
    </row>
    <row r="2501" spans="1:9" s="53" customFormat="1">
      <c r="A2501" s="49"/>
      <c r="B2501" s="50"/>
      <c r="C2501" s="51"/>
      <c r="D2501" s="49"/>
      <c r="E2501" s="52"/>
      <c r="F2501" s="52"/>
      <c r="G2501" s="52"/>
      <c r="H2501" s="52"/>
      <c r="I2501" s="52"/>
    </row>
    <row r="2502" spans="1:9" s="53" customFormat="1">
      <c r="A2502" s="49"/>
      <c r="B2502" s="50"/>
      <c r="C2502" s="51"/>
      <c r="D2502" s="49"/>
      <c r="E2502" s="52"/>
      <c r="F2502" s="52"/>
      <c r="G2502" s="52"/>
      <c r="H2502" s="52"/>
      <c r="I2502" s="52"/>
    </row>
    <row r="2503" spans="1:9" s="53" customFormat="1">
      <c r="A2503" s="49"/>
      <c r="B2503" s="50"/>
      <c r="C2503" s="51"/>
      <c r="D2503" s="49"/>
      <c r="E2503" s="52"/>
      <c r="F2503" s="52"/>
      <c r="G2503" s="52"/>
      <c r="H2503" s="52"/>
      <c r="I2503" s="52"/>
    </row>
    <row r="2504" spans="1:9" s="53" customFormat="1">
      <c r="A2504" s="49"/>
      <c r="B2504" s="50"/>
      <c r="C2504" s="51"/>
      <c r="D2504" s="49"/>
      <c r="E2504" s="52"/>
      <c r="F2504" s="52"/>
      <c r="G2504" s="52"/>
      <c r="H2504" s="52"/>
      <c r="I2504" s="52"/>
    </row>
    <row r="2505" spans="1:9" s="53" customFormat="1">
      <c r="A2505" s="49"/>
      <c r="B2505" s="50"/>
      <c r="C2505" s="51"/>
      <c r="D2505" s="49"/>
      <c r="E2505" s="52"/>
      <c r="F2505" s="52"/>
      <c r="G2505" s="52"/>
      <c r="H2505" s="52"/>
      <c r="I2505" s="52"/>
    </row>
    <row r="2506" spans="1:9" s="53" customFormat="1">
      <c r="A2506" s="49"/>
      <c r="B2506" s="50"/>
      <c r="C2506" s="51"/>
      <c r="D2506" s="49"/>
      <c r="E2506" s="52"/>
      <c r="F2506" s="52"/>
      <c r="G2506" s="52"/>
      <c r="H2506" s="52"/>
      <c r="I2506" s="52"/>
    </row>
    <row r="2507" spans="1:9" s="53" customFormat="1">
      <c r="A2507" s="49"/>
      <c r="B2507" s="50"/>
      <c r="C2507" s="51"/>
      <c r="D2507" s="49"/>
      <c r="E2507" s="52"/>
      <c r="F2507" s="52"/>
      <c r="G2507" s="52"/>
      <c r="H2507" s="52"/>
      <c r="I2507" s="52"/>
    </row>
    <row r="2508" spans="1:9" s="53" customFormat="1">
      <c r="A2508" s="49"/>
      <c r="B2508" s="50"/>
      <c r="C2508" s="51"/>
      <c r="D2508" s="49"/>
      <c r="E2508" s="52"/>
      <c r="F2508" s="52"/>
      <c r="G2508" s="52"/>
      <c r="H2508" s="52"/>
      <c r="I2508" s="52"/>
    </row>
    <row r="2509" spans="1:9" s="53" customFormat="1">
      <c r="A2509" s="49"/>
      <c r="B2509" s="50"/>
      <c r="C2509" s="51"/>
      <c r="D2509" s="49"/>
      <c r="E2509" s="52"/>
      <c r="F2509" s="52"/>
      <c r="G2509" s="52"/>
      <c r="H2509" s="52"/>
      <c r="I2509" s="52"/>
    </row>
    <row r="2510" spans="1:9" s="53" customFormat="1">
      <c r="A2510" s="49"/>
      <c r="B2510" s="50"/>
      <c r="C2510" s="51"/>
      <c r="D2510" s="49"/>
      <c r="E2510" s="52"/>
      <c r="F2510" s="52"/>
      <c r="G2510" s="52"/>
      <c r="H2510" s="52"/>
      <c r="I2510" s="52"/>
    </row>
    <row r="2511" spans="1:9" s="53" customFormat="1">
      <c r="A2511" s="49"/>
      <c r="B2511" s="50"/>
      <c r="C2511" s="51"/>
      <c r="D2511" s="49"/>
      <c r="E2511" s="52"/>
      <c r="F2511" s="52"/>
      <c r="G2511" s="52"/>
      <c r="H2511" s="52"/>
      <c r="I2511" s="52"/>
    </row>
    <row r="2512" spans="1:9" s="53" customFormat="1">
      <c r="A2512" s="49"/>
      <c r="B2512" s="50"/>
      <c r="C2512" s="51"/>
      <c r="D2512" s="49"/>
      <c r="E2512" s="52"/>
      <c r="F2512" s="52"/>
      <c r="G2512" s="52"/>
      <c r="H2512" s="52"/>
      <c r="I2512" s="52"/>
    </row>
    <row r="2513" spans="1:9" s="53" customFormat="1">
      <c r="A2513" s="49"/>
      <c r="B2513" s="50"/>
      <c r="C2513" s="51"/>
      <c r="D2513" s="49"/>
      <c r="E2513" s="52"/>
      <c r="F2513" s="52"/>
      <c r="G2513" s="52"/>
      <c r="H2513" s="52"/>
      <c r="I2513" s="52"/>
    </row>
    <row r="2514" spans="1:9" s="53" customFormat="1">
      <c r="A2514" s="49"/>
      <c r="B2514" s="50"/>
      <c r="C2514" s="51"/>
      <c r="D2514" s="49"/>
      <c r="E2514" s="52"/>
      <c r="F2514" s="52"/>
      <c r="G2514" s="52"/>
      <c r="H2514" s="52"/>
      <c r="I2514" s="52"/>
    </row>
    <row r="2515" spans="1:9" s="53" customFormat="1">
      <c r="A2515" s="49"/>
      <c r="B2515" s="50"/>
      <c r="C2515" s="51"/>
      <c r="D2515" s="49"/>
      <c r="E2515" s="52"/>
      <c r="F2515" s="52"/>
      <c r="G2515" s="52"/>
      <c r="H2515" s="52"/>
      <c r="I2515" s="52"/>
    </row>
    <row r="2516" spans="1:9" s="53" customFormat="1">
      <c r="A2516" s="49"/>
      <c r="B2516" s="50"/>
      <c r="C2516" s="51"/>
      <c r="D2516" s="49"/>
      <c r="E2516" s="52"/>
      <c r="F2516" s="52"/>
      <c r="G2516" s="52"/>
      <c r="H2516" s="52"/>
      <c r="I2516" s="52"/>
    </row>
    <row r="2517" spans="1:9" s="53" customFormat="1">
      <c r="A2517" s="49"/>
      <c r="B2517" s="50"/>
      <c r="C2517" s="51"/>
      <c r="D2517" s="49"/>
      <c r="E2517" s="52"/>
      <c r="F2517" s="52"/>
      <c r="G2517" s="52"/>
      <c r="H2517" s="52"/>
      <c r="I2517" s="52"/>
    </row>
    <row r="2518" spans="1:9" s="53" customFormat="1">
      <c r="A2518" s="49"/>
      <c r="B2518" s="50"/>
      <c r="C2518" s="51"/>
      <c r="D2518" s="49"/>
      <c r="E2518" s="52"/>
      <c r="F2518" s="52"/>
      <c r="G2518" s="52"/>
      <c r="H2518" s="52"/>
      <c r="I2518" s="52"/>
    </row>
    <row r="2519" spans="1:9" s="53" customFormat="1">
      <c r="A2519" s="49"/>
      <c r="B2519" s="50"/>
      <c r="C2519" s="51"/>
      <c r="D2519" s="49"/>
      <c r="E2519" s="52"/>
      <c r="F2519" s="52"/>
      <c r="G2519" s="52"/>
      <c r="H2519" s="52"/>
      <c r="I2519" s="52"/>
    </row>
    <row r="2520" spans="1:9" s="53" customFormat="1">
      <c r="A2520" s="49"/>
      <c r="B2520" s="50"/>
      <c r="C2520" s="51"/>
      <c r="D2520" s="49"/>
      <c r="E2520" s="52"/>
      <c r="F2520" s="52"/>
      <c r="G2520" s="52"/>
      <c r="H2520" s="52"/>
      <c r="I2520" s="52"/>
    </row>
    <row r="2521" spans="1:9" s="53" customFormat="1">
      <c r="A2521" s="49"/>
      <c r="B2521" s="50"/>
      <c r="C2521" s="51"/>
      <c r="D2521" s="49"/>
      <c r="E2521" s="52"/>
      <c r="F2521" s="52"/>
      <c r="G2521" s="52"/>
      <c r="H2521" s="52"/>
      <c r="I2521" s="52"/>
    </row>
    <row r="2522" spans="1:9" s="53" customFormat="1">
      <c r="A2522" s="49"/>
      <c r="B2522" s="50"/>
      <c r="C2522" s="51"/>
      <c r="D2522" s="49"/>
      <c r="E2522" s="52"/>
      <c r="F2522" s="52"/>
      <c r="G2522" s="52"/>
      <c r="H2522" s="52"/>
      <c r="I2522" s="52"/>
    </row>
    <row r="2523" spans="1:9" s="53" customFormat="1">
      <c r="A2523" s="49"/>
      <c r="B2523" s="50"/>
      <c r="C2523" s="51"/>
      <c r="D2523" s="49"/>
      <c r="E2523" s="52"/>
      <c r="F2523" s="52"/>
      <c r="G2523" s="52"/>
      <c r="H2523" s="52"/>
      <c r="I2523" s="52"/>
    </row>
    <row r="2524" spans="1:9" s="53" customFormat="1">
      <c r="A2524" s="49"/>
      <c r="B2524" s="50"/>
      <c r="C2524" s="51"/>
      <c r="D2524" s="49"/>
      <c r="E2524" s="52"/>
      <c r="F2524" s="52"/>
      <c r="G2524" s="52"/>
      <c r="H2524" s="52"/>
      <c r="I2524" s="52"/>
    </row>
    <row r="2525" spans="1:9" s="53" customFormat="1">
      <c r="A2525" s="49"/>
      <c r="B2525" s="50"/>
      <c r="C2525" s="51"/>
      <c r="D2525" s="49"/>
      <c r="E2525" s="52"/>
      <c r="F2525" s="52"/>
      <c r="G2525" s="52"/>
      <c r="H2525" s="52"/>
      <c r="I2525" s="52"/>
    </row>
    <row r="2526" spans="1:9" s="53" customFormat="1">
      <c r="A2526" s="49"/>
      <c r="B2526" s="50"/>
      <c r="C2526" s="51"/>
      <c r="D2526" s="49"/>
      <c r="E2526" s="52"/>
      <c r="F2526" s="52"/>
      <c r="G2526" s="52"/>
      <c r="H2526" s="52"/>
      <c r="I2526" s="52"/>
    </row>
    <row r="2527" spans="1:9" s="53" customFormat="1">
      <c r="A2527" s="49"/>
      <c r="B2527" s="50"/>
      <c r="C2527" s="51"/>
      <c r="D2527" s="49"/>
      <c r="E2527" s="52"/>
      <c r="F2527" s="52"/>
      <c r="G2527" s="52"/>
      <c r="H2527" s="52"/>
      <c r="I2527" s="52"/>
    </row>
    <row r="2528" spans="1:9" s="53" customFormat="1">
      <c r="A2528" s="49"/>
      <c r="B2528" s="50"/>
      <c r="C2528" s="51"/>
      <c r="D2528" s="49"/>
      <c r="E2528" s="52"/>
      <c r="F2528" s="52"/>
      <c r="G2528" s="52"/>
      <c r="H2528" s="52"/>
      <c r="I2528" s="52"/>
    </row>
    <row r="2529" spans="1:9" s="53" customFormat="1">
      <c r="A2529" s="49"/>
      <c r="B2529" s="50"/>
      <c r="C2529" s="51"/>
      <c r="D2529" s="49"/>
      <c r="E2529" s="52"/>
      <c r="F2529" s="52"/>
      <c r="G2529" s="52"/>
      <c r="H2529" s="52"/>
      <c r="I2529" s="52"/>
    </row>
    <row r="2530" spans="1:9" s="53" customFormat="1">
      <c r="A2530" s="49"/>
      <c r="B2530" s="50"/>
      <c r="C2530" s="51"/>
      <c r="D2530" s="49"/>
      <c r="E2530" s="52"/>
      <c r="F2530" s="52"/>
      <c r="G2530" s="52"/>
      <c r="H2530" s="52"/>
      <c r="I2530" s="52"/>
    </row>
    <row r="2531" spans="1:9" s="53" customFormat="1">
      <c r="A2531" s="49"/>
      <c r="B2531" s="50"/>
      <c r="C2531" s="51"/>
      <c r="D2531" s="49"/>
      <c r="E2531" s="52"/>
      <c r="F2531" s="52"/>
      <c r="G2531" s="52"/>
      <c r="H2531" s="52"/>
      <c r="I2531" s="52"/>
    </row>
    <row r="2532" spans="1:9" s="53" customFormat="1">
      <c r="A2532" s="49"/>
      <c r="B2532" s="50"/>
      <c r="C2532" s="51"/>
      <c r="D2532" s="49"/>
      <c r="E2532" s="52"/>
      <c r="F2532" s="52"/>
      <c r="G2532" s="52"/>
      <c r="H2532" s="52"/>
      <c r="I2532" s="52"/>
    </row>
    <row r="2533" spans="1:9" s="53" customFormat="1">
      <c r="A2533" s="49"/>
      <c r="B2533" s="50"/>
      <c r="C2533" s="51"/>
      <c r="D2533" s="49"/>
      <c r="E2533" s="52"/>
      <c r="F2533" s="52"/>
      <c r="G2533" s="52"/>
      <c r="H2533" s="52"/>
      <c r="I2533" s="52"/>
    </row>
    <row r="2534" spans="1:9" s="53" customFormat="1">
      <c r="A2534" s="49"/>
      <c r="B2534" s="50"/>
      <c r="C2534" s="51"/>
      <c r="D2534" s="49"/>
      <c r="E2534" s="52"/>
      <c r="F2534" s="52"/>
      <c r="G2534" s="52"/>
      <c r="H2534" s="52"/>
      <c r="I2534" s="52"/>
    </row>
    <row r="2535" spans="1:9" s="53" customFormat="1">
      <c r="A2535" s="49"/>
      <c r="B2535" s="50"/>
      <c r="C2535" s="51"/>
      <c r="D2535" s="49"/>
      <c r="E2535" s="52"/>
      <c r="F2535" s="52"/>
      <c r="G2535" s="52"/>
      <c r="H2535" s="52"/>
      <c r="I2535" s="52"/>
    </row>
    <row r="2536" spans="1:9" s="53" customFormat="1">
      <c r="A2536" s="49"/>
      <c r="B2536" s="50"/>
      <c r="C2536" s="51"/>
      <c r="D2536" s="49"/>
      <c r="E2536" s="52"/>
      <c r="F2536" s="52"/>
      <c r="G2536" s="52"/>
      <c r="H2536" s="52"/>
      <c r="I2536" s="52"/>
    </row>
    <row r="2537" spans="1:9" s="53" customFormat="1">
      <c r="A2537" s="49"/>
      <c r="B2537" s="50"/>
      <c r="C2537" s="51"/>
      <c r="D2537" s="49"/>
      <c r="E2537" s="52"/>
      <c r="F2537" s="52"/>
      <c r="G2537" s="52"/>
      <c r="H2537" s="52"/>
      <c r="I2537" s="52"/>
    </row>
    <row r="2538" spans="1:9" s="53" customFormat="1">
      <c r="A2538" s="49"/>
      <c r="B2538" s="50"/>
      <c r="C2538" s="51"/>
      <c r="D2538" s="49"/>
      <c r="E2538" s="52"/>
      <c r="F2538" s="52"/>
      <c r="G2538" s="52"/>
      <c r="H2538" s="52"/>
      <c r="I2538" s="52"/>
    </row>
    <row r="2539" spans="1:9" s="53" customFormat="1">
      <c r="A2539" s="49"/>
      <c r="B2539" s="50"/>
      <c r="C2539" s="51"/>
      <c r="D2539" s="49"/>
      <c r="E2539" s="52"/>
      <c r="F2539" s="52"/>
      <c r="G2539" s="52"/>
      <c r="H2539" s="52"/>
      <c r="I2539" s="52"/>
    </row>
    <row r="2540" spans="1:9" s="53" customFormat="1">
      <c r="A2540" s="49"/>
      <c r="B2540" s="50"/>
      <c r="C2540" s="51"/>
      <c r="D2540" s="49"/>
      <c r="E2540" s="52"/>
      <c r="F2540" s="52"/>
      <c r="G2540" s="52"/>
      <c r="H2540" s="52"/>
      <c r="I2540" s="52"/>
    </row>
    <row r="2541" spans="1:9" s="53" customFormat="1">
      <c r="A2541" s="49"/>
      <c r="B2541" s="50"/>
      <c r="C2541" s="51"/>
      <c r="D2541" s="49"/>
      <c r="E2541" s="52"/>
      <c r="F2541" s="52"/>
      <c r="G2541" s="52"/>
      <c r="H2541" s="52"/>
      <c r="I2541" s="52"/>
    </row>
    <row r="2542" spans="1:9" s="53" customFormat="1">
      <c r="A2542" s="49"/>
      <c r="B2542" s="50"/>
      <c r="C2542" s="51"/>
      <c r="D2542" s="49"/>
      <c r="E2542" s="52"/>
      <c r="F2542" s="52"/>
      <c r="G2542" s="52"/>
      <c r="H2542" s="52"/>
      <c r="I2542" s="52"/>
    </row>
    <row r="2543" spans="1:9" s="53" customFormat="1">
      <c r="A2543" s="49"/>
      <c r="B2543" s="50"/>
      <c r="C2543" s="51"/>
      <c r="D2543" s="49"/>
      <c r="E2543" s="52"/>
      <c r="F2543" s="52"/>
      <c r="G2543" s="52"/>
      <c r="H2543" s="52"/>
      <c r="I2543" s="52"/>
    </row>
    <row r="2544" spans="1:9" s="53" customFormat="1">
      <c r="A2544" s="49"/>
      <c r="B2544" s="50"/>
      <c r="C2544" s="51"/>
      <c r="D2544" s="49"/>
      <c r="E2544" s="52"/>
      <c r="F2544" s="52"/>
      <c r="G2544" s="52"/>
      <c r="H2544" s="52"/>
      <c r="I2544" s="52"/>
    </row>
    <row r="2545" spans="1:9" s="53" customFormat="1">
      <c r="A2545" s="49"/>
      <c r="B2545" s="50"/>
      <c r="C2545" s="51"/>
      <c r="D2545" s="49"/>
      <c r="E2545" s="52"/>
      <c r="F2545" s="52"/>
      <c r="G2545" s="52"/>
      <c r="H2545" s="52"/>
      <c r="I2545" s="52"/>
    </row>
    <row r="2546" spans="1:9" s="53" customFormat="1">
      <c r="A2546" s="49"/>
      <c r="B2546" s="50"/>
      <c r="C2546" s="51"/>
      <c r="D2546" s="49"/>
      <c r="E2546" s="52"/>
      <c r="F2546" s="52"/>
      <c r="G2546" s="52"/>
      <c r="H2546" s="52"/>
      <c r="I2546" s="52"/>
    </row>
    <row r="2547" spans="1:9" s="53" customFormat="1">
      <c r="A2547" s="49"/>
      <c r="B2547" s="50"/>
      <c r="C2547" s="51"/>
      <c r="D2547" s="49"/>
      <c r="E2547" s="52"/>
      <c r="F2547" s="52"/>
      <c r="G2547" s="52"/>
      <c r="H2547" s="52"/>
      <c r="I2547" s="52"/>
    </row>
    <row r="2548" spans="1:9" s="53" customFormat="1">
      <c r="A2548" s="49"/>
      <c r="B2548" s="50"/>
      <c r="C2548" s="51"/>
      <c r="D2548" s="49"/>
      <c r="E2548" s="52"/>
      <c r="F2548" s="52"/>
      <c r="G2548" s="52"/>
      <c r="H2548" s="52"/>
      <c r="I2548" s="52"/>
    </row>
    <row r="2549" spans="1:9" s="53" customFormat="1">
      <c r="A2549" s="49"/>
      <c r="B2549" s="50"/>
      <c r="C2549" s="51"/>
      <c r="D2549" s="49"/>
      <c r="E2549" s="52"/>
      <c r="F2549" s="52"/>
      <c r="G2549" s="52"/>
      <c r="H2549" s="52"/>
      <c r="I2549" s="52"/>
    </row>
    <row r="2550" spans="1:9" s="53" customFormat="1">
      <c r="A2550" s="49"/>
      <c r="B2550" s="50"/>
      <c r="C2550" s="51"/>
      <c r="D2550" s="49"/>
      <c r="E2550" s="52"/>
      <c r="F2550" s="52"/>
      <c r="G2550" s="52"/>
      <c r="H2550" s="52"/>
      <c r="I2550" s="52"/>
    </row>
    <row r="2551" spans="1:9" s="53" customFormat="1">
      <c r="A2551" s="49"/>
      <c r="B2551" s="50"/>
      <c r="C2551" s="51"/>
      <c r="D2551" s="49"/>
      <c r="E2551" s="52"/>
      <c r="F2551" s="52"/>
      <c r="G2551" s="52"/>
      <c r="H2551" s="52"/>
      <c r="I2551" s="52"/>
    </row>
    <row r="2552" spans="1:9" s="53" customFormat="1">
      <c r="A2552" s="49"/>
      <c r="B2552" s="50"/>
      <c r="C2552" s="51"/>
      <c r="D2552" s="49"/>
      <c r="E2552" s="52"/>
      <c r="F2552" s="52"/>
      <c r="G2552" s="52"/>
      <c r="H2552" s="52"/>
      <c r="I2552" s="52"/>
    </row>
    <row r="2553" spans="1:9" s="53" customFormat="1">
      <c r="A2553" s="49"/>
      <c r="B2553" s="50"/>
      <c r="C2553" s="51"/>
      <c r="D2553" s="49"/>
      <c r="E2553" s="52"/>
      <c r="F2553" s="52"/>
      <c r="G2553" s="52"/>
      <c r="H2553" s="52"/>
      <c r="I2553" s="52"/>
    </row>
    <row r="2554" spans="1:9" s="53" customFormat="1">
      <c r="A2554" s="49"/>
      <c r="B2554" s="50"/>
      <c r="C2554" s="51"/>
      <c r="D2554" s="49"/>
      <c r="E2554" s="52"/>
      <c r="F2554" s="52"/>
      <c r="G2554" s="52"/>
      <c r="H2554" s="52"/>
      <c r="I2554" s="52"/>
    </row>
    <row r="2555" spans="1:9" s="53" customFormat="1">
      <c r="A2555" s="49"/>
      <c r="B2555" s="50"/>
      <c r="C2555" s="51"/>
      <c r="D2555" s="49"/>
      <c r="E2555" s="52"/>
      <c r="F2555" s="52"/>
      <c r="G2555" s="52"/>
      <c r="H2555" s="52"/>
      <c r="I2555" s="52"/>
    </row>
    <row r="2556" spans="1:9" s="53" customFormat="1">
      <c r="A2556" s="49"/>
      <c r="B2556" s="50"/>
      <c r="C2556" s="51"/>
      <c r="D2556" s="49"/>
      <c r="E2556" s="52"/>
      <c r="F2556" s="52"/>
      <c r="G2556" s="52"/>
      <c r="H2556" s="52"/>
      <c r="I2556" s="52"/>
    </row>
    <row r="2557" spans="1:9" s="53" customFormat="1">
      <c r="A2557" s="49"/>
      <c r="B2557" s="50"/>
      <c r="C2557" s="51"/>
      <c r="D2557" s="49"/>
      <c r="E2557" s="52"/>
      <c r="F2557" s="52"/>
      <c r="G2557" s="52"/>
      <c r="H2557" s="52"/>
      <c r="I2557" s="52"/>
    </row>
    <row r="2558" spans="1:9" s="53" customFormat="1">
      <c r="A2558" s="49"/>
      <c r="B2558" s="50"/>
      <c r="C2558" s="51"/>
      <c r="D2558" s="49"/>
      <c r="E2558" s="52"/>
      <c r="F2558" s="52"/>
      <c r="G2558" s="52"/>
      <c r="H2558" s="52"/>
      <c r="I2558" s="52"/>
    </row>
    <row r="2559" spans="1:9" s="53" customFormat="1">
      <c r="A2559" s="49"/>
      <c r="B2559" s="50"/>
      <c r="C2559" s="51"/>
      <c r="D2559" s="49"/>
      <c r="E2559" s="52"/>
      <c r="F2559" s="52"/>
      <c r="G2559" s="52"/>
      <c r="H2559" s="52"/>
      <c r="I2559" s="52"/>
    </row>
    <row r="2560" spans="1:9" s="53" customFormat="1">
      <c r="A2560" s="49"/>
      <c r="B2560" s="50"/>
      <c r="C2560" s="51"/>
      <c r="D2560" s="49"/>
      <c r="E2560" s="52"/>
      <c r="F2560" s="52"/>
      <c r="G2560" s="52"/>
      <c r="H2560" s="52"/>
      <c r="I2560" s="52"/>
    </row>
    <row r="2561" spans="1:9" s="53" customFormat="1">
      <c r="A2561" s="49"/>
      <c r="B2561" s="50"/>
      <c r="C2561" s="51"/>
      <c r="D2561" s="49"/>
      <c r="E2561" s="52"/>
      <c r="F2561" s="52"/>
      <c r="G2561" s="52"/>
      <c r="H2561" s="52"/>
      <c r="I2561" s="52"/>
    </row>
    <row r="2562" spans="1:9" s="53" customFormat="1">
      <c r="A2562" s="49"/>
      <c r="B2562" s="50"/>
      <c r="C2562" s="51"/>
      <c r="D2562" s="49"/>
      <c r="E2562" s="52"/>
      <c r="F2562" s="52"/>
      <c r="G2562" s="52"/>
      <c r="H2562" s="52"/>
      <c r="I2562" s="52"/>
    </row>
    <row r="2563" spans="1:9" s="53" customFormat="1">
      <c r="A2563" s="49"/>
      <c r="B2563" s="50"/>
      <c r="C2563" s="51"/>
      <c r="D2563" s="49"/>
      <c r="E2563" s="52"/>
      <c r="F2563" s="52"/>
      <c r="G2563" s="52"/>
      <c r="H2563" s="52"/>
      <c r="I2563" s="52"/>
    </row>
    <row r="2564" spans="1:9" s="53" customFormat="1">
      <c r="A2564" s="49"/>
      <c r="B2564" s="50"/>
      <c r="C2564" s="51"/>
      <c r="D2564" s="49"/>
      <c r="E2564" s="52"/>
      <c r="F2564" s="52"/>
      <c r="G2564" s="52"/>
      <c r="H2564" s="52"/>
      <c r="I2564" s="52"/>
    </row>
    <row r="2565" spans="1:9" s="53" customFormat="1">
      <c r="A2565" s="49"/>
      <c r="B2565" s="50"/>
      <c r="C2565" s="51"/>
      <c r="D2565" s="49"/>
      <c r="E2565" s="52"/>
      <c r="F2565" s="52"/>
      <c r="G2565" s="52"/>
      <c r="H2565" s="52"/>
      <c r="I2565" s="52"/>
    </row>
    <row r="2566" spans="1:9" s="53" customFormat="1">
      <c r="A2566" s="49"/>
      <c r="B2566" s="50"/>
      <c r="C2566" s="51"/>
      <c r="D2566" s="49"/>
      <c r="E2566" s="52"/>
      <c r="F2566" s="52"/>
      <c r="G2566" s="52"/>
      <c r="H2566" s="52"/>
      <c r="I2566" s="52"/>
    </row>
    <row r="2567" spans="1:9" s="53" customFormat="1">
      <c r="A2567" s="49"/>
      <c r="B2567" s="50"/>
      <c r="C2567" s="51"/>
      <c r="D2567" s="49"/>
      <c r="E2567" s="52"/>
      <c r="F2567" s="52"/>
      <c r="G2567" s="52"/>
      <c r="H2567" s="52"/>
      <c r="I2567" s="52"/>
    </row>
    <row r="2568" spans="1:9" s="53" customFormat="1">
      <c r="A2568" s="49"/>
      <c r="B2568" s="50"/>
      <c r="C2568" s="51"/>
      <c r="D2568" s="49"/>
      <c r="E2568" s="52"/>
      <c r="F2568" s="52"/>
      <c r="G2568" s="52"/>
      <c r="H2568" s="52"/>
      <c r="I2568" s="52"/>
    </row>
    <row r="2569" spans="1:9" s="53" customFormat="1">
      <c r="A2569" s="49"/>
      <c r="B2569" s="50"/>
      <c r="C2569" s="51"/>
      <c r="D2569" s="49"/>
      <c r="E2569" s="52"/>
      <c r="F2569" s="52"/>
      <c r="G2569" s="52"/>
      <c r="H2569" s="52"/>
      <c r="I2569" s="52"/>
    </row>
    <row r="2570" spans="1:9" s="53" customFormat="1">
      <c r="A2570" s="49"/>
      <c r="B2570" s="50"/>
      <c r="C2570" s="51"/>
      <c r="D2570" s="49"/>
      <c r="E2570" s="52"/>
      <c r="F2570" s="52"/>
      <c r="G2570" s="52"/>
      <c r="H2570" s="52"/>
      <c r="I2570" s="52"/>
    </row>
    <row r="2571" spans="1:9" s="53" customFormat="1">
      <c r="A2571" s="49"/>
      <c r="B2571" s="50"/>
      <c r="C2571" s="51"/>
      <c r="D2571" s="49"/>
      <c r="E2571" s="52"/>
      <c r="F2571" s="52"/>
      <c r="G2571" s="52"/>
      <c r="H2571" s="52"/>
      <c r="I2571" s="52"/>
    </row>
    <row r="2572" spans="1:9" s="53" customFormat="1">
      <c r="A2572" s="49"/>
      <c r="B2572" s="50"/>
      <c r="C2572" s="51"/>
      <c r="D2572" s="49"/>
      <c r="E2572" s="52"/>
      <c r="F2572" s="52"/>
      <c r="G2572" s="52"/>
      <c r="H2572" s="52"/>
      <c r="I2572" s="52"/>
    </row>
    <row r="2573" spans="1:9" s="53" customFormat="1">
      <c r="A2573" s="49"/>
      <c r="B2573" s="50"/>
      <c r="C2573" s="51"/>
      <c r="D2573" s="49"/>
      <c r="E2573" s="52"/>
      <c r="F2573" s="52"/>
      <c r="G2573" s="52"/>
      <c r="H2573" s="52"/>
      <c r="I2573" s="52"/>
    </row>
    <row r="2574" spans="1:9" s="53" customFormat="1">
      <c r="A2574" s="49"/>
      <c r="B2574" s="50"/>
      <c r="C2574" s="51"/>
      <c r="D2574" s="49"/>
      <c r="E2574" s="52"/>
      <c r="F2574" s="52"/>
      <c r="G2574" s="52"/>
      <c r="H2574" s="52"/>
      <c r="I2574" s="52"/>
    </row>
    <row r="2575" spans="1:9" s="53" customFormat="1">
      <c r="A2575" s="49"/>
      <c r="B2575" s="50"/>
      <c r="C2575" s="51"/>
      <c r="D2575" s="49"/>
      <c r="E2575" s="52"/>
      <c r="F2575" s="52"/>
      <c r="G2575" s="52"/>
      <c r="H2575" s="52"/>
      <c r="I2575" s="52"/>
    </row>
    <row r="2576" spans="1:9" s="53" customFormat="1">
      <c r="A2576" s="49"/>
      <c r="B2576" s="50"/>
      <c r="C2576" s="51"/>
      <c r="D2576" s="49"/>
      <c r="E2576" s="52"/>
      <c r="F2576" s="52"/>
      <c r="G2576" s="52"/>
      <c r="H2576" s="52"/>
      <c r="I2576" s="52"/>
    </row>
    <row r="2577" spans="1:9" s="53" customFormat="1">
      <c r="A2577" s="49"/>
      <c r="B2577" s="50"/>
      <c r="C2577" s="51"/>
      <c r="D2577" s="49"/>
      <c r="E2577" s="52"/>
      <c r="F2577" s="52"/>
      <c r="G2577" s="52"/>
      <c r="H2577" s="52"/>
      <c r="I2577" s="52"/>
    </row>
    <row r="2578" spans="1:9" s="53" customFormat="1">
      <c r="A2578" s="49"/>
      <c r="B2578" s="50"/>
      <c r="C2578" s="51"/>
      <c r="D2578" s="49"/>
      <c r="E2578" s="52"/>
      <c r="F2578" s="52"/>
      <c r="G2578" s="52"/>
      <c r="H2578" s="52"/>
      <c r="I2578" s="52"/>
    </row>
    <row r="2579" spans="1:9" s="53" customFormat="1">
      <c r="A2579" s="49"/>
      <c r="B2579" s="50"/>
      <c r="C2579" s="51"/>
      <c r="D2579" s="49"/>
      <c r="E2579" s="52"/>
      <c r="F2579" s="52"/>
      <c r="G2579" s="52"/>
      <c r="H2579" s="52"/>
      <c r="I2579" s="52"/>
    </row>
    <row r="2580" spans="1:9" s="53" customFormat="1">
      <c r="A2580" s="49"/>
      <c r="B2580" s="50"/>
      <c r="C2580" s="51"/>
      <c r="D2580" s="49"/>
      <c r="E2580" s="52"/>
      <c r="F2580" s="52"/>
      <c r="G2580" s="52"/>
      <c r="H2580" s="52"/>
      <c r="I2580" s="52"/>
    </row>
    <row r="2581" spans="1:9" s="53" customFormat="1">
      <c r="A2581" s="49"/>
      <c r="B2581" s="50"/>
      <c r="C2581" s="51"/>
      <c r="D2581" s="49"/>
      <c r="E2581" s="52"/>
      <c r="F2581" s="52"/>
      <c r="G2581" s="52"/>
      <c r="H2581" s="52"/>
      <c r="I2581" s="52"/>
    </row>
    <row r="2582" spans="1:9" s="53" customFormat="1">
      <c r="A2582" s="49"/>
      <c r="B2582" s="50"/>
      <c r="C2582" s="51"/>
      <c r="D2582" s="49"/>
      <c r="E2582" s="52"/>
      <c r="F2582" s="52"/>
      <c r="G2582" s="52"/>
      <c r="H2582" s="52"/>
      <c r="I2582" s="52"/>
    </row>
    <row r="2583" spans="1:9" s="53" customFormat="1">
      <c r="A2583" s="49"/>
      <c r="B2583" s="50"/>
      <c r="C2583" s="51"/>
      <c r="D2583" s="49"/>
      <c r="E2583" s="52"/>
      <c r="F2583" s="52"/>
      <c r="G2583" s="52"/>
      <c r="H2583" s="52"/>
      <c r="I2583" s="52"/>
    </row>
    <row r="2584" spans="1:9" s="53" customFormat="1">
      <c r="A2584" s="49"/>
      <c r="B2584" s="50"/>
      <c r="C2584" s="51"/>
      <c r="D2584" s="49"/>
      <c r="E2584" s="52"/>
      <c r="F2584" s="52"/>
      <c r="G2584" s="52"/>
      <c r="H2584" s="52"/>
      <c r="I2584" s="52"/>
    </row>
    <row r="2585" spans="1:9" s="53" customFormat="1">
      <c r="A2585" s="49"/>
      <c r="B2585" s="50"/>
      <c r="C2585" s="51"/>
      <c r="D2585" s="49"/>
      <c r="E2585" s="52"/>
      <c r="F2585" s="52"/>
      <c r="G2585" s="52"/>
      <c r="H2585" s="52"/>
      <c r="I2585" s="52"/>
    </row>
    <row r="2586" spans="1:9" s="53" customFormat="1">
      <c r="A2586" s="49"/>
      <c r="B2586" s="50"/>
      <c r="C2586" s="51"/>
      <c r="D2586" s="49"/>
      <c r="E2586" s="52"/>
      <c r="F2586" s="52"/>
      <c r="G2586" s="52"/>
      <c r="H2586" s="52"/>
      <c r="I2586" s="52"/>
    </row>
    <row r="2587" spans="1:9" s="53" customFormat="1">
      <c r="A2587" s="49"/>
      <c r="B2587" s="50"/>
      <c r="C2587" s="51"/>
      <c r="D2587" s="49"/>
      <c r="E2587" s="52"/>
      <c r="F2587" s="52"/>
      <c r="G2587" s="52"/>
      <c r="H2587" s="52"/>
      <c r="I2587" s="52"/>
    </row>
    <row r="2588" spans="1:9" s="53" customFormat="1">
      <c r="A2588" s="49"/>
      <c r="B2588" s="50"/>
      <c r="C2588" s="51"/>
      <c r="D2588" s="49"/>
      <c r="E2588" s="52"/>
      <c r="F2588" s="52"/>
      <c r="G2588" s="52"/>
      <c r="H2588" s="52"/>
      <c r="I2588" s="52"/>
    </row>
    <row r="2589" spans="1:9" s="53" customFormat="1">
      <c r="A2589" s="49"/>
      <c r="B2589" s="50"/>
      <c r="C2589" s="51"/>
      <c r="D2589" s="49"/>
      <c r="E2589" s="52"/>
      <c r="F2589" s="52"/>
      <c r="G2589" s="52"/>
      <c r="H2589" s="52"/>
      <c r="I2589" s="52"/>
    </row>
    <row r="2590" spans="1:9" s="53" customFormat="1">
      <c r="A2590" s="49"/>
      <c r="B2590" s="50"/>
      <c r="C2590" s="51"/>
      <c r="D2590" s="49"/>
      <c r="E2590" s="52"/>
      <c r="F2590" s="52"/>
      <c r="G2590" s="52"/>
      <c r="H2590" s="52"/>
      <c r="I2590" s="52"/>
    </row>
    <row r="2591" spans="1:9" s="53" customFormat="1">
      <c r="A2591" s="49"/>
      <c r="B2591" s="50"/>
      <c r="C2591" s="51"/>
      <c r="D2591" s="49"/>
      <c r="E2591" s="52"/>
      <c r="F2591" s="52"/>
      <c r="G2591" s="52"/>
      <c r="H2591" s="52"/>
      <c r="I2591" s="52"/>
    </row>
    <row r="2592" spans="1:9" s="53" customFormat="1">
      <c r="A2592" s="49"/>
      <c r="B2592" s="50"/>
      <c r="C2592" s="51"/>
      <c r="D2592" s="49"/>
      <c r="E2592" s="52"/>
      <c r="F2592" s="52"/>
      <c r="G2592" s="52"/>
      <c r="H2592" s="52"/>
      <c r="I2592" s="52"/>
    </row>
    <row r="2593" spans="1:9" s="53" customFormat="1">
      <c r="A2593" s="49"/>
      <c r="B2593" s="50"/>
      <c r="C2593" s="51"/>
      <c r="D2593" s="49"/>
      <c r="E2593" s="52"/>
      <c r="F2593" s="52"/>
      <c r="G2593" s="52"/>
      <c r="H2593" s="52"/>
      <c r="I2593" s="52"/>
    </row>
    <row r="2594" spans="1:9" s="53" customFormat="1">
      <c r="A2594" s="49"/>
      <c r="B2594" s="50"/>
      <c r="C2594" s="51"/>
      <c r="D2594" s="49"/>
      <c r="E2594" s="52"/>
      <c r="F2594" s="52"/>
      <c r="G2594" s="52"/>
      <c r="H2594" s="52"/>
      <c r="I2594" s="52"/>
    </row>
    <row r="2595" spans="1:9" s="53" customFormat="1">
      <c r="A2595" s="49"/>
      <c r="B2595" s="50"/>
      <c r="C2595" s="51"/>
      <c r="D2595" s="49"/>
      <c r="E2595" s="52"/>
      <c r="F2595" s="52"/>
      <c r="G2595" s="52"/>
      <c r="H2595" s="52"/>
      <c r="I2595" s="52"/>
    </row>
    <row r="2596" spans="1:9" s="53" customFormat="1">
      <c r="A2596" s="49"/>
      <c r="B2596" s="50"/>
      <c r="C2596" s="51"/>
      <c r="D2596" s="49"/>
      <c r="E2596" s="52"/>
      <c r="F2596" s="52"/>
      <c r="G2596" s="52"/>
      <c r="H2596" s="52"/>
      <c r="I2596" s="52"/>
    </row>
    <row r="2597" spans="1:9" s="53" customFormat="1">
      <c r="A2597" s="49"/>
      <c r="B2597" s="50"/>
      <c r="C2597" s="51"/>
      <c r="D2597" s="49"/>
      <c r="E2597" s="52"/>
      <c r="F2597" s="52"/>
      <c r="G2597" s="52"/>
      <c r="H2597" s="52"/>
      <c r="I2597" s="52"/>
    </row>
    <row r="2598" spans="1:9" s="53" customFormat="1">
      <c r="A2598" s="49"/>
      <c r="B2598" s="50"/>
      <c r="C2598" s="51"/>
      <c r="D2598" s="49"/>
      <c r="E2598" s="52"/>
      <c r="F2598" s="52"/>
      <c r="G2598" s="52"/>
      <c r="H2598" s="52"/>
      <c r="I2598" s="52"/>
    </row>
    <row r="2599" spans="1:9" s="53" customFormat="1">
      <c r="A2599" s="49"/>
      <c r="B2599" s="50"/>
      <c r="C2599" s="51"/>
      <c r="D2599" s="49"/>
      <c r="E2599" s="52"/>
      <c r="F2599" s="52"/>
      <c r="G2599" s="52"/>
      <c r="H2599" s="52"/>
      <c r="I2599" s="52"/>
    </row>
    <row r="2600" spans="1:9" s="53" customFormat="1">
      <c r="A2600" s="49"/>
      <c r="B2600" s="50"/>
      <c r="C2600" s="51"/>
      <c r="D2600" s="49"/>
      <c r="E2600" s="52"/>
      <c r="F2600" s="52"/>
      <c r="G2600" s="52"/>
      <c r="H2600" s="52"/>
      <c r="I2600" s="52"/>
    </row>
    <row r="2601" spans="1:9" s="53" customFormat="1">
      <c r="A2601" s="49"/>
      <c r="B2601" s="50"/>
      <c r="C2601" s="51"/>
      <c r="D2601" s="49"/>
      <c r="E2601" s="52"/>
      <c r="F2601" s="52"/>
      <c r="G2601" s="52"/>
      <c r="H2601" s="52"/>
      <c r="I2601" s="52"/>
    </row>
    <row r="2602" spans="1:9" s="53" customFormat="1">
      <c r="A2602" s="49"/>
      <c r="B2602" s="50"/>
      <c r="C2602" s="51"/>
      <c r="D2602" s="49"/>
      <c r="E2602" s="52"/>
      <c r="F2602" s="52"/>
      <c r="G2602" s="52"/>
      <c r="H2602" s="52"/>
      <c r="I2602" s="52"/>
    </row>
    <row r="2603" spans="1:9" s="53" customFormat="1">
      <c r="A2603" s="49"/>
      <c r="B2603" s="50"/>
      <c r="C2603" s="51"/>
      <c r="D2603" s="49"/>
      <c r="E2603" s="52"/>
      <c r="F2603" s="52"/>
      <c r="G2603" s="52"/>
      <c r="H2603" s="52"/>
      <c r="I2603" s="52"/>
    </row>
    <row r="2604" spans="1:9" s="53" customFormat="1">
      <c r="A2604" s="49"/>
      <c r="B2604" s="50"/>
      <c r="C2604" s="51"/>
      <c r="D2604" s="49"/>
      <c r="E2604" s="52"/>
      <c r="F2604" s="52"/>
      <c r="G2604" s="52"/>
      <c r="H2604" s="52"/>
      <c r="I2604" s="52"/>
    </row>
    <row r="2605" spans="1:9" s="53" customFormat="1">
      <c r="A2605" s="49"/>
      <c r="B2605" s="50"/>
      <c r="C2605" s="51"/>
      <c r="D2605" s="49"/>
      <c r="E2605" s="52"/>
      <c r="F2605" s="52"/>
      <c r="G2605" s="52"/>
      <c r="H2605" s="52"/>
      <c r="I2605" s="52"/>
    </row>
    <row r="2606" spans="1:9" s="53" customFormat="1">
      <c r="A2606" s="49"/>
      <c r="B2606" s="50"/>
      <c r="C2606" s="51"/>
      <c r="D2606" s="49"/>
      <c r="E2606" s="52"/>
      <c r="F2606" s="52"/>
      <c r="G2606" s="52"/>
      <c r="H2606" s="52"/>
      <c r="I2606" s="52"/>
    </row>
    <row r="2607" spans="1:9" s="53" customFormat="1">
      <c r="A2607" s="49"/>
      <c r="B2607" s="50"/>
      <c r="C2607" s="51"/>
      <c r="D2607" s="49"/>
      <c r="E2607" s="52"/>
      <c r="F2607" s="52"/>
      <c r="G2607" s="52"/>
      <c r="H2607" s="52"/>
      <c r="I2607" s="52"/>
    </row>
    <row r="2608" spans="1:9" s="53" customFormat="1">
      <c r="A2608" s="49"/>
      <c r="B2608" s="50"/>
      <c r="C2608" s="51"/>
      <c r="D2608" s="49"/>
      <c r="E2608" s="52"/>
      <c r="F2608" s="52"/>
      <c r="G2608" s="52"/>
      <c r="H2608" s="52"/>
      <c r="I2608" s="52"/>
    </row>
    <row r="2609" spans="1:9" s="53" customFormat="1">
      <c r="A2609" s="49"/>
      <c r="B2609" s="50"/>
      <c r="C2609" s="51"/>
      <c r="D2609" s="49"/>
      <c r="E2609" s="52"/>
      <c r="F2609" s="52"/>
      <c r="G2609" s="52"/>
      <c r="H2609" s="52"/>
      <c r="I2609" s="52"/>
    </row>
    <row r="2610" spans="1:9" s="53" customFormat="1">
      <c r="A2610" s="49"/>
      <c r="B2610" s="50"/>
      <c r="C2610" s="51"/>
      <c r="D2610" s="49"/>
      <c r="E2610" s="52"/>
      <c r="F2610" s="52"/>
      <c r="G2610" s="52"/>
      <c r="H2610" s="52"/>
      <c r="I2610" s="52"/>
    </row>
    <row r="2611" spans="1:9" s="53" customFormat="1">
      <c r="A2611" s="49"/>
      <c r="B2611" s="50"/>
      <c r="C2611" s="51"/>
      <c r="D2611" s="49"/>
      <c r="E2611" s="52"/>
      <c r="F2611" s="52"/>
      <c r="G2611" s="52"/>
      <c r="H2611" s="52"/>
      <c r="I2611" s="52"/>
    </row>
    <row r="2612" spans="1:9" s="53" customFormat="1">
      <c r="A2612" s="49"/>
      <c r="B2612" s="50"/>
      <c r="C2612" s="51"/>
      <c r="D2612" s="49"/>
      <c r="E2612" s="52"/>
      <c r="F2612" s="52"/>
      <c r="G2612" s="52"/>
      <c r="H2612" s="52"/>
      <c r="I2612" s="52"/>
    </row>
    <row r="2613" spans="1:9" s="53" customFormat="1">
      <c r="A2613" s="49"/>
      <c r="B2613" s="50"/>
      <c r="C2613" s="51"/>
      <c r="D2613" s="49"/>
      <c r="E2613" s="52"/>
      <c r="F2613" s="52"/>
      <c r="G2613" s="52"/>
      <c r="H2613" s="52"/>
      <c r="I2613" s="52"/>
    </row>
    <row r="2614" spans="1:9" s="53" customFormat="1">
      <c r="A2614" s="49"/>
      <c r="B2614" s="50"/>
      <c r="C2614" s="51"/>
      <c r="D2614" s="49"/>
      <c r="E2614" s="52"/>
      <c r="F2614" s="52"/>
      <c r="G2614" s="52"/>
      <c r="H2614" s="52"/>
      <c r="I2614" s="52"/>
    </row>
    <row r="2615" spans="1:9" s="53" customFormat="1">
      <c r="A2615" s="49"/>
      <c r="B2615" s="50"/>
      <c r="C2615" s="51"/>
      <c r="D2615" s="49"/>
      <c r="E2615" s="52"/>
      <c r="F2615" s="52"/>
      <c r="G2615" s="52"/>
      <c r="H2615" s="52"/>
      <c r="I2615" s="52"/>
    </row>
    <row r="2616" spans="1:9" s="53" customFormat="1">
      <c r="A2616" s="49"/>
      <c r="B2616" s="50"/>
      <c r="C2616" s="51"/>
      <c r="D2616" s="49"/>
      <c r="E2616" s="52"/>
      <c r="F2616" s="52"/>
      <c r="G2616" s="52"/>
      <c r="H2616" s="52"/>
      <c r="I2616" s="52"/>
    </row>
    <row r="2617" spans="1:9" s="53" customFormat="1">
      <c r="A2617" s="49"/>
      <c r="B2617" s="50"/>
      <c r="C2617" s="51"/>
      <c r="D2617" s="49"/>
      <c r="E2617" s="52"/>
      <c r="F2617" s="52"/>
      <c r="G2617" s="52"/>
      <c r="H2617" s="52"/>
      <c r="I2617" s="52"/>
    </row>
    <row r="2618" spans="1:9" s="53" customFormat="1">
      <c r="A2618" s="49"/>
      <c r="B2618" s="50"/>
      <c r="C2618" s="51"/>
      <c r="D2618" s="49"/>
      <c r="E2618" s="52"/>
      <c r="F2618" s="52"/>
      <c r="G2618" s="52"/>
      <c r="H2618" s="52"/>
      <c r="I2618" s="52"/>
    </row>
    <row r="2619" spans="1:9" s="53" customFormat="1">
      <c r="A2619" s="49"/>
      <c r="B2619" s="50"/>
      <c r="C2619" s="51"/>
      <c r="D2619" s="49"/>
      <c r="E2619" s="52"/>
      <c r="F2619" s="52"/>
      <c r="G2619" s="52"/>
      <c r="H2619" s="52"/>
      <c r="I2619" s="52"/>
    </row>
    <row r="2620" spans="1:9" s="53" customFormat="1">
      <c r="A2620" s="49"/>
      <c r="B2620" s="50"/>
      <c r="C2620" s="51"/>
      <c r="D2620" s="49"/>
      <c r="E2620" s="52"/>
      <c r="F2620" s="52"/>
      <c r="G2620" s="52"/>
      <c r="H2620" s="52"/>
      <c r="I2620" s="52"/>
    </row>
    <row r="2621" spans="1:9" s="53" customFormat="1">
      <c r="A2621" s="49"/>
      <c r="B2621" s="50"/>
      <c r="C2621" s="51"/>
      <c r="D2621" s="49"/>
      <c r="E2621" s="52"/>
      <c r="F2621" s="52"/>
      <c r="G2621" s="52"/>
      <c r="H2621" s="52"/>
      <c r="I2621" s="52"/>
    </row>
    <row r="2622" spans="1:9" s="53" customFormat="1">
      <c r="A2622" s="49"/>
      <c r="B2622" s="50"/>
      <c r="C2622" s="51"/>
      <c r="D2622" s="49"/>
      <c r="E2622" s="52"/>
      <c r="F2622" s="52"/>
      <c r="G2622" s="52"/>
      <c r="H2622" s="52"/>
      <c r="I2622" s="52"/>
    </row>
    <row r="2623" spans="1:9" s="53" customFormat="1">
      <c r="A2623" s="49"/>
      <c r="B2623" s="50"/>
      <c r="C2623" s="51"/>
      <c r="D2623" s="49"/>
      <c r="E2623" s="52"/>
      <c r="F2623" s="52"/>
      <c r="G2623" s="52"/>
      <c r="H2623" s="52"/>
      <c r="I2623" s="52"/>
    </row>
    <row r="2624" spans="1:9" s="53" customFormat="1">
      <c r="A2624" s="49"/>
      <c r="B2624" s="50"/>
      <c r="C2624" s="51"/>
      <c r="D2624" s="49"/>
      <c r="E2624" s="52"/>
      <c r="F2624" s="52"/>
      <c r="G2624" s="52"/>
      <c r="H2624" s="52"/>
      <c r="I2624" s="52"/>
    </row>
    <row r="2625" spans="1:9" s="53" customFormat="1">
      <c r="A2625" s="49"/>
      <c r="B2625" s="50"/>
      <c r="C2625" s="51"/>
      <c r="D2625" s="49"/>
      <c r="E2625" s="52"/>
      <c r="F2625" s="52"/>
      <c r="G2625" s="52"/>
      <c r="H2625" s="52"/>
      <c r="I2625" s="52"/>
    </row>
    <row r="2626" spans="1:9" s="53" customFormat="1">
      <c r="A2626" s="49"/>
      <c r="B2626" s="50"/>
      <c r="C2626" s="51"/>
      <c r="D2626" s="49"/>
      <c r="E2626" s="52"/>
      <c r="F2626" s="52"/>
      <c r="G2626" s="52"/>
      <c r="H2626" s="52"/>
      <c r="I2626" s="52"/>
    </row>
    <row r="2627" spans="1:9" s="53" customFormat="1">
      <c r="A2627" s="49"/>
      <c r="B2627" s="50"/>
      <c r="C2627" s="51"/>
      <c r="D2627" s="49"/>
      <c r="E2627" s="52"/>
      <c r="F2627" s="52"/>
      <c r="G2627" s="52"/>
      <c r="H2627" s="52"/>
      <c r="I2627" s="52"/>
    </row>
    <row r="2628" spans="1:9" s="53" customFormat="1">
      <c r="A2628" s="49"/>
      <c r="B2628" s="50"/>
      <c r="C2628" s="51"/>
      <c r="D2628" s="49"/>
      <c r="E2628" s="52"/>
      <c r="F2628" s="52"/>
      <c r="G2628" s="52"/>
      <c r="H2628" s="52"/>
      <c r="I2628" s="52"/>
    </row>
    <row r="2629" spans="1:9" s="53" customFormat="1">
      <c r="A2629" s="49"/>
      <c r="B2629" s="50"/>
      <c r="C2629" s="51"/>
      <c r="D2629" s="49"/>
      <c r="E2629" s="52"/>
      <c r="F2629" s="52"/>
      <c r="G2629" s="52"/>
      <c r="H2629" s="52"/>
      <c r="I2629" s="52"/>
    </row>
    <row r="2630" spans="1:9" s="53" customFormat="1">
      <c r="A2630" s="49"/>
      <c r="B2630" s="50"/>
      <c r="C2630" s="51"/>
      <c r="D2630" s="49"/>
      <c r="E2630" s="52"/>
      <c r="F2630" s="52"/>
      <c r="G2630" s="52"/>
      <c r="H2630" s="52"/>
      <c r="I2630" s="52"/>
    </row>
    <row r="2631" spans="1:9" s="53" customFormat="1">
      <c r="A2631" s="49"/>
      <c r="B2631" s="50"/>
      <c r="C2631" s="51"/>
      <c r="D2631" s="49"/>
      <c r="E2631" s="52"/>
      <c r="F2631" s="52"/>
      <c r="G2631" s="52"/>
      <c r="H2631" s="52"/>
      <c r="I2631" s="52"/>
    </row>
    <row r="2632" spans="1:9" s="53" customFormat="1">
      <c r="A2632" s="49"/>
      <c r="B2632" s="50"/>
      <c r="C2632" s="51"/>
      <c r="D2632" s="49"/>
      <c r="E2632" s="52"/>
      <c r="F2632" s="52"/>
      <c r="G2632" s="52"/>
      <c r="H2632" s="52"/>
      <c r="I2632" s="52"/>
    </row>
    <row r="2633" spans="1:9" s="53" customFormat="1">
      <c r="A2633" s="49"/>
      <c r="B2633" s="50"/>
      <c r="C2633" s="51"/>
      <c r="D2633" s="49"/>
      <c r="E2633" s="52"/>
      <c r="F2633" s="52"/>
      <c r="G2633" s="52"/>
      <c r="H2633" s="52"/>
      <c r="I2633" s="52"/>
    </row>
    <row r="2634" spans="1:9" s="53" customFormat="1">
      <c r="A2634" s="49"/>
      <c r="B2634" s="50"/>
      <c r="C2634" s="51"/>
      <c r="D2634" s="49"/>
      <c r="E2634" s="52"/>
      <c r="F2634" s="52"/>
      <c r="G2634" s="52"/>
      <c r="H2634" s="52"/>
      <c r="I2634" s="52"/>
    </row>
    <row r="2635" spans="1:9" s="53" customFormat="1">
      <c r="A2635" s="49"/>
      <c r="B2635" s="50"/>
      <c r="C2635" s="51"/>
      <c r="D2635" s="49"/>
      <c r="E2635" s="52"/>
      <c r="F2635" s="52"/>
      <c r="G2635" s="52"/>
      <c r="H2635" s="52"/>
      <c r="I2635" s="52"/>
    </row>
    <row r="2636" spans="1:9" s="53" customFormat="1">
      <c r="A2636" s="49"/>
      <c r="B2636" s="50"/>
      <c r="C2636" s="51"/>
      <c r="D2636" s="49"/>
      <c r="E2636" s="52"/>
      <c r="F2636" s="52"/>
      <c r="G2636" s="52"/>
      <c r="H2636" s="52"/>
      <c r="I2636" s="52"/>
    </row>
    <row r="2637" spans="1:9" s="53" customFormat="1">
      <c r="A2637" s="49"/>
      <c r="B2637" s="50"/>
      <c r="C2637" s="51"/>
      <c r="D2637" s="49"/>
      <c r="E2637" s="52"/>
      <c r="F2637" s="52"/>
      <c r="G2637" s="52"/>
      <c r="H2637" s="52"/>
      <c r="I2637" s="52"/>
    </row>
    <row r="2638" spans="1:9" s="53" customFormat="1">
      <c r="A2638" s="49"/>
      <c r="B2638" s="50"/>
      <c r="C2638" s="51"/>
      <c r="D2638" s="49"/>
      <c r="E2638" s="52"/>
      <c r="F2638" s="52"/>
      <c r="G2638" s="52"/>
      <c r="H2638" s="52"/>
      <c r="I2638" s="52"/>
    </row>
    <row r="2639" spans="1:9" s="53" customFormat="1">
      <c r="A2639" s="49"/>
      <c r="B2639" s="50"/>
      <c r="C2639" s="51"/>
      <c r="D2639" s="49"/>
      <c r="E2639" s="52"/>
      <c r="F2639" s="52"/>
      <c r="G2639" s="52"/>
      <c r="H2639" s="52"/>
      <c r="I2639" s="52"/>
    </row>
    <row r="2640" spans="1:9" s="53" customFormat="1">
      <c r="A2640" s="49"/>
      <c r="B2640" s="50"/>
      <c r="C2640" s="51"/>
      <c r="D2640" s="49"/>
      <c r="E2640" s="52"/>
      <c r="F2640" s="52"/>
      <c r="G2640" s="52"/>
      <c r="H2640" s="52"/>
      <c r="I2640" s="52"/>
    </row>
    <row r="2641" spans="1:9" s="53" customFormat="1">
      <c r="A2641" s="49"/>
      <c r="B2641" s="50"/>
      <c r="C2641" s="51"/>
      <c r="D2641" s="49"/>
      <c r="E2641" s="52"/>
      <c r="F2641" s="52"/>
      <c r="G2641" s="52"/>
      <c r="H2641" s="52"/>
      <c r="I2641" s="52"/>
    </row>
    <row r="2642" spans="1:9" s="53" customFormat="1">
      <c r="A2642" s="49"/>
      <c r="B2642" s="50"/>
      <c r="C2642" s="51"/>
      <c r="D2642" s="49"/>
      <c r="E2642" s="52"/>
      <c r="F2642" s="52"/>
      <c r="G2642" s="52"/>
      <c r="H2642" s="52"/>
      <c r="I2642" s="52"/>
    </row>
    <row r="2643" spans="1:9" s="53" customFormat="1">
      <c r="A2643" s="49"/>
      <c r="B2643" s="50"/>
      <c r="C2643" s="51"/>
      <c r="D2643" s="49"/>
      <c r="E2643" s="52"/>
      <c r="F2643" s="52"/>
      <c r="G2643" s="52"/>
      <c r="H2643" s="52"/>
      <c r="I2643" s="52"/>
    </row>
    <row r="2644" spans="1:9" s="53" customFormat="1">
      <c r="A2644" s="49"/>
      <c r="B2644" s="50"/>
      <c r="C2644" s="51"/>
      <c r="D2644" s="49"/>
      <c r="E2644" s="52"/>
      <c r="F2644" s="52"/>
      <c r="G2644" s="52"/>
      <c r="H2644" s="52"/>
      <c r="I2644" s="52"/>
    </row>
    <row r="2645" spans="1:9" s="53" customFormat="1">
      <c r="A2645" s="49"/>
      <c r="B2645" s="50"/>
      <c r="C2645" s="51"/>
      <c r="D2645" s="49"/>
      <c r="E2645" s="52"/>
      <c r="F2645" s="52"/>
      <c r="G2645" s="52"/>
      <c r="H2645" s="52"/>
      <c r="I2645" s="52"/>
    </row>
    <row r="2646" spans="1:9" s="53" customFormat="1">
      <c r="A2646" s="49"/>
      <c r="B2646" s="50"/>
      <c r="C2646" s="51"/>
      <c r="D2646" s="49"/>
      <c r="E2646" s="52"/>
      <c r="F2646" s="52"/>
      <c r="G2646" s="52"/>
      <c r="H2646" s="52"/>
      <c r="I2646" s="52"/>
    </row>
    <row r="2647" spans="1:9" s="53" customFormat="1">
      <c r="A2647" s="49"/>
      <c r="B2647" s="50"/>
      <c r="C2647" s="51"/>
      <c r="D2647" s="49"/>
      <c r="E2647" s="52"/>
      <c r="F2647" s="52"/>
      <c r="G2647" s="52"/>
      <c r="H2647" s="52"/>
      <c r="I2647" s="52"/>
    </row>
    <row r="2648" spans="1:9" s="53" customFormat="1">
      <c r="A2648" s="49"/>
      <c r="B2648" s="50"/>
      <c r="C2648" s="51"/>
      <c r="D2648" s="49"/>
      <c r="E2648" s="52"/>
      <c r="F2648" s="52"/>
      <c r="G2648" s="52"/>
      <c r="H2648" s="52"/>
      <c r="I2648" s="52"/>
    </row>
    <row r="2649" spans="1:9" s="53" customFormat="1">
      <c r="A2649" s="49"/>
      <c r="B2649" s="50"/>
      <c r="C2649" s="51"/>
      <c r="D2649" s="49"/>
      <c r="E2649" s="52"/>
      <c r="F2649" s="52"/>
      <c r="G2649" s="52"/>
      <c r="H2649" s="52"/>
      <c r="I2649" s="52"/>
    </row>
    <row r="2650" spans="1:9" s="53" customFormat="1">
      <c r="A2650" s="49"/>
      <c r="B2650" s="50"/>
      <c r="C2650" s="51"/>
      <c r="D2650" s="49"/>
      <c r="E2650" s="52"/>
      <c r="F2650" s="52"/>
      <c r="G2650" s="52"/>
      <c r="H2650" s="52"/>
      <c r="I2650" s="52"/>
    </row>
    <row r="2651" spans="1:9" s="53" customFormat="1">
      <c r="A2651" s="49"/>
      <c r="B2651" s="50"/>
      <c r="C2651" s="51"/>
      <c r="D2651" s="49"/>
      <c r="E2651" s="52"/>
      <c r="F2651" s="52"/>
      <c r="G2651" s="52"/>
      <c r="H2651" s="52"/>
      <c r="I2651" s="52"/>
    </row>
    <row r="2652" spans="1:9" s="53" customFormat="1">
      <c r="A2652" s="49"/>
      <c r="B2652" s="50"/>
      <c r="C2652" s="51"/>
      <c r="D2652" s="49"/>
      <c r="E2652" s="52"/>
      <c r="F2652" s="52"/>
      <c r="G2652" s="52"/>
      <c r="H2652" s="52"/>
      <c r="I2652" s="52"/>
    </row>
    <row r="2653" spans="1:9" s="53" customFormat="1">
      <c r="A2653" s="49"/>
      <c r="B2653" s="50"/>
      <c r="C2653" s="51"/>
      <c r="D2653" s="49"/>
      <c r="E2653" s="52"/>
      <c r="F2653" s="52"/>
      <c r="G2653" s="52"/>
      <c r="H2653" s="52"/>
      <c r="I2653" s="52"/>
    </row>
    <row r="2654" spans="1:9" s="53" customFormat="1">
      <c r="A2654" s="49"/>
      <c r="B2654" s="50"/>
      <c r="C2654" s="51"/>
      <c r="D2654" s="49"/>
      <c r="E2654" s="52"/>
      <c r="F2654" s="52"/>
      <c r="G2654" s="52"/>
      <c r="H2654" s="52"/>
      <c r="I2654" s="52"/>
    </row>
    <row r="2655" spans="1:9" s="53" customFormat="1">
      <c r="A2655" s="49"/>
      <c r="B2655" s="50"/>
      <c r="C2655" s="51"/>
      <c r="D2655" s="49"/>
      <c r="E2655" s="52"/>
      <c r="F2655" s="52"/>
      <c r="G2655" s="52"/>
      <c r="H2655" s="52"/>
      <c r="I2655" s="52"/>
    </row>
    <row r="2656" spans="1:9" s="53" customFormat="1">
      <c r="A2656" s="49"/>
      <c r="B2656" s="50"/>
      <c r="C2656" s="51"/>
      <c r="D2656" s="49"/>
      <c r="E2656" s="52"/>
      <c r="F2656" s="52"/>
      <c r="G2656" s="52"/>
      <c r="H2656" s="52"/>
      <c r="I2656" s="52"/>
    </row>
    <row r="2657" spans="1:9" s="53" customFormat="1">
      <c r="A2657" s="49"/>
      <c r="B2657" s="50"/>
      <c r="C2657" s="51"/>
      <c r="D2657" s="49"/>
      <c r="E2657" s="52"/>
      <c r="F2657" s="52"/>
      <c r="G2657" s="52"/>
      <c r="H2657" s="52"/>
      <c r="I2657" s="52"/>
    </row>
    <row r="2658" spans="1:9" s="53" customFormat="1">
      <c r="A2658" s="49"/>
      <c r="B2658" s="50"/>
      <c r="C2658" s="51"/>
      <c r="D2658" s="49"/>
      <c r="E2658" s="52"/>
      <c r="F2658" s="52"/>
      <c r="G2658" s="52"/>
      <c r="H2658" s="52"/>
      <c r="I2658" s="52"/>
    </row>
    <row r="2659" spans="1:9" s="53" customFormat="1">
      <c r="A2659" s="49"/>
      <c r="B2659" s="50"/>
      <c r="C2659" s="51"/>
      <c r="D2659" s="49"/>
      <c r="E2659" s="52"/>
      <c r="F2659" s="52"/>
      <c r="G2659" s="52"/>
      <c r="H2659" s="52"/>
      <c r="I2659" s="52"/>
    </row>
    <row r="2660" spans="1:9" s="53" customFormat="1">
      <c r="A2660" s="49"/>
      <c r="B2660" s="50"/>
      <c r="C2660" s="51"/>
      <c r="D2660" s="49"/>
      <c r="E2660" s="52"/>
      <c r="F2660" s="52"/>
      <c r="G2660" s="52"/>
      <c r="H2660" s="52"/>
      <c r="I2660" s="52"/>
    </row>
    <row r="2661" spans="1:9" s="53" customFormat="1">
      <c r="A2661" s="49"/>
      <c r="B2661" s="50"/>
      <c r="C2661" s="51"/>
      <c r="D2661" s="49"/>
      <c r="E2661" s="52"/>
      <c r="F2661" s="52"/>
      <c r="G2661" s="52"/>
      <c r="H2661" s="52"/>
      <c r="I2661" s="52"/>
    </row>
    <row r="2662" spans="1:9" s="53" customFormat="1">
      <c r="A2662" s="49"/>
      <c r="B2662" s="50"/>
      <c r="C2662" s="51"/>
      <c r="D2662" s="49"/>
      <c r="E2662" s="52"/>
      <c r="F2662" s="52"/>
      <c r="G2662" s="52"/>
      <c r="H2662" s="52"/>
      <c r="I2662" s="52"/>
    </row>
    <row r="2663" spans="1:9" s="53" customFormat="1">
      <c r="A2663" s="49"/>
      <c r="B2663" s="50"/>
      <c r="C2663" s="51"/>
      <c r="D2663" s="49"/>
      <c r="E2663" s="52"/>
      <c r="F2663" s="52"/>
      <c r="G2663" s="52"/>
      <c r="H2663" s="52"/>
      <c r="I2663" s="52"/>
    </row>
    <row r="2664" spans="1:9" s="53" customFormat="1">
      <c r="A2664" s="49"/>
      <c r="B2664" s="50"/>
      <c r="C2664" s="51"/>
      <c r="D2664" s="49"/>
      <c r="E2664" s="52"/>
      <c r="F2664" s="52"/>
      <c r="G2664" s="52"/>
      <c r="H2664" s="52"/>
      <c r="I2664" s="52"/>
    </row>
    <row r="2665" spans="1:9" s="53" customFormat="1">
      <c r="A2665" s="49"/>
      <c r="B2665" s="50"/>
      <c r="C2665" s="51"/>
      <c r="D2665" s="49"/>
      <c r="E2665" s="52"/>
      <c r="F2665" s="52"/>
      <c r="G2665" s="52"/>
      <c r="H2665" s="52"/>
      <c r="I2665" s="52"/>
    </row>
    <row r="2666" spans="1:9" s="53" customFormat="1">
      <c r="A2666" s="49"/>
      <c r="B2666" s="50"/>
      <c r="C2666" s="51"/>
      <c r="D2666" s="49"/>
      <c r="E2666" s="52"/>
      <c r="F2666" s="52"/>
      <c r="G2666" s="52"/>
      <c r="H2666" s="52"/>
      <c r="I2666" s="52"/>
    </row>
    <row r="2667" spans="1:9" s="53" customFormat="1">
      <c r="A2667" s="49"/>
      <c r="B2667" s="50"/>
      <c r="C2667" s="51"/>
      <c r="D2667" s="49"/>
      <c r="E2667" s="52"/>
      <c r="F2667" s="52"/>
      <c r="G2667" s="52"/>
      <c r="H2667" s="52"/>
      <c r="I2667" s="52"/>
    </row>
    <row r="2668" spans="1:9" s="53" customFormat="1">
      <c r="A2668" s="49"/>
      <c r="B2668" s="50"/>
      <c r="C2668" s="51"/>
      <c r="D2668" s="49"/>
      <c r="E2668" s="52"/>
      <c r="F2668" s="52"/>
      <c r="G2668" s="52"/>
      <c r="H2668" s="52"/>
      <c r="I2668" s="52"/>
    </row>
    <row r="2669" spans="1:9" s="53" customFormat="1">
      <c r="A2669" s="49"/>
      <c r="B2669" s="50"/>
      <c r="C2669" s="51"/>
      <c r="D2669" s="49"/>
      <c r="E2669" s="52"/>
      <c r="F2669" s="52"/>
      <c r="G2669" s="52"/>
      <c r="H2669" s="52"/>
      <c r="I2669" s="52"/>
    </row>
    <row r="2670" spans="1:9" s="53" customFormat="1">
      <c r="A2670" s="49"/>
      <c r="B2670" s="50"/>
      <c r="C2670" s="51"/>
      <c r="D2670" s="49"/>
      <c r="E2670" s="52"/>
      <c r="F2670" s="52"/>
      <c r="G2670" s="52"/>
      <c r="H2670" s="52"/>
      <c r="I2670" s="52"/>
    </row>
    <row r="2671" spans="1:9" s="53" customFormat="1">
      <c r="A2671" s="49"/>
      <c r="B2671" s="50"/>
      <c r="C2671" s="51"/>
      <c r="D2671" s="49"/>
      <c r="E2671" s="52"/>
      <c r="F2671" s="52"/>
      <c r="G2671" s="52"/>
      <c r="H2671" s="52"/>
      <c r="I2671" s="52"/>
    </row>
    <row r="2672" spans="1:9" s="53" customFormat="1">
      <c r="A2672" s="49"/>
      <c r="B2672" s="50"/>
      <c r="C2672" s="51"/>
      <c r="D2672" s="49"/>
      <c r="E2672" s="52"/>
      <c r="F2672" s="52"/>
      <c r="G2672" s="52"/>
      <c r="H2672" s="52"/>
      <c r="I2672" s="52"/>
    </row>
    <row r="2673" spans="1:9" s="53" customFormat="1">
      <c r="A2673" s="49"/>
      <c r="B2673" s="50"/>
      <c r="C2673" s="51"/>
      <c r="D2673" s="49"/>
      <c r="E2673" s="52"/>
      <c r="F2673" s="52"/>
      <c r="G2673" s="52"/>
      <c r="H2673" s="52"/>
      <c r="I2673" s="52"/>
    </row>
    <row r="2674" spans="1:9" s="53" customFormat="1">
      <c r="A2674" s="49"/>
      <c r="B2674" s="50"/>
      <c r="C2674" s="51"/>
      <c r="D2674" s="49"/>
      <c r="E2674" s="52"/>
      <c r="F2674" s="52"/>
      <c r="G2674" s="52"/>
      <c r="H2674" s="52"/>
      <c r="I2674" s="52"/>
    </row>
    <row r="2675" spans="1:9" s="53" customFormat="1">
      <c r="A2675" s="49"/>
      <c r="B2675" s="50"/>
      <c r="C2675" s="51"/>
      <c r="D2675" s="49"/>
      <c r="E2675" s="52"/>
      <c r="F2675" s="52"/>
      <c r="G2675" s="52"/>
      <c r="H2675" s="52"/>
      <c r="I2675" s="52"/>
    </row>
    <row r="2676" spans="1:9" s="53" customFormat="1">
      <c r="A2676" s="49"/>
      <c r="B2676" s="50"/>
      <c r="C2676" s="51"/>
      <c r="D2676" s="49"/>
      <c r="E2676" s="52"/>
      <c r="F2676" s="52"/>
      <c r="G2676" s="52"/>
      <c r="H2676" s="52"/>
      <c r="I2676" s="52"/>
    </row>
    <row r="2677" spans="1:9" s="53" customFormat="1">
      <c r="A2677" s="49"/>
      <c r="B2677" s="50"/>
      <c r="C2677" s="51"/>
      <c r="D2677" s="49"/>
      <c r="E2677" s="52"/>
      <c r="F2677" s="52"/>
      <c r="G2677" s="52"/>
      <c r="H2677" s="52"/>
      <c r="I2677" s="52"/>
    </row>
    <row r="2678" spans="1:9" s="53" customFormat="1">
      <c r="A2678" s="49"/>
      <c r="B2678" s="50"/>
      <c r="C2678" s="51"/>
      <c r="D2678" s="49"/>
      <c r="E2678" s="52"/>
      <c r="F2678" s="52"/>
      <c r="G2678" s="52"/>
      <c r="H2678" s="52"/>
      <c r="I2678" s="52"/>
    </row>
    <row r="2679" spans="1:9" s="53" customFormat="1">
      <c r="A2679" s="49"/>
      <c r="B2679" s="50"/>
      <c r="C2679" s="51"/>
      <c r="D2679" s="49"/>
      <c r="E2679" s="52"/>
      <c r="F2679" s="52"/>
      <c r="G2679" s="52"/>
      <c r="H2679" s="52"/>
      <c r="I2679" s="52"/>
    </row>
    <row r="2680" spans="1:9" s="53" customFormat="1">
      <c r="A2680" s="49"/>
      <c r="B2680" s="50"/>
      <c r="C2680" s="51"/>
      <c r="D2680" s="49"/>
      <c r="E2680" s="52"/>
      <c r="F2680" s="52"/>
      <c r="G2680" s="52"/>
      <c r="H2680" s="52"/>
      <c r="I2680" s="52"/>
    </row>
    <row r="2681" spans="1:9" s="53" customFormat="1">
      <c r="A2681" s="49"/>
      <c r="B2681" s="50"/>
      <c r="C2681" s="51"/>
      <c r="D2681" s="49"/>
      <c r="E2681" s="52"/>
      <c r="F2681" s="52"/>
      <c r="G2681" s="52"/>
      <c r="H2681" s="52"/>
      <c r="I2681" s="52"/>
    </row>
    <row r="2682" spans="1:9" s="53" customFormat="1">
      <c r="A2682" s="49"/>
      <c r="B2682" s="50"/>
      <c r="C2682" s="51"/>
      <c r="D2682" s="49"/>
      <c r="E2682" s="52"/>
      <c r="F2682" s="52"/>
      <c r="G2682" s="52"/>
      <c r="H2682" s="52"/>
      <c r="I2682" s="52"/>
    </row>
    <row r="2683" spans="1:9" s="53" customFormat="1">
      <c r="A2683" s="49"/>
      <c r="B2683" s="50"/>
      <c r="C2683" s="51"/>
      <c r="D2683" s="49"/>
      <c r="E2683" s="52"/>
      <c r="F2683" s="52"/>
      <c r="G2683" s="52"/>
      <c r="H2683" s="52"/>
      <c r="I2683" s="52"/>
    </row>
    <row r="2684" spans="1:9" s="53" customFormat="1">
      <c r="A2684" s="49"/>
      <c r="B2684" s="50"/>
      <c r="C2684" s="51"/>
      <c r="D2684" s="49"/>
      <c r="E2684" s="52"/>
      <c r="F2684" s="52"/>
      <c r="G2684" s="52"/>
      <c r="H2684" s="52"/>
      <c r="I2684" s="52"/>
    </row>
    <row r="2685" spans="1:9" s="53" customFormat="1">
      <c r="A2685" s="49"/>
      <c r="B2685" s="50"/>
      <c r="C2685" s="51"/>
      <c r="D2685" s="49"/>
      <c r="E2685" s="52"/>
      <c r="F2685" s="52"/>
      <c r="G2685" s="52"/>
      <c r="H2685" s="52"/>
      <c r="I2685" s="52"/>
    </row>
    <row r="2686" spans="1:9" s="53" customFormat="1">
      <c r="A2686" s="49"/>
      <c r="B2686" s="50"/>
      <c r="C2686" s="51"/>
      <c r="D2686" s="49"/>
      <c r="E2686" s="52"/>
      <c r="F2686" s="52"/>
      <c r="G2686" s="52"/>
      <c r="H2686" s="52"/>
      <c r="I2686" s="52"/>
    </row>
    <row r="2687" spans="1:9" s="53" customFormat="1">
      <c r="A2687" s="49"/>
      <c r="B2687" s="50"/>
      <c r="C2687" s="51"/>
      <c r="D2687" s="49"/>
      <c r="E2687" s="52"/>
      <c r="F2687" s="52"/>
      <c r="G2687" s="52"/>
      <c r="H2687" s="52"/>
      <c r="I2687" s="52"/>
    </row>
    <row r="2688" spans="1:9" s="53" customFormat="1">
      <c r="A2688" s="49"/>
      <c r="B2688" s="50"/>
      <c r="C2688" s="51"/>
      <c r="D2688" s="49"/>
      <c r="E2688" s="52"/>
      <c r="F2688" s="52"/>
      <c r="G2688" s="52"/>
      <c r="H2688" s="52"/>
      <c r="I2688" s="52"/>
    </row>
    <row r="2689" spans="1:9" s="53" customFormat="1">
      <c r="A2689" s="49"/>
      <c r="B2689" s="50"/>
      <c r="C2689" s="51"/>
      <c r="D2689" s="49"/>
      <c r="E2689" s="52"/>
      <c r="F2689" s="52"/>
      <c r="G2689" s="52"/>
      <c r="H2689" s="52"/>
      <c r="I2689" s="52"/>
    </row>
    <row r="2690" spans="1:9" s="53" customFormat="1">
      <c r="A2690" s="49"/>
      <c r="B2690" s="50"/>
      <c r="C2690" s="51"/>
      <c r="D2690" s="49"/>
      <c r="E2690" s="52"/>
      <c r="F2690" s="52"/>
      <c r="G2690" s="52"/>
      <c r="H2690" s="52"/>
      <c r="I2690" s="52"/>
    </row>
    <row r="2691" spans="1:9" s="53" customFormat="1">
      <c r="A2691" s="49"/>
      <c r="B2691" s="50"/>
      <c r="C2691" s="51"/>
      <c r="D2691" s="49"/>
      <c r="E2691" s="52"/>
      <c r="F2691" s="52"/>
      <c r="G2691" s="52"/>
      <c r="H2691" s="52"/>
      <c r="I2691" s="52"/>
    </row>
    <row r="2692" spans="1:9" s="53" customFormat="1">
      <c r="A2692" s="49"/>
      <c r="B2692" s="50"/>
      <c r="C2692" s="51"/>
      <c r="D2692" s="49"/>
      <c r="E2692" s="52"/>
      <c r="F2692" s="52"/>
      <c r="G2692" s="52"/>
      <c r="H2692" s="52"/>
      <c r="I2692" s="52"/>
    </row>
    <row r="2693" spans="1:9" s="53" customFormat="1">
      <c r="A2693" s="49"/>
      <c r="B2693" s="50"/>
      <c r="C2693" s="51"/>
      <c r="D2693" s="49"/>
      <c r="E2693" s="52"/>
      <c r="F2693" s="52"/>
      <c r="G2693" s="52"/>
      <c r="H2693" s="52"/>
      <c r="I2693" s="52"/>
    </row>
    <row r="2694" spans="1:9" s="53" customFormat="1">
      <c r="A2694" s="49"/>
      <c r="B2694" s="50"/>
      <c r="C2694" s="51"/>
      <c r="D2694" s="49"/>
      <c r="E2694" s="52"/>
      <c r="F2694" s="52"/>
      <c r="G2694" s="52"/>
      <c r="H2694" s="52"/>
      <c r="I2694" s="52"/>
    </row>
    <row r="2695" spans="1:9" s="53" customFormat="1">
      <c r="A2695" s="49"/>
      <c r="B2695" s="50"/>
      <c r="C2695" s="51"/>
      <c r="D2695" s="49"/>
      <c r="E2695" s="52"/>
      <c r="F2695" s="52"/>
      <c r="G2695" s="52"/>
      <c r="H2695" s="52"/>
      <c r="I2695" s="52"/>
    </row>
    <row r="2696" spans="1:9" s="53" customFormat="1">
      <c r="A2696" s="49"/>
      <c r="B2696" s="50"/>
      <c r="C2696" s="51"/>
      <c r="D2696" s="49"/>
      <c r="E2696" s="52"/>
      <c r="F2696" s="52"/>
      <c r="G2696" s="52"/>
      <c r="H2696" s="52"/>
      <c r="I2696" s="52"/>
    </row>
    <row r="2697" spans="1:9" s="53" customFormat="1">
      <c r="A2697" s="49"/>
      <c r="B2697" s="50"/>
      <c r="C2697" s="51"/>
      <c r="D2697" s="49"/>
      <c r="E2697" s="52"/>
      <c r="F2697" s="52"/>
      <c r="G2697" s="52"/>
      <c r="H2697" s="52"/>
      <c r="I2697" s="52"/>
    </row>
    <row r="2698" spans="1:9" s="53" customFormat="1">
      <c r="A2698" s="49"/>
      <c r="B2698" s="50"/>
      <c r="C2698" s="51"/>
      <c r="D2698" s="49"/>
      <c r="E2698" s="52"/>
      <c r="F2698" s="52"/>
      <c r="G2698" s="52"/>
      <c r="H2698" s="52"/>
      <c r="I2698" s="52"/>
    </row>
    <row r="2699" spans="1:9" s="53" customFormat="1">
      <c r="A2699" s="49"/>
      <c r="B2699" s="50"/>
      <c r="C2699" s="51"/>
      <c r="D2699" s="49"/>
      <c r="E2699" s="52"/>
      <c r="F2699" s="52"/>
      <c r="G2699" s="52"/>
      <c r="H2699" s="52"/>
      <c r="I2699" s="52"/>
    </row>
    <row r="2700" spans="1:9" s="53" customFormat="1">
      <c r="A2700" s="49"/>
      <c r="B2700" s="50"/>
      <c r="C2700" s="51"/>
      <c r="D2700" s="49"/>
      <c r="E2700" s="52"/>
      <c r="F2700" s="52"/>
      <c r="G2700" s="52"/>
      <c r="H2700" s="52"/>
      <c r="I2700" s="52"/>
    </row>
    <row r="2701" spans="1:9" s="53" customFormat="1">
      <c r="A2701" s="49"/>
      <c r="B2701" s="50"/>
      <c r="C2701" s="51"/>
      <c r="D2701" s="49"/>
      <c r="E2701" s="52"/>
      <c r="F2701" s="52"/>
      <c r="G2701" s="52"/>
      <c r="H2701" s="52"/>
      <c r="I2701" s="52"/>
    </row>
    <row r="2702" spans="1:9" s="53" customFormat="1">
      <c r="A2702" s="49"/>
      <c r="B2702" s="50"/>
      <c r="C2702" s="51"/>
      <c r="D2702" s="49"/>
      <c r="E2702" s="52"/>
      <c r="F2702" s="52"/>
      <c r="G2702" s="52"/>
      <c r="H2702" s="52"/>
      <c r="I2702" s="52"/>
    </row>
    <row r="2703" spans="1:9" s="53" customFormat="1">
      <c r="A2703" s="49"/>
      <c r="B2703" s="50"/>
      <c r="C2703" s="51"/>
      <c r="D2703" s="49"/>
      <c r="E2703" s="52"/>
      <c r="F2703" s="52"/>
      <c r="G2703" s="52"/>
      <c r="H2703" s="52"/>
      <c r="I2703" s="52"/>
    </row>
    <row r="2704" spans="1:9" s="53" customFormat="1">
      <c r="A2704" s="49"/>
      <c r="B2704" s="50"/>
      <c r="C2704" s="51"/>
      <c r="D2704" s="49"/>
      <c r="E2704" s="52"/>
      <c r="F2704" s="52"/>
      <c r="G2704" s="52"/>
      <c r="H2704" s="52"/>
      <c r="I2704" s="52"/>
    </row>
    <row r="2705" spans="1:9" s="53" customFormat="1">
      <c r="A2705" s="49"/>
      <c r="B2705" s="50"/>
      <c r="C2705" s="51"/>
      <c r="D2705" s="49"/>
      <c r="E2705" s="52"/>
      <c r="F2705" s="52"/>
      <c r="G2705" s="52"/>
      <c r="H2705" s="52"/>
      <c r="I2705" s="52"/>
    </row>
    <row r="2706" spans="1:9" s="53" customFormat="1">
      <c r="A2706" s="49"/>
      <c r="B2706" s="50"/>
      <c r="C2706" s="51"/>
      <c r="D2706" s="49"/>
      <c r="E2706" s="52"/>
      <c r="F2706" s="52"/>
      <c r="G2706" s="52"/>
      <c r="H2706" s="52"/>
      <c r="I2706" s="52"/>
    </row>
    <row r="2707" spans="1:9" s="53" customFormat="1">
      <c r="A2707" s="49"/>
      <c r="B2707" s="50"/>
      <c r="C2707" s="51"/>
      <c r="D2707" s="49"/>
      <c r="E2707" s="52"/>
      <c r="F2707" s="52"/>
      <c r="G2707" s="52"/>
      <c r="H2707" s="52"/>
      <c r="I2707" s="52"/>
    </row>
    <row r="2708" spans="1:9" s="53" customFormat="1">
      <c r="A2708" s="49"/>
      <c r="B2708" s="50"/>
      <c r="C2708" s="51"/>
      <c r="D2708" s="49"/>
      <c r="E2708" s="52"/>
      <c r="F2708" s="52"/>
      <c r="G2708" s="52"/>
      <c r="H2708" s="52"/>
      <c r="I2708" s="52"/>
    </row>
    <row r="2709" spans="1:9" s="53" customFormat="1">
      <c r="A2709" s="49"/>
      <c r="B2709" s="50"/>
      <c r="C2709" s="51"/>
      <c r="D2709" s="49"/>
      <c r="E2709" s="52"/>
      <c r="F2709" s="52"/>
      <c r="G2709" s="52"/>
      <c r="H2709" s="52"/>
      <c r="I2709" s="52"/>
    </row>
    <row r="2710" spans="1:9" s="53" customFormat="1">
      <c r="A2710" s="49"/>
      <c r="B2710" s="50"/>
      <c r="C2710" s="51"/>
      <c r="D2710" s="49"/>
      <c r="E2710" s="52"/>
      <c r="F2710" s="52"/>
      <c r="G2710" s="52"/>
      <c r="H2710" s="52"/>
      <c r="I2710" s="52"/>
    </row>
    <row r="2711" spans="1:9" s="53" customFormat="1">
      <c r="A2711" s="49"/>
      <c r="B2711" s="50"/>
      <c r="C2711" s="51"/>
      <c r="D2711" s="49"/>
      <c r="E2711" s="52"/>
      <c r="F2711" s="52"/>
      <c r="G2711" s="52"/>
      <c r="H2711" s="52"/>
      <c r="I2711" s="52"/>
    </row>
    <row r="2712" spans="1:9" s="53" customFormat="1">
      <c r="A2712" s="49"/>
      <c r="B2712" s="50"/>
      <c r="C2712" s="51"/>
      <c r="D2712" s="49"/>
      <c r="E2712" s="52"/>
      <c r="F2712" s="52"/>
      <c r="G2712" s="52"/>
      <c r="H2712" s="52"/>
      <c r="I2712" s="52"/>
    </row>
    <row r="2713" spans="1:9" s="53" customFormat="1">
      <c r="A2713" s="49"/>
      <c r="B2713" s="50"/>
      <c r="C2713" s="51"/>
      <c r="D2713" s="49"/>
      <c r="E2713" s="52"/>
      <c r="F2713" s="52"/>
      <c r="G2713" s="52"/>
      <c r="H2713" s="52"/>
      <c r="I2713" s="52"/>
    </row>
    <row r="2714" spans="1:9" s="53" customFormat="1">
      <c r="A2714" s="49"/>
      <c r="B2714" s="50"/>
      <c r="C2714" s="51"/>
      <c r="D2714" s="49"/>
      <c r="E2714" s="52"/>
      <c r="F2714" s="52"/>
      <c r="G2714" s="52"/>
      <c r="H2714" s="52"/>
      <c r="I2714" s="52"/>
    </row>
    <row r="2715" spans="1:9" s="53" customFormat="1">
      <c r="A2715" s="49"/>
      <c r="B2715" s="50"/>
      <c r="C2715" s="51"/>
      <c r="D2715" s="49"/>
      <c r="E2715" s="52"/>
      <c r="F2715" s="52"/>
      <c r="G2715" s="52"/>
      <c r="H2715" s="52"/>
      <c r="I2715" s="52"/>
    </row>
    <row r="2716" spans="1:9" s="53" customFormat="1">
      <c r="A2716" s="49"/>
      <c r="B2716" s="50"/>
      <c r="C2716" s="51"/>
      <c r="D2716" s="49"/>
      <c r="E2716" s="52"/>
      <c r="F2716" s="52"/>
      <c r="G2716" s="52"/>
      <c r="H2716" s="52"/>
      <c r="I2716" s="52"/>
    </row>
    <row r="2717" spans="1:9" s="53" customFormat="1">
      <c r="A2717" s="49"/>
      <c r="B2717" s="50"/>
      <c r="C2717" s="51"/>
      <c r="D2717" s="49"/>
      <c r="E2717" s="52"/>
      <c r="F2717" s="52"/>
      <c r="G2717" s="52"/>
      <c r="H2717" s="52"/>
      <c r="I2717" s="52"/>
    </row>
    <row r="2718" spans="1:9" s="53" customFormat="1">
      <c r="A2718" s="49"/>
      <c r="B2718" s="50"/>
      <c r="C2718" s="51"/>
      <c r="D2718" s="49"/>
      <c r="E2718" s="52"/>
      <c r="F2718" s="52"/>
      <c r="G2718" s="52"/>
      <c r="H2718" s="52"/>
      <c r="I2718" s="52"/>
    </row>
    <row r="2719" spans="1:9" s="53" customFormat="1">
      <c r="A2719" s="49"/>
      <c r="B2719" s="50"/>
      <c r="C2719" s="51"/>
      <c r="D2719" s="49"/>
      <c r="E2719" s="52"/>
      <c r="F2719" s="52"/>
      <c r="G2719" s="52"/>
      <c r="H2719" s="52"/>
      <c r="I2719" s="52"/>
    </row>
    <row r="2720" spans="1:9" s="53" customFormat="1">
      <c r="A2720" s="49"/>
      <c r="B2720" s="50"/>
      <c r="C2720" s="51"/>
      <c r="D2720" s="49"/>
      <c r="E2720" s="52"/>
      <c r="F2720" s="52"/>
      <c r="G2720" s="52"/>
      <c r="H2720" s="52"/>
      <c r="I2720" s="52"/>
    </row>
    <row r="2721" spans="1:9" s="53" customFormat="1">
      <c r="A2721" s="49"/>
      <c r="B2721" s="50"/>
      <c r="C2721" s="51"/>
      <c r="D2721" s="49"/>
      <c r="E2721" s="52"/>
      <c r="F2721" s="52"/>
      <c r="G2721" s="52"/>
      <c r="H2721" s="52"/>
      <c r="I2721" s="52"/>
    </row>
    <row r="2722" spans="1:9" s="53" customFormat="1">
      <c r="A2722" s="49"/>
      <c r="B2722" s="50"/>
      <c r="C2722" s="51"/>
      <c r="D2722" s="49"/>
      <c r="E2722" s="52"/>
      <c r="F2722" s="52"/>
      <c r="G2722" s="52"/>
      <c r="H2722" s="52"/>
      <c r="I2722" s="52"/>
    </row>
    <row r="2723" spans="1:9" s="53" customFormat="1">
      <c r="A2723" s="49"/>
      <c r="B2723" s="50"/>
      <c r="C2723" s="51"/>
      <c r="D2723" s="49"/>
      <c r="E2723" s="52"/>
      <c r="F2723" s="52"/>
      <c r="G2723" s="52"/>
      <c r="H2723" s="52"/>
      <c r="I2723" s="52"/>
    </row>
    <row r="2724" spans="1:9" s="53" customFormat="1">
      <c r="A2724" s="49"/>
      <c r="B2724" s="50"/>
      <c r="C2724" s="51"/>
      <c r="D2724" s="49"/>
      <c r="E2724" s="52"/>
      <c r="F2724" s="52"/>
      <c r="G2724" s="52"/>
      <c r="H2724" s="52"/>
      <c r="I2724" s="52"/>
    </row>
    <row r="2725" spans="1:9" s="53" customFormat="1">
      <c r="A2725" s="49"/>
      <c r="B2725" s="50"/>
      <c r="C2725" s="51"/>
      <c r="D2725" s="49"/>
      <c r="E2725" s="52"/>
      <c r="F2725" s="52"/>
      <c r="G2725" s="52"/>
      <c r="H2725" s="52"/>
      <c r="I2725" s="52"/>
    </row>
    <row r="2726" spans="1:9" s="53" customFormat="1">
      <c r="A2726" s="49"/>
      <c r="B2726" s="50"/>
      <c r="C2726" s="51"/>
      <c r="D2726" s="49"/>
      <c r="E2726" s="52"/>
      <c r="F2726" s="52"/>
      <c r="G2726" s="52"/>
      <c r="H2726" s="52"/>
      <c r="I2726" s="52"/>
    </row>
    <row r="2727" spans="1:9" s="53" customFormat="1">
      <c r="A2727" s="49"/>
      <c r="B2727" s="50"/>
      <c r="C2727" s="51"/>
      <c r="D2727" s="49"/>
      <c r="E2727" s="52"/>
      <c r="F2727" s="52"/>
      <c r="G2727" s="52"/>
      <c r="H2727" s="52"/>
      <c r="I2727" s="52"/>
    </row>
    <row r="2728" spans="1:9" s="53" customFormat="1">
      <c r="A2728" s="49"/>
      <c r="B2728" s="50"/>
      <c r="C2728" s="51"/>
      <c r="D2728" s="49"/>
      <c r="E2728" s="52"/>
      <c r="F2728" s="52"/>
      <c r="G2728" s="52"/>
      <c r="H2728" s="52"/>
      <c r="I2728" s="52"/>
    </row>
    <row r="2729" spans="1:9" s="53" customFormat="1">
      <c r="A2729" s="49"/>
      <c r="B2729" s="50"/>
      <c r="C2729" s="51"/>
      <c r="D2729" s="49"/>
      <c r="E2729" s="52"/>
      <c r="F2729" s="52"/>
      <c r="G2729" s="52"/>
      <c r="H2729" s="52"/>
      <c r="I2729" s="52"/>
    </row>
    <row r="2730" spans="1:9" s="53" customFormat="1">
      <c r="A2730" s="49"/>
      <c r="B2730" s="50"/>
      <c r="C2730" s="51"/>
      <c r="D2730" s="49"/>
      <c r="E2730" s="52"/>
      <c r="F2730" s="52"/>
      <c r="G2730" s="52"/>
      <c r="H2730" s="52"/>
      <c r="I2730" s="52"/>
    </row>
    <row r="2731" spans="1:9" s="53" customFormat="1">
      <c r="A2731" s="49"/>
      <c r="B2731" s="50"/>
      <c r="C2731" s="51"/>
      <c r="D2731" s="49"/>
      <c r="E2731" s="52"/>
      <c r="F2731" s="52"/>
      <c r="G2731" s="52"/>
      <c r="H2731" s="52"/>
      <c r="I2731" s="52"/>
    </row>
    <row r="2732" spans="1:9" s="53" customFormat="1">
      <c r="A2732" s="49"/>
      <c r="B2732" s="50"/>
      <c r="C2732" s="51"/>
      <c r="D2732" s="49"/>
      <c r="E2732" s="52"/>
      <c r="F2732" s="52"/>
      <c r="G2732" s="52"/>
      <c r="H2732" s="52"/>
      <c r="I2732" s="52"/>
    </row>
    <row r="2733" spans="1:9" s="53" customFormat="1">
      <c r="A2733" s="49"/>
      <c r="B2733" s="50"/>
      <c r="C2733" s="51"/>
      <c r="D2733" s="49"/>
      <c r="E2733" s="52"/>
      <c r="F2733" s="52"/>
      <c r="G2733" s="52"/>
      <c r="H2733" s="52"/>
      <c r="I2733" s="52"/>
    </row>
    <row r="2734" spans="1:9" s="53" customFormat="1">
      <c r="A2734" s="49"/>
      <c r="B2734" s="50"/>
      <c r="C2734" s="51"/>
      <c r="D2734" s="49"/>
      <c r="E2734" s="52"/>
      <c r="F2734" s="52"/>
      <c r="G2734" s="52"/>
      <c r="H2734" s="52"/>
      <c r="I2734" s="52"/>
    </row>
    <row r="2735" spans="1:9" s="53" customFormat="1">
      <c r="A2735" s="49"/>
      <c r="B2735" s="50"/>
      <c r="C2735" s="51"/>
      <c r="D2735" s="49"/>
      <c r="E2735" s="52"/>
      <c r="F2735" s="52"/>
      <c r="G2735" s="52"/>
      <c r="H2735" s="52"/>
      <c r="I2735" s="52"/>
    </row>
    <row r="2736" spans="1:9" s="53" customFormat="1">
      <c r="A2736" s="49"/>
      <c r="B2736" s="50"/>
      <c r="C2736" s="51"/>
      <c r="D2736" s="49"/>
      <c r="E2736" s="52"/>
      <c r="F2736" s="52"/>
      <c r="G2736" s="52"/>
      <c r="H2736" s="52"/>
      <c r="I2736" s="52"/>
    </row>
    <row r="2737" spans="1:9" s="53" customFormat="1">
      <c r="A2737" s="49"/>
      <c r="B2737" s="50"/>
      <c r="C2737" s="51"/>
      <c r="D2737" s="49"/>
      <c r="E2737" s="52"/>
      <c r="F2737" s="52"/>
      <c r="G2737" s="52"/>
      <c r="H2737" s="52"/>
      <c r="I2737" s="52"/>
    </row>
    <row r="2738" spans="1:9" s="53" customFormat="1">
      <c r="A2738" s="49"/>
      <c r="B2738" s="50"/>
      <c r="C2738" s="51"/>
      <c r="D2738" s="49"/>
      <c r="E2738" s="52"/>
      <c r="F2738" s="52"/>
      <c r="G2738" s="52"/>
      <c r="H2738" s="52"/>
      <c r="I2738" s="52"/>
    </row>
    <row r="2739" spans="1:9" s="53" customFormat="1">
      <c r="A2739" s="49"/>
      <c r="B2739" s="50"/>
      <c r="C2739" s="51"/>
      <c r="D2739" s="49"/>
      <c r="E2739" s="52"/>
      <c r="F2739" s="52"/>
      <c r="G2739" s="52"/>
      <c r="H2739" s="52"/>
      <c r="I2739" s="52"/>
    </row>
    <row r="2740" spans="1:9" s="53" customFormat="1">
      <c r="A2740" s="49"/>
      <c r="B2740" s="50"/>
      <c r="C2740" s="51"/>
      <c r="D2740" s="49"/>
      <c r="E2740" s="52"/>
      <c r="F2740" s="52"/>
      <c r="G2740" s="52"/>
      <c r="H2740" s="52"/>
      <c r="I2740" s="52"/>
    </row>
    <row r="2741" spans="1:9" s="53" customFormat="1">
      <c r="A2741" s="49"/>
      <c r="B2741" s="50"/>
      <c r="C2741" s="51"/>
      <c r="D2741" s="49"/>
      <c r="E2741" s="52"/>
      <c r="F2741" s="52"/>
      <c r="G2741" s="52"/>
      <c r="H2741" s="52"/>
      <c r="I2741" s="52"/>
    </row>
    <row r="2742" spans="1:9" s="53" customFormat="1">
      <c r="A2742" s="49"/>
      <c r="B2742" s="50"/>
      <c r="C2742" s="51"/>
      <c r="D2742" s="49"/>
      <c r="E2742" s="52"/>
      <c r="F2742" s="52"/>
      <c r="G2742" s="52"/>
      <c r="H2742" s="52"/>
      <c r="I2742" s="52"/>
    </row>
    <row r="2743" spans="1:9" s="53" customFormat="1">
      <c r="A2743" s="49"/>
      <c r="B2743" s="50"/>
      <c r="C2743" s="51"/>
      <c r="D2743" s="49"/>
      <c r="E2743" s="52"/>
      <c r="F2743" s="52"/>
      <c r="G2743" s="52"/>
      <c r="H2743" s="52"/>
      <c r="I2743" s="52"/>
    </row>
    <row r="2744" spans="1:9" s="53" customFormat="1">
      <c r="A2744" s="49"/>
      <c r="B2744" s="50"/>
      <c r="C2744" s="51"/>
      <c r="D2744" s="49"/>
      <c r="E2744" s="52"/>
      <c r="F2744" s="52"/>
      <c r="G2744" s="52"/>
      <c r="H2744" s="52"/>
      <c r="I2744" s="52"/>
    </row>
    <row r="2745" spans="1:9" s="53" customFormat="1">
      <c r="A2745" s="49"/>
      <c r="B2745" s="50"/>
      <c r="C2745" s="51"/>
      <c r="D2745" s="49"/>
      <c r="E2745" s="52"/>
      <c r="F2745" s="52"/>
      <c r="G2745" s="52"/>
      <c r="H2745" s="52"/>
      <c r="I2745" s="52"/>
    </row>
    <row r="2746" spans="1:9" s="53" customFormat="1">
      <c r="A2746" s="49"/>
      <c r="B2746" s="50"/>
      <c r="C2746" s="51"/>
      <c r="D2746" s="49"/>
      <c r="E2746" s="52"/>
      <c r="F2746" s="52"/>
      <c r="G2746" s="52"/>
      <c r="H2746" s="52"/>
      <c r="I2746" s="52"/>
    </row>
    <row r="2747" spans="1:9" s="53" customFormat="1">
      <c r="A2747" s="49"/>
      <c r="B2747" s="50"/>
      <c r="C2747" s="51"/>
      <c r="D2747" s="49"/>
      <c r="E2747" s="52"/>
      <c r="F2747" s="52"/>
      <c r="G2747" s="52"/>
      <c r="H2747" s="52"/>
      <c r="I2747" s="52"/>
    </row>
    <row r="2748" spans="1:9" s="53" customFormat="1">
      <c r="A2748" s="49"/>
      <c r="B2748" s="50"/>
      <c r="C2748" s="51"/>
      <c r="D2748" s="49"/>
      <c r="E2748" s="52"/>
      <c r="F2748" s="52"/>
      <c r="G2748" s="52"/>
      <c r="H2748" s="52"/>
      <c r="I2748" s="52"/>
    </row>
    <row r="2749" spans="1:9" s="53" customFormat="1">
      <c r="A2749" s="49"/>
      <c r="B2749" s="50"/>
      <c r="C2749" s="51"/>
      <c r="D2749" s="49"/>
      <c r="E2749" s="52"/>
      <c r="F2749" s="52"/>
      <c r="G2749" s="52"/>
      <c r="H2749" s="52"/>
      <c r="I2749" s="52"/>
    </row>
    <row r="2750" spans="1:9" s="53" customFormat="1">
      <c r="A2750" s="49"/>
      <c r="B2750" s="50"/>
      <c r="C2750" s="51"/>
      <c r="D2750" s="49"/>
      <c r="E2750" s="52"/>
      <c r="F2750" s="52"/>
      <c r="G2750" s="52"/>
      <c r="H2750" s="52"/>
      <c r="I2750" s="52"/>
    </row>
    <row r="2751" spans="1:9" s="53" customFormat="1">
      <c r="A2751" s="49"/>
      <c r="B2751" s="50"/>
      <c r="C2751" s="51"/>
      <c r="D2751" s="49"/>
      <c r="E2751" s="52"/>
      <c r="F2751" s="52"/>
      <c r="G2751" s="52"/>
      <c r="H2751" s="52"/>
      <c r="I2751" s="52"/>
    </row>
    <row r="2752" spans="1:9" s="53" customFormat="1">
      <c r="A2752" s="49"/>
      <c r="B2752" s="50"/>
      <c r="C2752" s="51"/>
      <c r="D2752" s="49"/>
      <c r="E2752" s="52"/>
      <c r="F2752" s="52"/>
      <c r="G2752" s="52"/>
      <c r="H2752" s="52"/>
      <c r="I2752" s="52"/>
    </row>
    <row r="2753" spans="1:9" s="53" customFormat="1">
      <c r="A2753" s="49"/>
      <c r="B2753" s="50"/>
      <c r="C2753" s="51"/>
      <c r="D2753" s="49"/>
      <c r="E2753" s="52"/>
      <c r="F2753" s="52"/>
      <c r="G2753" s="52"/>
      <c r="H2753" s="52"/>
      <c r="I2753" s="52"/>
    </row>
    <row r="2754" spans="1:9" s="53" customFormat="1">
      <c r="A2754" s="49"/>
      <c r="B2754" s="50"/>
      <c r="C2754" s="51"/>
      <c r="D2754" s="49"/>
      <c r="E2754" s="52"/>
      <c r="F2754" s="52"/>
      <c r="G2754" s="52"/>
      <c r="H2754" s="52"/>
      <c r="I2754" s="52"/>
    </row>
    <row r="2755" spans="1:9" s="53" customFormat="1">
      <c r="A2755" s="49"/>
      <c r="B2755" s="50"/>
      <c r="C2755" s="51"/>
      <c r="D2755" s="49"/>
      <c r="E2755" s="52"/>
      <c r="F2755" s="52"/>
      <c r="G2755" s="52"/>
      <c r="H2755" s="52"/>
      <c r="I2755" s="52"/>
    </row>
    <row r="2756" spans="1:9" s="53" customFormat="1">
      <c r="A2756" s="49"/>
      <c r="B2756" s="50"/>
      <c r="C2756" s="51"/>
      <c r="D2756" s="49"/>
      <c r="E2756" s="52"/>
      <c r="F2756" s="52"/>
      <c r="G2756" s="52"/>
      <c r="H2756" s="52"/>
      <c r="I2756" s="52"/>
    </row>
    <row r="2757" spans="1:9" s="53" customFormat="1">
      <c r="A2757" s="49"/>
      <c r="B2757" s="50"/>
      <c r="C2757" s="51"/>
      <c r="D2757" s="49"/>
      <c r="E2757" s="52"/>
      <c r="F2757" s="52"/>
      <c r="G2757" s="52"/>
      <c r="H2757" s="52"/>
      <c r="I2757" s="52"/>
    </row>
    <row r="2758" spans="1:9" s="53" customFormat="1">
      <c r="A2758" s="49"/>
      <c r="B2758" s="50"/>
      <c r="C2758" s="51"/>
      <c r="D2758" s="49"/>
      <c r="E2758" s="52"/>
      <c r="F2758" s="52"/>
      <c r="G2758" s="52"/>
      <c r="H2758" s="52"/>
      <c r="I2758" s="52"/>
    </row>
    <row r="2759" spans="1:9" s="53" customFormat="1">
      <c r="A2759" s="49"/>
      <c r="B2759" s="50"/>
      <c r="C2759" s="51"/>
      <c r="D2759" s="49"/>
      <c r="E2759" s="52"/>
      <c r="F2759" s="52"/>
      <c r="G2759" s="52"/>
      <c r="H2759" s="52"/>
      <c r="I2759" s="52"/>
    </row>
    <row r="2760" spans="1:9" s="53" customFormat="1">
      <c r="A2760" s="49"/>
      <c r="B2760" s="50"/>
      <c r="C2760" s="51"/>
      <c r="D2760" s="49"/>
      <c r="E2760" s="52"/>
      <c r="F2760" s="52"/>
      <c r="G2760" s="52"/>
      <c r="H2760" s="52"/>
      <c r="I2760" s="52"/>
    </row>
    <row r="2761" spans="1:9" s="53" customFormat="1">
      <c r="A2761" s="49"/>
      <c r="B2761" s="50"/>
      <c r="C2761" s="51"/>
      <c r="D2761" s="49"/>
      <c r="E2761" s="52"/>
      <c r="F2761" s="52"/>
      <c r="G2761" s="52"/>
      <c r="H2761" s="52"/>
      <c r="I2761" s="52"/>
    </row>
    <row r="2762" spans="1:9" s="53" customFormat="1">
      <c r="A2762" s="49"/>
      <c r="B2762" s="50"/>
      <c r="C2762" s="51"/>
      <c r="D2762" s="49"/>
      <c r="E2762" s="52"/>
      <c r="F2762" s="52"/>
      <c r="G2762" s="52"/>
      <c r="H2762" s="52"/>
      <c r="I2762" s="52"/>
    </row>
    <row r="2763" spans="1:9" s="53" customFormat="1">
      <c r="A2763" s="49"/>
      <c r="B2763" s="50"/>
      <c r="C2763" s="51"/>
      <c r="D2763" s="49"/>
      <c r="E2763" s="52"/>
      <c r="F2763" s="52"/>
      <c r="G2763" s="52"/>
      <c r="H2763" s="52"/>
      <c r="I2763" s="52"/>
    </row>
    <row r="2764" spans="1:9" s="53" customFormat="1">
      <c r="A2764" s="49"/>
      <c r="B2764" s="50"/>
      <c r="C2764" s="51"/>
      <c r="D2764" s="49"/>
      <c r="E2764" s="52"/>
      <c r="F2764" s="52"/>
      <c r="G2764" s="52"/>
      <c r="H2764" s="52"/>
      <c r="I2764" s="52"/>
    </row>
    <row r="2765" spans="1:9" s="53" customFormat="1">
      <c r="A2765" s="49"/>
      <c r="B2765" s="50"/>
      <c r="C2765" s="51"/>
      <c r="D2765" s="49"/>
      <c r="E2765" s="52"/>
      <c r="F2765" s="52"/>
      <c r="G2765" s="52"/>
      <c r="H2765" s="52"/>
      <c r="I2765" s="52"/>
    </row>
    <row r="2766" spans="1:9" s="53" customFormat="1">
      <c r="A2766" s="49"/>
      <c r="B2766" s="50"/>
      <c r="C2766" s="51"/>
      <c r="D2766" s="49"/>
      <c r="E2766" s="52"/>
      <c r="F2766" s="52"/>
      <c r="G2766" s="52"/>
      <c r="H2766" s="52"/>
      <c r="I2766" s="52"/>
    </row>
    <row r="2767" spans="1:9" s="53" customFormat="1">
      <c r="A2767" s="49"/>
      <c r="B2767" s="50"/>
      <c r="C2767" s="51"/>
      <c r="D2767" s="49"/>
      <c r="E2767" s="52"/>
      <c r="F2767" s="52"/>
      <c r="G2767" s="52"/>
      <c r="H2767" s="52"/>
      <c r="I2767" s="52"/>
    </row>
    <row r="2768" spans="1:9" s="53" customFormat="1">
      <c r="A2768" s="49"/>
      <c r="B2768" s="50"/>
      <c r="C2768" s="51"/>
      <c r="D2768" s="49"/>
      <c r="E2768" s="52"/>
      <c r="F2768" s="52"/>
      <c r="G2768" s="52"/>
      <c r="H2768" s="52"/>
      <c r="I2768" s="52"/>
    </row>
    <row r="2769" spans="1:9" s="53" customFormat="1">
      <c r="A2769" s="49"/>
      <c r="B2769" s="50"/>
      <c r="C2769" s="51"/>
      <c r="D2769" s="49"/>
      <c r="E2769" s="52"/>
      <c r="F2769" s="52"/>
      <c r="G2769" s="52"/>
      <c r="H2769" s="52"/>
      <c r="I2769" s="52"/>
    </row>
    <row r="2770" spans="1:9" s="53" customFormat="1">
      <c r="A2770" s="49"/>
      <c r="B2770" s="50"/>
      <c r="C2770" s="51"/>
      <c r="D2770" s="49"/>
      <c r="E2770" s="52"/>
      <c r="F2770" s="52"/>
      <c r="G2770" s="52"/>
      <c r="H2770" s="52"/>
      <c r="I2770" s="52"/>
    </row>
    <row r="2771" spans="1:9" s="53" customFormat="1">
      <c r="A2771" s="49"/>
      <c r="B2771" s="50"/>
      <c r="C2771" s="51"/>
      <c r="D2771" s="49"/>
      <c r="E2771" s="52"/>
      <c r="F2771" s="52"/>
      <c r="G2771" s="52"/>
      <c r="H2771" s="52"/>
      <c r="I2771" s="52"/>
    </row>
    <row r="2772" spans="1:9" s="53" customFormat="1">
      <c r="A2772" s="49"/>
      <c r="B2772" s="50"/>
      <c r="C2772" s="51"/>
      <c r="D2772" s="49"/>
      <c r="E2772" s="52"/>
      <c r="F2772" s="52"/>
      <c r="G2772" s="52"/>
      <c r="H2772" s="52"/>
      <c r="I2772" s="52"/>
    </row>
    <row r="2773" spans="1:9" s="53" customFormat="1">
      <c r="A2773" s="49"/>
      <c r="B2773" s="50"/>
      <c r="C2773" s="51"/>
      <c r="D2773" s="49"/>
      <c r="E2773" s="52"/>
      <c r="F2773" s="52"/>
      <c r="G2773" s="52"/>
      <c r="H2773" s="52"/>
      <c r="I2773" s="52"/>
    </row>
    <row r="2774" spans="1:9" s="53" customFormat="1">
      <c r="A2774" s="49"/>
      <c r="B2774" s="50"/>
      <c r="C2774" s="51"/>
      <c r="D2774" s="49"/>
      <c r="E2774" s="52"/>
      <c r="F2774" s="52"/>
      <c r="G2774" s="52"/>
      <c r="H2774" s="52"/>
      <c r="I2774" s="52"/>
    </row>
    <row r="2775" spans="1:9" s="53" customFormat="1">
      <c r="A2775" s="49"/>
      <c r="B2775" s="50"/>
      <c r="C2775" s="51"/>
      <c r="D2775" s="49"/>
      <c r="E2775" s="52"/>
      <c r="F2775" s="52"/>
      <c r="G2775" s="52"/>
      <c r="H2775" s="52"/>
      <c r="I2775" s="52"/>
    </row>
    <row r="2776" spans="1:9" s="53" customFormat="1">
      <c r="A2776" s="49"/>
      <c r="B2776" s="50"/>
      <c r="C2776" s="51"/>
      <c r="D2776" s="49"/>
      <c r="E2776" s="52"/>
      <c r="F2776" s="52"/>
      <c r="G2776" s="52"/>
      <c r="H2776" s="52"/>
      <c r="I2776" s="52"/>
    </row>
    <row r="2777" spans="1:9" s="53" customFormat="1">
      <c r="A2777" s="49"/>
      <c r="B2777" s="50"/>
      <c r="C2777" s="51"/>
      <c r="D2777" s="49"/>
      <c r="E2777" s="52"/>
      <c r="F2777" s="52"/>
      <c r="G2777" s="52"/>
      <c r="H2777" s="52"/>
      <c r="I2777" s="52"/>
    </row>
    <row r="2778" spans="1:9" s="53" customFormat="1">
      <c r="A2778" s="49"/>
      <c r="B2778" s="50"/>
      <c r="C2778" s="51"/>
      <c r="D2778" s="49"/>
      <c r="E2778" s="52"/>
      <c r="F2778" s="52"/>
      <c r="G2778" s="52"/>
      <c r="H2778" s="52"/>
      <c r="I2778" s="52"/>
    </row>
    <row r="2779" spans="1:9" s="53" customFormat="1">
      <c r="A2779" s="49"/>
      <c r="B2779" s="50"/>
      <c r="C2779" s="51"/>
      <c r="D2779" s="49"/>
      <c r="E2779" s="52"/>
      <c r="F2779" s="52"/>
      <c r="G2779" s="52"/>
      <c r="H2779" s="52"/>
      <c r="I2779" s="52"/>
    </row>
    <row r="2780" spans="1:9" s="53" customFormat="1">
      <c r="A2780" s="49"/>
      <c r="B2780" s="50"/>
      <c r="C2780" s="51"/>
      <c r="D2780" s="49"/>
      <c r="E2780" s="52"/>
      <c r="F2780" s="52"/>
      <c r="G2780" s="52"/>
      <c r="H2780" s="52"/>
      <c r="I2780" s="52"/>
    </row>
    <row r="2781" spans="1:9" s="53" customFormat="1">
      <c r="A2781" s="49"/>
      <c r="B2781" s="50"/>
      <c r="C2781" s="51"/>
      <c r="D2781" s="49"/>
      <c r="E2781" s="52"/>
      <c r="F2781" s="52"/>
      <c r="G2781" s="52"/>
      <c r="H2781" s="52"/>
      <c r="I2781" s="52"/>
    </row>
    <row r="2782" spans="1:9" s="53" customFormat="1">
      <c r="A2782" s="49"/>
      <c r="B2782" s="50"/>
      <c r="C2782" s="51"/>
      <c r="D2782" s="49"/>
      <c r="E2782" s="52"/>
      <c r="F2782" s="52"/>
      <c r="G2782" s="52"/>
      <c r="H2782" s="52"/>
      <c r="I2782" s="52"/>
    </row>
    <row r="2783" spans="1:9" s="53" customFormat="1">
      <c r="A2783" s="49"/>
      <c r="B2783" s="50"/>
      <c r="C2783" s="51"/>
      <c r="D2783" s="49"/>
      <c r="E2783" s="52"/>
      <c r="F2783" s="52"/>
      <c r="G2783" s="52"/>
      <c r="H2783" s="52"/>
      <c r="I2783" s="52"/>
    </row>
    <row r="2784" spans="1:9" s="53" customFormat="1">
      <c r="A2784" s="49"/>
      <c r="B2784" s="50"/>
      <c r="C2784" s="51"/>
      <c r="D2784" s="49"/>
      <c r="E2784" s="52"/>
      <c r="F2784" s="52"/>
      <c r="G2784" s="52"/>
      <c r="H2784" s="52"/>
      <c r="I2784" s="52"/>
    </row>
    <row r="2785" spans="1:9" s="53" customFormat="1">
      <c r="A2785" s="49"/>
      <c r="B2785" s="50"/>
      <c r="C2785" s="51"/>
      <c r="D2785" s="49"/>
      <c r="E2785" s="52"/>
      <c r="F2785" s="52"/>
      <c r="G2785" s="52"/>
      <c r="H2785" s="52"/>
      <c r="I2785" s="52"/>
    </row>
    <row r="2786" spans="1:9" s="53" customFormat="1">
      <c r="A2786" s="49"/>
      <c r="B2786" s="50"/>
      <c r="C2786" s="51"/>
      <c r="D2786" s="49"/>
      <c r="E2786" s="52"/>
      <c r="F2786" s="52"/>
      <c r="G2786" s="52"/>
      <c r="H2786" s="52"/>
      <c r="I2786" s="52"/>
    </row>
    <row r="2787" spans="1:9" s="53" customFormat="1">
      <c r="A2787" s="49"/>
      <c r="B2787" s="50"/>
      <c r="C2787" s="51"/>
      <c r="D2787" s="49"/>
      <c r="E2787" s="52"/>
      <c r="F2787" s="52"/>
      <c r="G2787" s="52"/>
      <c r="H2787" s="52"/>
      <c r="I2787" s="52"/>
    </row>
    <row r="2788" spans="1:9" s="53" customFormat="1">
      <c r="A2788" s="49"/>
      <c r="B2788" s="50"/>
      <c r="C2788" s="51"/>
      <c r="D2788" s="49"/>
      <c r="E2788" s="52"/>
      <c r="F2788" s="52"/>
      <c r="G2788" s="52"/>
      <c r="H2788" s="52"/>
      <c r="I2788" s="52"/>
    </row>
    <row r="2789" spans="1:9" s="53" customFormat="1">
      <c r="A2789" s="49"/>
      <c r="B2789" s="50"/>
      <c r="C2789" s="51"/>
      <c r="D2789" s="49"/>
      <c r="E2789" s="52"/>
      <c r="F2789" s="52"/>
      <c r="G2789" s="52"/>
      <c r="H2789" s="52"/>
      <c r="I2789" s="52"/>
    </row>
    <row r="2790" spans="1:9" s="53" customFormat="1">
      <c r="A2790" s="49"/>
      <c r="B2790" s="50"/>
      <c r="C2790" s="51"/>
      <c r="D2790" s="49"/>
      <c r="E2790" s="52"/>
      <c r="F2790" s="52"/>
      <c r="G2790" s="52"/>
      <c r="H2790" s="52"/>
      <c r="I2790" s="52"/>
    </row>
    <row r="2791" spans="1:9" s="53" customFormat="1">
      <c r="A2791" s="49"/>
      <c r="B2791" s="50"/>
      <c r="C2791" s="51"/>
      <c r="D2791" s="49"/>
      <c r="E2791" s="52"/>
      <c r="F2791" s="52"/>
      <c r="G2791" s="52"/>
      <c r="H2791" s="52"/>
      <c r="I2791" s="52"/>
    </row>
    <row r="2792" spans="1:9" s="53" customFormat="1">
      <c r="A2792" s="49"/>
      <c r="B2792" s="50"/>
      <c r="C2792" s="51"/>
      <c r="D2792" s="49"/>
      <c r="E2792" s="52"/>
      <c r="F2792" s="52"/>
      <c r="G2792" s="52"/>
      <c r="H2792" s="52"/>
      <c r="I2792" s="52"/>
    </row>
    <row r="2793" spans="1:9" s="53" customFormat="1">
      <c r="A2793" s="49"/>
      <c r="B2793" s="50"/>
      <c r="C2793" s="51"/>
      <c r="D2793" s="49"/>
      <c r="E2793" s="52"/>
      <c r="F2793" s="52"/>
      <c r="G2793" s="52"/>
      <c r="H2793" s="52"/>
      <c r="I2793" s="52"/>
    </row>
    <row r="2794" spans="1:9" s="53" customFormat="1">
      <c r="A2794" s="49"/>
      <c r="B2794" s="50"/>
      <c r="C2794" s="51"/>
      <c r="D2794" s="49"/>
      <c r="E2794" s="52"/>
      <c r="F2794" s="52"/>
      <c r="G2794" s="52"/>
      <c r="H2794" s="52"/>
      <c r="I2794" s="52"/>
    </row>
    <row r="2795" spans="1:9" s="53" customFormat="1">
      <c r="A2795" s="49"/>
      <c r="B2795" s="50"/>
      <c r="C2795" s="51"/>
      <c r="D2795" s="49"/>
      <c r="E2795" s="52"/>
      <c r="F2795" s="52"/>
      <c r="G2795" s="52"/>
      <c r="H2795" s="52"/>
      <c r="I2795" s="52"/>
    </row>
    <row r="2796" spans="1:9" s="53" customFormat="1">
      <c r="A2796" s="49"/>
      <c r="B2796" s="50"/>
      <c r="C2796" s="51"/>
      <c r="D2796" s="49"/>
      <c r="E2796" s="52"/>
      <c r="F2796" s="52"/>
      <c r="G2796" s="52"/>
      <c r="H2796" s="52"/>
      <c r="I2796" s="52"/>
    </row>
    <row r="2797" spans="1:9" s="53" customFormat="1">
      <c r="A2797" s="49"/>
      <c r="B2797" s="50"/>
      <c r="C2797" s="51"/>
      <c r="D2797" s="49"/>
      <c r="E2797" s="52"/>
      <c r="F2797" s="52"/>
      <c r="G2797" s="52"/>
      <c r="H2797" s="52"/>
      <c r="I2797" s="52"/>
    </row>
    <row r="2798" spans="1:9" s="53" customFormat="1">
      <c r="A2798" s="49"/>
      <c r="B2798" s="50"/>
      <c r="C2798" s="51"/>
      <c r="D2798" s="49"/>
      <c r="E2798" s="52"/>
      <c r="F2798" s="52"/>
      <c r="G2798" s="52"/>
      <c r="H2798" s="52"/>
      <c r="I2798" s="52"/>
    </row>
    <row r="2799" spans="1:9" s="53" customFormat="1">
      <c r="A2799" s="49"/>
      <c r="B2799" s="50"/>
      <c r="C2799" s="51"/>
      <c r="D2799" s="49"/>
      <c r="E2799" s="52"/>
      <c r="F2799" s="52"/>
      <c r="G2799" s="52"/>
      <c r="H2799" s="52"/>
      <c r="I2799" s="52"/>
    </row>
    <row r="2800" spans="1:9" s="53" customFormat="1">
      <c r="A2800" s="49"/>
      <c r="B2800" s="50"/>
      <c r="C2800" s="51"/>
      <c r="D2800" s="49"/>
      <c r="E2800" s="52"/>
      <c r="F2800" s="52"/>
      <c r="G2800" s="52"/>
      <c r="H2800" s="52"/>
      <c r="I2800" s="52"/>
    </row>
    <row r="2801" spans="1:9" s="53" customFormat="1">
      <c r="A2801" s="49"/>
      <c r="B2801" s="50"/>
      <c r="C2801" s="51"/>
      <c r="D2801" s="49"/>
      <c r="E2801" s="52"/>
      <c r="F2801" s="52"/>
      <c r="G2801" s="52"/>
      <c r="H2801" s="52"/>
      <c r="I2801" s="52"/>
    </row>
    <row r="2802" spans="1:9" s="53" customFormat="1">
      <c r="A2802" s="49"/>
      <c r="B2802" s="50"/>
      <c r="C2802" s="51"/>
      <c r="D2802" s="49"/>
      <c r="E2802" s="52"/>
      <c r="F2802" s="52"/>
      <c r="G2802" s="52"/>
      <c r="H2802" s="52"/>
      <c r="I2802" s="52"/>
    </row>
    <row r="2803" spans="1:9" s="53" customFormat="1">
      <c r="A2803" s="49"/>
      <c r="B2803" s="50"/>
      <c r="C2803" s="51"/>
      <c r="D2803" s="49"/>
      <c r="E2803" s="52"/>
      <c r="F2803" s="52"/>
      <c r="G2803" s="52"/>
      <c r="H2803" s="52"/>
      <c r="I2803" s="52"/>
    </row>
    <row r="2804" spans="1:9" s="53" customFormat="1">
      <c r="A2804" s="49"/>
      <c r="B2804" s="50"/>
      <c r="C2804" s="51"/>
      <c r="D2804" s="49"/>
      <c r="E2804" s="52"/>
      <c r="F2804" s="52"/>
      <c r="G2804" s="52"/>
      <c r="H2804" s="52"/>
      <c r="I2804" s="52"/>
    </row>
    <row r="2805" spans="1:9" s="53" customFormat="1">
      <c r="A2805" s="49"/>
      <c r="B2805" s="50"/>
      <c r="C2805" s="51"/>
      <c r="D2805" s="49"/>
      <c r="E2805" s="52"/>
      <c r="F2805" s="52"/>
      <c r="G2805" s="52"/>
      <c r="H2805" s="52"/>
      <c r="I2805" s="52"/>
    </row>
    <row r="2806" spans="1:9" s="53" customFormat="1">
      <c r="A2806" s="49"/>
      <c r="B2806" s="50"/>
      <c r="C2806" s="51"/>
      <c r="D2806" s="49"/>
      <c r="E2806" s="52"/>
      <c r="F2806" s="52"/>
      <c r="G2806" s="52"/>
      <c r="H2806" s="52"/>
      <c r="I2806" s="52"/>
    </row>
    <row r="2807" spans="1:9" s="53" customFormat="1">
      <c r="A2807" s="49"/>
      <c r="B2807" s="50"/>
      <c r="C2807" s="51"/>
      <c r="D2807" s="49"/>
      <c r="E2807" s="52"/>
      <c r="F2807" s="52"/>
      <c r="G2807" s="52"/>
      <c r="H2807" s="52"/>
      <c r="I2807" s="52"/>
    </row>
    <row r="2808" spans="1:9" s="53" customFormat="1">
      <c r="A2808" s="49"/>
      <c r="B2808" s="50"/>
      <c r="C2808" s="51"/>
      <c r="D2808" s="49"/>
      <c r="E2808" s="52"/>
      <c r="F2808" s="52"/>
      <c r="G2808" s="52"/>
      <c r="H2808" s="52"/>
      <c r="I2808" s="52"/>
    </row>
    <row r="2809" spans="1:9" s="53" customFormat="1">
      <c r="A2809" s="49"/>
      <c r="B2809" s="50"/>
      <c r="C2809" s="51"/>
      <c r="D2809" s="49"/>
      <c r="E2809" s="52"/>
      <c r="F2809" s="52"/>
      <c r="G2809" s="52"/>
      <c r="H2809" s="52"/>
      <c r="I2809" s="52"/>
    </row>
    <row r="2810" spans="1:9" s="53" customFormat="1">
      <c r="A2810" s="49"/>
      <c r="B2810" s="50"/>
      <c r="C2810" s="51"/>
      <c r="D2810" s="49"/>
      <c r="E2810" s="52"/>
      <c r="F2810" s="52"/>
      <c r="G2810" s="52"/>
      <c r="H2810" s="52"/>
      <c r="I2810" s="52"/>
    </row>
    <row r="2811" spans="1:9" s="53" customFormat="1">
      <c r="A2811" s="49"/>
      <c r="B2811" s="50"/>
      <c r="C2811" s="51"/>
      <c r="D2811" s="49"/>
      <c r="E2811" s="52"/>
      <c r="F2811" s="52"/>
      <c r="G2811" s="52"/>
      <c r="H2811" s="52"/>
      <c r="I2811" s="52"/>
    </row>
    <row r="2812" spans="1:9" s="53" customFormat="1">
      <c r="A2812" s="49"/>
      <c r="B2812" s="50"/>
      <c r="C2812" s="51"/>
      <c r="D2812" s="49"/>
      <c r="E2812" s="52"/>
      <c r="F2812" s="52"/>
      <c r="G2812" s="52"/>
      <c r="H2812" s="52"/>
      <c r="I2812" s="52"/>
    </row>
    <row r="2813" spans="1:9" s="53" customFormat="1">
      <c r="A2813" s="49"/>
      <c r="B2813" s="50"/>
      <c r="C2813" s="51"/>
      <c r="D2813" s="49"/>
      <c r="E2813" s="52"/>
      <c r="F2813" s="52"/>
      <c r="G2813" s="52"/>
      <c r="H2813" s="52"/>
      <c r="I2813" s="52"/>
    </row>
    <row r="2814" spans="1:9" s="53" customFormat="1">
      <c r="A2814" s="49"/>
      <c r="B2814" s="50"/>
      <c r="C2814" s="51"/>
      <c r="D2814" s="49"/>
      <c r="E2814" s="52"/>
      <c r="F2814" s="52"/>
      <c r="G2814" s="52"/>
      <c r="H2814" s="52"/>
      <c r="I2814" s="52"/>
    </row>
    <row r="2815" spans="1:9" s="53" customFormat="1">
      <c r="A2815" s="49"/>
      <c r="B2815" s="50"/>
      <c r="C2815" s="51"/>
      <c r="D2815" s="49"/>
      <c r="E2815" s="52"/>
      <c r="F2815" s="52"/>
      <c r="G2815" s="52"/>
      <c r="H2815" s="52"/>
      <c r="I2815" s="52"/>
    </row>
    <row r="2816" spans="1:9" s="53" customFormat="1">
      <c r="A2816" s="49"/>
      <c r="B2816" s="50"/>
      <c r="C2816" s="51"/>
      <c r="D2816" s="49"/>
      <c r="E2816" s="52"/>
      <c r="F2816" s="52"/>
      <c r="G2816" s="52"/>
      <c r="H2816" s="52"/>
      <c r="I2816" s="52"/>
    </row>
    <row r="2817" spans="1:9" s="53" customFormat="1">
      <c r="A2817" s="49"/>
      <c r="B2817" s="50"/>
      <c r="C2817" s="51"/>
      <c r="D2817" s="49"/>
      <c r="E2817" s="52"/>
      <c r="F2817" s="52"/>
      <c r="G2817" s="52"/>
      <c r="H2817" s="52"/>
      <c r="I2817" s="52"/>
    </row>
    <row r="2818" spans="1:9" s="53" customFormat="1">
      <c r="A2818" s="49"/>
      <c r="B2818" s="50"/>
      <c r="C2818" s="51"/>
      <c r="D2818" s="49"/>
      <c r="E2818" s="52"/>
      <c r="F2818" s="52"/>
      <c r="G2818" s="52"/>
      <c r="H2818" s="52"/>
      <c r="I2818" s="52"/>
    </row>
    <row r="2819" spans="1:9" s="53" customFormat="1">
      <c r="A2819" s="49"/>
      <c r="B2819" s="50"/>
      <c r="C2819" s="51"/>
      <c r="D2819" s="49"/>
      <c r="E2819" s="52"/>
      <c r="F2819" s="52"/>
      <c r="G2819" s="52"/>
      <c r="H2819" s="52"/>
      <c r="I2819" s="52"/>
    </row>
    <row r="2820" spans="1:9" s="53" customFormat="1">
      <c r="A2820" s="49"/>
      <c r="B2820" s="50"/>
      <c r="C2820" s="51"/>
      <c r="D2820" s="49"/>
      <c r="E2820" s="52"/>
      <c r="F2820" s="52"/>
      <c r="G2820" s="52"/>
      <c r="H2820" s="52"/>
      <c r="I2820" s="52"/>
    </row>
    <row r="2821" spans="1:9" s="53" customFormat="1">
      <c r="A2821" s="49"/>
      <c r="B2821" s="50"/>
      <c r="C2821" s="51"/>
      <c r="D2821" s="49"/>
      <c r="E2821" s="52"/>
      <c r="F2821" s="52"/>
      <c r="G2821" s="52"/>
      <c r="H2821" s="52"/>
      <c r="I2821" s="52"/>
    </row>
    <row r="2822" spans="1:9" s="53" customFormat="1">
      <c r="A2822" s="49"/>
      <c r="B2822" s="50"/>
      <c r="C2822" s="51"/>
      <c r="D2822" s="49"/>
      <c r="E2822" s="52"/>
      <c r="F2822" s="52"/>
      <c r="G2822" s="52"/>
      <c r="H2822" s="52"/>
      <c r="I2822" s="52"/>
    </row>
    <row r="2823" spans="1:9" s="53" customFormat="1">
      <c r="A2823" s="49"/>
      <c r="B2823" s="50"/>
      <c r="C2823" s="51"/>
      <c r="D2823" s="49"/>
      <c r="E2823" s="52"/>
      <c r="F2823" s="52"/>
      <c r="G2823" s="52"/>
      <c r="H2823" s="52"/>
      <c r="I2823" s="52"/>
    </row>
    <row r="2824" spans="1:9" s="53" customFormat="1">
      <c r="A2824" s="49"/>
      <c r="B2824" s="50"/>
      <c r="C2824" s="51"/>
      <c r="D2824" s="49"/>
      <c r="E2824" s="52"/>
      <c r="F2824" s="52"/>
      <c r="G2824" s="52"/>
      <c r="H2824" s="52"/>
      <c r="I2824" s="52"/>
    </row>
    <row r="2825" spans="1:9" s="53" customFormat="1">
      <c r="A2825" s="49"/>
      <c r="B2825" s="50"/>
      <c r="C2825" s="51"/>
      <c r="D2825" s="49"/>
      <c r="E2825" s="52"/>
      <c r="F2825" s="52"/>
      <c r="G2825" s="52"/>
      <c r="H2825" s="52"/>
      <c r="I2825" s="52"/>
    </row>
    <row r="2826" spans="1:9" s="53" customFormat="1">
      <c r="A2826" s="49"/>
      <c r="B2826" s="50"/>
      <c r="C2826" s="51"/>
      <c r="D2826" s="49"/>
      <c r="E2826" s="52"/>
      <c r="F2826" s="52"/>
      <c r="G2826" s="52"/>
      <c r="H2826" s="52"/>
      <c r="I2826" s="52"/>
    </row>
    <row r="2827" spans="1:9" s="53" customFormat="1">
      <c r="A2827" s="49"/>
      <c r="B2827" s="50"/>
      <c r="C2827" s="51"/>
      <c r="D2827" s="49"/>
      <c r="E2827" s="52"/>
      <c r="F2827" s="52"/>
      <c r="G2827" s="52"/>
      <c r="H2827" s="52"/>
      <c r="I2827" s="52"/>
    </row>
    <row r="2828" spans="1:9" s="53" customFormat="1">
      <c r="A2828" s="49"/>
      <c r="B2828" s="50"/>
      <c r="C2828" s="51"/>
      <c r="D2828" s="49"/>
      <c r="E2828" s="52"/>
      <c r="F2828" s="52"/>
      <c r="G2828" s="52"/>
      <c r="H2828" s="52"/>
      <c r="I2828" s="52"/>
    </row>
    <row r="2829" spans="1:9" s="53" customFormat="1">
      <c r="A2829" s="49"/>
      <c r="B2829" s="50"/>
      <c r="C2829" s="51"/>
      <c r="D2829" s="49"/>
      <c r="E2829" s="52"/>
      <c r="F2829" s="52"/>
      <c r="G2829" s="52"/>
      <c r="H2829" s="52"/>
      <c r="I2829" s="52"/>
    </row>
    <row r="2830" spans="1:9" s="53" customFormat="1">
      <c r="A2830" s="49"/>
      <c r="B2830" s="50"/>
      <c r="C2830" s="51"/>
      <c r="D2830" s="49"/>
      <c r="E2830" s="52"/>
      <c r="F2830" s="52"/>
      <c r="G2830" s="52"/>
      <c r="H2830" s="52"/>
      <c r="I2830" s="52"/>
    </row>
    <row r="2831" spans="1:9" s="53" customFormat="1">
      <c r="A2831" s="49"/>
      <c r="B2831" s="50"/>
      <c r="C2831" s="51"/>
      <c r="D2831" s="49"/>
      <c r="E2831" s="52"/>
      <c r="F2831" s="52"/>
      <c r="G2831" s="52"/>
      <c r="H2831" s="52"/>
      <c r="I2831" s="52"/>
    </row>
    <row r="2832" spans="1:9" s="53" customFormat="1">
      <c r="A2832" s="49"/>
      <c r="B2832" s="50"/>
      <c r="C2832" s="51"/>
      <c r="D2832" s="49"/>
      <c r="E2832" s="52"/>
      <c r="F2832" s="52"/>
      <c r="G2832" s="52"/>
      <c r="H2832" s="52"/>
      <c r="I2832" s="52"/>
    </row>
    <row r="2833" spans="1:9" s="53" customFormat="1">
      <c r="A2833" s="49"/>
      <c r="B2833" s="50"/>
      <c r="C2833" s="51"/>
      <c r="D2833" s="49"/>
      <c r="E2833" s="52"/>
      <c r="F2833" s="52"/>
      <c r="G2833" s="52"/>
      <c r="H2833" s="52"/>
      <c r="I2833" s="52"/>
    </row>
    <row r="2834" spans="1:9" s="53" customFormat="1">
      <c r="A2834" s="49"/>
      <c r="B2834" s="50"/>
      <c r="C2834" s="51"/>
      <c r="D2834" s="49"/>
      <c r="E2834" s="52"/>
      <c r="F2834" s="52"/>
      <c r="G2834" s="52"/>
      <c r="H2834" s="52"/>
      <c r="I2834" s="52"/>
    </row>
    <row r="2835" spans="1:9" s="53" customFormat="1">
      <c r="A2835" s="49"/>
      <c r="B2835" s="50"/>
      <c r="C2835" s="51"/>
      <c r="D2835" s="49"/>
      <c r="E2835" s="52"/>
      <c r="F2835" s="52"/>
      <c r="G2835" s="52"/>
      <c r="H2835" s="52"/>
      <c r="I2835" s="52"/>
    </row>
    <row r="2836" spans="1:9" s="53" customFormat="1">
      <c r="A2836" s="49"/>
      <c r="B2836" s="50"/>
      <c r="C2836" s="51"/>
      <c r="D2836" s="49"/>
      <c r="E2836" s="52"/>
      <c r="F2836" s="52"/>
      <c r="G2836" s="52"/>
      <c r="H2836" s="52"/>
      <c r="I2836" s="52"/>
    </row>
    <row r="2837" spans="1:9" s="53" customFormat="1">
      <c r="A2837" s="49"/>
      <c r="B2837" s="50"/>
      <c r="C2837" s="51"/>
      <c r="D2837" s="49"/>
      <c r="E2837" s="52"/>
      <c r="F2837" s="52"/>
      <c r="G2837" s="52"/>
      <c r="H2837" s="52"/>
      <c r="I2837" s="52"/>
    </row>
    <row r="2838" spans="1:9" s="53" customFormat="1">
      <c r="A2838" s="49"/>
      <c r="B2838" s="50"/>
      <c r="C2838" s="51"/>
      <c r="D2838" s="49"/>
      <c r="E2838" s="52"/>
      <c r="F2838" s="52"/>
      <c r="G2838" s="52"/>
      <c r="H2838" s="52"/>
      <c r="I2838" s="52"/>
    </row>
    <row r="2839" spans="1:9" s="53" customFormat="1">
      <c r="A2839" s="49"/>
      <c r="B2839" s="50"/>
      <c r="C2839" s="51"/>
      <c r="D2839" s="49"/>
      <c r="E2839" s="52"/>
      <c r="F2839" s="52"/>
      <c r="G2839" s="52"/>
      <c r="H2839" s="52"/>
      <c r="I2839" s="52"/>
    </row>
    <row r="2840" spans="1:9" s="53" customFormat="1">
      <c r="A2840" s="49"/>
      <c r="B2840" s="50"/>
      <c r="C2840" s="51"/>
      <c r="D2840" s="49"/>
      <c r="E2840" s="52"/>
      <c r="F2840" s="52"/>
      <c r="G2840" s="52"/>
      <c r="H2840" s="52"/>
      <c r="I2840" s="52"/>
    </row>
    <row r="2841" spans="1:9" s="53" customFormat="1">
      <c r="A2841" s="49"/>
      <c r="B2841" s="50"/>
      <c r="C2841" s="51"/>
      <c r="D2841" s="49"/>
      <c r="E2841" s="52"/>
      <c r="F2841" s="52"/>
      <c r="G2841" s="52"/>
      <c r="H2841" s="52"/>
      <c r="I2841" s="52"/>
    </row>
    <row r="2842" spans="1:9" s="53" customFormat="1">
      <c r="A2842" s="49"/>
      <c r="B2842" s="50"/>
      <c r="C2842" s="51"/>
      <c r="D2842" s="49"/>
      <c r="E2842" s="52"/>
      <c r="F2842" s="52"/>
      <c r="G2842" s="52"/>
      <c r="H2842" s="52"/>
      <c r="I2842" s="52"/>
    </row>
    <row r="2843" spans="1:9" s="53" customFormat="1">
      <c r="A2843" s="49"/>
      <c r="B2843" s="50"/>
      <c r="C2843" s="51"/>
      <c r="D2843" s="49"/>
      <c r="E2843" s="52"/>
      <c r="F2843" s="52"/>
      <c r="G2843" s="52"/>
      <c r="H2843" s="52"/>
      <c r="I2843" s="52"/>
    </row>
    <row r="2844" spans="1:9" s="53" customFormat="1">
      <c r="A2844" s="49"/>
      <c r="B2844" s="50"/>
      <c r="C2844" s="51"/>
      <c r="D2844" s="49"/>
      <c r="E2844" s="52"/>
      <c r="F2844" s="52"/>
      <c r="G2844" s="52"/>
      <c r="H2844" s="52"/>
      <c r="I2844" s="52"/>
    </row>
    <row r="2845" spans="1:9" s="53" customFormat="1">
      <c r="A2845" s="49"/>
      <c r="B2845" s="50"/>
      <c r="C2845" s="51"/>
      <c r="D2845" s="49"/>
      <c r="E2845" s="52"/>
      <c r="F2845" s="52"/>
      <c r="G2845" s="52"/>
      <c r="H2845" s="52"/>
      <c r="I2845" s="52"/>
    </row>
    <row r="2846" spans="1:9" s="53" customFormat="1">
      <c r="A2846" s="49"/>
      <c r="B2846" s="50"/>
      <c r="C2846" s="51"/>
      <c r="D2846" s="49"/>
      <c r="E2846" s="52"/>
      <c r="F2846" s="52"/>
      <c r="G2846" s="52"/>
      <c r="H2846" s="52"/>
      <c r="I2846" s="52"/>
    </row>
    <row r="2847" spans="1:9" s="53" customFormat="1">
      <c r="A2847" s="49"/>
      <c r="B2847" s="50"/>
      <c r="C2847" s="51"/>
      <c r="D2847" s="49"/>
      <c r="E2847" s="52"/>
      <c r="F2847" s="52"/>
      <c r="G2847" s="52"/>
      <c r="H2847" s="52"/>
      <c r="I2847" s="52"/>
    </row>
    <row r="2848" spans="1:9" s="53" customFormat="1">
      <c r="A2848" s="49"/>
      <c r="B2848" s="50"/>
      <c r="C2848" s="51"/>
      <c r="D2848" s="49"/>
      <c r="E2848" s="52"/>
      <c r="F2848" s="52"/>
      <c r="G2848" s="52"/>
      <c r="H2848" s="52"/>
      <c r="I2848" s="52"/>
    </row>
    <row r="2849" spans="1:9" s="53" customFormat="1">
      <c r="A2849" s="49"/>
      <c r="B2849" s="50"/>
      <c r="C2849" s="51"/>
      <c r="D2849" s="49"/>
      <c r="E2849" s="52"/>
      <c r="F2849" s="52"/>
      <c r="G2849" s="52"/>
      <c r="H2849" s="52"/>
      <c r="I2849" s="52"/>
    </row>
    <row r="2850" spans="1:9" s="53" customFormat="1">
      <c r="A2850" s="49"/>
      <c r="B2850" s="50"/>
      <c r="C2850" s="51"/>
      <c r="D2850" s="49"/>
      <c r="E2850" s="52"/>
      <c r="F2850" s="52"/>
      <c r="G2850" s="52"/>
      <c r="H2850" s="52"/>
      <c r="I2850" s="52"/>
    </row>
    <row r="2851" spans="1:9" s="53" customFormat="1">
      <c r="A2851" s="49"/>
      <c r="B2851" s="50"/>
      <c r="C2851" s="51"/>
      <c r="D2851" s="49"/>
      <c r="E2851" s="52"/>
      <c r="F2851" s="52"/>
      <c r="G2851" s="52"/>
      <c r="H2851" s="52"/>
      <c r="I2851" s="52"/>
    </row>
    <row r="2852" spans="1:9" s="53" customFormat="1">
      <c r="A2852" s="49"/>
      <c r="B2852" s="50"/>
      <c r="C2852" s="51"/>
      <c r="D2852" s="49"/>
      <c r="E2852" s="52"/>
      <c r="F2852" s="52"/>
      <c r="G2852" s="52"/>
      <c r="H2852" s="52"/>
      <c r="I2852" s="52"/>
    </row>
    <row r="2853" spans="1:9" s="53" customFormat="1">
      <c r="A2853" s="49"/>
      <c r="B2853" s="50"/>
      <c r="C2853" s="51"/>
      <c r="D2853" s="49"/>
      <c r="E2853" s="52"/>
      <c r="F2853" s="52"/>
      <c r="G2853" s="52"/>
      <c r="H2853" s="52"/>
      <c r="I2853" s="52"/>
    </row>
    <row r="2854" spans="1:9" s="53" customFormat="1">
      <c r="A2854" s="49"/>
      <c r="B2854" s="50"/>
      <c r="C2854" s="51"/>
      <c r="D2854" s="49"/>
      <c r="E2854" s="52"/>
      <c r="F2854" s="52"/>
      <c r="G2854" s="52"/>
      <c r="H2854" s="52"/>
      <c r="I2854" s="52"/>
    </row>
    <row r="2855" spans="1:9" s="53" customFormat="1">
      <c r="A2855" s="49"/>
      <c r="B2855" s="50"/>
      <c r="C2855" s="51"/>
      <c r="D2855" s="49"/>
      <c r="E2855" s="52"/>
      <c r="F2855" s="52"/>
      <c r="G2855" s="52"/>
      <c r="H2855" s="52"/>
      <c r="I2855" s="52"/>
    </row>
    <row r="2856" spans="1:9" s="53" customFormat="1">
      <c r="A2856" s="49"/>
      <c r="B2856" s="50"/>
      <c r="C2856" s="51"/>
      <c r="D2856" s="49"/>
      <c r="E2856" s="52"/>
      <c r="F2856" s="52"/>
      <c r="G2856" s="52"/>
      <c r="H2856" s="52"/>
      <c r="I2856" s="52"/>
    </row>
    <row r="2857" spans="1:9" s="53" customFormat="1">
      <c r="A2857" s="49"/>
      <c r="B2857" s="50"/>
      <c r="C2857" s="51"/>
      <c r="D2857" s="49"/>
      <c r="E2857" s="52"/>
      <c r="F2857" s="52"/>
      <c r="G2857" s="52"/>
      <c r="H2857" s="52"/>
      <c r="I2857" s="52"/>
    </row>
    <row r="2858" spans="1:9" s="53" customFormat="1">
      <c r="A2858" s="49"/>
      <c r="B2858" s="50"/>
      <c r="C2858" s="51"/>
      <c r="D2858" s="49"/>
      <c r="E2858" s="52"/>
      <c r="F2858" s="52"/>
      <c r="G2858" s="52"/>
      <c r="H2858" s="52"/>
      <c r="I2858" s="52"/>
    </row>
    <row r="2859" spans="1:9" s="53" customFormat="1">
      <c r="A2859" s="49"/>
      <c r="B2859" s="50"/>
      <c r="C2859" s="51"/>
      <c r="D2859" s="49"/>
      <c r="E2859" s="52"/>
      <c r="F2859" s="52"/>
      <c r="G2859" s="52"/>
      <c r="H2859" s="52"/>
      <c r="I2859" s="52"/>
    </row>
    <row r="2860" spans="1:9" s="53" customFormat="1">
      <c r="A2860" s="49"/>
      <c r="B2860" s="50"/>
      <c r="C2860" s="51"/>
      <c r="D2860" s="49"/>
      <c r="E2860" s="52"/>
      <c r="F2860" s="52"/>
      <c r="G2860" s="52"/>
      <c r="H2860" s="52"/>
      <c r="I2860" s="52"/>
    </row>
    <row r="2861" spans="1:9" s="53" customFormat="1">
      <c r="A2861" s="49"/>
      <c r="B2861" s="50"/>
      <c r="C2861" s="51"/>
      <c r="D2861" s="49"/>
      <c r="E2861" s="52"/>
      <c r="F2861" s="52"/>
      <c r="G2861" s="52"/>
      <c r="H2861" s="52"/>
      <c r="I2861" s="52"/>
    </row>
    <row r="2862" spans="1:9" s="53" customFormat="1">
      <c r="A2862" s="49"/>
      <c r="B2862" s="50"/>
      <c r="C2862" s="51"/>
      <c r="D2862" s="49"/>
      <c r="E2862" s="52"/>
      <c r="F2862" s="52"/>
      <c r="G2862" s="52"/>
      <c r="H2862" s="52"/>
      <c r="I2862" s="52"/>
    </row>
    <row r="2863" spans="1:9" s="53" customFormat="1">
      <c r="A2863" s="49"/>
      <c r="B2863" s="50"/>
      <c r="C2863" s="51"/>
      <c r="D2863" s="49"/>
      <c r="E2863" s="52"/>
      <c r="F2863" s="52"/>
      <c r="G2863" s="52"/>
      <c r="H2863" s="52"/>
      <c r="I2863" s="52"/>
    </row>
    <row r="2864" spans="1:9" s="53" customFormat="1">
      <c r="A2864" s="49"/>
      <c r="B2864" s="50"/>
      <c r="C2864" s="51"/>
      <c r="D2864" s="49"/>
      <c r="E2864" s="52"/>
      <c r="F2864" s="52"/>
      <c r="G2864" s="52"/>
      <c r="H2864" s="52"/>
      <c r="I2864" s="52"/>
    </row>
    <row r="2865" spans="1:9" s="53" customFormat="1">
      <c r="A2865" s="49"/>
      <c r="B2865" s="50"/>
      <c r="C2865" s="51"/>
      <c r="D2865" s="49"/>
      <c r="E2865" s="52"/>
      <c r="F2865" s="52"/>
      <c r="G2865" s="52"/>
      <c r="H2865" s="52"/>
      <c r="I2865" s="52"/>
    </row>
    <row r="2866" spans="1:9" s="53" customFormat="1">
      <c r="A2866" s="49"/>
      <c r="B2866" s="50"/>
      <c r="C2866" s="51"/>
      <c r="D2866" s="49"/>
      <c r="E2866" s="52"/>
      <c r="F2866" s="52"/>
      <c r="G2866" s="52"/>
      <c r="H2866" s="52"/>
      <c r="I2866" s="52"/>
    </row>
    <row r="2867" spans="1:9" s="53" customFormat="1">
      <c r="A2867" s="49"/>
      <c r="B2867" s="50"/>
      <c r="C2867" s="51"/>
      <c r="D2867" s="49"/>
      <c r="E2867" s="52"/>
      <c r="F2867" s="52"/>
      <c r="G2867" s="52"/>
      <c r="H2867" s="52"/>
      <c r="I2867" s="52"/>
    </row>
    <row r="2868" spans="1:9" s="53" customFormat="1">
      <c r="A2868" s="49"/>
      <c r="B2868" s="50"/>
      <c r="C2868" s="51"/>
      <c r="D2868" s="49"/>
      <c r="E2868" s="52"/>
      <c r="F2868" s="52"/>
      <c r="G2868" s="52"/>
      <c r="H2868" s="52"/>
      <c r="I2868" s="52"/>
    </row>
    <row r="2869" spans="1:9" s="53" customFormat="1">
      <c r="A2869" s="49"/>
      <c r="B2869" s="50"/>
      <c r="C2869" s="51"/>
      <c r="D2869" s="49"/>
      <c r="E2869" s="52"/>
      <c r="F2869" s="52"/>
      <c r="G2869" s="52"/>
      <c r="H2869" s="52"/>
      <c r="I2869" s="52"/>
    </row>
    <row r="2870" spans="1:9" s="53" customFormat="1">
      <c r="A2870" s="49"/>
      <c r="B2870" s="50"/>
      <c r="C2870" s="51"/>
      <c r="D2870" s="49"/>
      <c r="E2870" s="52"/>
      <c r="F2870" s="52"/>
      <c r="G2870" s="52"/>
      <c r="H2870" s="52"/>
      <c r="I2870" s="52"/>
    </row>
    <row r="2871" spans="1:9" s="53" customFormat="1">
      <c r="A2871" s="49"/>
      <c r="B2871" s="50"/>
      <c r="C2871" s="51"/>
      <c r="D2871" s="49"/>
      <c r="E2871" s="52"/>
      <c r="F2871" s="52"/>
      <c r="G2871" s="52"/>
      <c r="H2871" s="52"/>
      <c r="I2871" s="52"/>
    </row>
    <row r="2872" spans="1:9" s="53" customFormat="1">
      <c r="A2872" s="49"/>
      <c r="B2872" s="50"/>
      <c r="C2872" s="51"/>
      <c r="D2872" s="49"/>
      <c r="E2872" s="52"/>
      <c r="F2872" s="52"/>
      <c r="G2872" s="52"/>
      <c r="H2872" s="52"/>
      <c r="I2872" s="52"/>
    </row>
    <row r="2873" spans="1:9" s="53" customFormat="1">
      <c r="A2873" s="49"/>
      <c r="B2873" s="50"/>
      <c r="C2873" s="51"/>
      <c r="D2873" s="49"/>
      <c r="E2873" s="52"/>
      <c r="F2873" s="52"/>
      <c r="G2873" s="52"/>
      <c r="H2873" s="52"/>
      <c r="I2873" s="52"/>
    </row>
    <row r="2874" spans="1:9" s="53" customFormat="1">
      <c r="A2874" s="49"/>
      <c r="B2874" s="50"/>
      <c r="C2874" s="51"/>
      <c r="D2874" s="49"/>
      <c r="E2874" s="52"/>
      <c r="F2874" s="52"/>
      <c r="G2874" s="52"/>
      <c r="H2874" s="52"/>
      <c r="I2874" s="52"/>
    </row>
    <row r="2875" spans="1:9" s="53" customFormat="1">
      <c r="A2875" s="49"/>
      <c r="B2875" s="50"/>
      <c r="C2875" s="51"/>
      <c r="D2875" s="49"/>
      <c r="E2875" s="52"/>
      <c r="F2875" s="52"/>
      <c r="G2875" s="52"/>
      <c r="H2875" s="52"/>
      <c r="I2875" s="52"/>
    </row>
    <row r="2876" spans="1:9" s="53" customFormat="1">
      <c r="A2876" s="49"/>
      <c r="B2876" s="50"/>
      <c r="C2876" s="51"/>
      <c r="D2876" s="49"/>
      <c r="E2876" s="52"/>
      <c r="F2876" s="52"/>
      <c r="G2876" s="52"/>
      <c r="H2876" s="52"/>
      <c r="I2876" s="52"/>
    </row>
    <row r="2877" spans="1:9" s="53" customFormat="1">
      <c r="A2877" s="49"/>
      <c r="B2877" s="50"/>
      <c r="C2877" s="51"/>
      <c r="D2877" s="49"/>
      <c r="E2877" s="52"/>
      <c r="F2877" s="52"/>
      <c r="G2877" s="52"/>
      <c r="H2877" s="52"/>
      <c r="I2877" s="52"/>
    </row>
    <row r="2878" spans="1:9" s="53" customFormat="1">
      <c r="A2878" s="49"/>
      <c r="B2878" s="50"/>
      <c r="C2878" s="51"/>
      <c r="D2878" s="49"/>
      <c r="E2878" s="52"/>
      <c r="F2878" s="52"/>
      <c r="G2878" s="52"/>
      <c r="H2878" s="52"/>
      <c r="I2878" s="52"/>
    </row>
    <row r="2879" spans="1:9" s="53" customFormat="1">
      <c r="A2879" s="49"/>
      <c r="B2879" s="50"/>
      <c r="C2879" s="51"/>
      <c r="D2879" s="49"/>
      <c r="E2879" s="52"/>
      <c r="F2879" s="52"/>
      <c r="G2879" s="52"/>
      <c r="H2879" s="52"/>
      <c r="I2879" s="52"/>
    </row>
    <row r="2880" spans="1:9" s="53" customFormat="1">
      <c r="A2880" s="49"/>
      <c r="B2880" s="50"/>
      <c r="C2880" s="51"/>
      <c r="D2880" s="49"/>
      <c r="E2880" s="52"/>
      <c r="F2880" s="52"/>
      <c r="G2880" s="52"/>
      <c r="H2880" s="52"/>
      <c r="I2880" s="52"/>
    </row>
    <row r="2881" spans="1:9" s="53" customFormat="1">
      <c r="A2881" s="49"/>
      <c r="B2881" s="50"/>
      <c r="C2881" s="51"/>
      <c r="D2881" s="49"/>
      <c r="E2881" s="52"/>
      <c r="F2881" s="52"/>
      <c r="G2881" s="52"/>
      <c r="H2881" s="52"/>
      <c r="I2881" s="52"/>
    </row>
    <row r="2882" spans="1:9" s="53" customFormat="1">
      <c r="A2882" s="49"/>
      <c r="B2882" s="50"/>
      <c r="C2882" s="51"/>
      <c r="D2882" s="49"/>
      <c r="E2882" s="52"/>
      <c r="F2882" s="52"/>
      <c r="G2882" s="52"/>
      <c r="H2882" s="52"/>
      <c r="I2882" s="52"/>
    </row>
    <row r="2883" spans="1:9" s="53" customFormat="1">
      <c r="A2883" s="49"/>
      <c r="B2883" s="50"/>
      <c r="C2883" s="51"/>
      <c r="D2883" s="49"/>
      <c r="E2883" s="52"/>
      <c r="F2883" s="52"/>
      <c r="G2883" s="52"/>
      <c r="H2883" s="52"/>
      <c r="I2883" s="52"/>
    </row>
    <row r="2884" spans="1:9" s="53" customFormat="1">
      <c r="A2884" s="49"/>
      <c r="B2884" s="50"/>
      <c r="C2884" s="51"/>
      <c r="D2884" s="49"/>
      <c r="E2884" s="52"/>
      <c r="F2884" s="52"/>
      <c r="G2884" s="52"/>
      <c r="H2884" s="52"/>
      <c r="I2884" s="52"/>
    </row>
    <row r="2885" spans="1:9" s="53" customFormat="1">
      <c r="A2885" s="49"/>
      <c r="B2885" s="50"/>
      <c r="C2885" s="51"/>
      <c r="D2885" s="49"/>
      <c r="E2885" s="52"/>
      <c r="F2885" s="52"/>
      <c r="G2885" s="52"/>
      <c r="H2885" s="52"/>
      <c r="I2885" s="52"/>
    </row>
    <row r="2886" spans="1:9" s="53" customFormat="1">
      <c r="A2886" s="49"/>
      <c r="B2886" s="50"/>
      <c r="C2886" s="51"/>
      <c r="D2886" s="49"/>
      <c r="E2886" s="52"/>
      <c r="F2886" s="52"/>
      <c r="G2886" s="52"/>
      <c r="H2886" s="52"/>
      <c r="I2886" s="52"/>
    </row>
    <row r="2887" spans="1:9" s="53" customFormat="1">
      <c r="A2887" s="49"/>
      <c r="B2887" s="50"/>
      <c r="C2887" s="51"/>
      <c r="D2887" s="49"/>
      <c r="E2887" s="52"/>
      <c r="F2887" s="52"/>
      <c r="G2887" s="52"/>
      <c r="H2887" s="52"/>
      <c r="I2887" s="52"/>
    </row>
    <row r="2888" spans="1:9" s="53" customFormat="1">
      <c r="A2888" s="49"/>
      <c r="B2888" s="50"/>
      <c r="C2888" s="51"/>
      <c r="D2888" s="49"/>
      <c r="E2888" s="52"/>
      <c r="F2888" s="52"/>
      <c r="G2888" s="52"/>
      <c r="H2888" s="52"/>
      <c r="I2888" s="52"/>
    </row>
    <row r="2889" spans="1:9" s="53" customFormat="1">
      <c r="A2889" s="49"/>
      <c r="B2889" s="50"/>
      <c r="C2889" s="51"/>
      <c r="D2889" s="49"/>
      <c r="E2889" s="52"/>
      <c r="F2889" s="52"/>
      <c r="G2889" s="52"/>
      <c r="H2889" s="52"/>
      <c r="I2889" s="52"/>
    </row>
    <row r="2890" spans="1:9" s="53" customFormat="1">
      <c r="A2890" s="49"/>
      <c r="B2890" s="50"/>
      <c r="C2890" s="51"/>
      <c r="D2890" s="49"/>
      <c r="E2890" s="52"/>
      <c r="F2890" s="52"/>
      <c r="G2890" s="52"/>
      <c r="H2890" s="52"/>
      <c r="I2890" s="52"/>
    </row>
    <row r="2891" spans="1:9" s="53" customFormat="1">
      <c r="A2891" s="49"/>
      <c r="B2891" s="50"/>
      <c r="C2891" s="51"/>
      <c r="D2891" s="49"/>
      <c r="E2891" s="52"/>
      <c r="F2891" s="52"/>
      <c r="G2891" s="52"/>
      <c r="H2891" s="52"/>
      <c r="I2891" s="52"/>
    </row>
    <row r="2892" spans="1:9" s="53" customFormat="1">
      <c r="A2892" s="49"/>
      <c r="B2892" s="50"/>
      <c r="C2892" s="51"/>
      <c r="D2892" s="49"/>
      <c r="E2892" s="52"/>
      <c r="F2892" s="52"/>
      <c r="G2892" s="52"/>
      <c r="H2892" s="52"/>
      <c r="I2892" s="52"/>
    </row>
    <row r="2893" spans="1:9" s="53" customFormat="1">
      <c r="A2893" s="49"/>
      <c r="B2893" s="50"/>
      <c r="C2893" s="51"/>
      <c r="D2893" s="49"/>
      <c r="E2893" s="52"/>
      <c r="F2893" s="52"/>
      <c r="G2893" s="52"/>
      <c r="H2893" s="52"/>
      <c r="I2893" s="52"/>
    </row>
    <row r="2894" spans="1:9" s="53" customFormat="1">
      <c r="A2894" s="49"/>
      <c r="B2894" s="50"/>
      <c r="C2894" s="51"/>
      <c r="D2894" s="49"/>
      <c r="E2894" s="52"/>
      <c r="F2894" s="52"/>
      <c r="G2894" s="52"/>
      <c r="H2894" s="52"/>
      <c r="I2894" s="52"/>
    </row>
    <row r="2895" spans="1:9" s="53" customFormat="1">
      <c r="A2895" s="49"/>
      <c r="B2895" s="50"/>
      <c r="C2895" s="51"/>
      <c r="D2895" s="49"/>
      <c r="E2895" s="52"/>
      <c r="F2895" s="52"/>
      <c r="G2895" s="52"/>
      <c r="H2895" s="52"/>
      <c r="I2895" s="52"/>
    </row>
    <row r="2896" spans="1:9" s="53" customFormat="1">
      <c r="A2896" s="49"/>
      <c r="B2896" s="50"/>
      <c r="C2896" s="51"/>
      <c r="D2896" s="49"/>
      <c r="E2896" s="52"/>
      <c r="F2896" s="52"/>
      <c r="G2896" s="52"/>
      <c r="H2896" s="52"/>
      <c r="I2896" s="52"/>
    </row>
    <row r="2897" spans="1:9" s="53" customFormat="1">
      <c r="A2897" s="49"/>
      <c r="B2897" s="50"/>
      <c r="C2897" s="51"/>
      <c r="D2897" s="49"/>
      <c r="E2897" s="52"/>
      <c r="F2897" s="52"/>
      <c r="G2897" s="52"/>
      <c r="H2897" s="52"/>
      <c r="I2897" s="52"/>
    </row>
    <row r="2898" spans="1:9" s="53" customFormat="1">
      <c r="A2898" s="49"/>
      <c r="B2898" s="50"/>
      <c r="C2898" s="51"/>
      <c r="D2898" s="49"/>
      <c r="E2898" s="52"/>
      <c r="F2898" s="52"/>
      <c r="G2898" s="52"/>
      <c r="H2898" s="52"/>
      <c r="I2898" s="52"/>
    </row>
    <row r="2899" spans="1:9" s="53" customFormat="1">
      <c r="A2899" s="49"/>
      <c r="B2899" s="50"/>
      <c r="C2899" s="51"/>
      <c r="D2899" s="49"/>
      <c r="E2899" s="52"/>
      <c r="F2899" s="52"/>
      <c r="G2899" s="52"/>
      <c r="H2899" s="52"/>
      <c r="I2899" s="52"/>
    </row>
    <row r="2900" spans="1:9" s="53" customFormat="1">
      <c r="A2900" s="49"/>
      <c r="B2900" s="50"/>
      <c r="C2900" s="51"/>
      <c r="D2900" s="49"/>
      <c r="E2900" s="52"/>
      <c r="F2900" s="52"/>
      <c r="G2900" s="52"/>
      <c r="H2900" s="52"/>
      <c r="I2900" s="52"/>
    </row>
    <row r="2901" spans="1:9" s="53" customFormat="1">
      <c r="A2901" s="49"/>
      <c r="B2901" s="50"/>
      <c r="C2901" s="51"/>
      <c r="D2901" s="49"/>
      <c r="E2901" s="52"/>
      <c r="F2901" s="52"/>
      <c r="G2901" s="52"/>
      <c r="H2901" s="52"/>
      <c r="I2901" s="52"/>
    </row>
    <row r="2902" spans="1:9" s="53" customFormat="1">
      <c r="A2902" s="49"/>
      <c r="B2902" s="50"/>
      <c r="C2902" s="51"/>
      <c r="D2902" s="49"/>
      <c r="E2902" s="52"/>
      <c r="F2902" s="52"/>
      <c r="G2902" s="52"/>
      <c r="H2902" s="52"/>
      <c r="I2902" s="52"/>
    </row>
    <row r="2903" spans="1:9" s="53" customFormat="1">
      <c r="A2903" s="49"/>
      <c r="B2903" s="50"/>
      <c r="C2903" s="51"/>
      <c r="D2903" s="49"/>
      <c r="E2903" s="52"/>
      <c r="F2903" s="52"/>
      <c r="G2903" s="52"/>
      <c r="H2903" s="52"/>
      <c r="I2903" s="52"/>
    </row>
    <row r="2904" spans="1:9" s="53" customFormat="1">
      <c r="A2904" s="49"/>
      <c r="B2904" s="50"/>
      <c r="C2904" s="51"/>
      <c r="D2904" s="49"/>
      <c r="E2904" s="52"/>
      <c r="F2904" s="52"/>
      <c r="G2904" s="52"/>
      <c r="H2904" s="52"/>
      <c r="I2904" s="52"/>
    </row>
    <row r="2905" spans="1:9" s="53" customFormat="1">
      <c r="A2905" s="49"/>
      <c r="B2905" s="50"/>
      <c r="C2905" s="51"/>
      <c r="D2905" s="49"/>
      <c r="E2905" s="52"/>
      <c r="F2905" s="52"/>
      <c r="G2905" s="52"/>
      <c r="H2905" s="52"/>
      <c r="I2905" s="52"/>
    </row>
    <row r="2906" spans="1:9" s="53" customFormat="1">
      <c r="A2906" s="49"/>
      <c r="B2906" s="50"/>
      <c r="C2906" s="51"/>
      <c r="D2906" s="49"/>
      <c r="E2906" s="52"/>
      <c r="F2906" s="52"/>
      <c r="G2906" s="52"/>
      <c r="H2906" s="52"/>
      <c r="I2906" s="52"/>
    </row>
    <row r="2907" spans="1:9" s="53" customFormat="1">
      <c r="A2907" s="49"/>
      <c r="B2907" s="50"/>
      <c r="C2907" s="51"/>
      <c r="D2907" s="49"/>
      <c r="E2907" s="52"/>
      <c r="F2907" s="52"/>
      <c r="G2907" s="52"/>
      <c r="H2907" s="52"/>
      <c r="I2907" s="52"/>
    </row>
    <row r="2908" spans="1:9" s="53" customFormat="1">
      <c r="A2908" s="49"/>
      <c r="B2908" s="50"/>
      <c r="C2908" s="51"/>
      <c r="D2908" s="49"/>
      <c r="E2908" s="52"/>
      <c r="F2908" s="52"/>
      <c r="G2908" s="52"/>
      <c r="H2908" s="52"/>
      <c r="I2908" s="52"/>
    </row>
    <row r="2909" spans="1:9" s="53" customFormat="1">
      <c r="A2909" s="49"/>
      <c r="B2909" s="50"/>
      <c r="C2909" s="51"/>
      <c r="D2909" s="49"/>
      <c r="E2909" s="52"/>
      <c r="F2909" s="52"/>
      <c r="G2909" s="52"/>
      <c r="H2909" s="52"/>
      <c r="I2909" s="52"/>
    </row>
    <row r="2910" spans="1:9" s="53" customFormat="1">
      <c r="A2910" s="49"/>
      <c r="B2910" s="50"/>
      <c r="C2910" s="51"/>
      <c r="D2910" s="49"/>
      <c r="E2910" s="52"/>
      <c r="F2910" s="52"/>
      <c r="G2910" s="52"/>
      <c r="H2910" s="52"/>
      <c r="I2910" s="52"/>
    </row>
    <row r="2911" spans="1:9" s="53" customFormat="1">
      <c r="A2911" s="49"/>
      <c r="B2911" s="50"/>
      <c r="C2911" s="51"/>
      <c r="D2911" s="49"/>
      <c r="E2911" s="52"/>
      <c r="F2911" s="52"/>
      <c r="G2911" s="52"/>
      <c r="H2911" s="52"/>
      <c r="I2911" s="52"/>
    </row>
    <row r="2912" spans="1:9" s="53" customFormat="1">
      <c r="A2912" s="49"/>
      <c r="B2912" s="50"/>
      <c r="C2912" s="51"/>
      <c r="D2912" s="49"/>
      <c r="E2912" s="52"/>
      <c r="F2912" s="52"/>
      <c r="G2912" s="52"/>
      <c r="H2912" s="52"/>
      <c r="I2912" s="52"/>
    </row>
    <row r="2913" spans="1:9" s="53" customFormat="1">
      <c r="A2913" s="49"/>
      <c r="B2913" s="50"/>
      <c r="C2913" s="51"/>
      <c r="D2913" s="49"/>
      <c r="E2913" s="52"/>
      <c r="F2913" s="52"/>
      <c r="G2913" s="52"/>
      <c r="H2913" s="52"/>
      <c r="I2913" s="52"/>
    </row>
    <row r="2914" spans="1:9" s="53" customFormat="1">
      <c r="A2914" s="49"/>
      <c r="B2914" s="50"/>
      <c r="C2914" s="51"/>
      <c r="D2914" s="49"/>
      <c r="E2914" s="52"/>
      <c r="F2914" s="52"/>
      <c r="G2914" s="52"/>
      <c r="H2914" s="52"/>
      <c r="I2914" s="52"/>
    </row>
    <row r="2915" spans="1:9" s="53" customFormat="1">
      <c r="A2915" s="49"/>
      <c r="B2915" s="50"/>
      <c r="C2915" s="51"/>
      <c r="D2915" s="49"/>
      <c r="E2915" s="52"/>
      <c r="F2915" s="52"/>
      <c r="G2915" s="52"/>
      <c r="H2915" s="52"/>
      <c r="I2915" s="52"/>
    </row>
    <row r="2916" spans="1:9" s="53" customFormat="1">
      <c r="A2916" s="49"/>
      <c r="B2916" s="50"/>
      <c r="C2916" s="51"/>
      <c r="D2916" s="49"/>
      <c r="E2916" s="52"/>
      <c r="F2916" s="52"/>
      <c r="G2916" s="52"/>
      <c r="H2916" s="52"/>
      <c r="I2916" s="52"/>
    </row>
    <row r="2917" spans="1:9" s="53" customFormat="1">
      <c r="A2917" s="49"/>
      <c r="B2917" s="50"/>
      <c r="C2917" s="51"/>
      <c r="D2917" s="49"/>
      <c r="E2917" s="52"/>
      <c r="F2917" s="52"/>
      <c r="G2917" s="52"/>
      <c r="H2917" s="52"/>
      <c r="I2917" s="52"/>
    </row>
    <row r="2918" spans="1:9" s="53" customFormat="1">
      <c r="A2918" s="49"/>
      <c r="B2918" s="50"/>
      <c r="C2918" s="51"/>
      <c r="D2918" s="49"/>
      <c r="E2918" s="52"/>
      <c r="F2918" s="52"/>
      <c r="G2918" s="52"/>
      <c r="H2918" s="52"/>
      <c r="I2918" s="52"/>
    </row>
    <row r="2919" spans="1:9" s="53" customFormat="1">
      <c r="A2919" s="49"/>
      <c r="B2919" s="50"/>
      <c r="C2919" s="51"/>
      <c r="D2919" s="49"/>
      <c r="E2919" s="52"/>
      <c r="F2919" s="52"/>
      <c r="G2919" s="52"/>
      <c r="H2919" s="52"/>
      <c r="I2919" s="52"/>
    </row>
    <row r="2920" spans="1:9" s="53" customFormat="1">
      <c r="A2920" s="49"/>
      <c r="B2920" s="50"/>
      <c r="C2920" s="51"/>
      <c r="D2920" s="49"/>
      <c r="E2920" s="52"/>
      <c r="F2920" s="52"/>
      <c r="G2920" s="52"/>
      <c r="H2920" s="52"/>
      <c r="I2920" s="52"/>
    </row>
    <row r="2921" spans="1:9" s="53" customFormat="1">
      <c r="A2921" s="49"/>
      <c r="B2921" s="50"/>
      <c r="C2921" s="51"/>
      <c r="D2921" s="49"/>
      <c r="E2921" s="52"/>
      <c r="F2921" s="52"/>
      <c r="G2921" s="52"/>
      <c r="H2921" s="52"/>
      <c r="I2921" s="52"/>
    </row>
    <row r="2922" spans="1:9" s="53" customFormat="1">
      <c r="A2922" s="49"/>
      <c r="B2922" s="50"/>
      <c r="C2922" s="51"/>
      <c r="D2922" s="49"/>
      <c r="E2922" s="52"/>
      <c r="F2922" s="52"/>
      <c r="G2922" s="52"/>
      <c r="H2922" s="52"/>
      <c r="I2922" s="52"/>
    </row>
    <row r="2923" spans="1:9" s="53" customFormat="1">
      <c r="A2923" s="49"/>
      <c r="B2923" s="50"/>
      <c r="C2923" s="51"/>
      <c r="D2923" s="49"/>
      <c r="E2923" s="52"/>
      <c r="F2923" s="52"/>
      <c r="G2923" s="52"/>
      <c r="H2923" s="52"/>
      <c r="I2923" s="52"/>
    </row>
    <row r="2924" spans="1:9" s="53" customFormat="1">
      <c r="A2924" s="49"/>
      <c r="B2924" s="50"/>
      <c r="C2924" s="51"/>
      <c r="D2924" s="49"/>
      <c r="E2924" s="52"/>
      <c r="F2924" s="52"/>
      <c r="G2924" s="52"/>
      <c r="H2924" s="52"/>
      <c r="I2924" s="52"/>
    </row>
    <row r="2925" spans="1:9" s="53" customFormat="1">
      <c r="A2925" s="49"/>
      <c r="B2925" s="50"/>
      <c r="C2925" s="51"/>
      <c r="D2925" s="49"/>
      <c r="E2925" s="52"/>
      <c r="F2925" s="52"/>
      <c r="G2925" s="52"/>
      <c r="H2925" s="52"/>
      <c r="I2925" s="52"/>
    </row>
    <row r="2926" spans="1:9" s="53" customFormat="1">
      <c r="A2926" s="49"/>
      <c r="B2926" s="50"/>
      <c r="C2926" s="51"/>
      <c r="D2926" s="49"/>
      <c r="E2926" s="52"/>
      <c r="F2926" s="52"/>
      <c r="G2926" s="52"/>
      <c r="H2926" s="52"/>
      <c r="I2926" s="52"/>
    </row>
    <row r="2927" spans="1:9" s="53" customFormat="1">
      <c r="A2927" s="49"/>
      <c r="B2927" s="50"/>
      <c r="C2927" s="51"/>
      <c r="D2927" s="49"/>
      <c r="E2927" s="52"/>
      <c r="F2927" s="52"/>
      <c r="G2927" s="52"/>
      <c r="H2927" s="52"/>
      <c r="I2927" s="52"/>
    </row>
    <row r="2928" spans="1:9" s="53" customFormat="1">
      <c r="A2928" s="49"/>
      <c r="B2928" s="50"/>
      <c r="C2928" s="51"/>
      <c r="D2928" s="49"/>
      <c r="E2928" s="52"/>
      <c r="F2928" s="52"/>
      <c r="G2928" s="52"/>
      <c r="H2928" s="52"/>
      <c r="I2928" s="52"/>
    </row>
    <row r="2929" spans="1:9" s="53" customFormat="1">
      <c r="A2929" s="49"/>
      <c r="B2929" s="50"/>
      <c r="C2929" s="51"/>
      <c r="D2929" s="49"/>
      <c r="E2929" s="52"/>
      <c r="F2929" s="52"/>
      <c r="G2929" s="52"/>
      <c r="H2929" s="52"/>
      <c r="I2929" s="52"/>
    </row>
    <row r="2930" spans="1:9" s="53" customFormat="1">
      <c r="A2930" s="49"/>
      <c r="B2930" s="50"/>
      <c r="C2930" s="51"/>
      <c r="D2930" s="49"/>
      <c r="E2930" s="52"/>
      <c r="F2930" s="52"/>
      <c r="G2930" s="52"/>
      <c r="H2930" s="52"/>
      <c r="I2930" s="52"/>
    </row>
    <row r="2931" spans="1:9" s="53" customFormat="1">
      <c r="A2931" s="49"/>
      <c r="B2931" s="50"/>
      <c r="C2931" s="51"/>
      <c r="D2931" s="49"/>
      <c r="E2931" s="52"/>
      <c r="F2931" s="52"/>
      <c r="G2931" s="52"/>
      <c r="H2931" s="52"/>
      <c r="I2931" s="52"/>
    </row>
    <row r="2932" spans="1:9" s="53" customFormat="1">
      <c r="A2932" s="49"/>
      <c r="B2932" s="50"/>
      <c r="C2932" s="51"/>
      <c r="D2932" s="49"/>
      <c r="E2932" s="52"/>
      <c r="F2932" s="52"/>
      <c r="G2932" s="52"/>
      <c r="H2932" s="52"/>
      <c r="I2932" s="52"/>
    </row>
    <row r="2933" spans="1:9" s="53" customFormat="1">
      <c r="A2933" s="49"/>
      <c r="B2933" s="50"/>
      <c r="C2933" s="51"/>
      <c r="D2933" s="49"/>
      <c r="E2933" s="52"/>
      <c r="F2933" s="52"/>
      <c r="G2933" s="52"/>
      <c r="H2933" s="52"/>
      <c r="I2933" s="52"/>
    </row>
    <row r="2934" spans="1:9" s="53" customFormat="1">
      <c r="A2934" s="49"/>
      <c r="B2934" s="50"/>
      <c r="C2934" s="51"/>
      <c r="D2934" s="49"/>
      <c r="E2934" s="52"/>
      <c r="F2934" s="52"/>
      <c r="G2934" s="52"/>
      <c r="H2934" s="52"/>
      <c r="I2934" s="52"/>
    </row>
    <row r="2935" spans="1:9" s="53" customFormat="1">
      <c r="A2935" s="49"/>
      <c r="B2935" s="50"/>
      <c r="C2935" s="51"/>
      <c r="D2935" s="49"/>
      <c r="E2935" s="52"/>
      <c r="F2935" s="52"/>
      <c r="G2935" s="52"/>
      <c r="H2935" s="52"/>
      <c r="I2935" s="52"/>
    </row>
    <row r="2936" spans="1:9" s="53" customFormat="1">
      <c r="A2936" s="49"/>
      <c r="B2936" s="50"/>
      <c r="C2936" s="51"/>
      <c r="D2936" s="49"/>
      <c r="E2936" s="52"/>
      <c r="F2936" s="52"/>
      <c r="G2936" s="52"/>
      <c r="H2936" s="52"/>
      <c r="I2936" s="52"/>
    </row>
    <row r="2937" spans="1:9" s="53" customFormat="1">
      <c r="A2937" s="49"/>
      <c r="B2937" s="50"/>
      <c r="C2937" s="51"/>
      <c r="D2937" s="49"/>
      <c r="E2937" s="52"/>
      <c r="F2937" s="52"/>
      <c r="G2937" s="52"/>
      <c r="H2937" s="52"/>
      <c r="I2937" s="52"/>
    </row>
    <row r="2938" spans="1:9" s="53" customFormat="1">
      <c r="A2938" s="49"/>
      <c r="B2938" s="50"/>
      <c r="C2938" s="51"/>
      <c r="D2938" s="49"/>
      <c r="E2938" s="52"/>
      <c r="F2938" s="52"/>
      <c r="G2938" s="52"/>
      <c r="H2938" s="52"/>
      <c r="I2938" s="52"/>
    </row>
    <row r="2939" spans="1:9" s="53" customFormat="1">
      <c r="A2939" s="49"/>
      <c r="B2939" s="50"/>
      <c r="C2939" s="51"/>
      <c r="D2939" s="49"/>
      <c r="E2939" s="52"/>
      <c r="F2939" s="52"/>
      <c r="G2939" s="52"/>
      <c r="H2939" s="52"/>
      <c r="I2939" s="52"/>
    </row>
    <row r="2940" spans="1:9" s="53" customFormat="1">
      <c r="A2940" s="49"/>
      <c r="B2940" s="50"/>
      <c r="C2940" s="51"/>
      <c r="D2940" s="49"/>
      <c r="E2940" s="52"/>
      <c r="F2940" s="52"/>
      <c r="G2940" s="52"/>
      <c r="H2940" s="52"/>
      <c r="I2940" s="52"/>
    </row>
    <row r="2941" spans="1:9" s="53" customFormat="1">
      <c r="A2941" s="49"/>
      <c r="B2941" s="50"/>
      <c r="C2941" s="51"/>
      <c r="D2941" s="49"/>
      <c r="E2941" s="52"/>
      <c r="F2941" s="52"/>
      <c r="G2941" s="52"/>
      <c r="H2941" s="52"/>
      <c r="I2941" s="52"/>
    </row>
    <row r="2942" spans="1:9" s="53" customFormat="1">
      <c r="A2942" s="49"/>
      <c r="B2942" s="50"/>
      <c r="C2942" s="51"/>
      <c r="D2942" s="49"/>
      <c r="E2942" s="52"/>
      <c r="F2942" s="52"/>
      <c r="G2942" s="52"/>
      <c r="H2942" s="52"/>
      <c r="I2942" s="52"/>
    </row>
    <row r="2943" spans="1:9" s="53" customFormat="1">
      <c r="A2943" s="49"/>
      <c r="B2943" s="50"/>
      <c r="C2943" s="51"/>
      <c r="D2943" s="49"/>
      <c r="E2943" s="52"/>
      <c r="F2943" s="52"/>
      <c r="G2943" s="52"/>
      <c r="H2943" s="52"/>
      <c r="I2943" s="52"/>
    </row>
    <row r="2944" spans="1:9" s="53" customFormat="1">
      <c r="A2944" s="49"/>
      <c r="B2944" s="50"/>
      <c r="C2944" s="51"/>
      <c r="D2944" s="49"/>
      <c r="E2944" s="52"/>
      <c r="F2944" s="52"/>
      <c r="G2944" s="52"/>
      <c r="H2944" s="52"/>
      <c r="I2944" s="52"/>
    </row>
    <row r="2945" spans="1:9" s="53" customFormat="1">
      <c r="A2945" s="49"/>
      <c r="B2945" s="50"/>
      <c r="C2945" s="51"/>
      <c r="D2945" s="49"/>
      <c r="E2945" s="52"/>
      <c r="F2945" s="52"/>
      <c r="G2945" s="52"/>
      <c r="H2945" s="52"/>
      <c r="I2945" s="52"/>
    </row>
    <row r="2946" spans="1:9" s="53" customFormat="1">
      <c r="A2946" s="49"/>
      <c r="B2946" s="50"/>
      <c r="C2946" s="51"/>
      <c r="D2946" s="49"/>
      <c r="E2946" s="52"/>
      <c r="F2946" s="52"/>
      <c r="G2946" s="52"/>
      <c r="H2946" s="52"/>
      <c r="I2946" s="52"/>
    </row>
    <row r="2947" spans="1:9" s="53" customFormat="1">
      <c r="A2947" s="49"/>
      <c r="B2947" s="50"/>
      <c r="C2947" s="51"/>
      <c r="D2947" s="49"/>
      <c r="E2947" s="52"/>
      <c r="F2947" s="52"/>
      <c r="G2947" s="52"/>
      <c r="H2947" s="52"/>
      <c r="I2947" s="52"/>
    </row>
    <row r="2948" spans="1:9" s="53" customFormat="1">
      <c r="A2948" s="49"/>
      <c r="B2948" s="50"/>
      <c r="C2948" s="51"/>
      <c r="D2948" s="49"/>
      <c r="E2948" s="52"/>
      <c r="F2948" s="52"/>
      <c r="G2948" s="52"/>
      <c r="H2948" s="52"/>
      <c r="I2948" s="52"/>
    </row>
    <row r="2949" spans="1:9" s="53" customFormat="1">
      <c r="A2949" s="49"/>
      <c r="B2949" s="50"/>
      <c r="C2949" s="51"/>
      <c r="D2949" s="49"/>
      <c r="E2949" s="52"/>
      <c r="F2949" s="52"/>
      <c r="G2949" s="52"/>
      <c r="H2949" s="52"/>
      <c r="I2949" s="52"/>
    </row>
    <row r="2950" spans="1:9" s="53" customFormat="1">
      <c r="A2950" s="49"/>
      <c r="B2950" s="50"/>
      <c r="C2950" s="51"/>
      <c r="D2950" s="49"/>
      <c r="E2950" s="52"/>
      <c r="F2950" s="52"/>
      <c r="G2950" s="52"/>
      <c r="H2950" s="52"/>
      <c r="I2950" s="52"/>
    </row>
    <row r="2951" spans="1:9" s="53" customFormat="1">
      <c r="A2951" s="49"/>
      <c r="B2951" s="50"/>
      <c r="C2951" s="51"/>
      <c r="D2951" s="49"/>
      <c r="E2951" s="52"/>
      <c r="F2951" s="52"/>
      <c r="G2951" s="52"/>
      <c r="H2951" s="52"/>
      <c r="I2951" s="52"/>
    </row>
    <row r="2952" spans="1:9" s="53" customFormat="1">
      <c r="A2952" s="49"/>
      <c r="B2952" s="50"/>
      <c r="C2952" s="51"/>
      <c r="D2952" s="49"/>
      <c r="E2952" s="52"/>
      <c r="F2952" s="52"/>
      <c r="G2952" s="52"/>
      <c r="H2952" s="52"/>
      <c r="I2952" s="52"/>
    </row>
    <row r="2953" spans="1:9" s="53" customFormat="1">
      <c r="A2953" s="49"/>
      <c r="B2953" s="50"/>
      <c r="C2953" s="51"/>
      <c r="D2953" s="49"/>
      <c r="E2953" s="52"/>
      <c r="F2953" s="52"/>
      <c r="G2953" s="52"/>
      <c r="H2953" s="52"/>
      <c r="I2953" s="52"/>
    </row>
    <row r="2954" spans="1:9" s="53" customFormat="1">
      <c r="A2954" s="49"/>
      <c r="B2954" s="50"/>
      <c r="C2954" s="51"/>
      <c r="D2954" s="49"/>
      <c r="E2954" s="52"/>
      <c r="F2954" s="52"/>
      <c r="G2954" s="52"/>
      <c r="H2954" s="52"/>
      <c r="I2954" s="52"/>
    </row>
    <row r="2955" spans="1:9" s="53" customFormat="1">
      <c r="A2955" s="49"/>
      <c r="B2955" s="50"/>
      <c r="C2955" s="51"/>
      <c r="D2955" s="49"/>
      <c r="E2955" s="52"/>
      <c r="F2955" s="52"/>
      <c r="G2955" s="52"/>
      <c r="H2955" s="52"/>
      <c r="I2955" s="52"/>
    </row>
    <row r="2956" spans="1:9" s="53" customFormat="1">
      <c r="A2956" s="49"/>
      <c r="B2956" s="50"/>
      <c r="C2956" s="51"/>
      <c r="D2956" s="49"/>
      <c r="E2956" s="52"/>
      <c r="F2956" s="52"/>
      <c r="G2956" s="52"/>
      <c r="H2956" s="52"/>
      <c r="I2956" s="52"/>
    </row>
    <row r="2957" spans="1:9" s="53" customFormat="1">
      <c r="A2957" s="49"/>
      <c r="B2957" s="50"/>
      <c r="C2957" s="51"/>
      <c r="D2957" s="49"/>
      <c r="E2957" s="52"/>
      <c r="F2957" s="52"/>
      <c r="G2957" s="52"/>
      <c r="H2957" s="52"/>
      <c r="I2957" s="52"/>
    </row>
    <row r="2958" spans="1:9" s="53" customFormat="1">
      <c r="A2958" s="49"/>
      <c r="B2958" s="50"/>
      <c r="C2958" s="51"/>
      <c r="D2958" s="49"/>
      <c r="E2958" s="52"/>
      <c r="F2958" s="52"/>
      <c r="G2958" s="52"/>
      <c r="H2958" s="52"/>
      <c r="I2958" s="52"/>
    </row>
    <row r="2959" spans="1:9" s="53" customFormat="1">
      <c r="A2959" s="49"/>
      <c r="B2959" s="50"/>
      <c r="C2959" s="51"/>
      <c r="D2959" s="49"/>
      <c r="E2959" s="52"/>
      <c r="F2959" s="52"/>
      <c r="G2959" s="52"/>
      <c r="H2959" s="52"/>
      <c r="I2959" s="52"/>
    </row>
    <row r="2960" spans="1:9" s="53" customFormat="1">
      <c r="A2960" s="49"/>
      <c r="B2960" s="50"/>
      <c r="C2960" s="51"/>
      <c r="D2960" s="49"/>
      <c r="E2960" s="52"/>
      <c r="F2960" s="52"/>
      <c r="G2960" s="52"/>
      <c r="H2960" s="52"/>
      <c r="I2960" s="52"/>
    </row>
    <row r="2961" spans="1:9" s="53" customFormat="1">
      <c r="A2961" s="49"/>
      <c r="B2961" s="50"/>
      <c r="C2961" s="51"/>
      <c r="D2961" s="49"/>
      <c r="E2961" s="52"/>
      <c r="F2961" s="52"/>
      <c r="G2961" s="52"/>
      <c r="H2961" s="52"/>
      <c r="I2961" s="52"/>
    </row>
    <row r="2962" spans="1:9" s="53" customFormat="1">
      <c r="A2962" s="49"/>
      <c r="B2962" s="50"/>
      <c r="C2962" s="51"/>
      <c r="D2962" s="49"/>
      <c r="E2962" s="52"/>
      <c r="F2962" s="52"/>
      <c r="G2962" s="52"/>
      <c r="H2962" s="52"/>
      <c r="I2962" s="52"/>
    </row>
    <row r="2963" spans="1:9" s="53" customFormat="1">
      <c r="A2963" s="49"/>
      <c r="B2963" s="50"/>
      <c r="C2963" s="51"/>
      <c r="D2963" s="49"/>
      <c r="E2963" s="52"/>
      <c r="F2963" s="52"/>
      <c r="G2963" s="52"/>
      <c r="H2963" s="52"/>
      <c r="I2963" s="52"/>
    </row>
    <row r="2964" spans="1:9" s="53" customFormat="1">
      <c r="A2964" s="49"/>
      <c r="B2964" s="50"/>
      <c r="C2964" s="51"/>
      <c r="D2964" s="49"/>
      <c r="E2964" s="52"/>
      <c r="F2964" s="52"/>
      <c r="G2964" s="52"/>
      <c r="H2964" s="52"/>
      <c r="I2964" s="52"/>
    </row>
    <row r="2965" spans="1:9" s="53" customFormat="1">
      <c r="A2965" s="49"/>
      <c r="B2965" s="50"/>
      <c r="C2965" s="51"/>
      <c r="D2965" s="49"/>
      <c r="E2965" s="52"/>
      <c r="F2965" s="52"/>
      <c r="G2965" s="52"/>
      <c r="H2965" s="52"/>
      <c r="I2965" s="52"/>
    </row>
    <row r="2966" spans="1:9" s="53" customFormat="1">
      <c r="A2966" s="49"/>
      <c r="B2966" s="50"/>
      <c r="C2966" s="51"/>
      <c r="D2966" s="49"/>
      <c r="E2966" s="52"/>
      <c r="F2966" s="52"/>
      <c r="G2966" s="52"/>
      <c r="H2966" s="52"/>
      <c r="I2966" s="52"/>
    </row>
    <row r="2967" spans="1:9" s="53" customFormat="1">
      <c r="A2967" s="49"/>
      <c r="B2967" s="50"/>
      <c r="C2967" s="51"/>
      <c r="D2967" s="49"/>
      <c r="E2967" s="52"/>
      <c r="F2967" s="52"/>
      <c r="G2967" s="52"/>
      <c r="H2967" s="52"/>
      <c r="I2967" s="52"/>
    </row>
    <row r="2968" spans="1:9" s="53" customFormat="1">
      <c r="A2968" s="49"/>
      <c r="B2968" s="50"/>
      <c r="C2968" s="51"/>
      <c r="D2968" s="49"/>
      <c r="E2968" s="52"/>
      <c r="F2968" s="52"/>
      <c r="G2968" s="52"/>
      <c r="H2968" s="52"/>
      <c r="I2968" s="52"/>
    </row>
    <row r="2969" spans="1:9" s="53" customFormat="1">
      <c r="A2969" s="49"/>
      <c r="B2969" s="50"/>
      <c r="C2969" s="51"/>
      <c r="D2969" s="49"/>
      <c r="E2969" s="52"/>
      <c r="F2969" s="52"/>
      <c r="G2969" s="52"/>
      <c r="H2969" s="52"/>
      <c r="I2969" s="52"/>
    </row>
    <row r="2970" spans="1:9" s="53" customFormat="1">
      <c r="A2970" s="49"/>
      <c r="B2970" s="50"/>
      <c r="C2970" s="51"/>
      <c r="D2970" s="49"/>
      <c r="E2970" s="52"/>
      <c r="F2970" s="52"/>
      <c r="G2970" s="52"/>
      <c r="H2970" s="52"/>
      <c r="I2970" s="52"/>
    </row>
    <row r="2971" spans="1:9" s="53" customFormat="1">
      <c r="A2971" s="49"/>
      <c r="B2971" s="50"/>
      <c r="C2971" s="51"/>
      <c r="D2971" s="49"/>
      <c r="E2971" s="52"/>
      <c r="F2971" s="52"/>
      <c r="G2971" s="52"/>
      <c r="H2971" s="52"/>
      <c r="I2971" s="52"/>
    </row>
    <row r="2972" spans="1:9" s="53" customFormat="1">
      <c r="A2972" s="49"/>
      <c r="B2972" s="50"/>
      <c r="C2972" s="51"/>
      <c r="D2972" s="49"/>
      <c r="E2972" s="52"/>
      <c r="F2972" s="52"/>
      <c r="G2972" s="52"/>
      <c r="H2972" s="52"/>
      <c r="I2972" s="52"/>
    </row>
    <row r="2973" spans="1:9" s="53" customFormat="1">
      <c r="A2973" s="49"/>
      <c r="B2973" s="50"/>
      <c r="C2973" s="51"/>
      <c r="D2973" s="49"/>
      <c r="E2973" s="52"/>
      <c r="F2973" s="52"/>
      <c r="G2973" s="52"/>
      <c r="H2973" s="52"/>
      <c r="I2973" s="52"/>
    </row>
    <row r="2974" spans="1:9" s="53" customFormat="1">
      <c r="A2974" s="49"/>
      <c r="B2974" s="50"/>
      <c r="C2974" s="51"/>
      <c r="D2974" s="49"/>
      <c r="E2974" s="52"/>
      <c r="F2974" s="52"/>
      <c r="G2974" s="52"/>
      <c r="H2974" s="52"/>
      <c r="I2974" s="52"/>
    </row>
    <row r="2975" spans="1:9" s="53" customFormat="1">
      <c r="A2975" s="49"/>
      <c r="B2975" s="50"/>
      <c r="C2975" s="51"/>
      <c r="D2975" s="49"/>
      <c r="E2975" s="52"/>
      <c r="F2975" s="52"/>
      <c r="G2975" s="52"/>
      <c r="H2975" s="52"/>
      <c r="I2975" s="52"/>
    </row>
    <row r="2976" spans="1:9" s="53" customFormat="1">
      <c r="A2976" s="49"/>
      <c r="B2976" s="50"/>
      <c r="C2976" s="51"/>
      <c r="D2976" s="49"/>
      <c r="E2976" s="52"/>
      <c r="F2976" s="52"/>
      <c r="G2976" s="52"/>
      <c r="H2976" s="52"/>
      <c r="I2976" s="52"/>
    </row>
    <row r="2977" spans="1:9" s="53" customFormat="1">
      <c r="A2977" s="49"/>
      <c r="B2977" s="50"/>
      <c r="C2977" s="51"/>
      <c r="D2977" s="49"/>
      <c r="E2977" s="52"/>
      <c r="F2977" s="52"/>
      <c r="G2977" s="52"/>
      <c r="H2977" s="52"/>
      <c r="I2977" s="52"/>
    </row>
    <row r="2978" spans="1:9" s="53" customFormat="1">
      <c r="A2978" s="49"/>
      <c r="B2978" s="50"/>
      <c r="C2978" s="51"/>
      <c r="D2978" s="49"/>
      <c r="E2978" s="52"/>
      <c r="F2978" s="52"/>
      <c r="G2978" s="52"/>
      <c r="H2978" s="52"/>
      <c r="I2978" s="52"/>
    </row>
    <row r="2979" spans="1:9" s="53" customFormat="1">
      <c r="A2979" s="49"/>
      <c r="B2979" s="50"/>
      <c r="C2979" s="51"/>
      <c r="D2979" s="49"/>
      <c r="E2979" s="52"/>
      <c r="F2979" s="52"/>
      <c r="G2979" s="52"/>
      <c r="H2979" s="52"/>
      <c r="I2979" s="52"/>
    </row>
    <row r="2980" spans="1:9" s="53" customFormat="1">
      <c r="A2980" s="49"/>
      <c r="B2980" s="50"/>
      <c r="C2980" s="51"/>
      <c r="D2980" s="49"/>
      <c r="E2980" s="52"/>
      <c r="F2980" s="52"/>
      <c r="G2980" s="52"/>
      <c r="H2980" s="52"/>
      <c r="I2980" s="52"/>
    </row>
    <row r="2981" spans="1:9" s="53" customFormat="1">
      <c r="A2981" s="49"/>
      <c r="B2981" s="50"/>
      <c r="C2981" s="51"/>
      <c r="D2981" s="49"/>
      <c r="E2981" s="52"/>
      <c r="F2981" s="52"/>
      <c r="G2981" s="52"/>
      <c r="H2981" s="52"/>
      <c r="I2981" s="52"/>
    </row>
    <row r="2982" spans="1:9" s="53" customFormat="1">
      <c r="A2982" s="49"/>
      <c r="B2982" s="50"/>
      <c r="C2982" s="51"/>
      <c r="D2982" s="49"/>
      <c r="E2982" s="52"/>
      <c r="F2982" s="52"/>
      <c r="G2982" s="52"/>
      <c r="H2982" s="52"/>
      <c r="I2982" s="52"/>
    </row>
    <row r="2983" spans="1:9" s="53" customFormat="1">
      <c r="A2983" s="49"/>
      <c r="B2983" s="50"/>
      <c r="C2983" s="51"/>
      <c r="D2983" s="49"/>
      <c r="E2983" s="52"/>
      <c r="F2983" s="52"/>
      <c r="G2983" s="52"/>
      <c r="H2983" s="52"/>
      <c r="I2983" s="52"/>
    </row>
    <row r="2984" spans="1:9" s="53" customFormat="1">
      <c r="A2984" s="49"/>
      <c r="B2984" s="50"/>
      <c r="C2984" s="51"/>
      <c r="D2984" s="49"/>
      <c r="E2984" s="52"/>
      <c r="F2984" s="52"/>
      <c r="G2984" s="52"/>
      <c r="H2984" s="52"/>
      <c r="I2984" s="52"/>
    </row>
    <row r="2985" spans="1:9" s="53" customFormat="1">
      <c r="A2985" s="49"/>
      <c r="B2985" s="50"/>
      <c r="C2985" s="51"/>
      <c r="D2985" s="49"/>
      <c r="E2985" s="52"/>
      <c r="F2985" s="52"/>
      <c r="G2985" s="52"/>
      <c r="H2985" s="52"/>
      <c r="I2985" s="52"/>
    </row>
    <row r="2986" spans="1:9" s="53" customFormat="1">
      <c r="A2986" s="49"/>
      <c r="B2986" s="50"/>
      <c r="C2986" s="51"/>
      <c r="D2986" s="49"/>
      <c r="E2986" s="52"/>
      <c r="F2986" s="52"/>
      <c r="G2986" s="52"/>
      <c r="H2986" s="52"/>
      <c r="I2986" s="52"/>
    </row>
    <row r="2987" spans="1:9" s="53" customFormat="1">
      <c r="A2987" s="49"/>
      <c r="B2987" s="50"/>
      <c r="C2987" s="51"/>
      <c r="D2987" s="49"/>
      <c r="E2987" s="52"/>
      <c r="F2987" s="52"/>
      <c r="G2987" s="52"/>
      <c r="H2987" s="52"/>
      <c r="I2987" s="52"/>
    </row>
    <row r="2988" spans="1:9" s="53" customFormat="1">
      <c r="A2988" s="49"/>
      <c r="B2988" s="50"/>
      <c r="C2988" s="51"/>
      <c r="D2988" s="49"/>
      <c r="E2988" s="52"/>
      <c r="F2988" s="52"/>
      <c r="G2988" s="52"/>
      <c r="H2988" s="52"/>
      <c r="I2988" s="52"/>
    </row>
    <row r="2989" spans="1:9" s="53" customFormat="1">
      <c r="A2989" s="49"/>
      <c r="B2989" s="50"/>
      <c r="C2989" s="51"/>
      <c r="D2989" s="49"/>
      <c r="E2989" s="52"/>
      <c r="F2989" s="52"/>
      <c r="G2989" s="52"/>
      <c r="H2989" s="52"/>
      <c r="I2989" s="52"/>
    </row>
    <row r="2990" spans="1:9" s="53" customFormat="1">
      <c r="A2990" s="49"/>
      <c r="B2990" s="50"/>
      <c r="C2990" s="51"/>
      <c r="D2990" s="49"/>
      <c r="E2990" s="52"/>
      <c r="F2990" s="52"/>
      <c r="G2990" s="52"/>
      <c r="H2990" s="52"/>
      <c r="I2990" s="52"/>
    </row>
    <row r="2991" spans="1:9" s="53" customFormat="1">
      <c r="A2991" s="49"/>
      <c r="B2991" s="50"/>
      <c r="C2991" s="51"/>
      <c r="D2991" s="49"/>
      <c r="E2991" s="52"/>
      <c r="F2991" s="52"/>
      <c r="G2991" s="52"/>
      <c r="H2991" s="52"/>
      <c r="I2991" s="52"/>
    </row>
    <row r="2992" spans="1:9" s="53" customFormat="1">
      <c r="A2992" s="49"/>
      <c r="B2992" s="50"/>
      <c r="C2992" s="51"/>
      <c r="D2992" s="49"/>
      <c r="E2992" s="52"/>
      <c r="F2992" s="52"/>
      <c r="G2992" s="52"/>
      <c r="H2992" s="52"/>
      <c r="I2992" s="52"/>
    </row>
    <row r="2993" spans="1:9" s="53" customFormat="1">
      <c r="A2993" s="49"/>
      <c r="B2993" s="50"/>
      <c r="C2993" s="51"/>
      <c r="D2993" s="49"/>
      <c r="E2993" s="52"/>
      <c r="F2993" s="52"/>
      <c r="G2993" s="52"/>
      <c r="H2993" s="52"/>
      <c r="I2993" s="52"/>
    </row>
    <row r="2994" spans="1:9" s="53" customFormat="1">
      <c r="A2994" s="49"/>
      <c r="B2994" s="50"/>
      <c r="C2994" s="51"/>
      <c r="D2994" s="49"/>
      <c r="E2994" s="52"/>
      <c r="F2994" s="52"/>
      <c r="G2994" s="52"/>
      <c r="H2994" s="52"/>
      <c r="I2994" s="52"/>
    </row>
    <row r="2995" spans="1:9" s="53" customFormat="1">
      <c r="A2995" s="49"/>
      <c r="B2995" s="50"/>
      <c r="C2995" s="51"/>
      <c r="D2995" s="49"/>
      <c r="E2995" s="52"/>
      <c r="F2995" s="52"/>
      <c r="G2995" s="52"/>
      <c r="H2995" s="52"/>
      <c r="I2995" s="52"/>
    </row>
    <row r="2996" spans="1:9" s="53" customFormat="1">
      <c r="A2996" s="49"/>
      <c r="B2996" s="50"/>
      <c r="C2996" s="51"/>
      <c r="D2996" s="49"/>
      <c r="E2996" s="52"/>
      <c r="F2996" s="52"/>
      <c r="G2996" s="52"/>
      <c r="H2996" s="52"/>
      <c r="I2996" s="52"/>
    </row>
    <row r="2997" spans="1:9" s="53" customFormat="1">
      <c r="A2997" s="49"/>
      <c r="B2997" s="50"/>
      <c r="C2997" s="51"/>
      <c r="D2997" s="49"/>
      <c r="E2997" s="52"/>
      <c r="F2997" s="52"/>
      <c r="G2997" s="52"/>
      <c r="H2997" s="52"/>
      <c r="I2997" s="52"/>
    </row>
    <row r="2998" spans="1:9" s="53" customFormat="1">
      <c r="A2998" s="49"/>
      <c r="B2998" s="50"/>
      <c r="C2998" s="51"/>
      <c r="D2998" s="49"/>
      <c r="E2998" s="52"/>
      <c r="F2998" s="52"/>
      <c r="G2998" s="52"/>
      <c r="H2998" s="52"/>
      <c r="I2998" s="52"/>
    </row>
    <row r="2999" spans="1:9" s="53" customFormat="1">
      <c r="A2999" s="49"/>
      <c r="B2999" s="50"/>
      <c r="C2999" s="51"/>
      <c r="D2999" s="49"/>
      <c r="E2999" s="52"/>
      <c r="F2999" s="52"/>
      <c r="G2999" s="52"/>
      <c r="H2999" s="52"/>
      <c r="I2999" s="52"/>
    </row>
    <row r="3000" spans="1:9" s="53" customFormat="1">
      <c r="A3000" s="49"/>
      <c r="B3000" s="50"/>
      <c r="C3000" s="51"/>
      <c r="D3000" s="49"/>
      <c r="E3000" s="52"/>
      <c r="F3000" s="52"/>
      <c r="G3000" s="52"/>
      <c r="H3000" s="52"/>
      <c r="I3000" s="52"/>
    </row>
    <row r="3001" spans="1:9" s="53" customFormat="1">
      <c r="A3001" s="49"/>
      <c r="B3001" s="50"/>
      <c r="C3001" s="51"/>
      <c r="D3001" s="49"/>
      <c r="E3001" s="52"/>
      <c r="F3001" s="52"/>
      <c r="G3001" s="52"/>
      <c r="H3001" s="52"/>
      <c r="I3001" s="52"/>
    </row>
    <row r="3002" spans="1:9" s="53" customFormat="1">
      <c r="A3002" s="49"/>
      <c r="B3002" s="50"/>
      <c r="C3002" s="51"/>
      <c r="D3002" s="49"/>
      <c r="E3002" s="52"/>
      <c r="F3002" s="52"/>
      <c r="G3002" s="52"/>
      <c r="H3002" s="52"/>
      <c r="I3002" s="52"/>
    </row>
    <row r="3003" spans="1:9" s="53" customFormat="1">
      <c r="A3003" s="49"/>
      <c r="B3003" s="50"/>
      <c r="C3003" s="51"/>
      <c r="D3003" s="49"/>
      <c r="E3003" s="52"/>
      <c r="F3003" s="52"/>
      <c r="G3003" s="52"/>
      <c r="H3003" s="52"/>
      <c r="I3003" s="52"/>
    </row>
    <row r="3004" spans="1:9" s="53" customFormat="1">
      <c r="A3004" s="49"/>
      <c r="B3004" s="50"/>
      <c r="C3004" s="51"/>
      <c r="D3004" s="49"/>
      <c r="E3004" s="52"/>
      <c r="F3004" s="52"/>
      <c r="G3004" s="52"/>
      <c r="H3004" s="52"/>
      <c r="I3004" s="52"/>
    </row>
    <row r="3005" spans="1:9" s="53" customFormat="1">
      <c r="A3005" s="49"/>
      <c r="B3005" s="50"/>
      <c r="C3005" s="51"/>
      <c r="D3005" s="49"/>
      <c r="E3005" s="52"/>
      <c r="F3005" s="52"/>
      <c r="G3005" s="52"/>
      <c r="H3005" s="52"/>
      <c r="I3005" s="52"/>
    </row>
    <row r="3006" spans="1:9" s="53" customFormat="1">
      <c r="A3006" s="49"/>
      <c r="B3006" s="50"/>
      <c r="C3006" s="51"/>
      <c r="D3006" s="49"/>
      <c r="E3006" s="52"/>
      <c r="F3006" s="52"/>
      <c r="G3006" s="52"/>
      <c r="H3006" s="52"/>
      <c r="I3006" s="52"/>
    </row>
    <row r="3007" spans="1:9" s="53" customFormat="1">
      <c r="A3007" s="49"/>
      <c r="B3007" s="50"/>
      <c r="C3007" s="51"/>
      <c r="D3007" s="49"/>
      <c r="E3007" s="52"/>
      <c r="F3007" s="52"/>
      <c r="G3007" s="52"/>
      <c r="H3007" s="52"/>
      <c r="I3007" s="52"/>
    </row>
    <row r="3008" spans="1:9" s="53" customFormat="1">
      <c r="A3008" s="49"/>
      <c r="B3008" s="50"/>
      <c r="C3008" s="51"/>
      <c r="D3008" s="49"/>
      <c r="E3008" s="52"/>
      <c r="F3008" s="52"/>
      <c r="G3008" s="52"/>
      <c r="H3008" s="52"/>
      <c r="I3008" s="52"/>
    </row>
    <row r="3009" spans="1:9" s="53" customFormat="1">
      <c r="A3009" s="49"/>
      <c r="B3009" s="50"/>
      <c r="C3009" s="51"/>
      <c r="D3009" s="49"/>
      <c r="E3009" s="52"/>
      <c r="F3009" s="52"/>
      <c r="G3009" s="52"/>
      <c r="H3009" s="52"/>
      <c r="I3009" s="52"/>
    </row>
    <row r="3010" spans="1:9" s="53" customFormat="1">
      <c r="A3010" s="49"/>
      <c r="B3010" s="50"/>
      <c r="C3010" s="51"/>
      <c r="D3010" s="49"/>
      <c r="E3010" s="52"/>
      <c r="F3010" s="52"/>
      <c r="G3010" s="52"/>
      <c r="H3010" s="52"/>
      <c r="I3010" s="52"/>
    </row>
    <row r="3011" spans="1:9" s="53" customFormat="1">
      <c r="A3011" s="49"/>
      <c r="B3011" s="50"/>
      <c r="C3011" s="51"/>
      <c r="D3011" s="49"/>
      <c r="E3011" s="52"/>
      <c r="F3011" s="52"/>
      <c r="G3011" s="52"/>
      <c r="H3011" s="52"/>
      <c r="I3011" s="52"/>
    </row>
    <row r="3012" spans="1:9" s="53" customFormat="1">
      <c r="A3012" s="49"/>
      <c r="B3012" s="50"/>
      <c r="C3012" s="51"/>
      <c r="D3012" s="49"/>
      <c r="E3012" s="52"/>
      <c r="F3012" s="52"/>
      <c r="G3012" s="52"/>
      <c r="H3012" s="52"/>
      <c r="I3012" s="52"/>
    </row>
    <row r="3013" spans="1:9" s="53" customFormat="1">
      <c r="A3013" s="49"/>
      <c r="B3013" s="50"/>
      <c r="C3013" s="51"/>
      <c r="D3013" s="49"/>
      <c r="E3013" s="52"/>
      <c r="F3013" s="52"/>
      <c r="G3013" s="52"/>
      <c r="H3013" s="52"/>
      <c r="I3013" s="52"/>
    </row>
    <row r="3014" spans="1:9" s="53" customFormat="1">
      <c r="A3014" s="49"/>
      <c r="B3014" s="50"/>
      <c r="C3014" s="51"/>
      <c r="D3014" s="49"/>
      <c r="E3014" s="52"/>
      <c r="F3014" s="52"/>
      <c r="G3014" s="52"/>
      <c r="H3014" s="52"/>
      <c r="I3014" s="52"/>
    </row>
    <row r="3015" spans="1:9" s="53" customFormat="1">
      <c r="A3015" s="49"/>
      <c r="B3015" s="50"/>
      <c r="C3015" s="51"/>
      <c r="D3015" s="49"/>
      <c r="E3015" s="52"/>
      <c r="F3015" s="52"/>
      <c r="G3015" s="52"/>
      <c r="H3015" s="52"/>
      <c r="I3015" s="52"/>
    </row>
    <row r="3016" spans="1:9" s="53" customFormat="1">
      <c r="A3016" s="49"/>
      <c r="B3016" s="50"/>
      <c r="C3016" s="51"/>
      <c r="D3016" s="49"/>
      <c r="E3016" s="52"/>
      <c r="F3016" s="52"/>
      <c r="G3016" s="52"/>
      <c r="H3016" s="52"/>
      <c r="I3016" s="52"/>
    </row>
    <row r="3017" spans="1:9" s="53" customFormat="1">
      <c r="A3017" s="49"/>
      <c r="B3017" s="50"/>
      <c r="C3017" s="51"/>
      <c r="D3017" s="49"/>
      <c r="E3017" s="52"/>
      <c r="F3017" s="52"/>
      <c r="G3017" s="52"/>
      <c r="H3017" s="52"/>
      <c r="I3017" s="52"/>
    </row>
    <row r="3018" spans="1:9" s="53" customFormat="1">
      <c r="A3018" s="49"/>
      <c r="B3018" s="50"/>
      <c r="C3018" s="51"/>
      <c r="D3018" s="49"/>
      <c r="E3018" s="52"/>
      <c r="F3018" s="52"/>
      <c r="G3018" s="52"/>
      <c r="H3018" s="52"/>
      <c r="I3018" s="52"/>
    </row>
    <row r="3019" spans="1:9" s="53" customFormat="1">
      <c r="A3019" s="49"/>
      <c r="B3019" s="50"/>
      <c r="C3019" s="51"/>
      <c r="D3019" s="49"/>
      <c r="E3019" s="52"/>
      <c r="F3019" s="52"/>
      <c r="G3019" s="52"/>
      <c r="H3019" s="52"/>
      <c r="I3019" s="52"/>
    </row>
    <row r="3020" spans="1:9" s="53" customFormat="1">
      <c r="A3020" s="49"/>
      <c r="B3020" s="50"/>
      <c r="C3020" s="51"/>
      <c r="D3020" s="49"/>
      <c r="E3020" s="52"/>
      <c r="F3020" s="52"/>
      <c r="G3020" s="52"/>
      <c r="H3020" s="52"/>
      <c r="I3020" s="52"/>
    </row>
    <row r="3021" spans="1:9" s="53" customFormat="1">
      <c r="A3021" s="49"/>
      <c r="B3021" s="50"/>
      <c r="C3021" s="51"/>
      <c r="D3021" s="49"/>
      <c r="E3021" s="52"/>
      <c r="F3021" s="52"/>
      <c r="G3021" s="52"/>
      <c r="H3021" s="52"/>
      <c r="I3021" s="52"/>
    </row>
    <row r="3022" spans="1:9" s="53" customFormat="1">
      <c r="A3022" s="49"/>
      <c r="B3022" s="50"/>
      <c r="C3022" s="51"/>
      <c r="D3022" s="49"/>
      <c r="E3022" s="52"/>
      <c r="F3022" s="52"/>
      <c r="G3022" s="52"/>
      <c r="H3022" s="52"/>
      <c r="I3022" s="52"/>
    </row>
    <row r="3023" spans="1:9" s="53" customFormat="1">
      <c r="A3023" s="49"/>
      <c r="B3023" s="50"/>
      <c r="C3023" s="51"/>
      <c r="D3023" s="49"/>
      <c r="E3023" s="52"/>
      <c r="F3023" s="52"/>
      <c r="G3023" s="52"/>
      <c r="H3023" s="52"/>
      <c r="I3023" s="52"/>
    </row>
    <row r="3024" spans="1:9" s="53" customFormat="1">
      <c r="A3024" s="49"/>
      <c r="B3024" s="50"/>
      <c r="C3024" s="51"/>
      <c r="D3024" s="49"/>
      <c r="E3024" s="52"/>
      <c r="F3024" s="52"/>
      <c r="G3024" s="52"/>
      <c r="H3024" s="52"/>
      <c r="I3024" s="52"/>
    </row>
    <row r="3025" spans="1:9" s="53" customFormat="1">
      <c r="A3025" s="49"/>
      <c r="B3025" s="50"/>
      <c r="C3025" s="51"/>
      <c r="D3025" s="49"/>
      <c r="E3025" s="52"/>
      <c r="F3025" s="52"/>
      <c r="G3025" s="52"/>
      <c r="H3025" s="52"/>
      <c r="I3025" s="52"/>
    </row>
    <row r="3026" spans="1:9" s="53" customFormat="1">
      <c r="A3026" s="49"/>
      <c r="B3026" s="50"/>
      <c r="C3026" s="51"/>
      <c r="D3026" s="49"/>
      <c r="E3026" s="52"/>
      <c r="F3026" s="52"/>
      <c r="G3026" s="52"/>
      <c r="H3026" s="52"/>
      <c r="I3026" s="52"/>
    </row>
    <row r="3027" spans="1:9" s="53" customFormat="1">
      <c r="A3027" s="49"/>
      <c r="B3027" s="50"/>
      <c r="C3027" s="51"/>
      <c r="D3027" s="49"/>
      <c r="E3027" s="52"/>
      <c r="F3027" s="52"/>
      <c r="G3027" s="52"/>
      <c r="H3027" s="52"/>
      <c r="I3027" s="52"/>
    </row>
    <row r="3028" spans="1:9" s="53" customFormat="1">
      <c r="A3028" s="49"/>
      <c r="B3028" s="50"/>
      <c r="C3028" s="51"/>
      <c r="D3028" s="49"/>
      <c r="E3028" s="52"/>
      <c r="F3028" s="52"/>
      <c r="G3028" s="52"/>
      <c r="H3028" s="52"/>
      <c r="I3028" s="52"/>
    </row>
    <row r="3029" spans="1:9" s="53" customFormat="1">
      <c r="A3029" s="49"/>
      <c r="B3029" s="50"/>
      <c r="C3029" s="51"/>
      <c r="D3029" s="49"/>
      <c r="E3029" s="52"/>
      <c r="F3029" s="52"/>
      <c r="G3029" s="52"/>
      <c r="H3029" s="52"/>
      <c r="I3029" s="52"/>
    </row>
    <row r="3030" spans="1:9" s="53" customFormat="1">
      <c r="A3030" s="49"/>
      <c r="B3030" s="50"/>
      <c r="C3030" s="51"/>
      <c r="D3030" s="49"/>
      <c r="E3030" s="52"/>
      <c r="F3030" s="52"/>
      <c r="G3030" s="52"/>
      <c r="H3030" s="52"/>
      <c r="I3030" s="52"/>
    </row>
    <row r="3031" spans="1:9" s="53" customFormat="1">
      <c r="A3031" s="49"/>
      <c r="B3031" s="50"/>
      <c r="C3031" s="51"/>
      <c r="D3031" s="49"/>
      <c r="E3031" s="52"/>
      <c r="F3031" s="52"/>
      <c r="G3031" s="52"/>
      <c r="H3031" s="52"/>
      <c r="I3031" s="52"/>
    </row>
    <row r="3032" spans="1:9" s="53" customFormat="1">
      <c r="A3032" s="49"/>
      <c r="B3032" s="50"/>
      <c r="C3032" s="51"/>
      <c r="D3032" s="49"/>
      <c r="E3032" s="52"/>
      <c r="F3032" s="52"/>
      <c r="G3032" s="52"/>
      <c r="H3032" s="52"/>
      <c r="I3032" s="52"/>
    </row>
    <row r="3033" spans="1:9" s="53" customFormat="1">
      <c r="A3033" s="49"/>
      <c r="B3033" s="50"/>
      <c r="C3033" s="51"/>
      <c r="D3033" s="49"/>
      <c r="E3033" s="52"/>
      <c r="F3033" s="52"/>
      <c r="G3033" s="52"/>
      <c r="H3033" s="52"/>
      <c r="I3033" s="52"/>
    </row>
    <row r="3034" spans="1:9" s="53" customFormat="1">
      <c r="A3034" s="49"/>
      <c r="B3034" s="50"/>
      <c r="C3034" s="51"/>
      <c r="D3034" s="49"/>
      <c r="E3034" s="52"/>
      <c r="F3034" s="52"/>
      <c r="G3034" s="52"/>
      <c r="H3034" s="52"/>
      <c r="I3034" s="52"/>
    </row>
    <row r="3035" spans="1:9" s="53" customFormat="1">
      <c r="A3035" s="49"/>
      <c r="B3035" s="50"/>
      <c r="C3035" s="51"/>
      <c r="D3035" s="49"/>
      <c r="E3035" s="52"/>
      <c r="F3035" s="52"/>
      <c r="G3035" s="52"/>
      <c r="H3035" s="52"/>
      <c r="I3035" s="52"/>
    </row>
    <row r="3036" spans="1:9" s="53" customFormat="1">
      <c r="A3036" s="49"/>
      <c r="B3036" s="50"/>
      <c r="C3036" s="51"/>
      <c r="D3036" s="49"/>
      <c r="E3036" s="52"/>
      <c r="F3036" s="52"/>
      <c r="G3036" s="52"/>
      <c r="H3036" s="52"/>
      <c r="I3036" s="52"/>
    </row>
    <row r="3037" spans="1:9" s="53" customFormat="1">
      <c r="A3037" s="49"/>
      <c r="B3037" s="50"/>
      <c r="C3037" s="51"/>
      <c r="D3037" s="49"/>
      <c r="E3037" s="52"/>
      <c r="F3037" s="52"/>
      <c r="G3037" s="52"/>
      <c r="H3037" s="52"/>
      <c r="I3037" s="52"/>
    </row>
    <row r="3038" spans="1:9" s="53" customFormat="1">
      <c r="A3038" s="49"/>
      <c r="B3038" s="50"/>
      <c r="C3038" s="51"/>
      <c r="D3038" s="49"/>
      <c r="E3038" s="52"/>
      <c r="F3038" s="52"/>
      <c r="G3038" s="52"/>
      <c r="H3038" s="52"/>
      <c r="I3038" s="52"/>
    </row>
    <row r="3039" spans="1:9" s="53" customFormat="1">
      <c r="A3039" s="49"/>
      <c r="B3039" s="50"/>
      <c r="C3039" s="51"/>
      <c r="D3039" s="49"/>
      <c r="E3039" s="52"/>
      <c r="F3039" s="52"/>
      <c r="G3039" s="52"/>
      <c r="H3039" s="52"/>
      <c r="I3039" s="52"/>
    </row>
    <row r="3040" spans="1:9" s="53" customFormat="1">
      <c r="A3040" s="49"/>
      <c r="B3040" s="50"/>
      <c r="C3040" s="51"/>
      <c r="D3040" s="49"/>
      <c r="E3040" s="52"/>
      <c r="F3040" s="52"/>
      <c r="G3040" s="52"/>
      <c r="H3040" s="52"/>
      <c r="I3040" s="52"/>
    </row>
    <row r="3041" spans="1:9" s="53" customFormat="1">
      <c r="A3041" s="49"/>
      <c r="B3041" s="50"/>
      <c r="C3041" s="51"/>
      <c r="D3041" s="49"/>
      <c r="E3041" s="52"/>
      <c r="F3041" s="52"/>
      <c r="G3041" s="52"/>
      <c r="H3041" s="52"/>
      <c r="I3041" s="52"/>
    </row>
    <row r="3042" spans="1:9" s="53" customFormat="1">
      <c r="A3042" s="49"/>
      <c r="B3042" s="50"/>
      <c r="C3042" s="51"/>
      <c r="D3042" s="49"/>
      <c r="E3042" s="52"/>
      <c r="F3042" s="52"/>
      <c r="G3042" s="52"/>
      <c r="H3042" s="52"/>
      <c r="I3042" s="52"/>
    </row>
    <row r="3043" spans="1:9" s="53" customFormat="1">
      <c r="A3043" s="49"/>
      <c r="B3043" s="50"/>
      <c r="C3043" s="51"/>
      <c r="D3043" s="49"/>
      <c r="E3043" s="52"/>
      <c r="F3043" s="52"/>
      <c r="G3043" s="52"/>
      <c r="H3043" s="52"/>
      <c r="I3043" s="52"/>
    </row>
    <row r="3044" spans="1:9" s="53" customFormat="1">
      <c r="A3044" s="49"/>
      <c r="B3044" s="50"/>
      <c r="C3044" s="51"/>
      <c r="D3044" s="49"/>
      <c r="E3044" s="52"/>
      <c r="F3044" s="52"/>
      <c r="G3044" s="52"/>
      <c r="H3044" s="52"/>
      <c r="I3044" s="52"/>
    </row>
    <row r="3045" spans="1:9" s="53" customFormat="1">
      <c r="A3045" s="49"/>
      <c r="B3045" s="50"/>
      <c r="C3045" s="51"/>
      <c r="D3045" s="49"/>
      <c r="E3045" s="52"/>
      <c r="F3045" s="52"/>
      <c r="G3045" s="52"/>
      <c r="H3045" s="52"/>
      <c r="I3045" s="52"/>
    </row>
    <row r="3046" spans="1:9" s="53" customFormat="1">
      <c r="A3046" s="49"/>
      <c r="B3046" s="50"/>
      <c r="C3046" s="51"/>
      <c r="D3046" s="49"/>
      <c r="E3046" s="52"/>
      <c r="F3046" s="52"/>
      <c r="G3046" s="52"/>
      <c r="H3046" s="52"/>
      <c r="I3046" s="52"/>
    </row>
    <row r="3047" spans="1:9" s="53" customFormat="1">
      <c r="A3047" s="49"/>
      <c r="B3047" s="50"/>
      <c r="C3047" s="51"/>
      <c r="D3047" s="49"/>
      <c r="E3047" s="52"/>
      <c r="F3047" s="52"/>
      <c r="G3047" s="52"/>
      <c r="H3047" s="52"/>
      <c r="I3047" s="52"/>
    </row>
    <row r="3048" spans="1:9" s="53" customFormat="1">
      <c r="A3048" s="49"/>
      <c r="B3048" s="50"/>
      <c r="C3048" s="51"/>
      <c r="D3048" s="49"/>
      <c r="E3048" s="52"/>
      <c r="F3048" s="52"/>
      <c r="G3048" s="52"/>
      <c r="H3048" s="52"/>
      <c r="I3048" s="52"/>
    </row>
    <row r="3049" spans="1:9" s="53" customFormat="1">
      <c r="A3049" s="49"/>
      <c r="B3049" s="50"/>
      <c r="C3049" s="51"/>
      <c r="D3049" s="49"/>
      <c r="E3049" s="52"/>
      <c r="F3049" s="52"/>
      <c r="G3049" s="52"/>
      <c r="H3049" s="52"/>
      <c r="I3049" s="52"/>
    </row>
    <row r="3050" spans="1:9" s="53" customFormat="1">
      <c r="A3050" s="49"/>
      <c r="B3050" s="50"/>
      <c r="C3050" s="51"/>
      <c r="D3050" s="49"/>
      <c r="E3050" s="52"/>
      <c r="F3050" s="52"/>
      <c r="G3050" s="52"/>
      <c r="H3050" s="52"/>
      <c r="I3050" s="52"/>
    </row>
    <row r="3051" spans="1:9" s="53" customFormat="1">
      <c r="A3051" s="49"/>
      <c r="B3051" s="50"/>
      <c r="C3051" s="51"/>
      <c r="D3051" s="49"/>
      <c r="E3051" s="52"/>
      <c r="F3051" s="52"/>
      <c r="G3051" s="52"/>
      <c r="H3051" s="52"/>
      <c r="I3051" s="52"/>
    </row>
    <row r="3052" spans="1:9" s="53" customFormat="1">
      <c r="A3052" s="49"/>
      <c r="B3052" s="50"/>
      <c r="C3052" s="51"/>
      <c r="D3052" s="49"/>
      <c r="E3052" s="52"/>
      <c r="F3052" s="52"/>
      <c r="G3052" s="52"/>
      <c r="H3052" s="52"/>
      <c r="I3052" s="52"/>
    </row>
    <row r="3053" spans="1:9" s="53" customFormat="1">
      <c r="A3053" s="49"/>
      <c r="B3053" s="50"/>
      <c r="C3053" s="51"/>
      <c r="D3053" s="49"/>
      <c r="E3053" s="52"/>
      <c r="F3053" s="52"/>
      <c r="G3053" s="52"/>
      <c r="H3053" s="52"/>
      <c r="I3053" s="52"/>
    </row>
    <row r="3054" spans="1:9" s="53" customFormat="1">
      <c r="A3054" s="49"/>
      <c r="B3054" s="50"/>
      <c r="C3054" s="51"/>
      <c r="D3054" s="49"/>
      <c r="E3054" s="52"/>
      <c r="F3054" s="52"/>
      <c r="G3054" s="52"/>
      <c r="H3054" s="52"/>
      <c r="I3054" s="52"/>
    </row>
    <row r="3055" spans="1:9" s="53" customFormat="1">
      <c r="A3055" s="49"/>
      <c r="B3055" s="50"/>
      <c r="C3055" s="51"/>
      <c r="D3055" s="49"/>
      <c r="E3055" s="52"/>
      <c r="F3055" s="52"/>
      <c r="G3055" s="52"/>
      <c r="H3055" s="52"/>
      <c r="I3055" s="52"/>
    </row>
    <row r="3056" spans="1:9" s="53" customFormat="1">
      <c r="A3056" s="49"/>
      <c r="B3056" s="50"/>
      <c r="C3056" s="51"/>
      <c r="D3056" s="49"/>
      <c r="E3056" s="52"/>
      <c r="F3056" s="52"/>
      <c r="G3056" s="52"/>
      <c r="H3056" s="52"/>
      <c r="I3056" s="52"/>
    </row>
    <row r="3057" spans="1:9" s="53" customFormat="1">
      <c r="A3057" s="49"/>
      <c r="B3057" s="50"/>
      <c r="C3057" s="51"/>
      <c r="D3057" s="49"/>
      <c r="E3057" s="52"/>
      <c r="F3057" s="52"/>
      <c r="G3057" s="52"/>
      <c r="H3057" s="52"/>
      <c r="I3057" s="52"/>
    </row>
    <row r="3058" spans="1:9" s="53" customFormat="1">
      <c r="A3058" s="49"/>
      <c r="B3058" s="50"/>
      <c r="C3058" s="51"/>
      <c r="D3058" s="49"/>
      <c r="E3058" s="52"/>
      <c r="F3058" s="52"/>
      <c r="G3058" s="52"/>
      <c r="H3058" s="52"/>
      <c r="I3058" s="52"/>
    </row>
    <row r="3059" spans="1:9" s="53" customFormat="1">
      <c r="A3059" s="49"/>
      <c r="B3059" s="50"/>
      <c r="C3059" s="51"/>
      <c r="D3059" s="49"/>
      <c r="E3059" s="52"/>
      <c r="F3059" s="52"/>
      <c r="G3059" s="52"/>
      <c r="H3059" s="52"/>
      <c r="I3059" s="52"/>
    </row>
    <row r="3060" spans="1:9" s="53" customFormat="1">
      <c r="A3060" s="49"/>
      <c r="B3060" s="50"/>
      <c r="C3060" s="51"/>
      <c r="D3060" s="49"/>
      <c r="E3060" s="52"/>
      <c r="F3060" s="52"/>
      <c r="G3060" s="52"/>
      <c r="H3060" s="52"/>
      <c r="I3060" s="52"/>
    </row>
    <row r="3061" spans="1:9" s="53" customFormat="1">
      <c r="A3061" s="49"/>
      <c r="B3061" s="50"/>
      <c r="C3061" s="51"/>
      <c r="D3061" s="49"/>
      <c r="E3061" s="52"/>
      <c r="F3061" s="52"/>
      <c r="G3061" s="52"/>
      <c r="H3061" s="52"/>
      <c r="I3061" s="52"/>
    </row>
    <row r="3062" spans="1:9" s="53" customFormat="1">
      <c r="A3062" s="49"/>
      <c r="B3062" s="50"/>
      <c r="C3062" s="51"/>
      <c r="D3062" s="49"/>
      <c r="E3062" s="52"/>
      <c r="F3062" s="52"/>
      <c r="G3062" s="52"/>
      <c r="H3062" s="52"/>
      <c r="I3062" s="52"/>
    </row>
    <row r="3063" spans="1:9" s="53" customFormat="1">
      <c r="A3063" s="49"/>
      <c r="B3063" s="50"/>
      <c r="C3063" s="51"/>
      <c r="D3063" s="49"/>
      <c r="E3063" s="52"/>
      <c r="F3063" s="52"/>
      <c r="G3063" s="52"/>
      <c r="H3063" s="52"/>
      <c r="I3063" s="52"/>
    </row>
    <row r="3064" spans="1:9" s="53" customFormat="1">
      <c r="A3064" s="49"/>
      <c r="B3064" s="50"/>
      <c r="C3064" s="51"/>
      <c r="D3064" s="49"/>
      <c r="E3064" s="52"/>
      <c r="F3064" s="52"/>
      <c r="G3064" s="52"/>
      <c r="H3064" s="52"/>
      <c r="I3064" s="52"/>
    </row>
    <row r="3065" spans="1:9" s="53" customFormat="1">
      <c r="A3065" s="49"/>
      <c r="B3065" s="50"/>
      <c r="C3065" s="51"/>
      <c r="D3065" s="49"/>
      <c r="E3065" s="52"/>
      <c r="F3065" s="52"/>
      <c r="G3065" s="52"/>
      <c r="H3065" s="52"/>
      <c r="I3065" s="52"/>
    </row>
    <row r="3066" spans="1:9" s="53" customFormat="1">
      <c r="A3066" s="49"/>
      <c r="B3066" s="50"/>
      <c r="C3066" s="51"/>
      <c r="D3066" s="49"/>
      <c r="E3066" s="52"/>
      <c r="F3066" s="52"/>
      <c r="G3066" s="52"/>
      <c r="H3066" s="52"/>
      <c r="I3066" s="52"/>
    </row>
    <row r="3067" spans="1:9" s="53" customFormat="1">
      <c r="A3067" s="49"/>
      <c r="B3067" s="50"/>
      <c r="C3067" s="51"/>
      <c r="D3067" s="49"/>
      <c r="E3067" s="52"/>
      <c r="F3067" s="52"/>
      <c r="G3067" s="52"/>
      <c r="H3067" s="52"/>
      <c r="I3067" s="52"/>
    </row>
    <row r="3068" spans="1:9" s="53" customFormat="1">
      <c r="A3068" s="49"/>
      <c r="B3068" s="50"/>
      <c r="C3068" s="51"/>
      <c r="D3068" s="49"/>
      <c r="E3068" s="52"/>
      <c r="F3068" s="52"/>
      <c r="G3068" s="52"/>
      <c r="H3068" s="52"/>
      <c r="I3068" s="52"/>
    </row>
    <row r="3069" spans="1:9" s="53" customFormat="1">
      <c r="A3069" s="49"/>
      <c r="B3069" s="50"/>
      <c r="C3069" s="51"/>
      <c r="D3069" s="49"/>
      <c r="E3069" s="52"/>
      <c r="F3069" s="52"/>
      <c r="G3069" s="52"/>
      <c r="H3069" s="52"/>
      <c r="I3069" s="52"/>
    </row>
    <row r="3070" spans="1:9" s="53" customFormat="1">
      <c r="A3070" s="49"/>
      <c r="B3070" s="50"/>
      <c r="C3070" s="51"/>
      <c r="D3070" s="49"/>
      <c r="E3070" s="52"/>
      <c r="F3070" s="52"/>
      <c r="G3070" s="52"/>
      <c r="H3070" s="52"/>
      <c r="I3070" s="52"/>
    </row>
    <row r="3071" spans="1:9" s="53" customFormat="1">
      <c r="A3071" s="49"/>
      <c r="B3071" s="50"/>
      <c r="C3071" s="51"/>
      <c r="D3071" s="49"/>
      <c r="E3071" s="52"/>
      <c r="F3071" s="52"/>
      <c r="G3071" s="52"/>
      <c r="H3071" s="52"/>
      <c r="I3071" s="52"/>
    </row>
    <row r="3072" spans="1:9" s="53" customFormat="1">
      <c r="A3072" s="49"/>
      <c r="B3072" s="50"/>
      <c r="C3072" s="51"/>
      <c r="D3072" s="49"/>
      <c r="E3072" s="52"/>
      <c r="F3072" s="52"/>
      <c r="G3072" s="52"/>
      <c r="H3072" s="52"/>
      <c r="I3072" s="52"/>
    </row>
    <row r="3073" spans="1:9" s="53" customFormat="1">
      <c r="A3073" s="49"/>
      <c r="B3073" s="50"/>
      <c r="C3073" s="51"/>
      <c r="D3073" s="49"/>
      <c r="E3073" s="52"/>
      <c r="F3073" s="52"/>
      <c r="G3073" s="52"/>
      <c r="H3073" s="52"/>
      <c r="I3073" s="52"/>
    </row>
    <row r="3074" spans="1:9" s="53" customFormat="1">
      <c r="A3074" s="49"/>
      <c r="B3074" s="50"/>
      <c r="C3074" s="51"/>
      <c r="D3074" s="49"/>
      <c r="E3074" s="52"/>
      <c r="F3074" s="52"/>
      <c r="G3074" s="52"/>
      <c r="H3074" s="52"/>
      <c r="I3074" s="52"/>
    </row>
    <row r="3075" spans="1:9" s="53" customFormat="1">
      <c r="A3075" s="49"/>
      <c r="B3075" s="50"/>
      <c r="C3075" s="51"/>
      <c r="D3075" s="49"/>
      <c r="E3075" s="52"/>
      <c r="F3075" s="52"/>
      <c r="G3075" s="52"/>
      <c r="H3075" s="52"/>
      <c r="I3075" s="52"/>
    </row>
    <row r="3076" spans="1:9" s="53" customFormat="1">
      <c r="A3076" s="49"/>
      <c r="B3076" s="50"/>
      <c r="C3076" s="51"/>
      <c r="D3076" s="49"/>
      <c r="E3076" s="52"/>
      <c r="F3076" s="52"/>
      <c r="G3076" s="52"/>
      <c r="H3076" s="52"/>
      <c r="I3076" s="52"/>
    </row>
    <row r="3077" spans="1:9" s="53" customFormat="1">
      <c r="A3077" s="49"/>
      <c r="B3077" s="50"/>
      <c r="C3077" s="51"/>
      <c r="D3077" s="49"/>
      <c r="E3077" s="52"/>
      <c r="F3077" s="52"/>
      <c r="G3077" s="52"/>
      <c r="H3077" s="52"/>
      <c r="I3077" s="52"/>
    </row>
    <row r="3078" spans="1:9" s="53" customFormat="1">
      <c r="A3078" s="49"/>
      <c r="B3078" s="50"/>
      <c r="C3078" s="51"/>
      <c r="D3078" s="49"/>
      <c r="E3078" s="52"/>
      <c r="F3078" s="52"/>
      <c r="G3078" s="52"/>
      <c r="H3078" s="52"/>
      <c r="I3078" s="52"/>
    </row>
    <row r="3079" spans="1:9" s="53" customFormat="1">
      <c r="A3079" s="49"/>
      <c r="B3079" s="50"/>
      <c r="C3079" s="51"/>
      <c r="D3079" s="49"/>
      <c r="E3079" s="52"/>
      <c r="F3079" s="52"/>
      <c r="G3079" s="52"/>
      <c r="H3079" s="52"/>
      <c r="I3079" s="52"/>
    </row>
    <row r="3080" spans="1:9" s="53" customFormat="1">
      <c r="A3080" s="49"/>
      <c r="B3080" s="50"/>
      <c r="C3080" s="51"/>
      <c r="D3080" s="49"/>
      <c r="E3080" s="52"/>
      <c r="F3080" s="52"/>
      <c r="G3080" s="52"/>
      <c r="H3080" s="52"/>
      <c r="I3080" s="52"/>
    </row>
    <row r="3081" spans="1:9" s="53" customFormat="1">
      <c r="A3081" s="49"/>
      <c r="B3081" s="50"/>
      <c r="C3081" s="51"/>
      <c r="D3081" s="49"/>
      <c r="E3081" s="52"/>
      <c r="F3081" s="52"/>
      <c r="G3081" s="52"/>
      <c r="H3081" s="52"/>
      <c r="I3081" s="52"/>
    </row>
    <row r="3082" spans="1:9" s="53" customFormat="1">
      <c r="A3082" s="49"/>
      <c r="B3082" s="50"/>
      <c r="C3082" s="51"/>
      <c r="D3082" s="49"/>
      <c r="E3082" s="52"/>
      <c r="F3082" s="52"/>
      <c r="G3082" s="52"/>
      <c r="H3082" s="52"/>
      <c r="I3082" s="52"/>
    </row>
    <row r="3083" spans="1:9" s="53" customFormat="1">
      <c r="A3083" s="49"/>
      <c r="B3083" s="50"/>
      <c r="C3083" s="51"/>
      <c r="D3083" s="49"/>
      <c r="E3083" s="52"/>
      <c r="F3083" s="52"/>
      <c r="G3083" s="52"/>
      <c r="H3083" s="52"/>
      <c r="I3083" s="52"/>
    </row>
    <row r="3084" spans="1:9" s="53" customFormat="1">
      <c r="A3084" s="49"/>
      <c r="B3084" s="50"/>
      <c r="C3084" s="51"/>
      <c r="D3084" s="49"/>
      <c r="E3084" s="52"/>
      <c r="F3084" s="52"/>
      <c r="G3084" s="52"/>
      <c r="H3084" s="52"/>
      <c r="I3084" s="52"/>
    </row>
    <row r="3085" spans="1:9" s="53" customFormat="1">
      <c r="A3085" s="49"/>
      <c r="B3085" s="50"/>
      <c r="C3085" s="51"/>
      <c r="D3085" s="49"/>
      <c r="E3085" s="52"/>
      <c r="F3085" s="52"/>
      <c r="G3085" s="52"/>
      <c r="H3085" s="52"/>
      <c r="I3085" s="52"/>
    </row>
    <row r="3086" spans="1:9" s="53" customFormat="1">
      <c r="A3086" s="49"/>
      <c r="B3086" s="50"/>
      <c r="C3086" s="51"/>
      <c r="D3086" s="49"/>
      <c r="E3086" s="52"/>
      <c r="F3086" s="52"/>
      <c r="G3086" s="52"/>
      <c r="H3086" s="52"/>
      <c r="I3086" s="52"/>
    </row>
    <row r="3087" spans="1:9" s="53" customFormat="1">
      <c r="A3087" s="49"/>
      <c r="B3087" s="50"/>
      <c r="C3087" s="51"/>
      <c r="D3087" s="49"/>
      <c r="E3087" s="52"/>
      <c r="F3087" s="52"/>
      <c r="G3087" s="52"/>
      <c r="H3087" s="52"/>
      <c r="I3087" s="52"/>
    </row>
    <row r="3088" spans="1:9" s="53" customFormat="1">
      <c r="A3088" s="49"/>
      <c r="B3088" s="50"/>
      <c r="C3088" s="51"/>
      <c r="D3088" s="49"/>
      <c r="E3088" s="52"/>
      <c r="F3088" s="52"/>
      <c r="G3088" s="52"/>
      <c r="H3088" s="52"/>
      <c r="I3088" s="52"/>
    </row>
    <row r="3089" spans="1:9" s="53" customFormat="1">
      <c r="A3089" s="49"/>
      <c r="B3089" s="50"/>
      <c r="C3089" s="51"/>
      <c r="D3089" s="49"/>
      <c r="E3089" s="52"/>
      <c r="F3089" s="52"/>
      <c r="G3089" s="52"/>
      <c r="H3089" s="52"/>
      <c r="I3089" s="52"/>
    </row>
    <row r="3090" spans="1:9" s="53" customFormat="1">
      <c r="A3090" s="49"/>
      <c r="B3090" s="50"/>
      <c r="C3090" s="51"/>
      <c r="D3090" s="49"/>
      <c r="E3090" s="52"/>
      <c r="F3090" s="52"/>
      <c r="G3090" s="52"/>
      <c r="H3090" s="52"/>
      <c r="I3090" s="52"/>
    </row>
    <row r="3091" spans="1:9" s="53" customFormat="1">
      <c r="A3091" s="49"/>
      <c r="B3091" s="50"/>
      <c r="C3091" s="51"/>
      <c r="D3091" s="49"/>
      <c r="E3091" s="52"/>
      <c r="F3091" s="52"/>
      <c r="G3091" s="52"/>
      <c r="H3091" s="52"/>
      <c r="I3091" s="52"/>
    </row>
    <row r="3092" spans="1:9" s="53" customFormat="1">
      <c r="A3092" s="49"/>
      <c r="B3092" s="50"/>
      <c r="C3092" s="51"/>
      <c r="D3092" s="49"/>
      <c r="E3092" s="52"/>
      <c r="F3092" s="52"/>
      <c r="G3092" s="52"/>
      <c r="H3092" s="52"/>
      <c r="I3092" s="52"/>
    </row>
    <row r="3093" spans="1:9" s="53" customFormat="1">
      <c r="A3093" s="49"/>
      <c r="B3093" s="50"/>
      <c r="C3093" s="51"/>
      <c r="D3093" s="49"/>
      <c r="E3093" s="52"/>
      <c r="F3093" s="52"/>
      <c r="G3093" s="52"/>
      <c r="H3093" s="52"/>
      <c r="I3093" s="52"/>
    </row>
    <row r="3094" spans="1:9" s="53" customFormat="1">
      <c r="A3094" s="49"/>
      <c r="B3094" s="50"/>
      <c r="C3094" s="51"/>
      <c r="D3094" s="49"/>
      <c r="E3094" s="52"/>
      <c r="F3094" s="52"/>
      <c r="G3094" s="52"/>
      <c r="H3094" s="52"/>
      <c r="I3094" s="52"/>
    </row>
    <row r="3095" spans="1:9" s="53" customFormat="1">
      <c r="A3095" s="49"/>
      <c r="B3095" s="50"/>
      <c r="C3095" s="51"/>
      <c r="D3095" s="49"/>
      <c r="E3095" s="52"/>
      <c r="F3095" s="52"/>
      <c r="G3095" s="52"/>
      <c r="H3095" s="52"/>
      <c r="I3095" s="52"/>
    </row>
    <row r="3096" spans="1:9" s="53" customFormat="1">
      <c r="A3096" s="49"/>
      <c r="B3096" s="50"/>
      <c r="C3096" s="51"/>
      <c r="D3096" s="49"/>
      <c r="E3096" s="52"/>
      <c r="F3096" s="52"/>
      <c r="G3096" s="52"/>
      <c r="H3096" s="52"/>
      <c r="I3096" s="52"/>
    </row>
    <row r="3097" spans="1:9" s="53" customFormat="1">
      <c r="A3097" s="49"/>
      <c r="B3097" s="50"/>
      <c r="C3097" s="51"/>
      <c r="D3097" s="49"/>
      <c r="E3097" s="52"/>
      <c r="F3097" s="52"/>
      <c r="G3097" s="52"/>
      <c r="H3097" s="52"/>
      <c r="I3097" s="52"/>
    </row>
    <row r="3098" spans="1:9" s="53" customFormat="1">
      <c r="A3098" s="49"/>
      <c r="B3098" s="50"/>
      <c r="C3098" s="51"/>
      <c r="D3098" s="49"/>
      <c r="E3098" s="52"/>
      <c r="F3098" s="52"/>
      <c r="G3098" s="52"/>
      <c r="H3098" s="52"/>
      <c r="I3098" s="52"/>
    </row>
    <row r="3099" spans="1:9" s="53" customFormat="1">
      <c r="A3099" s="49"/>
      <c r="B3099" s="50"/>
      <c r="C3099" s="51"/>
      <c r="D3099" s="49"/>
      <c r="E3099" s="52"/>
      <c r="F3099" s="52"/>
      <c r="G3099" s="52"/>
      <c r="H3099" s="52"/>
      <c r="I3099" s="52"/>
    </row>
    <row r="3100" spans="1:9" s="53" customFormat="1">
      <c r="A3100" s="49"/>
      <c r="B3100" s="50"/>
      <c r="C3100" s="51"/>
      <c r="D3100" s="49"/>
      <c r="E3100" s="52"/>
      <c r="F3100" s="52"/>
      <c r="G3100" s="52"/>
      <c r="H3100" s="52"/>
      <c r="I3100" s="52"/>
    </row>
    <row r="3101" spans="1:9" s="53" customFormat="1">
      <c r="A3101" s="49"/>
      <c r="B3101" s="50"/>
      <c r="C3101" s="51"/>
      <c r="D3101" s="49"/>
      <c r="E3101" s="52"/>
      <c r="F3101" s="52"/>
      <c r="G3101" s="52"/>
      <c r="H3101" s="52"/>
      <c r="I3101" s="52"/>
    </row>
    <row r="3102" spans="1:9" s="53" customFormat="1">
      <c r="A3102" s="49"/>
      <c r="B3102" s="50"/>
      <c r="C3102" s="51"/>
      <c r="D3102" s="49"/>
      <c r="E3102" s="52"/>
      <c r="F3102" s="52"/>
      <c r="G3102" s="52"/>
      <c r="H3102" s="52"/>
      <c r="I3102" s="52"/>
    </row>
    <row r="3103" spans="1:9" s="53" customFormat="1">
      <c r="A3103" s="49"/>
      <c r="B3103" s="50"/>
      <c r="C3103" s="51"/>
      <c r="D3103" s="49"/>
      <c r="E3103" s="52"/>
      <c r="F3103" s="52"/>
      <c r="G3103" s="52"/>
      <c r="H3103" s="52"/>
      <c r="I3103" s="52"/>
    </row>
    <row r="3104" spans="1:9" s="53" customFormat="1">
      <c r="A3104" s="49"/>
      <c r="B3104" s="50"/>
      <c r="C3104" s="51"/>
      <c r="D3104" s="49"/>
      <c r="E3104" s="52"/>
      <c r="F3104" s="52"/>
      <c r="G3104" s="52"/>
      <c r="H3104" s="52"/>
      <c r="I3104" s="52"/>
    </row>
    <row r="3105" spans="1:9" s="53" customFormat="1">
      <c r="A3105" s="49"/>
      <c r="B3105" s="50"/>
      <c r="C3105" s="51"/>
      <c r="D3105" s="49"/>
      <c r="E3105" s="52"/>
      <c r="F3105" s="52"/>
      <c r="G3105" s="52"/>
      <c r="H3105" s="52"/>
      <c r="I3105" s="52"/>
    </row>
    <row r="3106" spans="1:9" s="53" customFormat="1">
      <c r="A3106" s="49"/>
      <c r="B3106" s="50"/>
      <c r="C3106" s="51"/>
      <c r="D3106" s="49"/>
      <c r="E3106" s="52"/>
      <c r="F3106" s="52"/>
      <c r="G3106" s="52"/>
      <c r="H3106" s="52"/>
      <c r="I3106" s="52"/>
    </row>
    <row r="3107" spans="1:9" s="53" customFormat="1">
      <c r="A3107" s="49"/>
      <c r="B3107" s="50"/>
      <c r="C3107" s="51"/>
      <c r="D3107" s="49"/>
      <c r="E3107" s="52"/>
      <c r="F3107" s="52"/>
      <c r="G3107" s="52"/>
      <c r="H3107" s="52"/>
      <c r="I3107" s="52"/>
    </row>
    <row r="3108" spans="1:9" s="53" customFormat="1">
      <c r="A3108" s="49"/>
      <c r="B3108" s="50"/>
      <c r="C3108" s="51"/>
      <c r="D3108" s="49"/>
      <c r="E3108" s="52"/>
      <c r="F3108" s="52"/>
      <c r="G3108" s="52"/>
      <c r="H3108" s="52"/>
      <c r="I3108" s="52"/>
    </row>
    <row r="3109" spans="1:9" s="53" customFormat="1">
      <c r="A3109" s="49"/>
      <c r="B3109" s="50"/>
      <c r="C3109" s="51"/>
      <c r="D3109" s="49"/>
      <c r="E3109" s="52"/>
      <c r="F3109" s="52"/>
      <c r="G3109" s="52"/>
      <c r="H3109" s="52"/>
      <c r="I3109" s="52"/>
    </row>
    <row r="3110" spans="1:9" s="53" customFormat="1">
      <c r="A3110" s="49"/>
      <c r="B3110" s="50"/>
      <c r="C3110" s="51"/>
      <c r="D3110" s="49"/>
      <c r="E3110" s="52"/>
      <c r="F3110" s="52"/>
      <c r="G3110" s="52"/>
      <c r="H3110" s="52"/>
      <c r="I3110" s="52"/>
    </row>
    <row r="3111" spans="1:9" s="53" customFormat="1">
      <c r="A3111" s="49"/>
      <c r="B3111" s="50"/>
      <c r="C3111" s="51"/>
      <c r="D3111" s="49"/>
      <c r="E3111" s="52"/>
      <c r="F3111" s="52"/>
      <c r="G3111" s="52"/>
      <c r="H3111" s="52"/>
      <c r="I3111" s="52"/>
    </row>
    <row r="3112" spans="1:9" s="53" customFormat="1">
      <c r="A3112" s="49"/>
      <c r="B3112" s="50"/>
      <c r="C3112" s="51"/>
      <c r="D3112" s="49"/>
      <c r="E3112" s="52"/>
      <c r="F3112" s="52"/>
      <c r="G3112" s="52"/>
      <c r="H3112" s="52"/>
      <c r="I3112" s="52"/>
    </row>
    <row r="3113" spans="1:9" s="53" customFormat="1">
      <c r="A3113" s="49"/>
      <c r="B3113" s="50"/>
      <c r="C3113" s="51"/>
      <c r="D3113" s="49"/>
      <c r="E3113" s="52"/>
      <c r="F3113" s="52"/>
      <c r="G3113" s="52"/>
      <c r="H3113" s="52"/>
      <c r="I3113" s="52"/>
    </row>
    <row r="3114" spans="1:9" s="53" customFormat="1">
      <c r="A3114" s="49"/>
      <c r="B3114" s="50"/>
      <c r="C3114" s="51"/>
      <c r="D3114" s="49"/>
      <c r="E3114" s="52"/>
      <c r="F3114" s="52"/>
      <c r="G3114" s="52"/>
      <c r="H3114" s="52"/>
      <c r="I3114" s="52"/>
    </row>
    <row r="3115" spans="1:9" s="53" customFormat="1">
      <c r="A3115" s="49"/>
      <c r="B3115" s="50"/>
      <c r="C3115" s="51"/>
      <c r="D3115" s="49"/>
      <c r="E3115" s="52"/>
      <c r="F3115" s="52"/>
      <c r="G3115" s="52"/>
      <c r="H3115" s="52"/>
      <c r="I3115" s="52"/>
    </row>
    <row r="3116" spans="1:9" s="53" customFormat="1">
      <c r="A3116" s="49"/>
      <c r="B3116" s="50"/>
      <c r="C3116" s="51"/>
      <c r="D3116" s="49"/>
      <c r="E3116" s="52"/>
      <c r="F3116" s="52"/>
      <c r="G3116" s="52"/>
      <c r="H3116" s="52"/>
      <c r="I3116" s="52"/>
    </row>
    <row r="3117" spans="1:9" s="53" customFormat="1">
      <c r="A3117" s="49"/>
      <c r="B3117" s="50"/>
      <c r="C3117" s="51"/>
      <c r="D3117" s="49"/>
      <c r="E3117" s="52"/>
      <c r="F3117" s="52"/>
      <c r="G3117" s="52"/>
      <c r="H3117" s="52"/>
      <c r="I3117" s="52"/>
    </row>
    <row r="3118" spans="1:9" s="53" customFormat="1">
      <c r="A3118" s="49"/>
      <c r="B3118" s="50"/>
      <c r="C3118" s="51"/>
      <c r="D3118" s="49"/>
      <c r="E3118" s="52"/>
      <c r="F3118" s="52"/>
      <c r="G3118" s="52"/>
      <c r="H3118" s="52"/>
      <c r="I3118" s="52"/>
    </row>
    <row r="3119" spans="1:9" s="53" customFormat="1">
      <c r="A3119" s="49"/>
      <c r="B3119" s="50"/>
      <c r="C3119" s="51"/>
      <c r="D3119" s="49"/>
      <c r="E3119" s="52"/>
      <c r="F3119" s="52"/>
      <c r="G3119" s="52"/>
      <c r="H3119" s="52"/>
      <c r="I3119" s="52"/>
    </row>
    <row r="3120" spans="1:9" s="53" customFormat="1">
      <c r="A3120" s="49"/>
      <c r="B3120" s="50"/>
      <c r="C3120" s="51"/>
      <c r="D3120" s="49"/>
      <c r="E3120" s="52"/>
      <c r="F3120" s="52"/>
      <c r="G3120" s="52"/>
      <c r="H3120" s="52"/>
      <c r="I3120" s="52"/>
    </row>
    <row r="3121" spans="1:9" s="53" customFormat="1">
      <c r="A3121" s="49"/>
      <c r="B3121" s="50"/>
      <c r="C3121" s="51"/>
      <c r="D3121" s="49"/>
      <c r="E3121" s="52"/>
      <c r="F3121" s="52"/>
      <c r="G3121" s="52"/>
      <c r="H3121" s="52"/>
      <c r="I3121" s="52"/>
    </row>
    <row r="3122" spans="1:9" s="53" customFormat="1">
      <c r="A3122" s="49"/>
      <c r="B3122" s="50"/>
      <c r="C3122" s="51"/>
      <c r="D3122" s="49"/>
      <c r="E3122" s="52"/>
      <c r="F3122" s="52"/>
      <c r="G3122" s="52"/>
      <c r="H3122" s="52"/>
      <c r="I3122" s="52"/>
    </row>
    <row r="3123" spans="1:9" s="53" customFormat="1">
      <c r="A3123" s="49"/>
      <c r="B3123" s="50"/>
      <c r="C3123" s="51"/>
      <c r="D3123" s="49"/>
      <c r="E3123" s="52"/>
      <c r="F3123" s="52"/>
      <c r="G3123" s="52"/>
      <c r="H3123" s="52"/>
      <c r="I3123" s="52"/>
    </row>
    <row r="3124" spans="1:9" s="53" customFormat="1">
      <c r="A3124" s="49"/>
      <c r="B3124" s="50"/>
      <c r="C3124" s="51"/>
      <c r="D3124" s="49"/>
      <c r="E3124" s="52"/>
      <c r="F3124" s="52"/>
      <c r="G3124" s="52"/>
      <c r="H3124" s="52"/>
      <c r="I3124" s="52"/>
    </row>
    <row r="3125" spans="1:9" s="53" customFormat="1">
      <c r="A3125" s="49"/>
      <c r="B3125" s="50"/>
      <c r="C3125" s="51"/>
      <c r="D3125" s="49"/>
      <c r="E3125" s="52"/>
      <c r="F3125" s="52"/>
      <c r="G3125" s="52"/>
      <c r="H3125" s="52"/>
      <c r="I3125" s="52"/>
    </row>
    <row r="3126" spans="1:9" s="53" customFormat="1">
      <c r="A3126" s="49"/>
      <c r="B3126" s="50"/>
      <c r="C3126" s="51"/>
      <c r="D3126" s="49"/>
      <c r="E3126" s="52"/>
      <c r="F3126" s="52"/>
      <c r="G3126" s="52"/>
      <c r="H3126" s="52"/>
      <c r="I3126" s="52"/>
    </row>
    <row r="3127" spans="1:9" s="53" customFormat="1">
      <c r="A3127" s="49"/>
      <c r="B3127" s="50"/>
      <c r="C3127" s="51"/>
      <c r="D3127" s="49"/>
      <c r="E3127" s="52"/>
      <c r="F3127" s="52"/>
      <c r="G3127" s="52"/>
      <c r="H3127" s="52"/>
      <c r="I3127" s="52"/>
    </row>
    <row r="3128" spans="1:9" s="53" customFormat="1">
      <c r="A3128" s="49"/>
      <c r="B3128" s="50"/>
      <c r="C3128" s="51"/>
      <c r="D3128" s="49"/>
      <c r="E3128" s="52"/>
      <c r="F3128" s="52"/>
      <c r="G3128" s="52"/>
      <c r="H3128" s="52"/>
      <c r="I3128" s="52"/>
    </row>
    <row r="3129" spans="1:9" s="53" customFormat="1">
      <c r="A3129" s="49"/>
      <c r="B3129" s="50"/>
      <c r="C3129" s="51"/>
      <c r="D3129" s="49"/>
      <c r="E3129" s="52"/>
      <c r="F3129" s="52"/>
      <c r="G3129" s="52"/>
      <c r="H3129" s="52"/>
      <c r="I3129" s="52"/>
    </row>
    <row r="3130" spans="1:9" s="53" customFormat="1">
      <c r="A3130" s="49"/>
      <c r="B3130" s="50"/>
      <c r="C3130" s="51"/>
      <c r="D3130" s="49"/>
      <c r="E3130" s="52"/>
      <c r="F3130" s="52"/>
      <c r="G3130" s="52"/>
      <c r="H3130" s="52"/>
      <c r="I3130" s="52"/>
    </row>
    <row r="3131" spans="1:9" s="53" customFormat="1">
      <c r="A3131" s="49"/>
      <c r="B3131" s="50"/>
      <c r="C3131" s="51"/>
      <c r="D3131" s="49"/>
      <c r="E3131" s="52"/>
      <c r="F3131" s="52"/>
      <c r="G3131" s="52"/>
      <c r="H3131" s="52"/>
      <c r="I3131" s="52"/>
    </row>
    <row r="3132" spans="1:9" s="53" customFormat="1">
      <c r="A3132" s="49"/>
      <c r="B3132" s="50"/>
      <c r="C3132" s="51"/>
      <c r="D3132" s="49"/>
      <c r="E3132" s="52"/>
      <c r="F3132" s="52"/>
      <c r="G3132" s="52"/>
      <c r="H3132" s="52"/>
      <c r="I3132" s="52"/>
    </row>
    <row r="3133" spans="1:9" s="53" customFormat="1">
      <c r="A3133" s="49"/>
      <c r="B3133" s="50"/>
      <c r="C3133" s="51"/>
      <c r="D3133" s="49"/>
      <c r="E3133" s="52"/>
      <c r="F3133" s="52"/>
      <c r="G3133" s="52"/>
      <c r="H3133" s="52"/>
      <c r="I3133" s="52"/>
    </row>
    <row r="3134" spans="1:9" s="53" customFormat="1">
      <c r="A3134" s="49"/>
      <c r="B3134" s="50"/>
      <c r="C3134" s="51"/>
      <c r="D3134" s="49"/>
      <c r="E3134" s="52"/>
      <c r="F3134" s="52"/>
      <c r="G3134" s="52"/>
      <c r="H3134" s="52"/>
      <c r="I3134" s="52"/>
    </row>
    <row r="3135" spans="1:9" s="53" customFormat="1">
      <c r="A3135" s="49"/>
      <c r="B3135" s="50"/>
      <c r="C3135" s="51"/>
      <c r="D3135" s="49"/>
      <c r="E3135" s="52"/>
      <c r="F3135" s="52"/>
      <c r="G3135" s="52"/>
      <c r="H3135" s="52"/>
      <c r="I3135" s="52"/>
    </row>
    <row r="3136" spans="1:9" s="53" customFormat="1">
      <c r="A3136" s="49"/>
      <c r="B3136" s="50"/>
      <c r="C3136" s="51"/>
      <c r="D3136" s="49"/>
      <c r="E3136" s="52"/>
      <c r="F3136" s="52"/>
      <c r="G3136" s="52"/>
      <c r="H3136" s="52"/>
      <c r="I3136" s="52"/>
    </row>
    <row r="3137" spans="1:9" s="53" customFormat="1">
      <c r="A3137" s="49"/>
      <c r="B3137" s="50"/>
      <c r="C3137" s="51"/>
      <c r="D3137" s="49"/>
      <c r="E3137" s="52"/>
      <c r="F3137" s="52"/>
      <c r="G3137" s="52"/>
      <c r="H3137" s="52"/>
      <c r="I3137" s="52"/>
    </row>
    <row r="3138" spans="1:9" s="53" customFormat="1">
      <c r="A3138" s="49"/>
      <c r="B3138" s="50"/>
      <c r="C3138" s="51"/>
      <c r="D3138" s="49"/>
      <c r="E3138" s="52"/>
      <c r="F3138" s="52"/>
      <c r="G3138" s="52"/>
      <c r="H3138" s="52"/>
      <c r="I3138" s="52"/>
    </row>
    <row r="3139" spans="1:9" s="53" customFormat="1">
      <c r="A3139" s="49"/>
      <c r="B3139" s="50"/>
      <c r="C3139" s="51"/>
      <c r="D3139" s="49"/>
      <c r="E3139" s="52"/>
      <c r="F3139" s="52"/>
      <c r="G3139" s="52"/>
      <c r="H3139" s="52"/>
      <c r="I3139" s="52"/>
    </row>
    <row r="3140" spans="1:9" s="53" customFormat="1">
      <c r="A3140" s="49"/>
      <c r="B3140" s="50"/>
      <c r="C3140" s="51"/>
      <c r="D3140" s="49"/>
      <c r="E3140" s="52"/>
      <c r="F3140" s="52"/>
      <c r="G3140" s="52"/>
      <c r="H3140" s="52"/>
      <c r="I3140" s="52"/>
    </row>
    <row r="3141" spans="1:9" s="53" customFormat="1">
      <c r="A3141" s="49"/>
      <c r="B3141" s="50"/>
      <c r="C3141" s="51"/>
      <c r="D3141" s="49"/>
      <c r="E3141" s="52"/>
      <c r="F3141" s="52"/>
      <c r="G3141" s="52"/>
      <c r="H3141" s="52"/>
      <c r="I3141" s="52"/>
    </row>
    <row r="3142" spans="1:9" s="53" customFormat="1">
      <c r="A3142" s="49"/>
      <c r="B3142" s="50"/>
      <c r="C3142" s="51"/>
      <c r="D3142" s="49"/>
      <c r="E3142" s="52"/>
      <c r="F3142" s="52"/>
      <c r="G3142" s="52"/>
      <c r="H3142" s="52"/>
      <c r="I3142" s="52"/>
    </row>
    <row r="3143" spans="1:9" s="53" customFormat="1">
      <c r="A3143" s="49"/>
      <c r="B3143" s="50"/>
      <c r="C3143" s="51"/>
      <c r="D3143" s="49"/>
      <c r="E3143" s="52"/>
      <c r="F3143" s="52"/>
      <c r="G3143" s="52"/>
      <c r="H3143" s="52"/>
      <c r="I3143" s="52"/>
    </row>
    <row r="3144" spans="1:9" s="53" customFormat="1">
      <c r="A3144" s="49"/>
      <c r="B3144" s="50"/>
      <c r="C3144" s="51"/>
      <c r="D3144" s="49"/>
      <c r="E3144" s="52"/>
      <c r="F3144" s="52"/>
      <c r="G3144" s="52"/>
      <c r="H3144" s="52"/>
      <c r="I3144" s="52"/>
    </row>
    <row r="3145" spans="1:9" s="53" customFormat="1">
      <c r="A3145" s="49"/>
      <c r="B3145" s="50"/>
      <c r="C3145" s="51"/>
      <c r="D3145" s="49"/>
      <c r="E3145" s="52"/>
      <c r="F3145" s="52"/>
      <c r="G3145" s="52"/>
      <c r="H3145" s="52"/>
      <c r="I3145" s="52"/>
    </row>
    <row r="3146" spans="1:9" s="53" customFormat="1">
      <c r="A3146" s="49"/>
      <c r="B3146" s="50"/>
      <c r="C3146" s="51"/>
      <c r="D3146" s="49"/>
      <c r="E3146" s="52"/>
      <c r="F3146" s="52"/>
      <c r="G3146" s="52"/>
      <c r="H3146" s="52"/>
      <c r="I3146" s="52"/>
    </row>
    <row r="3147" spans="1:9" s="53" customFormat="1">
      <c r="A3147" s="49"/>
      <c r="B3147" s="50"/>
      <c r="C3147" s="51"/>
      <c r="D3147" s="49"/>
      <c r="E3147" s="52"/>
      <c r="F3147" s="52"/>
      <c r="G3147" s="52"/>
      <c r="H3147" s="52"/>
      <c r="I3147" s="52"/>
    </row>
    <row r="3148" spans="1:9" s="53" customFormat="1">
      <c r="A3148" s="49"/>
      <c r="B3148" s="50"/>
      <c r="C3148" s="51"/>
      <c r="D3148" s="49"/>
      <c r="E3148" s="52"/>
      <c r="F3148" s="52"/>
      <c r="G3148" s="52"/>
      <c r="H3148" s="52"/>
      <c r="I3148" s="52"/>
    </row>
    <row r="3149" spans="1:9" s="53" customFormat="1">
      <c r="A3149" s="49"/>
      <c r="B3149" s="50"/>
      <c r="C3149" s="51"/>
      <c r="D3149" s="49"/>
      <c r="E3149" s="52"/>
      <c r="F3149" s="52"/>
      <c r="G3149" s="52"/>
      <c r="H3149" s="52"/>
      <c r="I3149" s="52"/>
    </row>
    <row r="3150" spans="1:9" s="53" customFormat="1">
      <c r="A3150" s="49"/>
      <c r="B3150" s="50"/>
      <c r="C3150" s="51"/>
      <c r="D3150" s="49"/>
      <c r="E3150" s="52"/>
      <c r="F3150" s="52"/>
      <c r="G3150" s="52"/>
      <c r="H3150" s="52"/>
      <c r="I3150" s="52"/>
    </row>
    <row r="3151" spans="1:9" s="53" customFormat="1">
      <c r="A3151" s="49"/>
      <c r="B3151" s="50"/>
      <c r="C3151" s="51"/>
      <c r="D3151" s="49"/>
      <c r="E3151" s="52"/>
      <c r="F3151" s="52"/>
      <c r="G3151" s="52"/>
      <c r="H3151" s="52"/>
      <c r="I3151" s="52"/>
    </row>
    <row r="3152" spans="1:9" s="53" customFormat="1">
      <c r="A3152" s="49"/>
      <c r="B3152" s="50"/>
      <c r="C3152" s="51"/>
      <c r="D3152" s="49"/>
      <c r="E3152" s="52"/>
      <c r="F3152" s="52"/>
      <c r="G3152" s="52"/>
      <c r="H3152" s="52"/>
      <c r="I3152" s="52"/>
    </row>
    <row r="3153" spans="1:9" s="53" customFormat="1">
      <c r="A3153" s="49"/>
      <c r="B3153" s="50"/>
      <c r="C3153" s="51"/>
      <c r="D3153" s="49"/>
      <c r="E3153" s="52"/>
      <c r="F3153" s="52"/>
      <c r="G3153" s="52"/>
      <c r="H3153" s="52"/>
      <c r="I3153" s="52"/>
    </row>
    <row r="3154" spans="1:9" s="53" customFormat="1">
      <c r="A3154" s="49"/>
      <c r="B3154" s="50"/>
      <c r="C3154" s="51"/>
      <c r="D3154" s="49"/>
      <c r="E3154" s="52"/>
      <c r="F3154" s="52"/>
      <c r="G3154" s="52"/>
      <c r="H3154" s="52"/>
      <c r="I3154" s="52"/>
    </row>
    <row r="3155" spans="1:9" s="53" customFormat="1">
      <c r="A3155" s="49"/>
      <c r="B3155" s="50"/>
      <c r="C3155" s="51"/>
      <c r="D3155" s="49"/>
      <c r="E3155" s="52"/>
      <c r="F3155" s="52"/>
      <c r="G3155" s="52"/>
      <c r="H3155" s="52"/>
      <c r="I3155" s="52"/>
    </row>
    <row r="3156" spans="1:9" s="53" customFormat="1">
      <c r="A3156" s="49"/>
      <c r="B3156" s="50"/>
      <c r="C3156" s="51"/>
      <c r="D3156" s="49"/>
      <c r="E3156" s="52"/>
      <c r="F3156" s="52"/>
      <c r="G3156" s="52"/>
      <c r="H3156" s="52"/>
      <c r="I3156" s="52"/>
    </row>
    <row r="3157" spans="1:9" s="53" customFormat="1">
      <c r="A3157" s="49"/>
      <c r="B3157" s="50"/>
      <c r="C3157" s="51"/>
      <c r="D3157" s="49"/>
      <c r="E3157" s="52"/>
      <c r="F3157" s="52"/>
      <c r="G3157" s="52"/>
      <c r="H3157" s="52"/>
      <c r="I3157" s="52"/>
    </row>
    <row r="3158" spans="1:9" s="53" customFormat="1">
      <c r="A3158" s="49"/>
      <c r="B3158" s="50"/>
      <c r="C3158" s="51"/>
      <c r="D3158" s="49"/>
      <c r="E3158" s="52"/>
      <c r="F3158" s="52"/>
      <c r="G3158" s="52"/>
      <c r="H3158" s="52"/>
      <c r="I3158" s="52"/>
    </row>
    <row r="3159" spans="1:9" s="53" customFormat="1">
      <c r="A3159" s="49"/>
      <c r="B3159" s="50"/>
      <c r="C3159" s="51"/>
      <c r="D3159" s="49"/>
      <c r="E3159" s="52"/>
      <c r="F3159" s="52"/>
      <c r="G3159" s="52"/>
      <c r="H3159" s="52"/>
      <c r="I3159" s="52"/>
    </row>
    <row r="3160" spans="1:9" s="53" customFormat="1">
      <c r="A3160" s="49"/>
      <c r="B3160" s="50"/>
      <c r="C3160" s="51"/>
      <c r="D3160" s="49"/>
      <c r="E3160" s="52"/>
      <c r="F3160" s="52"/>
      <c r="G3160" s="52"/>
      <c r="H3160" s="52"/>
      <c r="I3160" s="52"/>
    </row>
    <row r="3161" spans="1:9" s="53" customFormat="1">
      <c r="A3161" s="49"/>
      <c r="B3161" s="50"/>
      <c r="C3161" s="51"/>
      <c r="D3161" s="49"/>
      <c r="E3161" s="52"/>
      <c r="F3161" s="52"/>
      <c r="G3161" s="52"/>
      <c r="H3161" s="52"/>
      <c r="I3161" s="52"/>
    </row>
    <row r="3162" spans="1:9" s="53" customFormat="1">
      <c r="A3162" s="49"/>
      <c r="B3162" s="50"/>
      <c r="C3162" s="51"/>
      <c r="D3162" s="49"/>
      <c r="E3162" s="52"/>
      <c r="F3162" s="52"/>
      <c r="G3162" s="52"/>
      <c r="H3162" s="52"/>
      <c r="I3162" s="52"/>
    </row>
    <row r="3163" spans="1:9" s="53" customFormat="1">
      <c r="A3163" s="49"/>
      <c r="B3163" s="50"/>
      <c r="C3163" s="51"/>
      <c r="D3163" s="49"/>
      <c r="E3163" s="52"/>
      <c r="F3163" s="52"/>
      <c r="G3163" s="52"/>
      <c r="H3163" s="52"/>
      <c r="I3163" s="52"/>
    </row>
    <row r="3164" spans="1:9" s="53" customFormat="1">
      <c r="A3164" s="49"/>
      <c r="B3164" s="50"/>
      <c r="C3164" s="51"/>
      <c r="D3164" s="49"/>
      <c r="E3164" s="52"/>
      <c r="F3164" s="52"/>
      <c r="G3164" s="52"/>
      <c r="H3164" s="52"/>
      <c r="I3164" s="52"/>
    </row>
    <row r="3165" spans="1:9" s="53" customFormat="1">
      <c r="A3165" s="49"/>
      <c r="B3165" s="50"/>
      <c r="C3165" s="51"/>
      <c r="D3165" s="49"/>
      <c r="E3165" s="52"/>
      <c r="F3165" s="52"/>
      <c r="G3165" s="52"/>
      <c r="H3165" s="52"/>
      <c r="I3165" s="52"/>
    </row>
    <row r="3166" spans="1:9" s="53" customFormat="1">
      <c r="A3166" s="49"/>
      <c r="B3166" s="50"/>
      <c r="C3166" s="51"/>
      <c r="D3166" s="49"/>
      <c r="E3166" s="52"/>
      <c r="F3166" s="52"/>
      <c r="G3166" s="52"/>
      <c r="H3166" s="52"/>
      <c r="I3166" s="52"/>
    </row>
    <row r="3167" spans="1:9" s="53" customFormat="1">
      <c r="A3167" s="49"/>
      <c r="B3167" s="50"/>
      <c r="C3167" s="51"/>
      <c r="D3167" s="49"/>
      <c r="E3167" s="52"/>
      <c r="F3167" s="52"/>
      <c r="G3167" s="52"/>
      <c r="H3167" s="52"/>
      <c r="I3167" s="52"/>
    </row>
    <row r="3168" spans="1:9" s="53" customFormat="1">
      <c r="A3168" s="49"/>
      <c r="B3168" s="50"/>
      <c r="C3168" s="51"/>
      <c r="D3168" s="49"/>
      <c r="E3168" s="52"/>
      <c r="F3168" s="52"/>
      <c r="G3168" s="52"/>
      <c r="H3168" s="52"/>
      <c r="I3168" s="52"/>
    </row>
    <row r="3169" spans="1:9" s="53" customFormat="1">
      <c r="A3169" s="49"/>
      <c r="B3169" s="50"/>
      <c r="C3169" s="51"/>
      <c r="D3169" s="49"/>
      <c r="E3169" s="52"/>
      <c r="F3169" s="52"/>
      <c r="G3169" s="52"/>
      <c r="H3169" s="52"/>
      <c r="I3169" s="52"/>
    </row>
    <row r="3170" spans="1:9" s="53" customFormat="1">
      <c r="A3170" s="49"/>
      <c r="B3170" s="50"/>
      <c r="C3170" s="51"/>
      <c r="D3170" s="49"/>
      <c r="E3170" s="52"/>
      <c r="F3170" s="52"/>
      <c r="G3170" s="52"/>
      <c r="H3170" s="52"/>
      <c r="I3170" s="52"/>
    </row>
    <row r="3171" spans="1:9" s="53" customFormat="1">
      <c r="A3171" s="49"/>
      <c r="B3171" s="50"/>
      <c r="C3171" s="51"/>
      <c r="D3171" s="49"/>
      <c r="E3171" s="52"/>
      <c r="F3171" s="52"/>
      <c r="G3171" s="52"/>
      <c r="H3171" s="52"/>
      <c r="I3171" s="52"/>
    </row>
    <row r="3172" spans="1:9" s="53" customFormat="1">
      <c r="A3172" s="49"/>
      <c r="B3172" s="50"/>
      <c r="C3172" s="51"/>
      <c r="D3172" s="49"/>
      <c r="E3172" s="52"/>
      <c r="F3172" s="52"/>
      <c r="G3172" s="52"/>
      <c r="H3172" s="52"/>
      <c r="I3172" s="52"/>
    </row>
    <row r="3173" spans="1:9" s="53" customFormat="1">
      <c r="A3173" s="49"/>
      <c r="B3173" s="50"/>
      <c r="C3173" s="51"/>
      <c r="D3173" s="49"/>
      <c r="E3173" s="52"/>
      <c r="F3173" s="52"/>
      <c r="G3173" s="52"/>
      <c r="H3173" s="52"/>
      <c r="I3173" s="52"/>
    </row>
    <row r="3174" spans="1:9" s="53" customFormat="1">
      <c r="A3174" s="49"/>
      <c r="B3174" s="50"/>
      <c r="C3174" s="51"/>
      <c r="D3174" s="49"/>
      <c r="E3174" s="52"/>
      <c r="F3174" s="52"/>
      <c r="G3174" s="52"/>
      <c r="H3174" s="52"/>
      <c r="I3174" s="52"/>
    </row>
    <row r="3175" spans="1:9" s="53" customFormat="1">
      <c r="A3175" s="49"/>
      <c r="B3175" s="50"/>
      <c r="C3175" s="51"/>
      <c r="D3175" s="49"/>
      <c r="E3175" s="52"/>
      <c r="F3175" s="52"/>
      <c r="G3175" s="52"/>
      <c r="H3175" s="52"/>
      <c r="I3175" s="52"/>
    </row>
    <row r="3176" spans="1:9" s="53" customFormat="1">
      <c r="A3176" s="49"/>
      <c r="B3176" s="50"/>
      <c r="C3176" s="51"/>
      <c r="D3176" s="49"/>
      <c r="E3176" s="52"/>
      <c r="F3176" s="52"/>
      <c r="G3176" s="52"/>
      <c r="H3176" s="52"/>
      <c r="I3176" s="52"/>
    </row>
    <row r="3177" spans="1:9" s="53" customFormat="1">
      <c r="A3177" s="49"/>
      <c r="B3177" s="50"/>
      <c r="C3177" s="51"/>
      <c r="D3177" s="49"/>
      <c r="E3177" s="52"/>
      <c r="F3177" s="52"/>
      <c r="G3177" s="52"/>
      <c r="H3177" s="52"/>
      <c r="I3177" s="52"/>
    </row>
    <row r="3178" spans="1:9" s="53" customFormat="1">
      <c r="A3178" s="49"/>
      <c r="B3178" s="50"/>
      <c r="C3178" s="51"/>
      <c r="D3178" s="49"/>
      <c r="E3178" s="52"/>
      <c r="F3178" s="52"/>
      <c r="G3178" s="52"/>
      <c r="H3178" s="52"/>
      <c r="I3178" s="52"/>
    </row>
    <row r="3179" spans="1:9" s="53" customFormat="1">
      <c r="A3179" s="49"/>
      <c r="B3179" s="50"/>
      <c r="C3179" s="51"/>
      <c r="D3179" s="49"/>
      <c r="E3179" s="52"/>
      <c r="F3179" s="52"/>
      <c r="G3179" s="52"/>
      <c r="H3179" s="52"/>
      <c r="I3179" s="52"/>
    </row>
    <row r="3180" spans="1:9" s="53" customFormat="1">
      <c r="A3180" s="49"/>
      <c r="B3180" s="50"/>
      <c r="C3180" s="51"/>
      <c r="D3180" s="49"/>
      <c r="E3180" s="52"/>
      <c r="F3180" s="52"/>
      <c r="G3180" s="52"/>
      <c r="H3180" s="52"/>
      <c r="I3180" s="52"/>
    </row>
    <row r="3181" spans="1:9" s="53" customFormat="1">
      <c r="A3181" s="49"/>
      <c r="B3181" s="50"/>
      <c r="C3181" s="51"/>
      <c r="D3181" s="49"/>
      <c r="E3181" s="52"/>
      <c r="F3181" s="52"/>
      <c r="G3181" s="52"/>
      <c r="H3181" s="52"/>
      <c r="I3181" s="52"/>
    </row>
    <row r="3182" spans="1:9" s="53" customFormat="1">
      <c r="A3182" s="49"/>
      <c r="B3182" s="50"/>
      <c r="C3182" s="51"/>
      <c r="D3182" s="49"/>
      <c r="E3182" s="52"/>
      <c r="F3182" s="52"/>
      <c r="G3182" s="52"/>
      <c r="H3182" s="52"/>
      <c r="I3182" s="52"/>
    </row>
    <row r="3183" spans="1:9" s="53" customFormat="1">
      <c r="A3183" s="49"/>
      <c r="B3183" s="50"/>
      <c r="C3183" s="51"/>
      <c r="D3183" s="49"/>
      <c r="E3183" s="52"/>
      <c r="F3183" s="52"/>
      <c r="G3183" s="52"/>
      <c r="H3183" s="52"/>
      <c r="I3183" s="52"/>
    </row>
    <row r="3184" spans="1:9" s="53" customFormat="1">
      <c r="A3184" s="49"/>
      <c r="B3184" s="50"/>
      <c r="C3184" s="51"/>
      <c r="D3184" s="49"/>
      <c r="E3184" s="52"/>
      <c r="F3184" s="52"/>
      <c r="G3184" s="52"/>
      <c r="H3184" s="52"/>
      <c r="I3184" s="52"/>
    </row>
    <row r="3185" spans="1:9" s="53" customFormat="1">
      <c r="A3185" s="49"/>
      <c r="B3185" s="50"/>
      <c r="C3185" s="51"/>
      <c r="D3185" s="49"/>
      <c r="E3185" s="52"/>
      <c r="F3185" s="52"/>
      <c r="G3185" s="52"/>
      <c r="H3185" s="52"/>
      <c r="I3185" s="52"/>
    </row>
    <row r="3186" spans="1:9" s="53" customFormat="1">
      <c r="A3186" s="49"/>
      <c r="B3186" s="50"/>
      <c r="C3186" s="51"/>
      <c r="D3186" s="49"/>
      <c r="E3186" s="52"/>
      <c r="F3186" s="52"/>
      <c r="G3186" s="52"/>
      <c r="H3186" s="52"/>
      <c r="I3186" s="52"/>
    </row>
    <row r="3187" spans="1:9" s="53" customFormat="1">
      <c r="A3187" s="49"/>
      <c r="B3187" s="50"/>
      <c r="C3187" s="51"/>
      <c r="D3187" s="49"/>
      <c r="E3187" s="52"/>
      <c r="F3187" s="52"/>
      <c r="G3187" s="52"/>
      <c r="H3187" s="52"/>
      <c r="I3187" s="52"/>
    </row>
    <row r="3188" spans="1:9" s="53" customFormat="1">
      <c r="A3188" s="49"/>
      <c r="B3188" s="50"/>
      <c r="C3188" s="51"/>
      <c r="D3188" s="49"/>
      <c r="E3188" s="52"/>
      <c r="F3188" s="52"/>
      <c r="G3188" s="52"/>
      <c r="H3188" s="52"/>
      <c r="I3188" s="52"/>
    </row>
    <row r="3189" spans="1:9" s="53" customFormat="1">
      <c r="A3189" s="54"/>
      <c r="B3189" s="55"/>
      <c r="C3189" s="56"/>
      <c r="D3189" s="54"/>
      <c r="E3189" s="52"/>
      <c r="F3189" s="52"/>
      <c r="G3189" s="52"/>
      <c r="H3189" s="52"/>
      <c r="I3189" s="52"/>
    </row>
    <row r="3190" spans="1:9" s="53" customFormat="1">
      <c r="A3190" s="54"/>
      <c r="B3190" s="55"/>
      <c r="C3190" s="56"/>
      <c r="D3190" s="54"/>
      <c r="E3190" s="52"/>
      <c r="F3190" s="52"/>
      <c r="G3190" s="52"/>
      <c r="H3190" s="52"/>
      <c r="I3190" s="52"/>
    </row>
    <row r="3191" spans="1:9" s="53" customFormat="1">
      <c r="A3191" s="54"/>
      <c r="B3191" s="55"/>
      <c r="C3191" s="56"/>
      <c r="D3191" s="54"/>
      <c r="E3191" s="52"/>
      <c r="F3191" s="52"/>
      <c r="G3191" s="52"/>
      <c r="H3191" s="52"/>
      <c r="I3191" s="52"/>
    </row>
    <row r="3192" spans="1:9" s="53" customFormat="1">
      <c r="A3192" s="54"/>
      <c r="B3192" s="55"/>
      <c r="C3192" s="56"/>
      <c r="D3192" s="54"/>
      <c r="E3192" s="52"/>
      <c r="F3192" s="52"/>
      <c r="G3192" s="52"/>
      <c r="H3192" s="52"/>
      <c r="I3192" s="52"/>
    </row>
    <row r="3193" spans="1:9" s="53" customFormat="1">
      <c r="A3193" s="54"/>
      <c r="B3193" s="55"/>
      <c r="C3193" s="56"/>
      <c r="D3193" s="54"/>
      <c r="E3193" s="52"/>
      <c r="F3193" s="52"/>
      <c r="G3193" s="52"/>
      <c r="H3193" s="52"/>
      <c r="I3193" s="52"/>
    </row>
    <row r="3194" spans="1:9" s="53" customFormat="1">
      <c r="A3194" s="54"/>
      <c r="B3194" s="55"/>
      <c r="C3194" s="56"/>
      <c r="D3194" s="54"/>
      <c r="E3194" s="52"/>
      <c r="F3194" s="52"/>
      <c r="G3194" s="52"/>
      <c r="H3194" s="52"/>
      <c r="I3194" s="52"/>
    </row>
    <row r="3195" spans="1:9" s="53" customFormat="1">
      <c r="A3195" s="54"/>
      <c r="B3195" s="55"/>
      <c r="C3195" s="56"/>
      <c r="D3195" s="54"/>
      <c r="E3195" s="52"/>
      <c r="F3195" s="52"/>
      <c r="G3195" s="52"/>
      <c r="H3195" s="52"/>
      <c r="I3195" s="52"/>
    </row>
    <row r="3196" spans="1:9" s="53" customFormat="1">
      <c r="A3196" s="54"/>
      <c r="B3196" s="55"/>
      <c r="C3196" s="56"/>
      <c r="D3196" s="54"/>
      <c r="E3196" s="52"/>
      <c r="F3196" s="52"/>
      <c r="G3196" s="52"/>
      <c r="H3196" s="52"/>
      <c r="I3196" s="52"/>
    </row>
    <row r="3197" spans="1:9" s="53" customFormat="1">
      <c r="A3197" s="54"/>
      <c r="B3197" s="55"/>
      <c r="C3197" s="56"/>
      <c r="D3197" s="54"/>
      <c r="E3197" s="52"/>
      <c r="F3197" s="52"/>
      <c r="G3197" s="52"/>
      <c r="H3197" s="52"/>
      <c r="I3197" s="52"/>
    </row>
    <row r="3198" spans="1:9" s="53" customFormat="1">
      <c r="A3198" s="54"/>
      <c r="B3198" s="55"/>
      <c r="C3198" s="56"/>
      <c r="D3198" s="54"/>
      <c r="E3198" s="52"/>
      <c r="F3198" s="52"/>
      <c r="G3198" s="52"/>
      <c r="H3198" s="52"/>
      <c r="I3198" s="52"/>
    </row>
    <row r="3199" spans="1:9" s="53" customFormat="1">
      <c r="A3199" s="54"/>
      <c r="B3199" s="55"/>
      <c r="C3199" s="56"/>
      <c r="D3199" s="54"/>
      <c r="E3199" s="52"/>
      <c r="F3199" s="52"/>
      <c r="G3199" s="52"/>
      <c r="H3199" s="52"/>
      <c r="I3199" s="52"/>
    </row>
    <row r="3200" spans="1:9" s="53" customFormat="1">
      <c r="A3200" s="54"/>
      <c r="B3200" s="55"/>
      <c r="C3200" s="56"/>
      <c r="D3200" s="54"/>
      <c r="E3200" s="52"/>
      <c r="F3200" s="52"/>
      <c r="G3200" s="52"/>
      <c r="H3200" s="52"/>
      <c r="I3200" s="52"/>
    </row>
    <row r="3201" spans="1:9" s="53" customFormat="1">
      <c r="A3201" s="54"/>
      <c r="B3201" s="55"/>
      <c r="C3201" s="56"/>
      <c r="D3201" s="54"/>
      <c r="E3201" s="52"/>
      <c r="F3201" s="52"/>
      <c r="G3201" s="52"/>
      <c r="H3201" s="52"/>
      <c r="I3201" s="52"/>
    </row>
    <row r="3202" spans="1:9" s="53" customFormat="1">
      <c r="A3202" s="54"/>
      <c r="B3202" s="55"/>
      <c r="C3202" s="56"/>
      <c r="D3202" s="54"/>
      <c r="E3202" s="52"/>
      <c r="F3202" s="52"/>
      <c r="G3202" s="52"/>
      <c r="H3202" s="52"/>
      <c r="I3202" s="52"/>
    </row>
    <row r="3203" spans="1:9" s="53" customFormat="1">
      <c r="A3203" s="54"/>
      <c r="B3203" s="55"/>
      <c r="C3203" s="56"/>
      <c r="D3203" s="54"/>
      <c r="E3203" s="52"/>
      <c r="F3203" s="52"/>
      <c r="G3203" s="52"/>
      <c r="H3203" s="52"/>
      <c r="I3203" s="52"/>
    </row>
    <row r="3204" spans="1:9" s="53" customFormat="1">
      <c r="A3204" s="54"/>
      <c r="B3204" s="55"/>
      <c r="C3204" s="56"/>
      <c r="D3204" s="54"/>
      <c r="E3204" s="52"/>
      <c r="F3204" s="52"/>
      <c r="G3204" s="52"/>
      <c r="H3204" s="52"/>
      <c r="I3204" s="52"/>
    </row>
    <row r="3205" spans="1:9" s="53" customFormat="1">
      <c r="A3205" s="54"/>
      <c r="B3205" s="55"/>
      <c r="C3205" s="56"/>
      <c r="D3205" s="54"/>
      <c r="E3205" s="52"/>
      <c r="F3205" s="52"/>
      <c r="G3205" s="52"/>
      <c r="H3205" s="52"/>
      <c r="I3205" s="52"/>
    </row>
    <row r="3206" spans="1:9" s="53" customFormat="1">
      <c r="A3206" s="54"/>
      <c r="B3206" s="55"/>
      <c r="C3206" s="56"/>
      <c r="D3206" s="54"/>
      <c r="E3206" s="52"/>
      <c r="F3206" s="52"/>
      <c r="G3206" s="52"/>
      <c r="H3206" s="52"/>
      <c r="I3206" s="52"/>
    </row>
    <row r="3207" spans="1:9" s="53" customFormat="1">
      <c r="A3207" s="54"/>
      <c r="B3207" s="55"/>
      <c r="C3207" s="56"/>
      <c r="D3207" s="54"/>
      <c r="E3207" s="52"/>
      <c r="F3207" s="52"/>
      <c r="G3207" s="52"/>
      <c r="H3207" s="52"/>
      <c r="I3207" s="52"/>
    </row>
    <row r="3208" spans="1:9" s="53" customFormat="1">
      <c r="A3208" s="54"/>
      <c r="B3208" s="55"/>
      <c r="C3208" s="56"/>
      <c r="D3208" s="54"/>
      <c r="E3208" s="52"/>
      <c r="F3208" s="52"/>
      <c r="G3208" s="52"/>
      <c r="H3208" s="52"/>
      <c r="I3208" s="52"/>
    </row>
    <row r="3209" spans="1:9" s="53" customFormat="1">
      <c r="A3209" s="54"/>
      <c r="B3209" s="55"/>
      <c r="C3209" s="56"/>
      <c r="D3209" s="54"/>
      <c r="E3209" s="52"/>
      <c r="F3209" s="52"/>
      <c r="G3209" s="52"/>
      <c r="H3209" s="52"/>
      <c r="I3209" s="52"/>
    </row>
    <row r="3210" spans="1:9" s="53" customFormat="1">
      <c r="A3210" s="54"/>
      <c r="B3210" s="55"/>
      <c r="C3210" s="56"/>
      <c r="D3210" s="54"/>
      <c r="E3210" s="52"/>
      <c r="F3210" s="52"/>
      <c r="G3210" s="52"/>
      <c r="H3210" s="52"/>
      <c r="I3210" s="52"/>
    </row>
    <row r="3211" spans="1:9" s="53" customFormat="1">
      <c r="A3211" s="54"/>
      <c r="B3211" s="55"/>
      <c r="C3211" s="56"/>
      <c r="D3211" s="54"/>
      <c r="E3211" s="52"/>
      <c r="F3211" s="52"/>
      <c r="G3211" s="52"/>
      <c r="H3211" s="52"/>
      <c r="I3211" s="52"/>
    </row>
    <row r="3212" spans="1:9" s="53" customFormat="1">
      <c r="A3212" s="54"/>
      <c r="B3212" s="55"/>
      <c r="C3212" s="56"/>
      <c r="D3212" s="54"/>
      <c r="E3212" s="52"/>
      <c r="F3212" s="52"/>
      <c r="G3212" s="52"/>
      <c r="H3212" s="52"/>
      <c r="I3212" s="52"/>
    </row>
    <row r="3213" spans="1:9" s="53" customFormat="1">
      <c r="A3213" s="54"/>
      <c r="B3213" s="55"/>
      <c r="C3213" s="56"/>
      <c r="D3213" s="54"/>
      <c r="E3213" s="52"/>
      <c r="F3213" s="52"/>
      <c r="G3213" s="52"/>
      <c r="H3213" s="52"/>
      <c r="I3213" s="52"/>
    </row>
    <row r="3214" spans="1:9" s="53" customFormat="1">
      <c r="A3214" s="54"/>
      <c r="B3214" s="55"/>
      <c r="C3214" s="56"/>
      <c r="D3214" s="54"/>
      <c r="E3214" s="52"/>
      <c r="F3214" s="52"/>
      <c r="G3214" s="52"/>
      <c r="H3214" s="52"/>
      <c r="I3214" s="52"/>
    </row>
    <row r="3215" spans="1:9" s="53" customFormat="1">
      <c r="A3215" s="54"/>
      <c r="B3215" s="55"/>
      <c r="C3215" s="56"/>
      <c r="D3215" s="54"/>
      <c r="E3215" s="52"/>
      <c r="F3215" s="52"/>
      <c r="G3215" s="52"/>
      <c r="H3215" s="52"/>
      <c r="I3215" s="52"/>
    </row>
    <row r="3216" spans="1:9" s="53" customFormat="1">
      <c r="A3216" s="54"/>
      <c r="B3216" s="55"/>
      <c r="C3216" s="56"/>
      <c r="D3216" s="54"/>
      <c r="E3216" s="52"/>
      <c r="F3216" s="52"/>
      <c r="G3216" s="52"/>
      <c r="H3216" s="52"/>
      <c r="I3216" s="52"/>
    </row>
    <row r="3217" spans="1:9" s="53" customFormat="1">
      <c r="A3217" s="54"/>
      <c r="B3217" s="55"/>
      <c r="C3217" s="56"/>
      <c r="D3217" s="54"/>
      <c r="E3217" s="52"/>
      <c r="F3217" s="52"/>
      <c r="G3217" s="52"/>
      <c r="H3217" s="52"/>
      <c r="I3217" s="52"/>
    </row>
    <row r="3218" spans="1:9" s="53" customFormat="1">
      <c r="A3218" s="54"/>
      <c r="B3218" s="55"/>
      <c r="C3218" s="56"/>
      <c r="D3218" s="54"/>
      <c r="E3218" s="52"/>
      <c r="F3218" s="52"/>
      <c r="G3218" s="52"/>
      <c r="H3218" s="52"/>
      <c r="I3218" s="52"/>
    </row>
    <row r="3219" spans="1:9" s="53" customFormat="1">
      <c r="A3219" s="54"/>
      <c r="B3219" s="55"/>
      <c r="C3219" s="56"/>
      <c r="D3219" s="54"/>
      <c r="E3219" s="52"/>
      <c r="F3219" s="52"/>
      <c r="G3219" s="52"/>
      <c r="H3219" s="52"/>
      <c r="I3219" s="52"/>
    </row>
    <row r="3220" spans="1:9" s="53" customFormat="1">
      <c r="A3220" s="54"/>
      <c r="B3220" s="55"/>
      <c r="C3220" s="56"/>
      <c r="D3220" s="54"/>
      <c r="E3220" s="52"/>
      <c r="F3220" s="52"/>
      <c r="G3220" s="52"/>
      <c r="H3220" s="52"/>
      <c r="I3220" s="52"/>
    </row>
    <row r="3221" spans="1:9" s="53" customFormat="1">
      <c r="A3221" s="54"/>
      <c r="B3221" s="55"/>
      <c r="C3221" s="56"/>
      <c r="D3221" s="54"/>
      <c r="E3221" s="52"/>
      <c r="F3221" s="52"/>
      <c r="G3221" s="52"/>
      <c r="H3221" s="52"/>
      <c r="I3221" s="52"/>
    </row>
    <row r="3222" spans="1:9" s="53" customFormat="1">
      <c r="A3222" s="54"/>
      <c r="B3222" s="55"/>
      <c r="C3222" s="56"/>
      <c r="D3222" s="54"/>
      <c r="E3222" s="52"/>
      <c r="F3222" s="52"/>
      <c r="G3222" s="52"/>
      <c r="H3222" s="52"/>
      <c r="I3222" s="52"/>
    </row>
    <row r="3223" spans="1:9" s="53" customFormat="1">
      <c r="A3223" s="54"/>
      <c r="B3223" s="55"/>
      <c r="C3223" s="56"/>
      <c r="D3223" s="54"/>
      <c r="E3223" s="52"/>
      <c r="F3223" s="52"/>
      <c r="G3223" s="52"/>
      <c r="H3223" s="52"/>
      <c r="I3223" s="52"/>
    </row>
    <row r="3224" spans="1:9" s="53" customFormat="1">
      <c r="A3224" s="54"/>
      <c r="B3224" s="55"/>
      <c r="C3224" s="56"/>
      <c r="D3224" s="54"/>
      <c r="E3224" s="52"/>
      <c r="F3224" s="52"/>
      <c r="G3224" s="52"/>
      <c r="H3224" s="52"/>
      <c r="I3224" s="52"/>
    </row>
    <row r="3225" spans="1:9" s="53" customFormat="1">
      <c r="A3225" s="54"/>
      <c r="B3225" s="55"/>
      <c r="C3225" s="56"/>
      <c r="D3225" s="54"/>
      <c r="E3225" s="52"/>
      <c r="F3225" s="52"/>
      <c r="G3225" s="52"/>
      <c r="H3225" s="52"/>
      <c r="I3225" s="52"/>
    </row>
    <row r="3226" spans="1:9" s="53" customFormat="1">
      <c r="A3226" s="54"/>
      <c r="B3226" s="55"/>
      <c r="C3226" s="56"/>
      <c r="D3226" s="54"/>
      <c r="E3226" s="52"/>
      <c r="F3226" s="52"/>
      <c r="G3226" s="52"/>
      <c r="H3226" s="52"/>
      <c r="I3226" s="52"/>
    </row>
    <row r="3227" spans="1:9" s="53" customFormat="1">
      <c r="A3227" s="54"/>
      <c r="B3227" s="55"/>
      <c r="C3227" s="56"/>
      <c r="D3227" s="54"/>
      <c r="E3227" s="52"/>
      <c r="F3227" s="52"/>
      <c r="G3227" s="52"/>
      <c r="H3227" s="52"/>
      <c r="I3227" s="52"/>
    </row>
    <row r="3228" spans="1:9" s="53" customFormat="1">
      <c r="A3228" s="54"/>
      <c r="B3228" s="55"/>
      <c r="C3228" s="56"/>
      <c r="D3228" s="54"/>
      <c r="E3228" s="52"/>
      <c r="F3228" s="52"/>
      <c r="G3228" s="52"/>
      <c r="H3228" s="52"/>
      <c r="I3228" s="52"/>
    </row>
    <row r="3229" spans="1:9" s="53" customFormat="1">
      <c r="A3229" s="54"/>
      <c r="B3229" s="55"/>
      <c r="C3229" s="56"/>
      <c r="D3229" s="54"/>
      <c r="E3229" s="52"/>
      <c r="F3229" s="52"/>
      <c r="G3229" s="52"/>
      <c r="H3229" s="52"/>
      <c r="I3229" s="52"/>
    </row>
    <row r="3230" spans="1:9" s="53" customFormat="1">
      <c r="A3230" s="54"/>
      <c r="B3230" s="55"/>
      <c r="C3230" s="56"/>
      <c r="D3230" s="54"/>
      <c r="E3230" s="52"/>
      <c r="F3230" s="52"/>
      <c r="G3230" s="52"/>
      <c r="H3230" s="52"/>
      <c r="I3230" s="52"/>
    </row>
    <row r="3231" spans="1:9" s="53" customFormat="1">
      <c r="A3231" s="54"/>
      <c r="B3231" s="55"/>
      <c r="C3231" s="56"/>
      <c r="D3231" s="54"/>
      <c r="E3231" s="52"/>
      <c r="F3231" s="52"/>
      <c r="G3231" s="52"/>
      <c r="H3231" s="52"/>
      <c r="I3231" s="52"/>
    </row>
    <row r="3232" spans="1:9" s="53" customFormat="1">
      <c r="A3232" s="54"/>
      <c r="B3232" s="55"/>
      <c r="C3232" s="56"/>
      <c r="D3232" s="54"/>
      <c r="E3232" s="52"/>
      <c r="F3232" s="52"/>
      <c r="G3232" s="52"/>
      <c r="H3232" s="52"/>
      <c r="I3232" s="52"/>
    </row>
    <row r="3233" spans="1:9" s="53" customFormat="1">
      <c r="A3233" s="54"/>
      <c r="B3233" s="55"/>
      <c r="C3233" s="56"/>
      <c r="D3233" s="54"/>
      <c r="E3233" s="52"/>
      <c r="F3233" s="52"/>
      <c r="G3233" s="52"/>
      <c r="H3233" s="52"/>
      <c r="I3233" s="52"/>
    </row>
    <row r="3234" spans="1:9" s="53" customFormat="1">
      <c r="A3234" s="54"/>
      <c r="B3234" s="55"/>
      <c r="C3234" s="56"/>
      <c r="D3234" s="54"/>
      <c r="E3234" s="52"/>
      <c r="F3234" s="52"/>
      <c r="G3234" s="52"/>
      <c r="H3234" s="52"/>
      <c r="I3234" s="52"/>
    </row>
    <row r="3235" spans="1:9" s="53" customFormat="1">
      <c r="A3235" s="54"/>
      <c r="B3235" s="55"/>
      <c r="C3235" s="56"/>
      <c r="D3235" s="54"/>
      <c r="E3235" s="52"/>
      <c r="F3235" s="52"/>
      <c r="G3235" s="52"/>
      <c r="H3235" s="52"/>
      <c r="I3235" s="52"/>
    </row>
    <row r="3236" spans="1:9" s="53" customFormat="1">
      <c r="A3236" s="54"/>
      <c r="B3236" s="55"/>
      <c r="C3236" s="56"/>
      <c r="D3236" s="54"/>
      <c r="E3236" s="52"/>
      <c r="F3236" s="52"/>
      <c r="G3236" s="52"/>
      <c r="H3236" s="52"/>
      <c r="I3236" s="52"/>
    </row>
    <row r="3237" spans="1:9" s="53" customFormat="1">
      <c r="A3237" s="54"/>
      <c r="B3237" s="55"/>
      <c r="C3237" s="56"/>
      <c r="D3237" s="54"/>
      <c r="E3237" s="52"/>
      <c r="F3237" s="52"/>
      <c r="G3237" s="52"/>
      <c r="H3237" s="52"/>
      <c r="I3237" s="52"/>
    </row>
    <row r="3238" spans="1:9" s="53" customFormat="1">
      <c r="A3238" s="54"/>
      <c r="B3238" s="55"/>
      <c r="C3238" s="56"/>
      <c r="D3238" s="54"/>
      <c r="E3238" s="52"/>
      <c r="F3238" s="52"/>
      <c r="G3238" s="52"/>
      <c r="H3238" s="52"/>
      <c r="I3238" s="52"/>
    </row>
    <row r="3239" spans="1:9" s="53" customFormat="1">
      <c r="A3239" s="54"/>
      <c r="B3239" s="55"/>
      <c r="C3239" s="56"/>
      <c r="D3239" s="54"/>
      <c r="E3239" s="52"/>
      <c r="F3239" s="52"/>
      <c r="G3239" s="52"/>
      <c r="H3239" s="52"/>
      <c r="I3239" s="52"/>
    </row>
    <row r="3240" spans="1:9" s="53" customFormat="1">
      <c r="A3240" s="54"/>
      <c r="B3240" s="55"/>
      <c r="C3240" s="56"/>
      <c r="D3240" s="54"/>
      <c r="E3240" s="52"/>
      <c r="F3240" s="52"/>
      <c r="G3240" s="52"/>
      <c r="H3240" s="52"/>
      <c r="I3240" s="52"/>
    </row>
    <row r="3241" spans="1:9" s="53" customFormat="1">
      <c r="A3241" s="54"/>
      <c r="B3241" s="55"/>
      <c r="C3241" s="56"/>
      <c r="D3241" s="54"/>
      <c r="E3241" s="52"/>
      <c r="F3241" s="52"/>
      <c r="G3241" s="52"/>
      <c r="H3241" s="52"/>
      <c r="I3241" s="52"/>
    </row>
    <row r="3242" spans="1:9" s="53" customFormat="1">
      <c r="A3242" s="54"/>
      <c r="B3242" s="55"/>
      <c r="C3242" s="56"/>
      <c r="D3242" s="54"/>
      <c r="E3242" s="52"/>
      <c r="F3242" s="52"/>
      <c r="G3242" s="52"/>
      <c r="H3242" s="52"/>
      <c r="I3242" s="52"/>
    </row>
    <row r="3243" spans="1:9" s="53" customFormat="1">
      <c r="A3243" s="54"/>
      <c r="B3243" s="55"/>
      <c r="C3243" s="56"/>
      <c r="D3243" s="54"/>
      <c r="E3243" s="52"/>
      <c r="F3243" s="52"/>
      <c r="G3243" s="52"/>
      <c r="H3243" s="52"/>
      <c r="I3243" s="52"/>
    </row>
    <row r="3244" spans="1:9" s="53" customFormat="1">
      <c r="A3244" s="54"/>
      <c r="B3244" s="55"/>
      <c r="C3244" s="56"/>
      <c r="D3244" s="54"/>
      <c r="E3244" s="52"/>
      <c r="F3244" s="52"/>
      <c r="G3244" s="52"/>
      <c r="H3244" s="52"/>
      <c r="I3244" s="52"/>
    </row>
    <row r="3245" spans="1:9" s="53" customFormat="1">
      <c r="A3245" s="54"/>
      <c r="B3245" s="55"/>
      <c r="C3245" s="56"/>
      <c r="D3245" s="54"/>
      <c r="E3245" s="52"/>
      <c r="F3245" s="52"/>
      <c r="G3245" s="52"/>
      <c r="H3245" s="52"/>
      <c r="I3245" s="52"/>
    </row>
    <row r="3246" spans="1:9" s="53" customFormat="1">
      <c r="A3246" s="54"/>
      <c r="B3246" s="55"/>
      <c r="C3246" s="56"/>
      <c r="D3246" s="54"/>
      <c r="E3246" s="52"/>
      <c r="F3246" s="52"/>
      <c r="G3246" s="52"/>
      <c r="H3246" s="52"/>
      <c r="I3246" s="52"/>
    </row>
    <row r="3247" spans="1:9" s="53" customFormat="1">
      <c r="A3247" s="54"/>
      <c r="B3247" s="55"/>
      <c r="C3247" s="56"/>
      <c r="D3247" s="54"/>
      <c r="E3247" s="52"/>
      <c r="F3247" s="52"/>
      <c r="G3247" s="52"/>
      <c r="H3247" s="52"/>
      <c r="I3247" s="52"/>
    </row>
    <row r="3248" spans="1:9" s="53" customFormat="1">
      <c r="A3248" s="54"/>
      <c r="B3248" s="55"/>
      <c r="C3248" s="56"/>
      <c r="D3248" s="54"/>
      <c r="E3248" s="52"/>
      <c r="F3248" s="52"/>
      <c r="G3248" s="52"/>
      <c r="H3248" s="52"/>
      <c r="I3248" s="52"/>
    </row>
    <row r="3249" spans="1:9" s="53" customFormat="1">
      <c r="A3249" s="54"/>
      <c r="B3249" s="55"/>
      <c r="C3249" s="56"/>
      <c r="D3249" s="54"/>
      <c r="E3249" s="52"/>
      <c r="F3249" s="52"/>
      <c r="G3249" s="52"/>
      <c r="H3249" s="52"/>
      <c r="I3249" s="52"/>
    </row>
    <row r="3250" spans="1:9" s="53" customFormat="1">
      <c r="A3250" s="54"/>
      <c r="B3250" s="55"/>
      <c r="C3250" s="56"/>
      <c r="D3250" s="54"/>
      <c r="E3250" s="52"/>
      <c r="F3250" s="52"/>
      <c r="G3250" s="52"/>
      <c r="H3250" s="52"/>
      <c r="I3250" s="52"/>
    </row>
    <row r="3251" spans="1:9" s="53" customFormat="1">
      <c r="A3251" s="54"/>
      <c r="B3251" s="55"/>
      <c r="C3251" s="56"/>
      <c r="D3251" s="54"/>
      <c r="E3251" s="52"/>
      <c r="F3251" s="52"/>
      <c r="G3251" s="52"/>
      <c r="H3251" s="52"/>
      <c r="I3251" s="52"/>
    </row>
    <row r="3252" spans="1:9" s="53" customFormat="1">
      <c r="A3252" s="54"/>
      <c r="B3252" s="55"/>
      <c r="C3252" s="56"/>
      <c r="D3252" s="54"/>
      <c r="E3252" s="52"/>
      <c r="F3252" s="52"/>
      <c r="G3252" s="52"/>
      <c r="H3252" s="52"/>
      <c r="I3252" s="52"/>
    </row>
    <row r="3253" spans="1:9" s="53" customFormat="1">
      <c r="A3253" s="54"/>
      <c r="B3253" s="55"/>
      <c r="C3253" s="56"/>
      <c r="D3253" s="54"/>
      <c r="E3253" s="52"/>
      <c r="F3253" s="52"/>
      <c r="G3253" s="52"/>
      <c r="H3253" s="52"/>
      <c r="I3253" s="52"/>
    </row>
    <row r="3254" spans="1:9" s="53" customFormat="1">
      <c r="A3254" s="54"/>
      <c r="B3254" s="55"/>
      <c r="C3254" s="56"/>
      <c r="D3254" s="54"/>
      <c r="E3254" s="52"/>
      <c r="F3254" s="52"/>
      <c r="G3254" s="52"/>
      <c r="H3254" s="52"/>
      <c r="I3254" s="52"/>
    </row>
    <row r="3255" spans="1:9" s="53" customFormat="1">
      <c r="A3255" s="54"/>
      <c r="B3255" s="55"/>
      <c r="C3255" s="56"/>
      <c r="D3255" s="54"/>
      <c r="E3255" s="52"/>
      <c r="F3255" s="52"/>
      <c r="G3255" s="52"/>
      <c r="H3255" s="52"/>
      <c r="I3255" s="52"/>
    </row>
    <row r="3256" spans="1:9" s="53" customFormat="1">
      <c r="A3256" s="54"/>
      <c r="B3256" s="55"/>
      <c r="C3256" s="56"/>
      <c r="D3256" s="54"/>
      <c r="E3256" s="52"/>
      <c r="F3256" s="52"/>
      <c r="G3256" s="52"/>
      <c r="H3256" s="52"/>
      <c r="I3256" s="52"/>
    </row>
    <row r="3257" spans="1:9" s="53" customFormat="1">
      <c r="A3257" s="54"/>
      <c r="B3257" s="55"/>
      <c r="C3257" s="56"/>
      <c r="D3257" s="54"/>
      <c r="E3257" s="52"/>
      <c r="F3257" s="52"/>
      <c r="G3257" s="52"/>
      <c r="H3257" s="52"/>
      <c r="I3257" s="52"/>
    </row>
    <row r="3258" spans="1:9" s="53" customFormat="1">
      <c r="A3258" s="54"/>
      <c r="B3258" s="55"/>
      <c r="C3258" s="56"/>
      <c r="D3258" s="54"/>
      <c r="E3258" s="52"/>
      <c r="F3258" s="52"/>
      <c r="G3258" s="52"/>
      <c r="H3258" s="52"/>
      <c r="I3258" s="52"/>
    </row>
    <row r="3259" spans="1:9" s="53" customFormat="1">
      <c r="A3259" s="54"/>
      <c r="B3259" s="55"/>
      <c r="C3259" s="56"/>
      <c r="D3259" s="54"/>
      <c r="E3259" s="52"/>
      <c r="F3259" s="52"/>
      <c r="G3259" s="52"/>
      <c r="H3259" s="52"/>
      <c r="I3259" s="52"/>
    </row>
    <row r="3260" spans="1:9" s="53" customFormat="1">
      <c r="A3260" s="54"/>
      <c r="B3260" s="55"/>
      <c r="C3260" s="56"/>
      <c r="D3260" s="54"/>
      <c r="E3260" s="52"/>
      <c r="F3260" s="52"/>
      <c r="G3260" s="52"/>
      <c r="H3260" s="52"/>
      <c r="I3260" s="52"/>
    </row>
    <row r="3261" spans="1:9" s="53" customFormat="1">
      <c r="A3261" s="54"/>
      <c r="B3261" s="55"/>
      <c r="C3261" s="56"/>
      <c r="D3261" s="54"/>
      <c r="E3261" s="52"/>
      <c r="F3261" s="52"/>
      <c r="G3261" s="52"/>
      <c r="H3261" s="52"/>
      <c r="I3261" s="52"/>
    </row>
    <row r="3262" spans="1:9" s="53" customFormat="1">
      <c r="A3262" s="54"/>
      <c r="B3262" s="55"/>
      <c r="C3262" s="56"/>
      <c r="D3262" s="54"/>
      <c r="E3262" s="52"/>
      <c r="F3262" s="52"/>
      <c r="G3262" s="52"/>
      <c r="H3262" s="52"/>
      <c r="I3262" s="52"/>
    </row>
    <row r="3263" spans="1:9" s="53" customFormat="1">
      <c r="A3263" s="54"/>
      <c r="B3263" s="55"/>
      <c r="C3263" s="56"/>
      <c r="D3263" s="54"/>
      <c r="E3263" s="52"/>
      <c r="F3263" s="52"/>
      <c r="G3263" s="52"/>
      <c r="H3263" s="52"/>
      <c r="I3263" s="52"/>
    </row>
    <row r="3264" spans="1:9" s="53" customFormat="1">
      <c r="A3264" s="54"/>
      <c r="B3264" s="55"/>
      <c r="C3264" s="56"/>
      <c r="D3264" s="54"/>
      <c r="E3264" s="52"/>
      <c r="F3264" s="52"/>
      <c r="G3264" s="52"/>
      <c r="H3264" s="52"/>
      <c r="I3264" s="52"/>
    </row>
    <row r="3265" spans="1:9" s="53" customFormat="1">
      <c r="A3265" s="54"/>
      <c r="B3265" s="55"/>
      <c r="C3265" s="56"/>
      <c r="D3265" s="54"/>
      <c r="E3265" s="52"/>
      <c r="F3265" s="52"/>
      <c r="G3265" s="52"/>
      <c r="H3265" s="52"/>
      <c r="I3265" s="52"/>
    </row>
    <row r="3266" spans="1:9" s="53" customFormat="1">
      <c r="A3266" s="54"/>
      <c r="B3266" s="55"/>
      <c r="C3266" s="56"/>
      <c r="D3266" s="54"/>
      <c r="E3266" s="52"/>
      <c r="F3266" s="52"/>
      <c r="G3266" s="52"/>
      <c r="H3266" s="52"/>
      <c r="I3266" s="52"/>
    </row>
    <row r="3267" spans="1:9" s="53" customFormat="1">
      <c r="A3267" s="54"/>
      <c r="B3267" s="55"/>
      <c r="C3267" s="56"/>
      <c r="D3267" s="54"/>
      <c r="E3267" s="52"/>
      <c r="F3267" s="52"/>
      <c r="G3267" s="52"/>
      <c r="H3267" s="52"/>
      <c r="I3267" s="52"/>
    </row>
    <row r="3268" spans="1:9" s="53" customFormat="1">
      <c r="A3268" s="54"/>
      <c r="B3268" s="55"/>
      <c r="C3268" s="56"/>
      <c r="D3268" s="54"/>
      <c r="E3268" s="52"/>
      <c r="F3268" s="52"/>
      <c r="G3268" s="52"/>
      <c r="H3268" s="52"/>
      <c r="I3268" s="52"/>
    </row>
    <row r="3269" spans="1:9" s="53" customFormat="1">
      <c r="A3269" s="54"/>
      <c r="B3269" s="55"/>
      <c r="C3269" s="56"/>
      <c r="D3269" s="54"/>
      <c r="E3269" s="52"/>
      <c r="F3269" s="52"/>
      <c r="G3269" s="52"/>
      <c r="H3269" s="52"/>
      <c r="I3269" s="52"/>
    </row>
    <row r="3270" spans="1:9" s="53" customFormat="1">
      <c r="A3270" s="54"/>
      <c r="B3270" s="55"/>
      <c r="C3270" s="56"/>
      <c r="D3270" s="54"/>
      <c r="E3270" s="52"/>
      <c r="F3270" s="52"/>
      <c r="G3270" s="52"/>
      <c r="H3270" s="52"/>
      <c r="I3270" s="52"/>
    </row>
    <row r="3271" spans="1:9" s="53" customFormat="1">
      <c r="A3271" s="54"/>
      <c r="B3271" s="55"/>
      <c r="C3271" s="56"/>
      <c r="D3271" s="54"/>
      <c r="E3271" s="52"/>
      <c r="F3271" s="52"/>
      <c r="G3271" s="52"/>
      <c r="H3271" s="52"/>
      <c r="I3271" s="52"/>
    </row>
    <row r="3272" spans="1:9" s="53" customFormat="1">
      <c r="A3272" s="54"/>
      <c r="B3272" s="55"/>
      <c r="C3272" s="56"/>
      <c r="D3272" s="54"/>
      <c r="E3272" s="52"/>
      <c r="F3272" s="52"/>
      <c r="G3272" s="52"/>
      <c r="H3272" s="52"/>
      <c r="I3272" s="52"/>
    </row>
    <row r="3273" spans="1:9" s="53" customFormat="1">
      <c r="A3273" s="54"/>
      <c r="B3273" s="55"/>
      <c r="C3273" s="56"/>
      <c r="D3273" s="54"/>
      <c r="E3273" s="52"/>
      <c r="F3273" s="52"/>
      <c r="G3273" s="52"/>
      <c r="H3273" s="52"/>
      <c r="I3273" s="52"/>
    </row>
    <row r="3274" spans="1:9" s="53" customFormat="1">
      <c r="A3274" s="54"/>
      <c r="B3274" s="55"/>
      <c r="C3274" s="56"/>
      <c r="D3274" s="54"/>
      <c r="E3274" s="52"/>
      <c r="F3274" s="52"/>
      <c r="G3274" s="52"/>
      <c r="H3274" s="52"/>
      <c r="I3274" s="52"/>
    </row>
    <row r="3275" spans="1:9" s="53" customFormat="1">
      <c r="A3275" s="54"/>
      <c r="B3275" s="55"/>
      <c r="C3275" s="56"/>
      <c r="D3275" s="54"/>
      <c r="E3275" s="52"/>
      <c r="F3275" s="52"/>
      <c r="G3275" s="52"/>
      <c r="H3275" s="52"/>
      <c r="I3275" s="52"/>
    </row>
    <row r="3276" spans="1:9" s="53" customFormat="1">
      <c r="A3276" s="54"/>
      <c r="B3276" s="55"/>
      <c r="C3276" s="56"/>
      <c r="D3276" s="54"/>
      <c r="E3276" s="52"/>
      <c r="F3276" s="52"/>
      <c r="G3276" s="52"/>
      <c r="H3276" s="52"/>
      <c r="I3276" s="52"/>
    </row>
    <row r="3277" spans="1:9" s="53" customFormat="1">
      <c r="A3277" s="54"/>
      <c r="B3277" s="55"/>
      <c r="C3277" s="56"/>
      <c r="D3277" s="54"/>
      <c r="E3277" s="52"/>
      <c r="F3277" s="52"/>
      <c r="G3277" s="52"/>
      <c r="H3277" s="52"/>
      <c r="I3277" s="52"/>
    </row>
    <row r="3278" spans="1:9" s="53" customFormat="1">
      <c r="A3278" s="54"/>
      <c r="B3278" s="55"/>
      <c r="C3278" s="56"/>
      <c r="D3278" s="54"/>
      <c r="E3278" s="52"/>
      <c r="F3278" s="52"/>
      <c r="G3278" s="52"/>
      <c r="H3278" s="52"/>
      <c r="I3278" s="52"/>
    </row>
    <row r="3279" spans="1:9" s="53" customFormat="1">
      <c r="A3279" s="54"/>
      <c r="B3279" s="55"/>
      <c r="C3279" s="56"/>
      <c r="D3279" s="54"/>
      <c r="E3279" s="52"/>
      <c r="F3279" s="52"/>
      <c r="G3279" s="52"/>
      <c r="H3279" s="52"/>
      <c r="I3279" s="52"/>
    </row>
    <row r="3280" spans="1:9" s="53" customFormat="1">
      <c r="A3280" s="54"/>
      <c r="B3280" s="55"/>
      <c r="C3280" s="56"/>
      <c r="D3280" s="54"/>
      <c r="E3280" s="52"/>
      <c r="F3280" s="52"/>
      <c r="G3280" s="52"/>
      <c r="H3280" s="52"/>
      <c r="I3280" s="52"/>
    </row>
    <row r="3281" spans="1:9" s="53" customFormat="1">
      <c r="A3281" s="54"/>
      <c r="B3281" s="55"/>
      <c r="C3281" s="56"/>
      <c r="D3281" s="54"/>
      <c r="E3281" s="52"/>
      <c r="F3281" s="52"/>
      <c r="G3281" s="52"/>
      <c r="H3281" s="52"/>
      <c r="I3281" s="52"/>
    </row>
    <row r="3282" spans="1:9" s="53" customFormat="1">
      <c r="A3282" s="54"/>
      <c r="B3282" s="55"/>
      <c r="C3282" s="56"/>
      <c r="D3282" s="54"/>
      <c r="E3282" s="52"/>
      <c r="F3282" s="52"/>
      <c r="G3282" s="52"/>
      <c r="H3282" s="52"/>
      <c r="I3282" s="52"/>
    </row>
    <row r="3283" spans="1:9" s="53" customFormat="1">
      <c r="A3283" s="54"/>
      <c r="B3283" s="55"/>
      <c r="C3283" s="56"/>
      <c r="D3283" s="54"/>
      <c r="E3283" s="52"/>
      <c r="F3283" s="52"/>
      <c r="G3283" s="52"/>
      <c r="H3283" s="52"/>
      <c r="I3283" s="52"/>
    </row>
    <row r="3284" spans="1:9" s="53" customFormat="1">
      <c r="A3284" s="54"/>
      <c r="B3284" s="55"/>
      <c r="C3284" s="56"/>
      <c r="D3284" s="54"/>
      <c r="E3284" s="52"/>
      <c r="F3284" s="52"/>
      <c r="G3284" s="52"/>
      <c r="H3284" s="52"/>
      <c r="I3284" s="52"/>
    </row>
    <row r="3285" spans="1:9" s="53" customFormat="1">
      <c r="A3285" s="54"/>
      <c r="B3285" s="55"/>
      <c r="C3285" s="56"/>
      <c r="D3285" s="54"/>
      <c r="E3285" s="52"/>
      <c r="F3285" s="52"/>
      <c r="G3285" s="52"/>
      <c r="H3285" s="52"/>
      <c r="I3285" s="52"/>
    </row>
    <row r="3286" spans="1:9" s="53" customFormat="1">
      <c r="A3286" s="54"/>
      <c r="B3286" s="55"/>
      <c r="C3286" s="56"/>
      <c r="D3286" s="54"/>
      <c r="E3286" s="52"/>
      <c r="F3286" s="52"/>
      <c r="G3286" s="52"/>
      <c r="H3286" s="52"/>
      <c r="I3286" s="52"/>
    </row>
    <row r="3287" spans="1:9" s="53" customFormat="1">
      <c r="A3287" s="54"/>
      <c r="B3287" s="55"/>
      <c r="C3287" s="56"/>
      <c r="D3287" s="54"/>
      <c r="E3287" s="52"/>
      <c r="F3287" s="52"/>
      <c r="G3287" s="52"/>
      <c r="H3287" s="52"/>
      <c r="I3287" s="52"/>
    </row>
    <row r="3288" spans="1:9" s="53" customFormat="1">
      <c r="A3288" s="54"/>
      <c r="B3288" s="55"/>
      <c r="C3288" s="56"/>
      <c r="D3288" s="54"/>
      <c r="E3288" s="52"/>
      <c r="F3288" s="52"/>
      <c r="G3288" s="52"/>
      <c r="H3288" s="52"/>
      <c r="I3288" s="52"/>
    </row>
    <row r="3289" spans="1:9" s="53" customFormat="1">
      <c r="A3289" s="54"/>
      <c r="B3289" s="55"/>
      <c r="C3289" s="56"/>
      <c r="D3289" s="54"/>
      <c r="E3289" s="52"/>
      <c r="F3289" s="52"/>
      <c r="G3289" s="52"/>
      <c r="H3289" s="52"/>
      <c r="I3289" s="52"/>
    </row>
    <row r="3290" spans="1:9" s="53" customFormat="1">
      <c r="A3290" s="54"/>
      <c r="B3290" s="55"/>
      <c r="C3290" s="56"/>
      <c r="D3290" s="54"/>
      <c r="E3290" s="52"/>
      <c r="F3290" s="52"/>
      <c r="G3290" s="52"/>
      <c r="H3290" s="52"/>
      <c r="I3290" s="52"/>
    </row>
    <row r="3291" spans="1:9" s="53" customFormat="1">
      <c r="A3291" s="54"/>
      <c r="B3291" s="55"/>
      <c r="C3291" s="56"/>
      <c r="D3291" s="54"/>
      <c r="E3291" s="52"/>
      <c r="F3291" s="52"/>
      <c r="G3291" s="52"/>
      <c r="H3291" s="52"/>
      <c r="I3291" s="52"/>
    </row>
    <row r="3292" spans="1:9" s="53" customFormat="1">
      <c r="A3292" s="54"/>
      <c r="B3292" s="55"/>
      <c r="C3292" s="56"/>
      <c r="D3292" s="54"/>
      <c r="E3292" s="52"/>
      <c r="F3292" s="52"/>
      <c r="G3292" s="52"/>
      <c r="H3292" s="52"/>
      <c r="I3292" s="52"/>
    </row>
    <row r="3293" spans="1:9" s="53" customFormat="1">
      <c r="A3293" s="54"/>
      <c r="B3293" s="55"/>
      <c r="C3293" s="56"/>
      <c r="D3293" s="54"/>
      <c r="E3293" s="52"/>
      <c r="F3293" s="52"/>
      <c r="G3293" s="52"/>
      <c r="H3293" s="52"/>
      <c r="I3293" s="52"/>
    </row>
    <row r="3294" spans="1:9" s="53" customFormat="1">
      <c r="A3294" s="54"/>
      <c r="B3294" s="55"/>
      <c r="C3294" s="56"/>
      <c r="D3294" s="54"/>
      <c r="E3294" s="52"/>
      <c r="F3294" s="52"/>
      <c r="G3294" s="52"/>
      <c r="H3294" s="52"/>
      <c r="I3294" s="52"/>
    </row>
    <row r="3295" spans="1:9" s="53" customFormat="1">
      <c r="A3295" s="54"/>
      <c r="B3295" s="55"/>
      <c r="C3295" s="56"/>
      <c r="D3295" s="54"/>
      <c r="E3295" s="52"/>
      <c r="F3295" s="52"/>
      <c r="G3295" s="52"/>
      <c r="H3295" s="52"/>
      <c r="I3295" s="52"/>
    </row>
    <row r="3296" spans="1:9" s="53" customFormat="1">
      <c r="A3296" s="54"/>
      <c r="B3296" s="55"/>
      <c r="C3296" s="56"/>
      <c r="D3296" s="54"/>
      <c r="E3296" s="52"/>
      <c r="F3296" s="52"/>
      <c r="G3296" s="52"/>
      <c r="H3296" s="52"/>
      <c r="I3296" s="52"/>
    </row>
  </sheetData>
  <sheetProtection selectLockedCells="1"/>
  <mergeCells count="66">
    <mergeCell ref="I1:I2"/>
    <mergeCell ref="A14:A15"/>
    <mergeCell ref="C14:C15"/>
    <mergeCell ref="D14:D15"/>
    <mergeCell ref="A16:A17"/>
    <mergeCell ref="C16:C17"/>
    <mergeCell ref="D16:D17"/>
    <mergeCell ref="A1:A2"/>
    <mergeCell ref="E1:E2"/>
    <mergeCell ref="F1:F2"/>
    <mergeCell ref="H1:H2"/>
    <mergeCell ref="B1:B2"/>
    <mergeCell ref="D1:D2"/>
    <mergeCell ref="C1:C2"/>
    <mergeCell ref="C12:C13"/>
    <mergeCell ref="D12:D13"/>
    <mergeCell ref="A50:A51"/>
    <mergeCell ref="C50:C51"/>
    <mergeCell ref="D50:D51"/>
    <mergeCell ref="A12:A13"/>
    <mergeCell ref="A44:A45"/>
    <mergeCell ref="C44:C45"/>
    <mergeCell ref="D44:D45"/>
    <mergeCell ref="A22:A23"/>
    <mergeCell ref="C22:C23"/>
    <mergeCell ref="D22:D23"/>
    <mergeCell ref="A42:A43"/>
    <mergeCell ref="C42:C43"/>
    <mergeCell ref="D42:D43"/>
    <mergeCell ref="A18:A19"/>
    <mergeCell ref="C18:C19"/>
    <mergeCell ref="D18:D19"/>
    <mergeCell ref="A48:A49"/>
    <mergeCell ref="C48:C49"/>
    <mergeCell ref="D48:D49"/>
    <mergeCell ref="A46:A47"/>
    <mergeCell ref="C46:C47"/>
    <mergeCell ref="D46:D47"/>
    <mergeCell ref="A36:A37"/>
    <mergeCell ref="C36:C37"/>
    <mergeCell ref="D36:D37"/>
    <mergeCell ref="A32:A33"/>
    <mergeCell ref="C32:C33"/>
    <mergeCell ref="D32:D33"/>
    <mergeCell ref="A34:A35"/>
    <mergeCell ref="C34:C35"/>
    <mergeCell ref="D34:D35"/>
    <mergeCell ref="A28:A29"/>
    <mergeCell ref="C28:C29"/>
    <mergeCell ref="D28:D29"/>
    <mergeCell ref="A30:A31"/>
    <mergeCell ref="C30:C31"/>
    <mergeCell ref="D30:D31"/>
    <mergeCell ref="G1:G2"/>
    <mergeCell ref="A6:A7"/>
    <mergeCell ref="C6:C7"/>
    <mergeCell ref="D6:D7"/>
    <mergeCell ref="A20:A21"/>
    <mergeCell ref="C20:C21"/>
    <mergeCell ref="D20:D21"/>
    <mergeCell ref="A8:A9"/>
    <mergeCell ref="C8:C9"/>
    <mergeCell ref="D8:D9"/>
    <mergeCell ref="A10:A11"/>
    <mergeCell ref="C10:C11"/>
    <mergeCell ref="D10:D11"/>
  </mergeCells>
  <pageMargins left="0.78740157480314965" right="0.19685039370078741" top="0.94488188976377963" bottom="0.94488188976377963" header="0.51181102362204722" footer="0.51181102362204722"/>
  <pageSetup paperSize="9" scale="70" fitToHeight="0" orientation="portrait" r:id="rId1"/>
  <headerFooter alignWithMargins="0">
    <oddHeader xml:space="preserve">&amp;CVZDUCHOTECHNIKA
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57</vt:i4>
      </vt:variant>
      <vt:variant>
        <vt:lpstr>Pojmenované oblasti</vt:lpstr>
      </vt:variant>
      <vt:variant>
        <vt:i4>84</vt:i4>
      </vt:variant>
    </vt:vector>
  </HeadingPairs>
  <TitlesOfParts>
    <vt:vector size="141" baseType="lpstr">
      <vt:lpstr>Soupis prací</vt:lpstr>
      <vt:lpstr>VV CELKOVÝ</vt:lpstr>
      <vt:lpstr>SO 01 STAVBA</vt:lpstr>
      <vt:lpstr>SO 01 VZT</vt:lpstr>
      <vt:lpstr>SO 01 PLYN, ZTI</vt:lpstr>
      <vt:lpstr>SO 01 UT</vt:lpstr>
      <vt:lpstr>SO 01 ELEKTRO</vt:lpstr>
      <vt:lpstr>SO 02 STAVBA</vt:lpstr>
      <vt:lpstr>SO 02 VZT</vt:lpstr>
      <vt:lpstr>SO 02 PLYN, ZTI</vt:lpstr>
      <vt:lpstr>SO 02 UT</vt:lpstr>
      <vt:lpstr>SO 02 ELEKTRO</vt:lpstr>
      <vt:lpstr>SO 03 STAVBA</vt:lpstr>
      <vt:lpstr>SO 03 VZT</vt:lpstr>
      <vt:lpstr>SO 03 PLYN, ZTI</vt:lpstr>
      <vt:lpstr>SO 03 UT</vt:lpstr>
      <vt:lpstr>SO 03 ELEKTRO</vt:lpstr>
      <vt:lpstr>SO 04 STAVBA</vt:lpstr>
      <vt:lpstr>SO 04 VZT</vt:lpstr>
      <vt:lpstr>SO 04 PLYN, ZTI</vt:lpstr>
      <vt:lpstr>SO 04 UT</vt:lpstr>
      <vt:lpstr>SO 04 ELEKTRO</vt:lpstr>
      <vt:lpstr>SO 05 STAVBA</vt:lpstr>
      <vt:lpstr>SO 05 VZT</vt:lpstr>
      <vt:lpstr>SO 05 PLYN, ZTI</vt:lpstr>
      <vt:lpstr>SO 05 UT</vt:lpstr>
      <vt:lpstr>SO 05 ELEKTRO</vt:lpstr>
      <vt:lpstr>-</vt:lpstr>
      <vt:lpstr>--</vt:lpstr>
      <vt:lpstr>---</vt:lpstr>
      <vt:lpstr>----</vt:lpstr>
      <vt:lpstr>-----</vt:lpstr>
      <vt:lpstr>SO 06 STAVBA</vt:lpstr>
      <vt:lpstr>SO 06 VZT</vt:lpstr>
      <vt:lpstr>SO 06 PLYN,ZTI</vt:lpstr>
      <vt:lpstr>SO 06 UT</vt:lpstr>
      <vt:lpstr>SO 06 ELEKTRO</vt:lpstr>
      <vt:lpstr>SO 07 STAVBA</vt:lpstr>
      <vt:lpstr>SO 07 VZT</vt:lpstr>
      <vt:lpstr>SO 07 PLYN, ZTI</vt:lpstr>
      <vt:lpstr>SO 07 UT</vt:lpstr>
      <vt:lpstr>SO 07 ELEKTRO</vt:lpstr>
      <vt:lpstr>SO 08 STAVBA</vt:lpstr>
      <vt:lpstr>SO 08 VZT</vt:lpstr>
      <vt:lpstr>SO 08 PLYN, ZTI</vt:lpstr>
      <vt:lpstr>SO 08 UT</vt:lpstr>
      <vt:lpstr>SO 08 ELEKTRO</vt:lpstr>
      <vt:lpstr>SO 09 STAVBA</vt:lpstr>
      <vt:lpstr>SO 09 VZT</vt:lpstr>
      <vt:lpstr>SO 09 PLYN, ZTI</vt:lpstr>
      <vt:lpstr>SO 09 UT</vt:lpstr>
      <vt:lpstr>SO 09 ELEKTRO</vt:lpstr>
      <vt:lpstr>SO 10 STAVBA</vt:lpstr>
      <vt:lpstr>SO 10 VZT</vt:lpstr>
      <vt:lpstr>SO 10 PLYN, ZTI</vt:lpstr>
      <vt:lpstr>SO 10 UT</vt:lpstr>
      <vt:lpstr>SO 10 ELEKTRO</vt:lpstr>
      <vt:lpstr>'SO 01 STAVBA'!CenaCelkemVypocet</vt:lpstr>
      <vt:lpstr>'--'!Názvy_tisku</vt:lpstr>
      <vt:lpstr>'----'!Názvy_tisku</vt:lpstr>
      <vt:lpstr>'-----'!Názvy_tisku</vt:lpstr>
      <vt:lpstr>'SO 01 ELEKTRO'!Názvy_tisku</vt:lpstr>
      <vt:lpstr>'SO 01 UT'!Názvy_tisku</vt:lpstr>
      <vt:lpstr>'SO 02 ELEKTRO'!Názvy_tisku</vt:lpstr>
      <vt:lpstr>'SO 02 UT'!Názvy_tisku</vt:lpstr>
      <vt:lpstr>'SO 02 VZT'!Názvy_tisku</vt:lpstr>
      <vt:lpstr>'SO 03 ELEKTRO'!Názvy_tisku</vt:lpstr>
      <vt:lpstr>'SO 03 UT'!Názvy_tisku</vt:lpstr>
      <vt:lpstr>'SO 03 VZT'!Názvy_tisku</vt:lpstr>
      <vt:lpstr>'SO 04 ELEKTRO'!Názvy_tisku</vt:lpstr>
      <vt:lpstr>'SO 04 UT'!Názvy_tisku</vt:lpstr>
      <vt:lpstr>'SO 04 VZT'!Názvy_tisku</vt:lpstr>
      <vt:lpstr>'SO 05 ELEKTRO'!Názvy_tisku</vt:lpstr>
      <vt:lpstr>'SO 05 UT'!Názvy_tisku</vt:lpstr>
      <vt:lpstr>'SO 05 VZT'!Názvy_tisku</vt:lpstr>
      <vt:lpstr>'SO 06 ELEKTRO'!Názvy_tisku</vt:lpstr>
      <vt:lpstr>'SO 06 UT'!Názvy_tisku</vt:lpstr>
      <vt:lpstr>'SO 06 VZT'!Názvy_tisku</vt:lpstr>
      <vt:lpstr>'SO 07 ELEKTRO'!Názvy_tisku</vt:lpstr>
      <vt:lpstr>'SO 07 UT'!Názvy_tisku</vt:lpstr>
      <vt:lpstr>'SO 07 VZT'!Názvy_tisku</vt:lpstr>
      <vt:lpstr>'SO 08 ELEKTRO'!Názvy_tisku</vt:lpstr>
      <vt:lpstr>'SO 08 UT'!Názvy_tisku</vt:lpstr>
      <vt:lpstr>'SO 08 VZT'!Názvy_tisku</vt:lpstr>
      <vt:lpstr>'SO 09 ELEKTRO'!Názvy_tisku</vt:lpstr>
      <vt:lpstr>'SO 09 UT'!Názvy_tisku</vt:lpstr>
      <vt:lpstr>'SO 09 VZT'!Názvy_tisku</vt:lpstr>
      <vt:lpstr>'SO 10 ELEKTRO'!Názvy_tisku</vt:lpstr>
      <vt:lpstr>'SO 10 UT'!Názvy_tisku</vt:lpstr>
      <vt:lpstr>'SO 10 VZT'!Názvy_tisku</vt:lpstr>
      <vt:lpstr>Názvy_tisku</vt:lpstr>
      <vt:lpstr>'-'!Oblast_tisku</vt:lpstr>
      <vt:lpstr>'--'!Oblast_tisku</vt:lpstr>
      <vt:lpstr>'---'!Oblast_tisku</vt:lpstr>
      <vt:lpstr>'----'!Oblast_tisku</vt:lpstr>
      <vt:lpstr>'SO 01 PLYN, ZTI'!Oblast_tisku</vt:lpstr>
      <vt:lpstr>'SO 01 STAVBA'!Oblast_tisku</vt:lpstr>
      <vt:lpstr>'SO 01 UT'!Oblast_tisku</vt:lpstr>
      <vt:lpstr>'SO 01 VZT'!Oblast_tisku</vt:lpstr>
      <vt:lpstr>'SO 02 ELEKTRO'!Oblast_tisku</vt:lpstr>
      <vt:lpstr>'SO 02 PLYN, ZTI'!Oblast_tisku</vt:lpstr>
      <vt:lpstr>'SO 02 STAVBA'!Oblast_tisku</vt:lpstr>
      <vt:lpstr>'SO 02 UT'!Oblast_tisku</vt:lpstr>
      <vt:lpstr>'SO 02 VZT'!Oblast_tisku</vt:lpstr>
      <vt:lpstr>'SO 03 ELEKTRO'!Oblast_tisku</vt:lpstr>
      <vt:lpstr>'SO 03 PLYN, ZTI'!Oblast_tisku</vt:lpstr>
      <vt:lpstr>'SO 03 STAVBA'!Oblast_tisku</vt:lpstr>
      <vt:lpstr>'SO 03 UT'!Oblast_tisku</vt:lpstr>
      <vt:lpstr>'SO 03 VZT'!Oblast_tisku</vt:lpstr>
      <vt:lpstr>'SO 04 PLYN, ZTI'!Oblast_tisku</vt:lpstr>
      <vt:lpstr>'SO 04 STAVBA'!Oblast_tisku</vt:lpstr>
      <vt:lpstr>'SO 04 UT'!Oblast_tisku</vt:lpstr>
      <vt:lpstr>'SO 04 VZT'!Oblast_tisku</vt:lpstr>
      <vt:lpstr>'SO 05 PLYN, ZTI'!Oblast_tisku</vt:lpstr>
      <vt:lpstr>'SO 05 STAVBA'!Oblast_tisku</vt:lpstr>
      <vt:lpstr>'SO 05 UT'!Oblast_tisku</vt:lpstr>
      <vt:lpstr>'SO 05 VZT'!Oblast_tisku</vt:lpstr>
      <vt:lpstr>'SO 06 PLYN,ZTI'!Oblast_tisku</vt:lpstr>
      <vt:lpstr>'SO 06 STAVBA'!Oblast_tisku</vt:lpstr>
      <vt:lpstr>'SO 06 UT'!Oblast_tisku</vt:lpstr>
      <vt:lpstr>'SO 06 VZT'!Oblast_tisku</vt:lpstr>
      <vt:lpstr>'SO 07 PLYN, ZTI'!Oblast_tisku</vt:lpstr>
      <vt:lpstr>'SO 07 STAVBA'!Oblast_tisku</vt:lpstr>
      <vt:lpstr>'SO 07 UT'!Oblast_tisku</vt:lpstr>
      <vt:lpstr>'SO 07 VZT'!Oblast_tisku</vt:lpstr>
      <vt:lpstr>'SO 08 PLYN, ZTI'!Oblast_tisku</vt:lpstr>
      <vt:lpstr>'SO 08 STAVBA'!Oblast_tisku</vt:lpstr>
      <vt:lpstr>'SO 08 UT'!Oblast_tisku</vt:lpstr>
      <vt:lpstr>'SO 08 VZT'!Oblast_tisku</vt:lpstr>
      <vt:lpstr>'SO 09 PLYN, ZTI'!Oblast_tisku</vt:lpstr>
      <vt:lpstr>'SO 09 STAVBA'!Oblast_tisku</vt:lpstr>
      <vt:lpstr>'SO 09 UT'!Oblast_tisku</vt:lpstr>
      <vt:lpstr>'SO 09 VZT'!Oblast_tisku</vt:lpstr>
      <vt:lpstr>'SO 10 PLYN, ZTI'!Oblast_tisku</vt:lpstr>
      <vt:lpstr>'SO 10 STAVBA'!Oblast_tisku</vt:lpstr>
      <vt:lpstr>'SO 10 UT'!Oblast_tisku</vt:lpstr>
      <vt:lpstr>'SO 10 VZT'!Oblast_tisku</vt:lpstr>
      <vt:lpstr>'SO 01 STAVBA'!ZakladDPHSniVypocet</vt:lpstr>
      <vt:lpstr>'Soupis prací'!ZakladDPHSniVypocet</vt:lpstr>
      <vt:lpstr>'SO 01 STAVBA'!ZakladDPHZaklVypocet</vt:lpstr>
      <vt:lpstr>'Soupis prací'!ZakladDPHZaklVypocet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Uniprojekt V</dc:creator>
  <cp:lastModifiedBy>Uniprojekt</cp:lastModifiedBy>
  <cp:lastPrinted>2023-06-07T09:12:00Z</cp:lastPrinted>
  <dcterms:created xsi:type="dcterms:W3CDTF">2023-03-10T14:42:00Z</dcterms:created>
  <dcterms:modified xsi:type="dcterms:W3CDTF">2023-09-06T15:14:25Z</dcterms:modified>
</cp:coreProperties>
</file>